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namedSheetViews/namedSheetView1.xml" ContentType="application/vnd.ms-excel.namedsheetviews+xml"/>
  <Override PartName="/xl/namedSheetViews/namedSheetView2.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mc:AlternateContent xmlns:mc="http://schemas.openxmlformats.org/markup-compatibility/2006">
    <mc:Choice Requires="x15">
      <x15ac:absPath xmlns:x15ac="http://schemas.microsoft.com/office/spreadsheetml/2010/11/ac" url="https://searshc-my.sharepoint.com/personal/sean_chen_transformco_com/Documents/Fleet/"/>
    </mc:Choice>
  </mc:AlternateContent>
  <xr:revisionPtr revIDLastSave="0" documentId="8_{6F81E7E8-7652-4676-B03F-99D87F4C816E}" xr6:coauthVersionLast="47" xr6:coauthVersionMax="47" xr10:uidLastSave="{00000000-0000-0000-0000-000000000000}"/>
  <bookViews>
    <workbookView xWindow="-110" yWindow="-110" windowWidth="19420" windowHeight="10300" tabRatio="550" firstSheet="2" activeTab="2" xr2:uid="{00000000-000D-0000-FFFF-FFFF00000000}"/>
  </bookViews>
  <sheets>
    <sheet name="Addresses" sheetId="6" state="hidden" r:id="rId1"/>
    <sheet name="TEST" sheetId="11" r:id="rId2"/>
    <sheet name="Rental Approvals " sheetId="1" r:id="rId3"/>
    <sheet name="Ops Team" sheetId="3" r:id="rId4"/>
    <sheet name="ExistingRental-12.11" sheetId="4" r:id="rId5"/>
    <sheet name="Summary Report" sheetId="9" r:id="rId6"/>
    <sheet name="Tech-ServiceDate" sheetId="10" state="hidden" r:id="rId7"/>
    <sheet name="TPMS-auto" sheetId="8" r:id="rId8"/>
    <sheet name="BYOV Interest" sheetId="12" r:id="rId9"/>
  </sheets>
  <definedNames>
    <definedName name="_xlnm._FilterDatabase" localSheetId="0" hidden="1">Addresses!$A$1:$Y$2568</definedName>
    <definedName name="_xlnm._FilterDatabase" localSheetId="4" hidden="1">'ExistingRental-12.11'!$A$1:$I$343</definedName>
    <definedName name="_xlnm._FilterDatabase" localSheetId="2" hidden="1">'Rental Approvals '!$B$1:$N$5005</definedName>
    <definedName name="_xlnm._FilterDatabase" localSheetId="6" hidden="1">'Tech-ServiceDate'!$A$1:$B$1776</definedName>
    <definedName name="ExternalData_1" localSheetId="7" hidden="1">'TPMS-auto'!$B$1:$V$1637</definedName>
    <definedName name="Ops">'Ops Team'!$A$1:$C$30</definedName>
    <definedName name="Slicer_Date_of_this_request">#N/A</definedName>
    <definedName name="Slicer_New_Rental_or_Extension">#N/A</definedName>
    <definedName name="Slicer_Rental_Approved">#N/A</definedName>
    <definedName name="Slicer_Truck_Breakdown_or_New_Hire">#N/A</definedName>
    <definedName name="Slicer_Unit_Number">#N/A</definedName>
    <definedName name="TPMSLU">#REF!</definedName>
  </definedNames>
  <calcPr calcId="191028"/>
  <pivotCaches>
    <pivotCache cacheId="130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16" i="1" l="1"/>
  <c r="G2816" i="1"/>
  <c r="F2815" i="1"/>
  <c r="G2815" i="1"/>
  <c r="F2808" i="1"/>
  <c r="G2808" i="1"/>
  <c r="F2809" i="1"/>
  <c r="G2809" i="1"/>
  <c r="F2810" i="1"/>
  <c r="G2810" i="1"/>
  <c r="F2811" i="1"/>
  <c r="G2811" i="1"/>
  <c r="F2814" i="1"/>
  <c r="G2814" i="1"/>
  <c r="F2813" i="1"/>
  <c r="G2813" i="1"/>
  <c r="F2807" i="1"/>
  <c r="G2807" i="1"/>
  <c r="F2806" i="1"/>
  <c r="G2806" i="1"/>
  <c r="F2805" i="1"/>
  <c r="G2805" i="1"/>
  <c r="F2804" i="1"/>
  <c r="G2804" i="1"/>
  <c r="F2803" i="1"/>
  <c r="G2803" i="1"/>
  <c r="F2802" i="1"/>
  <c r="G2802" i="1"/>
  <c r="F2801" i="1"/>
  <c r="G2801" i="1"/>
  <c r="F2800" i="1"/>
  <c r="G2800" i="1"/>
  <c r="F2799" i="1"/>
  <c r="G2799" i="1"/>
  <c r="F2798" i="1"/>
  <c r="G2798" i="1"/>
  <c r="F2797" i="1"/>
  <c r="G2797" i="1"/>
  <c r="E2797" i="1"/>
  <c r="F2795" i="1"/>
  <c r="F2796" i="1"/>
  <c r="G2796" i="1"/>
  <c r="G2795" i="1"/>
  <c r="F2794" i="1"/>
  <c r="G2794" i="1"/>
  <c r="F2793" i="1"/>
  <c r="G2793" i="1"/>
  <c r="F2792" i="1"/>
  <c r="G2792" i="1"/>
  <c r="F2791" i="1"/>
  <c r="G2791" i="1"/>
  <c r="F2790" i="1"/>
  <c r="G2790" i="1"/>
  <c r="F2789" i="1"/>
  <c r="G2789" i="1"/>
  <c r="F2788" i="1"/>
  <c r="G2788" i="1"/>
  <c r="F2787" i="1"/>
  <c r="G2787" i="1"/>
  <c r="F2786" i="1"/>
  <c r="G2786" i="1"/>
  <c r="F2785" i="1"/>
  <c r="G2785" i="1"/>
  <c r="F2784" i="1"/>
  <c r="G2784" i="1"/>
  <c r="F2783" i="1"/>
  <c r="G2783" i="1"/>
  <c r="F2782" i="1"/>
  <c r="G2782" i="1"/>
  <c r="F2781" i="1"/>
  <c r="G2781" i="1"/>
  <c r="F2780" i="1"/>
  <c r="G2780" i="1"/>
  <c r="F2779" i="1"/>
  <c r="G2779" i="1"/>
  <c r="F2778" i="1"/>
  <c r="G2778" i="1"/>
  <c r="F2777" i="1"/>
  <c r="G2777" i="1"/>
  <c r="F2776" i="1"/>
  <c r="G2776" i="1"/>
  <c r="F2774" i="1"/>
  <c r="G2774" i="1"/>
  <c r="F2775" i="1"/>
  <c r="G2775" i="1"/>
  <c r="F2773" i="1"/>
  <c r="G2773" i="1"/>
  <c r="F2772" i="1"/>
  <c r="G2772" i="1"/>
  <c r="F2771" i="1"/>
  <c r="G2771" i="1"/>
  <c r="F2770" i="1"/>
  <c r="G2770" i="1"/>
  <c r="F2769" i="1"/>
  <c r="G2769" i="1"/>
  <c r="F2768" i="1"/>
  <c r="G2768" i="1"/>
  <c r="G2767" i="1"/>
  <c r="F2767" i="1"/>
  <c r="E2767" i="1"/>
  <c r="F2765" i="1"/>
  <c r="G2765" i="1"/>
  <c r="F2764" i="1"/>
  <c r="G2764" i="1"/>
  <c r="F2763" i="1"/>
  <c r="G2763" i="1"/>
  <c r="F2762" i="1"/>
  <c r="G2762" i="1"/>
  <c r="F2761" i="1"/>
  <c r="G2761" i="1"/>
  <c r="F2760" i="1"/>
  <c r="G2760" i="1"/>
  <c r="F2758" i="1"/>
  <c r="G2758" i="1"/>
  <c r="F2759" i="1"/>
  <c r="G2759" i="1"/>
  <c r="F2757" i="1"/>
  <c r="G2757" i="1"/>
  <c r="F2756" i="1"/>
  <c r="G2756" i="1"/>
  <c r="F2754" i="1"/>
  <c r="G2754" i="1"/>
  <c r="F2755" i="1"/>
  <c r="G2755" i="1"/>
  <c r="F2753" i="1"/>
  <c r="G2753" i="1"/>
  <c r="F2752" i="1"/>
  <c r="G2752" i="1"/>
  <c r="F2750" i="1"/>
  <c r="G2750" i="1"/>
  <c r="F2751" i="1"/>
  <c r="G2751" i="1"/>
  <c r="F2749" i="1"/>
  <c r="G2749" i="1"/>
  <c r="G2747" i="1"/>
  <c r="F2747" i="1"/>
  <c r="E2747" i="1"/>
  <c r="G2748" i="1"/>
  <c r="F2748" i="1"/>
  <c r="E2748" i="1"/>
  <c r="F2746" i="1"/>
  <c r="G2746" i="1"/>
  <c r="F2745" i="1"/>
  <c r="G2745" i="1"/>
  <c r="F2744" i="1"/>
  <c r="G2744" i="1"/>
  <c r="F2743" i="1"/>
  <c r="G2743" i="1"/>
  <c r="F2742" i="1"/>
  <c r="G2742" i="1"/>
  <c r="F2741" i="1"/>
  <c r="G2741" i="1"/>
  <c r="F2740" i="1"/>
  <c r="G2740" i="1"/>
  <c r="F2739" i="1"/>
  <c r="G2739" i="1"/>
  <c r="F2738" i="1"/>
  <c r="G2738" i="1"/>
  <c r="F2737" i="1"/>
  <c r="G2737" i="1"/>
  <c r="F2736" i="1"/>
  <c r="G2736" i="1"/>
  <c r="F2735" i="1"/>
  <c r="G2735" i="1"/>
  <c r="F2734" i="1"/>
  <c r="G2734" i="1"/>
  <c r="F2733" i="1"/>
  <c r="G2733" i="1"/>
  <c r="F2732" i="1"/>
  <c r="G2732" i="1"/>
  <c r="F2731" i="1"/>
  <c r="G2731" i="1"/>
  <c r="F2730" i="1"/>
  <c r="G2730" i="1"/>
  <c r="F2729" i="1"/>
  <c r="G2729" i="1"/>
  <c r="F2728" i="1"/>
  <c r="G2728" i="1"/>
  <c r="E2726" i="1"/>
  <c r="F2726" i="1"/>
  <c r="G2726" i="1"/>
  <c r="E2727" i="1"/>
  <c r="F2727" i="1"/>
  <c r="G2727" i="1"/>
  <c r="F2725" i="1"/>
  <c r="G2725" i="1"/>
  <c r="F2724" i="1"/>
  <c r="G2724" i="1"/>
  <c r="F2723" i="1"/>
  <c r="G2723" i="1"/>
  <c r="F2722" i="1"/>
  <c r="G2722" i="1"/>
  <c r="F2721" i="1"/>
  <c r="G2721" i="1"/>
  <c r="F2720" i="1"/>
  <c r="G2720" i="1"/>
  <c r="F2719" i="1"/>
  <c r="G2719" i="1"/>
  <c r="G2718" i="1"/>
  <c r="F2718" i="1"/>
  <c r="F2717" i="1"/>
  <c r="G2717" i="1"/>
  <c r="F2716" i="1"/>
  <c r="G2716" i="1"/>
  <c r="F2713" i="1"/>
  <c r="G2713" i="1"/>
  <c r="F2714" i="1"/>
  <c r="G2714" i="1"/>
  <c r="F2715" i="1"/>
  <c r="G2715" i="1"/>
  <c r="F2712" i="1"/>
  <c r="G2712" i="1"/>
  <c r="F2711" i="1"/>
  <c r="G2711" i="1"/>
  <c r="F2710" i="1"/>
  <c r="G2710" i="1"/>
  <c r="E2710" i="1"/>
  <c r="F2709" i="1"/>
  <c r="G2709" i="1"/>
  <c r="F2708" i="1"/>
  <c r="G2708" i="1"/>
  <c r="F2707" i="1"/>
  <c r="G2707" i="1"/>
  <c r="F2706" i="1"/>
  <c r="G2706" i="1"/>
  <c r="F2705" i="1"/>
  <c r="G2705" i="1"/>
  <c r="F2704" i="1"/>
  <c r="G2704" i="1"/>
  <c r="F2703" i="1"/>
  <c r="G2703" i="1"/>
  <c r="F2702" i="1"/>
  <c r="G2702" i="1"/>
  <c r="F2701" i="1"/>
  <c r="G2701" i="1"/>
  <c r="F2700" i="1"/>
  <c r="G2700" i="1"/>
  <c r="F2699" i="1"/>
  <c r="G2699" i="1"/>
  <c r="F2698" i="1"/>
  <c r="G2698" i="1"/>
  <c r="F2697" i="1"/>
  <c r="G2697" i="1"/>
  <c r="F2696" i="1"/>
  <c r="G2696" i="1"/>
  <c r="F2695" i="1"/>
  <c r="G2695" i="1"/>
  <c r="F2694" i="1"/>
  <c r="G2694" i="1"/>
  <c r="F2693" i="1"/>
  <c r="G2693" i="1"/>
  <c r="F2692" i="1"/>
  <c r="G2692" i="1"/>
  <c r="F2691" i="1"/>
  <c r="G2691" i="1"/>
  <c r="F2690" i="1"/>
  <c r="G2690" i="1"/>
  <c r="F2689" i="1"/>
  <c r="G2689" i="1"/>
  <c r="F2688" i="1"/>
  <c r="G2688" i="1"/>
  <c r="G2687" i="1"/>
  <c r="F2687" i="1"/>
  <c r="F2685" i="1"/>
  <c r="G2685" i="1"/>
  <c r="F2684" i="1"/>
  <c r="G2684" i="1"/>
  <c r="V5005" i="1"/>
  <c r="U5005" i="1"/>
  <c r="T5005" i="1"/>
  <c r="S5005" i="1"/>
  <c r="R5005" i="1"/>
  <c r="P5005" i="1"/>
  <c r="Q5005" i="1" s="1"/>
  <c r="E5005" i="1"/>
  <c r="V5004" i="1"/>
  <c r="U5004" i="1"/>
  <c r="T5004" i="1"/>
  <c r="S5004" i="1"/>
  <c r="R5004" i="1"/>
  <c r="P5004" i="1"/>
  <c r="Q5004" i="1" s="1"/>
  <c r="E5004" i="1"/>
  <c r="V5003" i="1"/>
  <c r="U5003" i="1"/>
  <c r="T5003" i="1"/>
  <c r="S5003" i="1"/>
  <c r="R5003" i="1"/>
  <c r="P5003" i="1"/>
  <c r="Q5003" i="1" s="1"/>
  <c r="E5003" i="1"/>
  <c r="V5002" i="1"/>
  <c r="U5002" i="1"/>
  <c r="T5002" i="1"/>
  <c r="S5002" i="1"/>
  <c r="R5002" i="1"/>
  <c r="P5002" i="1"/>
  <c r="Q5002" i="1" s="1"/>
  <c r="E5002" i="1"/>
  <c r="F2683" i="1"/>
  <c r="G2683" i="1"/>
  <c r="V5001" i="1"/>
  <c r="U5001" i="1"/>
  <c r="T5001" i="1"/>
  <c r="S5001" i="1"/>
  <c r="R5001" i="1"/>
  <c r="P5001" i="1"/>
  <c r="Q5001" i="1" s="1"/>
  <c r="E5001" i="1"/>
  <c r="G2682" i="1"/>
  <c r="F2682" i="1"/>
  <c r="F2680" i="1"/>
  <c r="G2680" i="1"/>
  <c r="F2681" i="1"/>
  <c r="G2681" i="1"/>
  <c r="F2679" i="1"/>
  <c r="G2679" i="1"/>
  <c r="E2673" i="1"/>
  <c r="F2678" i="1"/>
  <c r="G2678" i="1"/>
  <c r="E2678" i="1"/>
  <c r="E2658" i="1"/>
  <c r="F2677" i="1"/>
  <c r="G2677" i="1"/>
  <c r="F2676" i="1"/>
  <c r="G2676" i="1"/>
  <c r="F2675" i="1"/>
  <c r="G2675" i="1"/>
  <c r="F2674" i="1"/>
  <c r="G2674" i="1"/>
  <c r="F2673" i="1"/>
  <c r="G2673" i="1"/>
  <c r="F2672" i="1"/>
  <c r="G2672" i="1"/>
  <c r="F2670" i="1"/>
  <c r="G2670" i="1"/>
  <c r="F2671" i="1"/>
  <c r="G2671" i="1"/>
  <c r="F2669" i="1"/>
  <c r="G2669" i="1"/>
  <c r="F2668" i="1"/>
  <c r="G2668" i="1"/>
  <c r="F2667" i="1"/>
  <c r="G2667" i="1"/>
  <c r="F2666" i="1"/>
  <c r="G2666" i="1"/>
  <c r="F2665" i="1"/>
  <c r="G2665" i="1"/>
  <c r="F2664" i="1"/>
  <c r="G2664" i="1"/>
  <c r="F2663" i="1"/>
  <c r="G2663" i="1"/>
  <c r="F2662" i="1"/>
  <c r="G2662" i="1"/>
  <c r="G2661" i="1"/>
  <c r="F2661" i="1"/>
  <c r="E2661" i="1"/>
  <c r="F2659" i="1"/>
  <c r="G2659" i="1"/>
  <c r="G2660" i="1"/>
  <c r="F2660" i="1"/>
  <c r="F2658" i="1"/>
  <c r="G2658" i="1"/>
  <c r="F2657" i="1"/>
  <c r="G2657" i="1"/>
  <c r="F2656" i="1"/>
  <c r="G2656" i="1"/>
  <c r="F2655" i="1"/>
  <c r="G2655" i="1"/>
  <c r="F2653" i="1"/>
  <c r="G2653" i="1"/>
  <c r="F2654" i="1"/>
  <c r="G2654" i="1"/>
  <c r="F2652" i="1"/>
  <c r="G2652" i="1"/>
  <c r="F2651" i="1"/>
  <c r="G2651" i="1"/>
  <c r="F2650" i="1"/>
  <c r="G2650" i="1"/>
  <c r="F2649" i="1"/>
  <c r="G2649" i="1"/>
  <c r="F2648" i="1"/>
  <c r="G2648" i="1"/>
  <c r="F2647" i="1"/>
  <c r="G2647" i="1"/>
  <c r="F2646" i="1"/>
  <c r="G2646" i="1"/>
  <c r="F2643" i="1"/>
  <c r="G2643" i="1"/>
  <c r="F2642" i="1"/>
  <c r="G2642" i="1"/>
  <c r="F2641" i="1"/>
  <c r="G2641" i="1"/>
  <c r="F2640" i="1"/>
  <c r="G2640" i="1"/>
  <c r="F2639" i="1"/>
  <c r="G2639" i="1"/>
  <c r="F2638" i="1"/>
  <c r="G2638" i="1"/>
  <c r="F2645" i="1"/>
  <c r="G2645" i="1"/>
  <c r="G2644" i="1"/>
  <c r="F2644" i="1"/>
  <c r="F2637" i="1"/>
  <c r="G2637" i="1"/>
  <c r="F2636" i="1"/>
  <c r="G2636" i="1"/>
  <c r="F2635" i="1"/>
  <c r="G2635" i="1"/>
  <c r="F2634" i="1"/>
  <c r="G2634" i="1"/>
  <c r="F2633" i="1"/>
  <c r="G2633" i="1"/>
  <c r="F2632" i="1"/>
  <c r="G2632" i="1"/>
  <c r="F2631" i="1"/>
  <c r="G2631" i="1"/>
  <c r="F2630" i="1"/>
  <c r="G2630" i="1"/>
  <c r="F2629" i="1"/>
  <c r="G2629" i="1"/>
  <c r="F2628" i="1"/>
  <c r="G2628" i="1"/>
  <c r="F2625" i="1"/>
  <c r="G2625" i="1"/>
  <c r="F2626" i="1"/>
  <c r="G2626" i="1"/>
  <c r="F2627" i="1"/>
  <c r="G2627" i="1"/>
  <c r="F2624" i="1"/>
  <c r="G2624" i="1"/>
  <c r="F2623" i="1"/>
  <c r="G2623" i="1"/>
  <c r="F2622" i="1"/>
  <c r="G2622" i="1"/>
  <c r="F2621" i="1"/>
  <c r="G2621" i="1"/>
  <c r="F2620" i="1"/>
  <c r="G2620" i="1"/>
  <c r="F2619" i="1"/>
  <c r="G2619" i="1"/>
  <c r="F2618" i="1"/>
  <c r="G2618" i="1"/>
  <c r="E2618" i="1"/>
  <c r="F2617" i="1"/>
  <c r="G2617" i="1"/>
  <c r="F2616" i="1"/>
  <c r="G2616" i="1"/>
  <c r="F2615" i="1"/>
  <c r="G2615" i="1"/>
  <c r="F2614" i="1"/>
  <c r="G2614" i="1"/>
  <c r="F2613" i="1"/>
  <c r="G2613" i="1"/>
  <c r="F2612" i="1"/>
  <c r="G2612" i="1"/>
  <c r="F2611" i="1"/>
  <c r="G2611" i="1"/>
  <c r="F2610" i="1"/>
  <c r="G2610" i="1"/>
  <c r="F2608" i="1"/>
  <c r="G2608" i="1"/>
  <c r="F2609" i="1"/>
  <c r="G2609" i="1"/>
  <c r="F2607" i="1"/>
  <c r="G2607" i="1"/>
  <c r="F2606" i="1"/>
  <c r="G2606" i="1"/>
  <c r="G2603" i="1"/>
  <c r="F2603" i="1"/>
  <c r="E2603" i="1"/>
  <c r="F2605" i="1"/>
  <c r="G2605" i="1"/>
  <c r="F2604" i="1"/>
  <c r="G2604" i="1"/>
  <c r="F2602" i="1"/>
  <c r="G2602" i="1"/>
  <c r="F2599" i="1"/>
  <c r="G2599" i="1"/>
  <c r="F2600" i="1"/>
  <c r="G2600" i="1"/>
  <c r="F2601" i="1"/>
  <c r="G2601" i="1"/>
  <c r="F2598" i="1"/>
  <c r="G2598" i="1"/>
  <c r="F2596" i="1"/>
  <c r="G2596" i="1"/>
  <c r="F2597" i="1"/>
  <c r="G2597" i="1"/>
  <c r="F2594" i="1"/>
  <c r="G2594" i="1"/>
  <c r="G2595" i="1"/>
  <c r="F2595" i="1"/>
  <c r="E2595" i="1"/>
  <c r="F2593" i="1"/>
  <c r="G2593" i="1"/>
  <c r="F2592" i="1"/>
  <c r="G2592" i="1"/>
  <c r="F2591" i="1"/>
  <c r="G2591" i="1"/>
  <c r="F2590" i="1"/>
  <c r="G2590" i="1"/>
  <c r="F2589" i="1"/>
  <c r="G2589" i="1"/>
  <c r="F2588" i="1"/>
  <c r="G2588" i="1"/>
  <c r="F2587" i="1"/>
  <c r="G2587" i="1"/>
  <c r="F2586" i="1"/>
  <c r="G2586" i="1"/>
  <c r="F2585" i="1"/>
  <c r="G2585" i="1"/>
  <c r="F2584" i="1"/>
  <c r="G2584" i="1"/>
  <c r="F2583" i="1"/>
  <c r="G2583" i="1"/>
  <c r="F2581" i="1"/>
  <c r="G2581" i="1"/>
  <c r="F2582" i="1"/>
  <c r="G2582" i="1"/>
  <c r="F2580" i="1"/>
  <c r="G2580" i="1"/>
  <c r="F2579" i="1"/>
  <c r="G2579" i="1"/>
  <c r="F2578" i="1"/>
  <c r="G2578" i="1"/>
  <c r="F2577" i="1"/>
  <c r="G2577" i="1"/>
  <c r="F2576" i="1"/>
  <c r="G2576" i="1"/>
  <c r="F2575" i="1"/>
  <c r="G2575" i="1"/>
  <c r="F2574" i="1"/>
  <c r="G2574" i="1"/>
  <c r="F2573" i="1"/>
  <c r="G2573" i="1"/>
  <c r="F2572" i="1"/>
  <c r="G2572" i="1"/>
  <c r="F2571" i="1"/>
  <c r="G2571" i="1"/>
  <c r="F2570" i="1"/>
  <c r="G2570" i="1"/>
  <c r="F2569" i="1"/>
  <c r="G2569" i="1"/>
  <c r="F2568" i="1"/>
  <c r="G2568" i="1"/>
  <c r="F2567" i="1"/>
  <c r="G2567" i="1"/>
  <c r="F2566" i="1"/>
  <c r="G2566" i="1"/>
  <c r="F2565" i="1"/>
  <c r="G2565" i="1"/>
  <c r="F2564" i="1"/>
  <c r="G2564" i="1"/>
  <c r="F2563" i="1"/>
  <c r="G2563" i="1"/>
  <c r="F2562" i="1"/>
  <c r="G2562" i="1"/>
  <c r="F2561" i="1"/>
  <c r="G2561" i="1"/>
  <c r="F2560" i="1"/>
  <c r="G2560" i="1"/>
  <c r="F2557" i="1"/>
  <c r="G2557" i="1"/>
  <c r="F2558" i="1"/>
  <c r="G2558" i="1"/>
  <c r="F2559" i="1"/>
  <c r="G2559" i="1"/>
  <c r="F2556" i="1"/>
  <c r="G2556" i="1"/>
  <c r="F2555" i="1"/>
  <c r="G2555" i="1"/>
  <c r="F2554" i="1"/>
  <c r="G2554" i="1"/>
  <c r="F2553" i="1"/>
  <c r="G2553" i="1"/>
  <c r="F2551" i="1"/>
  <c r="G2551" i="1"/>
  <c r="F2552" i="1"/>
  <c r="G2552" i="1"/>
  <c r="F2550" i="1"/>
  <c r="G2550" i="1"/>
  <c r="E2549" i="1"/>
  <c r="F2547" i="1"/>
  <c r="G2547" i="1"/>
  <c r="F2548" i="1"/>
  <c r="G2548" i="1"/>
  <c r="F2549" i="1"/>
  <c r="G2549" i="1"/>
  <c r="F2546" i="1"/>
  <c r="G2546" i="1"/>
  <c r="F2545" i="1"/>
  <c r="G2545" i="1"/>
  <c r="F2544" i="1"/>
  <c r="G2544" i="1"/>
  <c r="F2543" i="1"/>
  <c r="G2543" i="1"/>
  <c r="F2542" i="1"/>
  <c r="G2542" i="1"/>
  <c r="F2541" i="1"/>
  <c r="G2541" i="1"/>
  <c r="F2540" i="1"/>
  <c r="G2540" i="1"/>
  <c r="F2539" i="1"/>
  <c r="G2539" i="1"/>
  <c r="P2522" i="1"/>
  <c r="F2538" i="1"/>
  <c r="G2538" i="1"/>
  <c r="F2537" i="1"/>
  <c r="G2537" i="1"/>
  <c r="F2536" i="1"/>
  <c r="G2536" i="1"/>
  <c r="F2535" i="1"/>
  <c r="G2535" i="1"/>
  <c r="F2534" i="1"/>
  <c r="G2534" i="1"/>
  <c r="F2533" i="1"/>
  <c r="G2533" i="1"/>
  <c r="F2532" i="1"/>
  <c r="G2532" i="1"/>
  <c r="F2529" i="1"/>
  <c r="G2529" i="1"/>
  <c r="F2531" i="1"/>
  <c r="G2531" i="1"/>
  <c r="G2530" i="1"/>
  <c r="F2530" i="1"/>
  <c r="V2528" i="1"/>
  <c r="U2528" i="1"/>
  <c r="T2528" i="1"/>
  <c r="S2528" i="1"/>
  <c r="R2528" i="1"/>
  <c r="P2528" i="1"/>
  <c r="Q2528" i="1" s="1"/>
  <c r="V2527" i="1"/>
  <c r="U2527" i="1"/>
  <c r="T2527" i="1"/>
  <c r="S2527" i="1"/>
  <c r="R2527" i="1"/>
  <c r="P2527" i="1"/>
  <c r="Q2527" i="1" s="1"/>
  <c r="V2526" i="1"/>
  <c r="U2526" i="1"/>
  <c r="T2526" i="1"/>
  <c r="S2526" i="1"/>
  <c r="R2526" i="1"/>
  <c r="P2526" i="1"/>
  <c r="Q2526" i="1" s="1"/>
  <c r="V2525" i="1"/>
  <c r="U2525" i="1"/>
  <c r="T2525" i="1"/>
  <c r="S2525" i="1"/>
  <c r="R2525" i="1"/>
  <c r="P2525" i="1"/>
  <c r="Q2525" i="1" s="1"/>
  <c r="V2524" i="1"/>
  <c r="U2524" i="1"/>
  <c r="T2524" i="1"/>
  <c r="S2524" i="1"/>
  <c r="R2524" i="1"/>
  <c r="P2524" i="1"/>
  <c r="Q2524" i="1" s="1"/>
  <c r="G2528" i="1"/>
  <c r="F2528" i="1"/>
  <c r="F2527" i="1"/>
  <c r="F2526" i="1"/>
  <c r="F2525" i="1"/>
  <c r="F2524" i="1"/>
  <c r="G2527" i="1"/>
  <c r="G2526" i="1"/>
  <c r="G2525" i="1"/>
  <c r="G2524" i="1"/>
  <c r="E5000" i="1"/>
  <c r="E4999"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P2349" i="1"/>
  <c r="Q2349" i="1" s="1"/>
  <c r="P2350" i="1"/>
  <c r="Q2350" i="1" s="1"/>
  <c r="P2351" i="1"/>
  <c r="Q2351" i="1" s="1"/>
  <c r="P2352" i="1"/>
  <c r="Q2352" i="1" s="1"/>
  <c r="P2353" i="1"/>
  <c r="Q2353" i="1" s="1"/>
  <c r="P2354" i="1"/>
  <c r="Q2354" i="1" s="1"/>
  <c r="P2355" i="1"/>
  <c r="Q2355" i="1" s="1"/>
  <c r="P2356" i="1"/>
  <c r="Q2356" i="1" s="1"/>
  <c r="P2357" i="1"/>
  <c r="Q2357" i="1" s="1"/>
  <c r="P2358" i="1"/>
  <c r="Q2358" i="1" s="1"/>
  <c r="P2359" i="1"/>
  <c r="Q2359" i="1" s="1"/>
  <c r="P2360" i="1"/>
  <c r="Q2360" i="1" s="1"/>
  <c r="P2361" i="1"/>
  <c r="Q2361" i="1" s="1"/>
  <c r="P2362" i="1"/>
  <c r="Q2362" i="1" s="1"/>
  <c r="P2363" i="1"/>
  <c r="Q2363" i="1" s="1"/>
  <c r="P2364" i="1"/>
  <c r="Q2364" i="1" s="1"/>
  <c r="P2365" i="1"/>
  <c r="Q2365" i="1" s="1"/>
  <c r="P2366" i="1"/>
  <c r="Q2366" i="1" s="1"/>
  <c r="P2367" i="1"/>
  <c r="Q2367" i="1" s="1"/>
  <c r="P2368" i="1"/>
  <c r="Q2368" i="1" s="1"/>
  <c r="P2369" i="1"/>
  <c r="Q2369" i="1" s="1"/>
  <c r="P2370" i="1"/>
  <c r="Q2370" i="1" s="1"/>
  <c r="P2371" i="1"/>
  <c r="Q2371" i="1" s="1"/>
  <c r="P2372" i="1"/>
  <c r="Q2372" i="1" s="1"/>
  <c r="P2373" i="1"/>
  <c r="Q2373" i="1" s="1"/>
  <c r="P2374" i="1"/>
  <c r="Q2374" i="1" s="1"/>
  <c r="P2375" i="1"/>
  <c r="Q2375" i="1" s="1"/>
  <c r="P2376" i="1"/>
  <c r="Q2376" i="1" s="1"/>
  <c r="P2377" i="1"/>
  <c r="Q2377" i="1" s="1"/>
  <c r="P2378" i="1"/>
  <c r="Q2378" i="1" s="1"/>
  <c r="P2379" i="1"/>
  <c r="Q2379" i="1" s="1"/>
  <c r="P2380" i="1"/>
  <c r="Q2380" i="1" s="1"/>
  <c r="P2381" i="1"/>
  <c r="Q2381" i="1" s="1"/>
  <c r="P2382" i="1"/>
  <c r="Q2382" i="1" s="1"/>
  <c r="P2383" i="1"/>
  <c r="Q2383" i="1" s="1"/>
  <c r="P2384" i="1"/>
  <c r="Q2384" i="1" s="1"/>
  <c r="P2385" i="1"/>
  <c r="Q2385" i="1" s="1"/>
  <c r="P2386" i="1"/>
  <c r="Q2386" i="1" s="1"/>
  <c r="P2387" i="1"/>
  <c r="Q2387" i="1" s="1"/>
  <c r="P2388" i="1"/>
  <c r="Q2388" i="1" s="1"/>
  <c r="P2389" i="1"/>
  <c r="Q2389" i="1" s="1"/>
  <c r="P2390" i="1"/>
  <c r="Q2390" i="1" s="1"/>
  <c r="P2391" i="1"/>
  <c r="Q2391" i="1" s="1"/>
  <c r="P2392" i="1"/>
  <c r="Q2392" i="1" s="1"/>
  <c r="P2393" i="1"/>
  <c r="Q2393" i="1" s="1"/>
  <c r="P2394" i="1"/>
  <c r="Q2394" i="1" s="1"/>
  <c r="P2395" i="1"/>
  <c r="Q2395" i="1" s="1"/>
  <c r="P2396" i="1"/>
  <c r="Q2396" i="1" s="1"/>
  <c r="P2397" i="1"/>
  <c r="Q2397" i="1" s="1"/>
  <c r="P2398" i="1"/>
  <c r="Q2398" i="1" s="1"/>
  <c r="P2399" i="1"/>
  <c r="Q2399" i="1" s="1"/>
  <c r="P2400" i="1"/>
  <c r="Q2400" i="1" s="1"/>
  <c r="P2401" i="1"/>
  <c r="Q2401" i="1" s="1"/>
  <c r="P2402" i="1"/>
  <c r="Q2402" i="1" s="1"/>
  <c r="P2403" i="1"/>
  <c r="Q2403" i="1" s="1"/>
  <c r="P2404" i="1"/>
  <c r="Q2404" i="1" s="1"/>
  <c r="P2405" i="1"/>
  <c r="Q2405" i="1" s="1"/>
  <c r="P2406" i="1"/>
  <c r="Q2406" i="1" s="1"/>
  <c r="P2407" i="1"/>
  <c r="Q2407" i="1" s="1"/>
  <c r="P2408" i="1"/>
  <c r="Q2408" i="1" s="1"/>
  <c r="P2409" i="1"/>
  <c r="Q2409" i="1" s="1"/>
  <c r="P2410" i="1"/>
  <c r="Q2410" i="1" s="1"/>
  <c r="P2411" i="1"/>
  <c r="Q2411" i="1" s="1"/>
  <c r="P2412" i="1"/>
  <c r="Q2412" i="1" s="1"/>
  <c r="P2413" i="1"/>
  <c r="Q2413" i="1" s="1"/>
  <c r="P2414" i="1"/>
  <c r="Q2414" i="1" s="1"/>
  <c r="P2415" i="1"/>
  <c r="Q2415" i="1" s="1"/>
  <c r="P2416" i="1"/>
  <c r="Q2416" i="1" s="1"/>
  <c r="P2417" i="1"/>
  <c r="Q2417" i="1" s="1"/>
  <c r="P2418" i="1"/>
  <c r="Q2418" i="1" s="1"/>
  <c r="P2419" i="1"/>
  <c r="Q2419" i="1" s="1"/>
  <c r="P2420" i="1"/>
  <c r="Q2420" i="1" s="1"/>
  <c r="P2421" i="1"/>
  <c r="Q2421" i="1" s="1"/>
  <c r="P2422" i="1"/>
  <c r="Q2422" i="1" s="1"/>
  <c r="P2423" i="1"/>
  <c r="Q2423" i="1" s="1"/>
  <c r="P2424" i="1"/>
  <c r="Q2424" i="1" s="1"/>
  <c r="P2425" i="1"/>
  <c r="Q2425" i="1" s="1"/>
  <c r="P2426" i="1"/>
  <c r="Q2426" i="1" s="1"/>
  <c r="P2427" i="1"/>
  <c r="Q2427" i="1" s="1"/>
  <c r="P2428" i="1"/>
  <c r="Q2428" i="1" s="1"/>
  <c r="P2429" i="1"/>
  <c r="Q2429" i="1" s="1"/>
  <c r="P2430" i="1"/>
  <c r="Q2430" i="1" s="1"/>
  <c r="P2431" i="1"/>
  <c r="Q2431" i="1" s="1"/>
  <c r="P2432" i="1"/>
  <c r="Q2432" i="1" s="1"/>
  <c r="P2433" i="1"/>
  <c r="Q2433" i="1" s="1"/>
  <c r="P2434" i="1"/>
  <c r="Q2434" i="1" s="1"/>
  <c r="P2435" i="1"/>
  <c r="Q2435" i="1" s="1"/>
  <c r="P2436" i="1"/>
  <c r="Q2436" i="1" s="1"/>
  <c r="P2437" i="1"/>
  <c r="Q2437" i="1" s="1"/>
  <c r="P2438" i="1"/>
  <c r="Q2438" i="1" s="1"/>
  <c r="P2439" i="1"/>
  <c r="Q2439" i="1" s="1"/>
  <c r="P2440" i="1"/>
  <c r="Q2440" i="1" s="1"/>
  <c r="P2441" i="1"/>
  <c r="Q2441" i="1" s="1"/>
  <c r="P2442" i="1"/>
  <c r="Q2442" i="1" s="1"/>
  <c r="P2443" i="1"/>
  <c r="Q2443" i="1" s="1"/>
  <c r="P2444" i="1"/>
  <c r="Q2444" i="1" s="1"/>
  <c r="P2445" i="1"/>
  <c r="Q2445" i="1" s="1"/>
  <c r="P2446" i="1"/>
  <c r="Q2446" i="1" s="1"/>
  <c r="P2447" i="1"/>
  <c r="Q2447" i="1" s="1"/>
  <c r="P2448" i="1"/>
  <c r="Q2448" i="1" s="1"/>
  <c r="P2449" i="1"/>
  <c r="Q2449" i="1" s="1"/>
  <c r="P2450" i="1"/>
  <c r="Q2450" i="1" s="1"/>
  <c r="P2451" i="1"/>
  <c r="Q2451" i="1" s="1"/>
  <c r="P2452" i="1"/>
  <c r="Q2452" i="1" s="1"/>
  <c r="P2453" i="1"/>
  <c r="Q2453" i="1" s="1"/>
  <c r="P2454" i="1"/>
  <c r="Q2454" i="1" s="1"/>
  <c r="P2455" i="1"/>
  <c r="Q2455" i="1" s="1"/>
  <c r="P2456" i="1"/>
  <c r="Q2456" i="1" s="1"/>
  <c r="P2457" i="1"/>
  <c r="Q2457" i="1" s="1"/>
  <c r="P2458" i="1"/>
  <c r="Q2458" i="1" s="1"/>
  <c r="P2459" i="1"/>
  <c r="Q2459" i="1" s="1"/>
  <c r="P2460" i="1"/>
  <c r="Q2460" i="1" s="1"/>
  <c r="P2461" i="1"/>
  <c r="Q2461" i="1" s="1"/>
  <c r="P2462" i="1"/>
  <c r="Q2462" i="1" s="1"/>
  <c r="P2463" i="1"/>
  <c r="Q2463" i="1" s="1"/>
  <c r="P2464" i="1"/>
  <c r="Q2464" i="1" s="1"/>
  <c r="P2465" i="1"/>
  <c r="Q2465" i="1" s="1"/>
  <c r="P2466" i="1"/>
  <c r="Q2466" i="1" s="1"/>
  <c r="P2467" i="1"/>
  <c r="Q2467" i="1" s="1"/>
  <c r="P2468" i="1"/>
  <c r="Q2468" i="1" s="1"/>
  <c r="P2469" i="1"/>
  <c r="Q2469" i="1" s="1"/>
  <c r="P2470" i="1"/>
  <c r="Q2470" i="1" s="1"/>
  <c r="P2471" i="1"/>
  <c r="Q2471" i="1" s="1"/>
  <c r="P2472" i="1"/>
  <c r="Q2472" i="1" s="1"/>
  <c r="P2473" i="1"/>
  <c r="Q2473" i="1" s="1"/>
  <c r="P2474" i="1"/>
  <c r="Q2474" i="1" s="1"/>
  <c r="P2475" i="1"/>
  <c r="Q2475" i="1" s="1"/>
  <c r="P2476" i="1"/>
  <c r="Q2476" i="1" s="1"/>
  <c r="P2477" i="1"/>
  <c r="Q2477" i="1" s="1"/>
  <c r="P2478" i="1"/>
  <c r="Q2478" i="1" s="1"/>
  <c r="P2479" i="1"/>
  <c r="Q2479" i="1" s="1"/>
  <c r="P2480" i="1"/>
  <c r="Q2480" i="1" s="1"/>
  <c r="P2481" i="1"/>
  <c r="Q2481" i="1" s="1"/>
  <c r="P2482" i="1"/>
  <c r="Q2482" i="1" s="1"/>
  <c r="P2483" i="1"/>
  <c r="Q2483" i="1" s="1"/>
  <c r="P2484" i="1"/>
  <c r="Q2484" i="1" s="1"/>
  <c r="P2485" i="1"/>
  <c r="Q2485" i="1" s="1"/>
  <c r="P2486" i="1"/>
  <c r="Q2486" i="1" s="1"/>
  <c r="P2487" i="1"/>
  <c r="Q2487" i="1" s="1"/>
  <c r="P2488" i="1"/>
  <c r="Q2488" i="1" s="1"/>
  <c r="P2489" i="1"/>
  <c r="Q2489" i="1" s="1"/>
  <c r="P2490" i="1"/>
  <c r="Q2490" i="1" s="1"/>
  <c r="P2491" i="1"/>
  <c r="Q2491" i="1" s="1"/>
  <c r="P2492" i="1"/>
  <c r="Q2492" i="1" s="1"/>
  <c r="P2493" i="1"/>
  <c r="Q2493" i="1" s="1"/>
  <c r="P2494" i="1"/>
  <c r="Q2494" i="1" s="1"/>
  <c r="P2495" i="1"/>
  <c r="Q2495" i="1" s="1"/>
  <c r="P2496" i="1"/>
  <c r="Q2496" i="1" s="1"/>
  <c r="P2497" i="1"/>
  <c r="Q2497" i="1" s="1"/>
  <c r="P2498" i="1"/>
  <c r="Q2498" i="1" s="1"/>
  <c r="P2499" i="1"/>
  <c r="Q2499" i="1" s="1"/>
  <c r="P2500" i="1"/>
  <c r="Q2500" i="1" s="1"/>
  <c r="P2501" i="1"/>
  <c r="Q2501" i="1" s="1"/>
  <c r="P2502" i="1"/>
  <c r="Q2502" i="1" s="1"/>
  <c r="P2503" i="1"/>
  <c r="Q2503" i="1" s="1"/>
  <c r="P2504" i="1"/>
  <c r="Q2504" i="1" s="1"/>
  <c r="P2505" i="1"/>
  <c r="Q2505" i="1" s="1"/>
  <c r="P2506" i="1"/>
  <c r="Q2506" i="1" s="1"/>
  <c r="P2507" i="1"/>
  <c r="Q2507" i="1" s="1"/>
  <c r="P2508" i="1"/>
  <c r="Q2508" i="1" s="1"/>
  <c r="P2509" i="1"/>
  <c r="Q2509" i="1" s="1"/>
  <c r="P2510" i="1"/>
  <c r="Q2510" i="1" s="1"/>
  <c r="P2511" i="1"/>
  <c r="Q2511" i="1" s="1"/>
  <c r="P2512" i="1"/>
  <c r="Q2512" i="1" s="1"/>
  <c r="P2513" i="1"/>
  <c r="Q2513" i="1" s="1"/>
  <c r="P2514" i="1"/>
  <c r="Q2514" i="1" s="1"/>
  <c r="P2515" i="1"/>
  <c r="Q2515" i="1" s="1"/>
  <c r="P2516" i="1"/>
  <c r="Q2516" i="1" s="1"/>
  <c r="P2517" i="1"/>
  <c r="Q2517" i="1" s="1"/>
  <c r="P2518" i="1"/>
  <c r="Q2518" i="1" s="1"/>
  <c r="P2519" i="1"/>
  <c r="Q2519" i="1" s="1"/>
  <c r="P2520" i="1"/>
  <c r="Q2520" i="1" s="1"/>
  <c r="P2521" i="1"/>
  <c r="Q2521" i="1" s="1"/>
  <c r="Q2522" i="1"/>
  <c r="P2523" i="1"/>
  <c r="Q2523" i="1" s="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384" i="1"/>
  <c r="G2385"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384" i="1"/>
  <c r="F2385"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6" i="1"/>
  <c r="E2597" i="1"/>
  <c r="E2598" i="1"/>
  <c r="E2599" i="1"/>
  <c r="E2600" i="1"/>
  <c r="E2601" i="1"/>
  <c r="E2602" i="1"/>
  <c r="E2604" i="1"/>
  <c r="E2605" i="1"/>
  <c r="E2606" i="1"/>
  <c r="E2607" i="1"/>
  <c r="E2608" i="1"/>
  <c r="E2609" i="1"/>
  <c r="E2610" i="1"/>
  <c r="E2611" i="1"/>
  <c r="E2612" i="1"/>
  <c r="E2613" i="1"/>
  <c r="E2614" i="1"/>
  <c r="E2615" i="1"/>
  <c r="E2616" i="1"/>
  <c r="E2617"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9" i="1"/>
  <c r="E2660" i="1"/>
  <c r="E2662" i="1"/>
  <c r="E2663" i="1"/>
  <c r="E2664" i="1"/>
  <c r="E2665" i="1"/>
  <c r="E2666" i="1"/>
  <c r="E2667" i="1"/>
  <c r="E2668" i="1"/>
  <c r="E2669" i="1"/>
  <c r="E2670" i="1"/>
  <c r="E2671" i="1"/>
  <c r="E2672" i="1"/>
  <c r="E2674" i="1"/>
  <c r="E2675" i="1"/>
  <c r="E2676" i="1"/>
  <c r="E2677"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1" i="1"/>
  <c r="E2712" i="1"/>
  <c r="E2713" i="1"/>
  <c r="E2714" i="1"/>
  <c r="E2715" i="1"/>
  <c r="E2716" i="1"/>
  <c r="E2717" i="1"/>
  <c r="E2718" i="1"/>
  <c r="E2719" i="1"/>
  <c r="E2720" i="1"/>
  <c r="E2721" i="1"/>
  <c r="E2722" i="1"/>
  <c r="E2723" i="1"/>
  <c r="E2724" i="1"/>
  <c r="E2725" i="1"/>
  <c r="E2728" i="1"/>
  <c r="E2729" i="1"/>
  <c r="E2730" i="1"/>
  <c r="E2731" i="1"/>
  <c r="E2732" i="1"/>
  <c r="E2733" i="1"/>
  <c r="E2734" i="1"/>
  <c r="E2735" i="1"/>
  <c r="E2736" i="1"/>
  <c r="E2737" i="1"/>
  <c r="E2738" i="1"/>
  <c r="E2739" i="1"/>
  <c r="E2740" i="1"/>
  <c r="E2741" i="1"/>
  <c r="E2742" i="1"/>
  <c r="E2743" i="1"/>
  <c r="E2744" i="1"/>
  <c r="E2745" i="1"/>
  <c r="E2746" i="1"/>
  <c r="E2749" i="1"/>
  <c r="E2750" i="1"/>
  <c r="E2751" i="1"/>
  <c r="E2752" i="1"/>
  <c r="E2753" i="1"/>
  <c r="E2754" i="1"/>
  <c r="E2755" i="1"/>
  <c r="E2756" i="1"/>
  <c r="E2757" i="1"/>
  <c r="E2758" i="1"/>
  <c r="E2759" i="1"/>
  <c r="E2760" i="1"/>
  <c r="E2761" i="1"/>
  <c r="E2762" i="1"/>
  <c r="E2763" i="1"/>
  <c r="E2764" i="1"/>
  <c r="E2765" i="1"/>
  <c r="E2766"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2384" i="1"/>
  <c r="E2385" i="1"/>
  <c r="E2490" i="1"/>
  <c r="F2490" i="1"/>
  <c r="G2490" i="1"/>
  <c r="E2489" i="1"/>
  <c r="F2489" i="1"/>
  <c r="G2489" i="1"/>
  <c r="E2488" i="1"/>
  <c r="F2488" i="1"/>
  <c r="G2488" i="1"/>
  <c r="E2487" i="1"/>
  <c r="F2487" i="1"/>
  <c r="G2487" i="1"/>
  <c r="E2486" i="1"/>
  <c r="F2486" i="1"/>
  <c r="G2486" i="1"/>
  <c r="E2485" i="1"/>
  <c r="F2485" i="1"/>
  <c r="G2485" i="1"/>
  <c r="E2484" i="1"/>
  <c r="F2484" i="1"/>
  <c r="G2484" i="1"/>
  <c r="E2483" i="1"/>
  <c r="F2483" i="1"/>
  <c r="G2483" i="1"/>
  <c r="E2482" i="1"/>
  <c r="F2482" i="1"/>
  <c r="G2482" i="1"/>
  <c r="G2478" i="1"/>
  <c r="E2478" i="1"/>
  <c r="F2478" i="1"/>
  <c r="E2479" i="1"/>
  <c r="F2479" i="1"/>
  <c r="G2479" i="1"/>
  <c r="E2480" i="1"/>
  <c r="F2480" i="1"/>
  <c r="G2480" i="1"/>
  <c r="E2481" i="1"/>
  <c r="F2481" i="1"/>
  <c r="G2481" i="1"/>
  <c r="E2477" i="1"/>
  <c r="F2477" i="1"/>
  <c r="G2477" i="1"/>
  <c r="E2476" i="1"/>
  <c r="F2476" i="1"/>
  <c r="G2476" i="1"/>
  <c r="E2475" i="1"/>
  <c r="F2475" i="1"/>
  <c r="G2475" i="1"/>
  <c r="E2474" i="1"/>
  <c r="F2474" i="1"/>
  <c r="G2474" i="1"/>
  <c r="E2473" i="1"/>
  <c r="F2473" i="1"/>
  <c r="G2473" i="1"/>
  <c r="E2472" i="1"/>
  <c r="F2472" i="1"/>
  <c r="G2472" i="1"/>
  <c r="E2471" i="1"/>
  <c r="F2471" i="1"/>
  <c r="G2471" i="1"/>
  <c r="E2470" i="1"/>
  <c r="F2470" i="1"/>
  <c r="G2470" i="1"/>
  <c r="E2469" i="1"/>
  <c r="F2469" i="1"/>
  <c r="G2469" i="1"/>
  <c r="E2468" i="1"/>
  <c r="F2468" i="1"/>
  <c r="G2468" i="1"/>
  <c r="E2466" i="1"/>
  <c r="F2466" i="1"/>
  <c r="G2466" i="1"/>
  <c r="E2467" i="1"/>
  <c r="F2467" i="1"/>
  <c r="G2467" i="1"/>
  <c r="E2465" i="1"/>
  <c r="F2465" i="1"/>
  <c r="G2465" i="1"/>
  <c r="E2464" i="1"/>
  <c r="F2464" i="1"/>
  <c r="G2464" i="1"/>
  <c r="E2463" i="1"/>
  <c r="F2463" i="1"/>
  <c r="G2463" i="1"/>
  <c r="E2462" i="1"/>
  <c r="F2462" i="1"/>
  <c r="G2462" i="1"/>
  <c r="E2461" i="1"/>
  <c r="F2461" i="1"/>
  <c r="G2461" i="1"/>
  <c r="E2460" i="1"/>
  <c r="F2460" i="1"/>
  <c r="G2460" i="1"/>
  <c r="E2458" i="1"/>
  <c r="F2458" i="1"/>
  <c r="G2458" i="1"/>
  <c r="E2459" i="1"/>
  <c r="F2459" i="1"/>
  <c r="G2459" i="1"/>
  <c r="E2456" i="1"/>
  <c r="F2456" i="1"/>
  <c r="G2456" i="1"/>
  <c r="E2457" i="1"/>
  <c r="F2457" i="1"/>
  <c r="G2457" i="1"/>
  <c r="E2455" i="1"/>
  <c r="F2455" i="1"/>
  <c r="G2455" i="1"/>
  <c r="E2454" i="1"/>
  <c r="F2454" i="1"/>
  <c r="G2454" i="1"/>
  <c r="E2453" i="1"/>
  <c r="F2453" i="1"/>
  <c r="G2453" i="1"/>
  <c r="E2452" i="1"/>
  <c r="F2452" i="1"/>
  <c r="G2452" i="1"/>
  <c r="E2451" i="1"/>
  <c r="F2451" i="1"/>
  <c r="G2451" i="1"/>
  <c r="E2450" i="1"/>
  <c r="F2450" i="1"/>
  <c r="G2450" i="1"/>
  <c r="E2449" i="1"/>
  <c r="F2449" i="1"/>
  <c r="G2449" i="1"/>
  <c r="E2448" i="1"/>
  <c r="F2448" i="1"/>
  <c r="G2448" i="1"/>
  <c r="E2447" i="1"/>
  <c r="F2447" i="1"/>
  <c r="G2447" i="1"/>
  <c r="E2446" i="1"/>
  <c r="F2446" i="1"/>
  <c r="G2446" i="1"/>
  <c r="E2445" i="1"/>
  <c r="F2445" i="1"/>
  <c r="G2445" i="1"/>
  <c r="E2444" i="1"/>
  <c r="F2444" i="1"/>
  <c r="G2444" i="1"/>
  <c r="E2443" i="1"/>
  <c r="F2443" i="1"/>
  <c r="G2443" i="1"/>
  <c r="E2442" i="1"/>
  <c r="F2442" i="1"/>
  <c r="G2442" i="1"/>
  <c r="E2441" i="1"/>
  <c r="F2441" i="1"/>
  <c r="G2441" i="1"/>
  <c r="E2439" i="1"/>
  <c r="F2439" i="1"/>
  <c r="G2439" i="1"/>
  <c r="E2440" i="1"/>
  <c r="F2440" i="1"/>
  <c r="G2440" i="1"/>
  <c r="E2438" i="1"/>
  <c r="F2438" i="1"/>
  <c r="G2438" i="1"/>
  <c r="E2437" i="1"/>
  <c r="F2437" i="1"/>
  <c r="G2437" i="1"/>
  <c r="E2435" i="1"/>
  <c r="F2435" i="1"/>
  <c r="G2435" i="1"/>
  <c r="E2434" i="1"/>
  <c r="F2434" i="1"/>
  <c r="G2434" i="1"/>
  <c r="G2436" i="1"/>
  <c r="F2436" i="1"/>
  <c r="E2436" i="1"/>
  <c r="E2433" i="1"/>
  <c r="F2433" i="1"/>
  <c r="G2433" i="1"/>
  <c r="E2432" i="1"/>
  <c r="F2432" i="1"/>
  <c r="G2432" i="1"/>
  <c r="E2431" i="1"/>
  <c r="F2431" i="1"/>
  <c r="G2431" i="1"/>
  <c r="E2430" i="1"/>
  <c r="F2430" i="1"/>
  <c r="G2430" i="1"/>
  <c r="E2429" i="1"/>
  <c r="F2429" i="1"/>
  <c r="G2429" i="1"/>
  <c r="E2428" i="1"/>
  <c r="F2428" i="1"/>
  <c r="G2428" i="1"/>
  <c r="E2427" i="1"/>
  <c r="F2427" i="1"/>
  <c r="G2427" i="1"/>
  <c r="E2426" i="1"/>
  <c r="F2426" i="1"/>
  <c r="G2426" i="1"/>
  <c r="E2425" i="1"/>
  <c r="F2425" i="1"/>
  <c r="G2425" i="1"/>
  <c r="E2424" i="1"/>
  <c r="F2424" i="1"/>
  <c r="G2424" i="1"/>
  <c r="E2423" i="1"/>
  <c r="F2423" i="1"/>
  <c r="G2423" i="1"/>
  <c r="E2422" i="1"/>
  <c r="F2422" i="1"/>
  <c r="G2422" i="1"/>
  <c r="E2421" i="1"/>
  <c r="F2421" i="1"/>
  <c r="G2421" i="1"/>
  <c r="E2418" i="1"/>
  <c r="F2418" i="1"/>
  <c r="G2418" i="1"/>
  <c r="E2419" i="1"/>
  <c r="F2419" i="1"/>
  <c r="G2419" i="1"/>
  <c r="E2420" i="1"/>
  <c r="F2420" i="1"/>
  <c r="G2420" i="1"/>
  <c r="E2415" i="1"/>
  <c r="F2415" i="1"/>
  <c r="G2415" i="1"/>
  <c r="E2416" i="1"/>
  <c r="F2416" i="1"/>
  <c r="G2416" i="1"/>
  <c r="E2417" i="1"/>
  <c r="F2417" i="1"/>
  <c r="G2417" i="1"/>
  <c r="E2413" i="1"/>
  <c r="F2413" i="1"/>
  <c r="G2413" i="1"/>
  <c r="E2414" i="1"/>
  <c r="F2414" i="1"/>
  <c r="G2414" i="1"/>
  <c r="E2412" i="1"/>
  <c r="F2412" i="1"/>
  <c r="G2412" i="1"/>
  <c r="E2411" i="1"/>
  <c r="F2411" i="1"/>
  <c r="G2411" i="1"/>
  <c r="E2410" i="1"/>
  <c r="F2410" i="1"/>
  <c r="G2410" i="1"/>
  <c r="E2409" i="1"/>
  <c r="F2409" i="1"/>
  <c r="G2409" i="1"/>
  <c r="G2" i="11"/>
  <c r="E2" i="11"/>
  <c r="E2408" i="1"/>
  <c r="F2408" i="1"/>
  <c r="G2408" i="1"/>
  <c r="E2407" i="1"/>
  <c r="F2407" i="1"/>
  <c r="G2407" i="1"/>
  <c r="E2406" i="1"/>
  <c r="F2406" i="1"/>
  <c r="G2406" i="1"/>
  <c r="G2405" i="1"/>
  <c r="F2405" i="1"/>
  <c r="E2405" i="1"/>
  <c r="G2404" i="1"/>
  <c r="F2404" i="1"/>
  <c r="E2404" i="1"/>
  <c r="G2403" i="1"/>
  <c r="F2403" i="1"/>
  <c r="E2403" i="1"/>
  <c r="G2402" i="1"/>
  <c r="F2402" i="1"/>
  <c r="E2402" i="1"/>
  <c r="E2400" i="1"/>
  <c r="F2400" i="1"/>
  <c r="G2400" i="1"/>
  <c r="E2399" i="1"/>
  <c r="F2399" i="1"/>
  <c r="G2399" i="1"/>
  <c r="E2398" i="1"/>
  <c r="F2398" i="1"/>
  <c r="G2398" i="1"/>
  <c r="E2397" i="1"/>
  <c r="F2397" i="1"/>
  <c r="G2397" i="1"/>
  <c r="E2396" i="1"/>
  <c r="F2396" i="1"/>
  <c r="G2396" i="1"/>
  <c r="E2395" i="1"/>
  <c r="F2395" i="1"/>
  <c r="G2395" i="1"/>
  <c r="E2394" i="1"/>
  <c r="F2394" i="1"/>
  <c r="G2394" i="1"/>
  <c r="E2393" i="1"/>
  <c r="F2393" i="1"/>
  <c r="G2393" i="1"/>
  <c r="E2382" i="1"/>
  <c r="F2382" i="1"/>
  <c r="G2382" i="1"/>
  <c r="E2383" i="1"/>
  <c r="F2383" i="1"/>
  <c r="G2383" i="1"/>
  <c r="E2386" i="1"/>
  <c r="F2386" i="1"/>
  <c r="G2386" i="1"/>
  <c r="E2387" i="1"/>
  <c r="F2387" i="1"/>
  <c r="G2387" i="1"/>
  <c r="E2391" i="1"/>
  <c r="F2391" i="1"/>
  <c r="G2391" i="1"/>
  <c r="E2392" i="1"/>
  <c r="F2392" i="1"/>
  <c r="G2392" i="1"/>
  <c r="E2388" i="1"/>
  <c r="F2388" i="1"/>
  <c r="G2388" i="1"/>
  <c r="E2389" i="1"/>
  <c r="F2389" i="1"/>
  <c r="G2389" i="1"/>
  <c r="E2390" i="1"/>
  <c r="F2390" i="1"/>
  <c r="G2390" i="1"/>
  <c r="E2381" i="1"/>
  <c r="F2381" i="1"/>
  <c r="G2381" i="1"/>
  <c r="E2380" i="1"/>
  <c r="F2380" i="1"/>
  <c r="G2380" i="1"/>
  <c r="E2379" i="1"/>
  <c r="F2379" i="1"/>
  <c r="G2379" i="1"/>
  <c r="E2378" i="1"/>
  <c r="F2378" i="1"/>
  <c r="G2378" i="1"/>
  <c r="E2377" i="1"/>
  <c r="F2377" i="1"/>
  <c r="G2377" i="1"/>
  <c r="E2376" i="1"/>
  <c r="F2376" i="1"/>
  <c r="G2376" i="1"/>
  <c r="E2375" i="1"/>
  <c r="F2375" i="1"/>
  <c r="G2375" i="1"/>
  <c r="E2374" i="1"/>
  <c r="F2374" i="1"/>
  <c r="G2374" i="1"/>
  <c r="E2373" i="1"/>
  <c r="F2373" i="1"/>
  <c r="G2373" i="1"/>
  <c r="E2368" i="1"/>
  <c r="F2368" i="1"/>
  <c r="G2368" i="1"/>
  <c r="E2372" i="1"/>
  <c r="F2372" i="1"/>
  <c r="G2372" i="1"/>
  <c r="G2369" i="1"/>
  <c r="F2369" i="1"/>
  <c r="E2369" i="1"/>
  <c r="G2370" i="1"/>
  <c r="F2370" i="1"/>
  <c r="E2370" i="1"/>
  <c r="G2371" i="1"/>
  <c r="F2371" i="1"/>
  <c r="E2371" i="1"/>
  <c r="G2367" i="1"/>
  <c r="F2367" i="1"/>
  <c r="E2367" i="1"/>
  <c r="E2366" i="1"/>
  <c r="F2366" i="1"/>
  <c r="G2366" i="1"/>
  <c r="E2365" i="1"/>
  <c r="F2365" i="1"/>
  <c r="G2365" i="1"/>
  <c r="E2364" i="1"/>
  <c r="F2364" i="1"/>
  <c r="G2364" i="1"/>
  <c r="E2363" i="1"/>
  <c r="F2363" i="1"/>
  <c r="G2363" i="1"/>
  <c r="E2362" i="1"/>
  <c r="F2362" i="1"/>
  <c r="G2362" i="1"/>
  <c r="E2361" i="1"/>
  <c r="F2361" i="1"/>
  <c r="G2361" i="1"/>
  <c r="E2360" i="1"/>
  <c r="F2360" i="1"/>
  <c r="G2360" i="1"/>
  <c r="E2359" i="1"/>
  <c r="F2359" i="1"/>
  <c r="G2359" i="1"/>
  <c r="E2358" i="1"/>
  <c r="F2358" i="1"/>
  <c r="G2358" i="1"/>
  <c r="E2357" i="1"/>
  <c r="F2357" i="1"/>
  <c r="G2357" i="1"/>
  <c r="E2356" i="1"/>
  <c r="F2356" i="1"/>
  <c r="G2356" i="1"/>
  <c r="E2355" i="1"/>
  <c r="F2355" i="1"/>
  <c r="G2355" i="1"/>
  <c r="E2354" i="1"/>
  <c r="F2354" i="1"/>
  <c r="G2354" i="1"/>
  <c r="E2353" i="1"/>
  <c r="F2353" i="1"/>
  <c r="G2353" i="1"/>
  <c r="E2352" i="1"/>
  <c r="F2352" i="1"/>
  <c r="G2352" i="1"/>
  <c r="E2351" i="1"/>
  <c r="F2351" i="1"/>
  <c r="G2351" i="1"/>
  <c r="E2350" i="1"/>
  <c r="F2350" i="1"/>
  <c r="G2350" i="1"/>
  <c r="E2349" i="1"/>
  <c r="F2349" i="1"/>
  <c r="G2349" i="1"/>
  <c r="P2347" i="1"/>
  <c r="Q2347" i="1"/>
  <c r="R2347" i="1"/>
  <c r="S2347" i="1"/>
  <c r="U2347" i="1"/>
  <c r="V2347" i="1"/>
  <c r="T2347" i="1" s="1"/>
  <c r="P2348" i="1"/>
  <c r="Q2348" i="1"/>
  <c r="R2348" i="1"/>
  <c r="S2348" i="1"/>
  <c r="U2348" i="1"/>
  <c r="V2348" i="1"/>
  <c r="T2348" i="1" s="1"/>
  <c r="E2348" i="1"/>
  <c r="F2348" i="1"/>
  <c r="G2348" i="1"/>
  <c r="P2342" i="1"/>
  <c r="Q2342" i="1"/>
  <c r="R2342" i="1"/>
  <c r="S2342" i="1"/>
  <c r="U2342" i="1"/>
  <c r="V2342" i="1"/>
  <c r="T2342" i="1" s="1"/>
  <c r="P2343" i="1"/>
  <c r="Q2343" i="1"/>
  <c r="R2343" i="1"/>
  <c r="S2343" i="1"/>
  <c r="U2343" i="1"/>
  <c r="V2343" i="1"/>
  <c r="T2343" i="1" s="1"/>
  <c r="P2344" i="1"/>
  <c r="Q2344" i="1"/>
  <c r="R2344" i="1"/>
  <c r="S2344" i="1"/>
  <c r="U2344" i="1"/>
  <c r="V2344" i="1"/>
  <c r="T2344" i="1" s="1"/>
  <c r="P2345" i="1"/>
  <c r="Q2345" i="1"/>
  <c r="R2345" i="1"/>
  <c r="S2345" i="1"/>
  <c r="U2345" i="1"/>
  <c r="V2345" i="1"/>
  <c r="T2345" i="1" s="1"/>
  <c r="P2346" i="1"/>
  <c r="Q2346" i="1"/>
  <c r="R2346" i="1"/>
  <c r="S2346" i="1"/>
  <c r="U2346" i="1"/>
  <c r="V2346" i="1"/>
  <c r="T2346" i="1" s="1"/>
  <c r="E2342" i="1"/>
  <c r="F2342" i="1"/>
  <c r="G2342" i="1"/>
  <c r="E2343" i="1"/>
  <c r="F2343" i="1"/>
  <c r="G2343" i="1"/>
  <c r="E2344" i="1"/>
  <c r="F2344" i="1"/>
  <c r="G2344" i="1"/>
  <c r="E2345" i="1"/>
  <c r="F2345" i="1"/>
  <c r="G2345" i="1"/>
  <c r="E2346" i="1"/>
  <c r="F2346" i="1"/>
  <c r="G2346" i="1"/>
  <c r="E2347" i="1"/>
  <c r="F2347" i="1"/>
  <c r="G2347" i="1"/>
  <c r="V2333" i="1"/>
  <c r="V2334" i="1"/>
  <c r="V2335" i="1"/>
  <c r="V2336" i="1"/>
  <c r="V2337" i="1"/>
  <c r="V2338" i="1"/>
  <c r="V2339" i="1"/>
  <c r="V2340" i="1"/>
  <c r="V2341" i="1"/>
  <c r="U2333" i="1"/>
  <c r="U2334" i="1"/>
  <c r="U2335" i="1"/>
  <c r="U2336" i="1"/>
  <c r="U2337" i="1"/>
  <c r="U2338" i="1"/>
  <c r="U2339" i="1"/>
  <c r="U2340" i="1"/>
  <c r="U2341" i="1"/>
  <c r="T2333" i="1"/>
  <c r="T2334" i="1"/>
  <c r="T2335" i="1"/>
  <c r="T2336" i="1"/>
  <c r="T2337" i="1"/>
  <c r="T2338" i="1"/>
  <c r="T2339" i="1"/>
  <c r="T2340" i="1"/>
  <c r="T2341" i="1"/>
  <c r="S2333" i="1"/>
  <c r="S2334" i="1"/>
  <c r="S2335" i="1"/>
  <c r="S2336" i="1"/>
  <c r="S2337" i="1"/>
  <c r="S2338" i="1"/>
  <c r="S2339" i="1"/>
  <c r="S2340" i="1"/>
  <c r="S2341" i="1"/>
  <c r="R2333" i="1"/>
  <c r="R2334" i="1"/>
  <c r="R2335" i="1"/>
  <c r="R2336" i="1"/>
  <c r="R2337" i="1"/>
  <c r="R2338" i="1"/>
  <c r="R2339" i="1"/>
  <c r="R2340" i="1"/>
  <c r="R2341" i="1"/>
  <c r="P2333" i="1"/>
  <c r="Q2333" i="1" s="1"/>
  <c r="P2334" i="1"/>
  <c r="Q2334" i="1" s="1"/>
  <c r="P2335" i="1"/>
  <c r="Q2335" i="1" s="1"/>
  <c r="P2336" i="1"/>
  <c r="Q2336" i="1" s="1"/>
  <c r="P2337" i="1"/>
  <c r="Q2337" i="1" s="1"/>
  <c r="P2338" i="1"/>
  <c r="Q2338" i="1" s="1"/>
  <c r="P2339" i="1"/>
  <c r="Q2339" i="1" s="1"/>
  <c r="P2340" i="1"/>
  <c r="Q2340" i="1" s="1"/>
  <c r="P2341" i="1"/>
  <c r="Q2341" i="1" s="1"/>
  <c r="G2333" i="1"/>
  <c r="G2334" i="1"/>
  <c r="G2335" i="1"/>
  <c r="G2336" i="1"/>
  <c r="G2337" i="1"/>
  <c r="G2338" i="1"/>
  <c r="G2339" i="1"/>
  <c r="G2340" i="1"/>
  <c r="G2341" i="1"/>
  <c r="F2333" i="1"/>
  <c r="F2334" i="1"/>
  <c r="F2335" i="1"/>
  <c r="F2336" i="1"/>
  <c r="F2337" i="1"/>
  <c r="F2338" i="1"/>
  <c r="F2339" i="1"/>
  <c r="F2340" i="1"/>
  <c r="F2341" i="1"/>
  <c r="E2333" i="1"/>
  <c r="E2334" i="1"/>
  <c r="E2335" i="1"/>
  <c r="E2336" i="1"/>
  <c r="E2337" i="1"/>
  <c r="E2338" i="1"/>
  <c r="E2339" i="1"/>
  <c r="E2340" i="1"/>
  <c r="E2341"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P2306" i="1"/>
  <c r="Q2306" i="1" s="1"/>
  <c r="P2307" i="1"/>
  <c r="Q2307" i="1" s="1"/>
  <c r="P2308" i="1"/>
  <c r="Q2308" i="1" s="1"/>
  <c r="P2309" i="1"/>
  <c r="Q2309" i="1" s="1"/>
  <c r="P2310" i="1"/>
  <c r="Q2310" i="1" s="1"/>
  <c r="P2311" i="1"/>
  <c r="Q2311" i="1" s="1"/>
  <c r="P2312" i="1"/>
  <c r="Q2312" i="1" s="1"/>
  <c r="P2313" i="1"/>
  <c r="Q2313" i="1" s="1"/>
  <c r="P2314" i="1"/>
  <c r="Q2314" i="1" s="1"/>
  <c r="P2315" i="1"/>
  <c r="Q2315" i="1" s="1"/>
  <c r="P2316" i="1"/>
  <c r="Q2316" i="1" s="1"/>
  <c r="P2317" i="1"/>
  <c r="Q2317" i="1" s="1"/>
  <c r="P2318" i="1"/>
  <c r="Q2318" i="1" s="1"/>
  <c r="P2319" i="1"/>
  <c r="Q2319" i="1" s="1"/>
  <c r="P2320" i="1"/>
  <c r="Q2320" i="1" s="1"/>
  <c r="P2321" i="1"/>
  <c r="Q2321" i="1" s="1"/>
  <c r="P2322" i="1"/>
  <c r="Q2322" i="1" s="1"/>
  <c r="P2323" i="1"/>
  <c r="Q2323" i="1" s="1"/>
  <c r="P2324" i="1"/>
  <c r="Q2324" i="1" s="1"/>
  <c r="P2325" i="1"/>
  <c r="Q2325" i="1" s="1"/>
  <c r="P2326" i="1"/>
  <c r="Q2326" i="1" s="1"/>
  <c r="P2327" i="1"/>
  <c r="Q2327" i="1" s="1"/>
  <c r="P2328" i="1"/>
  <c r="Q2328" i="1" s="1"/>
  <c r="P2329" i="1"/>
  <c r="Q2329" i="1" s="1"/>
  <c r="P2330" i="1"/>
  <c r="Q2330" i="1" s="1"/>
  <c r="P2331" i="1"/>
  <c r="Q2331" i="1" s="1"/>
  <c r="P2332" i="1"/>
  <c r="Q2332" i="1" s="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V2305" i="1"/>
  <c r="U2305" i="1"/>
  <c r="T2305" i="1"/>
  <c r="S2305" i="1"/>
  <c r="R2305" i="1"/>
  <c r="P2305" i="1"/>
  <c r="Q2305" i="1" s="1"/>
  <c r="G2305" i="1"/>
  <c r="F2305" i="1"/>
  <c r="E2305" i="1"/>
  <c r="V2304" i="1"/>
  <c r="U2304" i="1"/>
  <c r="T2304" i="1"/>
  <c r="S2304" i="1"/>
  <c r="R2304" i="1"/>
  <c r="P2304" i="1"/>
  <c r="Q2304" i="1" s="1"/>
  <c r="G2304" i="1"/>
  <c r="F2304" i="1"/>
  <c r="E2304" i="1"/>
  <c r="E2303" i="1"/>
  <c r="V2303" i="1"/>
  <c r="U2303" i="1"/>
  <c r="T2303" i="1"/>
  <c r="S2303" i="1"/>
  <c r="R2303" i="1"/>
  <c r="P2303" i="1"/>
  <c r="Q2303" i="1" s="1"/>
  <c r="G2303" i="1"/>
  <c r="F2303" i="1"/>
  <c r="V2302" i="1"/>
  <c r="U2302" i="1"/>
  <c r="T2302" i="1"/>
  <c r="S2302" i="1"/>
  <c r="R2302" i="1"/>
  <c r="P2302" i="1"/>
  <c r="Q2302" i="1" s="1"/>
  <c r="G2302" i="1"/>
  <c r="F2302" i="1"/>
  <c r="E2302" i="1"/>
  <c r="E2301" i="1"/>
  <c r="F2301" i="1"/>
  <c r="G2301" i="1"/>
  <c r="P2301" i="1"/>
  <c r="Q2301" i="1"/>
  <c r="R2301" i="1"/>
  <c r="S2301" i="1"/>
  <c r="U2301" i="1"/>
  <c r="V2301" i="1"/>
  <c r="T2301" i="1" s="1"/>
  <c r="V2300" i="1"/>
  <c r="U2300" i="1"/>
  <c r="T2300" i="1"/>
  <c r="S2300" i="1"/>
  <c r="R2300" i="1"/>
  <c r="P2300" i="1"/>
  <c r="Q2300" i="1" s="1"/>
  <c r="G2300" i="1"/>
  <c r="F2300" i="1"/>
  <c r="E2300" i="1"/>
  <c r="V2299" i="1"/>
  <c r="U2299" i="1"/>
  <c r="T2299" i="1"/>
  <c r="S2299" i="1"/>
  <c r="R2299" i="1"/>
  <c r="P2299" i="1"/>
  <c r="Q2299" i="1" s="1"/>
  <c r="G2299" i="1"/>
  <c r="F2299" i="1"/>
  <c r="E2299" i="1"/>
  <c r="V2298" i="1"/>
  <c r="U2298" i="1"/>
  <c r="T2298" i="1"/>
  <c r="S2298" i="1"/>
  <c r="R2298" i="1"/>
  <c r="P2298" i="1"/>
  <c r="Q2298" i="1" s="1"/>
  <c r="G2298" i="1"/>
  <c r="F2298" i="1"/>
  <c r="E2298" i="1"/>
  <c r="V2297" i="1"/>
  <c r="U2297" i="1"/>
  <c r="T2297" i="1"/>
  <c r="S2297" i="1"/>
  <c r="R2297" i="1"/>
  <c r="P2297" i="1"/>
  <c r="Q2297" i="1" s="1"/>
  <c r="G2297" i="1"/>
  <c r="F2297" i="1"/>
  <c r="E2297" i="1"/>
  <c r="V2296" i="1"/>
  <c r="U2296" i="1"/>
  <c r="T2296" i="1"/>
  <c r="S2296" i="1"/>
  <c r="R2296" i="1"/>
  <c r="P2296" i="1"/>
  <c r="Q2296" i="1" s="1"/>
  <c r="G2296" i="1"/>
  <c r="F2296" i="1"/>
  <c r="E2296" i="1"/>
  <c r="V2295" i="1"/>
  <c r="U2295" i="1"/>
  <c r="T2295" i="1"/>
  <c r="S2295" i="1"/>
  <c r="R2295" i="1"/>
  <c r="P2295" i="1"/>
  <c r="Q2295" i="1" s="1"/>
  <c r="G2295" i="1"/>
  <c r="F2295" i="1"/>
  <c r="E2295" i="1"/>
  <c r="V2294" i="1"/>
  <c r="U2294" i="1"/>
  <c r="T2294" i="1"/>
  <c r="S2294" i="1"/>
  <c r="R2294" i="1"/>
  <c r="P2294" i="1"/>
  <c r="Q2294" i="1" s="1"/>
  <c r="G2294" i="1"/>
  <c r="F2294" i="1"/>
  <c r="E2294" i="1"/>
  <c r="V2293" i="1"/>
  <c r="U2293" i="1"/>
  <c r="T2293" i="1"/>
  <c r="S2293" i="1"/>
  <c r="R2293" i="1"/>
  <c r="P2293" i="1"/>
  <c r="Q2293" i="1" s="1"/>
  <c r="G2293" i="1"/>
  <c r="F2293" i="1"/>
  <c r="E2293" i="1"/>
  <c r="V2292" i="1"/>
  <c r="U2292" i="1"/>
  <c r="T2292" i="1"/>
  <c r="S2292" i="1"/>
  <c r="R2292" i="1"/>
  <c r="P2292" i="1"/>
  <c r="Q2292" i="1" s="1"/>
  <c r="G2292" i="1"/>
  <c r="F2292" i="1"/>
  <c r="E2292" i="1"/>
  <c r="V2291" i="1"/>
  <c r="U2291" i="1"/>
  <c r="T2291" i="1"/>
  <c r="S2291" i="1"/>
  <c r="R2291" i="1"/>
  <c r="P2291" i="1"/>
  <c r="Q2291" i="1" s="1"/>
  <c r="G2291" i="1"/>
  <c r="F2291" i="1"/>
  <c r="E2291" i="1"/>
  <c r="V2290" i="1"/>
  <c r="U2290" i="1"/>
  <c r="T2290" i="1"/>
  <c r="S2290" i="1"/>
  <c r="R2290" i="1"/>
  <c r="P2290" i="1"/>
  <c r="Q2290" i="1" s="1"/>
  <c r="G2290" i="1"/>
  <c r="F2290" i="1"/>
  <c r="E2290" i="1"/>
  <c r="V2289" i="1"/>
  <c r="U2289" i="1"/>
  <c r="T2289" i="1"/>
  <c r="S2289" i="1"/>
  <c r="R2289" i="1"/>
  <c r="P2289" i="1"/>
  <c r="Q2289" i="1" s="1"/>
  <c r="G2289" i="1"/>
  <c r="F2289" i="1"/>
  <c r="E2289" i="1"/>
  <c r="E2288" i="1"/>
  <c r="F2288" i="1"/>
  <c r="G2288" i="1"/>
  <c r="P2288" i="1"/>
  <c r="Q2288" i="1"/>
  <c r="R2288" i="1"/>
  <c r="S2288" i="1"/>
  <c r="U2288" i="1"/>
  <c r="V2288" i="1"/>
  <c r="T2288" i="1" s="1"/>
  <c r="E2287" i="1"/>
  <c r="F2287" i="1"/>
  <c r="G2287" i="1"/>
  <c r="P2287" i="1"/>
  <c r="Q2287" i="1"/>
  <c r="R2287" i="1"/>
  <c r="S2287" i="1"/>
  <c r="U2287" i="1"/>
  <c r="V2287" i="1"/>
  <c r="T2287" i="1" s="1"/>
  <c r="E2286" i="1"/>
  <c r="F2286" i="1"/>
  <c r="G2286" i="1"/>
  <c r="P2286" i="1"/>
  <c r="Q2286" i="1"/>
  <c r="R2286" i="1"/>
  <c r="S2286" i="1"/>
  <c r="U2286" i="1"/>
  <c r="V2286" i="1"/>
  <c r="T2286" i="1" s="1"/>
  <c r="E2285" i="1"/>
  <c r="F2285" i="1"/>
  <c r="G2285" i="1"/>
  <c r="P2285" i="1"/>
  <c r="Q2285" i="1"/>
  <c r="R2285" i="1"/>
  <c r="S2285" i="1"/>
  <c r="U2285" i="1"/>
  <c r="V2285" i="1"/>
  <c r="T2285" i="1" s="1"/>
  <c r="E2284" i="1"/>
  <c r="F2284" i="1"/>
  <c r="G2284" i="1"/>
  <c r="P2284" i="1"/>
  <c r="Q2284" i="1"/>
  <c r="R2284" i="1"/>
  <c r="S2284" i="1"/>
  <c r="U2284" i="1"/>
  <c r="V2284" i="1"/>
  <c r="T2284" i="1" s="1"/>
  <c r="E2283" i="1"/>
  <c r="F2283" i="1"/>
  <c r="G2283" i="1"/>
  <c r="P2283" i="1"/>
  <c r="Q2283" i="1"/>
  <c r="R2283" i="1"/>
  <c r="S2283" i="1"/>
  <c r="U2283" i="1"/>
  <c r="V2283" i="1"/>
  <c r="T2283" i="1" s="1"/>
  <c r="V2282" i="1"/>
  <c r="U2282" i="1"/>
  <c r="T2282" i="1"/>
  <c r="S2282" i="1"/>
  <c r="R2282" i="1"/>
  <c r="P2282" i="1"/>
  <c r="Q2282" i="1" s="1"/>
  <c r="G2282" i="1"/>
  <c r="F2282" i="1"/>
  <c r="E2282" i="1"/>
  <c r="V2281" i="1"/>
  <c r="U2281" i="1"/>
  <c r="T2281" i="1"/>
  <c r="S2281" i="1"/>
  <c r="R2281" i="1"/>
  <c r="P2281" i="1"/>
  <c r="Q2281" i="1" s="1"/>
  <c r="G2281" i="1"/>
  <c r="F2281" i="1"/>
  <c r="E2281" i="1"/>
  <c r="V2280" i="1"/>
  <c r="U2280" i="1"/>
  <c r="T2280" i="1"/>
  <c r="S2280" i="1"/>
  <c r="R2280" i="1"/>
  <c r="P2280" i="1"/>
  <c r="Q2280" i="1" s="1"/>
  <c r="G2280" i="1"/>
  <c r="F2280" i="1"/>
  <c r="E2280" i="1"/>
  <c r="V2279" i="1"/>
  <c r="U2279" i="1"/>
  <c r="T2279" i="1"/>
  <c r="S2279" i="1"/>
  <c r="R2279" i="1"/>
  <c r="P2279" i="1"/>
  <c r="Q2279" i="1" s="1"/>
  <c r="G2279" i="1"/>
  <c r="F2279" i="1"/>
  <c r="E2279" i="1"/>
  <c r="V2278" i="1"/>
  <c r="U2278" i="1"/>
  <c r="T2278" i="1"/>
  <c r="S2278" i="1"/>
  <c r="R2278" i="1"/>
  <c r="P2278" i="1"/>
  <c r="Q2278" i="1" s="1"/>
  <c r="G2278" i="1"/>
  <c r="F2278" i="1"/>
  <c r="E2278" i="1"/>
  <c r="V2277" i="1"/>
  <c r="U2277" i="1"/>
  <c r="T2277" i="1"/>
  <c r="S2277" i="1"/>
  <c r="R2277" i="1"/>
  <c r="P2277" i="1"/>
  <c r="Q2277" i="1" s="1"/>
  <c r="G2277" i="1"/>
  <c r="F2277" i="1"/>
  <c r="E2277" i="1"/>
  <c r="V2276" i="1"/>
  <c r="U2276" i="1"/>
  <c r="T2276" i="1"/>
  <c r="S2276" i="1"/>
  <c r="R2276" i="1"/>
  <c r="P2276" i="1"/>
  <c r="Q2276" i="1" s="1"/>
  <c r="G2276" i="1"/>
  <c r="F2276" i="1"/>
  <c r="E2276" i="1"/>
  <c r="V2275" i="1"/>
  <c r="U2275" i="1"/>
  <c r="T2275" i="1"/>
  <c r="S2275" i="1"/>
  <c r="R2275" i="1"/>
  <c r="P2275" i="1"/>
  <c r="Q2275" i="1" s="1"/>
  <c r="G2275" i="1"/>
  <c r="F2275" i="1"/>
  <c r="E2275" i="1"/>
  <c r="V2274" i="1"/>
  <c r="U2274" i="1"/>
  <c r="T2274" i="1"/>
  <c r="S2274" i="1"/>
  <c r="R2274" i="1"/>
  <c r="P2274" i="1"/>
  <c r="Q2274" i="1" s="1"/>
  <c r="G2274" i="1"/>
  <c r="F2274" i="1"/>
  <c r="E2274" i="1"/>
  <c r="V2273" i="1"/>
  <c r="U2273" i="1"/>
  <c r="T2273" i="1"/>
  <c r="S2273" i="1"/>
  <c r="R2273" i="1"/>
  <c r="P2273" i="1"/>
  <c r="Q2273" i="1" s="1"/>
  <c r="G2273" i="1"/>
  <c r="F2273" i="1"/>
  <c r="E2273" i="1"/>
  <c r="V2272" i="1"/>
  <c r="U2272" i="1"/>
  <c r="T2272" i="1"/>
  <c r="S2272" i="1"/>
  <c r="R2272" i="1"/>
  <c r="P2272" i="1"/>
  <c r="Q2272" i="1" s="1"/>
  <c r="G2272" i="1"/>
  <c r="F2272" i="1"/>
  <c r="E2272" i="1"/>
  <c r="V2271" i="1"/>
  <c r="U2271" i="1"/>
  <c r="T2271" i="1"/>
  <c r="S2271" i="1"/>
  <c r="R2271" i="1"/>
  <c r="P2271" i="1"/>
  <c r="Q2271" i="1" s="1"/>
  <c r="G2271" i="1"/>
  <c r="F2271" i="1"/>
  <c r="E2271" i="1"/>
  <c r="V2270" i="1"/>
  <c r="U2270" i="1"/>
  <c r="T2270" i="1"/>
  <c r="S2270" i="1"/>
  <c r="R2270" i="1"/>
  <c r="P2270" i="1"/>
  <c r="Q2270" i="1" s="1"/>
  <c r="G2270" i="1"/>
  <c r="F2270" i="1"/>
  <c r="E2270" i="1"/>
  <c r="V2269" i="1"/>
  <c r="U2269" i="1"/>
  <c r="T2269" i="1"/>
  <c r="S2269" i="1"/>
  <c r="R2269" i="1"/>
  <c r="P2269" i="1"/>
  <c r="Q2269" i="1" s="1"/>
  <c r="G2269" i="1"/>
  <c r="F2269" i="1"/>
  <c r="E2269" i="1"/>
  <c r="E2268" i="1"/>
  <c r="F2268" i="1"/>
  <c r="G2268" i="1"/>
  <c r="P2268" i="1"/>
  <c r="Q2268" i="1"/>
  <c r="R2268" i="1"/>
  <c r="S2268" i="1"/>
  <c r="U2268" i="1"/>
  <c r="V2268" i="1"/>
  <c r="T2268" i="1" s="1"/>
  <c r="V2267" i="1"/>
  <c r="U2267" i="1"/>
  <c r="T2267" i="1"/>
  <c r="S2267" i="1"/>
  <c r="R2267" i="1"/>
  <c r="P2267" i="1"/>
  <c r="Q2267" i="1" s="1"/>
  <c r="G2267" i="1"/>
  <c r="F2267" i="1"/>
  <c r="E2267" i="1"/>
  <c r="E2266" i="1"/>
  <c r="F2266" i="1"/>
  <c r="G2266" i="1"/>
  <c r="P2266" i="1"/>
  <c r="Q2266" i="1"/>
  <c r="R2266" i="1"/>
  <c r="S2266" i="1"/>
  <c r="U2266" i="1"/>
  <c r="V2266" i="1"/>
  <c r="T2266" i="1" s="1"/>
  <c r="V2265" i="1"/>
  <c r="U2265" i="1"/>
  <c r="T2265" i="1"/>
  <c r="S2265" i="1"/>
  <c r="R2265" i="1"/>
  <c r="P2265" i="1"/>
  <c r="Q2265" i="1" s="1"/>
  <c r="G2265" i="1"/>
  <c r="F2265" i="1"/>
  <c r="E2265" i="1"/>
  <c r="F2262" i="1"/>
  <c r="V2264" i="1"/>
  <c r="U2264" i="1"/>
  <c r="T2264" i="1"/>
  <c r="S2264" i="1"/>
  <c r="R2264" i="1"/>
  <c r="P2264" i="1"/>
  <c r="Q2264" i="1" s="1"/>
  <c r="G2264" i="1"/>
  <c r="F2264" i="1"/>
  <c r="E2264" i="1"/>
  <c r="V2263" i="1"/>
  <c r="U2263" i="1"/>
  <c r="T2263" i="1"/>
  <c r="S2263" i="1"/>
  <c r="R2263" i="1"/>
  <c r="P2263" i="1"/>
  <c r="Q2263" i="1" s="1"/>
  <c r="G2263" i="1"/>
  <c r="F2263" i="1"/>
  <c r="E2263" i="1"/>
  <c r="V2262" i="1"/>
  <c r="U2262" i="1"/>
  <c r="T2262" i="1"/>
  <c r="S2262" i="1"/>
  <c r="R2262" i="1"/>
  <c r="P2262" i="1"/>
  <c r="Q2262" i="1" s="1"/>
  <c r="G2262" i="1"/>
  <c r="E2262" i="1"/>
  <c r="V2261" i="1"/>
  <c r="U2261" i="1"/>
  <c r="T2261" i="1"/>
  <c r="S2261" i="1"/>
  <c r="R2261" i="1"/>
  <c r="P2261" i="1"/>
  <c r="Q2261" i="1" s="1"/>
  <c r="G2261" i="1"/>
  <c r="F2261" i="1"/>
  <c r="E2261" i="1"/>
  <c r="V2260" i="1"/>
  <c r="U2260" i="1"/>
  <c r="T2260" i="1"/>
  <c r="S2260" i="1"/>
  <c r="R2260" i="1"/>
  <c r="P2260" i="1"/>
  <c r="Q2260" i="1" s="1"/>
  <c r="G2260" i="1"/>
  <c r="F2260" i="1"/>
  <c r="E2260" i="1"/>
  <c r="V2259" i="1"/>
  <c r="U2259" i="1"/>
  <c r="T2259" i="1"/>
  <c r="S2259" i="1"/>
  <c r="R2259" i="1"/>
  <c r="P2259" i="1"/>
  <c r="Q2259" i="1" s="1"/>
  <c r="G2259" i="1"/>
  <c r="F2259" i="1"/>
  <c r="E2259" i="1"/>
  <c r="V2258" i="1"/>
  <c r="U2258" i="1"/>
  <c r="T2258" i="1"/>
  <c r="S2258" i="1"/>
  <c r="R2258" i="1"/>
  <c r="P2258" i="1"/>
  <c r="Q2258" i="1" s="1"/>
  <c r="G2258" i="1"/>
  <c r="F2258" i="1"/>
  <c r="E2258" i="1"/>
  <c r="E2257" i="1"/>
  <c r="F2257" i="1"/>
  <c r="G2257" i="1"/>
  <c r="P2257" i="1"/>
  <c r="Q2257" i="1"/>
  <c r="R2257" i="1"/>
  <c r="S2257" i="1"/>
  <c r="U2257" i="1"/>
  <c r="V2257" i="1"/>
  <c r="T2257" i="1" s="1"/>
  <c r="E2256" i="1"/>
  <c r="F2256" i="1"/>
  <c r="G2256" i="1"/>
  <c r="P2256" i="1"/>
  <c r="Q2256" i="1"/>
  <c r="R2256" i="1"/>
  <c r="S2256" i="1"/>
  <c r="U2256" i="1"/>
  <c r="V2256" i="1"/>
  <c r="T2256" i="1" s="1"/>
  <c r="V2255" i="1"/>
  <c r="U2255" i="1"/>
  <c r="T2255" i="1"/>
  <c r="S2255" i="1"/>
  <c r="R2255" i="1"/>
  <c r="P2255" i="1"/>
  <c r="Q2255" i="1" s="1"/>
  <c r="G2255" i="1"/>
  <c r="F2255" i="1"/>
  <c r="E2255" i="1"/>
  <c r="V2254" i="1"/>
  <c r="U2254" i="1"/>
  <c r="T2254" i="1"/>
  <c r="S2254" i="1"/>
  <c r="R2254" i="1"/>
  <c r="P2254" i="1"/>
  <c r="Q2254" i="1" s="1"/>
  <c r="G2254" i="1"/>
  <c r="F2254" i="1"/>
  <c r="E2254" i="1"/>
  <c r="G2253" i="1"/>
  <c r="F2253" i="1"/>
  <c r="E2253" i="1"/>
  <c r="V2253" i="1"/>
  <c r="U2253" i="1"/>
  <c r="T2253" i="1"/>
  <c r="S2253" i="1"/>
  <c r="R2253" i="1"/>
  <c r="P2253" i="1"/>
  <c r="Q2253" i="1" s="1"/>
  <c r="V2252" i="1"/>
  <c r="U2252" i="1"/>
  <c r="T2252" i="1"/>
  <c r="S2252" i="1"/>
  <c r="R2252" i="1"/>
  <c r="P2252" i="1"/>
  <c r="Q2252" i="1" s="1"/>
  <c r="G2252" i="1"/>
  <c r="F2252" i="1"/>
  <c r="E2252" i="1"/>
  <c r="V2251" i="1"/>
  <c r="U2251" i="1"/>
  <c r="T2251" i="1"/>
  <c r="S2251" i="1"/>
  <c r="R2251" i="1"/>
  <c r="P2251" i="1"/>
  <c r="Q2251" i="1" s="1"/>
  <c r="G2251" i="1"/>
  <c r="F2251" i="1"/>
  <c r="E2251" i="1"/>
  <c r="V2250" i="1"/>
  <c r="U2250" i="1"/>
  <c r="T2250" i="1"/>
  <c r="S2250" i="1"/>
  <c r="R2250" i="1"/>
  <c r="P2250" i="1"/>
  <c r="Q2250" i="1" s="1"/>
  <c r="G2250" i="1"/>
  <c r="F2250" i="1"/>
  <c r="E2250" i="1"/>
  <c r="V2249" i="1"/>
  <c r="U2249" i="1"/>
  <c r="T2249" i="1"/>
  <c r="S2249" i="1"/>
  <c r="R2249" i="1"/>
  <c r="P2249" i="1"/>
  <c r="Q2249" i="1" s="1"/>
  <c r="G2249" i="1"/>
  <c r="F2249" i="1"/>
  <c r="E2249" i="1"/>
  <c r="V2248" i="1"/>
  <c r="U2248" i="1"/>
  <c r="T2248" i="1"/>
  <c r="S2248" i="1"/>
  <c r="R2248" i="1"/>
  <c r="P2248" i="1"/>
  <c r="Q2248" i="1" s="1"/>
  <c r="F2248" i="1"/>
  <c r="E2248" i="1"/>
  <c r="E2247" i="1"/>
  <c r="F2247" i="1"/>
  <c r="G2247" i="1"/>
  <c r="P2247" i="1"/>
  <c r="Q2247" i="1"/>
  <c r="R2247" i="1"/>
  <c r="S2247" i="1"/>
  <c r="U2247" i="1"/>
  <c r="V2247" i="1"/>
  <c r="T2247" i="1" s="1"/>
  <c r="E2246" i="1"/>
  <c r="F2246" i="1"/>
  <c r="G2246" i="1"/>
  <c r="P2246" i="1"/>
  <c r="Q2246" i="1"/>
  <c r="R2246" i="1"/>
  <c r="S2246" i="1"/>
  <c r="U2246" i="1"/>
  <c r="V2246" i="1"/>
  <c r="T2246" i="1" s="1"/>
  <c r="E2245" i="1"/>
  <c r="F2245" i="1"/>
  <c r="G2245" i="1"/>
  <c r="P2245" i="1"/>
  <c r="Q2245" i="1"/>
  <c r="R2245" i="1"/>
  <c r="S2245" i="1"/>
  <c r="U2245" i="1"/>
  <c r="V2245" i="1"/>
  <c r="T2245" i="1" s="1"/>
  <c r="V2244" i="1"/>
  <c r="U2244" i="1"/>
  <c r="T2244" i="1"/>
  <c r="S2244" i="1"/>
  <c r="R2244" i="1"/>
  <c r="P2244" i="1"/>
  <c r="Q2244" i="1" s="1"/>
  <c r="G2244" i="1"/>
  <c r="F2244" i="1"/>
  <c r="E2244" i="1"/>
  <c r="V2243" i="1"/>
  <c r="U2243" i="1"/>
  <c r="T2243" i="1"/>
  <c r="S2243" i="1"/>
  <c r="R2243" i="1"/>
  <c r="P2243" i="1"/>
  <c r="Q2243" i="1" s="1"/>
  <c r="G2243" i="1"/>
  <c r="F2243" i="1"/>
  <c r="E2243" i="1"/>
  <c r="V2242" i="1"/>
  <c r="U2242" i="1"/>
  <c r="T2242" i="1"/>
  <c r="S2242" i="1"/>
  <c r="R2242" i="1"/>
  <c r="P2242" i="1"/>
  <c r="Q2242" i="1" s="1"/>
  <c r="G2242" i="1"/>
  <c r="F2242" i="1"/>
  <c r="E2242" i="1"/>
  <c r="V2241" i="1"/>
  <c r="U2241" i="1"/>
  <c r="T2241" i="1"/>
  <c r="S2241" i="1"/>
  <c r="R2241" i="1"/>
  <c r="P2241" i="1"/>
  <c r="Q2241" i="1" s="1"/>
  <c r="G2241" i="1"/>
  <c r="F2241" i="1"/>
  <c r="E2241" i="1"/>
  <c r="E2240" i="1"/>
  <c r="F2240" i="1"/>
  <c r="G2240" i="1"/>
  <c r="P2240" i="1"/>
  <c r="Q2240" i="1"/>
  <c r="R2240" i="1"/>
  <c r="S2240" i="1"/>
  <c r="U2240" i="1"/>
  <c r="V2240" i="1"/>
  <c r="T2240" i="1" s="1"/>
  <c r="V2239" i="1"/>
  <c r="U2239" i="1"/>
  <c r="T2239" i="1"/>
  <c r="S2239" i="1"/>
  <c r="R2239" i="1"/>
  <c r="P2239" i="1"/>
  <c r="Q2239" i="1" s="1"/>
  <c r="G2239" i="1"/>
  <c r="F2239" i="1"/>
  <c r="E2239" i="1"/>
  <c r="V2238" i="1"/>
  <c r="U2238" i="1"/>
  <c r="T2238" i="1"/>
  <c r="S2238" i="1"/>
  <c r="R2238" i="1"/>
  <c r="P2238" i="1"/>
  <c r="Q2238" i="1" s="1"/>
  <c r="G2238" i="1"/>
  <c r="F2238" i="1"/>
  <c r="E2238" i="1"/>
  <c r="V2237" i="1"/>
  <c r="U2237" i="1"/>
  <c r="T2237" i="1"/>
  <c r="S2237" i="1"/>
  <c r="R2237" i="1"/>
  <c r="P2237" i="1"/>
  <c r="Q2237" i="1" s="1"/>
  <c r="G2237" i="1"/>
  <c r="F2237" i="1"/>
  <c r="E2237" i="1"/>
  <c r="V2236" i="1"/>
  <c r="U2236" i="1"/>
  <c r="T2236" i="1"/>
  <c r="S2236" i="1"/>
  <c r="R2236" i="1"/>
  <c r="P2236" i="1"/>
  <c r="Q2236" i="1" s="1"/>
  <c r="G2236" i="1"/>
  <c r="F2236" i="1"/>
  <c r="E2236" i="1"/>
  <c r="V2235" i="1"/>
  <c r="U2235" i="1"/>
  <c r="T2235" i="1"/>
  <c r="S2235" i="1"/>
  <c r="R2235" i="1"/>
  <c r="P2235" i="1"/>
  <c r="Q2235" i="1" s="1"/>
  <c r="G2235" i="1"/>
  <c r="F2235" i="1"/>
  <c r="E2235" i="1"/>
  <c r="V2234" i="1"/>
  <c r="U2234" i="1"/>
  <c r="T2234" i="1"/>
  <c r="S2234" i="1"/>
  <c r="R2234" i="1"/>
  <c r="P2234" i="1"/>
  <c r="Q2234" i="1" s="1"/>
  <c r="G2234" i="1"/>
  <c r="F2234" i="1"/>
  <c r="E2234" i="1"/>
  <c r="V2233" i="1"/>
  <c r="U2233" i="1"/>
  <c r="T2233" i="1"/>
  <c r="S2233" i="1"/>
  <c r="R2233" i="1"/>
  <c r="P2233" i="1"/>
  <c r="Q2233" i="1" s="1"/>
  <c r="G2233" i="1"/>
  <c r="F2233" i="1"/>
  <c r="E2233" i="1"/>
  <c r="V2232" i="1"/>
  <c r="U2232" i="1"/>
  <c r="T2232" i="1"/>
  <c r="S2232" i="1"/>
  <c r="R2232" i="1"/>
  <c r="P2232" i="1"/>
  <c r="Q2232" i="1" s="1"/>
  <c r="G2232" i="1"/>
  <c r="F2232" i="1"/>
  <c r="E2232" i="1"/>
  <c r="V2231" i="1"/>
  <c r="U2231" i="1"/>
  <c r="T2231" i="1"/>
  <c r="S2231" i="1"/>
  <c r="R2231" i="1"/>
  <c r="P2231" i="1"/>
  <c r="Q2231" i="1" s="1"/>
  <c r="G2231" i="1"/>
  <c r="F2231" i="1"/>
  <c r="E2231" i="1"/>
  <c r="V2230" i="1"/>
  <c r="U2230" i="1"/>
  <c r="T2230" i="1"/>
  <c r="S2230" i="1"/>
  <c r="R2230" i="1"/>
  <c r="P2230" i="1"/>
  <c r="Q2230" i="1" s="1"/>
  <c r="G2230" i="1"/>
  <c r="F2230" i="1"/>
  <c r="E2230" i="1"/>
  <c r="V2229" i="1"/>
  <c r="U2229" i="1"/>
  <c r="T2229" i="1"/>
  <c r="S2229" i="1"/>
  <c r="R2229" i="1"/>
  <c r="P2229" i="1"/>
  <c r="Q2229" i="1" s="1"/>
  <c r="G2229" i="1"/>
  <c r="F2229" i="1"/>
  <c r="E2229" i="1"/>
  <c r="V2228" i="1"/>
  <c r="U2228" i="1"/>
  <c r="T2228" i="1"/>
  <c r="S2228" i="1"/>
  <c r="R2228" i="1"/>
  <c r="P2228" i="1"/>
  <c r="Q2228" i="1" s="1"/>
  <c r="G2228" i="1"/>
  <c r="F2228" i="1"/>
  <c r="E2228" i="1"/>
  <c r="V2227" i="1"/>
  <c r="U2227" i="1"/>
  <c r="T2227" i="1"/>
  <c r="S2227" i="1"/>
  <c r="R2227" i="1"/>
  <c r="P2227" i="1"/>
  <c r="Q2227" i="1" s="1"/>
  <c r="G2227" i="1"/>
  <c r="F2227" i="1"/>
  <c r="E2227" i="1"/>
  <c r="V2226" i="1"/>
  <c r="U2226" i="1"/>
  <c r="T2226" i="1"/>
  <c r="S2226" i="1"/>
  <c r="R2226" i="1"/>
  <c r="P2226" i="1"/>
  <c r="Q2226" i="1" s="1"/>
  <c r="G2226" i="1"/>
  <c r="F2226" i="1"/>
  <c r="E2226" i="1"/>
  <c r="V2225" i="1"/>
  <c r="U2225" i="1"/>
  <c r="T2225" i="1"/>
  <c r="S2225" i="1"/>
  <c r="R2225" i="1"/>
  <c r="P2225" i="1"/>
  <c r="Q2225" i="1" s="1"/>
  <c r="G2225" i="1"/>
  <c r="F2225" i="1"/>
  <c r="E2225" i="1"/>
  <c r="V2224" i="1"/>
  <c r="U2224" i="1"/>
  <c r="T2224" i="1"/>
  <c r="S2224" i="1"/>
  <c r="R2224" i="1"/>
  <c r="P2224" i="1"/>
  <c r="Q2224" i="1" s="1"/>
  <c r="G2224" i="1"/>
  <c r="F2224" i="1"/>
  <c r="E2224" i="1"/>
  <c r="V2223" i="1"/>
  <c r="U2223" i="1"/>
  <c r="T2223" i="1"/>
  <c r="S2223" i="1"/>
  <c r="R2223" i="1"/>
  <c r="P2223" i="1"/>
  <c r="Q2223" i="1" s="1"/>
  <c r="G2223" i="1"/>
  <c r="F2223" i="1"/>
  <c r="E2223" i="1"/>
  <c r="V2222" i="1"/>
  <c r="U2222" i="1"/>
  <c r="T2222" i="1"/>
  <c r="S2222" i="1"/>
  <c r="R2222" i="1"/>
  <c r="P2222" i="1"/>
  <c r="Q2222" i="1" s="1"/>
  <c r="G2222" i="1"/>
  <c r="F2222" i="1"/>
  <c r="E2222" i="1"/>
  <c r="E2221" i="1"/>
  <c r="F2221" i="1"/>
  <c r="G2221" i="1"/>
  <c r="P2221" i="1"/>
  <c r="Q2221" i="1"/>
  <c r="R2221" i="1"/>
  <c r="S2221" i="1"/>
  <c r="U2221" i="1"/>
  <c r="V2221" i="1"/>
  <c r="T2221" i="1" s="1"/>
  <c r="E2220" i="1"/>
  <c r="F2220" i="1"/>
  <c r="G2220" i="1"/>
  <c r="P2220" i="1"/>
  <c r="Q2220" i="1"/>
  <c r="R2220" i="1"/>
  <c r="S2220" i="1"/>
  <c r="U2220" i="1"/>
  <c r="V2220" i="1"/>
  <c r="T2220" i="1" s="1"/>
  <c r="V2219" i="1"/>
  <c r="U2219" i="1"/>
  <c r="T2219" i="1"/>
  <c r="S2219" i="1"/>
  <c r="R2219" i="1"/>
  <c r="P2219" i="1"/>
  <c r="Q2219" i="1" s="1"/>
  <c r="G2219" i="1"/>
  <c r="F2219" i="1"/>
  <c r="E2219" i="1"/>
  <c r="V2218" i="1"/>
  <c r="U2218" i="1"/>
  <c r="T2218" i="1"/>
  <c r="S2218" i="1"/>
  <c r="R2218" i="1"/>
  <c r="P2218" i="1"/>
  <c r="Q2218" i="1" s="1"/>
  <c r="G2218" i="1"/>
  <c r="F2218" i="1"/>
  <c r="E2218" i="1"/>
  <c r="V2217" i="1"/>
  <c r="U2217" i="1"/>
  <c r="T2217" i="1"/>
  <c r="S2217" i="1"/>
  <c r="R2217" i="1"/>
  <c r="P2217" i="1"/>
  <c r="Q2217" i="1" s="1"/>
  <c r="G2217" i="1"/>
  <c r="F2217" i="1"/>
  <c r="E2217" i="1"/>
  <c r="V2216" i="1"/>
  <c r="U2216" i="1"/>
  <c r="T2216" i="1"/>
  <c r="S2216" i="1"/>
  <c r="R2216" i="1"/>
  <c r="P2216" i="1"/>
  <c r="Q2216" i="1" s="1"/>
  <c r="G2216" i="1"/>
  <c r="F2216" i="1"/>
  <c r="E2216" i="1"/>
  <c r="G2214" i="1"/>
  <c r="F2214" i="1"/>
  <c r="E2214" i="1"/>
  <c r="V2215" i="1"/>
  <c r="U2215" i="1"/>
  <c r="T2215" i="1"/>
  <c r="S2215" i="1"/>
  <c r="R2215" i="1"/>
  <c r="P2215" i="1"/>
  <c r="Q2215" i="1" s="1"/>
  <c r="G2215" i="1"/>
  <c r="F2215" i="1"/>
  <c r="E2215" i="1"/>
  <c r="P2214" i="1"/>
  <c r="Q2214" i="1"/>
  <c r="R2214" i="1"/>
  <c r="S2214" i="1"/>
  <c r="U2214" i="1"/>
  <c r="V2214" i="1"/>
  <c r="T2214" i="1" s="1"/>
  <c r="V2213" i="1"/>
  <c r="U2213" i="1"/>
  <c r="T2213" i="1"/>
  <c r="S2213" i="1"/>
  <c r="R2213" i="1"/>
  <c r="P2213" i="1"/>
  <c r="Q2213" i="1" s="1"/>
  <c r="G2213" i="1"/>
  <c r="F2213" i="1"/>
  <c r="E2213" i="1"/>
  <c r="V2212" i="1"/>
  <c r="U2212" i="1"/>
  <c r="T2212" i="1"/>
  <c r="S2212" i="1"/>
  <c r="R2212" i="1"/>
  <c r="P2212" i="1"/>
  <c r="Q2212" i="1" s="1"/>
  <c r="G2212" i="1"/>
  <c r="F2212" i="1"/>
  <c r="E2212" i="1"/>
  <c r="V2211" i="1"/>
  <c r="U2211" i="1"/>
  <c r="T2211" i="1"/>
  <c r="S2211" i="1"/>
  <c r="R2211" i="1"/>
  <c r="P2211" i="1"/>
  <c r="Q2211" i="1" s="1"/>
  <c r="G2211" i="1"/>
  <c r="F2211" i="1"/>
  <c r="E2211" i="1"/>
  <c r="F2210" i="1"/>
  <c r="G2210" i="1"/>
  <c r="V2210" i="1"/>
  <c r="U2210" i="1"/>
  <c r="T2210" i="1"/>
  <c r="S2210" i="1"/>
  <c r="R2210" i="1"/>
  <c r="P2210" i="1"/>
  <c r="Q2210" i="1" s="1"/>
  <c r="E2210" i="1"/>
  <c r="V2209" i="1"/>
  <c r="U2209" i="1"/>
  <c r="T2209" i="1"/>
  <c r="S2209" i="1"/>
  <c r="R2209" i="1"/>
  <c r="P2209" i="1"/>
  <c r="Q2209" i="1" s="1"/>
  <c r="G2209" i="1"/>
  <c r="F2209" i="1"/>
  <c r="E2209" i="1"/>
  <c r="V2208" i="1"/>
  <c r="U2208" i="1"/>
  <c r="T2208" i="1"/>
  <c r="S2208" i="1"/>
  <c r="R2208" i="1"/>
  <c r="P2208" i="1"/>
  <c r="Q2208" i="1" s="1"/>
  <c r="G2208" i="1"/>
  <c r="F2208" i="1"/>
  <c r="E2208" i="1"/>
  <c r="V2207" i="1"/>
  <c r="U2207" i="1"/>
  <c r="T2207" i="1"/>
  <c r="S2207" i="1"/>
  <c r="R2207" i="1"/>
  <c r="P2207" i="1"/>
  <c r="Q2207" i="1" s="1"/>
  <c r="G2207" i="1"/>
  <c r="F2207" i="1"/>
  <c r="E2207" i="1"/>
  <c r="E2206" i="1"/>
  <c r="F2206" i="1"/>
  <c r="G2206" i="1"/>
  <c r="P2206" i="1"/>
  <c r="Q2206" i="1"/>
  <c r="R2206" i="1"/>
  <c r="S2206" i="1"/>
  <c r="U2206" i="1"/>
  <c r="V2206" i="1"/>
  <c r="T2206" i="1" s="1"/>
  <c r="V2205" i="1"/>
  <c r="U2205" i="1"/>
  <c r="T2205" i="1"/>
  <c r="S2205" i="1"/>
  <c r="R2205" i="1"/>
  <c r="P2205" i="1"/>
  <c r="Q2205" i="1" s="1"/>
  <c r="G2205" i="1"/>
  <c r="F2205" i="1"/>
  <c r="E2205" i="1"/>
  <c r="E2204" i="1"/>
  <c r="F2204" i="1"/>
  <c r="G2204" i="1"/>
  <c r="P2204" i="1"/>
  <c r="Q2204" i="1"/>
  <c r="R2204" i="1"/>
  <c r="S2204" i="1"/>
  <c r="U2204" i="1"/>
  <c r="V2204" i="1"/>
  <c r="T2204" i="1" s="1"/>
  <c r="V2203" i="1"/>
  <c r="U2203" i="1"/>
  <c r="T2203" i="1"/>
  <c r="S2203" i="1"/>
  <c r="R2203" i="1"/>
  <c r="P2203" i="1"/>
  <c r="Q2203" i="1" s="1"/>
  <c r="G2203" i="1"/>
  <c r="F2203" i="1"/>
  <c r="E2203" i="1"/>
  <c r="V2202" i="1"/>
  <c r="U2202" i="1"/>
  <c r="T2202" i="1"/>
  <c r="S2202" i="1"/>
  <c r="R2202" i="1"/>
  <c r="P2202" i="1"/>
  <c r="Q2202" i="1" s="1"/>
  <c r="G2202" i="1"/>
  <c r="F2202" i="1"/>
  <c r="E2202" i="1"/>
  <c r="V2201" i="1"/>
  <c r="U2201" i="1"/>
  <c r="T2201" i="1"/>
  <c r="S2201" i="1"/>
  <c r="R2201" i="1"/>
  <c r="P2201" i="1"/>
  <c r="Q2201" i="1" s="1"/>
  <c r="G2201" i="1"/>
  <c r="F2201" i="1"/>
  <c r="E2201" i="1"/>
  <c r="V2200" i="1"/>
  <c r="U2200" i="1"/>
  <c r="T2200" i="1"/>
  <c r="S2200" i="1"/>
  <c r="R2200" i="1"/>
  <c r="P2200" i="1"/>
  <c r="Q2200" i="1" s="1"/>
  <c r="G2200" i="1"/>
  <c r="F2200" i="1"/>
  <c r="E2200" i="1"/>
  <c r="V2199" i="1"/>
  <c r="U2199" i="1"/>
  <c r="T2199" i="1"/>
  <c r="S2199" i="1"/>
  <c r="R2199" i="1"/>
  <c r="P2199" i="1"/>
  <c r="Q2199" i="1" s="1"/>
  <c r="G2199" i="1"/>
  <c r="F2199" i="1"/>
  <c r="E2199" i="1"/>
  <c r="V2198" i="1"/>
  <c r="U2198" i="1"/>
  <c r="T2198" i="1"/>
  <c r="S2198" i="1"/>
  <c r="R2198" i="1"/>
  <c r="P2198" i="1"/>
  <c r="Q2198" i="1" s="1"/>
  <c r="G2198" i="1"/>
  <c r="F2198" i="1"/>
  <c r="E2198" i="1"/>
  <c r="V2197" i="1"/>
  <c r="U2197" i="1"/>
  <c r="T2197" i="1"/>
  <c r="S2197" i="1"/>
  <c r="R2197" i="1"/>
  <c r="P2197" i="1"/>
  <c r="Q2197" i="1" s="1"/>
  <c r="G2197" i="1"/>
  <c r="F2197" i="1"/>
  <c r="E2197" i="1"/>
  <c r="V2196" i="1"/>
  <c r="U2196" i="1"/>
  <c r="T2196" i="1"/>
  <c r="S2196" i="1"/>
  <c r="R2196" i="1"/>
  <c r="P2196" i="1"/>
  <c r="Q2196" i="1" s="1"/>
  <c r="G2196" i="1"/>
  <c r="F2196" i="1"/>
  <c r="E2196" i="1"/>
  <c r="V2195" i="1"/>
  <c r="U2195" i="1"/>
  <c r="T2195" i="1"/>
  <c r="S2195" i="1"/>
  <c r="R2195" i="1"/>
  <c r="P2195" i="1"/>
  <c r="Q2195" i="1" s="1"/>
  <c r="G2195" i="1"/>
  <c r="F2195" i="1"/>
  <c r="E2195" i="1"/>
  <c r="V2194" i="1"/>
  <c r="U2194" i="1"/>
  <c r="T2194" i="1"/>
  <c r="S2194" i="1"/>
  <c r="R2194" i="1"/>
  <c r="P2194" i="1"/>
  <c r="Q2194" i="1" s="1"/>
  <c r="G2194" i="1"/>
  <c r="F2194" i="1"/>
  <c r="E2194" i="1"/>
  <c r="V2193" i="1"/>
  <c r="U2193" i="1"/>
  <c r="T2193" i="1"/>
  <c r="S2193" i="1"/>
  <c r="R2193" i="1"/>
  <c r="P2193" i="1"/>
  <c r="Q2193" i="1" s="1"/>
  <c r="G2193" i="1"/>
  <c r="F2193" i="1"/>
  <c r="E2193" i="1"/>
  <c r="V2192" i="1"/>
  <c r="U2192" i="1"/>
  <c r="T2192" i="1"/>
  <c r="S2192" i="1"/>
  <c r="R2192" i="1"/>
  <c r="P2192" i="1"/>
  <c r="Q2192" i="1" s="1"/>
  <c r="G2192" i="1"/>
  <c r="F2192" i="1"/>
  <c r="E2192" i="1"/>
  <c r="V2191" i="1"/>
  <c r="U2191" i="1"/>
  <c r="T2191" i="1"/>
  <c r="S2191" i="1"/>
  <c r="R2191" i="1"/>
  <c r="P2191" i="1"/>
  <c r="Q2191" i="1" s="1"/>
  <c r="G2191" i="1"/>
  <c r="F2191" i="1"/>
  <c r="E2191" i="1"/>
  <c r="V2190" i="1"/>
  <c r="U2190" i="1"/>
  <c r="T2190" i="1"/>
  <c r="S2190" i="1"/>
  <c r="R2190" i="1"/>
  <c r="P2190" i="1"/>
  <c r="Q2190" i="1" s="1"/>
  <c r="G2190" i="1"/>
  <c r="F2190" i="1"/>
  <c r="E2190" i="1"/>
  <c r="V2189" i="1"/>
  <c r="U2189" i="1"/>
  <c r="T2189" i="1"/>
  <c r="S2189" i="1"/>
  <c r="R2189" i="1"/>
  <c r="P2189" i="1"/>
  <c r="Q2189" i="1" s="1"/>
  <c r="G2189" i="1"/>
  <c r="F2189" i="1"/>
  <c r="E2189" i="1"/>
  <c r="V2188" i="1"/>
  <c r="U2188" i="1"/>
  <c r="T2188" i="1"/>
  <c r="S2188" i="1"/>
  <c r="R2188" i="1"/>
  <c r="P2188" i="1"/>
  <c r="Q2188" i="1" s="1"/>
  <c r="G2188" i="1"/>
  <c r="F2188" i="1"/>
  <c r="E2188" i="1"/>
  <c r="V2187" i="1"/>
  <c r="U2187" i="1"/>
  <c r="T2187" i="1"/>
  <c r="S2187" i="1"/>
  <c r="R2187" i="1"/>
  <c r="P2187" i="1"/>
  <c r="Q2187" i="1" s="1"/>
  <c r="G2187" i="1"/>
  <c r="F2187" i="1"/>
  <c r="E2187" i="1"/>
  <c r="V2186" i="1"/>
  <c r="U2186" i="1"/>
  <c r="T2186" i="1"/>
  <c r="S2186" i="1"/>
  <c r="R2186" i="1"/>
  <c r="P2186" i="1"/>
  <c r="Q2186" i="1" s="1"/>
  <c r="G2186" i="1"/>
  <c r="F2186" i="1"/>
  <c r="E2186" i="1"/>
  <c r="V2185" i="1"/>
  <c r="U2185" i="1"/>
  <c r="T2185" i="1"/>
  <c r="S2185" i="1"/>
  <c r="R2185" i="1"/>
  <c r="P2185" i="1"/>
  <c r="Q2185" i="1" s="1"/>
  <c r="G2185" i="1"/>
  <c r="F2185" i="1"/>
  <c r="E2185" i="1"/>
  <c r="E2184" i="1"/>
  <c r="F2184" i="1"/>
  <c r="G2184" i="1"/>
  <c r="P2184" i="1"/>
  <c r="Q2184" i="1"/>
  <c r="R2184" i="1"/>
  <c r="S2184" i="1"/>
  <c r="U2184" i="1"/>
  <c r="V2184" i="1"/>
  <c r="T2184" i="1" s="1"/>
  <c r="E2183" i="1"/>
  <c r="F2183" i="1"/>
  <c r="G2183" i="1"/>
  <c r="P2183" i="1"/>
  <c r="Q2183" i="1"/>
  <c r="R2183" i="1"/>
  <c r="S2183" i="1"/>
  <c r="U2183" i="1"/>
  <c r="V2183" i="1"/>
  <c r="T2183" i="1" s="1"/>
  <c r="V2182" i="1"/>
  <c r="U2182" i="1"/>
  <c r="T2182" i="1"/>
  <c r="S2182" i="1"/>
  <c r="R2182" i="1"/>
  <c r="P2182" i="1"/>
  <c r="Q2182" i="1" s="1"/>
  <c r="G2182" i="1"/>
  <c r="F2182" i="1"/>
  <c r="E2182" i="1"/>
  <c r="V2181" i="1"/>
  <c r="U2181" i="1"/>
  <c r="T2181" i="1"/>
  <c r="S2181" i="1"/>
  <c r="R2181" i="1"/>
  <c r="P2181" i="1"/>
  <c r="Q2181" i="1" s="1"/>
  <c r="G2181" i="1"/>
  <c r="F2181" i="1"/>
  <c r="E2181" i="1"/>
  <c r="V2180" i="1"/>
  <c r="U2180" i="1"/>
  <c r="T2180" i="1"/>
  <c r="S2180" i="1"/>
  <c r="R2180" i="1"/>
  <c r="P2180" i="1"/>
  <c r="Q2180" i="1" s="1"/>
  <c r="G2180" i="1"/>
  <c r="F2180" i="1"/>
  <c r="E2180" i="1"/>
  <c r="V2179" i="1"/>
  <c r="U2179" i="1"/>
  <c r="T2179" i="1"/>
  <c r="S2179" i="1"/>
  <c r="R2179" i="1"/>
  <c r="P2179" i="1"/>
  <c r="Q2179" i="1" s="1"/>
  <c r="G2179" i="1"/>
  <c r="F2179" i="1"/>
  <c r="E2179" i="1"/>
  <c r="V2178" i="1"/>
  <c r="U2178" i="1"/>
  <c r="T2178" i="1"/>
  <c r="S2178" i="1"/>
  <c r="R2178" i="1"/>
  <c r="P2178" i="1"/>
  <c r="Q2178" i="1" s="1"/>
  <c r="G2178" i="1"/>
  <c r="F2178" i="1"/>
  <c r="E2178" i="1"/>
  <c r="E2177" i="1"/>
  <c r="F2177" i="1"/>
  <c r="G2177" i="1"/>
  <c r="P2177" i="1"/>
  <c r="Q2177" i="1"/>
  <c r="R2177" i="1"/>
  <c r="S2177" i="1"/>
  <c r="U2177" i="1"/>
  <c r="V2177" i="1"/>
  <c r="T2177" i="1" s="1"/>
  <c r="V2176" i="1"/>
  <c r="U2176" i="1"/>
  <c r="T2176" i="1"/>
  <c r="S2176" i="1"/>
  <c r="R2176" i="1"/>
  <c r="P2176" i="1"/>
  <c r="Q2176" i="1" s="1"/>
  <c r="G2176" i="1"/>
  <c r="F2176" i="1"/>
  <c r="E2176" i="1"/>
  <c r="V2175" i="1"/>
  <c r="U2175" i="1"/>
  <c r="T2175" i="1"/>
  <c r="S2175" i="1"/>
  <c r="R2175" i="1"/>
  <c r="P2175" i="1"/>
  <c r="Q2175" i="1" s="1"/>
  <c r="G2175" i="1"/>
  <c r="F2175" i="1"/>
  <c r="E2175" i="1"/>
  <c r="V2174" i="1"/>
  <c r="U2174" i="1"/>
  <c r="T2174" i="1"/>
  <c r="S2174" i="1"/>
  <c r="R2174" i="1"/>
  <c r="P2174" i="1"/>
  <c r="Q2174" i="1" s="1"/>
  <c r="G2174" i="1"/>
  <c r="F2174" i="1"/>
  <c r="E2174" i="1"/>
  <c r="V2173" i="1"/>
  <c r="U2173" i="1"/>
  <c r="T2173" i="1"/>
  <c r="S2173" i="1"/>
  <c r="R2173" i="1"/>
  <c r="P2173" i="1"/>
  <c r="Q2173" i="1" s="1"/>
  <c r="G2173" i="1"/>
  <c r="F2173" i="1"/>
  <c r="E2173" i="1"/>
  <c r="V2172" i="1"/>
  <c r="U2172" i="1"/>
  <c r="T2172" i="1"/>
  <c r="S2172" i="1"/>
  <c r="R2172" i="1"/>
  <c r="P2172" i="1"/>
  <c r="Q2172" i="1" s="1"/>
  <c r="G2172" i="1"/>
  <c r="F2172" i="1"/>
  <c r="E2172" i="1"/>
  <c r="V2171" i="1"/>
  <c r="U2171" i="1"/>
  <c r="T2171" i="1"/>
  <c r="S2171" i="1"/>
  <c r="R2171" i="1"/>
  <c r="P2171" i="1"/>
  <c r="Q2171" i="1" s="1"/>
  <c r="G2171" i="1"/>
  <c r="F2171" i="1"/>
  <c r="E2171" i="1"/>
  <c r="P2170" i="1"/>
  <c r="Q2170" i="1"/>
  <c r="R2170" i="1"/>
  <c r="S2170" i="1"/>
  <c r="U2170" i="1"/>
  <c r="V2170" i="1"/>
  <c r="T2170" i="1" s="1"/>
  <c r="E2168" i="1"/>
  <c r="E2169" i="1"/>
  <c r="F2169" i="1"/>
  <c r="G2169" i="1"/>
  <c r="P2169" i="1"/>
  <c r="Q2169" i="1"/>
  <c r="R2169" i="1"/>
  <c r="S2169" i="1"/>
  <c r="U2169" i="1"/>
  <c r="V2169" i="1"/>
  <c r="T2169" i="1" s="1"/>
  <c r="F2168" i="1"/>
  <c r="G2168" i="1"/>
  <c r="P2168" i="1"/>
  <c r="Q2168" i="1"/>
  <c r="R2168" i="1"/>
  <c r="S2168" i="1"/>
  <c r="U2168" i="1"/>
  <c r="V2168" i="1"/>
  <c r="T2168" i="1" s="1"/>
  <c r="E2167" i="1"/>
  <c r="F2167" i="1"/>
  <c r="G2167" i="1"/>
  <c r="P2167" i="1"/>
  <c r="Q2167" i="1"/>
  <c r="R2167" i="1"/>
  <c r="S2167" i="1"/>
  <c r="U2167" i="1"/>
  <c r="V2167" i="1"/>
  <c r="T2167" i="1" s="1"/>
  <c r="E2166" i="1"/>
  <c r="F2166" i="1"/>
  <c r="G2166" i="1"/>
  <c r="P2166" i="1"/>
  <c r="Q2166" i="1"/>
  <c r="R2166" i="1"/>
  <c r="S2166" i="1"/>
  <c r="U2166" i="1"/>
  <c r="V2166" i="1"/>
  <c r="T2166" i="1" s="1"/>
  <c r="E2165" i="1"/>
  <c r="F2165" i="1"/>
  <c r="G2165" i="1"/>
  <c r="P2165" i="1"/>
  <c r="Q2165" i="1"/>
  <c r="R2165" i="1"/>
  <c r="S2165" i="1"/>
  <c r="U2165" i="1"/>
  <c r="V2165" i="1"/>
  <c r="T2165" i="1" s="1"/>
  <c r="E2164" i="1"/>
  <c r="F2164" i="1"/>
  <c r="G2164" i="1"/>
  <c r="P2164" i="1"/>
  <c r="Q2164" i="1"/>
  <c r="R2164" i="1"/>
  <c r="S2164" i="1"/>
  <c r="U2164" i="1"/>
  <c r="V2164" i="1"/>
  <c r="T2164" i="1" s="1"/>
  <c r="E2163" i="1"/>
  <c r="F2163" i="1"/>
  <c r="G2163" i="1"/>
  <c r="P2163" i="1"/>
  <c r="Q2163" i="1"/>
  <c r="R2163" i="1"/>
  <c r="S2163" i="1"/>
  <c r="U2163" i="1"/>
  <c r="V2163" i="1"/>
  <c r="T2163" i="1" s="1"/>
  <c r="E2162" i="1"/>
  <c r="F2162" i="1"/>
  <c r="G2162" i="1"/>
  <c r="P2162" i="1"/>
  <c r="Q2162" i="1"/>
  <c r="R2162" i="1"/>
  <c r="S2162" i="1"/>
  <c r="U2162" i="1"/>
  <c r="V2162" i="1"/>
  <c r="T2162" i="1" s="1"/>
  <c r="E2161" i="1"/>
  <c r="F2161" i="1"/>
  <c r="G2161" i="1"/>
  <c r="P2161" i="1"/>
  <c r="Q2161" i="1"/>
  <c r="R2161" i="1"/>
  <c r="S2161" i="1"/>
  <c r="U2161" i="1"/>
  <c r="V2161" i="1"/>
  <c r="T2161" i="1" s="1"/>
  <c r="V2160" i="1"/>
  <c r="U2160" i="1"/>
  <c r="T2160" i="1"/>
  <c r="S2160" i="1"/>
  <c r="R2160" i="1"/>
  <c r="P2160" i="1"/>
  <c r="Q2160" i="1" s="1"/>
  <c r="G2160" i="1"/>
  <c r="F2160" i="1"/>
  <c r="E2160" i="1"/>
  <c r="V2159" i="1"/>
  <c r="U2159" i="1"/>
  <c r="T2159" i="1"/>
  <c r="S2159" i="1"/>
  <c r="R2159" i="1"/>
  <c r="P2159" i="1"/>
  <c r="Q2159" i="1" s="1"/>
  <c r="G2159" i="1"/>
  <c r="F2159" i="1"/>
  <c r="E2159" i="1"/>
  <c r="V2158" i="1"/>
  <c r="U2158" i="1"/>
  <c r="T2158" i="1"/>
  <c r="S2158" i="1"/>
  <c r="R2158" i="1"/>
  <c r="P2158" i="1"/>
  <c r="Q2158" i="1" s="1"/>
  <c r="G2158" i="1"/>
  <c r="F2158" i="1"/>
  <c r="E2158" i="1"/>
  <c r="V2157" i="1"/>
  <c r="U2157" i="1"/>
  <c r="T2157" i="1"/>
  <c r="S2157" i="1"/>
  <c r="R2157" i="1"/>
  <c r="P2157" i="1"/>
  <c r="Q2157" i="1" s="1"/>
  <c r="G2157" i="1"/>
  <c r="F2157" i="1"/>
  <c r="E2157" i="1"/>
  <c r="E2156" i="1"/>
  <c r="F2156" i="1"/>
  <c r="G2156" i="1"/>
  <c r="P2156" i="1"/>
  <c r="Q2156" i="1"/>
  <c r="R2156" i="1"/>
  <c r="S2156" i="1"/>
  <c r="U2156" i="1"/>
  <c r="V2156" i="1"/>
  <c r="T2156" i="1" s="1"/>
  <c r="V2155" i="1"/>
  <c r="U2155" i="1"/>
  <c r="T2155" i="1"/>
  <c r="S2155" i="1"/>
  <c r="R2155" i="1"/>
  <c r="P2155" i="1"/>
  <c r="Q2155" i="1" s="1"/>
  <c r="G2155" i="1"/>
  <c r="F2155" i="1"/>
  <c r="E2155" i="1"/>
  <c r="V2154" i="1"/>
  <c r="U2154" i="1"/>
  <c r="T2154" i="1"/>
  <c r="S2154" i="1"/>
  <c r="R2154" i="1"/>
  <c r="P2154" i="1"/>
  <c r="Q2154" i="1" s="1"/>
  <c r="G2154" i="1"/>
  <c r="F2154" i="1"/>
  <c r="E2154" i="1"/>
  <c r="V2153" i="1"/>
  <c r="U2153" i="1"/>
  <c r="T2153" i="1"/>
  <c r="S2153" i="1"/>
  <c r="R2153" i="1"/>
  <c r="P2153" i="1"/>
  <c r="Q2153" i="1" s="1"/>
  <c r="G2153" i="1"/>
  <c r="F2153" i="1"/>
  <c r="E2153" i="1"/>
  <c r="V2152" i="1"/>
  <c r="U2152" i="1"/>
  <c r="T2152" i="1"/>
  <c r="S2152" i="1"/>
  <c r="R2152" i="1"/>
  <c r="P2152" i="1"/>
  <c r="Q2152" i="1" s="1"/>
  <c r="G2152" i="1"/>
  <c r="F2152" i="1"/>
  <c r="E2152" i="1"/>
  <c r="V2151" i="1"/>
  <c r="U2151" i="1"/>
  <c r="T2151" i="1"/>
  <c r="S2151" i="1"/>
  <c r="R2151" i="1"/>
  <c r="P2151" i="1"/>
  <c r="Q2151" i="1" s="1"/>
  <c r="G2151" i="1"/>
  <c r="F2151" i="1"/>
  <c r="E2151" i="1"/>
  <c r="V2150" i="1"/>
  <c r="U2150" i="1"/>
  <c r="T2150" i="1"/>
  <c r="S2150" i="1"/>
  <c r="R2150" i="1"/>
  <c r="P2150" i="1"/>
  <c r="Q2150" i="1" s="1"/>
  <c r="G2150" i="1"/>
  <c r="F2150" i="1"/>
  <c r="E2150" i="1"/>
  <c r="V2149" i="1"/>
  <c r="U2149" i="1"/>
  <c r="T2149" i="1"/>
  <c r="S2149" i="1"/>
  <c r="R2149" i="1"/>
  <c r="P2149" i="1"/>
  <c r="Q2149" i="1" s="1"/>
  <c r="G2149" i="1"/>
  <c r="F2149" i="1"/>
  <c r="E2149" i="1"/>
  <c r="V2148" i="1"/>
  <c r="U2148" i="1"/>
  <c r="T2148" i="1"/>
  <c r="S2148" i="1"/>
  <c r="R2148" i="1"/>
  <c r="P2148" i="1"/>
  <c r="Q2148" i="1" s="1"/>
  <c r="G2148" i="1"/>
  <c r="F2148" i="1"/>
  <c r="E2148" i="1"/>
  <c r="V2147" i="1"/>
  <c r="U2147" i="1"/>
  <c r="T2147" i="1"/>
  <c r="S2147" i="1"/>
  <c r="R2147" i="1"/>
  <c r="P2147" i="1"/>
  <c r="Q2147" i="1" s="1"/>
  <c r="G2147" i="1"/>
  <c r="F2147" i="1"/>
  <c r="E2147" i="1"/>
  <c r="V2146" i="1"/>
  <c r="U2146" i="1"/>
  <c r="T2146" i="1"/>
  <c r="S2146" i="1"/>
  <c r="R2146" i="1"/>
  <c r="P2146" i="1"/>
  <c r="Q2146" i="1" s="1"/>
  <c r="G2146" i="1"/>
  <c r="F2146" i="1"/>
  <c r="E2146" i="1"/>
  <c r="V2145" i="1"/>
  <c r="U2145" i="1"/>
  <c r="T2145" i="1"/>
  <c r="S2145" i="1"/>
  <c r="R2145" i="1"/>
  <c r="P2145" i="1"/>
  <c r="Q2145" i="1" s="1"/>
  <c r="G2145" i="1"/>
  <c r="F2145" i="1"/>
  <c r="E2145" i="1"/>
  <c r="V2144" i="1"/>
  <c r="U2144" i="1"/>
  <c r="T2144" i="1"/>
  <c r="S2144" i="1"/>
  <c r="R2144" i="1"/>
  <c r="P2144" i="1"/>
  <c r="Q2144" i="1" s="1"/>
  <c r="G2144" i="1"/>
  <c r="F2144" i="1"/>
  <c r="E2144" i="1"/>
  <c r="V2143" i="1"/>
  <c r="U2143" i="1"/>
  <c r="T2143" i="1"/>
  <c r="S2143" i="1"/>
  <c r="R2143" i="1"/>
  <c r="P2143" i="1"/>
  <c r="Q2143" i="1" s="1"/>
  <c r="G2143" i="1"/>
  <c r="F2143" i="1"/>
  <c r="E2143" i="1"/>
  <c r="E2142" i="1"/>
  <c r="F2142" i="1"/>
  <c r="G2142" i="1"/>
  <c r="P2142" i="1"/>
  <c r="Q2142" i="1"/>
  <c r="R2142" i="1"/>
  <c r="S2142" i="1"/>
  <c r="U2142" i="1"/>
  <c r="V2142" i="1"/>
  <c r="T2142" i="1" s="1"/>
  <c r="G2141" i="1"/>
  <c r="V2141" i="1"/>
  <c r="U2141" i="1"/>
  <c r="T2141" i="1"/>
  <c r="S2141" i="1"/>
  <c r="R2141" i="1"/>
  <c r="P2141" i="1"/>
  <c r="Q2141" i="1" s="1"/>
  <c r="F2141" i="1"/>
  <c r="E2141" i="1"/>
  <c r="V2140" i="1"/>
  <c r="U2140" i="1"/>
  <c r="T2140" i="1"/>
  <c r="S2140" i="1"/>
  <c r="R2140" i="1"/>
  <c r="P2140" i="1"/>
  <c r="Q2140" i="1" s="1"/>
  <c r="G2140" i="1"/>
  <c r="F2140" i="1"/>
  <c r="E2140" i="1"/>
  <c r="V2139" i="1"/>
  <c r="U2139" i="1"/>
  <c r="T2139" i="1"/>
  <c r="S2139" i="1"/>
  <c r="R2139" i="1"/>
  <c r="P2139" i="1"/>
  <c r="Q2139" i="1" s="1"/>
  <c r="G2139" i="1"/>
  <c r="F2139" i="1"/>
  <c r="E2139" i="1"/>
  <c r="V2138" i="1"/>
  <c r="U2138" i="1"/>
  <c r="T2138" i="1"/>
  <c r="S2138" i="1"/>
  <c r="R2138" i="1"/>
  <c r="P2138" i="1"/>
  <c r="Q2138" i="1" s="1"/>
  <c r="G2138" i="1"/>
  <c r="F2138" i="1"/>
  <c r="E2138" i="1"/>
  <c r="V2137" i="1"/>
  <c r="U2137" i="1"/>
  <c r="T2137" i="1"/>
  <c r="S2137" i="1"/>
  <c r="R2137" i="1"/>
  <c r="P2137" i="1"/>
  <c r="Q2137" i="1" s="1"/>
  <c r="G2137" i="1"/>
  <c r="F2137" i="1"/>
  <c r="E2137" i="1"/>
  <c r="V2136" i="1"/>
  <c r="U2136" i="1"/>
  <c r="T2136" i="1"/>
  <c r="S2136" i="1"/>
  <c r="R2136" i="1"/>
  <c r="P2136" i="1"/>
  <c r="Q2136" i="1" s="1"/>
  <c r="G2136" i="1"/>
  <c r="F2136" i="1"/>
  <c r="E2136" i="1"/>
  <c r="V2135" i="1"/>
  <c r="U2135" i="1"/>
  <c r="T2135" i="1"/>
  <c r="S2135" i="1"/>
  <c r="R2135" i="1"/>
  <c r="P2135" i="1"/>
  <c r="Q2135" i="1" s="1"/>
  <c r="G2135" i="1"/>
  <c r="F2135" i="1"/>
  <c r="E2135" i="1"/>
  <c r="V2134" i="1"/>
  <c r="U2134" i="1"/>
  <c r="T2134" i="1"/>
  <c r="S2134" i="1"/>
  <c r="R2134" i="1"/>
  <c r="P2134" i="1"/>
  <c r="Q2134" i="1" s="1"/>
  <c r="G2134" i="1"/>
  <c r="F2134" i="1"/>
  <c r="E2134" i="1"/>
  <c r="V2133" i="1"/>
  <c r="U2133" i="1"/>
  <c r="T2133" i="1"/>
  <c r="S2133" i="1"/>
  <c r="R2133" i="1"/>
  <c r="P2133" i="1"/>
  <c r="Q2133" i="1" s="1"/>
  <c r="G2133" i="1"/>
  <c r="F2133" i="1"/>
  <c r="E2133" i="1"/>
  <c r="V2132" i="1"/>
  <c r="U2132" i="1"/>
  <c r="T2132" i="1"/>
  <c r="S2132" i="1"/>
  <c r="R2132" i="1"/>
  <c r="P2132" i="1"/>
  <c r="Q2132" i="1" s="1"/>
  <c r="G2132" i="1"/>
  <c r="F2132" i="1"/>
  <c r="E2132" i="1"/>
  <c r="V2131" i="1"/>
  <c r="U2131" i="1"/>
  <c r="T2131" i="1"/>
  <c r="S2131" i="1"/>
  <c r="R2131" i="1"/>
  <c r="P2131" i="1"/>
  <c r="Q2131" i="1" s="1"/>
  <c r="G2131" i="1"/>
  <c r="F2131" i="1"/>
  <c r="E2131" i="1"/>
  <c r="V2130" i="1"/>
  <c r="U2130" i="1"/>
  <c r="T2130" i="1"/>
  <c r="S2130" i="1"/>
  <c r="R2130" i="1"/>
  <c r="P2130" i="1"/>
  <c r="Q2130" i="1" s="1"/>
  <c r="G2130" i="1"/>
  <c r="F2130" i="1"/>
  <c r="E2130" i="1"/>
  <c r="F2127" i="1"/>
  <c r="V2129" i="1"/>
  <c r="U2129" i="1"/>
  <c r="T2129" i="1"/>
  <c r="S2129" i="1"/>
  <c r="R2129" i="1"/>
  <c r="P2129" i="1"/>
  <c r="Q2129" i="1" s="1"/>
  <c r="G2129" i="1"/>
  <c r="F2129" i="1"/>
  <c r="E2129" i="1"/>
  <c r="V2128" i="1"/>
  <c r="U2128" i="1"/>
  <c r="T2128" i="1"/>
  <c r="S2128" i="1"/>
  <c r="R2128" i="1"/>
  <c r="P2128" i="1"/>
  <c r="Q2128" i="1" s="1"/>
  <c r="G2128" i="1"/>
  <c r="F2128" i="1"/>
  <c r="E2128" i="1"/>
  <c r="V2127" i="1"/>
  <c r="U2127" i="1"/>
  <c r="T2127" i="1"/>
  <c r="S2127" i="1"/>
  <c r="R2127" i="1"/>
  <c r="P2127" i="1"/>
  <c r="Q2127" i="1" s="1"/>
  <c r="G2127" i="1"/>
  <c r="E2127" i="1"/>
  <c r="V2126" i="1"/>
  <c r="U2126" i="1"/>
  <c r="T2126" i="1"/>
  <c r="S2126" i="1"/>
  <c r="R2126" i="1"/>
  <c r="P2126" i="1"/>
  <c r="Q2126" i="1" s="1"/>
  <c r="G2126" i="1"/>
  <c r="F2126" i="1"/>
  <c r="E2126" i="1"/>
  <c r="E2125" i="1"/>
  <c r="F2125" i="1"/>
  <c r="G2125" i="1"/>
  <c r="P2125" i="1"/>
  <c r="Q2125" i="1"/>
  <c r="R2125" i="1"/>
  <c r="S2125" i="1"/>
  <c r="U2125" i="1"/>
  <c r="V2125" i="1"/>
  <c r="T2125" i="1" s="1"/>
  <c r="V2124" i="1"/>
  <c r="U2124" i="1"/>
  <c r="T2124" i="1"/>
  <c r="S2124" i="1"/>
  <c r="R2124" i="1"/>
  <c r="P2124" i="1"/>
  <c r="Q2124" i="1" s="1"/>
  <c r="G2124" i="1"/>
  <c r="F2124" i="1"/>
  <c r="E2124" i="1"/>
  <c r="V2123" i="1"/>
  <c r="U2123" i="1"/>
  <c r="T2123" i="1"/>
  <c r="S2123" i="1"/>
  <c r="R2123" i="1"/>
  <c r="P2123" i="1"/>
  <c r="Q2123" i="1" s="1"/>
  <c r="G2123" i="1"/>
  <c r="F2123" i="1"/>
  <c r="E2123" i="1"/>
  <c r="V2122" i="1"/>
  <c r="U2122" i="1"/>
  <c r="T2122" i="1"/>
  <c r="S2122" i="1"/>
  <c r="R2122" i="1"/>
  <c r="P2122" i="1"/>
  <c r="Q2122" i="1" s="1"/>
  <c r="G2122" i="1"/>
  <c r="F2122" i="1"/>
  <c r="E2122" i="1"/>
  <c r="V2121" i="1"/>
  <c r="U2121" i="1"/>
  <c r="T2121" i="1"/>
  <c r="S2121" i="1"/>
  <c r="R2121" i="1"/>
  <c r="P2121" i="1"/>
  <c r="Q2121" i="1" s="1"/>
  <c r="G2121" i="1"/>
  <c r="F2121" i="1"/>
  <c r="E2121" i="1"/>
  <c r="E2120" i="1"/>
  <c r="F2120" i="1"/>
  <c r="G2120" i="1"/>
  <c r="P2120" i="1"/>
  <c r="Q2120" i="1"/>
  <c r="R2120" i="1"/>
  <c r="S2120" i="1"/>
  <c r="U2120" i="1"/>
  <c r="V2120" i="1"/>
  <c r="T2120" i="1" s="1"/>
  <c r="E2119" i="1"/>
  <c r="F2119" i="1"/>
  <c r="G2119" i="1"/>
  <c r="P2119" i="1"/>
  <c r="Q2119" i="1"/>
  <c r="R2119" i="1"/>
  <c r="S2119" i="1"/>
  <c r="U2119" i="1"/>
  <c r="V2119" i="1"/>
  <c r="T2119" i="1" s="1"/>
  <c r="V2118" i="1"/>
  <c r="U2118" i="1"/>
  <c r="T2118" i="1"/>
  <c r="S2118" i="1"/>
  <c r="R2118" i="1"/>
  <c r="P2118" i="1"/>
  <c r="Q2118" i="1" s="1"/>
  <c r="G2118" i="1"/>
  <c r="F2118" i="1"/>
  <c r="E2118" i="1"/>
  <c r="V2117" i="1"/>
  <c r="U2117" i="1"/>
  <c r="T2117" i="1"/>
  <c r="S2117" i="1"/>
  <c r="R2117" i="1"/>
  <c r="P2117" i="1"/>
  <c r="Q2117" i="1" s="1"/>
  <c r="G2117" i="1"/>
  <c r="F2117" i="1"/>
  <c r="E2117" i="1"/>
  <c r="V2116" i="1"/>
  <c r="U2116" i="1"/>
  <c r="T2116" i="1"/>
  <c r="S2116" i="1"/>
  <c r="R2116" i="1"/>
  <c r="P2116" i="1"/>
  <c r="Q2116" i="1" s="1"/>
  <c r="G2116" i="1"/>
  <c r="F2116" i="1"/>
  <c r="E2116" i="1"/>
  <c r="V2115" i="1"/>
  <c r="U2115" i="1"/>
  <c r="T2115" i="1"/>
  <c r="S2115" i="1"/>
  <c r="R2115" i="1"/>
  <c r="P2115" i="1"/>
  <c r="Q2115" i="1" s="1"/>
  <c r="G2115" i="1"/>
  <c r="F2115" i="1"/>
  <c r="E2115" i="1"/>
  <c r="V2114" i="1"/>
  <c r="U2114" i="1"/>
  <c r="T2114" i="1"/>
  <c r="S2114" i="1"/>
  <c r="R2114" i="1"/>
  <c r="P2114" i="1"/>
  <c r="Q2114" i="1" s="1"/>
  <c r="G2114" i="1"/>
  <c r="F2114" i="1"/>
  <c r="E2114" i="1"/>
  <c r="V2113" i="1"/>
  <c r="U2113" i="1"/>
  <c r="T2113" i="1"/>
  <c r="S2113" i="1"/>
  <c r="R2113" i="1"/>
  <c r="P2113" i="1"/>
  <c r="Q2113" i="1" s="1"/>
  <c r="G2113" i="1"/>
  <c r="F2113" i="1"/>
  <c r="E2113" i="1"/>
  <c r="V2112" i="1"/>
  <c r="U2112" i="1"/>
  <c r="T2112" i="1"/>
  <c r="S2112" i="1"/>
  <c r="R2112" i="1"/>
  <c r="P2112" i="1"/>
  <c r="Q2112" i="1" s="1"/>
  <c r="G2112" i="1"/>
  <c r="F2112" i="1"/>
  <c r="E2112" i="1"/>
  <c r="V2111" i="1"/>
  <c r="U2111" i="1"/>
  <c r="T2111" i="1"/>
  <c r="S2111" i="1"/>
  <c r="R2111" i="1"/>
  <c r="P2111" i="1"/>
  <c r="Q2111" i="1" s="1"/>
  <c r="G2111" i="1"/>
  <c r="F2111" i="1"/>
  <c r="E2111" i="1"/>
  <c r="V2110" i="1"/>
  <c r="U2110" i="1"/>
  <c r="T2110" i="1"/>
  <c r="S2110" i="1"/>
  <c r="R2110" i="1"/>
  <c r="P2110" i="1"/>
  <c r="Q2110" i="1" s="1"/>
  <c r="G2110" i="1"/>
  <c r="F2110" i="1"/>
  <c r="E2110" i="1"/>
  <c r="V2109" i="1"/>
  <c r="U2109" i="1"/>
  <c r="T2109" i="1"/>
  <c r="S2109" i="1"/>
  <c r="R2109" i="1"/>
  <c r="P2109" i="1"/>
  <c r="Q2109" i="1" s="1"/>
  <c r="G2109" i="1"/>
  <c r="F2109" i="1"/>
  <c r="E2109" i="1"/>
  <c r="V2108" i="1"/>
  <c r="U2108" i="1"/>
  <c r="T2108" i="1"/>
  <c r="S2108" i="1"/>
  <c r="R2108" i="1"/>
  <c r="P2108" i="1"/>
  <c r="Q2108" i="1" s="1"/>
  <c r="G2108" i="1"/>
  <c r="F2108" i="1"/>
  <c r="E2108" i="1"/>
  <c r="V2107" i="1"/>
  <c r="U2107" i="1"/>
  <c r="T2107" i="1"/>
  <c r="S2107" i="1"/>
  <c r="R2107" i="1"/>
  <c r="P2107" i="1"/>
  <c r="Q2107" i="1" s="1"/>
  <c r="G2107" i="1"/>
  <c r="F2107" i="1"/>
  <c r="E2107" i="1"/>
  <c r="V2097" i="1"/>
  <c r="V2098" i="1"/>
  <c r="V2099" i="1"/>
  <c r="V2100" i="1"/>
  <c r="V2101" i="1"/>
  <c r="V2102" i="1"/>
  <c r="V2103" i="1"/>
  <c r="V2104" i="1"/>
  <c r="V2105" i="1"/>
  <c r="V2106" i="1"/>
  <c r="U2097" i="1"/>
  <c r="U2098" i="1"/>
  <c r="U2099" i="1"/>
  <c r="U2100" i="1"/>
  <c r="U2101" i="1"/>
  <c r="U2102" i="1"/>
  <c r="U2103" i="1"/>
  <c r="U2104" i="1"/>
  <c r="U2105" i="1"/>
  <c r="U2106" i="1"/>
  <c r="T2097" i="1"/>
  <c r="T2098" i="1"/>
  <c r="T2099" i="1"/>
  <c r="T2100" i="1"/>
  <c r="T2101" i="1"/>
  <c r="T2102" i="1"/>
  <c r="T2103" i="1"/>
  <c r="T2104" i="1"/>
  <c r="T2105" i="1"/>
  <c r="T2106" i="1"/>
  <c r="S2097" i="1"/>
  <c r="S2098" i="1"/>
  <c r="S2099" i="1"/>
  <c r="S2100" i="1"/>
  <c r="S2101" i="1"/>
  <c r="S2102" i="1"/>
  <c r="S2103" i="1"/>
  <c r="S2104" i="1"/>
  <c r="S2105" i="1"/>
  <c r="S2106" i="1"/>
  <c r="R2097" i="1"/>
  <c r="R2098" i="1"/>
  <c r="R2099" i="1"/>
  <c r="R2100" i="1"/>
  <c r="R2101" i="1"/>
  <c r="R2102" i="1"/>
  <c r="R2103" i="1"/>
  <c r="R2104" i="1"/>
  <c r="R2105" i="1"/>
  <c r="R2106" i="1"/>
  <c r="P2097" i="1"/>
  <c r="Q2097" i="1" s="1"/>
  <c r="P2098" i="1"/>
  <c r="Q2098" i="1" s="1"/>
  <c r="P2099" i="1"/>
  <c r="Q2099" i="1" s="1"/>
  <c r="P2100" i="1"/>
  <c r="Q2100" i="1" s="1"/>
  <c r="P2101" i="1"/>
  <c r="Q2101" i="1" s="1"/>
  <c r="P2102" i="1"/>
  <c r="Q2102" i="1" s="1"/>
  <c r="P2103" i="1"/>
  <c r="Q2103" i="1" s="1"/>
  <c r="P2104" i="1"/>
  <c r="Q2104" i="1" s="1"/>
  <c r="P2105" i="1"/>
  <c r="Q2105" i="1" s="1"/>
  <c r="P2106" i="1"/>
  <c r="Q2106" i="1" s="1"/>
  <c r="G2097" i="1"/>
  <c r="G2098" i="1"/>
  <c r="G2099" i="1"/>
  <c r="G2100" i="1"/>
  <c r="G2101" i="1"/>
  <c r="G2102" i="1"/>
  <c r="G2103" i="1"/>
  <c r="G2104" i="1"/>
  <c r="G2105" i="1"/>
  <c r="G2106" i="1"/>
  <c r="F2097" i="1"/>
  <c r="F2098" i="1"/>
  <c r="F2099" i="1"/>
  <c r="F2100" i="1"/>
  <c r="F2101" i="1"/>
  <c r="F2102" i="1"/>
  <c r="F2103" i="1"/>
  <c r="F2104" i="1"/>
  <c r="F2105" i="1"/>
  <c r="F2106" i="1"/>
  <c r="E2097" i="1"/>
  <c r="E2098" i="1"/>
  <c r="E2099" i="1"/>
  <c r="E2100" i="1"/>
  <c r="E2101" i="1"/>
  <c r="E2102" i="1"/>
  <c r="E2103" i="1"/>
  <c r="E2104" i="1"/>
  <c r="E2105" i="1"/>
  <c r="E2106" i="1"/>
  <c r="E2096" i="1"/>
  <c r="F2096" i="1"/>
  <c r="G2096" i="1"/>
  <c r="P2096" i="1"/>
  <c r="Q2096" i="1"/>
  <c r="R2096" i="1"/>
  <c r="S2096" i="1"/>
  <c r="U2096" i="1"/>
  <c r="V2096" i="1"/>
  <c r="T2096" i="1" s="1"/>
  <c r="V2095" i="1"/>
  <c r="U2095" i="1"/>
  <c r="T2095" i="1"/>
  <c r="S2095" i="1"/>
  <c r="R2095" i="1"/>
  <c r="P2095" i="1"/>
  <c r="Q2095" i="1" s="1"/>
  <c r="G2095" i="1"/>
  <c r="F2095" i="1"/>
  <c r="E2095" i="1"/>
  <c r="V2094" i="1"/>
  <c r="U2094" i="1"/>
  <c r="T2094" i="1"/>
  <c r="S2094" i="1"/>
  <c r="R2094" i="1"/>
  <c r="P2094" i="1"/>
  <c r="Q2094" i="1" s="1"/>
  <c r="G2094" i="1"/>
  <c r="F2094" i="1"/>
  <c r="E2094" i="1"/>
  <c r="E2093" i="1"/>
  <c r="F2093" i="1"/>
  <c r="G2093" i="1"/>
  <c r="P2093" i="1"/>
  <c r="Q2093" i="1"/>
  <c r="R2093" i="1"/>
  <c r="S2093" i="1"/>
  <c r="U2093" i="1"/>
  <c r="V2093" i="1"/>
  <c r="T2093" i="1" s="1"/>
  <c r="V2092" i="1"/>
  <c r="U2092" i="1"/>
  <c r="T2092" i="1"/>
  <c r="S2092" i="1"/>
  <c r="R2092" i="1"/>
  <c r="P2092" i="1"/>
  <c r="Q2092" i="1" s="1"/>
  <c r="G2092" i="1"/>
  <c r="F2092" i="1"/>
  <c r="E2092" i="1"/>
  <c r="V2091" i="1"/>
  <c r="U2091" i="1"/>
  <c r="T2091" i="1"/>
  <c r="S2091" i="1"/>
  <c r="R2091" i="1"/>
  <c r="P2091" i="1"/>
  <c r="Q2091" i="1" s="1"/>
  <c r="G2091" i="1"/>
  <c r="F2091" i="1"/>
  <c r="E2091" i="1"/>
  <c r="F2082" i="1"/>
  <c r="G2082" i="1"/>
  <c r="F2083" i="1"/>
  <c r="G2083" i="1"/>
  <c r="F2084" i="1"/>
  <c r="G2084" i="1"/>
  <c r="F2085" i="1"/>
  <c r="G2085" i="1"/>
  <c r="F2086" i="1"/>
  <c r="G2086" i="1"/>
  <c r="V2090" i="1"/>
  <c r="U2090" i="1"/>
  <c r="T2090" i="1"/>
  <c r="S2090" i="1"/>
  <c r="R2090" i="1"/>
  <c r="P2090" i="1"/>
  <c r="Q2090" i="1" s="1"/>
  <c r="G2090" i="1"/>
  <c r="F2090" i="1"/>
  <c r="E2090" i="1"/>
  <c r="V2089" i="1"/>
  <c r="U2089" i="1"/>
  <c r="T2089" i="1"/>
  <c r="S2089" i="1"/>
  <c r="R2089" i="1"/>
  <c r="P2089" i="1"/>
  <c r="Q2089" i="1" s="1"/>
  <c r="G2089" i="1"/>
  <c r="F2089" i="1"/>
  <c r="E2089" i="1"/>
  <c r="V2088" i="1"/>
  <c r="U2088" i="1"/>
  <c r="T2088" i="1"/>
  <c r="S2088" i="1"/>
  <c r="R2088" i="1"/>
  <c r="P2088" i="1"/>
  <c r="Q2088" i="1" s="1"/>
  <c r="G2088" i="1"/>
  <c r="F2088" i="1"/>
  <c r="E2088" i="1"/>
  <c r="V2087" i="1"/>
  <c r="U2087" i="1"/>
  <c r="T2087" i="1"/>
  <c r="S2087" i="1"/>
  <c r="R2087" i="1"/>
  <c r="P2087" i="1"/>
  <c r="Q2087" i="1" s="1"/>
  <c r="G2087" i="1"/>
  <c r="F2087" i="1"/>
  <c r="E2087" i="1"/>
  <c r="V2086" i="1"/>
  <c r="U2086" i="1"/>
  <c r="T2086" i="1"/>
  <c r="S2086" i="1"/>
  <c r="R2086" i="1"/>
  <c r="P2086" i="1"/>
  <c r="Q2086" i="1" s="1"/>
  <c r="E2086" i="1"/>
  <c r="V2085" i="1"/>
  <c r="U2085" i="1"/>
  <c r="T2085" i="1"/>
  <c r="S2085" i="1"/>
  <c r="R2085" i="1"/>
  <c r="P2085" i="1"/>
  <c r="Q2085" i="1" s="1"/>
  <c r="E2085" i="1"/>
  <c r="E2084" i="1"/>
  <c r="P2084" i="1"/>
  <c r="Q2084" i="1"/>
  <c r="R2084" i="1"/>
  <c r="S2084" i="1"/>
  <c r="U2084" i="1"/>
  <c r="V2084" i="1"/>
  <c r="T2084" i="1" s="1"/>
  <c r="V2083" i="1"/>
  <c r="U2083" i="1"/>
  <c r="T2083" i="1"/>
  <c r="S2083" i="1"/>
  <c r="R2083" i="1"/>
  <c r="P2083" i="1"/>
  <c r="Q2083" i="1" s="1"/>
  <c r="E2083" i="1"/>
  <c r="V2082" i="1"/>
  <c r="U2082" i="1"/>
  <c r="T2082" i="1"/>
  <c r="S2082" i="1"/>
  <c r="R2082" i="1"/>
  <c r="P2082" i="1"/>
  <c r="Q2082" i="1" s="1"/>
  <c r="E2082" i="1"/>
  <c r="V2081" i="1"/>
  <c r="U2081" i="1"/>
  <c r="T2081" i="1"/>
  <c r="S2081" i="1"/>
  <c r="R2081" i="1"/>
  <c r="P2081" i="1"/>
  <c r="Q2081" i="1" s="1"/>
  <c r="G2081" i="1"/>
  <c r="F2081" i="1"/>
  <c r="E2081" i="1"/>
  <c r="V2080" i="1"/>
  <c r="U2080" i="1"/>
  <c r="T2080" i="1"/>
  <c r="S2080" i="1"/>
  <c r="R2080" i="1"/>
  <c r="P2080" i="1"/>
  <c r="Q2080" i="1" s="1"/>
  <c r="G2080" i="1"/>
  <c r="F2080" i="1"/>
  <c r="E2080" i="1"/>
  <c r="V2079" i="1"/>
  <c r="U2079" i="1"/>
  <c r="T2079" i="1"/>
  <c r="S2079" i="1"/>
  <c r="R2079" i="1"/>
  <c r="P2079" i="1"/>
  <c r="Q2079" i="1" s="1"/>
  <c r="G2079" i="1"/>
  <c r="F2079" i="1"/>
  <c r="E2079" i="1"/>
  <c r="V2078" i="1"/>
  <c r="U2078" i="1"/>
  <c r="T2078" i="1"/>
  <c r="S2078" i="1"/>
  <c r="R2078" i="1"/>
  <c r="P2078" i="1"/>
  <c r="Q2078" i="1" s="1"/>
  <c r="G2078" i="1"/>
  <c r="F2078" i="1"/>
  <c r="E2078" i="1"/>
  <c r="V2077" i="1"/>
  <c r="U2077" i="1"/>
  <c r="T2077" i="1"/>
  <c r="S2077" i="1"/>
  <c r="R2077" i="1"/>
  <c r="P2077" i="1"/>
  <c r="Q2077" i="1" s="1"/>
  <c r="G2077" i="1"/>
  <c r="F2077" i="1"/>
  <c r="E2077" i="1"/>
  <c r="E2076" i="1"/>
  <c r="F2076" i="1"/>
  <c r="G2076" i="1"/>
  <c r="P2076" i="1"/>
  <c r="Q2076" i="1"/>
  <c r="R2076" i="1"/>
  <c r="S2076" i="1"/>
  <c r="U2076" i="1"/>
  <c r="V2076" i="1"/>
  <c r="T2076" i="1" s="1"/>
  <c r="E2073" i="1"/>
  <c r="V2075" i="1"/>
  <c r="U2075" i="1"/>
  <c r="T2075" i="1"/>
  <c r="S2075" i="1"/>
  <c r="R2075" i="1"/>
  <c r="P2075" i="1"/>
  <c r="Q2075" i="1" s="1"/>
  <c r="G2075" i="1"/>
  <c r="F2075" i="1"/>
  <c r="E2075" i="1"/>
  <c r="V2074" i="1"/>
  <c r="U2074" i="1"/>
  <c r="T2074" i="1"/>
  <c r="S2074" i="1"/>
  <c r="R2074" i="1"/>
  <c r="P2074" i="1"/>
  <c r="Q2074" i="1" s="1"/>
  <c r="G2074" i="1"/>
  <c r="F2074" i="1"/>
  <c r="E2074" i="1"/>
  <c r="V2073" i="1"/>
  <c r="U2073" i="1"/>
  <c r="T2073" i="1"/>
  <c r="S2073" i="1"/>
  <c r="R2073" i="1"/>
  <c r="P2073" i="1"/>
  <c r="Q2073" i="1" s="1"/>
  <c r="G2073" i="1"/>
  <c r="F2073" i="1"/>
  <c r="V2072" i="1"/>
  <c r="U2072" i="1"/>
  <c r="T2072" i="1"/>
  <c r="S2072" i="1"/>
  <c r="R2072" i="1"/>
  <c r="P2072" i="1"/>
  <c r="Q2072" i="1" s="1"/>
  <c r="G2072" i="1"/>
  <c r="F2072" i="1"/>
  <c r="E2072" i="1"/>
  <c r="V2071" i="1"/>
  <c r="U2071" i="1"/>
  <c r="T2071" i="1"/>
  <c r="S2071" i="1"/>
  <c r="R2071" i="1"/>
  <c r="P2071" i="1"/>
  <c r="Q2071" i="1" s="1"/>
  <c r="G2071" i="1"/>
  <c r="F2071" i="1"/>
  <c r="E2071" i="1"/>
  <c r="V2070" i="1"/>
  <c r="U2070" i="1"/>
  <c r="T2070" i="1"/>
  <c r="S2070" i="1"/>
  <c r="R2070" i="1"/>
  <c r="P2070" i="1"/>
  <c r="Q2070" i="1" s="1"/>
  <c r="G2070" i="1"/>
  <c r="F2070" i="1"/>
  <c r="E2070" i="1"/>
  <c r="V2069" i="1"/>
  <c r="U2069" i="1"/>
  <c r="T2069" i="1"/>
  <c r="S2069" i="1"/>
  <c r="R2069" i="1"/>
  <c r="P2069" i="1"/>
  <c r="Q2069" i="1" s="1"/>
  <c r="G2069" i="1"/>
  <c r="F2069" i="1"/>
  <c r="E2069" i="1"/>
  <c r="V2068" i="1"/>
  <c r="U2068" i="1"/>
  <c r="T2068" i="1"/>
  <c r="S2068" i="1"/>
  <c r="R2068" i="1"/>
  <c r="P2068" i="1"/>
  <c r="Q2068" i="1" s="1"/>
  <c r="G2068" i="1"/>
  <c r="F2068" i="1"/>
  <c r="E2068" i="1"/>
  <c r="V2067" i="1"/>
  <c r="U2067" i="1"/>
  <c r="T2067" i="1"/>
  <c r="S2067" i="1"/>
  <c r="R2067" i="1"/>
  <c r="P2067" i="1"/>
  <c r="Q2067" i="1" s="1"/>
  <c r="G2067" i="1"/>
  <c r="F2067" i="1"/>
  <c r="E2067" i="1"/>
  <c r="V2066" i="1"/>
  <c r="U2066" i="1"/>
  <c r="T2066" i="1"/>
  <c r="S2066" i="1"/>
  <c r="R2066" i="1"/>
  <c r="P2066" i="1"/>
  <c r="Q2066" i="1" s="1"/>
  <c r="G2066" i="1"/>
  <c r="F2066" i="1"/>
  <c r="E2066" i="1"/>
  <c r="V2065" i="1"/>
  <c r="U2065" i="1"/>
  <c r="T2065" i="1"/>
  <c r="S2065" i="1"/>
  <c r="R2065" i="1"/>
  <c r="P2065" i="1"/>
  <c r="Q2065" i="1" s="1"/>
  <c r="G2065" i="1"/>
  <c r="F2065" i="1"/>
  <c r="E2065" i="1"/>
  <c r="V2064" i="1"/>
  <c r="U2064" i="1"/>
  <c r="T2064" i="1"/>
  <c r="S2064" i="1"/>
  <c r="R2064" i="1"/>
  <c r="P2064" i="1"/>
  <c r="Q2064" i="1" s="1"/>
  <c r="G2064" i="1"/>
  <c r="F2064" i="1"/>
  <c r="E2064" i="1"/>
  <c r="V2063" i="1"/>
  <c r="U2063" i="1"/>
  <c r="T2063" i="1"/>
  <c r="S2063" i="1"/>
  <c r="R2063" i="1"/>
  <c r="P2063" i="1"/>
  <c r="Q2063" i="1" s="1"/>
  <c r="G2063" i="1"/>
  <c r="F2063" i="1"/>
  <c r="E2063" i="1"/>
  <c r="V2062" i="1"/>
  <c r="U2062" i="1"/>
  <c r="T2062" i="1"/>
  <c r="S2062" i="1"/>
  <c r="R2062" i="1"/>
  <c r="P2062" i="1"/>
  <c r="Q2062" i="1" s="1"/>
  <c r="G2062" i="1"/>
  <c r="F2062" i="1"/>
  <c r="E2062" i="1"/>
  <c r="V2061" i="1"/>
  <c r="U2061" i="1"/>
  <c r="T2061" i="1"/>
  <c r="S2061" i="1"/>
  <c r="R2061" i="1"/>
  <c r="P2061" i="1"/>
  <c r="Q2061" i="1" s="1"/>
  <c r="G2061" i="1"/>
  <c r="F2061" i="1"/>
  <c r="E2061" i="1"/>
  <c r="V2060" i="1"/>
  <c r="U2060" i="1"/>
  <c r="T2060" i="1"/>
  <c r="S2060" i="1"/>
  <c r="R2060" i="1"/>
  <c r="P2060" i="1"/>
  <c r="Q2060" i="1" s="1"/>
  <c r="G2060" i="1"/>
  <c r="F2060" i="1"/>
  <c r="E2060" i="1"/>
  <c r="V2059" i="1"/>
  <c r="U2059" i="1"/>
  <c r="T2059" i="1"/>
  <c r="S2059" i="1"/>
  <c r="R2059" i="1"/>
  <c r="P2059" i="1"/>
  <c r="Q2059" i="1" s="1"/>
  <c r="G2059" i="1"/>
  <c r="F2059" i="1"/>
  <c r="E2059" i="1"/>
  <c r="V2058" i="1"/>
  <c r="U2058" i="1"/>
  <c r="T2058" i="1"/>
  <c r="S2058" i="1"/>
  <c r="R2058" i="1"/>
  <c r="P2058" i="1"/>
  <c r="Q2058" i="1" s="1"/>
  <c r="G2058" i="1"/>
  <c r="F2058" i="1"/>
  <c r="E2058" i="1"/>
  <c r="V2057" i="1"/>
  <c r="U2057" i="1"/>
  <c r="T2057" i="1"/>
  <c r="S2057" i="1"/>
  <c r="R2057" i="1"/>
  <c r="P2057" i="1"/>
  <c r="Q2057" i="1" s="1"/>
  <c r="G2057" i="1"/>
  <c r="F2057" i="1"/>
  <c r="E2057" i="1"/>
  <c r="E2051" i="1"/>
  <c r="V2056" i="1"/>
  <c r="U2056" i="1"/>
  <c r="T2056" i="1"/>
  <c r="S2056" i="1"/>
  <c r="R2056" i="1"/>
  <c r="P2056" i="1"/>
  <c r="Q2056" i="1" s="1"/>
  <c r="G2056" i="1"/>
  <c r="F2056" i="1"/>
  <c r="E2056" i="1"/>
  <c r="V2055" i="1"/>
  <c r="U2055" i="1"/>
  <c r="T2055" i="1"/>
  <c r="S2055" i="1"/>
  <c r="R2055" i="1"/>
  <c r="P2055" i="1"/>
  <c r="Q2055" i="1" s="1"/>
  <c r="G2055" i="1"/>
  <c r="F2055" i="1"/>
  <c r="E2055" i="1"/>
  <c r="V2054" i="1"/>
  <c r="U2054" i="1"/>
  <c r="T2054" i="1"/>
  <c r="S2054" i="1"/>
  <c r="R2054" i="1"/>
  <c r="P2054" i="1"/>
  <c r="Q2054" i="1" s="1"/>
  <c r="G2054" i="1"/>
  <c r="F2054" i="1"/>
  <c r="E2054" i="1"/>
  <c r="V2053" i="1"/>
  <c r="U2053" i="1"/>
  <c r="T2053" i="1"/>
  <c r="S2053" i="1"/>
  <c r="R2053" i="1"/>
  <c r="P2053" i="1"/>
  <c r="Q2053" i="1" s="1"/>
  <c r="G2053" i="1"/>
  <c r="F2053" i="1"/>
  <c r="E2053" i="1"/>
  <c r="V2052" i="1"/>
  <c r="U2052" i="1"/>
  <c r="T2052" i="1"/>
  <c r="S2052" i="1"/>
  <c r="R2052" i="1"/>
  <c r="P2052" i="1"/>
  <c r="Q2052" i="1" s="1"/>
  <c r="G2052" i="1"/>
  <c r="F2052" i="1"/>
  <c r="E2052" i="1"/>
  <c r="V2051" i="1"/>
  <c r="U2051" i="1"/>
  <c r="T2051" i="1"/>
  <c r="S2051" i="1"/>
  <c r="R2051" i="1"/>
  <c r="P2051" i="1"/>
  <c r="Q2051" i="1" s="1"/>
  <c r="G2051" i="1"/>
  <c r="F2051" i="1"/>
  <c r="V2050" i="1"/>
  <c r="U2050" i="1"/>
  <c r="T2050" i="1"/>
  <c r="S2050" i="1"/>
  <c r="R2050" i="1"/>
  <c r="P2050" i="1"/>
  <c r="Q2050" i="1" s="1"/>
  <c r="G2050" i="1"/>
  <c r="F2050" i="1"/>
  <c r="E2050" i="1"/>
  <c r="V2049" i="1"/>
  <c r="U2049" i="1"/>
  <c r="T2049" i="1"/>
  <c r="S2049" i="1"/>
  <c r="R2049" i="1"/>
  <c r="P2049" i="1"/>
  <c r="Q2049" i="1" s="1"/>
  <c r="G2049" i="1"/>
  <c r="F2049" i="1"/>
  <c r="E2049" i="1"/>
  <c r="V2048" i="1"/>
  <c r="U2048" i="1"/>
  <c r="T2048" i="1"/>
  <c r="S2048" i="1"/>
  <c r="R2048" i="1"/>
  <c r="P2048" i="1"/>
  <c r="Q2048" i="1" s="1"/>
  <c r="G2048" i="1"/>
  <c r="F2048" i="1"/>
  <c r="E2048" i="1"/>
  <c r="V2047" i="1"/>
  <c r="U2047" i="1"/>
  <c r="T2047" i="1"/>
  <c r="S2047" i="1"/>
  <c r="R2047" i="1"/>
  <c r="P2047" i="1"/>
  <c r="Q2047" i="1" s="1"/>
  <c r="G2047" i="1"/>
  <c r="F2047" i="1"/>
  <c r="E2047" i="1"/>
  <c r="E2045" i="1"/>
  <c r="F2045" i="1"/>
  <c r="G2045" i="1"/>
  <c r="E2046" i="1"/>
  <c r="F2046" i="1"/>
  <c r="G2046" i="1"/>
  <c r="V2046" i="1"/>
  <c r="U2046" i="1"/>
  <c r="T2046" i="1"/>
  <c r="S2046" i="1"/>
  <c r="R2046" i="1"/>
  <c r="P2046" i="1"/>
  <c r="Q2046" i="1" s="1"/>
  <c r="P2045" i="1"/>
  <c r="Q2045" i="1"/>
  <c r="R2045" i="1"/>
  <c r="S2045" i="1"/>
  <c r="U2045" i="1"/>
  <c r="V2045" i="1"/>
  <c r="T2045" i="1" s="1"/>
  <c r="V2044" i="1"/>
  <c r="U2044" i="1"/>
  <c r="T2044" i="1"/>
  <c r="S2044" i="1"/>
  <c r="R2044" i="1"/>
  <c r="P2044" i="1"/>
  <c r="Q2044" i="1" s="1"/>
  <c r="G2044" i="1"/>
  <c r="F2044" i="1"/>
  <c r="E2044" i="1"/>
  <c r="V2043" i="1"/>
  <c r="U2043" i="1"/>
  <c r="T2043" i="1"/>
  <c r="S2043" i="1"/>
  <c r="R2043" i="1"/>
  <c r="P2043" i="1"/>
  <c r="Q2043" i="1" s="1"/>
  <c r="G2043" i="1"/>
  <c r="F2043" i="1"/>
  <c r="E2043" i="1"/>
  <c r="V2042" i="1"/>
  <c r="U2042" i="1"/>
  <c r="T2042" i="1"/>
  <c r="S2042" i="1"/>
  <c r="R2042" i="1"/>
  <c r="P2042" i="1"/>
  <c r="Q2042" i="1" s="1"/>
  <c r="G2042" i="1"/>
  <c r="F2042" i="1"/>
  <c r="E2042" i="1"/>
  <c r="E2041" i="1"/>
  <c r="F2041" i="1"/>
  <c r="G2041" i="1"/>
  <c r="P2041" i="1"/>
  <c r="Q2041" i="1"/>
  <c r="R2041" i="1"/>
  <c r="S2041" i="1"/>
  <c r="U2041" i="1"/>
  <c r="V2041" i="1"/>
  <c r="T2041" i="1" s="1"/>
  <c r="V2040" i="1"/>
  <c r="U2040" i="1"/>
  <c r="T2040" i="1"/>
  <c r="S2040" i="1"/>
  <c r="R2040" i="1"/>
  <c r="P2040" i="1"/>
  <c r="Q2040" i="1" s="1"/>
  <c r="G2040" i="1"/>
  <c r="F2040" i="1"/>
  <c r="E2040" i="1"/>
  <c r="V2039" i="1"/>
  <c r="U2039" i="1"/>
  <c r="T2039" i="1"/>
  <c r="S2039" i="1"/>
  <c r="R2039" i="1"/>
  <c r="P2039" i="1"/>
  <c r="Q2039" i="1" s="1"/>
  <c r="G2039" i="1"/>
  <c r="F2039" i="1"/>
  <c r="E2039" i="1"/>
  <c r="V2038" i="1"/>
  <c r="U2038" i="1"/>
  <c r="T2038" i="1"/>
  <c r="S2038" i="1"/>
  <c r="R2038" i="1"/>
  <c r="P2038" i="1"/>
  <c r="Q2038" i="1" s="1"/>
  <c r="G2038" i="1"/>
  <c r="F2038" i="1"/>
  <c r="E2038" i="1"/>
  <c r="V2037" i="1"/>
  <c r="U2037" i="1"/>
  <c r="T2037" i="1"/>
  <c r="S2037" i="1"/>
  <c r="R2037" i="1"/>
  <c r="P2037" i="1"/>
  <c r="Q2037" i="1" s="1"/>
  <c r="G2037" i="1"/>
  <c r="F2037" i="1"/>
  <c r="E2037" i="1"/>
  <c r="V2036" i="1"/>
  <c r="U2036" i="1"/>
  <c r="T2036" i="1"/>
  <c r="S2036" i="1"/>
  <c r="R2036" i="1"/>
  <c r="P2036" i="1"/>
  <c r="Q2036" i="1" s="1"/>
  <c r="G2036" i="1"/>
  <c r="F2036" i="1"/>
  <c r="E2036" i="1"/>
  <c r="V2035" i="1"/>
  <c r="U2035" i="1"/>
  <c r="T2035" i="1"/>
  <c r="S2035" i="1"/>
  <c r="R2035" i="1"/>
  <c r="P2035" i="1"/>
  <c r="Q2035" i="1" s="1"/>
  <c r="G2035" i="1"/>
  <c r="F2035" i="1"/>
  <c r="E2035" i="1"/>
  <c r="V2034" i="1"/>
  <c r="U2034" i="1"/>
  <c r="T2034" i="1"/>
  <c r="S2034" i="1"/>
  <c r="R2034" i="1"/>
  <c r="P2034" i="1"/>
  <c r="Q2034" i="1" s="1"/>
  <c r="G2034" i="1"/>
  <c r="F2034" i="1"/>
  <c r="E2034" i="1"/>
  <c r="V2033" i="1"/>
  <c r="U2033" i="1"/>
  <c r="T2033" i="1"/>
  <c r="S2033" i="1"/>
  <c r="R2033" i="1"/>
  <c r="P2033" i="1"/>
  <c r="Q2033" i="1" s="1"/>
  <c r="G2033" i="1"/>
  <c r="F2033" i="1"/>
  <c r="E2033" i="1"/>
  <c r="V2032" i="1"/>
  <c r="U2032" i="1"/>
  <c r="T2032" i="1"/>
  <c r="S2032" i="1"/>
  <c r="R2032" i="1"/>
  <c r="P2032" i="1"/>
  <c r="Q2032" i="1" s="1"/>
  <c r="G2032" i="1"/>
  <c r="F2032" i="1"/>
  <c r="E2032" i="1"/>
  <c r="V2031" i="1"/>
  <c r="U2031" i="1"/>
  <c r="T2031" i="1"/>
  <c r="S2031" i="1"/>
  <c r="R2031" i="1"/>
  <c r="P2031" i="1"/>
  <c r="Q2031" i="1" s="1"/>
  <c r="G2031" i="1"/>
  <c r="F2031" i="1"/>
  <c r="E2031" i="1"/>
  <c r="E2030" i="1"/>
  <c r="F2030" i="1"/>
  <c r="G2030" i="1"/>
  <c r="P2030" i="1"/>
  <c r="Q2030" i="1"/>
  <c r="R2030" i="1"/>
  <c r="S2030" i="1"/>
  <c r="U2030" i="1"/>
  <c r="V2030" i="1"/>
  <c r="T2030" i="1" s="1"/>
  <c r="E2029" i="1"/>
  <c r="F2029" i="1"/>
  <c r="G2029" i="1"/>
  <c r="P2029" i="1"/>
  <c r="Q2029" i="1"/>
  <c r="R2029" i="1"/>
  <c r="S2029" i="1"/>
  <c r="U2029" i="1"/>
  <c r="V2029" i="1"/>
  <c r="T2029" i="1" s="1"/>
  <c r="E2028" i="1"/>
  <c r="F2028" i="1"/>
  <c r="G2028" i="1"/>
  <c r="P2028" i="1"/>
  <c r="Q2028" i="1"/>
  <c r="R2028" i="1"/>
  <c r="S2028" i="1"/>
  <c r="U2028" i="1"/>
  <c r="V2028" i="1"/>
  <c r="T2028" i="1" s="1"/>
  <c r="E2027" i="1"/>
  <c r="F2027" i="1"/>
  <c r="G2027" i="1"/>
  <c r="P2027" i="1"/>
  <c r="Q2027" i="1"/>
  <c r="R2027" i="1"/>
  <c r="S2027" i="1"/>
  <c r="U2027" i="1"/>
  <c r="V2027" i="1"/>
  <c r="T2027" i="1" s="1"/>
  <c r="V2026" i="1"/>
  <c r="U2026" i="1"/>
  <c r="T2026" i="1"/>
  <c r="S2026" i="1"/>
  <c r="R2026" i="1"/>
  <c r="P2026" i="1"/>
  <c r="Q2026" i="1" s="1"/>
  <c r="G2026" i="1"/>
  <c r="F2026" i="1"/>
  <c r="E2026" i="1"/>
  <c r="V2025" i="1"/>
  <c r="U2025" i="1"/>
  <c r="T2025" i="1"/>
  <c r="S2025" i="1"/>
  <c r="R2025" i="1"/>
  <c r="P2025" i="1"/>
  <c r="Q2025" i="1" s="1"/>
  <c r="G2025" i="1"/>
  <c r="F2025" i="1"/>
  <c r="E2025" i="1"/>
  <c r="V2024" i="1"/>
  <c r="U2024" i="1"/>
  <c r="T2024" i="1"/>
  <c r="S2024" i="1"/>
  <c r="R2024" i="1"/>
  <c r="P2024" i="1"/>
  <c r="Q2024" i="1" s="1"/>
  <c r="G2024" i="1"/>
  <c r="F2024" i="1"/>
  <c r="E2024" i="1"/>
  <c r="V2023" i="1"/>
  <c r="U2023" i="1"/>
  <c r="T2023" i="1"/>
  <c r="S2023" i="1"/>
  <c r="R2023" i="1"/>
  <c r="P2023" i="1"/>
  <c r="Q2023" i="1" s="1"/>
  <c r="G2023" i="1"/>
  <c r="F2023" i="1"/>
  <c r="E2023" i="1"/>
  <c r="V2022" i="1"/>
  <c r="U2022" i="1"/>
  <c r="T2022" i="1"/>
  <c r="S2022" i="1"/>
  <c r="R2022" i="1"/>
  <c r="P2022" i="1"/>
  <c r="Q2022" i="1" s="1"/>
  <c r="G2022" i="1"/>
  <c r="F2022" i="1"/>
  <c r="E2022" i="1"/>
  <c r="V2021" i="1"/>
  <c r="U2021" i="1"/>
  <c r="T2021" i="1"/>
  <c r="S2021" i="1"/>
  <c r="R2021" i="1"/>
  <c r="P2021" i="1"/>
  <c r="Q2021" i="1" s="1"/>
  <c r="G2021" i="1"/>
  <c r="F2021" i="1"/>
  <c r="E2021" i="1"/>
  <c r="V2020" i="1"/>
  <c r="U2020" i="1"/>
  <c r="T2020" i="1"/>
  <c r="S2020" i="1"/>
  <c r="R2020" i="1"/>
  <c r="P2020" i="1"/>
  <c r="Q2020" i="1" s="1"/>
  <c r="G2020" i="1"/>
  <c r="F2020" i="1"/>
  <c r="E2020" i="1"/>
  <c r="V2019" i="1"/>
  <c r="U2019" i="1"/>
  <c r="T2019" i="1"/>
  <c r="S2019" i="1"/>
  <c r="R2019" i="1"/>
  <c r="P2019" i="1"/>
  <c r="Q2019" i="1" s="1"/>
  <c r="G2019" i="1"/>
  <c r="F2019" i="1"/>
  <c r="E2019" i="1"/>
  <c r="V2018" i="1"/>
  <c r="U2018" i="1"/>
  <c r="T2018" i="1"/>
  <c r="S2018" i="1"/>
  <c r="R2018" i="1"/>
  <c r="P2018" i="1"/>
  <c r="Q2018" i="1" s="1"/>
  <c r="G2018" i="1"/>
  <c r="F2018" i="1"/>
  <c r="E2018" i="1"/>
  <c r="V2017" i="1"/>
  <c r="U2017" i="1"/>
  <c r="T2017" i="1"/>
  <c r="S2017" i="1"/>
  <c r="R2017" i="1"/>
  <c r="P2017" i="1"/>
  <c r="Q2017" i="1" s="1"/>
  <c r="G2017" i="1"/>
  <c r="F2017" i="1"/>
  <c r="E2017" i="1"/>
  <c r="V2016" i="1"/>
  <c r="U2016" i="1"/>
  <c r="T2016" i="1"/>
  <c r="S2016" i="1"/>
  <c r="R2016" i="1"/>
  <c r="P2016" i="1"/>
  <c r="Q2016" i="1" s="1"/>
  <c r="G2016" i="1"/>
  <c r="F2016" i="1"/>
  <c r="E2016" i="1"/>
  <c r="V2015" i="1"/>
  <c r="U2015" i="1"/>
  <c r="T2015" i="1"/>
  <c r="S2015" i="1"/>
  <c r="R2015" i="1"/>
  <c r="P2015" i="1"/>
  <c r="Q2015" i="1" s="1"/>
  <c r="G2015" i="1"/>
  <c r="F2015" i="1"/>
  <c r="E2015" i="1"/>
  <c r="V2014" i="1"/>
  <c r="U2014" i="1"/>
  <c r="T2014" i="1"/>
  <c r="S2014" i="1"/>
  <c r="R2014" i="1"/>
  <c r="P2014" i="1"/>
  <c r="Q2014" i="1" s="1"/>
  <c r="G2014" i="1"/>
  <c r="F2014" i="1"/>
  <c r="E2014" i="1"/>
  <c r="E2012" i="1"/>
  <c r="V2013" i="1"/>
  <c r="U2013" i="1"/>
  <c r="T2013" i="1"/>
  <c r="S2013" i="1"/>
  <c r="R2013" i="1"/>
  <c r="P2013" i="1"/>
  <c r="Q2013" i="1" s="1"/>
  <c r="G2013" i="1"/>
  <c r="F2013" i="1"/>
  <c r="E2013" i="1"/>
  <c r="V2012" i="1"/>
  <c r="U2012" i="1"/>
  <c r="T2012" i="1"/>
  <c r="S2012" i="1"/>
  <c r="R2012" i="1"/>
  <c r="P2012" i="1"/>
  <c r="Q2012" i="1" s="1"/>
  <c r="G2012" i="1"/>
  <c r="F2012" i="1"/>
  <c r="V2011" i="1"/>
  <c r="U2011" i="1"/>
  <c r="T2011" i="1"/>
  <c r="S2011" i="1"/>
  <c r="R2011" i="1"/>
  <c r="P2011" i="1"/>
  <c r="Q2011" i="1" s="1"/>
  <c r="G2011" i="1"/>
  <c r="F2011" i="1"/>
  <c r="E2011" i="1"/>
  <c r="V2010" i="1"/>
  <c r="U2010" i="1"/>
  <c r="T2010" i="1"/>
  <c r="S2010" i="1"/>
  <c r="R2010" i="1"/>
  <c r="P2010" i="1"/>
  <c r="Q2010" i="1" s="1"/>
  <c r="G2010" i="1"/>
  <c r="F2010" i="1"/>
  <c r="E2010" i="1"/>
  <c r="V2009" i="1"/>
  <c r="U2009" i="1"/>
  <c r="T2009" i="1"/>
  <c r="S2009" i="1"/>
  <c r="R2009" i="1"/>
  <c r="P2009" i="1"/>
  <c r="Q2009" i="1" s="1"/>
  <c r="G2009" i="1"/>
  <c r="F2009" i="1"/>
  <c r="E2009" i="1"/>
  <c r="V2008" i="1"/>
  <c r="U2008" i="1"/>
  <c r="T2008" i="1"/>
  <c r="S2008" i="1"/>
  <c r="R2008" i="1"/>
  <c r="P2008" i="1"/>
  <c r="Q2008" i="1" s="1"/>
  <c r="G2008" i="1"/>
  <c r="F2008" i="1"/>
  <c r="E2008" i="1"/>
  <c r="E2007" i="1"/>
  <c r="F2007" i="1"/>
  <c r="G2007" i="1"/>
  <c r="P2007" i="1"/>
  <c r="Q2007" i="1"/>
  <c r="R2007" i="1"/>
  <c r="S2007" i="1"/>
  <c r="U2007" i="1"/>
  <c r="V2007" i="1"/>
  <c r="T2007" i="1" s="1"/>
  <c r="E2006" i="1"/>
  <c r="F2006" i="1"/>
  <c r="G2006" i="1"/>
  <c r="P2006" i="1"/>
  <c r="Q2006" i="1"/>
  <c r="R2006" i="1"/>
  <c r="S2006" i="1"/>
  <c r="U2006" i="1"/>
  <c r="V2006" i="1"/>
  <c r="T2006" i="1" s="1"/>
  <c r="V2005" i="1"/>
  <c r="U2005" i="1"/>
  <c r="T2005" i="1"/>
  <c r="S2005" i="1"/>
  <c r="R2005" i="1"/>
  <c r="P2005" i="1"/>
  <c r="Q2005" i="1" s="1"/>
  <c r="G2005" i="1"/>
  <c r="F2005" i="1"/>
  <c r="E2005" i="1"/>
  <c r="V2004" i="1"/>
  <c r="U2004" i="1"/>
  <c r="T2004" i="1"/>
  <c r="S2004" i="1"/>
  <c r="R2004" i="1"/>
  <c r="P2004" i="1"/>
  <c r="Q2004" i="1" s="1"/>
  <c r="G2004" i="1"/>
  <c r="F2004" i="1"/>
  <c r="E2004" i="1"/>
  <c r="V2003" i="1"/>
  <c r="U2003" i="1"/>
  <c r="T2003" i="1"/>
  <c r="S2003" i="1"/>
  <c r="R2003" i="1"/>
  <c r="P2003" i="1"/>
  <c r="Q2003" i="1" s="1"/>
  <c r="G2003" i="1"/>
  <c r="F2003" i="1"/>
  <c r="E2003" i="1"/>
  <c r="V2002" i="1"/>
  <c r="U2002" i="1"/>
  <c r="T2002" i="1"/>
  <c r="S2002" i="1"/>
  <c r="R2002" i="1"/>
  <c r="P2002" i="1"/>
  <c r="Q2002" i="1" s="1"/>
  <c r="G2002" i="1"/>
  <c r="F2002" i="1"/>
  <c r="E2002" i="1"/>
  <c r="V2001" i="1"/>
  <c r="U2001" i="1"/>
  <c r="T2001" i="1"/>
  <c r="S2001" i="1"/>
  <c r="R2001" i="1"/>
  <c r="P2001" i="1"/>
  <c r="Q2001" i="1" s="1"/>
  <c r="G2001" i="1"/>
  <c r="F2001" i="1"/>
  <c r="E2001" i="1"/>
  <c r="V2000" i="1"/>
  <c r="U2000" i="1"/>
  <c r="T2000" i="1"/>
  <c r="S2000" i="1"/>
  <c r="R2000" i="1"/>
  <c r="P2000" i="1"/>
  <c r="Q2000" i="1" s="1"/>
  <c r="G2000" i="1"/>
  <c r="F2000" i="1"/>
  <c r="E2000" i="1"/>
  <c r="E1999" i="1"/>
  <c r="F1999" i="1"/>
  <c r="G1999" i="1"/>
  <c r="P1999" i="1"/>
  <c r="Q1999" i="1"/>
  <c r="R1999" i="1"/>
  <c r="S1999" i="1"/>
  <c r="U1999" i="1"/>
  <c r="V1999" i="1"/>
  <c r="T1999" i="1" s="1"/>
  <c r="E1998" i="1"/>
  <c r="F1998" i="1"/>
  <c r="G1998" i="1"/>
  <c r="P1998" i="1"/>
  <c r="Q1998" i="1"/>
  <c r="R1998" i="1"/>
  <c r="S1998" i="1"/>
  <c r="U1998" i="1"/>
  <c r="V1998" i="1"/>
  <c r="T1998" i="1" s="1"/>
  <c r="V1996" i="1"/>
  <c r="U1996" i="1"/>
  <c r="T1996" i="1"/>
  <c r="S1996" i="1"/>
  <c r="R1996" i="1"/>
  <c r="P1996" i="1"/>
  <c r="Q1996" i="1" s="1"/>
  <c r="G1996" i="1"/>
  <c r="F1996" i="1"/>
  <c r="E1996" i="1"/>
  <c r="V1997" i="1"/>
  <c r="U1997" i="1"/>
  <c r="T1997" i="1"/>
  <c r="S1997" i="1"/>
  <c r="R1997" i="1"/>
  <c r="P1997" i="1"/>
  <c r="Q1997" i="1" s="1"/>
  <c r="G1997" i="1"/>
  <c r="F1997" i="1"/>
  <c r="E1997" i="1"/>
  <c r="V1995" i="1"/>
  <c r="U1995" i="1"/>
  <c r="T1995" i="1"/>
  <c r="S1995" i="1"/>
  <c r="R1995" i="1"/>
  <c r="P1995" i="1"/>
  <c r="Q1995" i="1" s="1"/>
  <c r="G1995" i="1"/>
  <c r="F1995" i="1"/>
  <c r="E1995" i="1"/>
  <c r="V1994" i="1"/>
  <c r="U1994" i="1"/>
  <c r="T1994" i="1"/>
  <c r="S1994" i="1"/>
  <c r="R1994" i="1"/>
  <c r="P1994" i="1"/>
  <c r="Q1994" i="1" s="1"/>
  <c r="G1994" i="1"/>
  <c r="F1994" i="1"/>
  <c r="E1994" i="1"/>
  <c r="V1993" i="1"/>
  <c r="U1993" i="1"/>
  <c r="T1993" i="1"/>
  <c r="S1993" i="1"/>
  <c r="R1993" i="1"/>
  <c r="P1993" i="1"/>
  <c r="Q1993" i="1" s="1"/>
  <c r="G1993" i="1"/>
  <c r="F1993" i="1"/>
  <c r="E1993" i="1"/>
  <c r="V1992" i="1"/>
  <c r="U1992" i="1"/>
  <c r="T1992" i="1"/>
  <c r="S1992" i="1"/>
  <c r="R1992" i="1"/>
  <c r="P1992" i="1"/>
  <c r="Q1992" i="1" s="1"/>
  <c r="G1992" i="1"/>
  <c r="F1992" i="1"/>
  <c r="E1992" i="1"/>
  <c r="V1991" i="1"/>
  <c r="U1991" i="1"/>
  <c r="T1991" i="1"/>
  <c r="S1991" i="1"/>
  <c r="R1991" i="1"/>
  <c r="P1991" i="1"/>
  <c r="Q1991" i="1" s="1"/>
  <c r="G1991" i="1"/>
  <c r="F1991" i="1"/>
  <c r="E1991" i="1"/>
  <c r="V1990" i="1"/>
  <c r="U1990" i="1"/>
  <c r="T1990" i="1"/>
  <c r="S1990" i="1"/>
  <c r="R1990" i="1"/>
  <c r="P1990" i="1"/>
  <c r="Q1990" i="1" s="1"/>
  <c r="G1990" i="1"/>
  <c r="F1990" i="1"/>
  <c r="E1990" i="1"/>
  <c r="V1989" i="1"/>
  <c r="U1989" i="1"/>
  <c r="T1989" i="1"/>
  <c r="S1989" i="1"/>
  <c r="R1989" i="1"/>
  <c r="P1989" i="1"/>
  <c r="Q1989" i="1" s="1"/>
  <c r="G1989" i="1"/>
  <c r="F1989" i="1"/>
  <c r="E1989" i="1"/>
  <c r="E1988" i="1"/>
  <c r="F1988" i="1"/>
  <c r="G1988" i="1"/>
  <c r="P1988" i="1"/>
  <c r="Q1988" i="1"/>
  <c r="R1988" i="1"/>
  <c r="S1988" i="1"/>
  <c r="U1988" i="1"/>
  <c r="V1988" i="1"/>
  <c r="T1988" i="1" s="1"/>
  <c r="V1987" i="1"/>
  <c r="T1987" i="1" s="1"/>
  <c r="U1987" i="1"/>
  <c r="S1987" i="1"/>
  <c r="R1987" i="1"/>
  <c r="P1987" i="1"/>
  <c r="Q1987" i="1" s="1"/>
  <c r="G1987" i="1"/>
  <c r="F1987" i="1"/>
  <c r="E1987" i="1"/>
  <c r="E1985" i="1"/>
  <c r="E1986" i="1"/>
  <c r="F1985" i="1"/>
  <c r="F1986" i="1"/>
  <c r="G1985" i="1"/>
  <c r="G1986" i="1"/>
  <c r="P1985" i="1"/>
  <c r="Q1985" i="1" s="1"/>
  <c r="P1986" i="1"/>
  <c r="Q1986" i="1" s="1"/>
  <c r="R1985" i="1"/>
  <c r="R1986" i="1"/>
  <c r="S1985" i="1"/>
  <c r="S1986" i="1"/>
  <c r="U1985" i="1"/>
  <c r="U1986" i="1"/>
  <c r="V1985" i="1"/>
  <c r="T1985" i="1" s="1"/>
  <c r="V1986" i="1"/>
  <c r="T1986" i="1" s="1"/>
  <c r="E1984" i="1"/>
  <c r="F1984" i="1"/>
  <c r="G1984" i="1"/>
  <c r="P1984" i="1"/>
  <c r="Q1984" i="1" s="1"/>
  <c r="R1984" i="1"/>
  <c r="S1984" i="1"/>
  <c r="U1984" i="1"/>
  <c r="V1984" i="1"/>
  <c r="T1984" i="1" s="1"/>
  <c r="V1983" i="1"/>
  <c r="U1983" i="1"/>
  <c r="T1983" i="1"/>
  <c r="S1983" i="1"/>
  <c r="R1983" i="1"/>
  <c r="P1983" i="1"/>
  <c r="Q1983" i="1" s="1"/>
  <c r="G1983" i="1"/>
  <c r="F1983" i="1"/>
  <c r="E1983" i="1"/>
  <c r="E1982" i="1"/>
  <c r="F1982" i="1"/>
  <c r="G1982" i="1"/>
  <c r="P1982" i="1"/>
  <c r="Q1982" i="1" s="1"/>
  <c r="R1982" i="1"/>
  <c r="S1982" i="1"/>
  <c r="U1982" i="1"/>
  <c r="V1982" i="1"/>
  <c r="T1982" i="1" s="1"/>
  <c r="V1981" i="1"/>
  <c r="T1981" i="1" s="1"/>
  <c r="U1981" i="1"/>
  <c r="S1981" i="1"/>
  <c r="R1981" i="1"/>
  <c r="P1981" i="1"/>
  <c r="Q1981" i="1" s="1"/>
  <c r="G1981" i="1"/>
  <c r="F1981" i="1"/>
  <c r="E1981" i="1"/>
  <c r="V1980" i="1"/>
  <c r="T1980" i="1" s="1"/>
  <c r="U1980" i="1"/>
  <c r="S1980" i="1"/>
  <c r="R1980" i="1"/>
  <c r="P1980" i="1"/>
  <c r="Q1980" i="1" s="1"/>
  <c r="G1980" i="1"/>
  <c r="F1980" i="1"/>
  <c r="E1980" i="1"/>
  <c r="V1979" i="1"/>
  <c r="T1979" i="1" s="1"/>
  <c r="U1979" i="1"/>
  <c r="S1979" i="1"/>
  <c r="R1979" i="1"/>
  <c r="P1979" i="1"/>
  <c r="Q1979" i="1" s="1"/>
  <c r="G1979" i="1"/>
  <c r="F1979" i="1"/>
  <c r="E1979" i="1"/>
  <c r="V1978" i="1"/>
  <c r="T1978" i="1" s="1"/>
  <c r="U1978" i="1"/>
  <c r="S1978" i="1"/>
  <c r="R1978" i="1"/>
  <c r="P1978" i="1"/>
  <c r="Q1978" i="1" s="1"/>
  <c r="G1978" i="1"/>
  <c r="F1978" i="1"/>
  <c r="E1978" i="1"/>
  <c r="V1977" i="1"/>
  <c r="T1977" i="1" s="1"/>
  <c r="U1977" i="1"/>
  <c r="S1977" i="1"/>
  <c r="R1977" i="1"/>
  <c r="P1977" i="1"/>
  <c r="Q1977" i="1" s="1"/>
  <c r="G1977" i="1"/>
  <c r="F1977" i="1"/>
  <c r="E1977" i="1"/>
  <c r="V1976" i="1"/>
  <c r="T1976" i="1" s="1"/>
  <c r="U1976" i="1"/>
  <c r="S1976" i="1"/>
  <c r="R1976" i="1"/>
  <c r="P1976" i="1"/>
  <c r="Q1976" i="1" s="1"/>
  <c r="G1976" i="1"/>
  <c r="F1976" i="1"/>
  <c r="E1976" i="1"/>
  <c r="V1975" i="1"/>
  <c r="T1975" i="1" s="1"/>
  <c r="U1975" i="1"/>
  <c r="S1975" i="1"/>
  <c r="R1975" i="1"/>
  <c r="P1975" i="1"/>
  <c r="Q1975" i="1" s="1"/>
  <c r="G1975" i="1"/>
  <c r="F1975" i="1"/>
  <c r="E1975" i="1"/>
  <c r="V1974" i="1"/>
  <c r="T1974" i="1" s="1"/>
  <c r="U1974" i="1"/>
  <c r="S1974" i="1"/>
  <c r="R1974" i="1"/>
  <c r="P1974" i="1"/>
  <c r="Q1974" i="1" s="1"/>
  <c r="G1974" i="1"/>
  <c r="F1974" i="1"/>
  <c r="E1974" i="1"/>
  <c r="V1973" i="1"/>
  <c r="T1973" i="1" s="1"/>
  <c r="U1973" i="1"/>
  <c r="S1973" i="1"/>
  <c r="R1973" i="1"/>
  <c r="P1973" i="1"/>
  <c r="Q1973" i="1" s="1"/>
  <c r="G1973" i="1"/>
  <c r="F1973" i="1"/>
  <c r="E1973" i="1"/>
  <c r="V1972" i="1"/>
  <c r="U1972" i="1"/>
  <c r="T1972" i="1"/>
  <c r="S1972" i="1"/>
  <c r="R1972" i="1"/>
  <c r="P1972" i="1"/>
  <c r="Q1972" i="1" s="1"/>
  <c r="G1972" i="1"/>
  <c r="F1972" i="1"/>
  <c r="E1972" i="1"/>
  <c r="E1971" i="1"/>
  <c r="F1971" i="1"/>
  <c r="G1971" i="1"/>
  <c r="P1971" i="1"/>
  <c r="Q1971" i="1" s="1"/>
  <c r="R1971" i="1"/>
  <c r="S1971" i="1"/>
  <c r="U1971" i="1"/>
  <c r="V1971" i="1"/>
  <c r="T1971" i="1" s="1"/>
  <c r="E1970" i="1"/>
  <c r="F1970" i="1"/>
  <c r="G1970" i="1"/>
  <c r="P1970" i="1"/>
  <c r="Q1970" i="1"/>
  <c r="R1970" i="1"/>
  <c r="S1970" i="1"/>
  <c r="U1970" i="1"/>
  <c r="V1970" i="1"/>
  <c r="T1970" i="1" s="1"/>
  <c r="V1969" i="1"/>
  <c r="T1969" i="1" s="1"/>
  <c r="U1969" i="1"/>
  <c r="S1969" i="1"/>
  <c r="R1969" i="1"/>
  <c r="P1969" i="1"/>
  <c r="Q1969" i="1" s="1"/>
  <c r="G1969" i="1"/>
  <c r="F1969" i="1"/>
  <c r="E1969" i="1"/>
  <c r="V1968" i="1"/>
  <c r="T1968" i="1" s="1"/>
  <c r="U1968" i="1"/>
  <c r="S1968" i="1"/>
  <c r="R1968" i="1"/>
  <c r="P1968" i="1"/>
  <c r="Q1968" i="1" s="1"/>
  <c r="G1968" i="1"/>
  <c r="F1968" i="1"/>
  <c r="E1968" i="1"/>
  <c r="V1967" i="1"/>
  <c r="T1967" i="1" s="1"/>
  <c r="U1967" i="1"/>
  <c r="S1967" i="1"/>
  <c r="R1967" i="1"/>
  <c r="P1967" i="1"/>
  <c r="Q1967" i="1" s="1"/>
  <c r="G1967" i="1"/>
  <c r="F1967" i="1"/>
  <c r="E1967" i="1"/>
  <c r="V1966" i="1"/>
  <c r="T1966" i="1" s="1"/>
  <c r="U1966" i="1"/>
  <c r="S1966" i="1"/>
  <c r="R1966" i="1"/>
  <c r="P1966" i="1"/>
  <c r="Q1966" i="1" s="1"/>
  <c r="G1966" i="1"/>
  <c r="F1966" i="1"/>
  <c r="E1966" i="1"/>
  <c r="V1965" i="1"/>
  <c r="T1965" i="1" s="1"/>
  <c r="U1965" i="1"/>
  <c r="S1965" i="1"/>
  <c r="R1965" i="1"/>
  <c r="P1965" i="1"/>
  <c r="Q1965" i="1" s="1"/>
  <c r="G1965" i="1"/>
  <c r="F1965" i="1"/>
  <c r="E1965" i="1"/>
  <c r="V1964" i="1"/>
  <c r="T1964" i="1" s="1"/>
  <c r="U1964" i="1"/>
  <c r="S1964" i="1"/>
  <c r="R1964" i="1"/>
  <c r="P1964" i="1"/>
  <c r="Q1964" i="1" s="1"/>
  <c r="G1964" i="1"/>
  <c r="F1964" i="1"/>
  <c r="E1964" i="1"/>
  <c r="V1963" i="1"/>
  <c r="T1963" i="1" s="1"/>
  <c r="U1963" i="1"/>
  <c r="S1963" i="1"/>
  <c r="R1963" i="1"/>
  <c r="P1963" i="1"/>
  <c r="Q1963" i="1" s="1"/>
  <c r="G1963" i="1"/>
  <c r="F1963" i="1"/>
  <c r="E1963" i="1"/>
  <c r="V1962" i="1"/>
  <c r="T1962" i="1" s="1"/>
  <c r="U1962" i="1"/>
  <c r="S1962" i="1"/>
  <c r="R1962" i="1"/>
  <c r="P1962" i="1"/>
  <c r="Q1962" i="1" s="1"/>
  <c r="G1962" i="1"/>
  <c r="F1962" i="1"/>
  <c r="E1962" i="1"/>
  <c r="V1961" i="1"/>
  <c r="T1961" i="1" s="1"/>
  <c r="U1961" i="1"/>
  <c r="S1961" i="1"/>
  <c r="R1961" i="1"/>
  <c r="P1961" i="1"/>
  <c r="Q1961" i="1" s="1"/>
  <c r="G1961" i="1"/>
  <c r="F1961" i="1"/>
  <c r="E1961" i="1"/>
  <c r="V1960" i="1"/>
  <c r="T1960" i="1" s="1"/>
  <c r="U1960" i="1"/>
  <c r="S1960" i="1"/>
  <c r="R1960" i="1"/>
  <c r="P1960" i="1"/>
  <c r="Q1960" i="1" s="1"/>
  <c r="G1960" i="1"/>
  <c r="F1960" i="1"/>
  <c r="E1960" i="1"/>
  <c r="E1959" i="1"/>
  <c r="F1959" i="1"/>
  <c r="G1959" i="1"/>
  <c r="P1959" i="1"/>
  <c r="Q1959" i="1" s="1"/>
  <c r="R1959" i="1"/>
  <c r="S1959" i="1"/>
  <c r="U1959" i="1"/>
  <c r="V1959" i="1"/>
  <c r="T1959" i="1" s="1"/>
  <c r="V1958" i="1"/>
  <c r="T1958" i="1" s="1"/>
  <c r="U1958" i="1"/>
  <c r="S1958" i="1"/>
  <c r="R1958" i="1"/>
  <c r="P1958" i="1"/>
  <c r="Q1958" i="1" s="1"/>
  <c r="G1958" i="1"/>
  <c r="F1958" i="1"/>
  <c r="E1958" i="1"/>
  <c r="E1955" i="1"/>
  <c r="E1956" i="1"/>
  <c r="E1957" i="1"/>
  <c r="F1955" i="1"/>
  <c r="F1956" i="1"/>
  <c r="F1957" i="1"/>
  <c r="G1955" i="1"/>
  <c r="G1956" i="1"/>
  <c r="G1957" i="1"/>
  <c r="P1955" i="1"/>
  <c r="Q1955" i="1" s="1"/>
  <c r="P1956" i="1"/>
  <c r="Q1956" i="1" s="1"/>
  <c r="P1957" i="1"/>
  <c r="Q1957" i="1" s="1"/>
  <c r="R1955" i="1"/>
  <c r="R1956" i="1"/>
  <c r="R1957" i="1"/>
  <c r="S1955" i="1"/>
  <c r="S1956" i="1"/>
  <c r="S1957" i="1"/>
  <c r="U1955" i="1"/>
  <c r="U1956" i="1"/>
  <c r="U1957" i="1"/>
  <c r="V1955" i="1"/>
  <c r="T1955" i="1" s="1"/>
  <c r="V1956" i="1"/>
  <c r="T1956" i="1" s="1"/>
  <c r="V1957" i="1"/>
  <c r="T1957" i="1" s="1"/>
  <c r="F1954" i="1"/>
  <c r="G1954" i="1"/>
  <c r="V1954" i="1"/>
  <c r="T1954" i="1" s="1"/>
  <c r="U1954" i="1"/>
  <c r="S1954" i="1"/>
  <c r="R1954" i="1"/>
  <c r="P1954" i="1"/>
  <c r="Q1954" i="1" s="1"/>
  <c r="E1954" i="1"/>
  <c r="V1953" i="1"/>
  <c r="T1953" i="1" s="1"/>
  <c r="U1953" i="1"/>
  <c r="S1953" i="1"/>
  <c r="R1953" i="1"/>
  <c r="P1953" i="1"/>
  <c r="Q1953" i="1" s="1"/>
  <c r="G1953" i="1"/>
  <c r="F1953" i="1"/>
  <c r="E1953" i="1"/>
  <c r="V1952" i="1"/>
  <c r="T1952" i="1" s="1"/>
  <c r="U1952" i="1"/>
  <c r="S1952" i="1"/>
  <c r="R1952" i="1"/>
  <c r="P1952" i="1"/>
  <c r="Q1952" i="1" s="1"/>
  <c r="G1952" i="1"/>
  <c r="F1952" i="1"/>
  <c r="E1952" i="1"/>
  <c r="V1951" i="1"/>
  <c r="T1951" i="1" s="1"/>
  <c r="U1951" i="1"/>
  <c r="S1951" i="1"/>
  <c r="R1951" i="1"/>
  <c r="P1951" i="1"/>
  <c r="Q1951" i="1" s="1"/>
  <c r="G1951" i="1"/>
  <c r="F1951" i="1"/>
  <c r="E1951" i="1"/>
  <c r="V1950" i="1"/>
  <c r="T1950" i="1" s="1"/>
  <c r="U1950" i="1"/>
  <c r="S1950" i="1"/>
  <c r="R1950" i="1"/>
  <c r="P1950" i="1"/>
  <c r="Q1950" i="1" s="1"/>
  <c r="G1950" i="1"/>
  <c r="F1950" i="1"/>
  <c r="E1950" i="1"/>
  <c r="V1949" i="1"/>
  <c r="T1949" i="1" s="1"/>
  <c r="U1949" i="1"/>
  <c r="S1949" i="1"/>
  <c r="R1949" i="1"/>
  <c r="P1949" i="1"/>
  <c r="Q1949" i="1" s="1"/>
  <c r="G1949" i="1"/>
  <c r="F1949" i="1"/>
  <c r="E1949" i="1"/>
  <c r="F1944" i="1"/>
  <c r="G1944" i="1"/>
  <c r="F1945" i="1"/>
  <c r="F1946" i="1"/>
  <c r="G1946" i="1"/>
  <c r="V1948" i="1"/>
  <c r="T1948" i="1" s="1"/>
  <c r="U1948" i="1"/>
  <c r="S1948" i="1"/>
  <c r="R1948" i="1"/>
  <c r="P1948" i="1"/>
  <c r="Q1948" i="1" s="1"/>
  <c r="G1948" i="1"/>
  <c r="F1948" i="1"/>
  <c r="E1948" i="1"/>
  <c r="V1947" i="1"/>
  <c r="U1947" i="1"/>
  <c r="T1947" i="1"/>
  <c r="S1947" i="1"/>
  <c r="R1947" i="1"/>
  <c r="P1947" i="1"/>
  <c r="Q1947" i="1" s="1"/>
  <c r="G1947" i="1"/>
  <c r="F1947" i="1"/>
  <c r="E1947" i="1"/>
  <c r="V1946" i="1"/>
  <c r="T1946" i="1" s="1"/>
  <c r="U1946" i="1"/>
  <c r="S1946" i="1"/>
  <c r="R1946" i="1"/>
  <c r="P1946" i="1"/>
  <c r="Q1946" i="1" s="1"/>
  <c r="E1946" i="1"/>
  <c r="E1945" i="1"/>
  <c r="P1945" i="1"/>
  <c r="Q1945" i="1" s="1"/>
  <c r="R1945" i="1"/>
  <c r="S1945" i="1"/>
  <c r="U1945" i="1"/>
  <c r="V1945" i="1"/>
  <c r="T1945" i="1" s="1"/>
  <c r="E1944" i="1"/>
  <c r="P1944" i="1"/>
  <c r="Q1944" i="1" s="1"/>
  <c r="R1944" i="1"/>
  <c r="S1944" i="1"/>
  <c r="U1944" i="1"/>
  <c r="V1944" i="1"/>
  <c r="T1944" i="1" s="1"/>
  <c r="V1943" i="1"/>
  <c r="U1943" i="1"/>
  <c r="T1943" i="1"/>
  <c r="S1943" i="1"/>
  <c r="R1943" i="1"/>
  <c r="P1943" i="1"/>
  <c r="Q1943" i="1" s="1"/>
  <c r="G1943" i="1"/>
  <c r="F1943" i="1"/>
  <c r="E1943" i="1"/>
  <c r="V1942" i="1"/>
  <c r="T1942" i="1" s="1"/>
  <c r="U1942" i="1"/>
  <c r="S1942" i="1"/>
  <c r="R1942" i="1"/>
  <c r="P1942" i="1"/>
  <c r="Q1942" i="1" s="1"/>
  <c r="G1942" i="1"/>
  <c r="F1942" i="1"/>
  <c r="E1942" i="1"/>
  <c r="V1941" i="1"/>
  <c r="T1941" i="1" s="1"/>
  <c r="U1941" i="1"/>
  <c r="S1941" i="1"/>
  <c r="R1941" i="1"/>
  <c r="P1941" i="1"/>
  <c r="Q1941" i="1" s="1"/>
  <c r="G1941" i="1"/>
  <c r="F1941" i="1"/>
  <c r="E1941" i="1"/>
  <c r="E1938" i="1"/>
  <c r="E1939" i="1"/>
  <c r="E1940" i="1"/>
  <c r="F1938" i="1"/>
  <c r="F1939" i="1"/>
  <c r="F1940" i="1"/>
  <c r="G1938" i="1"/>
  <c r="G1939" i="1"/>
  <c r="G1940" i="1"/>
  <c r="P1938" i="1"/>
  <c r="Q1938" i="1" s="1"/>
  <c r="P1939" i="1"/>
  <c r="Q1939" i="1" s="1"/>
  <c r="P1940" i="1"/>
  <c r="Q1940" i="1" s="1"/>
  <c r="R1938" i="1"/>
  <c r="R1939" i="1"/>
  <c r="R1940" i="1"/>
  <c r="S1938" i="1"/>
  <c r="S1939" i="1"/>
  <c r="S1940" i="1"/>
  <c r="U1938" i="1"/>
  <c r="U1939" i="1"/>
  <c r="U1940" i="1"/>
  <c r="V1938" i="1"/>
  <c r="T1938" i="1" s="1"/>
  <c r="V1939" i="1"/>
  <c r="T1939" i="1" s="1"/>
  <c r="V1940" i="1"/>
  <c r="T1940" i="1" s="1"/>
  <c r="V1937" i="1"/>
  <c r="T1937" i="1" s="1"/>
  <c r="U1937" i="1"/>
  <c r="S1937" i="1"/>
  <c r="R1937" i="1"/>
  <c r="P1937" i="1"/>
  <c r="Q1937" i="1" s="1"/>
  <c r="G1937" i="1"/>
  <c r="F1937" i="1"/>
  <c r="E1937" i="1"/>
  <c r="V1936" i="1"/>
  <c r="T1936" i="1" s="1"/>
  <c r="U1936" i="1"/>
  <c r="S1936" i="1"/>
  <c r="R1936" i="1"/>
  <c r="P1936" i="1"/>
  <c r="Q1936" i="1" s="1"/>
  <c r="G1936" i="1"/>
  <c r="F1936" i="1"/>
  <c r="E1936" i="1"/>
  <c r="V1935" i="1"/>
  <c r="T1935" i="1" s="1"/>
  <c r="U1935" i="1"/>
  <c r="S1935" i="1"/>
  <c r="R1935" i="1"/>
  <c r="P1935" i="1"/>
  <c r="Q1935" i="1" s="1"/>
  <c r="G1935" i="1"/>
  <c r="F1935" i="1"/>
  <c r="E1935" i="1"/>
  <c r="V1934" i="1"/>
  <c r="T1934" i="1" s="1"/>
  <c r="U1934" i="1"/>
  <c r="S1934" i="1"/>
  <c r="R1934" i="1"/>
  <c r="P1934" i="1"/>
  <c r="Q1934" i="1" s="1"/>
  <c r="G1934" i="1"/>
  <c r="F1934" i="1"/>
  <c r="E1934" i="1"/>
  <c r="V1933" i="1"/>
  <c r="T1933" i="1" s="1"/>
  <c r="U1933" i="1"/>
  <c r="S1933" i="1"/>
  <c r="R1933" i="1"/>
  <c r="P1933" i="1"/>
  <c r="Q1933" i="1" s="1"/>
  <c r="G1933" i="1"/>
  <c r="F1933" i="1"/>
  <c r="E1933" i="1"/>
  <c r="E1932" i="1"/>
  <c r="F1932" i="1"/>
  <c r="G1932" i="1"/>
  <c r="P1932" i="1"/>
  <c r="Q1932" i="1" s="1"/>
  <c r="R1932" i="1"/>
  <c r="S1932" i="1"/>
  <c r="U1932" i="1"/>
  <c r="V1932" i="1"/>
  <c r="T1932" i="1" s="1"/>
  <c r="V1931" i="1"/>
  <c r="T1931" i="1" s="1"/>
  <c r="U1931" i="1"/>
  <c r="S1931" i="1"/>
  <c r="R1931" i="1"/>
  <c r="P1931" i="1"/>
  <c r="Q1931" i="1" s="1"/>
  <c r="G1931" i="1"/>
  <c r="F1931" i="1"/>
  <c r="E1931" i="1"/>
  <c r="V1930" i="1"/>
  <c r="T1930" i="1" s="1"/>
  <c r="U1930" i="1"/>
  <c r="S1930" i="1"/>
  <c r="R1930" i="1"/>
  <c r="P1930" i="1"/>
  <c r="Q1930" i="1" s="1"/>
  <c r="G1930" i="1"/>
  <c r="F1930" i="1"/>
  <c r="E1930" i="1"/>
  <c r="V1929" i="1"/>
  <c r="T1929" i="1" s="1"/>
  <c r="U1929" i="1"/>
  <c r="S1929" i="1"/>
  <c r="R1929" i="1"/>
  <c r="P1929" i="1"/>
  <c r="Q1929" i="1" s="1"/>
  <c r="G1929" i="1"/>
  <c r="F1929" i="1"/>
  <c r="E1929" i="1"/>
  <c r="V1928" i="1"/>
  <c r="T1928" i="1" s="1"/>
  <c r="U1928" i="1"/>
  <c r="S1928" i="1"/>
  <c r="R1928" i="1"/>
  <c r="P1928" i="1"/>
  <c r="Q1928" i="1" s="1"/>
  <c r="G1928" i="1"/>
  <c r="F1928" i="1"/>
  <c r="E1928" i="1"/>
  <c r="V1927" i="1"/>
  <c r="T1927" i="1" s="1"/>
  <c r="U1927" i="1"/>
  <c r="S1927" i="1"/>
  <c r="R1927" i="1"/>
  <c r="P1927" i="1"/>
  <c r="Q1927" i="1" s="1"/>
  <c r="G1927" i="1"/>
  <c r="F1927" i="1"/>
  <c r="E1927" i="1"/>
  <c r="V1926" i="1"/>
  <c r="T1926" i="1" s="1"/>
  <c r="U1926" i="1"/>
  <c r="S1926" i="1"/>
  <c r="R1926" i="1"/>
  <c r="P1926" i="1"/>
  <c r="Q1926" i="1" s="1"/>
  <c r="G1926" i="1"/>
  <c r="F1926" i="1"/>
  <c r="E1926" i="1"/>
  <c r="V1925" i="1"/>
  <c r="T1925" i="1" s="1"/>
  <c r="U1925" i="1"/>
  <c r="S1925" i="1"/>
  <c r="R1925" i="1"/>
  <c r="P1925" i="1"/>
  <c r="Q1925" i="1" s="1"/>
  <c r="G1925" i="1"/>
  <c r="F1925" i="1"/>
  <c r="E1925" i="1"/>
  <c r="V1924" i="1"/>
  <c r="T1924" i="1" s="1"/>
  <c r="U1924" i="1"/>
  <c r="S1924" i="1"/>
  <c r="R1924" i="1"/>
  <c r="P1924" i="1"/>
  <c r="Q1924" i="1" s="1"/>
  <c r="G1924" i="1"/>
  <c r="F1924" i="1"/>
  <c r="E1924" i="1"/>
  <c r="V1923" i="1"/>
  <c r="T1923" i="1" s="1"/>
  <c r="U1923" i="1"/>
  <c r="S1923" i="1"/>
  <c r="R1923" i="1"/>
  <c r="P1923" i="1"/>
  <c r="Q1923" i="1" s="1"/>
  <c r="G1923" i="1"/>
  <c r="F1923" i="1"/>
  <c r="E1923" i="1"/>
  <c r="V1922" i="1"/>
  <c r="T1922" i="1" s="1"/>
  <c r="U1922" i="1"/>
  <c r="S1922" i="1"/>
  <c r="R1922" i="1"/>
  <c r="P1922" i="1"/>
  <c r="Q1922" i="1" s="1"/>
  <c r="G1922" i="1"/>
  <c r="F1922" i="1"/>
  <c r="E1922" i="1"/>
  <c r="V1921" i="1"/>
  <c r="U1921" i="1"/>
  <c r="T1921" i="1"/>
  <c r="S1921" i="1"/>
  <c r="R1921" i="1"/>
  <c r="P1921" i="1"/>
  <c r="Q1921" i="1" s="1"/>
  <c r="G1921" i="1"/>
  <c r="F1921" i="1"/>
  <c r="E1921" i="1"/>
  <c r="V1920" i="1"/>
  <c r="T1920" i="1" s="1"/>
  <c r="U1920" i="1"/>
  <c r="S1920" i="1"/>
  <c r="R1920" i="1"/>
  <c r="P1920" i="1"/>
  <c r="Q1920" i="1" s="1"/>
  <c r="G1920" i="1"/>
  <c r="F1920" i="1"/>
  <c r="E1920" i="1"/>
  <c r="E1919" i="1"/>
  <c r="F1919" i="1"/>
  <c r="G1919" i="1"/>
  <c r="P1919" i="1"/>
  <c r="Q1919" i="1" s="1"/>
  <c r="R1919" i="1"/>
  <c r="S1919" i="1"/>
  <c r="U1919" i="1"/>
  <c r="V1919" i="1"/>
  <c r="T1919" i="1" s="1"/>
  <c r="V1918" i="1"/>
  <c r="U1918" i="1"/>
  <c r="T1918" i="1"/>
  <c r="S1918" i="1"/>
  <c r="R1918" i="1"/>
  <c r="P1918" i="1"/>
  <c r="Q1918" i="1" s="1"/>
  <c r="G1918" i="1"/>
  <c r="F1918" i="1"/>
  <c r="E1918" i="1"/>
  <c r="V1917" i="1"/>
  <c r="T1917" i="1" s="1"/>
  <c r="U1917" i="1"/>
  <c r="S1917" i="1"/>
  <c r="R1917" i="1"/>
  <c r="P1917" i="1"/>
  <c r="Q1917" i="1" s="1"/>
  <c r="G1917" i="1"/>
  <c r="F1917" i="1"/>
  <c r="E1917" i="1"/>
  <c r="E1916" i="1"/>
  <c r="F1916" i="1"/>
  <c r="G1916" i="1"/>
  <c r="P1916" i="1"/>
  <c r="Q1916" i="1" s="1"/>
  <c r="R1916" i="1"/>
  <c r="S1916" i="1"/>
  <c r="U1916" i="1"/>
  <c r="V1916" i="1"/>
  <c r="T1916" i="1" s="1"/>
  <c r="E1915" i="1"/>
  <c r="F1915" i="1"/>
  <c r="G1915" i="1"/>
  <c r="P1915" i="1"/>
  <c r="Q1915" i="1" s="1"/>
  <c r="R1915" i="1"/>
  <c r="S1915" i="1"/>
  <c r="U1915" i="1"/>
  <c r="V1915" i="1"/>
  <c r="T1915" i="1" s="1"/>
  <c r="E1914" i="1"/>
  <c r="F1914" i="1"/>
  <c r="G1914" i="1"/>
  <c r="P1914" i="1"/>
  <c r="Q1914" i="1" s="1"/>
  <c r="R1914" i="1"/>
  <c r="S1914" i="1"/>
  <c r="U1914" i="1"/>
  <c r="V1914" i="1"/>
  <c r="T1914" i="1" s="1"/>
  <c r="E1913" i="1"/>
  <c r="F1913" i="1"/>
  <c r="G1913" i="1"/>
  <c r="P1913" i="1"/>
  <c r="Q1913" i="1" s="1"/>
  <c r="R1913" i="1"/>
  <c r="S1913" i="1"/>
  <c r="U1913" i="1"/>
  <c r="V1913" i="1"/>
  <c r="T1913" i="1" s="1"/>
  <c r="E1912" i="1"/>
  <c r="F1912" i="1"/>
  <c r="G1912" i="1"/>
  <c r="P1912" i="1"/>
  <c r="Q1912" i="1" s="1"/>
  <c r="R1912" i="1"/>
  <c r="S1912" i="1"/>
  <c r="U1912" i="1"/>
  <c r="V1912" i="1"/>
  <c r="T1912" i="1" s="1"/>
  <c r="E1911" i="1"/>
  <c r="F1911" i="1"/>
  <c r="G1911" i="1"/>
  <c r="P1911" i="1"/>
  <c r="Q1911" i="1" s="1"/>
  <c r="R1911" i="1"/>
  <c r="S1911" i="1"/>
  <c r="U1911" i="1"/>
  <c r="V1911" i="1"/>
  <c r="T1911" i="1" s="1"/>
  <c r="E1910" i="1"/>
  <c r="F1910" i="1"/>
  <c r="G1910" i="1"/>
  <c r="P1910" i="1"/>
  <c r="Q1910" i="1" s="1"/>
  <c r="R1910" i="1"/>
  <c r="S1910" i="1"/>
  <c r="U1910" i="1"/>
  <c r="V1910" i="1"/>
  <c r="T1910" i="1" s="1"/>
  <c r="E1909" i="1"/>
  <c r="F1909" i="1"/>
  <c r="G1909" i="1"/>
  <c r="P1909" i="1"/>
  <c r="Q1909" i="1" s="1"/>
  <c r="R1909" i="1"/>
  <c r="S1909" i="1"/>
  <c r="U1909" i="1"/>
  <c r="V1909" i="1"/>
  <c r="T1909" i="1" s="1"/>
  <c r="V1908" i="1"/>
  <c r="T1908" i="1" s="1"/>
  <c r="U1908" i="1"/>
  <c r="S1908" i="1"/>
  <c r="R1908" i="1"/>
  <c r="P1908" i="1"/>
  <c r="Q1908" i="1" s="1"/>
  <c r="G1908" i="1"/>
  <c r="F1908" i="1"/>
  <c r="E1908" i="1"/>
  <c r="V1907" i="1"/>
  <c r="T1907" i="1" s="1"/>
  <c r="U1907" i="1"/>
  <c r="S1907" i="1"/>
  <c r="R1907" i="1"/>
  <c r="P1907" i="1"/>
  <c r="Q1907" i="1" s="1"/>
  <c r="G1907" i="1"/>
  <c r="F1907" i="1"/>
  <c r="E1907" i="1"/>
  <c r="V1906" i="1"/>
  <c r="T1906" i="1" s="1"/>
  <c r="U1906" i="1"/>
  <c r="S1906" i="1"/>
  <c r="R1906" i="1"/>
  <c r="P1906" i="1"/>
  <c r="Q1906" i="1" s="1"/>
  <c r="G1906" i="1"/>
  <c r="F1906" i="1"/>
  <c r="E1906" i="1"/>
  <c r="V1905" i="1"/>
  <c r="T1905" i="1" s="1"/>
  <c r="U1905" i="1"/>
  <c r="S1905" i="1"/>
  <c r="R1905" i="1"/>
  <c r="P1905" i="1"/>
  <c r="Q1905" i="1" s="1"/>
  <c r="G1905" i="1"/>
  <c r="F1905" i="1"/>
  <c r="E1905" i="1"/>
  <c r="E1904" i="1"/>
  <c r="F1904" i="1"/>
  <c r="G1904" i="1"/>
  <c r="P1904" i="1"/>
  <c r="Q1904" i="1"/>
  <c r="R1904" i="1"/>
  <c r="S1904" i="1"/>
  <c r="U1904" i="1"/>
  <c r="V1904" i="1"/>
  <c r="T1904" i="1" s="1"/>
  <c r="V1903" i="1"/>
  <c r="T1903" i="1" s="1"/>
  <c r="U1903" i="1"/>
  <c r="S1903" i="1"/>
  <c r="R1903" i="1"/>
  <c r="P1903" i="1"/>
  <c r="Q1903" i="1" s="1"/>
  <c r="G1903" i="1"/>
  <c r="F1903" i="1"/>
  <c r="E1903" i="1"/>
  <c r="V1902" i="1"/>
  <c r="T1902" i="1" s="1"/>
  <c r="U1902" i="1"/>
  <c r="S1902" i="1"/>
  <c r="R1902" i="1"/>
  <c r="P1902" i="1"/>
  <c r="Q1902" i="1" s="1"/>
  <c r="G1902" i="1"/>
  <c r="F1902" i="1"/>
  <c r="E1902" i="1"/>
  <c r="V1901" i="1"/>
  <c r="T1901" i="1" s="1"/>
  <c r="U1901" i="1"/>
  <c r="S1901" i="1"/>
  <c r="R1901" i="1"/>
  <c r="P1901" i="1"/>
  <c r="Q1901" i="1" s="1"/>
  <c r="G1901" i="1"/>
  <c r="F1901" i="1"/>
  <c r="E1901" i="1"/>
  <c r="V1900" i="1"/>
  <c r="T1900" i="1" s="1"/>
  <c r="U1900" i="1"/>
  <c r="S1900" i="1"/>
  <c r="R1900" i="1"/>
  <c r="P1900" i="1"/>
  <c r="Q1900" i="1" s="1"/>
  <c r="G1900" i="1"/>
  <c r="F1900" i="1"/>
  <c r="E1900" i="1"/>
  <c r="V1899" i="1"/>
  <c r="T1899" i="1" s="1"/>
  <c r="U1899" i="1"/>
  <c r="S1899" i="1"/>
  <c r="R1899" i="1"/>
  <c r="P1899" i="1"/>
  <c r="Q1899" i="1" s="1"/>
  <c r="G1899" i="1"/>
  <c r="F1899" i="1"/>
  <c r="E1899" i="1"/>
  <c r="V1898" i="1"/>
  <c r="T1898" i="1" s="1"/>
  <c r="U1898" i="1"/>
  <c r="S1898" i="1"/>
  <c r="R1898" i="1"/>
  <c r="P1898" i="1"/>
  <c r="Q1898" i="1" s="1"/>
  <c r="G1898" i="1"/>
  <c r="F1898" i="1"/>
  <c r="E1898" i="1"/>
  <c r="V1897" i="1"/>
  <c r="T1897" i="1" s="1"/>
  <c r="U1897" i="1"/>
  <c r="S1897" i="1"/>
  <c r="R1897" i="1"/>
  <c r="P1897" i="1"/>
  <c r="Q1897" i="1" s="1"/>
  <c r="G1897" i="1"/>
  <c r="F1897" i="1"/>
  <c r="E1897" i="1"/>
  <c r="E1896" i="1"/>
  <c r="F1896" i="1"/>
  <c r="G1896" i="1"/>
  <c r="P1896" i="1"/>
  <c r="Q1896" i="1" s="1"/>
  <c r="R1896" i="1"/>
  <c r="S1896" i="1"/>
  <c r="U1896" i="1"/>
  <c r="V1896" i="1"/>
  <c r="T1896" i="1" s="1"/>
  <c r="V1895" i="1"/>
  <c r="T1895" i="1" s="1"/>
  <c r="U1895" i="1"/>
  <c r="S1895" i="1"/>
  <c r="R1895" i="1"/>
  <c r="P1895" i="1"/>
  <c r="Q1895" i="1" s="1"/>
  <c r="G1895" i="1"/>
  <c r="F1895" i="1"/>
  <c r="E1895" i="1"/>
  <c r="V1894" i="1"/>
  <c r="T1894" i="1" s="1"/>
  <c r="U1894" i="1"/>
  <c r="S1894" i="1"/>
  <c r="R1894" i="1"/>
  <c r="P1894" i="1"/>
  <c r="Q1894" i="1" s="1"/>
  <c r="G1894" i="1"/>
  <c r="F1894" i="1"/>
  <c r="E1894" i="1"/>
  <c r="E1893" i="1"/>
  <c r="F1893" i="1"/>
  <c r="G1893" i="1"/>
  <c r="P1893" i="1"/>
  <c r="Q1893" i="1" s="1"/>
  <c r="R1893" i="1"/>
  <c r="S1893" i="1"/>
  <c r="U1893" i="1"/>
  <c r="V1893" i="1"/>
  <c r="T1893" i="1" s="1"/>
  <c r="V1892" i="1"/>
  <c r="T1892" i="1" s="1"/>
  <c r="U1892" i="1"/>
  <c r="S1892" i="1"/>
  <c r="R1892" i="1"/>
  <c r="P1892" i="1"/>
  <c r="Q1892" i="1" s="1"/>
  <c r="G1892" i="1"/>
  <c r="F1892" i="1"/>
  <c r="E1892" i="1"/>
  <c r="E1891" i="1"/>
  <c r="F1891" i="1"/>
  <c r="G1891" i="1"/>
  <c r="P1891" i="1"/>
  <c r="Q1891" i="1" s="1"/>
  <c r="R1891" i="1"/>
  <c r="S1891" i="1"/>
  <c r="U1891" i="1"/>
  <c r="V1891" i="1"/>
  <c r="T1891" i="1" s="1"/>
  <c r="V1890" i="1"/>
  <c r="T1890" i="1" s="1"/>
  <c r="U1890" i="1"/>
  <c r="S1890" i="1"/>
  <c r="R1890" i="1"/>
  <c r="P1890" i="1"/>
  <c r="Q1890" i="1" s="1"/>
  <c r="G1890" i="1"/>
  <c r="F1890" i="1"/>
  <c r="E1890" i="1"/>
  <c r="E1889" i="1"/>
  <c r="F1889" i="1"/>
  <c r="G1889" i="1"/>
  <c r="P1889" i="1"/>
  <c r="Q1889" i="1" s="1"/>
  <c r="R1889" i="1"/>
  <c r="S1889" i="1"/>
  <c r="U1889" i="1"/>
  <c r="V1889" i="1"/>
  <c r="T1889" i="1" s="1"/>
  <c r="V1888" i="1"/>
  <c r="T1888" i="1" s="1"/>
  <c r="U1888" i="1"/>
  <c r="S1888" i="1"/>
  <c r="R1888" i="1"/>
  <c r="P1888" i="1"/>
  <c r="Q1888" i="1" s="1"/>
  <c r="G1888" i="1"/>
  <c r="F1888" i="1"/>
  <c r="E1888" i="1"/>
  <c r="V1887" i="1"/>
  <c r="T1887" i="1" s="1"/>
  <c r="U1887" i="1"/>
  <c r="S1887" i="1"/>
  <c r="R1887" i="1"/>
  <c r="P1887" i="1"/>
  <c r="Q1887" i="1" s="1"/>
  <c r="G1887" i="1"/>
  <c r="F1887" i="1"/>
  <c r="E1887" i="1"/>
  <c r="V1886" i="1"/>
  <c r="T1886" i="1" s="1"/>
  <c r="U1886" i="1"/>
  <c r="S1886" i="1"/>
  <c r="R1886" i="1"/>
  <c r="P1886" i="1"/>
  <c r="Q1886" i="1" s="1"/>
  <c r="G1886" i="1"/>
  <c r="F1886" i="1"/>
  <c r="E1886" i="1"/>
  <c r="V1885" i="1"/>
  <c r="T1885" i="1" s="1"/>
  <c r="U1885" i="1"/>
  <c r="S1885" i="1"/>
  <c r="R1885" i="1"/>
  <c r="P1885" i="1"/>
  <c r="Q1885" i="1" s="1"/>
  <c r="G1885" i="1"/>
  <c r="F1885" i="1"/>
  <c r="E1885" i="1"/>
  <c r="V1884" i="1"/>
  <c r="T1884" i="1" s="1"/>
  <c r="U1884" i="1"/>
  <c r="S1884" i="1"/>
  <c r="R1884" i="1"/>
  <c r="P1884" i="1"/>
  <c r="Q1884" i="1" s="1"/>
  <c r="G1884" i="1"/>
  <c r="F1884" i="1"/>
  <c r="E1884" i="1"/>
  <c r="V1883" i="1"/>
  <c r="T1883" i="1" s="1"/>
  <c r="U1883" i="1"/>
  <c r="S1883" i="1"/>
  <c r="R1883" i="1"/>
  <c r="P1883" i="1"/>
  <c r="Q1883" i="1" s="1"/>
  <c r="G1883" i="1"/>
  <c r="F1883" i="1"/>
  <c r="E1883" i="1"/>
  <c r="V1882" i="1"/>
  <c r="T1882" i="1" s="1"/>
  <c r="U1882" i="1"/>
  <c r="S1882" i="1"/>
  <c r="R1882" i="1"/>
  <c r="P1882" i="1"/>
  <c r="Q1882" i="1" s="1"/>
  <c r="G1882" i="1"/>
  <c r="F1882" i="1"/>
  <c r="E1882" i="1"/>
  <c r="V1881" i="1"/>
  <c r="T1881" i="1" s="1"/>
  <c r="U1881" i="1"/>
  <c r="S1881" i="1"/>
  <c r="R1881" i="1"/>
  <c r="P1881" i="1"/>
  <c r="Q1881" i="1" s="1"/>
  <c r="G1881" i="1"/>
  <c r="F1881" i="1"/>
  <c r="E1881" i="1"/>
  <c r="V1880" i="1"/>
  <c r="T1880" i="1" s="1"/>
  <c r="U1880" i="1"/>
  <c r="S1880" i="1"/>
  <c r="R1880" i="1"/>
  <c r="P1880" i="1"/>
  <c r="Q1880" i="1" s="1"/>
  <c r="G1880" i="1"/>
  <c r="F1880" i="1"/>
  <c r="E1880" i="1"/>
  <c r="V1879" i="1"/>
  <c r="T1879" i="1" s="1"/>
  <c r="U1879" i="1"/>
  <c r="S1879" i="1"/>
  <c r="R1879" i="1"/>
  <c r="P1879" i="1"/>
  <c r="Q1879" i="1" s="1"/>
  <c r="G1879" i="1"/>
  <c r="F1879" i="1"/>
  <c r="E1879" i="1"/>
  <c r="E1878" i="1"/>
  <c r="F1878" i="1"/>
  <c r="G1878" i="1"/>
  <c r="P1878" i="1"/>
  <c r="Q1878" i="1" s="1"/>
  <c r="R1878" i="1"/>
  <c r="S1878" i="1"/>
  <c r="U1878" i="1"/>
  <c r="V1878" i="1"/>
  <c r="T1878" i="1" s="1"/>
  <c r="V1877" i="1"/>
  <c r="T1877" i="1" s="1"/>
  <c r="U1877" i="1"/>
  <c r="S1877" i="1"/>
  <c r="R1877" i="1"/>
  <c r="P1877" i="1"/>
  <c r="Q1877" i="1" s="1"/>
  <c r="G1877" i="1"/>
  <c r="F1877" i="1"/>
  <c r="E1877" i="1"/>
  <c r="V1876" i="1"/>
  <c r="T1876" i="1" s="1"/>
  <c r="U1876" i="1"/>
  <c r="S1876" i="1"/>
  <c r="R1876" i="1"/>
  <c r="P1876" i="1"/>
  <c r="Q1876" i="1" s="1"/>
  <c r="G1876" i="1"/>
  <c r="F1876" i="1"/>
  <c r="E1876" i="1"/>
  <c r="V1875" i="1"/>
  <c r="T1875" i="1" s="1"/>
  <c r="U1875" i="1"/>
  <c r="S1875" i="1"/>
  <c r="R1875" i="1"/>
  <c r="P1875" i="1"/>
  <c r="Q1875" i="1" s="1"/>
  <c r="G1875" i="1"/>
  <c r="F1875" i="1"/>
  <c r="E1875" i="1"/>
  <c r="V1874" i="1"/>
  <c r="T1874" i="1" s="1"/>
  <c r="U1874" i="1"/>
  <c r="S1874" i="1"/>
  <c r="R1874" i="1"/>
  <c r="P1874" i="1"/>
  <c r="Q1874" i="1" s="1"/>
  <c r="G1874" i="1"/>
  <c r="F1874" i="1"/>
  <c r="E1874" i="1"/>
  <c r="V1873" i="1"/>
  <c r="T1873" i="1" s="1"/>
  <c r="U1873" i="1"/>
  <c r="S1873" i="1"/>
  <c r="R1873" i="1"/>
  <c r="P1873" i="1"/>
  <c r="Q1873" i="1" s="1"/>
  <c r="G1873" i="1"/>
  <c r="F1873" i="1"/>
  <c r="E1873" i="1"/>
  <c r="V1872" i="1"/>
  <c r="T1872" i="1" s="1"/>
  <c r="U1872" i="1"/>
  <c r="S1872" i="1"/>
  <c r="R1872" i="1"/>
  <c r="P1872" i="1"/>
  <c r="Q1872" i="1" s="1"/>
  <c r="G1872" i="1"/>
  <c r="F1872" i="1"/>
  <c r="E1872" i="1"/>
  <c r="V1871" i="1"/>
  <c r="T1871" i="1" s="1"/>
  <c r="U1871" i="1"/>
  <c r="S1871" i="1"/>
  <c r="R1871" i="1"/>
  <c r="P1871" i="1"/>
  <c r="Q1871" i="1" s="1"/>
  <c r="G1871" i="1"/>
  <c r="F1871" i="1"/>
  <c r="E1871" i="1"/>
  <c r="E1870" i="1"/>
  <c r="F1870" i="1"/>
  <c r="G1870" i="1"/>
  <c r="P1870" i="1"/>
  <c r="Q1870" i="1"/>
  <c r="R1870" i="1"/>
  <c r="S1870" i="1"/>
  <c r="U1870" i="1"/>
  <c r="V1870" i="1"/>
  <c r="T1870" i="1" s="1"/>
  <c r="E1869" i="1"/>
  <c r="F1869" i="1"/>
  <c r="G1869" i="1"/>
  <c r="P1869" i="1"/>
  <c r="Q1869" i="1" s="1"/>
  <c r="R1869" i="1"/>
  <c r="S1869" i="1"/>
  <c r="U1869" i="1"/>
  <c r="V1869" i="1"/>
  <c r="T1869" i="1" s="1"/>
  <c r="E1868" i="1"/>
  <c r="F1868" i="1"/>
  <c r="G1868" i="1"/>
  <c r="P1868" i="1"/>
  <c r="Q1868" i="1"/>
  <c r="R1868" i="1"/>
  <c r="S1868" i="1"/>
  <c r="U1868" i="1"/>
  <c r="V1868" i="1"/>
  <c r="T1868" i="1" s="1"/>
  <c r="V1867" i="1"/>
  <c r="T1867" i="1" s="1"/>
  <c r="U1867" i="1"/>
  <c r="S1867" i="1"/>
  <c r="R1867" i="1"/>
  <c r="P1867" i="1"/>
  <c r="Q1867" i="1" s="1"/>
  <c r="G1867" i="1"/>
  <c r="F1867" i="1"/>
  <c r="E1867" i="1"/>
  <c r="V1866" i="1"/>
  <c r="T1866" i="1" s="1"/>
  <c r="U1866" i="1"/>
  <c r="S1866" i="1"/>
  <c r="R1866" i="1"/>
  <c r="P1866" i="1"/>
  <c r="Q1866" i="1" s="1"/>
  <c r="G1866" i="1"/>
  <c r="F1866" i="1"/>
  <c r="E1866" i="1"/>
  <c r="V1865" i="1"/>
  <c r="T1865" i="1" s="1"/>
  <c r="U1865" i="1"/>
  <c r="S1865" i="1"/>
  <c r="R1865" i="1"/>
  <c r="P1865" i="1"/>
  <c r="Q1865" i="1" s="1"/>
  <c r="G1865" i="1"/>
  <c r="F1865" i="1"/>
  <c r="E1865" i="1"/>
  <c r="V1864" i="1"/>
  <c r="T1864" i="1" s="1"/>
  <c r="U1864" i="1"/>
  <c r="S1864" i="1"/>
  <c r="R1864" i="1"/>
  <c r="P1864" i="1"/>
  <c r="Q1864" i="1" s="1"/>
  <c r="G1864" i="1"/>
  <c r="F1864" i="1"/>
  <c r="E1864" i="1"/>
  <c r="V1863" i="1"/>
  <c r="T1863" i="1" s="1"/>
  <c r="U1863" i="1"/>
  <c r="S1863" i="1"/>
  <c r="R1863" i="1"/>
  <c r="P1863" i="1"/>
  <c r="Q1863" i="1" s="1"/>
  <c r="G1863" i="1"/>
  <c r="F1863" i="1"/>
  <c r="E1863" i="1"/>
  <c r="V1862" i="1"/>
  <c r="T1862" i="1" s="1"/>
  <c r="U1862" i="1"/>
  <c r="S1862" i="1"/>
  <c r="R1862" i="1"/>
  <c r="P1862" i="1"/>
  <c r="Q1862" i="1" s="1"/>
  <c r="G1862" i="1"/>
  <c r="F1862" i="1"/>
  <c r="E1862" i="1"/>
  <c r="V1861" i="1"/>
  <c r="T1861" i="1" s="1"/>
  <c r="U1861" i="1"/>
  <c r="S1861" i="1"/>
  <c r="R1861" i="1"/>
  <c r="P1861" i="1"/>
  <c r="Q1861" i="1" s="1"/>
  <c r="G1861" i="1"/>
  <c r="F1861" i="1"/>
  <c r="E1861" i="1"/>
  <c r="E1860" i="1"/>
  <c r="F1860" i="1"/>
  <c r="G1860" i="1"/>
  <c r="P1860" i="1"/>
  <c r="Q1860" i="1" s="1"/>
  <c r="R1860" i="1"/>
  <c r="S1860" i="1"/>
  <c r="U1860" i="1"/>
  <c r="V1860" i="1"/>
  <c r="T1860" i="1" s="1"/>
  <c r="E1858" i="1"/>
  <c r="E1859" i="1"/>
  <c r="F1858" i="1"/>
  <c r="F1859" i="1"/>
  <c r="G1858" i="1"/>
  <c r="G1859" i="1"/>
  <c r="P1858" i="1"/>
  <c r="Q1858" i="1" s="1"/>
  <c r="P1859" i="1"/>
  <c r="Q1859" i="1" s="1"/>
  <c r="R1858" i="1"/>
  <c r="R1859" i="1"/>
  <c r="S1858" i="1"/>
  <c r="S1859" i="1"/>
  <c r="U1858" i="1"/>
  <c r="U1859" i="1"/>
  <c r="V1858" i="1"/>
  <c r="T1858" i="1" s="1"/>
  <c r="V1859" i="1"/>
  <c r="T1859" i="1" s="1"/>
  <c r="V1857" i="1"/>
  <c r="T1857" i="1" s="1"/>
  <c r="U1857" i="1"/>
  <c r="S1857" i="1"/>
  <c r="R1857" i="1"/>
  <c r="P1857" i="1"/>
  <c r="Q1857" i="1" s="1"/>
  <c r="G1857" i="1"/>
  <c r="F1857" i="1"/>
  <c r="E1857" i="1"/>
  <c r="V1856" i="1"/>
  <c r="T1856" i="1" s="1"/>
  <c r="U1856" i="1"/>
  <c r="S1856" i="1"/>
  <c r="R1856" i="1"/>
  <c r="P1856" i="1"/>
  <c r="Q1856" i="1" s="1"/>
  <c r="G1856" i="1"/>
  <c r="F1856" i="1"/>
  <c r="E1856" i="1"/>
  <c r="V1855" i="1"/>
  <c r="T1855" i="1" s="1"/>
  <c r="U1855" i="1"/>
  <c r="S1855" i="1"/>
  <c r="R1855" i="1"/>
  <c r="P1855" i="1"/>
  <c r="Q1855" i="1" s="1"/>
  <c r="G1855" i="1"/>
  <c r="F1855" i="1"/>
  <c r="E1855" i="1"/>
  <c r="V1854" i="1"/>
  <c r="T1854" i="1" s="1"/>
  <c r="U1854" i="1"/>
  <c r="S1854" i="1"/>
  <c r="R1854" i="1"/>
  <c r="P1854" i="1"/>
  <c r="Q1854" i="1" s="1"/>
  <c r="G1854" i="1"/>
  <c r="F1854" i="1"/>
  <c r="E1854" i="1"/>
  <c r="E1853" i="1"/>
  <c r="F1853" i="1"/>
  <c r="G1853" i="1"/>
  <c r="P1853" i="1"/>
  <c r="Q1853" i="1"/>
  <c r="R1853" i="1"/>
  <c r="S1853" i="1"/>
  <c r="U1853" i="1"/>
  <c r="V1853" i="1"/>
  <c r="T1853" i="1" s="1"/>
  <c r="E1852" i="1"/>
  <c r="F1852" i="1"/>
  <c r="G1852" i="1"/>
  <c r="P1852" i="1"/>
  <c r="Q1852" i="1" s="1"/>
  <c r="R1852" i="1"/>
  <c r="S1852" i="1"/>
  <c r="U1852" i="1"/>
  <c r="V1852" i="1"/>
  <c r="T1852" i="1" s="1"/>
  <c r="V1851" i="1"/>
  <c r="T1851" i="1" s="1"/>
  <c r="U1851" i="1"/>
  <c r="S1851" i="1"/>
  <c r="R1851" i="1"/>
  <c r="P1851" i="1"/>
  <c r="Q1851" i="1" s="1"/>
  <c r="G1851" i="1"/>
  <c r="F1851" i="1"/>
  <c r="E1851" i="1"/>
  <c r="V1850" i="1"/>
  <c r="T1850" i="1" s="1"/>
  <c r="U1850" i="1"/>
  <c r="S1850" i="1"/>
  <c r="R1850" i="1"/>
  <c r="P1850" i="1"/>
  <c r="Q1850" i="1" s="1"/>
  <c r="G1850" i="1"/>
  <c r="F1850" i="1"/>
  <c r="E1850" i="1"/>
  <c r="V1849" i="1"/>
  <c r="T1849" i="1" s="1"/>
  <c r="U1849" i="1"/>
  <c r="S1849" i="1"/>
  <c r="R1849" i="1"/>
  <c r="P1849" i="1"/>
  <c r="Q1849" i="1" s="1"/>
  <c r="G1849" i="1"/>
  <c r="F1849" i="1"/>
  <c r="E1849" i="1"/>
  <c r="E1848" i="1"/>
  <c r="F1848" i="1"/>
  <c r="G1848" i="1"/>
  <c r="P1848" i="1"/>
  <c r="Q1848" i="1" s="1"/>
  <c r="R1848" i="1"/>
  <c r="S1848" i="1"/>
  <c r="U1848" i="1"/>
  <c r="V1848" i="1"/>
  <c r="T1848" i="1" s="1"/>
  <c r="E1842" i="1"/>
  <c r="F1842" i="1"/>
  <c r="G1842" i="1"/>
  <c r="E1843" i="1"/>
  <c r="F1843" i="1"/>
  <c r="G1843" i="1"/>
  <c r="E1844" i="1"/>
  <c r="F1844" i="1"/>
  <c r="G1844" i="1"/>
  <c r="E1845" i="1"/>
  <c r="F1845" i="1"/>
  <c r="G1845" i="1"/>
  <c r="V1847" i="1"/>
  <c r="T1847" i="1" s="1"/>
  <c r="U1847" i="1"/>
  <c r="S1847" i="1"/>
  <c r="R1847" i="1"/>
  <c r="P1847" i="1"/>
  <c r="Q1847" i="1" s="1"/>
  <c r="G1847" i="1"/>
  <c r="F1847" i="1"/>
  <c r="E1847" i="1"/>
  <c r="E1846" i="1"/>
  <c r="F1846" i="1"/>
  <c r="G1846" i="1"/>
  <c r="P1846" i="1"/>
  <c r="Q1846" i="1" s="1"/>
  <c r="R1846" i="1"/>
  <c r="S1846" i="1"/>
  <c r="U1846" i="1"/>
  <c r="V1846" i="1"/>
  <c r="T1846" i="1" s="1"/>
  <c r="V1845" i="1"/>
  <c r="T1845" i="1" s="1"/>
  <c r="U1845" i="1"/>
  <c r="S1845" i="1"/>
  <c r="R1845" i="1"/>
  <c r="P1845" i="1"/>
  <c r="Q1845" i="1" s="1"/>
  <c r="V1844" i="1"/>
  <c r="T1844" i="1" s="1"/>
  <c r="U1844" i="1"/>
  <c r="S1844" i="1"/>
  <c r="R1844" i="1"/>
  <c r="P1844" i="1"/>
  <c r="Q1844" i="1" s="1"/>
  <c r="V1843" i="1"/>
  <c r="T1843" i="1" s="1"/>
  <c r="U1843" i="1"/>
  <c r="S1843" i="1"/>
  <c r="R1843" i="1"/>
  <c r="P1843" i="1"/>
  <c r="Q1843" i="1" s="1"/>
  <c r="V1842" i="1"/>
  <c r="T1842" i="1" s="1"/>
  <c r="U1842" i="1"/>
  <c r="S1842" i="1"/>
  <c r="R1842" i="1"/>
  <c r="P1842" i="1"/>
  <c r="Q1842" i="1" s="1"/>
  <c r="V1841" i="1"/>
  <c r="T1841" i="1" s="1"/>
  <c r="U1841" i="1"/>
  <c r="S1841" i="1"/>
  <c r="R1841" i="1"/>
  <c r="P1841" i="1"/>
  <c r="Q1841" i="1" s="1"/>
  <c r="G1841" i="1"/>
  <c r="F1841" i="1"/>
  <c r="E1841" i="1"/>
  <c r="V1840" i="1"/>
  <c r="T1840" i="1" s="1"/>
  <c r="V1839" i="1"/>
  <c r="T1839" i="1" s="1"/>
  <c r="V1838" i="1"/>
  <c r="T1838" i="1" s="1"/>
  <c r="V1837" i="1"/>
  <c r="T1837" i="1" s="1"/>
  <c r="V1836" i="1"/>
  <c r="U1840" i="1"/>
  <c r="U1839" i="1"/>
  <c r="U1838" i="1"/>
  <c r="U1837" i="1"/>
  <c r="U1836" i="1"/>
  <c r="T1836" i="1"/>
  <c r="S1840" i="1"/>
  <c r="S1839" i="1"/>
  <c r="S1838" i="1"/>
  <c r="S1837" i="1"/>
  <c r="S1836" i="1"/>
  <c r="R1840" i="1"/>
  <c r="R1839" i="1"/>
  <c r="R1838" i="1"/>
  <c r="R1837" i="1"/>
  <c r="R1836" i="1"/>
  <c r="P1840" i="1"/>
  <c r="Q1840" i="1" s="1"/>
  <c r="P1839" i="1"/>
  <c r="Q1839" i="1" s="1"/>
  <c r="P1838" i="1"/>
  <c r="Q1838" i="1" s="1"/>
  <c r="P1837" i="1"/>
  <c r="Q1837" i="1" s="1"/>
  <c r="P1836" i="1"/>
  <c r="Q1836" i="1" s="1"/>
  <c r="G1840" i="1"/>
  <c r="G1839" i="1"/>
  <c r="G1838" i="1"/>
  <c r="G1837" i="1"/>
  <c r="G1836" i="1"/>
  <c r="F1840" i="1"/>
  <c r="F1839" i="1"/>
  <c r="F1838" i="1"/>
  <c r="F1837" i="1"/>
  <c r="F1836" i="1"/>
  <c r="E1840" i="1"/>
  <c r="E1839" i="1"/>
  <c r="E1838" i="1"/>
  <c r="E1837" i="1"/>
  <c r="E1836" i="1"/>
  <c r="E1835" i="1"/>
  <c r="F1835" i="1"/>
  <c r="G1835" i="1"/>
  <c r="P1835" i="1"/>
  <c r="Q1835" i="1" s="1"/>
  <c r="R1835" i="1"/>
  <c r="S1835" i="1"/>
  <c r="U1835" i="1"/>
  <c r="V1835" i="1"/>
  <c r="T1835" i="1" s="1"/>
  <c r="E1834" i="1"/>
  <c r="F1834" i="1"/>
  <c r="G1834" i="1"/>
  <c r="P1834" i="1"/>
  <c r="Q1834" i="1" s="1"/>
  <c r="R1834" i="1"/>
  <c r="S1834" i="1"/>
  <c r="U1834" i="1"/>
  <c r="V1834" i="1"/>
  <c r="T1834" i="1" s="1"/>
  <c r="V1833" i="1"/>
  <c r="T1833" i="1" s="1"/>
  <c r="U1833" i="1"/>
  <c r="S1833" i="1"/>
  <c r="R1833" i="1"/>
  <c r="P1833" i="1"/>
  <c r="Q1833" i="1" s="1"/>
  <c r="G1833" i="1"/>
  <c r="F1833" i="1"/>
  <c r="E1833" i="1"/>
  <c r="V1832" i="1"/>
  <c r="T1832" i="1" s="1"/>
  <c r="U1832" i="1"/>
  <c r="S1832" i="1"/>
  <c r="R1832" i="1"/>
  <c r="P1832" i="1"/>
  <c r="Q1832" i="1" s="1"/>
  <c r="G1832" i="1"/>
  <c r="F1832" i="1"/>
  <c r="E1832" i="1"/>
  <c r="V1831" i="1"/>
  <c r="T1831" i="1" s="1"/>
  <c r="U1831" i="1"/>
  <c r="S1831" i="1"/>
  <c r="R1831" i="1"/>
  <c r="P1831" i="1"/>
  <c r="Q1831" i="1" s="1"/>
  <c r="G1831" i="1"/>
  <c r="F1831" i="1"/>
  <c r="E1831" i="1"/>
  <c r="V1830" i="1"/>
  <c r="T1830" i="1" s="1"/>
  <c r="U1830" i="1"/>
  <c r="S1830" i="1"/>
  <c r="R1830" i="1"/>
  <c r="P1830" i="1"/>
  <c r="Q1830" i="1" s="1"/>
  <c r="G1830" i="1"/>
  <c r="F1830" i="1"/>
  <c r="E1830" i="1"/>
  <c r="V1829" i="1"/>
  <c r="T1829" i="1" s="1"/>
  <c r="U1829" i="1"/>
  <c r="S1829" i="1"/>
  <c r="R1829" i="1"/>
  <c r="P1829" i="1"/>
  <c r="Q1829" i="1" s="1"/>
  <c r="G1829" i="1"/>
  <c r="F1829" i="1"/>
  <c r="E1829" i="1"/>
  <c r="E1828" i="1"/>
  <c r="F1828" i="1"/>
  <c r="G1828" i="1"/>
  <c r="P1828" i="1"/>
  <c r="Q1828" i="1" s="1"/>
  <c r="R1828" i="1"/>
  <c r="S1828" i="1"/>
  <c r="U1828" i="1"/>
  <c r="V1828" i="1"/>
  <c r="T1828" i="1" s="1"/>
  <c r="E1827" i="1"/>
  <c r="F1827" i="1"/>
  <c r="G1827" i="1"/>
  <c r="P1827" i="1"/>
  <c r="Q1827" i="1" s="1"/>
  <c r="R1827" i="1"/>
  <c r="S1827" i="1"/>
  <c r="U1827" i="1"/>
  <c r="V1827" i="1"/>
  <c r="T1827" i="1" s="1"/>
  <c r="E1826" i="1"/>
  <c r="F1826" i="1"/>
  <c r="G1826" i="1"/>
  <c r="E1824" i="1"/>
  <c r="V1826" i="1"/>
  <c r="T1826" i="1" s="1"/>
  <c r="U1826" i="1"/>
  <c r="S1826" i="1"/>
  <c r="R1826" i="1"/>
  <c r="P1826" i="1"/>
  <c r="Q1826" i="1" s="1"/>
  <c r="V1825" i="1"/>
  <c r="T1825" i="1" s="1"/>
  <c r="U1825" i="1"/>
  <c r="S1825" i="1"/>
  <c r="R1825" i="1"/>
  <c r="P1825" i="1"/>
  <c r="Q1825" i="1" s="1"/>
  <c r="G1825" i="1"/>
  <c r="F1825" i="1"/>
  <c r="E1825" i="1"/>
  <c r="K1824" i="1"/>
  <c r="F1824" i="1"/>
  <c r="G1824" i="1"/>
  <c r="P1824" i="1"/>
  <c r="Q1824" i="1" s="1"/>
  <c r="R1824" i="1"/>
  <c r="S1824" i="1"/>
  <c r="U1824" i="1"/>
  <c r="V1824" i="1"/>
  <c r="T1824" i="1" s="1"/>
  <c r="K1823" i="1"/>
  <c r="K1822" i="1"/>
  <c r="E1822" i="1"/>
  <c r="E1823" i="1"/>
  <c r="F1822" i="1"/>
  <c r="F1823" i="1"/>
  <c r="G1822" i="1"/>
  <c r="G1823" i="1"/>
  <c r="P1822" i="1"/>
  <c r="Q1822" i="1" s="1"/>
  <c r="P1823" i="1"/>
  <c r="Q1823" i="1" s="1"/>
  <c r="R1822" i="1"/>
  <c r="R1823" i="1"/>
  <c r="S1822" i="1"/>
  <c r="S1823" i="1"/>
  <c r="U1822" i="1"/>
  <c r="U1823" i="1"/>
  <c r="V1822" i="1"/>
  <c r="T1822" i="1" s="1"/>
  <c r="V1823" i="1"/>
  <c r="T1823" i="1" s="1"/>
  <c r="V1821" i="1"/>
  <c r="T1821" i="1" s="1"/>
  <c r="U1821" i="1"/>
  <c r="S1821" i="1"/>
  <c r="R1821" i="1"/>
  <c r="P1821" i="1"/>
  <c r="Q1821" i="1" s="1"/>
  <c r="G1821" i="1"/>
  <c r="F1821" i="1"/>
  <c r="E1821" i="1"/>
  <c r="V1820" i="1"/>
  <c r="T1820" i="1" s="1"/>
  <c r="V1819" i="1"/>
  <c r="T1819" i="1" s="1"/>
  <c r="V1818" i="1"/>
  <c r="V1817" i="1"/>
  <c r="T1817" i="1" s="1"/>
  <c r="V1816" i="1"/>
  <c r="T1816" i="1" s="1"/>
  <c r="V1815" i="1"/>
  <c r="T1815" i="1" s="1"/>
  <c r="V1814" i="1"/>
  <c r="T1814" i="1" s="1"/>
  <c r="U1820" i="1"/>
  <c r="U1819" i="1"/>
  <c r="U1818" i="1"/>
  <c r="U1817" i="1"/>
  <c r="U1816" i="1"/>
  <c r="U1815" i="1"/>
  <c r="U1814" i="1"/>
  <c r="T1818" i="1"/>
  <c r="S1820" i="1"/>
  <c r="S1819" i="1"/>
  <c r="S1818" i="1"/>
  <c r="S1817" i="1"/>
  <c r="S1816" i="1"/>
  <c r="S1815" i="1"/>
  <c r="S1814" i="1"/>
  <c r="R1820" i="1"/>
  <c r="R1819" i="1"/>
  <c r="R1818" i="1"/>
  <c r="R1817" i="1"/>
  <c r="R1816" i="1"/>
  <c r="R1815" i="1"/>
  <c r="R1814" i="1"/>
  <c r="P1820" i="1"/>
  <c r="Q1820" i="1" s="1"/>
  <c r="P1819" i="1"/>
  <c r="Q1819" i="1" s="1"/>
  <c r="P1818" i="1"/>
  <c r="Q1818" i="1" s="1"/>
  <c r="P1817" i="1"/>
  <c r="Q1817" i="1" s="1"/>
  <c r="P1816" i="1"/>
  <c r="Q1816" i="1" s="1"/>
  <c r="P1815" i="1"/>
  <c r="Q1815" i="1" s="1"/>
  <c r="P1814" i="1"/>
  <c r="Q1814" i="1" s="1"/>
  <c r="G1820" i="1"/>
  <c r="G1819" i="1"/>
  <c r="G1818" i="1"/>
  <c r="G1817" i="1"/>
  <c r="G1816" i="1"/>
  <c r="G1815" i="1"/>
  <c r="G1814" i="1"/>
  <c r="F1820" i="1"/>
  <c r="F1819" i="1"/>
  <c r="F1818" i="1"/>
  <c r="F1817" i="1"/>
  <c r="F1816" i="1"/>
  <c r="F1815" i="1"/>
  <c r="F1814" i="1"/>
  <c r="E1820" i="1"/>
  <c r="E1819" i="1"/>
  <c r="E1818" i="1"/>
  <c r="E1817" i="1"/>
  <c r="E1816" i="1"/>
  <c r="E1815" i="1"/>
  <c r="E1814" i="1"/>
  <c r="V1813" i="1"/>
  <c r="T1813" i="1" s="1"/>
  <c r="U1813" i="1"/>
  <c r="S1813" i="1"/>
  <c r="R1813" i="1"/>
  <c r="P1813" i="1"/>
  <c r="Q1813" i="1" s="1"/>
  <c r="G1813" i="1"/>
  <c r="F1813" i="1"/>
  <c r="E1813" i="1"/>
  <c r="V1812" i="1"/>
  <c r="U1812" i="1"/>
  <c r="T1812" i="1"/>
  <c r="S1812" i="1"/>
  <c r="R1812" i="1"/>
  <c r="P1812" i="1"/>
  <c r="Q1812" i="1" s="1"/>
  <c r="G1812" i="1"/>
  <c r="F1812" i="1"/>
  <c r="E1812" i="1"/>
  <c r="V1811" i="1"/>
  <c r="U1811" i="1"/>
  <c r="T1811" i="1"/>
  <c r="S1811" i="1"/>
  <c r="R1811" i="1"/>
  <c r="P1811" i="1"/>
  <c r="Q1811" i="1" s="1"/>
  <c r="G1811" i="1"/>
  <c r="F1811" i="1"/>
  <c r="E1811" i="1"/>
  <c r="V1810" i="1"/>
  <c r="U1810" i="1"/>
  <c r="T1810" i="1"/>
  <c r="S1810" i="1"/>
  <c r="R1810" i="1"/>
  <c r="P1810" i="1"/>
  <c r="Q1810" i="1" s="1"/>
  <c r="G1810" i="1"/>
  <c r="F1810" i="1"/>
  <c r="E1810" i="1"/>
  <c r="V1809" i="1"/>
  <c r="T1809" i="1" s="1"/>
  <c r="U1809" i="1"/>
  <c r="S1809" i="1"/>
  <c r="R1809" i="1"/>
  <c r="P1809" i="1"/>
  <c r="Q1809" i="1" s="1"/>
  <c r="G1809" i="1"/>
  <c r="F1809" i="1"/>
  <c r="E1809" i="1"/>
  <c r="E1808" i="1"/>
  <c r="F1808" i="1"/>
  <c r="G1808" i="1"/>
  <c r="V1808" i="1"/>
  <c r="T1808" i="1" s="1"/>
  <c r="U1808" i="1"/>
  <c r="S1808" i="1"/>
  <c r="R1808" i="1"/>
  <c r="P1808" i="1"/>
  <c r="Q1808" i="1" s="1"/>
  <c r="V1807" i="1"/>
  <c r="T1807" i="1" s="1"/>
  <c r="U1807" i="1"/>
  <c r="S1807" i="1"/>
  <c r="R1807" i="1"/>
  <c r="P1807" i="1"/>
  <c r="Q1807" i="1" s="1"/>
  <c r="G1807" i="1"/>
  <c r="F1807" i="1"/>
  <c r="E1807" i="1"/>
  <c r="V1806" i="1"/>
  <c r="U1806" i="1"/>
  <c r="T1806" i="1"/>
  <c r="S1806" i="1"/>
  <c r="R1806" i="1"/>
  <c r="P1806" i="1"/>
  <c r="Q1806" i="1" s="1"/>
  <c r="G1806" i="1"/>
  <c r="F1806" i="1"/>
  <c r="E1806" i="1"/>
  <c r="E1805" i="1"/>
  <c r="F1805" i="1"/>
  <c r="G1805" i="1"/>
  <c r="P1805" i="1"/>
  <c r="Q1805" i="1"/>
  <c r="R1805" i="1"/>
  <c r="S1805" i="1"/>
  <c r="U1805" i="1"/>
  <c r="V1805" i="1"/>
  <c r="T1805" i="1" s="1"/>
  <c r="V1804" i="1"/>
  <c r="T1804" i="1" s="1"/>
  <c r="U1804" i="1"/>
  <c r="S1804" i="1"/>
  <c r="R1804" i="1"/>
  <c r="P1804" i="1"/>
  <c r="Q1804" i="1" s="1"/>
  <c r="G1804" i="1"/>
  <c r="F1804" i="1"/>
  <c r="E1804" i="1"/>
  <c r="F1803" i="1"/>
  <c r="G1803" i="1"/>
  <c r="P1803" i="1"/>
  <c r="Q1803" i="1" s="1"/>
  <c r="R1803" i="1"/>
  <c r="S1803" i="1"/>
  <c r="U1803" i="1"/>
  <c r="V1803" i="1"/>
  <c r="T1803" i="1" s="1"/>
  <c r="E1802" i="1"/>
  <c r="F1802" i="1"/>
  <c r="G1802" i="1"/>
  <c r="P1802" i="1"/>
  <c r="Q1802" i="1"/>
  <c r="R1802" i="1"/>
  <c r="S1802" i="1"/>
  <c r="U1802" i="1"/>
  <c r="V1802" i="1"/>
  <c r="T1802" i="1" s="1"/>
  <c r="E1801" i="1"/>
  <c r="F1801" i="1"/>
  <c r="G1801" i="1"/>
  <c r="P1801" i="1"/>
  <c r="Q1801" i="1" s="1"/>
  <c r="R1801" i="1"/>
  <c r="S1801" i="1"/>
  <c r="U1801" i="1"/>
  <c r="V1801" i="1"/>
  <c r="T1801" i="1" s="1"/>
  <c r="E1800" i="1"/>
  <c r="F1800" i="1"/>
  <c r="G1800" i="1"/>
  <c r="P1800" i="1"/>
  <c r="Q1800" i="1" s="1"/>
  <c r="R1800" i="1"/>
  <c r="S1800" i="1"/>
  <c r="U1800" i="1"/>
  <c r="V1800" i="1"/>
  <c r="T1800" i="1" s="1"/>
  <c r="E1799" i="1"/>
  <c r="F1799" i="1"/>
  <c r="G1799" i="1"/>
  <c r="P1799" i="1"/>
  <c r="Q1799" i="1" s="1"/>
  <c r="R1799" i="1"/>
  <c r="S1799" i="1"/>
  <c r="U1799" i="1"/>
  <c r="V1799" i="1"/>
  <c r="T1799" i="1" s="1"/>
  <c r="E1798" i="1"/>
  <c r="F1798" i="1"/>
  <c r="G1798" i="1"/>
  <c r="P1798" i="1"/>
  <c r="Q1798" i="1" s="1"/>
  <c r="R1798" i="1"/>
  <c r="S1798" i="1"/>
  <c r="U1798" i="1"/>
  <c r="V1798" i="1"/>
  <c r="T1798" i="1" s="1"/>
  <c r="E1797" i="1"/>
  <c r="F1797" i="1"/>
  <c r="G1797" i="1"/>
  <c r="P1797" i="1"/>
  <c r="Q1797" i="1" s="1"/>
  <c r="R1797" i="1"/>
  <c r="S1797" i="1"/>
  <c r="U1797" i="1"/>
  <c r="V1797" i="1"/>
  <c r="T1797" i="1" s="1"/>
  <c r="E1796" i="1"/>
  <c r="F1796" i="1"/>
  <c r="G1796" i="1"/>
  <c r="P1796" i="1"/>
  <c r="Q1796" i="1" s="1"/>
  <c r="R1796" i="1"/>
  <c r="S1796" i="1"/>
  <c r="U1796" i="1"/>
  <c r="V1796" i="1"/>
  <c r="T1796" i="1" s="1"/>
  <c r="V1795" i="1"/>
  <c r="T1795" i="1" s="1"/>
  <c r="U1795" i="1"/>
  <c r="S1795" i="1"/>
  <c r="R1795" i="1"/>
  <c r="P1795" i="1"/>
  <c r="Q1795" i="1" s="1"/>
  <c r="G1795" i="1"/>
  <c r="F1795" i="1"/>
  <c r="E1795" i="1"/>
  <c r="V1794" i="1"/>
  <c r="T1794" i="1" s="1"/>
  <c r="U1794" i="1"/>
  <c r="S1794" i="1"/>
  <c r="R1794" i="1"/>
  <c r="P1794" i="1"/>
  <c r="Q1794" i="1" s="1"/>
  <c r="G1794" i="1"/>
  <c r="F1794" i="1"/>
  <c r="E1794" i="1"/>
  <c r="V1793" i="1"/>
  <c r="T1793" i="1" s="1"/>
  <c r="U1793" i="1"/>
  <c r="S1793" i="1"/>
  <c r="R1793" i="1"/>
  <c r="P1793" i="1"/>
  <c r="Q1793" i="1" s="1"/>
  <c r="G1793" i="1"/>
  <c r="F1793" i="1"/>
  <c r="E1793" i="1"/>
  <c r="E1792" i="1"/>
  <c r="F1792" i="1"/>
  <c r="G1792" i="1"/>
  <c r="P1792" i="1"/>
  <c r="Q1792" i="1" s="1"/>
  <c r="R1792" i="1"/>
  <c r="S1792" i="1"/>
  <c r="U1792" i="1"/>
  <c r="V1792" i="1"/>
  <c r="T1792" i="1" s="1"/>
  <c r="V1791" i="1"/>
  <c r="T1791" i="1" s="1"/>
  <c r="U1791" i="1"/>
  <c r="S1791" i="1"/>
  <c r="R1791" i="1"/>
  <c r="P1791" i="1"/>
  <c r="Q1791" i="1" s="1"/>
  <c r="G1791" i="1"/>
  <c r="F1791" i="1"/>
  <c r="E1791" i="1"/>
  <c r="E1788" i="1"/>
  <c r="F1788" i="1"/>
  <c r="E1789" i="1"/>
  <c r="F1789" i="1"/>
  <c r="E1790" i="1"/>
  <c r="F1790" i="1"/>
  <c r="V1790" i="1"/>
  <c r="T1790" i="1" s="1"/>
  <c r="U1790" i="1"/>
  <c r="S1790" i="1"/>
  <c r="R1790" i="1"/>
  <c r="P1790" i="1"/>
  <c r="Q1790" i="1" s="1"/>
  <c r="G1790" i="1"/>
  <c r="G1789" i="1"/>
  <c r="P1789" i="1"/>
  <c r="Q1789" i="1" s="1"/>
  <c r="R1789" i="1"/>
  <c r="S1789" i="1"/>
  <c r="U1789" i="1"/>
  <c r="V1789" i="1"/>
  <c r="T1789" i="1" s="1"/>
  <c r="G1788" i="1"/>
  <c r="P1788" i="1"/>
  <c r="Q1788" i="1" s="1"/>
  <c r="R1788" i="1"/>
  <c r="S1788" i="1"/>
  <c r="U1788" i="1"/>
  <c r="V1788" i="1"/>
  <c r="T1788" i="1" s="1"/>
  <c r="V1787" i="1"/>
  <c r="T1787" i="1" s="1"/>
  <c r="U1787" i="1"/>
  <c r="S1787" i="1"/>
  <c r="R1787" i="1"/>
  <c r="P1787" i="1"/>
  <c r="Q1787" i="1" s="1"/>
  <c r="G1787" i="1"/>
  <c r="F1787" i="1"/>
  <c r="E1787" i="1"/>
  <c r="V1786" i="1"/>
  <c r="U1786" i="1"/>
  <c r="T1786" i="1"/>
  <c r="S1786" i="1"/>
  <c r="R1786" i="1"/>
  <c r="P1786" i="1"/>
  <c r="Q1786" i="1" s="1"/>
  <c r="G1786" i="1"/>
  <c r="F1786" i="1"/>
  <c r="E1786" i="1"/>
  <c r="E1785" i="1"/>
  <c r="F1785" i="1"/>
  <c r="G1785" i="1"/>
  <c r="P1785" i="1"/>
  <c r="Q1785" i="1" s="1"/>
  <c r="R1785" i="1"/>
  <c r="S1785" i="1"/>
  <c r="U1785" i="1"/>
  <c r="V1785" i="1"/>
  <c r="T1785" i="1" s="1"/>
  <c r="V1784" i="1"/>
  <c r="T1784" i="1" s="1"/>
  <c r="U1784" i="1"/>
  <c r="S1784" i="1"/>
  <c r="R1784" i="1"/>
  <c r="P1784" i="1"/>
  <c r="Q1784" i="1" s="1"/>
  <c r="G1784" i="1"/>
  <c r="F1784" i="1"/>
  <c r="E1784" i="1"/>
  <c r="E1783" i="1"/>
  <c r="F1783" i="1"/>
  <c r="G1783" i="1"/>
  <c r="P1783" i="1"/>
  <c r="Q1783" i="1" s="1"/>
  <c r="R1783" i="1"/>
  <c r="S1783" i="1"/>
  <c r="U1783" i="1"/>
  <c r="V1783" i="1"/>
  <c r="T1783" i="1" s="1"/>
  <c r="E1782" i="1"/>
  <c r="F1782" i="1"/>
  <c r="G1782" i="1"/>
  <c r="P1782" i="1"/>
  <c r="Q1782" i="1"/>
  <c r="R1782" i="1"/>
  <c r="S1782" i="1"/>
  <c r="U1782" i="1"/>
  <c r="V1782" i="1"/>
  <c r="T1782" i="1" s="1"/>
  <c r="V1781" i="1"/>
  <c r="U1781" i="1"/>
  <c r="T1781" i="1"/>
  <c r="S1781" i="1"/>
  <c r="R1781" i="1"/>
  <c r="P1781" i="1"/>
  <c r="Q1781" i="1" s="1"/>
  <c r="G1781" i="1"/>
  <c r="F1781" i="1"/>
  <c r="E1781" i="1"/>
  <c r="V1780" i="1"/>
  <c r="T1780" i="1" s="1"/>
  <c r="U1780" i="1"/>
  <c r="S1780" i="1"/>
  <c r="R1780" i="1"/>
  <c r="P1780" i="1"/>
  <c r="Q1780" i="1" s="1"/>
  <c r="G1780" i="1"/>
  <c r="F1780" i="1"/>
  <c r="E1780" i="1"/>
  <c r="V1779" i="1"/>
  <c r="T1779" i="1" s="1"/>
  <c r="U1779" i="1"/>
  <c r="S1779" i="1"/>
  <c r="R1779" i="1"/>
  <c r="P1779" i="1"/>
  <c r="Q1779" i="1" s="1"/>
  <c r="G1779" i="1"/>
  <c r="F1779" i="1"/>
  <c r="E1779" i="1"/>
  <c r="V1778" i="1"/>
  <c r="T1778" i="1" s="1"/>
  <c r="U1778" i="1"/>
  <c r="S1778" i="1"/>
  <c r="R1778" i="1"/>
  <c r="P1778" i="1"/>
  <c r="Q1778" i="1" s="1"/>
  <c r="G1778" i="1"/>
  <c r="F1778" i="1"/>
  <c r="E1778" i="1"/>
  <c r="V1777" i="1"/>
  <c r="T1777" i="1" s="1"/>
  <c r="U1777" i="1"/>
  <c r="S1777" i="1"/>
  <c r="R1777" i="1"/>
  <c r="P1777" i="1"/>
  <c r="Q1777" i="1" s="1"/>
  <c r="G1777" i="1"/>
  <c r="F1777" i="1"/>
  <c r="E1777" i="1"/>
  <c r="E1776" i="1"/>
  <c r="F1776" i="1"/>
  <c r="G1776" i="1"/>
  <c r="P1776" i="1"/>
  <c r="Q1776" i="1" s="1"/>
  <c r="R1776" i="1"/>
  <c r="S1776" i="1"/>
  <c r="U1776" i="1"/>
  <c r="V1776" i="1"/>
  <c r="T1776" i="1" s="1"/>
  <c r="E1775" i="1"/>
  <c r="F1775" i="1"/>
  <c r="G1775" i="1"/>
  <c r="P1775" i="1"/>
  <c r="Q1775" i="1" s="1"/>
  <c r="R1775" i="1"/>
  <c r="S1775" i="1"/>
  <c r="U1775" i="1"/>
  <c r="V1775" i="1"/>
  <c r="T1775" i="1" s="1"/>
  <c r="E1774" i="1"/>
  <c r="F1774" i="1"/>
  <c r="G1774" i="1"/>
  <c r="P1774" i="1"/>
  <c r="Q1774" i="1"/>
  <c r="R1774" i="1"/>
  <c r="S1774" i="1"/>
  <c r="U1774" i="1"/>
  <c r="V1774" i="1"/>
  <c r="T1774" i="1" s="1"/>
  <c r="E1773" i="1"/>
  <c r="F1773" i="1"/>
  <c r="G1773" i="1"/>
  <c r="P1773" i="1"/>
  <c r="Q1773" i="1"/>
  <c r="R1773" i="1"/>
  <c r="S1773" i="1"/>
  <c r="U1773" i="1"/>
  <c r="V1773" i="1"/>
  <c r="T1773" i="1" s="1"/>
  <c r="G1771" i="1"/>
  <c r="V1772" i="1"/>
  <c r="T1772" i="1" s="1"/>
  <c r="U1772" i="1"/>
  <c r="S1772" i="1"/>
  <c r="R1772" i="1"/>
  <c r="P1772" i="1"/>
  <c r="Q1772" i="1" s="1"/>
  <c r="G1772" i="1"/>
  <c r="F1772" i="1"/>
  <c r="E1772" i="1"/>
  <c r="V1771" i="1"/>
  <c r="T1771" i="1" s="1"/>
  <c r="U1771" i="1"/>
  <c r="S1771" i="1"/>
  <c r="R1771" i="1"/>
  <c r="P1771" i="1"/>
  <c r="Q1771" i="1" s="1"/>
  <c r="F1771" i="1"/>
  <c r="E1771" i="1"/>
  <c r="V1770" i="1"/>
  <c r="T1770" i="1" s="1"/>
  <c r="U1770" i="1"/>
  <c r="S1770" i="1"/>
  <c r="R1770" i="1"/>
  <c r="P1770" i="1"/>
  <c r="Q1770" i="1" s="1"/>
  <c r="G1770" i="1"/>
  <c r="F1770" i="1"/>
  <c r="E1770" i="1"/>
  <c r="V1769" i="1"/>
  <c r="T1769" i="1" s="1"/>
  <c r="U1769" i="1"/>
  <c r="S1769" i="1"/>
  <c r="R1769" i="1"/>
  <c r="P1769" i="1"/>
  <c r="Q1769" i="1" s="1"/>
  <c r="G1769" i="1"/>
  <c r="F1769" i="1"/>
  <c r="E1769" i="1"/>
  <c r="E1768" i="1"/>
  <c r="F1768" i="1"/>
  <c r="G1768" i="1"/>
  <c r="P1768" i="1"/>
  <c r="Q1768" i="1" s="1"/>
  <c r="R1768" i="1"/>
  <c r="S1768" i="1"/>
  <c r="U1768" i="1"/>
  <c r="V1768" i="1"/>
  <c r="T1768" i="1" s="1"/>
  <c r="E1767" i="1"/>
  <c r="F1767" i="1"/>
  <c r="G1767" i="1"/>
  <c r="P1767" i="1"/>
  <c r="Q1767" i="1"/>
  <c r="R1767" i="1"/>
  <c r="S1767" i="1"/>
  <c r="U1767" i="1"/>
  <c r="V1767" i="1"/>
  <c r="T1767" i="1" s="1"/>
  <c r="V1766" i="1"/>
  <c r="T1766" i="1" s="1"/>
  <c r="U1766" i="1"/>
  <c r="S1766" i="1"/>
  <c r="R1766" i="1"/>
  <c r="P1766" i="1"/>
  <c r="Q1766" i="1" s="1"/>
  <c r="G1766" i="1"/>
  <c r="F1766" i="1"/>
  <c r="E1766" i="1"/>
  <c r="V1765" i="1"/>
  <c r="T1765" i="1" s="1"/>
  <c r="U1765" i="1"/>
  <c r="S1765" i="1"/>
  <c r="R1765" i="1"/>
  <c r="P1765" i="1"/>
  <c r="Q1765" i="1" s="1"/>
  <c r="G1765" i="1"/>
  <c r="F1765" i="1"/>
  <c r="E1765" i="1"/>
  <c r="V1764" i="1"/>
  <c r="T1764" i="1" s="1"/>
  <c r="U1764" i="1"/>
  <c r="S1764" i="1"/>
  <c r="R1764" i="1"/>
  <c r="P1764" i="1"/>
  <c r="Q1764" i="1" s="1"/>
  <c r="G1764" i="1"/>
  <c r="F1764" i="1"/>
  <c r="E1764" i="1"/>
  <c r="V1763" i="1"/>
  <c r="T1763" i="1" s="1"/>
  <c r="U1763" i="1"/>
  <c r="S1763" i="1"/>
  <c r="R1763" i="1"/>
  <c r="P1763" i="1"/>
  <c r="Q1763" i="1" s="1"/>
  <c r="G1763" i="1"/>
  <c r="F1763" i="1"/>
  <c r="E1763" i="1"/>
  <c r="V1762" i="1"/>
  <c r="T1762" i="1" s="1"/>
  <c r="U1762" i="1"/>
  <c r="S1762" i="1"/>
  <c r="R1762" i="1"/>
  <c r="P1762" i="1"/>
  <c r="Q1762" i="1" s="1"/>
  <c r="G1762" i="1"/>
  <c r="F1762" i="1"/>
  <c r="E1762" i="1"/>
  <c r="V1761" i="1"/>
  <c r="T1761" i="1" s="1"/>
  <c r="U1761" i="1"/>
  <c r="S1761" i="1"/>
  <c r="R1761" i="1"/>
  <c r="P1761" i="1"/>
  <c r="Q1761" i="1" s="1"/>
  <c r="G1761" i="1"/>
  <c r="F1761" i="1"/>
  <c r="E1761" i="1"/>
  <c r="G1758" i="1"/>
  <c r="F1758" i="1"/>
  <c r="E1758" i="1"/>
  <c r="V1760" i="1"/>
  <c r="T1760" i="1" s="1"/>
  <c r="U1760" i="1"/>
  <c r="S1760" i="1"/>
  <c r="R1760" i="1"/>
  <c r="P1760" i="1"/>
  <c r="Q1760" i="1" s="1"/>
  <c r="G1760" i="1"/>
  <c r="F1760" i="1"/>
  <c r="E1760" i="1"/>
  <c r="V1759" i="1"/>
  <c r="T1759" i="1" s="1"/>
  <c r="U1759" i="1"/>
  <c r="S1759" i="1"/>
  <c r="R1759" i="1"/>
  <c r="P1759" i="1"/>
  <c r="Q1759" i="1" s="1"/>
  <c r="G1759" i="1"/>
  <c r="F1759" i="1"/>
  <c r="E1759" i="1"/>
  <c r="P1758" i="1"/>
  <c r="Q1758" i="1" s="1"/>
  <c r="R1758" i="1"/>
  <c r="S1758" i="1"/>
  <c r="U1758" i="1"/>
  <c r="V1758" i="1"/>
  <c r="T1758" i="1" s="1"/>
  <c r="E1753" i="1"/>
  <c r="E1754" i="1"/>
  <c r="E1755" i="1"/>
  <c r="E1756" i="1"/>
  <c r="E1757" i="1"/>
  <c r="F1753" i="1"/>
  <c r="F1754" i="1"/>
  <c r="F1755" i="1"/>
  <c r="F1756" i="1"/>
  <c r="F1757" i="1"/>
  <c r="G1753" i="1"/>
  <c r="G1754" i="1"/>
  <c r="G1755" i="1"/>
  <c r="G1756" i="1"/>
  <c r="G1757" i="1"/>
  <c r="P1753" i="1"/>
  <c r="Q1753" i="1" s="1"/>
  <c r="P1754" i="1"/>
  <c r="Q1754" i="1" s="1"/>
  <c r="P1755" i="1"/>
  <c r="Q1755" i="1" s="1"/>
  <c r="P1756" i="1"/>
  <c r="Q1756" i="1" s="1"/>
  <c r="P1757" i="1"/>
  <c r="Q1757" i="1" s="1"/>
  <c r="R1753" i="1"/>
  <c r="R1754" i="1"/>
  <c r="R1755" i="1"/>
  <c r="R1756" i="1"/>
  <c r="R1757" i="1"/>
  <c r="S1753" i="1"/>
  <c r="S1754" i="1"/>
  <c r="S1755" i="1"/>
  <c r="S1756" i="1"/>
  <c r="S1757" i="1"/>
  <c r="U1753" i="1"/>
  <c r="U1754" i="1"/>
  <c r="U1755" i="1"/>
  <c r="U1756" i="1"/>
  <c r="U1757" i="1"/>
  <c r="V1753" i="1"/>
  <c r="T1753" i="1" s="1"/>
  <c r="V1754" i="1"/>
  <c r="T1754" i="1" s="1"/>
  <c r="V1755" i="1"/>
  <c r="T1755" i="1" s="1"/>
  <c r="V1756" i="1"/>
  <c r="T1756" i="1" s="1"/>
  <c r="V1757" i="1"/>
  <c r="T1757" i="1" s="1"/>
  <c r="E1752" i="1"/>
  <c r="F1752" i="1"/>
  <c r="G1752" i="1"/>
  <c r="P1752" i="1"/>
  <c r="Q1752" i="1"/>
  <c r="R1752" i="1"/>
  <c r="S1752" i="1"/>
  <c r="U1752" i="1"/>
  <c r="V1752" i="1"/>
  <c r="T1752" i="1" s="1"/>
  <c r="V1751" i="1"/>
  <c r="T1751" i="1" s="1"/>
  <c r="U1751" i="1"/>
  <c r="S1751" i="1"/>
  <c r="R1751" i="1"/>
  <c r="P1751" i="1"/>
  <c r="Q1751" i="1" s="1"/>
  <c r="G1751" i="1"/>
  <c r="F1751" i="1"/>
  <c r="E1751" i="1"/>
  <c r="E1750" i="1"/>
  <c r="F1750" i="1"/>
  <c r="G1750" i="1"/>
  <c r="P1750" i="1"/>
  <c r="Q1750" i="1"/>
  <c r="R1750" i="1"/>
  <c r="S1750" i="1"/>
  <c r="U1750" i="1"/>
  <c r="V1750" i="1"/>
  <c r="T1750" i="1" s="1"/>
  <c r="V1749" i="1"/>
  <c r="T1749" i="1" s="1"/>
  <c r="U1749" i="1"/>
  <c r="S1749" i="1"/>
  <c r="R1749" i="1"/>
  <c r="P1749" i="1"/>
  <c r="Q1749" i="1" s="1"/>
  <c r="G1749" i="1"/>
  <c r="F1749" i="1"/>
  <c r="E1749" i="1"/>
  <c r="V1748" i="1"/>
  <c r="T1748" i="1" s="1"/>
  <c r="U1748" i="1"/>
  <c r="S1748" i="1"/>
  <c r="R1748" i="1"/>
  <c r="P1748" i="1"/>
  <c r="Q1748" i="1" s="1"/>
  <c r="G1748" i="1"/>
  <c r="F1748" i="1"/>
  <c r="E1748" i="1"/>
  <c r="V1747" i="1"/>
  <c r="U1747" i="1"/>
  <c r="T1747" i="1"/>
  <c r="S1747" i="1"/>
  <c r="R1747" i="1"/>
  <c r="P1747" i="1"/>
  <c r="Q1747" i="1" s="1"/>
  <c r="G1747" i="1"/>
  <c r="F1747" i="1"/>
  <c r="E1747" i="1"/>
  <c r="V1746" i="1"/>
  <c r="T1746" i="1" s="1"/>
  <c r="U1746" i="1"/>
  <c r="S1746" i="1"/>
  <c r="R1746" i="1"/>
  <c r="P1746" i="1"/>
  <c r="Q1746" i="1" s="1"/>
  <c r="G1746" i="1"/>
  <c r="F1746" i="1"/>
  <c r="E1746" i="1"/>
  <c r="E1745" i="1"/>
  <c r="F1745" i="1"/>
  <c r="G1745" i="1"/>
  <c r="P1745" i="1"/>
  <c r="Q1745" i="1" s="1"/>
  <c r="R1745" i="1"/>
  <c r="S1745" i="1"/>
  <c r="U1745" i="1"/>
  <c r="V1745" i="1"/>
  <c r="T1745" i="1" s="1"/>
  <c r="E1744" i="1"/>
  <c r="F1744" i="1"/>
  <c r="G1744" i="1"/>
  <c r="P1744" i="1"/>
  <c r="Q1744" i="1" s="1"/>
  <c r="R1744" i="1"/>
  <c r="S1744" i="1"/>
  <c r="U1744" i="1"/>
  <c r="V1744" i="1"/>
  <c r="T1744" i="1" s="1"/>
  <c r="E1743" i="1"/>
  <c r="F1743" i="1"/>
  <c r="G1743" i="1"/>
  <c r="P1743" i="1"/>
  <c r="Q1743" i="1" s="1"/>
  <c r="R1743" i="1"/>
  <c r="S1743" i="1"/>
  <c r="U1743" i="1"/>
  <c r="V1743" i="1"/>
  <c r="T1743" i="1" s="1"/>
  <c r="E1742" i="1"/>
  <c r="F1742" i="1"/>
  <c r="G1742" i="1"/>
  <c r="P1742" i="1"/>
  <c r="Q1742" i="1" s="1"/>
  <c r="R1742" i="1"/>
  <c r="S1742" i="1"/>
  <c r="U1742" i="1"/>
  <c r="V1742" i="1"/>
  <c r="T1742" i="1" s="1"/>
  <c r="E1741" i="1"/>
  <c r="F1741" i="1"/>
  <c r="G1741" i="1"/>
  <c r="P1741" i="1"/>
  <c r="Q1741" i="1" s="1"/>
  <c r="R1741" i="1"/>
  <c r="S1741" i="1"/>
  <c r="U1741" i="1"/>
  <c r="V1741" i="1"/>
  <c r="T1741" i="1" s="1"/>
  <c r="E1740" i="1"/>
  <c r="F1740" i="1"/>
  <c r="G1740" i="1"/>
  <c r="P1740" i="1"/>
  <c r="Q1740" i="1" s="1"/>
  <c r="R1740" i="1"/>
  <c r="S1740" i="1"/>
  <c r="U1740" i="1"/>
  <c r="V1740" i="1"/>
  <c r="T1740" i="1" s="1"/>
  <c r="V1739" i="1"/>
  <c r="T1739" i="1" s="1"/>
  <c r="U1739" i="1"/>
  <c r="S1739" i="1"/>
  <c r="R1739" i="1"/>
  <c r="P1739" i="1"/>
  <c r="Q1739" i="1" s="1"/>
  <c r="G1739" i="1"/>
  <c r="F1739" i="1"/>
  <c r="E1739" i="1"/>
  <c r="E1738" i="1"/>
  <c r="F1738" i="1"/>
  <c r="G1738" i="1"/>
  <c r="P1738" i="1"/>
  <c r="Q1738" i="1" s="1"/>
  <c r="R1738" i="1"/>
  <c r="S1738" i="1"/>
  <c r="U1738" i="1"/>
  <c r="V1738" i="1"/>
  <c r="T1738" i="1" s="1"/>
  <c r="V1737" i="1"/>
  <c r="T1737" i="1" s="1"/>
  <c r="U1737" i="1"/>
  <c r="S1737" i="1"/>
  <c r="R1737" i="1"/>
  <c r="P1737" i="1"/>
  <c r="Q1737" i="1" s="1"/>
  <c r="G1737" i="1"/>
  <c r="F1737" i="1"/>
  <c r="E1737" i="1"/>
  <c r="G1736" i="1"/>
  <c r="F1736" i="1"/>
  <c r="E1736" i="1"/>
  <c r="P1736" i="1"/>
  <c r="Q1736" i="1" s="1"/>
  <c r="R1736" i="1"/>
  <c r="S1736" i="1"/>
  <c r="U1736" i="1"/>
  <c r="V1736" i="1"/>
  <c r="T1736" i="1" s="1"/>
  <c r="V1735" i="1"/>
  <c r="T1735" i="1" s="1"/>
  <c r="U1735" i="1"/>
  <c r="S1735" i="1"/>
  <c r="R1735" i="1"/>
  <c r="P1735" i="1"/>
  <c r="Q1735" i="1" s="1"/>
  <c r="G1735" i="1"/>
  <c r="F1735" i="1"/>
  <c r="E1735" i="1"/>
  <c r="V1734" i="1"/>
  <c r="T1734" i="1" s="1"/>
  <c r="U1734" i="1"/>
  <c r="S1734" i="1"/>
  <c r="R1734" i="1"/>
  <c r="P1734" i="1"/>
  <c r="Q1734" i="1" s="1"/>
  <c r="G1734" i="1"/>
  <c r="F1734" i="1"/>
  <c r="E1734" i="1"/>
  <c r="G1600" i="1"/>
  <c r="V1733" i="1"/>
  <c r="T1733" i="1" s="1"/>
  <c r="U1733" i="1"/>
  <c r="S1733" i="1"/>
  <c r="R1733" i="1"/>
  <c r="P1733" i="1"/>
  <c r="Q1733" i="1" s="1"/>
  <c r="G1733" i="1"/>
  <c r="F1733" i="1"/>
  <c r="E1733" i="1"/>
  <c r="G1732" i="1"/>
  <c r="F1732" i="1"/>
  <c r="E1732" i="1"/>
  <c r="P1732" i="1"/>
  <c r="Q1732" i="1"/>
  <c r="R1732" i="1"/>
  <c r="S1732" i="1"/>
  <c r="U1732" i="1"/>
  <c r="V1732" i="1"/>
  <c r="T1732" i="1" s="1"/>
  <c r="E1731" i="1"/>
  <c r="F1731" i="1"/>
  <c r="G1731" i="1"/>
  <c r="P1731" i="1"/>
  <c r="Q1731" i="1" s="1"/>
  <c r="R1731" i="1"/>
  <c r="S1731" i="1"/>
  <c r="U1731" i="1"/>
  <c r="V1731" i="1"/>
  <c r="T1731" i="1" s="1"/>
  <c r="E1730" i="1"/>
  <c r="F1730" i="1"/>
  <c r="G1730" i="1"/>
  <c r="P1730" i="1"/>
  <c r="Q1730" i="1" s="1"/>
  <c r="R1730" i="1"/>
  <c r="S1730" i="1"/>
  <c r="U1730" i="1"/>
  <c r="V1730" i="1"/>
  <c r="T1730" i="1" s="1"/>
  <c r="V1729" i="1"/>
  <c r="T1729" i="1" s="1"/>
  <c r="U1729" i="1"/>
  <c r="S1729" i="1"/>
  <c r="R1729" i="1"/>
  <c r="P1729" i="1"/>
  <c r="Q1729" i="1" s="1"/>
  <c r="G1729" i="1"/>
  <c r="F1729" i="1"/>
  <c r="E1729" i="1"/>
  <c r="V1728" i="1"/>
  <c r="T1728" i="1" s="1"/>
  <c r="U1728" i="1"/>
  <c r="S1728" i="1"/>
  <c r="R1728" i="1"/>
  <c r="P1728" i="1"/>
  <c r="Q1728" i="1" s="1"/>
  <c r="G1728" i="1"/>
  <c r="F1728" i="1"/>
  <c r="E1728" i="1"/>
  <c r="V1727" i="1"/>
  <c r="T1727" i="1" s="1"/>
  <c r="U1727" i="1"/>
  <c r="S1727" i="1"/>
  <c r="R1727" i="1"/>
  <c r="P1727" i="1"/>
  <c r="Q1727" i="1" s="1"/>
  <c r="G1727" i="1"/>
  <c r="F1727" i="1"/>
  <c r="E1727" i="1"/>
  <c r="V1726" i="1"/>
  <c r="T1726" i="1" s="1"/>
  <c r="U1726" i="1"/>
  <c r="S1726" i="1"/>
  <c r="R1726" i="1"/>
  <c r="P1726" i="1"/>
  <c r="Q1726" i="1" s="1"/>
  <c r="G1726" i="1"/>
  <c r="F1726" i="1"/>
  <c r="E1726" i="1"/>
  <c r="E1725" i="1"/>
  <c r="F1725" i="1"/>
  <c r="G1725" i="1"/>
  <c r="P1725" i="1"/>
  <c r="Q1725" i="1" s="1"/>
  <c r="R1725" i="1"/>
  <c r="S1725" i="1"/>
  <c r="U1725" i="1"/>
  <c r="V1725" i="1"/>
  <c r="T1725" i="1" s="1"/>
  <c r="V1724" i="1"/>
  <c r="T1724" i="1" s="1"/>
  <c r="U1724" i="1"/>
  <c r="S1724" i="1"/>
  <c r="R1724" i="1"/>
  <c r="P1724" i="1"/>
  <c r="Q1724" i="1" s="1"/>
  <c r="G1724" i="1"/>
  <c r="F1724" i="1"/>
  <c r="E1724" i="1"/>
  <c r="G1721" i="1"/>
  <c r="F1721" i="1"/>
  <c r="E1721" i="1"/>
  <c r="V1723" i="1"/>
  <c r="T1723" i="1" s="1"/>
  <c r="U1723" i="1"/>
  <c r="S1723" i="1"/>
  <c r="R1723" i="1"/>
  <c r="P1723" i="1"/>
  <c r="Q1723" i="1" s="1"/>
  <c r="G1723" i="1"/>
  <c r="F1723" i="1"/>
  <c r="E1723" i="1"/>
  <c r="V1722" i="1"/>
  <c r="T1722" i="1" s="1"/>
  <c r="U1722" i="1"/>
  <c r="S1722" i="1"/>
  <c r="R1722" i="1"/>
  <c r="P1722" i="1"/>
  <c r="Q1722" i="1" s="1"/>
  <c r="G1722" i="1"/>
  <c r="F1722" i="1"/>
  <c r="E1722" i="1"/>
  <c r="P1721" i="1"/>
  <c r="Q1721" i="1" s="1"/>
  <c r="R1721" i="1"/>
  <c r="S1721" i="1"/>
  <c r="U1721" i="1"/>
  <c r="V1721" i="1"/>
  <c r="T1721" i="1" s="1"/>
  <c r="P1720" i="1"/>
  <c r="Q1720" i="1" s="1"/>
  <c r="R1720" i="1"/>
  <c r="S1720" i="1"/>
  <c r="U1720" i="1"/>
  <c r="V1720" i="1"/>
  <c r="T1720" i="1" s="1"/>
  <c r="V1719" i="1"/>
  <c r="T1719" i="1" s="1"/>
  <c r="U1719" i="1"/>
  <c r="S1719" i="1"/>
  <c r="R1719" i="1"/>
  <c r="P1719" i="1"/>
  <c r="Q1719" i="1" s="1"/>
  <c r="G1719" i="1"/>
  <c r="F1719" i="1"/>
  <c r="E1719" i="1"/>
  <c r="P1718" i="1"/>
  <c r="Q1718" i="1" s="1"/>
  <c r="R1718" i="1"/>
  <c r="S1718" i="1"/>
  <c r="U1718" i="1"/>
  <c r="V1718" i="1"/>
  <c r="T1718" i="1" s="1"/>
  <c r="V1717" i="1"/>
  <c r="T1717" i="1" s="1"/>
  <c r="U1717" i="1"/>
  <c r="S1717" i="1"/>
  <c r="R1717" i="1"/>
  <c r="P1717" i="1"/>
  <c r="Q1717" i="1" s="1"/>
  <c r="G1717" i="1"/>
  <c r="F1717" i="1"/>
  <c r="E1717" i="1"/>
  <c r="V1716" i="1"/>
  <c r="T1716" i="1" s="1"/>
  <c r="U1716" i="1"/>
  <c r="S1716" i="1"/>
  <c r="R1716" i="1"/>
  <c r="P1716" i="1"/>
  <c r="Q1716" i="1" s="1"/>
  <c r="G1716" i="1"/>
  <c r="F1716" i="1"/>
  <c r="E1716" i="1"/>
  <c r="V1715" i="1"/>
  <c r="T1715" i="1" s="1"/>
  <c r="U1715" i="1"/>
  <c r="S1715" i="1"/>
  <c r="R1715" i="1"/>
  <c r="P1715" i="1"/>
  <c r="Q1715" i="1" s="1"/>
  <c r="G1715" i="1"/>
  <c r="F1715" i="1"/>
  <c r="E1715" i="1"/>
  <c r="V1714" i="1"/>
  <c r="T1714" i="1" s="1"/>
  <c r="U1714" i="1"/>
  <c r="S1714" i="1"/>
  <c r="R1714" i="1"/>
  <c r="P1714" i="1"/>
  <c r="Q1714" i="1" s="1"/>
  <c r="G1714" i="1"/>
  <c r="F1714" i="1"/>
  <c r="E1714" i="1"/>
  <c r="V1713" i="1"/>
  <c r="T1713" i="1" s="1"/>
  <c r="U1713" i="1"/>
  <c r="S1713" i="1"/>
  <c r="R1713" i="1"/>
  <c r="P1713" i="1"/>
  <c r="Q1713" i="1" s="1"/>
  <c r="G1713" i="1"/>
  <c r="F1713" i="1"/>
  <c r="E1713" i="1"/>
  <c r="E1712" i="1"/>
  <c r="F1712" i="1"/>
  <c r="G1712" i="1"/>
  <c r="P1712" i="1"/>
  <c r="Q1712" i="1"/>
  <c r="R1712" i="1"/>
  <c r="S1712" i="1"/>
  <c r="U1712" i="1"/>
  <c r="V1712" i="1"/>
  <c r="T1712" i="1" s="1"/>
  <c r="E1711" i="1"/>
  <c r="F1711" i="1"/>
  <c r="G1711" i="1"/>
  <c r="P1711" i="1"/>
  <c r="Q1711" i="1" s="1"/>
  <c r="R1711" i="1"/>
  <c r="S1711" i="1"/>
  <c r="U1711" i="1"/>
  <c r="V1711" i="1"/>
  <c r="T1711" i="1" s="1"/>
  <c r="V1710" i="1"/>
  <c r="T1710" i="1" s="1"/>
  <c r="U1710" i="1"/>
  <c r="S1710" i="1"/>
  <c r="R1710" i="1"/>
  <c r="P1710" i="1"/>
  <c r="Q1710" i="1" s="1"/>
  <c r="G1710" i="1"/>
  <c r="F1710" i="1"/>
  <c r="E1710" i="1"/>
  <c r="E1709" i="1"/>
  <c r="F1709" i="1"/>
  <c r="G1709" i="1"/>
  <c r="P1709" i="1"/>
  <c r="Q1709" i="1" s="1"/>
  <c r="R1709" i="1"/>
  <c r="S1709" i="1"/>
  <c r="U1709" i="1"/>
  <c r="V1709" i="1"/>
  <c r="T1709" i="1" s="1"/>
  <c r="E1708" i="1"/>
  <c r="F1708" i="1"/>
  <c r="G1708" i="1"/>
  <c r="P1708" i="1"/>
  <c r="Q1708" i="1" s="1"/>
  <c r="R1708" i="1"/>
  <c r="S1708" i="1"/>
  <c r="U1708" i="1"/>
  <c r="V1708" i="1"/>
  <c r="T1708" i="1" s="1"/>
  <c r="E1707" i="1"/>
  <c r="F1707" i="1"/>
  <c r="G1707" i="1"/>
  <c r="P1707" i="1"/>
  <c r="Q1707" i="1"/>
  <c r="R1707" i="1"/>
  <c r="S1707" i="1"/>
  <c r="U1707" i="1"/>
  <c r="V1707" i="1"/>
  <c r="T1707" i="1" s="1"/>
  <c r="V1706" i="1"/>
  <c r="T1706" i="1" s="1"/>
  <c r="U1706" i="1"/>
  <c r="S1706" i="1"/>
  <c r="R1706" i="1"/>
  <c r="P1706" i="1"/>
  <c r="Q1706" i="1" s="1"/>
  <c r="G1706" i="1"/>
  <c r="F1706" i="1"/>
  <c r="E1706" i="1"/>
  <c r="V1705" i="1"/>
  <c r="T1705" i="1" s="1"/>
  <c r="U1705" i="1"/>
  <c r="S1705" i="1"/>
  <c r="R1705" i="1"/>
  <c r="P1705" i="1"/>
  <c r="Q1705" i="1" s="1"/>
  <c r="G1705" i="1"/>
  <c r="F1705" i="1"/>
  <c r="E1705" i="1"/>
  <c r="V1704" i="1"/>
  <c r="U1704" i="1"/>
  <c r="T1704" i="1"/>
  <c r="S1704" i="1"/>
  <c r="R1704" i="1"/>
  <c r="P1704" i="1"/>
  <c r="Q1704" i="1" s="1"/>
  <c r="G1704" i="1"/>
  <c r="F1704" i="1"/>
  <c r="E1704" i="1"/>
  <c r="V1703" i="1"/>
  <c r="U1703" i="1"/>
  <c r="T1703" i="1"/>
  <c r="S1703" i="1"/>
  <c r="R1703" i="1"/>
  <c r="P1703" i="1"/>
  <c r="Q1703" i="1" s="1"/>
  <c r="G1703" i="1"/>
  <c r="F1703" i="1"/>
  <c r="E1703" i="1"/>
  <c r="V1702" i="1"/>
  <c r="T1702" i="1" s="1"/>
  <c r="U1702" i="1"/>
  <c r="S1702" i="1"/>
  <c r="R1702" i="1"/>
  <c r="P1702" i="1"/>
  <c r="Q1702" i="1" s="1"/>
  <c r="G1702" i="1"/>
  <c r="F1702" i="1"/>
  <c r="E1702" i="1"/>
  <c r="V1701" i="1"/>
  <c r="T1701" i="1" s="1"/>
  <c r="U1701" i="1"/>
  <c r="S1701" i="1"/>
  <c r="R1701" i="1"/>
  <c r="P1701" i="1"/>
  <c r="Q1701" i="1" s="1"/>
  <c r="G1701" i="1"/>
  <c r="F1701" i="1"/>
  <c r="E1701" i="1"/>
  <c r="V1700" i="1"/>
  <c r="T1700" i="1" s="1"/>
  <c r="U1700" i="1"/>
  <c r="S1700" i="1"/>
  <c r="R1700" i="1"/>
  <c r="P1700" i="1"/>
  <c r="Q1700" i="1" s="1"/>
  <c r="G1700" i="1"/>
  <c r="F1700" i="1"/>
  <c r="E1700" i="1"/>
  <c r="V1699" i="1"/>
  <c r="T1699" i="1" s="1"/>
  <c r="U1699" i="1"/>
  <c r="S1699" i="1"/>
  <c r="R1699" i="1"/>
  <c r="P1699" i="1"/>
  <c r="Q1699" i="1" s="1"/>
  <c r="G1699" i="1"/>
  <c r="F1699" i="1"/>
  <c r="E1699" i="1"/>
  <c r="V1698" i="1"/>
  <c r="T1698" i="1" s="1"/>
  <c r="U1698" i="1"/>
  <c r="S1698" i="1"/>
  <c r="R1698" i="1"/>
  <c r="P1698" i="1"/>
  <c r="Q1698" i="1" s="1"/>
  <c r="G1698" i="1"/>
  <c r="F1698" i="1"/>
  <c r="E1698" i="1"/>
  <c r="V1697" i="1"/>
  <c r="T1697" i="1" s="1"/>
  <c r="U1697" i="1"/>
  <c r="S1697" i="1"/>
  <c r="R1697" i="1"/>
  <c r="P1697" i="1"/>
  <c r="Q1697" i="1" s="1"/>
  <c r="G1697" i="1"/>
  <c r="F1697" i="1"/>
  <c r="E1697" i="1"/>
  <c r="V1696" i="1"/>
  <c r="T1696" i="1" s="1"/>
  <c r="U1696" i="1"/>
  <c r="S1696" i="1"/>
  <c r="R1696" i="1"/>
  <c r="P1696" i="1"/>
  <c r="Q1696" i="1" s="1"/>
  <c r="G1696" i="1"/>
  <c r="F1696" i="1"/>
  <c r="E1696" i="1"/>
  <c r="V1695" i="1"/>
  <c r="T1695" i="1" s="1"/>
  <c r="U1695" i="1"/>
  <c r="S1695" i="1"/>
  <c r="R1695" i="1"/>
  <c r="P1695" i="1"/>
  <c r="Q1695" i="1" s="1"/>
  <c r="G1695" i="1"/>
  <c r="F1695" i="1"/>
  <c r="E1695" i="1"/>
  <c r="V1694" i="1"/>
  <c r="T1694" i="1" s="1"/>
  <c r="U1694" i="1"/>
  <c r="S1694" i="1"/>
  <c r="R1694" i="1"/>
  <c r="P1694" i="1"/>
  <c r="Q1694" i="1" s="1"/>
  <c r="G1694" i="1"/>
  <c r="F1694" i="1"/>
  <c r="E1694" i="1"/>
  <c r="V1693" i="1"/>
  <c r="T1693" i="1" s="1"/>
  <c r="U1693" i="1"/>
  <c r="S1693" i="1"/>
  <c r="R1693" i="1"/>
  <c r="P1693" i="1"/>
  <c r="Q1693" i="1" s="1"/>
  <c r="G1693" i="1"/>
  <c r="F1693" i="1"/>
  <c r="E1693" i="1"/>
  <c r="V1692" i="1"/>
  <c r="T1692" i="1" s="1"/>
  <c r="U1692" i="1"/>
  <c r="S1692" i="1"/>
  <c r="R1692" i="1"/>
  <c r="P1692" i="1"/>
  <c r="Q1692" i="1" s="1"/>
  <c r="G1692" i="1"/>
  <c r="F1692" i="1"/>
  <c r="E1692" i="1"/>
  <c r="E1691" i="1"/>
  <c r="F1691" i="1"/>
  <c r="G1691" i="1"/>
  <c r="V1691" i="1"/>
  <c r="T1691" i="1" s="1"/>
  <c r="U1691" i="1"/>
  <c r="S1691" i="1"/>
  <c r="R1691" i="1"/>
  <c r="P1691" i="1"/>
  <c r="Q1691" i="1" s="1"/>
  <c r="V1690" i="1"/>
  <c r="T1690" i="1" s="1"/>
  <c r="U1690" i="1"/>
  <c r="S1690" i="1"/>
  <c r="R1690" i="1"/>
  <c r="P1690" i="1"/>
  <c r="Q1690" i="1" s="1"/>
  <c r="V1689" i="1"/>
  <c r="T1689" i="1" s="1"/>
  <c r="U1689" i="1"/>
  <c r="S1689" i="1"/>
  <c r="R1689" i="1"/>
  <c r="P1689" i="1"/>
  <c r="Q1689" i="1" s="1"/>
  <c r="G1689" i="1"/>
  <c r="F1689" i="1"/>
  <c r="V1688" i="1"/>
  <c r="T1688" i="1" s="1"/>
  <c r="U1688" i="1"/>
  <c r="S1688" i="1"/>
  <c r="R1688" i="1"/>
  <c r="P1688" i="1"/>
  <c r="Q1688" i="1" s="1"/>
  <c r="G1688" i="1"/>
  <c r="F1688" i="1"/>
  <c r="E1688" i="1"/>
  <c r="V1687" i="1"/>
  <c r="T1687" i="1" s="1"/>
  <c r="U1687" i="1"/>
  <c r="S1687" i="1"/>
  <c r="R1687" i="1"/>
  <c r="P1687" i="1"/>
  <c r="Q1687" i="1" s="1"/>
  <c r="V1686" i="1"/>
  <c r="T1686" i="1" s="1"/>
  <c r="U1686" i="1"/>
  <c r="S1686" i="1"/>
  <c r="R1686" i="1"/>
  <c r="P1686" i="1"/>
  <c r="Q1686" i="1" s="1"/>
  <c r="G1686" i="1"/>
  <c r="F1686" i="1"/>
  <c r="E1686" i="1"/>
  <c r="V1685" i="1"/>
  <c r="T1685" i="1" s="1"/>
  <c r="U1685" i="1"/>
  <c r="S1685" i="1"/>
  <c r="R1685" i="1"/>
  <c r="P1685" i="1"/>
  <c r="Q1685" i="1" s="1"/>
  <c r="G1685" i="1"/>
  <c r="F1685" i="1"/>
  <c r="E1685" i="1"/>
  <c r="G1683" i="1"/>
  <c r="F1683" i="1"/>
  <c r="E1683" i="1"/>
  <c r="E1684" i="1"/>
  <c r="F1684" i="1"/>
  <c r="G1684" i="1"/>
  <c r="V1684" i="1"/>
  <c r="T1684" i="1" s="1"/>
  <c r="U1684" i="1"/>
  <c r="S1684" i="1"/>
  <c r="R1684" i="1"/>
  <c r="P1684" i="1"/>
  <c r="Q1684" i="1" s="1"/>
  <c r="P1683" i="1"/>
  <c r="Q1683" i="1"/>
  <c r="R1683" i="1"/>
  <c r="S1683" i="1"/>
  <c r="U1683" i="1"/>
  <c r="V1683" i="1"/>
  <c r="T1683" i="1" s="1"/>
  <c r="V1682" i="1"/>
  <c r="T1682" i="1" s="1"/>
  <c r="U1682" i="1"/>
  <c r="S1682" i="1"/>
  <c r="R1682" i="1"/>
  <c r="P1682" i="1"/>
  <c r="Q1682" i="1" s="1"/>
  <c r="G1682" i="1"/>
  <c r="F1682" i="1"/>
  <c r="E1682" i="1"/>
  <c r="V1681" i="1"/>
  <c r="T1681" i="1" s="1"/>
  <c r="U1681" i="1"/>
  <c r="S1681" i="1"/>
  <c r="R1681" i="1"/>
  <c r="P1681" i="1"/>
  <c r="Q1681" i="1" s="1"/>
  <c r="G1681" i="1"/>
  <c r="F1681" i="1"/>
  <c r="E1681" i="1"/>
  <c r="V1680" i="1"/>
  <c r="T1680" i="1" s="1"/>
  <c r="U1680" i="1"/>
  <c r="S1680" i="1"/>
  <c r="R1680" i="1"/>
  <c r="P1680" i="1"/>
  <c r="Q1680" i="1" s="1"/>
  <c r="G1680" i="1"/>
  <c r="F1680" i="1"/>
  <c r="E1680" i="1"/>
  <c r="P1679" i="1"/>
  <c r="Q1679" i="1" s="1"/>
  <c r="R1679" i="1"/>
  <c r="S1679" i="1"/>
  <c r="U1679" i="1"/>
  <c r="V1679" i="1"/>
  <c r="T1679" i="1" s="1"/>
  <c r="V1678" i="1"/>
  <c r="T1678" i="1" s="1"/>
  <c r="U1678" i="1"/>
  <c r="S1678" i="1"/>
  <c r="R1678" i="1"/>
  <c r="P1678" i="1"/>
  <c r="Q1678" i="1" s="1"/>
  <c r="G1678" i="1"/>
  <c r="F1678" i="1"/>
  <c r="E1678" i="1"/>
  <c r="V1677" i="1"/>
  <c r="T1677" i="1" s="1"/>
  <c r="U1677" i="1"/>
  <c r="S1677" i="1"/>
  <c r="R1677" i="1"/>
  <c r="P1677" i="1"/>
  <c r="Q1677" i="1" s="1"/>
  <c r="G1677" i="1"/>
  <c r="F1677" i="1"/>
  <c r="E1677" i="1"/>
  <c r="V1676" i="1"/>
  <c r="U1676" i="1"/>
  <c r="T1676" i="1"/>
  <c r="S1676" i="1"/>
  <c r="R1676" i="1"/>
  <c r="P1676" i="1"/>
  <c r="Q1676" i="1" s="1"/>
  <c r="G1676" i="1"/>
  <c r="F1676" i="1"/>
  <c r="E1676" i="1"/>
  <c r="V1675" i="1"/>
  <c r="T1675" i="1" s="1"/>
  <c r="U1675" i="1"/>
  <c r="S1675" i="1"/>
  <c r="R1675" i="1"/>
  <c r="P1675" i="1"/>
  <c r="Q1675" i="1" s="1"/>
  <c r="G1675" i="1"/>
  <c r="F1675" i="1"/>
  <c r="E1675" i="1"/>
  <c r="E1674" i="1"/>
  <c r="V1674" i="1"/>
  <c r="T1674" i="1" s="1"/>
  <c r="U1674" i="1"/>
  <c r="S1674" i="1"/>
  <c r="R1674" i="1"/>
  <c r="P1674" i="1"/>
  <c r="Q1674" i="1" s="1"/>
  <c r="G1674" i="1"/>
  <c r="F1674" i="1"/>
  <c r="V1673" i="1"/>
  <c r="T1673" i="1" s="1"/>
  <c r="U1673" i="1"/>
  <c r="S1673" i="1"/>
  <c r="R1673" i="1"/>
  <c r="P1673" i="1"/>
  <c r="Q1673" i="1" s="1"/>
  <c r="V1672" i="1"/>
  <c r="T1672" i="1" s="1"/>
  <c r="U1672" i="1"/>
  <c r="S1672" i="1"/>
  <c r="R1672" i="1"/>
  <c r="P1672" i="1"/>
  <c r="Q1672" i="1" s="1"/>
  <c r="G1672" i="1"/>
  <c r="F1672" i="1"/>
  <c r="E1672" i="1"/>
  <c r="V1668" i="1"/>
  <c r="T1668" i="1" s="1"/>
  <c r="V1669" i="1"/>
  <c r="T1669" i="1" s="1"/>
  <c r="V1670" i="1"/>
  <c r="T1670" i="1" s="1"/>
  <c r="V1671" i="1"/>
  <c r="T1671" i="1" s="1"/>
  <c r="U1668" i="1"/>
  <c r="U1669" i="1"/>
  <c r="U1670" i="1"/>
  <c r="U1671" i="1"/>
  <c r="S1668" i="1"/>
  <c r="S1669" i="1"/>
  <c r="S1670" i="1"/>
  <c r="S1671" i="1"/>
  <c r="R1668" i="1"/>
  <c r="R1669" i="1"/>
  <c r="R1670" i="1"/>
  <c r="R1671" i="1"/>
  <c r="P1668" i="1"/>
  <c r="Q1668" i="1" s="1"/>
  <c r="P1669" i="1"/>
  <c r="Q1669" i="1" s="1"/>
  <c r="P1670" i="1"/>
  <c r="Q1670" i="1" s="1"/>
  <c r="P1671" i="1"/>
  <c r="Q1671" i="1" s="1"/>
  <c r="G1668" i="1"/>
  <c r="G1669" i="1"/>
  <c r="G1670" i="1"/>
  <c r="G1671" i="1"/>
  <c r="F1668" i="1"/>
  <c r="F1669" i="1"/>
  <c r="F1670" i="1"/>
  <c r="F1671" i="1"/>
  <c r="E1668" i="1"/>
  <c r="E1669" i="1"/>
  <c r="E1670" i="1"/>
  <c r="E1671" i="1"/>
  <c r="V1667" i="1"/>
  <c r="T1667" i="1" s="1"/>
  <c r="U1667" i="1"/>
  <c r="S1667" i="1"/>
  <c r="R1667" i="1"/>
  <c r="P1667" i="1"/>
  <c r="Q1667" i="1" s="1"/>
  <c r="G1667" i="1"/>
  <c r="F1667" i="1"/>
  <c r="E1667" i="1"/>
  <c r="V1666" i="1"/>
  <c r="T1666" i="1" s="1"/>
  <c r="U1666" i="1"/>
  <c r="S1666" i="1"/>
  <c r="R1666" i="1"/>
  <c r="P1666" i="1"/>
  <c r="Q1666" i="1" s="1"/>
  <c r="G1666" i="1"/>
  <c r="F1666" i="1"/>
  <c r="E1666" i="1"/>
  <c r="E1665" i="1"/>
  <c r="F1665" i="1"/>
  <c r="G1665" i="1"/>
  <c r="P1665" i="1"/>
  <c r="Q1665" i="1" s="1"/>
  <c r="R1665" i="1"/>
  <c r="S1665" i="1"/>
  <c r="U1665" i="1"/>
  <c r="V1665" i="1"/>
  <c r="T1665" i="1" s="1"/>
  <c r="E1664" i="1"/>
  <c r="F1664" i="1"/>
  <c r="G1664" i="1"/>
  <c r="P1664" i="1"/>
  <c r="Q1664" i="1"/>
  <c r="R1664" i="1"/>
  <c r="S1664" i="1"/>
  <c r="U1664" i="1"/>
  <c r="V1664" i="1"/>
  <c r="T1664" i="1" s="1"/>
  <c r="E1663" i="1"/>
  <c r="F1663" i="1"/>
  <c r="G1663" i="1"/>
  <c r="P1663" i="1"/>
  <c r="Q1663" i="1" s="1"/>
  <c r="R1663" i="1"/>
  <c r="S1663" i="1"/>
  <c r="U1663" i="1"/>
  <c r="V1663" i="1"/>
  <c r="T1663" i="1" s="1"/>
  <c r="V1662" i="1"/>
  <c r="T1662" i="1" s="1"/>
  <c r="U1662" i="1"/>
  <c r="S1662" i="1"/>
  <c r="R1662" i="1"/>
  <c r="P1662" i="1"/>
  <c r="Q1662" i="1" s="1"/>
  <c r="G1662" i="1"/>
  <c r="F1662" i="1"/>
  <c r="E1662" i="1"/>
  <c r="V1661" i="1"/>
  <c r="T1661" i="1" s="1"/>
  <c r="U1661" i="1"/>
  <c r="S1661" i="1"/>
  <c r="R1661" i="1"/>
  <c r="P1661" i="1"/>
  <c r="Q1661" i="1" s="1"/>
  <c r="G1661" i="1"/>
  <c r="F1661" i="1"/>
  <c r="E1661" i="1"/>
  <c r="V1654" i="1"/>
  <c r="T1654" i="1" s="1"/>
  <c r="V1655" i="1"/>
  <c r="T1655" i="1" s="1"/>
  <c r="V1656" i="1"/>
  <c r="T1656" i="1" s="1"/>
  <c r="V1657" i="1"/>
  <c r="T1657" i="1" s="1"/>
  <c r="V1658" i="1"/>
  <c r="T1658" i="1" s="1"/>
  <c r="V1659" i="1"/>
  <c r="T1659" i="1" s="1"/>
  <c r="V1660" i="1"/>
  <c r="T1660" i="1" s="1"/>
  <c r="U1654" i="1"/>
  <c r="U1655" i="1"/>
  <c r="U1656" i="1"/>
  <c r="U1657" i="1"/>
  <c r="U1658" i="1"/>
  <c r="U1659" i="1"/>
  <c r="U1660" i="1"/>
  <c r="S1654" i="1"/>
  <c r="S1655" i="1"/>
  <c r="S1656" i="1"/>
  <c r="S1657" i="1"/>
  <c r="S1658" i="1"/>
  <c r="S1659" i="1"/>
  <c r="S1660" i="1"/>
  <c r="R1654" i="1"/>
  <c r="R1655" i="1"/>
  <c r="R1656" i="1"/>
  <c r="R1657" i="1"/>
  <c r="R1658" i="1"/>
  <c r="R1659" i="1"/>
  <c r="R1660" i="1"/>
  <c r="P1654" i="1"/>
  <c r="Q1654" i="1" s="1"/>
  <c r="P1655" i="1"/>
  <c r="Q1655" i="1" s="1"/>
  <c r="P1656" i="1"/>
  <c r="Q1656" i="1" s="1"/>
  <c r="P1657" i="1"/>
  <c r="Q1657" i="1" s="1"/>
  <c r="P1658" i="1"/>
  <c r="Q1658" i="1" s="1"/>
  <c r="P1659" i="1"/>
  <c r="Q1659" i="1" s="1"/>
  <c r="P1660" i="1"/>
  <c r="Q1660" i="1" s="1"/>
  <c r="G1654" i="1"/>
  <c r="G1655" i="1"/>
  <c r="G1659" i="1"/>
  <c r="G1660" i="1"/>
  <c r="F1654" i="1"/>
  <c r="F1655" i="1"/>
  <c r="F1659" i="1"/>
  <c r="F1660" i="1"/>
  <c r="E1654" i="1"/>
  <c r="E1655" i="1"/>
  <c r="E1659" i="1"/>
  <c r="E1660" i="1"/>
  <c r="V1653" i="1"/>
  <c r="T1653" i="1" s="1"/>
  <c r="U1653" i="1"/>
  <c r="S1653" i="1"/>
  <c r="R1653" i="1"/>
  <c r="P1653" i="1"/>
  <c r="Q1653" i="1" s="1"/>
  <c r="G1653" i="1"/>
  <c r="F1653" i="1"/>
  <c r="E1653" i="1"/>
  <c r="E1652" i="1"/>
  <c r="F1652" i="1"/>
  <c r="G1652" i="1"/>
  <c r="P1652" i="1"/>
  <c r="Q1652" i="1"/>
  <c r="R1652" i="1"/>
  <c r="S1652" i="1"/>
  <c r="U1652" i="1"/>
  <c r="V1652" i="1"/>
  <c r="T1652" i="1" s="1"/>
  <c r="P1651" i="1"/>
  <c r="Q1651" i="1" s="1"/>
  <c r="R1651" i="1"/>
  <c r="S1651" i="1"/>
  <c r="U1651" i="1"/>
  <c r="V1651" i="1"/>
  <c r="T1651" i="1" s="1"/>
  <c r="E1644" i="1"/>
  <c r="F1644" i="1"/>
  <c r="G1644" i="1"/>
  <c r="P1650" i="1"/>
  <c r="Q1650" i="1" s="1"/>
  <c r="R1650" i="1"/>
  <c r="S1650" i="1"/>
  <c r="U1650" i="1"/>
  <c r="V1650" i="1"/>
  <c r="T1650" i="1" s="1"/>
  <c r="G1650" i="1"/>
  <c r="F1650" i="1"/>
  <c r="E1650" i="1"/>
  <c r="V1649" i="1"/>
  <c r="T1649" i="1" s="1"/>
  <c r="V1648" i="1"/>
  <c r="T1648" i="1" s="1"/>
  <c r="V1647" i="1"/>
  <c r="T1647" i="1" s="1"/>
  <c r="U1649" i="1"/>
  <c r="U1648" i="1"/>
  <c r="U1647" i="1"/>
  <c r="S1649" i="1"/>
  <c r="S1648" i="1"/>
  <c r="S1647" i="1"/>
  <c r="R1649" i="1"/>
  <c r="R1648" i="1"/>
  <c r="R1647" i="1"/>
  <c r="P1649" i="1"/>
  <c r="Q1649" i="1" s="1"/>
  <c r="P1648" i="1"/>
  <c r="Q1648" i="1" s="1"/>
  <c r="P1647" i="1"/>
  <c r="Q1647" i="1" s="1"/>
  <c r="G1649" i="1"/>
  <c r="G1648" i="1"/>
  <c r="G1647" i="1"/>
  <c r="F1649" i="1"/>
  <c r="F1648" i="1"/>
  <c r="F1647" i="1"/>
  <c r="E1649" i="1"/>
  <c r="E1648" i="1"/>
  <c r="E1647" i="1"/>
  <c r="V1646" i="1"/>
  <c r="T1646" i="1" s="1"/>
  <c r="V1645" i="1"/>
  <c r="T1645" i="1" s="1"/>
  <c r="V1644" i="1"/>
  <c r="T1644" i="1" s="1"/>
  <c r="V1643" i="1"/>
  <c r="T1643" i="1" s="1"/>
  <c r="V1642" i="1"/>
  <c r="T1642" i="1" s="1"/>
  <c r="U1646" i="1"/>
  <c r="U1645" i="1"/>
  <c r="U1644" i="1"/>
  <c r="U1643" i="1"/>
  <c r="U1642" i="1"/>
  <c r="S1646" i="1"/>
  <c r="S1645" i="1"/>
  <c r="S1644" i="1"/>
  <c r="S1643" i="1"/>
  <c r="S1642" i="1"/>
  <c r="R1646" i="1"/>
  <c r="R1645" i="1"/>
  <c r="R1644" i="1"/>
  <c r="R1643" i="1"/>
  <c r="R1642" i="1"/>
  <c r="P1646" i="1"/>
  <c r="Q1646" i="1" s="1"/>
  <c r="P1645" i="1"/>
  <c r="Q1645" i="1" s="1"/>
  <c r="P1644" i="1"/>
  <c r="Q1644" i="1" s="1"/>
  <c r="P1643" i="1"/>
  <c r="Q1643" i="1" s="1"/>
  <c r="P1642" i="1"/>
  <c r="Q1642" i="1" s="1"/>
  <c r="G1646" i="1"/>
  <c r="G1645" i="1"/>
  <c r="G1643" i="1"/>
  <c r="G1642" i="1"/>
  <c r="F1646" i="1"/>
  <c r="F1645" i="1"/>
  <c r="F1643" i="1"/>
  <c r="F1642" i="1"/>
  <c r="E1646" i="1"/>
  <c r="E1645" i="1"/>
  <c r="E1643" i="1"/>
  <c r="E1642" i="1"/>
  <c r="E1641" i="1"/>
  <c r="F1641" i="1"/>
  <c r="G1641" i="1"/>
  <c r="P1641" i="1"/>
  <c r="Q1641" i="1" s="1"/>
  <c r="R1641" i="1"/>
  <c r="S1641" i="1"/>
  <c r="U1641" i="1"/>
  <c r="V1641" i="1"/>
  <c r="T1641" i="1" s="1"/>
  <c r="E1640" i="1"/>
  <c r="F1640" i="1"/>
  <c r="G1640" i="1"/>
  <c r="P1640" i="1"/>
  <c r="Q1640" i="1" s="1"/>
  <c r="R1640" i="1"/>
  <c r="S1640" i="1"/>
  <c r="U1640" i="1"/>
  <c r="V1640" i="1"/>
  <c r="T1640" i="1" s="1"/>
  <c r="E1639" i="1"/>
  <c r="F1639" i="1"/>
  <c r="G1639" i="1"/>
  <c r="P1639" i="1"/>
  <c r="Q1639" i="1" s="1"/>
  <c r="R1639" i="1"/>
  <c r="S1639" i="1"/>
  <c r="U1639" i="1"/>
  <c r="V1639" i="1"/>
  <c r="T1639" i="1" s="1"/>
  <c r="E1638" i="1"/>
  <c r="F1638" i="1"/>
  <c r="G1638" i="1"/>
  <c r="P1638" i="1"/>
  <c r="Q1638" i="1" s="1"/>
  <c r="R1638" i="1"/>
  <c r="S1638" i="1"/>
  <c r="U1638" i="1"/>
  <c r="V1638" i="1"/>
  <c r="T1638" i="1" s="1"/>
  <c r="V1637" i="1"/>
  <c r="T1637" i="1" s="1"/>
  <c r="U1637" i="1"/>
  <c r="S1637" i="1"/>
  <c r="R1637" i="1"/>
  <c r="P1637" i="1"/>
  <c r="Q1637" i="1" s="1"/>
  <c r="G1637" i="1"/>
  <c r="F1637" i="1"/>
  <c r="E1637" i="1"/>
  <c r="V1636" i="1"/>
  <c r="T1636" i="1" s="1"/>
  <c r="U1636" i="1"/>
  <c r="S1636" i="1"/>
  <c r="R1636" i="1"/>
  <c r="P1636" i="1"/>
  <c r="Q1636" i="1" s="1"/>
  <c r="G1636" i="1"/>
  <c r="F1636" i="1"/>
  <c r="E1636" i="1"/>
  <c r="V1635" i="1"/>
  <c r="T1635" i="1" s="1"/>
  <c r="U1635" i="1"/>
  <c r="S1635" i="1"/>
  <c r="R1635" i="1"/>
  <c r="P1635" i="1"/>
  <c r="Q1635" i="1" s="1"/>
  <c r="G1635" i="1"/>
  <c r="F1635" i="1"/>
  <c r="E1635" i="1"/>
  <c r="E1634" i="1"/>
  <c r="F1634" i="1"/>
  <c r="G1634" i="1"/>
  <c r="P1634" i="1"/>
  <c r="Q1634" i="1" s="1"/>
  <c r="R1634" i="1"/>
  <c r="S1634" i="1"/>
  <c r="U1634" i="1"/>
  <c r="V1634" i="1"/>
  <c r="T1634" i="1" s="1"/>
  <c r="E1632" i="1"/>
  <c r="F1632" i="1"/>
  <c r="G1632" i="1"/>
  <c r="V1633" i="1"/>
  <c r="T1633" i="1" s="1"/>
  <c r="U1633" i="1"/>
  <c r="S1633" i="1"/>
  <c r="R1633" i="1"/>
  <c r="P1633" i="1"/>
  <c r="Q1633" i="1" s="1"/>
  <c r="G1633" i="1"/>
  <c r="F1633" i="1"/>
  <c r="E1633" i="1"/>
  <c r="V1632" i="1"/>
  <c r="T1632" i="1" s="1"/>
  <c r="U1632" i="1"/>
  <c r="S1632" i="1"/>
  <c r="R1632" i="1"/>
  <c r="P1632" i="1"/>
  <c r="Q1632" i="1" s="1"/>
  <c r="V1631" i="1"/>
  <c r="T1631" i="1" s="1"/>
  <c r="U1631" i="1"/>
  <c r="S1631" i="1"/>
  <c r="R1631" i="1"/>
  <c r="P1631" i="1"/>
  <c r="Q1631" i="1" s="1"/>
  <c r="G1631" i="1"/>
  <c r="F1631" i="1"/>
  <c r="E1631" i="1"/>
  <c r="V1630" i="1"/>
  <c r="T1630" i="1" s="1"/>
  <c r="U1630" i="1"/>
  <c r="S1630" i="1"/>
  <c r="R1630" i="1"/>
  <c r="P1630" i="1"/>
  <c r="Q1630" i="1" s="1"/>
  <c r="G1630" i="1"/>
  <c r="F1630" i="1"/>
  <c r="E1630" i="1"/>
  <c r="V1629" i="1"/>
  <c r="T1629" i="1" s="1"/>
  <c r="U1629" i="1"/>
  <c r="S1629" i="1"/>
  <c r="R1629" i="1"/>
  <c r="P1629" i="1"/>
  <c r="Q1629" i="1" s="1"/>
  <c r="G1629" i="1"/>
  <c r="F1629" i="1"/>
  <c r="E1629" i="1"/>
  <c r="V1628" i="1"/>
  <c r="T1628" i="1" s="1"/>
  <c r="U1628" i="1"/>
  <c r="S1628" i="1"/>
  <c r="R1628" i="1"/>
  <c r="P1628" i="1"/>
  <c r="Q1628" i="1" s="1"/>
  <c r="G1628" i="1"/>
  <c r="F1628" i="1"/>
  <c r="E1628" i="1"/>
  <c r="V1627" i="1"/>
  <c r="T1627" i="1" s="1"/>
  <c r="U1627" i="1"/>
  <c r="S1627" i="1"/>
  <c r="R1627" i="1"/>
  <c r="P1627" i="1"/>
  <c r="Q1627" i="1" s="1"/>
  <c r="G1627" i="1"/>
  <c r="F1627" i="1"/>
  <c r="E1627" i="1"/>
  <c r="E1626" i="1"/>
  <c r="F1626" i="1"/>
  <c r="G1626" i="1"/>
  <c r="P1626" i="1"/>
  <c r="Q1626" i="1" s="1"/>
  <c r="R1626" i="1"/>
  <c r="S1626" i="1"/>
  <c r="U1626" i="1"/>
  <c r="V1626" i="1"/>
  <c r="T1626" i="1" s="1"/>
  <c r="E1625" i="1"/>
  <c r="F1625" i="1"/>
  <c r="G1625" i="1"/>
  <c r="P1625" i="1"/>
  <c r="Q1625" i="1"/>
  <c r="R1625" i="1"/>
  <c r="S1625" i="1"/>
  <c r="U1625" i="1"/>
  <c r="V1625" i="1"/>
  <c r="T1625" i="1" s="1"/>
  <c r="E1624" i="1"/>
  <c r="F1624" i="1"/>
  <c r="G1624" i="1"/>
  <c r="P1624" i="1"/>
  <c r="Q1624" i="1"/>
  <c r="R1624" i="1"/>
  <c r="S1624" i="1"/>
  <c r="U1624" i="1"/>
  <c r="V1624" i="1"/>
  <c r="T1624" i="1" s="1"/>
  <c r="E1623" i="1"/>
  <c r="F1623" i="1"/>
  <c r="G1623" i="1"/>
  <c r="P1623" i="1"/>
  <c r="Q1623" i="1" s="1"/>
  <c r="R1623" i="1"/>
  <c r="S1623" i="1"/>
  <c r="U1623" i="1"/>
  <c r="V1623" i="1"/>
  <c r="T1623" i="1" s="1"/>
  <c r="E1622" i="1"/>
  <c r="F1622" i="1"/>
  <c r="G1622" i="1"/>
  <c r="P1622" i="1"/>
  <c r="Q1622" i="1" s="1"/>
  <c r="R1622" i="1"/>
  <c r="S1622" i="1"/>
  <c r="U1622" i="1"/>
  <c r="V1622" i="1"/>
  <c r="T1622" i="1" s="1"/>
  <c r="E1621" i="1"/>
  <c r="F1621" i="1"/>
  <c r="G1621" i="1"/>
  <c r="P1621" i="1"/>
  <c r="Q1621" i="1" s="1"/>
  <c r="R1621" i="1"/>
  <c r="S1621" i="1"/>
  <c r="U1621" i="1"/>
  <c r="V1621" i="1"/>
  <c r="T1621" i="1" s="1"/>
  <c r="E1620" i="1"/>
  <c r="F1620" i="1"/>
  <c r="G1620" i="1"/>
  <c r="P1620" i="1"/>
  <c r="Q1620" i="1" s="1"/>
  <c r="R1620" i="1"/>
  <c r="S1620" i="1"/>
  <c r="U1620" i="1"/>
  <c r="V1620" i="1"/>
  <c r="T1620" i="1" s="1"/>
  <c r="E1619" i="1"/>
  <c r="F1619" i="1"/>
  <c r="G1619" i="1"/>
  <c r="P1619" i="1"/>
  <c r="Q1619" i="1" s="1"/>
  <c r="R1619" i="1"/>
  <c r="S1619" i="1"/>
  <c r="U1619" i="1"/>
  <c r="V1619" i="1"/>
  <c r="T1619" i="1" s="1"/>
  <c r="E1618" i="1"/>
  <c r="F1618" i="1"/>
  <c r="G1618" i="1"/>
  <c r="P1618" i="1"/>
  <c r="Q1618" i="1"/>
  <c r="R1618" i="1"/>
  <c r="S1618" i="1"/>
  <c r="U1618" i="1"/>
  <c r="V1618" i="1"/>
  <c r="T1618" i="1" s="1"/>
  <c r="V1617" i="1"/>
  <c r="T1617" i="1" s="1"/>
  <c r="U1617" i="1"/>
  <c r="S1617" i="1"/>
  <c r="R1617" i="1"/>
  <c r="P1617" i="1"/>
  <c r="Q1617" i="1" s="1"/>
  <c r="G1617" i="1"/>
  <c r="F1617" i="1"/>
  <c r="E1617" i="1"/>
  <c r="V1616" i="1"/>
  <c r="T1616" i="1" s="1"/>
  <c r="U1616" i="1"/>
  <c r="S1616" i="1"/>
  <c r="R1616" i="1"/>
  <c r="P1616" i="1"/>
  <c r="Q1616" i="1" s="1"/>
  <c r="G1616" i="1"/>
  <c r="F1616" i="1"/>
  <c r="E1616" i="1"/>
  <c r="V1615" i="1"/>
  <c r="T1615" i="1" s="1"/>
  <c r="U1615" i="1"/>
  <c r="S1615" i="1"/>
  <c r="R1615" i="1"/>
  <c r="P1615" i="1"/>
  <c r="Q1615" i="1" s="1"/>
  <c r="G1615" i="1"/>
  <c r="F1615" i="1"/>
  <c r="E1615" i="1"/>
  <c r="V1614" i="1"/>
  <c r="T1614" i="1" s="1"/>
  <c r="U1614" i="1"/>
  <c r="S1614" i="1"/>
  <c r="R1614" i="1"/>
  <c r="P1614" i="1"/>
  <c r="Q1614" i="1" s="1"/>
  <c r="V1613" i="1"/>
  <c r="T1613" i="1" s="1"/>
  <c r="U1613" i="1"/>
  <c r="S1613" i="1"/>
  <c r="R1613" i="1"/>
  <c r="P1613" i="1"/>
  <c r="Q1613" i="1" s="1"/>
  <c r="G1613" i="1"/>
  <c r="F1613" i="1"/>
  <c r="E1613" i="1"/>
  <c r="V1612" i="1"/>
  <c r="T1612" i="1" s="1"/>
  <c r="U1612" i="1"/>
  <c r="S1612" i="1"/>
  <c r="R1612" i="1"/>
  <c r="P1612" i="1"/>
  <c r="Q1612" i="1" s="1"/>
  <c r="G1612" i="1"/>
  <c r="F1612" i="1"/>
  <c r="E1612" i="1"/>
  <c r="V1611" i="1"/>
  <c r="T1611" i="1" s="1"/>
  <c r="U1611" i="1"/>
  <c r="S1611" i="1"/>
  <c r="R1611" i="1"/>
  <c r="P1611" i="1"/>
  <c r="Q1611" i="1" s="1"/>
  <c r="G1611" i="1"/>
  <c r="F1611" i="1"/>
  <c r="E1611" i="1"/>
  <c r="V1610" i="1"/>
  <c r="T1610" i="1" s="1"/>
  <c r="U1610" i="1"/>
  <c r="S1610" i="1"/>
  <c r="R1610" i="1"/>
  <c r="P1610" i="1"/>
  <c r="Q1610" i="1" s="1"/>
  <c r="G1610" i="1"/>
  <c r="F1610" i="1"/>
  <c r="E1610" i="1"/>
  <c r="V1609" i="1"/>
  <c r="T1609" i="1" s="1"/>
  <c r="U1609" i="1"/>
  <c r="S1609" i="1"/>
  <c r="R1609" i="1"/>
  <c r="P1609" i="1"/>
  <c r="Q1609" i="1" s="1"/>
  <c r="V1608" i="1"/>
  <c r="T1608" i="1" s="1"/>
  <c r="U1608" i="1"/>
  <c r="S1608" i="1"/>
  <c r="R1608" i="1"/>
  <c r="P1608" i="1"/>
  <c r="Q1608" i="1" s="1"/>
  <c r="G1608" i="1"/>
  <c r="F1608" i="1"/>
  <c r="E1608" i="1"/>
  <c r="E1607" i="1"/>
  <c r="F1607" i="1"/>
  <c r="G1607" i="1"/>
  <c r="P1607" i="1"/>
  <c r="Q1607" i="1" s="1"/>
  <c r="R1607" i="1"/>
  <c r="S1607" i="1"/>
  <c r="U1607" i="1"/>
  <c r="V1607" i="1"/>
  <c r="T1607" i="1" s="1"/>
  <c r="E1606" i="1"/>
  <c r="F1606" i="1"/>
  <c r="G1606" i="1"/>
  <c r="P1606" i="1"/>
  <c r="Q1606" i="1" s="1"/>
  <c r="R1606" i="1"/>
  <c r="S1606" i="1"/>
  <c r="U1606" i="1"/>
  <c r="V1606" i="1"/>
  <c r="T1606" i="1" s="1"/>
  <c r="E1605" i="1"/>
  <c r="F1605" i="1"/>
  <c r="G1605" i="1"/>
  <c r="P1605" i="1"/>
  <c r="Q1605" i="1"/>
  <c r="R1605" i="1"/>
  <c r="S1605" i="1"/>
  <c r="U1605" i="1"/>
  <c r="V1605" i="1"/>
  <c r="T1605" i="1" s="1"/>
  <c r="E1604" i="1"/>
  <c r="F1604" i="1"/>
  <c r="G1604" i="1"/>
  <c r="P1604" i="1"/>
  <c r="Q1604" i="1"/>
  <c r="R1604" i="1"/>
  <c r="S1604" i="1"/>
  <c r="U1604" i="1"/>
  <c r="V1604" i="1"/>
  <c r="T1604" i="1" s="1"/>
  <c r="E1603" i="1"/>
  <c r="F1603" i="1"/>
  <c r="G1603" i="1"/>
  <c r="P1603" i="1"/>
  <c r="Q1603" i="1" s="1"/>
  <c r="R1603" i="1"/>
  <c r="S1603" i="1"/>
  <c r="U1603" i="1"/>
  <c r="V1603" i="1"/>
  <c r="T1603" i="1" s="1"/>
  <c r="E1602" i="1"/>
  <c r="F1602" i="1"/>
  <c r="G1602" i="1"/>
  <c r="P1602" i="1"/>
  <c r="Q1602" i="1" s="1"/>
  <c r="R1602" i="1"/>
  <c r="S1602" i="1"/>
  <c r="U1602" i="1"/>
  <c r="V1602" i="1"/>
  <c r="T1602" i="1" s="1"/>
  <c r="E1601" i="1"/>
  <c r="F1601" i="1"/>
  <c r="G1601" i="1"/>
  <c r="P1601" i="1"/>
  <c r="Q1601" i="1" s="1"/>
  <c r="R1601" i="1"/>
  <c r="S1601" i="1"/>
  <c r="U1601" i="1"/>
  <c r="V1601" i="1"/>
  <c r="T1601" i="1" s="1"/>
  <c r="E1600" i="1"/>
  <c r="F1600" i="1"/>
  <c r="P1600" i="1"/>
  <c r="Q1600" i="1" s="1"/>
  <c r="R1600" i="1"/>
  <c r="S1600" i="1"/>
  <c r="U1600" i="1"/>
  <c r="V1600" i="1"/>
  <c r="T1600" i="1" s="1"/>
  <c r="E1599" i="1"/>
  <c r="F1599" i="1"/>
  <c r="G1599" i="1"/>
  <c r="P1599" i="1"/>
  <c r="Q1599" i="1" s="1"/>
  <c r="R1599" i="1"/>
  <c r="S1599" i="1"/>
  <c r="U1599" i="1"/>
  <c r="V1599" i="1"/>
  <c r="T1599" i="1" s="1"/>
  <c r="E1598" i="1"/>
  <c r="F1598" i="1"/>
  <c r="G1598" i="1"/>
  <c r="P1598" i="1"/>
  <c r="Q1598" i="1" s="1"/>
  <c r="R1598" i="1"/>
  <c r="S1598" i="1"/>
  <c r="U1598" i="1"/>
  <c r="V1598" i="1"/>
  <c r="T1598" i="1" s="1"/>
  <c r="V1597" i="1"/>
  <c r="T1597" i="1" s="1"/>
  <c r="U1597" i="1"/>
  <c r="S1597" i="1"/>
  <c r="R1597" i="1"/>
  <c r="P1597" i="1"/>
  <c r="Q1597" i="1" s="1"/>
  <c r="G1597" i="1"/>
  <c r="F1597" i="1"/>
  <c r="E1597" i="1"/>
  <c r="V1596" i="1"/>
  <c r="T1596" i="1" s="1"/>
  <c r="U1596" i="1"/>
  <c r="S1596" i="1"/>
  <c r="R1596" i="1"/>
  <c r="P1596" i="1"/>
  <c r="Q1596" i="1" s="1"/>
  <c r="V1595" i="1"/>
  <c r="T1595" i="1" s="1"/>
  <c r="U1595" i="1"/>
  <c r="S1595" i="1"/>
  <c r="R1595" i="1"/>
  <c r="P1595" i="1"/>
  <c r="Q1595" i="1" s="1"/>
  <c r="G1595" i="1"/>
  <c r="F1595" i="1"/>
  <c r="E1595" i="1"/>
  <c r="V1594" i="1"/>
  <c r="T1594" i="1" s="1"/>
  <c r="U1594" i="1"/>
  <c r="S1594" i="1"/>
  <c r="R1594" i="1"/>
  <c r="P1594" i="1"/>
  <c r="Q1594" i="1" s="1"/>
  <c r="G1594" i="1"/>
  <c r="F1594" i="1"/>
  <c r="E1594" i="1"/>
  <c r="V1593" i="1"/>
  <c r="T1593" i="1" s="1"/>
  <c r="U1593" i="1"/>
  <c r="S1593" i="1"/>
  <c r="R1593" i="1"/>
  <c r="P1593" i="1"/>
  <c r="Q1593" i="1" s="1"/>
  <c r="G1593" i="1"/>
  <c r="F1593" i="1"/>
  <c r="E1593" i="1"/>
  <c r="V1592" i="1"/>
  <c r="T1592" i="1" s="1"/>
  <c r="U1592" i="1"/>
  <c r="S1592" i="1"/>
  <c r="R1592" i="1"/>
  <c r="P1592" i="1"/>
  <c r="Q1592" i="1" s="1"/>
  <c r="G1592" i="1"/>
  <c r="F1592" i="1"/>
  <c r="E1592" i="1"/>
  <c r="E1591" i="1"/>
  <c r="F1591" i="1"/>
  <c r="G1591" i="1"/>
  <c r="P1591" i="1"/>
  <c r="Q1591" i="1" s="1"/>
  <c r="R1591" i="1"/>
  <c r="S1591" i="1"/>
  <c r="U1591" i="1"/>
  <c r="V1591" i="1"/>
  <c r="T1591" i="1" s="1"/>
  <c r="V1590" i="1"/>
  <c r="T1590" i="1" s="1"/>
  <c r="U1590" i="1"/>
  <c r="S1590" i="1"/>
  <c r="R1590" i="1"/>
  <c r="P1590" i="1"/>
  <c r="Q1590" i="1" s="1"/>
  <c r="G1590" i="1"/>
  <c r="F1590" i="1"/>
  <c r="E1590" i="1"/>
  <c r="V1589" i="1"/>
  <c r="T1589" i="1" s="1"/>
  <c r="U1589" i="1"/>
  <c r="S1589" i="1"/>
  <c r="R1589" i="1"/>
  <c r="P1589" i="1"/>
  <c r="Q1589" i="1" s="1"/>
  <c r="G1589" i="1"/>
  <c r="F1589" i="1"/>
  <c r="E1589" i="1"/>
  <c r="V1588" i="1"/>
  <c r="T1588" i="1" s="1"/>
  <c r="U1588" i="1"/>
  <c r="S1588" i="1"/>
  <c r="R1588" i="1"/>
  <c r="P1588" i="1"/>
  <c r="Q1588" i="1" s="1"/>
  <c r="V1587" i="1"/>
  <c r="T1587" i="1" s="1"/>
  <c r="U1587" i="1"/>
  <c r="S1587" i="1"/>
  <c r="R1587" i="1"/>
  <c r="P1587" i="1"/>
  <c r="Q1587" i="1" s="1"/>
  <c r="E1586" i="1"/>
  <c r="F1586" i="1"/>
  <c r="G1586" i="1"/>
  <c r="P1586" i="1"/>
  <c r="Q1586" i="1" s="1"/>
  <c r="R1586" i="1"/>
  <c r="S1586" i="1"/>
  <c r="U1586" i="1"/>
  <c r="V1586" i="1"/>
  <c r="T1586" i="1" s="1"/>
  <c r="E1585" i="1"/>
  <c r="F1585" i="1"/>
  <c r="P1585" i="1"/>
  <c r="Q1585" i="1"/>
  <c r="R1585" i="1"/>
  <c r="S1585" i="1"/>
  <c r="U1585" i="1"/>
  <c r="V1585" i="1"/>
  <c r="T1585" i="1" s="1"/>
  <c r="E1584" i="1"/>
  <c r="F1584" i="1"/>
  <c r="G1584" i="1"/>
  <c r="P1584" i="1"/>
  <c r="Q1584" i="1" s="1"/>
  <c r="R1584" i="1"/>
  <c r="S1584" i="1"/>
  <c r="U1584" i="1"/>
  <c r="V1584" i="1"/>
  <c r="T1584" i="1" s="1"/>
  <c r="P1583" i="1"/>
  <c r="Q1583" i="1" s="1"/>
  <c r="R1583" i="1"/>
  <c r="S1583" i="1"/>
  <c r="U1583" i="1"/>
  <c r="V1583" i="1"/>
  <c r="T1583" i="1" s="1"/>
  <c r="G1583" i="1"/>
  <c r="F1583" i="1"/>
  <c r="E1583" i="1"/>
  <c r="V1582" i="1"/>
  <c r="T1582" i="1" s="1"/>
  <c r="U1582" i="1"/>
  <c r="S1582" i="1"/>
  <c r="R1582" i="1"/>
  <c r="P1582" i="1"/>
  <c r="Q1582" i="1" s="1"/>
  <c r="G1582" i="1"/>
  <c r="F1582" i="1"/>
  <c r="E1582" i="1"/>
  <c r="V1581" i="1"/>
  <c r="T1581" i="1" s="1"/>
  <c r="U1581" i="1"/>
  <c r="S1581" i="1"/>
  <c r="R1581" i="1"/>
  <c r="P1581" i="1"/>
  <c r="Q1581" i="1" s="1"/>
  <c r="V1580" i="1"/>
  <c r="T1580" i="1" s="1"/>
  <c r="U1580" i="1"/>
  <c r="S1580" i="1"/>
  <c r="R1580" i="1"/>
  <c r="P1580" i="1"/>
  <c r="Q1580" i="1" s="1"/>
  <c r="G1580" i="1"/>
  <c r="F1580" i="1"/>
  <c r="E1580" i="1"/>
  <c r="E1579" i="1"/>
  <c r="F1579" i="1"/>
  <c r="G1579" i="1"/>
  <c r="V1579" i="1"/>
  <c r="T1579" i="1" s="1"/>
  <c r="U1579" i="1"/>
  <c r="S1579" i="1"/>
  <c r="R1579" i="1"/>
  <c r="P1579" i="1"/>
  <c r="Q1579" i="1" s="1"/>
  <c r="V1578" i="1"/>
  <c r="T1578" i="1" s="1"/>
  <c r="U1578" i="1"/>
  <c r="S1578" i="1"/>
  <c r="R1578" i="1"/>
  <c r="P1578" i="1"/>
  <c r="Q1578" i="1" s="1"/>
  <c r="V1577" i="1"/>
  <c r="T1577" i="1" s="1"/>
  <c r="U1577" i="1"/>
  <c r="S1577" i="1"/>
  <c r="R1577" i="1"/>
  <c r="P1577" i="1"/>
  <c r="Q1577" i="1" s="1"/>
  <c r="G1577" i="1"/>
  <c r="F1577" i="1"/>
  <c r="E1577" i="1"/>
  <c r="V1576" i="1"/>
  <c r="T1576" i="1" s="1"/>
  <c r="U1576" i="1"/>
  <c r="S1576" i="1"/>
  <c r="R1576" i="1"/>
  <c r="P1576" i="1"/>
  <c r="Q1576" i="1" s="1"/>
  <c r="G1576" i="1"/>
  <c r="F1576" i="1"/>
  <c r="E1576" i="1"/>
  <c r="V1575" i="1"/>
  <c r="T1575" i="1" s="1"/>
  <c r="U1575" i="1"/>
  <c r="S1575" i="1"/>
  <c r="R1575" i="1"/>
  <c r="P1575" i="1"/>
  <c r="Q1575" i="1" s="1"/>
  <c r="G1575" i="1"/>
  <c r="F1575" i="1"/>
  <c r="E1575" i="1"/>
  <c r="V1574" i="1"/>
  <c r="T1574" i="1" s="1"/>
  <c r="U1574" i="1"/>
  <c r="S1574" i="1"/>
  <c r="R1574" i="1"/>
  <c r="P1574" i="1"/>
  <c r="Q1574" i="1" s="1"/>
  <c r="G1574" i="1"/>
  <c r="F1574" i="1"/>
  <c r="E1574" i="1"/>
  <c r="E1566" i="1"/>
  <c r="F1566" i="1"/>
  <c r="G1566" i="1"/>
  <c r="E1565" i="1"/>
  <c r="F1565" i="1"/>
  <c r="G1565" i="1"/>
  <c r="E1573" i="1"/>
  <c r="F1573" i="1"/>
  <c r="G1573" i="1"/>
  <c r="V1573" i="1"/>
  <c r="T1573" i="1" s="1"/>
  <c r="U1573" i="1"/>
  <c r="S1573" i="1"/>
  <c r="R1573" i="1"/>
  <c r="P1573" i="1"/>
  <c r="Q1573" i="1" s="1"/>
  <c r="V1572" i="1"/>
  <c r="T1572" i="1" s="1"/>
  <c r="U1572" i="1"/>
  <c r="S1572" i="1"/>
  <c r="R1572" i="1"/>
  <c r="P1572" i="1"/>
  <c r="Q1572" i="1" s="1"/>
  <c r="G1572" i="1"/>
  <c r="F1572" i="1"/>
  <c r="E1572" i="1"/>
  <c r="E1562" i="1"/>
  <c r="F1562" i="1"/>
  <c r="G1562" i="1"/>
  <c r="G1569" i="1"/>
  <c r="F1569" i="1"/>
  <c r="E1569" i="1"/>
  <c r="V1571" i="1"/>
  <c r="T1571" i="1" s="1"/>
  <c r="U1571" i="1"/>
  <c r="S1571" i="1"/>
  <c r="R1571" i="1"/>
  <c r="P1571" i="1"/>
  <c r="Q1571" i="1" s="1"/>
  <c r="G1571" i="1"/>
  <c r="F1571" i="1"/>
  <c r="E1571" i="1"/>
  <c r="V1570" i="1"/>
  <c r="T1570" i="1" s="1"/>
  <c r="U1570" i="1"/>
  <c r="S1570" i="1"/>
  <c r="R1570" i="1"/>
  <c r="P1570" i="1"/>
  <c r="Q1570" i="1" s="1"/>
  <c r="G1570" i="1"/>
  <c r="F1570" i="1"/>
  <c r="E1570" i="1"/>
  <c r="P1569" i="1"/>
  <c r="Q1569" i="1" s="1"/>
  <c r="R1569" i="1"/>
  <c r="S1569" i="1"/>
  <c r="U1569" i="1"/>
  <c r="V1569" i="1"/>
  <c r="T1569" i="1" s="1"/>
  <c r="E1568" i="1"/>
  <c r="F1568" i="1"/>
  <c r="G1568" i="1"/>
  <c r="P1568" i="1"/>
  <c r="Q1568" i="1" s="1"/>
  <c r="R1568" i="1"/>
  <c r="S1568" i="1"/>
  <c r="U1568" i="1"/>
  <c r="V1568" i="1"/>
  <c r="T1568" i="1" s="1"/>
  <c r="E1567" i="1"/>
  <c r="F1567" i="1"/>
  <c r="G1567" i="1"/>
  <c r="P1567" i="1"/>
  <c r="Q1567" i="1" s="1"/>
  <c r="R1567" i="1"/>
  <c r="S1567" i="1"/>
  <c r="U1567" i="1"/>
  <c r="V1567" i="1"/>
  <c r="T1567" i="1" s="1"/>
  <c r="P1566" i="1"/>
  <c r="Q1566" i="1" s="1"/>
  <c r="R1566" i="1"/>
  <c r="S1566" i="1"/>
  <c r="U1566" i="1"/>
  <c r="V1566" i="1"/>
  <c r="T1566" i="1" s="1"/>
  <c r="P1565" i="1"/>
  <c r="Q1565" i="1"/>
  <c r="R1565" i="1"/>
  <c r="S1565" i="1"/>
  <c r="U1565" i="1"/>
  <c r="V1565" i="1"/>
  <c r="T1565" i="1" s="1"/>
  <c r="P1564" i="1"/>
  <c r="Q1564" i="1" s="1"/>
  <c r="R1564" i="1"/>
  <c r="S1564" i="1"/>
  <c r="U1564" i="1"/>
  <c r="V1564" i="1"/>
  <c r="T1564" i="1" s="1"/>
  <c r="E1563" i="1"/>
  <c r="F1563" i="1"/>
  <c r="G1563" i="1"/>
  <c r="P1563" i="1"/>
  <c r="Q1563" i="1"/>
  <c r="R1563" i="1"/>
  <c r="S1563" i="1"/>
  <c r="U1563" i="1"/>
  <c r="V1563" i="1"/>
  <c r="T1563" i="1" s="1"/>
  <c r="P1562" i="1"/>
  <c r="Q1562" i="1"/>
  <c r="R1562" i="1"/>
  <c r="S1562" i="1"/>
  <c r="U1562" i="1"/>
  <c r="V1562" i="1"/>
  <c r="T1562" i="1" s="1"/>
  <c r="E1561" i="1"/>
  <c r="F1561" i="1"/>
  <c r="G1561" i="1"/>
  <c r="P1561" i="1"/>
  <c r="Q1561" i="1"/>
  <c r="R1561" i="1"/>
  <c r="S1561" i="1"/>
  <c r="U1561" i="1"/>
  <c r="V1561" i="1"/>
  <c r="T1561" i="1" s="1"/>
  <c r="G1560" i="1"/>
  <c r="F1560" i="1"/>
  <c r="E1560" i="1"/>
  <c r="V1560" i="1"/>
  <c r="T1560" i="1" s="1"/>
  <c r="U1560" i="1"/>
  <c r="S1560" i="1"/>
  <c r="R1560" i="1"/>
  <c r="P1560" i="1"/>
  <c r="Q1560" i="1" s="1"/>
  <c r="G1549" i="1"/>
  <c r="F1549" i="1"/>
  <c r="E1549" i="1"/>
  <c r="V1559" i="1"/>
  <c r="T1559" i="1" s="1"/>
  <c r="U1559" i="1"/>
  <c r="S1559" i="1"/>
  <c r="R1559" i="1"/>
  <c r="P1559" i="1"/>
  <c r="Q1559" i="1" s="1"/>
  <c r="V1558" i="1"/>
  <c r="T1558" i="1" s="1"/>
  <c r="U1558" i="1"/>
  <c r="S1558" i="1"/>
  <c r="R1558" i="1"/>
  <c r="P1558" i="1"/>
  <c r="Q1558" i="1" s="1"/>
  <c r="G1558" i="1"/>
  <c r="F1558" i="1"/>
  <c r="E1558" i="1"/>
  <c r="V1557" i="1"/>
  <c r="T1557" i="1" s="1"/>
  <c r="U1557" i="1"/>
  <c r="S1557" i="1"/>
  <c r="R1557" i="1"/>
  <c r="P1557" i="1"/>
  <c r="Q1557" i="1" s="1"/>
  <c r="V1556" i="1"/>
  <c r="T1556" i="1" s="1"/>
  <c r="U1556" i="1"/>
  <c r="S1556" i="1"/>
  <c r="R1556" i="1"/>
  <c r="P1556" i="1"/>
  <c r="Q1556" i="1" s="1"/>
  <c r="V1555" i="1"/>
  <c r="U1555" i="1"/>
  <c r="T1555" i="1"/>
  <c r="S1555" i="1"/>
  <c r="R1555" i="1"/>
  <c r="P1555" i="1"/>
  <c r="Q1555" i="1" s="1"/>
  <c r="E1554" i="1"/>
  <c r="F1554" i="1"/>
  <c r="G1554" i="1"/>
  <c r="V1554" i="1"/>
  <c r="T1554" i="1" s="1"/>
  <c r="U1554" i="1"/>
  <c r="S1554" i="1"/>
  <c r="R1554" i="1"/>
  <c r="P1554" i="1"/>
  <c r="Q1554" i="1" s="1"/>
  <c r="V1553" i="1"/>
  <c r="T1553" i="1" s="1"/>
  <c r="U1553" i="1"/>
  <c r="S1553" i="1"/>
  <c r="R1553" i="1"/>
  <c r="P1553" i="1"/>
  <c r="Q1553" i="1" s="1"/>
  <c r="G1553" i="1"/>
  <c r="F1553" i="1"/>
  <c r="E1553" i="1"/>
  <c r="E1552" i="1"/>
  <c r="F1552" i="1"/>
  <c r="G1552" i="1"/>
  <c r="P1552" i="1"/>
  <c r="Q1552" i="1" s="1"/>
  <c r="R1552" i="1"/>
  <c r="S1552" i="1"/>
  <c r="U1552" i="1"/>
  <c r="V1552" i="1"/>
  <c r="T1552" i="1" s="1"/>
  <c r="E1551" i="1"/>
  <c r="F1551" i="1"/>
  <c r="G1551" i="1"/>
  <c r="P1551" i="1"/>
  <c r="Q1551" i="1" s="1"/>
  <c r="R1551" i="1"/>
  <c r="S1551" i="1"/>
  <c r="U1551" i="1"/>
  <c r="V1551" i="1"/>
  <c r="T1551" i="1" s="1"/>
  <c r="P1550" i="1"/>
  <c r="Q1550" i="1" s="1"/>
  <c r="R1550" i="1"/>
  <c r="S1550" i="1"/>
  <c r="U1550" i="1"/>
  <c r="V1550" i="1"/>
  <c r="T1550" i="1" s="1"/>
  <c r="P1549" i="1"/>
  <c r="Q1549" i="1" s="1"/>
  <c r="R1549" i="1"/>
  <c r="S1549" i="1"/>
  <c r="U1549" i="1"/>
  <c r="V1549" i="1"/>
  <c r="T1549" i="1" s="1"/>
  <c r="P1548" i="1"/>
  <c r="Q1548" i="1" s="1"/>
  <c r="R1548" i="1"/>
  <c r="S1548" i="1"/>
  <c r="U1548" i="1"/>
  <c r="V1548" i="1"/>
  <c r="T1548" i="1" s="1"/>
  <c r="G1548" i="1"/>
  <c r="F1548" i="1"/>
  <c r="E1548" i="1"/>
  <c r="E1547" i="1"/>
  <c r="F1547" i="1"/>
  <c r="G1547" i="1"/>
  <c r="P1547" i="1"/>
  <c r="Q1547" i="1" s="1"/>
  <c r="R1547" i="1"/>
  <c r="S1547" i="1"/>
  <c r="U1547" i="1"/>
  <c r="V1547" i="1"/>
  <c r="T1547" i="1" s="1"/>
  <c r="E1546" i="1"/>
  <c r="F1546" i="1"/>
  <c r="G1546" i="1"/>
  <c r="P1546" i="1"/>
  <c r="Q1546" i="1" s="1"/>
  <c r="R1546" i="1"/>
  <c r="S1546" i="1"/>
  <c r="U1546" i="1"/>
  <c r="V1546" i="1"/>
  <c r="T1546" i="1" s="1"/>
  <c r="E1545" i="1"/>
  <c r="F1545" i="1"/>
  <c r="G1545" i="1"/>
  <c r="P1545" i="1"/>
  <c r="Q1545" i="1" s="1"/>
  <c r="R1545" i="1"/>
  <c r="S1545" i="1"/>
  <c r="U1545" i="1"/>
  <c r="V1545" i="1"/>
  <c r="T1545" i="1" s="1"/>
  <c r="P1544" i="1"/>
  <c r="Q1544" i="1" s="1"/>
  <c r="R1544" i="1"/>
  <c r="S1544" i="1"/>
  <c r="U1544" i="1"/>
  <c r="V1544" i="1"/>
  <c r="T1544" i="1" s="1"/>
  <c r="E1543" i="1"/>
  <c r="F1543" i="1"/>
  <c r="G1543" i="1"/>
  <c r="P1543" i="1"/>
  <c r="Q1543" i="1" s="1"/>
  <c r="R1543" i="1"/>
  <c r="S1543" i="1"/>
  <c r="U1543" i="1"/>
  <c r="V1543" i="1"/>
  <c r="T1543" i="1" s="1"/>
  <c r="E1542" i="1"/>
  <c r="F1542" i="1"/>
  <c r="G1542" i="1"/>
  <c r="P1542" i="1"/>
  <c r="Q1542" i="1" s="1"/>
  <c r="R1542" i="1"/>
  <c r="S1542" i="1"/>
  <c r="U1542" i="1"/>
  <c r="V1542" i="1"/>
  <c r="T1542" i="1" s="1"/>
  <c r="E1541" i="1"/>
  <c r="F1541" i="1"/>
  <c r="G1541" i="1"/>
  <c r="P1541" i="1"/>
  <c r="Q1541" i="1"/>
  <c r="R1541" i="1"/>
  <c r="S1541" i="1"/>
  <c r="U1541" i="1"/>
  <c r="V1541" i="1"/>
  <c r="T1541" i="1" s="1"/>
  <c r="G1537" i="1"/>
  <c r="F1537" i="1"/>
  <c r="E1537" i="1"/>
  <c r="G1538" i="1"/>
  <c r="F1538" i="1"/>
  <c r="E1538" i="1"/>
  <c r="V1540" i="1"/>
  <c r="T1540" i="1" s="1"/>
  <c r="V1539" i="1"/>
  <c r="T1539" i="1" s="1"/>
  <c r="V1538" i="1"/>
  <c r="T1538" i="1" s="1"/>
  <c r="V1537" i="1"/>
  <c r="T1537" i="1" s="1"/>
  <c r="U1540" i="1"/>
  <c r="U1539" i="1"/>
  <c r="U1538" i="1"/>
  <c r="U1537" i="1"/>
  <c r="S1540" i="1"/>
  <c r="S1539" i="1"/>
  <c r="S1538" i="1"/>
  <c r="S1537" i="1"/>
  <c r="R1540" i="1"/>
  <c r="R1539" i="1"/>
  <c r="R1538" i="1"/>
  <c r="R1537" i="1"/>
  <c r="P1540" i="1"/>
  <c r="Q1540" i="1" s="1"/>
  <c r="P1539" i="1"/>
  <c r="Q1539" i="1" s="1"/>
  <c r="P1538" i="1"/>
  <c r="Q1538" i="1" s="1"/>
  <c r="P1537" i="1"/>
  <c r="Q1537" i="1" s="1"/>
  <c r="G1540" i="1"/>
  <c r="G1539" i="1"/>
  <c r="F1540" i="1"/>
  <c r="F1539" i="1"/>
  <c r="E1540" i="1"/>
  <c r="E1539" i="1"/>
  <c r="E1536" i="1"/>
  <c r="V1536" i="1"/>
  <c r="T1536" i="1" s="1"/>
  <c r="U1536" i="1"/>
  <c r="S1536" i="1"/>
  <c r="R1536" i="1"/>
  <c r="P1536" i="1"/>
  <c r="Q1536" i="1" s="1"/>
  <c r="G1536" i="1"/>
  <c r="F1536" i="1"/>
  <c r="V1535" i="1"/>
  <c r="T1535" i="1" s="1"/>
  <c r="U1535" i="1"/>
  <c r="S1535" i="1"/>
  <c r="R1535" i="1"/>
  <c r="P1535" i="1"/>
  <c r="Q1535" i="1" s="1"/>
  <c r="G1535" i="1"/>
  <c r="F1535" i="1"/>
  <c r="E1535" i="1"/>
  <c r="V1534" i="1"/>
  <c r="U1534" i="1"/>
  <c r="T1534" i="1"/>
  <c r="S1534" i="1"/>
  <c r="R1534" i="1"/>
  <c r="P1534" i="1"/>
  <c r="Q1534" i="1" s="1"/>
  <c r="G1534" i="1"/>
  <c r="F1534" i="1"/>
  <c r="E1534" i="1"/>
  <c r="E1532" i="1"/>
  <c r="F1532" i="1"/>
  <c r="G1532" i="1"/>
  <c r="E1531" i="1"/>
  <c r="F1531" i="1"/>
  <c r="G1531" i="1"/>
  <c r="V1529" i="1"/>
  <c r="T1529" i="1" s="1"/>
  <c r="V1530" i="1"/>
  <c r="T1530" i="1" s="1"/>
  <c r="V1531" i="1"/>
  <c r="T1531" i="1" s="1"/>
  <c r="V1532" i="1"/>
  <c r="V1533" i="1"/>
  <c r="T1533" i="1" s="1"/>
  <c r="U1529" i="1"/>
  <c r="U1530" i="1"/>
  <c r="U1531" i="1"/>
  <c r="U1532" i="1"/>
  <c r="U1533" i="1"/>
  <c r="T1532" i="1"/>
  <c r="S1529" i="1"/>
  <c r="S1530" i="1"/>
  <c r="S1531" i="1"/>
  <c r="S1532" i="1"/>
  <c r="S1533" i="1"/>
  <c r="R1529" i="1"/>
  <c r="R1530" i="1"/>
  <c r="R1531" i="1"/>
  <c r="R1532" i="1"/>
  <c r="R1533" i="1"/>
  <c r="P1529" i="1"/>
  <c r="Q1529" i="1" s="1"/>
  <c r="P1530" i="1"/>
  <c r="Q1530" i="1" s="1"/>
  <c r="P1531" i="1"/>
  <c r="Q1531" i="1" s="1"/>
  <c r="P1532" i="1"/>
  <c r="Q1532" i="1" s="1"/>
  <c r="P1533" i="1"/>
  <c r="Q1533" i="1" s="1"/>
  <c r="G1530" i="1"/>
  <c r="G1533" i="1"/>
  <c r="F1530" i="1"/>
  <c r="F1533" i="1"/>
  <c r="E1530" i="1"/>
  <c r="E1533" i="1"/>
  <c r="V1528" i="1"/>
  <c r="T1528" i="1" s="1"/>
  <c r="U1528" i="1"/>
  <c r="S1528" i="1"/>
  <c r="R1528" i="1"/>
  <c r="P1528" i="1"/>
  <c r="Q1528" i="1" s="1"/>
  <c r="G1528" i="1"/>
  <c r="F1528" i="1"/>
  <c r="E1528" i="1"/>
  <c r="V1527" i="1"/>
  <c r="T1527" i="1" s="1"/>
  <c r="U1527" i="1"/>
  <c r="S1527" i="1"/>
  <c r="R1527" i="1"/>
  <c r="P1527" i="1"/>
  <c r="Q1527" i="1" s="1"/>
  <c r="V1526" i="1"/>
  <c r="T1526" i="1" s="1"/>
  <c r="U1526" i="1"/>
  <c r="S1526" i="1"/>
  <c r="R1526" i="1"/>
  <c r="P1526" i="1"/>
  <c r="Q1526" i="1" s="1"/>
  <c r="G1526" i="1"/>
  <c r="F1526" i="1"/>
  <c r="E1526" i="1"/>
  <c r="V1525" i="1"/>
  <c r="T1525" i="1" s="1"/>
  <c r="U1525" i="1"/>
  <c r="S1525" i="1"/>
  <c r="R1525" i="1"/>
  <c r="P1525" i="1"/>
  <c r="Q1525" i="1" s="1"/>
  <c r="G1525" i="1"/>
  <c r="F1525" i="1"/>
  <c r="E1525" i="1"/>
  <c r="V1524" i="1"/>
  <c r="T1524" i="1" s="1"/>
  <c r="U1524" i="1"/>
  <c r="S1524" i="1"/>
  <c r="R1524" i="1"/>
  <c r="P1524" i="1"/>
  <c r="Q1524" i="1" s="1"/>
  <c r="G1524" i="1"/>
  <c r="F1524" i="1"/>
  <c r="E1524" i="1"/>
  <c r="V1523" i="1"/>
  <c r="T1523" i="1" s="1"/>
  <c r="U1523" i="1"/>
  <c r="S1523" i="1"/>
  <c r="R1523" i="1"/>
  <c r="P1523" i="1"/>
  <c r="Q1523" i="1" s="1"/>
  <c r="G1523" i="1"/>
  <c r="F1523" i="1"/>
  <c r="E1523" i="1"/>
  <c r="V1522" i="1"/>
  <c r="T1522" i="1" s="1"/>
  <c r="U1522" i="1"/>
  <c r="S1522" i="1"/>
  <c r="R1522" i="1"/>
  <c r="P1522" i="1"/>
  <c r="Q1522" i="1" s="1"/>
  <c r="G1522" i="1"/>
  <c r="F1522" i="1"/>
  <c r="E1522" i="1"/>
  <c r="P1521" i="1"/>
  <c r="Q1521" i="1" s="1"/>
  <c r="R1521" i="1"/>
  <c r="S1521" i="1"/>
  <c r="U1521" i="1"/>
  <c r="V1521" i="1"/>
  <c r="T1521" i="1" s="1"/>
  <c r="G1521" i="1"/>
  <c r="F1521" i="1"/>
  <c r="E1521" i="1"/>
  <c r="V1520" i="1"/>
  <c r="T1520" i="1" s="1"/>
  <c r="U1520" i="1"/>
  <c r="S1520" i="1"/>
  <c r="R1520" i="1"/>
  <c r="P1520" i="1"/>
  <c r="Q1520" i="1" s="1"/>
  <c r="V1519" i="1"/>
  <c r="U1519" i="1"/>
  <c r="T1519" i="1"/>
  <c r="S1519" i="1"/>
  <c r="R1519" i="1"/>
  <c r="P1519" i="1"/>
  <c r="Q1519" i="1" s="1"/>
  <c r="G1519" i="1"/>
  <c r="F1519" i="1"/>
  <c r="E1519" i="1"/>
  <c r="P1518" i="1"/>
  <c r="Q1518" i="1" s="1"/>
  <c r="R1518" i="1"/>
  <c r="S1518" i="1"/>
  <c r="U1518" i="1"/>
  <c r="V1518" i="1"/>
  <c r="T1518" i="1" s="1"/>
  <c r="P1517" i="1"/>
  <c r="Q1517" i="1"/>
  <c r="R1517" i="1"/>
  <c r="S1517" i="1"/>
  <c r="U1517" i="1"/>
  <c r="V1517" i="1"/>
  <c r="T1517" i="1" s="1"/>
  <c r="E1516" i="1"/>
  <c r="F1516" i="1"/>
  <c r="G1516" i="1"/>
  <c r="P1516" i="1"/>
  <c r="Q1516" i="1"/>
  <c r="R1516" i="1"/>
  <c r="S1516" i="1"/>
  <c r="U1516" i="1"/>
  <c r="V1516" i="1"/>
  <c r="T1516" i="1" s="1"/>
  <c r="P1515" i="1"/>
  <c r="Q1515" i="1" s="1"/>
  <c r="R1515" i="1"/>
  <c r="S1515" i="1"/>
  <c r="U1515" i="1"/>
  <c r="V1515" i="1"/>
  <c r="T1515" i="1" s="1"/>
  <c r="E1514" i="1"/>
  <c r="F1514" i="1"/>
  <c r="G1514" i="1"/>
  <c r="P1514" i="1"/>
  <c r="Q1514" i="1" s="1"/>
  <c r="R1514" i="1"/>
  <c r="S1514" i="1"/>
  <c r="U1514" i="1"/>
  <c r="V1514" i="1"/>
  <c r="T1514" i="1" s="1"/>
  <c r="E1513" i="1"/>
  <c r="F1513" i="1"/>
  <c r="G1513" i="1"/>
  <c r="P1513" i="1"/>
  <c r="Q1513" i="1"/>
  <c r="R1513" i="1"/>
  <c r="S1513" i="1"/>
  <c r="U1513" i="1"/>
  <c r="V1513" i="1"/>
  <c r="T1513" i="1" s="1"/>
  <c r="E1512" i="1"/>
  <c r="F1512" i="1"/>
  <c r="G1512" i="1"/>
  <c r="P1512" i="1"/>
  <c r="Q1512" i="1"/>
  <c r="R1512" i="1"/>
  <c r="S1512" i="1"/>
  <c r="U1512" i="1"/>
  <c r="V1512" i="1"/>
  <c r="T1512" i="1" s="1"/>
  <c r="V1511" i="1"/>
  <c r="T1511" i="1" s="1"/>
  <c r="U1511" i="1"/>
  <c r="S1511" i="1"/>
  <c r="R1511" i="1"/>
  <c r="P1511" i="1"/>
  <c r="Q1511" i="1" s="1"/>
  <c r="V1510" i="1"/>
  <c r="T1510" i="1" s="1"/>
  <c r="U1510" i="1"/>
  <c r="S1510" i="1"/>
  <c r="R1510" i="1"/>
  <c r="P1510" i="1"/>
  <c r="Q1510" i="1" s="1"/>
  <c r="G1510" i="1"/>
  <c r="F1510" i="1"/>
  <c r="E1510" i="1"/>
  <c r="E1509" i="1"/>
  <c r="F1509" i="1"/>
  <c r="G1509" i="1"/>
  <c r="P1509" i="1"/>
  <c r="Q1509" i="1" s="1"/>
  <c r="R1509" i="1"/>
  <c r="S1509" i="1"/>
  <c r="U1509" i="1"/>
  <c r="V1509" i="1"/>
  <c r="T1509" i="1" s="1"/>
  <c r="E1508" i="1"/>
  <c r="F1508" i="1"/>
  <c r="G1508" i="1"/>
  <c r="P1508" i="1"/>
  <c r="Q1508" i="1" s="1"/>
  <c r="R1508" i="1"/>
  <c r="S1508" i="1"/>
  <c r="U1508" i="1"/>
  <c r="V1508" i="1"/>
  <c r="T1508" i="1" s="1"/>
  <c r="P1507" i="1"/>
  <c r="Q1507" i="1" s="1"/>
  <c r="R1507" i="1"/>
  <c r="S1507" i="1"/>
  <c r="U1507" i="1"/>
  <c r="V1507" i="1"/>
  <c r="T1507" i="1" s="1"/>
  <c r="V1506" i="1"/>
  <c r="T1506" i="1" s="1"/>
  <c r="U1506" i="1"/>
  <c r="S1506" i="1"/>
  <c r="R1506" i="1"/>
  <c r="P1506" i="1"/>
  <c r="Q1506" i="1" s="1"/>
  <c r="G1506" i="1"/>
  <c r="F1506" i="1"/>
  <c r="E1506" i="1"/>
  <c r="P1505" i="1"/>
  <c r="Q1505" i="1" s="1"/>
  <c r="R1505" i="1"/>
  <c r="S1505" i="1"/>
  <c r="U1505" i="1"/>
  <c r="V1505" i="1"/>
  <c r="T1505" i="1" s="1"/>
  <c r="E1504" i="1"/>
  <c r="F1504" i="1"/>
  <c r="G1504" i="1"/>
  <c r="P1504" i="1"/>
  <c r="Q1504" i="1" s="1"/>
  <c r="R1504" i="1"/>
  <c r="S1504" i="1"/>
  <c r="U1504" i="1"/>
  <c r="V1504" i="1"/>
  <c r="T1504" i="1" s="1"/>
  <c r="V1503" i="1"/>
  <c r="T1503" i="1" s="1"/>
  <c r="U1503" i="1"/>
  <c r="S1503" i="1"/>
  <c r="R1503" i="1"/>
  <c r="P1503" i="1"/>
  <c r="Q1503" i="1" s="1"/>
  <c r="G1503" i="1"/>
  <c r="F1503" i="1"/>
  <c r="E1503" i="1"/>
  <c r="P1502" i="1"/>
  <c r="Q1502" i="1" s="1"/>
  <c r="R1502" i="1"/>
  <c r="S1502" i="1"/>
  <c r="U1502" i="1"/>
  <c r="V1502" i="1"/>
  <c r="T1502" i="1" s="1"/>
  <c r="G1502" i="1"/>
  <c r="F1502" i="1"/>
  <c r="E1502" i="1"/>
  <c r="G1501" i="1"/>
  <c r="F1501" i="1"/>
  <c r="E1501" i="1"/>
  <c r="G1500" i="1"/>
  <c r="F1500" i="1"/>
  <c r="E1500" i="1"/>
  <c r="V1501" i="1"/>
  <c r="T1501" i="1" s="1"/>
  <c r="V1500" i="1"/>
  <c r="T1500" i="1" s="1"/>
  <c r="V1499" i="1"/>
  <c r="T1499" i="1" s="1"/>
  <c r="U1501" i="1"/>
  <c r="U1500" i="1"/>
  <c r="U1499" i="1"/>
  <c r="S1501" i="1"/>
  <c r="S1500" i="1"/>
  <c r="S1499" i="1"/>
  <c r="R1501" i="1"/>
  <c r="R1500" i="1"/>
  <c r="R1499" i="1"/>
  <c r="P1501" i="1"/>
  <c r="Q1501" i="1" s="1"/>
  <c r="P1500" i="1"/>
  <c r="Q1500" i="1" s="1"/>
  <c r="P1499" i="1"/>
  <c r="Q1499" i="1" s="1"/>
  <c r="G1499" i="1"/>
  <c r="F1499" i="1"/>
  <c r="E1499" i="1"/>
  <c r="V1498" i="1"/>
  <c r="T1498" i="1" s="1"/>
  <c r="V1497" i="1"/>
  <c r="T1497" i="1" s="1"/>
  <c r="V1496" i="1"/>
  <c r="T1496" i="1" s="1"/>
  <c r="U1498" i="1"/>
  <c r="U1497" i="1"/>
  <c r="U1496" i="1"/>
  <c r="S1498" i="1"/>
  <c r="S1497" i="1"/>
  <c r="S1496" i="1"/>
  <c r="R1498" i="1"/>
  <c r="R1497" i="1"/>
  <c r="R1496" i="1"/>
  <c r="P1498" i="1"/>
  <c r="Q1498" i="1" s="1"/>
  <c r="P1497" i="1"/>
  <c r="Q1497" i="1" s="1"/>
  <c r="P1496" i="1"/>
  <c r="Q1496" i="1" s="1"/>
  <c r="G1498" i="1"/>
  <c r="G1497" i="1"/>
  <c r="F1498" i="1"/>
  <c r="F1497" i="1"/>
  <c r="E1498" i="1"/>
  <c r="E1497" i="1"/>
  <c r="V1495" i="1"/>
  <c r="T1495" i="1" s="1"/>
  <c r="U1495" i="1"/>
  <c r="S1495" i="1"/>
  <c r="R1495" i="1"/>
  <c r="P1495" i="1"/>
  <c r="Q1495" i="1" s="1"/>
  <c r="G1495" i="1"/>
  <c r="F1495" i="1"/>
  <c r="E1495" i="1"/>
  <c r="V1494" i="1"/>
  <c r="T1494" i="1" s="1"/>
  <c r="U1494" i="1"/>
  <c r="S1494" i="1"/>
  <c r="R1494" i="1"/>
  <c r="P1494" i="1"/>
  <c r="Q1494" i="1" s="1"/>
  <c r="E1494" i="1"/>
  <c r="F1494" i="1"/>
  <c r="G1494" i="1"/>
  <c r="V1493" i="1"/>
  <c r="T1493" i="1" s="1"/>
  <c r="U1493" i="1"/>
  <c r="S1493" i="1"/>
  <c r="R1493" i="1"/>
  <c r="P1493" i="1"/>
  <c r="Q1493" i="1" s="1"/>
  <c r="G1493" i="1"/>
  <c r="F1493" i="1"/>
  <c r="E1493" i="1"/>
  <c r="V1492" i="1"/>
  <c r="T1492" i="1" s="1"/>
  <c r="U1492" i="1"/>
  <c r="S1492" i="1"/>
  <c r="R1492" i="1"/>
  <c r="P1492" i="1"/>
  <c r="Q1492" i="1" s="1"/>
  <c r="G1492" i="1"/>
  <c r="F1492" i="1"/>
  <c r="E1492" i="1"/>
  <c r="V1491" i="1"/>
  <c r="T1491" i="1" s="1"/>
  <c r="U1491" i="1"/>
  <c r="S1491" i="1"/>
  <c r="R1491" i="1"/>
  <c r="P1491" i="1"/>
  <c r="Q1491" i="1" s="1"/>
  <c r="G1491" i="1"/>
  <c r="F1491" i="1"/>
  <c r="E1491" i="1"/>
  <c r="V1490" i="1"/>
  <c r="T1490" i="1" s="1"/>
  <c r="V1489" i="1"/>
  <c r="T1489" i="1" s="1"/>
  <c r="V1488" i="1"/>
  <c r="T1488" i="1" s="1"/>
  <c r="V1487" i="1"/>
  <c r="T1487" i="1" s="1"/>
  <c r="U1490" i="1"/>
  <c r="U1489" i="1"/>
  <c r="U1488" i="1"/>
  <c r="U1487" i="1"/>
  <c r="S1490" i="1"/>
  <c r="S1489" i="1"/>
  <c r="S1488" i="1"/>
  <c r="S1487" i="1"/>
  <c r="R1490" i="1"/>
  <c r="R1489" i="1"/>
  <c r="R1488" i="1"/>
  <c r="R1487" i="1"/>
  <c r="P1490" i="1"/>
  <c r="Q1490" i="1" s="1"/>
  <c r="P1489" i="1"/>
  <c r="Q1489" i="1" s="1"/>
  <c r="P1488" i="1"/>
  <c r="Q1488" i="1" s="1"/>
  <c r="P1487" i="1"/>
  <c r="Q1487" i="1" s="1"/>
  <c r="G1490" i="1"/>
  <c r="G1489" i="1"/>
  <c r="G1488" i="1"/>
  <c r="F1490" i="1"/>
  <c r="F1489" i="1"/>
  <c r="F1488" i="1"/>
  <c r="E1490" i="1"/>
  <c r="E1489" i="1"/>
  <c r="E1488" i="1"/>
  <c r="E1486" i="1"/>
  <c r="F1486" i="1"/>
  <c r="G1486" i="1"/>
  <c r="P1486" i="1"/>
  <c r="R1486" i="1"/>
  <c r="S1486" i="1"/>
  <c r="U1486" i="1"/>
  <c r="V1486" i="1"/>
  <c r="T1486" i="1" s="1"/>
  <c r="P1485" i="1"/>
  <c r="Q1485" i="1" s="1"/>
  <c r="R1485" i="1"/>
  <c r="S1485" i="1"/>
  <c r="U1485" i="1"/>
  <c r="V1485" i="1"/>
  <c r="T1485" i="1" s="1"/>
  <c r="E1484" i="1"/>
  <c r="F1484" i="1"/>
  <c r="G1484" i="1"/>
  <c r="P1484" i="1"/>
  <c r="Q1484" i="1"/>
  <c r="R1484" i="1"/>
  <c r="S1484" i="1"/>
  <c r="U1484" i="1"/>
  <c r="V1484" i="1"/>
  <c r="T1484" i="1" s="1"/>
  <c r="P1483" i="1"/>
  <c r="Q1483" i="1"/>
  <c r="R1483" i="1"/>
  <c r="S1483" i="1"/>
  <c r="U1483" i="1"/>
  <c r="V1483" i="1"/>
  <c r="T1483" i="1" s="1"/>
  <c r="V1482" i="1"/>
  <c r="T1482" i="1" s="1"/>
  <c r="U1482" i="1"/>
  <c r="S1482" i="1"/>
  <c r="R1482" i="1"/>
  <c r="P1482" i="1"/>
  <c r="Q1482" i="1" s="1"/>
  <c r="V1481" i="1"/>
  <c r="T1481" i="1" s="1"/>
  <c r="U1481" i="1"/>
  <c r="S1481" i="1"/>
  <c r="R1481" i="1"/>
  <c r="P1481" i="1"/>
  <c r="Q1481" i="1" s="1"/>
  <c r="V1475" i="1"/>
  <c r="T1475" i="1" s="1"/>
  <c r="V1476" i="1"/>
  <c r="T1476" i="1" s="1"/>
  <c r="V1477" i="1"/>
  <c r="T1477" i="1" s="1"/>
  <c r="V1478" i="1"/>
  <c r="T1478" i="1" s="1"/>
  <c r="V1479" i="1"/>
  <c r="T1479" i="1" s="1"/>
  <c r="V1480" i="1"/>
  <c r="T1480" i="1" s="1"/>
  <c r="U1475" i="1"/>
  <c r="U1476" i="1"/>
  <c r="U1477" i="1"/>
  <c r="U1478" i="1"/>
  <c r="U1479" i="1"/>
  <c r="U1480" i="1"/>
  <c r="S1475" i="1"/>
  <c r="S1476" i="1"/>
  <c r="S1477" i="1"/>
  <c r="S1478" i="1"/>
  <c r="S1479" i="1"/>
  <c r="S1480" i="1"/>
  <c r="R1475" i="1"/>
  <c r="R1476" i="1"/>
  <c r="R1477" i="1"/>
  <c r="R1478" i="1"/>
  <c r="R1479" i="1"/>
  <c r="R1480" i="1"/>
  <c r="P1475" i="1"/>
  <c r="Q1475" i="1" s="1"/>
  <c r="P1476" i="1"/>
  <c r="Q1476" i="1" s="1"/>
  <c r="P1477" i="1"/>
  <c r="Q1477" i="1" s="1"/>
  <c r="P1478" i="1"/>
  <c r="Q1478" i="1" s="1"/>
  <c r="P1479" i="1"/>
  <c r="Q1479" i="1" s="1"/>
  <c r="P1480" i="1"/>
  <c r="Q1480" i="1" s="1"/>
  <c r="G1475" i="1"/>
  <c r="G1479" i="1"/>
  <c r="G1480" i="1"/>
  <c r="F1475" i="1"/>
  <c r="F1479" i="1"/>
  <c r="F1480" i="1"/>
  <c r="E1475" i="1"/>
  <c r="E1479" i="1"/>
  <c r="E1480" i="1"/>
  <c r="V1474" i="1"/>
  <c r="T1474" i="1" s="1"/>
  <c r="V1473" i="1"/>
  <c r="T1473" i="1" s="1"/>
  <c r="U1474" i="1"/>
  <c r="U1473" i="1"/>
  <c r="S1474" i="1"/>
  <c r="S1473" i="1"/>
  <c r="R1474" i="1"/>
  <c r="R1473" i="1"/>
  <c r="P1474" i="1"/>
  <c r="Q1474" i="1" s="1"/>
  <c r="P1473" i="1"/>
  <c r="Q1473" i="1" s="1"/>
  <c r="P1472" i="1"/>
  <c r="Q1472" i="1" s="1"/>
  <c r="R1472" i="1"/>
  <c r="S1472" i="1"/>
  <c r="U1472" i="1"/>
  <c r="V1472" i="1"/>
  <c r="T1472" i="1" s="1"/>
  <c r="G1472" i="1"/>
  <c r="F1472" i="1"/>
  <c r="E1472" i="1"/>
  <c r="G1469" i="1"/>
  <c r="F1469" i="1"/>
  <c r="E1469" i="1"/>
  <c r="V1471" i="1"/>
  <c r="T1471" i="1" s="1"/>
  <c r="U1471" i="1"/>
  <c r="S1471" i="1"/>
  <c r="R1471" i="1"/>
  <c r="P1471" i="1"/>
  <c r="Q1471" i="1" s="1"/>
  <c r="V1470" i="1"/>
  <c r="T1470" i="1" s="1"/>
  <c r="V1469" i="1"/>
  <c r="T1469" i="1" s="1"/>
  <c r="U1470" i="1"/>
  <c r="U1469" i="1"/>
  <c r="S1470" i="1"/>
  <c r="S1469" i="1"/>
  <c r="R1470" i="1"/>
  <c r="R1469" i="1"/>
  <c r="P1470" i="1"/>
  <c r="Q1470" i="1" s="1"/>
  <c r="P1469" i="1"/>
  <c r="Q1469" i="1" s="1"/>
  <c r="G1470" i="1"/>
  <c r="F1470" i="1"/>
  <c r="E1470" i="1"/>
  <c r="V1468" i="1"/>
  <c r="T1468" i="1" s="1"/>
  <c r="V1467" i="1"/>
  <c r="U1468" i="1"/>
  <c r="U1467" i="1"/>
  <c r="T1467" i="1"/>
  <c r="S1468" i="1"/>
  <c r="S1467" i="1"/>
  <c r="R1468" i="1"/>
  <c r="R1467" i="1"/>
  <c r="P1468" i="1"/>
  <c r="Q1468" i="1" s="1"/>
  <c r="P1467" i="1"/>
  <c r="Q1467" i="1" s="1"/>
  <c r="G1466" i="1"/>
  <c r="F1466" i="1"/>
  <c r="E1466" i="1"/>
  <c r="P1466" i="1"/>
  <c r="Q1466" i="1"/>
  <c r="R1466" i="1"/>
  <c r="S1466" i="1"/>
  <c r="U1466" i="1"/>
  <c r="V1466" i="1"/>
  <c r="T1466" i="1" s="1"/>
  <c r="V1465" i="1"/>
  <c r="T1465" i="1" s="1"/>
  <c r="U1465" i="1"/>
  <c r="S1465" i="1"/>
  <c r="R1465" i="1"/>
  <c r="P1465" i="1"/>
  <c r="Q1465" i="1" s="1"/>
  <c r="E1465" i="1"/>
  <c r="F1465" i="1"/>
  <c r="G1465" i="1"/>
  <c r="E1464" i="1"/>
  <c r="F1464" i="1"/>
  <c r="G1464" i="1"/>
  <c r="P1464" i="1"/>
  <c r="Q1464" i="1" s="1"/>
  <c r="R1464" i="1"/>
  <c r="S1464" i="1"/>
  <c r="U1464" i="1"/>
  <c r="V1464" i="1"/>
  <c r="T1464" i="1" s="1"/>
  <c r="E1463" i="1"/>
  <c r="F1463" i="1"/>
  <c r="G1463" i="1"/>
  <c r="P1463" i="1"/>
  <c r="Q1463" i="1" s="1"/>
  <c r="R1463" i="1"/>
  <c r="S1463" i="1"/>
  <c r="U1463" i="1"/>
  <c r="V1463" i="1"/>
  <c r="T1463" i="1" s="1"/>
  <c r="E1462" i="1"/>
  <c r="F1462" i="1"/>
  <c r="G1462" i="1"/>
  <c r="P1462" i="1"/>
  <c r="Q1462" i="1"/>
  <c r="R1462" i="1"/>
  <c r="S1462" i="1"/>
  <c r="U1462" i="1"/>
  <c r="V1462" i="1"/>
  <c r="T1462" i="1" s="1"/>
  <c r="E1461" i="1"/>
  <c r="F1461" i="1"/>
  <c r="G1461" i="1"/>
  <c r="P1461" i="1"/>
  <c r="Q1461" i="1"/>
  <c r="R1461" i="1"/>
  <c r="S1461" i="1"/>
  <c r="U1461" i="1"/>
  <c r="V1461" i="1"/>
  <c r="T1461" i="1" s="1"/>
  <c r="P1460" i="1"/>
  <c r="Q1460" i="1" s="1"/>
  <c r="R1460" i="1"/>
  <c r="S1460" i="1"/>
  <c r="U1460" i="1"/>
  <c r="V1460" i="1"/>
  <c r="T1460" i="1" s="1"/>
  <c r="E1459" i="1"/>
  <c r="F1459" i="1"/>
  <c r="G1459" i="1"/>
  <c r="P1459" i="1"/>
  <c r="Q1459" i="1" s="1"/>
  <c r="R1459" i="1"/>
  <c r="S1459" i="1"/>
  <c r="U1459" i="1"/>
  <c r="V1459" i="1"/>
  <c r="T1459" i="1" s="1"/>
  <c r="E1458" i="1"/>
  <c r="F1458" i="1"/>
  <c r="G1458" i="1"/>
  <c r="P1458" i="1"/>
  <c r="Q1458" i="1" s="1"/>
  <c r="R1458" i="1"/>
  <c r="S1458" i="1"/>
  <c r="U1458" i="1"/>
  <c r="V1458" i="1"/>
  <c r="T1458" i="1" s="1"/>
  <c r="E1457" i="1"/>
  <c r="F1457" i="1"/>
  <c r="G1457" i="1"/>
  <c r="P1457" i="1"/>
  <c r="Q1457" i="1" s="1"/>
  <c r="R1457" i="1"/>
  <c r="S1457" i="1"/>
  <c r="U1457" i="1"/>
  <c r="V1457" i="1"/>
  <c r="T1457" i="1" s="1"/>
  <c r="E1456" i="1"/>
  <c r="F1456" i="1"/>
  <c r="G1456" i="1"/>
  <c r="P1456" i="1"/>
  <c r="Q1456" i="1" s="1"/>
  <c r="R1456" i="1"/>
  <c r="S1456" i="1"/>
  <c r="U1456" i="1"/>
  <c r="V1456" i="1"/>
  <c r="T1456" i="1" s="1"/>
  <c r="E1455" i="1"/>
  <c r="F1455" i="1"/>
  <c r="G1455" i="1"/>
  <c r="P1455" i="1"/>
  <c r="Q1455" i="1" s="1"/>
  <c r="R1455" i="1"/>
  <c r="S1455" i="1"/>
  <c r="U1455" i="1"/>
  <c r="V1455" i="1"/>
  <c r="T1455" i="1" s="1"/>
  <c r="E1454" i="1"/>
  <c r="F1454" i="1"/>
  <c r="G1454" i="1"/>
  <c r="P1454" i="1"/>
  <c r="Q1454" i="1" s="1"/>
  <c r="R1454" i="1"/>
  <c r="S1454" i="1"/>
  <c r="U1454" i="1"/>
  <c r="V1454" i="1"/>
  <c r="T1454" i="1" s="1"/>
  <c r="E1453" i="1"/>
  <c r="F1453" i="1"/>
  <c r="G1453" i="1"/>
  <c r="P1453" i="1"/>
  <c r="Q1453" i="1" s="1"/>
  <c r="R1453" i="1"/>
  <c r="S1453" i="1"/>
  <c r="U1453" i="1"/>
  <c r="V1453" i="1"/>
  <c r="T1453" i="1" s="1"/>
  <c r="E1452" i="1"/>
  <c r="F1452" i="1"/>
  <c r="G1452" i="1"/>
  <c r="P1452" i="1"/>
  <c r="Q1452" i="1" s="1"/>
  <c r="R1452" i="1"/>
  <c r="S1452" i="1"/>
  <c r="U1452" i="1"/>
  <c r="V1452" i="1"/>
  <c r="T1452" i="1" s="1"/>
  <c r="E1451" i="1"/>
  <c r="F1451" i="1"/>
  <c r="G1451" i="1"/>
  <c r="P1451" i="1"/>
  <c r="Q1451" i="1"/>
  <c r="R1451" i="1"/>
  <c r="S1451" i="1"/>
  <c r="U1451" i="1"/>
  <c r="V1451" i="1"/>
  <c r="T1451" i="1" s="1"/>
  <c r="P1448" i="1"/>
  <c r="Q1448" i="1" s="1"/>
  <c r="P1449" i="1"/>
  <c r="Q1449" i="1" s="1"/>
  <c r="P1450" i="1"/>
  <c r="Q1450" i="1" s="1"/>
  <c r="R1448" i="1"/>
  <c r="R1449" i="1"/>
  <c r="R1450" i="1"/>
  <c r="S1448" i="1"/>
  <c r="S1449" i="1"/>
  <c r="S1450" i="1"/>
  <c r="U1448" i="1"/>
  <c r="U1449" i="1"/>
  <c r="U1450" i="1"/>
  <c r="V1448" i="1"/>
  <c r="T1448" i="1" s="1"/>
  <c r="V1449" i="1"/>
  <c r="T1449" i="1" s="1"/>
  <c r="V1450" i="1"/>
  <c r="T1450" i="1" s="1"/>
  <c r="G1450" i="1"/>
  <c r="F1450" i="1"/>
  <c r="E1450" i="1"/>
  <c r="G1449" i="1"/>
  <c r="F1449" i="1"/>
  <c r="E1449" i="1"/>
  <c r="G1448" i="1"/>
  <c r="F1448" i="1"/>
  <c r="E1448" i="1"/>
  <c r="P1446" i="1"/>
  <c r="Q1446" i="1" s="1"/>
  <c r="P1447" i="1"/>
  <c r="Q1447" i="1" s="1"/>
  <c r="R1447" i="1"/>
  <c r="S1447" i="1"/>
  <c r="U1447" i="1"/>
  <c r="V1447" i="1"/>
  <c r="T1447" i="1" s="1"/>
  <c r="V1446" i="1"/>
  <c r="T1446" i="1" s="1"/>
  <c r="U1446" i="1"/>
  <c r="S1446" i="1"/>
  <c r="R1446" i="1"/>
  <c r="G1446" i="1"/>
  <c r="F1446" i="1"/>
  <c r="E1446" i="1"/>
  <c r="E1445" i="1"/>
  <c r="F1445" i="1"/>
  <c r="G1445" i="1"/>
  <c r="P1445" i="1"/>
  <c r="Q1445" i="1"/>
  <c r="R1445" i="1"/>
  <c r="S1445" i="1"/>
  <c r="U1445" i="1"/>
  <c r="V1445" i="1"/>
  <c r="T1445" i="1" s="1"/>
  <c r="P1444" i="1"/>
  <c r="Q1444" i="1" s="1"/>
  <c r="R1444" i="1"/>
  <c r="S1444" i="1"/>
  <c r="U1444" i="1"/>
  <c r="V1444" i="1"/>
  <c r="T1444" i="1" s="1"/>
  <c r="P1443" i="1"/>
  <c r="Q1443" i="1" s="1"/>
  <c r="R1443" i="1"/>
  <c r="S1443" i="1"/>
  <c r="U1443" i="1"/>
  <c r="V1443" i="1"/>
  <c r="T1443" i="1" s="1"/>
  <c r="V1442" i="1"/>
  <c r="T1442" i="1" s="1"/>
  <c r="U1442" i="1"/>
  <c r="S1442" i="1"/>
  <c r="R1442" i="1"/>
  <c r="P1442" i="1"/>
  <c r="Q1442" i="1" s="1"/>
  <c r="G1442" i="1"/>
  <c r="F1442" i="1"/>
  <c r="E1442" i="1"/>
  <c r="V1441" i="1"/>
  <c r="T1441" i="1" s="1"/>
  <c r="U1441" i="1"/>
  <c r="S1441" i="1"/>
  <c r="R1441" i="1"/>
  <c r="P1441" i="1"/>
  <c r="Q1441" i="1" s="1"/>
  <c r="G1441" i="1"/>
  <c r="F1441" i="1"/>
  <c r="E1441" i="1"/>
  <c r="V1440" i="1"/>
  <c r="T1440" i="1" s="1"/>
  <c r="U1440" i="1"/>
  <c r="S1440" i="1"/>
  <c r="R1440" i="1"/>
  <c r="P1440" i="1"/>
  <c r="Q1440" i="1" s="1"/>
  <c r="G1440" i="1"/>
  <c r="F1440" i="1"/>
  <c r="E1440" i="1"/>
  <c r="V1439" i="1"/>
  <c r="T1439" i="1" s="1"/>
  <c r="U1439" i="1"/>
  <c r="S1439" i="1"/>
  <c r="R1439" i="1"/>
  <c r="P1439" i="1"/>
  <c r="Q1439" i="1" s="1"/>
  <c r="V1438" i="1"/>
  <c r="T1438" i="1" s="1"/>
  <c r="U1438" i="1"/>
  <c r="S1438" i="1"/>
  <c r="R1438" i="1"/>
  <c r="P1438" i="1"/>
  <c r="Q1438" i="1" s="1"/>
  <c r="G1438" i="1"/>
  <c r="F1438" i="1"/>
  <c r="E1438" i="1"/>
  <c r="P1437" i="1"/>
  <c r="Q1437" i="1"/>
  <c r="R1437" i="1"/>
  <c r="S1437" i="1"/>
  <c r="U1437" i="1"/>
  <c r="V1437" i="1"/>
  <c r="T1437" i="1" s="1"/>
  <c r="G1437" i="1"/>
  <c r="F1437" i="1"/>
  <c r="E1437" i="1"/>
  <c r="P1436" i="1"/>
  <c r="Q1436" i="1" s="1"/>
  <c r="R1436" i="1"/>
  <c r="S1436" i="1"/>
  <c r="U1436" i="1"/>
  <c r="V1436" i="1"/>
  <c r="T1436" i="1" s="1"/>
  <c r="P1435" i="1"/>
  <c r="Q1435" i="1" s="1"/>
  <c r="R1435" i="1"/>
  <c r="S1435" i="1"/>
  <c r="U1435" i="1"/>
  <c r="V1435" i="1"/>
  <c r="T1435" i="1" s="1"/>
  <c r="G1434" i="1"/>
  <c r="F1434" i="1"/>
  <c r="P1434" i="1"/>
  <c r="Q1434" i="1"/>
  <c r="R1434" i="1"/>
  <c r="S1434" i="1"/>
  <c r="U1434" i="1"/>
  <c r="V1434" i="1"/>
  <c r="T1434" i="1" s="1"/>
  <c r="E1433" i="1"/>
  <c r="F1433" i="1"/>
  <c r="G1433" i="1"/>
  <c r="P1433" i="1"/>
  <c r="Q1433" i="1" s="1"/>
  <c r="R1433" i="1"/>
  <c r="S1433" i="1"/>
  <c r="U1433" i="1"/>
  <c r="V1433" i="1"/>
  <c r="T1433" i="1" s="1"/>
  <c r="P1432" i="1"/>
  <c r="Q1432" i="1" s="1"/>
  <c r="R1432" i="1"/>
  <c r="S1432" i="1"/>
  <c r="U1432" i="1"/>
  <c r="V1432" i="1"/>
  <c r="T1432" i="1" s="1"/>
  <c r="P1431" i="1"/>
  <c r="Q1431" i="1" s="1"/>
  <c r="R1431" i="1"/>
  <c r="S1431" i="1"/>
  <c r="U1431" i="1"/>
  <c r="V1431" i="1"/>
  <c r="T1431" i="1" s="1"/>
  <c r="P1430" i="1"/>
  <c r="Q1430" i="1" s="1"/>
  <c r="R1430" i="1"/>
  <c r="S1430" i="1"/>
  <c r="U1430" i="1"/>
  <c r="V1430" i="1"/>
  <c r="T1430" i="1" s="1"/>
  <c r="V1429" i="1"/>
  <c r="T1429" i="1" s="1"/>
  <c r="U1429" i="1"/>
  <c r="S1429" i="1"/>
  <c r="R1429" i="1"/>
  <c r="P1429" i="1"/>
  <c r="Q1429" i="1" s="1"/>
  <c r="G1429" i="1"/>
  <c r="F1429" i="1"/>
  <c r="E1429" i="1"/>
  <c r="V1428" i="1"/>
  <c r="T1428" i="1" s="1"/>
  <c r="U1428" i="1"/>
  <c r="S1428" i="1"/>
  <c r="R1428" i="1"/>
  <c r="P1428" i="1"/>
  <c r="Q1428" i="1" s="1"/>
  <c r="G1428" i="1"/>
  <c r="F1428" i="1"/>
  <c r="E1428" i="1"/>
  <c r="E1427" i="1"/>
  <c r="F1427" i="1"/>
  <c r="G1427" i="1"/>
  <c r="P1427" i="1"/>
  <c r="Q1427" i="1" s="1"/>
  <c r="R1427" i="1"/>
  <c r="S1427" i="1"/>
  <c r="U1427" i="1"/>
  <c r="V1427" i="1"/>
  <c r="T1427" i="1" s="1"/>
  <c r="V1426" i="1"/>
  <c r="V1425" i="1"/>
  <c r="T1425" i="1" s="1"/>
  <c r="V1424" i="1"/>
  <c r="T1424" i="1" s="1"/>
  <c r="V1423" i="1"/>
  <c r="T1423" i="1" s="1"/>
  <c r="V1422" i="1"/>
  <c r="T1422" i="1" s="1"/>
  <c r="U1426" i="1"/>
  <c r="U1425" i="1"/>
  <c r="U1424" i="1"/>
  <c r="U1423" i="1"/>
  <c r="U1422" i="1"/>
  <c r="T1426" i="1"/>
  <c r="S1426" i="1"/>
  <c r="S1425" i="1"/>
  <c r="S1424" i="1"/>
  <c r="S1423" i="1"/>
  <c r="S1422" i="1"/>
  <c r="R1426" i="1"/>
  <c r="R1425" i="1"/>
  <c r="R1424" i="1"/>
  <c r="R1423" i="1"/>
  <c r="R1422" i="1"/>
  <c r="P1426" i="1"/>
  <c r="Q1426" i="1" s="1"/>
  <c r="P1425" i="1"/>
  <c r="Q1425" i="1" s="1"/>
  <c r="P1424" i="1"/>
  <c r="Q1424" i="1" s="1"/>
  <c r="P1423" i="1"/>
  <c r="Q1423" i="1" s="1"/>
  <c r="P1422" i="1"/>
  <c r="Q1422" i="1" s="1"/>
  <c r="G1426" i="1"/>
  <c r="G1425" i="1"/>
  <c r="G1422" i="1"/>
  <c r="F1426" i="1"/>
  <c r="F1425" i="1"/>
  <c r="F1422" i="1"/>
  <c r="E1426" i="1"/>
  <c r="E1425" i="1"/>
  <c r="E1422" i="1"/>
  <c r="V1421" i="1"/>
  <c r="T1421" i="1" s="1"/>
  <c r="U1421" i="1"/>
  <c r="S1421" i="1"/>
  <c r="R1421" i="1"/>
  <c r="P1421" i="1"/>
  <c r="Q1421" i="1" s="1"/>
  <c r="G1421" i="1"/>
  <c r="F1421" i="1"/>
  <c r="E1421" i="1"/>
  <c r="E1420" i="1"/>
  <c r="F1420" i="1"/>
  <c r="G1420" i="1"/>
  <c r="P1420" i="1"/>
  <c r="Q1420" i="1"/>
  <c r="R1420" i="1"/>
  <c r="S1420" i="1"/>
  <c r="U1420" i="1"/>
  <c r="V1420" i="1"/>
  <c r="T1420" i="1" s="1"/>
  <c r="P1419" i="1"/>
  <c r="Q1419" i="1"/>
  <c r="R1419" i="1"/>
  <c r="S1419" i="1"/>
  <c r="U1419" i="1"/>
  <c r="V1419" i="1"/>
  <c r="T1419" i="1" s="1"/>
  <c r="G1417" i="1"/>
  <c r="F1417" i="1"/>
  <c r="E1417" i="1"/>
  <c r="E1414" i="1"/>
  <c r="F1414" i="1"/>
  <c r="G1414" i="1"/>
  <c r="V1418" i="1"/>
  <c r="T1418" i="1" s="1"/>
  <c r="V1417" i="1"/>
  <c r="T1417" i="1" s="1"/>
  <c r="U1418" i="1"/>
  <c r="U1417" i="1"/>
  <c r="S1418" i="1"/>
  <c r="S1417" i="1"/>
  <c r="R1418" i="1"/>
  <c r="R1417" i="1"/>
  <c r="P1418" i="1"/>
  <c r="Q1418" i="1" s="1"/>
  <c r="P1417" i="1"/>
  <c r="Q1417" i="1" s="1"/>
  <c r="G1418" i="1"/>
  <c r="F1418" i="1"/>
  <c r="E1418" i="1"/>
  <c r="V1416" i="1"/>
  <c r="T1416" i="1" s="1"/>
  <c r="U1416" i="1"/>
  <c r="S1416" i="1"/>
  <c r="R1416" i="1"/>
  <c r="P1416" i="1"/>
  <c r="Q1416" i="1" s="1"/>
  <c r="G1416" i="1"/>
  <c r="F1416" i="1"/>
  <c r="E1416" i="1"/>
  <c r="P1415" i="1"/>
  <c r="Q1415" i="1" s="1"/>
  <c r="R1415" i="1"/>
  <c r="S1415" i="1"/>
  <c r="U1415" i="1"/>
  <c r="V1415" i="1"/>
  <c r="T1415" i="1" s="1"/>
  <c r="P1414" i="1"/>
  <c r="Q1414" i="1" s="1"/>
  <c r="R1414" i="1"/>
  <c r="S1414" i="1"/>
  <c r="U1414" i="1"/>
  <c r="V1414" i="1"/>
  <c r="T1414" i="1" s="1"/>
  <c r="E1413" i="1"/>
  <c r="F1413" i="1"/>
  <c r="G1413" i="1"/>
  <c r="P1413" i="1"/>
  <c r="Q1413" i="1"/>
  <c r="R1413" i="1"/>
  <c r="S1413" i="1"/>
  <c r="U1413" i="1"/>
  <c r="V1413" i="1"/>
  <c r="T1413" i="1" s="1"/>
  <c r="P1412" i="1"/>
  <c r="Q1412" i="1"/>
  <c r="R1412" i="1"/>
  <c r="S1412" i="1"/>
  <c r="U1412" i="1"/>
  <c r="V1412" i="1"/>
  <c r="T1412" i="1" s="1"/>
  <c r="P1411" i="1"/>
  <c r="Q1411" i="1" s="1"/>
  <c r="R1411" i="1"/>
  <c r="S1411" i="1"/>
  <c r="U1411" i="1"/>
  <c r="V1411" i="1"/>
  <c r="T1411" i="1" s="1"/>
  <c r="E1410" i="1"/>
  <c r="F1410" i="1"/>
  <c r="G1410" i="1"/>
  <c r="P1410" i="1"/>
  <c r="Q1410" i="1" s="1"/>
  <c r="R1410" i="1"/>
  <c r="S1410" i="1"/>
  <c r="U1410" i="1"/>
  <c r="V1410" i="1"/>
  <c r="T1410" i="1" s="1"/>
  <c r="E1409" i="1"/>
  <c r="F1409" i="1"/>
  <c r="G1409" i="1"/>
  <c r="P1409" i="1"/>
  <c r="Q1409" i="1" s="1"/>
  <c r="R1409" i="1"/>
  <c r="S1409" i="1"/>
  <c r="U1409" i="1"/>
  <c r="V1409" i="1"/>
  <c r="T1409" i="1" s="1"/>
  <c r="V1408" i="1"/>
  <c r="T1408" i="1" s="1"/>
  <c r="U1408" i="1"/>
  <c r="S1408" i="1"/>
  <c r="R1408" i="1"/>
  <c r="P1408" i="1"/>
  <c r="Q1408" i="1" s="1"/>
  <c r="G1408" i="1"/>
  <c r="F1408" i="1"/>
  <c r="E1408" i="1"/>
  <c r="V1407" i="1"/>
  <c r="T1407" i="1" s="1"/>
  <c r="V1406" i="1"/>
  <c r="T1406" i="1" s="1"/>
  <c r="V1405" i="1"/>
  <c r="U1407" i="1"/>
  <c r="U1406" i="1"/>
  <c r="U1405" i="1"/>
  <c r="T1405" i="1"/>
  <c r="S1407" i="1"/>
  <c r="S1406" i="1"/>
  <c r="S1405" i="1"/>
  <c r="R1407" i="1"/>
  <c r="R1406" i="1"/>
  <c r="R1405" i="1"/>
  <c r="P1407" i="1"/>
  <c r="Q1407" i="1" s="1"/>
  <c r="P1406" i="1"/>
  <c r="Q1406" i="1" s="1"/>
  <c r="P1405" i="1"/>
  <c r="Q1405" i="1" s="1"/>
  <c r="G1406" i="1"/>
  <c r="G1405" i="1"/>
  <c r="F1406" i="1"/>
  <c r="F1405" i="1"/>
  <c r="E1406" i="1"/>
  <c r="E1405" i="1"/>
  <c r="E1404" i="1"/>
  <c r="F1404" i="1"/>
  <c r="G1404" i="1"/>
  <c r="P1404" i="1"/>
  <c r="Q1404" i="1" s="1"/>
  <c r="R1404" i="1"/>
  <c r="S1404" i="1"/>
  <c r="U1404" i="1"/>
  <c r="V1404" i="1"/>
  <c r="T1404" i="1" s="1"/>
  <c r="V1403" i="1"/>
  <c r="T1403" i="1" s="1"/>
  <c r="V1402" i="1"/>
  <c r="T1402" i="1" s="1"/>
  <c r="U1403" i="1"/>
  <c r="U1402" i="1"/>
  <c r="S1403" i="1"/>
  <c r="S1402" i="1"/>
  <c r="R1403" i="1"/>
  <c r="R1402" i="1"/>
  <c r="P1403" i="1"/>
  <c r="Q1403" i="1" s="1"/>
  <c r="P1402" i="1"/>
  <c r="Q1402" i="1" s="1"/>
  <c r="G1403" i="1"/>
  <c r="F1403" i="1"/>
  <c r="E1403" i="1"/>
  <c r="E1401" i="1"/>
  <c r="F1401" i="1"/>
  <c r="G1401" i="1"/>
  <c r="G1399" i="1"/>
  <c r="F1399" i="1"/>
  <c r="E1399" i="1"/>
  <c r="P1401" i="1"/>
  <c r="Q1401" i="1" s="1"/>
  <c r="R1401" i="1"/>
  <c r="S1401" i="1"/>
  <c r="U1401" i="1"/>
  <c r="V1401" i="1"/>
  <c r="T1401" i="1" s="1"/>
  <c r="V1400" i="1"/>
  <c r="T1400" i="1" s="1"/>
  <c r="V1399" i="1"/>
  <c r="T1399" i="1" s="1"/>
  <c r="V1398" i="1"/>
  <c r="T1398" i="1" s="1"/>
  <c r="V1397" i="1"/>
  <c r="T1397" i="1" s="1"/>
  <c r="V1396" i="1"/>
  <c r="T1396" i="1" s="1"/>
  <c r="U1400" i="1"/>
  <c r="U1399" i="1"/>
  <c r="U1398" i="1"/>
  <c r="U1397" i="1"/>
  <c r="U1396" i="1"/>
  <c r="S1400" i="1"/>
  <c r="S1399" i="1"/>
  <c r="S1398" i="1"/>
  <c r="S1397" i="1"/>
  <c r="S1396" i="1"/>
  <c r="R1400" i="1"/>
  <c r="R1399" i="1"/>
  <c r="R1398" i="1"/>
  <c r="R1397" i="1"/>
  <c r="R1396" i="1"/>
  <c r="P1400" i="1"/>
  <c r="Q1400" i="1" s="1"/>
  <c r="P1399" i="1"/>
  <c r="Q1399" i="1" s="1"/>
  <c r="P1398" i="1"/>
  <c r="Q1398" i="1" s="1"/>
  <c r="P1397" i="1"/>
  <c r="Q1397" i="1" s="1"/>
  <c r="P1396" i="1"/>
  <c r="Q1396" i="1" s="1"/>
  <c r="G1400" i="1"/>
  <c r="G1398" i="1"/>
  <c r="F1400" i="1"/>
  <c r="F1398" i="1"/>
  <c r="E1400" i="1"/>
  <c r="E1398" i="1"/>
  <c r="P1395" i="1"/>
  <c r="Q1395" i="1" s="1"/>
  <c r="R1395" i="1"/>
  <c r="S1395" i="1"/>
  <c r="U1395" i="1"/>
  <c r="V1395" i="1"/>
  <c r="T1395" i="1" s="1"/>
  <c r="E1394" i="1"/>
  <c r="F1394" i="1"/>
  <c r="G1394" i="1"/>
  <c r="P1394" i="1"/>
  <c r="Q1394" i="1" s="1"/>
  <c r="R1394" i="1"/>
  <c r="S1394" i="1"/>
  <c r="U1394" i="1"/>
  <c r="V1394" i="1"/>
  <c r="T1394" i="1" s="1"/>
  <c r="P1393" i="1"/>
  <c r="Q1393" i="1" s="1"/>
  <c r="R1393" i="1"/>
  <c r="S1393" i="1"/>
  <c r="U1393" i="1"/>
  <c r="V1393" i="1"/>
  <c r="T1393" i="1" s="1"/>
  <c r="P1392" i="1"/>
  <c r="Q1392" i="1" s="1"/>
  <c r="R1392" i="1"/>
  <c r="S1392" i="1"/>
  <c r="U1392" i="1"/>
  <c r="V1392" i="1"/>
  <c r="T1392" i="1" s="1"/>
  <c r="V1391" i="1"/>
  <c r="T1391" i="1" s="1"/>
  <c r="U1391" i="1"/>
  <c r="S1391" i="1"/>
  <c r="R1391" i="1"/>
  <c r="P1391" i="1"/>
  <c r="Q1391" i="1" s="1"/>
  <c r="P1390" i="1"/>
  <c r="Q1390" i="1" s="1"/>
  <c r="R1390" i="1"/>
  <c r="S1390" i="1"/>
  <c r="U1390" i="1"/>
  <c r="V1390" i="1"/>
  <c r="T1390" i="1" s="1"/>
  <c r="E1389" i="1"/>
  <c r="F1389" i="1"/>
  <c r="G1389" i="1"/>
  <c r="P1389" i="1"/>
  <c r="Q1389" i="1" s="1"/>
  <c r="R1389" i="1"/>
  <c r="S1389" i="1"/>
  <c r="U1389" i="1"/>
  <c r="V1389" i="1"/>
  <c r="T1389" i="1" s="1"/>
  <c r="E1387" i="1"/>
  <c r="F1387" i="1"/>
  <c r="G1387" i="1"/>
  <c r="E1388" i="1"/>
  <c r="F1388" i="1"/>
  <c r="G1388" i="1"/>
  <c r="V1388" i="1"/>
  <c r="T1388" i="1" s="1"/>
  <c r="V1387" i="1"/>
  <c r="T1387" i="1" s="1"/>
  <c r="V1386" i="1"/>
  <c r="T1386" i="1" s="1"/>
  <c r="U1388" i="1"/>
  <c r="U1387" i="1"/>
  <c r="U1386" i="1"/>
  <c r="S1388" i="1"/>
  <c r="S1387" i="1"/>
  <c r="S1386" i="1"/>
  <c r="R1388" i="1"/>
  <c r="R1387" i="1"/>
  <c r="R1386" i="1"/>
  <c r="P1388" i="1"/>
  <c r="Q1388" i="1" s="1"/>
  <c r="P1387" i="1"/>
  <c r="Q1387" i="1" s="1"/>
  <c r="P1386" i="1"/>
  <c r="Q1386" i="1" s="1"/>
  <c r="G1386" i="1"/>
  <c r="F1386" i="1"/>
  <c r="E1386" i="1"/>
  <c r="E1385" i="1"/>
  <c r="F1385" i="1"/>
  <c r="G1385" i="1"/>
  <c r="P1385" i="1"/>
  <c r="Q1385" i="1" s="1"/>
  <c r="R1385" i="1"/>
  <c r="S1385" i="1"/>
  <c r="U1385" i="1"/>
  <c r="V1385" i="1"/>
  <c r="T1385" i="1" s="1"/>
  <c r="V1384" i="1"/>
  <c r="T1384" i="1" s="1"/>
  <c r="V1383" i="1"/>
  <c r="T1383" i="1" s="1"/>
  <c r="V1382" i="1"/>
  <c r="T1382" i="1" s="1"/>
  <c r="U1384" i="1"/>
  <c r="U1383" i="1"/>
  <c r="U1382" i="1"/>
  <c r="S1384" i="1"/>
  <c r="S1383" i="1"/>
  <c r="S1382" i="1"/>
  <c r="R1384" i="1"/>
  <c r="R1383" i="1"/>
  <c r="R1382" i="1"/>
  <c r="P1384" i="1"/>
  <c r="Q1384" i="1" s="1"/>
  <c r="P1383" i="1"/>
  <c r="Q1383" i="1" s="1"/>
  <c r="P1382" i="1"/>
  <c r="Q1382" i="1" s="1"/>
  <c r="G1384" i="1"/>
  <c r="G1383" i="1"/>
  <c r="G1382" i="1"/>
  <c r="F1384" i="1"/>
  <c r="F1383" i="1"/>
  <c r="F1382" i="1"/>
  <c r="E1384" i="1"/>
  <c r="E1383" i="1"/>
  <c r="E1382" i="1"/>
  <c r="E1381" i="1"/>
  <c r="F1381" i="1"/>
  <c r="G1381" i="1"/>
  <c r="P1381" i="1"/>
  <c r="Q1381" i="1" s="1"/>
  <c r="R1381" i="1"/>
  <c r="S1381" i="1"/>
  <c r="U1381" i="1"/>
  <c r="V1381" i="1"/>
  <c r="T1381" i="1" s="1"/>
  <c r="P1380" i="1"/>
  <c r="Q1380" i="1" s="1"/>
  <c r="R1380" i="1"/>
  <c r="S1380" i="1"/>
  <c r="U1380" i="1"/>
  <c r="V1380" i="1"/>
  <c r="T1380" i="1" s="1"/>
  <c r="P1379" i="1"/>
  <c r="Q1379" i="1" s="1"/>
  <c r="R1379" i="1"/>
  <c r="S1379" i="1"/>
  <c r="U1379" i="1"/>
  <c r="V1379" i="1"/>
  <c r="T1379" i="1" s="1"/>
  <c r="P1378" i="1"/>
  <c r="Q1378" i="1" s="1"/>
  <c r="R1378" i="1"/>
  <c r="S1378" i="1"/>
  <c r="U1378" i="1"/>
  <c r="V1378" i="1"/>
  <c r="T1378" i="1" s="1"/>
  <c r="E1377" i="1"/>
  <c r="F1377" i="1"/>
  <c r="G1377" i="1"/>
  <c r="P1377" i="1"/>
  <c r="Q1377" i="1" s="1"/>
  <c r="R1377" i="1"/>
  <c r="S1377" i="1"/>
  <c r="U1377" i="1"/>
  <c r="V1377" i="1"/>
  <c r="T1377" i="1" s="1"/>
  <c r="P1376" i="1"/>
  <c r="Q1376" i="1" s="1"/>
  <c r="R1376" i="1"/>
  <c r="S1376" i="1"/>
  <c r="U1376" i="1"/>
  <c r="V1376" i="1"/>
  <c r="T1376" i="1" s="1"/>
  <c r="G1376" i="1"/>
  <c r="F1376" i="1"/>
  <c r="E1376" i="1"/>
  <c r="G1375" i="1"/>
  <c r="F1375" i="1"/>
  <c r="E1375" i="1"/>
  <c r="E804" i="1"/>
  <c r="F804" i="1"/>
  <c r="G804" i="1"/>
  <c r="P1375" i="1"/>
  <c r="Q1375" i="1" s="1"/>
  <c r="R1375" i="1"/>
  <c r="S1375" i="1"/>
  <c r="U1375" i="1"/>
  <c r="V1375" i="1"/>
  <c r="T1375" i="1" s="1"/>
  <c r="P1374" i="1"/>
  <c r="Q1374" i="1" s="1"/>
  <c r="R1374" i="1"/>
  <c r="S1374" i="1"/>
  <c r="U1374" i="1"/>
  <c r="V1374" i="1"/>
  <c r="T1374" i="1" s="1"/>
  <c r="V1373" i="1"/>
  <c r="T1373" i="1" s="1"/>
  <c r="U1373" i="1"/>
  <c r="S1373" i="1"/>
  <c r="R1373" i="1"/>
  <c r="P1373" i="1"/>
  <c r="Q1373" i="1" s="1"/>
  <c r="G1373" i="1"/>
  <c r="F1373" i="1"/>
  <c r="E1373" i="1"/>
  <c r="E1372" i="1"/>
  <c r="F1372" i="1"/>
  <c r="G1372" i="1"/>
  <c r="P1372" i="1"/>
  <c r="Q1372" i="1" s="1"/>
  <c r="R1372" i="1"/>
  <c r="S1372" i="1"/>
  <c r="U1372" i="1"/>
  <c r="V1372" i="1"/>
  <c r="T1372" i="1" s="1"/>
  <c r="P1371" i="1"/>
  <c r="Q1371" i="1" s="1"/>
  <c r="R1371" i="1"/>
  <c r="S1371" i="1"/>
  <c r="U1371" i="1"/>
  <c r="V1371" i="1"/>
  <c r="T1371" i="1" s="1"/>
  <c r="E1370" i="1"/>
  <c r="F1370" i="1"/>
  <c r="G1370" i="1"/>
  <c r="P1370" i="1"/>
  <c r="Q1370" i="1"/>
  <c r="R1370" i="1"/>
  <c r="S1370" i="1"/>
  <c r="U1370" i="1"/>
  <c r="V1370" i="1"/>
  <c r="T1370" i="1" s="1"/>
  <c r="R1369" i="1"/>
  <c r="S1369" i="1"/>
  <c r="U1369" i="1"/>
  <c r="V1369" i="1"/>
  <c r="T1369" i="1" s="1"/>
  <c r="E1369" i="1"/>
  <c r="F1369" i="1"/>
  <c r="G1369" i="1"/>
  <c r="P1369" i="1"/>
  <c r="Q1369" i="1" s="1"/>
  <c r="E1360" i="1"/>
  <c r="E1361" i="1"/>
  <c r="E1362" i="1"/>
  <c r="E1363" i="1"/>
  <c r="E1364" i="1"/>
  <c r="E1365" i="1"/>
  <c r="E1366" i="1"/>
  <c r="E1367" i="1"/>
  <c r="E1368" i="1"/>
  <c r="F1360" i="1"/>
  <c r="F1361" i="1"/>
  <c r="F1362" i="1"/>
  <c r="F1363" i="1"/>
  <c r="F1364" i="1"/>
  <c r="F1365" i="1"/>
  <c r="F1366" i="1"/>
  <c r="F1367" i="1"/>
  <c r="F1368" i="1"/>
  <c r="G1360" i="1"/>
  <c r="G1361" i="1"/>
  <c r="G1362" i="1"/>
  <c r="G1363" i="1"/>
  <c r="G1364" i="1"/>
  <c r="G1365" i="1"/>
  <c r="G1366" i="1"/>
  <c r="G1367" i="1"/>
  <c r="G1368" i="1"/>
  <c r="P1360" i="1"/>
  <c r="Q1360" i="1" s="1"/>
  <c r="P1361" i="1"/>
  <c r="Q1361" i="1" s="1"/>
  <c r="P1362" i="1"/>
  <c r="Q1362" i="1" s="1"/>
  <c r="P1363" i="1"/>
  <c r="Q1363" i="1" s="1"/>
  <c r="P1364" i="1"/>
  <c r="Q1364" i="1" s="1"/>
  <c r="P1365" i="1"/>
  <c r="Q1365" i="1" s="1"/>
  <c r="P1366" i="1"/>
  <c r="Q1366" i="1" s="1"/>
  <c r="P1367" i="1"/>
  <c r="Q1367" i="1" s="1"/>
  <c r="P1368" i="1"/>
  <c r="Q1368" i="1" s="1"/>
  <c r="R1360" i="1"/>
  <c r="R1361" i="1"/>
  <c r="R1362" i="1"/>
  <c r="R1363" i="1"/>
  <c r="R1364" i="1"/>
  <c r="R1365" i="1"/>
  <c r="R1366" i="1"/>
  <c r="R1367" i="1"/>
  <c r="R1368" i="1"/>
  <c r="S1360" i="1"/>
  <c r="S1361" i="1"/>
  <c r="S1362" i="1"/>
  <c r="S1363" i="1"/>
  <c r="S1364" i="1"/>
  <c r="S1365" i="1"/>
  <c r="S1366" i="1"/>
  <c r="S1367" i="1"/>
  <c r="S1368" i="1"/>
  <c r="U1360" i="1"/>
  <c r="U1361" i="1"/>
  <c r="U1362" i="1"/>
  <c r="U1363" i="1"/>
  <c r="U1364" i="1"/>
  <c r="U1365" i="1"/>
  <c r="U1366" i="1"/>
  <c r="U1367" i="1"/>
  <c r="U1368" i="1"/>
  <c r="V1360" i="1"/>
  <c r="T1360" i="1" s="1"/>
  <c r="V1361" i="1"/>
  <c r="T1361" i="1" s="1"/>
  <c r="V1362" i="1"/>
  <c r="T1362" i="1" s="1"/>
  <c r="V1363" i="1"/>
  <c r="T1363" i="1" s="1"/>
  <c r="V1364" i="1"/>
  <c r="T1364" i="1" s="1"/>
  <c r="V1365" i="1"/>
  <c r="T1365" i="1" s="1"/>
  <c r="V1366" i="1"/>
  <c r="T1366" i="1" s="1"/>
  <c r="V1367" i="1"/>
  <c r="T1367" i="1" s="1"/>
  <c r="V1368" i="1"/>
  <c r="T1368" i="1" s="1"/>
  <c r="R1241" i="1"/>
  <c r="S1241" i="1"/>
  <c r="U1241" i="1"/>
  <c r="V1241" i="1"/>
  <c r="T1241" i="1" s="1"/>
  <c r="R1242" i="1"/>
  <c r="S1242" i="1"/>
  <c r="U1242" i="1"/>
  <c r="V1242" i="1"/>
  <c r="T1242" i="1" s="1"/>
  <c r="R1243" i="1"/>
  <c r="S1243" i="1"/>
  <c r="U1243" i="1"/>
  <c r="V1243" i="1"/>
  <c r="T1243" i="1" s="1"/>
  <c r="R1244" i="1"/>
  <c r="S1244" i="1"/>
  <c r="U1244" i="1"/>
  <c r="V1244" i="1"/>
  <c r="T1244" i="1" s="1"/>
  <c r="R1245" i="1"/>
  <c r="S1245" i="1"/>
  <c r="U1245" i="1"/>
  <c r="V1245" i="1"/>
  <c r="T1245" i="1" s="1"/>
  <c r="R1246" i="1"/>
  <c r="S1246" i="1"/>
  <c r="U1246" i="1"/>
  <c r="V1246" i="1"/>
  <c r="T1246" i="1" s="1"/>
  <c r="R1247" i="1"/>
  <c r="S1247" i="1"/>
  <c r="U1247" i="1"/>
  <c r="V1247" i="1"/>
  <c r="T1247" i="1" s="1"/>
  <c r="R1248" i="1"/>
  <c r="S1248" i="1"/>
  <c r="U1248" i="1"/>
  <c r="V1248" i="1"/>
  <c r="T1248" i="1" s="1"/>
  <c r="R1249" i="1"/>
  <c r="S1249" i="1"/>
  <c r="U1249" i="1"/>
  <c r="V1249" i="1"/>
  <c r="T1249" i="1" s="1"/>
  <c r="R1250" i="1"/>
  <c r="S1250" i="1"/>
  <c r="U1250" i="1"/>
  <c r="V1250" i="1"/>
  <c r="T1250" i="1" s="1"/>
  <c r="R1251" i="1"/>
  <c r="S1251" i="1"/>
  <c r="U1251" i="1"/>
  <c r="V1251" i="1"/>
  <c r="T1251" i="1" s="1"/>
  <c r="R1252" i="1"/>
  <c r="S1252" i="1"/>
  <c r="U1252" i="1"/>
  <c r="V1252" i="1"/>
  <c r="T1252" i="1" s="1"/>
  <c r="R1253" i="1"/>
  <c r="S1253" i="1"/>
  <c r="U1253" i="1"/>
  <c r="V1253" i="1"/>
  <c r="T1253" i="1" s="1"/>
  <c r="R1254" i="1"/>
  <c r="S1254" i="1"/>
  <c r="U1254" i="1"/>
  <c r="V1254" i="1"/>
  <c r="T1254" i="1" s="1"/>
  <c r="R1255" i="1"/>
  <c r="S1255" i="1"/>
  <c r="U1255" i="1"/>
  <c r="V1255" i="1"/>
  <c r="T1255" i="1" s="1"/>
  <c r="R1256" i="1"/>
  <c r="S1256" i="1"/>
  <c r="U1256" i="1"/>
  <c r="V1256" i="1"/>
  <c r="T1256" i="1" s="1"/>
  <c r="R1257" i="1"/>
  <c r="S1257" i="1"/>
  <c r="U1257" i="1"/>
  <c r="V1257" i="1"/>
  <c r="T1257" i="1" s="1"/>
  <c r="R1258" i="1"/>
  <c r="S1258" i="1"/>
  <c r="U1258" i="1"/>
  <c r="V1258" i="1"/>
  <c r="T1258" i="1" s="1"/>
  <c r="R1259" i="1"/>
  <c r="S1259" i="1"/>
  <c r="U1259" i="1"/>
  <c r="V1259" i="1"/>
  <c r="T1259" i="1" s="1"/>
  <c r="R1260" i="1"/>
  <c r="S1260" i="1"/>
  <c r="U1260" i="1"/>
  <c r="V1260" i="1"/>
  <c r="T1260" i="1" s="1"/>
  <c r="R1261" i="1"/>
  <c r="S1261" i="1"/>
  <c r="U1261" i="1"/>
  <c r="V1261" i="1"/>
  <c r="T1261" i="1" s="1"/>
  <c r="R1262" i="1"/>
  <c r="S1262" i="1"/>
  <c r="U1262" i="1"/>
  <c r="V1262" i="1"/>
  <c r="T1262" i="1" s="1"/>
  <c r="R1263" i="1"/>
  <c r="S1263" i="1"/>
  <c r="U1263" i="1"/>
  <c r="V1263" i="1"/>
  <c r="T1263" i="1" s="1"/>
  <c r="R1264" i="1"/>
  <c r="S1264" i="1"/>
  <c r="U1264" i="1"/>
  <c r="V1264" i="1"/>
  <c r="T1264" i="1" s="1"/>
  <c r="R1265" i="1"/>
  <c r="S1265" i="1"/>
  <c r="U1265" i="1"/>
  <c r="V1265" i="1"/>
  <c r="T1265" i="1" s="1"/>
  <c r="R1266" i="1"/>
  <c r="S1266" i="1"/>
  <c r="U1266" i="1"/>
  <c r="V1266" i="1"/>
  <c r="T1266" i="1" s="1"/>
  <c r="R1267" i="1"/>
  <c r="S1267" i="1"/>
  <c r="U1267" i="1"/>
  <c r="V1267" i="1"/>
  <c r="T1267" i="1" s="1"/>
  <c r="R1268" i="1"/>
  <c r="S1268" i="1"/>
  <c r="U1268" i="1"/>
  <c r="V1268" i="1"/>
  <c r="T1268" i="1" s="1"/>
  <c r="R1269" i="1"/>
  <c r="S1269" i="1"/>
  <c r="U1269" i="1"/>
  <c r="V1269" i="1"/>
  <c r="T1269" i="1" s="1"/>
  <c r="R1270" i="1"/>
  <c r="S1270" i="1"/>
  <c r="U1270" i="1"/>
  <c r="V1270" i="1"/>
  <c r="T1270" i="1" s="1"/>
  <c r="R1271" i="1"/>
  <c r="S1271" i="1"/>
  <c r="U1271" i="1"/>
  <c r="V1271" i="1"/>
  <c r="T1271" i="1" s="1"/>
  <c r="R1272" i="1"/>
  <c r="S1272" i="1"/>
  <c r="U1272" i="1"/>
  <c r="V1272" i="1"/>
  <c r="T1272" i="1" s="1"/>
  <c r="R1273" i="1"/>
  <c r="S1273" i="1"/>
  <c r="U1273" i="1"/>
  <c r="V1273" i="1"/>
  <c r="T1273" i="1" s="1"/>
  <c r="R1274" i="1"/>
  <c r="S1274" i="1"/>
  <c r="U1274" i="1"/>
  <c r="V1274" i="1"/>
  <c r="T1274" i="1" s="1"/>
  <c r="R1275" i="1"/>
  <c r="S1275" i="1"/>
  <c r="U1275" i="1"/>
  <c r="V1275" i="1"/>
  <c r="T1275" i="1" s="1"/>
  <c r="R1276" i="1"/>
  <c r="S1276" i="1"/>
  <c r="U1276" i="1"/>
  <c r="V1276" i="1"/>
  <c r="T1276" i="1" s="1"/>
  <c r="R1277" i="1"/>
  <c r="S1277" i="1"/>
  <c r="U1277" i="1"/>
  <c r="V1277" i="1"/>
  <c r="T1277" i="1" s="1"/>
  <c r="R1278" i="1"/>
  <c r="S1278" i="1"/>
  <c r="U1278" i="1"/>
  <c r="V1278" i="1"/>
  <c r="T1278" i="1" s="1"/>
  <c r="R1279" i="1"/>
  <c r="S1279" i="1"/>
  <c r="U1279" i="1"/>
  <c r="V1279" i="1"/>
  <c r="T1279" i="1" s="1"/>
  <c r="R1280" i="1"/>
  <c r="S1280" i="1"/>
  <c r="U1280" i="1"/>
  <c r="V1280" i="1"/>
  <c r="T1280" i="1" s="1"/>
  <c r="R1281" i="1"/>
  <c r="S1281" i="1"/>
  <c r="U1281" i="1"/>
  <c r="V1281" i="1"/>
  <c r="T1281" i="1" s="1"/>
  <c r="R1282" i="1"/>
  <c r="S1282" i="1"/>
  <c r="U1282" i="1"/>
  <c r="V1282" i="1"/>
  <c r="T1282" i="1" s="1"/>
  <c r="R1283" i="1"/>
  <c r="S1283" i="1"/>
  <c r="U1283" i="1"/>
  <c r="V1283" i="1"/>
  <c r="T1283" i="1" s="1"/>
  <c r="R1284" i="1"/>
  <c r="S1284" i="1"/>
  <c r="U1284" i="1"/>
  <c r="V1284" i="1"/>
  <c r="T1284" i="1" s="1"/>
  <c r="R1285" i="1"/>
  <c r="S1285" i="1"/>
  <c r="U1285" i="1"/>
  <c r="V1285" i="1"/>
  <c r="T1285" i="1" s="1"/>
  <c r="R1286" i="1"/>
  <c r="S1286" i="1"/>
  <c r="U1286" i="1"/>
  <c r="V1286" i="1"/>
  <c r="T1286" i="1" s="1"/>
  <c r="R1287" i="1"/>
  <c r="S1287" i="1"/>
  <c r="U1287" i="1"/>
  <c r="V1287" i="1"/>
  <c r="T1287" i="1" s="1"/>
  <c r="R1288" i="1"/>
  <c r="S1288" i="1"/>
  <c r="U1288" i="1"/>
  <c r="V1288" i="1"/>
  <c r="T1288" i="1" s="1"/>
  <c r="R1289" i="1"/>
  <c r="S1289" i="1"/>
  <c r="U1289" i="1"/>
  <c r="V1289" i="1"/>
  <c r="T1289" i="1" s="1"/>
  <c r="R1290" i="1"/>
  <c r="S1290" i="1"/>
  <c r="U1290" i="1"/>
  <c r="V1290" i="1"/>
  <c r="T1290" i="1" s="1"/>
  <c r="R1291" i="1"/>
  <c r="S1291" i="1"/>
  <c r="U1291" i="1"/>
  <c r="V1291" i="1"/>
  <c r="T1291" i="1" s="1"/>
  <c r="R1292" i="1"/>
  <c r="S1292" i="1"/>
  <c r="U1292" i="1"/>
  <c r="V1292" i="1"/>
  <c r="T1292" i="1" s="1"/>
  <c r="R1293" i="1"/>
  <c r="S1293" i="1"/>
  <c r="U1293" i="1"/>
  <c r="V1293" i="1"/>
  <c r="T1293" i="1" s="1"/>
  <c r="R1294" i="1"/>
  <c r="S1294" i="1"/>
  <c r="U1294" i="1"/>
  <c r="V1294" i="1"/>
  <c r="T1294" i="1" s="1"/>
  <c r="R1295" i="1"/>
  <c r="S1295" i="1"/>
  <c r="U1295" i="1"/>
  <c r="V1295" i="1"/>
  <c r="T1295" i="1" s="1"/>
  <c r="R1296" i="1"/>
  <c r="S1296" i="1"/>
  <c r="U1296" i="1"/>
  <c r="V1296" i="1"/>
  <c r="T1296" i="1" s="1"/>
  <c r="R1297" i="1"/>
  <c r="S1297" i="1"/>
  <c r="U1297" i="1"/>
  <c r="V1297" i="1"/>
  <c r="T1297" i="1" s="1"/>
  <c r="R1298" i="1"/>
  <c r="S1298" i="1"/>
  <c r="U1298" i="1"/>
  <c r="V1298" i="1"/>
  <c r="T1298" i="1" s="1"/>
  <c r="R1299" i="1"/>
  <c r="S1299" i="1"/>
  <c r="U1299" i="1"/>
  <c r="V1299" i="1"/>
  <c r="T1299" i="1" s="1"/>
  <c r="R1300" i="1"/>
  <c r="S1300" i="1"/>
  <c r="U1300" i="1"/>
  <c r="V1300" i="1"/>
  <c r="T1300" i="1" s="1"/>
  <c r="R1301" i="1"/>
  <c r="S1301" i="1"/>
  <c r="U1301" i="1"/>
  <c r="V1301" i="1"/>
  <c r="T1301" i="1" s="1"/>
  <c r="R1302" i="1"/>
  <c r="S1302" i="1"/>
  <c r="U1302" i="1"/>
  <c r="V1302" i="1"/>
  <c r="T1302" i="1" s="1"/>
  <c r="R1303" i="1"/>
  <c r="S1303" i="1"/>
  <c r="U1303" i="1"/>
  <c r="V1303" i="1"/>
  <c r="T1303" i="1" s="1"/>
  <c r="R1304" i="1"/>
  <c r="S1304" i="1"/>
  <c r="U1304" i="1"/>
  <c r="V1304" i="1"/>
  <c r="T1304" i="1" s="1"/>
  <c r="R1305" i="1"/>
  <c r="S1305" i="1"/>
  <c r="U1305" i="1"/>
  <c r="V1305" i="1"/>
  <c r="T1305" i="1" s="1"/>
  <c r="R1306" i="1"/>
  <c r="S1306" i="1"/>
  <c r="U1306" i="1"/>
  <c r="V1306" i="1"/>
  <c r="T1306" i="1" s="1"/>
  <c r="R1307" i="1"/>
  <c r="S1307" i="1"/>
  <c r="U1307" i="1"/>
  <c r="V1307" i="1"/>
  <c r="T1307" i="1" s="1"/>
  <c r="R1308" i="1"/>
  <c r="S1308" i="1"/>
  <c r="U1308" i="1"/>
  <c r="V1308" i="1"/>
  <c r="T1308" i="1" s="1"/>
  <c r="R1309" i="1"/>
  <c r="S1309" i="1"/>
  <c r="U1309" i="1"/>
  <c r="V1309" i="1"/>
  <c r="T1309" i="1" s="1"/>
  <c r="R1310" i="1"/>
  <c r="S1310" i="1"/>
  <c r="U1310" i="1"/>
  <c r="V1310" i="1"/>
  <c r="T1310" i="1" s="1"/>
  <c r="R1311" i="1"/>
  <c r="S1311" i="1"/>
  <c r="U1311" i="1"/>
  <c r="V1311" i="1"/>
  <c r="T1311" i="1" s="1"/>
  <c r="R1312" i="1"/>
  <c r="S1312" i="1"/>
  <c r="U1312" i="1"/>
  <c r="V1312" i="1"/>
  <c r="T1312" i="1" s="1"/>
  <c r="R1313" i="1"/>
  <c r="S1313" i="1"/>
  <c r="U1313" i="1"/>
  <c r="V1313" i="1"/>
  <c r="T1313" i="1" s="1"/>
  <c r="R1314" i="1"/>
  <c r="S1314" i="1"/>
  <c r="U1314" i="1"/>
  <c r="V1314" i="1"/>
  <c r="T1314" i="1" s="1"/>
  <c r="R1315" i="1"/>
  <c r="S1315" i="1"/>
  <c r="U1315" i="1"/>
  <c r="V1315" i="1"/>
  <c r="T1315" i="1" s="1"/>
  <c r="R1316" i="1"/>
  <c r="S1316" i="1"/>
  <c r="U1316" i="1"/>
  <c r="V1316" i="1"/>
  <c r="T1316" i="1" s="1"/>
  <c r="R1317" i="1"/>
  <c r="S1317" i="1"/>
  <c r="U1317" i="1"/>
  <c r="V1317" i="1"/>
  <c r="T1317" i="1" s="1"/>
  <c r="R1318" i="1"/>
  <c r="S1318" i="1"/>
  <c r="U1318" i="1"/>
  <c r="V1318" i="1"/>
  <c r="T1318" i="1" s="1"/>
  <c r="R1319" i="1"/>
  <c r="S1319" i="1"/>
  <c r="U1319" i="1"/>
  <c r="V1319" i="1"/>
  <c r="T1319" i="1" s="1"/>
  <c r="R1320" i="1"/>
  <c r="S1320" i="1"/>
  <c r="U1320" i="1"/>
  <c r="V1320" i="1"/>
  <c r="T1320" i="1" s="1"/>
  <c r="R1321" i="1"/>
  <c r="S1321" i="1"/>
  <c r="U1321" i="1"/>
  <c r="V1321" i="1"/>
  <c r="T1321" i="1" s="1"/>
  <c r="R1322" i="1"/>
  <c r="S1322" i="1"/>
  <c r="U1322" i="1"/>
  <c r="V1322" i="1"/>
  <c r="T1322" i="1" s="1"/>
  <c r="R1323" i="1"/>
  <c r="S1323" i="1"/>
  <c r="U1323" i="1"/>
  <c r="V1323" i="1"/>
  <c r="T1323" i="1" s="1"/>
  <c r="R1324" i="1"/>
  <c r="S1324" i="1"/>
  <c r="U1324" i="1"/>
  <c r="V1324" i="1"/>
  <c r="T1324" i="1" s="1"/>
  <c r="R1325" i="1"/>
  <c r="S1325" i="1"/>
  <c r="U1325" i="1"/>
  <c r="V1325" i="1"/>
  <c r="T1325" i="1" s="1"/>
  <c r="R1326" i="1"/>
  <c r="S1326" i="1"/>
  <c r="U1326" i="1"/>
  <c r="V1326" i="1"/>
  <c r="T1326" i="1" s="1"/>
  <c r="R1327" i="1"/>
  <c r="S1327" i="1"/>
  <c r="U1327" i="1"/>
  <c r="V1327" i="1"/>
  <c r="T1327" i="1" s="1"/>
  <c r="R1328" i="1"/>
  <c r="S1328" i="1"/>
  <c r="U1328" i="1"/>
  <c r="V1328" i="1"/>
  <c r="T1328" i="1" s="1"/>
  <c r="R1329" i="1"/>
  <c r="S1329" i="1"/>
  <c r="U1329" i="1"/>
  <c r="V1329" i="1"/>
  <c r="T1329" i="1" s="1"/>
  <c r="R1330" i="1"/>
  <c r="S1330" i="1"/>
  <c r="U1330" i="1"/>
  <c r="V1330" i="1"/>
  <c r="T1330" i="1" s="1"/>
  <c r="R1331" i="1"/>
  <c r="S1331" i="1"/>
  <c r="U1331" i="1"/>
  <c r="V1331" i="1"/>
  <c r="T1331" i="1" s="1"/>
  <c r="R1332" i="1"/>
  <c r="S1332" i="1"/>
  <c r="U1332" i="1"/>
  <c r="V1332" i="1"/>
  <c r="T1332" i="1" s="1"/>
  <c r="R1333" i="1"/>
  <c r="S1333" i="1"/>
  <c r="U1333" i="1"/>
  <c r="V1333" i="1"/>
  <c r="T1333" i="1" s="1"/>
  <c r="R1334" i="1"/>
  <c r="S1334" i="1"/>
  <c r="U1334" i="1"/>
  <c r="V1334" i="1"/>
  <c r="T1334" i="1" s="1"/>
  <c r="R1335" i="1"/>
  <c r="S1335" i="1"/>
  <c r="U1335" i="1"/>
  <c r="V1335" i="1"/>
  <c r="T1335" i="1" s="1"/>
  <c r="R1336" i="1"/>
  <c r="S1336" i="1"/>
  <c r="U1336" i="1"/>
  <c r="V1336" i="1"/>
  <c r="T1336" i="1" s="1"/>
  <c r="R1337" i="1"/>
  <c r="S1337" i="1"/>
  <c r="U1337" i="1"/>
  <c r="V1337" i="1"/>
  <c r="T1337" i="1" s="1"/>
  <c r="R1338" i="1"/>
  <c r="S1338" i="1"/>
  <c r="U1338" i="1"/>
  <c r="V1338" i="1"/>
  <c r="T1338" i="1" s="1"/>
  <c r="R1339" i="1"/>
  <c r="S1339" i="1"/>
  <c r="U1339" i="1"/>
  <c r="V1339" i="1"/>
  <c r="T1339" i="1" s="1"/>
  <c r="R1340" i="1"/>
  <c r="S1340" i="1"/>
  <c r="U1340" i="1"/>
  <c r="V1340" i="1"/>
  <c r="T1340" i="1" s="1"/>
  <c r="R1341" i="1"/>
  <c r="S1341" i="1"/>
  <c r="U1341" i="1"/>
  <c r="V1341" i="1"/>
  <c r="T1341" i="1" s="1"/>
  <c r="R1342" i="1"/>
  <c r="S1342" i="1"/>
  <c r="U1342" i="1"/>
  <c r="V1342" i="1"/>
  <c r="T1342" i="1" s="1"/>
  <c r="R1343" i="1"/>
  <c r="S1343" i="1"/>
  <c r="U1343" i="1"/>
  <c r="V1343" i="1"/>
  <c r="T1343" i="1" s="1"/>
  <c r="R1344" i="1"/>
  <c r="S1344" i="1"/>
  <c r="U1344" i="1"/>
  <c r="V1344" i="1"/>
  <c r="T1344" i="1" s="1"/>
  <c r="R1345" i="1"/>
  <c r="S1345" i="1"/>
  <c r="U1345" i="1"/>
  <c r="V1345" i="1"/>
  <c r="T1345" i="1" s="1"/>
  <c r="R1346" i="1"/>
  <c r="S1346" i="1"/>
  <c r="U1346" i="1"/>
  <c r="V1346" i="1"/>
  <c r="T1346" i="1" s="1"/>
  <c r="R1347" i="1"/>
  <c r="S1347" i="1"/>
  <c r="U1347" i="1"/>
  <c r="V1347" i="1"/>
  <c r="T1347" i="1" s="1"/>
  <c r="R1348" i="1"/>
  <c r="S1348" i="1"/>
  <c r="U1348" i="1"/>
  <c r="V1348" i="1"/>
  <c r="T1348" i="1" s="1"/>
  <c r="R1349" i="1"/>
  <c r="S1349" i="1"/>
  <c r="U1349" i="1"/>
  <c r="V1349" i="1"/>
  <c r="T1349" i="1" s="1"/>
  <c r="R1350" i="1"/>
  <c r="S1350" i="1"/>
  <c r="U1350" i="1"/>
  <c r="V1350" i="1"/>
  <c r="T1350" i="1" s="1"/>
  <c r="R1351" i="1"/>
  <c r="S1351" i="1"/>
  <c r="U1351" i="1"/>
  <c r="V1351" i="1"/>
  <c r="T1351" i="1" s="1"/>
  <c r="R1352" i="1"/>
  <c r="S1352" i="1"/>
  <c r="U1352" i="1"/>
  <c r="V1352" i="1"/>
  <c r="T1352" i="1" s="1"/>
  <c r="R1353" i="1"/>
  <c r="S1353" i="1"/>
  <c r="U1353" i="1"/>
  <c r="V1353" i="1"/>
  <c r="T1353" i="1" s="1"/>
  <c r="R1354" i="1"/>
  <c r="S1354" i="1"/>
  <c r="U1354" i="1"/>
  <c r="V1354" i="1"/>
  <c r="T1354" i="1" s="1"/>
  <c r="R1355" i="1"/>
  <c r="S1355" i="1"/>
  <c r="U1355" i="1"/>
  <c r="V1355" i="1"/>
  <c r="T1355" i="1" s="1"/>
  <c r="R1356" i="1"/>
  <c r="S1356" i="1"/>
  <c r="U1356" i="1"/>
  <c r="V1356" i="1"/>
  <c r="T1356" i="1" s="1"/>
  <c r="R1357" i="1"/>
  <c r="S1357" i="1"/>
  <c r="U1357" i="1"/>
  <c r="V1357" i="1"/>
  <c r="T1357" i="1" s="1"/>
  <c r="R1358" i="1"/>
  <c r="S1358" i="1"/>
  <c r="U1358" i="1"/>
  <c r="V1358" i="1"/>
  <c r="T1358" i="1" s="1"/>
  <c r="R1359" i="1"/>
  <c r="S1359" i="1"/>
  <c r="U1359" i="1"/>
  <c r="V1359" i="1"/>
  <c r="T1359" i="1" s="1"/>
  <c r="P1359" i="1" l="1"/>
  <c r="Q1359" i="1" s="1"/>
  <c r="G1359" i="1"/>
  <c r="F1359" i="1"/>
  <c r="E1359" i="1"/>
  <c r="P1358" i="1"/>
  <c r="Q1358" i="1" s="1"/>
  <c r="P1357" i="1"/>
  <c r="Q1357" i="1" s="1"/>
  <c r="G1357" i="1"/>
  <c r="F1357" i="1"/>
  <c r="E1357" i="1"/>
  <c r="P1356" i="1"/>
  <c r="Q1356" i="1" s="1"/>
  <c r="G1356" i="1"/>
  <c r="F1356" i="1"/>
  <c r="E1356" i="1"/>
  <c r="P1355" i="1"/>
  <c r="Q1355" i="1" s="1"/>
  <c r="G1355" i="1"/>
  <c r="F1355" i="1"/>
  <c r="E1355" i="1"/>
  <c r="P1354" i="1"/>
  <c r="Q1354" i="1" s="1"/>
  <c r="G1354" i="1"/>
  <c r="F1354" i="1"/>
  <c r="E1354" i="1"/>
  <c r="P1353" i="1"/>
  <c r="Q1353" i="1" s="1"/>
  <c r="P1352" i="1"/>
  <c r="Q1352" i="1" s="1"/>
  <c r="G1352" i="1"/>
  <c r="F1352" i="1"/>
  <c r="E1352" i="1"/>
  <c r="P1351" i="1"/>
  <c r="Q1351" i="1" s="1"/>
  <c r="G1351" i="1"/>
  <c r="F1351" i="1"/>
  <c r="E1351" i="1"/>
  <c r="P1350" i="1"/>
  <c r="Q1350" i="1" s="1"/>
  <c r="G1350" i="1"/>
  <c r="F1350" i="1"/>
  <c r="E1350" i="1"/>
  <c r="P1349" i="1"/>
  <c r="Q1349" i="1" s="1"/>
  <c r="G1349" i="1"/>
  <c r="F1349" i="1"/>
  <c r="E1349" i="1"/>
  <c r="P1348" i="1"/>
  <c r="Q1348" i="1" s="1"/>
  <c r="P1347" i="1"/>
  <c r="Q1347" i="1" s="1"/>
  <c r="P1346" i="1"/>
  <c r="Q1346" i="1" s="1"/>
  <c r="G1346" i="1"/>
  <c r="F1346" i="1"/>
  <c r="E1346" i="1"/>
  <c r="P1345" i="1"/>
  <c r="Q1345" i="1" s="1"/>
  <c r="P1344" i="1"/>
  <c r="Q1344" i="1" s="1"/>
  <c r="E1343" i="1"/>
  <c r="F1343" i="1"/>
  <c r="G1343" i="1"/>
  <c r="P1343" i="1"/>
  <c r="Q1343" i="1" s="1"/>
  <c r="P1342" i="1"/>
  <c r="Q1342" i="1" s="1"/>
  <c r="P1341" i="1"/>
  <c r="Q1341" i="1" s="1"/>
  <c r="P1340" i="1"/>
  <c r="Q1340" i="1" s="1"/>
  <c r="P1339" i="1"/>
  <c r="Q1339" i="1" s="1"/>
  <c r="G1339" i="1"/>
  <c r="F1339" i="1"/>
  <c r="E1339" i="1"/>
  <c r="P1338" i="1"/>
  <c r="Q1338" i="1" s="1"/>
  <c r="E1337" i="1"/>
  <c r="F1337" i="1"/>
  <c r="G1337" i="1"/>
  <c r="P1337" i="1"/>
  <c r="Q1337" i="1" s="1"/>
  <c r="P1336" i="1"/>
  <c r="Q1336" i="1" s="1"/>
  <c r="E1332" i="1"/>
  <c r="F1332" i="1"/>
  <c r="G1332" i="1"/>
  <c r="E1334" i="1"/>
  <c r="F1334" i="1"/>
  <c r="G1334" i="1"/>
  <c r="P1335" i="1"/>
  <c r="Q1335" i="1" s="1"/>
  <c r="G1232" i="1"/>
  <c r="P1334" i="1"/>
  <c r="Q1334" i="1" s="1"/>
  <c r="P1333" i="1"/>
  <c r="Q1333" i="1" s="1"/>
  <c r="P1332" i="1"/>
  <c r="Q1332" i="1" s="1"/>
  <c r="P1331" i="1"/>
  <c r="Q1331" i="1" s="1"/>
  <c r="P1330" i="1"/>
  <c r="Q1330" i="1" s="1"/>
  <c r="P1329" i="1"/>
  <c r="Q1329" i="1" s="1"/>
  <c r="G1329" i="1"/>
  <c r="F1329" i="1"/>
  <c r="E1329" i="1"/>
  <c r="P1328" i="1"/>
  <c r="Q1328" i="1" s="1"/>
  <c r="P1327" i="1"/>
  <c r="Q1327" i="1" s="1"/>
  <c r="P1326" i="1"/>
  <c r="Q1326" i="1" s="1"/>
  <c r="P1325" i="1"/>
  <c r="Q1325" i="1" s="1"/>
  <c r="P1324" i="1"/>
  <c r="Q1324" i="1" s="1"/>
  <c r="P1323" i="1"/>
  <c r="Q1323" i="1" s="1"/>
  <c r="P1322" i="1"/>
  <c r="Q1322" i="1" s="1"/>
  <c r="P1321" i="1"/>
  <c r="Q1321" i="1" s="1"/>
  <c r="P1320" i="1"/>
  <c r="Q1320" i="1" s="1"/>
  <c r="P1319" i="1"/>
  <c r="Q1319" i="1" s="1"/>
  <c r="P1318" i="1"/>
  <c r="Q1318" i="1" s="1"/>
  <c r="G1324" i="1"/>
  <c r="F1324" i="1"/>
  <c r="E1324" i="1"/>
  <c r="E1317" i="1"/>
  <c r="F1317" i="1"/>
  <c r="G1317" i="1"/>
  <c r="P1317" i="1"/>
  <c r="Q1317" i="1" s="1"/>
  <c r="P1316" i="1"/>
  <c r="Q1316" i="1" s="1"/>
  <c r="P1315" i="1"/>
  <c r="Q1315" i="1" s="1"/>
  <c r="G1315" i="1"/>
  <c r="F1315" i="1"/>
  <c r="E1315" i="1"/>
  <c r="P1314" i="1"/>
  <c r="Q1314" i="1" s="1"/>
  <c r="P1313" i="1"/>
  <c r="Q1313" i="1" s="1"/>
  <c r="P1312" i="1"/>
  <c r="Q1312" i="1" s="1"/>
  <c r="G1312" i="1"/>
  <c r="F1312" i="1"/>
  <c r="E1312" i="1"/>
  <c r="P1311" i="1"/>
  <c r="Q1311" i="1" s="1"/>
  <c r="G1311" i="1"/>
  <c r="F1311" i="1"/>
  <c r="E1311" i="1"/>
  <c r="P1310" i="1"/>
  <c r="Q1310" i="1" s="1"/>
  <c r="G1310" i="1"/>
  <c r="F1310" i="1"/>
  <c r="E1310" i="1"/>
  <c r="E1309" i="1"/>
  <c r="F1309" i="1"/>
  <c r="G1309" i="1"/>
  <c r="P1309" i="1"/>
  <c r="Q1309" i="1" s="1"/>
  <c r="E1308" i="1"/>
  <c r="F1308" i="1"/>
  <c r="G1308" i="1"/>
  <c r="P1308" i="1"/>
  <c r="Q1308" i="1" s="1"/>
  <c r="E1307" i="1"/>
  <c r="F1307" i="1"/>
  <c r="G1307" i="1"/>
  <c r="P1307" i="1"/>
  <c r="Q1307" i="1" s="1"/>
  <c r="E1306" i="1"/>
  <c r="F1306" i="1"/>
  <c r="G1306" i="1"/>
  <c r="P1306" i="1"/>
  <c r="Q1306" i="1" s="1"/>
  <c r="E1305" i="1"/>
  <c r="F1305" i="1"/>
  <c r="G1305" i="1"/>
  <c r="P1305" i="1"/>
  <c r="Q1305" i="1" s="1"/>
  <c r="E1304" i="1"/>
  <c r="F1304" i="1"/>
  <c r="G1304" i="1"/>
  <c r="P1304" i="1"/>
  <c r="Q1304" i="1" s="1"/>
  <c r="E1303" i="1"/>
  <c r="F1303" i="1"/>
  <c r="G1303" i="1"/>
  <c r="P1303" i="1"/>
  <c r="Q1303" i="1" s="1"/>
  <c r="F1302" i="1"/>
  <c r="P1302" i="1"/>
  <c r="Q1302" i="1" s="1"/>
  <c r="G1302" i="1"/>
  <c r="E1302" i="1"/>
  <c r="P1301" i="1"/>
  <c r="Q1301" i="1" s="1"/>
  <c r="P1298" i="1"/>
  <c r="Q1298" i="1" s="1"/>
  <c r="P1299" i="1"/>
  <c r="Q1299" i="1" s="1"/>
  <c r="P1300" i="1"/>
  <c r="Q1300" i="1" s="1"/>
  <c r="G1299" i="1"/>
  <c r="G1300" i="1"/>
  <c r="F1299" i="1"/>
  <c r="F1300" i="1"/>
  <c r="E1299" i="1"/>
  <c r="E1300" i="1"/>
  <c r="P1297" i="1"/>
  <c r="Q1297" i="1" s="1"/>
  <c r="E1296" i="1"/>
  <c r="F1296" i="1"/>
  <c r="G1296" i="1"/>
  <c r="P1296" i="1"/>
  <c r="Q1296" i="1" s="1"/>
  <c r="P1295" i="1"/>
  <c r="Q1295" i="1" s="1"/>
  <c r="E1294" i="1"/>
  <c r="F1294" i="1"/>
  <c r="G1294" i="1"/>
  <c r="P1294" i="1"/>
  <c r="Q1294" i="1" s="1"/>
  <c r="E1293" i="1"/>
  <c r="F1293" i="1"/>
  <c r="G1293" i="1"/>
  <c r="P1293" i="1"/>
  <c r="Q1293" i="1" s="1"/>
  <c r="G1292" i="1"/>
  <c r="F1292" i="1"/>
  <c r="E1292" i="1"/>
  <c r="E1288" i="1"/>
  <c r="F1288" i="1"/>
  <c r="G1288" i="1"/>
  <c r="P1292" i="1"/>
  <c r="Q1292" i="1" s="1"/>
  <c r="P1291" i="1"/>
  <c r="Q1291" i="1" s="1"/>
  <c r="G1291" i="1"/>
  <c r="F1291" i="1"/>
  <c r="E1291" i="1"/>
  <c r="P1290" i="1"/>
  <c r="Q1290" i="1" s="1"/>
  <c r="G1290" i="1"/>
  <c r="F1290" i="1"/>
  <c r="E1290" i="1"/>
  <c r="P1289" i="1"/>
  <c r="Q1289" i="1" s="1"/>
  <c r="G1289" i="1"/>
  <c r="F1289" i="1"/>
  <c r="E1289" i="1"/>
  <c r="U678" i="1"/>
  <c r="P1288" i="1"/>
  <c r="Q1288" i="1" s="1"/>
  <c r="A226" i="4"/>
  <c r="A25" i="4"/>
  <c r="A175" i="4"/>
  <c r="A123" i="4"/>
  <c r="A29" i="4"/>
  <c r="A178" i="4"/>
  <c r="A227" i="4"/>
  <c r="A39" i="4"/>
  <c r="A319" i="4"/>
  <c r="A18" i="4"/>
  <c r="A228" i="4"/>
  <c r="A150" i="4"/>
  <c r="A162" i="4"/>
  <c r="A330" i="4"/>
  <c r="A35" i="4"/>
  <c r="A229" i="4"/>
  <c r="A322" i="4"/>
  <c r="A207" i="4"/>
  <c r="A208" i="4"/>
  <c r="A120" i="4"/>
  <c r="A190" i="4"/>
  <c r="A342" i="4"/>
  <c r="A92" i="4"/>
  <c r="A78" i="4"/>
  <c r="A105" i="4"/>
  <c r="A230" i="4"/>
  <c r="A303" i="4"/>
  <c r="A231" i="4"/>
  <c r="A296" i="4"/>
  <c r="A161" i="4"/>
  <c r="A106" i="4"/>
  <c r="A24" i="4"/>
  <c r="A343" i="4"/>
  <c r="A232" i="4"/>
  <c r="A289" i="4"/>
  <c r="A291" i="4"/>
  <c r="A45" i="4"/>
  <c r="A332" i="4"/>
  <c r="A184" i="4"/>
  <c r="A80" i="4"/>
  <c r="A233" i="4"/>
  <c r="A234" i="4"/>
  <c r="A41" i="4"/>
  <c r="A121" i="4"/>
  <c r="A235" i="4"/>
  <c r="A236" i="4"/>
  <c r="A237" i="4"/>
  <c r="A52" i="4"/>
  <c r="A340" i="4"/>
  <c r="A89" i="4"/>
  <c r="A202" i="4"/>
  <c r="A46" i="4"/>
  <c r="A77" i="4"/>
  <c r="A9" i="4"/>
  <c r="A280" i="4"/>
  <c r="A172" i="4"/>
  <c r="A44" i="4"/>
  <c r="A68" i="4"/>
  <c r="A213" i="4"/>
  <c r="A189" i="4"/>
  <c r="A306" i="4"/>
  <c r="A317" i="4"/>
  <c r="A238" i="4"/>
  <c r="A33" i="4"/>
  <c r="A277" i="4"/>
  <c r="A83" i="4"/>
  <c r="A284" i="4"/>
  <c r="A239" i="4"/>
  <c r="A59" i="4"/>
  <c r="A240" i="4"/>
  <c r="A180" i="4"/>
  <c r="A22" i="4"/>
  <c r="A279" i="4"/>
  <c r="A241" i="4"/>
  <c r="A171" i="4"/>
  <c r="A242" i="4"/>
  <c r="A243" i="4"/>
  <c r="A183" i="4"/>
  <c r="A244" i="4"/>
  <c r="A14" i="4"/>
  <c r="A217" i="4"/>
  <c r="A245" i="4"/>
  <c r="A222" i="4"/>
  <c r="A155" i="4"/>
  <c r="A246" i="4"/>
  <c r="A112" i="4"/>
  <c r="A247" i="4"/>
  <c r="A99" i="4"/>
  <c r="A109" i="4"/>
  <c r="A90" i="4"/>
  <c r="A327" i="4"/>
  <c r="A194" i="4"/>
  <c r="A286" i="4"/>
  <c r="A164" i="4"/>
  <c r="A131" i="4"/>
  <c r="A248" i="4"/>
  <c r="A140" i="4"/>
  <c r="A302" i="4"/>
  <c r="A204" i="4"/>
  <c r="A311" i="4"/>
  <c r="A249" i="4"/>
  <c r="A73" i="4"/>
  <c r="A193" i="4"/>
  <c r="A12" i="4"/>
  <c r="A100" i="4"/>
  <c r="A127" i="4"/>
  <c r="A107" i="4"/>
  <c r="A49" i="4"/>
  <c r="A250" i="4"/>
  <c r="A5" i="4"/>
  <c r="A6" i="4"/>
  <c r="A159" i="4"/>
  <c r="A122" i="4"/>
  <c r="A60" i="4"/>
  <c r="A167" i="4"/>
  <c r="A251" i="4"/>
  <c r="A252" i="4"/>
  <c r="A173" i="4"/>
  <c r="A206" i="4"/>
  <c r="A320" i="4"/>
  <c r="A253" i="4"/>
  <c r="A254" i="4"/>
  <c r="A27" i="4"/>
  <c r="A182" i="4"/>
  <c r="A255" i="4"/>
  <c r="A13" i="4"/>
  <c r="A321" i="4"/>
  <c r="A126" i="4"/>
  <c r="A218" i="4"/>
  <c r="A256" i="4"/>
  <c r="A74" i="4"/>
  <c r="A257" i="4"/>
  <c r="A196" i="4"/>
  <c r="A331" i="4"/>
  <c r="A258" i="4"/>
  <c r="A138" i="4"/>
  <c r="A259" i="4"/>
  <c r="A281" i="4"/>
  <c r="A129" i="4"/>
  <c r="A287" i="4"/>
  <c r="A8" i="4"/>
  <c r="A72" i="4"/>
  <c r="A199" i="4"/>
  <c r="A312" i="4"/>
  <c r="A135" i="4"/>
  <c r="A117" i="4"/>
  <c r="A337" i="4"/>
  <c r="A313" i="4"/>
  <c r="A314" i="4"/>
  <c r="A160" i="4"/>
  <c r="A260" i="4"/>
  <c r="A210" i="4"/>
  <c r="A261" i="4"/>
  <c r="A262" i="4"/>
  <c r="A17" i="4"/>
  <c r="A263" i="4"/>
  <c r="A264" i="4"/>
  <c r="A163" i="4"/>
  <c r="A307" i="4"/>
  <c r="A278" i="4"/>
  <c r="A310" i="4"/>
  <c r="A221" i="4"/>
  <c r="A47" i="4"/>
  <c r="A220" i="4"/>
  <c r="A265" i="4"/>
  <c r="A187" i="4"/>
  <c r="A266" i="4"/>
  <c r="A215" i="4"/>
  <c r="A341" i="4"/>
  <c r="A308" i="4"/>
  <c r="A283" i="4"/>
  <c r="A177" i="4"/>
  <c r="A20" i="4"/>
  <c r="A158" i="4"/>
  <c r="A58" i="4"/>
  <c r="A225" i="4"/>
  <c r="A101" i="4"/>
  <c r="A88" i="4"/>
  <c r="A305" i="4"/>
  <c r="A149" i="4"/>
  <c r="A309" i="4"/>
  <c r="A209" i="4"/>
  <c r="A338" i="4"/>
  <c r="A185" i="4"/>
  <c r="A188" i="4"/>
  <c r="A55" i="4"/>
  <c r="A147" i="4"/>
  <c r="A57" i="4"/>
  <c r="A153" i="4"/>
  <c r="A339" i="4"/>
  <c r="A96" i="4"/>
  <c r="A21" i="4"/>
  <c r="A299" i="4"/>
  <c r="A133" i="4"/>
  <c r="A79" i="4"/>
  <c r="A75" i="4"/>
  <c r="A36" i="4"/>
  <c r="A329" i="4"/>
  <c r="A37" i="4"/>
  <c r="A16" i="4"/>
  <c r="A4" i="4"/>
  <c r="A144" i="4"/>
  <c r="A3" i="4"/>
  <c r="A294" i="4"/>
  <c r="A300" i="4"/>
  <c r="A69" i="4"/>
  <c r="A292" i="4"/>
  <c r="A304" i="4"/>
  <c r="A336" i="4"/>
  <c r="A85" i="4"/>
  <c r="A40" i="4"/>
  <c r="A103" i="4"/>
  <c r="A136" i="4"/>
  <c r="A15" i="4"/>
  <c r="A113" i="4"/>
  <c r="A91" i="4"/>
  <c r="A62" i="4"/>
  <c r="A97" i="4"/>
  <c r="A201" i="4"/>
  <c r="A203" i="4"/>
  <c r="A224" i="4"/>
  <c r="A130" i="4"/>
  <c r="A93" i="4"/>
  <c r="A43" i="4"/>
  <c r="A145" i="4"/>
  <c r="A19" i="4"/>
  <c r="A301" i="4"/>
  <c r="A56" i="4"/>
  <c r="A267" i="4"/>
  <c r="A157" i="4"/>
  <c r="A268" i="4"/>
  <c r="A128" i="4"/>
  <c r="A198" i="4"/>
  <c r="A212" i="4"/>
  <c r="A269" i="4"/>
  <c r="A154" i="4"/>
  <c r="A42" i="4"/>
  <c r="A214" i="4"/>
  <c r="A270" i="4"/>
  <c r="A174" i="4"/>
  <c r="A10" i="4"/>
  <c r="A82" i="4"/>
  <c r="A98" i="4"/>
  <c r="A197" i="4"/>
  <c r="A30" i="4"/>
  <c r="A216" i="4"/>
  <c r="A176" i="4"/>
  <c r="A170" i="4"/>
  <c r="A87" i="4"/>
  <c r="A271" i="4"/>
  <c r="A272" i="4"/>
  <c r="A118" i="4"/>
  <c r="A116" i="4"/>
  <c r="A219" i="4"/>
  <c r="A102" i="4"/>
  <c r="A191" i="4"/>
  <c r="A156" i="4"/>
  <c r="A335" i="4"/>
  <c r="A63" i="4"/>
  <c r="A293" i="4"/>
  <c r="A124" i="4"/>
  <c r="A26" i="4"/>
  <c r="A31" i="4"/>
  <c r="A282" i="4"/>
  <c r="A181" i="4"/>
  <c r="A38" i="4"/>
  <c r="A298" i="4"/>
  <c r="A328" i="4"/>
  <c r="A168" i="4"/>
  <c r="A50" i="4"/>
  <c r="A119" i="4"/>
  <c r="A94" i="4"/>
  <c r="A165" i="4"/>
  <c r="A192" i="4"/>
  <c r="A48" i="4"/>
  <c r="A53" i="4"/>
  <c r="A333" i="4"/>
  <c r="A200" i="4"/>
  <c r="A141" i="4"/>
  <c r="A95" i="4"/>
  <c r="A151" i="4"/>
  <c r="A54" i="4"/>
  <c r="A67" i="4"/>
  <c r="A132" i="4"/>
  <c r="A143" i="4"/>
  <c r="A137" i="4"/>
  <c r="A104" i="4"/>
  <c r="A166" i="4"/>
  <c r="A125" i="4"/>
  <c r="A23" i="4"/>
  <c r="A186" i="4"/>
  <c r="A2" i="4"/>
  <c r="U961" i="1" s="1"/>
  <c r="A7" i="4"/>
  <c r="A195" i="4"/>
  <c r="A11" i="4"/>
  <c r="A297" i="4"/>
  <c r="A34" i="4"/>
  <c r="A273" i="4"/>
  <c r="A84" i="4"/>
  <c r="A28" i="4"/>
  <c r="A316" i="4"/>
  <c r="A326" i="4"/>
  <c r="A142" i="4"/>
  <c r="A318" i="4"/>
  <c r="A205" i="4"/>
  <c r="A111" i="4"/>
  <c r="A290" i="4"/>
  <c r="A324" i="4"/>
  <c r="A274" i="4"/>
  <c r="A65" i="4"/>
  <c r="A148" i="4"/>
  <c r="A179" i="4"/>
  <c r="A64" i="4"/>
  <c r="A223" i="4"/>
  <c r="A70" i="4"/>
  <c r="A211" i="4"/>
  <c r="A114" i="4"/>
  <c r="A169" i="4"/>
  <c r="A32" i="4"/>
  <c r="A295" i="4"/>
  <c r="A275" i="4"/>
  <c r="A285" i="4"/>
  <c r="A323" i="4"/>
  <c r="A146" i="4"/>
  <c r="A61" i="4"/>
  <c r="A66" i="4"/>
  <c r="A152" i="4"/>
  <c r="A334" i="4"/>
  <c r="A86" i="4"/>
  <c r="A115" i="4"/>
  <c r="A110" i="4"/>
  <c r="A71" i="4"/>
  <c r="A325" i="4"/>
  <c r="A76" i="4"/>
  <c r="A315" i="4"/>
  <c r="A276" i="4"/>
  <c r="A288" i="4"/>
  <c r="A51" i="4"/>
  <c r="A81" i="4"/>
  <c r="A134" i="4"/>
  <c r="A139" i="4"/>
  <c r="P1287" i="1"/>
  <c r="Q1287" i="1" s="1"/>
  <c r="G1287" i="1"/>
  <c r="F1287" i="1"/>
  <c r="E1287" i="1"/>
  <c r="P1286" i="1"/>
  <c r="Q1286" i="1" s="1"/>
  <c r="G1286" i="1"/>
  <c r="F1286" i="1"/>
  <c r="E1286" i="1"/>
  <c r="E1278" i="1"/>
  <c r="E1279" i="1"/>
  <c r="E1280" i="1"/>
  <c r="E1281" i="1"/>
  <c r="E1282" i="1"/>
  <c r="E1283" i="1"/>
  <c r="E1284" i="1"/>
  <c r="E1285" i="1"/>
  <c r="F1278" i="1"/>
  <c r="F1279" i="1"/>
  <c r="F1280" i="1"/>
  <c r="F1281" i="1"/>
  <c r="F1282" i="1"/>
  <c r="F1283" i="1"/>
  <c r="F1284" i="1"/>
  <c r="F1285" i="1"/>
  <c r="G1278" i="1"/>
  <c r="G1279" i="1"/>
  <c r="G1280" i="1"/>
  <c r="G1281" i="1"/>
  <c r="G1282" i="1"/>
  <c r="G1283" i="1"/>
  <c r="G1284" i="1"/>
  <c r="G1285" i="1"/>
  <c r="P1278" i="1"/>
  <c r="Q1278" i="1" s="1"/>
  <c r="P1279" i="1"/>
  <c r="Q1279" i="1" s="1"/>
  <c r="P1280" i="1"/>
  <c r="Q1280" i="1" s="1"/>
  <c r="P1281" i="1"/>
  <c r="Q1281" i="1" s="1"/>
  <c r="P1282" i="1"/>
  <c r="Q1282" i="1" s="1"/>
  <c r="P1283" i="1"/>
  <c r="Q1283" i="1" s="1"/>
  <c r="P1284" i="1"/>
  <c r="Q1284" i="1" s="1"/>
  <c r="P1285" i="1"/>
  <c r="Q1285" i="1" s="1"/>
  <c r="E1277" i="1"/>
  <c r="F1277" i="1"/>
  <c r="G1277" i="1"/>
  <c r="P1277" i="1"/>
  <c r="Q1277" i="1" s="1"/>
  <c r="E1276" i="1"/>
  <c r="F1276" i="1"/>
  <c r="G1276" i="1"/>
  <c r="P1276" i="1"/>
  <c r="Q1276" i="1" s="1"/>
  <c r="E1275" i="1"/>
  <c r="F1275" i="1"/>
  <c r="G1275" i="1"/>
  <c r="P1275" i="1"/>
  <c r="Q1275" i="1" s="1"/>
  <c r="E1274" i="1"/>
  <c r="F1274" i="1"/>
  <c r="G1274" i="1"/>
  <c r="P1274" i="1"/>
  <c r="Q1274" i="1" s="1"/>
  <c r="E1273" i="1"/>
  <c r="F1273" i="1"/>
  <c r="G1273" i="1"/>
  <c r="P1273" i="1"/>
  <c r="Q1273" i="1" s="1"/>
  <c r="P1272" i="1"/>
  <c r="Q1272" i="1" s="1"/>
  <c r="G1272" i="1"/>
  <c r="F1272" i="1"/>
  <c r="E1272" i="1"/>
  <c r="P1271" i="1"/>
  <c r="Q1271" i="1" s="1"/>
  <c r="P1270" i="1"/>
  <c r="Q1270" i="1" s="1"/>
  <c r="G1270" i="1"/>
  <c r="F1270" i="1"/>
  <c r="E1270" i="1"/>
  <c r="P1269" i="1"/>
  <c r="Q1269" i="1" s="1"/>
  <c r="G1269" i="1"/>
  <c r="F1269" i="1"/>
  <c r="E1269" i="1"/>
  <c r="P1268" i="1"/>
  <c r="Q1268" i="1" s="1"/>
  <c r="G1268" i="1"/>
  <c r="F1268" i="1"/>
  <c r="E1268" i="1"/>
  <c r="E1267" i="1"/>
  <c r="F1267" i="1"/>
  <c r="G1267" i="1"/>
  <c r="P1267" i="1"/>
  <c r="Q1267" i="1" s="1"/>
  <c r="S1164" i="1"/>
  <c r="V1164" i="1"/>
  <c r="T1164" i="1" s="1"/>
  <c r="S1165" i="1"/>
  <c r="V1165" i="1"/>
  <c r="T1165" i="1" s="1"/>
  <c r="S1166" i="1"/>
  <c r="V1166" i="1"/>
  <c r="T1166" i="1" s="1"/>
  <c r="S1167" i="1"/>
  <c r="V1167" i="1"/>
  <c r="T1167" i="1" s="1"/>
  <c r="S1168" i="1"/>
  <c r="V1168" i="1"/>
  <c r="T1168" i="1" s="1"/>
  <c r="S1169" i="1"/>
  <c r="V1169" i="1"/>
  <c r="T1169" i="1" s="1"/>
  <c r="S1170" i="1"/>
  <c r="V1170" i="1"/>
  <c r="T1170" i="1" s="1"/>
  <c r="S1171" i="1"/>
  <c r="V1171" i="1"/>
  <c r="T1171" i="1" s="1"/>
  <c r="S1172" i="1"/>
  <c r="V1172" i="1"/>
  <c r="T1172" i="1" s="1"/>
  <c r="S1173" i="1"/>
  <c r="V1173" i="1"/>
  <c r="T1173" i="1" s="1"/>
  <c r="S1174" i="1"/>
  <c r="V1174" i="1"/>
  <c r="T1174" i="1" s="1"/>
  <c r="S1175" i="1"/>
  <c r="V1175" i="1"/>
  <c r="T1175" i="1" s="1"/>
  <c r="S1176" i="1"/>
  <c r="V1176" i="1"/>
  <c r="T1176" i="1" s="1"/>
  <c r="S1177" i="1"/>
  <c r="V1177" i="1"/>
  <c r="T1177" i="1" s="1"/>
  <c r="S1178" i="1"/>
  <c r="V1178" i="1"/>
  <c r="T1178" i="1" s="1"/>
  <c r="S1179" i="1"/>
  <c r="V1179" i="1"/>
  <c r="T1179" i="1" s="1"/>
  <c r="S1180" i="1"/>
  <c r="V1180" i="1"/>
  <c r="T1180" i="1" s="1"/>
  <c r="S1181" i="1"/>
  <c r="V1181" i="1"/>
  <c r="T1181" i="1" s="1"/>
  <c r="S1182" i="1"/>
  <c r="V1182" i="1"/>
  <c r="T1182" i="1" s="1"/>
  <c r="S1183" i="1"/>
  <c r="V1183" i="1"/>
  <c r="T1183" i="1" s="1"/>
  <c r="S1184" i="1"/>
  <c r="V1184" i="1"/>
  <c r="T1184" i="1" s="1"/>
  <c r="S1185" i="1"/>
  <c r="V1185" i="1"/>
  <c r="T1185" i="1" s="1"/>
  <c r="S1186" i="1"/>
  <c r="V1186" i="1"/>
  <c r="T1186" i="1" s="1"/>
  <c r="S1187" i="1"/>
  <c r="V1187" i="1"/>
  <c r="T1187" i="1" s="1"/>
  <c r="S1188" i="1"/>
  <c r="V1188" i="1"/>
  <c r="T1188" i="1" s="1"/>
  <c r="S1189" i="1"/>
  <c r="V1189" i="1"/>
  <c r="T1189" i="1" s="1"/>
  <c r="S1190" i="1"/>
  <c r="V1190" i="1"/>
  <c r="T1190" i="1" s="1"/>
  <c r="S1191" i="1"/>
  <c r="V1191" i="1"/>
  <c r="T1191" i="1" s="1"/>
  <c r="S1192" i="1"/>
  <c r="V1192" i="1"/>
  <c r="T1192" i="1" s="1"/>
  <c r="S1193" i="1"/>
  <c r="V1193" i="1"/>
  <c r="T1193" i="1" s="1"/>
  <c r="S1194" i="1"/>
  <c r="V1194" i="1"/>
  <c r="T1194" i="1" s="1"/>
  <c r="S1195" i="1"/>
  <c r="V1195" i="1"/>
  <c r="T1195" i="1" s="1"/>
  <c r="S1196" i="1"/>
  <c r="V1196" i="1"/>
  <c r="T1196" i="1" s="1"/>
  <c r="S1197" i="1"/>
  <c r="V1197" i="1"/>
  <c r="T1197" i="1" s="1"/>
  <c r="S1198" i="1"/>
  <c r="V1198" i="1"/>
  <c r="T1198" i="1" s="1"/>
  <c r="S1199" i="1"/>
  <c r="V1199" i="1"/>
  <c r="T1199" i="1" s="1"/>
  <c r="S1200" i="1"/>
  <c r="V1200" i="1"/>
  <c r="T1200" i="1" s="1"/>
  <c r="S1201" i="1"/>
  <c r="V1201" i="1"/>
  <c r="T1201" i="1" s="1"/>
  <c r="S1202" i="1"/>
  <c r="V1202" i="1"/>
  <c r="T1202" i="1" s="1"/>
  <c r="S1203" i="1"/>
  <c r="V1203" i="1"/>
  <c r="T1203" i="1" s="1"/>
  <c r="S1204" i="1"/>
  <c r="V1204" i="1"/>
  <c r="T1204" i="1" s="1"/>
  <c r="S1205" i="1"/>
  <c r="V1205" i="1"/>
  <c r="T1205" i="1" s="1"/>
  <c r="S1206" i="1"/>
  <c r="V1206" i="1"/>
  <c r="T1206" i="1" s="1"/>
  <c r="S1207" i="1"/>
  <c r="V1207" i="1"/>
  <c r="T1207" i="1" s="1"/>
  <c r="S1208" i="1"/>
  <c r="V1208" i="1"/>
  <c r="T1208" i="1" s="1"/>
  <c r="S1209" i="1"/>
  <c r="V1209" i="1"/>
  <c r="T1209" i="1" s="1"/>
  <c r="S1210" i="1"/>
  <c r="V1210" i="1"/>
  <c r="T1210" i="1" s="1"/>
  <c r="S1211" i="1"/>
  <c r="V1211" i="1"/>
  <c r="T1211" i="1" s="1"/>
  <c r="S1212" i="1"/>
  <c r="V1212" i="1"/>
  <c r="T1212" i="1" s="1"/>
  <c r="S1213" i="1"/>
  <c r="V1213" i="1"/>
  <c r="T1213" i="1" s="1"/>
  <c r="S1214" i="1"/>
  <c r="V1214" i="1"/>
  <c r="T1214" i="1" s="1"/>
  <c r="S1215" i="1"/>
  <c r="V1215" i="1"/>
  <c r="T1215" i="1" s="1"/>
  <c r="S1216" i="1"/>
  <c r="V1216" i="1"/>
  <c r="T1216" i="1" s="1"/>
  <c r="S1217" i="1"/>
  <c r="V1217" i="1"/>
  <c r="T1217" i="1" s="1"/>
  <c r="S1218" i="1"/>
  <c r="V1218" i="1"/>
  <c r="T1218" i="1" s="1"/>
  <c r="S1219" i="1"/>
  <c r="V1219" i="1"/>
  <c r="T1219" i="1" s="1"/>
  <c r="S1220" i="1"/>
  <c r="V1220" i="1"/>
  <c r="T1220" i="1" s="1"/>
  <c r="S1221" i="1"/>
  <c r="V1221" i="1"/>
  <c r="T1221" i="1" s="1"/>
  <c r="S1222" i="1"/>
  <c r="V1222" i="1"/>
  <c r="T1222" i="1" s="1"/>
  <c r="S1223" i="1"/>
  <c r="V1223" i="1"/>
  <c r="T1223" i="1" s="1"/>
  <c r="S1224" i="1"/>
  <c r="V1224" i="1"/>
  <c r="T1224" i="1" s="1"/>
  <c r="S1225" i="1"/>
  <c r="V1225" i="1"/>
  <c r="T1225" i="1" s="1"/>
  <c r="S1226" i="1"/>
  <c r="V1226" i="1"/>
  <c r="T1226" i="1" s="1"/>
  <c r="S1227" i="1"/>
  <c r="V1227" i="1"/>
  <c r="T1227" i="1" s="1"/>
  <c r="S1228" i="1"/>
  <c r="V1228" i="1"/>
  <c r="T1228" i="1" s="1"/>
  <c r="S1229" i="1"/>
  <c r="V1229" i="1"/>
  <c r="T1229" i="1" s="1"/>
  <c r="S1230" i="1"/>
  <c r="V1230" i="1"/>
  <c r="T1230" i="1" s="1"/>
  <c r="S1231" i="1"/>
  <c r="V1231" i="1"/>
  <c r="T1231" i="1" s="1"/>
  <c r="S1232" i="1"/>
  <c r="V1232" i="1"/>
  <c r="T1232" i="1" s="1"/>
  <c r="S1233" i="1"/>
  <c r="V1233" i="1"/>
  <c r="T1233" i="1" s="1"/>
  <c r="S1234" i="1"/>
  <c r="V1234" i="1"/>
  <c r="T1234" i="1" s="1"/>
  <c r="S1235" i="1"/>
  <c r="V1235" i="1"/>
  <c r="T1235" i="1" s="1"/>
  <c r="S1236" i="1"/>
  <c r="V1236" i="1"/>
  <c r="T1236" i="1" s="1"/>
  <c r="S1237" i="1"/>
  <c r="V1237" i="1"/>
  <c r="T1237" i="1" s="1"/>
  <c r="S1238" i="1"/>
  <c r="V1238" i="1"/>
  <c r="T1238" i="1" s="1"/>
  <c r="S1239" i="1"/>
  <c r="V1239" i="1"/>
  <c r="T1239" i="1" s="1"/>
  <c r="S1240" i="1"/>
  <c r="V1240" i="1"/>
  <c r="T1240" i="1" s="1"/>
  <c r="E1262" i="1"/>
  <c r="E1263" i="1"/>
  <c r="E1264" i="1"/>
  <c r="E1265" i="1"/>
  <c r="E1266" i="1"/>
  <c r="P1262" i="1"/>
  <c r="Q1262" i="1" s="1"/>
  <c r="P1263" i="1"/>
  <c r="Q1263" i="1" s="1"/>
  <c r="P1264" i="1"/>
  <c r="Q1264" i="1" s="1"/>
  <c r="P1265" i="1"/>
  <c r="Q1265" i="1" s="1"/>
  <c r="P1266" i="1"/>
  <c r="Q1266" i="1" s="1"/>
  <c r="G1262" i="1"/>
  <c r="G1263" i="1"/>
  <c r="G1264" i="1"/>
  <c r="G1265" i="1"/>
  <c r="G1266" i="1"/>
  <c r="F1262" i="1"/>
  <c r="F1263" i="1"/>
  <c r="F1264" i="1"/>
  <c r="F1265" i="1"/>
  <c r="F1266" i="1"/>
  <c r="E1220" i="1"/>
  <c r="E1221" i="1"/>
  <c r="E1222"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F1259" i="1"/>
  <c r="F1261" i="1"/>
  <c r="G1261" i="1"/>
  <c r="P1261" i="1"/>
  <c r="Q1261" i="1" s="1"/>
  <c r="F1260" i="1"/>
  <c r="G1260" i="1"/>
  <c r="G1259" i="1"/>
  <c r="P1260" i="1"/>
  <c r="Q1260" i="1" s="1"/>
  <c r="P1259" i="1"/>
  <c r="Q1259" i="1" s="1"/>
  <c r="F1258" i="1"/>
  <c r="P1258" i="1"/>
  <c r="Q1258" i="1" s="1"/>
  <c r="F1257" i="1"/>
  <c r="G1257" i="1"/>
  <c r="P1257" i="1"/>
  <c r="Q1257" i="1" s="1"/>
  <c r="P1256" i="1"/>
  <c r="Q1256" i="1" s="1"/>
  <c r="F1255" i="1"/>
  <c r="G1255" i="1"/>
  <c r="P1255" i="1"/>
  <c r="Q1255" i="1" s="1"/>
  <c r="F1254" i="1"/>
  <c r="G1254" i="1"/>
  <c r="P1254" i="1"/>
  <c r="Q1254" i="1" s="1"/>
  <c r="F1253" i="1"/>
  <c r="G1253" i="1"/>
  <c r="P1253" i="1"/>
  <c r="Q1253" i="1" s="1"/>
  <c r="F1252" i="1"/>
  <c r="G1252" i="1"/>
  <c r="P1252" i="1"/>
  <c r="Q1252" i="1" s="1"/>
  <c r="F1251" i="1"/>
  <c r="G1251" i="1"/>
  <c r="P1251" i="1"/>
  <c r="Q1251" i="1" s="1"/>
  <c r="F1250" i="1"/>
  <c r="G1250" i="1"/>
  <c r="P1250" i="1"/>
  <c r="Q1250" i="1" s="1"/>
  <c r="F1249" i="1"/>
  <c r="G1249" i="1"/>
  <c r="P1249" i="1"/>
  <c r="Q1249" i="1" s="1"/>
  <c r="F1248" i="1"/>
  <c r="G1248" i="1"/>
  <c r="P1248" i="1"/>
  <c r="Q1248" i="1" s="1"/>
  <c r="F1247" i="1"/>
  <c r="G1247" i="1"/>
  <c r="P1247" i="1"/>
  <c r="Q1247" i="1" s="1"/>
  <c r="F1246" i="1"/>
  <c r="G1246" i="1"/>
  <c r="P1246" i="1"/>
  <c r="Q1246" i="1" s="1"/>
  <c r="F1245" i="1"/>
  <c r="G1245" i="1"/>
  <c r="P1245" i="1"/>
  <c r="Q1245" i="1" s="1"/>
  <c r="F1244" i="1"/>
  <c r="G1244" i="1"/>
  <c r="P1244" i="1"/>
  <c r="Q1244" i="1" s="1"/>
  <c r="F1243" i="1"/>
  <c r="G1243" i="1"/>
  <c r="P1243" i="1"/>
  <c r="Q1243" i="1" s="1"/>
  <c r="F1242" i="1"/>
  <c r="G1242" i="1"/>
  <c r="P1242" i="1"/>
  <c r="Q1242" i="1" s="1"/>
  <c r="P1241" i="1"/>
  <c r="Q1241" i="1" s="1"/>
  <c r="P1240" i="1"/>
  <c r="Q1240" i="1" s="1"/>
  <c r="P1238" i="1"/>
  <c r="Q1238" i="1" s="1"/>
  <c r="P1239" i="1"/>
  <c r="Q1239" i="1" s="1"/>
  <c r="G1238" i="1"/>
  <c r="G1239" i="1"/>
  <c r="F1238" i="1"/>
  <c r="F1239" i="1"/>
  <c r="F1237" i="1"/>
  <c r="G1237" i="1"/>
  <c r="P1237" i="1"/>
  <c r="Q1237" i="1" s="1"/>
  <c r="F1236" i="1"/>
  <c r="G1236" i="1"/>
  <c r="P1236" i="1"/>
  <c r="Q1236" i="1" s="1"/>
  <c r="P1235" i="1"/>
  <c r="Q1235" i="1" s="1"/>
  <c r="F1234" i="1"/>
  <c r="G1234" i="1"/>
  <c r="P1234" i="1"/>
  <c r="Q1234" i="1" s="1"/>
  <c r="F1233" i="1"/>
  <c r="G1233" i="1"/>
  <c r="P1233" i="1"/>
  <c r="Q1233" i="1" s="1"/>
  <c r="F1230" i="1"/>
  <c r="G1230" i="1"/>
  <c r="F1227" i="1"/>
  <c r="G1227" i="1"/>
  <c r="P1227" i="1"/>
  <c r="Q1227" i="1" s="1"/>
  <c r="P1228" i="1"/>
  <c r="Q1228" i="1" s="1"/>
  <c r="P1229" i="1"/>
  <c r="Q1229" i="1" s="1"/>
  <c r="P1230" i="1"/>
  <c r="Q1230" i="1" s="1"/>
  <c r="P1231" i="1"/>
  <c r="Q1231" i="1" s="1"/>
  <c r="P1232" i="1"/>
  <c r="Q1232" i="1" s="1"/>
  <c r="G1228" i="1"/>
  <c r="G1229" i="1"/>
  <c r="F1228" i="1"/>
  <c r="F1229" i="1"/>
  <c r="F1232" i="1"/>
  <c r="G1224" i="1"/>
  <c r="F1224" i="1"/>
  <c r="G1223" i="1"/>
  <c r="F1223" i="1"/>
  <c r="P1226" i="1"/>
  <c r="Q1226" i="1" s="1"/>
  <c r="P1225" i="1"/>
  <c r="Q1225" i="1" s="1"/>
  <c r="P1224" i="1"/>
  <c r="Q1224" i="1" s="1"/>
  <c r="P1223" i="1"/>
  <c r="Q1223" i="1" s="1"/>
  <c r="G1226" i="1"/>
  <c r="G1225" i="1"/>
  <c r="F1226" i="1"/>
  <c r="F1225" i="1"/>
  <c r="P1222" i="1"/>
  <c r="Q1222" i="1" s="1"/>
  <c r="P1221" i="1"/>
  <c r="Q1221" i="1" s="1"/>
  <c r="P1217" i="1"/>
  <c r="Q1217" i="1" s="1"/>
  <c r="P1218" i="1"/>
  <c r="Q1218" i="1" s="1"/>
  <c r="P1219" i="1"/>
  <c r="Q1219" i="1" s="1"/>
  <c r="P1220" i="1"/>
  <c r="Q1220" i="1" s="1"/>
  <c r="G1219" i="1"/>
  <c r="F1219" i="1"/>
  <c r="E1219" i="1"/>
  <c r="E1216" i="1"/>
  <c r="F1216" i="1"/>
  <c r="G1216" i="1"/>
  <c r="P1216" i="1"/>
  <c r="Q1216" i="1" s="1"/>
  <c r="P1215" i="1"/>
  <c r="Q1215" i="1" s="1"/>
  <c r="E1215" i="1"/>
  <c r="F1215" i="1"/>
  <c r="G1215" i="1"/>
  <c r="P1214" i="1"/>
  <c r="Q1214" i="1" s="1"/>
  <c r="E1214" i="1"/>
  <c r="F1214" i="1"/>
  <c r="G1214" i="1"/>
  <c r="E1213" i="1"/>
  <c r="F1213" i="1"/>
  <c r="G1213" i="1"/>
  <c r="P1213" i="1"/>
  <c r="Q1213" i="1" s="1"/>
  <c r="P1212" i="1"/>
  <c r="Q1212" i="1" s="1"/>
  <c r="E1212" i="1"/>
  <c r="F1212" i="1"/>
  <c r="G1212" i="1"/>
  <c r="P1211" i="1"/>
  <c r="Q1211" i="1" s="1"/>
  <c r="G1211" i="1"/>
  <c r="F1211" i="1"/>
  <c r="E1211" i="1"/>
  <c r="E1210" i="1"/>
  <c r="F1210" i="1"/>
  <c r="G1210" i="1"/>
  <c r="P1210" i="1"/>
  <c r="Q1210" i="1" s="1"/>
  <c r="G1203" i="1"/>
  <c r="F1203" i="1"/>
  <c r="E1203" i="1"/>
  <c r="P1209" i="1"/>
  <c r="Q1209" i="1" s="1"/>
  <c r="P1208" i="1"/>
  <c r="Q1208" i="1" s="1"/>
  <c r="P1207" i="1"/>
  <c r="Q1207" i="1" s="1"/>
  <c r="P1206" i="1"/>
  <c r="Q1206" i="1" s="1"/>
  <c r="P1205" i="1"/>
  <c r="Q1205" i="1" s="1"/>
  <c r="P1204" i="1"/>
  <c r="Q1204" i="1" s="1"/>
  <c r="P1203" i="1"/>
  <c r="Q1203" i="1" s="1"/>
  <c r="G1209" i="1"/>
  <c r="G1208" i="1"/>
  <c r="G1207" i="1"/>
  <c r="F1209" i="1"/>
  <c r="F1208" i="1"/>
  <c r="F1207" i="1"/>
  <c r="E1209" i="1"/>
  <c r="E1208" i="1"/>
  <c r="E1207" i="1"/>
  <c r="E1202" i="1"/>
  <c r="F1202" i="1"/>
  <c r="G1202" i="1"/>
  <c r="P1202" i="1"/>
  <c r="Q1202" i="1" s="1"/>
  <c r="P1201" i="1"/>
  <c r="Q1201" i="1" s="1"/>
  <c r="E1201" i="1"/>
  <c r="F1201" i="1"/>
  <c r="G1201" i="1"/>
  <c r="P1200" i="1"/>
  <c r="Q1200" i="1" s="1"/>
  <c r="G1200" i="1"/>
  <c r="F1200" i="1"/>
  <c r="E1200" i="1"/>
  <c r="P1199" i="1"/>
  <c r="Q1199" i="1" s="1"/>
  <c r="E1199" i="1"/>
  <c r="F1199" i="1"/>
  <c r="G1199" i="1"/>
  <c r="P1198" i="1"/>
  <c r="Q1198" i="1" s="1"/>
  <c r="G1198" i="1"/>
  <c r="F1198" i="1"/>
  <c r="E1198" i="1"/>
  <c r="P1197" i="1"/>
  <c r="Q1197" i="1" s="1"/>
  <c r="G1197" i="1"/>
  <c r="F1197" i="1"/>
  <c r="E1197" i="1"/>
  <c r="P1196" i="1"/>
  <c r="Q1196" i="1" s="1"/>
  <c r="G1196" i="1"/>
  <c r="F1196" i="1"/>
  <c r="E1196" i="1"/>
  <c r="P1195" i="1"/>
  <c r="Q1195" i="1" s="1"/>
  <c r="G1195" i="1"/>
  <c r="F1195" i="1"/>
  <c r="E1195" i="1"/>
  <c r="P1194" i="1"/>
  <c r="Q1194" i="1" s="1"/>
  <c r="E1194" i="1"/>
  <c r="F1194" i="1"/>
  <c r="G1194" i="1"/>
  <c r="P1193" i="1"/>
  <c r="Q1193" i="1" s="1"/>
  <c r="G1193" i="1"/>
  <c r="F1193" i="1"/>
  <c r="E1193" i="1"/>
  <c r="P1192" i="1"/>
  <c r="Q1192" i="1" s="1"/>
  <c r="G1192" i="1"/>
  <c r="F1192" i="1"/>
  <c r="E1192" i="1"/>
  <c r="P1191" i="1"/>
  <c r="Q1191" i="1" s="1"/>
  <c r="G1191" i="1"/>
  <c r="F1191" i="1"/>
  <c r="E1191" i="1"/>
  <c r="P1190" i="1"/>
  <c r="Q1190" i="1" s="1"/>
  <c r="G1190" i="1"/>
  <c r="F1190" i="1"/>
  <c r="E1190" i="1"/>
  <c r="E1189" i="1"/>
  <c r="F1189" i="1"/>
  <c r="G1189" i="1"/>
  <c r="P1189" i="1"/>
  <c r="Q1189" i="1" s="1"/>
  <c r="E1188" i="1"/>
  <c r="F1188" i="1"/>
  <c r="G1188" i="1"/>
  <c r="P1188" i="1"/>
  <c r="Q1188" i="1" s="1"/>
  <c r="E1187" i="1"/>
  <c r="F1187" i="1"/>
  <c r="G1187" i="1"/>
  <c r="P1187" i="1"/>
  <c r="Q1187" i="1" s="1"/>
  <c r="E1186" i="1"/>
  <c r="F1186" i="1"/>
  <c r="G1186" i="1"/>
  <c r="P1186" i="1"/>
  <c r="Q1186" i="1" s="1"/>
  <c r="G1184" i="1"/>
  <c r="P1185" i="1"/>
  <c r="Q1185" i="1" s="1"/>
  <c r="G1185" i="1"/>
  <c r="F1185" i="1"/>
  <c r="E1185" i="1"/>
  <c r="E1184" i="1"/>
  <c r="P1184" i="1"/>
  <c r="Q1184" i="1" s="1"/>
  <c r="G1183" i="1"/>
  <c r="F1183" i="1"/>
  <c r="E1182" i="1"/>
  <c r="F1182" i="1"/>
  <c r="G1182" i="1"/>
  <c r="P1182" i="1"/>
  <c r="Q1182" i="1" s="1"/>
  <c r="E1181" i="1"/>
  <c r="F1181" i="1"/>
  <c r="G1181" i="1"/>
  <c r="P1181" i="1"/>
  <c r="Q1181" i="1" s="1"/>
  <c r="E1180" i="1"/>
  <c r="F1180" i="1"/>
  <c r="G1180" i="1"/>
  <c r="P1180" i="1"/>
  <c r="Q1180" i="1" s="1"/>
  <c r="E1179" i="1"/>
  <c r="F1179" i="1"/>
  <c r="G1179" i="1"/>
  <c r="P1179" i="1"/>
  <c r="Q1179" i="1" s="1"/>
  <c r="E1178" i="1"/>
  <c r="F1178" i="1"/>
  <c r="G1178" i="1"/>
  <c r="P1178" i="1"/>
  <c r="Q1178" i="1" s="1"/>
  <c r="E1177" i="1"/>
  <c r="F1177" i="1"/>
  <c r="G1177" i="1"/>
  <c r="P1177" i="1"/>
  <c r="Q1177" i="1" s="1"/>
  <c r="E1176" i="1"/>
  <c r="F1176" i="1"/>
  <c r="G1176" i="1"/>
  <c r="P1176" i="1"/>
  <c r="Q1176" i="1" s="1"/>
  <c r="P1174" i="1"/>
  <c r="Q1174" i="1" s="1"/>
  <c r="P1175" i="1"/>
  <c r="Q1175" i="1" s="1"/>
  <c r="G1174" i="1"/>
  <c r="G1175" i="1"/>
  <c r="F1174" i="1"/>
  <c r="F1175" i="1"/>
  <c r="E1174" i="1"/>
  <c r="E1175" i="1"/>
  <c r="E1173" i="1"/>
  <c r="F1173" i="1"/>
  <c r="G1173" i="1"/>
  <c r="P1173" i="1"/>
  <c r="Q1173" i="1" s="1"/>
  <c r="E1172" i="1"/>
  <c r="F1172" i="1"/>
  <c r="G1172" i="1"/>
  <c r="P1172" i="1"/>
  <c r="Q1172" i="1" s="1"/>
  <c r="E1171" i="1"/>
  <c r="F1171" i="1"/>
  <c r="G1171" i="1"/>
  <c r="P1171" i="1"/>
  <c r="Q1171" i="1" s="1"/>
  <c r="E1170" i="1"/>
  <c r="F1170" i="1"/>
  <c r="G1170" i="1"/>
  <c r="P1170" i="1"/>
  <c r="Q1170" i="1" s="1"/>
  <c r="P1169" i="1"/>
  <c r="Q1169" i="1" s="1"/>
  <c r="G1169" i="1"/>
  <c r="F1169" i="1"/>
  <c r="E1169" i="1"/>
  <c r="P1168" i="1"/>
  <c r="Q1168" i="1" s="1"/>
  <c r="G1168" i="1"/>
  <c r="F1168" i="1"/>
  <c r="E1168" i="1"/>
  <c r="E1167" i="1"/>
  <c r="F1167" i="1"/>
  <c r="G1167" i="1"/>
  <c r="P1167" i="1"/>
  <c r="Q1167" i="1" s="1"/>
  <c r="E1166" i="1"/>
  <c r="F1166" i="1"/>
  <c r="G1166" i="1"/>
  <c r="P1166" i="1"/>
  <c r="Q1166" i="1"/>
  <c r="E1165" i="1"/>
  <c r="F1165" i="1"/>
  <c r="G1165" i="1"/>
  <c r="P1165" i="1"/>
  <c r="Q1165" i="1" s="1"/>
  <c r="G1164" i="1"/>
  <c r="F1164" i="1"/>
  <c r="E1164" i="1"/>
  <c r="P1164" i="1"/>
  <c r="Q1164" i="1" s="1"/>
  <c r="F1163" i="1"/>
  <c r="G1163" i="1"/>
  <c r="S1159" i="1"/>
  <c r="V1159" i="1"/>
  <c r="T1159" i="1" s="1"/>
  <c r="S1160" i="1"/>
  <c r="V1160" i="1"/>
  <c r="T1160" i="1" s="1"/>
  <c r="S1161" i="1"/>
  <c r="V1161" i="1"/>
  <c r="T1161" i="1" s="1"/>
  <c r="S1162" i="1"/>
  <c r="V1162" i="1"/>
  <c r="T1162" i="1" s="1"/>
  <c r="S1163" i="1"/>
  <c r="V1163" i="1"/>
  <c r="T1163" i="1" s="1"/>
  <c r="E1163" i="1"/>
  <c r="P1163" i="1"/>
  <c r="Q1163" i="1" s="1"/>
  <c r="P1162" i="1"/>
  <c r="Q1162" i="1" s="1"/>
  <c r="P1161" i="1"/>
  <c r="Q1161" i="1" s="1"/>
  <c r="G1161" i="1"/>
  <c r="F1161" i="1"/>
  <c r="E1161" i="1"/>
  <c r="P1160" i="1"/>
  <c r="Q1160" i="1" s="1"/>
  <c r="G1160" i="1"/>
  <c r="F1160" i="1"/>
  <c r="E1160" i="1"/>
  <c r="P1159" i="1"/>
  <c r="Q1159" i="1" s="1"/>
  <c r="S1107" i="1"/>
  <c r="V1107" i="1"/>
  <c r="T1107" i="1" s="1"/>
  <c r="S1108" i="1"/>
  <c r="V1108" i="1"/>
  <c r="T1108" i="1" s="1"/>
  <c r="S1109" i="1"/>
  <c r="V1109" i="1"/>
  <c r="T1109" i="1" s="1"/>
  <c r="S1110" i="1"/>
  <c r="V1110" i="1"/>
  <c r="T1110" i="1" s="1"/>
  <c r="S1111" i="1"/>
  <c r="V1111" i="1"/>
  <c r="T1111" i="1" s="1"/>
  <c r="S1112" i="1"/>
  <c r="V1112" i="1"/>
  <c r="T1112" i="1" s="1"/>
  <c r="S1113" i="1"/>
  <c r="V1113" i="1"/>
  <c r="T1113" i="1" s="1"/>
  <c r="S1114" i="1"/>
  <c r="V1114" i="1"/>
  <c r="T1114" i="1" s="1"/>
  <c r="S1115" i="1"/>
  <c r="V1115" i="1"/>
  <c r="T1115" i="1" s="1"/>
  <c r="S1116" i="1"/>
  <c r="V1116" i="1"/>
  <c r="T1116" i="1" s="1"/>
  <c r="S1117" i="1"/>
  <c r="V1117" i="1"/>
  <c r="T1117" i="1" s="1"/>
  <c r="S1118" i="1"/>
  <c r="V1118" i="1"/>
  <c r="T1118" i="1" s="1"/>
  <c r="S1119" i="1"/>
  <c r="V1119" i="1"/>
  <c r="T1119" i="1" s="1"/>
  <c r="S1120" i="1"/>
  <c r="V1120" i="1"/>
  <c r="T1120" i="1" s="1"/>
  <c r="S1121" i="1"/>
  <c r="V1121" i="1"/>
  <c r="T1121" i="1" s="1"/>
  <c r="S1122" i="1"/>
  <c r="V1122" i="1"/>
  <c r="T1122" i="1" s="1"/>
  <c r="S1123" i="1"/>
  <c r="V1123" i="1"/>
  <c r="T1123" i="1" s="1"/>
  <c r="S1124" i="1"/>
  <c r="V1124" i="1"/>
  <c r="T1124" i="1" s="1"/>
  <c r="S1125" i="1"/>
  <c r="V1125" i="1"/>
  <c r="T1125" i="1" s="1"/>
  <c r="S1126" i="1"/>
  <c r="V1126" i="1"/>
  <c r="T1126" i="1" s="1"/>
  <c r="S1127" i="1"/>
  <c r="V1127" i="1"/>
  <c r="T1127" i="1" s="1"/>
  <c r="S1128" i="1"/>
  <c r="V1128" i="1"/>
  <c r="T1128" i="1" s="1"/>
  <c r="S1129" i="1"/>
  <c r="V1129" i="1"/>
  <c r="T1129" i="1" s="1"/>
  <c r="S1130" i="1"/>
  <c r="V1130" i="1"/>
  <c r="T1130" i="1" s="1"/>
  <c r="S1131" i="1"/>
  <c r="V1131" i="1"/>
  <c r="T1131" i="1" s="1"/>
  <c r="S1132" i="1"/>
  <c r="V1132" i="1"/>
  <c r="T1132" i="1" s="1"/>
  <c r="S1133" i="1"/>
  <c r="V1133" i="1"/>
  <c r="T1133" i="1" s="1"/>
  <c r="S1134" i="1"/>
  <c r="V1134" i="1"/>
  <c r="T1134" i="1" s="1"/>
  <c r="S1135" i="1"/>
  <c r="V1135" i="1"/>
  <c r="T1135" i="1" s="1"/>
  <c r="S1136" i="1"/>
  <c r="V1136" i="1"/>
  <c r="T1136" i="1" s="1"/>
  <c r="S1137" i="1"/>
  <c r="V1137" i="1"/>
  <c r="T1137" i="1" s="1"/>
  <c r="S1138" i="1"/>
  <c r="V1138" i="1"/>
  <c r="T1138" i="1" s="1"/>
  <c r="S1139" i="1"/>
  <c r="V1139" i="1"/>
  <c r="T1139" i="1" s="1"/>
  <c r="S1140" i="1"/>
  <c r="V1140" i="1"/>
  <c r="T1140" i="1" s="1"/>
  <c r="S1141" i="1"/>
  <c r="V1141" i="1"/>
  <c r="T1141" i="1" s="1"/>
  <c r="S1142" i="1"/>
  <c r="V1142" i="1"/>
  <c r="T1142" i="1" s="1"/>
  <c r="S1143" i="1"/>
  <c r="V1143" i="1"/>
  <c r="T1143" i="1" s="1"/>
  <c r="S1144" i="1"/>
  <c r="V1144" i="1"/>
  <c r="T1144" i="1" s="1"/>
  <c r="S1145" i="1"/>
  <c r="V1145" i="1"/>
  <c r="T1145" i="1" s="1"/>
  <c r="S1146" i="1"/>
  <c r="V1146" i="1"/>
  <c r="T1146" i="1" s="1"/>
  <c r="S1147" i="1"/>
  <c r="V1147" i="1"/>
  <c r="T1147" i="1" s="1"/>
  <c r="S1148" i="1"/>
  <c r="V1148" i="1"/>
  <c r="T1148" i="1" s="1"/>
  <c r="S1149" i="1"/>
  <c r="V1149" i="1"/>
  <c r="T1149" i="1" s="1"/>
  <c r="S1150" i="1"/>
  <c r="V1150" i="1"/>
  <c r="T1150" i="1" s="1"/>
  <c r="S1151" i="1"/>
  <c r="V1151" i="1"/>
  <c r="T1151" i="1" s="1"/>
  <c r="S1152" i="1"/>
  <c r="V1152" i="1"/>
  <c r="T1152" i="1" s="1"/>
  <c r="S1153" i="1"/>
  <c r="V1153" i="1"/>
  <c r="T1153" i="1" s="1"/>
  <c r="S1154" i="1"/>
  <c r="V1154" i="1"/>
  <c r="T1154" i="1" s="1"/>
  <c r="S1155" i="1"/>
  <c r="V1155" i="1"/>
  <c r="T1155" i="1" s="1"/>
  <c r="S1156" i="1"/>
  <c r="V1156" i="1"/>
  <c r="T1156" i="1" s="1"/>
  <c r="S1157" i="1"/>
  <c r="V1157" i="1"/>
  <c r="T1157" i="1" s="1"/>
  <c r="S1158" i="1"/>
  <c r="V1158" i="1"/>
  <c r="T1158" i="1" s="1"/>
  <c r="E1158" i="1"/>
  <c r="E1157" i="1"/>
  <c r="E1156" i="1"/>
  <c r="E1155" i="1"/>
  <c r="E1154" i="1"/>
  <c r="E1153" i="1"/>
  <c r="E1152" i="1"/>
  <c r="E1151" i="1"/>
  <c r="E1150" i="1"/>
  <c r="E1149" i="1"/>
  <c r="E1148" i="1"/>
  <c r="E1147" i="1"/>
  <c r="A1601" i="8"/>
  <c r="A112" i="8"/>
  <c r="A65" i="8"/>
  <c r="A254" i="8"/>
  <c r="A237" i="8"/>
  <c r="A652" i="8"/>
  <c r="A393" i="8"/>
  <c r="A9" i="8"/>
  <c r="A1055" i="8"/>
  <c r="A1361" i="8"/>
  <c r="A1162" i="8"/>
  <c r="A1405" i="8"/>
  <c r="A1267" i="8"/>
  <c r="A1114" i="8"/>
  <c r="A1462" i="8"/>
  <c r="A1207" i="8"/>
  <c r="A1278" i="8"/>
  <c r="A1316" i="8"/>
  <c r="A911" i="8"/>
  <c r="A1544" i="8"/>
  <c r="A944" i="8"/>
  <c r="A698" i="8"/>
  <c r="A1578" i="8"/>
  <c r="A672" i="8"/>
  <c r="A1547" i="8"/>
  <c r="A895" i="8"/>
  <c r="A113" i="8"/>
  <c r="A125" i="8"/>
  <c r="A218" i="8"/>
  <c r="A219" i="8"/>
  <c r="A1590" i="8"/>
  <c r="A1128" i="8"/>
  <c r="A1438" i="8"/>
  <c r="A1481" i="8"/>
  <c r="A1455" i="8"/>
  <c r="A1483" i="8"/>
  <c r="A1566" i="8"/>
  <c r="A892" i="8"/>
  <c r="A894" i="8"/>
  <c r="A320" i="8"/>
  <c r="A329" i="8"/>
  <c r="A977" i="8"/>
  <c r="A821" i="8"/>
  <c r="A786" i="8"/>
  <c r="A242" i="8"/>
  <c r="A302" i="8"/>
  <c r="A176" i="8"/>
  <c r="A452" i="8"/>
  <c r="A1166" i="8"/>
  <c r="A338" i="8"/>
  <c r="A1334" i="8"/>
  <c r="A8" i="8"/>
  <c r="A522" i="8"/>
  <c r="A1307" i="8"/>
  <c r="A430" i="8"/>
  <c r="A422" i="8"/>
  <c r="A1369" i="8"/>
  <c r="A1097" i="8"/>
  <c r="A1100" i="8"/>
  <c r="A473" i="8"/>
  <c r="A1215" i="8"/>
  <c r="A1064" i="8"/>
  <c r="A1085" i="8"/>
  <c r="A1144" i="8"/>
  <c r="A988" i="8"/>
  <c r="A978" i="8"/>
  <c r="A922" i="8"/>
  <c r="A854" i="8"/>
  <c r="A1602" i="8"/>
  <c r="A53" i="8"/>
  <c r="A39" i="8"/>
  <c r="A215" i="8"/>
  <c r="A1373" i="8"/>
  <c r="A487" i="8"/>
  <c r="A1031" i="8"/>
  <c r="A431" i="8"/>
  <c r="A1368" i="8"/>
  <c r="A451" i="8"/>
  <c r="A1288" i="8"/>
  <c r="A1407" i="8"/>
  <c r="A1096" i="8"/>
  <c r="A561" i="8"/>
  <c r="A1039" i="8"/>
  <c r="A1145" i="8"/>
  <c r="A820" i="8"/>
  <c r="A834" i="8"/>
  <c r="A726" i="8"/>
  <c r="A532" i="8"/>
  <c r="A708" i="8"/>
  <c r="A794" i="8"/>
  <c r="A629" i="8"/>
  <c r="A421" i="8"/>
  <c r="A1603" i="8"/>
  <c r="A211" i="8"/>
  <c r="A306" i="8"/>
  <c r="A100" i="8"/>
  <c r="A991" i="8"/>
  <c r="A1167" i="8"/>
  <c r="A1253" i="8"/>
  <c r="A1308" i="8"/>
  <c r="A556" i="8"/>
  <c r="A424" i="8"/>
  <c r="A1006" i="8"/>
  <c r="A1102" i="8"/>
  <c r="A344" i="8"/>
  <c r="A175" i="8"/>
  <c r="A1252" i="8"/>
  <c r="A1063" i="8"/>
  <c r="A1107" i="8"/>
  <c r="A1359" i="8"/>
  <c r="A1496" i="8"/>
  <c r="A1583" i="8"/>
  <c r="A1065" i="8"/>
  <c r="A646" i="8"/>
  <c r="A939" i="8"/>
  <c r="A744" i="8"/>
  <c r="A409" i="8"/>
  <c r="A757" i="8"/>
  <c r="A803" i="8"/>
  <c r="A584" i="8"/>
  <c r="A651" i="8"/>
  <c r="A1604" i="8"/>
  <c r="A35" i="8"/>
  <c r="A29" i="8"/>
  <c r="A555" i="8"/>
  <c r="A1283" i="8"/>
  <c r="A73" i="8"/>
  <c r="A205" i="8"/>
  <c r="A1196" i="8"/>
  <c r="A58" i="8"/>
  <c r="A319" i="8"/>
  <c r="A1320" i="8"/>
  <c r="A1079" i="8"/>
  <c r="A812" i="8"/>
  <c r="A856" i="8"/>
  <c r="A733" i="8"/>
  <c r="A598" i="8"/>
  <c r="A784" i="8"/>
  <c r="A637" i="8"/>
  <c r="A661" i="8"/>
  <c r="A987" i="8"/>
  <c r="A614" i="8"/>
  <c r="A544" i="8"/>
  <c r="A1279" i="8"/>
  <c r="A763" i="8"/>
  <c r="A579" i="8"/>
  <c r="A243" i="8"/>
  <c r="A248" i="8"/>
  <c r="A198" i="8"/>
  <c r="A1520" i="8"/>
  <c r="A1165" i="8"/>
  <c r="A492" i="8"/>
  <c r="A489" i="8"/>
  <c r="A1221" i="8"/>
  <c r="A1505" i="8"/>
  <c r="A1500" i="8"/>
  <c r="A389" i="8"/>
  <c r="A1569" i="8"/>
  <c r="A1480" i="8"/>
  <c r="A1238" i="8"/>
  <c r="A1057" i="8"/>
  <c r="A1357" i="8"/>
  <c r="A1474" i="8"/>
  <c r="A1076" i="8"/>
  <c r="A633" i="8"/>
  <c r="A762" i="8"/>
  <c r="A545" i="8"/>
  <c r="A549" i="8"/>
  <c r="A1559" i="8"/>
  <c r="A955" i="8"/>
  <c r="A771" i="8"/>
  <c r="A1551" i="8"/>
  <c r="A1529" i="8"/>
  <c r="A817" i="8"/>
  <c r="A613" i="8"/>
  <c r="A587" i="8"/>
  <c r="A1605" i="8"/>
  <c r="A298" i="8"/>
  <c r="A96" i="8"/>
  <c r="A257" i="8"/>
  <c r="A10" i="8"/>
  <c r="A208" i="8"/>
  <c r="A456" i="8"/>
  <c r="A956" i="8"/>
  <c r="A496" i="8"/>
  <c r="A1512" i="8"/>
  <c r="A1188" i="8"/>
  <c r="A1458" i="8"/>
  <c r="A1565" i="8"/>
  <c r="A1465" i="8"/>
  <c r="A1025" i="8"/>
  <c r="A1040" i="8"/>
  <c r="A1219" i="8"/>
  <c r="A1110" i="8"/>
  <c r="A621" i="8"/>
  <c r="A842" i="8"/>
  <c r="A486" i="8"/>
  <c r="A783" i="8"/>
  <c r="A1525" i="8"/>
  <c r="A385" i="8"/>
  <c r="A516" i="8"/>
  <c r="A645" i="8"/>
  <c r="A382" i="8"/>
  <c r="A644" i="8"/>
  <c r="A610" i="8"/>
  <c r="A1606" i="8"/>
  <c r="A162" i="8"/>
  <c r="A148" i="8"/>
  <c r="A17" i="8"/>
  <c r="A1247" i="8"/>
  <c r="A317" i="8"/>
  <c r="A1036" i="8"/>
  <c r="A509" i="8"/>
  <c r="A1122" i="8"/>
  <c r="A1249" i="8"/>
  <c r="A514" i="8"/>
  <c r="A1060" i="8"/>
  <c r="A1580" i="8"/>
  <c r="A1206" i="8"/>
  <c r="A1022" i="8"/>
  <c r="A795" i="8"/>
  <c r="A923" i="8"/>
  <c r="A688" i="8"/>
  <c r="A709" i="8"/>
  <c r="A715" i="8"/>
  <c r="A809" i="8"/>
  <c r="A840" i="8"/>
  <c r="A901" i="8"/>
  <c r="A502" i="8"/>
  <c r="A1607" i="8"/>
  <c r="A1608" i="8"/>
  <c r="A1275" i="8"/>
  <c r="A1592" i="8"/>
  <c r="A463" i="8"/>
  <c r="A1173" i="8"/>
  <c r="A1051" i="8"/>
  <c r="A1424" i="8"/>
  <c r="A1358" i="8"/>
  <c r="A848" i="8"/>
  <c r="A334" i="8"/>
  <c r="A347" i="8"/>
  <c r="A573" i="8"/>
  <c r="A534" i="8"/>
  <c r="A332" i="8"/>
  <c r="A720" i="8"/>
  <c r="A861" i="8"/>
  <c r="A749" i="8"/>
  <c r="A435" i="8"/>
  <c r="A830" i="8"/>
  <c r="A725" i="8"/>
  <c r="A20" i="8"/>
  <c r="A157" i="8"/>
  <c r="A71" i="8"/>
  <c r="A449" i="8"/>
  <c r="A1515" i="8"/>
  <c r="A23" i="8"/>
  <c r="A1446" i="8"/>
  <c r="A1510" i="8"/>
  <c r="A1161" i="8"/>
  <c r="A1549" i="8"/>
  <c r="A1098" i="8"/>
  <c r="A1041" i="8"/>
  <c r="A1452" i="8"/>
  <c r="A1080" i="8"/>
  <c r="A1581" i="8"/>
  <c r="A731" i="8"/>
  <c r="A909" i="8"/>
  <c r="A916" i="8"/>
  <c r="A960" i="8"/>
  <c r="A864" i="8"/>
  <c r="A533" i="8"/>
  <c r="A386" i="8"/>
  <c r="A564" i="8"/>
  <c r="A773" i="8"/>
  <c r="A595" i="8"/>
  <c r="A719" i="8"/>
  <c r="A563" i="8"/>
  <c r="A973" i="8"/>
  <c r="A832" i="8"/>
  <c r="A1609" i="8"/>
  <c r="A1598" i="8"/>
  <c r="A169" i="8"/>
  <c r="A18" i="8"/>
  <c r="A223" i="8"/>
  <c r="A49" i="8"/>
  <c r="A1568" i="8"/>
  <c r="A1053" i="8"/>
  <c r="A193" i="8"/>
  <c r="A1033" i="8"/>
  <c r="A1241" i="8"/>
  <c r="A464" i="8"/>
  <c r="A1329" i="8"/>
  <c r="A1237" i="8"/>
  <c r="A1493" i="8"/>
  <c r="A1093" i="8"/>
  <c r="A1113" i="8"/>
  <c r="A1216" i="8"/>
  <c r="A1062" i="8"/>
  <c r="A1340" i="8"/>
  <c r="A1456" i="8"/>
  <c r="A865" i="8"/>
  <c r="A356" i="8"/>
  <c r="A481" i="8"/>
  <c r="A577" i="8"/>
  <c r="A603" i="8"/>
  <c r="A724" i="8"/>
  <c r="A727" i="8"/>
  <c r="A808" i="8"/>
  <c r="A857" i="8"/>
  <c r="A765" i="8"/>
  <c r="A301" i="8"/>
  <c r="A167" i="8"/>
  <c r="A7" i="8"/>
  <c r="A295" i="8"/>
  <c r="A1335" i="8"/>
  <c r="A433" i="8"/>
  <c r="A1195" i="8"/>
  <c r="A1103" i="8"/>
  <c r="A1478" i="8"/>
  <c r="A1074" i="8"/>
  <c r="A413" i="8"/>
  <c r="A1443" i="8"/>
  <c r="A1105" i="8"/>
  <c r="A1010" i="8"/>
  <c r="A1391" i="8"/>
  <c r="A364" i="8"/>
  <c r="A1475" i="8"/>
  <c r="A1318" i="8"/>
  <c r="A414" i="8"/>
  <c r="A1094" i="8"/>
  <c r="A390" i="8"/>
  <c r="A729" i="8"/>
  <c r="A608" i="8"/>
  <c r="A814" i="8"/>
  <c r="A942" i="8"/>
  <c r="A769" i="8"/>
  <c r="A721" i="8"/>
  <c r="A881" i="8"/>
  <c r="A882" i="8"/>
  <c r="A823" i="8"/>
  <c r="A775" i="8"/>
  <c r="A84" i="8"/>
  <c r="A1600" i="8"/>
  <c r="A106" i="8"/>
  <c r="A498" i="8"/>
  <c r="A337" i="8"/>
  <c r="A149" i="8"/>
  <c r="A560" i="8"/>
  <c r="A309" i="8"/>
  <c r="A458" i="8"/>
  <c r="A1194" i="8"/>
  <c r="A1021" i="8"/>
  <c r="A1148" i="8"/>
  <c r="A1045" i="8"/>
  <c r="A1582" i="8"/>
  <c r="A1491" i="8"/>
  <c r="A1323" i="8"/>
  <c r="A1135" i="8"/>
  <c r="A1351" i="8"/>
  <c r="A1068" i="8"/>
  <c r="A407" i="8"/>
  <c r="A1250" i="8"/>
  <c r="A482" i="8"/>
  <c r="A888" i="8"/>
  <c r="A907" i="8"/>
  <c r="A934" i="8"/>
  <c r="A1550" i="8"/>
  <c r="A594" i="8"/>
  <c r="A1610" i="8"/>
  <c r="A1611" i="8"/>
  <c r="A109" i="8"/>
  <c r="A212" i="8"/>
  <c r="A130" i="8"/>
  <c r="A88" i="8"/>
  <c r="A180" i="8"/>
  <c r="A190" i="8"/>
  <c r="A24" i="8"/>
  <c r="A28" i="8"/>
  <c r="A1599" i="8"/>
  <c r="A1365" i="8"/>
  <c r="A1489" i="8"/>
  <c r="A1464" i="8"/>
  <c r="A1414" i="8"/>
  <c r="A1147" i="8"/>
  <c r="A397" i="8"/>
  <c r="A702" i="8"/>
  <c r="A323" i="8"/>
  <c r="A984" i="8"/>
  <c r="A754" i="8"/>
  <c r="A658" i="8"/>
  <c r="A659" i="8"/>
  <c r="A635" i="8"/>
  <c r="A816" i="8"/>
  <c r="A443" i="8"/>
  <c r="A1530" i="8"/>
  <c r="A503" i="8"/>
  <c r="A940" i="8"/>
  <c r="A753" i="8"/>
  <c r="A16" i="8"/>
  <c r="A114" i="8"/>
  <c r="A297" i="8"/>
  <c r="A238" i="8"/>
  <c r="A172" i="8"/>
  <c r="A80" i="8"/>
  <c r="A232" i="8"/>
  <c r="A292" i="8"/>
  <c r="A1126" i="8"/>
  <c r="A491" i="8"/>
  <c r="A1042" i="8"/>
  <c r="A145" i="8"/>
  <c r="A293" i="8"/>
  <c r="A475" i="8"/>
  <c r="A1019" i="8"/>
  <c r="A1200" i="8"/>
  <c r="A1124" i="8"/>
  <c r="A1584" i="8"/>
  <c r="A1073" i="8"/>
  <c r="A1355" i="8"/>
  <c r="A1004" i="8"/>
  <c r="A1350" i="8"/>
  <c r="A1387" i="8"/>
  <c r="A1049" i="8"/>
  <c r="A537" i="8"/>
  <c r="A885" i="8"/>
  <c r="A1497" i="8"/>
  <c r="A1024" i="8"/>
  <c r="A526" i="8"/>
  <c r="A32" i="8"/>
  <c r="A127" i="8"/>
  <c r="A122" i="8"/>
  <c r="A12" i="8"/>
  <c r="A25" i="8"/>
  <c r="A278" i="8"/>
  <c r="A1336" i="8"/>
  <c r="A1502" i="8"/>
  <c r="A1302" i="8"/>
  <c r="A1154" i="8"/>
  <c r="A1410" i="8"/>
  <c r="A1561" i="8"/>
  <c r="A1384" i="8"/>
  <c r="A1299" i="8"/>
  <c r="A315" i="8"/>
  <c r="A764" i="8"/>
  <c r="A676" i="8"/>
  <c r="A852" i="8"/>
  <c r="A924" i="8"/>
  <c r="A742" i="8"/>
  <c r="A928" i="8"/>
  <c r="A981" i="8"/>
  <c r="A641" i="8"/>
  <c r="A1612" i="8"/>
  <c r="A201" i="8"/>
  <c r="A231" i="8"/>
  <c r="A307" i="8"/>
  <c r="A67" i="8"/>
  <c r="A1516" i="8"/>
  <c r="A274" i="8"/>
  <c r="A1367" i="8"/>
  <c r="A1444" i="8"/>
  <c r="A1170" i="8"/>
  <c r="A501" i="8"/>
  <c r="A1332" i="8"/>
  <c r="A447" i="8"/>
  <c r="A1417" i="8"/>
  <c r="A1495" i="8"/>
  <c r="A1394" i="8"/>
  <c r="A1427" i="8"/>
  <c r="A730" i="8"/>
  <c r="A777" i="8"/>
  <c r="A582" i="8"/>
  <c r="A965" i="8"/>
  <c r="A780" i="8"/>
  <c r="A779" i="8"/>
  <c r="A883" i="8"/>
  <c r="A50" i="8"/>
  <c r="A312" i="8"/>
  <c r="A85" i="8"/>
  <c r="A335" i="8"/>
  <c r="A1017" i="8"/>
  <c r="A510" i="8"/>
  <c r="A1451" i="8"/>
  <c r="A1218" i="8"/>
  <c r="A1101" i="8"/>
  <c r="A1585" i="8"/>
  <c r="A958" i="8"/>
  <c r="A664" i="8"/>
  <c r="A734" i="8"/>
  <c r="A831" i="8"/>
  <c r="A898" i="8"/>
  <c r="A875" i="8"/>
  <c r="A899" i="8"/>
  <c r="A863" i="8"/>
  <c r="A379" i="8"/>
  <c r="A1390" i="8"/>
  <c r="A932" i="8"/>
  <c r="A790" i="8"/>
  <c r="A437" i="8"/>
  <c r="A203" i="8"/>
  <c r="A283" i="8"/>
  <c r="A69" i="8"/>
  <c r="A154" i="8"/>
  <c r="A72" i="8"/>
  <c r="A1032" i="8"/>
  <c r="A462" i="8"/>
  <c r="A1372" i="8"/>
  <c r="A1327" i="8"/>
  <c r="A1203" i="8"/>
  <c r="A1222" i="8"/>
  <c r="A1099" i="8"/>
  <c r="A1460" i="8"/>
  <c r="A1296" i="8"/>
  <c r="A650" i="8"/>
  <c r="A884" i="8"/>
  <c r="A1556" i="8"/>
  <c r="A961" i="8"/>
  <c r="A375" i="8"/>
  <c r="A781" i="8"/>
  <c r="A632" i="8"/>
  <c r="A353" i="8"/>
  <c r="A15" i="8"/>
  <c r="A14" i="8"/>
  <c r="A153" i="8"/>
  <c r="A493" i="8"/>
  <c r="A1199" i="8"/>
  <c r="A30" i="8"/>
  <c r="A1169" i="8"/>
  <c r="A1234" i="8"/>
  <c r="A204" i="8"/>
  <c r="A1229" i="8"/>
  <c r="A1152" i="8"/>
  <c r="A311" i="8"/>
  <c r="A519" i="8"/>
  <c r="A1266" i="8"/>
  <c r="A310" i="8"/>
  <c r="A395" i="8"/>
  <c r="A1482" i="8"/>
  <c r="A1059" i="8"/>
  <c r="A410" i="8"/>
  <c r="A419" i="8"/>
  <c r="A1613" i="8"/>
  <c r="A51" i="8"/>
  <c r="A78" i="8"/>
  <c r="A21" i="8"/>
  <c r="A151" i="8"/>
  <c r="A1560" i="8"/>
  <c r="A508" i="8"/>
  <c r="A1431" i="8"/>
  <c r="A1164" i="8"/>
  <c r="A1130" i="8"/>
  <c r="A1115" i="8"/>
  <c r="A1453" i="8"/>
  <c r="A1210" i="8"/>
  <c r="A578" i="8"/>
  <c r="A1555" i="8"/>
  <c r="A1540" i="8"/>
  <c r="A759" i="8"/>
  <c r="A680" i="8"/>
  <c r="A910" i="8"/>
  <c r="A583" i="8"/>
  <c r="A743" i="8"/>
  <c r="A177" i="8"/>
  <c r="A93" i="8"/>
  <c r="A56" i="8"/>
  <c r="A1133" i="8"/>
  <c r="A342" i="8"/>
  <c r="A263" i="8"/>
  <c r="A213" i="8"/>
  <c r="A1258" i="8"/>
  <c r="A1377" i="8"/>
  <c r="A1236" i="8"/>
  <c r="A1485" i="8"/>
  <c r="A1488" i="8"/>
  <c r="A1400" i="8"/>
  <c r="A1408" i="8"/>
  <c r="A1182" i="8"/>
  <c r="A363" i="8"/>
  <c r="A736" i="8"/>
  <c r="A785" i="8"/>
  <c r="A576" i="8"/>
  <c r="A874" i="8"/>
  <c r="A665" i="8"/>
  <c r="A686" i="8"/>
  <c r="A1528" i="8"/>
  <c r="A1614" i="8"/>
  <c r="A132" i="8"/>
  <c r="A1251" i="8"/>
  <c r="A1504" i="8"/>
  <c r="A185" i="8"/>
  <c r="A1576" i="8"/>
  <c r="A550" i="8"/>
  <c r="A1333" i="8"/>
  <c r="A1298" i="8"/>
  <c r="A472" i="8"/>
  <c r="A1297" i="8"/>
  <c r="A760" i="8"/>
  <c r="A747" i="8"/>
  <c r="A804" i="8"/>
  <c r="A543" i="8"/>
  <c r="A799" i="8"/>
  <c r="A657" i="8"/>
  <c r="A740" i="8"/>
  <c r="A793" i="8"/>
  <c r="A586" i="8"/>
  <c r="A121" i="8"/>
  <c r="A101" i="8"/>
  <c r="A34" i="8"/>
  <c r="A37" i="8"/>
  <c r="A36" i="8"/>
  <c r="A62" i="8"/>
  <c r="A1109" i="8"/>
  <c r="A1423" i="8"/>
  <c r="A269" i="8"/>
  <c r="A221" i="8"/>
  <c r="A1178" i="8"/>
  <c r="A57" i="8"/>
  <c r="A392" i="8"/>
  <c r="A1160" i="8"/>
  <c r="A1449" i="8"/>
  <c r="A1191" i="8"/>
  <c r="A1187" i="8"/>
  <c r="A1020" i="8"/>
  <c r="A408" i="8"/>
  <c r="A324" i="8"/>
  <c r="A700" i="8"/>
  <c r="A758" i="8"/>
  <c r="A441" i="8"/>
  <c r="A325" i="8"/>
  <c r="A1564" i="8"/>
  <c r="A485" i="8"/>
  <c r="A807" i="8"/>
  <c r="A326" i="8"/>
  <c r="A68" i="8"/>
  <c r="A216" i="8"/>
  <c r="A168" i="8"/>
  <c r="A144" i="8"/>
  <c r="A186" i="8"/>
  <c r="A1197" i="8"/>
  <c r="A258" i="8"/>
  <c r="A1175" i="8"/>
  <c r="A1259" i="8"/>
  <c r="A1388" i="8"/>
  <c r="A796" i="8"/>
  <c r="A602" i="8"/>
  <c r="A971" i="8"/>
  <c r="A761" i="8"/>
  <c r="A900" i="8"/>
  <c r="A950" i="8"/>
  <c r="A527" i="8"/>
  <c r="A844" i="8"/>
  <c r="A1615" i="8"/>
  <c r="A1616" i="8"/>
  <c r="A252" i="8"/>
  <c r="A280" i="8"/>
  <c r="A117" i="8"/>
  <c r="A262" i="8"/>
  <c r="A220" i="8"/>
  <c r="A1517" i="8"/>
  <c r="A1066" i="8"/>
  <c r="A104" i="8"/>
  <c r="A165" i="8"/>
  <c r="A1589" i="8"/>
  <c r="A341" i="8"/>
  <c r="A457" i="8"/>
  <c r="A453" i="8"/>
  <c r="A1454" i="8"/>
  <c r="A1104" i="8"/>
  <c r="A1501" i="8"/>
  <c r="A1240" i="8"/>
  <c r="A1352" i="8"/>
  <c r="A398" i="8"/>
  <c r="A1476" i="8"/>
  <c r="A1117" i="8"/>
  <c r="A1328" i="8"/>
  <c r="A1492" i="8"/>
  <c r="A1346" i="8"/>
  <c r="A718" i="8"/>
  <c r="A596" i="8"/>
  <c r="A770" i="8"/>
  <c r="A732" i="8"/>
  <c r="A926" i="8"/>
  <c r="A662" i="8"/>
  <c r="A592" i="8"/>
  <c r="A951" i="8"/>
  <c r="A1543" i="8"/>
  <c r="A625" i="8"/>
  <c r="A483" i="8"/>
  <c r="A850" i="8"/>
  <c r="A86" i="8"/>
  <c r="A147" i="8"/>
  <c r="A275" i="8"/>
  <c r="A1345" i="8"/>
  <c r="A46" i="8"/>
  <c r="A222" i="8"/>
  <c r="A1403" i="8"/>
  <c r="A1521" i="8"/>
  <c r="A1597" i="8"/>
  <c r="A1009" i="8"/>
  <c r="A1411" i="8"/>
  <c r="A1231" i="8"/>
  <c r="A919" i="8"/>
  <c r="A938" i="8"/>
  <c r="A788" i="8"/>
  <c r="A654" i="8"/>
  <c r="A628" i="8"/>
  <c r="A588" i="8"/>
  <c r="A378" i="8"/>
  <c r="A1422" i="8"/>
  <c r="A1537" i="8"/>
  <c r="A164" i="8"/>
  <c r="A146" i="8"/>
  <c r="A1131" i="8"/>
  <c r="A1263" i="8"/>
  <c r="A285" i="8"/>
  <c r="A432" i="8"/>
  <c r="A1518" i="8"/>
  <c r="A1447" i="8"/>
  <c r="A1472" i="8"/>
  <c r="A1281" i="8"/>
  <c r="A1484" i="8"/>
  <c r="A1463" i="8"/>
  <c r="A1075" i="8"/>
  <c r="A1136" i="8"/>
  <c r="A1471" i="8"/>
  <c r="A1354" i="8"/>
  <c r="A405" i="8"/>
  <c r="A905" i="8"/>
  <c r="A597" i="8"/>
  <c r="A327" i="8"/>
  <c r="A699" i="8"/>
  <c r="A355" i="8"/>
  <c r="A1535" i="8"/>
  <c r="A566" i="8"/>
  <c r="A893" i="8"/>
  <c r="A612" i="8"/>
  <c r="A855" i="8"/>
  <c r="A528" i="8"/>
  <c r="A640" i="8"/>
  <c r="A548" i="8"/>
  <c r="A619" i="8"/>
  <c r="A959" i="8"/>
  <c r="A1617" i="8"/>
  <c r="A1618" i="8"/>
  <c r="A133" i="8"/>
  <c r="A234" i="8"/>
  <c r="A187" i="8"/>
  <c r="A156" i="8"/>
  <c r="A277" i="8"/>
  <c r="A268" i="8"/>
  <c r="A183" i="8"/>
  <c r="A1375" i="8"/>
  <c r="A230" i="8"/>
  <c r="A99" i="8"/>
  <c r="A43" i="8"/>
  <c r="A1289" i="8"/>
  <c r="A1106" i="8"/>
  <c r="A1118" i="8"/>
  <c r="A1111" i="8"/>
  <c r="A1230" i="8"/>
  <c r="A1459" i="8"/>
  <c r="A797" i="8"/>
  <c r="A601" i="8"/>
  <c r="A669" i="8"/>
  <c r="A1542" i="8"/>
  <c r="A869" i="8"/>
  <c r="A1587" i="8"/>
  <c r="A1577" i="8"/>
  <c r="A703" i="8"/>
  <c r="A845" i="8"/>
  <c r="A690" i="8"/>
  <c r="A616" i="8"/>
  <c r="A1619" i="8"/>
  <c r="A1158" i="8"/>
  <c r="A1509" i="8"/>
  <c r="A206" i="8"/>
  <c r="A1330" i="8"/>
  <c r="A1271" i="8"/>
  <c r="A1416" i="8"/>
  <c r="A1503" i="8"/>
  <c r="A1469" i="8"/>
  <c r="A1383" i="8"/>
  <c r="A1244" i="8"/>
  <c r="A412" i="8"/>
  <c r="A1233" i="8"/>
  <c r="A1150" i="8"/>
  <c r="A1306" i="8"/>
  <c r="A1479" i="8"/>
  <c r="A805" i="8"/>
  <c r="A611" i="8"/>
  <c r="A843" i="8"/>
  <c r="A1532" i="8"/>
  <c r="A917" i="8"/>
  <c r="A349" i="8"/>
  <c r="A589" i="8"/>
  <c r="A737" i="8"/>
  <c r="A947" i="8"/>
  <c r="A1620" i="8"/>
  <c r="A1621" i="8"/>
  <c r="A281" i="8"/>
  <c r="A137" i="8"/>
  <c r="A159" i="8"/>
  <c r="A288" i="8"/>
  <c r="A294" i="8"/>
  <c r="A290" i="8"/>
  <c r="A267" i="8"/>
  <c r="A1420" i="8"/>
  <c r="A1014" i="8"/>
  <c r="A1146" i="8"/>
  <c r="A470" i="8"/>
  <c r="A1319" i="8"/>
  <c r="A567" i="8"/>
  <c r="A975" i="8"/>
  <c r="A609" i="8"/>
  <c r="A920" i="8"/>
  <c r="A656" i="8"/>
  <c r="A189" i="8"/>
  <c r="A26" i="8"/>
  <c r="A446" i="8"/>
  <c r="A1054" i="8"/>
  <c r="A265" i="8"/>
  <c r="A996" i="8"/>
  <c r="A1163" i="8"/>
  <c r="A1255" i="8"/>
  <c r="A428" i="8"/>
  <c r="A1450" i="8"/>
  <c r="A1294" i="8"/>
  <c r="A343" i="8"/>
  <c r="A1348" i="8"/>
  <c r="A1303" i="8"/>
  <c r="A1386" i="8"/>
  <c r="A467" i="8"/>
  <c r="A1211" i="8"/>
  <c r="A696" i="8"/>
  <c r="A755" i="8"/>
  <c r="A478" i="8"/>
  <c r="A818" i="8"/>
  <c r="A976" i="8"/>
  <c r="A536" i="8"/>
  <c r="A328" i="8"/>
  <c r="A1562" i="8"/>
  <c r="A880" i="8"/>
  <c r="A155" i="8"/>
  <c r="A1243" i="8"/>
  <c r="A1083" i="8"/>
  <c r="A55" i="8"/>
  <c r="A1000" i="8"/>
  <c r="A1573" i="8"/>
  <c r="A1061" i="8"/>
  <c r="A507" i="8"/>
  <c r="A1171" i="8"/>
  <c r="A1151" i="8"/>
  <c r="A1043" i="8"/>
  <c r="A1228" i="8"/>
  <c r="A518" i="8"/>
  <c r="A330" i="8"/>
  <c r="A1536" i="8"/>
  <c r="A782" i="8"/>
  <c r="A819" i="8"/>
  <c r="A694" i="8"/>
  <c r="A858" i="8"/>
  <c r="A722" i="8"/>
  <c r="A824" i="8"/>
  <c r="A546" i="8"/>
  <c r="A772" i="8"/>
  <c r="A1622" i="8"/>
  <c r="A1623" i="8"/>
  <c r="A111" i="8"/>
  <c r="A284" i="8"/>
  <c r="A229" i="8"/>
  <c r="A1418" i="8"/>
  <c r="A199" i="8"/>
  <c r="A1274" i="8"/>
  <c r="A1028" i="8"/>
  <c r="A1172" i="8"/>
  <c r="A995" i="8"/>
  <c r="A1134" i="8"/>
  <c r="A406" i="8"/>
  <c r="A1208" i="8"/>
  <c r="A992" i="8"/>
  <c r="A235" i="8"/>
  <c r="A1037" i="8"/>
  <c r="A1353" i="8"/>
  <c r="A1142" i="8"/>
  <c r="A1280" i="8"/>
  <c r="A369" i="8"/>
  <c r="A321" i="8"/>
  <c r="A539" i="8"/>
  <c r="A575" i="8"/>
  <c r="A745" i="8"/>
  <c r="A525" i="8"/>
  <c r="A351" i="8"/>
  <c r="A1624" i="8"/>
  <c r="A136" i="8"/>
  <c r="A124" i="8"/>
  <c r="A241" i="8"/>
  <c r="A1511" i="8"/>
  <c r="A207" i="8"/>
  <c r="A1324" i="8"/>
  <c r="A1341" i="8"/>
  <c r="A1209" i="8"/>
  <c r="A1153" i="8"/>
  <c r="A371" i="8"/>
  <c r="A1081" i="8"/>
  <c r="A925" i="8"/>
  <c r="A1586" i="8"/>
  <c r="A547" i="8"/>
  <c r="A800" i="8"/>
  <c r="A717" i="8"/>
  <c r="A279" i="8"/>
  <c r="A247" i="8"/>
  <c r="A91" i="8"/>
  <c r="A303" i="8"/>
  <c r="A1127" i="8"/>
  <c r="A240" i="8"/>
  <c r="A74" i="8"/>
  <c r="A1027" i="8"/>
  <c r="A1494" i="8"/>
  <c r="A1291" i="8"/>
  <c r="A1138" i="8"/>
  <c r="A465" i="8"/>
  <c r="A1121" i="8"/>
  <c r="A314" i="8"/>
  <c r="A404" i="8"/>
  <c r="A948" i="8"/>
  <c r="A877" i="8"/>
  <c r="A979" i="8"/>
  <c r="A440" i="8"/>
  <c r="A639" i="8"/>
  <c r="A941" i="8"/>
  <c r="A918" i="8"/>
  <c r="A1545" i="8"/>
  <c r="A929" i="8"/>
  <c r="A766" i="8"/>
  <c r="A1625" i="8"/>
  <c r="A197" i="8"/>
  <c r="A304" i="8"/>
  <c r="A63" i="8"/>
  <c r="A1005" i="8"/>
  <c r="A225" i="8"/>
  <c r="A429" i="8"/>
  <c r="A1439" i="8"/>
  <c r="A1007" i="8"/>
  <c r="A1011" i="8"/>
  <c r="A1181" i="8"/>
  <c r="A1189" i="8"/>
  <c r="A1090" i="8"/>
  <c r="A1293" i="8"/>
  <c r="A1016" i="8"/>
  <c r="A1183" i="8"/>
  <c r="A1226" i="8"/>
  <c r="A376" i="8"/>
  <c r="A728" i="8"/>
  <c r="A914" i="8"/>
  <c r="A778" i="8"/>
  <c r="A825" i="8"/>
  <c r="A649" i="8"/>
  <c r="A202" i="8"/>
  <c r="A5" i="8"/>
  <c r="A126" i="8"/>
  <c r="A76" i="8"/>
  <c r="A1430" i="8"/>
  <c r="A1013" i="8"/>
  <c r="A171" i="8"/>
  <c r="A291" i="8"/>
  <c r="A994" i="8"/>
  <c r="A500" i="8"/>
  <c r="A1440" i="8"/>
  <c r="A1311" i="8"/>
  <c r="A1186" i="8"/>
  <c r="A346" i="8"/>
  <c r="A1155" i="8"/>
  <c r="A400" i="8"/>
  <c r="A1140" i="8"/>
  <c r="A1401" i="8"/>
  <c r="A1326" i="8"/>
  <c r="A1157" i="8"/>
  <c r="A484" i="8"/>
  <c r="A1527" i="8"/>
  <c r="A600" i="8"/>
  <c r="A1534" i="8"/>
  <c r="A838" i="8"/>
  <c r="A890" i="8"/>
  <c r="A1626" i="8"/>
  <c r="A1627" i="8"/>
  <c r="A282" i="8"/>
  <c r="A188" i="8"/>
  <c r="A123" i="8"/>
  <c r="A226" i="8"/>
  <c r="A227" i="8"/>
  <c r="A195" i="8"/>
  <c r="A1437" i="8"/>
  <c r="A336" i="8"/>
  <c r="A40" i="8"/>
  <c r="A460" i="8"/>
  <c r="A1132" i="8"/>
  <c r="A394" i="8"/>
  <c r="A1466" i="8"/>
  <c r="A1048" i="8"/>
  <c r="A403" i="8"/>
  <c r="A1137" i="8"/>
  <c r="A365" i="8"/>
  <c r="A1050" i="8"/>
  <c r="A1344" i="8"/>
  <c r="A1415" i="8"/>
  <c r="A581" i="8"/>
  <c r="A480" i="8"/>
  <c r="A416" i="8"/>
  <c r="A872" i="8"/>
  <c r="A912" i="8"/>
  <c r="A1531" i="8"/>
  <c r="A714" i="8"/>
  <c r="A1284" i="8"/>
  <c r="A815" i="8"/>
  <c r="A517" i="8"/>
  <c r="A1628" i="8"/>
  <c r="A135" i="8"/>
  <c r="A249" i="8"/>
  <c r="A259" i="8"/>
  <c r="A1591" i="8"/>
  <c r="A289" i="8"/>
  <c r="A1001" i="8"/>
  <c r="A59" i="8"/>
  <c r="A513" i="8"/>
  <c r="A415" i="8"/>
  <c r="A1347" i="8"/>
  <c r="A370" i="8"/>
  <c r="A1269" i="8"/>
  <c r="A1364" i="8"/>
  <c r="A970" i="8"/>
  <c r="A606" i="8"/>
  <c r="A937" i="8"/>
  <c r="A333" i="8"/>
  <c r="A972" i="8"/>
  <c r="A620" i="8"/>
  <c r="A642" i="8"/>
  <c r="A251" i="8"/>
  <c r="A158" i="8"/>
  <c r="A1429" i="8"/>
  <c r="A143" i="8"/>
  <c r="A1030" i="8"/>
  <c r="A427" i="8"/>
  <c r="A1508" i="8"/>
  <c r="A1217" i="8"/>
  <c r="A1301" i="8"/>
  <c r="A1056" i="8"/>
  <c r="A359" i="8"/>
  <c r="A402" i="8"/>
  <c r="A471" i="8"/>
  <c r="A806" i="8"/>
  <c r="A870" i="8"/>
  <c r="A568" i="8"/>
  <c r="A678" i="8"/>
  <c r="A630" i="8"/>
  <c r="A605" i="8"/>
  <c r="A681" i="8"/>
  <c r="A706" i="8"/>
  <c r="A748" i="8"/>
  <c r="A683" i="8"/>
  <c r="A836" i="8"/>
  <c r="A904" i="8"/>
  <c r="A87" i="8"/>
  <c r="A261" i="8"/>
  <c r="A173" i="8"/>
  <c r="A47" i="8"/>
  <c r="A1574" i="8"/>
  <c r="A1575" i="8"/>
  <c r="A1277" i="8"/>
  <c r="A1371" i="8"/>
  <c r="A1425" i="8"/>
  <c r="A444" i="8"/>
  <c r="A1287" i="8"/>
  <c r="A1490" i="8"/>
  <c r="A1363" i="8"/>
  <c r="A1398" i="8"/>
  <c r="A618" i="8"/>
  <c r="A897" i="8"/>
  <c r="A529" i="8"/>
  <c r="A308" i="8"/>
  <c r="A436" i="8"/>
  <c r="A1533" i="8"/>
  <c r="A348" i="8"/>
  <c r="A705" i="8"/>
  <c r="A1538" i="8"/>
  <c r="A801" i="8"/>
  <c r="A952" i="8"/>
  <c r="A1629" i="8"/>
  <c r="A3" i="8"/>
  <c r="A95" i="8"/>
  <c r="A38" i="8"/>
  <c r="A511" i="8"/>
  <c r="A1246" i="8"/>
  <c r="A1174" i="8"/>
  <c r="A1448" i="8"/>
  <c r="A1435" i="8"/>
  <c r="A993" i="8"/>
  <c r="A1412" i="8"/>
  <c r="A1331" i="8"/>
  <c r="A1272" i="8"/>
  <c r="A1089" i="8"/>
  <c r="A1360" i="8"/>
  <c r="A847" i="8"/>
  <c r="A438" i="8"/>
  <c r="A822" i="8"/>
  <c r="A572" i="8"/>
  <c r="A986" i="8"/>
  <c r="A868" i="8"/>
  <c r="A826" i="8"/>
  <c r="A569" i="8"/>
  <c r="A967" i="8"/>
  <c r="A1541" i="8"/>
  <c r="A1552" i="8"/>
  <c r="A931" i="8"/>
  <c r="A1563" i="8"/>
  <c r="A828" i="8"/>
  <c r="A638" i="8"/>
  <c r="A19" i="8"/>
  <c r="A81" i="8"/>
  <c r="A131" i="8"/>
  <c r="A239" i="8"/>
  <c r="A161" i="8"/>
  <c r="A1125" i="8"/>
  <c r="A1084" i="8"/>
  <c r="A1349" i="8"/>
  <c r="A1225" i="8"/>
  <c r="A318" i="8"/>
  <c r="A1177" i="8"/>
  <c r="A1082" i="8"/>
  <c r="A1023" i="8"/>
  <c r="A1235" i="8"/>
  <c r="A1095" i="8"/>
  <c r="A1596" i="8"/>
  <c r="A1428" i="8"/>
  <c r="A531" i="8"/>
  <c r="A739" i="8"/>
  <c r="A622" i="8"/>
  <c r="A685" i="8"/>
  <c r="A377" i="8"/>
  <c r="A853" i="8"/>
  <c r="A675" i="8"/>
  <c r="A684" i="8"/>
  <c r="A593" i="8"/>
  <c r="A244" i="8"/>
  <c r="A181" i="8"/>
  <c r="A54" i="8"/>
  <c r="A524" i="8"/>
  <c r="A1180" i="8"/>
  <c r="A1457" i="8"/>
  <c r="A1282" i="8"/>
  <c r="A1092" i="8"/>
  <c r="A1567" i="8"/>
  <c r="A1313" i="8"/>
  <c r="A982" i="8"/>
  <c r="A964" i="8"/>
  <c r="A969" i="8"/>
  <c r="A666" i="8"/>
  <c r="A936" i="8"/>
  <c r="A966" i="8"/>
  <c r="A943" i="8"/>
  <c r="A1630" i="8"/>
  <c r="A2" i="8"/>
  <c r="A179" i="8"/>
  <c r="A217" i="8"/>
  <c r="A1442" i="8"/>
  <c r="A11" i="8"/>
  <c r="A196" i="8"/>
  <c r="A184" i="8"/>
  <c r="A998" i="8"/>
  <c r="A1413" i="8"/>
  <c r="A1337" i="8"/>
  <c r="A1315" i="8"/>
  <c r="A906" i="8"/>
  <c r="A953" i="8"/>
  <c r="A668" i="8"/>
  <c r="A949" i="8"/>
  <c r="A420" i="8"/>
  <c r="A957" i="8"/>
  <c r="A930" i="8"/>
  <c r="A876" i="8"/>
  <c r="A974" i="8"/>
  <c r="A723" i="8"/>
  <c r="A1631" i="8"/>
  <c r="A118" i="8"/>
  <c r="A75" i="8"/>
  <c r="A286" i="8"/>
  <c r="A1419" i="8"/>
  <c r="A445" i="8"/>
  <c r="A1436" i="8"/>
  <c r="A1256" i="8"/>
  <c r="A1242" i="8"/>
  <c r="A1433" i="8"/>
  <c r="A1245" i="8"/>
  <c r="A1445" i="8"/>
  <c r="A1078" i="8"/>
  <c r="A1192" i="8"/>
  <c r="A1123" i="8"/>
  <c r="A345" i="8"/>
  <c r="A787" i="8"/>
  <c r="A442" i="8"/>
  <c r="A624" i="8"/>
  <c r="A653" i="8"/>
  <c r="A1539" i="8"/>
  <c r="A689" i="8"/>
  <c r="A607" i="8"/>
  <c r="A873" i="8"/>
  <c r="A791" i="8"/>
  <c r="A504" i="8"/>
  <c r="A679" i="8"/>
  <c r="A246" i="8"/>
  <c r="A52" i="8"/>
  <c r="A33" i="8"/>
  <c r="A64" i="8"/>
  <c r="A141" i="8"/>
  <c r="A459" i="8"/>
  <c r="A1557" i="8"/>
  <c r="A372" i="8"/>
  <c r="A1184" i="8"/>
  <c r="A42" i="8"/>
  <c r="A182" i="8"/>
  <c r="A1397" i="8"/>
  <c r="A264" i="8"/>
  <c r="A1248" i="8"/>
  <c r="A512" i="8"/>
  <c r="A426" i="8"/>
  <c r="A60" i="8"/>
  <c r="A1264" i="8"/>
  <c r="A1026" i="8"/>
  <c r="A1595" i="8"/>
  <c r="A1553" i="8"/>
  <c r="A1072" i="8"/>
  <c r="A983" i="8"/>
  <c r="A585" i="8"/>
  <c r="A634" i="8"/>
  <c r="A871" i="8"/>
  <c r="A691" i="8"/>
  <c r="A738" i="8"/>
  <c r="A1632" i="8"/>
  <c r="A255" i="8"/>
  <c r="A102" i="8"/>
  <c r="A45" i="8"/>
  <c r="A61" i="8"/>
  <c r="A245" i="8"/>
  <c r="A515" i="8"/>
  <c r="A499" i="8"/>
  <c r="A1421" i="8"/>
  <c r="A1312" i="8"/>
  <c r="A1395" i="8"/>
  <c r="A1434" i="8"/>
  <c r="A373" i="8"/>
  <c r="A1310" i="8"/>
  <c r="A520" i="8"/>
  <c r="A1473" i="8"/>
  <c r="A1205" i="8"/>
  <c r="A1268" i="8"/>
  <c r="A1402" i="8"/>
  <c r="A829" i="8"/>
  <c r="A565" i="8"/>
  <c r="A887" i="8"/>
  <c r="A697" i="8"/>
  <c r="A712" i="8"/>
  <c r="A837" i="8"/>
  <c r="A120" i="8"/>
  <c r="A178" i="8"/>
  <c r="A260" i="8"/>
  <c r="A194" i="8"/>
  <c r="A997" i="8"/>
  <c r="A1168" i="8"/>
  <c r="A214" i="8"/>
  <c r="A1570" i="8"/>
  <c r="A1179" i="8"/>
  <c r="A1507" i="8"/>
  <c r="A367" i="8"/>
  <c r="A361" i="8"/>
  <c r="A362" i="8"/>
  <c r="A574" i="8"/>
  <c r="A417" i="8"/>
  <c r="A903" i="8"/>
  <c r="A506" i="8"/>
  <c r="A767" i="8"/>
  <c r="A535" i="8"/>
  <c r="A933" i="8"/>
  <c r="A963" i="8"/>
  <c r="A233" i="8"/>
  <c r="A300" i="8"/>
  <c r="A129" i="8"/>
  <c r="A103" i="8"/>
  <c r="A1201" i="8"/>
  <c r="A256" i="8"/>
  <c r="A13" i="8"/>
  <c r="A554" i="8"/>
  <c r="A490" i="8"/>
  <c r="A1409" i="8"/>
  <c r="A1112" i="8"/>
  <c r="A1141" i="8"/>
  <c r="A1285" i="8"/>
  <c r="A1034" i="8"/>
  <c r="A1067" i="8"/>
  <c r="A1356" i="8"/>
  <c r="A1470" i="8"/>
  <c r="A1522" i="8"/>
  <c r="A902" i="8"/>
  <c r="A591" i="8"/>
  <c r="A358" i="8"/>
  <c r="A889" i="8"/>
  <c r="A383" i="8"/>
  <c r="A352" i="8"/>
  <c r="A827" i="8"/>
  <c r="A562" i="8"/>
  <c r="A751" i="8"/>
  <c r="A626" i="8"/>
  <c r="A750" i="8"/>
  <c r="A891" i="8"/>
  <c r="A70" i="8"/>
  <c r="A128" i="8"/>
  <c r="A6" i="8"/>
  <c r="A142" i="8"/>
  <c r="A27" i="8"/>
  <c r="A296" i="8"/>
  <c r="A551" i="8"/>
  <c r="A174" i="8"/>
  <c r="A488" i="8"/>
  <c r="A558" i="8"/>
  <c r="A1270" i="8"/>
  <c r="A1015" i="8"/>
  <c r="A1193" i="8"/>
  <c r="A1108" i="8"/>
  <c r="A339" i="8"/>
  <c r="A387" i="8"/>
  <c r="A1077" i="8"/>
  <c r="A655" i="8"/>
  <c r="A741" i="8"/>
  <c r="A627" i="8"/>
  <c r="A695" i="8"/>
  <c r="A789" i="8"/>
  <c r="A798" i="8"/>
  <c r="A862" i="8"/>
  <c r="A250" i="8"/>
  <c r="A166" i="8"/>
  <c r="A160" i="8"/>
  <c r="A77" i="8"/>
  <c r="A192" i="8"/>
  <c r="A210" i="8"/>
  <c r="A140" i="8"/>
  <c r="A209" i="8"/>
  <c r="A340" i="8"/>
  <c r="A990" i="8"/>
  <c r="A1571" i="8"/>
  <c r="A1204" i="8"/>
  <c r="A1116" i="8"/>
  <c r="A360" i="8"/>
  <c r="A469" i="8"/>
  <c r="A450" i="8"/>
  <c r="A1214" i="8"/>
  <c r="A1012" i="8"/>
  <c r="A1477" i="8"/>
  <c r="A1091" i="8"/>
  <c r="A1292" i="8"/>
  <c r="A1224" i="8"/>
  <c r="A1558" i="8"/>
  <c r="A1579" i="8"/>
  <c r="A980" i="8"/>
  <c r="A687" i="8"/>
  <c r="A716" i="8"/>
  <c r="A1524" i="8"/>
  <c r="A439" i="8"/>
  <c r="A839" i="8"/>
  <c r="A322" i="8"/>
  <c r="A331" i="8"/>
  <c r="A1633" i="8"/>
  <c r="A4" i="8"/>
  <c r="A115" i="8"/>
  <c r="A90" i="8"/>
  <c r="A271" i="8"/>
  <c r="A1593" i="8"/>
  <c r="A1374" i="8"/>
  <c r="A1159" i="8"/>
  <c r="A41" i="8"/>
  <c r="A1342" i="8"/>
  <c r="A1314" i="8"/>
  <c r="A1052" i="8"/>
  <c r="A1461" i="8"/>
  <c r="A1498" i="8"/>
  <c r="A1487" i="8"/>
  <c r="A1304" i="8"/>
  <c r="A599" i="8"/>
  <c r="A962" i="8"/>
  <c r="A1554" i="8"/>
  <c r="A677" i="8"/>
  <c r="A704" i="8"/>
  <c r="A1634" i="8"/>
  <c r="A1635" i="8"/>
  <c r="A89" i="8"/>
  <c r="A107" i="8"/>
  <c r="A82" i="8"/>
  <c r="A152" i="8"/>
  <c r="A466" i="8"/>
  <c r="A1432" i="8"/>
  <c r="A1120" i="8"/>
  <c r="A1202" i="8"/>
  <c r="A1018" i="8"/>
  <c r="A1381" i="8"/>
  <c r="A1139" i="8"/>
  <c r="A1406" i="8"/>
  <c r="A557" i="8"/>
  <c r="A1305" i="8"/>
  <c r="A1185" i="8"/>
  <c r="A841" i="8"/>
  <c r="A908" i="8"/>
  <c r="A913" i="8"/>
  <c r="A768" i="8"/>
  <c r="A792" i="8"/>
  <c r="A1317" i="8"/>
  <c r="A31" i="8"/>
  <c r="A116" i="8"/>
  <c r="A1499" i="8"/>
  <c r="A1058" i="8"/>
  <c r="A97" i="8"/>
  <c r="A272" i="8"/>
  <c r="A1273" i="8"/>
  <c r="A494" i="8"/>
  <c r="A1198" i="8"/>
  <c r="A523" i="8"/>
  <c r="A1309" i="8"/>
  <c r="A299" i="8"/>
  <c r="A1513" i="8"/>
  <c r="A368" i="8"/>
  <c r="A1276" i="8"/>
  <c r="A1223" i="8"/>
  <c r="A1385" i="8"/>
  <c r="A1286" i="8"/>
  <c r="A366" i="8"/>
  <c r="A756" i="8"/>
  <c r="A316" i="8"/>
  <c r="A968" i="8"/>
  <c r="A384" i="8"/>
  <c r="A867" i="8"/>
  <c r="A617" i="8"/>
  <c r="A915" i="8"/>
  <c r="A1546" i="8"/>
  <c r="A954" i="8"/>
  <c r="A945" i="8"/>
  <c r="A692" i="8"/>
  <c r="A849" i="8"/>
  <c r="A663" i="8"/>
  <c r="A647" i="8"/>
  <c r="A98" i="8"/>
  <c r="A83" i="8"/>
  <c r="A191" i="8"/>
  <c r="A287" i="8"/>
  <c r="A1441" i="8"/>
  <c r="A1379" i="8"/>
  <c r="A1514" i="8"/>
  <c r="A1376" i="8"/>
  <c r="A1156" i="8"/>
  <c r="A521" i="8"/>
  <c r="A1295" i="8"/>
  <c r="A1047" i="8"/>
  <c r="A418" i="8"/>
  <c r="A1321" i="8"/>
  <c r="A811" i="8"/>
  <c r="A813" i="8"/>
  <c r="A746" i="8"/>
  <c r="A477" i="8"/>
  <c r="A357" i="8"/>
  <c r="A985" i="8"/>
  <c r="A851" i="8"/>
  <c r="A866" i="8"/>
  <c r="A660" i="8"/>
  <c r="A648" i="8"/>
  <c r="A1523" i="8"/>
  <c r="A1088" i="8"/>
  <c r="A540" i="8"/>
  <c r="A693" i="8"/>
  <c r="A134" i="8"/>
  <c r="A119" i="8"/>
  <c r="A270" i="8"/>
  <c r="A1254" i="8"/>
  <c r="A476" i="8"/>
  <c r="A1572" i="8"/>
  <c r="A530" i="8"/>
  <c r="A1404" i="8"/>
  <c r="A1046" i="8"/>
  <c r="A1588" i="8"/>
  <c r="A1227" i="8"/>
  <c r="A1143" i="8"/>
  <c r="A1366" i="8"/>
  <c r="A1343" i="8"/>
  <c r="A1392" i="8"/>
  <c r="A1260" i="8"/>
  <c r="A710" i="8"/>
  <c r="A711" i="8"/>
  <c r="A604" i="8"/>
  <c r="A776" i="8"/>
  <c r="A713" i="8"/>
  <c r="A774" i="8"/>
  <c r="A671" i="8"/>
  <c r="A946" i="8"/>
  <c r="A105" i="8"/>
  <c r="A110" i="8"/>
  <c r="A108" i="8"/>
  <c r="A150" i="8"/>
  <c r="A44" i="8"/>
  <c r="A552" i="8"/>
  <c r="A425" i="8"/>
  <c r="A401" i="8"/>
  <c r="A1038" i="8"/>
  <c r="A1035" i="8"/>
  <c r="A1486" i="8"/>
  <c r="A388" i="8"/>
  <c r="A1086" i="8"/>
  <c r="A1262" i="8"/>
  <c r="A1070" i="8"/>
  <c r="A1087" i="8"/>
  <c r="A1362" i="8"/>
  <c r="A682" i="8"/>
  <c r="A701" i="8"/>
  <c r="A674" i="8"/>
  <c r="A396" i="8"/>
  <c r="A1300" i="8"/>
  <c r="A735" i="8"/>
  <c r="A879" i="8"/>
  <c r="A350" i="8"/>
  <c r="A1325" i="8"/>
  <c r="A170" i="8"/>
  <c r="A48" i="8"/>
  <c r="A495" i="8"/>
  <c r="A1519" i="8"/>
  <c r="A1003" i="8"/>
  <c r="A1232" i="8"/>
  <c r="A1339" i="8"/>
  <c r="A1389" i="8"/>
  <c r="A468" i="8"/>
  <c r="A1382" i="8"/>
  <c r="A1044" i="8"/>
  <c r="A1290" i="8"/>
  <c r="A474" i="8"/>
  <c r="A810" i="8"/>
  <c r="A859" i="8"/>
  <c r="A354" i="8"/>
  <c r="A667" i="8"/>
  <c r="A580" i="8"/>
  <c r="A623" i="8"/>
  <c r="A846" i="8"/>
  <c r="A542" i="8"/>
  <c r="A538" i="8"/>
  <c r="A835" i="8"/>
  <c r="A479" i="8"/>
  <c r="A541" i="8"/>
  <c r="A921" i="8"/>
  <c r="A570" i="8"/>
  <c r="A380" i="8"/>
  <c r="A802" i="8"/>
  <c r="A92" i="8"/>
  <c r="A94" i="8"/>
  <c r="A253" i="8"/>
  <c r="A236" i="8"/>
  <c r="A313" i="8"/>
  <c r="A276" i="8"/>
  <c r="A273" i="8"/>
  <c r="A497" i="8"/>
  <c r="A559" i="8"/>
  <c r="A461" i="8"/>
  <c r="A1213" i="8"/>
  <c r="A1149" i="8"/>
  <c r="A1212" i="8"/>
  <c r="A1129" i="8"/>
  <c r="A1426" i="8"/>
  <c r="A391" i="8"/>
  <c r="A1008" i="8"/>
  <c r="A1594" i="8"/>
  <c r="A636" i="8"/>
  <c r="A1506" i="8"/>
  <c r="A1526" i="8"/>
  <c r="A1636" i="8"/>
  <c r="A66" i="8"/>
  <c r="A200" i="8"/>
  <c r="A139" i="8"/>
  <c r="A989" i="8"/>
  <c r="A224" i="8"/>
  <c r="A266" i="8"/>
  <c r="A999" i="8"/>
  <c r="A1380" i="8"/>
  <c r="A1468" i="8"/>
  <c r="A1176" i="8"/>
  <c r="A455" i="8"/>
  <c r="A1265" i="8"/>
  <c r="A1071" i="8"/>
  <c r="A434" i="8"/>
  <c r="A1467" i="8"/>
  <c r="A1261" i="8"/>
  <c r="A1399" i="8"/>
  <c r="A1322" i="8"/>
  <c r="A1239" i="8"/>
  <c r="A1393" i="8"/>
  <c r="A670" i="8"/>
  <c r="A1548" i="8"/>
  <c r="A374" i="8"/>
  <c r="A935" i="8"/>
  <c r="A411" i="8"/>
  <c r="A896" i="8"/>
  <c r="A643" i="8"/>
  <c r="A927" i="8"/>
  <c r="A571" i="8"/>
  <c r="A860" i="8"/>
  <c r="A707" i="8"/>
  <c r="A1637" i="8"/>
  <c r="A305" i="8"/>
  <c r="A163" i="8"/>
  <c r="A228" i="8"/>
  <c r="A22" i="8"/>
  <c r="A138" i="8"/>
  <c r="A423" i="8"/>
  <c r="A553" i="8"/>
  <c r="A1257" i="8"/>
  <c r="A1370" i="8"/>
  <c r="A1190" i="8"/>
  <c r="A79" i="8"/>
  <c r="A454" i="8"/>
  <c r="A1378" i="8"/>
  <c r="A1002" i="8"/>
  <c r="A448" i="8"/>
  <c r="A1396" i="8"/>
  <c r="A1029" i="8"/>
  <c r="A1119" i="8"/>
  <c r="A1338" i="8"/>
  <c r="A399" i="8"/>
  <c r="A1220" i="8"/>
  <c r="A1069" i="8"/>
  <c r="A752" i="8"/>
  <c r="A615" i="8"/>
  <c r="A505" i="8"/>
  <c r="A631" i="8"/>
  <c r="A590" i="8"/>
  <c r="A833" i="8"/>
  <c r="A381" i="8"/>
  <c r="A673" i="8"/>
  <c r="A886" i="8"/>
  <c r="A878" i="8"/>
  <c r="E1143" i="1"/>
  <c r="E1142" i="1"/>
  <c r="E1141" i="1"/>
  <c r="E1138" i="1"/>
  <c r="E1137" i="1"/>
  <c r="E1136" i="1"/>
  <c r="E1135" i="1"/>
  <c r="E1134" i="1"/>
  <c r="E1133" i="1"/>
  <c r="E1131" i="1"/>
  <c r="E1130" i="1"/>
  <c r="E1129" i="1"/>
  <c r="E1128" i="1"/>
  <c r="E1127" i="1"/>
  <c r="E1126" i="1"/>
  <c r="E1125" i="1"/>
  <c r="E1124" i="1"/>
  <c r="E1123" i="1"/>
  <c r="E1122" i="1"/>
  <c r="E1121" i="1"/>
  <c r="E1120" i="1"/>
  <c r="E1119" i="1"/>
  <c r="E1118" i="1"/>
  <c r="E1117" i="1"/>
  <c r="E1116" i="1"/>
  <c r="E1115" i="1"/>
  <c r="E1114" i="1"/>
  <c r="E1113" i="1"/>
  <c r="E1112" i="1"/>
  <c r="E1110" i="1"/>
  <c r="E1109" i="1"/>
  <c r="E1108" i="1"/>
  <c r="E1107" i="1"/>
  <c r="E1111" i="1"/>
  <c r="S1092" i="1"/>
  <c r="V1092" i="1"/>
  <c r="T1092" i="1" s="1"/>
  <c r="S1093" i="1"/>
  <c r="V1093" i="1"/>
  <c r="T1093" i="1" s="1"/>
  <c r="S1094" i="1"/>
  <c r="V1094" i="1"/>
  <c r="T1094" i="1" s="1"/>
  <c r="S1095" i="1"/>
  <c r="V1095" i="1"/>
  <c r="T1095" i="1" s="1"/>
  <c r="S1096" i="1"/>
  <c r="V1096" i="1"/>
  <c r="T1096" i="1" s="1"/>
  <c r="S1097" i="1"/>
  <c r="V1097" i="1"/>
  <c r="T1097" i="1" s="1"/>
  <c r="S1098" i="1"/>
  <c r="V1098" i="1"/>
  <c r="T1098" i="1" s="1"/>
  <c r="S1099" i="1"/>
  <c r="V1099" i="1"/>
  <c r="T1099" i="1" s="1"/>
  <c r="S1100" i="1"/>
  <c r="V1100" i="1"/>
  <c r="T1100" i="1" s="1"/>
  <c r="S1101" i="1"/>
  <c r="V1101" i="1"/>
  <c r="T1101" i="1" s="1"/>
  <c r="S1102" i="1"/>
  <c r="V1102" i="1"/>
  <c r="T1102" i="1" s="1"/>
  <c r="S1103" i="1"/>
  <c r="V1103" i="1"/>
  <c r="T1103" i="1" s="1"/>
  <c r="S1104" i="1"/>
  <c r="V1104" i="1"/>
  <c r="T1104" i="1" s="1"/>
  <c r="S1105" i="1"/>
  <c r="V1105" i="1"/>
  <c r="T1105" i="1" s="1"/>
  <c r="S1106" i="1"/>
  <c r="V1106" i="1"/>
  <c r="T1106" i="1" s="1"/>
  <c r="E1106" i="1"/>
  <c r="E1105" i="1"/>
  <c r="E1104" i="1"/>
  <c r="E1102" i="1"/>
  <c r="E1101" i="1"/>
  <c r="E1100" i="1"/>
  <c r="E1099" i="1"/>
  <c r="E1098" i="1"/>
  <c r="E1097" i="1"/>
  <c r="E1096" i="1"/>
  <c r="E1095" i="1"/>
  <c r="E1094" i="1"/>
  <c r="E1093" i="1"/>
  <c r="E1092" i="1"/>
  <c r="S1091" i="1"/>
  <c r="V1091" i="1"/>
  <c r="T1091" i="1" s="1"/>
  <c r="E1091" i="1"/>
  <c r="S1055" i="1"/>
  <c r="V1055" i="1"/>
  <c r="T1055" i="1" s="1"/>
  <c r="S1056" i="1"/>
  <c r="V1056" i="1"/>
  <c r="T1056" i="1" s="1"/>
  <c r="S1057" i="1"/>
  <c r="V1057" i="1"/>
  <c r="T1057" i="1" s="1"/>
  <c r="S1058" i="1"/>
  <c r="V1058" i="1"/>
  <c r="T1058" i="1" s="1"/>
  <c r="S1059" i="1"/>
  <c r="V1059" i="1"/>
  <c r="T1059" i="1" s="1"/>
  <c r="S1060" i="1"/>
  <c r="V1060" i="1"/>
  <c r="T1060" i="1" s="1"/>
  <c r="S1061" i="1"/>
  <c r="V1061" i="1"/>
  <c r="T1061" i="1" s="1"/>
  <c r="S1062" i="1"/>
  <c r="V1062" i="1"/>
  <c r="T1062" i="1" s="1"/>
  <c r="S1063" i="1"/>
  <c r="V1063" i="1"/>
  <c r="T1063" i="1" s="1"/>
  <c r="S1064" i="1"/>
  <c r="V1064" i="1"/>
  <c r="T1064" i="1" s="1"/>
  <c r="S1065" i="1"/>
  <c r="V1065" i="1"/>
  <c r="T1065" i="1" s="1"/>
  <c r="S1066" i="1"/>
  <c r="V1066" i="1"/>
  <c r="T1066" i="1" s="1"/>
  <c r="S1067" i="1"/>
  <c r="V1067" i="1"/>
  <c r="T1067" i="1" s="1"/>
  <c r="S1068" i="1"/>
  <c r="V1068" i="1"/>
  <c r="T1068" i="1" s="1"/>
  <c r="S1069" i="1"/>
  <c r="V1069" i="1"/>
  <c r="T1069" i="1" s="1"/>
  <c r="S1070" i="1"/>
  <c r="V1070" i="1"/>
  <c r="T1070" i="1" s="1"/>
  <c r="S1071" i="1"/>
  <c r="V1071" i="1"/>
  <c r="T1071" i="1" s="1"/>
  <c r="S1072" i="1"/>
  <c r="V1072" i="1"/>
  <c r="T1072" i="1" s="1"/>
  <c r="S1073" i="1"/>
  <c r="V1073" i="1"/>
  <c r="T1073" i="1" s="1"/>
  <c r="S1074" i="1"/>
  <c r="V1074" i="1"/>
  <c r="T1074" i="1" s="1"/>
  <c r="S1075" i="1"/>
  <c r="V1075" i="1"/>
  <c r="T1075" i="1" s="1"/>
  <c r="S1076" i="1"/>
  <c r="V1076" i="1"/>
  <c r="T1076" i="1" s="1"/>
  <c r="S1077" i="1"/>
  <c r="V1077" i="1"/>
  <c r="T1077" i="1" s="1"/>
  <c r="S1078" i="1"/>
  <c r="V1078" i="1"/>
  <c r="T1078" i="1" s="1"/>
  <c r="S1079" i="1"/>
  <c r="V1079" i="1"/>
  <c r="T1079" i="1" s="1"/>
  <c r="S1080" i="1"/>
  <c r="V1080" i="1"/>
  <c r="T1080" i="1" s="1"/>
  <c r="S1081" i="1"/>
  <c r="V1081" i="1"/>
  <c r="T1081" i="1" s="1"/>
  <c r="S1082" i="1"/>
  <c r="V1082" i="1"/>
  <c r="T1082" i="1" s="1"/>
  <c r="S1083" i="1"/>
  <c r="V1083" i="1"/>
  <c r="T1083" i="1" s="1"/>
  <c r="S1084" i="1"/>
  <c r="V1084" i="1"/>
  <c r="T1084" i="1" s="1"/>
  <c r="S1085" i="1"/>
  <c r="V1085" i="1"/>
  <c r="T1085" i="1" s="1"/>
  <c r="S1086" i="1"/>
  <c r="V1086" i="1"/>
  <c r="T1086" i="1" s="1"/>
  <c r="S1087" i="1"/>
  <c r="V1087" i="1"/>
  <c r="T1087" i="1" s="1"/>
  <c r="S1088" i="1"/>
  <c r="V1088" i="1"/>
  <c r="T1088" i="1" s="1"/>
  <c r="S1089" i="1"/>
  <c r="V1089" i="1"/>
  <c r="T1089" i="1" s="1"/>
  <c r="S1090" i="1"/>
  <c r="V1090" i="1"/>
  <c r="T1090" i="1" s="1"/>
  <c r="E1090" i="1"/>
  <c r="E1088" i="1"/>
  <c r="E1087" i="1"/>
  <c r="E1086" i="1"/>
  <c r="E1085" i="1"/>
  <c r="E1084" i="1"/>
  <c r="E1083" i="1"/>
  <c r="E1082" i="1"/>
  <c r="E1081" i="1"/>
  <c r="E1080" i="1"/>
  <c r="E1079" i="1"/>
  <c r="E1078" i="1"/>
  <c r="E1074" i="1"/>
  <c r="E1072" i="1"/>
  <c r="E1073" i="1"/>
  <c r="E1075" i="1"/>
  <c r="E1076" i="1"/>
  <c r="E1071" i="1"/>
  <c r="E1069" i="1"/>
  <c r="E1068" i="1"/>
  <c r="E1067" i="1"/>
  <c r="E1066" i="1"/>
  <c r="E1065" i="1"/>
  <c r="E1064" i="1"/>
  <c r="E1063" i="1"/>
  <c r="E1062" i="1"/>
  <c r="E1061" i="1"/>
  <c r="E1060" i="1"/>
  <c r="E1059" i="1"/>
  <c r="E1058" i="1"/>
  <c r="E1057" i="1"/>
  <c r="E1056" i="1"/>
  <c r="U810" i="1" l="1"/>
  <c r="U848" i="1"/>
  <c r="U444" i="1"/>
  <c r="U1145" i="1"/>
  <c r="U995" i="1"/>
  <c r="U847" i="1"/>
  <c r="U992" i="1"/>
  <c r="U1142" i="1"/>
  <c r="U991" i="1"/>
  <c r="U841" i="1"/>
  <c r="U907" i="1"/>
  <c r="U1019" i="1"/>
  <c r="U302" i="1"/>
  <c r="U834" i="1"/>
  <c r="U1058" i="1"/>
  <c r="U1064" i="1"/>
  <c r="U990" i="1"/>
  <c r="U1029" i="1"/>
  <c r="U925" i="1"/>
  <c r="U963" i="1"/>
  <c r="U1037" i="1"/>
  <c r="U1114" i="1"/>
  <c r="U1226" i="1"/>
  <c r="U617" i="1"/>
  <c r="U1220" i="1"/>
  <c r="U1217" i="1"/>
  <c r="U1065" i="1"/>
  <c r="U1186" i="1"/>
  <c r="U265" i="1"/>
  <c r="U1108" i="1"/>
  <c r="U1177" i="1"/>
  <c r="U1030" i="1"/>
  <c r="U1033" i="1"/>
  <c r="U729" i="1"/>
  <c r="U209" i="1"/>
  <c r="U1140" i="1"/>
  <c r="U916" i="1"/>
  <c r="U1212" i="1"/>
  <c r="U1174" i="1"/>
  <c r="U723" i="1"/>
  <c r="U611" i="1"/>
  <c r="U552" i="1"/>
  <c r="U365" i="1"/>
  <c r="U1173" i="1"/>
  <c r="U799" i="1"/>
  <c r="U1172" i="1"/>
  <c r="U1098" i="1"/>
  <c r="U986" i="1"/>
  <c r="U948" i="1"/>
  <c r="U545" i="1"/>
  <c r="U1171" i="1"/>
  <c r="U1094" i="1"/>
  <c r="U908" i="1"/>
  <c r="U870" i="1"/>
  <c r="U476" i="1"/>
  <c r="U44" i="1"/>
  <c r="U1169" i="1"/>
  <c r="U1092" i="1"/>
  <c r="U832" i="1"/>
  <c r="U174" i="1"/>
  <c r="U41" i="1"/>
  <c r="U1090" i="1"/>
  <c r="U1052" i="1"/>
  <c r="U38" i="1"/>
  <c r="U1127" i="1"/>
  <c r="U753" i="1"/>
  <c r="U1238" i="1"/>
  <c r="U976" i="1"/>
  <c r="U902" i="1"/>
  <c r="U825" i="1"/>
  <c r="U529" i="1"/>
  <c r="U290" i="1"/>
  <c r="U1234" i="1"/>
  <c r="U863" i="1"/>
  <c r="U645" i="1"/>
  <c r="U974" i="1"/>
  <c r="U164" i="1"/>
  <c r="U25" i="1"/>
  <c r="U934" i="1"/>
  <c r="U641" i="1"/>
  <c r="U279" i="1"/>
  <c r="U1085" i="1"/>
  <c r="U342" i="1"/>
  <c r="U24" i="1"/>
  <c r="U1196" i="1"/>
  <c r="U972" i="1"/>
  <c r="U895" i="1"/>
  <c r="U1192" i="1"/>
  <c r="U1156" i="1"/>
  <c r="U856" i="1"/>
  <c r="U820" i="1"/>
  <c r="U582" i="1"/>
  <c r="U160" i="1"/>
  <c r="U90" i="1"/>
  <c r="U1160" i="1"/>
  <c r="U1157" i="1"/>
  <c r="U933" i="1"/>
  <c r="U1191" i="1"/>
  <c r="U931" i="1"/>
  <c r="U393" i="1"/>
  <c r="U218" i="1"/>
  <c r="U395" i="1"/>
  <c r="U507" i="1"/>
  <c r="U535" i="1"/>
  <c r="U675" i="1"/>
  <c r="U843" i="1"/>
  <c r="U927" i="1"/>
  <c r="U983" i="1"/>
  <c r="U1011" i="1"/>
  <c r="U1123" i="1"/>
  <c r="U4" i="1"/>
  <c r="U312" i="1"/>
  <c r="U396" i="1"/>
  <c r="U620" i="1"/>
  <c r="U732" i="1"/>
  <c r="U956" i="1"/>
  <c r="U1068" i="1"/>
  <c r="U1125" i="1"/>
  <c r="U89" i="1"/>
  <c r="U509" i="1"/>
  <c r="U593" i="1"/>
  <c r="U705" i="1"/>
  <c r="U929" i="1"/>
  <c r="U1041" i="1"/>
  <c r="U1069" i="1"/>
  <c r="U1097" i="1"/>
  <c r="U1153" i="1"/>
  <c r="U1181" i="1"/>
  <c r="U1237" i="1"/>
  <c r="U343" i="1"/>
  <c r="U511" i="1"/>
  <c r="U595" i="1"/>
  <c r="U120" i="1"/>
  <c r="U176" i="1"/>
  <c r="U344" i="1"/>
  <c r="U624" i="1"/>
  <c r="U9" i="1"/>
  <c r="U121" i="1"/>
  <c r="U233" i="1"/>
  <c r="U345" i="1"/>
  <c r="U485" i="1"/>
  <c r="U39" i="1"/>
  <c r="U123" i="1"/>
  <c r="U291" i="1"/>
  <c r="U40" i="1"/>
  <c r="U42" i="1"/>
  <c r="U154" i="1"/>
  <c r="U378" i="1"/>
  <c r="U490" i="1"/>
  <c r="U714" i="1"/>
  <c r="U826" i="1"/>
  <c r="U938" i="1"/>
  <c r="U1078" i="1"/>
  <c r="U1190" i="1"/>
  <c r="U267" i="1"/>
  <c r="U351" i="1"/>
  <c r="U603" i="1"/>
  <c r="U659" i="1"/>
  <c r="U687" i="1"/>
  <c r="U715" i="1"/>
  <c r="U185" i="1"/>
  <c r="U661" i="1"/>
  <c r="U913" i="1"/>
  <c r="U997" i="1"/>
  <c r="U439" i="1"/>
  <c r="U719" i="1"/>
  <c r="U1111" i="1"/>
  <c r="U270" i="1"/>
  <c r="U438" i="1"/>
  <c r="U1054" i="1"/>
  <c r="U1110" i="1"/>
  <c r="U1138" i="1"/>
  <c r="U747" i="1"/>
  <c r="U971" i="1"/>
  <c r="U1083" i="1"/>
  <c r="U1139" i="1"/>
  <c r="U441" i="1"/>
  <c r="U530" i="1"/>
  <c r="U394" i="1"/>
  <c r="U422" i="1"/>
  <c r="U534" i="1"/>
  <c r="U562" i="1"/>
  <c r="U1120" i="1"/>
  <c r="U1045" i="1"/>
  <c r="U1042" i="1"/>
  <c r="U965" i="1"/>
  <c r="U930" i="1"/>
  <c r="U216" i="1"/>
  <c r="U346" i="1"/>
  <c r="U1158" i="1"/>
  <c r="U1227" i="1"/>
  <c r="U1115" i="1"/>
  <c r="U573" i="1"/>
  <c r="R4" i="1"/>
  <c r="R9" i="1"/>
  <c r="R24" i="1"/>
  <c r="R25" i="1"/>
  <c r="R38" i="1"/>
  <c r="R39" i="1"/>
  <c r="R40" i="1"/>
  <c r="R41" i="1"/>
  <c r="R42" i="1"/>
  <c r="R44" i="1"/>
  <c r="R89" i="1"/>
  <c r="R90" i="1"/>
  <c r="R120" i="1"/>
  <c r="R121" i="1"/>
  <c r="R123" i="1"/>
  <c r="R154" i="1"/>
  <c r="R160" i="1"/>
  <c r="R164" i="1"/>
  <c r="R174" i="1"/>
  <c r="R176" i="1"/>
  <c r="R185" i="1"/>
  <c r="R209" i="1"/>
  <c r="R216" i="1"/>
  <c r="R218" i="1"/>
  <c r="R233" i="1"/>
  <c r="R265" i="1"/>
  <c r="R267" i="1"/>
  <c r="R270" i="1"/>
  <c r="R279" i="1"/>
  <c r="R290" i="1"/>
  <c r="R291" i="1"/>
  <c r="R302" i="1"/>
  <c r="R312" i="1"/>
  <c r="R342" i="1"/>
  <c r="R343" i="1"/>
  <c r="R344" i="1"/>
  <c r="R345" i="1"/>
  <c r="R346" i="1"/>
  <c r="R351" i="1"/>
  <c r="R365" i="1"/>
  <c r="R378" i="1"/>
  <c r="R393" i="1"/>
  <c r="R394" i="1"/>
  <c r="R395" i="1"/>
  <c r="R396" i="1"/>
  <c r="R422" i="1"/>
  <c r="R438" i="1"/>
  <c r="R439" i="1"/>
  <c r="R441" i="1"/>
  <c r="R444" i="1"/>
  <c r="R476" i="1"/>
  <c r="R485" i="1"/>
  <c r="R490" i="1"/>
  <c r="R507" i="1"/>
  <c r="R509" i="1"/>
  <c r="R511" i="1"/>
  <c r="R529" i="1"/>
  <c r="R530" i="1"/>
  <c r="R534" i="1"/>
  <c r="R535" i="1"/>
  <c r="R545" i="1"/>
  <c r="R552" i="1"/>
  <c r="R562" i="1"/>
  <c r="R573" i="1"/>
  <c r="R582" i="1"/>
  <c r="R593" i="1"/>
  <c r="R595" i="1"/>
  <c r="R603" i="1"/>
  <c r="R611" i="1"/>
  <c r="R617" i="1"/>
  <c r="R620" i="1"/>
  <c r="R624" i="1"/>
  <c r="R641" i="1"/>
  <c r="R645" i="1"/>
  <c r="R659" i="1"/>
  <c r="R661" i="1"/>
  <c r="R675" i="1"/>
  <c r="R678" i="1"/>
  <c r="R687" i="1"/>
  <c r="R705" i="1"/>
  <c r="R714" i="1"/>
  <c r="R715" i="1"/>
  <c r="R719" i="1"/>
  <c r="R723" i="1"/>
  <c r="R729" i="1"/>
  <c r="R732" i="1"/>
  <c r="R747" i="1"/>
  <c r="R753" i="1"/>
  <c r="R799" i="1"/>
  <c r="R810" i="1"/>
  <c r="R820" i="1"/>
  <c r="R825" i="1"/>
  <c r="R826" i="1"/>
  <c r="R832" i="1"/>
  <c r="R834" i="1"/>
  <c r="R841" i="1"/>
  <c r="R843" i="1"/>
  <c r="R847" i="1"/>
  <c r="R848" i="1"/>
  <c r="R856" i="1"/>
  <c r="R863" i="1"/>
  <c r="R870" i="1"/>
  <c r="R895" i="1"/>
  <c r="R902" i="1"/>
  <c r="R907" i="1"/>
  <c r="R908" i="1"/>
  <c r="R913" i="1"/>
  <c r="R916" i="1"/>
  <c r="R925" i="1"/>
  <c r="R927" i="1"/>
  <c r="R929" i="1"/>
  <c r="R930" i="1"/>
  <c r="R931" i="1"/>
  <c r="R933" i="1"/>
  <c r="R934" i="1"/>
  <c r="R938" i="1"/>
  <c r="R948" i="1"/>
  <c r="R956" i="1"/>
  <c r="R961" i="1"/>
  <c r="R963" i="1"/>
  <c r="R965" i="1"/>
  <c r="R971" i="1"/>
  <c r="R972" i="1"/>
  <c r="R974" i="1"/>
  <c r="R976" i="1"/>
  <c r="R983" i="1"/>
  <c r="R986" i="1"/>
  <c r="R990" i="1"/>
  <c r="R991" i="1"/>
  <c r="R992" i="1"/>
  <c r="R995" i="1"/>
  <c r="R997" i="1"/>
  <c r="R1011" i="1"/>
  <c r="R1019" i="1"/>
  <c r="R1029" i="1"/>
  <c r="R1030" i="1"/>
  <c r="R1033" i="1"/>
  <c r="R1037" i="1"/>
  <c r="R1041" i="1"/>
  <c r="R1042" i="1"/>
  <c r="R1045" i="1"/>
  <c r="R1052" i="1"/>
  <c r="R1054" i="1"/>
  <c r="R1058" i="1"/>
  <c r="R1064" i="1"/>
  <c r="R1065" i="1"/>
  <c r="R1068" i="1"/>
  <c r="R1069" i="1"/>
  <c r="R1078" i="1"/>
  <c r="R1083" i="1"/>
  <c r="R1085" i="1"/>
  <c r="R1090" i="1"/>
  <c r="R1092" i="1"/>
  <c r="R1094" i="1"/>
  <c r="R1097" i="1"/>
  <c r="R1098" i="1"/>
  <c r="R1108" i="1"/>
  <c r="R1110" i="1"/>
  <c r="R1111" i="1"/>
  <c r="R1114" i="1"/>
  <c r="R1115" i="1"/>
  <c r="R1120" i="1"/>
  <c r="R1123" i="1"/>
  <c r="R1125" i="1"/>
  <c r="R1127" i="1"/>
  <c r="R1138" i="1"/>
  <c r="R1139" i="1"/>
  <c r="R1140" i="1"/>
  <c r="R1142" i="1"/>
  <c r="R1145" i="1"/>
  <c r="R1153" i="1"/>
  <c r="R1156" i="1"/>
  <c r="R1157" i="1"/>
  <c r="R1158" i="1"/>
  <c r="R1160" i="1"/>
  <c r="R1169" i="1"/>
  <c r="R1171" i="1"/>
  <c r="R1172" i="1"/>
  <c r="R1173" i="1"/>
  <c r="R1174" i="1"/>
  <c r="R1177" i="1"/>
  <c r="R1181" i="1"/>
  <c r="R1186" i="1"/>
  <c r="R1190" i="1"/>
  <c r="R1191" i="1"/>
  <c r="R1192" i="1"/>
  <c r="R1196" i="1"/>
  <c r="R1212" i="1"/>
  <c r="R1217" i="1"/>
  <c r="R1220" i="1"/>
  <c r="R1226" i="1"/>
  <c r="R1227" i="1"/>
  <c r="R1234" i="1"/>
  <c r="R1237" i="1"/>
  <c r="R1238" i="1"/>
  <c r="F1256" i="1"/>
  <c r="G1256" i="1"/>
  <c r="P1183" i="1"/>
  <c r="Q1183" i="1" s="1"/>
  <c r="F1155" i="1"/>
  <c r="F1158" i="1"/>
  <c r="F1149" i="1"/>
  <c r="G1154" i="1"/>
  <c r="G1149" i="1"/>
  <c r="F1152" i="1"/>
  <c r="P1146" i="1"/>
  <c r="Q1146" i="1" s="1"/>
  <c r="G1156" i="1"/>
  <c r="P1150" i="1"/>
  <c r="Q1150" i="1" s="1"/>
  <c r="G1153" i="1"/>
  <c r="P1147" i="1"/>
  <c r="Q1147" i="1" s="1"/>
  <c r="G1150" i="1"/>
  <c r="F1153" i="1"/>
  <c r="P1156" i="1"/>
  <c r="Q1156" i="1" s="1"/>
  <c r="P1153" i="1"/>
  <c r="Q1153" i="1" s="1"/>
  <c r="F1156" i="1"/>
  <c r="G1147" i="1"/>
  <c r="F1150" i="1"/>
  <c r="P1157" i="1"/>
  <c r="Q1157" i="1" s="1"/>
  <c r="P1154" i="1"/>
  <c r="Q1154" i="1" s="1"/>
  <c r="G1157" i="1"/>
  <c r="P1148" i="1"/>
  <c r="Q1148" i="1" s="1"/>
  <c r="G1151" i="1"/>
  <c r="F1154" i="1"/>
  <c r="F1148" i="1"/>
  <c r="G1158" i="1"/>
  <c r="P1158" i="1"/>
  <c r="Q1158" i="1" s="1"/>
  <c r="F1147" i="1"/>
  <c r="F1157" i="1"/>
  <c r="G1148" i="1"/>
  <c r="P1155" i="1"/>
  <c r="Q1155" i="1" s="1"/>
  <c r="P1151" i="1"/>
  <c r="Q1151" i="1" s="1"/>
  <c r="F1151" i="1"/>
  <c r="P1152" i="1"/>
  <c r="Q1152" i="1" s="1"/>
  <c r="G1155" i="1"/>
  <c r="P1149" i="1"/>
  <c r="Q1149" i="1" s="1"/>
  <c r="G1152" i="1"/>
  <c r="G1094" i="1"/>
  <c r="F1109" i="1"/>
  <c r="P1145" i="1"/>
  <c r="Q1145" i="1" s="1"/>
  <c r="P1125" i="1"/>
  <c r="Q1125" i="1" s="1"/>
  <c r="G1096" i="1"/>
  <c r="P1112" i="1"/>
  <c r="Q1112" i="1" s="1"/>
  <c r="G1119" i="1"/>
  <c r="G1127" i="1"/>
  <c r="G1124" i="1"/>
  <c r="F1121" i="1"/>
  <c r="G1095" i="1"/>
  <c r="F1101" i="1"/>
  <c r="P1108" i="1"/>
  <c r="Q1108" i="1" s="1"/>
  <c r="F1119" i="1"/>
  <c r="F1135" i="1"/>
  <c r="P1138" i="1"/>
  <c r="Q1138" i="1" s="1"/>
  <c r="P1095" i="1"/>
  <c r="Q1095" i="1" s="1"/>
  <c r="P1109" i="1"/>
  <c r="Q1109" i="1" s="1"/>
  <c r="F1108" i="1"/>
  <c r="G1116" i="1"/>
  <c r="P1142" i="1"/>
  <c r="Q1142" i="1" s="1"/>
  <c r="P1110" i="1"/>
  <c r="Q1110" i="1" s="1"/>
  <c r="G1108" i="1"/>
  <c r="G1117" i="1"/>
  <c r="F1096" i="1"/>
  <c r="P1102" i="1"/>
  <c r="Q1102" i="1" s="1"/>
  <c r="P1111" i="1"/>
  <c r="Q1111" i="1" s="1"/>
  <c r="G1118" i="1"/>
  <c r="P1129" i="1"/>
  <c r="Q1129" i="1" s="1"/>
  <c r="P1117" i="1"/>
  <c r="Q1117" i="1" s="1"/>
  <c r="G1123" i="1"/>
  <c r="P1139" i="1"/>
  <c r="Q1139" i="1" s="1"/>
  <c r="G1139" i="1"/>
  <c r="G1136" i="1"/>
  <c r="P1097" i="1"/>
  <c r="Q1097" i="1" s="1"/>
  <c r="F1104" i="1"/>
  <c r="G1133" i="1"/>
  <c r="F1136" i="1"/>
  <c r="G1143" i="1"/>
  <c r="P1123" i="1"/>
  <c r="Q1123" i="1" s="1"/>
  <c r="P1114" i="1"/>
  <c r="Q1114" i="1" s="1"/>
  <c r="P1120" i="1"/>
  <c r="Q1120" i="1" s="1"/>
  <c r="P1136" i="1"/>
  <c r="Q1136" i="1" s="1"/>
  <c r="F1139" i="1"/>
  <c r="G1104" i="1"/>
  <c r="F1112" i="1"/>
  <c r="P1130" i="1"/>
  <c r="Q1130" i="1" s="1"/>
  <c r="F1133" i="1"/>
  <c r="G1102" i="1"/>
  <c r="P1113" i="1"/>
  <c r="Q1113" i="1" s="1"/>
  <c r="F1126" i="1"/>
  <c r="F1097" i="1"/>
  <c r="P1103" i="1"/>
  <c r="Q1103" i="1" s="1"/>
  <c r="P1115" i="1"/>
  <c r="Q1115" i="1" s="1"/>
  <c r="F1110" i="1"/>
  <c r="P1118" i="1"/>
  <c r="Q1118" i="1" s="1"/>
  <c r="G1120" i="1"/>
  <c r="F1123" i="1"/>
  <c r="G1130" i="1"/>
  <c r="G1097" i="1"/>
  <c r="G1110" i="1"/>
  <c r="P1119" i="1"/>
  <c r="Q1119" i="1" s="1"/>
  <c r="F1120" i="1"/>
  <c r="F1130" i="1"/>
  <c r="P1133" i="1"/>
  <c r="Q1133" i="1" s="1"/>
  <c r="F1143" i="1"/>
  <c r="P1104" i="1"/>
  <c r="Q1104" i="1" s="1"/>
  <c r="G1098" i="1"/>
  <c r="P1105" i="1"/>
  <c r="Q1105" i="1" s="1"/>
  <c r="P1098" i="1"/>
  <c r="Q1098" i="1" s="1"/>
  <c r="G1112" i="1"/>
  <c r="F1098" i="1"/>
  <c r="G1105" i="1"/>
  <c r="F1113" i="1"/>
  <c r="P1127" i="1"/>
  <c r="Q1127" i="1" s="1"/>
  <c r="P1096" i="1"/>
  <c r="Q1096" i="1" s="1"/>
  <c r="G1113" i="1"/>
  <c r="P1143" i="1"/>
  <c r="Q1143" i="1" s="1"/>
  <c r="P1137" i="1"/>
  <c r="Q1137" i="1" s="1"/>
  <c r="P1092" i="1"/>
  <c r="Q1092" i="1" s="1"/>
  <c r="F1106" i="1"/>
  <c r="G1114" i="1"/>
  <c r="G1093" i="1"/>
  <c r="F1099" i="1"/>
  <c r="G1106" i="1"/>
  <c r="G1134" i="1"/>
  <c r="F1137" i="1"/>
  <c r="F1141" i="1"/>
  <c r="F1093" i="1"/>
  <c r="P1106" i="1"/>
  <c r="Q1106" i="1" s="1"/>
  <c r="F1115" i="1"/>
  <c r="P1131" i="1"/>
  <c r="Q1131" i="1" s="1"/>
  <c r="F1134" i="1"/>
  <c r="G1115" i="1"/>
  <c r="P1141" i="1"/>
  <c r="Q1141" i="1" s="1"/>
  <c r="G1126" i="1"/>
  <c r="P1124" i="1"/>
  <c r="Q1124" i="1" s="1"/>
  <c r="P1121" i="1"/>
  <c r="Q1121" i="1" s="1"/>
  <c r="F1138" i="1"/>
  <c r="P1144" i="1"/>
  <c r="Q1144" i="1" s="1"/>
  <c r="F1129" i="1"/>
  <c r="F1127" i="1"/>
  <c r="G1131" i="1"/>
  <c r="G1100" i="1"/>
  <c r="P1128" i="1"/>
  <c r="Q1128" i="1" s="1"/>
  <c r="G1138" i="1"/>
  <c r="P1126" i="1"/>
  <c r="Q1126" i="1" s="1"/>
  <c r="P1116" i="1"/>
  <c r="Q1116" i="1" s="1"/>
  <c r="G1121" i="1"/>
  <c r="G1128" i="1"/>
  <c r="G1109" i="1"/>
  <c r="F1124" i="1"/>
  <c r="F1131" i="1"/>
  <c r="P1093" i="1"/>
  <c r="Q1093" i="1" s="1"/>
  <c r="P1122" i="1"/>
  <c r="Q1122" i="1" s="1"/>
  <c r="G1125" i="1"/>
  <c r="F1128" i="1"/>
  <c r="G1129" i="1"/>
  <c r="P1140" i="1"/>
  <c r="Q1140" i="1" s="1"/>
  <c r="P1099" i="1"/>
  <c r="Q1099" i="1" s="1"/>
  <c r="F1114" i="1"/>
  <c r="G1137" i="1"/>
  <c r="F1094" i="1"/>
  <c r="F1100" i="1"/>
  <c r="P1094" i="1"/>
  <c r="Q1094" i="1" s="1"/>
  <c r="F1111" i="1"/>
  <c r="F1116" i="1"/>
  <c r="G1122" i="1"/>
  <c r="F1125" i="1"/>
  <c r="P1132" i="1"/>
  <c r="Q1132" i="1" s="1"/>
  <c r="F1105" i="1"/>
  <c r="F1092" i="1"/>
  <c r="G1099" i="1"/>
  <c r="P1134" i="1"/>
  <c r="Q1134" i="1" s="1"/>
  <c r="P1101" i="1"/>
  <c r="Q1101" i="1" s="1"/>
  <c r="G1111" i="1"/>
  <c r="F1107" i="1"/>
  <c r="F1117" i="1"/>
  <c r="F1122" i="1"/>
  <c r="P1135" i="1"/>
  <c r="Q1135" i="1" s="1"/>
  <c r="G1142" i="1"/>
  <c r="F1102" i="1"/>
  <c r="G1092" i="1"/>
  <c r="G1140" i="1"/>
  <c r="F1140" i="1"/>
  <c r="G1141" i="1"/>
  <c r="P1100" i="1"/>
  <c r="Q1100" i="1" s="1"/>
  <c r="F1095" i="1"/>
  <c r="G1101" i="1"/>
  <c r="P1107" i="1"/>
  <c r="Q1107" i="1" s="1"/>
  <c r="G1107" i="1"/>
  <c r="F1118" i="1"/>
  <c r="G1135" i="1"/>
  <c r="F1142" i="1"/>
  <c r="E1055" i="1"/>
  <c r="S1045" i="1" l="1"/>
  <c r="V1045" i="1"/>
  <c r="T1045" i="1" s="1"/>
  <c r="S1046" i="1"/>
  <c r="V1046" i="1"/>
  <c r="T1046" i="1" s="1"/>
  <c r="S1047" i="1"/>
  <c r="V1047" i="1"/>
  <c r="T1047" i="1" s="1"/>
  <c r="S1048" i="1"/>
  <c r="V1048" i="1"/>
  <c r="T1048" i="1" s="1"/>
  <c r="S1049" i="1"/>
  <c r="V1049" i="1"/>
  <c r="T1049" i="1" s="1"/>
  <c r="S1050" i="1"/>
  <c r="V1050" i="1"/>
  <c r="T1050" i="1" s="1"/>
  <c r="S1051" i="1"/>
  <c r="V1051" i="1"/>
  <c r="T1051" i="1" s="1"/>
  <c r="S1052" i="1"/>
  <c r="V1052" i="1"/>
  <c r="T1052" i="1" s="1"/>
  <c r="S1053" i="1"/>
  <c r="V1053" i="1"/>
  <c r="T1053" i="1" s="1"/>
  <c r="S1054" i="1"/>
  <c r="V1054" i="1"/>
  <c r="T1054" i="1" s="1"/>
  <c r="E1050" i="1" l="1"/>
  <c r="E1048" i="1"/>
  <c r="E1049" i="1"/>
  <c r="E1051" i="1"/>
  <c r="E1052" i="1"/>
  <c r="E1053" i="1"/>
  <c r="E1054" i="1"/>
  <c r="S1041" i="1" l="1"/>
  <c r="V1041" i="1"/>
  <c r="T1041" i="1" s="1"/>
  <c r="S1042" i="1"/>
  <c r="V1042" i="1"/>
  <c r="T1042" i="1" s="1"/>
  <c r="S1043" i="1"/>
  <c r="V1043" i="1"/>
  <c r="T1043" i="1" s="1"/>
  <c r="S1044" i="1"/>
  <c r="V1044" i="1"/>
  <c r="T1044" i="1" s="1"/>
  <c r="P1091" i="1" l="1"/>
  <c r="Q1091" i="1" s="1"/>
  <c r="G1091" i="1"/>
  <c r="F1091" i="1"/>
  <c r="P1044" i="1"/>
  <c r="Q1044" i="1" s="1"/>
  <c r="P1084" i="1"/>
  <c r="Q1084" i="1" s="1"/>
  <c r="P1087" i="1"/>
  <c r="Q1087" i="1" s="1"/>
  <c r="F1084" i="1"/>
  <c r="F1087" i="1"/>
  <c r="G1087" i="1"/>
  <c r="F1080" i="1"/>
  <c r="G1074" i="1"/>
  <c r="G1071" i="1"/>
  <c r="P1067" i="1"/>
  <c r="Q1067" i="1" s="1"/>
  <c r="P1060" i="1"/>
  <c r="Q1060" i="1" s="1"/>
  <c r="G1080" i="1"/>
  <c r="G1067" i="1"/>
  <c r="G1060" i="1"/>
  <c r="G1090" i="1"/>
  <c r="F1086" i="1"/>
  <c r="P1080" i="1"/>
  <c r="Q1080" i="1" s="1"/>
  <c r="F1067" i="1"/>
  <c r="F1060" i="1"/>
  <c r="F1090" i="1"/>
  <c r="G1086" i="1"/>
  <c r="P1072" i="1"/>
  <c r="Q1072" i="1" s="1"/>
  <c r="P1073" i="1"/>
  <c r="Q1073" i="1" s="1"/>
  <c r="P1063" i="1"/>
  <c r="Q1063" i="1" s="1"/>
  <c r="P1056" i="1"/>
  <c r="Q1056" i="1" s="1"/>
  <c r="P1083" i="1"/>
  <c r="Q1083" i="1" s="1"/>
  <c r="P1074" i="1"/>
  <c r="Q1074" i="1" s="1"/>
  <c r="P1070" i="1"/>
  <c r="Q1070" i="1" s="1"/>
  <c r="G1063" i="1"/>
  <c r="G1056" i="1"/>
  <c r="P1075" i="1"/>
  <c r="Q1075" i="1" s="1"/>
  <c r="G1070" i="1"/>
  <c r="F1063" i="1"/>
  <c r="F1056" i="1"/>
  <c r="F1070" i="1"/>
  <c r="P1077" i="1"/>
  <c r="Q1077" i="1" s="1"/>
  <c r="P1066" i="1"/>
  <c r="Q1066" i="1" s="1"/>
  <c r="P1059" i="1"/>
  <c r="Q1059" i="1" s="1"/>
  <c r="P1071" i="1"/>
  <c r="Q1071" i="1" s="1"/>
  <c r="F1057" i="1"/>
  <c r="F1074" i="1"/>
  <c r="P1090" i="1"/>
  <c r="Q1090" i="1" s="1"/>
  <c r="G1084" i="1"/>
  <c r="P1076" i="1"/>
  <c r="Q1076" i="1" s="1"/>
  <c r="G1068" i="1"/>
  <c r="F1083" i="1"/>
  <c r="G1083" i="1"/>
  <c r="P1086" i="1"/>
  <c r="Q1086" i="1" s="1"/>
  <c r="F1079" i="1"/>
  <c r="G1072" i="1"/>
  <c r="F1069" i="1"/>
  <c r="G1066" i="1"/>
  <c r="G1059" i="1"/>
  <c r="P1058" i="1"/>
  <c r="Q1058" i="1" s="1"/>
  <c r="F1061" i="1"/>
  <c r="G1058" i="1"/>
  <c r="P1085" i="1"/>
  <c r="Q1085" i="1" s="1"/>
  <c r="G1061" i="1"/>
  <c r="P1088" i="1"/>
  <c r="Q1088" i="1" s="1"/>
  <c r="F1081" i="1"/>
  <c r="G1081" i="1"/>
  <c r="P1068" i="1"/>
  <c r="Q1068" i="1" s="1"/>
  <c r="P1057" i="1"/>
  <c r="Q1057" i="1" s="1"/>
  <c r="G1064" i="1"/>
  <c r="P1089" i="1"/>
  <c r="Q1089" i="1" s="1"/>
  <c r="G1079" i="1"/>
  <c r="G1073" i="1"/>
  <c r="G1069" i="1"/>
  <c r="F1066" i="1"/>
  <c r="F1059" i="1"/>
  <c r="P1079" i="1"/>
  <c r="Q1079" i="1" s="1"/>
  <c r="G1075" i="1"/>
  <c r="G1085" i="1"/>
  <c r="G1076" i="1"/>
  <c r="P1062" i="1"/>
  <c r="Q1062" i="1" s="1"/>
  <c r="F1072" i="1"/>
  <c r="G1062" i="1"/>
  <c r="P1082" i="1"/>
  <c r="Q1082" i="1" s="1"/>
  <c r="F1073" i="1"/>
  <c r="F1062" i="1"/>
  <c r="G1082" i="1"/>
  <c r="F1075" i="1"/>
  <c r="P1069" i="1"/>
  <c r="Q1069" i="1" s="1"/>
  <c r="F1082" i="1"/>
  <c r="F1076" i="1"/>
  <c r="P1065" i="1"/>
  <c r="Q1065" i="1" s="1"/>
  <c r="G1065" i="1"/>
  <c r="F1065" i="1"/>
  <c r="F1058" i="1"/>
  <c r="G1078" i="1"/>
  <c r="P1078" i="1"/>
  <c r="Q1078" i="1" s="1"/>
  <c r="P1081" i="1"/>
  <c r="Q1081" i="1" s="1"/>
  <c r="P1064" i="1"/>
  <c r="Q1064" i="1" s="1"/>
  <c r="F1064" i="1"/>
  <c r="F1071" i="1"/>
  <c r="F1085" i="1"/>
  <c r="F1088" i="1"/>
  <c r="G1088" i="1"/>
  <c r="F1068" i="1"/>
  <c r="F1078" i="1"/>
  <c r="G1057" i="1"/>
  <c r="P1061" i="1"/>
  <c r="Q1061" i="1" s="1"/>
  <c r="F1055" i="1"/>
  <c r="P1055" i="1"/>
  <c r="Q1055" i="1" s="1"/>
  <c r="G1055" i="1"/>
  <c r="P1048" i="1"/>
  <c r="Q1048" i="1" s="1"/>
  <c r="G1049" i="1"/>
  <c r="F1054" i="1"/>
  <c r="P1046" i="1"/>
  <c r="Q1046" i="1" s="1"/>
  <c r="G1048" i="1"/>
  <c r="P1049" i="1"/>
  <c r="Q1049" i="1" s="1"/>
  <c r="G1051" i="1"/>
  <c r="P1051" i="1"/>
  <c r="Q1051" i="1" s="1"/>
  <c r="F1048" i="1"/>
  <c r="P1047" i="1"/>
  <c r="Q1047" i="1" s="1"/>
  <c r="P1050" i="1"/>
  <c r="Q1050" i="1" s="1"/>
  <c r="G1053" i="1"/>
  <c r="G1054" i="1"/>
  <c r="P1052" i="1"/>
  <c r="Q1052" i="1" s="1"/>
  <c r="G1050" i="1"/>
  <c r="F1052" i="1"/>
  <c r="G1052" i="1"/>
  <c r="F1051" i="1"/>
  <c r="P1053" i="1"/>
  <c r="Q1053" i="1" s="1"/>
  <c r="F1049" i="1"/>
  <c r="P1054" i="1"/>
  <c r="Q1054" i="1" s="1"/>
  <c r="F1053" i="1"/>
  <c r="F1050" i="1"/>
  <c r="P1045" i="1"/>
  <c r="Q1045" i="1" s="1"/>
  <c r="P1043" i="1"/>
  <c r="Q1043" i="1" s="1"/>
  <c r="E1043" i="1"/>
  <c r="F1043" i="1"/>
  <c r="G1043" i="1"/>
  <c r="P1042" i="1"/>
  <c r="Q1042" i="1" s="1"/>
  <c r="G1042" i="1"/>
  <c r="F1042" i="1"/>
  <c r="E1042" i="1"/>
  <c r="P1041" i="1"/>
  <c r="Q1041" i="1" s="1"/>
  <c r="S1038" i="1"/>
  <c r="V1038" i="1"/>
  <c r="T1038" i="1" s="1"/>
  <c r="S1039" i="1"/>
  <c r="V1039" i="1"/>
  <c r="T1039" i="1" s="1"/>
  <c r="S1040" i="1"/>
  <c r="V1040" i="1"/>
  <c r="T1040" i="1" s="1"/>
  <c r="P1040" i="1"/>
  <c r="Q1040" i="1" s="1"/>
  <c r="G1040" i="1"/>
  <c r="F1040" i="1"/>
  <c r="E1040" i="1"/>
  <c r="P1039" i="1"/>
  <c r="Q1039" i="1" s="1"/>
  <c r="G1039" i="1"/>
  <c r="F1039" i="1"/>
  <c r="E1039" i="1"/>
  <c r="F1038" i="1"/>
  <c r="G1038" i="1"/>
  <c r="P1038" i="1"/>
  <c r="Q1038" i="1" s="1"/>
  <c r="E1038" i="1"/>
  <c r="S1036" i="1"/>
  <c r="V1036" i="1"/>
  <c r="T1036" i="1" s="1"/>
  <c r="S1037" i="1"/>
  <c r="V1037" i="1"/>
  <c r="T1037" i="1" s="1"/>
  <c r="P1037" i="1"/>
  <c r="Q1037" i="1" s="1"/>
  <c r="G1037" i="1"/>
  <c r="F1037" i="1"/>
  <c r="E1037" i="1"/>
  <c r="P1036" i="1"/>
  <c r="Q1036" i="1" s="1"/>
  <c r="G1036" i="1"/>
  <c r="F1036" i="1"/>
  <c r="E1036" i="1"/>
  <c r="S1031" i="1"/>
  <c r="V1031" i="1"/>
  <c r="T1031" i="1" s="1"/>
  <c r="S1032" i="1"/>
  <c r="V1032" i="1"/>
  <c r="T1032" i="1" s="1"/>
  <c r="S1033" i="1"/>
  <c r="V1033" i="1"/>
  <c r="T1033" i="1" s="1"/>
  <c r="S1034" i="1"/>
  <c r="V1034" i="1"/>
  <c r="T1034" i="1" s="1"/>
  <c r="S1035" i="1"/>
  <c r="V1035" i="1"/>
  <c r="T1035" i="1" s="1"/>
  <c r="E1035" i="1"/>
  <c r="E1034" i="1"/>
  <c r="E1033" i="1"/>
  <c r="E1032" i="1"/>
  <c r="E1031" i="1"/>
  <c r="S1028" i="1"/>
  <c r="V1028" i="1"/>
  <c r="T1028" i="1" s="1"/>
  <c r="S1029" i="1"/>
  <c r="V1029" i="1"/>
  <c r="T1029" i="1" s="1"/>
  <c r="S1030" i="1"/>
  <c r="V1030" i="1"/>
  <c r="T1030" i="1" s="1"/>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1"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866" i="6"/>
  <c r="A1867" i="6"/>
  <c r="A1868" i="6"/>
  <c r="A1869" i="6"/>
  <c r="A1870" i="6"/>
  <c r="A1871" i="6"/>
  <c r="A1872" i="6"/>
  <c r="A1873" i="6"/>
  <c r="A1874" i="6"/>
  <c r="A1875" i="6"/>
  <c r="A1876" i="6"/>
  <c r="A1877" i="6"/>
  <c r="A1878" i="6"/>
  <c r="A1879" i="6"/>
  <c r="A1880" i="6"/>
  <c r="A1881" i="6"/>
  <c r="A1882" i="6"/>
  <c r="A1883" i="6"/>
  <c r="A1884" i="6"/>
  <c r="A1885" i="6"/>
  <c r="A1886" i="6"/>
  <c r="A1887" i="6"/>
  <c r="A1888" i="6"/>
  <c r="A1889" i="6"/>
  <c r="A1890" i="6"/>
  <c r="A1891" i="6"/>
  <c r="A1892" i="6"/>
  <c r="A1893" i="6"/>
  <c r="A1894" i="6"/>
  <c r="A1895" i="6"/>
  <c r="A1896"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2146" i="6"/>
  <c r="A2147" i="6"/>
  <c r="A2148" i="6"/>
  <c r="A2149" i="6"/>
  <c r="A2150" i="6"/>
  <c r="A2151" i="6"/>
  <c r="A2152" i="6"/>
  <c r="A2153" i="6"/>
  <c r="A2154" i="6"/>
  <c r="A2155" i="6"/>
  <c r="A2156" i="6"/>
  <c r="A2157" i="6"/>
  <c r="A2158" i="6"/>
  <c r="A2159" i="6"/>
  <c r="A2160" i="6"/>
  <c r="A2161" i="6"/>
  <c r="A2162" i="6"/>
  <c r="A2163" i="6"/>
  <c r="A2164" i="6"/>
  <c r="A2165" i="6"/>
  <c r="A2166" i="6"/>
  <c r="A2167" i="6"/>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A2337" i="6"/>
  <c r="A2338" i="6"/>
  <c r="A2339" i="6"/>
  <c r="A2340" i="6"/>
  <c r="A2341" i="6"/>
  <c r="A2342" i="6"/>
  <c r="A2343" i="6"/>
  <c r="A2344" i="6"/>
  <c r="A2345" i="6"/>
  <c r="A2346" i="6"/>
  <c r="A2347" i="6"/>
  <c r="A2348" i="6"/>
  <c r="A2349" i="6"/>
  <c r="A2350" i="6"/>
  <c r="A2351" i="6"/>
  <c r="A2352" i="6"/>
  <c r="A2353" i="6"/>
  <c r="A2354" i="6"/>
  <c r="A2355" i="6"/>
  <c r="A2356" i="6"/>
  <c r="A2357" i="6"/>
  <c r="A2358" i="6"/>
  <c r="A2359" i="6"/>
  <c r="A2360" i="6"/>
  <c r="A2361" i="6"/>
  <c r="A2362" i="6"/>
  <c r="A2363" i="6"/>
  <c r="A2364" i="6"/>
  <c r="A2365" i="6"/>
  <c r="A2366" i="6"/>
  <c r="A2367" i="6"/>
  <c r="A2368" i="6"/>
  <c r="A2369" i="6"/>
  <c r="A2370" i="6"/>
  <c r="A2371" i="6"/>
  <c r="A2372" i="6"/>
  <c r="A2373" i="6"/>
  <c r="A2374" i="6"/>
  <c r="A2375" i="6"/>
  <c r="A2376" i="6"/>
  <c r="A2377" i="6"/>
  <c r="A2378" i="6"/>
  <c r="A2379" i="6"/>
  <c r="A2380" i="6"/>
  <c r="A2381" i="6"/>
  <c r="A2382" i="6"/>
  <c r="A2383" i="6"/>
  <c r="A2384" i="6"/>
  <c r="A2385" i="6"/>
  <c r="A2386" i="6"/>
  <c r="A2387" i="6"/>
  <c r="A2388" i="6"/>
  <c r="A2389" i="6"/>
  <c r="A2390" i="6"/>
  <c r="A2391" i="6"/>
  <c r="A2392" i="6"/>
  <c r="A2393" i="6"/>
  <c r="A2394" i="6"/>
  <c r="A2395" i="6"/>
  <c r="A2396" i="6"/>
  <c r="A2397" i="6"/>
  <c r="A2398" i="6"/>
  <c r="A2399" i="6"/>
  <c r="A2400" i="6"/>
  <c r="A2401" i="6"/>
  <c r="A2402" i="6"/>
  <c r="A2403" i="6"/>
  <c r="A2404" i="6"/>
  <c r="A2405" i="6"/>
  <c r="A2406" i="6"/>
  <c r="A2407" i="6"/>
  <c r="A2408" i="6"/>
  <c r="A2409" i="6"/>
  <c r="A2410" i="6"/>
  <c r="A2411" i="6"/>
  <c r="A2412" i="6"/>
  <c r="A2413" i="6"/>
  <c r="A2414" i="6"/>
  <c r="A2415" i="6"/>
  <c r="A2416" i="6"/>
  <c r="A2417" i="6"/>
  <c r="A2418" i="6"/>
  <c r="A2419" i="6"/>
  <c r="A2420" i="6"/>
  <c r="A2421" i="6"/>
  <c r="A2422" i="6"/>
  <c r="A2423" i="6"/>
  <c r="A2424" i="6"/>
  <c r="A2425" i="6"/>
  <c r="A2426" i="6"/>
  <c r="A2427" i="6"/>
  <c r="A2428" i="6"/>
  <c r="A2429" i="6"/>
  <c r="A2430" i="6"/>
  <c r="A2431" i="6"/>
  <c r="A2432" i="6"/>
  <c r="A2433" i="6"/>
  <c r="A2434" i="6"/>
  <c r="A2435" i="6"/>
  <c r="A2436" i="6"/>
  <c r="A2437" i="6"/>
  <c r="A2438" i="6"/>
  <c r="A2439" i="6"/>
  <c r="A2440" i="6"/>
  <c r="A2441" i="6"/>
  <c r="A2442" i="6"/>
  <c r="A2443" i="6"/>
  <c r="A2444" i="6"/>
  <c r="A2445" i="6"/>
  <c r="A2446" i="6"/>
  <c r="A2447" i="6"/>
  <c r="A2448" i="6"/>
  <c r="A2449" i="6"/>
  <c r="A2450" i="6"/>
  <c r="A2451" i="6"/>
  <c r="A2452" i="6"/>
  <c r="A2453" i="6"/>
  <c r="A2454" i="6"/>
  <c r="A2455" i="6"/>
  <c r="A2456" i="6"/>
  <c r="A2457" i="6"/>
  <c r="A2458" i="6"/>
  <c r="A2459" i="6"/>
  <c r="A2460" i="6"/>
  <c r="A2461" i="6"/>
  <c r="A2462" i="6"/>
  <c r="A2463" i="6"/>
  <c r="A2464" i="6"/>
  <c r="A2465" i="6"/>
  <c r="A2466" i="6"/>
  <c r="A2467" i="6"/>
  <c r="A2468" i="6"/>
  <c r="A2469" i="6"/>
  <c r="A2470" i="6"/>
  <c r="A2471" i="6"/>
  <c r="A2472" i="6"/>
  <c r="A2473" i="6"/>
  <c r="A2474" i="6"/>
  <c r="A2475" i="6"/>
  <c r="A2476" i="6"/>
  <c r="A2477" i="6"/>
  <c r="A2478" i="6"/>
  <c r="A2479" i="6"/>
  <c r="A2480" i="6"/>
  <c r="A2481" i="6"/>
  <c r="A2482" i="6"/>
  <c r="A2483" i="6"/>
  <c r="A2484" i="6"/>
  <c r="A2485" i="6"/>
  <c r="A2486" i="6"/>
  <c r="A2487" i="6"/>
  <c r="A2488" i="6"/>
  <c r="A2489" i="6"/>
  <c r="A2490" i="6"/>
  <c r="A2491" i="6"/>
  <c r="A2492" i="6"/>
  <c r="A2493" i="6"/>
  <c r="A2494" i="6"/>
  <c r="A2495" i="6"/>
  <c r="A2496" i="6"/>
  <c r="A2497" i="6"/>
  <c r="A2498" i="6"/>
  <c r="A2499" i="6"/>
  <c r="A2500" i="6"/>
  <c r="A2501" i="6"/>
  <c r="A2502" i="6"/>
  <c r="A2503" i="6"/>
  <c r="A2504" i="6"/>
  <c r="A2505" i="6"/>
  <c r="A2506" i="6"/>
  <c r="A2507" i="6"/>
  <c r="A2508" i="6"/>
  <c r="A2509" i="6"/>
  <c r="A2510" i="6"/>
  <c r="A2511" i="6"/>
  <c r="A2512" i="6"/>
  <c r="A2513" i="6"/>
  <c r="A2514" i="6"/>
  <c r="A2515" i="6"/>
  <c r="A2516" i="6"/>
  <c r="A2517" i="6"/>
  <c r="A2518" i="6"/>
  <c r="A2519" i="6"/>
  <c r="A2520" i="6"/>
  <c r="A2521" i="6"/>
  <c r="A2522" i="6"/>
  <c r="A2523" i="6"/>
  <c r="A2524" i="6"/>
  <c r="A2525" i="6"/>
  <c r="A2526" i="6"/>
  <c r="A2527" i="6"/>
  <c r="A2528" i="6"/>
  <c r="A2529" i="6"/>
  <c r="A2530" i="6"/>
  <c r="A2531" i="6"/>
  <c r="A2532" i="6"/>
  <c r="A2533" i="6"/>
  <c r="A2534" i="6"/>
  <c r="A2535" i="6"/>
  <c r="A2536" i="6"/>
  <c r="A2537" i="6"/>
  <c r="A2538" i="6"/>
  <c r="A2539" i="6"/>
  <c r="A2540" i="6"/>
  <c r="A2541" i="6"/>
  <c r="A2542" i="6"/>
  <c r="A2543" i="6"/>
  <c r="A2544" i="6"/>
  <c r="A2545" i="6"/>
  <c r="A2546" i="6"/>
  <c r="A2547" i="6"/>
  <c r="A2548" i="6"/>
  <c r="A2549" i="6"/>
  <c r="A2550" i="6"/>
  <c r="A2551" i="6"/>
  <c r="A2552" i="6"/>
  <c r="A2553" i="6"/>
  <c r="A2554" i="6"/>
  <c r="A2555" i="6"/>
  <c r="A2556" i="6"/>
  <c r="A2557" i="6"/>
  <c r="A2558" i="6"/>
  <c r="A2559" i="6"/>
  <c r="A2560" i="6"/>
  <c r="A2561" i="6"/>
  <c r="A2562" i="6"/>
  <c r="A2563" i="6"/>
  <c r="A2564" i="6"/>
  <c r="A2565" i="6"/>
  <c r="A2566" i="6"/>
  <c r="A2567" i="6"/>
  <c r="A2568" i="6"/>
  <c r="E1030" i="1" l="1"/>
  <c r="E1029" i="1"/>
  <c r="E1028" i="1"/>
  <c r="S1025" i="1" l="1"/>
  <c r="V1025" i="1"/>
  <c r="T1025" i="1" s="1"/>
  <c r="S1026" i="1"/>
  <c r="V1026" i="1"/>
  <c r="T1026" i="1" s="1"/>
  <c r="S1027" i="1"/>
  <c r="V1027" i="1"/>
  <c r="T1027" i="1" s="1"/>
  <c r="E1027" i="1"/>
  <c r="E1026" i="1"/>
  <c r="E1025" i="1"/>
  <c r="S1022" i="1"/>
  <c r="V1022" i="1"/>
  <c r="T1022" i="1" s="1"/>
  <c r="S1023" i="1"/>
  <c r="V1023" i="1"/>
  <c r="T1023" i="1" s="1"/>
  <c r="S1024" i="1"/>
  <c r="V1024" i="1"/>
  <c r="T1024" i="1" s="1"/>
  <c r="E1024" i="1"/>
  <c r="E1023" i="1"/>
  <c r="E1022" i="1"/>
  <c r="S1005" i="1" l="1"/>
  <c r="V1005" i="1"/>
  <c r="T1005" i="1" s="1"/>
  <c r="S1006" i="1"/>
  <c r="V1006" i="1"/>
  <c r="T1006" i="1" s="1"/>
  <c r="S1007" i="1"/>
  <c r="V1007" i="1"/>
  <c r="T1007" i="1" s="1"/>
  <c r="S1008" i="1"/>
  <c r="V1008" i="1"/>
  <c r="T1008" i="1" s="1"/>
  <c r="S1009" i="1"/>
  <c r="V1009" i="1"/>
  <c r="T1009" i="1" s="1"/>
  <c r="S1010" i="1"/>
  <c r="V1010" i="1"/>
  <c r="T1010" i="1" s="1"/>
  <c r="S1011" i="1"/>
  <c r="V1011" i="1"/>
  <c r="T1011" i="1" s="1"/>
  <c r="S1012" i="1"/>
  <c r="V1012" i="1"/>
  <c r="T1012" i="1" s="1"/>
  <c r="S1013" i="1"/>
  <c r="V1013" i="1"/>
  <c r="T1013" i="1" s="1"/>
  <c r="S1014" i="1"/>
  <c r="V1014" i="1"/>
  <c r="T1014" i="1" s="1"/>
  <c r="S1015" i="1"/>
  <c r="V1015" i="1"/>
  <c r="T1015" i="1" s="1"/>
  <c r="S1016" i="1"/>
  <c r="V1016" i="1"/>
  <c r="T1016" i="1" s="1"/>
  <c r="S1017" i="1"/>
  <c r="V1017" i="1"/>
  <c r="T1017" i="1" s="1"/>
  <c r="S1018" i="1"/>
  <c r="V1018" i="1"/>
  <c r="T1018" i="1" s="1"/>
  <c r="S1019" i="1"/>
  <c r="V1019" i="1"/>
  <c r="T1019" i="1" s="1"/>
  <c r="S1020" i="1"/>
  <c r="V1020" i="1"/>
  <c r="T1020" i="1" s="1"/>
  <c r="S1021" i="1"/>
  <c r="V1021" i="1"/>
  <c r="T1021" i="1" s="1"/>
  <c r="E1020" i="1"/>
  <c r="E1019" i="1"/>
  <c r="E1018" i="1"/>
  <c r="E1017" i="1"/>
  <c r="E1016" i="1"/>
  <c r="E1015" i="1"/>
  <c r="E1014" i="1"/>
  <c r="E1013" i="1"/>
  <c r="E1012" i="1"/>
  <c r="E1011" i="1"/>
  <c r="E1010" i="1"/>
  <c r="E1009" i="1"/>
  <c r="E1008" i="1"/>
  <c r="E1007" i="1"/>
  <c r="E1006" i="1"/>
  <c r="E1005" i="1"/>
  <c r="S969" i="1"/>
  <c r="V969" i="1"/>
  <c r="T969" i="1" s="1"/>
  <c r="S970" i="1"/>
  <c r="V970" i="1"/>
  <c r="T970" i="1" s="1"/>
  <c r="S971" i="1"/>
  <c r="V971" i="1"/>
  <c r="T971" i="1" s="1"/>
  <c r="S972" i="1"/>
  <c r="V972" i="1"/>
  <c r="T972" i="1" s="1"/>
  <c r="S973" i="1"/>
  <c r="V973" i="1"/>
  <c r="T973" i="1" s="1"/>
  <c r="S974" i="1"/>
  <c r="V974" i="1"/>
  <c r="T974" i="1" s="1"/>
  <c r="S975" i="1"/>
  <c r="V975" i="1"/>
  <c r="T975" i="1" s="1"/>
  <c r="S976" i="1"/>
  <c r="V976" i="1"/>
  <c r="T976" i="1" s="1"/>
  <c r="S977" i="1"/>
  <c r="V977" i="1"/>
  <c r="T977" i="1" s="1"/>
  <c r="S978" i="1"/>
  <c r="V978" i="1"/>
  <c r="T978" i="1" s="1"/>
  <c r="S979" i="1"/>
  <c r="V979" i="1"/>
  <c r="T979" i="1" s="1"/>
  <c r="S980" i="1"/>
  <c r="V980" i="1"/>
  <c r="T980" i="1" s="1"/>
  <c r="S981" i="1"/>
  <c r="V981" i="1"/>
  <c r="T981" i="1" s="1"/>
  <c r="S982" i="1"/>
  <c r="V982" i="1"/>
  <c r="T982" i="1" s="1"/>
  <c r="S983" i="1"/>
  <c r="V983" i="1"/>
  <c r="T983" i="1" s="1"/>
  <c r="S984" i="1"/>
  <c r="V984" i="1"/>
  <c r="T984" i="1" s="1"/>
  <c r="S985" i="1"/>
  <c r="V985" i="1"/>
  <c r="T985" i="1" s="1"/>
  <c r="S986" i="1"/>
  <c r="V986" i="1"/>
  <c r="T986" i="1" s="1"/>
  <c r="S987" i="1"/>
  <c r="V987" i="1"/>
  <c r="T987" i="1" s="1"/>
  <c r="S988" i="1"/>
  <c r="V988" i="1"/>
  <c r="T988" i="1" s="1"/>
  <c r="S989" i="1"/>
  <c r="V989" i="1"/>
  <c r="T989" i="1" s="1"/>
  <c r="S990" i="1"/>
  <c r="V990" i="1"/>
  <c r="T990" i="1" s="1"/>
  <c r="S991" i="1"/>
  <c r="V991" i="1"/>
  <c r="T991" i="1" s="1"/>
  <c r="S992" i="1"/>
  <c r="V992" i="1"/>
  <c r="T992" i="1" s="1"/>
  <c r="S993" i="1"/>
  <c r="V993" i="1"/>
  <c r="T993" i="1" s="1"/>
  <c r="S994" i="1"/>
  <c r="V994" i="1"/>
  <c r="T994" i="1" s="1"/>
  <c r="S995" i="1"/>
  <c r="V995" i="1"/>
  <c r="T995" i="1" s="1"/>
  <c r="S996" i="1"/>
  <c r="V996" i="1"/>
  <c r="T996" i="1" s="1"/>
  <c r="S997" i="1"/>
  <c r="V997" i="1"/>
  <c r="T997" i="1" s="1"/>
  <c r="S998" i="1"/>
  <c r="V998" i="1"/>
  <c r="T998" i="1" s="1"/>
  <c r="S999" i="1"/>
  <c r="V999" i="1"/>
  <c r="T999" i="1" s="1"/>
  <c r="S1000" i="1"/>
  <c r="V1000" i="1"/>
  <c r="T1000" i="1" s="1"/>
  <c r="S1001" i="1"/>
  <c r="V1001" i="1"/>
  <c r="T1001" i="1" s="1"/>
  <c r="S1002" i="1"/>
  <c r="V1002" i="1"/>
  <c r="T1002" i="1" s="1"/>
  <c r="S1003" i="1"/>
  <c r="V1003" i="1"/>
  <c r="T1003" i="1" s="1"/>
  <c r="S1004" i="1"/>
  <c r="V1004" i="1"/>
  <c r="T1004" i="1" s="1"/>
  <c r="E1004" i="1"/>
  <c r="E1003" i="1"/>
  <c r="E1002" i="1"/>
  <c r="E1001" i="1"/>
  <c r="E1000" i="1"/>
  <c r="E999" i="1"/>
  <c r="E998" i="1"/>
  <c r="E997" i="1"/>
  <c r="E996" i="1"/>
  <c r="E995" i="1"/>
  <c r="E994" i="1"/>
  <c r="E993" i="1"/>
  <c r="F1035" i="1" l="1"/>
  <c r="F1034" i="1"/>
  <c r="G1032" i="1"/>
  <c r="P1033" i="1"/>
  <c r="Q1033" i="1" s="1"/>
  <c r="P1032" i="1"/>
  <c r="Q1032" i="1" s="1"/>
  <c r="G1033" i="1"/>
  <c r="F1033" i="1"/>
  <c r="P1031" i="1"/>
  <c r="Q1031" i="1" s="1"/>
  <c r="F1031" i="1"/>
  <c r="P1035" i="1"/>
  <c r="Q1035" i="1" s="1"/>
  <c r="P1034" i="1"/>
  <c r="Q1034" i="1" s="1"/>
  <c r="G1031" i="1"/>
  <c r="G1035" i="1"/>
  <c r="G1034" i="1"/>
  <c r="F1032" i="1"/>
  <c r="F1030" i="1"/>
  <c r="F1028" i="1"/>
  <c r="P1029" i="1"/>
  <c r="Q1029" i="1" s="1"/>
  <c r="G1029" i="1"/>
  <c r="P1028" i="1"/>
  <c r="Q1028" i="1" s="1"/>
  <c r="F1029" i="1"/>
  <c r="P1030" i="1"/>
  <c r="Q1030" i="1" s="1"/>
  <c r="G1030" i="1"/>
  <c r="G1028" i="1"/>
  <c r="G1026" i="1"/>
  <c r="G1022" i="1"/>
  <c r="F1026" i="1"/>
  <c r="P1023" i="1"/>
  <c r="Q1023" i="1" s="1"/>
  <c r="P1024" i="1"/>
  <c r="Q1024" i="1" s="1"/>
  <c r="G1023" i="1"/>
  <c r="F1023" i="1"/>
  <c r="P1022" i="1"/>
  <c r="Q1022" i="1" s="1"/>
  <c r="P1027" i="1"/>
  <c r="Q1027" i="1" s="1"/>
  <c r="P1025" i="1"/>
  <c r="Q1025" i="1" s="1"/>
  <c r="G1024" i="1"/>
  <c r="G1027" i="1"/>
  <c r="G1025" i="1"/>
  <c r="F1027" i="1"/>
  <c r="F1025" i="1"/>
  <c r="P1026" i="1"/>
  <c r="Q1026" i="1" s="1"/>
  <c r="F1024" i="1"/>
  <c r="F1022" i="1"/>
  <c r="F1014" i="1"/>
  <c r="P1008" i="1"/>
  <c r="Q1008" i="1" s="1"/>
  <c r="P1017" i="1"/>
  <c r="Q1017" i="1" s="1"/>
  <c r="G1002" i="1"/>
  <c r="G1017" i="1"/>
  <c r="F1015" i="1"/>
  <c r="G1015" i="1"/>
  <c r="F1009" i="1"/>
  <c r="G1008" i="1"/>
  <c r="F1011" i="1"/>
  <c r="P1003" i="1"/>
  <c r="Q1003" i="1" s="1"/>
  <c r="F1017" i="1"/>
  <c r="P1020" i="1"/>
  <c r="Q1020" i="1" s="1"/>
  <c r="G1011" i="1"/>
  <c r="P1018" i="1"/>
  <c r="Q1018" i="1" s="1"/>
  <c r="F1010" i="1"/>
  <c r="P999" i="1"/>
  <c r="Q999" i="1" s="1"/>
  <c r="F1007" i="1"/>
  <c r="P1014" i="1"/>
  <c r="Q1014" i="1" s="1"/>
  <c r="G1019" i="1"/>
  <c r="P994" i="1"/>
  <c r="Q994" i="1" s="1"/>
  <c r="P1001" i="1"/>
  <c r="Q1001" i="1" s="1"/>
  <c r="G1014" i="1"/>
  <c r="G995" i="1"/>
  <c r="F1002" i="1"/>
  <c r="F1008" i="1"/>
  <c r="P1021" i="1"/>
  <c r="Q1021" i="1" s="1"/>
  <c r="P1010" i="1"/>
  <c r="Q1010" i="1" s="1"/>
  <c r="G1010" i="1"/>
  <c r="P1002" i="1"/>
  <c r="Q1002" i="1" s="1"/>
  <c r="P1009" i="1"/>
  <c r="Q1009" i="1" s="1"/>
  <c r="F996" i="1"/>
  <c r="P1015" i="1"/>
  <c r="Q1015" i="1" s="1"/>
  <c r="F1016" i="1"/>
  <c r="F997" i="1"/>
  <c r="F1004" i="1"/>
  <c r="G997" i="1"/>
  <c r="G1004" i="1"/>
  <c r="P997" i="1"/>
  <c r="Q997" i="1" s="1"/>
  <c r="P1004" i="1"/>
  <c r="Q1004" i="1" s="1"/>
  <c r="P1016" i="1"/>
  <c r="Q1016" i="1" s="1"/>
  <c r="G1020" i="1"/>
  <c r="F1020" i="1"/>
  <c r="G1009" i="1"/>
  <c r="P996" i="1"/>
  <c r="Q996" i="1" s="1"/>
  <c r="G1016" i="1"/>
  <c r="G998" i="1"/>
  <c r="F995" i="1"/>
  <c r="F998" i="1"/>
  <c r="P995" i="1"/>
  <c r="Q995" i="1" s="1"/>
  <c r="P998" i="1"/>
  <c r="Q998" i="1" s="1"/>
  <c r="F1012" i="1"/>
  <c r="G1003" i="1"/>
  <c r="G996" i="1"/>
  <c r="G1005" i="1"/>
  <c r="P1012" i="1"/>
  <c r="Q1012" i="1" s="1"/>
  <c r="F1003" i="1"/>
  <c r="P1005" i="1"/>
  <c r="Q1005" i="1" s="1"/>
  <c r="G1012" i="1"/>
  <c r="P992" i="1"/>
  <c r="Q992" i="1" s="1"/>
  <c r="G1018" i="1"/>
  <c r="G1000" i="1"/>
  <c r="P1006" i="1"/>
  <c r="Q1006" i="1" s="1"/>
  <c r="F1018" i="1"/>
  <c r="P1013" i="1"/>
  <c r="Q1013" i="1" s="1"/>
  <c r="G993" i="1"/>
  <c r="F1006" i="1"/>
  <c r="G1013" i="1"/>
  <c r="F1005" i="1"/>
  <c r="F993" i="1"/>
  <c r="G1006" i="1"/>
  <c r="P1000" i="1"/>
  <c r="Q1000" i="1" s="1"/>
  <c r="P1019" i="1"/>
  <c r="Q1019" i="1" s="1"/>
  <c r="P1007" i="1"/>
  <c r="Q1007" i="1" s="1"/>
  <c r="P1011" i="1"/>
  <c r="Q1011" i="1" s="1"/>
  <c r="G999" i="1"/>
  <c r="F1000" i="1"/>
  <c r="P993" i="1"/>
  <c r="Q993" i="1" s="1"/>
  <c r="F1013" i="1"/>
  <c r="F994" i="1"/>
  <c r="F1001" i="1"/>
  <c r="G1007" i="1"/>
  <c r="F1019" i="1"/>
  <c r="F999" i="1"/>
  <c r="G994" i="1"/>
  <c r="G1001" i="1"/>
  <c r="P991" i="1"/>
  <c r="Q991" i="1" s="1"/>
  <c r="G991" i="1"/>
  <c r="F991" i="1"/>
  <c r="E991" i="1"/>
  <c r="P990" i="1"/>
  <c r="Q990" i="1" s="1"/>
  <c r="G990" i="1"/>
  <c r="F990" i="1"/>
  <c r="E990" i="1"/>
  <c r="P989" i="1" l="1"/>
  <c r="Q989" i="1" s="1"/>
  <c r="G989" i="1"/>
  <c r="F989" i="1"/>
  <c r="E989" i="1"/>
  <c r="P988" i="1"/>
  <c r="Q988" i="1" s="1"/>
  <c r="G988" i="1"/>
  <c r="F988" i="1"/>
  <c r="E988" i="1"/>
  <c r="P987" i="1"/>
  <c r="Q987" i="1" s="1"/>
  <c r="G987" i="1"/>
  <c r="F987" i="1"/>
  <c r="E987" i="1"/>
  <c r="P986" i="1"/>
  <c r="Q986" i="1" s="1"/>
  <c r="G986" i="1"/>
  <c r="F986" i="1"/>
  <c r="E986" i="1"/>
  <c r="E985" i="1"/>
  <c r="F985" i="1"/>
  <c r="G985" i="1"/>
  <c r="P985" i="1"/>
  <c r="Q985" i="1" s="1"/>
  <c r="E984" i="1"/>
  <c r="F984" i="1"/>
  <c r="G984" i="1"/>
  <c r="P984" i="1"/>
  <c r="Q984" i="1" s="1"/>
  <c r="P983" i="1"/>
  <c r="Q983" i="1" s="1"/>
  <c r="G983" i="1"/>
  <c r="F983" i="1"/>
  <c r="E983" i="1"/>
  <c r="P982" i="1"/>
  <c r="Q982" i="1" s="1"/>
  <c r="G982" i="1"/>
  <c r="F982" i="1"/>
  <c r="E982" i="1"/>
  <c r="P981" i="1"/>
  <c r="Q981" i="1" s="1"/>
  <c r="G981" i="1"/>
  <c r="F981" i="1"/>
  <c r="E981" i="1"/>
  <c r="P980" i="1"/>
  <c r="Q980" i="1" s="1"/>
  <c r="G980" i="1"/>
  <c r="F980" i="1"/>
  <c r="E980" i="1"/>
  <c r="P979" i="1"/>
  <c r="Q979" i="1" s="1"/>
  <c r="G979" i="1"/>
  <c r="F979" i="1"/>
  <c r="E979" i="1"/>
  <c r="P978" i="1"/>
  <c r="Q978" i="1" s="1"/>
  <c r="G978" i="1"/>
  <c r="F978" i="1"/>
  <c r="E978" i="1"/>
  <c r="P977" i="1"/>
  <c r="Q977" i="1" s="1"/>
  <c r="G977" i="1"/>
  <c r="F977" i="1"/>
  <c r="E977" i="1"/>
  <c r="P976" i="1"/>
  <c r="Q976" i="1" s="1"/>
  <c r="G976" i="1"/>
  <c r="F976" i="1"/>
  <c r="E976" i="1"/>
  <c r="P975" i="1"/>
  <c r="Q975" i="1" s="1"/>
  <c r="G975" i="1"/>
  <c r="F975" i="1"/>
  <c r="E975" i="1"/>
  <c r="P974" i="1"/>
  <c r="Q974" i="1" s="1"/>
  <c r="G974" i="1"/>
  <c r="F974" i="1"/>
  <c r="E974" i="1"/>
  <c r="P973" i="1"/>
  <c r="Q973" i="1" s="1"/>
  <c r="G973" i="1"/>
  <c r="F973" i="1"/>
  <c r="E973" i="1"/>
  <c r="P972" i="1"/>
  <c r="Q972" i="1" s="1"/>
  <c r="G972" i="1"/>
  <c r="F972" i="1"/>
  <c r="E972" i="1"/>
  <c r="P971" i="1"/>
  <c r="Q971" i="1" s="1"/>
  <c r="G971" i="1"/>
  <c r="F971" i="1"/>
  <c r="E971" i="1"/>
  <c r="P970" i="1"/>
  <c r="Q970" i="1" s="1"/>
  <c r="G970" i="1"/>
  <c r="F970" i="1"/>
  <c r="E970" i="1"/>
  <c r="P969" i="1"/>
  <c r="Q969" i="1" s="1"/>
  <c r="E969" i="1"/>
  <c r="F969" i="1"/>
  <c r="G969" i="1"/>
  <c r="V606" i="1"/>
  <c r="S955" i="1"/>
  <c r="V955" i="1"/>
  <c r="T955" i="1" s="1"/>
  <c r="S956" i="1"/>
  <c r="V956" i="1"/>
  <c r="T956" i="1" s="1"/>
  <c r="S957" i="1"/>
  <c r="V957" i="1"/>
  <c r="T957" i="1" s="1"/>
  <c r="S958" i="1"/>
  <c r="V958" i="1"/>
  <c r="T958" i="1" s="1"/>
  <c r="S959" i="1"/>
  <c r="V959" i="1"/>
  <c r="T959" i="1" s="1"/>
  <c r="S960" i="1"/>
  <c r="V960" i="1"/>
  <c r="T960" i="1" s="1"/>
  <c r="S961" i="1"/>
  <c r="V961" i="1"/>
  <c r="T961" i="1" s="1"/>
  <c r="S962" i="1"/>
  <c r="V962" i="1"/>
  <c r="T962" i="1" s="1"/>
  <c r="S963" i="1"/>
  <c r="V963" i="1"/>
  <c r="T963" i="1" s="1"/>
  <c r="S964" i="1"/>
  <c r="V964" i="1"/>
  <c r="T964" i="1" s="1"/>
  <c r="S965" i="1"/>
  <c r="V965" i="1"/>
  <c r="T965" i="1" s="1"/>
  <c r="S966" i="1"/>
  <c r="V966" i="1"/>
  <c r="T966" i="1" s="1"/>
  <c r="S967" i="1"/>
  <c r="V967" i="1"/>
  <c r="T967" i="1" s="1"/>
  <c r="S968" i="1"/>
  <c r="V968" i="1"/>
  <c r="T968" i="1" s="1"/>
  <c r="P968" i="1" l="1"/>
  <c r="Q968" i="1" s="1"/>
  <c r="G968" i="1"/>
  <c r="F968" i="1"/>
  <c r="E968" i="1"/>
  <c r="P967" i="1"/>
  <c r="Q967" i="1" s="1"/>
  <c r="G967" i="1"/>
  <c r="F967" i="1"/>
  <c r="E967" i="1"/>
  <c r="P966" i="1" l="1"/>
  <c r="Q966" i="1" s="1"/>
  <c r="G966" i="1"/>
  <c r="F966" i="1"/>
  <c r="E966" i="1"/>
  <c r="P965" i="1"/>
  <c r="Q965" i="1" s="1"/>
  <c r="G965" i="1"/>
  <c r="F965" i="1"/>
  <c r="E965" i="1"/>
  <c r="P964" i="1"/>
  <c r="Q964" i="1" s="1"/>
  <c r="G964" i="1"/>
  <c r="F964" i="1"/>
  <c r="E964" i="1"/>
  <c r="P963" i="1"/>
  <c r="Q963" i="1" s="1"/>
  <c r="G963" i="1"/>
  <c r="F963" i="1"/>
  <c r="E963" i="1"/>
  <c r="P962" i="1" l="1"/>
  <c r="Q962" i="1" s="1"/>
  <c r="E962" i="1"/>
  <c r="F962" i="1"/>
  <c r="G962" i="1"/>
  <c r="P961" i="1"/>
  <c r="Q961" i="1" s="1"/>
  <c r="G961" i="1"/>
  <c r="F961" i="1"/>
  <c r="E961" i="1"/>
  <c r="P960" i="1"/>
  <c r="Q960" i="1" s="1"/>
  <c r="G960" i="1"/>
  <c r="F960" i="1"/>
  <c r="E960" i="1"/>
  <c r="P959" i="1"/>
  <c r="Q959" i="1" s="1"/>
  <c r="G959" i="1"/>
  <c r="F959" i="1"/>
  <c r="E959" i="1"/>
  <c r="P958" i="1"/>
  <c r="Q958" i="1" s="1"/>
  <c r="G958" i="1"/>
  <c r="F958" i="1"/>
  <c r="E958" i="1"/>
  <c r="P957" i="1"/>
  <c r="Q957" i="1" s="1"/>
  <c r="G957" i="1"/>
  <c r="F957" i="1"/>
  <c r="E957" i="1"/>
  <c r="P956" i="1"/>
  <c r="Q956" i="1" s="1"/>
  <c r="G956" i="1"/>
  <c r="F956" i="1"/>
  <c r="E956" i="1"/>
  <c r="P955" i="1"/>
  <c r="Q955" i="1" s="1"/>
  <c r="G955" i="1"/>
  <c r="F955" i="1"/>
  <c r="E955" i="1"/>
  <c r="S953" i="1"/>
  <c r="V953" i="1"/>
  <c r="T953" i="1" s="1"/>
  <c r="S954" i="1"/>
  <c r="V954" i="1"/>
  <c r="T954" i="1" s="1"/>
  <c r="P954" i="1"/>
  <c r="Q954" i="1" s="1"/>
  <c r="G954" i="1"/>
  <c r="F954" i="1"/>
  <c r="E954" i="1"/>
  <c r="P953" i="1"/>
  <c r="Q953" i="1" s="1"/>
  <c r="G953" i="1"/>
  <c r="F953" i="1"/>
  <c r="E953" i="1"/>
  <c r="S952" i="1"/>
  <c r="V952" i="1"/>
  <c r="T952" i="1" s="1"/>
  <c r="E952" i="1"/>
  <c r="F952" i="1"/>
  <c r="G952" i="1"/>
  <c r="P952" i="1"/>
  <c r="Q952" i="1" s="1"/>
  <c r="S950" i="1"/>
  <c r="V950" i="1"/>
  <c r="T950" i="1" s="1"/>
  <c r="S951" i="1"/>
  <c r="V951" i="1"/>
  <c r="T951" i="1" s="1"/>
  <c r="P951" i="1" l="1"/>
  <c r="Q951" i="1" s="1"/>
  <c r="G951" i="1"/>
  <c r="F951" i="1"/>
  <c r="E951" i="1"/>
  <c r="P950" i="1"/>
  <c r="Q950" i="1" s="1"/>
  <c r="G950" i="1"/>
  <c r="F950" i="1"/>
  <c r="E950" i="1"/>
  <c r="S949" i="1" l="1"/>
  <c r="V949" i="1"/>
  <c r="T949" i="1" s="1"/>
  <c r="P949" i="1" l="1"/>
  <c r="Q949" i="1" s="1"/>
  <c r="G949" i="1"/>
  <c r="F949" i="1"/>
  <c r="E949" i="1"/>
  <c r="S930" i="1"/>
  <c r="V930" i="1"/>
  <c r="T930" i="1" s="1"/>
  <c r="S931" i="1"/>
  <c r="V931" i="1"/>
  <c r="T931" i="1" s="1"/>
  <c r="S932" i="1"/>
  <c r="V932" i="1"/>
  <c r="T932" i="1" s="1"/>
  <c r="S933" i="1"/>
  <c r="V933" i="1"/>
  <c r="T933" i="1" s="1"/>
  <c r="S934" i="1"/>
  <c r="V934" i="1"/>
  <c r="T934" i="1" s="1"/>
  <c r="S935" i="1"/>
  <c r="V935" i="1"/>
  <c r="T935" i="1" s="1"/>
  <c r="S936" i="1"/>
  <c r="V936" i="1"/>
  <c r="T936" i="1" s="1"/>
  <c r="S937" i="1"/>
  <c r="V937" i="1"/>
  <c r="T937" i="1" s="1"/>
  <c r="S938" i="1"/>
  <c r="V938" i="1"/>
  <c r="T938" i="1" s="1"/>
  <c r="S939" i="1"/>
  <c r="V939" i="1"/>
  <c r="T939" i="1" s="1"/>
  <c r="S940" i="1"/>
  <c r="V940" i="1"/>
  <c r="T940" i="1" s="1"/>
  <c r="S941" i="1"/>
  <c r="V941" i="1"/>
  <c r="T941" i="1" s="1"/>
  <c r="S942" i="1"/>
  <c r="V942" i="1"/>
  <c r="T942" i="1" s="1"/>
  <c r="S943" i="1"/>
  <c r="V943" i="1"/>
  <c r="T943" i="1" s="1"/>
  <c r="S944" i="1"/>
  <c r="V944" i="1"/>
  <c r="T944" i="1" s="1"/>
  <c r="S945" i="1"/>
  <c r="V945" i="1"/>
  <c r="T945" i="1" s="1"/>
  <c r="S946" i="1"/>
  <c r="V946" i="1"/>
  <c r="T946" i="1" s="1"/>
  <c r="S947" i="1"/>
  <c r="V947" i="1"/>
  <c r="T947" i="1" s="1"/>
  <c r="S948" i="1"/>
  <c r="V948" i="1"/>
  <c r="T948" i="1" s="1"/>
  <c r="E948" i="1"/>
  <c r="E947" i="1"/>
  <c r="E946" i="1"/>
  <c r="E945" i="1"/>
  <c r="E944" i="1"/>
  <c r="E943" i="1"/>
  <c r="E942" i="1"/>
  <c r="E941" i="1"/>
  <c r="E940" i="1"/>
  <c r="E939" i="1"/>
  <c r="E938" i="1"/>
  <c r="E937" i="1"/>
  <c r="E936" i="1"/>
  <c r="E935" i="1"/>
  <c r="E934" i="1"/>
  <c r="E933" i="1"/>
  <c r="E932" i="1"/>
  <c r="E931" i="1"/>
  <c r="E930" i="1"/>
  <c r="S925" i="1"/>
  <c r="V925" i="1"/>
  <c r="T925" i="1" s="1"/>
  <c r="S926" i="1"/>
  <c r="V926" i="1"/>
  <c r="T926" i="1" s="1"/>
  <c r="S927" i="1"/>
  <c r="V927" i="1"/>
  <c r="T927" i="1" s="1"/>
  <c r="S928" i="1"/>
  <c r="V928" i="1"/>
  <c r="T928" i="1" s="1"/>
  <c r="S929" i="1"/>
  <c r="V929" i="1"/>
  <c r="T929" i="1" s="1"/>
  <c r="G948" i="1" l="1"/>
  <c r="P948" i="1"/>
  <c r="Q948" i="1" s="1"/>
  <c r="F948" i="1"/>
  <c r="E929" i="1"/>
  <c r="E928" i="1"/>
  <c r="E927" i="1"/>
  <c r="E926" i="1"/>
  <c r="E925" i="1"/>
  <c r="S907" i="1"/>
  <c r="V907" i="1"/>
  <c r="T907" i="1" s="1"/>
  <c r="S908" i="1"/>
  <c r="V908" i="1"/>
  <c r="T908" i="1" s="1"/>
  <c r="S909" i="1"/>
  <c r="V909" i="1"/>
  <c r="T909" i="1" s="1"/>
  <c r="S910" i="1"/>
  <c r="V910" i="1"/>
  <c r="T910" i="1" s="1"/>
  <c r="S911" i="1"/>
  <c r="V911" i="1"/>
  <c r="T911" i="1" s="1"/>
  <c r="S912" i="1"/>
  <c r="V912" i="1"/>
  <c r="T912" i="1" s="1"/>
  <c r="S913" i="1"/>
  <c r="V913" i="1"/>
  <c r="T913" i="1" s="1"/>
  <c r="S914" i="1"/>
  <c r="V914" i="1"/>
  <c r="T914" i="1" s="1"/>
  <c r="S915" i="1"/>
  <c r="V915" i="1"/>
  <c r="T915" i="1" s="1"/>
  <c r="S916" i="1"/>
  <c r="V916" i="1"/>
  <c r="T916" i="1" s="1"/>
  <c r="S917" i="1"/>
  <c r="V917" i="1"/>
  <c r="T917" i="1" s="1"/>
  <c r="S918" i="1"/>
  <c r="V918" i="1"/>
  <c r="T918" i="1" s="1"/>
  <c r="S919" i="1"/>
  <c r="V919" i="1"/>
  <c r="T919" i="1" s="1"/>
  <c r="S920" i="1"/>
  <c r="V920" i="1"/>
  <c r="T920" i="1" s="1"/>
  <c r="S921" i="1"/>
  <c r="V921" i="1"/>
  <c r="T921" i="1" s="1"/>
  <c r="S922" i="1"/>
  <c r="V922" i="1"/>
  <c r="T922" i="1" s="1"/>
  <c r="S923" i="1"/>
  <c r="V923" i="1"/>
  <c r="T923" i="1" s="1"/>
  <c r="S924" i="1"/>
  <c r="V924" i="1"/>
  <c r="T924" i="1" s="1"/>
  <c r="E924" i="1"/>
  <c r="E922" i="1"/>
  <c r="E921" i="1"/>
  <c r="E920" i="1"/>
  <c r="E919" i="1" l="1"/>
  <c r="E918" i="1"/>
  <c r="E917" i="1"/>
  <c r="E916" i="1"/>
  <c r="E915" i="1" l="1"/>
  <c r="E914" i="1"/>
  <c r="E913" i="1" l="1"/>
  <c r="E912" i="1"/>
  <c r="E911" i="1"/>
  <c r="E909" i="1"/>
  <c r="E908" i="1"/>
  <c r="E907" i="1"/>
  <c r="S899" i="1"/>
  <c r="V899" i="1"/>
  <c r="T899" i="1" s="1"/>
  <c r="S900" i="1"/>
  <c r="V900" i="1"/>
  <c r="T900" i="1" s="1"/>
  <c r="S901" i="1"/>
  <c r="V901" i="1"/>
  <c r="T901" i="1" s="1"/>
  <c r="S902" i="1"/>
  <c r="V902" i="1"/>
  <c r="T902" i="1" s="1"/>
  <c r="S903" i="1"/>
  <c r="V903" i="1"/>
  <c r="T903" i="1" s="1"/>
  <c r="S904" i="1"/>
  <c r="V904" i="1"/>
  <c r="T904" i="1" s="1"/>
  <c r="S905" i="1"/>
  <c r="V905" i="1"/>
  <c r="T905" i="1" s="1"/>
  <c r="S906" i="1"/>
  <c r="V906" i="1"/>
  <c r="T906" i="1" s="1"/>
  <c r="E906" i="1"/>
  <c r="E905" i="1"/>
  <c r="E903" i="1"/>
  <c r="E902" i="1"/>
  <c r="E901" i="1"/>
  <c r="E900" i="1" l="1"/>
  <c r="E899" i="1"/>
  <c r="S897" i="1"/>
  <c r="V897" i="1"/>
  <c r="T897" i="1" s="1"/>
  <c r="S898" i="1"/>
  <c r="V898" i="1"/>
  <c r="T898" i="1" s="1"/>
  <c r="E898" i="1"/>
  <c r="E897" i="1"/>
  <c r="S893" i="1"/>
  <c r="V893" i="1"/>
  <c r="T893" i="1" s="1"/>
  <c r="S894" i="1"/>
  <c r="V894" i="1"/>
  <c r="T894" i="1" s="1"/>
  <c r="S895" i="1"/>
  <c r="V895" i="1"/>
  <c r="T895" i="1" s="1"/>
  <c r="S896" i="1"/>
  <c r="V896" i="1"/>
  <c r="T896" i="1" s="1"/>
  <c r="E896" i="1"/>
  <c r="E895" i="1"/>
  <c r="E894" i="1"/>
  <c r="E893" i="1"/>
  <c r="S892" i="1" l="1"/>
  <c r="V892" i="1"/>
  <c r="T892" i="1" s="1"/>
  <c r="E892" i="1"/>
  <c r="S887" i="1"/>
  <c r="V887" i="1"/>
  <c r="T887" i="1" s="1"/>
  <c r="S888" i="1"/>
  <c r="V888" i="1"/>
  <c r="T888" i="1" s="1"/>
  <c r="S889" i="1"/>
  <c r="V889" i="1"/>
  <c r="T889" i="1" s="1"/>
  <c r="S890" i="1"/>
  <c r="V890" i="1"/>
  <c r="T890" i="1" s="1"/>
  <c r="S891" i="1"/>
  <c r="V891" i="1"/>
  <c r="T891" i="1" s="1"/>
  <c r="V886" i="1"/>
  <c r="E891" i="1"/>
  <c r="E890" i="1"/>
  <c r="E887" i="1"/>
  <c r="S884" i="1" l="1"/>
  <c r="V884" i="1"/>
  <c r="T884" i="1" s="1"/>
  <c r="S885" i="1"/>
  <c r="V885" i="1"/>
  <c r="T885" i="1" s="1"/>
  <c r="S886" i="1"/>
  <c r="T886" i="1"/>
  <c r="F944" i="1" l="1"/>
  <c r="F947" i="1"/>
  <c r="G947" i="1"/>
  <c r="P947" i="1"/>
  <c r="Q947" i="1" s="1"/>
  <c r="P931" i="1"/>
  <c r="Q931" i="1" s="1"/>
  <c r="F946" i="1"/>
  <c r="F943" i="1"/>
  <c r="P934" i="1"/>
  <c r="Q934" i="1" s="1"/>
  <c r="G931" i="1"/>
  <c r="G946" i="1"/>
  <c r="P943" i="1"/>
  <c r="Q943" i="1" s="1"/>
  <c r="P937" i="1"/>
  <c r="Q937" i="1" s="1"/>
  <c r="G934" i="1"/>
  <c r="F931" i="1"/>
  <c r="P946" i="1"/>
  <c r="Q946" i="1" s="1"/>
  <c r="P940" i="1"/>
  <c r="Q940" i="1" s="1"/>
  <c r="G937" i="1"/>
  <c r="F934" i="1"/>
  <c r="G940" i="1"/>
  <c r="F937" i="1"/>
  <c r="P930" i="1"/>
  <c r="Q930" i="1" s="1"/>
  <c r="P933" i="1"/>
  <c r="Q933" i="1" s="1"/>
  <c r="G930" i="1"/>
  <c r="G945" i="1"/>
  <c r="P936" i="1"/>
  <c r="Q936" i="1" s="1"/>
  <c r="G933" i="1"/>
  <c r="F930" i="1"/>
  <c r="P945" i="1"/>
  <c r="Q945" i="1" s="1"/>
  <c r="P939" i="1"/>
  <c r="Q939" i="1" s="1"/>
  <c r="G936" i="1"/>
  <c r="F933" i="1"/>
  <c r="G939" i="1"/>
  <c r="F936" i="1"/>
  <c r="F939" i="1"/>
  <c r="F942" i="1"/>
  <c r="P932" i="1"/>
  <c r="Q932" i="1" s="1"/>
  <c r="P935" i="1"/>
  <c r="Q935" i="1" s="1"/>
  <c r="G932" i="1"/>
  <c r="P938" i="1"/>
  <c r="Q938" i="1" s="1"/>
  <c r="G935" i="1"/>
  <c r="F932" i="1"/>
  <c r="P941" i="1"/>
  <c r="Q941" i="1" s="1"/>
  <c r="G941" i="1"/>
  <c r="G938" i="1"/>
  <c r="G943" i="1"/>
  <c r="P944" i="1"/>
  <c r="Q944" i="1" s="1"/>
  <c r="F935" i="1"/>
  <c r="F938" i="1"/>
  <c r="F941" i="1"/>
  <c r="G944" i="1"/>
  <c r="F940" i="1"/>
  <c r="F945" i="1"/>
  <c r="P942" i="1"/>
  <c r="Q942" i="1" s="1"/>
  <c r="G942" i="1"/>
  <c r="P929" i="1"/>
  <c r="Q929" i="1" s="1"/>
  <c r="G924" i="1"/>
  <c r="F923" i="1"/>
  <c r="F926" i="1"/>
  <c r="P922" i="1"/>
  <c r="Q922" i="1" s="1"/>
  <c r="G922" i="1"/>
  <c r="F920" i="1"/>
  <c r="G929" i="1"/>
  <c r="F924" i="1"/>
  <c r="G923" i="1"/>
  <c r="G925" i="1"/>
  <c r="P921" i="1"/>
  <c r="Q921" i="1" s="1"/>
  <c r="F929" i="1"/>
  <c r="F927" i="1"/>
  <c r="G926" i="1"/>
  <c r="P923" i="1"/>
  <c r="Q923" i="1" s="1"/>
  <c r="F925" i="1"/>
  <c r="G921" i="1"/>
  <c r="G920" i="1"/>
  <c r="P928" i="1"/>
  <c r="Q928" i="1" s="1"/>
  <c r="G927" i="1"/>
  <c r="P926" i="1"/>
  <c r="Q926" i="1" s="1"/>
  <c r="F922" i="1"/>
  <c r="P925" i="1"/>
  <c r="Q925" i="1" s="1"/>
  <c r="F921" i="1"/>
  <c r="P920" i="1"/>
  <c r="Q920" i="1" s="1"/>
  <c r="P927" i="1"/>
  <c r="Q927" i="1" s="1"/>
  <c r="G928" i="1"/>
  <c r="F928" i="1"/>
  <c r="P924" i="1"/>
  <c r="Q924" i="1" s="1"/>
  <c r="P919" i="1"/>
  <c r="Q919" i="1" s="1"/>
  <c r="P918" i="1"/>
  <c r="Q918" i="1" s="1"/>
  <c r="P917" i="1"/>
  <c r="Q917" i="1" s="1"/>
  <c r="P916" i="1"/>
  <c r="Q916" i="1" s="1"/>
  <c r="G919" i="1"/>
  <c r="G918" i="1"/>
  <c r="F918" i="1"/>
  <c r="G917" i="1"/>
  <c r="G916" i="1"/>
  <c r="F916" i="1"/>
  <c r="F919" i="1"/>
  <c r="F917" i="1"/>
  <c r="P915" i="1"/>
  <c r="Q915" i="1" s="1"/>
  <c r="G915" i="1"/>
  <c r="P914" i="1"/>
  <c r="Q914" i="1" s="1"/>
  <c r="F914" i="1"/>
  <c r="F915" i="1"/>
  <c r="G914" i="1"/>
  <c r="P913" i="1"/>
  <c r="Q913" i="1" s="1"/>
  <c r="F913" i="1"/>
  <c r="P912" i="1"/>
  <c r="Q912" i="1" s="1"/>
  <c r="P905" i="1"/>
  <c r="Q905" i="1" s="1"/>
  <c r="F911" i="1"/>
  <c r="P909" i="1"/>
  <c r="Q909" i="1" s="1"/>
  <c r="P902" i="1"/>
  <c r="Q902" i="1" s="1"/>
  <c r="F908" i="1"/>
  <c r="G913" i="1"/>
  <c r="P904" i="1"/>
  <c r="Q904" i="1" s="1"/>
  <c r="G904" i="1"/>
  <c r="G912" i="1"/>
  <c r="G906" i="1"/>
  <c r="P911" i="1"/>
  <c r="Q911" i="1" s="1"/>
  <c r="F905" i="1"/>
  <c r="G903" i="1"/>
  <c r="F903" i="1"/>
  <c r="P908" i="1"/>
  <c r="Q908" i="1" s="1"/>
  <c r="P901" i="1"/>
  <c r="Q901" i="1" s="1"/>
  <c r="F907" i="1"/>
  <c r="P906" i="1"/>
  <c r="Q906" i="1" s="1"/>
  <c r="P907" i="1"/>
  <c r="Q907" i="1" s="1"/>
  <c r="F904" i="1"/>
  <c r="F906" i="1"/>
  <c r="G911" i="1"/>
  <c r="G905" i="1"/>
  <c r="P910" i="1"/>
  <c r="Q910" i="1" s="1"/>
  <c r="F909" i="1"/>
  <c r="G908" i="1"/>
  <c r="F901" i="1"/>
  <c r="F912" i="1"/>
  <c r="P903" i="1"/>
  <c r="Q903" i="1" s="1"/>
  <c r="G909" i="1"/>
  <c r="G902" i="1"/>
  <c r="G907" i="1"/>
  <c r="F902" i="1"/>
  <c r="G901" i="1"/>
  <c r="P900" i="1"/>
  <c r="Q900" i="1" s="1"/>
  <c r="G899" i="1"/>
  <c r="G896" i="1"/>
  <c r="P895" i="1"/>
  <c r="Q895" i="1" s="1"/>
  <c r="F898" i="1"/>
  <c r="G897" i="1"/>
  <c r="F894" i="1"/>
  <c r="F893" i="1"/>
  <c r="G900" i="1"/>
  <c r="P899" i="1"/>
  <c r="Q899" i="1" s="1"/>
  <c r="F899" i="1"/>
  <c r="P896" i="1"/>
  <c r="Q896" i="1" s="1"/>
  <c r="G898" i="1"/>
  <c r="F895" i="1"/>
  <c r="P894" i="1"/>
  <c r="Q894" i="1" s="1"/>
  <c r="G894" i="1"/>
  <c r="G893" i="1"/>
  <c r="F900" i="1"/>
  <c r="F896" i="1"/>
  <c r="P898" i="1"/>
  <c r="Q898" i="1" s="1"/>
  <c r="G895" i="1"/>
  <c r="P897" i="1"/>
  <c r="Q897" i="1" s="1"/>
  <c r="F897" i="1"/>
  <c r="P893" i="1"/>
  <c r="Q893" i="1" s="1"/>
  <c r="P891" i="1"/>
  <c r="Q891" i="1" s="1"/>
  <c r="G892" i="1"/>
  <c r="F890" i="1"/>
  <c r="G889" i="1"/>
  <c r="G887" i="1"/>
  <c r="G891" i="1"/>
  <c r="F892" i="1"/>
  <c r="G890" i="1"/>
  <c r="P889" i="1"/>
  <c r="Q889" i="1" s="1"/>
  <c r="P887" i="1"/>
  <c r="Q887" i="1" s="1"/>
  <c r="F891" i="1"/>
  <c r="F889" i="1"/>
  <c r="F887" i="1"/>
  <c r="P890" i="1"/>
  <c r="Q890" i="1" s="1"/>
  <c r="P888" i="1"/>
  <c r="Q888" i="1" s="1"/>
  <c r="P892" i="1"/>
  <c r="Q892" i="1" s="1"/>
  <c r="P886" i="1"/>
  <c r="Q886" i="1" s="1"/>
  <c r="G886" i="1"/>
  <c r="F886" i="1"/>
  <c r="E886" i="1"/>
  <c r="P885" i="1" l="1"/>
  <c r="Q885" i="1" s="1"/>
  <c r="G885" i="1"/>
  <c r="F885" i="1"/>
  <c r="E885" i="1"/>
  <c r="P884" i="1"/>
  <c r="Q884" i="1" s="1"/>
  <c r="G884" i="1"/>
  <c r="F884" i="1"/>
  <c r="E884" i="1"/>
  <c r="S875" i="1" l="1"/>
  <c r="V875" i="1"/>
  <c r="T875" i="1" s="1"/>
  <c r="S876" i="1"/>
  <c r="V876" i="1"/>
  <c r="T876" i="1" s="1"/>
  <c r="S877" i="1"/>
  <c r="V877" i="1"/>
  <c r="T877" i="1" s="1"/>
  <c r="S878" i="1"/>
  <c r="V878" i="1"/>
  <c r="T878" i="1" s="1"/>
  <c r="S879" i="1"/>
  <c r="V879" i="1"/>
  <c r="T879" i="1" s="1"/>
  <c r="S880" i="1"/>
  <c r="V880" i="1"/>
  <c r="T880" i="1" s="1"/>
  <c r="S881" i="1"/>
  <c r="V881" i="1"/>
  <c r="T881" i="1" s="1"/>
  <c r="S882" i="1"/>
  <c r="V882" i="1"/>
  <c r="T882" i="1" s="1"/>
  <c r="S883" i="1"/>
  <c r="V883" i="1"/>
  <c r="T883" i="1" s="1"/>
  <c r="E883" i="1"/>
  <c r="E882" i="1"/>
  <c r="E881" i="1"/>
  <c r="E880" i="1"/>
  <c r="E879" i="1" l="1"/>
  <c r="E878" i="1" l="1"/>
  <c r="E877" i="1"/>
  <c r="E876" i="1" l="1"/>
  <c r="E875" i="1"/>
  <c r="S864" i="1" l="1"/>
  <c r="V864" i="1"/>
  <c r="T864" i="1" s="1"/>
  <c r="S865" i="1"/>
  <c r="V865" i="1"/>
  <c r="T865" i="1" s="1"/>
  <c r="S866" i="1"/>
  <c r="V866" i="1"/>
  <c r="T866" i="1" s="1"/>
  <c r="S867" i="1"/>
  <c r="V867" i="1"/>
  <c r="T867" i="1" s="1"/>
  <c r="S868" i="1"/>
  <c r="V868" i="1"/>
  <c r="T868" i="1" s="1"/>
  <c r="S869" i="1"/>
  <c r="V869" i="1"/>
  <c r="T869" i="1" s="1"/>
  <c r="S870" i="1"/>
  <c r="V870" i="1"/>
  <c r="T870" i="1" s="1"/>
  <c r="S871" i="1"/>
  <c r="V871" i="1"/>
  <c r="T871" i="1" s="1"/>
  <c r="S872" i="1"/>
  <c r="V872" i="1"/>
  <c r="T872" i="1" s="1"/>
  <c r="S873" i="1"/>
  <c r="V873" i="1"/>
  <c r="T873" i="1" s="1"/>
  <c r="S874" i="1"/>
  <c r="V874" i="1"/>
  <c r="T874" i="1" s="1"/>
  <c r="E874" i="1"/>
  <c r="E873" i="1"/>
  <c r="E872" i="1"/>
  <c r="E871" i="1"/>
  <c r="E870" i="1"/>
  <c r="E869" i="1"/>
  <c r="E868" i="1"/>
  <c r="E867" i="1"/>
  <c r="E866" i="1"/>
  <c r="E865" i="1"/>
  <c r="E864" i="1"/>
  <c r="S858" i="1"/>
  <c r="V858" i="1"/>
  <c r="T858" i="1" s="1"/>
  <c r="S859" i="1"/>
  <c r="V859" i="1"/>
  <c r="T859" i="1" s="1"/>
  <c r="S860" i="1"/>
  <c r="V860" i="1"/>
  <c r="T860" i="1" s="1"/>
  <c r="S861" i="1"/>
  <c r="V861" i="1"/>
  <c r="T861" i="1" s="1"/>
  <c r="S862" i="1"/>
  <c r="V862" i="1"/>
  <c r="T862" i="1" s="1"/>
  <c r="S863" i="1"/>
  <c r="V863" i="1"/>
  <c r="T863" i="1" s="1"/>
  <c r="E863" i="1"/>
  <c r="E861" i="1"/>
  <c r="E860" i="1"/>
  <c r="E859" i="1"/>
  <c r="E858" i="1"/>
  <c r="S856" i="1"/>
  <c r="V856" i="1"/>
  <c r="T856" i="1" s="1"/>
  <c r="S857" i="1"/>
  <c r="V857" i="1"/>
  <c r="T857" i="1" s="1"/>
  <c r="E857" i="1"/>
  <c r="E856" i="1"/>
  <c r="A2" i="6"/>
  <c r="P872" i="1" l="1"/>
  <c r="Q872" i="1" s="1"/>
  <c r="F857" i="1"/>
  <c r="G859" i="1"/>
  <c r="F867" i="1"/>
  <c r="P873" i="1"/>
  <c r="Q873" i="1" s="1"/>
  <c r="F873" i="1"/>
  <c r="G857" i="1"/>
  <c r="F860" i="1"/>
  <c r="P868" i="1"/>
  <c r="Q868" i="1" s="1"/>
  <c r="G873" i="1"/>
  <c r="G860" i="1"/>
  <c r="G868" i="1"/>
  <c r="P860" i="1"/>
  <c r="Q860" i="1" s="1"/>
  <c r="F868" i="1"/>
  <c r="P874" i="1"/>
  <c r="Q874" i="1" s="1"/>
  <c r="G874" i="1"/>
  <c r="P859" i="1"/>
  <c r="Q859" i="1" s="1"/>
  <c r="F861" i="1"/>
  <c r="F874" i="1"/>
  <c r="G861" i="1"/>
  <c r="P869" i="1"/>
  <c r="Q869" i="1" s="1"/>
  <c r="P861" i="1"/>
  <c r="Q861" i="1" s="1"/>
  <c r="G869" i="1"/>
  <c r="P862" i="1"/>
  <c r="Q862" i="1" s="1"/>
  <c r="F869" i="1"/>
  <c r="F863" i="1"/>
  <c r="F864" i="1"/>
  <c r="G863" i="1"/>
  <c r="G864" i="1"/>
  <c r="P870" i="1"/>
  <c r="Q870" i="1" s="1"/>
  <c r="P863" i="1"/>
  <c r="Q863" i="1" s="1"/>
  <c r="P864" i="1"/>
  <c r="Q864" i="1" s="1"/>
  <c r="G870" i="1"/>
  <c r="F870" i="1"/>
  <c r="P865" i="1"/>
  <c r="Q865" i="1" s="1"/>
  <c r="G865" i="1"/>
  <c r="F865" i="1"/>
  <c r="P871" i="1"/>
  <c r="Q871" i="1" s="1"/>
  <c r="G871" i="1"/>
  <c r="F871" i="1"/>
  <c r="P866" i="1"/>
  <c r="Q866" i="1" s="1"/>
  <c r="G866" i="1"/>
  <c r="F856" i="1"/>
  <c r="F858" i="1"/>
  <c r="F866" i="1"/>
  <c r="G883" i="1"/>
  <c r="P883" i="1"/>
  <c r="Q883" i="1" s="1"/>
  <c r="P882" i="1"/>
  <c r="Q882" i="1" s="1"/>
  <c r="G882" i="1"/>
  <c r="F882" i="1"/>
  <c r="G880" i="1"/>
  <c r="P881" i="1"/>
  <c r="Q881" i="1" s="1"/>
  <c r="P880" i="1"/>
  <c r="Q880" i="1" s="1"/>
  <c r="G881" i="1"/>
  <c r="F880" i="1"/>
  <c r="F881" i="1"/>
  <c r="P879" i="1"/>
  <c r="Q879" i="1" s="1"/>
  <c r="G879" i="1"/>
  <c r="F879" i="1"/>
  <c r="P878" i="1"/>
  <c r="Q878" i="1" s="1"/>
  <c r="G878" i="1"/>
  <c r="F878" i="1"/>
  <c r="P877" i="1"/>
  <c r="Q877" i="1" s="1"/>
  <c r="F877" i="1"/>
  <c r="G877" i="1"/>
  <c r="P876" i="1"/>
  <c r="Q876" i="1" s="1"/>
  <c r="G876" i="1"/>
  <c r="G875" i="1"/>
  <c r="F876" i="1"/>
  <c r="P875" i="1"/>
  <c r="Q875" i="1" s="1"/>
  <c r="F875" i="1"/>
  <c r="G856" i="1"/>
  <c r="G858" i="1"/>
  <c r="G872" i="1"/>
  <c r="P856" i="1"/>
  <c r="Q856" i="1" s="1"/>
  <c r="P858" i="1"/>
  <c r="Q858" i="1" s="1"/>
  <c r="F872" i="1"/>
  <c r="P857" i="1"/>
  <c r="Q857" i="1" s="1"/>
  <c r="P867" i="1"/>
  <c r="Q867" i="1" s="1"/>
  <c r="F859" i="1"/>
  <c r="G867" i="1"/>
  <c r="S854" i="1"/>
  <c r="V854" i="1"/>
  <c r="T854" i="1" s="1"/>
  <c r="S855" i="1"/>
  <c r="V855" i="1"/>
  <c r="T855" i="1" s="1"/>
  <c r="P855" i="1"/>
  <c r="Q855" i="1" s="1"/>
  <c r="G855" i="1"/>
  <c r="F855" i="1"/>
  <c r="E855" i="1"/>
  <c r="P854" i="1"/>
  <c r="Q854" i="1" s="1"/>
  <c r="G854" i="1"/>
  <c r="F854" i="1"/>
  <c r="E854" i="1"/>
  <c r="S847" i="1"/>
  <c r="V847" i="1"/>
  <c r="T847" i="1" s="1"/>
  <c r="S848" i="1"/>
  <c r="V848" i="1"/>
  <c r="T848" i="1" s="1"/>
  <c r="S849" i="1"/>
  <c r="V849" i="1"/>
  <c r="T849" i="1" s="1"/>
  <c r="S850" i="1"/>
  <c r="V850" i="1"/>
  <c r="T850" i="1" s="1"/>
  <c r="S851" i="1"/>
  <c r="V851" i="1"/>
  <c r="T851" i="1" s="1"/>
  <c r="S852" i="1"/>
  <c r="V852" i="1"/>
  <c r="T852" i="1" s="1"/>
  <c r="S853" i="1"/>
  <c r="V853" i="1"/>
  <c r="T853" i="1" s="1"/>
  <c r="P853" i="1"/>
  <c r="Q853" i="1" s="1"/>
  <c r="G853" i="1"/>
  <c r="F853" i="1"/>
  <c r="E853" i="1"/>
  <c r="P852" i="1"/>
  <c r="Q852" i="1" s="1"/>
  <c r="G852" i="1"/>
  <c r="F852" i="1"/>
  <c r="E852" i="1"/>
  <c r="P851" i="1"/>
  <c r="Q851" i="1" s="1"/>
  <c r="G851" i="1"/>
  <c r="F851" i="1"/>
  <c r="E851" i="1"/>
  <c r="P850" i="1"/>
  <c r="Q850" i="1" s="1"/>
  <c r="G850" i="1"/>
  <c r="F850" i="1"/>
  <c r="E850" i="1"/>
  <c r="P849" i="1"/>
  <c r="Q849" i="1" s="1"/>
  <c r="G849" i="1"/>
  <c r="F849" i="1"/>
  <c r="E849" i="1"/>
  <c r="P848" i="1"/>
  <c r="Q848" i="1" s="1"/>
  <c r="G848" i="1"/>
  <c r="F848" i="1"/>
  <c r="E848" i="1"/>
  <c r="P847" i="1"/>
  <c r="Q847" i="1" s="1"/>
  <c r="G847" i="1"/>
  <c r="F847" i="1"/>
  <c r="E847" i="1"/>
  <c r="S840" i="1"/>
  <c r="V840" i="1"/>
  <c r="T840" i="1" s="1"/>
  <c r="S841" i="1"/>
  <c r="V841" i="1"/>
  <c r="T841" i="1" s="1"/>
  <c r="S842" i="1"/>
  <c r="V842" i="1"/>
  <c r="T842" i="1" s="1"/>
  <c r="S843" i="1"/>
  <c r="V843" i="1"/>
  <c r="T843" i="1" s="1"/>
  <c r="S844" i="1"/>
  <c r="V844" i="1"/>
  <c r="T844" i="1" s="1"/>
  <c r="S845" i="1"/>
  <c r="V845" i="1"/>
  <c r="T845" i="1" s="1"/>
  <c r="S846" i="1"/>
  <c r="V846" i="1"/>
  <c r="T846" i="1" s="1"/>
  <c r="E846" i="1"/>
  <c r="F846" i="1"/>
  <c r="G846" i="1"/>
  <c r="P846" i="1"/>
  <c r="Q846" i="1" s="1"/>
  <c r="E845" i="1"/>
  <c r="F845" i="1"/>
  <c r="G845" i="1"/>
  <c r="P845" i="1"/>
  <c r="Q845" i="1" s="1"/>
  <c r="E844" i="1"/>
  <c r="F844" i="1"/>
  <c r="G844" i="1"/>
  <c r="P844" i="1"/>
  <c r="Q844" i="1" s="1"/>
  <c r="P843" i="1"/>
  <c r="Q843" i="1" s="1"/>
  <c r="P842" i="1"/>
  <c r="Q842" i="1" s="1"/>
  <c r="G842" i="1"/>
  <c r="F842" i="1"/>
  <c r="E842" i="1"/>
  <c r="P841" i="1"/>
  <c r="Q841" i="1" s="1"/>
  <c r="P840" i="1"/>
  <c r="Q840" i="1" s="1"/>
  <c r="S826" i="1"/>
  <c r="V826" i="1"/>
  <c r="T826" i="1" s="1"/>
  <c r="S827" i="1"/>
  <c r="V827" i="1"/>
  <c r="T827" i="1" s="1"/>
  <c r="S828" i="1"/>
  <c r="V828" i="1"/>
  <c r="T828" i="1" s="1"/>
  <c r="S829" i="1"/>
  <c r="V829" i="1"/>
  <c r="T829" i="1" s="1"/>
  <c r="S830" i="1"/>
  <c r="V830" i="1"/>
  <c r="T830" i="1" s="1"/>
  <c r="S831" i="1"/>
  <c r="V831" i="1"/>
  <c r="T831" i="1" s="1"/>
  <c r="S832" i="1"/>
  <c r="V832" i="1"/>
  <c r="T832" i="1" s="1"/>
  <c r="S833" i="1"/>
  <c r="V833" i="1"/>
  <c r="T833" i="1" s="1"/>
  <c r="S834" i="1"/>
  <c r="V834" i="1"/>
  <c r="T834" i="1" s="1"/>
  <c r="S835" i="1"/>
  <c r="V835" i="1"/>
  <c r="T835" i="1" s="1"/>
  <c r="S836" i="1"/>
  <c r="V836" i="1"/>
  <c r="T836" i="1" s="1"/>
  <c r="S837" i="1"/>
  <c r="V837" i="1"/>
  <c r="T837" i="1" s="1"/>
  <c r="S838" i="1"/>
  <c r="V838" i="1"/>
  <c r="T838" i="1" s="1"/>
  <c r="S839" i="1"/>
  <c r="V839" i="1"/>
  <c r="T839" i="1" s="1"/>
  <c r="P839" i="1" l="1"/>
  <c r="Q839" i="1" s="1"/>
  <c r="G839" i="1"/>
  <c r="F839" i="1"/>
  <c r="E839" i="1"/>
  <c r="P838" i="1"/>
  <c r="Q838" i="1" s="1"/>
  <c r="G838" i="1"/>
  <c r="F838" i="1"/>
  <c r="E838" i="1"/>
  <c r="P837" i="1"/>
  <c r="Q837" i="1" s="1"/>
  <c r="G837" i="1"/>
  <c r="F837" i="1"/>
  <c r="E837" i="1"/>
  <c r="P836" i="1"/>
  <c r="Q836" i="1" s="1"/>
  <c r="G836" i="1"/>
  <c r="F836" i="1"/>
  <c r="E836" i="1"/>
  <c r="P835" i="1"/>
  <c r="Q835" i="1" s="1"/>
  <c r="G835" i="1"/>
  <c r="F835" i="1"/>
  <c r="E835" i="1"/>
  <c r="P834" i="1"/>
  <c r="Q834" i="1" s="1"/>
  <c r="G834" i="1"/>
  <c r="F834" i="1"/>
  <c r="E834" i="1"/>
  <c r="P833" i="1"/>
  <c r="Q833" i="1" s="1"/>
  <c r="G833" i="1"/>
  <c r="F833" i="1"/>
  <c r="E833" i="1"/>
  <c r="P832" i="1" l="1"/>
  <c r="Q832" i="1" s="1"/>
  <c r="G832" i="1"/>
  <c r="F832" i="1"/>
  <c r="E832" i="1"/>
  <c r="P831" i="1"/>
  <c r="Q831" i="1" s="1"/>
  <c r="G831" i="1"/>
  <c r="F831" i="1"/>
  <c r="E831" i="1"/>
  <c r="P830" i="1" l="1"/>
  <c r="Q830" i="1" s="1"/>
  <c r="G830" i="1"/>
  <c r="F830" i="1"/>
  <c r="E830" i="1"/>
  <c r="P829" i="1"/>
  <c r="Q829" i="1" s="1"/>
  <c r="G829" i="1"/>
  <c r="F829" i="1"/>
  <c r="E829" i="1"/>
  <c r="P828" i="1"/>
  <c r="Q828" i="1" s="1"/>
  <c r="G828" i="1"/>
  <c r="F828" i="1"/>
  <c r="E828" i="1"/>
  <c r="P827" i="1" l="1"/>
  <c r="Q827" i="1" s="1"/>
  <c r="P826" i="1"/>
  <c r="Q826" i="1" s="1"/>
  <c r="G826" i="1"/>
  <c r="F826" i="1"/>
  <c r="E826" i="1"/>
  <c r="S820" i="1" l="1"/>
  <c r="V820" i="1"/>
  <c r="T820" i="1" s="1"/>
  <c r="S821" i="1"/>
  <c r="V821" i="1"/>
  <c r="T821" i="1" s="1"/>
  <c r="S822" i="1"/>
  <c r="V822" i="1"/>
  <c r="T822" i="1" s="1"/>
  <c r="S823" i="1"/>
  <c r="V823" i="1"/>
  <c r="T823" i="1" s="1"/>
  <c r="S824" i="1"/>
  <c r="V824" i="1"/>
  <c r="T824" i="1" s="1"/>
  <c r="S825" i="1"/>
  <c r="V825" i="1"/>
  <c r="T825" i="1" s="1"/>
  <c r="E825" i="1"/>
  <c r="E824" i="1"/>
  <c r="E823" i="1"/>
  <c r="E822" i="1"/>
  <c r="E821" i="1"/>
  <c r="E820" i="1"/>
  <c r="S817" i="1"/>
  <c r="V817" i="1"/>
  <c r="T817" i="1" s="1"/>
  <c r="S818" i="1"/>
  <c r="V818" i="1"/>
  <c r="T818" i="1" s="1"/>
  <c r="S819" i="1"/>
  <c r="V819" i="1"/>
  <c r="T819" i="1" s="1"/>
  <c r="E819" i="1"/>
  <c r="E818" i="1"/>
  <c r="E817" i="1"/>
  <c r="S814" i="1"/>
  <c r="V814" i="1"/>
  <c r="T814" i="1" s="1"/>
  <c r="S815" i="1"/>
  <c r="V815" i="1"/>
  <c r="T815" i="1" s="1"/>
  <c r="S816" i="1"/>
  <c r="V816" i="1"/>
  <c r="T816" i="1" s="1"/>
  <c r="E816" i="1"/>
  <c r="E815" i="1"/>
  <c r="E814" i="1"/>
  <c r="S810" i="1"/>
  <c r="V810" i="1"/>
  <c r="T810" i="1" s="1"/>
  <c r="S811" i="1"/>
  <c r="V811" i="1"/>
  <c r="T811" i="1" s="1"/>
  <c r="S812" i="1"/>
  <c r="V812" i="1"/>
  <c r="T812" i="1" s="1"/>
  <c r="S813" i="1"/>
  <c r="V813" i="1"/>
  <c r="T813" i="1" s="1"/>
  <c r="E813" i="1"/>
  <c r="G823" i="1" l="1"/>
  <c r="F820" i="1"/>
  <c r="G820" i="1"/>
  <c r="P820" i="1"/>
  <c r="Q820" i="1" s="1"/>
  <c r="F815" i="1"/>
  <c r="P821" i="1"/>
  <c r="Q821" i="1" s="1"/>
  <c r="F819" i="1"/>
  <c r="G819" i="1"/>
  <c r="F816" i="1"/>
  <c r="G825" i="1"/>
  <c r="P825" i="1"/>
  <c r="Q825" i="1" s="1"/>
  <c r="P822" i="1"/>
  <c r="Q822" i="1" s="1"/>
  <c r="G824" i="1"/>
  <c r="P823" i="1"/>
  <c r="Q823" i="1" s="1"/>
  <c r="G817" i="1"/>
  <c r="P817" i="1"/>
  <c r="Q817" i="1" s="1"/>
  <c r="F823" i="1"/>
  <c r="F814" i="1"/>
  <c r="G814" i="1"/>
  <c r="F818" i="1"/>
  <c r="F824" i="1"/>
  <c r="P814" i="1"/>
  <c r="Q814" i="1" s="1"/>
  <c r="G818" i="1"/>
  <c r="F821" i="1"/>
  <c r="P818" i="1"/>
  <c r="Q818" i="1" s="1"/>
  <c r="G821" i="1"/>
  <c r="P824" i="1"/>
  <c r="Q824" i="1" s="1"/>
  <c r="G815" i="1"/>
  <c r="G813" i="1"/>
  <c r="G816" i="1"/>
  <c r="F817" i="1"/>
  <c r="P819" i="1"/>
  <c r="Q819" i="1" s="1"/>
  <c r="F813" i="1"/>
  <c r="P813" i="1"/>
  <c r="Q813" i="1" s="1"/>
  <c r="P816" i="1"/>
  <c r="Q816" i="1" s="1"/>
  <c r="F825" i="1"/>
  <c r="F822" i="1"/>
  <c r="P815" i="1"/>
  <c r="Q815" i="1" s="1"/>
  <c r="G822" i="1"/>
  <c r="E812" i="1"/>
  <c r="F812" i="1"/>
  <c r="G812" i="1"/>
  <c r="P812" i="1"/>
  <c r="Q812" i="1" s="1"/>
  <c r="P811" i="1"/>
  <c r="Q811" i="1" s="1"/>
  <c r="G811" i="1"/>
  <c r="F811" i="1"/>
  <c r="E811" i="1"/>
  <c r="P810" i="1"/>
  <c r="Q810" i="1" s="1"/>
  <c r="G810" i="1"/>
  <c r="F810" i="1"/>
  <c r="E810" i="1"/>
  <c r="S808" i="1"/>
  <c r="V808" i="1"/>
  <c r="T808" i="1" s="1"/>
  <c r="S809" i="1"/>
  <c r="V809" i="1"/>
  <c r="T809" i="1" s="1"/>
  <c r="P809" i="1"/>
  <c r="Q809" i="1" s="1"/>
  <c r="E808" i="1"/>
  <c r="S795" i="1"/>
  <c r="V795" i="1"/>
  <c r="T795" i="1" s="1"/>
  <c r="S796" i="1"/>
  <c r="V796" i="1"/>
  <c r="T796" i="1" s="1"/>
  <c r="S797" i="1"/>
  <c r="V797" i="1"/>
  <c r="T797" i="1" s="1"/>
  <c r="S798" i="1"/>
  <c r="V798" i="1"/>
  <c r="T798" i="1" s="1"/>
  <c r="S799" i="1"/>
  <c r="V799" i="1"/>
  <c r="T799" i="1" s="1"/>
  <c r="S800" i="1"/>
  <c r="V800" i="1"/>
  <c r="T800" i="1" s="1"/>
  <c r="S801" i="1"/>
  <c r="V801" i="1"/>
  <c r="T801" i="1" s="1"/>
  <c r="S802" i="1"/>
  <c r="V802" i="1"/>
  <c r="T802" i="1" s="1"/>
  <c r="S803" i="1"/>
  <c r="V803" i="1"/>
  <c r="T803" i="1" s="1"/>
  <c r="S804" i="1"/>
  <c r="V804" i="1"/>
  <c r="T804" i="1" s="1"/>
  <c r="S805" i="1"/>
  <c r="V805" i="1"/>
  <c r="T805" i="1" s="1"/>
  <c r="S806" i="1"/>
  <c r="V806" i="1"/>
  <c r="T806" i="1" s="1"/>
  <c r="S807" i="1"/>
  <c r="V807" i="1"/>
  <c r="T807" i="1" s="1"/>
  <c r="P808" i="1" l="1"/>
  <c r="Q808" i="1" s="1"/>
  <c r="G808" i="1"/>
  <c r="F808" i="1"/>
  <c r="P807" i="1"/>
  <c r="Q807" i="1" s="1"/>
  <c r="G807" i="1"/>
  <c r="F807" i="1"/>
  <c r="E807" i="1"/>
  <c r="P806" i="1"/>
  <c r="Q806" i="1" s="1"/>
  <c r="G806" i="1"/>
  <c r="F806" i="1"/>
  <c r="E806" i="1"/>
  <c r="P805" i="1"/>
  <c r="Q805" i="1" s="1"/>
  <c r="G805" i="1"/>
  <c r="F805" i="1"/>
  <c r="E805" i="1"/>
  <c r="P804" i="1"/>
  <c r="Q804" i="1" s="1"/>
  <c r="P803" i="1"/>
  <c r="Q803" i="1" s="1"/>
  <c r="G803" i="1"/>
  <c r="F803" i="1"/>
  <c r="E803" i="1"/>
  <c r="P802" i="1" l="1"/>
  <c r="Q802" i="1" s="1"/>
  <c r="G802" i="1"/>
  <c r="F802" i="1"/>
  <c r="E802" i="1"/>
  <c r="S787" i="1" l="1"/>
  <c r="V787" i="1"/>
  <c r="T787" i="1" s="1"/>
  <c r="S788" i="1"/>
  <c r="V788" i="1"/>
  <c r="T788" i="1" s="1"/>
  <c r="S789" i="1"/>
  <c r="V789" i="1"/>
  <c r="T789" i="1" s="1"/>
  <c r="S790" i="1"/>
  <c r="V790" i="1"/>
  <c r="T790" i="1" s="1"/>
  <c r="S791" i="1"/>
  <c r="V791" i="1"/>
  <c r="T791" i="1" s="1"/>
  <c r="S792" i="1"/>
  <c r="V792" i="1"/>
  <c r="T792" i="1" s="1"/>
  <c r="S793" i="1"/>
  <c r="V793" i="1"/>
  <c r="T793" i="1" s="1"/>
  <c r="S794" i="1"/>
  <c r="V794" i="1"/>
  <c r="T794" i="1" s="1"/>
  <c r="F801" i="1"/>
  <c r="P801" i="1"/>
  <c r="Q801" i="1" s="1"/>
  <c r="G801" i="1"/>
  <c r="E801" i="1"/>
  <c r="P800" i="1" l="1"/>
  <c r="Q800" i="1" s="1"/>
  <c r="G800" i="1"/>
  <c r="F800" i="1"/>
  <c r="E800" i="1"/>
  <c r="P799" i="1"/>
  <c r="Q799" i="1" s="1"/>
  <c r="G799" i="1"/>
  <c r="F799" i="1"/>
  <c r="E799" i="1"/>
  <c r="P798" i="1"/>
  <c r="Q798" i="1" s="1"/>
  <c r="G798" i="1"/>
  <c r="F798" i="1"/>
  <c r="E798" i="1"/>
  <c r="P797" i="1"/>
  <c r="Q797" i="1" s="1"/>
  <c r="G797" i="1"/>
  <c r="F797" i="1"/>
  <c r="E797" i="1"/>
  <c r="P796" i="1"/>
  <c r="Q796" i="1" s="1"/>
  <c r="G796" i="1"/>
  <c r="F796" i="1"/>
  <c r="E796" i="1"/>
  <c r="P795" i="1"/>
  <c r="Q795" i="1" s="1"/>
  <c r="G795" i="1"/>
  <c r="F795" i="1"/>
  <c r="E795" i="1"/>
  <c r="P794" i="1"/>
  <c r="Q794" i="1" s="1"/>
  <c r="G794" i="1"/>
  <c r="F794" i="1"/>
  <c r="E794" i="1"/>
  <c r="P793" i="1"/>
  <c r="Q793" i="1" s="1"/>
  <c r="G793" i="1"/>
  <c r="F793" i="1"/>
  <c r="E793" i="1"/>
  <c r="P792" i="1" l="1"/>
  <c r="Q792" i="1" s="1"/>
  <c r="G792" i="1"/>
  <c r="F792" i="1"/>
  <c r="E792" i="1"/>
  <c r="P791" i="1" l="1"/>
  <c r="Q791" i="1" s="1"/>
  <c r="G791" i="1"/>
  <c r="F791" i="1"/>
  <c r="E791" i="1"/>
  <c r="P790" i="1"/>
  <c r="Q790" i="1" s="1"/>
  <c r="G790" i="1"/>
  <c r="F790" i="1"/>
  <c r="E790" i="1"/>
  <c r="P789" i="1"/>
  <c r="Q789" i="1" s="1"/>
  <c r="G789" i="1"/>
  <c r="F789" i="1"/>
  <c r="E789" i="1"/>
  <c r="P788" i="1"/>
  <c r="Q788" i="1" s="1"/>
  <c r="G788" i="1"/>
  <c r="F788" i="1"/>
  <c r="E788" i="1"/>
  <c r="P787" i="1" l="1"/>
  <c r="Q787" i="1" s="1"/>
  <c r="G787" i="1"/>
  <c r="F787" i="1"/>
  <c r="E787" i="1"/>
  <c r="S784" i="1"/>
  <c r="V784" i="1"/>
  <c r="T784" i="1" s="1"/>
  <c r="S785" i="1"/>
  <c r="V785" i="1"/>
  <c r="T785" i="1" s="1"/>
  <c r="S786" i="1"/>
  <c r="V786" i="1"/>
  <c r="T786" i="1" s="1"/>
  <c r="E786" i="1"/>
  <c r="F786" i="1"/>
  <c r="G786" i="1"/>
  <c r="P786" i="1"/>
  <c r="Q786" i="1" s="1"/>
  <c r="E785" i="1"/>
  <c r="F785" i="1"/>
  <c r="G785" i="1"/>
  <c r="P785" i="1"/>
  <c r="Q785" i="1" s="1"/>
  <c r="P784" i="1"/>
  <c r="Q784" i="1" s="1"/>
  <c r="G784" i="1"/>
  <c r="F784" i="1"/>
  <c r="E784" i="1"/>
  <c r="S746" i="1"/>
  <c r="V746" i="1"/>
  <c r="T746" i="1" s="1"/>
  <c r="S747" i="1"/>
  <c r="V747" i="1"/>
  <c r="T747" i="1" s="1"/>
  <c r="S748" i="1"/>
  <c r="V748" i="1"/>
  <c r="T748" i="1" s="1"/>
  <c r="S749" i="1"/>
  <c r="V749" i="1"/>
  <c r="T749" i="1" s="1"/>
  <c r="S750" i="1"/>
  <c r="V750" i="1"/>
  <c r="T750" i="1" s="1"/>
  <c r="S751" i="1"/>
  <c r="V751" i="1"/>
  <c r="T751" i="1" s="1"/>
  <c r="S752" i="1"/>
  <c r="V752" i="1"/>
  <c r="T752" i="1" s="1"/>
  <c r="S753" i="1"/>
  <c r="V753" i="1"/>
  <c r="T753" i="1" s="1"/>
  <c r="S754" i="1"/>
  <c r="V754" i="1"/>
  <c r="T754" i="1" s="1"/>
  <c r="S755" i="1"/>
  <c r="V755" i="1"/>
  <c r="T755" i="1" s="1"/>
  <c r="S756" i="1"/>
  <c r="V756" i="1"/>
  <c r="T756" i="1" s="1"/>
  <c r="S757" i="1"/>
  <c r="V757" i="1"/>
  <c r="T757" i="1" s="1"/>
  <c r="S758" i="1"/>
  <c r="V758" i="1"/>
  <c r="T758" i="1" s="1"/>
  <c r="S759" i="1"/>
  <c r="V759" i="1"/>
  <c r="T759" i="1" s="1"/>
  <c r="S760" i="1"/>
  <c r="V760" i="1"/>
  <c r="T760" i="1" s="1"/>
  <c r="S761" i="1"/>
  <c r="V761" i="1"/>
  <c r="T761" i="1" s="1"/>
  <c r="S762" i="1"/>
  <c r="V762" i="1"/>
  <c r="T762" i="1" s="1"/>
  <c r="S763" i="1"/>
  <c r="V763" i="1"/>
  <c r="T763" i="1" s="1"/>
  <c r="S764" i="1"/>
  <c r="V764" i="1"/>
  <c r="T764" i="1" s="1"/>
  <c r="S765" i="1"/>
  <c r="V765" i="1"/>
  <c r="T765" i="1" s="1"/>
  <c r="S766" i="1"/>
  <c r="V766" i="1"/>
  <c r="T766" i="1" s="1"/>
  <c r="S767" i="1"/>
  <c r="V767" i="1"/>
  <c r="T767" i="1" s="1"/>
  <c r="S768" i="1"/>
  <c r="V768" i="1"/>
  <c r="T768" i="1" s="1"/>
  <c r="S769" i="1"/>
  <c r="V769" i="1"/>
  <c r="T769" i="1" s="1"/>
  <c r="S770" i="1"/>
  <c r="V770" i="1"/>
  <c r="T770" i="1" s="1"/>
  <c r="S771" i="1"/>
  <c r="V771" i="1"/>
  <c r="T771" i="1" s="1"/>
  <c r="S772" i="1"/>
  <c r="V772" i="1"/>
  <c r="T772" i="1" s="1"/>
  <c r="S773" i="1"/>
  <c r="V773" i="1"/>
  <c r="T773" i="1" s="1"/>
  <c r="S774" i="1"/>
  <c r="V774" i="1"/>
  <c r="T774" i="1" s="1"/>
  <c r="S775" i="1"/>
  <c r="V775" i="1"/>
  <c r="T775" i="1" s="1"/>
  <c r="S776" i="1"/>
  <c r="V776" i="1"/>
  <c r="T776" i="1" s="1"/>
  <c r="S777" i="1"/>
  <c r="V777" i="1"/>
  <c r="T777" i="1" s="1"/>
  <c r="S778" i="1"/>
  <c r="V778" i="1"/>
  <c r="T778" i="1" s="1"/>
  <c r="S779" i="1"/>
  <c r="V779" i="1"/>
  <c r="T779" i="1" s="1"/>
  <c r="S780" i="1"/>
  <c r="V780" i="1"/>
  <c r="T780" i="1" s="1"/>
  <c r="S781" i="1"/>
  <c r="V781" i="1"/>
  <c r="T781" i="1" s="1"/>
  <c r="S782" i="1"/>
  <c r="V782" i="1"/>
  <c r="T782" i="1" s="1"/>
  <c r="S783" i="1"/>
  <c r="V783" i="1"/>
  <c r="T783" i="1" s="1"/>
  <c r="E783" i="1"/>
  <c r="F783" i="1"/>
  <c r="G783" i="1"/>
  <c r="P783" i="1"/>
  <c r="Q783" i="1" s="1"/>
  <c r="E782" i="1"/>
  <c r="F782" i="1"/>
  <c r="G782" i="1"/>
  <c r="P782" i="1"/>
  <c r="Q782" i="1" s="1"/>
  <c r="P781" i="1"/>
  <c r="Q781" i="1" s="1"/>
  <c r="E781" i="1"/>
  <c r="F781" i="1"/>
  <c r="G781" i="1"/>
  <c r="E780" i="1"/>
  <c r="F780" i="1"/>
  <c r="G780" i="1"/>
  <c r="P780" i="1"/>
  <c r="Q780" i="1" s="1"/>
  <c r="P779" i="1"/>
  <c r="Q779" i="1" s="1"/>
  <c r="G779" i="1"/>
  <c r="F779" i="1"/>
  <c r="E779" i="1"/>
  <c r="P778" i="1"/>
  <c r="Q778" i="1" s="1"/>
  <c r="G778" i="1"/>
  <c r="F778" i="1"/>
  <c r="E778" i="1"/>
  <c r="P777" i="1"/>
  <c r="Q777" i="1" s="1"/>
  <c r="G777" i="1"/>
  <c r="F777" i="1"/>
  <c r="E777" i="1"/>
  <c r="P776" i="1"/>
  <c r="Q776" i="1" s="1"/>
  <c r="G776" i="1"/>
  <c r="F776" i="1"/>
  <c r="E776" i="1"/>
  <c r="P775" i="1"/>
  <c r="Q775" i="1" s="1"/>
  <c r="G775" i="1"/>
  <c r="F775" i="1"/>
  <c r="E775" i="1"/>
  <c r="P774" i="1"/>
  <c r="Q774" i="1" s="1"/>
  <c r="G774" i="1"/>
  <c r="F774" i="1"/>
  <c r="E774" i="1"/>
  <c r="P773" i="1" l="1"/>
  <c r="Q773" i="1" s="1"/>
  <c r="G773" i="1"/>
  <c r="F773" i="1"/>
  <c r="E773" i="1"/>
  <c r="P772" i="1"/>
  <c r="Q772" i="1" s="1"/>
  <c r="G772" i="1"/>
  <c r="F772" i="1"/>
  <c r="E772" i="1"/>
  <c r="P771" i="1"/>
  <c r="Q771" i="1" s="1"/>
  <c r="P770" i="1"/>
  <c r="Q770" i="1" s="1"/>
  <c r="P769" i="1"/>
  <c r="Q769" i="1" s="1"/>
  <c r="G769" i="1"/>
  <c r="F769" i="1"/>
  <c r="E769" i="1"/>
  <c r="P768" i="1"/>
  <c r="Q768" i="1" s="1"/>
  <c r="G768" i="1"/>
  <c r="F768" i="1"/>
  <c r="E768" i="1"/>
  <c r="P767" i="1"/>
  <c r="Q767" i="1" s="1"/>
  <c r="G767" i="1"/>
  <c r="F767" i="1"/>
  <c r="E767" i="1"/>
  <c r="P766" i="1"/>
  <c r="Q766" i="1" s="1"/>
  <c r="G766" i="1"/>
  <c r="F766" i="1"/>
  <c r="E766" i="1"/>
  <c r="P765" i="1"/>
  <c r="Q765" i="1" s="1"/>
  <c r="G765" i="1"/>
  <c r="F765" i="1"/>
  <c r="E765" i="1"/>
  <c r="P764" i="1" l="1"/>
  <c r="Q764" i="1" s="1"/>
  <c r="G764" i="1"/>
  <c r="F764" i="1"/>
  <c r="E764" i="1"/>
  <c r="P763" i="1"/>
  <c r="Q763" i="1" s="1"/>
  <c r="G763" i="1"/>
  <c r="F763" i="1"/>
  <c r="E763" i="1"/>
  <c r="P762" i="1"/>
  <c r="Q762" i="1" s="1"/>
  <c r="G762" i="1"/>
  <c r="F762" i="1"/>
  <c r="E762" i="1"/>
  <c r="P761" i="1"/>
  <c r="Q761" i="1" s="1"/>
  <c r="G761" i="1"/>
  <c r="F761" i="1"/>
  <c r="E761" i="1"/>
  <c r="P760" i="1"/>
  <c r="Q760" i="1" s="1"/>
  <c r="G760" i="1"/>
  <c r="F760" i="1"/>
  <c r="E760" i="1"/>
  <c r="P759" i="1"/>
  <c r="Q759" i="1" s="1"/>
  <c r="G759" i="1"/>
  <c r="F759" i="1"/>
  <c r="E759" i="1"/>
  <c r="P758" i="1"/>
  <c r="Q758" i="1" s="1"/>
  <c r="G758" i="1"/>
  <c r="F758" i="1"/>
  <c r="E758" i="1"/>
  <c r="P757" i="1"/>
  <c r="Q757" i="1" s="1"/>
  <c r="G757" i="1"/>
  <c r="F757" i="1"/>
  <c r="E757" i="1"/>
  <c r="P756" i="1"/>
  <c r="Q756" i="1" s="1"/>
  <c r="G756" i="1"/>
  <c r="F756" i="1"/>
  <c r="E756" i="1"/>
  <c r="P755" i="1"/>
  <c r="Q755" i="1" s="1"/>
  <c r="G755" i="1"/>
  <c r="F755" i="1"/>
  <c r="E755" i="1"/>
  <c r="P754" i="1"/>
  <c r="Q754" i="1" s="1"/>
  <c r="G754" i="1"/>
  <c r="F754" i="1"/>
  <c r="E754" i="1"/>
  <c r="P753" i="1" l="1"/>
  <c r="Q753" i="1" s="1"/>
  <c r="G753" i="1"/>
  <c r="F753" i="1"/>
  <c r="E753" i="1"/>
  <c r="P752" i="1"/>
  <c r="Q752" i="1" s="1"/>
  <c r="G752" i="1"/>
  <c r="F752" i="1"/>
  <c r="E752" i="1"/>
  <c r="P751" i="1" l="1"/>
  <c r="Q751" i="1" s="1"/>
  <c r="G751" i="1"/>
  <c r="F751" i="1"/>
  <c r="E751" i="1"/>
  <c r="P750" i="1"/>
  <c r="Q750" i="1" s="1"/>
  <c r="P749" i="1"/>
  <c r="Q749" i="1" s="1"/>
  <c r="G749" i="1"/>
  <c r="F749" i="1"/>
  <c r="E749" i="1"/>
  <c r="P748" i="1"/>
  <c r="Q748" i="1" s="1"/>
  <c r="G748" i="1"/>
  <c r="F748" i="1"/>
  <c r="E748" i="1"/>
  <c r="P747" i="1"/>
  <c r="Q747" i="1" s="1"/>
  <c r="G747" i="1"/>
  <c r="F747" i="1"/>
  <c r="E747" i="1"/>
  <c r="P746" i="1"/>
  <c r="Q746" i="1" s="1"/>
  <c r="G746" i="1"/>
  <c r="F746" i="1"/>
  <c r="E746" i="1"/>
  <c r="S423" i="1"/>
  <c r="V423" i="1"/>
  <c r="T423" i="1" s="1"/>
  <c r="S424" i="1"/>
  <c r="V424" i="1"/>
  <c r="T424" i="1" s="1"/>
  <c r="S425" i="1"/>
  <c r="V425" i="1"/>
  <c r="T425" i="1" s="1"/>
  <c r="S426" i="1"/>
  <c r="V426" i="1"/>
  <c r="T426" i="1" s="1"/>
  <c r="S427" i="1"/>
  <c r="V427" i="1"/>
  <c r="T427" i="1" s="1"/>
  <c r="S428" i="1"/>
  <c r="V428" i="1"/>
  <c r="T428" i="1" s="1"/>
  <c r="S429" i="1"/>
  <c r="V429" i="1"/>
  <c r="T429" i="1" s="1"/>
  <c r="S430" i="1"/>
  <c r="V430" i="1"/>
  <c r="T430" i="1" s="1"/>
  <c r="S431" i="1"/>
  <c r="V431" i="1"/>
  <c r="T431" i="1" s="1"/>
  <c r="S432" i="1"/>
  <c r="V432" i="1"/>
  <c r="T432" i="1" s="1"/>
  <c r="S433" i="1"/>
  <c r="V433" i="1"/>
  <c r="T433" i="1" s="1"/>
  <c r="S434" i="1"/>
  <c r="V434" i="1"/>
  <c r="T434" i="1" s="1"/>
  <c r="S435" i="1"/>
  <c r="V435" i="1"/>
  <c r="T435" i="1" s="1"/>
  <c r="S436" i="1"/>
  <c r="V436" i="1"/>
  <c r="T436" i="1" s="1"/>
  <c r="S437" i="1"/>
  <c r="V437" i="1"/>
  <c r="T437" i="1" s="1"/>
  <c r="S438" i="1"/>
  <c r="V438" i="1"/>
  <c r="T438" i="1" s="1"/>
  <c r="S439" i="1"/>
  <c r="V439" i="1"/>
  <c r="T439" i="1" s="1"/>
  <c r="S440" i="1"/>
  <c r="V440" i="1"/>
  <c r="T440" i="1" s="1"/>
  <c r="S441" i="1"/>
  <c r="V441" i="1"/>
  <c r="T441" i="1" s="1"/>
  <c r="S442" i="1"/>
  <c r="V442" i="1"/>
  <c r="T442" i="1" s="1"/>
  <c r="S443" i="1"/>
  <c r="V443" i="1"/>
  <c r="T443" i="1" s="1"/>
  <c r="S444" i="1"/>
  <c r="V444" i="1"/>
  <c r="T444" i="1" s="1"/>
  <c r="S445" i="1"/>
  <c r="V445" i="1"/>
  <c r="T445" i="1" s="1"/>
  <c r="S446" i="1"/>
  <c r="V446" i="1"/>
  <c r="T446" i="1" s="1"/>
  <c r="S447" i="1"/>
  <c r="V447" i="1"/>
  <c r="T447" i="1" s="1"/>
  <c r="S448" i="1"/>
  <c r="V448" i="1"/>
  <c r="T448" i="1" s="1"/>
  <c r="S449" i="1"/>
  <c r="V449" i="1"/>
  <c r="T449" i="1" s="1"/>
  <c r="S450" i="1"/>
  <c r="V450" i="1"/>
  <c r="T450" i="1" s="1"/>
  <c r="S451" i="1"/>
  <c r="V451" i="1"/>
  <c r="T451" i="1" s="1"/>
  <c r="S452" i="1"/>
  <c r="V452" i="1"/>
  <c r="T452" i="1" s="1"/>
  <c r="S453" i="1"/>
  <c r="V453" i="1"/>
  <c r="T453" i="1" s="1"/>
  <c r="S454" i="1"/>
  <c r="V454" i="1"/>
  <c r="T454" i="1" s="1"/>
  <c r="S455" i="1"/>
  <c r="V455" i="1"/>
  <c r="T455" i="1" s="1"/>
  <c r="S456" i="1"/>
  <c r="V456" i="1"/>
  <c r="T456" i="1" s="1"/>
  <c r="S457" i="1"/>
  <c r="V457" i="1"/>
  <c r="T457" i="1" s="1"/>
  <c r="S458" i="1"/>
  <c r="V458" i="1"/>
  <c r="T458" i="1" s="1"/>
  <c r="S459" i="1"/>
  <c r="V459" i="1"/>
  <c r="T459" i="1" s="1"/>
  <c r="S460" i="1"/>
  <c r="V460" i="1"/>
  <c r="T460" i="1" s="1"/>
  <c r="S461" i="1"/>
  <c r="V461" i="1"/>
  <c r="T461" i="1" s="1"/>
  <c r="S462" i="1"/>
  <c r="V462" i="1"/>
  <c r="T462" i="1" s="1"/>
  <c r="S463" i="1"/>
  <c r="V463" i="1"/>
  <c r="T463" i="1" s="1"/>
  <c r="S464" i="1"/>
  <c r="V464" i="1"/>
  <c r="T464" i="1" s="1"/>
  <c r="S465" i="1"/>
  <c r="V465" i="1"/>
  <c r="T465" i="1" s="1"/>
  <c r="S466" i="1"/>
  <c r="V466" i="1"/>
  <c r="T466" i="1" s="1"/>
  <c r="S467" i="1"/>
  <c r="V467" i="1"/>
  <c r="T467" i="1" s="1"/>
  <c r="S468" i="1"/>
  <c r="V468" i="1"/>
  <c r="T468" i="1" s="1"/>
  <c r="S469" i="1"/>
  <c r="V469" i="1"/>
  <c r="T469" i="1" s="1"/>
  <c r="S470" i="1"/>
  <c r="V470" i="1"/>
  <c r="T470" i="1" s="1"/>
  <c r="S471" i="1"/>
  <c r="V471" i="1"/>
  <c r="T471" i="1" s="1"/>
  <c r="S472" i="1"/>
  <c r="V472" i="1"/>
  <c r="T472" i="1" s="1"/>
  <c r="S473" i="1"/>
  <c r="V473" i="1"/>
  <c r="T473" i="1" s="1"/>
  <c r="S474" i="1"/>
  <c r="V474" i="1"/>
  <c r="T474" i="1" s="1"/>
  <c r="S475" i="1"/>
  <c r="V475" i="1"/>
  <c r="T475" i="1" s="1"/>
  <c r="S476" i="1"/>
  <c r="V476" i="1"/>
  <c r="T476" i="1" s="1"/>
  <c r="S477" i="1"/>
  <c r="V477" i="1"/>
  <c r="T477" i="1" s="1"/>
  <c r="S478" i="1"/>
  <c r="V478" i="1"/>
  <c r="T478" i="1" s="1"/>
  <c r="S479" i="1"/>
  <c r="V479" i="1"/>
  <c r="T479" i="1" s="1"/>
  <c r="S480" i="1"/>
  <c r="V480" i="1"/>
  <c r="T480" i="1" s="1"/>
  <c r="S481" i="1"/>
  <c r="V481" i="1"/>
  <c r="T481" i="1" s="1"/>
  <c r="S482" i="1"/>
  <c r="V482" i="1"/>
  <c r="T482" i="1" s="1"/>
  <c r="S483" i="1"/>
  <c r="V483" i="1"/>
  <c r="T483" i="1" s="1"/>
  <c r="S484" i="1"/>
  <c r="V484" i="1"/>
  <c r="T484" i="1" s="1"/>
  <c r="S485" i="1"/>
  <c r="V485" i="1"/>
  <c r="T485" i="1" s="1"/>
  <c r="S486" i="1"/>
  <c r="V486" i="1"/>
  <c r="T486" i="1" s="1"/>
  <c r="S487" i="1"/>
  <c r="V487" i="1"/>
  <c r="T487" i="1" s="1"/>
  <c r="S488" i="1"/>
  <c r="V488" i="1"/>
  <c r="T488" i="1" s="1"/>
  <c r="S489" i="1"/>
  <c r="V489" i="1"/>
  <c r="T489" i="1" s="1"/>
  <c r="S490" i="1"/>
  <c r="V490" i="1"/>
  <c r="T490" i="1" s="1"/>
  <c r="S491" i="1"/>
  <c r="V491" i="1"/>
  <c r="T491" i="1" s="1"/>
  <c r="S492" i="1"/>
  <c r="V492" i="1"/>
  <c r="T492" i="1" s="1"/>
  <c r="S493" i="1"/>
  <c r="V493" i="1"/>
  <c r="T493" i="1" s="1"/>
  <c r="S494" i="1"/>
  <c r="V494" i="1"/>
  <c r="T494" i="1" s="1"/>
  <c r="S495" i="1"/>
  <c r="V495" i="1"/>
  <c r="T495" i="1" s="1"/>
  <c r="S496" i="1"/>
  <c r="V496" i="1"/>
  <c r="T496" i="1" s="1"/>
  <c r="S497" i="1"/>
  <c r="V497" i="1"/>
  <c r="T497" i="1" s="1"/>
  <c r="S498" i="1"/>
  <c r="V498" i="1"/>
  <c r="T498" i="1" s="1"/>
  <c r="S499" i="1"/>
  <c r="V499" i="1"/>
  <c r="T499" i="1" s="1"/>
  <c r="S500" i="1"/>
  <c r="V500" i="1"/>
  <c r="T500" i="1" s="1"/>
  <c r="S501" i="1"/>
  <c r="V501" i="1"/>
  <c r="T501" i="1" s="1"/>
  <c r="S502" i="1"/>
  <c r="V502" i="1"/>
  <c r="T502" i="1" s="1"/>
  <c r="S503" i="1"/>
  <c r="V503" i="1"/>
  <c r="T503" i="1" s="1"/>
  <c r="S504" i="1"/>
  <c r="V504" i="1"/>
  <c r="T504" i="1" s="1"/>
  <c r="S505" i="1"/>
  <c r="V505" i="1"/>
  <c r="T505" i="1" s="1"/>
  <c r="S506" i="1"/>
  <c r="V506" i="1"/>
  <c r="T506" i="1" s="1"/>
  <c r="S507" i="1"/>
  <c r="V507" i="1"/>
  <c r="T507" i="1" s="1"/>
  <c r="S508" i="1"/>
  <c r="V508" i="1"/>
  <c r="T508" i="1" s="1"/>
  <c r="S509" i="1"/>
  <c r="V509" i="1"/>
  <c r="T509" i="1" s="1"/>
  <c r="S510" i="1"/>
  <c r="V510" i="1"/>
  <c r="T510" i="1" s="1"/>
  <c r="S511" i="1"/>
  <c r="V511" i="1"/>
  <c r="T511" i="1" s="1"/>
  <c r="S512" i="1"/>
  <c r="V512" i="1"/>
  <c r="T512" i="1" s="1"/>
  <c r="S513" i="1"/>
  <c r="V513" i="1"/>
  <c r="T513" i="1" s="1"/>
  <c r="S514" i="1"/>
  <c r="V514" i="1"/>
  <c r="T514" i="1" s="1"/>
  <c r="S515" i="1"/>
  <c r="V515" i="1"/>
  <c r="T515" i="1" s="1"/>
  <c r="S516" i="1"/>
  <c r="V516" i="1"/>
  <c r="T516" i="1" s="1"/>
  <c r="S517" i="1"/>
  <c r="V517" i="1"/>
  <c r="T517" i="1" s="1"/>
  <c r="S518" i="1"/>
  <c r="V518" i="1"/>
  <c r="T518" i="1" s="1"/>
  <c r="S519" i="1"/>
  <c r="V519" i="1"/>
  <c r="T519" i="1" s="1"/>
  <c r="S520" i="1"/>
  <c r="V520" i="1"/>
  <c r="T520" i="1" s="1"/>
  <c r="S521" i="1"/>
  <c r="V521" i="1"/>
  <c r="T521" i="1" s="1"/>
  <c r="S522" i="1"/>
  <c r="V522" i="1"/>
  <c r="T522" i="1" s="1"/>
  <c r="S523" i="1"/>
  <c r="V523" i="1"/>
  <c r="T523" i="1" s="1"/>
  <c r="S524" i="1"/>
  <c r="V524" i="1"/>
  <c r="T524" i="1" s="1"/>
  <c r="S525" i="1"/>
  <c r="V525" i="1"/>
  <c r="T525" i="1" s="1"/>
  <c r="S526" i="1"/>
  <c r="V526" i="1"/>
  <c r="T526" i="1" s="1"/>
  <c r="S527" i="1"/>
  <c r="V527" i="1"/>
  <c r="T527" i="1" s="1"/>
  <c r="S528" i="1"/>
  <c r="V528" i="1"/>
  <c r="T528" i="1" s="1"/>
  <c r="S529" i="1"/>
  <c r="V529" i="1"/>
  <c r="T529" i="1" s="1"/>
  <c r="S530" i="1"/>
  <c r="V530" i="1"/>
  <c r="T530" i="1" s="1"/>
  <c r="S531" i="1"/>
  <c r="V531" i="1"/>
  <c r="T531" i="1" s="1"/>
  <c r="S532" i="1"/>
  <c r="V532" i="1"/>
  <c r="T532" i="1" s="1"/>
  <c r="S533" i="1"/>
  <c r="V533" i="1"/>
  <c r="T533" i="1" s="1"/>
  <c r="S534" i="1"/>
  <c r="V534" i="1"/>
  <c r="T534" i="1" s="1"/>
  <c r="S535" i="1"/>
  <c r="V535" i="1"/>
  <c r="T535" i="1" s="1"/>
  <c r="S536" i="1"/>
  <c r="V536" i="1"/>
  <c r="T536" i="1" s="1"/>
  <c r="S537" i="1"/>
  <c r="V537" i="1"/>
  <c r="T537" i="1" s="1"/>
  <c r="S538" i="1"/>
  <c r="V538" i="1"/>
  <c r="T538" i="1" s="1"/>
  <c r="S539" i="1"/>
  <c r="V539" i="1"/>
  <c r="T539" i="1" s="1"/>
  <c r="S540" i="1"/>
  <c r="V540" i="1"/>
  <c r="T540" i="1" s="1"/>
  <c r="S541" i="1"/>
  <c r="V541" i="1"/>
  <c r="T541" i="1" s="1"/>
  <c r="S542" i="1"/>
  <c r="V542" i="1"/>
  <c r="T542" i="1" s="1"/>
  <c r="S543" i="1"/>
  <c r="V543" i="1"/>
  <c r="T543" i="1" s="1"/>
  <c r="S544" i="1"/>
  <c r="V544" i="1"/>
  <c r="T544" i="1" s="1"/>
  <c r="S545" i="1"/>
  <c r="V545" i="1"/>
  <c r="T545" i="1" s="1"/>
  <c r="S546" i="1"/>
  <c r="V546" i="1"/>
  <c r="T546" i="1" s="1"/>
  <c r="S547" i="1"/>
  <c r="V547" i="1"/>
  <c r="T547" i="1" s="1"/>
  <c r="S548" i="1"/>
  <c r="V548" i="1"/>
  <c r="T548" i="1" s="1"/>
  <c r="S549" i="1"/>
  <c r="V549" i="1"/>
  <c r="T549" i="1" s="1"/>
  <c r="S550" i="1"/>
  <c r="V550" i="1"/>
  <c r="T550" i="1" s="1"/>
  <c r="S551" i="1"/>
  <c r="V551" i="1"/>
  <c r="T551" i="1" s="1"/>
  <c r="S552" i="1"/>
  <c r="V552" i="1"/>
  <c r="T552" i="1" s="1"/>
  <c r="S553" i="1"/>
  <c r="V553" i="1"/>
  <c r="T553" i="1" s="1"/>
  <c r="S554" i="1"/>
  <c r="V554" i="1"/>
  <c r="T554" i="1" s="1"/>
  <c r="S555" i="1"/>
  <c r="V555" i="1"/>
  <c r="T555" i="1" s="1"/>
  <c r="S556" i="1"/>
  <c r="V556" i="1"/>
  <c r="T556" i="1" s="1"/>
  <c r="S557" i="1"/>
  <c r="V557" i="1"/>
  <c r="T557" i="1" s="1"/>
  <c r="S558" i="1"/>
  <c r="V558" i="1"/>
  <c r="T558" i="1" s="1"/>
  <c r="S559" i="1"/>
  <c r="V559" i="1"/>
  <c r="T559" i="1" s="1"/>
  <c r="S560" i="1"/>
  <c r="V560" i="1"/>
  <c r="T560" i="1" s="1"/>
  <c r="S561" i="1"/>
  <c r="V561" i="1"/>
  <c r="T561" i="1" s="1"/>
  <c r="S562" i="1"/>
  <c r="V562" i="1"/>
  <c r="T562" i="1" s="1"/>
  <c r="S563" i="1"/>
  <c r="V563" i="1"/>
  <c r="T563" i="1" s="1"/>
  <c r="S564" i="1"/>
  <c r="V564" i="1"/>
  <c r="T564" i="1" s="1"/>
  <c r="S565" i="1"/>
  <c r="V565" i="1"/>
  <c r="T565" i="1" s="1"/>
  <c r="S566" i="1"/>
  <c r="V566" i="1"/>
  <c r="T566" i="1" s="1"/>
  <c r="S567" i="1"/>
  <c r="V567" i="1"/>
  <c r="T567" i="1" s="1"/>
  <c r="S568" i="1"/>
  <c r="V568" i="1"/>
  <c r="T568" i="1" s="1"/>
  <c r="S569" i="1"/>
  <c r="V569" i="1"/>
  <c r="T569" i="1" s="1"/>
  <c r="S570" i="1"/>
  <c r="V570" i="1"/>
  <c r="T570" i="1" s="1"/>
  <c r="S571" i="1"/>
  <c r="V571" i="1"/>
  <c r="T571" i="1" s="1"/>
  <c r="S572" i="1"/>
  <c r="V572" i="1"/>
  <c r="T572" i="1" s="1"/>
  <c r="S573" i="1"/>
  <c r="V573" i="1"/>
  <c r="T573" i="1" s="1"/>
  <c r="S574" i="1"/>
  <c r="V574" i="1"/>
  <c r="T574" i="1" s="1"/>
  <c r="S575" i="1"/>
  <c r="V575" i="1"/>
  <c r="T575" i="1" s="1"/>
  <c r="S576" i="1"/>
  <c r="V576" i="1"/>
  <c r="T576" i="1" s="1"/>
  <c r="S577" i="1"/>
  <c r="V577" i="1"/>
  <c r="T577" i="1" s="1"/>
  <c r="S578" i="1"/>
  <c r="V578" i="1"/>
  <c r="T578" i="1" s="1"/>
  <c r="S579" i="1"/>
  <c r="V579" i="1"/>
  <c r="T579" i="1" s="1"/>
  <c r="S580" i="1"/>
  <c r="V580" i="1"/>
  <c r="T580" i="1" s="1"/>
  <c r="S581" i="1"/>
  <c r="V581" i="1"/>
  <c r="T581" i="1" s="1"/>
  <c r="S582" i="1"/>
  <c r="V582" i="1"/>
  <c r="T582" i="1" s="1"/>
  <c r="S583" i="1"/>
  <c r="V583" i="1"/>
  <c r="T583" i="1" s="1"/>
  <c r="S584" i="1"/>
  <c r="V584" i="1"/>
  <c r="T584" i="1" s="1"/>
  <c r="S585" i="1"/>
  <c r="V585" i="1"/>
  <c r="T585" i="1" s="1"/>
  <c r="S586" i="1"/>
  <c r="V586" i="1"/>
  <c r="T586" i="1" s="1"/>
  <c r="S587" i="1"/>
  <c r="V587" i="1"/>
  <c r="T587" i="1" s="1"/>
  <c r="S588" i="1"/>
  <c r="V588" i="1"/>
  <c r="T588" i="1" s="1"/>
  <c r="S589" i="1"/>
  <c r="V589" i="1"/>
  <c r="T589" i="1" s="1"/>
  <c r="S590" i="1"/>
  <c r="V590" i="1"/>
  <c r="T590" i="1" s="1"/>
  <c r="S591" i="1"/>
  <c r="V591" i="1"/>
  <c r="T591" i="1" s="1"/>
  <c r="S592" i="1"/>
  <c r="V592" i="1"/>
  <c r="T592" i="1" s="1"/>
  <c r="S593" i="1"/>
  <c r="V593" i="1"/>
  <c r="T593" i="1" s="1"/>
  <c r="S594" i="1"/>
  <c r="V594" i="1"/>
  <c r="T594" i="1" s="1"/>
  <c r="S595" i="1"/>
  <c r="V595" i="1"/>
  <c r="T595" i="1" s="1"/>
  <c r="S596" i="1"/>
  <c r="V596" i="1"/>
  <c r="T596" i="1" s="1"/>
  <c r="S597" i="1"/>
  <c r="V597" i="1"/>
  <c r="T597" i="1" s="1"/>
  <c r="S598" i="1"/>
  <c r="V598" i="1"/>
  <c r="T598" i="1" s="1"/>
  <c r="S599" i="1"/>
  <c r="V599" i="1"/>
  <c r="T599" i="1" s="1"/>
  <c r="S600" i="1"/>
  <c r="V600" i="1"/>
  <c r="T600" i="1" s="1"/>
  <c r="S601" i="1"/>
  <c r="V601" i="1"/>
  <c r="T601" i="1" s="1"/>
  <c r="S602" i="1"/>
  <c r="V602" i="1"/>
  <c r="T602" i="1" s="1"/>
  <c r="S603" i="1"/>
  <c r="V603" i="1"/>
  <c r="T603" i="1" s="1"/>
  <c r="S604" i="1"/>
  <c r="V604" i="1"/>
  <c r="T604" i="1" s="1"/>
  <c r="S605" i="1"/>
  <c r="V605" i="1"/>
  <c r="T605" i="1" s="1"/>
  <c r="S606" i="1"/>
  <c r="T606" i="1"/>
  <c r="S607" i="1"/>
  <c r="V607" i="1"/>
  <c r="T607" i="1" s="1"/>
  <c r="S608" i="1"/>
  <c r="V608" i="1"/>
  <c r="T608" i="1" s="1"/>
  <c r="S609" i="1"/>
  <c r="V609" i="1"/>
  <c r="T609" i="1" s="1"/>
  <c r="S610" i="1"/>
  <c r="V610" i="1"/>
  <c r="T610" i="1" s="1"/>
  <c r="S611" i="1"/>
  <c r="V611" i="1"/>
  <c r="T611" i="1" s="1"/>
  <c r="S612" i="1"/>
  <c r="V612" i="1"/>
  <c r="T612" i="1" s="1"/>
  <c r="S613" i="1"/>
  <c r="V613" i="1"/>
  <c r="T613" i="1" s="1"/>
  <c r="S614" i="1"/>
  <c r="V614" i="1"/>
  <c r="T614" i="1" s="1"/>
  <c r="S615" i="1"/>
  <c r="V615" i="1"/>
  <c r="T615" i="1" s="1"/>
  <c r="S616" i="1"/>
  <c r="V616" i="1"/>
  <c r="T616" i="1" s="1"/>
  <c r="S617" i="1"/>
  <c r="V617" i="1"/>
  <c r="T617" i="1" s="1"/>
  <c r="S618" i="1"/>
  <c r="V618" i="1"/>
  <c r="T618" i="1" s="1"/>
  <c r="S619" i="1"/>
  <c r="V619" i="1"/>
  <c r="T619" i="1" s="1"/>
  <c r="S620" i="1"/>
  <c r="V620" i="1"/>
  <c r="T620" i="1" s="1"/>
  <c r="S621" i="1"/>
  <c r="V621" i="1"/>
  <c r="T621" i="1" s="1"/>
  <c r="S622" i="1"/>
  <c r="V622" i="1"/>
  <c r="T622" i="1" s="1"/>
  <c r="S623" i="1"/>
  <c r="V623" i="1"/>
  <c r="T623" i="1" s="1"/>
  <c r="S624" i="1"/>
  <c r="V624" i="1"/>
  <c r="T624" i="1" s="1"/>
  <c r="S625" i="1"/>
  <c r="V625" i="1"/>
  <c r="T625" i="1" s="1"/>
  <c r="S626" i="1"/>
  <c r="V626" i="1"/>
  <c r="T626" i="1" s="1"/>
  <c r="S627" i="1"/>
  <c r="V627" i="1"/>
  <c r="T627" i="1" s="1"/>
  <c r="S628" i="1"/>
  <c r="V628" i="1"/>
  <c r="T628" i="1" s="1"/>
  <c r="S629" i="1"/>
  <c r="V629" i="1"/>
  <c r="T629" i="1" s="1"/>
  <c r="S630" i="1"/>
  <c r="V630" i="1"/>
  <c r="T630" i="1" s="1"/>
  <c r="S631" i="1"/>
  <c r="V631" i="1"/>
  <c r="T631" i="1" s="1"/>
  <c r="S632" i="1"/>
  <c r="V632" i="1"/>
  <c r="T632" i="1" s="1"/>
  <c r="S633" i="1"/>
  <c r="V633" i="1"/>
  <c r="T633" i="1" s="1"/>
  <c r="S634" i="1"/>
  <c r="V634" i="1"/>
  <c r="T634" i="1" s="1"/>
  <c r="S635" i="1"/>
  <c r="V635" i="1"/>
  <c r="T635" i="1" s="1"/>
  <c r="S636" i="1"/>
  <c r="V636" i="1"/>
  <c r="T636" i="1" s="1"/>
  <c r="S637" i="1"/>
  <c r="V637" i="1"/>
  <c r="T637" i="1" s="1"/>
  <c r="S638" i="1"/>
  <c r="V638" i="1"/>
  <c r="T638" i="1" s="1"/>
  <c r="S639" i="1"/>
  <c r="V639" i="1"/>
  <c r="T639" i="1" s="1"/>
  <c r="S640" i="1"/>
  <c r="V640" i="1"/>
  <c r="T640" i="1" s="1"/>
  <c r="S641" i="1"/>
  <c r="V641" i="1"/>
  <c r="T641" i="1" s="1"/>
  <c r="S642" i="1"/>
  <c r="V642" i="1"/>
  <c r="T642" i="1" s="1"/>
  <c r="S643" i="1"/>
  <c r="V643" i="1"/>
  <c r="T643" i="1" s="1"/>
  <c r="S644" i="1"/>
  <c r="V644" i="1"/>
  <c r="T644" i="1" s="1"/>
  <c r="S645" i="1"/>
  <c r="V645" i="1"/>
  <c r="T645" i="1" s="1"/>
  <c r="S646" i="1"/>
  <c r="V646" i="1"/>
  <c r="T646" i="1" s="1"/>
  <c r="S647" i="1"/>
  <c r="V647" i="1"/>
  <c r="T647" i="1" s="1"/>
  <c r="S648" i="1"/>
  <c r="V648" i="1"/>
  <c r="T648" i="1" s="1"/>
  <c r="S649" i="1"/>
  <c r="V649" i="1"/>
  <c r="T649" i="1" s="1"/>
  <c r="S650" i="1"/>
  <c r="V650" i="1"/>
  <c r="T650" i="1" s="1"/>
  <c r="S651" i="1"/>
  <c r="V651" i="1"/>
  <c r="T651" i="1" s="1"/>
  <c r="S652" i="1"/>
  <c r="V652" i="1"/>
  <c r="T652" i="1" s="1"/>
  <c r="S653" i="1"/>
  <c r="V653" i="1"/>
  <c r="T653" i="1" s="1"/>
  <c r="S654" i="1"/>
  <c r="V654" i="1"/>
  <c r="T654" i="1" s="1"/>
  <c r="S655" i="1"/>
  <c r="V655" i="1"/>
  <c r="T655" i="1" s="1"/>
  <c r="S656" i="1"/>
  <c r="V656" i="1"/>
  <c r="T656" i="1" s="1"/>
  <c r="S657" i="1"/>
  <c r="V657" i="1"/>
  <c r="T657" i="1" s="1"/>
  <c r="S658" i="1"/>
  <c r="V658" i="1"/>
  <c r="T658" i="1" s="1"/>
  <c r="S659" i="1"/>
  <c r="V659" i="1"/>
  <c r="T659" i="1" s="1"/>
  <c r="S660" i="1"/>
  <c r="V660" i="1"/>
  <c r="T660" i="1" s="1"/>
  <c r="S661" i="1"/>
  <c r="V661" i="1"/>
  <c r="T661" i="1" s="1"/>
  <c r="S662" i="1"/>
  <c r="V662" i="1"/>
  <c r="T662" i="1" s="1"/>
  <c r="S663" i="1"/>
  <c r="V663" i="1"/>
  <c r="T663" i="1" s="1"/>
  <c r="S664" i="1"/>
  <c r="V664" i="1"/>
  <c r="T664" i="1" s="1"/>
  <c r="S665" i="1"/>
  <c r="V665" i="1"/>
  <c r="T665" i="1" s="1"/>
  <c r="S666" i="1"/>
  <c r="V666" i="1"/>
  <c r="T666" i="1" s="1"/>
  <c r="S667" i="1"/>
  <c r="V667" i="1"/>
  <c r="T667" i="1" s="1"/>
  <c r="S668" i="1"/>
  <c r="V668" i="1"/>
  <c r="T668" i="1" s="1"/>
  <c r="S669" i="1"/>
  <c r="V669" i="1"/>
  <c r="T669" i="1" s="1"/>
  <c r="S670" i="1"/>
  <c r="V670" i="1"/>
  <c r="T670" i="1" s="1"/>
  <c r="S671" i="1"/>
  <c r="V671" i="1"/>
  <c r="T671" i="1" s="1"/>
  <c r="S672" i="1"/>
  <c r="V672" i="1"/>
  <c r="T672" i="1" s="1"/>
  <c r="S673" i="1"/>
  <c r="V673" i="1"/>
  <c r="T673" i="1" s="1"/>
  <c r="S674" i="1"/>
  <c r="V674" i="1"/>
  <c r="T674" i="1" s="1"/>
  <c r="S675" i="1"/>
  <c r="V675" i="1"/>
  <c r="T675" i="1" s="1"/>
  <c r="S676" i="1"/>
  <c r="V676" i="1"/>
  <c r="T676" i="1" s="1"/>
  <c r="S677" i="1"/>
  <c r="V677" i="1"/>
  <c r="T677" i="1" s="1"/>
  <c r="S678" i="1"/>
  <c r="V678" i="1"/>
  <c r="T678" i="1" s="1"/>
  <c r="S679" i="1"/>
  <c r="V679" i="1"/>
  <c r="T679" i="1" s="1"/>
  <c r="S680" i="1"/>
  <c r="V680" i="1"/>
  <c r="T680" i="1" s="1"/>
  <c r="S681" i="1"/>
  <c r="V681" i="1"/>
  <c r="T681" i="1" s="1"/>
  <c r="S682" i="1"/>
  <c r="V682" i="1"/>
  <c r="T682" i="1" s="1"/>
  <c r="S683" i="1"/>
  <c r="V683" i="1"/>
  <c r="T683" i="1" s="1"/>
  <c r="S684" i="1"/>
  <c r="V684" i="1"/>
  <c r="T684" i="1" s="1"/>
  <c r="S685" i="1"/>
  <c r="V685" i="1"/>
  <c r="T685" i="1" s="1"/>
  <c r="S686" i="1"/>
  <c r="V686" i="1"/>
  <c r="T686" i="1" s="1"/>
  <c r="S687" i="1"/>
  <c r="V687" i="1"/>
  <c r="T687" i="1" s="1"/>
  <c r="S688" i="1"/>
  <c r="V688" i="1"/>
  <c r="T688" i="1" s="1"/>
  <c r="S689" i="1"/>
  <c r="V689" i="1"/>
  <c r="T689" i="1" s="1"/>
  <c r="S690" i="1"/>
  <c r="V690" i="1"/>
  <c r="T690" i="1" s="1"/>
  <c r="S691" i="1"/>
  <c r="V691" i="1"/>
  <c r="T691" i="1" s="1"/>
  <c r="S692" i="1"/>
  <c r="V692" i="1"/>
  <c r="T692" i="1" s="1"/>
  <c r="S693" i="1"/>
  <c r="V693" i="1"/>
  <c r="T693" i="1" s="1"/>
  <c r="S694" i="1"/>
  <c r="V694" i="1"/>
  <c r="T694" i="1" s="1"/>
  <c r="S695" i="1"/>
  <c r="V695" i="1"/>
  <c r="T695" i="1" s="1"/>
  <c r="S696" i="1"/>
  <c r="V696" i="1"/>
  <c r="T696" i="1" s="1"/>
  <c r="S697" i="1"/>
  <c r="V697" i="1"/>
  <c r="T697" i="1" s="1"/>
  <c r="S698" i="1"/>
  <c r="V698" i="1"/>
  <c r="T698" i="1" s="1"/>
  <c r="S699" i="1"/>
  <c r="V699" i="1"/>
  <c r="T699" i="1" s="1"/>
  <c r="S700" i="1"/>
  <c r="V700" i="1"/>
  <c r="T700" i="1" s="1"/>
  <c r="S701" i="1"/>
  <c r="V701" i="1"/>
  <c r="T701" i="1" s="1"/>
  <c r="S702" i="1"/>
  <c r="V702" i="1"/>
  <c r="T702" i="1" s="1"/>
  <c r="S703" i="1"/>
  <c r="V703" i="1"/>
  <c r="T703" i="1" s="1"/>
  <c r="S704" i="1"/>
  <c r="V704" i="1"/>
  <c r="T704" i="1" s="1"/>
  <c r="S705" i="1"/>
  <c r="V705" i="1"/>
  <c r="T705" i="1" s="1"/>
  <c r="S706" i="1"/>
  <c r="V706" i="1"/>
  <c r="T706" i="1" s="1"/>
  <c r="S707" i="1"/>
  <c r="V707" i="1"/>
  <c r="T707" i="1" s="1"/>
  <c r="S708" i="1"/>
  <c r="V708" i="1"/>
  <c r="T708" i="1" s="1"/>
  <c r="S709" i="1"/>
  <c r="V709" i="1"/>
  <c r="T709" i="1" s="1"/>
  <c r="S710" i="1"/>
  <c r="V710" i="1"/>
  <c r="T710" i="1" s="1"/>
  <c r="S711" i="1"/>
  <c r="V711" i="1"/>
  <c r="T711" i="1" s="1"/>
  <c r="S712" i="1"/>
  <c r="V712" i="1"/>
  <c r="T712" i="1" s="1"/>
  <c r="S713" i="1"/>
  <c r="V713" i="1"/>
  <c r="T713" i="1" s="1"/>
  <c r="S714" i="1"/>
  <c r="V714" i="1"/>
  <c r="T714" i="1" s="1"/>
  <c r="S715" i="1"/>
  <c r="V715" i="1"/>
  <c r="T715" i="1" s="1"/>
  <c r="S716" i="1"/>
  <c r="V716" i="1"/>
  <c r="T716" i="1" s="1"/>
  <c r="S717" i="1"/>
  <c r="V717" i="1"/>
  <c r="T717" i="1" s="1"/>
  <c r="S718" i="1"/>
  <c r="V718" i="1"/>
  <c r="T718" i="1" s="1"/>
  <c r="S719" i="1"/>
  <c r="V719" i="1"/>
  <c r="T719" i="1" s="1"/>
  <c r="S720" i="1"/>
  <c r="V720" i="1"/>
  <c r="T720" i="1" s="1"/>
  <c r="S721" i="1"/>
  <c r="V721" i="1"/>
  <c r="T721" i="1" s="1"/>
  <c r="S722" i="1"/>
  <c r="V722" i="1"/>
  <c r="T722" i="1" s="1"/>
  <c r="S723" i="1"/>
  <c r="V723" i="1"/>
  <c r="T723" i="1" s="1"/>
  <c r="S724" i="1"/>
  <c r="V724" i="1"/>
  <c r="T724" i="1" s="1"/>
  <c r="S725" i="1"/>
  <c r="V725" i="1"/>
  <c r="T725" i="1" s="1"/>
  <c r="S726" i="1"/>
  <c r="V726" i="1"/>
  <c r="T726" i="1" s="1"/>
  <c r="S727" i="1"/>
  <c r="V727" i="1"/>
  <c r="T727" i="1" s="1"/>
  <c r="S728" i="1"/>
  <c r="V728" i="1"/>
  <c r="T728" i="1" s="1"/>
  <c r="S729" i="1"/>
  <c r="V729" i="1"/>
  <c r="T729" i="1" s="1"/>
  <c r="S730" i="1"/>
  <c r="V730" i="1"/>
  <c r="T730" i="1" s="1"/>
  <c r="S731" i="1"/>
  <c r="V731" i="1"/>
  <c r="T731" i="1" s="1"/>
  <c r="S732" i="1"/>
  <c r="V732" i="1"/>
  <c r="T732" i="1" s="1"/>
  <c r="S733" i="1"/>
  <c r="V733" i="1"/>
  <c r="T733" i="1" s="1"/>
  <c r="S734" i="1"/>
  <c r="V734" i="1"/>
  <c r="T734" i="1" s="1"/>
  <c r="S735" i="1"/>
  <c r="V735" i="1"/>
  <c r="T735" i="1" s="1"/>
  <c r="S736" i="1"/>
  <c r="V736" i="1"/>
  <c r="T736" i="1" s="1"/>
  <c r="S737" i="1"/>
  <c r="V737" i="1"/>
  <c r="T737" i="1" s="1"/>
  <c r="S738" i="1"/>
  <c r="V738" i="1"/>
  <c r="T738" i="1" s="1"/>
  <c r="S739" i="1"/>
  <c r="V739" i="1"/>
  <c r="T739" i="1" s="1"/>
  <c r="S740" i="1"/>
  <c r="V740" i="1"/>
  <c r="T740" i="1" s="1"/>
  <c r="S741" i="1"/>
  <c r="V741" i="1"/>
  <c r="T741" i="1" s="1"/>
  <c r="S742" i="1"/>
  <c r="V742" i="1"/>
  <c r="T742" i="1" s="1"/>
  <c r="S743" i="1"/>
  <c r="V743" i="1"/>
  <c r="T743" i="1" s="1"/>
  <c r="S744" i="1"/>
  <c r="V744" i="1"/>
  <c r="T744" i="1" s="1"/>
  <c r="S745" i="1"/>
  <c r="V745" i="1"/>
  <c r="T745" i="1" s="1"/>
  <c r="P745" i="1"/>
  <c r="Q745" i="1" s="1"/>
  <c r="P744" i="1"/>
  <c r="Q744" i="1" s="1"/>
  <c r="P743" i="1" l="1"/>
  <c r="Q743" i="1" s="1"/>
  <c r="G743" i="1"/>
  <c r="F743" i="1"/>
  <c r="E743" i="1"/>
  <c r="S3" i="1" l="1"/>
  <c r="V3" i="1"/>
  <c r="T3" i="1" s="1"/>
  <c r="S4" i="1"/>
  <c r="V4" i="1"/>
  <c r="T4" i="1" s="1"/>
  <c r="S5" i="1"/>
  <c r="V5" i="1"/>
  <c r="T5" i="1" s="1"/>
  <c r="S6" i="1"/>
  <c r="V6" i="1"/>
  <c r="T6" i="1" s="1"/>
  <c r="S7" i="1"/>
  <c r="V7" i="1"/>
  <c r="T7" i="1" s="1"/>
  <c r="S8" i="1"/>
  <c r="V8" i="1"/>
  <c r="T8" i="1" s="1"/>
  <c r="S9" i="1"/>
  <c r="V9" i="1"/>
  <c r="T9" i="1" s="1"/>
  <c r="S10" i="1"/>
  <c r="V10" i="1"/>
  <c r="T10" i="1" s="1"/>
  <c r="S11" i="1"/>
  <c r="V11" i="1"/>
  <c r="T11" i="1" s="1"/>
  <c r="S12" i="1"/>
  <c r="V12" i="1"/>
  <c r="T12" i="1" s="1"/>
  <c r="S13" i="1"/>
  <c r="V13" i="1"/>
  <c r="T13" i="1" s="1"/>
  <c r="S14" i="1"/>
  <c r="V14" i="1"/>
  <c r="T14" i="1" s="1"/>
  <c r="S15" i="1"/>
  <c r="V15" i="1"/>
  <c r="T15" i="1" s="1"/>
  <c r="S16" i="1"/>
  <c r="V16" i="1"/>
  <c r="T16" i="1" s="1"/>
  <c r="S17" i="1"/>
  <c r="V17" i="1"/>
  <c r="T17" i="1" s="1"/>
  <c r="S18" i="1"/>
  <c r="V18" i="1"/>
  <c r="T18" i="1" s="1"/>
  <c r="S19" i="1"/>
  <c r="V19" i="1"/>
  <c r="T19" i="1" s="1"/>
  <c r="S20" i="1"/>
  <c r="V20" i="1"/>
  <c r="T20" i="1" s="1"/>
  <c r="S21" i="1"/>
  <c r="V21" i="1"/>
  <c r="T21" i="1" s="1"/>
  <c r="S22" i="1"/>
  <c r="V22" i="1"/>
  <c r="T22" i="1" s="1"/>
  <c r="S23" i="1"/>
  <c r="V23" i="1"/>
  <c r="T23" i="1" s="1"/>
  <c r="S24" i="1"/>
  <c r="V24" i="1"/>
  <c r="T24" i="1" s="1"/>
  <c r="S25" i="1"/>
  <c r="V25" i="1"/>
  <c r="T25" i="1" s="1"/>
  <c r="S26" i="1"/>
  <c r="V26" i="1"/>
  <c r="T26" i="1" s="1"/>
  <c r="S27" i="1"/>
  <c r="V27" i="1"/>
  <c r="T27" i="1" s="1"/>
  <c r="S28" i="1"/>
  <c r="V28" i="1"/>
  <c r="T28" i="1" s="1"/>
  <c r="S29" i="1"/>
  <c r="V29" i="1"/>
  <c r="T29" i="1" s="1"/>
  <c r="S30" i="1"/>
  <c r="V30" i="1"/>
  <c r="T30" i="1" s="1"/>
  <c r="S31" i="1"/>
  <c r="V31" i="1"/>
  <c r="T31" i="1" s="1"/>
  <c r="S32" i="1"/>
  <c r="V32" i="1"/>
  <c r="T32" i="1" s="1"/>
  <c r="S33" i="1"/>
  <c r="V33" i="1"/>
  <c r="T33" i="1" s="1"/>
  <c r="S34" i="1"/>
  <c r="V34" i="1"/>
  <c r="T34" i="1" s="1"/>
  <c r="S35" i="1"/>
  <c r="V35" i="1"/>
  <c r="T35" i="1" s="1"/>
  <c r="S36" i="1"/>
  <c r="V36" i="1"/>
  <c r="T36" i="1" s="1"/>
  <c r="S37" i="1"/>
  <c r="V37" i="1"/>
  <c r="T37" i="1" s="1"/>
  <c r="S38" i="1"/>
  <c r="V38" i="1"/>
  <c r="T38" i="1" s="1"/>
  <c r="S39" i="1"/>
  <c r="V39" i="1"/>
  <c r="T39" i="1" s="1"/>
  <c r="S40" i="1"/>
  <c r="V40" i="1"/>
  <c r="T40" i="1" s="1"/>
  <c r="S41" i="1"/>
  <c r="V41" i="1"/>
  <c r="T41" i="1" s="1"/>
  <c r="S42" i="1"/>
  <c r="V42" i="1"/>
  <c r="T42" i="1" s="1"/>
  <c r="S43" i="1"/>
  <c r="V43" i="1"/>
  <c r="T43" i="1" s="1"/>
  <c r="S44" i="1"/>
  <c r="V44" i="1"/>
  <c r="T44" i="1" s="1"/>
  <c r="S45" i="1"/>
  <c r="V45" i="1"/>
  <c r="T45" i="1" s="1"/>
  <c r="S46" i="1"/>
  <c r="V46" i="1"/>
  <c r="T46" i="1" s="1"/>
  <c r="S47" i="1"/>
  <c r="V47" i="1"/>
  <c r="T47" i="1" s="1"/>
  <c r="S48" i="1"/>
  <c r="V48" i="1"/>
  <c r="T48" i="1" s="1"/>
  <c r="S49" i="1"/>
  <c r="V49" i="1"/>
  <c r="T49" i="1" s="1"/>
  <c r="S50" i="1"/>
  <c r="V50" i="1"/>
  <c r="T50" i="1" s="1"/>
  <c r="S51" i="1"/>
  <c r="V51" i="1"/>
  <c r="T51" i="1" s="1"/>
  <c r="S52" i="1"/>
  <c r="V52" i="1"/>
  <c r="T52" i="1" s="1"/>
  <c r="S53" i="1"/>
  <c r="V53" i="1"/>
  <c r="T53" i="1" s="1"/>
  <c r="S54" i="1"/>
  <c r="V54" i="1"/>
  <c r="T54" i="1" s="1"/>
  <c r="S55" i="1"/>
  <c r="V55" i="1"/>
  <c r="T55" i="1" s="1"/>
  <c r="S56" i="1"/>
  <c r="V56" i="1"/>
  <c r="T56" i="1" s="1"/>
  <c r="S57" i="1"/>
  <c r="V57" i="1"/>
  <c r="T57" i="1" s="1"/>
  <c r="S58" i="1"/>
  <c r="V58" i="1"/>
  <c r="T58" i="1" s="1"/>
  <c r="S59" i="1"/>
  <c r="V59" i="1"/>
  <c r="T59" i="1" s="1"/>
  <c r="S60" i="1"/>
  <c r="V60" i="1"/>
  <c r="T60" i="1" s="1"/>
  <c r="S61" i="1"/>
  <c r="V61" i="1"/>
  <c r="T61" i="1" s="1"/>
  <c r="S62" i="1"/>
  <c r="V62" i="1"/>
  <c r="T62" i="1" s="1"/>
  <c r="S63" i="1"/>
  <c r="V63" i="1"/>
  <c r="T63" i="1" s="1"/>
  <c r="S64" i="1"/>
  <c r="V64" i="1"/>
  <c r="T64" i="1" s="1"/>
  <c r="S65" i="1"/>
  <c r="V65" i="1"/>
  <c r="T65" i="1" s="1"/>
  <c r="S66" i="1"/>
  <c r="V66" i="1"/>
  <c r="T66" i="1" s="1"/>
  <c r="S67" i="1"/>
  <c r="V67" i="1"/>
  <c r="T67" i="1" s="1"/>
  <c r="S68" i="1"/>
  <c r="V68" i="1"/>
  <c r="T68" i="1" s="1"/>
  <c r="S69" i="1"/>
  <c r="V69" i="1"/>
  <c r="T69" i="1" s="1"/>
  <c r="S70" i="1"/>
  <c r="V70" i="1"/>
  <c r="T70" i="1" s="1"/>
  <c r="S71" i="1"/>
  <c r="V71" i="1"/>
  <c r="T71" i="1" s="1"/>
  <c r="S72" i="1"/>
  <c r="V72" i="1"/>
  <c r="T72" i="1" s="1"/>
  <c r="S73" i="1"/>
  <c r="V73" i="1"/>
  <c r="T73" i="1" s="1"/>
  <c r="S74" i="1"/>
  <c r="V74" i="1"/>
  <c r="T74" i="1" s="1"/>
  <c r="S75" i="1"/>
  <c r="V75" i="1"/>
  <c r="T75" i="1" s="1"/>
  <c r="S76" i="1"/>
  <c r="V76" i="1"/>
  <c r="T76" i="1" s="1"/>
  <c r="S77" i="1"/>
  <c r="V77" i="1"/>
  <c r="T77" i="1" s="1"/>
  <c r="S78" i="1"/>
  <c r="V78" i="1"/>
  <c r="T78" i="1" s="1"/>
  <c r="S79" i="1"/>
  <c r="V79" i="1"/>
  <c r="T79" i="1" s="1"/>
  <c r="S80" i="1"/>
  <c r="V80" i="1"/>
  <c r="T80" i="1" s="1"/>
  <c r="S81" i="1"/>
  <c r="V81" i="1"/>
  <c r="T81" i="1" s="1"/>
  <c r="S82" i="1"/>
  <c r="V82" i="1"/>
  <c r="T82" i="1" s="1"/>
  <c r="S83" i="1"/>
  <c r="V83" i="1"/>
  <c r="T83" i="1" s="1"/>
  <c r="S84" i="1"/>
  <c r="V84" i="1"/>
  <c r="T84" i="1" s="1"/>
  <c r="S85" i="1"/>
  <c r="V85" i="1"/>
  <c r="T85" i="1" s="1"/>
  <c r="S86" i="1"/>
  <c r="V86" i="1"/>
  <c r="T86" i="1" s="1"/>
  <c r="S87" i="1"/>
  <c r="V87" i="1"/>
  <c r="T87" i="1" s="1"/>
  <c r="S88" i="1"/>
  <c r="V88" i="1"/>
  <c r="T88" i="1" s="1"/>
  <c r="S89" i="1"/>
  <c r="V89" i="1"/>
  <c r="T89" i="1" s="1"/>
  <c r="S90" i="1"/>
  <c r="V90" i="1"/>
  <c r="T90" i="1" s="1"/>
  <c r="S91" i="1"/>
  <c r="V91" i="1"/>
  <c r="T91" i="1" s="1"/>
  <c r="S92" i="1"/>
  <c r="V92" i="1"/>
  <c r="T92" i="1" s="1"/>
  <c r="S93" i="1"/>
  <c r="V93" i="1"/>
  <c r="T93" i="1" s="1"/>
  <c r="S94" i="1"/>
  <c r="V94" i="1"/>
  <c r="T94" i="1" s="1"/>
  <c r="S95" i="1"/>
  <c r="V95" i="1"/>
  <c r="T95" i="1" s="1"/>
  <c r="S96" i="1"/>
  <c r="V96" i="1"/>
  <c r="T96" i="1" s="1"/>
  <c r="S97" i="1"/>
  <c r="V97" i="1"/>
  <c r="T97" i="1" s="1"/>
  <c r="S98" i="1"/>
  <c r="V98" i="1"/>
  <c r="T98" i="1" s="1"/>
  <c r="S99" i="1"/>
  <c r="V99" i="1"/>
  <c r="T99" i="1" s="1"/>
  <c r="S100" i="1"/>
  <c r="V100" i="1"/>
  <c r="T100" i="1" s="1"/>
  <c r="S101" i="1"/>
  <c r="V101" i="1"/>
  <c r="T101" i="1" s="1"/>
  <c r="S102" i="1"/>
  <c r="V102" i="1"/>
  <c r="T102" i="1" s="1"/>
  <c r="S103" i="1"/>
  <c r="V103" i="1"/>
  <c r="T103" i="1" s="1"/>
  <c r="S104" i="1"/>
  <c r="V104" i="1"/>
  <c r="T104" i="1" s="1"/>
  <c r="S105" i="1"/>
  <c r="V105" i="1"/>
  <c r="T105" i="1" s="1"/>
  <c r="S106" i="1"/>
  <c r="V106" i="1"/>
  <c r="T106" i="1" s="1"/>
  <c r="S107" i="1"/>
  <c r="V107" i="1"/>
  <c r="T107" i="1" s="1"/>
  <c r="S108" i="1"/>
  <c r="V108" i="1"/>
  <c r="T108" i="1" s="1"/>
  <c r="S109" i="1"/>
  <c r="V109" i="1"/>
  <c r="T109" i="1" s="1"/>
  <c r="S110" i="1"/>
  <c r="V110" i="1"/>
  <c r="T110" i="1" s="1"/>
  <c r="S111" i="1"/>
  <c r="V111" i="1"/>
  <c r="T111" i="1" s="1"/>
  <c r="S112" i="1"/>
  <c r="V112" i="1"/>
  <c r="T112" i="1" s="1"/>
  <c r="S113" i="1"/>
  <c r="V113" i="1"/>
  <c r="T113" i="1" s="1"/>
  <c r="S114" i="1"/>
  <c r="V114" i="1"/>
  <c r="T114" i="1" s="1"/>
  <c r="S115" i="1"/>
  <c r="V115" i="1"/>
  <c r="T115" i="1" s="1"/>
  <c r="S116" i="1"/>
  <c r="V116" i="1"/>
  <c r="T116" i="1" s="1"/>
  <c r="S117" i="1"/>
  <c r="V117" i="1"/>
  <c r="T117" i="1" s="1"/>
  <c r="S118" i="1"/>
  <c r="V118" i="1"/>
  <c r="T118" i="1" s="1"/>
  <c r="S119" i="1"/>
  <c r="V119" i="1"/>
  <c r="T119" i="1" s="1"/>
  <c r="S120" i="1"/>
  <c r="V120" i="1"/>
  <c r="T120" i="1" s="1"/>
  <c r="S121" i="1"/>
  <c r="V121" i="1"/>
  <c r="T121" i="1" s="1"/>
  <c r="S122" i="1"/>
  <c r="V122" i="1"/>
  <c r="T122" i="1" s="1"/>
  <c r="S123" i="1"/>
  <c r="V123" i="1"/>
  <c r="T123" i="1" s="1"/>
  <c r="S124" i="1"/>
  <c r="V124" i="1"/>
  <c r="T124" i="1" s="1"/>
  <c r="S125" i="1"/>
  <c r="V125" i="1"/>
  <c r="T125" i="1" s="1"/>
  <c r="S126" i="1"/>
  <c r="V126" i="1"/>
  <c r="T126" i="1" s="1"/>
  <c r="S127" i="1"/>
  <c r="V127" i="1"/>
  <c r="T127" i="1" s="1"/>
  <c r="S128" i="1"/>
  <c r="V128" i="1"/>
  <c r="T128" i="1" s="1"/>
  <c r="S129" i="1"/>
  <c r="V129" i="1"/>
  <c r="T129" i="1" s="1"/>
  <c r="S130" i="1"/>
  <c r="V130" i="1"/>
  <c r="T130" i="1" s="1"/>
  <c r="S131" i="1"/>
  <c r="V131" i="1"/>
  <c r="T131" i="1" s="1"/>
  <c r="S132" i="1"/>
  <c r="V132" i="1"/>
  <c r="T132" i="1" s="1"/>
  <c r="S133" i="1"/>
  <c r="V133" i="1"/>
  <c r="T133" i="1" s="1"/>
  <c r="S134" i="1"/>
  <c r="V134" i="1"/>
  <c r="T134" i="1" s="1"/>
  <c r="S135" i="1"/>
  <c r="V135" i="1"/>
  <c r="T135" i="1" s="1"/>
  <c r="S136" i="1"/>
  <c r="V136" i="1"/>
  <c r="T136" i="1" s="1"/>
  <c r="S137" i="1"/>
  <c r="V137" i="1"/>
  <c r="T137" i="1" s="1"/>
  <c r="S138" i="1"/>
  <c r="V138" i="1"/>
  <c r="T138" i="1" s="1"/>
  <c r="S139" i="1"/>
  <c r="V139" i="1"/>
  <c r="T139" i="1" s="1"/>
  <c r="S140" i="1"/>
  <c r="V140" i="1"/>
  <c r="T140" i="1" s="1"/>
  <c r="S141" i="1"/>
  <c r="V141" i="1"/>
  <c r="T141" i="1" s="1"/>
  <c r="S142" i="1"/>
  <c r="V142" i="1"/>
  <c r="T142" i="1" s="1"/>
  <c r="S143" i="1"/>
  <c r="V143" i="1"/>
  <c r="T143" i="1" s="1"/>
  <c r="S144" i="1"/>
  <c r="V144" i="1"/>
  <c r="T144" i="1" s="1"/>
  <c r="S145" i="1"/>
  <c r="V145" i="1"/>
  <c r="T145" i="1" s="1"/>
  <c r="S146" i="1"/>
  <c r="V146" i="1"/>
  <c r="T146" i="1" s="1"/>
  <c r="S147" i="1"/>
  <c r="V147" i="1"/>
  <c r="T147" i="1" s="1"/>
  <c r="S148" i="1"/>
  <c r="V148" i="1"/>
  <c r="T148" i="1" s="1"/>
  <c r="S149" i="1"/>
  <c r="V149" i="1"/>
  <c r="T149" i="1" s="1"/>
  <c r="S150" i="1"/>
  <c r="V150" i="1"/>
  <c r="T150" i="1" s="1"/>
  <c r="S151" i="1"/>
  <c r="V151" i="1"/>
  <c r="T151" i="1" s="1"/>
  <c r="S152" i="1"/>
  <c r="V152" i="1"/>
  <c r="T152" i="1" s="1"/>
  <c r="S153" i="1"/>
  <c r="V153" i="1"/>
  <c r="T153" i="1" s="1"/>
  <c r="S154" i="1"/>
  <c r="V154" i="1"/>
  <c r="T154" i="1" s="1"/>
  <c r="S155" i="1"/>
  <c r="V155" i="1"/>
  <c r="T155" i="1" s="1"/>
  <c r="S156" i="1"/>
  <c r="V156" i="1"/>
  <c r="T156" i="1" s="1"/>
  <c r="S157" i="1"/>
  <c r="V157" i="1"/>
  <c r="T157" i="1" s="1"/>
  <c r="S158" i="1"/>
  <c r="V158" i="1"/>
  <c r="T158" i="1" s="1"/>
  <c r="S159" i="1"/>
  <c r="V159" i="1"/>
  <c r="T159" i="1" s="1"/>
  <c r="S160" i="1"/>
  <c r="V160" i="1"/>
  <c r="T160" i="1" s="1"/>
  <c r="S161" i="1"/>
  <c r="V161" i="1"/>
  <c r="T161" i="1" s="1"/>
  <c r="S162" i="1"/>
  <c r="V162" i="1"/>
  <c r="T162" i="1" s="1"/>
  <c r="S163" i="1"/>
  <c r="V163" i="1"/>
  <c r="T163" i="1" s="1"/>
  <c r="S164" i="1"/>
  <c r="V164" i="1"/>
  <c r="T164" i="1" s="1"/>
  <c r="S165" i="1"/>
  <c r="V165" i="1"/>
  <c r="T165" i="1" s="1"/>
  <c r="S166" i="1"/>
  <c r="V166" i="1"/>
  <c r="T166" i="1" s="1"/>
  <c r="S167" i="1"/>
  <c r="V167" i="1"/>
  <c r="T167" i="1" s="1"/>
  <c r="S168" i="1"/>
  <c r="V168" i="1"/>
  <c r="T168" i="1" s="1"/>
  <c r="S169" i="1"/>
  <c r="V169" i="1"/>
  <c r="T169" i="1" s="1"/>
  <c r="S170" i="1"/>
  <c r="V170" i="1"/>
  <c r="T170" i="1" s="1"/>
  <c r="S171" i="1"/>
  <c r="V171" i="1"/>
  <c r="T171" i="1" s="1"/>
  <c r="S172" i="1"/>
  <c r="V172" i="1"/>
  <c r="T172" i="1" s="1"/>
  <c r="S173" i="1"/>
  <c r="V173" i="1"/>
  <c r="T173" i="1" s="1"/>
  <c r="S174" i="1"/>
  <c r="V174" i="1"/>
  <c r="T174" i="1" s="1"/>
  <c r="S175" i="1"/>
  <c r="V175" i="1"/>
  <c r="T175" i="1" s="1"/>
  <c r="S176" i="1"/>
  <c r="V176" i="1"/>
  <c r="T176" i="1" s="1"/>
  <c r="S177" i="1"/>
  <c r="V177" i="1"/>
  <c r="T177" i="1" s="1"/>
  <c r="S178" i="1"/>
  <c r="V178" i="1"/>
  <c r="T178" i="1" s="1"/>
  <c r="S179" i="1"/>
  <c r="V179" i="1"/>
  <c r="T179" i="1" s="1"/>
  <c r="S180" i="1"/>
  <c r="V180" i="1"/>
  <c r="T180" i="1" s="1"/>
  <c r="S181" i="1"/>
  <c r="V181" i="1"/>
  <c r="T181" i="1" s="1"/>
  <c r="S182" i="1"/>
  <c r="V182" i="1"/>
  <c r="T182" i="1" s="1"/>
  <c r="S183" i="1"/>
  <c r="V183" i="1"/>
  <c r="T183" i="1" s="1"/>
  <c r="S184" i="1"/>
  <c r="V184" i="1"/>
  <c r="T184" i="1" s="1"/>
  <c r="S185" i="1"/>
  <c r="V185" i="1"/>
  <c r="T185" i="1" s="1"/>
  <c r="S186" i="1"/>
  <c r="V186" i="1"/>
  <c r="T186" i="1" s="1"/>
  <c r="S187" i="1"/>
  <c r="V187" i="1"/>
  <c r="T187" i="1" s="1"/>
  <c r="S188" i="1"/>
  <c r="V188" i="1"/>
  <c r="T188" i="1" s="1"/>
  <c r="S189" i="1"/>
  <c r="V189" i="1"/>
  <c r="T189" i="1" s="1"/>
  <c r="S190" i="1"/>
  <c r="V190" i="1"/>
  <c r="T190" i="1" s="1"/>
  <c r="S191" i="1"/>
  <c r="V191" i="1"/>
  <c r="T191" i="1" s="1"/>
  <c r="S192" i="1"/>
  <c r="V192" i="1"/>
  <c r="T192" i="1" s="1"/>
  <c r="S193" i="1"/>
  <c r="V193" i="1"/>
  <c r="T193" i="1" s="1"/>
  <c r="S194" i="1"/>
  <c r="V194" i="1"/>
  <c r="T194" i="1" s="1"/>
  <c r="S195" i="1"/>
  <c r="V195" i="1"/>
  <c r="T195" i="1" s="1"/>
  <c r="S196" i="1"/>
  <c r="V196" i="1"/>
  <c r="T196" i="1" s="1"/>
  <c r="S197" i="1"/>
  <c r="V197" i="1"/>
  <c r="T197" i="1" s="1"/>
  <c r="S198" i="1"/>
  <c r="V198" i="1"/>
  <c r="T198" i="1" s="1"/>
  <c r="S199" i="1"/>
  <c r="V199" i="1"/>
  <c r="T199" i="1" s="1"/>
  <c r="S200" i="1"/>
  <c r="V200" i="1"/>
  <c r="T200" i="1" s="1"/>
  <c r="S201" i="1"/>
  <c r="V201" i="1"/>
  <c r="T201" i="1" s="1"/>
  <c r="S202" i="1"/>
  <c r="V202" i="1"/>
  <c r="T202" i="1" s="1"/>
  <c r="S203" i="1"/>
  <c r="V203" i="1"/>
  <c r="T203" i="1" s="1"/>
  <c r="S204" i="1"/>
  <c r="V204" i="1"/>
  <c r="T204" i="1" s="1"/>
  <c r="S205" i="1"/>
  <c r="V205" i="1"/>
  <c r="T205" i="1" s="1"/>
  <c r="S206" i="1"/>
  <c r="V206" i="1"/>
  <c r="T206" i="1" s="1"/>
  <c r="S207" i="1"/>
  <c r="V207" i="1"/>
  <c r="T207" i="1" s="1"/>
  <c r="S208" i="1"/>
  <c r="V208" i="1"/>
  <c r="T208" i="1" s="1"/>
  <c r="S209" i="1"/>
  <c r="V209" i="1"/>
  <c r="T209" i="1" s="1"/>
  <c r="S210" i="1"/>
  <c r="V210" i="1"/>
  <c r="T210" i="1" s="1"/>
  <c r="S211" i="1"/>
  <c r="V211" i="1"/>
  <c r="T211" i="1" s="1"/>
  <c r="S212" i="1"/>
  <c r="V212" i="1"/>
  <c r="T212" i="1" s="1"/>
  <c r="S213" i="1"/>
  <c r="V213" i="1"/>
  <c r="T213" i="1" s="1"/>
  <c r="S214" i="1"/>
  <c r="V214" i="1"/>
  <c r="T214" i="1" s="1"/>
  <c r="S215" i="1"/>
  <c r="V215" i="1"/>
  <c r="T215" i="1" s="1"/>
  <c r="S216" i="1"/>
  <c r="V216" i="1"/>
  <c r="T216" i="1" s="1"/>
  <c r="S217" i="1"/>
  <c r="V217" i="1"/>
  <c r="T217" i="1" s="1"/>
  <c r="S218" i="1"/>
  <c r="V218" i="1"/>
  <c r="T218" i="1" s="1"/>
  <c r="S219" i="1"/>
  <c r="V219" i="1"/>
  <c r="T219" i="1" s="1"/>
  <c r="S220" i="1"/>
  <c r="V220" i="1"/>
  <c r="T220" i="1" s="1"/>
  <c r="S221" i="1"/>
  <c r="V221" i="1"/>
  <c r="T221" i="1" s="1"/>
  <c r="S222" i="1"/>
  <c r="V222" i="1"/>
  <c r="T222" i="1" s="1"/>
  <c r="S223" i="1"/>
  <c r="V223" i="1"/>
  <c r="T223" i="1" s="1"/>
  <c r="S224" i="1"/>
  <c r="V224" i="1"/>
  <c r="T224" i="1" s="1"/>
  <c r="S225" i="1"/>
  <c r="V225" i="1"/>
  <c r="T225" i="1" s="1"/>
  <c r="S226" i="1"/>
  <c r="V226" i="1"/>
  <c r="T226" i="1" s="1"/>
  <c r="S227" i="1"/>
  <c r="V227" i="1"/>
  <c r="T227" i="1" s="1"/>
  <c r="S228" i="1"/>
  <c r="V228" i="1"/>
  <c r="T228" i="1" s="1"/>
  <c r="S229" i="1"/>
  <c r="V229" i="1"/>
  <c r="T229" i="1" s="1"/>
  <c r="S230" i="1"/>
  <c r="V230" i="1"/>
  <c r="T230" i="1" s="1"/>
  <c r="S231" i="1"/>
  <c r="V231" i="1"/>
  <c r="T231" i="1" s="1"/>
  <c r="S232" i="1"/>
  <c r="V232" i="1"/>
  <c r="T232" i="1" s="1"/>
  <c r="S233" i="1"/>
  <c r="V233" i="1"/>
  <c r="T233" i="1" s="1"/>
  <c r="S234" i="1"/>
  <c r="V234" i="1"/>
  <c r="T234" i="1" s="1"/>
  <c r="S235" i="1"/>
  <c r="V235" i="1"/>
  <c r="T235" i="1" s="1"/>
  <c r="S236" i="1"/>
  <c r="V236" i="1"/>
  <c r="T236" i="1" s="1"/>
  <c r="S237" i="1"/>
  <c r="V237" i="1"/>
  <c r="T237" i="1" s="1"/>
  <c r="S238" i="1"/>
  <c r="V238" i="1"/>
  <c r="T238" i="1" s="1"/>
  <c r="S239" i="1"/>
  <c r="V239" i="1"/>
  <c r="T239" i="1" s="1"/>
  <c r="S240" i="1"/>
  <c r="V240" i="1"/>
  <c r="T240" i="1" s="1"/>
  <c r="S241" i="1"/>
  <c r="V241" i="1"/>
  <c r="T241" i="1" s="1"/>
  <c r="S242" i="1"/>
  <c r="V242" i="1"/>
  <c r="T242" i="1" s="1"/>
  <c r="S243" i="1"/>
  <c r="V243" i="1"/>
  <c r="T243" i="1" s="1"/>
  <c r="S244" i="1"/>
  <c r="V244" i="1"/>
  <c r="T244" i="1" s="1"/>
  <c r="S245" i="1"/>
  <c r="V245" i="1"/>
  <c r="T245" i="1" s="1"/>
  <c r="S246" i="1"/>
  <c r="V246" i="1"/>
  <c r="T246" i="1" s="1"/>
  <c r="S247" i="1"/>
  <c r="V247" i="1"/>
  <c r="T247" i="1" s="1"/>
  <c r="S248" i="1"/>
  <c r="V248" i="1"/>
  <c r="T248" i="1" s="1"/>
  <c r="S249" i="1"/>
  <c r="V249" i="1"/>
  <c r="T249" i="1" s="1"/>
  <c r="S250" i="1"/>
  <c r="V250" i="1"/>
  <c r="T250" i="1" s="1"/>
  <c r="S251" i="1"/>
  <c r="V251" i="1"/>
  <c r="T251" i="1" s="1"/>
  <c r="S252" i="1"/>
  <c r="V252" i="1"/>
  <c r="T252" i="1" s="1"/>
  <c r="S253" i="1"/>
  <c r="V253" i="1"/>
  <c r="T253" i="1" s="1"/>
  <c r="S254" i="1"/>
  <c r="V254" i="1"/>
  <c r="T254" i="1" s="1"/>
  <c r="S255" i="1"/>
  <c r="V255" i="1"/>
  <c r="T255" i="1" s="1"/>
  <c r="S256" i="1"/>
  <c r="V256" i="1"/>
  <c r="T256" i="1" s="1"/>
  <c r="S257" i="1"/>
  <c r="V257" i="1"/>
  <c r="T257" i="1" s="1"/>
  <c r="S258" i="1"/>
  <c r="V258" i="1"/>
  <c r="T258" i="1" s="1"/>
  <c r="S259" i="1"/>
  <c r="V259" i="1"/>
  <c r="T259" i="1" s="1"/>
  <c r="S260" i="1"/>
  <c r="V260" i="1"/>
  <c r="T260" i="1" s="1"/>
  <c r="S261" i="1"/>
  <c r="V261" i="1"/>
  <c r="T261" i="1" s="1"/>
  <c r="S262" i="1"/>
  <c r="V262" i="1"/>
  <c r="T262" i="1" s="1"/>
  <c r="S263" i="1"/>
  <c r="V263" i="1"/>
  <c r="T263" i="1" s="1"/>
  <c r="S264" i="1"/>
  <c r="V264" i="1"/>
  <c r="T264" i="1" s="1"/>
  <c r="S265" i="1"/>
  <c r="V265" i="1"/>
  <c r="T265" i="1" s="1"/>
  <c r="S266" i="1"/>
  <c r="V266" i="1"/>
  <c r="T266" i="1" s="1"/>
  <c r="S267" i="1"/>
  <c r="V267" i="1"/>
  <c r="T267" i="1" s="1"/>
  <c r="S268" i="1"/>
  <c r="V268" i="1"/>
  <c r="T268" i="1" s="1"/>
  <c r="S269" i="1"/>
  <c r="V269" i="1"/>
  <c r="T269" i="1" s="1"/>
  <c r="S270" i="1"/>
  <c r="V270" i="1"/>
  <c r="T270" i="1" s="1"/>
  <c r="S271" i="1"/>
  <c r="V271" i="1"/>
  <c r="T271" i="1" s="1"/>
  <c r="S272" i="1"/>
  <c r="V272" i="1"/>
  <c r="T272" i="1" s="1"/>
  <c r="S273" i="1"/>
  <c r="V273" i="1"/>
  <c r="T273" i="1" s="1"/>
  <c r="S274" i="1"/>
  <c r="V274" i="1"/>
  <c r="T274" i="1" s="1"/>
  <c r="S275" i="1"/>
  <c r="V275" i="1"/>
  <c r="T275" i="1" s="1"/>
  <c r="S276" i="1"/>
  <c r="V276" i="1"/>
  <c r="T276" i="1" s="1"/>
  <c r="S277" i="1"/>
  <c r="V277" i="1"/>
  <c r="T277" i="1" s="1"/>
  <c r="S278" i="1"/>
  <c r="V278" i="1"/>
  <c r="T278" i="1" s="1"/>
  <c r="S279" i="1"/>
  <c r="V279" i="1"/>
  <c r="T279" i="1" s="1"/>
  <c r="S280" i="1"/>
  <c r="V280" i="1"/>
  <c r="T280" i="1" s="1"/>
  <c r="S281" i="1"/>
  <c r="V281" i="1"/>
  <c r="T281" i="1" s="1"/>
  <c r="S282" i="1"/>
  <c r="V282" i="1"/>
  <c r="T282" i="1" s="1"/>
  <c r="S283" i="1"/>
  <c r="V283" i="1"/>
  <c r="T283" i="1" s="1"/>
  <c r="S284" i="1"/>
  <c r="V284" i="1"/>
  <c r="T284" i="1" s="1"/>
  <c r="S285" i="1"/>
  <c r="V285" i="1"/>
  <c r="T285" i="1" s="1"/>
  <c r="S286" i="1"/>
  <c r="V286" i="1"/>
  <c r="T286" i="1" s="1"/>
  <c r="S287" i="1"/>
  <c r="V287" i="1"/>
  <c r="T287" i="1" s="1"/>
  <c r="S288" i="1"/>
  <c r="V288" i="1"/>
  <c r="T288" i="1" s="1"/>
  <c r="S289" i="1"/>
  <c r="V289" i="1"/>
  <c r="T289" i="1" s="1"/>
  <c r="S290" i="1"/>
  <c r="V290" i="1"/>
  <c r="T290" i="1" s="1"/>
  <c r="S291" i="1"/>
  <c r="V291" i="1"/>
  <c r="T291" i="1" s="1"/>
  <c r="S292" i="1"/>
  <c r="V292" i="1"/>
  <c r="T292" i="1" s="1"/>
  <c r="S293" i="1"/>
  <c r="V293" i="1"/>
  <c r="T293" i="1" s="1"/>
  <c r="S294" i="1"/>
  <c r="V294" i="1"/>
  <c r="T294" i="1" s="1"/>
  <c r="S295" i="1"/>
  <c r="V295" i="1"/>
  <c r="T295" i="1" s="1"/>
  <c r="S296" i="1"/>
  <c r="V296" i="1"/>
  <c r="T296" i="1" s="1"/>
  <c r="S297" i="1"/>
  <c r="V297" i="1"/>
  <c r="T297" i="1" s="1"/>
  <c r="S298" i="1"/>
  <c r="V298" i="1"/>
  <c r="T298" i="1" s="1"/>
  <c r="S299" i="1"/>
  <c r="V299" i="1"/>
  <c r="T299" i="1" s="1"/>
  <c r="S300" i="1"/>
  <c r="V300" i="1"/>
  <c r="T300" i="1" s="1"/>
  <c r="S301" i="1"/>
  <c r="V301" i="1"/>
  <c r="T301" i="1" s="1"/>
  <c r="S302" i="1"/>
  <c r="V302" i="1"/>
  <c r="T302" i="1" s="1"/>
  <c r="S303" i="1"/>
  <c r="V303" i="1"/>
  <c r="T303" i="1" s="1"/>
  <c r="S304" i="1"/>
  <c r="V304" i="1"/>
  <c r="T304" i="1" s="1"/>
  <c r="S305" i="1"/>
  <c r="V305" i="1"/>
  <c r="T305" i="1" s="1"/>
  <c r="S306" i="1"/>
  <c r="V306" i="1"/>
  <c r="T306" i="1" s="1"/>
  <c r="S307" i="1"/>
  <c r="V307" i="1"/>
  <c r="T307" i="1" s="1"/>
  <c r="S308" i="1"/>
  <c r="V308" i="1"/>
  <c r="T308" i="1" s="1"/>
  <c r="S309" i="1"/>
  <c r="V309" i="1"/>
  <c r="T309" i="1" s="1"/>
  <c r="S310" i="1"/>
  <c r="V310" i="1"/>
  <c r="T310" i="1" s="1"/>
  <c r="S311" i="1"/>
  <c r="V311" i="1"/>
  <c r="T311" i="1" s="1"/>
  <c r="S312" i="1"/>
  <c r="V312" i="1"/>
  <c r="T312" i="1" s="1"/>
  <c r="S313" i="1"/>
  <c r="V313" i="1"/>
  <c r="T313" i="1" s="1"/>
  <c r="S314" i="1"/>
  <c r="V314" i="1"/>
  <c r="T314" i="1" s="1"/>
  <c r="S315" i="1"/>
  <c r="V315" i="1"/>
  <c r="T315" i="1" s="1"/>
  <c r="S316" i="1"/>
  <c r="V316" i="1"/>
  <c r="T316" i="1" s="1"/>
  <c r="S317" i="1"/>
  <c r="V317" i="1"/>
  <c r="T317" i="1" s="1"/>
  <c r="S318" i="1"/>
  <c r="V318" i="1"/>
  <c r="T318" i="1" s="1"/>
  <c r="S319" i="1"/>
  <c r="V319" i="1"/>
  <c r="T319" i="1" s="1"/>
  <c r="S320" i="1"/>
  <c r="V320" i="1"/>
  <c r="T320" i="1" s="1"/>
  <c r="S321" i="1"/>
  <c r="V321" i="1"/>
  <c r="T321" i="1" s="1"/>
  <c r="S322" i="1"/>
  <c r="V322" i="1"/>
  <c r="T322" i="1" s="1"/>
  <c r="S323" i="1"/>
  <c r="V323" i="1"/>
  <c r="T323" i="1" s="1"/>
  <c r="S324" i="1"/>
  <c r="V324" i="1"/>
  <c r="T324" i="1" s="1"/>
  <c r="S325" i="1"/>
  <c r="V325" i="1"/>
  <c r="T325" i="1" s="1"/>
  <c r="S326" i="1"/>
  <c r="V326" i="1"/>
  <c r="T326" i="1" s="1"/>
  <c r="S327" i="1"/>
  <c r="V327" i="1"/>
  <c r="T327" i="1" s="1"/>
  <c r="S328" i="1"/>
  <c r="V328" i="1"/>
  <c r="T328" i="1" s="1"/>
  <c r="S329" i="1"/>
  <c r="V329" i="1"/>
  <c r="T329" i="1" s="1"/>
  <c r="S330" i="1"/>
  <c r="V330" i="1"/>
  <c r="T330" i="1" s="1"/>
  <c r="S331" i="1"/>
  <c r="V331" i="1"/>
  <c r="T331" i="1" s="1"/>
  <c r="S332" i="1"/>
  <c r="V332" i="1"/>
  <c r="T332" i="1" s="1"/>
  <c r="S333" i="1"/>
  <c r="V333" i="1"/>
  <c r="T333" i="1" s="1"/>
  <c r="S334" i="1"/>
  <c r="V334" i="1"/>
  <c r="T334" i="1" s="1"/>
  <c r="S335" i="1"/>
  <c r="V335" i="1"/>
  <c r="T335" i="1" s="1"/>
  <c r="S336" i="1"/>
  <c r="V336" i="1"/>
  <c r="T336" i="1" s="1"/>
  <c r="S337" i="1"/>
  <c r="V337" i="1"/>
  <c r="T337" i="1" s="1"/>
  <c r="S338" i="1"/>
  <c r="V338" i="1"/>
  <c r="T338" i="1" s="1"/>
  <c r="S339" i="1"/>
  <c r="V339" i="1"/>
  <c r="T339" i="1" s="1"/>
  <c r="S340" i="1"/>
  <c r="V340" i="1"/>
  <c r="T340" i="1" s="1"/>
  <c r="S341" i="1"/>
  <c r="V341" i="1"/>
  <c r="T341" i="1" s="1"/>
  <c r="S342" i="1"/>
  <c r="V342" i="1"/>
  <c r="T342" i="1" s="1"/>
  <c r="S343" i="1"/>
  <c r="V343" i="1"/>
  <c r="T343" i="1" s="1"/>
  <c r="S344" i="1"/>
  <c r="V344" i="1"/>
  <c r="T344" i="1" s="1"/>
  <c r="S345" i="1"/>
  <c r="V345" i="1"/>
  <c r="T345" i="1" s="1"/>
  <c r="S346" i="1"/>
  <c r="V346" i="1"/>
  <c r="T346" i="1" s="1"/>
  <c r="S347" i="1"/>
  <c r="V347" i="1"/>
  <c r="T347" i="1" s="1"/>
  <c r="S348" i="1"/>
  <c r="V348" i="1"/>
  <c r="T348" i="1" s="1"/>
  <c r="S349" i="1"/>
  <c r="V349" i="1"/>
  <c r="T349" i="1" s="1"/>
  <c r="S350" i="1"/>
  <c r="V350" i="1"/>
  <c r="T350" i="1" s="1"/>
  <c r="S351" i="1"/>
  <c r="V351" i="1"/>
  <c r="T351" i="1" s="1"/>
  <c r="S352" i="1"/>
  <c r="V352" i="1"/>
  <c r="T352" i="1" s="1"/>
  <c r="S353" i="1"/>
  <c r="V353" i="1"/>
  <c r="T353" i="1" s="1"/>
  <c r="S354" i="1"/>
  <c r="V354" i="1"/>
  <c r="T354" i="1" s="1"/>
  <c r="S355" i="1"/>
  <c r="V355" i="1"/>
  <c r="T355" i="1" s="1"/>
  <c r="S356" i="1"/>
  <c r="V356" i="1"/>
  <c r="T356" i="1" s="1"/>
  <c r="S357" i="1"/>
  <c r="V357" i="1"/>
  <c r="T357" i="1" s="1"/>
  <c r="S358" i="1"/>
  <c r="V358" i="1"/>
  <c r="T358" i="1" s="1"/>
  <c r="S359" i="1"/>
  <c r="V359" i="1"/>
  <c r="T359" i="1" s="1"/>
  <c r="S360" i="1"/>
  <c r="V360" i="1"/>
  <c r="T360" i="1" s="1"/>
  <c r="S361" i="1"/>
  <c r="V361" i="1"/>
  <c r="T361" i="1" s="1"/>
  <c r="S362" i="1"/>
  <c r="V362" i="1"/>
  <c r="T362" i="1" s="1"/>
  <c r="S363" i="1"/>
  <c r="V363" i="1"/>
  <c r="T363" i="1" s="1"/>
  <c r="S364" i="1"/>
  <c r="V364" i="1"/>
  <c r="T364" i="1" s="1"/>
  <c r="S365" i="1"/>
  <c r="V365" i="1"/>
  <c r="T365" i="1" s="1"/>
  <c r="S366" i="1"/>
  <c r="V366" i="1"/>
  <c r="T366" i="1" s="1"/>
  <c r="S367" i="1"/>
  <c r="V367" i="1"/>
  <c r="T367" i="1" s="1"/>
  <c r="S368" i="1"/>
  <c r="V368" i="1"/>
  <c r="T368" i="1" s="1"/>
  <c r="S369" i="1"/>
  <c r="V369" i="1"/>
  <c r="T369" i="1" s="1"/>
  <c r="S370" i="1"/>
  <c r="V370" i="1"/>
  <c r="T370" i="1" s="1"/>
  <c r="S371" i="1"/>
  <c r="V371" i="1"/>
  <c r="T371" i="1" s="1"/>
  <c r="S372" i="1"/>
  <c r="V372" i="1"/>
  <c r="T372" i="1" s="1"/>
  <c r="S373" i="1"/>
  <c r="V373" i="1"/>
  <c r="T373" i="1" s="1"/>
  <c r="S374" i="1"/>
  <c r="V374" i="1"/>
  <c r="T374" i="1" s="1"/>
  <c r="S375" i="1"/>
  <c r="V375" i="1"/>
  <c r="T375" i="1" s="1"/>
  <c r="S376" i="1"/>
  <c r="V376" i="1"/>
  <c r="T376" i="1" s="1"/>
  <c r="S377" i="1"/>
  <c r="V377" i="1"/>
  <c r="T377" i="1" s="1"/>
  <c r="S378" i="1"/>
  <c r="V378" i="1"/>
  <c r="T378" i="1" s="1"/>
  <c r="S379" i="1"/>
  <c r="V379" i="1"/>
  <c r="T379" i="1" s="1"/>
  <c r="S380" i="1"/>
  <c r="V380" i="1"/>
  <c r="T380" i="1" s="1"/>
  <c r="S381" i="1"/>
  <c r="V381" i="1"/>
  <c r="T381" i="1" s="1"/>
  <c r="S382" i="1"/>
  <c r="V382" i="1"/>
  <c r="T382" i="1" s="1"/>
  <c r="S383" i="1"/>
  <c r="V383" i="1"/>
  <c r="T383" i="1" s="1"/>
  <c r="S384" i="1"/>
  <c r="V384" i="1"/>
  <c r="T384" i="1" s="1"/>
  <c r="S385" i="1"/>
  <c r="V385" i="1"/>
  <c r="T385" i="1" s="1"/>
  <c r="S386" i="1"/>
  <c r="V386" i="1"/>
  <c r="T386" i="1" s="1"/>
  <c r="S387" i="1"/>
  <c r="V387" i="1"/>
  <c r="T387" i="1" s="1"/>
  <c r="S388" i="1"/>
  <c r="V388" i="1"/>
  <c r="T388" i="1" s="1"/>
  <c r="S389" i="1"/>
  <c r="V389" i="1"/>
  <c r="T389" i="1" s="1"/>
  <c r="S390" i="1"/>
  <c r="V390" i="1"/>
  <c r="T390" i="1" s="1"/>
  <c r="S391" i="1"/>
  <c r="V391" i="1"/>
  <c r="T391" i="1" s="1"/>
  <c r="S392" i="1"/>
  <c r="V392" i="1"/>
  <c r="T392" i="1" s="1"/>
  <c r="S393" i="1"/>
  <c r="V393" i="1"/>
  <c r="T393" i="1" s="1"/>
  <c r="S394" i="1"/>
  <c r="V394" i="1"/>
  <c r="T394" i="1" s="1"/>
  <c r="S395" i="1"/>
  <c r="V395" i="1"/>
  <c r="T395" i="1" s="1"/>
  <c r="S396" i="1"/>
  <c r="V396" i="1"/>
  <c r="T396" i="1" s="1"/>
  <c r="S397" i="1"/>
  <c r="V397" i="1"/>
  <c r="T397" i="1" s="1"/>
  <c r="S398" i="1"/>
  <c r="V398" i="1"/>
  <c r="T398" i="1" s="1"/>
  <c r="S399" i="1"/>
  <c r="V399" i="1"/>
  <c r="T399" i="1" s="1"/>
  <c r="S400" i="1"/>
  <c r="V400" i="1"/>
  <c r="T400" i="1" s="1"/>
  <c r="S401" i="1"/>
  <c r="V401" i="1"/>
  <c r="T401" i="1" s="1"/>
  <c r="S402" i="1"/>
  <c r="V402" i="1"/>
  <c r="T402" i="1" s="1"/>
  <c r="S403" i="1"/>
  <c r="V403" i="1"/>
  <c r="T403" i="1" s="1"/>
  <c r="S404" i="1"/>
  <c r="V404" i="1"/>
  <c r="T404" i="1" s="1"/>
  <c r="S405" i="1"/>
  <c r="V405" i="1"/>
  <c r="T405" i="1" s="1"/>
  <c r="S406" i="1"/>
  <c r="V406" i="1"/>
  <c r="T406" i="1" s="1"/>
  <c r="S407" i="1"/>
  <c r="V407" i="1"/>
  <c r="T407" i="1" s="1"/>
  <c r="S408" i="1"/>
  <c r="V408" i="1"/>
  <c r="T408" i="1" s="1"/>
  <c r="S409" i="1"/>
  <c r="V409" i="1"/>
  <c r="T409" i="1" s="1"/>
  <c r="S410" i="1"/>
  <c r="V410" i="1"/>
  <c r="T410" i="1" s="1"/>
  <c r="S411" i="1"/>
  <c r="V411" i="1"/>
  <c r="T411" i="1" s="1"/>
  <c r="S412" i="1"/>
  <c r="V412" i="1"/>
  <c r="T412" i="1" s="1"/>
  <c r="S413" i="1"/>
  <c r="V413" i="1"/>
  <c r="T413" i="1" s="1"/>
  <c r="S414" i="1"/>
  <c r="V414" i="1"/>
  <c r="T414" i="1" s="1"/>
  <c r="S415" i="1"/>
  <c r="V415" i="1"/>
  <c r="T415" i="1" s="1"/>
  <c r="S416" i="1"/>
  <c r="V416" i="1"/>
  <c r="T416" i="1" s="1"/>
  <c r="S417" i="1"/>
  <c r="V417" i="1"/>
  <c r="T417" i="1" s="1"/>
  <c r="S418" i="1"/>
  <c r="V418" i="1"/>
  <c r="T418" i="1" s="1"/>
  <c r="S419" i="1"/>
  <c r="V419" i="1"/>
  <c r="T419" i="1" s="1"/>
  <c r="S420" i="1"/>
  <c r="V420" i="1"/>
  <c r="T420" i="1" s="1"/>
  <c r="S421" i="1"/>
  <c r="V421" i="1"/>
  <c r="T421" i="1" s="1"/>
  <c r="S422" i="1"/>
  <c r="V422" i="1"/>
  <c r="T422" i="1" s="1"/>
  <c r="A108" i="4"/>
  <c r="E742" i="1"/>
  <c r="E741" i="1"/>
  <c r="E740" i="1"/>
  <c r="E739" i="1"/>
  <c r="E738" i="1"/>
  <c r="E737" i="1"/>
  <c r="E736" i="1"/>
  <c r="E735" i="1"/>
  <c r="E734" i="1"/>
  <c r="E732" i="1"/>
  <c r="E731" i="1"/>
  <c r="E730" i="1"/>
  <c r="E728" i="1"/>
  <c r="E727" i="1"/>
  <c r="E726" i="1"/>
  <c r="E725" i="1"/>
  <c r="E722" i="1"/>
  <c r="E721" i="1"/>
  <c r="E720" i="1"/>
  <c r="E719" i="1"/>
  <c r="E705" i="1"/>
  <c r="E718" i="1"/>
  <c r="E717" i="1"/>
  <c r="E716" i="1"/>
  <c r="E715" i="1"/>
  <c r="E706" i="1"/>
  <c r="E714" i="1"/>
  <c r="E713" i="1"/>
  <c r="E712" i="1"/>
  <c r="E704" i="1"/>
  <c r="E711" i="1"/>
  <c r="E710" i="1"/>
  <c r="E709" i="1"/>
  <c r="E708" i="1"/>
  <c r="E699" i="1"/>
  <c r="E707" i="1"/>
  <c r="E698" i="1"/>
  <c r="E697" i="1"/>
  <c r="E696" i="1"/>
  <c r="E695" i="1"/>
  <c r="E690" i="1"/>
  <c r="E694" i="1"/>
  <c r="E693" i="1"/>
  <c r="E681" i="1"/>
  <c r="E692" i="1"/>
  <c r="E691" i="1"/>
  <c r="E679" i="1"/>
  <c r="E703" i="1"/>
  <c r="E701" i="1"/>
  <c r="E689" i="1"/>
  <c r="E688" i="1"/>
  <c r="E700" i="1"/>
  <c r="E687" i="1"/>
  <c r="E686" i="1"/>
  <c r="E685" i="1"/>
  <c r="E680" i="1"/>
  <c r="E684" i="1"/>
  <c r="E683" i="1"/>
  <c r="E682" i="1"/>
  <c r="E677" i="1"/>
  <c r="E675" i="1"/>
  <c r="E674" i="1"/>
  <c r="E673" i="1"/>
  <c r="E672" i="1"/>
  <c r="E671" i="1"/>
  <c r="E670" i="1"/>
  <c r="E669" i="1"/>
  <c r="E668" i="1"/>
  <c r="E667" i="1"/>
  <c r="E666" i="1"/>
  <c r="E665" i="1"/>
  <c r="E664" i="1"/>
  <c r="E663" i="1"/>
  <c r="E649" i="1"/>
  <c r="E662" i="1"/>
  <c r="E661" i="1"/>
  <c r="E659" i="1"/>
  <c r="E658" i="1"/>
  <c r="E654" i="1"/>
  <c r="E652" i="1"/>
  <c r="E651" i="1"/>
  <c r="E648" i="1"/>
  <c r="E631" i="1"/>
  <c r="E646" i="1"/>
  <c r="E645" i="1"/>
  <c r="E644" i="1"/>
  <c r="E632" i="1"/>
  <c r="E643" i="1"/>
  <c r="E642" i="1"/>
  <c r="E641" i="1"/>
  <c r="E640" i="1"/>
  <c r="E639" i="1"/>
  <c r="E638" i="1"/>
  <c r="E637" i="1"/>
  <c r="E635" i="1"/>
  <c r="E634" i="1"/>
  <c r="E633" i="1"/>
  <c r="E620" i="1"/>
  <c r="E618" i="1"/>
  <c r="E621" i="1"/>
  <c r="E628" i="1"/>
  <c r="E627" i="1"/>
  <c r="E629" i="1"/>
  <c r="E626" i="1"/>
  <c r="E625" i="1"/>
  <c r="E619" i="1"/>
  <c r="E624" i="1"/>
  <c r="E623" i="1"/>
  <c r="E622" i="1"/>
  <c r="E617" i="1"/>
  <c r="E616" i="1"/>
  <c r="E615" i="1"/>
  <c r="E614" i="1"/>
  <c r="E613" i="1"/>
  <c r="E612" i="1"/>
  <c r="E604" i="1"/>
  <c r="E611" i="1"/>
  <c r="E610" i="1"/>
  <c r="E609" i="1"/>
  <c r="E608" i="1"/>
  <c r="E607" i="1"/>
  <c r="E606" i="1"/>
  <c r="E605" i="1"/>
  <c r="E601" i="1"/>
  <c r="E599" i="1"/>
  <c r="E598" i="1"/>
  <c r="E597" i="1"/>
  <c r="S2" i="1"/>
  <c r="V2" i="1"/>
  <c r="T2" i="1" s="1"/>
  <c r="E595" i="1"/>
  <c r="E593" i="1"/>
  <c r="E602" i="1"/>
  <c r="E592" i="1"/>
  <c r="E591" i="1"/>
  <c r="E590" i="1"/>
  <c r="E589" i="1"/>
  <c r="E588" i="1"/>
  <c r="E587" i="1"/>
  <c r="E586" i="1"/>
  <c r="E585" i="1"/>
  <c r="E584" i="1"/>
  <c r="E576" i="1"/>
  <c r="E575" i="1"/>
  <c r="E573" i="1"/>
  <c r="E572" i="1"/>
  <c r="E578" i="1"/>
  <c r="E571" i="1"/>
  <c r="E563" i="1"/>
  <c r="E579" i="1"/>
  <c r="E566" i="1"/>
  <c r="E560" i="1"/>
  <c r="E558" i="1"/>
  <c r="E564" i="1"/>
  <c r="E568" i="1"/>
  <c r="E567" i="1"/>
  <c r="E577" i="1"/>
  <c r="E555" i="1"/>
  <c r="E550" i="1"/>
  <c r="E549" i="1"/>
  <c r="E553" i="1"/>
  <c r="E552" i="1"/>
  <c r="E556" i="1"/>
  <c r="E551" i="1"/>
  <c r="E545" i="1"/>
  <c r="E537" i="1"/>
  <c r="E536" i="1"/>
  <c r="E528" i="1"/>
  <c r="E535" i="1"/>
  <c r="E532" i="1"/>
  <c r="E530" i="1"/>
  <c r="E531" i="1"/>
  <c r="E543" i="1"/>
  <c r="E540" i="1"/>
  <c r="E529" i="1"/>
  <c r="E539" i="1"/>
  <c r="E534" i="1"/>
  <c r="E533" i="1"/>
  <c r="E525" i="1"/>
  <c r="E527" i="1"/>
  <c r="E513" i="1"/>
  <c r="E512" i="1"/>
  <c r="E509" i="1"/>
  <c r="E523" i="1"/>
  <c r="E521" i="1"/>
  <c r="E510" i="1"/>
  <c r="E515" i="1"/>
  <c r="E524" i="1"/>
  <c r="E520" i="1"/>
  <c r="E507" i="1"/>
  <c r="E511" i="1"/>
  <c r="E519" i="1"/>
  <c r="E518" i="1"/>
  <c r="E517" i="1"/>
  <c r="E526" i="1"/>
  <c r="E508" i="1"/>
  <c r="E522" i="1"/>
  <c r="E479" i="1"/>
  <c r="E502" i="1"/>
  <c r="E501" i="1"/>
  <c r="E481" i="1"/>
  <c r="E485" i="1"/>
  <c r="E480" i="1"/>
  <c r="E487" i="1"/>
  <c r="E498" i="1"/>
  <c r="E504" i="1"/>
  <c r="E476" i="1"/>
  <c r="E497" i="1"/>
  <c r="E506" i="1"/>
  <c r="E496" i="1"/>
  <c r="E495" i="1"/>
  <c r="E505" i="1"/>
  <c r="E494" i="1"/>
  <c r="E493" i="1"/>
  <c r="E478" i="1"/>
  <c r="E492" i="1"/>
  <c r="E489" i="1"/>
  <c r="E491" i="1"/>
  <c r="E453" i="1"/>
  <c r="E472" i="1"/>
  <c r="E450" i="1"/>
  <c r="E442" i="1"/>
  <c r="E447" i="1"/>
  <c r="E464" i="1"/>
  <c r="E465" i="1"/>
  <c r="E457" i="1"/>
  <c r="E470" i="1"/>
  <c r="E459" i="1"/>
  <c r="E440" i="1"/>
  <c r="E449" i="1"/>
  <c r="E445" i="1"/>
  <c r="E458" i="1"/>
  <c r="E443" i="1"/>
  <c r="E469" i="1"/>
  <c r="E436" i="1"/>
  <c r="E429" i="1"/>
  <c r="E435" i="1"/>
  <c r="E427" i="1"/>
  <c r="E437" i="1"/>
  <c r="E425" i="1"/>
  <c r="E434" i="1"/>
  <c r="E426" i="1"/>
  <c r="E432" i="1"/>
  <c r="E422" i="1"/>
  <c r="E428" i="1"/>
  <c r="E433" i="1"/>
  <c r="E424" i="1"/>
  <c r="E421" i="1"/>
  <c r="E423" i="1"/>
  <c r="E393" i="1"/>
  <c r="E411" i="1"/>
  <c r="E417" i="1"/>
  <c r="E396" i="1"/>
  <c r="E409" i="1"/>
  <c r="E408" i="1"/>
  <c r="E406" i="1"/>
  <c r="E418" i="1"/>
  <c r="E403" i="1"/>
  <c r="E400" i="1"/>
  <c r="E415" i="1"/>
  <c r="E395" i="1"/>
  <c r="E414" i="1"/>
  <c r="E407" i="1"/>
  <c r="E389" i="1"/>
  <c r="E366" i="1"/>
  <c r="E386" i="1"/>
  <c r="E362" i="1"/>
  <c r="E385" i="1"/>
  <c r="E383" i="1"/>
  <c r="E375" i="1"/>
  <c r="E369" i="1"/>
  <c r="E373" i="1"/>
  <c r="E379" i="1"/>
  <c r="E390" i="1"/>
  <c r="E370" i="1"/>
  <c r="E363" i="1"/>
  <c r="E378" i="1"/>
  <c r="E392" i="1"/>
  <c r="E365" i="1"/>
  <c r="E382" i="1"/>
  <c r="E364" i="1"/>
  <c r="E380" i="1"/>
  <c r="E371" i="1"/>
  <c r="E374" i="1"/>
  <c r="E381" i="1"/>
  <c r="E372" i="1"/>
  <c r="E359" i="1"/>
  <c r="E345" i="1"/>
  <c r="E341" i="1"/>
  <c r="E350" i="1"/>
  <c r="E351" i="1"/>
  <c r="E348" i="1"/>
  <c r="E349" i="1"/>
  <c r="E357" i="1"/>
  <c r="E344" i="1"/>
  <c r="E360" i="1"/>
  <c r="E361" i="1"/>
  <c r="E356" i="1"/>
  <c r="E355" i="1"/>
  <c r="E347" i="1"/>
  <c r="E354" i="1"/>
  <c r="E338" i="1"/>
  <c r="E332" i="1"/>
  <c r="E313" i="1"/>
  <c r="E337" i="1"/>
  <c r="E330" i="1"/>
  <c r="E329" i="1"/>
  <c r="E317" i="1"/>
  <c r="E328" i="1"/>
  <c r="E311" i="1"/>
  <c r="E316" i="1"/>
  <c r="E334" i="1"/>
  <c r="E318" i="1"/>
  <c r="E315" i="1"/>
  <c r="E327" i="1"/>
  <c r="E320" i="1"/>
  <c r="E326" i="1"/>
  <c r="E325" i="1"/>
  <c r="E314" i="1"/>
  <c r="E336" i="1"/>
  <c r="E339" i="1"/>
  <c r="E324" i="1"/>
  <c r="E335" i="1"/>
  <c r="E323" i="1"/>
  <c r="E306" i="1"/>
  <c r="E297" i="1"/>
  <c r="E298" i="1"/>
  <c r="E296" i="1"/>
  <c r="E308" i="1"/>
  <c r="E299" i="1"/>
  <c r="E292" i="1"/>
  <c r="E304" i="1"/>
  <c r="E307" i="1"/>
  <c r="E303" i="1"/>
  <c r="E293" i="1"/>
  <c r="E309" i="1"/>
  <c r="E302" i="1"/>
  <c r="E294" i="1"/>
  <c r="E310" i="1"/>
  <c r="E290" i="1"/>
  <c r="E291" i="1"/>
  <c r="E301" i="1"/>
  <c r="E287" i="1"/>
  <c r="E269" i="1"/>
  <c r="E277" i="1"/>
  <c r="E276" i="1"/>
  <c r="E286" i="1"/>
  <c r="E265" i="1"/>
  <c r="E285" i="1"/>
  <c r="E266" i="1"/>
  <c r="E284" i="1"/>
  <c r="E274" i="1"/>
  <c r="E283" i="1"/>
  <c r="E279" i="1"/>
  <c r="E272" i="1"/>
  <c r="E282" i="1"/>
  <c r="E270" i="1"/>
  <c r="E281" i="1"/>
  <c r="E289" i="1"/>
  <c r="E275" i="1"/>
  <c r="E288" i="1"/>
  <c r="E273" i="1"/>
  <c r="E280" i="1"/>
  <c r="E263" i="1"/>
  <c r="E260" i="1"/>
  <c r="E258" i="1"/>
  <c r="E249" i="1"/>
  <c r="E248" i="1"/>
  <c r="E245" i="1"/>
  <c r="E262" i="1"/>
  <c r="E251" i="1"/>
  <c r="E250" i="1"/>
  <c r="E261" i="1"/>
  <c r="E257" i="1"/>
  <c r="E247" i="1"/>
  <c r="E256" i="1"/>
  <c r="E246" i="1"/>
  <c r="E259" i="1"/>
  <c r="E255" i="1"/>
  <c r="E244" i="1"/>
  <c r="E264" i="1"/>
  <c r="E252" i="1"/>
  <c r="E243" i="1"/>
  <c r="E242" i="1"/>
  <c r="E254" i="1"/>
  <c r="E253" i="1"/>
  <c r="E240" i="1"/>
  <c r="E233" i="1"/>
  <c r="E221" i="1"/>
  <c r="E230" i="1"/>
  <c r="E232" i="1"/>
  <c r="E229" i="1"/>
  <c r="E222" i="1"/>
  <c r="E217" i="1"/>
  <c r="E224" i="1"/>
  <c r="E231" i="1"/>
  <c r="E228" i="1"/>
  <c r="E239" i="1"/>
  <c r="E241" i="1"/>
  <c r="E219" i="1"/>
  <c r="E225" i="1"/>
  <c r="E238" i="1"/>
  <c r="E237" i="1"/>
  <c r="E236" i="1"/>
  <c r="E227" i="1"/>
  <c r="E235" i="1"/>
  <c r="E218" i="1"/>
  <c r="E234" i="1"/>
  <c r="E214" i="1"/>
  <c r="E202" i="1"/>
  <c r="E213" i="1"/>
  <c r="E215" i="1"/>
  <c r="E205" i="1"/>
  <c r="E199" i="1"/>
  <c r="E206" i="1"/>
  <c r="E198" i="1"/>
  <c r="E204" i="1"/>
  <c r="E197" i="1"/>
  <c r="E201" i="1"/>
  <c r="E212" i="1"/>
  <c r="E211" i="1"/>
  <c r="E200" i="1"/>
  <c r="E210" i="1"/>
  <c r="E208" i="1"/>
  <c r="E207" i="1"/>
  <c r="E203" i="1"/>
  <c r="E209" i="1"/>
  <c r="E194" i="1"/>
  <c r="E185" i="1"/>
  <c r="E175" i="1"/>
  <c r="E178" i="1"/>
  <c r="E179" i="1"/>
  <c r="E184" i="1"/>
  <c r="E195" i="1"/>
  <c r="E187" i="1"/>
  <c r="E174" i="1"/>
  <c r="E176" i="1"/>
  <c r="E183" i="1"/>
  <c r="E192" i="1"/>
  <c r="E180" i="1"/>
  <c r="E191" i="1"/>
  <c r="E182" i="1"/>
  <c r="E181" i="1"/>
  <c r="E190" i="1"/>
  <c r="E189" i="1"/>
  <c r="E188" i="1"/>
  <c r="E177" i="1"/>
  <c r="E167" i="1"/>
  <c r="E158" i="1"/>
  <c r="E196" i="1"/>
  <c r="E153" i="1"/>
  <c r="E166" i="1"/>
  <c r="E163" i="1"/>
  <c r="E171" i="1"/>
  <c r="E159" i="1"/>
  <c r="E164" i="1"/>
  <c r="E156" i="1"/>
  <c r="E160" i="1"/>
  <c r="E165" i="1"/>
  <c r="E157" i="1"/>
  <c r="E154" i="1"/>
  <c r="E162" i="1"/>
  <c r="E169" i="1"/>
  <c r="E173" i="1"/>
  <c r="E168" i="1"/>
  <c r="E155" i="1"/>
  <c r="E161" i="1"/>
  <c r="E172" i="1"/>
  <c r="E170" i="1"/>
  <c r="E122" i="1"/>
  <c r="E138" i="1"/>
  <c r="E137" i="1"/>
  <c r="E136" i="1"/>
  <c r="E123" i="1"/>
  <c r="E144" i="1"/>
  <c r="E151" i="1"/>
  <c r="E143" i="1"/>
  <c r="E91" i="1"/>
  <c r="E100" i="1"/>
  <c r="E99" i="1"/>
  <c r="E119" i="1"/>
  <c r="E95" i="1"/>
  <c r="E102" i="1"/>
  <c r="E111" i="1"/>
  <c r="E110" i="1"/>
  <c r="E87" i="1"/>
  <c r="E89" i="1"/>
  <c r="E109" i="1"/>
  <c r="E108" i="1"/>
  <c r="E101" i="1"/>
  <c r="E97" i="1"/>
  <c r="E107" i="1"/>
  <c r="E88" i="1"/>
  <c r="E98" i="1"/>
  <c r="E135" i="1"/>
  <c r="E150" i="1"/>
  <c r="E121" i="1"/>
  <c r="E124" i="1"/>
  <c r="E120" i="1"/>
  <c r="E149" i="1"/>
  <c r="E131" i="1"/>
  <c r="E126" i="1"/>
  <c r="E134" i="1"/>
  <c r="E142" i="1"/>
  <c r="E152" i="1"/>
  <c r="E130" i="1"/>
  <c r="E148" i="1"/>
  <c r="E147" i="1"/>
  <c r="E117" i="1"/>
  <c r="E125" i="1"/>
  <c r="E139" i="1"/>
  <c r="E103" i="1"/>
  <c r="E141" i="1"/>
  <c r="E140" i="1"/>
  <c r="E127" i="1"/>
  <c r="E128" i="1"/>
  <c r="E146" i="1"/>
  <c r="E129" i="1"/>
  <c r="E145" i="1"/>
  <c r="E133" i="1"/>
  <c r="E132" i="1"/>
  <c r="E93" i="1"/>
  <c r="E106" i="1"/>
  <c r="E96" i="1"/>
  <c r="E105" i="1"/>
  <c r="E90" i="1"/>
  <c r="E104" i="1"/>
  <c r="E115" i="1"/>
  <c r="E55" i="1"/>
  <c r="E81" i="1"/>
  <c r="E82" i="1"/>
  <c r="E112" i="1"/>
  <c r="E118" i="1"/>
  <c r="E92" i="1"/>
  <c r="E116" i="1"/>
  <c r="E113" i="1"/>
  <c r="E94" i="1"/>
  <c r="E114" i="1"/>
  <c r="E54" i="1"/>
  <c r="E80" i="1"/>
  <c r="E44" i="1"/>
  <c r="E52" i="1"/>
  <c r="E84" i="1"/>
  <c r="E51" i="1"/>
  <c r="E79" i="1"/>
  <c r="E78" i="1"/>
  <c r="E83" i="1"/>
  <c r="E40" i="1"/>
  <c r="E77" i="1"/>
  <c r="E56" i="1"/>
  <c r="E76" i="1"/>
  <c r="E45" i="1"/>
  <c r="E75" i="1"/>
  <c r="E50" i="1"/>
  <c r="E42" i="1"/>
  <c r="E49" i="1"/>
  <c r="E43" i="1"/>
  <c r="E58" i="1"/>
  <c r="E47" i="1"/>
  <c r="E65" i="1"/>
  <c r="E63" i="1"/>
  <c r="E61" i="1"/>
  <c r="E39" i="1"/>
  <c r="E86" i="1"/>
  <c r="E74" i="1"/>
  <c r="E73" i="1"/>
  <c r="E64" i="1"/>
  <c r="E72" i="1"/>
  <c r="E41" i="1"/>
  <c r="E38" i="1"/>
  <c r="E60" i="1"/>
  <c r="E57" i="1"/>
  <c r="E71" i="1"/>
  <c r="E70" i="1"/>
  <c r="E62" i="1"/>
  <c r="E59" i="1"/>
  <c r="E69" i="1"/>
  <c r="E68" i="1"/>
  <c r="E85" i="1"/>
  <c r="E48" i="1"/>
  <c r="E53" i="1"/>
  <c r="E67" i="1"/>
  <c r="E46" i="1"/>
  <c r="E66" i="1"/>
  <c r="E37" i="1"/>
  <c r="E26" i="1"/>
  <c r="E27" i="1"/>
  <c r="E30" i="1"/>
  <c r="E29" i="1"/>
  <c r="E36" i="1"/>
  <c r="E35" i="1"/>
  <c r="E31" i="1"/>
  <c r="E34" i="1"/>
  <c r="E33" i="1"/>
  <c r="E32" i="1"/>
  <c r="E24" i="1"/>
  <c r="E28" i="1"/>
  <c r="E25" i="1"/>
  <c r="E5" i="1"/>
  <c r="E4" i="1"/>
  <c r="E11" i="1"/>
  <c r="E20" i="1"/>
  <c r="E7" i="1"/>
  <c r="E21" i="1"/>
  <c r="E16" i="1"/>
  <c r="E9" i="1"/>
  <c r="E8" i="1"/>
  <c r="E12" i="1"/>
  <c r="E13" i="1"/>
  <c r="E3" i="1"/>
  <c r="E17" i="1"/>
  <c r="E23" i="1"/>
  <c r="E14" i="1"/>
  <c r="E18" i="1"/>
  <c r="E22" i="1"/>
  <c r="E10" i="1"/>
  <c r="E15" i="1"/>
  <c r="E19" i="1"/>
  <c r="E2" i="1"/>
  <c r="E6" i="1"/>
  <c r="U387" i="1" l="1"/>
  <c r="U139" i="1"/>
  <c r="U628" i="1"/>
  <c r="U811" i="1"/>
  <c r="U1112" i="1"/>
  <c r="U137" i="1"/>
  <c r="U141" i="1"/>
  <c r="U878" i="1"/>
  <c r="U981" i="1"/>
  <c r="U629" i="1"/>
  <c r="U1104" i="1"/>
  <c r="U1072" i="1"/>
  <c r="U889" i="1"/>
  <c r="U386" i="1"/>
  <c r="U258" i="1"/>
  <c r="U1136" i="1"/>
  <c r="U837" i="1"/>
  <c r="U833" i="1"/>
  <c r="U1129" i="1"/>
  <c r="U1163" i="1"/>
  <c r="U1009" i="1"/>
  <c r="U220" i="1"/>
  <c r="U1043" i="1"/>
  <c r="U171" i="1"/>
  <c r="U955" i="1"/>
  <c r="U256" i="1"/>
  <c r="U1040" i="1"/>
  <c r="U425" i="1"/>
  <c r="U623" i="1"/>
  <c r="U512" i="1"/>
  <c r="U457" i="1"/>
  <c r="U347" i="1"/>
  <c r="U686" i="1"/>
  <c r="U71" i="1"/>
  <c r="U745" i="1"/>
  <c r="U327" i="1"/>
  <c r="U186" i="1"/>
  <c r="U970" i="1"/>
  <c r="U859" i="1"/>
  <c r="U469" i="1"/>
  <c r="U362" i="1"/>
  <c r="U1122" i="1"/>
  <c r="U275" i="1"/>
  <c r="U852" i="1"/>
  <c r="U569" i="1"/>
  <c r="U1082" i="1"/>
  <c r="U16" i="1"/>
  <c r="U952" i="1"/>
  <c r="U849" i="1"/>
  <c r="U982" i="1"/>
  <c r="U1088" i="1"/>
  <c r="U1197" i="1"/>
  <c r="U1180" i="1"/>
  <c r="U597" i="1"/>
  <c r="U101" i="1"/>
  <c r="U1131" i="1"/>
  <c r="U685" i="1"/>
  <c r="U874" i="1"/>
  <c r="U1049" i="1"/>
  <c r="U1046" i="1"/>
  <c r="U424" i="1"/>
  <c r="U239" i="1"/>
  <c r="U1166" i="1"/>
  <c r="U1228" i="1"/>
  <c r="U894" i="1"/>
  <c r="U63" i="1"/>
  <c r="U295" i="1"/>
  <c r="U449" i="1"/>
  <c r="U890" i="1"/>
  <c r="U959" i="1"/>
  <c r="U762" i="1"/>
  <c r="U827" i="1"/>
  <c r="U677" i="1"/>
  <c r="U599" i="1"/>
  <c r="U1154" i="1"/>
  <c r="U682" i="1"/>
  <c r="U738" i="1"/>
  <c r="U796" i="1"/>
  <c r="U786" i="1"/>
  <c r="U451" i="1"/>
  <c r="U182" i="1"/>
  <c r="U241" i="1"/>
  <c r="U642" i="1"/>
  <c r="U1146" i="1"/>
  <c r="U388" i="1"/>
  <c r="U954" i="1"/>
  <c r="U922" i="1"/>
  <c r="U736" i="1"/>
  <c r="U1031" i="1"/>
  <c r="U1101" i="1"/>
  <c r="U1100" i="1"/>
  <c r="U1060" i="1"/>
  <c r="U1132" i="1"/>
  <c r="U756" i="1"/>
  <c r="U1091" i="1"/>
  <c r="U162" i="1"/>
  <c r="U1005" i="1"/>
  <c r="U199" i="1"/>
  <c r="U284" i="1"/>
  <c r="U453" i="1"/>
  <c r="U651" i="1"/>
  <c r="U540" i="1"/>
  <c r="U375" i="1"/>
  <c r="U99" i="1"/>
  <c r="U773" i="1"/>
  <c r="U383" i="1"/>
  <c r="U214" i="1"/>
  <c r="U998" i="1"/>
  <c r="U915" i="1"/>
  <c r="U497" i="1"/>
  <c r="U390" i="1"/>
  <c r="U1198" i="1"/>
  <c r="U814" i="1"/>
  <c r="U73" i="1"/>
  <c r="U1093" i="1"/>
  <c r="U69" i="1"/>
  <c r="U951" i="1"/>
  <c r="U538" i="1"/>
  <c r="U975" i="1"/>
  <c r="U855" i="1"/>
  <c r="U565" i="1"/>
  <c r="U487" i="1"/>
  <c r="U885" i="1"/>
  <c r="U609" i="1"/>
  <c r="U636" i="1"/>
  <c r="U560" i="1"/>
  <c r="U912" i="1"/>
  <c r="U866" i="1"/>
  <c r="U1208" i="1"/>
  <c r="U625" i="1"/>
  <c r="U129" i="1"/>
  <c r="U637" i="1"/>
  <c r="U157" i="1"/>
  <c r="U558" i="1"/>
  <c r="U741" i="1"/>
  <c r="U693" i="1"/>
  <c r="U134" i="1"/>
  <c r="U800" i="1"/>
  <c r="U835" i="1"/>
  <c r="U937" i="1"/>
  <c r="U423" i="1"/>
  <c r="U91" i="1"/>
  <c r="U721" i="1"/>
  <c r="U391" i="1"/>
  <c r="U809" i="1"/>
  <c r="U720" i="1"/>
  <c r="U791" i="1"/>
  <c r="U737" i="1"/>
  <c r="U1025" i="1"/>
  <c r="U996" i="1"/>
  <c r="U1205" i="1"/>
  <c r="U192" i="1"/>
  <c r="U140" i="1"/>
  <c r="U807" i="1"/>
  <c r="U772" i="1"/>
  <c r="U505" i="1"/>
  <c r="U1148" i="1"/>
  <c r="U880" i="1"/>
  <c r="U1063" i="1"/>
  <c r="U1062" i="1"/>
  <c r="U763" i="1"/>
  <c r="U1021" i="1"/>
  <c r="U712" i="1"/>
  <c r="U1056" i="1"/>
  <c r="U1016" i="1"/>
  <c r="U1089" i="1"/>
  <c r="U1200" i="1"/>
  <c r="U1199" i="1"/>
  <c r="U935" i="1"/>
  <c r="U94" i="1"/>
  <c r="U1118" i="1"/>
  <c r="U1159" i="1"/>
  <c r="U967" i="1"/>
  <c r="U227" i="1"/>
  <c r="U1096" i="1"/>
  <c r="U481" i="1"/>
  <c r="U679" i="1"/>
  <c r="U568" i="1"/>
  <c r="U513" i="1"/>
  <c r="U403" i="1"/>
  <c r="U742" i="1"/>
  <c r="U127" i="1"/>
  <c r="U17" i="1"/>
  <c r="U801" i="1"/>
  <c r="U242" i="1"/>
  <c r="U1026" i="1"/>
  <c r="U525" i="1"/>
  <c r="U418" i="1"/>
  <c r="U30" i="1"/>
  <c r="U585" i="1"/>
  <c r="U153" i="1"/>
  <c r="U779" i="1"/>
  <c r="U14" i="1"/>
  <c r="U857" i="1"/>
  <c r="U581" i="1"/>
  <c r="U694" i="1"/>
  <c r="U79" i="1"/>
  <c r="U688" i="1"/>
  <c r="U950" i="1"/>
  <c r="U944" i="1"/>
  <c r="U823" i="1"/>
  <c r="U311" i="1"/>
  <c r="U607" i="1"/>
  <c r="U502" i="1"/>
  <c r="U919" i="1"/>
  <c r="U548" i="1"/>
  <c r="U939" i="1"/>
  <c r="U968" i="1"/>
  <c r="U854" i="1"/>
  <c r="U354" i="1"/>
  <c r="U882" i="1"/>
  <c r="U514" i="1"/>
  <c r="U1179" i="1"/>
  <c r="U910" i="1"/>
  <c r="U410" i="1"/>
  <c r="U198" i="1"/>
  <c r="U778" i="1"/>
  <c r="U793" i="1"/>
  <c r="U1232" i="1"/>
  <c r="U226" i="1"/>
  <c r="U251" i="1"/>
  <c r="U888" i="1"/>
  <c r="U247" i="1"/>
  <c r="U710" i="1"/>
  <c r="U627" i="1"/>
  <c r="U887" i="1"/>
  <c r="U1176" i="1"/>
  <c r="U840" i="1"/>
  <c r="U555" i="1"/>
  <c r="U616" i="1"/>
  <c r="U561" i="1"/>
  <c r="U268" i="1"/>
  <c r="U1001" i="1"/>
  <c r="U1147" i="1"/>
  <c r="U1028" i="1"/>
  <c r="U1024" i="1"/>
  <c r="U722" i="1"/>
  <c r="U1059" i="1"/>
  <c r="U660" i="1"/>
  <c r="U1017" i="1"/>
  <c r="U978" i="1"/>
  <c r="U1051" i="1"/>
  <c r="U1161" i="1"/>
  <c r="U1048" i="1"/>
  <c r="U897" i="1"/>
  <c r="U23" i="1"/>
  <c r="U1080" i="1"/>
  <c r="U1047" i="1"/>
  <c r="U255" i="1"/>
  <c r="U1039" i="1"/>
  <c r="U340" i="1"/>
  <c r="U1124" i="1"/>
  <c r="U596" i="1"/>
  <c r="U541" i="1"/>
  <c r="U431" i="1"/>
  <c r="U770" i="1"/>
  <c r="U155" i="1"/>
  <c r="U45" i="1"/>
  <c r="U829" i="1"/>
  <c r="U495" i="1"/>
  <c r="U1027" i="1"/>
  <c r="U553" i="1"/>
  <c r="U446" i="1"/>
  <c r="U58" i="1"/>
  <c r="U83" i="1"/>
  <c r="U739" i="1"/>
  <c r="U798" i="1"/>
  <c r="U298" i="1"/>
  <c r="U474" i="1"/>
  <c r="U909" i="1"/>
  <c r="U977" i="1"/>
  <c r="U1006" i="1"/>
  <c r="U652" i="1"/>
  <c r="U211" i="1"/>
  <c r="U197" i="1"/>
  <c r="U447" i="1"/>
  <c r="U947" i="1"/>
  <c r="U936" i="1"/>
  <c r="U819" i="1"/>
  <c r="U515" i="1"/>
  <c r="U1195" i="1"/>
  <c r="U665" i="1"/>
  <c r="U1087" i="1"/>
  <c r="U681" i="1"/>
  <c r="U969" i="1"/>
  <c r="U586" i="1"/>
  <c r="U1035" i="1"/>
  <c r="U305" i="1"/>
  <c r="U754" i="1"/>
  <c r="U527" i="1"/>
  <c r="U508" i="1"/>
  <c r="U709" i="1"/>
  <c r="U323" i="1"/>
  <c r="U1086" i="1"/>
  <c r="U380" i="1"/>
  <c r="U764" i="1"/>
  <c r="U755" i="1"/>
  <c r="U281" i="1"/>
  <c r="U639" i="1"/>
  <c r="U8" i="1"/>
  <c r="U466" i="1"/>
  <c r="U684" i="1"/>
  <c r="U766" i="1"/>
  <c r="U377" i="1"/>
  <c r="U324" i="1"/>
  <c r="U850" i="1"/>
  <c r="U1000" i="1"/>
  <c r="U989" i="1"/>
  <c r="U988" i="1"/>
  <c r="U668" i="1"/>
  <c r="U1020" i="1"/>
  <c r="U600" i="1"/>
  <c r="U979" i="1"/>
  <c r="U940" i="1"/>
  <c r="U1015" i="1"/>
  <c r="U1126" i="1"/>
  <c r="U1010" i="1"/>
  <c r="U862" i="1"/>
  <c r="U1044" i="1"/>
  <c r="U468" i="1"/>
  <c r="U893" i="1"/>
  <c r="U283" i="1"/>
  <c r="U1067" i="1"/>
  <c r="U368" i="1"/>
  <c r="U1152" i="1"/>
  <c r="U537" i="1"/>
  <c r="U459" i="1"/>
  <c r="U183" i="1"/>
  <c r="U551" i="1"/>
  <c r="U86" i="1"/>
  <c r="U610" i="1"/>
  <c r="U904" i="1"/>
  <c r="U1095" i="1"/>
  <c r="U326" i="1"/>
  <c r="U114" i="1"/>
  <c r="U1105" i="1"/>
  <c r="U905" i="1"/>
  <c r="U785" i="1"/>
  <c r="U339" i="1"/>
  <c r="U7" i="1"/>
  <c r="U70" i="1"/>
  <c r="U663" i="1"/>
  <c r="U142" i="1"/>
  <c r="U941" i="1"/>
  <c r="U170" i="1"/>
  <c r="U784" i="1"/>
  <c r="U649" i="1"/>
  <c r="U126" i="1"/>
  <c r="U1194" i="1"/>
  <c r="U1189" i="1"/>
  <c r="U360" i="1"/>
  <c r="U804" i="1"/>
  <c r="U300" i="1"/>
  <c r="U824" i="1"/>
  <c r="U1207" i="1"/>
  <c r="U213" i="1"/>
  <c r="U614" i="1"/>
  <c r="U757" i="1"/>
  <c r="U765" i="1"/>
  <c r="U237" i="1"/>
  <c r="U526" i="1"/>
  <c r="U119" i="1"/>
  <c r="U966" i="1"/>
  <c r="U1102" i="1"/>
  <c r="U813" i="1"/>
  <c r="U958" i="1"/>
  <c r="U318" i="1"/>
  <c r="U206" i="1"/>
  <c r="U445" i="1"/>
  <c r="U877" i="1"/>
  <c r="U876" i="1"/>
  <c r="U488" i="1"/>
  <c r="U836" i="1"/>
  <c r="U417" i="1"/>
  <c r="U867" i="1"/>
  <c r="U828" i="1"/>
  <c r="U903" i="1"/>
  <c r="U1014" i="1"/>
  <c r="U898" i="1"/>
  <c r="U701" i="1"/>
  <c r="U932" i="1"/>
  <c r="U896" i="1"/>
  <c r="U781" i="1"/>
  <c r="U367" i="1"/>
  <c r="U1151" i="1"/>
  <c r="U452" i="1"/>
  <c r="U1236" i="1"/>
  <c r="U621" i="1"/>
  <c r="U35" i="1"/>
  <c r="U653" i="1"/>
  <c r="U543" i="1"/>
  <c r="U98" i="1"/>
  <c r="U382" i="1"/>
  <c r="U775" i="1"/>
  <c r="U330" i="1"/>
  <c r="U700" i="1"/>
  <c r="U831" i="1"/>
  <c r="U769" i="1"/>
  <c r="U1235" i="1"/>
  <c r="U57" i="1"/>
  <c r="U851" i="1"/>
  <c r="U808" i="1"/>
  <c r="U1074" i="1"/>
  <c r="U1070" i="1"/>
  <c r="U1185" i="1"/>
  <c r="U626" i="1"/>
  <c r="U202" i="1"/>
  <c r="U839" i="1"/>
  <c r="U838" i="1"/>
  <c r="U364" i="1"/>
  <c r="U797" i="1"/>
  <c r="U359" i="1"/>
  <c r="U792" i="1"/>
  <c r="U865" i="1"/>
  <c r="U644" i="1"/>
  <c r="U405" i="1"/>
  <c r="U480" i="1"/>
  <c r="U571" i="1"/>
  <c r="U1233" i="1"/>
  <c r="U920" i="1"/>
  <c r="U696" i="1"/>
  <c r="U1222" i="1"/>
  <c r="U1224" i="1"/>
  <c r="U536" i="1"/>
  <c r="U443" i="1"/>
  <c r="U1170" i="1"/>
  <c r="U309" i="1"/>
  <c r="U135" i="1"/>
  <c r="U1073" i="1"/>
  <c r="U559" i="1"/>
  <c r="U735" i="1"/>
  <c r="U384" i="1"/>
  <c r="U692" i="1"/>
  <c r="U724" i="1"/>
  <c r="U188" i="1"/>
  <c r="U667" i="1"/>
  <c r="U758" i="1"/>
  <c r="U111" i="1"/>
  <c r="U711" i="1"/>
  <c r="U656" i="1"/>
  <c r="U864" i="1"/>
  <c r="U751" i="1"/>
  <c r="U223" i="1"/>
  <c r="U973" i="1"/>
  <c r="U782" i="1"/>
  <c r="U404" i="1"/>
  <c r="U580" i="1"/>
  <c r="U479" i="1"/>
  <c r="U564" i="1"/>
  <c r="U733" i="1"/>
  <c r="U147" i="1"/>
  <c r="U36" i="1"/>
  <c r="U655" i="1"/>
  <c r="U210" i="1"/>
  <c r="U994" i="1"/>
  <c r="U379" i="1"/>
  <c r="U269" i="1"/>
  <c r="U1053" i="1"/>
  <c r="U943" i="1"/>
  <c r="U494" i="1"/>
  <c r="U670" i="1"/>
  <c r="U282" i="1"/>
  <c r="U1077" i="1"/>
  <c r="U274" i="1"/>
  <c r="U669" i="1"/>
  <c r="U716" i="1"/>
  <c r="U594" i="1"/>
  <c r="U708" i="1"/>
  <c r="U822" i="1"/>
  <c r="U744" i="1"/>
  <c r="U280" i="1"/>
  <c r="U592" i="1"/>
  <c r="U175" i="1"/>
  <c r="U64" i="1"/>
  <c r="U238" i="1"/>
  <c r="U1022" i="1"/>
  <c r="U407" i="1"/>
  <c r="U297" i="1"/>
  <c r="U999" i="1"/>
  <c r="U522" i="1"/>
  <c r="U698" i="1"/>
  <c r="U310" i="1"/>
  <c r="U212" i="1"/>
  <c r="U1144" i="1"/>
  <c r="U433" i="1"/>
  <c r="U776" i="1"/>
  <c r="U62" i="1"/>
  <c r="U1034" i="1"/>
  <c r="U612" i="1"/>
  <c r="U52" i="1"/>
  <c r="U598" i="1"/>
  <c r="U532" i="1"/>
  <c r="U790" i="1"/>
  <c r="U100" i="1"/>
  <c r="U697" i="1"/>
  <c r="U221" i="1"/>
  <c r="U5" i="1"/>
  <c r="U789" i="1"/>
  <c r="U203" i="1"/>
  <c r="U37" i="1"/>
  <c r="U266" i="1"/>
  <c r="U196" i="1"/>
  <c r="U374" i="1"/>
  <c r="U1002" i="1"/>
  <c r="U136" i="1"/>
  <c r="U923" i="1"/>
  <c r="U320" i="1"/>
  <c r="U504" i="1"/>
  <c r="U1184" i="1"/>
  <c r="U632" i="1"/>
  <c r="U671" i="1"/>
  <c r="U125" i="1"/>
  <c r="U608" i="1"/>
  <c r="U657" i="1"/>
  <c r="U706" i="1"/>
  <c r="U517" i="1"/>
  <c r="U761" i="1"/>
  <c r="U683" i="1"/>
  <c r="U1081" i="1"/>
  <c r="U21" i="1"/>
  <c r="U48" i="1"/>
  <c r="U572" i="1"/>
  <c r="U666" i="1"/>
  <c r="U654" i="1"/>
  <c r="U749" i="1"/>
  <c r="U458" i="1"/>
  <c r="U92" i="1"/>
  <c r="U993" i="1"/>
  <c r="U113" i="1"/>
  <c r="U613" i="1"/>
  <c r="U1075" i="1"/>
  <c r="U1103" i="1"/>
  <c r="U566" i="1"/>
  <c r="U1066" i="1"/>
  <c r="U884" i="1"/>
  <c r="U510" i="1"/>
  <c r="U554" i="1"/>
  <c r="U486" i="1"/>
  <c r="U604" i="1"/>
  <c r="U533" i="1"/>
  <c r="U473" i="1"/>
  <c r="U589" i="1"/>
  <c r="U752" i="1"/>
  <c r="U587" i="1"/>
  <c r="U643" i="1"/>
  <c r="U640" i="1"/>
  <c r="U97" i="1"/>
  <c r="U563" i="1"/>
  <c r="U648" i="1"/>
  <c r="U33" i="1"/>
  <c r="U817" i="1"/>
  <c r="U231" i="1"/>
  <c r="U65" i="1"/>
  <c r="U294" i="1"/>
  <c r="U463" i="1"/>
  <c r="U353" i="1"/>
  <c r="U1137" i="1"/>
  <c r="U578" i="1"/>
  <c r="U47" i="1"/>
  <c r="U77" i="1"/>
  <c r="U366" i="1"/>
  <c r="U861" i="1"/>
  <c r="U81" i="1"/>
  <c r="U470" i="1"/>
  <c r="U276" i="1"/>
  <c r="U704" i="1"/>
  <c r="U873" i="1"/>
  <c r="U11" i="1"/>
  <c r="U350" i="1"/>
  <c r="U409" i="1"/>
  <c r="U1223" i="1"/>
  <c r="U133" i="1"/>
  <c r="U1007" i="1"/>
  <c r="U1221" i="1"/>
  <c r="U161" i="1"/>
  <c r="U690" i="1"/>
  <c r="U818" i="1"/>
  <c r="U846" i="1"/>
  <c r="U180" i="1"/>
  <c r="U672" i="1"/>
  <c r="U953" i="1"/>
  <c r="U328" i="1"/>
  <c r="U557" i="1"/>
  <c r="U503" i="1"/>
  <c r="U734" i="1"/>
  <c r="U448" i="1"/>
  <c r="U492" i="1"/>
  <c r="U489" i="1"/>
  <c r="U421" i="1"/>
  <c r="U544" i="1"/>
  <c r="U475" i="1"/>
  <c r="U415" i="1"/>
  <c r="U531" i="1"/>
  <c r="U707" i="1"/>
  <c r="U528" i="1"/>
  <c r="U464" i="1"/>
  <c r="U335" i="1"/>
  <c r="U591" i="1"/>
  <c r="U676" i="1"/>
  <c r="U61" i="1"/>
  <c r="U845" i="1"/>
  <c r="U259" i="1"/>
  <c r="U148" i="1"/>
  <c r="U93" i="1"/>
  <c r="U322" i="1"/>
  <c r="U1106" i="1"/>
  <c r="U491" i="1"/>
  <c r="U381" i="1"/>
  <c r="U1165" i="1"/>
  <c r="U1167" i="1"/>
  <c r="U606" i="1"/>
  <c r="U103" i="1"/>
  <c r="U105" i="1"/>
  <c r="U584" i="1"/>
  <c r="U13" i="1"/>
  <c r="U750" i="1"/>
  <c r="U519" i="1"/>
  <c r="U1193" i="1"/>
  <c r="U634" i="1"/>
  <c r="U26" i="1"/>
  <c r="U437" i="1"/>
  <c r="U243" i="1"/>
  <c r="U450" i="1"/>
  <c r="U680" i="1"/>
  <c r="U240" i="1"/>
  <c r="U725" i="1"/>
  <c r="U1149" i="1"/>
  <c r="U806" i="1"/>
  <c r="U72" i="1"/>
  <c r="U1215" i="1"/>
  <c r="U264" i="1"/>
  <c r="U389" i="1"/>
  <c r="U432" i="1"/>
  <c r="U430" i="1"/>
  <c r="U363" i="1"/>
  <c r="U482" i="1"/>
  <c r="U1130" i="1"/>
  <c r="U416" i="1"/>
  <c r="U356" i="1"/>
  <c r="U472" i="1"/>
  <c r="U650" i="1"/>
  <c r="U520" i="1"/>
  <c r="U619" i="1"/>
  <c r="U287" i="1"/>
  <c r="U1134" i="1"/>
  <c r="U159" i="1"/>
  <c r="U892" i="1"/>
  <c r="U853" i="1"/>
  <c r="U299" i="1"/>
  <c r="U442" i="1"/>
  <c r="U805" i="1"/>
  <c r="U1187" i="1"/>
  <c r="U615" i="1"/>
  <c r="U1183" i="1"/>
  <c r="U331" i="1"/>
  <c r="U370" i="1"/>
  <c r="U1211" i="1"/>
  <c r="U304" i="1"/>
  <c r="U420" i="1"/>
  <c r="U358" i="1"/>
  <c r="U293" i="1"/>
  <c r="U414" i="1"/>
  <c r="U588" i="1"/>
  <c r="U408" i="1"/>
  <c r="U1231" i="1"/>
  <c r="U163" i="1"/>
  <c r="U460" i="1"/>
  <c r="U647" i="1"/>
  <c r="U117" i="1"/>
  <c r="U901" i="1"/>
  <c r="U315" i="1"/>
  <c r="U204" i="1"/>
  <c r="U149" i="1"/>
  <c r="U1162" i="1"/>
  <c r="U547" i="1"/>
  <c r="U662" i="1"/>
  <c r="U54" i="1"/>
  <c r="U82" i="1"/>
  <c r="U195" i="1"/>
  <c r="U419" i="1"/>
  <c r="U917" i="1"/>
  <c r="U376" i="1"/>
  <c r="U1219" i="1"/>
  <c r="U918" i="1"/>
  <c r="U1178" i="1"/>
  <c r="U272" i="1"/>
  <c r="U308" i="1"/>
  <c r="U307" i="1"/>
  <c r="U1135" i="1"/>
  <c r="U246" i="1"/>
  <c r="U361" i="1"/>
  <c r="U1018" i="1"/>
  <c r="U296" i="1"/>
  <c r="U234" i="1"/>
  <c r="U352" i="1"/>
  <c r="U348" i="1"/>
  <c r="U860" i="1"/>
  <c r="U398" i="1"/>
  <c r="U156" i="1"/>
  <c r="U760" i="1"/>
  <c r="U145" i="1"/>
  <c r="U232" i="1"/>
  <c r="U177" i="1"/>
  <c r="U67" i="1"/>
  <c r="U406" i="1"/>
  <c r="U575" i="1"/>
  <c r="U465" i="1"/>
  <c r="U189" i="1"/>
  <c r="U478" i="1"/>
  <c r="U477" i="1"/>
  <c r="U78" i="1"/>
  <c r="U1071" i="1"/>
  <c r="U767" i="1"/>
  <c r="U727" i="1"/>
  <c r="U883" i="1"/>
  <c r="U249" i="1"/>
  <c r="U248" i="1"/>
  <c r="U1099" i="1"/>
  <c r="U184" i="1"/>
  <c r="U303" i="1"/>
  <c r="U980" i="1"/>
  <c r="U236" i="1"/>
  <c r="U169" i="1"/>
  <c r="U292" i="1"/>
  <c r="U471" i="1"/>
  <c r="U286" i="1"/>
  <c r="U821" i="1"/>
  <c r="U336" i="1"/>
  <c r="U1084" i="1"/>
  <c r="U85" i="1"/>
  <c r="U703" i="1"/>
  <c r="U788" i="1"/>
  <c r="U173" i="1"/>
  <c r="U957" i="1"/>
  <c r="U371" i="1"/>
  <c r="U260" i="1"/>
  <c r="U205" i="1"/>
  <c r="U95" i="1"/>
  <c r="U12" i="1"/>
  <c r="U434" i="1"/>
  <c r="U1218" i="1"/>
  <c r="U493" i="1"/>
  <c r="U2" i="1"/>
  <c r="U542" i="1"/>
  <c r="U1141" i="1"/>
  <c r="U1143" i="1"/>
  <c r="U921" i="1"/>
  <c r="U556" i="1"/>
  <c r="U499" i="1"/>
  <c r="U150" i="1"/>
  <c r="U191" i="1"/>
  <c r="U190" i="1"/>
  <c r="U1023" i="1"/>
  <c r="U122" i="1"/>
  <c r="U244" i="1"/>
  <c r="U945" i="1"/>
  <c r="U108" i="1"/>
  <c r="U230" i="1"/>
  <c r="U412" i="1"/>
  <c r="U224" i="1"/>
  <c r="U748" i="1"/>
  <c r="U277" i="1"/>
  <c r="U20" i="1"/>
  <c r="U731" i="1"/>
  <c r="U32" i="1"/>
  <c r="U816" i="1"/>
  <c r="U201" i="1"/>
  <c r="U985" i="1"/>
  <c r="U399" i="1"/>
  <c r="U288" i="1"/>
  <c r="U462" i="1"/>
  <c r="U631" i="1"/>
  <c r="U521" i="1"/>
  <c r="U713" i="1"/>
  <c r="U193" i="1"/>
  <c r="U146" i="1"/>
  <c r="U777" i="1"/>
  <c r="U66" i="1"/>
  <c r="U1216" i="1"/>
  <c r="U1182" i="1"/>
  <c r="U50" i="1"/>
  <c r="U178" i="1"/>
  <c r="U34" i="1"/>
  <c r="U225" i="1"/>
  <c r="U27" i="1"/>
  <c r="U524" i="1"/>
  <c r="U1229" i="1"/>
  <c r="U31" i="1"/>
  <c r="U815" i="1"/>
  <c r="U116" i="1"/>
  <c r="U900" i="1"/>
  <c r="U285" i="1"/>
  <c r="U483" i="1"/>
  <c r="U372" i="1"/>
  <c r="U317" i="1"/>
  <c r="U207" i="1"/>
  <c r="U124" i="1"/>
  <c r="U546" i="1"/>
  <c r="U605" i="1"/>
  <c r="U75" i="1"/>
  <c r="U46" i="1"/>
  <c r="U673" i="1"/>
  <c r="U795" i="1"/>
  <c r="U252" i="1"/>
  <c r="U570" i="1"/>
  <c r="U768" i="1"/>
  <c r="U879" i="1"/>
  <c r="U1032" i="1"/>
  <c r="U1061" i="1"/>
  <c r="U1240" i="1"/>
  <c r="U167" i="1"/>
  <c r="U461" i="1"/>
  <c r="U22" i="1"/>
  <c r="U59" i="1"/>
  <c r="U144" i="1"/>
  <c r="U928" i="1"/>
  <c r="U313" i="1"/>
  <c r="U400" i="1"/>
  <c r="U235" i="1"/>
  <c r="U574" i="1"/>
  <c r="U743" i="1"/>
  <c r="U633" i="1"/>
  <c r="U131" i="1"/>
  <c r="U74" i="1"/>
  <c r="U436" i="1"/>
  <c r="U1113" i="1"/>
  <c r="U76" i="1"/>
  <c r="U960" i="1"/>
  <c r="U6" i="1"/>
  <c r="U726" i="1"/>
  <c r="U881" i="1"/>
  <c r="U987" i="1"/>
  <c r="U1210" i="1"/>
  <c r="U1204" i="1"/>
  <c r="U1202" i="1"/>
  <c r="U106" i="1"/>
  <c r="U402" i="1"/>
  <c r="U783" i="1"/>
  <c r="U1155" i="1"/>
  <c r="U87" i="1"/>
  <c r="U871" i="1"/>
  <c r="U172" i="1"/>
  <c r="U341" i="1"/>
  <c r="U539" i="1"/>
  <c r="U946" i="1"/>
  <c r="U812" i="1"/>
  <c r="U1036" i="1"/>
  <c r="U208" i="1"/>
  <c r="U500" i="1"/>
  <c r="U1175" i="1"/>
  <c r="U875" i="1"/>
  <c r="U1133" i="1"/>
  <c r="U1206" i="1"/>
  <c r="U906" i="1"/>
  <c r="U1168" i="1"/>
  <c r="U1128" i="1"/>
  <c r="U1201" i="1"/>
  <c r="U1121" i="1"/>
  <c r="U1230" i="1"/>
  <c r="U1079" i="1"/>
  <c r="U143" i="1"/>
  <c r="U228" i="1"/>
  <c r="U1012" i="1"/>
  <c r="U397" i="1"/>
  <c r="U1209" i="1"/>
  <c r="U484" i="1"/>
  <c r="U429" i="1"/>
  <c r="U319" i="1"/>
  <c r="U658" i="1"/>
  <c r="U43" i="1"/>
  <c r="U717" i="1"/>
  <c r="U271" i="1"/>
  <c r="U158" i="1"/>
  <c r="U942" i="1"/>
  <c r="U803" i="1"/>
  <c r="U334" i="1"/>
  <c r="U842" i="1"/>
  <c r="U728" i="1"/>
  <c r="U1239" i="1"/>
  <c r="U984" i="1"/>
  <c r="U316" i="1"/>
  <c r="U886" i="1"/>
  <c r="U590" i="1"/>
  <c r="U730" i="1"/>
  <c r="U222" i="1"/>
  <c r="U1107" i="1"/>
  <c r="U250" i="1"/>
  <c r="U55" i="1"/>
  <c r="U278" i="1"/>
  <c r="U523" i="1"/>
  <c r="U787" i="1"/>
  <c r="U691" i="1"/>
  <c r="U401" i="1"/>
  <c r="U102" i="1"/>
  <c r="U576" i="1"/>
  <c r="U426" i="1"/>
  <c r="U301" i="1"/>
  <c r="U357" i="1"/>
  <c r="U501" i="1"/>
  <c r="U440" i="1"/>
  <c r="U689" i="1"/>
  <c r="U914" i="1"/>
  <c r="U618" i="1"/>
  <c r="U1003" i="1"/>
  <c r="U187" i="1"/>
  <c r="U771" i="1"/>
  <c r="U261" i="1"/>
  <c r="U926" i="1"/>
  <c r="U1013" i="1"/>
  <c r="U1004" i="1"/>
  <c r="U373" i="1"/>
  <c r="U332" i="1"/>
  <c r="U29" i="1"/>
  <c r="U151" i="1"/>
  <c r="U179" i="1"/>
  <c r="U263" i="1"/>
  <c r="U245" i="1"/>
  <c r="U273" i="1"/>
  <c r="U718" i="1"/>
  <c r="U506" i="1"/>
  <c r="U962" i="1"/>
  <c r="U80" i="1"/>
  <c r="U428" i="1"/>
  <c r="U518" i="1"/>
  <c r="U110" i="1"/>
  <c r="U646" i="1"/>
  <c r="U1188" i="1"/>
  <c r="U1076" i="1"/>
  <c r="U1119" i="1"/>
  <c r="U369" i="1"/>
  <c r="U19" i="1"/>
  <c r="U467" i="1"/>
  <c r="U306" i="1"/>
  <c r="U321" i="1"/>
  <c r="U891" i="1"/>
  <c r="U349" i="1"/>
  <c r="U899" i="1"/>
  <c r="U1055" i="1"/>
  <c r="U152" i="1"/>
  <c r="U435" i="1"/>
  <c r="U109" i="1"/>
  <c r="U217" i="1"/>
  <c r="U338" i="1"/>
  <c r="U10" i="1"/>
  <c r="U168" i="1"/>
  <c r="U3" i="1"/>
  <c r="U456" i="1"/>
  <c r="U602" i="1"/>
  <c r="U138" i="1"/>
  <c r="U674" i="1"/>
  <c r="U1150" i="1"/>
  <c r="U1225" i="1"/>
  <c r="U194" i="1"/>
  <c r="U181" i="1"/>
  <c r="U355" i="1"/>
  <c r="U1038" i="1"/>
  <c r="U118" i="1"/>
  <c r="U1050" i="1"/>
  <c r="U964" i="1"/>
  <c r="U759" i="1"/>
  <c r="U1116" i="1"/>
  <c r="U579" i="1"/>
  <c r="U622" i="1"/>
  <c r="U635" i="1"/>
  <c r="U868" i="1"/>
  <c r="U638" i="1"/>
  <c r="U49" i="1"/>
  <c r="U392" i="1"/>
  <c r="U68" i="1"/>
  <c r="U802" i="1"/>
  <c r="U830" i="1"/>
  <c r="U1213" i="1"/>
  <c r="U107" i="1"/>
  <c r="U115" i="1"/>
  <c r="U229" i="1"/>
  <c r="U630" i="1"/>
  <c r="U1109" i="1"/>
  <c r="U166" i="1"/>
  <c r="U702" i="1"/>
  <c r="U257" i="1"/>
  <c r="U924" i="1"/>
  <c r="U132" i="1"/>
  <c r="U411" i="1"/>
  <c r="U1057" i="1"/>
  <c r="U215" i="1"/>
  <c r="U289" i="1"/>
  <c r="U601" i="1"/>
  <c r="U664" i="1"/>
  <c r="U165" i="1"/>
  <c r="U427" i="1"/>
  <c r="U550" i="1"/>
  <c r="U549" i="1"/>
  <c r="U88" i="1"/>
  <c r="U567" i="1"/>
  <c r="U325" i="1"/>
  <c r="U200" i="1"/>
  <c r="U130" i="1"/>
  <c r="U455" i="1"/>
  <c r="U583" i="1"/>
  <c r="U385" i="1"/>
  <c r="U844" i="1"/>
  <c r="U794" i="1"/>
  <c r="U15" i="1"/>
  <c r="U28" i="1"/>
  <c r="U780" i="1"/>
  <c r="U869" i="1"/>
  <c r="U314" i="1"/>
  <c r="U128" i="1"/>
  <c r="U219" i="1"/>
  <c r="U56" i="1"/>
  <c r="U740" i="1"/>
  <c r="U53" i="1"/>
  <c r="U1203" i="1"/>
  <c r="U18" i="1"/>
  <c r="U84" i="1"/>
  <c r="U695" i="1"/>
  <c r="U112" i="1"/>
  <c r="U60" i="1"/>
  <c r="U104" i="1"/>
  <c r="U254" i="1"/>
  <c r="U333" i="1"/>
  <c r="U516" i="1"/>
  <c r="U1164" i="1"/>
  <c r="U774" i="1"/>
  <c r="U413" i="1"/>
  <c r="U1214" i="1"/>
  <c r="U911" i="1"/>
  <c r="U496" i="1"/>
  <c r="U253" i="1"/>
  <c r="U949" i="1"/>
  <c r="U454" i="1"/>
  <c r="U872" i="1"/>
  <c r="U498" i="1"/>
  <c r="U699" i="1"/>
  <c r="U96" i="1"/>
  <c r="U746" i="1"/>
  <c r="U329" i="1"/>
  <c r="U262" i="1"/>
  <c r="U51" i="1"/>
  <c r="U337" i="1"/>
  <c r="U577" i="1"/>
  <c r="U858" i="1"/>
  <c r="U1008" i="1"/>
  <c r="U1117" i="1"/>
  <c r="R2" i="1"/>
  <c r="R3" i="1"/>
  <c r="R5" i="1"/>
  <c r="R6" i="1"/>
  <c r="R7" i="1"/>
  <c r="R8" i="1"/>
  <c r="R10" i="1"/>
  <c r="R11" i="1"/>
  <c r="R12" i="1"/>
  <c r="R13" i="1"/>
  <c r="R14" i="1"/>
  <c r="R15" i="1"/>
  <c r="R16" i="1"/>
  <c r="R17" i="1"/>
  <c r="R18" i="1"/>
  <c r="R19" i="1"/>
  <c r="R20" i="1"/>
  <c r="R21" i="1"/>
  <c r="R22" i="1"/>
  <c r="R23" i="1"/>
  <c r="R26" i="1"/>
  <c r="R27" i="1"/>
  <c r="R28" i="1"/>
  <c r="R29" i="1"/>
  <c r="R30" i="1"/>
  <c r="R31" i="1"/>
  <c r="R32" i="1"/>
  <c r="R33" i="1"/>
  <c r="R34" i="1"/>
  <c r="R35" i="1"/>
  <c r="R36" i="1"/>
  <c r="R37" i="1"/>
  <c r="R43"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2"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5" i="1"/>
  <c r="R156" i="1"/>
  <c r="R157" i="1"/>
  <c r="R158" i="1"/>
  <c r="R159" i="1"/>
  <c r="R161" i="1"/>
  <c r="R162" i="1"/>
  <c r="R163" i="1"/>
  <c r="R165" i="1"/>
  <c r="R166" i="1"/>
  <c r="R167" i="1"/>
  <c r="R168" i="1"/>
  <c r="R169" i="1"/>
  <c r="R170" i="1"/>
  <c r="R171" i="1"/>
  <c r="R172" i="1"/>
  <c r="R173" i="1"/>
  <c r="R175" i="1"/>
  <c r="R177" i="1"/>
  <c r="R178" i="1"/>
  <c r="R179" i="1"/>
  <c r="R180" i="1"/>
  <c r="R181" i="1"/>
  <c r="R182" i="1"/>
  <c r="R183" i="1"/>
  <c r="R184" i="1"/>
  <c r="R186" i="1"/>
  <c r="R187" i="1"/>
  <c r="R188" i="1"/>
  <c r="R189" i="1"/>
  <c r="R190" i="1"/>
  <c r="R191" i="1"/>
  <c r="R192" i="1"/>
  <c r="R193" i="1"/>
  <c r="R194" i="1"/>
  <c r="R195" i="1"/>
  <c r="R196" i="1"/>
  <c r="R197" i="1"/>
  <c r="R198" i="1"/>
  <c r="R199" i="1"/>
  <c r="R200" i="1"/>
  <c r="R201" i="1"/>
  <c r="R202" i="1"/>
  <c r="R203" i="1"/>
  <c r="R204" i="1"/>
  <c r="R205" i="1"/>
  <c r="R206" i="1"/>
  <c r="R207" i="1"/>
  <c r="R208" i="1"/>
  <c r="R210" i="1"/>
  <c r="R211" i="1"/>
  <c r="R212" i="1"/>
  <c r="R213" i="1"/>
  <c r="R214" i="1"/>
  <c r="R215" i="1"/>
  <c r="R217" i="1"/>
  <c r="R219" i="1"/>
  <c r="R220" i="1"/>
  <c r="R221" i="1"/>
  <c r="R222" i="1"/>
  <c r="R223" i="1"/>
  <c r="R224" i="1"/>
  <c r="R225" i="1"/>
  <c r="R226" i="1"/>
  <c r="R227" i="1"/>
  <c r="R228" i="1"/>
  <c r="R229" i="1"/>
  <c r="R230" i="1"/>
  <c r="R231" i="1"/>
  <c r="R232"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6" i="1"/>
  <c r="R268" i="1"/>
  <c r="R269" i="1"/>
  <c r="R271" i="1"/>
  <c r="R272" i="1"/>
  <c r="R273" i="1"/>
  <c r="R274" i="1"/>
  <c r="R275" i="1"/>
  <c r="R276" i="1"/>
  <c r="R277" i="1"/>
  <c r="R278" i="1"/>
  <c r="R280" i="1"/>
  <c r="R281" i="1"/>
  <c r="R282" i="1"/>
  <c r="R283" i="1"/>
  <c r="R284" i="1"/>
  <c r="R285" i="1"/>
  <c r="R286" i="1"/>
  <c r="R287" i="1"/>
  <c r="R288" i="1"/>
  <c r="R289" i="1"/>
  <c r="R292" i="1"/>
  <c r="R293" i="1"/>
  <c r="R294" i="1"/>
  <c r="R295" i="1"/>
  <c r="R296" i="1"/>
  <c r="R297" i="1"/>
  <c r="R298" i="1"/>
  <c r="R299" i="1"/>
  <c r="R300" i="1"/>
  <c r="R301" i="1"/>
  <c r="R303" i="1"/>
  <c r="R304" i="1"/>
  <c r="R305" i="1"/>
  <c r="R306" i="1"/>
  <c r="R307" i="1"/>
  <c r="R308" i="1"/>
  <c r="R309" i="1"/>
  <c r="R310" i="1"/>
  <c r="R311"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7" i="1"/>
  <c r="R348" i="1"/>
  <c r="R349" i="1"/>
  <c r="R350" i="1"/>
  <c r="R352" i="1"/>
  <c r="R353" i="1"/>
  <c r="R354" i="1"/>
  <c r="R355" i="1"/>
  <c r="R356" i="1"/>
  <c r="R357" i="1"/>
  <c r="R358" i="1"/>
  <c r="R359" i="1"/>
  <c r="R360" i="1"/>
  <c r="R361" i="1"/>
  <c r="R362" i="1"/>
  <c r="R363" i="1"/>
  <c r="R364" i="1"/>
  <c r="R366" i="1"/>
  <c r="R367" i="1"/>
  <c r="R368" i="1"/>
  <c r="R369" i="1"/>
  <c r="R370" i="1"/>
  <c r="R371" i="1"/>
  <c r="R372" i="1"/>
  <c r="R373" i="1"/>
  <c r="R374" i="1"/>
  <c r="R375" i="1"/>
  <c r="R376" i="1"/>
  <c r="R377" i="1"/>
  <c r="R379" i="1"/>
  <c r="R380" i="1"/>
  <c r="R381" i="1"/>
  <c r="R382" i="1"/>
  <c r="R383" i="1"/>
  <c r="R384" i="1"/>
  <c r="R385" i="1"/>
  <c r="R386" i="1"/>
  <c r="R387" i="1"/>
  <c r="R388" i="1"/>
  <c r="R389" i="1"/>
  <c r="R390" i="1"/>
  <c r="R391" i="1"/>
  <c r="R392"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3" i="1"/>
  <c r="R424" i="1"/>
  <c r="R425" i="1"/>
  <c r="R426" i="1"/>
  <c r="R427" i="1"/>
  <c r="R428" i="1"/>
  <c r="R429" i="1"/>
  <c r="R430" i="1"/>
  <c r="R431" i="1"/>
  <c r="R432" i="1"/>
  <c r="R433" i="1"/>
  <c r="R434" i="1"/>
  <c r="R435" i="1"/>
  <c r="R436" i="1"/>
  <c r="R437" i="1"/>
  <c r="R440" i="1"/>
  <c r="R442" i="1"/>
  <c r="R443"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7" i="1"/>
  <c r="R478" i="1"/>
  <c r="R479" i="1"/>
  <c r="R480" i="1"/>
  <c r="R481" i="1"/>
  <c r="R482" i="1"/>
  <c r="R483" i="1"/>
  <c r="R484" i="1"/>
  <c r="R486" i="1"/>
  <c r="R487" i="1"/>
  <c r="R488" i="1"/>
  <c r="R489" i="1"/>
  <c r="R491" i="1"/>
  <c r="R492" i="1"/>
  <c r="R493" i="1"/>
  <c r="R494" i="1"/>
  <c r="R495" i="1"/>
  <c r="R496" i="1"/>
  <c r="R497" i="1"/>
  <c r="R498" i="1"/>
  <c r="R499" i="1"/>
  <c r="R500" i="1"/>
  <c r="R501" i="1"/>
  <c r="R502" i="1"/>
  <c r="R503" i="1"/>
  <c r="R504" i="1"/>
  <c r="R505" i="1"/>
  <c r="R506" i="1"/>
  <c r="R508" i="1"/>
  <c r="R510" i="1"/>
  <c r="R512" i="1"/>
  <c r="R513" i="1"/>
  <c r="R514" i="1"/>
  <c r="R515" i="1"/>
  <c r="R516" i="1"/>
  <c r="R517" i="1"/>
  <c r="R518" i="1"/>
  <c r="R519" i="1"/>
  <c r="R520" i="1"/>
  <c r="R521" i="1"/>
  <c r="R522" i="1"/>
  <c r="R523" i="1"/>
  <c r="R524" i="1"/>
  <c r="R525" i="1"/>
  <c r="R526" i="1"/>
  <c r="R527" i="1"/>
  <c r="R528" i="1"/>
  <c r="R531" i="1"/>
  <c r="R532" i="1"/>
  <c r="R533" i="1"/>
  <c r="R536" i="1"/>
  <c r="R537" i="1"/>
  <c r="R538" i="1"/>
  <c r="R539" i="1"/>
  <c r="R540" i="1"/>
  <c r="R541" i="1"/>
  <c r="R542" i="1"/>
  <c r="R543" i="1"/>
  <c r="R544" i="1"/>
  <c r="R546" i="1"/>
  <c r="R547" i="1"/>
  <c r="R548" i="1"/>
  <c r="R549" i="1"/>
  <c r="R550" i="1"/>
  <c r="R551" i="1"/>
  <c r="R553" i="1"/>
  <c r="R554" i="1"/>
  <c r="R555" i="1"/>
  <c r="R556" i="1"/>
  <c r="R557" i="1"/>
  <c r="R558" i="1"/>
  <c r="R559" i="1"/>
  <c r="R560" i="1"/>
  <c r="R561" i="1"/>
  <c r="R563" i="1"/>
  <c r="R564" i="1"/>
  <c r="R565" i="1"/>
  <c r="R566" i="1"/>
  <c r="R567" i="1"/>
  <c r="R568" i="1"/>
  <c r="R569" i="1"/>
  <c r="R570" i="1"/>
  <c r="R571" i="1"/>
  <c r="R572" i="1"/>
  <c r="R574" i="1"/>
  <c r="R575" i="1"/>
  <c r="R576" i="1"/>
  <c r="R577" i="1"/>
  <c r="R578" i="1"/>
  <c r="R579" i="1"/>
  <c r="R580" i="1"/>
  <c r="R581" i="1"/>
  <c r="R583" i="1"/>
  <c r="R584" i="1"/>
  <c r="R585" i="1"/>
  <c r="R586" i="1"/>
  <c r="R587" i="1"/>
  <c r="R588" i="1"/>
  <c r="R589" i="1"/>
  <c r="R590" i="1"/>
  <c r="R591" i="1"/>
  <c r="R592" i="1"/>
  <c r="R594" i="1"/>
  <c r="R596" i="1"/>
  <c r="R597" i="1"/>
  <c r="R598" i="1"/>
  <c r="R599" i="1"/>
  <c r="R600" i="1"/>
  <c r="R601" i="1"/>
  <c r="R602" i="1"/>
  <c r="R604" i="1"/>
  <c r="R605" i="1"/>
  <c r="R606" i="1"/>
  <c r="R607" i="1"/>
  <c r="R608" i="1"/>
  <c r="R609" i="1"/>
  <c r="R610" i="1"/>
  <c r="R612" i="1"/>
  <c r="R613" i="1"/>
  <c r="R614" i="1"/>
  <c r="R615" i="1"/>
  <c r="R616" i="1"/>
  <c r="R618" i="1"/>
  <c r="R619" i="1"/>
  <c r="R621" i="1"/>
  <c r="R622" i="1"/>
  <c r="R623" i="1"/>
  <c r="R625" i="1"/>
  <c r="R626" i="1"/>
  <c r="R627" i="1"/>
  <c r="R628" i="1"/>
  <c r="R629" i="1"/>
  <c r="R630" i="1"/>
  <c r="R631" i="1"/>
  <c r="R632" i="1"/>
  <c r="R633" i="1"/>
  <c r="R634" i="1"/>
  <c r="R635" i="1"/>
  <c r="R636" i="1"/>
  <c r="R637" i="1"/>
  <c r="R638" i="1"/>
  <c r="R639" i="1"/>
  <c r="R640" i="1"/>
  <c r="R642" i="1"/>
  <c r="R643" i="1"/>
  <c r="R644" i="1"/>
  <c r="R646" i="1"/>
  <c r="R647" i="1"/>
  <c r="R648" i="1"/>
  <c r="R649" i="1"/>
  <c r="R650" i="1"/>
  <c r="R651" i="1"/>
  <c r="R652" i="1"/>
  <c r="R653" i="1"/>
  <c r="R654" i="1"/>
  <c r="R655" i="1"/>
  <c r="R656" i="1"/>
  <c r="R657" i="1"/>
  <c r="R658" i="1"/>
  <c r="R660" i="1"/>
  <c r="R662" i="1"/>
  <c r="R663" i="1"/>
  <c r="R664" i="1"/>
  <c r="R665" i="1"/>
  <c r="R666" i="1"/>
  <c r="R667" i="1"/>
  <c r="R668" i="1"/>
  <c r="R669" i="1"/>
  <c r="R670" i="1"/>
  <c r="R671" i="1"/>
  <c r="R672" i="1"/>
  <c r="R673" i="1"/>
  <c r="R674" i="1"/>
  <c r="R676" i="1"/>
  <c r="R677" i="1"/>
  <c r="R679" i="1"/>
  <c r="R680" i="1"/>
  <c r="R681" i="1"/>
  <c r="R682" i="1"/>
  <c r="R683" i="1"/>
  <c r="R684" i="1"/>
  <c r="R685" i="1"/>
  <c r="R686" i="1"/>
  <c r="R688" i="1"/>
  <c r="R689" i="1"/>
  <c r="R690" i="1"/>
  <c r="R691" i="1"/>
  <c r="R692" i="1"/>
  <c r="R693" i="1"/>
  <c r="R694" i="1"/>
  <c r="R695" i="1"/>
  <c r="R696" i="1"/>
  <c r="R697" i="1"/>
  <c r="R698" i="1"/>
  <c r="R699" i="1"/>
  <c r="R700" i="1"/>
  <c r="R701" i="1"/>
  <c r="R702" i="1"/>
  <c r="R703" i="1"/>
  <c r="R704" i="1"/>
  <c r="R706" i="1"/>
  <c r="R707" i="1"/>
  <c r="R708" i="1"/>
  <c r="R709" i="1"/>
  <c r="R710" i="1"/>
  <c r="R711" i="1"/>
  <c r="R712" i="1"/>
  <c r="R713" i="1"/>
  <c r="R716" i="1"/>
  <c r="R717" i="1"/>
  <c r="R718" i="1"/>
  <c r="R720" i="1"/>
  <c r="R721" i="1"/>
  <c r="R722" i="1"/>
  <c r="R724" i="1"/>
  <c r="R725" i="1"/>
  <c r="R726" i="1"/>
  <c r="R727" i="1"/>
  <c r="R728" i="1"/>
  <c r="R730" i="1"/>
  <c r="R731" i="1"/>
  <c r="R733" i="1"/>
  <c r="R734" i="1"/>
  <c r="R735" i="1"/>
  <c r="R736" i="1"/>
  <c r="R737" i="1"/>
  <c r="R738" i="1"/>
  <c r="R739" i="1"/>
  <c r="R740" i="1"/>
  <c r="R741" i="1"/>
  <c r="R742" i="1"/>
  <c r="R743" i="1"/>
  <c r="R744" i="1"/>
  <c r="R745" i="1"/>
  <c r="R746" i="1"/>
  <c r="R748" i="1"/>
  <c r="R749" i="1"/>
  <c r="R750" i="1"/>
  <c r="R751" i="1"/>
  <c r="R752"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800" i="1"/>
  <c r="R801" i="1"/>
  <c r="R802" i="1"/>
  <c r="R803" i="1"/>
  <c r="R804" i="1"/>
  <c r="R805" i="1"/>
  <c r="R806" i="1"/>
  <c r="R807" i="1"/>
  <c r="R808" i="1"/>
  <c r="R809" i="1"/>
  <c r="R811" i="1"/>
  <c r="R812" i="1"/>
  <c r="R813" i="1"/>
  <c r="R814" i="1"/>
  <c r="R815" i="1"/>
  <c r="R816" i="1"/>
  <c r="R817" i="1"/>
  <c r="R818" i="1"/>
  <c r="R819" i="1"/>
  <c r="R821" i="1"/>
  <c r="R822" i="1"/>
  <c r="R823" i="1"/>
  <c r="R824" i="1"/>
  <c r="R827" i="1"/>
  <c r="R828" i="1"/>
  <c r="R829" i="1"/>
  <c r="R830" i="1"/>
  <c r="R831" i="1"/>
  <c r="R833" i="1"/>
  <c r="R835" i="1"/>
  <c r="R836" i="1"/>
  <c r="R837" i="1"/>
  <c r="R838" i="1"/>
  <c r="R839" i="1"/>
  <c r="R840" i="1"/>
  <c r="R842" i="1"/>
  <c r="R844" i="1"/>
  <c r="R845" i="1"/>
  <c r="R846" i="1"/>
  <c r="R849" i="1"/>
  <c r="R850" i="1"/>
  <c r="R851" i="1"/>
  <c r="R852" i="1"/>
  <c r="R853" i="1"/>
  <c r="R854" i="1"/>
  <c r="R855" i="1"/>
  <c r="R857" i="1"/>
  <c r="R858" i="1"/>
  <c r="R859" i="1"/>
  <c r="R860" i="1"/>
  <c r="R861" i="1"/>
  <c r="R862" i="1"/>
  <c r="R864" i="1"/>
  <c r="R865" i="1"/>
  <c r="R866" i="1"/>
  <c r="R867" i="1"/>
  <c r="R868" i="1"/>
  <c r="R869" i="1"/>
  <c r="R871" i="1"/>
  <c r="R872" i="1"/>
  <c r="R873" i="1"/>
  <c r="R874" i="1"/>
  <c r="R875" i="1"/>
  <c r="R876" i="1"/>
  <c r="R877" i="1"/>
  <c r="R878" i="1"/>
  <c r="R879" i="1"/>
  <c r="R880" i="1"/>
  <c r="R881" i="1"/>
  <c r="R882" i="1"/>
  <c r="R883" i="1"/>
  <c r="R884" i="1"/>
  <c r="R885" i="1"/>
  <c r="R886" i="1"/>
  <c r="R887" i="1"/>
  <c r="R888" i="1"/>
  <c r="R889" i="1"/>
  <c r="R890" i="1"/>
  <c r="R891" i="1"/>
  <c r="R892" i="1"/>
  <c r="R893" i="1"/>
  <c r="R894" i="1"/>
  <c r="R896" i="1"/>
  <c r="R897" i="1"/>
  <c r="R898" i="1"/>
  <c r="R899" i="1"/>
  <c r="R900" i="1"/>
  <c r="R901" i="1"/>
  <c r="R903" i="1"/>
  <c r="R904" i="1"/>
  <c r="R905" i="1"/>
  <c r="R906" i="1"/>
  <c r="R909" i="1"/>
  <c r="R910" i="1"/>
  <c r="R911" i="1"/>
  <c r="R912" i="1"/>
  <c r="R914" i="1"/>
  <c r="R915" i="1"/>
  <c r="R917" i="1"/>
  <c r="R918" i="1"/>
  <c r="R919" i="1"/>
  <c r="R920" i="1"/>
  <c r="R921" i="1"/>
  <c r="R922" i="1"/>
  <c r="R923" i="1"/>
  <c r="R924" i="1"/>
  <c r="R926" i="1"/>
  <c r="R928" i="1"/>
  <c r="R932" i="1"/>
  <c r="R935" i="1"/>
  <c r="R936" i="1"/>
  <c r="R937" i="1"/>
  <c r="R939" i="1"/>
  <c r="R940" i="1"/>
  <c r="R941" i="1"/>
  <c r="R942" i="1"/>
  <c r="R943" i="1"/>
  <c r="R944" i="1"/>
  <c r="R945" i="1"/>
  <c r="R946" i="1"/>
  <c r="R947" i="1"/>
  <c r="R949" i="1"/>
  <c r="R950" i="1"/>
  <c r="R951" i="1"/>
  <c r="R952" i="1"/>
  <c r="R953" i="1"/>
  <c r="R954" i="1"/>
  <c r="R955" i="1"/>
  <c r="R957" i="1"/>
  <c r="R958" i="1"/>
  <c r="R959" i="1"/>
  <c r="R960" i="1"/>
  <c r="R962" i="1"/>
  <c r="R964" i="1"/>
  <c r="R966" i="1"/>
  <c r="R967" i="1"/>
  <c r="R968" i="1"/>
  <c r="R969" i="1"/>
  <c r="R970" i="1"/>
  <c r="R973" i="1"/>
  <c r="R975" i="1"/>
  <c r="R977" i="1"/>
  <c r="R978" i="1"/>
  <c r="R979" i="1"/>
  <c r="R980" i="1"/>
  <c r="R981" i="1"/>
  <c r="R982" i="1"/>
  <c r="R984" i="1"/>
  <c r="R985" i="1"/>
  <c r="R987" i="1"/>
  <c r="R988" i="1"/>
  <c r="R989" i="1"/>
  <c r="R993" i="1"/>
  <c r="R994" i="1"/>
  <c r="R996" i="1"/>
  <c r="R998" i="1"/>
  <c r="R999" i="1"/>
  <c r="R1000" i="1"/>
  <c r="R1001" i="1"/>
  <c r="R1002" i="1"/>
  <c r="R1003" i="1"/>
  <c r="R1004" i="1"/>
  <c r="R1005" i="1"/>
  <c r="R1006" i="1"/>
  <c r="R1007" i="1"/>
  <c r="R1008" i="1"/>
  <c r="R1009" i="1"/>
  <c r="R1010" i="1"/>
  <c r="R1012" i="1"/>
  <c r="R1013" i="1"/>
  <c r="R1014" i="1"/>
  <c r="R1015" i="1"/>
  <c r="R1016" i="1"/>
  <c r="R1017" i="1"/>
  <c r="R1018" i="1"/>
  <c r="R1020" i="1"/>
  <c r="R1021" i="1"/>
  <c r="R1022" i="1"/>
  <c r="R1023" i="1"/>
  <c r="R1024" i="1"/>
  <c r="R1025" i="1"/>
  <c r="R1026" i="1"/>
  <c r="R1027" i="1"/>
  <c r="R1028" i="1"/>
  <c r="R1031" i="1"/>
  <c r="R1032" i="1"/>
  <c r="R1034" i="1"/>
  <c r="R1035" i="1"/>
  <c r="R1036" i="1"/>
  <c r="R1038" i="1"/>
  <c r="R1039" i="1"/>
  <c r="R1040" i="1"/>
  <c r="R1043" i="1"/>
  <c r="R1044" i="1"/>
  <c r="R1046" i="1"/>
  <c r="R1047" i="1"/>
  <c r="R1048" i="1"/>
  <c r="R1049" i="1"/>
  <c r="R1050" i="1"/>
  <c r="R1051" i="1"/>
  <c r="R1053" i="1"/>
  <c r="R1055" i="1"/>
  <c r="R1056" i="1"/>
  <c r="R1057" i="1"/>
  <c r="R1059" i="1"/>
  <c r="R1060" i="1"/>
  <c r="R1061" i="1"/>
  <c r="R1062" i="1"/>
  <c r="R1063" i="1"/>
  <c r="R1066" i="1"/>
  <c r="R1067" i="1"/>
  <c r="R1070" i="1"/>
  <c r="R1071" i="1"/>
  <c r="R1072" i="1"/>
  <c r="R1073" i="1"/>
  <c r="R1074" i="1"/>
  <c r="R1075" i="1"/>
  <c r="R1076" i="1"/>
  <c r="R1077" i="1"/>
  <c r="R1079" i="1"/>
  <c r="R1080" i="1"/>
  <c r="R1081" i="1"/>
  <c r="R1082" i="1"/>
  <c r="R1084" i="1"/>
  <c r="R1086" i="1"/>
  <c r="R1087" i="1"/>
  <c r="R1088" i="1"/>
  <c r="R1089" i="1"/>
  <c r="R1091" i="1"/>
  <c r="R1093" i="1"/>
  <c r="R1095" i="1"/>
  <c r="R1096" i="1"/>
  <c r="R1099" i="1"/>
  <c r="R1100" i="1"/>
  <c r="R1101" i="1"/>
  <c r="R1102" i="1"/>
  <c r="R1103" i="1"/>
  <c r="R1104" i="1"/>
  <c r="R1105" i="1"/>
  <c r="R1106" i="1"/>
  <c r="R1107" i="1"/>
  <c r="R1109" i="1"/>
  <c r="R1112" i="1"/>
  <c r="R1113" i="1"/>
  <c r="R1116" i="1"/>
  <c r="R1117" i="1"/>
  <c r="R1118" i="1"/>
  <c r="R1119" i="1"/>
  <c r="R1121" i="1"/>
  <c r="R1122" i="1"/>
  <c r="R1124" i="1"/>
  <c r="R1126" i="1"/>
  <c r="R1128" i="1"/>
  <c r="R1129" i="1"/>
  <c r="R1130" i="1"/>
  <c r="R1131" i="1"/>
  <c r="R1132" i="1"/>
  <c r="R1133" i="1"/>
  <c r="R1134" i="1"/>
  <c r="R1135" i="1"/>
  <c r="R1136" i="1"/>
  <c r="R1137" i="1"/>
  <c r="R1141" i="1"/>
  <c r="R1143" i="1"/>
  <c r="R1144" i="1"/>
  <c r="R1146" i="1"/>
  <c r="R1147" i="1"/>
  <c r="R1148" i="1"/>
  <c r="R1149" i="1"/>
  <c r="R1150" i="1"/>
  <c r="R1151" i="1"/>
  <c r="R1152" i="1"/>
  <c r="R1154" i="1"/>
  <c r="R1155" i="1"/>
  <c r="R1159" i="1"/>
  <c r="R1161" i="1"/>
  <c r="R1162" i="1"/>
  <c r="R1163" i="1"/>
  <c r="R1164" i="1"/>
  <c r="R1165" i="1"/>
  <c r="R1166" i="1"/>
  <c r="R1167" i="1"/>
  <c r="R1168" i="1"/>
  <c r="R1170" i="1"/>
  <c r="R1175" i="1"/>
  <c r="R1176" i="1"/>
  <c r="R1178" i="1"/>
  <c r="R1179" i="1"/>
  <c r="R1180" i="1"/>
  <c r="R1182" i="1"/>
  <c r="R1183" i="1"/>
  <c r="R1184" i="1"/>
  <c r="R1185" i="1"/>
  <c r="R1187" i="1"/>
  <c r="R1188" i="1"/>
  <c r="R1189" i="1"/>
  <c r="R1193" i="1"/>
  <c r="R1194" i="1"/>
  <c r="R1195" i="1"/>
  <c r="R1197" i="1"/>
  <c r="R1198" i="1"/>
  <c r="R1199" i="1"/>
  <c r="R1200" i="1"/>
  <c r="R1201" i="1"/>
  <c r="R1202" i="1"/>
  <c r="R1203" i="1"/>
  <c r="R1204" i="1"/>
  <c r="R1205" i="1"/>
  <c r="R1206" i="1"/>
  <c r="R1207" i="1"/>
  <c r="R1208" i="1"/>
  <c r="R1209" i="1"/>
  <c r="R1210" i="1"/>
  <c r="R1211" i="1"/>
  <c r="R1213" i="1"/>
  <c r="R1214" i="1"/>
  <c r="R1215" i="1"/>
  <c r="R1216" i="1"/>
  <c r="R1218" i="1"/>
  <c r="R1219" i="1"/>
  <c r="R1221" i="1"/>
  <c r="R1222" i="1"/>
  <c r="R1223" i="1"/>
  <c r="R1224" i="1"/>
  <c r="R1225" i="1"/>
  <c r="R1228" i="1"/>
  <c r="R1229" i="1"/>
  <c r="R1230" i="1"/>
  <c r="R1231" i="1"/>
  <c r="R1232" i="1"/>
  <c r="R1233" i="1"/>
  <c r="R1235" i="1"/>
  <c r="R1236" i="1"/>
  <c r="R1239" i="1"/>
  <c r="R1240" i="1"/>
  <c r="G611" i="1"/>
  <c r="F611" i="1"/>
  <c r="F585" i="1"/>
  <c r="G245" i="1"/>
  <c r="P226" i="1"/>
  <c r="Q226" i="1" s="1"/>
  <c r="F33" i="1"/>
  <c r="F632" i="1"/>
  <c r="G480" i="1"/>
  <c r="G49" i="1"/>
  <c r="F93" i="1"/>
  <c r="G93" i="1"/>
  <c r="G181" i="1"/>
  <c r="G342" i="1"/>
  <c r="G10" i="1"/>
  <c r="P544" i="1"/>
  <c r="Q544" i="1" s="1"/>
  <c r="F271" i="1"/>
  <c r="P454" i="1"/>
  <c r="Q454" i="1" s="1"/>
  <c r="P49" i="1"/>
  <c r="Q49" i="1" s="1"/>
  <c r="G271" i="1"/>
  <c r="P271" i="1"/>
  <c r="Q271" i="1" s="1"/>
  <c r="P611" i="1"/>
  <c r="Q611" i="1" s="1"/>
  <c r="F262" i="1"/>
  <c r="G94" i="1"/>
  <c r="F126" i="1"/>
  <c r="G95" i="1"/>
  <c r="F295" i="1"/>
  <c r="G189" i="1"/>
  <c r="F118" i="1"/>
  <c r="F80" i="1"/>
  <c r="F205" i="1"/>
  <c r="G302" i="1"/>
  <c r="F370" i="1"/>
  <c r="F504" i="1"/>
  <c r="G545" i="1"/>
  <c r="F593" i="1"/>
  <c r="P571" i="1"/>
  <c r="Q571" i="1" s="1"/>
  <c r="P403" i="1"/>
  <c r="Q403" i="1" s="1"/>
  <c r="P35" i="1"/>
  <c r="Q35" i="1" s="1"/>
  <c r="P103" i="1"/>
  <c r="Q103" i="1" s="1"/>
  <c r="P45" i="1"/>
  <c r="Q45" i="1" s="1"/>
  <c r="G597" i="1"/>
  <c r="F619" i="1"/>
  <c r="P644" i="1"/>
  <c r="Q644" i="1" s="1"/>
  <c r="G259" i="1"/>
  <c r="G317" i="1"/>
  <c r="F335" i="1"/>
  <c r="F281" i="1"/>
  <c r="F115" i="1"/>
  <c r="F16" i="1"/>
  <c r="F520" i="1"/>
  <c r="G593" i="1"/>
  <c r="P313" i="1"/>
  <c r="Q313" i="1" s="1"/>
  <c r="P85" i="1"/>
  <c r="Q85" i="1" s="1"/>
  <c r="G305" i="1"/>
  <c r="G136" i="1"/>
  <c r="G213" i="1"/>
  <c r="G520" i="1"/>
  <c r="P329" i="1"/>
  <c r="Q329" i="1" s="1"/>
  <c r="P33" i="1"/>
  <c r="Q33" i="1" s="1"/>
  <c r="P29" i="1"/>
  <c r="Q29" i="1" s="1"/>
  <c r="G615" i="1"/>
  <c r="P688" i="1"/>
  <c r="Q688" i="1" s="1"/>
  <c r="G407" i="1"/>
  <c r="G24" i="1"/>
  <c r="G291" i="1"/>
  <c r="G401" i="1"/>
  <c r="G155" i="1"/>
  <c r="F216" i="1"/>
  <c r="F94" i="1"/>
  <c r="G368" i="1"/>
  <c r="F442" i="1"/>
  <c r="F496" i="1"/>
  <c r="G579" i="1"/>
  <c r="P558" i="1"/>
  <c r="Q558" i="1" s="1"/>
  <c r="P311" i="1"/>
  <c r="Q311" i="1" s="1"/>
  <c r="P19" i="1"/>
  <c r="Q19" i="1" s="1"/>
  <c r="P422" i="1"/>
  <c r="Q422" i="1" s="1"/>
  <c r="P267" i="1"/>
  <c r="Q267" i="1" s="1"/>
  <c r="P615" i="1"/>
  <c r="Q615" i="1" s="1"/>
  <c r="F625" i="1"/>
  <c r="P645" i="1"/>
  <c r="Q645" i="1" s="1"/>
  <c r="F152" i="1"/>
  <c r="F111" i="1"/>
  <c r="F364" i="1"/>
  <c r="F268" i="1"/>
  <c r="G18" i="1"/>
  <c r="G431" i="1"/>
  <c r="F41" i="1"/>
  <c r="G491" i="1"/>
  <c r="P563" i="1"/>
  <c r="Q563" i="1" s="1"/>
  <c r="P34" i="1"/>
  <c r="Q34" i="1" s="1"/>
  <c r="P58" i="1"/>
  <c r="Q58" i="1" s="1"/>
  <c r="G644" i="1"/>
  <c r="P684" i="1"/>
  <c r="Q684" i="1" s="1"/>
  <c r="G131" i="1"/>
  <c r="G68" i="1"/>
  <c r="F207" i="1"/>
  <c r="F185" i="1"/>
  <c r="G382" i="1"/>
  <c r="F433" i="1"/>
  <c r="G450" i="1"/>
  <c r="F533" i="1"/>
  <c r="F556" i="1"/>
  <c r="P560" i="1"/>
  <c r="Q560" i="1" s="1"/>
  <c r="P432" i="1"/>
  <c r="Q432" i="1" s="1"/>
  <c r="F5" i="1"/>
  <c r="G402" i="1"/>
  <c r="G19" i="1"/>
  <c r="G3" i="1"/>
  <c r="G314" i="1"/>
  <c r="F78" i="1"/>
  <c r="F417" i="1"/>
  <c r="F122" i="1"/>
  <c r="F105" i="1"/>
  <c r="G492" i="1"/>
  <c r="G540" i="1"/>
  <c r="F579" i="1"/>
  <c r="P559" i="1"/>
  <c r="Q559" i="1" s="1"/>
  <c r="P327" i="1"/>
  <c r="Q327" i="1" s="1"/>
  <c r="P18" i="1"/>
  <c r="Q18" i="1" s="1"/>
  <c r="P423" i="1"/>
  <c r="Q423" i="1" s="1"/>
  <c r="P274" i="1"/>
  <c r="Q274" i="1" s="1"/>
  <c r="P625" i="1"/>
  <c r="Q625" i="1" s="1"/>
  <c r="P681" i="1"/>
  <c r="Q681" i="1" s="1"/>
  <c r="G478" i="1"/>
  <c r="G182" i="1"/>
  <c r="F124" i="1"/>
  <c r="G196" i="1"/>
  <c r="G150" i="1"/>
  <c r="G55" i="1"/>
  <c r="F22" i="1"/>
  <c r="G20" i="1"/>
  <c r="F210" i="1"/>
  <c r="G278" i="1"/>
  <c r="F236" i="1"/>
  <c r="G476" i="1"/>
  <c r="F524" i="1"/>
  <c r="G595" i="1"/>
  <c r="P530" i="1"/>
  <c r="Q530" i="1" s="1"/>
  <c r="P324" i="1"/>
  <c r="Q324" i="1" s="1"/>
  <c r="P17" i="1"/>
  <c r="Q17" i="1" s="1"/>
  <c r="P418" i="1"/>
  <c r="Q418" i="1" s="1"/>
  <c r="P216" i="1"/>
  <c r="Q216" i="1" s="1"/>
  <c r="F646" i="1"/>
  <c r="G688" i="1"/>
  <c r="F106" i="1"/>
  <c r="G120" i="1"/>
  <c r="F265" i="1"/>
  <c r="F110" i="1"/>
  <c r="G373" i="1"/>
  <c r="G229" i="1"/>
  <c r="G77" i="1"/>
  <c r="F252" i="1"/>
  <c r="F208" i="1"/>
  <c r="F200" i="1"/>
  <c r="G103" i="1"/>
  <c r="G458" i="1"/>
  <c r="P543" i="1"/>
  <c r="Q543" i="1" s="1"/>
  <c r="P306" i="1"/>
  <c r="Q306" i="1" s="1"/>
  <c r="P142" i="1"/>
  <c r="Q142" i="1" s="1"/>
  <c r="P407" i="1"/>
  <c r="Q407" i="1" s="1"/>
  <c r="P25" i="1"/>
  <c r="Q25" i="1" s="1"/>
  <c r="F616" i="1"/>
  <c r="F688" i="1"/>
  <c r="F740" i="1"/>
  <c r="F251" i="1"/>
  <c r="G390" i="1"/>
  <c r="F421" i="1"/>
  <c r="F193" i="1"/>
  <c r="G427" i="1"/>
  <c r="G336" i="1"/>
  <c r="G6" i="1"/>
  <c r="G193" i="1"/>
  <c r="F241" i="1"/>
  <c r="G72" i="1"/>
  <c r="F240" i="1"/>
  <c r="F356" i="1"/>
  <c r="F125" i="1"/>
  <c r="G470" i="1"/>
  <c r="F494" i="1"/>
  <c r="G515" i="1"/>
  <c r="G531" i="1"/>
  <c r="P540" i="1"/>
  <c r="Q540" i="1" s="1"/>
  <c r="P305" i="1"/>
  <c r="Q305" i="1" s="1"/>
  <c r="P141" i="1"/>
  <c r="Q141" i="1" s="1"/>
  <c r="P367" i="1"/>
  <c r="Q367" i="1" s="1"/>
  <c r="P404" i="1"/>
  <c r="Q404" i="1" s="1"/>
  <c r="P689" i="1"/>
  <c r="Q689" i="1" s="1"/>
  <c r="F130" i="1"/>
  <c r="G304" i="1"/>
  <c r="G552" i="1"/>
  <c r="F25" i="1"/>
  <c r="G113" i="1"/>
  <c r="G141" i="1"/>
  <c r="F221" i="1"/>
  <c r="F160" i="1"/>
  <c r="F32" i="1"/>
  <c r="G350" i="1"/>
  <c r="F87" i="1"/>
  <c r="F82" i="1"/>
  <c r="F289" i="1"/>
  <c r="F90" i="1"/>
  <c r="G426" i="1"/>
  <c r="F184" i="1"/>
  <c r="G534" i="1"/>
  <c r="P529" i="1"/>
  <c r="Q529" i="1" s="1"/>
  <c r="P303" i="1"/>
  <c r="Q303" i="1" s="1"/>
  <c r="P127" i="1"/>
  <c r="Q127" i="1" s="1"/>
  <c r="P392" i="1"/>
  <c r="Q392" i="1" s="1"/>
  <c r="P391" i="1"/>
  <c r="Q391" i="1" s="1"/>
  <c r="P606" i="1"/>
  <c r="Q606" i="1" s="1"/>
  <c r="P122" i="1"/>
  <c r="Q122" i="1" s="1"/>
  <c r="P230" i="1"/>
  <c r="Q230" i="1" s="1"/>
  <c r="P298" i="1"/>
  <c r="Q298" i="1" s="1"/>
  <c r="F727" i="1"/>
  <c r="P716" i="1"/>
  <c r="Q716" i="1" s="1"/>
  <c r="P692" i="1"/>
  <c r="Q692" i="1" s="1"/>
  <c r="G685" i="1"/>
  <c r="F671" i="1"/>
  <c r="P629" i="1"/>
  <c r="Q629" i="1" s="1"/>
  <c r="F608" i="1"/>
  <c r="P222" i="1"/>
  <c r="Q222" i="1" s="1"/>
  <c r="P101" i="1"/>
  <c r="Q101" i="1" s="1"/>
  <c r="P308" i="1"/>
  <c r="Q308" i="1" s="1"/>
  <c r="P441" i="1"/>
  <c r="Q441" i="1" s="1"/>
  <c r="P741" i="1"/>
  <c r="Q741" i="1" s="1"/>
  <c r="G718" i="1"/>
  <c r="F368" i="1"/>
  <c r="G524" i="1"/>
  <c r="G34" i="1"/>
  <c r="F443" i="1"/>
  <c r="G530" i="1"/>
  <c r="P395" i="1"/>
  <c r="Q395" i="1" s="1"/>
  <c r="F363" i="1"/>
  <c r="F131" i="1"/>
  <c r="G84" i="1"/>
  <c r="F304" i="1"/>
  <c r="F404" i="1"/>
  <c r="G188" i="1"/>
  <c r="G257" i="1"/>
  <c r="F119" i="1"/>
  <c r="G261" i="1"/>
  <c r="F286" i="1"/>
  <c r="G286" i="1"/>
  <c r="F395" i="1"/>
  <c r="F15" i="1"/>
  <c r="G90" i="1"/>
  <c r="G493" i="1"/>
  <c r="P534" i="1"/>
  <c r="Q534" i="1" s="1"/>
  <c r="P302" i="1"/>
  <c r="Q302" i="1" s="1"/>
  <c r="P342" i="1"/>
  <c r="P366" i="1"/>
  <c r="Q366" i="1" s="1"/>
  <c r="F618" i="1"/>
  <c r="G692" i="1"/>
  <c r="F741" i="1"/>
  <c r="G736" i="1"/>
  <c r="G224" i="1"/>
  <c r="F552" i="1"/>
  <c r="G379" i="1"/>
  <c r="G63" i="1"/>
  <c r="F81" i="1"/>
  <c r="F563" i="1"/>
  <c r="P24" i="1"/>
  <c r="Q24" i="1" s="1"/>
  <c r="F233" i="1"/>
  <c r="F24" i="1"/>
  <c r="G73" i="1"/>
  <c r="F354" i="1"/>
  <c r="F45" i="1"/>
  <c r="G327" i="1"/>
  <c r="F132" i="1"/>
  <c r="F162" i="1"/>
  <c r="G58" i="1"/>
  <c r="F332" i="1"/>
  <c r="F361" i="1"/>
  <c r="G332" i="1"/>
  <c r="F502" i="1"/>
  <c r="F521" i="1"/>
  <c r="P533" i="1"/>
  <c r="Q533" i="1" s="1"/>
  <c r="P283" i="1"/>
  <c r="Q283" i="1" s="1"/>
  <c r="P65" i="1"/>
  <c r="Q65" i="1" s="1"/>
  <c r="P341" i="1"/>
  <c r="Q341" i="1" s="1"/>
  <c r="P339" i="1"/>
  <c r="Q339" i="1" s="1"/>
  <c r="G618" i="1"/>
  <c r="G664" i="1"/>
  <c r="P711" i="1"/>
  <c r="Q711" i="1" s="1"/>
  <c r="F129" i="1"/>
  <c r="F283" i="1"/>
  <c r="G214" i="1"/>
  <c r="F362" i="1"/>
  <c r="F272" i="1"/>
  <c r="F38" i="1"/>
  <c r="F171" i="1"/>
  <c r="F182" i="1"/>
  <c r="G22" i="1"/>
  <c r="G108" i="1"/>
  <c r="F158" i="1"/>
  <c r="F189" i="1"/>
  <c r="F197" i="1"/>
  <c r="G116" i="1"/>
  <c r="G44" i="1"/>
  <c r="F450" i="1"/>
  <c r="G502" i="1"/>
  <c r="F555" i="1"/>
  <c r="P516" i="1"/>
  <c r="Q516" i="1" s="1"/>
  <c r="P211" i="1"/>
  <c r="Q211" i="1" s="1"/>
  <c r="P232" i="1"/>
  <c r="Q232" i="1" s="1"/>
  <c r="P365" i="1"/>
  <c r="Q365" i="1" s="1"/>
  <c r="P248" i="1"/>
  <c r="Q248" i="1" s="1"/>
  <c r="G334" i="1"/>
  <c r="P323" i="1"/>
  <c r="Q323" i="1" s="1"/>
  <c r="G435" i="1"/>
  <c r="G392" i="1"/>
  <c r="P390" i="1"/>
  <c r="Q390" i="1" s="1"/>
  <c r="P740" i="1"/>
  <c r="Q740" i="1" s="1"/>
  <c r="F266" i="1"/>
  <c r="G185" i="1"/>
  <c r="G281" i="1"/>
  <c r="F437" i="1"/>
  <c r="F308" i="1"/>
  <c r="F92" i="1"/>
  <c r="F392" i="1"/>
  <c r="G38" i="1"/>
  <c r="G163" i="1"/>
  <c r="G287" i="1"/>
  <c r="F325" i="1"/>
  <c r="G301" i="1"/>
  <c r="F4" i="1"/>
  <c r="G555" i="1"/>
  <c r="P513" i="1"/>
  <c r="Q513" i="1" s="1"/>
  <c r="P210" i="1"/>
  <c r="Q210" i="1" s="1"/>
  <c r="P107" i="1"/>
  <c r="Q107" i="1" s="1"/>
  <c r="P4" i="1"/>
  <c r="Q4" i="1" s="1"/>
  <c r="P131" i="1"/>
  <c r="Q131" i="1" s="1"/>
  <c r="G620" i="1"/>
  <c r="G637" i="1"/>
  <c r="P656" i="1"/>
  <c r="Q656" i="1" s="1"/>
  <c r="G674" i="1"/>
  <c r="G704" i="1"/>
  <c r="F273" i="1"/>
  <c r="G335" i="1"/>
  <c r="F121" i="1"/>
  <c r="P531" i="1"/>
  <c r="Q531" i="1" s="1"/>
  <c r="P694" i="1"/>
  <c r="Q694" i="1" s="1"/>
  <c r="F150" i="1"/>
  <c r="G241" i="1"/>
  <c r="G325" i="1"/>
  <c r="F34" i="1"/>
  <c r="G352" i="1"/>
  <c r="F170" i="1"/>
  <c r="G164" i="1"/>
  <c r="G433" i="1"/>
  <c r="F108" i="1"/>
  <c r="F231" i="1"/>
  <c r="F339" i="1"/>
  <c r="G98" i="1"/>
  <c r="G197" i="1"/>
  <c r="F479" i="1"/>
  <c r="P521" i="1"/>
  <c r="Q521" i="1" s="1"/>
  <c r="P209" i="1"/>
  <c r="Q209" i="1" s="1"/>
  <c r="P32" i="1"/>
  <c r="Q32" i="1" s="1"/>
  <c r="P120" i="1"/>
  <c r="Q120" i="1" s="1"/>
  <c r="P90" i="1"/>
  <c r="Q90" i="1" s="1"/>
  <c r="F599" i="1"/>
  <c r="G607" i="1"/>
  <c r="G672" i="1"/>
  <c r="F401" i="1"/>
  <c r="F408" i="1"/>
  <c r="P295" i="1"/>
  <c r="Q295" i="1" s="1"/>
  <c r="F234" i="1"/>
  <c r="G37" i="1"/>
  <c r="G359" i="1"/>
  <c r="F253" i="1"/>
  <c r="G13" i="1"/>
  <c r="F382" i="1"/>
  <c r="G71" i="1"/>
  <c r="G399" i="1"/>
  <c r="F276" i="1"/>
  <c r="F391" i="1"/>
  <c r="F85" i="1"/>
  <c r="G575" i="1"/>
  <c r="P518" i="1"/>
  <c r="Q518" i="1" s="1"/>
  <c r="P194" i="1"/>
  <c r="Q194" i="1" s="1"/>
  <c r="P13" i="1"/>
  <c r="Q13" i="1" s="1"/>
  <c r="P402" i="1"/>
  <c r="Q402" i="1" s="1"/>
  <c r="P474" i="1"/>
  <c r="Q474" i="1" s="1"/>
  <c r="F607" i="1"/>
  <c r="F658" i="1"/>
  <c r="P660" i="1"/>
  <c r="Q660" i="1" s="1"/>
  <c r="G669" i="1"/>
  <c r="F737" i="1"/>
  <c r="P690" i="1"/>
  <c r="Q690" i="1" s="1"/>
  <c r="F173" i="1"/>
  <c r="G210" i="1"/>
  <c r="G417" i="1"/>
  <c r="G65" i="1"/>
  <c r="G249" i="1"/>
  <c r="G78" i="1"/>
  <c r="F400" i="1"/>
  <c r="G307" i="1"/>
  <c r="G329" i="1"/>
  <c r="G292" i="1"/>
  <c r="F369" i="1"/>
  <c r="F513" i="1"/>
  <c r="P490" i="1"/>
  <c r="Q490" i="1" s="1"/>
  <c r="P193" i="1"/>
  <c r="Q193" i="1" s="1"/>
  <c r="P206" i="1"/>
  <c r="Q206" i="1" s="1"/>
  <c r="P7" i="1"/>
  <c r="Q7" i="1" s="1"/>
  <c r="P428" i="1"/>
  <c r="Q428" i="1" s="1"/>
  <c r="P638" i="1"/>
  <c r="Q638" i="1" s="1"/>
  <c r="G658" i="1"/>
  <c r="G667" i="1"/>
  <c r="F698" i="1"/>
  <c r="G712" i="1"/>
  <c r="G255" i="1"/>
  <c r="F60" i="1"/>
  <c r="G203" i="1"/>
  <c r="G300" i="1"/>
  <c r="F69" i="1"/>
  <c r="G175" i="1"/>
  <c r="G117" i="1"/>
  <c r="F287" i="1"/>
  <c r="G434" i="1"/>
  <c r="G266" i="1"/>
  <c r="G161" i="1"/>
  <c r="G522" i="1"/>
  <c r="F508" i="1"/>
  <c r="G513" i="1"/>
  <c r="P489" i="1"/>
  <c r="Q489" i="1" s="1"/>
  <c r="P191" i="1"/>
  <c r="Q191" i="1" s="1"/>
  <c r="P185" i="1"/>
  <c r="Q185" i="1" s="1"/>
  <c r="P307" i="1"/>
  <c r="Q307" i="1" s="1"/>
  <c r="P242" i="1"/>
  <c r="Q242" i="1" s="1"/>
  <c r="F634" i="1"/>
  <c r="F661" i="1"/>
  <c r="G665" i="1"/>
  <c r="G208" i="1"/>
  <c r="G436" i="1"/>
  <c r="F321" i="1"/>
  <c r="G75" i="1"/>
  <c r="G33" i="1"/>
  <c r="G322" i="1"/>
  <c r="G282" i="1"/>
  <c r="F211" i="1"/>
  <c r="G26" i="1"/>
  <c r="F360" i="1"/>
  <c r="F71" i="1"/>
  <c r="G202" i="1"/>
  <c r="F526" i="1"/>
  <c r="F576" i="1"/>
  <c r="P467" i="1"/>
  <c r="Q467" i="1" s="1"/>
  <c r="P190" i="1"/>
  <c r="Q190" i="1" s="1"/>
  <c r="P250" i="1"/>
  <c r="Q250" i="1" s="1"/>
  <c r="P243" i="1"/>
  <c r="Q243" i="1" s="1"/>
  <c r="P179" i="1"/>
  <c r="Q179" i="1" s="1"/>
  <c r="P639" i="1"/>
  <c r="Q639" i="1" s="1"/>
  <c r="P658" i="1"/>
  <c r="Q658" i="1" s="1"/>
  <c r="G713" i="1"/>
  <c r="P733" i="1"/>
  <c r="Q733" i="1" s="1"/>
  <c r="G365" i="1"/>
  <c r="F248" i="1"/>
  <c r="F117" i="1"/>
  <c r="G173" i="1"/>
  <c r="G151" i="1"/>
  <c r="G158" i="1"/>
  <c r="G69" i="1"/>
  <c r="G391" i="1"/>
  <c r="G400" i="1"/>
  <c r="F275" i="1"/>
  <c r="G8" i="1"/>
  <c r="F472" i="1"/>
  <c r="F522" i="1"/>
  <c r="F517" i="1"/>
  <c r="G576" i="1"/>
  <c r="P466" i="1"/>
  <c r="Q466" i="1" s="1"/>
  <c r="P189" i="1"/>
  <c r="Q189" i="1" s="1"/>
  <c r="P205" i="1"/>
  <c r="Q205" i="1" s="1"/>
  <c r="P176" i="1"/>
  <c r="Q176" i="1" s="1"/>
  <c r="P600" i="1"/>
  <c r="Q600" i="1" s="1"/>
  <c r="F635" i="1"/>
  <c r="P713" i="1"/>
  <c r="Q713" i="1" s="1"/>
  <c r="P725" i="1"/>
  <c r="Q725" i="1" s="1"/>
  <c r="G36" i="1"/>
  <c r="F142" i="1"/>
  <c r="F343" i="1"/>
  <c r="G227" i="1"/>
  <c r="G222" i="1"/>
  <c r="G132" i="1"/>
  <c r="G172" i="1"/>
  <c r="F102" i="1"/>
  <c r="F337" i="1"/>
  <c r="F114" i="1"/>
  <c r="G372" i="1"/>
  <c r="G353" i="1"/>
  <c r="G494" i="1"/>
  <c r="G526" i="1"/>
  <c r="F527" i="1"/>
  <c r="P588" i="1"/>
  <c r="Q588" i="1" s="1"/>
  <c r="P465" i="1"/>
  <c r="Q465" i="1" s="1"/>
  <c r="P170" i="1"/>
  <c r="Q170" i="1" s="1"/>
  <c r="P106" i="1"/>
  <c r="Q106" i="1" s="1"/>
  <c r="P440" i="1"/>
  <c r="Q440" i="1" s="1"/>
  <c r="P91" i="1"/>
  <c r="Q91" i="1" s="1"/>
  <c r="F659" i="1"/>
  <c r="P662" i="1"/>
  <c r="Q662" i="1" s="1"/>
  <c r="P675" i="1"/>
  <c r="Q675" i="1" s="1"/>
  <c r="P707" i="1"/>
  <c r="Q707" i="1" s="1"/>
  <c r="G112" i="1"/>
  <c r="F196" i="1"/>
  <c r="G284" i="1"/>
  <c r="G324" i="1"/>
  <c r="F254" i="1"/>
  <c r="G253" i="1"/>
  <c r="F164" i="1"/>
  <c r="G129" i="1"/>
  <c r="F269" i="1"/>
  <c r="G61" i="1"/>
  <c r="F99" i="1"/>
  <c r="F480" i="1"/>
  <c r="G517" i="1"/>
  <c r="G527" i="1"/>
  <c r="F584" i="1"/>
  <c r="P587" i="1"/>
  <c r="Q587" i="1" s="1"/>
  <c r="P442" i="1"/>
  <c r="Q442" i="1" s="1"/>
  <c r="P149" i="1"/>
  <c r="Q149" i="1" s="1"/>
  <c r="P104" i="1"/>
  <c r="Q104" i="1" s="1"/>
  <c r="P153" i="1"/>
  <c r="Q153" i="1" s="1"/>
  <c r="P99" i="1"/>
  <c r="Q99" i="1" s="1"/>
  <c r="G623" i="1"/>
  <c r="G677" i="1"/>
  <c r="P718" i="1"/>
  <c r="Q718" i="1" s="1"/>
  <c r="G209" i="1"/>
  <c r="F235" i="1"/>
  <c r="G318" i="1"/>
  <c r="G369" i="1"/>
  <c r="G326" i="1"/>
  <c r="G81" i="1"/>
  <c r="F145" i="1"/>
  <c r="G312" i="1"/>
  <c r="G178" i="1"/>
  <c r="F76" i="1"/>
  <c r="P586" i="1"/>
  <c r="Q586" i="1" s="1"/>
  <c r="P462" i="1"/>
  <c r="Q462" i="1" s="1"/>
  <c r="P148" i="1"/>
  <c r="Q148" i="1" s="1"/>
  <c r="P116" i="1"/>
  <c r="Q116" i="1" s="1"/>
  <c r="P486" i="1"/>
  <c r="Q486" i="1" s="1"/>
  <c r="P87" i="1"/>
  <c r="Q87" i="1" s="1"/>
  <c r="P650" i="1"/>
  <c r="Q650" i="1" s="1"/>
  <c r="P676" i="1"/>
  <c r="Q676" i="1" s="1"/>
  <c r="F682" i="1"/>
  <c r="F694" i="1"/>
  <c r="G699" i="1"/>
  <c r="F722" i="1"/>
  <c r="G244" i="1"/>
  <c r="F315" i="1"/>
  <c r="G374" i="1"/>
  <c r="F154" i="1"/>
  <c r="F174" i="1"/>
  <c r="G114" i="1"/>
  <c r="G199" i="1"/>
  <c r="G60" i="1"/>
  <c r="G279" i="1"/>
  <c r="G85" i="1"/>
  <c r="G294" i="1"/>
  <c r="G148" i="1"/>
  <c r="F518" i="1"/>
  <c r="F577" i="1"/>
  <c r="F586" i="1"/>
  <c r="P584" i="1"/>
  <c r="Q584" i="1" s="1"/>
  <c r="P447" i="1"/>
  <c r="Q447" i="1" s="1"/>
  <c r="P114" i="1"/>
  <c r="Q114" i="1" s="1"/>
  <c r="P118" i="1"/>
  <c r="Q118" i="1" s="1"/>
  <c r="P309" i="1"/>
  <c r="Q309" i="1" s="1"/>
  <c r="P97" i="1"/>
  <c r="Q97" i="1" s="1"/>
  <c r="G682" i="1"/>
  <c r="P721" i="1"/>
  <c r="Q721" i="1" s="1"/>
  <c r="G176" i="1"/>
  <c r="P400" i="1"/>
  <c r="Q400" i="1" s="1"/>
  <c r="G308" i="1"/>
  <c r="G421" i="1"/>
  <c r="F397" i="1"/>
  <c r="G137" i="1"/>
  <c r="F40" i="1"/>
  <c r="G67" i="1"/>
  <c r="G276" i="1"/>
  <c r="G140" i="1"/>
  <c r="F320" i="1"/>
  <c r="G228" i="1"/>
  <c r="G422" i="1"/>
  <c r="G180" i="1"/>
  <c r="F62" i="1"/>
  <c r="G556" i="1"/>
  <c r="F558" i="1"/>
  <c r="G587" i="1"/>
  <c r="P576" i="1"/>
  <c r="Q576" i="1" s="1"/>
  <c r="P470" i="1"/>
  <c r="Q470" i="1" s="1"/>
  <c r="P68" i="1"/>
  <c r="Q68" i="1" s="1"/>
  <c r="P41" i="1"/>
  <c r="Q41" i="1" s="1"/>
  <c r="P291" i="1"/>
  <c r="Q291" i="1" s="1"/>
  <c r="P88" i="1"/>
  <c r="Q88" i="1" s="1"/>
  <c r="G624" i="1"/>
  <c r="G387" i="1"/>
  <c r="G533" i="1"/>
  <c r="G388" i="1"/>
  <c r="G394" i="1"/>
  <c r="F88" i="1"/>
  <c r="F19" i="1"/>
  <c r="G409" i="1"/>
  <c r="F317" i="1"/>
  <c r="G354" i="1"/>
  <c r="G393" i="1"/>
  <c r="G15" i="1"/>
  <c r="G127" i="1"/>
  <c r="F209" i="1"/>
  <c r="G105" i="1"/>
  <c r="G40" i="1"/>
  <c r="F530" i="1"/>
  <c r="G551" i="1"/>
  <c r="G602" i="1"/>
  <c r="P574" i="1"/>
  <c r="Q574" i="1" s="1"/>
  <c r="P436" i="1"/>
  <c r="Q436" i="1" s="1"/>
  <c r="P67" i="1"/>
  <c r="Q67" i="1" s="1"/>
  <c r="P60" i="1"/>
  <c r="Q60" i="1" s="1"/>
  <c r="P263" i="1"/>
  <c r="Q263" i="1" s="1"/>
  <c r="P98" i="1"/>
  <c r="Q98" i="1" s="1"/>
  <c r="P708" i="1"/>
  <c r="Q708" i="1" s="1"/>
  <c r="G66" i="1"/>
  <c r="F352" i="1"/>
  <c r="G2" i="1"/>
  <c r="F66" i="1"/>
  <c r="F425" i="1"/>
  <c r="G416" i="1"/>
  <c r="G215" i="1"/>
  <c r="G258" i="1"/>
  <c r="F330" i="1"/>
  <c r="G345" i="1"/>
  <c r="G338" i="1"/>
  <c r="G504" i="1"/>
  <c r="F529" i="1"/>
  <c r="F602" i="1"/>
  <c r="P565" i="1"/>
  <c r="Q565" i="1" s="1"/>
  <c r="P435" i="1"/>
  <c r="Q435" i="1" s="1"/>
  <c r="P36" i="1"/>
  <c r="Q36" i="1" s="1"/>
  <c r="P30" i="1"/>
  <c r="Q30" i="1" s="1"/>
  <c r="P178" i="1"/>
  <c r="Q178" i="1" s="1"/>
  <c r="F614" i="1"/>
  <c r="G619" i="1"/>
  <c r="G726" i="1"/>
  <c r="F58" i="1"/>
  <c r="G429" i="1"/>
  <c r="G389" i="1"/>
  <c r="F169" i="1"/>
  <c r="F31" i="1"/>
  <c r="F159" i="1"/>
  <c r="G248" i="1"/>
  <c r="F65" i="1"/>
  <c r="F181" i="1"/>
  <c r="F3" i="1"/>
  <c r="F11" i="1"/>
  <c r="G171" i="1"/>
  <c r="G221" i="1"/>
  <c r="G159" i="1"/>
  <c r="F222" i="1"/>
  <c r="F380" i="1"/>
  <c r="G376" i="1"/>
  <c r="G313" i="1"/>
  <c r="F167" i="1"/>
  <c r="F186" i="1"/>
  <c r="F415" i="1"/>
  <c r="G86" i="1"/>
  <c r="F424" i="1"/>
  <c r="G29" i="1"/>
  <c r="G280" i="1"/>
  <c r="G264" i="1"/>
  <c r="F213" i="1"/>
  <c r="F357" i="1"/>
  <c r="G12" i="1"/>
  <c r="F452" i="1"/>
  <c r="F497" i="1"/>
  <c r="G508" i="1"/>
  <c r="F515" i="1"/>
  <c r="G563" i="1"/>
  <c r="P579" i="1"/>
  <c r="Q579" i="1" s="1"/>
  <c r="P527" i="1"/>
  <c r="Q527" i="1" s="1"/>
  <c r="P449" i="1"/>
  <c r="Q449" i="1" s="1"/>
  <c r="P304" i="1"/>
  <c r="Q304" i="1" s="1"/>
  <c r="P169" i="1"/>
  <c r="Q169" i="1" s="1"/>
  <c r="P488" i="1"/>
  <c r="Q488" i="1" s="1"/>
  <c r="P408" i="1"/>
  <c r="Q408" i="1" s="1"/>
  <c r="P11" i="1"/>
  <c r="Q11" i="1" s="1"/>
  <c r="P340" i="1"/>
  <c r="P268" i="1"/>
  <c r="Q268" i="1" s="1"/>
  <c r="P261" i="1"/>
  <c r="Q261" i="1" s="1"/>
  <c r="P48" i="1"/>
  <c r="Q48" i="1" s="1"/>
  <c r="G638" i="1"/>
  <c r="F662" i="1"/>
  <c r="G666" i="1"/>
  <c r="P700" i="1"/>
  <c r="Q700" i="1" s="1"/>
  <c r="G734" i="1"/>
  <c r="G741" i="1"/>
  <c r="F326" i="1"/>
  <c r="F28" i="1"/>
  <c r="F274" i="1"/>
  <c r="F423" i="1"/>
  <c r="F203" i="1"/>
  <c r="F39" i="1"/>
  <c r="G274" i="1"/>
  <c r="F347" i="1"/>
  <c r="F107" i="1"/>
  <c r="F10" i="1"/>
  <c r="F2" i="1"/>
  <c r="G367" i="1"/>
  <c r="G70" i="1"/>
  <c r="F176" i="1"/>
  <c r="G362" i="1"/>
  <c r="F434" i="1"/>
  <c r="G424" i="1"/>
  <c r="G217" i="1"/>
  <c r="G275" i="1"/>
  <c r="F250" i="1"/>
  <c r="F288" i="1"/>
  <c r="F414" i="1"/>
  <c r="G74" i="1"/>
  <c r="G386" i="1"/>
  <c r="F137" i="1"/>
  <c r="G64" i="1"/>
  <c r="G51" i="1"/>
  <c r="F312" i="1"/>
  <c r="F387" i="1"/>
  <c r="F348" i="1"/>
  <c r="G443" i="1"/>
  <c r="G442" i="1"/>
  <c r="G461" i="1"/>
  <c r="F478" i="1"/>
  <c r="F510" i="1"/>
  <c r="F567" i="1"/>
  <c r="F587" i="1"/>
  <c r="P569" i="1"/>
  <c r="Q569" i="1" s="1"/>
  <c r="P524" i="1"/>
  <c r="Q524" i="1" s="1"/>
  <c r="P434" i="1"/>
  <c r="Q434" i="1" s="1"/>
  <c r="P294" i="1"/>
  <c r="Q294" i="1" s="1"/>
  <c r="P147" i="1"/>
  <c r="Q147" i="1" s="1"/>
  <c r="P376" i="1"/>
  <c r="Q376" i="1" s="1"/>
  <c r="P184" i="1"/>
  <c r="Q184" i="1" s="1"/>
  <c r="P84" i="1"/>
  <c r="Q84" i="1" s="1"/>
  <c r="P361" i="1"/>
  <c r="Q361" i="1" s="1"/>
  <c r="P453" i="1"/>
  <c r="Q453" i="1" s="1"/>
  <c r="P201" i="1"/>
  <c r="Q201" i="1" s="1"/>
  <c r="P348" i="1"/>
  <c r="Q348" i="1" s="1"/>
  <c r="P604" i="1"/>
  <c r="Q604" i="1" s="1"/>
  <c r="F631" i="1"/>
  <c r="G649" i="1"/>
  <c r="P677" i="1"/>
  <c r="Q677" i="1" s="1"/>
  <c r="G680" i="1"/>
  <c r="F372" i="1"/>
  <c r="F398" i="1"/>
  <c r="F290" i="1"/>
  <c r="F134" i="1"/>
  <c r="F75" i="1"/>
  <c r="F27" i="1"/>
  <c r="G142" i="1"/>
  <c r="F178" i="1"/>
  <c r="F146" i="1"/>
  <c r="F52" i="1"/>
  <c r="F20" i="1"/>
  <c r="F179" i="1"/>
  <c r="F53" i="1"/>
  <c r="F63" i="1"/>
  <c r="F194" i="1"/>
  <c r="G311" i="1"/>
  <c r="G52" i="1"/>
  <c r="G331" i="1"/>
  <c r="F140" i="1"/>
  <c r="F333" i="1"/>
  <c r="G41" i="1"/>
  <c r="F172" i="1"/>
  <c r="F303" i="1"/>
  <c r="F264" i="1"/>
  <c r="G395" i="1"/>
  <c r="F338" i="1"/>
  <c r="F143" i="1"/>
  <c r="G289" i="1"/>
  <c r="F476" i="1"/>
  <c r="F495" i="1"/>
  <c r="F531" i="1"/>
  <c r="F568" i="1"/>
  <c r="F571" i="1"/>
  <c r="F588" i="1"/>
  <c r="P564" i="1"/>
  <c r="Q564" i="1" s="1"/>
  <c r="P511" i="1"/>
  <c r="Q511" i="1" s="1"/>
  <c r="P419" i="1"/>
  <c r="Q419" i="1" s="1"/>
  <c r="P301" i="1"/>
  <c r="Q301" i="1" s="1"/>
  <c r="P146" i="1"/>
  <c r="Q146" i="1" s="1"/>
  <c r="P353" i="1"/>
  <c r="Q353" i="1" s="1"/>
  <c r="P140" i="1"/>
  <c r="Q140" i="1" s="1"/>
  <c r="P273" i="1"/>
  <c r="Q273" i="1" s="1"/>
  <c r="P347" i="1"/>
  <c r="Q347" i="1" s="1"/>
  <c r="P369" i="1"/>
  <c r="Q369" i="1" s="1"/>
  <c r="P156" i="1"/>
  <c r="Q156" i="1" s="1"/>
  <c r="P221" i="1"/>
  <c r="Q221" i="1" s="1"/>
  <c r="P608" i="1"/>
  <c r="Q608" i="1" s="1"/>
  <c r="F604" i="1"/>
  <c r="F626" i="1"/>
  <c r="P640" i="1"/>
  <c r="Q640" i="1" s="1"/>
  <c r="P649" i="1"/>
  <c r="Q649" i="1" s="1"/>
  <c r="F673" i="1"/>
  <c r="G700" i="1"/>
  <c r="P717" i="1"/>
  <c r="Q717" i="1" s="1"/>
  <c r="G97" i="1"/>
  <c r="F419" i="1"/>
  <c r="F261" i="1"/>
  <c r="F50" i="1"/>
  <c r="F318" i="1"/>
  <c r="F227" i="1"/>
  <c r="F168" i="1"/>
  <c r="G290" i="1"/>
  <c r="F376" i="1"/>
  <c r="F225" i="1"/>
  <c r="F298" i="1"/>
  <c r="F183" i="1"/>
  <c r="F133" i="1"/>
  <c r="F37" i="1"/>
  <c r="F120" i="1"/>
  <c r="F35" i="1"/>
  <c r="G170" i="1"/>
  <c r="G223" i="1"/>
  <c r="G415" i="1"/>
  <c r="F201" i="1"/>
  <c r="F389" i="1"/>
  <c r="G186" i="1"/>
  <c r="G403" i="1"/>
  <c r="G152" i="1"/>
  <c r="F112" i="1"/>
  <c r="F336" i="1"/>
  <c r="G323" i="1"/>
  <c r="F458" i="1"/>
  <c r="G452" i="1"/>
  <c r="G487" i="1"/>
  <c r="G536" i="1"/>
  <c r="F564" i="1"/>
  <c r="G586" i="1"/>
  <c r="P561" i="1"/>
  <c r="Q561" i="1" s="1"/>
  <c r="P519" i="1"/>
  <c r="Q519" i="1" s="1"/>
  <c r="P417" i="1"/>
  <c r="Q417" i="1" s="1"/>
  <c r="P285" i="1"/>
  <c r="Q285" i="1" s="1"/>
  <c r="P145" i="1"/>
  <c r="Q145" i="1" s="1"/>
  <c r="P300" i="1"/>
  <c r="Q300" i="1" s="1"/>
  <c r="P64" i="1"/>
  <c r="Q64" i="1" s="1"/>
  <c r="P262" i="1"/>
  <c r="Q262" i="1" s="1"/>
  <c r="P314" i="1"/>
  <c r="Q314" i="1" s="1"/>
  <c r="P180" i="1"/>
  <c r="Q180" i="1" s="1"/>
  <c r="P157" i="1"/>
  <c r="Q157" i="1" s="1"/>
  <c r="P229" i="1"/>
  <c r="Q229" i="1" s="1"/>
  <c r="G608" i="1"/>
  <c r="P626" i="1"/>
  <c r="Q626" i="1" s="1"/>
  <c r="F640" i="1"/>
  <c r="P631" i="1"/>
  <c r="Q631" i="1" s="1"/>
  <c r="F672" i="1"/>
  <c r="G717" i="1"/>
  <c r="G377" i="1"/>
  <c r="F374" i="1"/>
  <c r="F291" i="1"/>
  <c r="F371" i="1"/>
  <c r="F18" i="1"/>
  <c r="G50" i="1"/>
  <c r="F175" i="1"/>
  <c r="F342" i="1"/>
  <c r="F147" i="1"/>
  <c r="F55" i="1"/>
  <c r="F435" i="1"/>
  <c r="F228" i="1"/>
  <c r="F324" i="1"/>
  <c r="F377" i="1"/>
  <c r="G121" i="1"/>
  <c r="F247" i="1"/>
  <c r="F73" i="1"/>
  <c r="G231" i="1"/>
  <c r="G349" i="1"/>
  <c r="F13" i="1"/>
  <c r="G16" i="1"/>
  <c r="F299" i="1"/>
  <c r="F418" i="1"/>
  <c r="G160" i="1"/>
  <c r="G240" i="1"/>
  <c r="F91" i="1"/>
  <c r="F396" i="1"/>
  <c r="F202" i="1"/>
  <c r="G472" i="1"/>
  <c r="F498" i="1"/>
  <c r="G521" i="1"/>
  <c r="F560" i="1"/>
  <c r="G578" i="1"/>
  <c r="G588" i="1"/>
  <c r="P568" i="1"/>
  <c r="Q568" i="1" s="1"/>
  <c r="P508" i="1"/>
  <c r="Q508" i="1" s="1"/>
  <c r="P414" i="1"/>
  <c r="Q414" i="1" s="1"/>
  <c r="P281" i="1"/>
  <c r="Q281" i="1" s="1"/>
  <c r="P112" i="1"/>
  <c r="Q112" i="1" s="1"/>
  <c r="P290" i="1"/>
  <c r="Q290" i="1" s="1"/>
  <c r="P411" i="1"/>
  <c r="Q411" i="1" s="1"/>
  <c r="P183" i="1"/>
  <c r="Q183" i="1" s="1"/>
  <c r="P277" i="1"/>
  <c r="Q277" i="1" s="1"/>
  <c r="P10" i="1"/>
  <c r="Q10" i="1" s="1"/>
  <c r="P128" i="1"/>
  <c r="Q128" i="1" s="1"/>
  <c r="P228" i="1"/>
  <c r="Q228" i="1" s="1"/>
  <c r="P601" i="1"/>
  <c r="Q601" i="1" s="1"/>
  <c r="G641" i="1"/>
  <c r="F648" i="1"/>
  <c r="F668" i="1"/>
  <c r="G690" i="1"/>
  <c r="G716" i="1"/>
  <c r="P723" i="1"/>
  <c r="Q723" i="1" s="1"/>
  <c r="G408" i="1"/>
  <c r="F57" i="1"/>
  <c r="G149" i="1"/>
  <c r="G360" i="1"/>
  <c r="F402" i="1"/>
  <c r="G296" i="1"/>
  <c r="F282" i="1"/>
  <c r="P597" i="1"/>
  <c r="Q597" i="1" s="1"/>
  <c r="P215" i="1"/>
  <c r="Q215" i="1" s="1"/>
  <c r="P246" i="1"/>
  <c r="Q246" i="1" s="1"/>
  <c r="P123" i="1"/>
  <c r="Q123" i="1" s="1"/>
  <c r="P270" i="1"/>
  <c r="Q270" i="1" s="1"/>
  <c r="P299" i="1"/>
  <c r="Q299" i="1" s="1"/>
  <c r="P136" i="1"/>
  <c r="Q136" i="1" s="1"/>
  <c r="P278" i="1"/>
  <c r="Q278" i="1" s="1"/>
  <c r="P231" i="1"/>
  <c r="Q231" i="1" s="1"/>
  <c r="P393" i="1"/>
  <c r="Q393" i="1" s="1"/>
  <c r="P119" i="1"/>
  <c r="Q119" i="1" s="1"/>
  <c r="P235" i="1"/>
  <c r="Q235" i="1" s="1"/>
  <c r="P331" i="1"/>
  <c r="Q331" i="1" s="1"/>
  <c r="P461" i="1"/>
  <c r="Q461" i="1" s="1"/>
  <c r="P520" i="1"/>
  <c r="Q520" i="1" s="1"/>
  <c r="P555" i="1"/>
  <c r="Q555" i="1" s="1"/>
  <c r="P594" i="1"/>
  <c r="Q594" i="1" s="1"/>
  <c r="P726" i="1"/>
  <c r="Q726" i="1" s="1"/>
  <c r="F720" i="1"/>
  <c r="G691" i="1"/>
  <c r="F219" i="1"/>
  <c r="F229" i="1"/>
  <c r="G124" i="1"/>
  <c r="F351" i="1"/>
  <c r="G272" i="1"/>
  <c r="G211" i="1"/>
  <c r="G361" i="1"/>
  <c r="G42" i="1"/>
  <c r="G356" i="1"/>
  <c r="F74" i="1"/>
  <c r="F709" i="1"/>
  <c r="F697" i="1"/>
  <c r="F684" i="1"/>
  <c r="F670" i="1"/>
  <c r="F652" i="1"/>
  <c r="G626" i="1"/>
  <c r="G599" i="1"/>
  <c r="P89" i="1"/>
  <c r="Q89" i="1" s="1"/>
  <c r="P269" i="1"/>
  <c r="Q269" i="1" s="1"/>
  <c r="P363" i="1"/>
  <c r="Q363" i="1" s="1"/>
  <c r="G612" i="1"/>
  <c r="P124" i="1"/>
  <c r="Q124" i="1" s="1"/>
  <c r="P477" i="1"/>
  <c r="Q477" i="1" s="1"/>
  <c r="P51" i="1"/>
  <c r="Q51" i="1" s="1"/>
  <c r="P405" i="1"/>
  <c r="Q405" i="1" s="1"/>
  <c r="P95" i="1"/>
  <c r="Q95" i="1" s="1"/>
  <c r="P375" i="1"/>
  <c r="Q375" i="1" s="1"/>
  <c r="P351" i="1"/>
  <c r="Q351" i="1" s="1"/>
  <c r="P126" i="1"/>
  <c r="Q126" i="1" s="1"/>
  <c r="P167" i="1"/>
  <c r="Q167" i="1" s="1"/>
  <c r="P37" i="1"/>
  <c r="Q37" i="1" s="1"/>
  <c r="P155" i="1"/>
  <c r="Q155" i="1" s="1"/>
  <c r="P286" i="1"/>
  <c r="Q286" i="1" s="1"/>
  <c r="P383" i="1"/>
  <c r="Q383" i="1" s="1"/>
  <c r="P496" i="1"/>
  <c r="Q496" i="1" s="1"/>
  <c r="P541" i="1"/>
  <c r="Q541" i="1" s="1"/>
  <c r="P566" i="1"/>
  <c r="Q566" i="1" s="1"/>
  <c r="P272" i="1"/>
  <c r="Q272" i="1" s="1"/>
  <c r="P362" i="1"/>
  <c r="Q362" i="1" s="1"/>
  <c r="P352" i="1"/>
  <c r="Q352" i="1" s="1"/>
  <c r="P162" i="1"/>
  <c r="Q162" i="1" s="1"/>
  <c r="P168" i="1"/>
  <c r="Q168" i="1" s="1"/>
  <c r="P66" i="1"/>
  <c r="Q66" i="1" s="1"/>
  <c r="P172" i="1"/>
  <c r="Q172" i="1" s="1"/>
  <c r="P287" i="1"/>
  <c r="Q287" i="1" s="1"/>
  <c r="P384" i="1"/>
  <c r="Q384" i="1" s="1"/>
  <c r="P497" i="1"/>
  <c r="Q497" i="1" s="1"/>
  <c r="P542" i="1"/>
  <c r="Q542" i="1" s="1"/>
  <c r="P570" i="1"/>
  <c r="Q570" i="1" s="1"/>
  <c r="G162" i="1"/>
  <c r="F103" i="1"/>
  <c r="F309" i="1"/>
  <c r="F101" i="1"/>
  <c r="G169" i="1"/>
  <c r="F292" i="1"/>
  <c r="F422" i="1"/>
  <c r="F296" i="1"/>
  <c r="F36" i="1"/>
  <c r="F359" i="1"/>
  <c r="F429" i="1"/>
  <c r="F97" i="1"/>
  <c r="F54" i="1"/>
  <c r="F180" i="1"/>
  <c r="G168" i="1"/>
  <c r="G144" i="1"/>
  <c r="G358" i="1"/>
  <c r="G79" i="1"/>
  <c r="G111" i="1"/>
  <c r="F214" i="1"/>
  <c r="G348" i="1"/>
  <c r="G204" i="1"/>
  <c r="F445" i="1"/>
  <c r="G497" i="1"/>
  <c r="G495" i="1"/>
  <c r="F553" i="1"/>
  <c r="F566" i="1"/>
  <c r="F578" i="1"/>
  <c r="P577" i="1"/>
  <c r="Q577" i="1" s="1"/>
  <c r="P526" i="1"/>
  <c r="Q526" i="1" s="1"/>
  <c r="P387" i="1"/>
  <c r="Q387" i="1" s="1"/>
  <c r="P280" i="1"/>
  <c r="Q280" i="1" s="1"/>
  <c r="P110" i="1"/>
  <c r="Q110" i="1" s="1"/>
  <c r="P260" i="1"/>
  <c r="Q260" i="1" s="1"/>
  <c r="P410" i="1"/>
  <c r="Q410" i="1" s="1"/>
  <c r="P182" i="1"/>
  <c r="Q182" i="1" s="1"/>
  <c r="P276" i="1"/>
  <c r="Q276" i="1" s="1"/>
  <c r="P450" i="1"/>
  <c r="Q450" i="1" s="1"/>
  <c r="P40" i="1"/>
  <c r="Q40" i="1" s="1"/>
  <c r="P227" i="1"/>
  <c r="Q227" i="1" s="1"/>
  <c r="G601" i="1"/>
  <c r="F641" i="1"/>
  <c r="G648" i="1"/>
  <c r="F666" i="1"/>
  <c r="F692" i="1"/>
  <c r="G735" i="1"/>
  <c r="G738" i="1"/>
  <c r="G506" i="1"/>
  <c r="G128" i="1"/>
  <c r="F86" i="1"/>
  <c r="F284" i="1"/>
  <c r="F191" i="1"/>
  <c r="G235" i="1"/>
  <c r="F386" i="1"/>
  <c r="G397" i="1"/>
  <c r="F340" i="1"/>
  <c r="F148" i="1"/>
  <c r="F59" i="1"/>
  <c r="G364" i="1"/>
  <c r="G233" i="1"/>
  <c r="F156" i="1"/>
  <c r="F249" i="1"/>
  <c r="G420" i="1"/>
  <c r="F345" i="1"/>
  <c r="F136" i="1"/>
  <c r="F188" i="1"/>
  <c r="G88" i="1"/>
  <c r="F393" i="1"/>
  <c r="G437" i="1"/>
  <c r="G295" i="1"/>
  <c r="G469" i="1"/>
  <c r="F457" i="1"/>
  <c r="F519" i="1"/>
  <c r="F523" i="1"/>
  <c r="F528" i="1"/>
  <c r="F549" i="1"/>
  <c r="G577" i="1"/>
  <c r="P548" i="1"/>
  <c r="Q548" i="1" s="1"/>
  <c r="P517" i="1"/>
  <c r="Q517" i="1" s="1"/>
  <c r="P386" i="1"/>
  <c r="Q386" i="1" s="1"/>
  <c r="P258" i="1"/>
  <c r="Q258" i="1" s="1"/>
  <c r="P109" i="1"/>
  <c r="Q109" i="1" s="1"/>
  <c r="P245" i="1"/>
  <c r="Q245" i="1" s="1"/>
  <c r="P398" i="1"/>
  <c r="Q398" i="1" s="1"/>
  <c r="P181" i="1"/>
  <c r="Q181" i="1" s="1"/>
  <c r="P279" i="1"/>
  <c r="Q279" i="1" s="1"/>
  <c r="P444" i="1"/>
  <c r="Q444" i="1" s="1"/>
  <c r="P53" i="1"/>
  <c r="Q53" i="1" s="1"/>
  <c r="P197" i="1"/>
  <c r="Q197" i="1" s="1"/>
  <c r="F601" i="1"/>
  <c r="G609" i="1"/>
  <c r="F627" i="1"/>
  <c r="F665" i="1"/>
  <c r="P720" i="1"/>
  <c r="Q720" i="1" s="1"/>
  <c r="P731" i="1"/>
  <c r="Q731" i="1" s="1"/>
  <c r="F738" i="1"/>
  <c r="G742" i="1"/>
  <c r="G47" i="1"/>
  <c r="F151" i="1"/>
  <c r="F224" i="1"/>
  <c r="G283" i="1"/>
  <c r="F427" i="1"/>
  <c r="G385" i="1"/>
  <c r="F195" i="1"/>
  <c r="F239" i="1"/>
  <c r="F127" i="1"/>
  <c r="G285" i="1"/>
  <c r="G363" i="1"/>
  <c r="F123" i="1"/>
  <c r="F328" i="1"/>
  <c r="G82" i="1"/>
  <c r="G268" i="1"/>
  <c r="F109" i="1"/>
  <c r="G288" i="1"/>
  <c r="G27" i="1"/>
  <c r="G83" i="1"/>
  <c r="F406" i="1"/>
  <c r="G243" i="1"/>
  <c r="G145" i="1"/>
  <c r="F237" i="1"/>
  <c r="F238" i="1"/>
  <c r="F42" i="1"/>
  <c r="G445" i="1"/>
  <c r="F464" i="1"/>
  <c r="F487" i="1"/>
  <c r="G519" i="1"/>
  <c r="G523" i="1"/>
  <c r="G529" i="1"/>
  <c r="F550" i="1"/>
  <c r="G568" i="1"/>
  <c r="P546" i="1"/>
  <c r="Q546" i="1" s="1"/>
  <c r="P522" i="1"/>
  <c r="Q522" i="1" s="1"/>
  <c r="P385" i="1"/>
  <c r="Q385" i="1" s="1"/>
  <c r="P256" i="1"/>
  <c r="Q256" i="1" s="1"/>
  <c r="P82" i="1"/>
  <c r="Q82" i="1" s="1"/>
  <c r="P241" i="1"/>
  <c r="Q241" i="1" s="1"/>
  <c r="P125" i="1"/>
  <c r="Q125" i="1" s="1"/>
  <c r="P161" i="1"/>
  <c r="Q161" i="1" s="1"/>
  <c r="P275" i="1"/>
  <c r="Q275" i="1" s="1"/>
  <c r="P439" i="1"/>
  <c r="Q439" i="1" s="1"/>
  <c r="P3" i="1"/>
  <c r="Q3" i="1" s="1"/>
  <c r="P130" i="1"/>
  <c r="Q130" i="1" s="1"/>
  <c r="F617" i="1"/>
  <c r="P648" i="1"/>
  <c r="Q648" i="1" s="1"/>
  <c r="F686" i="1"/>
  <c r="P687" i="1"/>
  <c r="Q687" i="1" s="1"/>
  <c r="G714" i="1"/>
  <c r="G207" i="1"/>
  <c r="F218" i="1"/>
  <c r="F294" i="1"/>
  <c r="G315" i="1"/>
  <c r="F350" i="1"/>
  <c r="G39" i="1"/>
  <c r="F305" i="1"/>
  <c r="F155" i="1"/>
  <c r="G53" i="1"/>
  <c r="G236" i="1"/>
  <c r="G25" i="1"/>
  <c r="F390" i="1"/>
  <c r="F385" i="1"/>
  <c r="G247" i="1"/>
  <c r="G198" i="1"/>
  <c r="G9" i="1"/>
  <c r="F277" i="1"/>
  <c r="F242" i="1"/>
  <c r="F138" i="1"/>
  <c r="G80" i="1"/>
  <c r="G263" i="1"/>
  <c r="G246" i="1"/>
  <c r="F14" i="1"/>
  <c r="F43" i="1"/>
  <c r="F255" i="1"/>
  <c r="F375" i="1"/>
  <c r="F469" i="1"/>
  <c r="F447" i="1"/>
  <c r="G498" i="1"/>
  <c r="G539" i="1"/>
  <c r="G553" i="1"/>
  <c r="G564" i="1"/>
  <c r="G572" i="1"/>
  <c r="G589" i="1"/>
  <c r="P549" i="1"/>
  <c r="Q549" i="1" s="1"/>
  <c r="P503" i="1"/>
  <c r="Q503" i="1" s="1"/>
  <c r="P382" i="1"/>
  <c r="Q382" i="1" s="1"/>
  <c r="P259" i="1"/>
  <c r="Q259" i="1" s="1"/>
  <c r="P80" i="1"/>
  <c r="Q80" i="1" s="1"/>
  <c r="P208" i="1"/>
  <c r="Q208" i="1" s="1"/>
  <c r="P43" i="1"/>
  <c r="Q43" i="1" s="1"/>
  <c r="P159" i="1"/>
  <c r="Q159" i="1" s="1"/>
  <c r="P288" i="1"/>
  <c r="Q288" i="1" s="1"/>
  <c r="P443" i="1"/>
  <c r="Q443" i="1" s="1"/>
  <c r="P316" i="1"/>
  <c r="Q316" i="1" s="1"/>
  <c r="P346" i="1"/>
  <c r="Q346" i="1" s="1"/>
  <c r="P598" i="1"/>
  <c r="Q598" i="1" s="1"/>
  <c r="G617" i="1"/>
  <c r="G642" i="1"/>
  <c r="P686" i="1"/>
  <c r="Q686" i="1" s="1"/>
  <c r="P693" i="1"/>
  <c r="Q693" i="1" s="1"/>
  <c r="F719" i="1"/>
  <c r="G380" i="1"/>
  <c r="F279" i="1"/>
  <c r="G102" i="1"/>
  <c r="F313" i="1"/>
  <c r="G371" i="1"/>
  <c r="F48" i="1"/>
  <c r="F358" i="1"/>
  <c r="F373" i="1"/>
  <c r="G62" i="1"/>
  <c r="G200" i="1"/>
  <c r="F72" i="1"/>
  <c r="G101" i="1"/>
  <c r="G347" i="1"/>
  <c r="G341" i="1"/>
  <c r="F403" i="1"/>
  <c r="F353" i="1"/>
  <c r="F246" i="1"/>
  <c r="G418" i="1"/>
  <c r="G165" i="1"/>
  <c r="G115" i="1"/>
  <c r="F215" i="1"/>
  <c r="F256" i="1"/>
  <c r="F259" i="1"/>
  <c r="G337" i="1"/>
  <c r="G449" i="1"/>
  <c r="G465" i="1"/>
  <c r="F492" i="1"/>
  <c r="F485" i="1"/>
  <c r="G535" i="1"/>
  <c r="G549" i="1"/>
  <c r="G558" i="1"/>
  <c r="F572" i="1"/>
  <c r="F589" i="1"/>
  <c r="P552" i="1"/>
  <c r="Q552" i="1" s="1"/>
  <c r="P479" i="1"/>
  <c r="Q479" i="1" s="1"/>
  <c r="P364" i="1"/>
  <c r="Q364" i="1" s="1"/>
  <c r="P239" i="1"/>
  <c r="Q239" i="1" s="1"/>
  <c r="P79" i="1"/>
  <c r="Q79" i="1" s="1"/>
  <c r="P207" i="1"/>
  <c r="Q207" i="1" s="1"/>
  <c r="P31" i="1"/>
  <c r="Q31" i="1" s="1"/>
  <c r="P137" i="1"/>
  <c r="Q137" i="1" s="1"/>
  <c r="P249" i="1"/>
  <c r="Q249" i="1" s="1"/>
  <c r="P429" i="1"/>
  <c r="Q429" i="1" s="1"/>
  <c r="P293" i="1"/>
  <c r="Q293" i="1" s="1"/>
  <c r="P177" i="1"/>
  <c r="Q177" i="1" s="1"/>
  <c r="P668" i="1"/>
  <c r="Q668" i="1" s="1"/>
  <c r="P679" i="1"/>
  <c r="Q679" i="1" s="1"/>
  <c r="G709" i="1"/>
  <c r="G732" i="1"/>
  <c r="G35" i="1"/>
  <c r="F327" i="1"/>
  <c r="G174" i="1"/>
  <c r="F383" i="1"/>
  <c r="G423" i="1"/>
  <c r="G5" i="1"/>
  <c r="F68" i="1"/>
  <c r="F432" i="1"/>
  <c r="G256" i="1"/>
  <c r="G298" i="1"/>
  <c r="F257" i="1"/>
  <c r="G269" i="1"/>
  <c r="G419" i="1"/>
  <c r="F96" i="1"/>
  <c r="G310" i="1"/>
  <c r="F416" i="1"/>
  <c r="F226" i="1"/>
  <c r="G303" i="1"/>
  <c r="F83" i="1"/>
  <c r="F56" i="1"/>
  <c r="F505" i="1"/>
  <c r="F511" i="1"/>
  <c r="G509" i="1"/>
  <c r="F539" i="1"/>
  <c r="G560" i="1"/>
  <c r="P545" i="1"/>
  <c r="Q545" i="1" s="1"/>
  <c r="P501" i="1"/>
  <c r="Q501" i="1" s="1"/>
  <c r="P381" i="1"/>
  <c r="Q381" i="1" s="1"/>
  <c r="P236" i="1"/>
  <c r="Q236" i="1" s="1"/>
  <c r="P78" i="1"/>
  <c r="Q78" i="1" s="1"/>
  <c r="P187" i="1"/>
  <c r="Q187" i="1" s="1"/>
  <c r="P409" i="1"/>
  <c r="Q409" i="1" s="1"/>
  <c r="P102" i="1"/>
  <c r="Q102" i="1" s="1"/>
  <c r="P244" i="1"/>
  <c r="Q244" i="1" s="1"/>
  <c r="P421" i="1"/>
  <c r="Q421" i="1" s="1"/>
  <c r="P240" i="1"/>
  <c r="Q240" i="1" s="1"/>
  <c r="P92" i="1"/>
  <c r="Q92" i="1" s="1"/>
  <c r="P613" i="1"/>
  <c r="Q613" i="1" s="1"/>
  <c r="P621" i="1"/>
  <c r="Q621" i="1" s="1"/>
  <c r="F651" i="1"/>
  <c r="G679" i="1"/>
  <c r="P722" i="1"/>
  <c r="Q722" i="1" s="1"/>
  <c r="G119" i="1"/>
  <c r="G89" i="1"/>
  <c r="F381" i="1"/>
  <c r="G366" i="1"/>
  <c r="F426" i="1"/>
  <c r="F98" i="1"/>
  <c r="G273" i="1"/>
  <c r="F46" i="1"/>
  <c r="G267" i="1"/>
  <c r="F311" i="1"/>
  <c r="F104" i="1"/>
  <c r="F278" i="1"/>
  <c r="F243" i="1"/>
  <c r="G14" i="1"/>
  <c r="G321" i="1"/>
  <c r="G319" i="1"/>
  <c r="F270" i="1"/>
  <c r="G430" i="1"/>
  <c r="G104" i="1"/>
  <c r="G130" i="1"/>
  <c r="G107" i="1"/>
  <c r="G453" i="1"/>
  <c r="F481" i="1"/>
  <c r="G511" i="1"/>
  <c r="G543" i="1"/>
  <c r="G566" i="1"/>
  <c r="G590" i="1"/>
  <c r="P537" i="1"/>
  <c r="Q537" i="1" s="1"/>
  <c r="P500" i="1"/>
  <c r="Q500" i="1" s="1"/>
  <c r="P372" i="1"/>
  <c r="Q372" i="1" s="1"/>
  <c r="P234" i="1"/>
  <c r="P76" i="1"/>
  <c r="Q76" i="1" s="1"/>
  <c r="P186" i="1"/>
  <c r="Q186" i="1" s="1"/>
  <c r="P401" i="1"/>
  <c r="Q401" i="1" s="1"/>
  <c r="P487" i="1"/>
  <c r="Q487" i="1" s="1"/>
  <c r="P202" i="1"/>
  <c r="Q202" i="1" s="1"/>
  <c r="P394" i="1"/>
  <c r="Q394" i="1" s="1"/>
  <c r="P56" i="1"/>
  <c r="Q56" i="1" s="1"/>
  <c r="P26" i="1"/>
  <c r="Q26" i="1" s="1"/>
  <c r="P605" i="1"/>
  <c r="Q605" i="1" s="1"/>
  <c r="F613" i="1"/>
  <c r="G643" i="1"/>
  <c r="P667" i="1"/>
  <c r="Q667" i="1" s="1"/>
  <c r="F679" i="1"/>
  <c r="F703" i="1"/>
  <c r="F693" i="1"/>
  <c r="P709" i="1"/>
  <c r="Q709" i="1" s="1"/>
  <c r="G705" i="1"/>
  <c r="G728" i="1"/>
  <c r="P732" i="1"/>
  <c r="Q732" i="1" s="1"/>
  <c r="G194" i="1"/>
  <c r="G183" i="1"/>
  <c r="F411" i="1"/>
  <c r="G206" i="1"/>
  <c r="G96" i="1"/>
  <c r="F161" i="1"/>
  <c r="G31" i="1"/>
  <c r="F204" i="1"/>
  <c r="F51" i="1"/>
  <c r="G410" i="1"/>
  <c r="F384" i="1"/>
  <c r="F223" i="1"/>
  <c r="F206" i="1"/>
  <c r="F166" i="1"/>
  <c r="G396" i="1"/>
  <c r="G17" i="1"/>
  <c r="G56" i="1"/>
  <c r="G239" i="1"/>
  <c r="G428" i="1"/>
  <c r="G187" i="1"/>
  <c r="F378" i="1"/>
  <c r="G118" i="1"/>
  <c r="G192" i="1"/>
  <c r="G191" i="1"/>
  <c r="G425" i="1"/>
  <c r="G447" i="1"/>
  <c r="F491" i="1"/>
  <c r="G481" i="1"/>
  <c r="F535" i="1"/>
  <c r="F536" i="1"/>
  <c r="F565" i="1"/>
  <c r="F590" i="1"/>
  <c r="P595" i="1"/>
  <c r="Q595" i="1" s="1"/>
  <c r="P536" i="1"/>
  <c r="Q536" i="1" s="1"/>
  <c r="P499" i="1"/>
  <c r="Q499" i="1" s="1"/>
  <c r="P359" i="1"/>
  <c r="Q359" i="1" s="1"/>
  <c r="P214" i="1"/>
  <c r="Q214" i="1" s="1"/>
  <c r="P75" i="1"/>
  <c r="Q75" i="1" s="1"/>
  <c r="P166" i="1"/>
  <c r="Q166" i="1" s="1"/>
  <c r="P379" i="1"/>
  <c r="Q379" i="1" s="1"/>
  <c r="P482" i="1"/>
  <c r="Q482" i="1" s="1"/>
  <c r="P94" i="1"/>
  <c r="Q94" i="1" s="1"/>
  <c r="P368" i="1"/>
  <c r="Q368" i="1" s="1"/>
  <c r="P370" i="1"/>
  <c r="Q370" i="1" s="1"/>
  <c r="P438" i="1"/>
  <c r="Q438" i="1" s="1"/>
  <c r="F605" i="1"/>
  <c r="F621" i="1"/>
  <c r="F643" i="1"/>
  <c r="F695" i="1"/>
  <c r="F705" i="1"/>
  <c r="G254" i="1"/>
  <c r="G378" i="1"/>
  <c r="G122" i="1"/>
  <c r="G250" i="1"/>
  <c r="F139" i="1"/>
  <c r="G265" i="1"/>
  <c r="G351" i="1"/>
  <c r="F67" i="1"/>
  <c r="G138" i="1"/>
  <c r="G270" i="1"/>
  <c r="G48" i="1"/>
  <c r="F212" i="1"/>
  <c r="F232" i="1"/>
  <c r="F280" i="1"/>
  <c r="F135" i="1"/>
  <c r="G381" i="1"/>
  <c r="F163" i="1"/>
  <c r="F245" i="1"/>
  <c r="F29" i="1"/>
  <c r="F23" i="1"/>
  <c r="F366" i="1"/>
  <c r="F26" i="1"/>
  <c r="F61" i="1"/>
  <c r="F459" i="1"/>
  <c r="G496" i="1"/>
  <c r="F512" i="1"/>
  <c r="F534" i="1"/>
  <c r="P602" i="1"/>
  <c r="Q602" i="1" s="1"/>
  <c r="P528" i="1"/>
  <c r="Q528" i="1" s="1"/>
  <c r="P480" i="1"/>
  <c r="Q480" i="1" s="1"/>
  <c r="P358" i="1"/>
  <c r="P213" i="1"/>
  <c r="Q213" i="1" s="1"/>
  <c r="P73" i="1"/>
  <c r="Q73" i="1" s="1"/>
  <c r="P164" i="1"/>
  <c r="Q164" i="1" s="1"/>
  <c r="P378" i="1"/>
  <c r="Q378" i="1" s="1"/>
  <c r="P457" i="1"/>
  <c r="Q457" i="1" s="1"/>
  <c r="P469" i="1"/>
  <c r="Q469" i="1" s="1"/>
  <c r="P343" i="1"/>
  <c r="Q343" i="1" s="1"/>
  <c r="P152" i="1"/>
  <c r="Q152" i="1" s="1"/>
  <c r="P475" i="1"/>
  <c r="Q475" i="1" s="1"/>
  <c r="G621" i="1"/>
  <c r="P652" i="1"/>
  <c r="Q652" i="1" s="1"/>
  <c r="P666" i="1"/>
  <c r="Q666" i="1" s="1"/>
  <c r="F710" i="1"/>
  <c r="G721" i="1"/>
  <c r="F736" i="1"/>
  <c r="F739" i="1"/>
  <c r="G299" i="1"/>
  <c r="G184" i="1"/>
  <c r="G45" i="1"/>
  <c r="G316" i="1"/>
  <c r="F44" i="1"/>
  <c r="G134" i="1"/>
  <c r="G21" i="1"/>
  <c r="G153" i="1"/>
  <c r="F323" i="1"/>
  <c r="G404" i="1"/>
  <c r="G11" i="1"/>
  <c r="G344" i="1"/>
  <c r="G226" i="1"/>
  <c r="F331" i="1"/>
  <c r="F413" i="1"/>
  <c r="F388" i="1"/>
  <c r="F293" i="1"/>
  <c r="F316" i="1"/>
  <c r="G30" i="1"/>
  <c r="F301" i="1"/>
  <c r="F365" i="1"/>
  <c r="F198" i="1"/>
  <c r="F346" i="1"/>
  <c r="G333" i="1"/>
  <c r="F141" i="1"/>
  <c r="F70" i="1"/>
  <c r="G459" i="1"/>
  <c r="G501" i="1"/>
  <c r="F507" i="1"/>
  <c r="G512" i="1"/>
  <c r="F543" i="1"/>
  <c r="F537" i="1"/>
  <c r="G573" i="1"/>
  <c r="G592" i="1"/>
  <c r="P592" i="1"/>
  <c r="Q592" i="1" s="1"/>
  <c r="P535" i="1"/>
  <c r="Q535" i="1" s="1"/>
  <c r="P494" i="1"/>
  <c r="Q494" i="1" s="1"/>
  <c r="P357" i="1"/>
  <c r="Q357" i="1" s="1"/>
  <c r="P198" i="1"/>
  <c r="Q198" i="1" s="1"/>
  <c r="P71" i="1"/>
  <c r="Q71" i="1" s="1"/>
  <c r="P143" i="1"/>
  <c r="Q143" i="1" s="1"/>
  <c r="P319" i="1"/>
  <c r="Q319" i="1" s="1"/>
  <c r="P473" i="1"/>
  <c r="Q473" i="1" s="1"/>
  <c r="P426" i="1"/>
  <c r="Q426" i="1" s="1"/>
  <c r="P344" i="1"/>
  <c r="Q344" i="1" s="1"/>
  <c r="P55" i="1"/>
  <c r="Q55" i="1" s="1"/>
  <c r="P431" i="1"/>
  <c r="Q431" i="1" s="1"/>
  <c r="G610" i="1"/>
  <c r="P632" i="1"/>
  <c r="Q632" i="1" s="1"/>
  <c r="P696" i="1"/>
  <c r="Q696" i="1" s="1"/>
  <c r="G355" i="1"/>
  <c r="G133" i="1"/>
  <c r="G87" i="1"/>
  <c r="G220" i="1"/>
  <c r="G232" i="1"/>
  <c r="F187" i="1"/>
  <c r="G309" i="1"/>
  <c r="G57" i="1"/>
  <c r="G135" i="1"/>
  <c r="G92" i="1"/>
  <c r="G100" i="1"/>
  <c r="G384" i="1"/>
  <c r="G405" i="1"/>
  <c r="F79" i="1"/>
  <c r="F220" i="1"/>
  <c r="F113" i="1"/>
  <c r="G166" i="1"/>
  <c r="F285" i="1"/>
  <c r="F355" i="1"/>
  <c r="G262" i="1"/>
  <c r="G398" i="1"/>
  <c r="F144" i="1"/>
  <c r="G370" i="1"/>
  <c r="G507" i="1"/>
  <c r="F532" i="1"/>
  <c r="G537" i="1"/>
  <c r="F592" i="1"/>
  <c r="P590" i="1"/>
  <c r="Q590" i="1" s="1"/>
  <c r="P532" i="1"/>
  <c r="Q532" i="1" s="1"/>
  <c r="P478" i="1"/>
  <c r="Q478" i="1" s="1"/>
  <c r="P355" i="1"/>
  <c r="Q355" i="1" s="1"/>
  <c r="P212" i="1"/>
  <c r="Q212" i="1" s="1"/>
  <c r="P69" i="1"/>
  <c r="Q69" i="1" s="1"/>
  <c r="P134" i="1"/>
  <c r="Q134" i="1" s="1"/>
  <c r="P320" i="1"/>
  <c r="Q320" i="1" s="1"/>
  <c r="P427" i="1"/>
  <c r="Q427" i="1" s="1"/>
  <c r="P406" i="1"/>
  <c r="Q406" i="1" s="1"/>
  <c r="P317" i="1"/>
  <c r="Q317" i="1" s="1"/>
  <c r="P505" i="1"/>
  <c r="Q505" i="1" s="1"/>
  <c r="P196" i="1"/>
  <c r="Q196" i="1" s="1"/>
  <c r="P599" i="1"/>
  <c r="Q599" i="1" s="1"/>
  <c r="P622" i="1"/>
  <c r="Q622" i="1" s="1"/>
  <c r="P618" i="1"/>
  <c r="Q618" i="1" s="1"/>
  <c r="G632" i="1"/>
  <c r="P665" i="1"/>
  <c r="Q665" i="1" s="1"/>
  <c r="P698" i="1"/>
  <c r="Q698" i="1" s="1"/>
  <c r="F711" i="1"/>
  <c r="P705" i="1"/>
  <c r="Q705" i="1" s="1"/>
  <c r="P420" i="1"/>
  <c r="Q420" i="1" s="1"/>
  <c r="P44" i="1"/>
  <c r="Q44" i="1" s="1"/>
  <c r="P22" i="1"/>
  <c r="Q22" i="1" s="1"/>
  <c r="P121" i="1"/>
  <c r="Q121" i="1" s="1"/>
  <c r="P609" i="1"/>
  <c r="Q609" i="1" s="1"/>
  <c r="P612" i="1"/>
  <c r="Q612" i="1" s="1"/>
  <c r="G625" i="1"/>
  <c r="P630" i="1"/>
  <c r="Q630" i="1" s="1"/>
  <c r="G663" i="1"/>
  <c r="G675" i="1"/>
  <c r="P701" i="1"/>
  <c r="Q701" i="1" s="1"/>
  <c r="F718" i="1"/>
  <c r="F714" i="1"/>
  <c r="F725" i="1"/>
  <c r="P728" i="1"/>
  <c r="Q728" i="1" s="1"/>
  <c r="P735" i="1"/>
  <c r="Q735" i="1" s="1"/>
  <c r="F633" i="1"/>
  <c r="P663" i="1"/>
  <c r="Q663" i="1" s="1"/>
  <c r="F674" i="1"/>
  <c r="F683" i="1"/>
  <c r="F717" i="1"/>
  <c r="F715" i="1"/>
  <c r="G725" i="1"/>
  <c r="F732" i="1"/>
  <c r="P738" i="1"/>
  <c r="Q738" i="1" s="1"/>
  <c r="P562" i="1"/>
  <c r="Q562" i="1" s="1"/>
  <c r="P509" i="1"/>
  <c r="Q509" i="1" s="1"/>
  <c r="P464" i="1"/>
  <c r="Q464" i="1" s="1"/>
  <c r="P360" i="1"/>
  <c r="Q360" i="1" s="1"/>
  <c r="P254" i="1"/>
  <c r="Q254" i="1" s="1"/>
  <c r="P115" i="1"/>
  <c r="Q115" i="1" s="1"/>
  <c r="P16" i="1"/>
  <c r="Q16" i="1" s="1"/>
  <c r="P377" i="1"/>
  <c r="Q377" i="1" s="1"/>
  <c r="P154" i="1"/>
  <c r="Q154" i="1" s="1"/>
  <c r="P337" i="1"/>
  <c r="Q337" i="1" s="1"/>
  <c r="P93" i="1"/>
  <c r="Q93" i="1" s="1"/>
  <c r="P266" i="1"/>
  <c r="Q266" i="1" s="1"/>
  <c r="P54" i="1"/>
  <c r="Q54" i="1" s="1"/>
  <c r="P224" i="1"/>
  <c r="Q224" i="1" s="1"/>
  <c r="G606" i="1"/>
  <c r="P617" i="1"/>
  <c r="Q617" i="1" s="1"/>
  <c r="P635" i="1"/>
  <c r="Q635" i="1" s="1"/>
  <c r="F638" i="1"/>
  <c r="G654" i="1"/>
  <c r="P674" i="1"/>
  <c r="Q674" i="1" s="1"/>
  <c r="P680" i="1"/>
  <c r="Q680" i="1" s="1"/>
  <c r="G701" i="1"/>
  <c r="G698" i="1"/>
  <c r="P715" i="1"/>
  <c r="Q715" i="1" s="1"/>
  <c r="F726" i="1"/>
  <c r="P736" i="1"/>
  <c r="Q736" i="1" s="1"/>
  <c r="F6" i="1"/>
  <c r="G328" i="1"/>
  <c r="G375" i="1"/>
  <c r="F100" i="1"/>
  <c r="G357" i="1"/>
  <c r="G277" i="1"/>
  <c r="F230" i="1"/>
  <c r="G339" i="1"/>
  <c r="F263" i="1"/>
  <c r="G225" i="1"/>
  <c r="G28" i="1"/>
  <c r="F420" i="1"/>
  <c r="G110" i="1"/>
  <c r="G252" i="1"/>
  <c r="G297" i="1"/>
  <c r="F349" i="1"/>
  <c r="F449" i="1"/>
  <c r="F267" i="1"/>
  <c r="G505" i="1"/>
  <c r="G489" i="1"/>
  <c r="G525" i="1"/>
  <c r="F545" i="1"/>
  <c r="G565" i="1"/>
  <c r="P596" i="1"/>
  <c r="Q596" i="1" s="1"/>
  <c r="P557" i="1"/>
  <c r="Q557" i="1" s="1"/>
  <c r="P515" i="1"/>
  <c r="Q515" i="1" s="1"/>
  <c r="P463" i="1"/>
  <c r="Q463" i="1" s="1"/>
  <c r="P332" i="1"/>
  <c r="Q332" i="1" s="1"/>
  <c r="P237" i="1"/>
  <c r="Q237" i="1" s="1"/>
  <c r="P113" i="1"/>
  <c r="Q113" i="1" s="1"/>
  <c r="P456" i="1"/>
  <c r="Q456" i="1" s="1"/>
  <c r="P233" i="1"/>
  <c r="Q233" i="1" s="1"/>
  <c r="P321" i="1"/>
  <c r="Q321" i="1" s="1"/>
  <c r="P138" i="1"/>
  <c r="Q138" i="1" s="1"/>
  <c r="P296" i="1"/>
  <c r="Q296" i="1" s="1"/>
  <c r="P312" i="1"/>
  <c r="Q312" i="1" s="1"/>
  <c r="P220" i="1"/>
  <c r="Q220" i="1" s="1"/>
  <c r="P396" i="1"/>
  <c r="Q396" i="1" s="1"/>
  <c r="P225" i="1"/>
  <c r="Q225" i="1" s="1"/>
  <c r="P582" i="1"/>
  <c r="Q582" i="1" s="1"/>
  <c r="P636" i="1"/>
  <c r="Q636" i="1" s="1"/>
  <c r="G645" i="1"/>
  <c r="F680" i="1"/>
  <c r="G694" i="1"/>
  <c r="G710" i="1"/>
  <c r="P729" i="1"/>
  <c r="Q729" i="1" s="1"/>
  <c r="G737" i="1"/>
  <c r="F731" i="1"/>
  <c r="P712" i="1"/>
  <c r="Q712" i="1" s="1"/>
  <c r="G697" i="1"/>
  <c r="F681" i="1"/>
  <c r="F701" i="1"/>
  <c r="G693" i="1"/>
  <c r="G670" i="1"/>
  <c r="F663" i="1"/>
  <c r="P654" i="1"/>
  <c r="Q654" i="1" s="1"/>
  <c r="P637" i="1"/>
  <c r="Q637" i="1" s="1"/>
  <c r="G628" i="1"/>
  <c r="P624" i="1"/>
  <c r="Q624" i="1" s="1"/>
  <c r="P583" i="1"/>
  <c r="Q583" i="1" s="1"/>
  <c r="G598" i="1"/>
  <c r="P247" i="1"/>
  <c r="Q247" i="1" s="1"/>
  <c r="P374" i="1"/>
  <c r="Q374" i="1" s="1"/>
  <c r="P6" i="1"/>
  <c r="Q6" i="1" s="1"/>
  <c r="P9" i="1"/>
  <c r="Q9" i="1" s="1"/>
  <c r="P445" i="1"/>
  <c r="Q445" i="1" s="1"/>
  <c r="P21" i="1"/>
  <c r="Q21" i="1" s="1"/>
  <c r="P335" i="1"/>
  <c r="Q335" i="1" s="1"/>
  <c r="P455" i="1"/>
  <c r="Q455" i="1" s="1"/>
  <c r="P203" i="1"/>
  <c r="Q203" i="1" s="1"/>
  <c r="P38" i="1"/>
  <c r="Q38" i="1" s="1"/>
  <c r="P14" i="1"/>
  <c r="Q14" i="1" s="1"/>
  <c r="P322" i="1"/>
  <c r="Q322" i="1" s="1"/>
  <c r="P62" i="1"/>
  <c r="Q62" i="1" s="1"/>
  <c r="P150" i="1"/>
  <c r="Q150" i="1" s="1"/>
  <c r="P238" i="1"/>
  <c r="Q238" i="1" s="1"/>
  <c r="P325" i="1"/>
  <c r="Q325" i="1" s="1"/>
  <c r="P388" i="1"/>
  <c r="Q388" i="1" s="1"/>
  <c r="P491" i="1"/>
  <c r="Q491" i="1" s="1"/>
  <c r="P510" i="1"/>
  <c r="Q510" i="1" s="1"/>
  <c r="P551" i="1"/>
  <c r="Q551" i="1" s="1"/>
  <c r="P578" i="1"/>
  <c r="Q578" i="1" s="1"/>
  <c r="F573" i="1"/>
  <c r="F540" i="1"/>
  <c r="F489" i="1"/>
  <c r="G464" i="1"/>
  <c r="F12" i="1"/>
  <c r="G201" i="1"/>
  <c r="F409" i="1"/>
  <c r="G205" i="1"/>
  <c r="G260" i="1"/>
  <c r="F199" i="1"/>
  <c r="G46" i="1"/>
  <c r="G147" i="1"/>
  <c r="F302" i="1"/>
  <c r="G320" i="1"/>
  <c r="F217" i="1"/>
  <c r="G340" i="1"/>
  <c r="G218" i="1"/>
  <c r="F310" i="1"/>
  <c r="G242" i="1"/>
  <c r="G177" i="1"/>
  <c r="G54" i="1"/>
  <c r="G43" i="1"/>
  <c r="G123" i="1"/>
  <c r="G106" i="1"/>
  <c r="F30" i="1"/>
  <c r="G343" i="1"/>
  <c r="F334" i="1"/>
  <c r="F306" i="1"/>
  <c r="P737" i="1"/>
  <c r="Q737" i="1" s="1"/>
  <c r="G731" i="1"/>
  <c r="P719" i="1"/>
  <c r="Q719" i="1" s="1"/>
  <c r="P697" i="1"/>
  <c r="Q697" i="1" s="1"/>
  <c r="G703" i="1"/>
  <c r="G689" i="1"/>
  <c r="P702" i="1"/>
  <c r="Q702" i="1" s="1"/>
  <c r="P671" i="1"/>
  <c r="Q671" i="1" s="1"/>
  <c r="G671" i="1"/>
  <c r="P647" i="1"/>
  <c r="Q647" i="1" s="1"/>
  <c r="F642" i="1"/>
  <c r="P634" i="1"/>
  <c r="Q634" i="1" s="1"/>
  <c r="P628" i="1"/>
  <c r="Q628" i="1" s="1"/>
  <c r="F610" i="1"/>
  <c r="F598" i="1"/>
  <c r="P397" i="1"/>
  <c r="Q397" i="1" s="1"/>
  <c r="P424" i="1"/>
  <c r="Q424" i="1" s="1"/>
  <c r="P28" i="1"/>
  <c r="Q28" i="1" s="1"/>
  <c r="P23" i="1"/>
  <c r="Q23" i="1" s="1"/>
  <c r="P448" i="1"/>
  <c r="Q448" i="1" s="1"/>
  <c r="P133" i="1"/>
  <c r="Q133" i="1" s="1"/>
  <c r="P336" i="1"/>
  <c r="Q336" i="1" s="1"/>
  <c r="P471" i="1"/>
  <c r="Q471" i="1" s="1"/>
  <c r="P5" i="1"/>
  <c r="Q5" i="1" s="1"/>
  <c r="P63" i="1"/>
  <c r="Q63" i="1" s="1"/>
  <c r="P15" i="1"/>
  <c r="Q15" i="1" s="1"/>
  <c r="P350" i="1"/>
  <c r="Q350" i="1" s="1"/>
  <c r="P70" i="1"/>
  <c r="Q70" i="1" s="1"/>
  <c r="P151" i="1"/>
  <c r="Q151" i="1" s="1"/>
  <c r="P219" i="1"/>
  <c r="Q219" i="1" s="1"/>
  <c r="P326" i="1"/>
  <c r="Q326" i="1" s="1"/>
  <c r="P389" i="1"/>
  <c r="Q389" i="1" s="1"/>
  <c r="P492" i="1"/>
  <c r="Q492" i="1" s="1"/>
  <c r="P514" i="1"/>
  <c r="Q514" i="1" s="1"/>
  <c r="P556" i="1"/>
  <c r="Q556" i="1" s="1"/>
  <c r="P572" i="1"/>
  <c r="Q572" i="1" s="1"/>
  <c r="G528" i="1"/>
  <c r="F509" i="1"/>
  <c r="G479" i="1"/>
  <c r="F493" i="1"/>
  <c r="F453" i="1"/>
  <c r="F470" i="1"/>
  <c r="G156" i="1"/>
  <c r="G413" i="1"/>
  <c r="F341" i="1"/>
  <c r="G293" i="1"/>
  <c r="F9" i="1"/>
  <c r="F192" i="1"/>
  <c r="F21" i="1"/>
  <c r="F307" i="1"/>
  <c r="G237" i="1"/>
  <c r="G23" i="1"/>
  <c r="G411" i="1"/>
  <c r="G59" i="1"/>
  <c r="G216" i="1"/>
  <c r="G230" i="1"/>
  <c r="G179" i="1"/>
  <c r="G157" i="1"/>
  <c r="G99" i="1"/>
  <c r="G251" i="1"/>
  <c r="G383" i="1"/>
  <c r="G7" i="1"/>
  <c r="F95" i="1"/>
  <c r="F430" i="1"/>
  <c r="F706" i="1"/>
  <c r="F712" i="1"/>
  <c r="G695" i="1"/>
  <c r="F691" i="1"/>
  <c r="G681" i="1"/>
  <c r="P683" i="1"/>
  <c r="Q683" i="1" s="1"/>
  <c r="P672" i="1"/>
  <c r="Q672" i="1" s="1"/>
  <c r="G673" i="1"/>
  <c r="F654" i="1"/>
  <c r="P642" i="1"/>
  <c r="Q642" i="1" s="1"/>
  <c r="G634" i="1"/>
  <c r="P627" i="1"/>
  <c r="Q627" i="1" s="1"/>
  <c r="F624" i="1"/>
  <c r="P616" i="1"/>
  <c r="Q616" i="1" s="1"/>
  <c r="P610" i="1"/>
  <c r="Q610" i="1" s="1"/>
  <c r="P200" i="1"/>
  <c r="Q200" i="1" s="1"/>
  <c r="P451" i="1"/>
  <c r="Q451" i="1" s="1"/>
  <c r="P83" i="1"/>
  <c r="Q83" i="1" s="1"/>
  <c r="P27" i="1"/>
  <c r="Q27" i="1" s="1"/>
  <c r="P468" i="1"/>
  <c r="Q468" i="1" s="1"/>
  <c r="P265" i="1"/>
  <c r="Q265" i="1" s="1"/>
  <c r="P318" i="1"/>
  <c r="Q318" i="1" s="1"/>
  <c r="P483" i="1"/>
  <c r="Q483" i="1" s="1"/>
  <c r="P20" i="1"/>
  <c r="Q20" i="1" s="1"/>
  <c r="P117" i="1"/>
  <c r="Q117" i="1" s="1"/>
  <c r="P47" i="1"/>
  <c r="Q47" i="1" s="1"/>
  <c r="P345" i="1"/>
  <c r="Q345" i="1" s="1"/>
  <c r="P72" i="1"/>
  <c r="Q72" i="1" s="1"/>
  <c r="P173" i="1"/>
  <c r="Q173" i="1" s="1"/>
  <c r="P253" i="1"/>
  <c r="Q253" i="1" s="1"/>
  <c r="P315" i="1"/>
  <c r="Q315" i="1" s="1"/>
  <c r="P415" i="1"/>
  <c r="Q415" i="1" s="1"/>
  <c r="P493" i="1"/>
  <c r="Q493" i="1" s="1"/>
  <c r="P523" i="1"/>
  <c r="Q523" i="1" s="1"/>
  <c r="P550" i="1"/>
  <c r="Q550" i="1" s="1"/>
  <c r="P573" i="1"/>
  <c r="Q573" i="1" s="1"/>
  <c r="P734" i="1"/>
  <c r="Q734" i="1" s="1"/>
  <c r="F728" i="1"/>
  <c r="P706" i="1"/>
  <c r="Q706" i="1" s="1"/>
  <c r="P704" i="1"/>
  <c r="Q704" i="1" s="1"/>
  <c r="F696" i="1"/>
  <c r="G683" i="1"/>
  <c r="P673" i="1"/>
  <c r="Q673" i="1" s="1"/>
  <c r="P664" i="1"/>
  <c r="Q664" i="1" s="1"/>
  <c r="F649" i="1"/>
  <c r="P653" i="1"/>
  <c r="Q653" i="1" s="1"/>
  <c r="G646" i="1"/>
  <c r="G627" i="1"/>
  <c r="P623" i="1"/>
  <c r="Q623" i="1" s="1"/>
  <c r="G616" i="1"/>
  <c r="F612" i="1"/>
  <c r="F606" i="1"/>
  <c r="P581" i="1"/>
  <c r="Q581" i="1" s="1"/>
  <c r="P430" i="1"/>
  <c r="Q430" i="1" s="1"/>
  <c r="P506" i="1"/>
  <c r="Q506" i="1" s="1"/>
  <c r="P223" i="1"/>
  <c r="Q223" i="1" s="1"/>
  <c r="P57" i="1"/>
  <c r="Q57" i="1" s="1"/>
  <c r="P446" i="1"/>
  <c r="Q446" i="1" s="1"/>
  <c r="P52" i="1"/>
  <c r="Q52" i="1" s="1"/>
  <c r="P338" i="1"/>
  <c r="Q338" i="1" s="1"/>
  <c r="P484" i="1"/>
  <c r="Q484" i="1" s="1"/>
  <c r="P59" i="1"/>
  <c r="Q59" i="1" s="1"/>
  <c r="P139" i="1"/>
  <c r="Q139" i="1" s="1"/>
  <c r="P42" i="1"/>
  <c r="Q42" i="1" s="1"/>
  <c r="P380" i="1"/>
  <c r="Q380" i="1" s="1"/>
  <c r="P74" i="1"/>
  <c r="Q74" i="1" s="1"/>
  <c r="P171" i="1"/>
  <c r="Q171" i="1" s="1"/>
  <c r="P255" i="1"/>
  <c r="Q255" i="1" s="1"/>
  <c r="P328" i="1"/>
  <c r="Q328" i="1" s="1"/>
  <c r="P416" i="1"/>
  <c r="Q416" i="1" s="1"/>
  <c r="P495" i="1"/>
  <c r="Q495" i="1" s="1"/>
  <c r="P512" i="1"/>
  <c r="Q512" i="1" s="1"/>
  <c r="P553" i="1"/>
  <c r="Q553" i="1" s="1"/>
  <c r="P575" i="1"/>
  <c r="Q575" i="1" s="1"/>
  <c r="G739" i="1"/>
  <c r="F734" i="1"/>
  <c r="G706" i="1"/>
  <c r="F704" i="1"/>
  <c r="G708" i="1"/>
  <c r="P691" i="1"/>
  <c r="Q691" i="1" s="1"/>
  <c r="G687" i="1"/>
  <c r="P682" i="1"/>
  <c r="Q682" i="1" s="1"/>
  <c r="F664" i="1"/>
  <c r="P641" i="1"/>
  <c r="Q641" i="1" s="1"/>
  <c r="G633" i="1"/>
  <c r="G629" i="1"/>
  <c r="F623" i="1"/>
  <c r="P476" i="1"/>
  <c r="Q476" i="1" s="1"/>
  <c r="P46" i="1"/>
  <c r="Q46" i="1" s="1"/>
  <c r="P297" i="1"/>
  <c r="Q297" i="1" s="1"/>
  <c r="P132" i="1"/>
  <c r="Q132" i="1" s="1"/>
  <c r="P50" i="1"/>
  <c r="Q50" i="1" s="1"/>
  <c r="P334" i="1"/>
  <c r="Q334" i="1" s="1"/>
  <c r="P349" i="1"/>
  <c r="Q349" i="1" s="1"/>
  <c r="P135" i="1"/>
  <c r="Q135" i="1" s="1"/>
  <c r="P61" i="1"/>
  <c r="Q61" i="1" s="1"/>
  <c r="P252" i="1"/>
  <c r="Q252" i="1" s="1"/>
  <c r="P129" i="1"/>
  <c r="Q129" i="1" s="1"/>
  <c r="P413" i="1"/>
  <c r="Q413" i="1" s="1"/>
  <c r="P77" i="1"/>
  <c r="Q77" i="1" s="1"/>
  <c r="P188" i="1"/>
  <c r="Q188" i="1" s="1"/>
  <c r="P257" i="1"/>
  <c r="Q257" i="1" s="1"/>
  <c r="P333" i="1"/>
  <c r="Q333" i="1" s="1"/>
  <c r="P433" i="1"/>
  <c r="Q433" i="1" s="1"/>
  <c r="P498" i="1"/>
  <c r="Q498" i="1" s="1"/>
  <c r="P525" i="1"/>
  <c r="Q525" i="1" s="1"/>
  <c r="P547" i="1"/>
  <c r="Q547" i="1" s="1"/>
  <c r="P585" i="1"/>
  <c r="Q585" i="1" s="1"/>
  <c r="G585" i="1"/>
  <c r="F551" i="1"/>
  <c r="F501" i="1"/>
  <c r="F465" i="1"/>
  <c r="G440" i="1"/>
  <c r="F49" i="1"/>
  <c r="F367" i="1"/>
  <c r="G212" i="1"/>
  <c r="G412" i="1"/>
  <c r="G146" i="1"/>
  <c r="G91" i="1"/>
  <c r="F399" i="1"/>
  <c r="F153" i="1"/>
  <c r="G139" i="1"/>
  <c r="F260" i="1"/>
  <c r="G306" i="1"/>
  <c r="F77" i="1"/>
  <c r="F407" i="1"/>
  <c r="G143" i="1"/>
  <c r="G76" i="1"/>
  <c r="G32" i="1"/>
  <c r="F64" i="1"/>
  <c r="P742" i="1"/>
  <c r="Q742" i="1" s="1"/>
  <c r="P739" i="1"/>
  <c r="Q739" i="1" s="1"/>
  <c r="G720" i="1"/>
  <c r="G715" i="1"/>
  <c r="F708" i="1"/>
  <c r="F687" i="1"/>
  <c r="G686" i="1"/>
  <c r="F677" i="1"/>
  <c r="G662" i="1"/>
  <c r="G652" i="1"/>
  <c r="F645" i="1"/>
  <c r="P633" i="1"/>
  <c r="Q633" i="1" s="1"/>
  <c r="F629" i="1"/>
  <c r="F742" i="1"/>
  <c r="P727" i="1"/>
  <c r="Q727" i="1" s="1"/>
  <c r="F716" i="1"/>
  <c r="G711" i="1"/>
  <c r="F699" i="1"/>
  <c r="F690" i="1"/>
  <c r="G696" i="1"/>
  <c r="P678" i="1"/>
  <c r="Q678" i="1" s="1"/>
  <c r="F667" i="1"/>
  <c r="P661" i="1"/>
  <c r="Q661" i="1" s="1"/>
  <c r="P659" i="1"/>
  <c r="Q659" i="1" s="1"/>
  <c r="P651" i="1"/>
  <c r="Q651" i="1" s="1"/>
  <c r="G640" i="1"/>
  <c r="F620" i="1"/>
  <c r="G622" i="1"/>
  <c r="P399" i="1"/>
  <c r="Q399" i="1" s="1"/>
  <c r="P195" i="1"/>
  <c r="Q195" i="1" s="1"/>
  <c r="P2" i="1"/>
  <c r="Q2" i="1" s="1"/>
  <c r="P217" i="1"/>
  <c r="Q217" i="1" s="1"/>
  <c r="P452" i="1"/>
  <c r="Q452" i="1" s="1"/>
  <c r="P437" i="1"/>
  <c r="Q437" i="1" s="1"/>
  <c r="P371" i="1"/>
  <c r="Q371" i="1" s="1"/>
  <c r="P158" i="1"/>
  <c r="Q158" i="1" s="1"/>
  <c r="P105" i="1"/>
  <c r="Q105" i="1" s="1"/>
  <c r="P425" i="1"/>
  <c r="Q425" i="1" s="1"/>
  <c r="P144" i="1"/>
  <c r="Q144" i="1" s="1"/>
  <c r="P472" i="1"/>
  <c r="Q472" i="1" s="1"/>
  <c r="P81" i="1"/>
  <c r="Q81" i="1" s="1"/>
  <c r="P192" i="1"/>
  <c r="Q192" i="1" s="1"/>
  <c r="P282" i="1"/>
  <c r="Q282" i="1" s="1"/>
  <c r="P354" i="1"/>
  <c r="Q354" i="1" s="1"/>
  <c r="P458" i="1"/>
  <c r="Q458" i="1" s="1"/>
  <c r="P481" i="1"/>
  <c r="Q481" i="1" s="1"/>
  <c r="P539" i="1"/>
  <c r="Q539" i="1" s="1"/>
  <c r="P580" i="1"/>
  <c r="Q580" i="1" s="1"/>
  <c r="P589" i="1"/>
  <c r="Q589" i="1" s="1"/>
  <c r="P730" i="1"/>
  <c r="Q730" i="1" s="1"/>
  <c r="G727" i="1"/>
  <c r="P724" i="1"/>
  <c r="Q724" i="1" s="1"/>
  <c r="F721" i="1"/>
  <c r="G722" i="1"/>
  <c r="P699" i="1"/>
  <c r="Q699" i="1" s="1"/>
  <c r="F700" i="1"/>
  <c r="P703" i="1"/>
  <c r="Q703" i="1" s="1"/>
  <c r="P685" i="1"/>
  <c r="Q685" i="1" s="1"/>
  <c r="F675" i="1"/>
  <c r="F669" i="1"/>
  <c r="G661" i="1"/>
  <c r="G659" i="1"/>
  <c r="G651" i="1"/>
  <c r="F644" i="1"/>
  <c r="P620" i="1"/>
  <c r="Q620" i="1" s="1"/>
  <c r="F615" i="1"/>
  <c r="G604" i="1"/>
  <c r="F609" i="1"/>
  <c r="G605" i="1"/>
  <c r="F597" i="1"/>
  <c r="P8" i="1"/>
  <c r="Q8" i="1" s="1"/>
  <c r="P310" i="1"/>
  <c r="Q310" i="1" s="1"/>
  <c r="P39" i="1"/>
  <c r="Q39" i="1" s="1"/>
  <c r="P289" i="1"/>
  <c r="Q289" i="1" s="1"/>
  <c r="P485" i="1"/>
  <c r="Q485" i="1" s="1"/>
  <c r="P86" i="1"/>
  <c r="Q86" i="1" s="1"/>
  <c r="P373" i="1"/>
  <c r="Q373" i="1" s="1"/>
  <c r="P160" i="1"/>
  <c r="Q160" i="1" s="1"/>
  <c r="P204" i="1"/>
  <c r="Q204" i="1" s="1"/>
  <c r="P12" i="1"/>
  <c r="Q12" i="1" s="1"/>
  <c r="P165" i="1"/>
  <c r="Q165" i="1" s="1"/>
  <c r="P504" i="1"/>
  <c r="Q504" i="1" s="1"/>
  <c r="P108" i="1"/>
  <c r="Q108" i="1" s="1"/>
  <c r="P175" i="1"/>
  <c r="Q175" i="1" s="1"/>
  <c r="P284" i="1"/>
  <c r="Q284" i="1" s="1"/>
  <c r="P356" i="1"/>
  <c r="Q356" i="1" s="1"/>
  <c r="P459" i="1"/>
  <c r="Q459" i="1" s="1"/>
  <c r="P502" i="1"/>
  <c r="Q502" i="1" s="1"/>
  <c r="P538" i="1"/>
  <c r="Q538" i="1" s="1"/>
  <c r="P567" i="1"/>
  <c r="Q567" i="1" s="1"/>
  <c r="P591" i="1"/>
  <c r="Q591" i="1" s="1"/>
  <c r="F595" i="1"/>
  <c r="G584" i="1"/>
  <c r="G571" i="1"/>
  <c r="G567" i="1"/>
  <c r="G550" i="1"/>
  <c r="G532" i="1"/>
  <c r="F525" i="1"/>
  <c r="G510" i="1"/>
  <c r="G518" i="1"/>
  <c r="G485" i="1"/>
  <c r="F506" i="1"/>
  <c r="F8" i="1"/>
  <c r="G154" i="1"/>
  <c r="F258" i="1"/>
  <c r="F165" i="1"/>
  <c r="G432" i="1"/>
  <c r="F84" i="1"/>
  <c r="G126" i="1"/>
  <c r="F157" i="1"/>
  <c r="G219" i="1"/>
  <c r="F314" i="1"/>
  <c r="F410" i="1"/>
  <c r="F436" i="1"/>
  <c r="G109" i="1"/>
  <c r="G346" i="1"/>
  <c r="F177" i="1"/>
  <c r="G125" i="1"/>
  <c r="F412" i="1"/>
  <c r="F394" i="1"/>
  <c r="F190" i="1"/>
  <c r="F322" i="1"/>
  <c r="G195" i="1"/>
  <c r="F47" i="1"/>
  <c r="F128" i="1"/>
  <c r="G740" i="1"/>
  <c r="F735" i="1"/>
  <c r="G719" i="1"/>
  <c r="F713" i="1"/>
  <c r="P695" i="1"/>
  <c r="Q695" i="1" s="1"/>
  <c r="F689" i="1"/>
  <c r="G684" i="1"/>
  <c r="G668" i="1"/>
  <c r="P655" i="1"/>
  <c r="Q655" i="1" s="1"/>
  <c r="G631" i="1"/>
  <c r="P643" i="1"/>
  <c r="Q643" i="1" s="1"/>
  <c r="F637" i="1"/>
  <c r="G635" i="1"/>
  <c r="P619" i="1"/>
  <c r="Q619" i="1" s="1"/>
  <c r="P603" i="1"/>
  <c r="Q603" i="1" s="1"/>
  <c r="G613" i="1"/>
  <c r="P614" i="1"/>
  <c r="Q614" i="1" s="1"/>
  <c r="F628" i="1"/>
  <c r="G639" i="1"/>
  <c r="P670" i="1"/>
  <c r="Q670" i="1" s="1"/>
  <c r="F707" i="1"/>
  <c r="P710" i="1"/>
  <c r="Q710" i="1" s="1"/>
  <c r="F730" i="1"/>
  <c r="F431" i="1"/>
  <c r="F300" i="1"/>
  <c r="F344" i="1"/>
  <c r="F7" i="1"/>
  <c r="G190" i="1"/>
  <c r="F149" i="1"/>
  <c r="G406" i="1"/>
  <c r="F244" i="1"/>
  <c r="G167" i="1"/>
  <c r="F405" i="1"/>
  <c r="F116" i="1"/>
  <c r="G234" i="1"/>
  <c r="F329" i="1"/>
  <c r="G238" i="1"/>
  <c r="G414" i="1"/>
  <c r="F297" i="1"/>
  <c r="F428" i="1"/>
  <c r="F319" i="1"/>
  <c r="F379" i="1"/>
  <c r="F89" i="1"/>
  <c r="F17" i="1"/>
  <c r="G330" i="1"/>
  <c r="G4" i="1"/>
  <c r="F440" i="1"/>
  <c r="G457" i="1"/>
  <c r="F575" i="1"/>
  <c r="P593" i="1"/>
  <c r="Q593" i="1" s="1"/>
  <c r="P554" i="1"/>
  <c r="Q554" i="1" s="1"/>
  <c r="P507" i="1"/>
  <c r="Q507" i="1" s="1"/>
  <c r="P460" i="1"/>
  <c r="Q460" i="1" s="1"/>
  <c r="P330" i="1"/>
  <c r="Q330" i="1" s="1"/>
  <c r="P218" i="1"/>
  <c r="Q218" i="1" s="1"/>
  <c r="P111" i="1"/>
  <c r="Q111" i="1" s="1"/>
  <c r="P412" i="1"/>
  <c r="Q412" i="1" s="1"/>
  <c r="P163" i="1"/>
  <c r="Q163" i="1" s="1"/>
  <c r="P251" i="1"/>
  <c r="Q251" i="1" s="1"/>
  <c r="P96" i="1"/>
  <c r="Q96" i="1" s="1"/>
  <c r="P292" i="1"/>
  <c r="Q292" i="1" s="1"/>
  <c r="P174" i="1"/>
  <c r="Q174" i="1" s="1"/>
  <c r="P100" i="1"/>
  <c r="Q100" i="1" s="1"/>
  <c r="P264" i="1"/>
  <c r="Q264" i="1" s="1"/>
  <c r="P199" i="1"/>
  <c r="Q199" i="1" s="1"/>
  <c r="P607" i="1"/>
  <c r="Q607" i="1" s="1"/>
  <c r="G614" i="1"/>
  <c r="F622" i="1"/>
  <c r="F639" i="1"/>
  <c r="P646" i="1"/>
  <c r="Q646" i="1" s="1"/>
  <c r="P657" i="1"/>
  <c r="Q657" i="1" s="1"/>
  <c r="P669" i="1"/>
  <c r="Q669" i="1" s="1"/>
  <c r="F685" i="1"/>
  <c r="G707" i="1"/>
  <c r="P714" i="1"/>
  <c r="Q714" i="1" s="1"/>
  <c r="G7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tc={1929A949-3022-496F-BFCC-E71A669E0F2B}</author>
    <author>tc={3528BE44-7767-46DC-82FC-0F09A7E3D676}</author>
    <author>tc={3ECA4DE9-EE42-420C-9805-35D7F04E903F}</author>
  </authors>
  <commentList>
    <comment ref="E1" authorId="0" shapeId="0" xr:uid="{1929A949-3022-496F-BFCC-E71A669E0F2B}">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F1" authorId="1" shapeId="0" xr:uid="{3528BE44-7767-46DC-82FC-0F09A7E3D676}">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G1" authorId="2" shapeId="0" xr:uid="{3ECA4DE9-EE42-420C-9805-35D7F04E903F}">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tc={1D2C9FA5-1CA8-4663-B627-C68797C2A267}</author>
    <author>tc={D4572E4F-B4AC-4C0D-99F9-9E9556A1557D}</author>
    <author>tc={4A853D9A-2370-4EAF-AD58-291E1B501803}</author>
    <author>tc={E185D1AA-BFBD-4EC6-B2C5-EE7F8E71DBB8}</author>
    <author>tc={C3020EB3-C48B-472C-AE32-510BBD435EFA}</author>
    <author>tc={5901469F-4222-43E6-BF0A-BD669FC3559D}</author>
    <author>tc={E3ADB8C2-600C-48C7-AADF-EE03B7607D3E}</author>
    <author>tc={94722599-0BFE-4A82-A73B-A59D2FEA1DC6}</author>
    <author>tc={A0ECAB9F-03D7-438D-9AFD-CE7588E523FA}</author>
  </authors>
  <commentList>
    <comment ref="E1" authorId="0" shapeId="0" xr:uid="{1D2C9FA5-1CA8-4663-B627-C68797C2A267}">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F1" authorId="1" shapeId="0" xr:uid="{D4572E4F-B4AC-4C0D-99F9-9E9556A1557D}">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G1" authorId="2" shapeId="0" xr:uid="{4A853D9A-2370-4EAF-AD58-291E1B501803}">
      <text>
        <t>[Threaded comment]
Your version of Excel allows you to read this threaded comment; however, any edits to it will get removed if the file is opened in a newer version of Excel. Learn more: https://go.microsoft.com/fwlink/?linkid=870924
Comment:
    LOOKUP FORMULA, Looks up information in TPMS</t>
      </text>
    </comment>
    <comment ref="N803" authorId="3" shapeId="0" xr:uid="{E185D1AA-BFBD-4EC6-B2C5-EE7F8E71DBB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@Anderson, Rob  WHO approved this rental for an oil change and tires? This is NOT an approved reason for a rental. 
Reply:
    @Michael, Tim I added the main reasons, water pump failed, hubs were bad. 
Reply:
    Thank you. 
</t>
      </text>
    </comment>
    <comment ref="I871" authorId="4" shapeId="0" xr:uid="{C3020EB3-C48B-472C-AE32-510BBD435EF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@Anderson, Rob  what is our van doing at Avis? 
Reply:
    Van is at West Service center, not Avis, I updated the information
</t>
      </text>
    </comment>
    <comment ref="I889" authorId="5" shapeId="0" xr:uid="{5901469F-4222-43E6-BF0A-BD669FC355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@Pathania, Vikram  Please put the name of the business in the repair location – this field should include the name of the shop like “Pep Boys” or “Aamco” and the address. Phone number is also helpful</t>
      </text>
    </comment>
    <comment ref="K890" authorId="6" shapeId="0" xr:uid="{E3ADB8C2-600C-48C7-AADF-EE03B7607D3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@Anderson, Rob  when will this truck be repaired? 
Reply:
    Last month Tech was told to pick up his van
</t>
      </text>
    </comment>
    <comment ref="I897" authorId="7" shapeId="0" xr:uid="{94722599-0BFE-4A82-A73B-A59D2FEA1DC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@Ashwini, Jakkula  Please include the name of the repair shop as part of this address field. </t>
      </text>
    </comment>
    <comment ref="J900" authorId="8" shapeId="0" xr:uid="{A0ECAB9F-03D7-438D-9AFD-CE7588E523F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@Childres, John D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<sst xmlns="http://schemas.openxmlformats.org/spreadsheetml/2006/main" count="101219" uniqueCount="33901">
  <si>
    <t>TRIM ENT ID</t>
  </si>
  <si>
    <t>Emplid</t>
  </si>
  <si>
    <t>Name</t>
  </si>
  <si>
    <t>Enterprise ID</t>
  </si>
  <si>
    <t>Status as of 2025-09-30</t>
  </si>
  <si>
    <t>Job Code</t>
  </si>
  <si>
    <t>Job Title</t>
  </si>
  <si>
    <t>Tech Type</t>
  </si>
  <si>
    <t>Company</t>
  </si>
  <si>
    <t>Region</t>
  </si>
  <si>
    <t>District</t>
  </si>
  <si>
    <t>Location</t>
  </si>
  <si>
    <t>Loc City</t>
  </si>
  <si>
    <t>Loc State</t>
  </si>
  <si>
    <t>Orig Hire Dt</t>
  </si>
  <si>
    <t>Last Hire Dt</t>
  </si>
  <si>
    <t>Service Dt</t>
  </si>
  <si>
    <t>Days of Svc</t>
  </si>
  <si>
    <t>Yrs of Svc</t>
  </si>
  <si>
    <t>Svc Category</t>
  </si>
  <si>
    <t>Empl Address1</t>
  </si>
  <si>
    <t>Empl Address2</t>
  </si>
  <si>
    <t>Empl City</t>
  </si>
  <si>
    <t>Empl State</t>
  </si>
  <si>
    <t>Empl Postal</t>
  </si>
  <si>
    <t>11024630301</t>
  </si>
  <si>
    <t>SPRADLING,RYAN T</t>
  </si>
  <si>
    <t>T</t>
  </si>
  <si>
    <t>HS2003</t>
  </si>
  <si>
    <t>Service Technician 1, In-Home</t>
  </si>
  <si>
    <t>In Home Tech</t>
  </si>
  <si>
    <t>TSH</t>
  </si>
  <si>
    <t>58890</t>
  </si>
  <si>
    <t>08184</t>
  </si>
  <si>
    <t>28081</t>
  </si>
  <si>
    <t>Sacramento</t>
  </si>
  <si>
    <t>CA</t>
  </si>
  <si>
    <t>6 Mo - 1 Year</t>
  </si>
  <si>
    <t>720 SHELL AVE APT 101</t>
  </si>
  <si>
    <t>MARTINEZ</t>
  </si>
  <si>
    <t>94553</t>
  </si>
  <si>
    <t>11024631201</t>
  </si>
  <si>
    <t>LACEY,ANTHONY</t>
  </si>
  <si>
    <t>A</t>
  </si>
  <si>
    <t>HS2023</t>
  </si>
  <si>
    <t>Service Technician 2, In-Home</t>
  </si>
  <si>
    <t>28045</t>
  </si>
  <si>
    <t>0-30 Days</t>
  </si>
  <si>
    <t>769 CAPRICE WAY</t>
  </si>
  <si>
    <t>CHICO</t>
  </si>
  <si>
    <t>95973</t>
  </si>
  <si>
    <t>31024630673</t>
  </si>
  <si>
    <t>RAMOS,DION</t>
  </si>
  <si>
    <t>58850</t>
  </si>
  <si>
    <t>07435</t>
  </si>
  <si>
    <t>28094</t>
  </si>
  <si>
    <t>Winter Park</t>
  </si>
  <si>
    <t>FL</t>
  </si>
  <si>
    <t>91 Days - 6 Months</t>
  </si>
  <si>
    <t>1304 SW 22ND PL</t>
  </si>
  <si>
    <t>CAPE CORAL</t>
  </si>
  <si>
    <t>33991</t>
  </si>
  <si>
    <t>81024630418</t>
  </si>
  <si>
    <t>MORRIS,SHAWN</t>
  </si>
  <si>
    <t>UHS018</t>
  </si>
  <si>
    <t>Service Technician HV, In-Home</t>
  </si>
  <si>
    <t>08309</t>
  </si>
  <si>
    <t>24042</t>
  </si>
  <si>
    <t>Sterling Heights</t>
  </si>
  <si>
    <t>MI</t>
  </si>
  <si>
    <t>2525 IVY PL.</t>
  </si>
  <si>
    <t>TOLEDO</t>
  </si>
  <si>
    <t>OH</t>
  </si>
  <si>
    <t>43613</t>
  </si>
  <si>
    <t>91022642419</t>
  </si>
  <si>
    <t>ACUNA JR,ARTURO</t>
  </si>
  <si>
    <t>aacuna</t>
  </si>
  <si>
    <t>HS2018</t>
  </si>
  <si>
    <t>Service Tech - Modified Duty</t>
  </si>
  <si>
    <t>07108</t>
  </si>
  <si>
    <t>28042</t>
  </si>
  <si>
    <t>Fontana</t>
  </si>
  <si>
    <t>1-3 Years</t>
  </si>
  <si>
    <t>867 N 2nd St</t>
  </si>
  <si>
    <t>Unit 2293</t>
  </si>
  <si>
    <t>El Cajon</t>
  </si>
  <si>
    <t>92021</t>
  </si>
  <si>
    <t>91024630879</t>
  </si>
  <si>
    <t>ADAMOWSKI,AUSTIN T</t>
  </si>
  <si>
    <t>aadamow</t>
  </si>
  <si>
    <t>HS9661</t>
  </si>
  <si>
    <t>Service Technician 3, In-Home</t>
  </si>
  <si>
    <t>08555</t>
  </si>
  <si>
    <t>08220</t>
  </si>
  <si>
    <t>New Berlin</t>
  </si>
  <si>
    <t>WI</t>
  </si>
  <si>
    <t>61-90 Days</t>
  </si>
  <si>
    <t>525 KELVINGTON DRIVE #2</t>
  </si>
  <si>
    <t>SUN PRAIRIE</t>
  </si>
  <si>
    <t>53590</t>
  </si>
  <si>
    <t>21024624182</t>
  </si>
  <si>
    <t>AGUILAR,ANTHONY I</t>
  </si>
  <si>
    <t>aaguil0</t>
  </si>
  <si>
    <t>HS1782</t>
  </si>
  <si>
    <t>HVAC Lead Installer</t>
  </si>
  <si>
    <t>HVAC Tech</t>
  </si>
  <si>
    <t>3-6 Years</t>
  </si>
  <si>
    <t>4126 village dr</t>
  </si>
  <si>
    <t>Apt C</t>
  </si>
  <si>
    <t>Chino Hills</t>
  </si>
  <si>
    <t>91709</t>
  </si>
  <si>
    <t>41024626464</t>
  </si>
  <si>
    <t>ALBARRAN,ARTURO</t>
  </si>
  <si>
    <t>aalbarr</t>
  </si>
  <si>
    <t>HS2305</t>
  </si>
  <si>
    <t>HVAC Svc Tech II, Break/Fix</t>
  </si>
  <si>
    <t>28037</t>
  </si>
  <si>
    <t>Hoffman Estates</t>
  </si>
  <si>
    <t>IL</t>
  </si>
  <si>
    <t>214 EVOLUTION</t>
  </si>
  <si>
    <t>HIGHWOOD</t>
  </si>
  <si>
    <t>60040</t>
  </si>
  <si>
    <t>11024064791</t>
  </si>
  <si>
    <t>ALEXANDER,andy E</t>
  </si>
  <si>
    <t>aalexa5</t>
  </si>
  <si>
    <t>07088</t>
  </si>
  <si>
    <t>28056</t>
  </si>
  <si>
    <t>6-15 Years</t>
  </si>
  <si>
    <t>4026 camino paz</t>
  </si>
  <si>
    <t>Spring Valley</t>
  </si>
  <si>
    <t>91977</t>
  </si>
  <si>
    <t>81024627928</t>
  </si>
  <si>
    <t>ALNAJJAR,ABDELRAHMAN</t>
  </si>
  <si>
    <t>aalnajj</t>
  </si>
  <si>
    <t>L</t>
  </si>
  <si>
    <t>28240</t>
  </si>
  <si>
    <t>Hialeah</t>
  </si>
  <si>
    <t>6495 SHORELINE DRIVE</t>
  </si>
  <si>
    <t>APT8502</t>
  </si>
  <si>
    <t>SAINT PETERSBURG</t>
  </si>
  <si>
    <t>33708</t>
  </si>
  <si>
    <t>01021240600</t>
  </si>
  <si>
    <t>ALVARADO,AUGUSTINE</t>
  </si>
  <si>
    <t>AALVARA</t>
  </si>
  <si>
    <t>07995</t>
  </si>
  <si>
    <t>28224</t>
  </si>
  <si>
    <t>Farmers Branch</t>
  </si>
  <si>
    <t>TX</t>
  </si>
  <si>
    <t>16+ Years</t>
  </si>
  <si>
    <t>804 NORTH CR 1450</t>
  </si>
  <si>
    <t>LUBBOCK</t>
  </si>
  <si>
    <t>79416</t>
  </si>
  <si>
    <t>81024627258</t>
  </si>
  <si>
    <t>ANACLETO,ANTONIO N</t>
  </si>
  <si>
    <t>aanacle</t>
  </si>
  <si>
    <t>4306 GINGER COVE DR</t>
  </si>
  <si>
    <t>APARTMENT F</t>
  </si>
  <si>
    <t>TAMPA</t>
  </si>
  <si>
    <t>33634</t>
  </si>
  <si>
    <t>41024630294</t>
  </si>
  <si>
    <t>ANDERSON,ANGELO</t>
  </si>
  <si>
    <t>aander2</t>
  </si>
  <si>
    <t>HS2308</t>
  </si>
  <si>
    <t>HVAC Svc Tech I, Break/Fix</t>
  </si>
  <si>
    <t>08175</t>
  </si>
  <si>
    <t>28121</t>
  </si>
  <si>
    <t>Richmond</t>
  </si>
  <si>
    <t>VA</t>
  </si>
  <si>
    <t>25 Kyle Dr</t>
  </si>
  <si>
    <t>Garner</t>
  </si>
  <si>
    <t>NC</t>
  </si>
  <si>
    <t>27529</t>
  </si>
  <si>
    <t>51024631145</t>
  </si>
  <si>
    <t>APRIM,ADAM L</t>
  </si>
  <si>
    <t>aaprim</t>
  </si>
  <si>
    <t>183 N EAST RIVER RD</t>
  </si>
  <si>
    <t>C1</t>
  </si>
  <si>
    <t>DES PLAINES</t>
  </si>
  <si>
    <t>60016</t>
  </si>
  <si>
    <t>91023308459</t>
  </si>
  <si>
    <t>ARELLANO,ANTHONY R</t>
  </si>
  <si>
    <t>AARELLA</t>
  </si>
  <si>
    <t>HS2014</t>
  </si>
  <si>
    <t>Team Lead Technician</t>
  </si>
  <si>
    <t>27492 ORLANDO AVE</t>
  </si>
  <si>
    <t>HAYWARD</t>
  </si>
  <si>
    <t>94545</t>
  </si>
  <si>
    <t>91024631259</t>
  </si>
  <si>
    <t>ARNOLD,ANTHONY J</t>
  </si>
  <si>
    <t>aarnold</t>
  </si>
  <si>
    <t>7326 KENSINGTON DR. W</t>
  </si>
  <si>
    <t>NORTHWEST FORT WAYNE</t>
  </si>
  <si>
    <t>IN</t>
  </si>
  <si>
    <t>46818</t>
  </si>
  <si>
    <t>71024627287</t>
  </si>
  <si>
    <t>ASGHARI,AHMAD OMAID</t>
  </si>
  <si>
    <t>aasghar</t>
  </si>
  <si>
    <t>03132</t>
  </si>
  <si>
    <t>28003</t>
  </si>
  <si>
    <t>Linthicum Hts</t>
  </si>
  <si>
    <t>MD</t>
  </si>
  <si>
    <t>8900 golden oak dr</t>
  </si>
  <si>
    <t>Apt J</t>
  </si>
  <si>
    <t>MANASSAS</t>
  </si>
  <si>
    <t>20109</t>
  </si>
  <si>
    <t>21024627192</t>
  </si>
  <si>
    <t>ASH,AUSTIN</t>
  </si>
  <si>
    <t>aash0</t>
  </si>
  <si>
    <t>08169</t>
  </si>
  <si>
    <t>28059</t>
  </si>
  <si>
    <t>Salt Lake Cty</t>
  </si>
  <si>
    <t>UT</t>
  </si>
  <si>
    <t>433 S 1210 E</t>
  </si>
  <si>
    <t>PLEASANT GROVE</t>
  </si>
  <si>
    <t>84062</t>
  </si>
  <si>
    <t>71021845617</t>
  </si>
  <si>
    <t>ATRISCO,ANGEL</t>
  </si>
  <si>
    <t>AATRISC</t>
  </si>
  <si>
    <t>08366</t>
  </si>
  <si>
    <t>28049</t>
  </si>
  <si>
    <t>Fresno</t>
  </si>
  <si>
    <t>996 San Gabriel</t>
  </si>
  <si>
    <t>Soledad</t>
  </si>
  <si>
    <t>93960</t>
  </si>
  <si>
    <t>01024614750</t>
  </si>
  <si>
    <t>Atta,Abdul M</t>
  </si>
  <si>
    <t>aatta</t>
  </si>
  <si>
    <t>1961 Gableridge Turn</t>
  </si>
  <si>
    <t>Apt 301</t>
  </si>
  <si>
    <t>Woodbridge</t>
  </si>
  <si>
    <t>22191</t>
  </si>
  <si>
    <t>01024561620</t>
  </si>
  <si>
    <t>Ayubi,Amir E</t>
  </si>
  <si>
    <t>aayubi</t>
  </si>
  <si>
    <t>28205</t>
  </si>
  <si>
    <t>Mesa</t>
  </si>
  <si>
    <t>AZ</t>
  </si>
  <si>
    <t>1116 N 11TH AVE</t>
  </si>
  <si>
    <t>TUCSON</t>
  </si>
  <si>
    <t>85705</t>
  </si>
  <si>
    <t>11024624121</t>
  </si>
  <si>
    <t>BALICE,ANTHONY</t>
  </si>
  <si>
    <t>abalice</t>
  </si>
  <si>
    <t>13619 ASPLAND DRIVE</t>
  </si>
  <si>
    <t>ROCKTON</t>
  </si>
  <si>
    <t>61072</t>
  </si>
  <si>
    <t>71024622537</t>
  </si>
  <si>
    <t>BAUTISTA VILLANUEVA,ALEX</t>
  </si>
  <si>
    <t>abautis</t>
  </si>
  <si>
    <t>12913 RAMSEY DR.</t>
  </si>
  <si>
    <t>LA MIRADA</t>
  </si>
  <si>
    <t>90638</t>
  </si>
  <si>
    <t>31023010323</t>
  </si>
  <si>
    <t>BECKLES,ANTON C</t>
  </si>
  <si>
    <t>ABECKLE</t>
  </si>
  <si>
    <t>04766</t>
  </si>
  <si>
    <t>28125</t>
  </si>
  <si>
    <t>Louisville</t>
  </si>
  <si>
    <t>KY</t>
  </si>
  <si>
    <t>2011 maple view lane</t>
  </si>
  <si>
    <t>Indian trail</t>
  </si>
  <si>
    <t>28079</t>
  </si>
  <si>
    <t>61021971066</t>
  </si>
  <si>
    <t>BEHLER,ADAM C</t>
  </si>
  <si>
    <t>ABEHLE</t>
  </si>
  <si>
    <t>HS2306</t>
  </si>
  <si>
    <t>HVAC Technician Supervisor</t>
  </si>
  <si>
    <t>2695 Hopi Ct</t>
  </si>
  <si>
    <t>Cameron Park</t>
  </si>
  <si>
    <t>95682</t>
  </si>
  <si>
    <t>11023930111</t>
  </si>
  <si>
    <t>Bejte,Arben</t>
  </si>
  <si>
    <t>abejte</t>
  </si>
  <si>
    <t>07670</t>
  </si>
  <si>
    <t>28009</t>
  </si>
  <si>
    <t>Danvers</t>
  </si>
  <si>
    <t>MA</t>
  </si>
  <si>
    <t>440 north ave</t>
  </si>
  <si>
    <t>apt 90</t>
  </si>
  <si>
    <t>haverhill</t>
  </si>
  <si>
    <t>01830</t>
  </si>
  <si>
    <t>11024631171</t>
  </si>
  <si>
    <t>BERIK,ASKHAT</t>
  </si>
  <si>
    <t>aberik</t>
  </si>
  <si>
    <t>2335 SEDGFIELD CT</t>
  </si>
  <si>
    <t>SCHAUMBURG</t>
  </si>
  <si>
    <t>60194</t>
  </si>
  <si>
    <t>71024198517</t>
  </si>
  <si>
    <t>BIBLE JR,ARTHUR L</t>
  </si>
  <si>
    <t>abiblej</t>
  </si>
  <si>
    <t>08228</t>
  </si>
  <si>
    <t>28040</t>
  </si>
  <si>
    <t>Portland</t>
  </si>
  <si>
    <t>OR</t>
  </si>
  <si>
    <t>1771 Myrtle Street</t>
  </si>
  <si>
    <t>Baker City</t>
  </si>
  <si>
    <t>97814</t>
  </si>
  <si>
    <t>11024335191</t>
  </si>
  <si>
    <t>BLAKE Sr.,AARON R</t>
  </si>
  <si>
    <t>ablake0</t>
  </si>
  <si>
    <t>3907 BURNS COURT S.E</t>
  </si>
  <si>
    <t>WASHINGTON</t>
  </si>
  <si>
    <t>DC</t>
  </si>
  <si>
    <t>20019</t>
  </si>
  <si>
    <t>81004652898</t>
  </si>
  <si>
    <t>BLAND,AMIR</t>
  </si>
  <si>
    <t>abland</t>
  </si>
  <si>
    <t>HS1022</t>
  </si>
  <si>
    <t>Service Tech 2 Trainee, IH</t>
  </si>
  <si>
    <t>08035</t>
  </si>
  <si>
    <t>28085</t>
  </si>
  <si>
    <t>College Park</t>
  </si>
  <si>
    <t>GA</t>
  </si>
  <si>
    <t>1075 Chapman Circle</t>
  </si>
  <si>
    <t>Stone Mountain</t>
  </si>
  <si>
    <t>30088</t>
  </si>
  <si>
    <t>11024628021</t>
  </si>
  <si>
    <t>Brady,Andrew Mitchel</t>
  </si>
  <si>
    <t>abrady</t>
  </si>
  <si>
    <t>HS2063</t>
  </si>
  <si>
    <t>924 Tiffany ln</t>
  </si>
  <si>
    <t>Conway</t>
  </si>
  <si>
    <t>SC</t>
  </si>
  <si>
    <t>29526</t>
  </si>
  <si>
    <t>81021017628</t>
  </si>
  <si>
    <t>BRANTLEY,AARON</t>
  </si>
  <si>
    <t>ABRANTL</t>
  </si>
  <si>
    <t>HS1992</t>
  </si>
  <si>
    <t>Service Tech 1, IH</t>
  </si>
  <si>
    <t>3810 CLEARWATER DR</t>
  </si>
  <si>
    <t>COLLEGE PARK</t>
  </si>
  <si>
    <t>30349</t>
  </si>
  <si>
    <t>11024201831</t>
  </si>
  <si>
    <t>BRAVAR,ALEX</t>
  </si>
  <si>
    <t>abravar</t>
  </si>
  <si>
    <t>5902 Riviera Arch</t>
  </si>
  <si>
    <t>VIRGINIA BEACH</t>
  </si>
  <si>
    <t>23464</t>
  </si>
  <si>
    <t>41024626434</t>
  </si>
  <si>
    <t>BROOKS,ADONIS</t>
  </si>
  <si>
    <t>abrook0</t>
  </si>
  <si>
    <t>UHS003</t>
  </si>
  <si>
    <t>Clinton Township</t>
  </si>
  <si>
    <t>2679 HARDING</t>
  </si>
  <si>
    <t>DETROIT</t>
  </si>
  <si>
    <t>48214</t>
  </si>
  <si>
    <t>61024630746</t>
  </si>
  <si>
    <t>BROWN,ADRIELLE</t>
  </si>
  <si>
    <t>abrown0</t>
  </si>
  <si>
    <t>08206</t>
  </si>
  <si>
    <t>28129</t>
  </si>
  <si>
    <t>Nashville</t>
  </si>
  <si>
    <t>TN</t>
  </si>
  <si>
    <t>16255 Rio Grande St</t>
  </si>
  <si>
    <t>GULFPORT</t>
  </si>
  <si>
    <t>MS</t>
  </si>
  <si>
    <t>39501</t>
  </si>
  <si>
    <t>81024630488</t>
  </si>
  <si>
    <t>BROYLES,ANDREW J</t>
  </si>
  <si>
    <t>abroyle</t>
  </si>
  <si>
    <t>910 ROBIN HOOD DR. NW</t>
  </si>
  <si>
    <t>CLEVELAND</t>
  </si>
  <si>
    <t>37312</t>
  </si>
  <si>
    <t>61024631076</t>
  </si>
  <si>
    <t>BYRD,ALFONSO E</t>
  </si>
  <si>
    <t>abyrd0</t>
  </si>
  <si>
    <t>1048 FLAT SHOALS RD APT#1504</t>
  </si>
  <si>
    <t>81024631128</t>
  </si>
  <si>
    <t>Cadet,Adler</t>
  </si>
  <si>
    <t>acadet</t>
  </si>
  <si>
    <t>07744</t>
  </si>
  <si>
    <t>28012</t>
  </si>
  <si>
    <t>Melville</t>
  </si>
  <si>
    <t>NY</t>
  </si>
  <si>
    <t>174-11 142nd</t>
  </si>
  <si>
    <t>Jamaica</t>
  </si>
  <si>
    <t>11434</t>
  </si>
  <si>
    <t>01021063760</t>
  </si>
  <si>
    <t>CANALES REYES,ADRIAN</t>
  </si>
  <si>
    <t>ACANAL2</t>
  </si>
  <si>
    <t>PST</t>
  </si>
  <si>
    <t>08935</t>
  </si>
  <si>
    <t>San Juan</t>
  </si>
  <si>
    <t>PR</t>
  </si>
  <si>
    <t>#11 ANTONIO RODRIGUEZ ST.</t>
  </si>
  <si>
    <t>CATANO</t>
  </si>
  <si>
    <t>00962</t>
  </si>
  <si>
    <t>91023313599</t>
  </si>
  <si>
    <t>CHANEY,ANTHONY C</t>
  </si>
  <si>
    <t>ACHANEY</t>
  </si>
  <si>
    <t>6015 Edgewater Street</t>
  </si>
  <si>
    <t>San Diego</t>
  </si>
  <si>
    <t>92139</t>
  </si>
  <si>
    <t>21024616842</t>
  </si>
  <si>
    <t>CHAVIRA,ALONSO</t>
  </si>
  <si>
    <t>achavi0</t>
  </si>
  <si>
    <t>08147</t>
  </si>
  <si>
    <t>28212</t>
  </si>
  <si>
    <t>San Antonio</t>
  </si>
  <si>
    <t>546 ORLANDO STREET</t>
  </si>
  <si>
    <t>CHAPARRAL</t>
  </si>
  <si>
    <t>NM</t>
  </si>
  <si>
    <t>88081</t>
  </si>
  <si>
    <t>11021299591</t>
  </si>
  <si>
    <t>CHRISTIAN,ALEX J</t>
  </si>
  <si>
    <t>ACHRI10</t>
  </si>
  <si>
    <t>308 TEAKWOOD TERRACE</t>
  </si>
  <si>
    <t>STOCKBRIDGE</t>
  </si>
  <si>
    <t>30281</t>
  </si>
  <si>
    <t>31024630753</t>
  </si>
  <si>
    <t>CLARK,AUSTIN</t>
  </si>
  <si>
    <t>aclark</t>
  </si>
  <si>
    <t>5702 FOXHAVEN DR</t>
  </si>
  <si>
    <t>NUNNELLY</t>
  </si>
  <si>
    <t>37137</t>
  </si>
  <si>
    <t>41024630984</t>
  </si>
  <si>
    <t>CLAYTON,ANTHONY D</t>
  </si>
  <si>
    <t>aclayto</t>
  </si>
  <si>
    <t>28124</t>
  </si>
  <si>
    <t>31-60 Days</t>
  </si>
  <si>
    <t>364 KEENER RD</t>
  </si>
  <si>
    <t>SEYMOUR</t>
  </si>
  <si>
    <t>37865</t>
  </si>
  <si>
    <t>71024622037</t>
  </si>
  <si>
    <t>COBB,ANTHONY P</t>
  </si>
  <si>
    <t>acobb</t>
  </si>
  <si>
    <t>08158</t>
  </si>
  <si>
    <t>28234</t>
  </si>
  <si>
    <t>Honolulu</t>
  </si>
  <si>
    <t>HI</t>
  </si>
  <si>
    <t>95-154 Kauopae Place</t>
  </si>
  <si>
    <t>Mililani</t>
  </si>
  <si>
    <t>96789</t>
  </si>
  <si>
    <t>41024618854</t>
  </si>
  <si>
    <t>COLINDREZ,ALEXANDER</t>
  </si>
  <si>
    <t>acolind</t>
  </si>
  <si>
    <t>60 E MAPLE ST</t>
  </si>
  <si>
    <t>CENTRAL ISLIP</t>
  </si>
  <si>
    <t>11722</t>
  </si>
  <si>
    <t>81024211138</t>
  </si>
  <si>
    <t>COOK,ANTHONY N</t>
  </si>
  <si>
    <t>acook14</t>
  </si>
  <si>
    <t>28114</t>
  </si>
  <si>
    <t>Columbus</t>
  </si>
  <si>
    <t>1098 KEATHLEY BRANCH</t>
  </si>
  <si>
    <t>HAROLD</t>
  </si>
  <si>
    <t>41635</t>
  </si>
  <si>
    <t>51021076145</t>
  </si>
  <si>
    <t>CORREA SR,ANGEL L</t>
  </si>
  <si>
    <t>ACORRE</t>
  </si>
  <si>
    <t>08380</t>
  </si>
  <si>
    <t>28270</t>
  </si>
  <si>
    <t>Allentown</t>
  </si>
  <si>
    <t>PA</t>
  </si>
  <si>
    <t>2640 TOMIC PLACE</t>
  </si>
  <si>
    <t>BATH</t>
  </si>
  <si>
    <t>18014</t>
  </si>
  <si>
    <t>61024620216</t>
  </si>
  <si>
    <t>COVAS,ANTHONY</t>
  </si>
  <si>
    <t>acovas</t>
  </si>
  <si>
    <t>4188 MILL TRACE RD</t>
  </si>
  <si>
    <t>YOUNGSTOWN</t>
  </si>
  <si>
    <t>44511</t>
  </si>
  <si>
    <t>31022391993</t>
  </si>
  <si>
    <t>CRUZ,ANIBAL</t>
  </si>
  <si>
    <t>ACRUZ48</t>
  </si>
  <si>
    <t>HS2032</t>
  </si>
  <si>
    <t>Service Technician LG, In-Home</t>
  </si>
  <si>
    <t>HC01 BOX 6110</t>
  </si>
  <si>
    <t>SABANA HOYOS</t>
  </si>
  <si>
    <t>00688</t>
  </si>
  <si>
    <t>01024618030</t>
  </si>
  <si>
    <t>DAVALOS,ARMANDO</t>
  </si>
  <si>
    <t>adavalo</t>
  </si>
  <si>
    <t>1705 highland ave</t>
  </si>
  <si>
    <t>Crest hill</t>
  </si>
  <si>
    <t>60403</t>
  </si>
  <si>
    <t>01024630990</t>
  </si>
  <si>
    <t>DAVIS,AVERY</t>
  </si>
  <si>
    <t>adavis4</t>
  </si>
  <si>
    <t>09246</t>
  </si>
  <si>
    <t>Homewood</t>
  </si>
  <si>
    <t>AL</t>
  </si>
  <si>
    <t>300 APACHE DRIVE</t>
  </si>
  <si>
    <t>UNIT 7B</t>
  </si>
  <si>
    <t>ENTERPRISE</t>
  </si>
  <si>
    <t>36330</t>
  </si>
  <si>
    <t>41024279314</t>
  </si>
  <si>
    <t>DE GUZMAN,ANTONIO B</t>
  </si>
  <si>
    <t>adeguz0</t>
  </si>
  <si>
    <t>7000 E SAMUEL CT</t>
  </si>
  <si>
    <t>VACAVILLE</t>
  </si>
  <si>
    <t>95687</t>
  </si>
  <si>
    <t>31024537283</t>
  </si>
  <si>
    <t>DELA CRUZ,AMBROCIO A</t>
  </si>
  <si>
    <t>adelac1</t>
  </si>
  <si>
    <t>6404 CONLON AVENUE</t>
  </si>
  <si>
    <t>EL CERRITO</t>
  </si>
  <si>
    <t>94530</t>
  </si>
  <si>
    <t>11024629061</t>
  </si>
  <si>
    <t>DELAFUENTE,ADRIAN</t>
  </si>
  <si>
    <t>adelafu</t>
  </si>
  <si>
    <t>28048</t>
  </si>
  <si>
    <t>1445 PEACH ST.</t>
  </si>
  <si>
    <t>SELMA</t>
  </si>
  <si>
    <t>93662</t>
  </si>
  <si>
    <t>91023424799</t>
  </si>
  <si>
    <t>DE VENT,ALVIN L</t>
  </si>
  <si>
    <t>ADEVENT</t>
  </si>
  <si>
    <t>2719 San Gregorio Ct</t>
  </si>
  <si>
    <t>Antioch</t>
  </si>
  <si>
    <t>94531</t>
  </si>
  <si>
    <t>31024620163</t>
  </si>
  <si>
    <t>DIAZ,ABIB</t>
  </si>
  <si>
    <t>adiaz2</t>
  </si>
  <si>
    <t>08096</t>
  </si>
  <si>
    <t>28023</t>
  </si>
  <si>
    <t>Indianapolis</t>
  </si>
  <si>
    <t>6046 Meadowview Dr</t>
  </si>
  <si>
    <t>Whitestown</t>
  </si>
  <si>
    <t>46075</t>
  </si>
  <si>
    <t>31021349743</t>
  </si>
  <si>
    <t>DITTA,ANTHONY J</t>
  </si>
  <si>
    <t>ADITTA1</t>
  </si>
  <si>
    <t>9 GENEVIEVE COURT</t>
  </si>
  <si>
    <t>STEVENSVILLE</t>
  </si>
  <si>
    <t>21666</t>
  </si>
  <si>
    <t>81021054948</t>
  </si>
  <si>
    <t>DORSEY,ARCHIE L</t>
  </si>
  <si>
    <t>ADORSE3</t>
  </si>
  <si>
    <t>28098</t>
  </si>
  <si>
    <t>3861 13TH AVE S</t>
  </si>
  <si>
    <t>ST PETERSBURG</t>
  </si>
  <si>
    <t>33711</t>
  </si>
  <si>
    <t>21024630372</t>
  </si>
  <si>
    <t>DOUGLAS,AARON</t>
  </si>
  <si>
    <t>adougla</t>
  </si>
  <si>
    <t>98-1250 KUAWA ST</t>
  </si>
  <si>
    <t>DWLFT</t>
  </si>
  <si>
    <t>AIEA</t>
  </si>
  <si>
    <t>96701</t>
  </si>
  <si>
    <t>11023926121</t>
  </si>
  <si>
    <t>EKWELUM,ANNY A</t>
  </si>
  <si>
    <t>aekwelu</t>
  </si>
  <si>
    <t>P.O. Box 740142</t>
  </si>
  <si>
    <t>Dallas</t>
  </si>
  <si>
    <t>75374</t>
  </si>
  <si>
    <t>21023626742</t>
  </si>
  <si>
    <t>ELSER,ALBERT J</t>
  </si>
  <si>
    <t>AELSER</t>
  </si>
  <si>
    <t>28062</t>
  </si>
  <si>
    <t>College Point</t>
  </si>
  <si>
    <t>22 ROBBINS RD.</t>
  </si>
  <si>
    <t>MIDDLETOWN</t>
  </si>
  <si>
    <t>10940</t>
  </si>
  <si>
    <t>91024621859</t>
  </si>
  <si>
    <t>EMERSON,ALLAN G</t>
  </si>
  <si>
    <t>aemerso</t>
  </si>
  <si>
    <t>3829 HANOVER DRIVE</t>
  </si>
  <si>
    <t>MASON</t>
  </si>
  <si>
    <t>45040</t>
  </si>
  <si>
    <t>81024350508</t>
  </si>
  <si>
    <t>ENGEN,ALLEN</t>
  </si>
  <si>
    <t>aengen</t>
  </si>
  <si>
    <t>1421 Loeffler Lane</t>
  </si>
  <si>
    <t>#2</t>
  </si>
  <si>
    <t>Concord</t>
  </si>
  <si>
    <t>94521</t>
  </si>
  <si>
    <t>81022839208</t>
  </si>
  <si>
    <t>ESPOSITO,ANTHONY J</t>
  </si>
  <si>
    <t>AESPOSI</t>
  </si>
  <si>
    <t>106 HEATHERWOOD LN</t>
  </si>
  <si>
    <t>YORKTOWN</t>
  </si>
  <si>
    <t>23692</t>
  </si>
  <si>
    <t>61024631216</t>
  </si>
  <si>
    <t>ESTRADA,ASHLEY L</t>
  </si>
  <si>
    <t>aestrad</t>
  </si>
  <si>
    <t>710 WEEDEN ST</t>
  </si>
  <si>
    <t>PAWTUCKET</t>
  </si>
  <si>
    <t>RI</t>
  </si>
  <si>
    <t>02860</t>
  </si>
  <si>
    <t>51021159845</t>
  </si>
  <si>
    <t>FALCON,ARNALDO</t>
  </si>
  <si>
    <t>AFALCO1</t>
  </si>
  <si>
    <t>OR88 VIA 20</t>
  </si>
  <si>
    <t>VILLA FONTANA</t>
  </si>
  <si>
    <t>CAROLINA</t>
  </si>
  <si>
    <t>00983</t>
  </si>
  <si>
    <t>11023951251</t>
  </si>
  <si>
    <t>FAVAZZA,ANDREW</t>
  </si>
  <si>
    <t>afavazz</t>
  </si>
  <si>
    <t>03580</t>
  </si>
  <si>
    <t>Fenton</t>
  </si>
  <si>
    <t>MO</t>
  </si>
  <si>
    <t>15276 CLAYTON RD</t>
  </si>
  <si>
    <t>BALLWIN</t>
  </si>
  <si>
    <t>63011</t>
  </si>
  <si>
    <t>01024630880</t>
  </si>
  <si>
    <t>FELIX,ASCHBEA</t>
  </si>
  <si>
    <t>afelix</t>
  </si>
  <si>
    <t>1191 PARK PLACE</t>
  </si>
  <si>
    <t>11D</t>
  </si>
  <si>
    <t>BROOKLYN</t>
  </si>
  <si>
    <t>11213</t>
  </si>
  <si>
    <t>21024630722</t>
  </si>
  <si>
    <t>FERGUSON,ANTHONY</t>
  </si>
  <si>
    <t>afergu0</t>
  </si>
  <si>
    <t>214 BANNISTER ST</t>
  </si>
  <si>
    <t>FOSTORIA</t>
  </si>
  <si>
    <t>44830</t>
  </si>
  <si>
    <t>61024630656</t>
  </si>
  <si>
    <t>FERGUSON,ANTONIO</t>
  </si>
  <si>
    <t>afergus</t>
  </si>
  <si>
    <t>3501 SKIPPING ROCK PL</t>
  </si>
  <si>
    <t>RICHMOND</t>
  </si>
  <si>
    <t>23234</t>
  </si>
  <si>
    <t>91024616409</t>
  </si>
  <si>
    <t>FERNANDEZ,ANIBAL</t>
  </si>
  <si>
    <t>aferna4</t>
  </si>
  <si>
    <t>4008 SHARILYN DRIVE</t>
  </si>
  <si>
    <t>ABINGDON</t>
  </si>
  <si>
    <t>21009</t>
  </si>
  <si>
    <t>11021036031</t>
  </si>
  <si>
    <t>FERRARA,ANTHONY S</t>
  </si>
  <si>
    <t>AFERRAR</t>
  </si>
  <si>
    <t>710 NORTH SCHOOL STREET</t>
  </si>
  <si>
    <t>NORMAL</t>
  </si>
  <si>
    <t>61761</t>
  </si>
  <si>
    <t>91024618109</t>
  </si>
  <si>
    <t>FERREIRA,ADAIR</t>
  </si>
  <si>
    <t>aferrei</t>
  </si>
  <si>
    <t>116 SCHOOL ST.</t>
  </si>
  <si>
    <t>LOWELL</t>
  </si>
  <si>
    <t>01854</t>
  </si>
  <si>
    <t>01024591450</t>
  </si>
  <si>
    <t>FICKES,ANDREW C</t>
  </si>
  <si>
    <t>afickes</t>
  </si>
  <si>
    <t>709 n limestone ln</t>
  </si>
  <si>
    <t>PEORIA</t>
  </si>
  <si>
    <t>61604</t>
  </si>
  <si>
    <t>91024631169</t>
  </si>
  <si>
    <t>FIGLIOLI,ANTHONY C</t>
  </si>
  <si>
    <t>afiglio</t>
  </si>
  <si>
    <t>6 BENHAM ST</t>
  </si>
  <si>
    <t>PLYMOUTH</t>
  </si>
  <si>
    <t>02360</t>
  </si>
  <si>
    <t>71024630407</t>
  </si>
  <si>
    <t>FIGUERAS,ANDRES A</t>
  </si>
  <si>
    <t>afiguer</t>
  </si>
  <si>
    <t>235 BJ LN</t>
  </si>
  <si>
    <t>ODUM</t>
  </si>
  <si>
    <t>31555</t>
  </si>
  <si>
    <t>21024630672</t>
  </si>
  <si>
    <t>FOSTER,ANDRES</t>
  </si>
  <si>
    <t>afoster</t>
  </si>
  <si>
    <t>HS1021</t>
  </si>
  <si>
    <t>Service Tech 1 Trainee, IH</t>
  </si>
  <si>
    <t>1971 CHANCELLOR RIDGE RD</t>
  </si>
  <si>
    <t>PRATTVILLE</t>
  </si>
  <si>
    <t>36066</t>
  </si>
  <si>
    <t>11024594391</t>
  </si>
  <si>
    <t>Frelick,Adam P</t>
  </si>
  <si>
    <t>afrelic</t>
  </si>
  <si>
    <t>1562 Gordon Avenue Southeast</t>
  </si>
  <si>
    <t>Roanoke</t>
  </si>
  <si>
    <t>24014</t>
  </si>
  <si>
    <t>71024626227</t>
  </si>
  <si>
    <t>FRUCHEY,AARON G</t>
  </si>
  <si>
    <t>afruche</t>
  </si>
  <si>
    <t>9344 Jessica dr</t>
  </si>
  <si>
    <t>Windsor</t>
  </si>
  <si>
    <t>95492</t>
  </si>
  <si>
    <t>71023762517</t>
  </si>
  <si>
    <t>FRYE,ANTONIO</t>
  </si>
  <si>
    <t>AFRYE1</t>
  </si>
  <si>
    <t>8238 GRISSOM CIR</t>
  </si>
  <si>
    <t>SAN ANTONIO</t>
  </si>
  <si>
    <t>78251-2829</t>
  </si>
  <si>
    <t>41023767184</t>
  </si>
  <si>
    <t>GALDINO,ANDRE LUIS A</t>
  </si>
  <si>
    <t>AGALDIN</t>
  </si>
  <si>
    <t>5009 NW 58 Street</t>
  </si>
  <si>
    <t>Tamarac</t>
  </si>
  <si>
    <t>33319</t>
  </si>
  <si>
    <t>31024206303</t>
  </si>
  <si>
    <t>GAMBLE,ADAM Truman</t>
  </si>
  <si>
    <t>agambl0</t>
  </si>
  <si>
    <t>36 AMBERTON COURT</t>
  </si>
  <si>
    <t>DEATSVILLE</t>
  </si>
  <si>
    <t>36022</t>
  </si>
  <si>
    <t>81022499608</t>
  </si>
  <si>
    <t>GAMEZ,ALDO R</t>
  </si>
  <si>
    <t>AGAME05</t>
  </si>
  <si>
    <t>2901 Central Blvd.</t>
  </si>
  <si>
    <t>BROWNSVILLE</t>
  </si>
  <si>
    <t>78520</t>
  </si>
  <si>
    <t>41024630904</t>
  </si>
  <si>
    <t>GARY,ANDREW P</t>
  </si>
  <si>
    <t>agary</t>
  </si>
  <si>
    <t>1901 OVERTON DR.</t>
  </si>
  <si>
    <t>COLUMBIA</t>
  </si>
  <si>
    <t>38401</t>
  </si>
  <si>
    <t>91024625759</t>
  </si>
  <si>
    <t>GARZA,ANDREW</t>
  </si>
  <si>
    <t>agarza</t>
  </si>
  <si>
    <t>15607 Mint Patch Meadow</t>
  </si>
  <si>
    <t>Von ormy</t>
  </si>
  <si>
    <t>78073</t>
  </si>
  <si>
    <t>41024631154</t>
  </si>
  <si>
    <t>GHULAMI,ALI REZA</t>
  </si>
  <si>
    <t>aghulam</t>
  </si>
  <si>
    <t>810 WILSON POINT RD, APT D</t>
  </si>
  <si>
    <t>BALTIMORE</t>
  </si>
  <si>
    <t>21220</t>
  </si>
  <si>
    <t>31024627343</t>
  </si>
  <si>
    <t>GILES,ANTHONY J</t>
  </si>
  <si>
    <t>agiles</t>
  </si>
  <si>
    <t>1901 S. Harlem</t>
  </si>
  <si>
    <t>2R</t>
  </si>
  <si>
    <t>BERWYN</t>
  </si>
  <si>
    <t>60402</t>
  </si>
  <si>
    <t>31024624873</t>
  </si>
  <si>
    <t>GILL,ALBERT</t>
  </si>
  <si>
    <t>agill</t>
  </si>
  <si>
    <t>120 PUUEO ST</t>
  </si>
  <si>
    <t>B509</t>
  </si>
  <si>
    <t>HILO</t>
  </si>
  <si>
    <t>96720</t>
  </si>
  <si>
    <t>31022331753</t>
  </si>
  <si>
    <t>GILLIS,ANTHONY</t>
  </si>
  <si>
    <t>agillis</t>
  </si>
  <si>
    <t>2527 bonds lake rd nw</t>
  </si>
  <si>
    <t>Conyers</t>
  </si>
  <si>
    <t>30012</t>
  </si>
  <si>
    <t>41021056954</t>
  </si>
  <si>
    <t>GONZALEZ,ALFREDO V</t>
  </si>
  <si>
    <t>AGON248</t>
  </si>
  <si>
    <t>2109 N. SPRUCE</t>
  </si>
  <si>
    <t>SANTA ANA</t>
  </si>
  <si>
    <t>92706</t>
  </si>
  <si>
    <t>71021141677</t>
  </si>
  <si>
    <t>GONZALEZ,ALONZO</t>
  </si>
  <si>
    <t>AGONZA1</t>
  </si>
  <si>
    <t>14467 WEST KEARNEY BLVD</t>
  </si>
  <si>
    <t>KERMAN</t>
  </si>
  <si>
    <t>93630</t>
  </si>
  <si>
    <t>91021544619</t>
  </si>
  <si>
    <t>GONZALEZ,ALBERTO A</t>
  </si>
  <si>
    <t>AGONZA4</t>
  </si>
  <si>
    <t>5901 SYCAMORE CREEK RD</t>
  </si>
  <si>
    <t>FORTH WORTH</t>
  </si>
  <si>
    <t>76134</t>
  </si>
  <si>
    <t>71023018417</t>
  </si>
  <si>
    <t>GOSNELL,ANDREW W</t>
  </si>
  <si>
    <t>AGOSNE1</t>
  </si>
  <si>
    <t>523 N GREEN ST.</t>
  </si>
  <si>
    <t>Grand saline</t>
  </si>
  <si>
    <t>75140</t>
  </si>
  <si>
    <t>41024630994</t>
  </si>
  <si>
    <t>GULLEY,AUNDRAY</t>
  </si>
  <si>
    <t>agulley</t>
  </si>
  <si>
    <t>1640 SOUTHERN HILLS DRIVE</t>
  </si>
  <si>
    <t>CONWAY</t>
  </si>
  <si>
    <t>AR</t>
  </si>
  <si>
    <t>72034</t>
  </si>
  <si>
    <t>11021041401</t>
  </si>
  <si>
    <t>HARDEN,ANDREW</t>
  </si>
  <si>
    <t>AHARDE</t>
  </si>
  <si>
    <t>16495 STATE ROAD 159</t>
  </si>
  <si>
    <t>LEWIS</t>
  </si>
  <si>
    <t>47858</t>
  </si>
  <si>
    <t>51021096585</t>
  </si>
  <si>
    <t>HARPER JR,ARGUSTUS</t>
  </si>
  <si>
    <t>AHARPE</t>
  </si>
  <si>
    <t>R</t>
  </si>
  <si>
    <t>08107</t>
  </si>
  <si>
    <t>28207</t>
  </si>
  <si>
    <t>Houston</t>
  </si>
  <si>
    <t>1318 AUBURN VIEW LN.</t>
  </si>
  <si>
    <t>FRESNO</t>
  </si>
  <si>
    <t>77545</t>
  </si>
  <si>
    <t>51024630995</t>
  </si>
  <si>
    <t>HARRIS,ANTRON J</t>
  </si>
  <si>
    <t>aharri0</t>
  </si>
  <si>
    <t>407 COBBLESTONE BLVD, STOCKBRIDGE</t>
  </si>
  <si>
    <t>61024630896</t>
  </si>
  <si>
    <t>HARRIS,ARTHUR C</t>
  </si>
  <si>
    <t>aharris</t>
  </si>
  <si>
    <t>2136 HONEYWELL AVE</t>
  </si>
  <si>
    <t>APT 4K</t>
  </si>
  <si>
    <t>BRONX</t>
  </si>
  <si>
    <t>10460</t>
  </si>
  <si>
    <t>01024620930</t>
  </si>
  <si>
    <t>HARTWECK,AARON</t>
  </si>
  <si>
    <t>ahartwe</t>
  </si>
  <si>
    <t>305 KUWICKI RD</t>
  </si>
  <si>
    <t>PIKEVILLE</t>
  </si>
  <si>
    <t>27863</t>
  </si>
  <si>
    <t>91021100579</t>
  </si>
  <si>
    <t>HERBST,ANDREW</t>
  </si>
  <si>
    <t>aherbs</t>
  </si>
  <si>
    <t>3027 DUNHILL DRIVE</t>
  </si>
  <si>
    <t>COCOA</t>
  </si>
  <si>
    <t>32926</t>
  </si>
  <si>
    <t>21024630852</t>
  </si>
  <si>
    <t>HOLLIS,ALAN</t>
  </si>
  <si>
    <t>ahollis</t>
  </si>
  <si>
    <t>6510 WREN STREET</t>
  </si>
  <si>
    <t>COLUMBUS</t>
  </si>
  <si>
    <t>31907</t>
  </si>
  <si>
    <t>71024630727</t>
  </si>
  <si>
    <t>HOLMES,ALLAHJUUAN S</t>
  </si>
  <si>
    <t>aholme0</t>
  </si>
  <si>
    <t>1725 S CORONADO RD</t>
  </si>
  <si>
    <t>APT 3027</t>
  </si>
  <si>
    <t>GILBERT</t>
  </si>
  <si>
    <t>85295</t>
  </si>
  <si>
    <t>81001216078</t>
  </si>
  <si>
    <t>HOLMES,ARTHUR</t>
  </si>
  <si>
    <t>aholme1</t>
  </si>
  <si>
    <t>3890 FLOYD ROAD</t>
  </si>
  <si>
    <t>AUSTELL</t>
  </si>
  <si>
    <t>30106</t>
  </si>
  <si>
    <t>71024540167</t>
  </si>
  <si>
    <t>HORTER,ALEXANDER</t>
  </si>
  <si>
    <t>ahorter</t>
  </si>
  <si>
    <t>402 West Court</t>
  </si>
  <si>
    <t>Glen Burnie</t>
  </si>
  <si>
    <t>21061</t>
  </si>
  <si>
    <t>71024630477</t>
  </si>
  <si>
    <t>HUTCHINSON,ADAM</t>
  </si>
  <si>
    <t>ahutchi</t>
  </si>
  <si>
    <t>1217 WEST RICHARD AVE</t>
  </si>
  <si>
    <t>KINGSVILLE</t>
  </si>
  <si>
    <t>78363</t>
  </si>
  <si>
    <t>11024630591</t>
  </si>
  <si>
    <t>JACOBO,ADAM</t>
  </si>
  <si>
    <t>ajacobo</t>
  </si>
  <si>
    <t>28130</t>
  </si>
  <si>
    <t>3330 COVINGTON PIKE</t>
  </si>
  <si>
    <t>MEMPHIS</t>
  </si>
  <si>
    <t>38128</t>
  </si>
  <si>
    <t>81024625608</t>
  </si>
  <si>
    <t>JACQUES,ANTHONY</t>
  </si>
  <si>
    <t>ajacque</t>
  </si>
  <si>
    <t>271 JACQUES HAVEN RD</t>
  </si>
  <si>
    <t>GASTON</t>
  </si>
  <si>
    <t>29053</t>
  </si>
  <si>
    <t>61024631366</t>
  </si>
  <si>
    <t>JAFFAL,ALA</t>
  </si>
  <si>
    <t>ajaffal</t>
  </si>
  <si>
    <t>5012 WEST RIDGEWOOD DR</t>
  </si>
  <si>
    <t>PARMA</t>
  </si>
  <si>
    <t>44134</t>
  </si>
  <si>
    <t>01024630250</t>
  </si>
  <si>
    <t>JEWETT,AARON</t>
  </si>
  <si>
    <t>ajewett</t>
  </si>
  <si>
    <t>405 GILPIN DR</t>
  </si>
  <si>
    <t>APT 3</t>
  </si>
  <si>
    <t>SPRINGBORO</t>
  </si>
  <si>
    <t>45066</t>
  </si>
  <si>
    <t>11024626251</t>
  </si>
  <si>
    <t>JOHNSON,ADRIAN</t>
  </si>
  <si>
    <t>ajohns0</t>
  </si>
  <si>
    <t>12 15TH ST</t>
  </si>
  <si>
    <t>CLARKSDALE</t>
  </si>
  <si>
    <t>38614</t>
  </si>
  <si>
    <t>91024626139</t>
  </si>
  <si>
    <t>JOHNSON,AUSTIN</t>
  </si>
  <si>
    <t>ajohnso</t>
  </si>
  <si>
    <t>2005 railroad ave</t>
  </si>
  <si>
    <t>Yuba city</t>
  </si>
  <si>
    <t>95991</t>
  </si>
  <si>
    <t>41024630684</t>
  </si>
  <si>
    <t>JONES,AHMAAD T</t>
  </si>
  <si>
    <t>ajones0</t>
  </si>
  <si>
    <t>HS0149</t>
  </si>
  <si>
    <t>HVAC Assistant</t>
  </si>
  <si>
    <t>522 FIFTH AVE</t>
  </si>
  <si>
    <t>HALETHORPE</t>
  </si>
  <si>
    <t>21227</t>
  </si>
  <si>
    <t>41024630094</t>
  </si>
  <si>
    <t>JONES,ANTWON</t>
  </si>
  <si>
    <t>ajones1</t>
  </si>
  <si>
    <t>08420</t>
  </si>
  <si>
    <t>28020</t>
  </si>
  <si>
    <t>Olathe</t>
  </si>
  <si>
    <t>KS</t>
  </si>
  <si>
    <t>7708 WALLACE AVE</t>
  </si>
  <si>
    <t>KANSAS CITY</t>
  </si>
  <si>
    <t>64138</t>
  </si>
  <si>
    <t>31024631233</t>
  </si>
  <si>
    <t>KADARIYA,AMBER</t>
  </si>
  <si>
    <t>akadari</t>
  </si>
  <si>
    <t>444 JUDITH DRIVE</t>
  </si>
  <si>
    <t>PITTSBURGH</t>
  </si>
  <si>
    <t>15236</t>
  </si>
  <si>
    <t>71024630867</t>
  </si>
  <si>
    <t>KATAWAZI,ABDUL LATIF</t>
  </si>
  <si>
    <t>akatawa</t>
  </si>
  <si>
    <t>14065 LOTUS LANE</t>
  </si>
  <si>
    <t>UNIT 1013</t>
  </si>
  <si>
    <t>CENTREVILLE</t>
  </si>
  <si>
    <t>20120</t>
  </si>
  <si>
    <t>91024631189</t>
  </si>
  <si>
    <t>KELLAM,AUGUSTE</t>
  </si>
  <si>
    <t>akellam</t>
  </si>
  <si>
    <t>Brighton</t>
  </si>
  <si>
    <t>CO</t>
  </si>
  <si>
    <t>7290 WOODY CREEK DRIVE</t>
  </si>
  <si>
    <t>COLORADO SPRINGS</t>
  </si>
  <si>
    <t>80911</t>
  </si>
  <si>
    <t>61021064896</t>
  </si>
  <si>
    <t>KEMPF,ANDREW R</t>
  </si>
  <si>
    <t>AKEMPF1</t>
  </si>
  <si>
    <t>28016</t>
  </si>
  <si>
    <t>Grand Rapids</t>
  </si>
  <si>
    <t>2570 SCOUT RD</t>
  </si>
  <si>
    <t>RT 3</t>
  </si>
  <si>
    <t>EATON RAPIDS</t>
  </si>
  <si>
    <t>48827</t>
  </si>
  <si>
    <t>71024628097</t>
  </si>
  <si>
    <t>KHALILI,AREF</t>
  </si>
  <si>
    <t>akhalil</t>
  </si>
  <si>
    <t>7011 SUNNE LN APT 134</t>
  </si>
  <si>
    <t>WALNUT CREEK</t>
  </si>
  <si>
    <t>94597</t>
  </si>
  <si>
    <t>61024627806</t>
  </si>
  <si>
    <t>KOVACEVIC,AMEL</t>
  </si>
  <si>
    <t>akovace</t>
  </si>
  <si>
    <t>28014</t>
  </si>
  <si>
    <t>Rochester</t>
  </si>
  <si>
    <t>200 ROOSEVELT DRIVE</t>
  </si>
  <si>
    <t>UTICA</t>
  </si>
  <si>
    <t>13502</t>
  </si>
  <si>
    <t>71024630917</t>
  </si>
  <si>
    <t>KUHN,ALLEN</t>
  </si>
  <si>
    <t>akuhn</t>
  </si>
  <si>
    <t>5633 MASTEN RD</t>
  </si>
  <si>
    <t>COATESVILLE</t>
  </si>
  <si>
    <t>46121</t>
  </si>
  <si>
    <t>alacey</t>
  </si>
  <si>
    <t>21021060222</t>
  </si>
  <si>
    <t>LAMBERT,ALFRED A</t>
  </si>
  <si>
    <t>ALAMBE8</t>
  </si>
  <si>
    <t>3298 SPRING HILL RD.</t>
  </si>
  <si>
    <t>STAUNTON</t>
  </si>
  <si>
    <t>24401</t>
  </si>
  <si>
    <t>41024630754</t>
  </si>
  <si>
    <t>LANCE,ANTHONY</t>
  </si>
  <si>
    <t>alance</t>
  </si>
  <si>
    <t>402 MARTIN DR.</t>
  </si>
  <si>
    <t>THERESA</t>
  </si>
  <si>
    <t>53091</t>
  </si>
  <si>
    <t>01024630530</t>
  </si>
  <si>
    <t>LANE,ANDREW M</t>
  </si>
  <si>
    <t>alane</t>
  </si>
  <si>
    <t>3736 DEVILS THREE JUMP RD</t>
  </si>
  <si>
    <t>LITTLE PLYMOUTH</t>
  </si>
  <si>
    <t>23091</t>
  </si>
  <si>
    <t>01021003490</t>
  </si>
  <si>
    <t>LARSEN,ARNOLD L</t>
  </si>
  <si>
    <t>ALARSE</t>
  </si>
  <si>
    <t>9 Puritan Ave</t>
  </si>
  <si>
    <t>Mt Sinai</t>
  </si>
  <si>
    <t>11766</t>
  </si>
  <si>
    <t>91021214019</t>
  </si>
  <si>
    <t>LEAL,ALBERTO</t>
  </si>
  <si>
    <t>ALEAL3</t>
  </si>
  <si>
    <t>9473 NORTH MOOREFIELD ROAD</t>
  </si>
  <si>
    <t>MISSION</t>
  </si>
  <si>
    <t>78574</t>
  </si>
  <si>
    <t>21024629732</t>
  </si>
  <si>
    <t>LEON MENDOZA,ALEJANDRO</t>
  </si>
  <si>
    <t>aleonme</t>
  </si>
  <si>
    <t>125 WELLINGTON AVE</t>
  </si>
  <si>
    <t>CONCORD</t>
  </si>
  <si>
    <t>94520</t>
  </si>
  <si>
    <t>01024631180</t>
  </si>
  <si>
    <t>LOPEZ JR,ARTURO</t>
  </si>
  <si>
    <t>alopez</t>
  </si>
  <si>
    <t>848 E MARSHALL AVE</t>
  </si>
  <si>
    <t>DINUBA</t>
  </si>
  <si>
    <t>93618</t>
  </si>
  <si>
    <t>81024580068</t>
  </si>
  <si>
    <t>LOPEZ,ABEL</t>
  </si>
  <si>
    <t>alopez0</t>
  </si>
  <si>
    <t>9326 FUQUA BREEZE DR</t>
  </si>
  <si>
    <t>HOUSTON</t>
  </si>
  <si>
    <t>77075</t>
  </si>
  <si>
    <t>01024630050</t>
  </si>
  <si>
    <t>LOPEZ,ALFREDO</t>
  </si>
  <si>
    <t>alopez3</t>
  </si>
  <si>
    <t>400 BONAMPAK</t>
  </si>
  <si>
    <t>PO Box 2363, San Elizario, TX, 79849</t>
  </si>
  <si>
    <t>SAN ELIZARIO</t>
  </si>
  <si>
    <t>79849</t>
  </si>
  <si>
    <t>11021885111</t>
  </si>
  <si>
    <t>LOPEZ,ARMANDO G</t>
  </si>
  <si>
    <t>alopez5</t>
  </si>
  <si>
    <t>121 ORANGE AVENUE #12</t>
  </si>
  <si>
    <t>CHULA VISTA</t>
  </si>
  <si>
    <t>91911</t>
  </si>
  <si>
    <t>71021044967</t>
  </si>
  <si>
    <t>MACHUSICK JR,ALLAN M</t>
  </si>
  <si>
    <t>AMACHUS</t>
  </si>
  <si>
    <t>4951 E. WALLINGS RD</t>
  </si>
  <si>
    <t>BROADVIEW HTS</t>
  </si>
  <si>
    <t>44147</t>
  </si>
  <si>
    <t>31024523193</t>
  </si>
  <si>
    <t>Maihani,Ahmad B</t>
  </si>
  <si>
    <t>amaihan</t>
  </si>
  <si>
    <t>212 Cedarcreek dr</t>
  </si>
  <si>
    <t>NASHVILLE</t>
  </si>
  <si>
    <t>37211</t>
  </si>
  <si>
    <t>51024627205</t>
  </si>
  <si>
    <t>MALDYBAEV,AIDAR</t>
  </si>
  <si>
    <t>amaldyb</t>
  </si>
  <si>
    <t>12115 19TH AVE SE</t>
  </si>
  <si>
    <t>APT F302</t>
  </si>
  <si>
    <t>EVERETT</t>
  </si>
  <si>
    <t>WA</t>
  </si>
  <si>
    <t>98208</t>
  </si>
  <si>
    <t>71024234797</t>
  </si>
  <si>
    <t>MARTIN,ALBERT</t>
  </si>
  <si>
    <t>amar182</t>
  </si>
  <si>
    <t>548 park st</t>
  </si>
  <si>
    <t>DORCHESTER</t>
  </si>
  <si>
    <t>02124</t>
  </si>
  <si>
    <t>41022133474</t>
  </si>
  <si>
    <t>MARTINEZ,ALEX J</t>
  </si>
  <si>
    <t>amar324</t>
  </si>
  <si>
    <t>28253</t>
  </si>
  <si>
    <t>Las Vegas</t>
  </si>
  <si>
    <t>NV</t>
  </si>
  <si>
    <t>3818 PUMPKIN CREEK ST</t>
  </si>
  <si>
    <t>LAS VEGAS</t>
  </si>
  <si>
    <t>89122</t>
  </si>
  <si>
    <t>11024620621</t>
  </si>
  <si>
    <t>MARMOL,ALBERT</t>
  </si>
  <si>
    <t>amarmo0</t>
  </si>
  <si>
    <t>28272</t>
  </si>
  <si>
    <t>Yorktown Heights</t>
  </si>
  <si>
    <t>225 MT PLEASANT AVE</t>
  </si>
  <si>
    <t>MAMARONECK</t>
  </si>
  <si>
    <t>10543</t>
  </si>
  <si>
    <t>31024629843</t>
  </si>
  <si>
    <t>MARTIN,ANDREW C</t>
  </si>
  <si>
    <t>amarti3</t>
  </si>
  <si>
    <t>GUIRADO ST</t>
  </si>
  <si>
    <t>LOS ANGELES</t>
  </si>
  <si>
    <t>90023</t>
  </si>
  <si>
    <t>71024623137</t>
  </si>
  <si>
    <t>Martinez,Antonio</t>
  </si>
  <si>
    <t>amartin</t>
  </si>
  <si>
    <t>503 Riveredge dr</t>
  </si>
  <si>
    <t>77406</t>
  </si>
  <si>
    <t>61024631116</t>
  </si>
  <si>
    <t>MCKENZIE JR,ANTHONY</t>
  </si>
  <si>
    <t>amckenz</t>
  </si>
  <si>
    <t>42 MILDRED PL NW</t>
  </si>
  <si>
    <t>ATLANTA</t>
  </si>
  <si>
    <t>30318</t>
  </si>
  <si>
    <t>81024620378</t>
  </si>
  <si>
    <t>MEHERZAD,AHMAD SAMIM</t>
  </si>
  <si>
    <t>ameherz</t>
  </si>
  <si>
    <t>12181 GRETBRIDGE RD</t>
  </si>
  <si>
    <t>Woodbirdge</t>
  </si>
  <si>
    <t>22192</t>
  </si>
  <si>
    <t>51021711455</t>
  </si>
  <si>
    <t>MENK,ADAM V</t>
  </si>
  <si>
    <t>AMENK1</t>
  </si>
  <si>
    <t>5037 N. LOWELL AVE</t>
  </si>
  <si>
    <t>CHICAGO</t>
  </si>
  <si>
    <t>60630</t>
  </si>
  <si>
    <t>01024631050</t>
  </si>
  <si>
    <t>MONRIAL,ARTHUR</t>
  </si>
  <si>
    <t>amonria</t>
  </si>
  <si>
    <t>118 ALICE AVE</t>
  </si>
  <si>
    <t>BASTROP</t>
  </si>
  <si>
    <t>78602</t>
  </si>
  <si>
    <t>21024626222</t>
  </si>
  <si>
    <t>MORALES,ALEJANDRO</t>
  </si>
  <si>
    <t>amoral0</t>
  </si>
  <si>
    <t>950 FULTON STREET</t>
  </si>
  <si>
    <t>11238</t>
  </si>
  <si>
    <t>01021025810</t>
  </si>
  <si>
    <t>MORESCHI II,ALBERT F</t>
  </si>
  <si>
    <t>AMORESC</t>
  </si>
  <si>
    <t>11826 154TH RD N</t>
  </si>
  <si>
    <t>JUPITER</t>
  </si>
  <si>
    <t>33478</t>
  </si>
  <si>
    <t>51022521885</t>
  </si>
  <si>
    <t>MORON,AMADO</t>
  </si>
  <si>
    <t>AMORO03</t>
  </si>
  <si>
    <t>1659 E Kingsley Ave unit A</t>
  </si>
  <si>
    <t>Pomona</t>
  </si>
  <si>
    <t>91767</t>
  </si>
  <si>
    <t>71024624827</t>
  </si>
  <si>
    <t>NAMATY,AHMAD F</t>
  </si>
  <si>
    <t>anamaty</t>
  </si>
  <si>
    <t>6499 Milva Lane</t>
  </si>
  <si>
    <t>Springfield</t>
  </si>
  <si>
    <t>22150</t>
  </si>
  <si>
    <t>21024198332</t>
  </si>
  <si>
    <t>NIKNEJAD,ALIREZA</t>
  </si>
  <si>
    <t>aniknej</t>
  </si>
  <si>
    <t>1856 holland drive</t>
  </si>
  <si>
    <t>Walnut Creek</t>
  </si>
  <si>
    <t>11024627831</t>
  </si>
  <si>
    <t>NORMAN,ARTEZ</t>
  </si>
  <si>
    <t>anorma0</t>
  </si>
  <si>
    <t>128 HALLIDAY CREEK DR DR</t>
  </si>
  <si>
    <t>33614</t>
  </si>
  <si>
    <t>91024624359</t>
  </si>
  <si>
    <t>OBERMULLER,AARON</t>
  </si>
  <si>
    <t>aobermu</t>
  </si>
  <si>
    <t>17775 SW 27 CT</t>
  </si>
  <si>
    <t>MIRAMAR</t>
  </si>
  <si>
    <t>33029</t>
  </si>
  <si>
    <t>81024630688</t>
  </si>
  <si>
    <t>OROZCO,ASHLEY</t>
  </si>
  <si>
    <t>aorozco</t>
  </si>
  <si>
    <t>11250 EL DORADO AVE.</t>
  </si>
  <si>
    <t>PACOIMA</t>
  </si>
  <si>
    <t>91331</t>
  </si>
  <si>
    <t>61022468276</t>
  </si>
  <si>
    <t>ORTIZ,ALBERT L</t>
  </si>
  <si>
    <t>AORTI43</t>
  </si>
  <si>
    <t>2044 Cassiopeia Bnd</t>
  </si>
  <si>
    <t>78245</t>
  </si>
  <si>
    <t>51024620635</t>
  </si>
  <si>
    <t>OSBURN,AUSTIN</t>
  </si>
  <si>
    <t>aosburn</t>
  </si>
  <si>
    <t>2015 s. Main St.</t>
  </si>
  <si>
    <t>Broken Arrow</t>
  </si>
  <si>
    <t>OK</t>
  </si>
  <si>
    <t>74012</t>
  </si>
  <si>
    <t>41024629434</t>
  </si>
  <si>
    <t>PARKER,ANDREW C</t>
  </si>
  <si>
    <t>aparker</t>
  </si>
  <si>
    <t>28204</t>
  </si>
  <si>
    <t>11141 W PICTURE ROCKS RD</t>
  </si>
  <si>
    <t>85743</t>
  </si>
  <si>
    <t>01024629930</t>
  </si>
  <si>
    <t>PARKINSON,ANDREW</t>
  </si>
  <si>
    <t>aparkin</t>
  </si>
  <si>
    <t>44 MOLYNEAUX ROAD</t>
  </si>
  <si>
    <t>VALLEY STREAM</t>
  </si>
  <si>
    <t>11580</t>
  </si>
  <si>
    <t>11024389341</t>
  </si>
  <si>
    <t>PARSON,ANTHONY</t>
  </si>
  <si>
    <t>aparso0</t>
  </si>
  <si>
    <t>16971 Ms 46</t>
  </si>
  <si>
    <t>Pheba</t>
  </si>
  <si>
    <t>39755</t>
  </si>
  <si>
    <t>11023326511</t>
  </si>
  <si>
    <t>PEREZ JUAREZ,ARTURO</t>
  </si>
  <si>
    <t>APEREZJ</t>
  </si>
  <si>
    <t>351 RETREAT CT</t>
  </si>
  <si>
    <t>FALLBROOK</t>
  </si>
  <si>
    <t>92028</t>
  </si>
  <si>
    <t>71024630387</t>
  </si>
  <si>
    <t>PERRY,ALFRED L</t>
  </si>
  <si>
    <t>aperry</t>
  </si>
  <si>
    <t>816 MAIN STREET</t>
  </si>
  <si>
    <t>APT 1</t>
  </si>
  <si>
    <t>COVINGTON</t>
  </si>
  <si>
    <t>41011</t>
  </si>
  <si>
    <t>71023993527</t>
  </si>
  <si>
    <t>POITIER,AVARIE</t>
  </si>
  <si>
    <t>apoitie</t>
  </si>
  <si>
    <t>2021 Foxglove Circle</t>
  </si>
  <si>
    <t>Bell Port</t>
  </si>
  <si>
    <t>11713</t>
  </si>
  <si>
    <t>51024630295</t>
  </si>
  <si>
    <t>POTTINGER,ALEXANDER J</t>
  </si>
  <si>
    <t>apottin</t>
  </si>
  <si>
    <t>3516 Walker is</t>
  </si>
  <si>
    <t>Bradenton</t>
  </si>
  <si>
    <t>34208</t>
  </si>
  <si>
    <t>21024616862</t>
  </si>
  <si>
    <t>PRIM,ARTHUR J</t>
  </si>
  <si>
    <t>aprim</t>
  </si>
  <si>
    <t>4683 N Breton CT</t>
  </si>
  <si>
    <t>Apt 75</t>
  </si>
  <si>
    <t>49508</t>
  </si>
  <si>
    <t>11024630871</t>
  </si>
  <si>
    <t>QUILES,ALBERTO</t>
  </si>
  <si>
    <t>aquiles</t>
  </si>
  <si>
    <t>60 MOUNTAINDALE RD</t>
  </si>
  <si>
    <t>YONKERS</t>
  </si>
  <si>
    <t>10710</t>
  </si>
  <si>
    <t>21024631142</t>
  </si>
  <si>
    <t>RASHEDI,ABDUL RAQEEB</t>
  </si>
  <si>
    <t>arashed</t>
  </si>
  <si>
    <t>8315 GROSS POINT RD</t>
  </si>
  <si>
    <t>MORTON GROVE</t>
  </si>
  <si>
    <t>60053</t>
  </si>
  <si>
    <t>21024630902</t>
  </si>
  <si>
    <t>REID,ALLISON</t>
  </si>
  <si>
    <t>areid</t>
  </si>
  <si>
    <t>8500 SHOWS ROAD</t>
  </si>
  <si>
    <t>MCKENZIE</t>
  </si>
  <si>
    <t>36456</t>
  </si>
  <si>
    <t>71024583377</t>
  </si>
  <si>
    <t>RETCHIAN,ARMAND</t>
  </si>
  <si>
    <t>aretchi</t>
  </si>
  <si>
    <t>1007 LA RAMBLA DR.</t>
  </si>
  <si>
    <t>BURBANK</t>
  </si>
  <si>
    <t>91501</t>
  </si>
  <si>
    <t>51024631325</t>
  </si>
  <si>
    <t>RICHARDSON,ANDREW M</t>
  </si>
  <si>
    <t>arichar</t>
  </si>
  <si>
    <t>307 BRIARCLIFF ROAD</t>
  </si>
  <si>
    <t>ROCKY MOUNT</t>
  </si>
  <si>
    <t>27804</t>
  </si>
  <si>
    <t>91024631129</t>
  </si>
  <si>
    <t>RINALDI,ANTHONY C</t>
  </si>
  <si>
    <t>arinald</t>
  </si>
  <si>
    <t>600 Starkey Road Apt 706</t>
  </si>
  <si>
    <t>Largo</t>
  </si>
  <si>
    <t>33771</t>
  </si>
  <si>
    <t>61024630726</t>
  </si>
  <si>
    <t>RODGERS,AHZERIK</t>
  </si>
  <si>
    <t>arodger</t>
  </si>
  <si>
    <t>08162</t>
  </si>
  <si>
    <t>28025</t>
  </si>
  <si>
    <t>Eden Prairie</t>
  </si>
  <si>
    <t>MN</t>
  </si>
  <si>
    <t>2213 5th ave S</t>
  </si>
  <si>
    <t>APT 5</t>
  </si>
  <si>
    <t>MINNEAPOLIS</t>
  </si>
  <si>
    <t>55404</t>
  </si>
  <si>
    <t>21024630632</t>
  </si>
  <si>
    <t>ROGERS,ADAM</t>
  </si>
  <si>
    <t>arogers</t>
  </si>
  <si>
    <t>124 BIRD HOUSE LANE</t>
  </si>
  <si>
    <t>SELMER</t>
  </si>
  <si>
    <t>38375</t>
  </si>
  <si>
    <t>31024629953</t>
  </si>
  <si>
    <t>ROOT,ANTON A</t>
  </si>
  <si>
    <t>aroot</t>
  </si>
  <si>
    <t>28254</t>
  </si>
  <si>
    <t>Sparks</t>
  </si>
  <si>
    <t>60 KEYSTONE AVE UNIT C</t>
  </si>
  <si>
    <t>RENO</t>
  </si>
  <si>
    <t>89503</t>
  </si>
  <si>
    <t>81024621628</t>
  </si>
  <si>
    <t>ROTTER,ALESSANDRO J</t>
  </si>
  <si>
    <t>arotter</t>
  </si>
  <si>
    <t>42 PLEASANT AVE</t>
  </si>
  <si>
    <t>CENTEREACH</t>
  </si>
  <si>
    <t>11720</t>
  </si>
  <si>
    <t>61024612286</t>
  </si>
  <si>
    <t>RUIZ,ALFONSO R</t>
  </si>
  <si>
    <t>aruiz0</t>
  </si>
  <si>
    <t>124 WARREN AVE.</t>
  </si>
  <si>
    <t>ROCKFORD</t>
  </si>
  <si>
    <t>61107</t>
  </si>
  <si>
    <t>61021111436</t>
  </si>
  <si>
    <t>SABOSHCHUK,ALEKSANDR</t>
  </si>
  <si>
    <t>ASABOSH</t>
  </si>
  <si>
    <t>145 72 STREET</t>
  </si>
  <si>
    <t>APT.F2</t>
  </si>
  <si>
    <t>11209</t>
  </si>
  <si>
    <t>61024620776</t>
  </si>
  <si>
    <t>SALAM,ABDUL</t>
  </si>
  <si>
    <t>asalam</t>
  </si>
  <si>
    <t>4821 MANITBOA DR</t>
  </si>
  <si>
    <t>APT#204</t>
  </si>
  <si>
    <t>ALEXANDRIA</t>
  </si>
  <si>
    <t>22312</t>
  </si>
  <si>
    <t>01024630750</t>
  </si>
  <si>
    <t>SALVADOR,ANTHONY E</t>
  </si>
  <si>
    <t>asalvad</t>
  </si>
  <si>
    <t>1130 E PALMER AVE APT 5</t>
  </si>
  <si>
    <t>GLENDALE</t>
  </si>
  <si>
    <t>91205</t>
  </si>
  <si>
    <t>01024629430</t>
  </si>
  <si>
    <t>SAMADI,AHMAD PARWIZ</t>
  </si>
  <si>
    <t>asamad0</t>
  </si>
  <si>
    <t>5095 Clayton Rd Apt 3</t>
  </si>
  <si>
    <t>5095 Apt 3 Clayton Road</t>
  </si>
  <si>
    <t>31024631043</t>
  </si>
  <si>
    <t>SAMMONS,ALEXANDER</t>
  </si>
  <si>
    <t>asammon</t>
  </si>
  <si>
    <t>3 MIDKIFF CT</t>
  </si>
  <si>
    <t>HUNTINGTON</t>
  </si>
  <si>
    <t>WV</t>
  </si>
  <si>
    <t>25707</t>
  </si>
  <si>
    <t>71024616317</t>
  </si>
  <si>
    <t>SANTIAGO,ABIMAEL</t>
  </si>
  <si>
    <t>asant10</t>
  </si>
  <si>
    <t>416 lake Elizabeth Drive</t>
  </si>
  <si>
    <t>Winter heaven</t>
  </si>
  <si>
    <t>33884</t>
  </si>
  <si>
    <t>21024631022</t>
  </si>
  <si>
    <t>SARWARY,AHMAD GHAYOR</t>
  </si>
  <si>
    <t>asarwar</t>
  </si>
  <si>
    <t>41799 INSPIRATION TER</t>
  </si>
  <si>
    <t>ALDIE</t>
  </si>
  <si>
    <t>20105</t>
  </si>
  <si>
    <t>31024631153</t>
  </si>
  <si>
    <t>SCHAEFER,ALEC</t>
  </si>
  <si>
    <t>aschaef</t>
  </si>
  <si>
    <t>87 BATTEY ST</t>
  </si>
  <si>
    <t>PUTNAM</t>
  </si>
  <si>
    <t>CT</t>
  </si>
  <si>
    <t>06260</t>
  </si>
  <si>
    <t>41024623514</t>
  </si>
  <si>
    <t>SEDDIQI,AHMAD</t>
  </si>
  <si>
    <t>aseddiq</t>
  </si>
  <si>
    <t>4841 BENECIA LN</t>
  </si>
  <si>
    <t>Dumfries</t>
  </si>
  <si>
    <t>22025</t>
  </si>
  <si>
    <t>91024247159</t>
  </si>
  <si>
    <t>SHABAZZ,ABDUR-Rahim</t>
  </si>
  <si>
    <t>ashabaz</t>
  </si>
  <si>
    <t>3216 NTH 18TH</t>
  </si>
  <si>
    <t>WACO</t>
  </si>
  <si>
    <t>76708</t>
  </si>
  <si>
    <t>01024630830</t>
  </si>
  <si>
    <t>Simanovsky,Alexander Michael</t>
  </si>
  <si>
    <t>asimano</t>
  </si>
  <si>
    <t>3106 E Ashman</t>
  </si>
  <si>
    <t>Midland</t>
  </si>
  <si>
    <t>48642</t>
  </si>
  <si>
    <t>51024627295</t>
  </si>
  <si>
    <t>Simonds,Alex Christopher</t>
  </si>
  <si>
    <t>asimond</t>
  </si>
  <si>
    <t>28232</t>
  </si>
  <si>
    <t>S Portland</t>
  </si>
  <si>
    <t>ME</t>
  </si>
  <si>
    <t>453 Gorham Road</t>
  </si>
  <si>
    <t>Scarborough</t>
  </si>
  <si>
    <t>04074</t>
  </si>
  <si>
    <t>31021042573</t>
  </si>
  <si>
    <t>SINOPOLI,ANTHONY F</t>
  </si>
  <si>
    <t>ASINOP</t>
  </si>
  <si>
    <t>28008</t>
  </si>
  <si>
    <t>West Hartford</t>
  </si>
  <si>
    <t>48 HOME AVE</t>
  </si>
  <si>
    <t>MERIDEN</t>
  </si>
  <si>
    <t>06451</t>
  </si>
  <si>
    <t>21024620402</t>
  </si>
  <si>
    <t>SMITH,ALEXANDER</t>
  </si>
  <si>
    <t>asmith2</t>
  </si>
  <si>
    <t>1394 VIVID PLACE</t>
  </si>
  <si>
    <t>36067</t>
  </si>
  <si>
    <t>11021034401</t>
  </si>
  <si>
    <t>SOBIECH,ANDREW K</t>
  </si>
  <si>
    <t>ASOBIEC</t>
  </si>
  <si>
    <t>132 DEERFOOT RD</t>
  </si>
  <si>
    <t>LAKE ARIEL</t>
  </si>
  <si>
    <t>18436</t>
  </si>
  <si>
    <t>91024590949</t>
  </si>
  <si>
    <t>STANKUS,ADAM</t>
  </si>
  <si>
    <t>astanku</t>
  </si>
  <si>
    <t>2556 HUNTERS TRAIL</t>
  </si>
  <si>
    <t>MYRTLE BEACH</t>
  </si>
  <si>
    <t>29588</t>
  </si>
  <si>
    <t>11024631061</t>
  </si>
  <si>
    <t>STCLAIR,AUSTIN C</t>
  </si>
  <si>
    <t>astclai</t>
  </si>
  <si>
    <t>8612 LENOX WAY</t>
  </si>
  <si>
    <t>MONTGOMERY</t>
  </si>
  <si>
    <t>36116</t>
  </si>
  <si>
    <t>81024607398</t>
  </si>
  <si>
    <t>STEPHENSON,ANTHONY S</t>
  </si>
  <si>
    <t>asteph4</t>
  </si>
  <si>
    <t>120 Shadeland Dr</t>
  </si>
  <si>
    <t>Pointblank</t>
  </si>
  <si>
    <t>77364</t>
  </si>
  <si>
    <t>51024625085</t>
  </si>
  <si>
    <t>STRICKLAND,AVERY</t>
  </si>
  <si>
    <t>astrick</t>
  </si>
  <si>
    <t>5420 Dilly Circle</t>
  </si>
  <si>
    <t>North Las Vegas</t>
  </si>
  <si>
    <t>89031</t>
  </si>
  <si>
    <t>41021146394</t>
  </si>
  <si>
    <t>STURNS,ALEXANDER</t>
  </si>
  <si>
    <t>ASTURNS</t>
  </si>
  <si>
    <t>3316 REEVES STREET</t>
  </si>
  <si>
    <t>77004</t>
  </si>
  <si>
    <t>41024630804</t>
  </si>
  <si>
    <t>THOMAS JR,ADAM R</t>
  </si>
  <si>
    <t>athoma0</t>
  </si>
  <si>
    <t>28091</t>
  </si>
  <si>
    <t>Pensacola</t>
  </si>
  <si>
    <t>7713 HANEY DRIVE</t>
  </si>
  <si>
    <t>NEW ORLEANS</t>
  </si>
  <si>
    <t>LA</t>
  </si>
  <si>
    <t>70128</t>
  </si>
  <si>
    <t>71021036107</t>
  </si>
  <si>
    <t>THOMPSON,ARCHIE W</t>
  </si>
  <si>
    <t>ATHOMP4</t>
  </si>
  <si>
    <t>3418 HARTINGTON</t>
  </si>
  <si>
    <t>77066</t>
  </si>
  <si>
    <t>61021112216</t>
  </si>
  <si>
    <t>THREAD,ANTHONEY W</t>
  </si>
  <si>
    <t>ATHREAD</t>
  </si>
  <si>
    <t>UHS012</t>
  </si>
  <si>
    <t>10164 DOVE RD</t>
  </si>
  <si>
    <t>RICHWOODS</t>
  </si>
  <si>
    <t>63071</t>
  </si>
  <si>
    <t>11023935831</t>
  </si>
  <si>
    <t>Tien,Andrew</t>
  </si>
  <si>
    <t>atien0</t>
  </si>
  <si>
    <t>918 W Beacon St</t>
  </si>
  <si>
    <t>Alhambra</t>
  </si>
  <si>
    <t>91801</t>
  </si>
  <si>
    <t>81024630298</t>
  </si>
  <si>
    <t>TRUITT,AUGUST M</t>
  </si>
  <si>
    <t>atruitt</t>
  </si>
  <si>
    <t>101 TAMPICO COURT</t>
  </si>
  <si>
    <t>VICTORIA</t>
  </si>
  <si>
    <t>77904</t>
  </si>
  <si>
    <t>21024627492</t>
  </si>
  <si>
    <t>TRUJILLO,ADAN</t>
  </si>
  <si>
    <t>atrujil</t>
  </si>
  <si>
    <t>51201 PINE CANYON RD SPACE 73</t>
  </si>
  <si>
    <t>KING CITY</t>
  </si>
  <si>
    <t>93930</t>
  </si>
  <si>
    <t>31024630773</t>
  </si>
  <si>
    <t>ULLOA,ALFREDO</t>
  </si>
  <si>
    <t>aulloa</t>
  </si>
  <si>
    <t>271 EAST 143RD ST APT 4C</t>
  </si>
  <si>
    <t>10451</t>
  </si>
  <si>
    <t>21024531752</t>
  </si>
  <si>
    <t>URRIBARRI CHACIN,ANDRY</t>
  </si>
  <si>
    <t>aurriba</t>
  </si>
  <si>
    <t>347 Lily Ln</t>
  </si>
  <si>
    <t>Davenport</t>
  </si>
  <si>
    <t>33837</t>
  </si>
  <si>
    <t>21024630772</t>
  </si>
  <si>
    <t>URUSKYJ,ADAM</t>
  </si>
  <si>
    <t>aurusky</t>
  </si>
  <si>
    <t>199 FONDA ROAD</t>
  </si>
  <si>
    <t>WATERFORD</t>
  </si>
  <si>
    <t>12188</t>
  </si>
  <si>
    <t>71024629797</t>
  </si>
  <si>
    <t>USHAKOV,ANDREY</t>
  </si>
  <si>
    <t>aushako</t>
  </si>
  <si>
    <t>182 S Craig ave</t>
  </si>
  <si>
    <t>PASADENA</t>
  </si>
  <si>
    <t>91107</t>
  </si>
  <si>
    <t>61024614736</t>
  </si>
  <si>
    <t>VASQUEZ,ANDREW</t>
  </si>
  <si>
    <t>avasqu3</t>
  </si>
  <si>
    <t>1681 plyler Lake rd</t>
  </si>
  <si>
    <t>gastonia</t>
  </si>
  <si>
    <t>28054</t>
  </si>
  <si>
    <t>31024630043</t>
  </si>
  <si>
    <t>VEGA,ANGEL B</t>
  </si>
  <si>
    <t>avega0</t>
  </si>
  <si>
    <t>2014 NORMANDY DR IRVING TX</t>
  </si>
  <si>
    <t>IRVING</t>
  </si>
  <si>
    <t>75060</t>
  </si>
  <si>
    <t>51024626845</t>
  </si>
  <si>
    <t>VENEGAS,ARTURO</t>
  </si>
  <si>
    <t>avenega</t>
  </si>
  <si>
    <t>1036 PIERCE ST</t>
  </si>
  <si>
    <t>FAIRFIELD</t>
  </si>
  <si>
    <t>94533</t>
  </si>
  <si>
    <t>41024622634</t>
  </si>
  <si>
    <t>VINCENT,ANDREW J</t>
  </si>
  <si>
    <t>avincen</t>
  </si>
  <si>
    <t>UHS030</t>
  </si>
  <si>
    <t>Service Technician 1, In Home</t>
  </si>
  <si>
    <t>06141</t>
  </si>
  <si>
    <t>24411</t>
  </si>
  <si>
    <t>Bridgeville</t>
  </si>
  <si>
    <t>5 Jefferson Ave</t>
  </si>
  <si>
    <t>Moundsville</t>
  </si>
  <si>
    <t>26041</t>
  </si>
  <si>
    <t>71023250087</t>
  </si>
  <si>
    <t>VOLOSHIN,ARKADIY</t>
  </si>
  <si>
    <t>AVOLOSH</t>
  </si>
  <si>
    <t>57 ALPINE STREET</t>
  </si>
  <si>
    <t>ARLINGTON</t>
  </si>
  <si>
    <t>02474</t>
  </si>
  <si>
    <t>31022522923</t>
  </si>
  <si>
    <t>WAHMAN,AHMED</t>
  </si>
  <si>
    <t>AWAHMAN</t>
  </si>
  <si>
    <t>22910 SW 113 PATH</t>
  </si>
  <si>
    <t>MIAMI</t>
  </si>
  <si>
    <t>33170</t>
  </si>
  <si>
    <t>21022034672</t>
  </si>
  <si>
    <t>WATTERSON,AUDREY A</t>
  </si>
  <si>
    <t>AWATTER</t>
  </si>
  <si>
    <t>12005 GEORGIA WOODS CT</t>
  </si>
  <si>
    <t>ORLANDO</t>
  </si>
  <si>
    <t>32824</t>
  </si>
  <si>
    <t>71024630737</t>
  </si>
  <si>
    <t>WEAVER-COOPER,AARON T</t>
  </si>
  <si>
    <t>aweaver</t>
  </si>
  <si>
    <t>1676 MADSION AVE</t>
  </si>
  <si>
    <t>NORFOLK</t>
  </si>
  <si>
    <t>23504</t>
  </si>
  <si>
    <t>61022784536</t>
  </si>
  <si>
    <t>WILLIAMS,ANDREW P</t>
  </si>
  <si>
    <t>AWIL358</t>
  </si>
  <si>
    <t>5748 SHOAL CREEK DR,</t>
  </si>
  <si>
    <t>DOUGLASVILLE</t>
  </si>
  <si>
    <t>30135</t>
  </si>
  <si>
    <t>91024629759</t>
  </si>
  <si>
    <t>WILLIAMS,AHMAD M</t>
  </si>
  <si>
    <t>awilli0</t>
  </si>
  <si>
    <t>1111 AINSLEY LANE</t>
  </si>
  <si>
    <t>HEATH</t>
  </si>
  <si>
    <t>75126</t>
  </si>
  <si>
    <t>71024616967</t>
  </si>
  <si>
    <t>Williams,Anthony</t>
  </si>
  <si>
    <t>awilli3</t>
  </si>
  <si>
    <t>200 Woodburn Dr</t>
  </si>
  <si>
    <t>Hampton</t>
  </si>
  <si>
    <t>23664</t>
  </si>
  <si>
    <t>41024631354</t>
  </si>
  <si>
    <t>WILLIAMSON,AARON</t>
  </si>
  <si>
    <t>awillia</t>
  </si>
  <si>
    <t>365 WOLFDEN BRANCH RD</t>
  </si>
  <si>
    <t>WARMSPRINGS</t>
  </si>
  <si>
    <t>31830</t>
  </si>
  <si>
    <t>71024630157</t>
  </si>
  <si>
    <t>WUNDER,AARON</t>
  </si>
  <si>
    <t>awunder</t>
  </si>
  <si>
    <t>6210 SHARRETT RD</t>
  </si>
  <si>
    <t>KEYMAR</t>
  </si>
  <si>
    <t>21757</t>
  </si>
  <si>
    <t>21024630532</t>
  </si>
  <si>
    <t>YATES,ANDRE L</t>
  </si>
  <si>
    <t>ayates</t>
  </si>
  <si>
    <t>2102 DAYTON BLVD APARTMENT B</t>
  </si>
  <si>
    <t>B</t>
  </si>
  <si>
    <t>CHATTANOOGA</t>
  </si>
  <si>
    <t>37415</t>
  </si>
  <si>
    <t>01024631280</t>
  </si>
  <si>
    <t>YOUNG,ANDRE R</t>
  </si>
  <si>
    <t>ayoung</t>
  </si>
  <si>
    <t>405 ATLANTIC ST APT 20J</t>
  </si>
  <si>
    <t>STAMFORD</t>
  </si>
  <si>
    <t>06901</t>
  </si>
  <si>
    <t>71021467767</t>
  </si>
  <si>
    <t>ZEGERS,ANDREW E</t>
  </si>
  <si>
    <t>AZEGER</t>
  </si>
  <si>
    <t>35484 Joann Dr</t>
  </si>
  <si>
    <t>Millsboro</t>
  </si>
  <si>
    <t>DE</t>
  </si>
  <si>
    <t>19966</t>
  </si>
  <si>
    <t>61024362336</t>
  </si>
  <si>
    <t>ZEID,ABDELKARIM</t>
  </si>
  <si>
    <t>azeid</t>
  </si>
  <si>
    <t>8314 S LAMON AVE</t>
  </si>
  <si>
    <t>60459</t>
  </si>
  <si>
    <t>01021112160</t>
  </si>
  <si>
    <t>ZERMENO,ALVARO</t>
  </si>
  <si>
    <t>AZERMEN</t>
  </si>
  <si>
    <t>1127 E ARLEN AVE</t>
  </si>
  <si>
    <t>VISALIA</t>
  </si>
  <si>
    <t>93292</t>
  </si>
  <si>
    <t>81024237568</t>
  </si>
  <si>
    <t>ALLEN,BRIAN</t>
  </si>
  <si>
    <t>balle13</t>
  </si>
  <si>
    <t>28267</t>
  </si>
  <si>
    <t>Des Moines</t>
  </si>
  <si>
    <t>IA</t>
  </si>
  <si>
    <t>311 W. 2nd St.</t>
  </si>
  <si>
    <t>MOULTON</t>
  </si>
  <si>
    <t>52572</t>
  </si>
  <si>
    <t>91024628999</t>
  </si>
  <si>
    <t>ALLEN,BRADY D</t>
  </si>
  <si>
    <t>ballen</t>
  </si>
  <si>
    <t>125 NORTH CENTER STREET</t>
  </si>
  <si>
    <t>CANTON</t>
  </si>
  <si>
    <t>17724</t>
  </si>
  <si>
    <t>71024630797</t>
  </si>
  <si>
    <t>ALLEN,BRANDON</t>
  </si>
  <si>
    <t>ballen0</t>
  </si>
  <si>
    <t>301 WINSTON PL</t>
  </si>
  <si>
    <t>PARIS</t>
  </si>
  <si>
    <t>38242</t>
  </si>
  <si>
    <t>61022369246</t>
  </si>
  <si>
    <t>ALLEYNE,BRIAN A</t>
  </si>
  <si>
    <t>BALLEYN</t>
  </si>
  <si>
    <t>6120 BLACKSMITH DR</t>
  </si>
  <si>
    <t>DISTRICT HTS</t>
  </si>
  <si>
    <t>20747</t>
  </si>
  <si>
    <t>11024630471</t>
  </si>
  <si>
    <t>BAQIR,BAQIR</t>
  </si>
  <si>
    <t>bbaqir</t>
  </si>
  <si>
    <t>2932 MARLOW ROAD</t>
  </si>
  <si>
    <t>SILVER SPRING</t>
  </si>
  <si>
    <t>20904</t>
  </si>
  <si>
    <t>11024630631</t>
  </si>
  <si>
    <t>BAUER,BRUCE</t>
  </si>
  <si>
    <t>bbauer</t>
  </si>
  <si>
    <t>1427 ALLENS LANE</t>
  </si>
  <si>
    <t>EVANSVILLE</t>
  </si>
  <si>
    <t>47710</t>
  </si>
  <si>
    <t>41021707534</t>
  </si>
  <si>
    <t>BELL,BILLY D</t>
  </si>
  <si>
    <t>BBELL14</t>
  </si>
  <si>
    <t>1231 OLD LOCK RD.</t>
  </si>
  <si>
    <t>CHARLOTTE</t>
  </si>
  <si>
    <t>37036</t>
  </si>
  <si>
    <t>51021024075</t>
  </si>
  <si>
    <t>BICKFORD,BRENT A</t>
  </si>
  <si>
    <t>BBICKFO</t>
  </si>
  <si>
    <t>28065</t>
  </si>
  <si>
    <t>Kingston</t>
  </si>
  <si>
    <t>NH</t>
  </si>
  <si>
    <t>32 CHRISSY CIR</t>
  </si>
  <si>
    <t>BARRINGTON</t>
  </si>
  <si>
    <t>03825-3903</t>
  </si>
  <si>
    <t>61024506836</t>
  </si>
  <si>
    <t>BLACKMON,BENJAMIN J</t>
  </si>
  <si>
    <t>bblack8</t>
  </si>
  <si>
    <t>6379 TABOR CHURCH RD.</t>
  </si>
  <si>
    <t>FAYETTEVILLE</t>
  </si>
  <si>
    <t>28312</t>
  </si>
  <si>
    <t>71024070837</t>
  </si>
  <si>
    <t>BRADLEY,BENJAMIN M</t>
  </si>
  <si>
    <t>bbradl0</t>
  </si>
  <si>
    <t>HS1993</t>
  </si>
  <si>
    <t>Service Tech 2, IH</t>
  </si>
  <si>
    <t>313 oakview way</t>
  </si>
  <si>
    <t>canton</t>
  </si>
  <si>
    <t>30114</t>
  </si>
  <si>
    <t>01023531460</t>
  </si>
  <si>
    <t>BRADLEY,BRIC</t>
  </si>
  <si>
    <t>bbradle</t>
  </si>
  <si>
    <t>309 east 11th street</t>
  </si>
  <si>
    <t>METROPOLIS</t>
  </si>
  <si>
    <t>62960</t>
  </si>
  <si>
    <t>51021044795</t>
  </si>
  <si>
    <t>BREWSTER,BENNY L</t>
  </si>
  <si>
    <t>BBREWST</t>
  </si>
  <si>
    <t>5764 CHESSIE</t>
  </si>
  <si>
    <t>OLIVE BRANCH</t>
  </si>
  <si>
    <t>38654</t>
  </si>
  <si>
    <t>51022749815</t>
  </si>
  <si>
    <t>BROOKER,BRYAN C</t>
  </si>
  <si>
    <t>BBROO40</t>
  </si>
  <si>
    <t>315 Fairview Drive</t>
  </si>
  <si>
    <t>IRWIN</t>
  </si>
  <si>
    <t>15642</t>
  </si>
  <si>
    <t>71024612187</t>
  </si>
  <si>
    <t>BROWNLEE SR,BRANDON D</t>
  </si>
  <si>
    <t>bbrownl</t>
  </si>
  <si>
    <t>165 PUMPING STATION RD</t>
  </si>
  <si>
    <t>PETAL</t>
  </si>
  <si>
    <t>39465</t>
  </si>
  <si>
    <t>51024628085</t>
  </si>
  <si>
    <t>BURCH,BRENT</t>
  </si>
  <si>
    <t>bburch</t>
  </si>
  <si>
    <t>2345 White Rd</t>
  </si>
  <si>
    <t>White</t>
  </si>
  <si>
    <t>30184</t>
  </si>
  <si>
    <t>21023881172</t>
  </si>
  <si>
    <t>BURKE,BRUCE W</t>
  </si>
  <si>
    <t>BBURK11</t>
  </si>
  <si>
    <t>91089 n spores</t>
  </si>
  <si>
    <t>Coburg</t>
  </si>
  <si>
    <t>97408</t>
  </si>
  <si>
    <t>91023476689</t>
  </si>
  <si>
    <t>CABANA,BOWMAN K</t>
  </si>
  <si>
    <t>BCABANA</t>
  </si>
  <si>
    <t>91-1780 PUNAKO STREET</t>
  </si>
  <si>
    <t>EWA BEACH</t>
  </si>
  <si>
    <t>96706</t>
  </si>
  <si>
    <t>01021045410</t>
  </si>
  <si>
    <t>CANNON,BRYAN K</t>
  </si>
  <si>
    <t>BCANNO</t>
  </si>
  <si>
    <t>786 LAROCHE STREET</t>
  </si>
  <si>
    <t>CHARLESTON</t>
  </si>
  <si>
    <t>29412</t>
  </si>
  <si>
    <t>61023595406</t>
  </si>
  <si>
    <t>Clark,Benjamin F</t>
  </si>
  <si>
    <t>bclar25</t>
  </si>
  <si>
    <t>1021 Priest Hollow Rd</t>
  </si>
  <si>
    <t>Russell</t>
  </si>
  <si>
    <t>16345</t>
  </si>
  <si>
    <t>21024630292</t>
  </si>
  <si>
    <t>CLARK,BRANDON C</t>
  </si>
  <si>
    <t>bclark0</t>
  </si>
  <si>
    <t>1611 ORLEANS CIRCLE</t>
  </si>
  <si>
    <t>APT 1C</t>
  </si>
  <si>
    <t>NORTH KANSAS CITY</t>
  </si>
  <si>
    <t>64116</t>
  </si>
  <si>
    <t>01024629340</t>
  </si>
  <si>
    <t>CLASPILL,BRIAN K</t>
  </si>
  <si>
    <t>bclaspi</t>
  </si>
  <si>
    <t>28265</t>
  </si>
  <si>
    <t>Cedar Rapiids</t>
  </si>
  <si>
    <t>4219 MOUNT VERNON ROAD SE</t>
  </si>
  <si>
    <t>CEDAR RAPIDS</t>
  </si>
  <si>
    <t>52403</t>
  </si>
  <si>
    <t>11024622901</t>
  </si>
  <si>
    <t>CLEMONS,BRAD</t>
  </si>
  <si>
    <t>bclemon</t>
  </si>
  <si>
    <t>4275 Muriel st</t>
  </si>
  <si>
    <t>Sumter</t>
  </si>
  <si>
    <t>29154</t>
  </si>
  <si>
    <t>91024630049</t>
  </si>
  <si>
    <t>COOMER,BOBBY G</t>
  </si>
  <si>
    <t>bcoomer</t>
  </si>
  <si>
    <t>2617 5th Ave East</t>
  </si>
  <si>
    <t>BIG STONE GAP</t>
  </si>
  <si>
    <t>24219</t>
  </si>
  <si>
    <t>51024626895</t>
  </si>
  <si>
    <t>CRAWFORD,BRIAN</t>
  </si>
  <si>
    <t>bcrawfo</t>
  </si>
  <si>
    <t>1462 MANZANITA AVE APT 4</t>
  </si>
  <si>
    <t>95926</t>
  </si>
  <si>
    <t>11021251571</t>
  </si>
  <si>
    <t>CURTIS,BRENT J</t>
  </si>
  <si>
    <t>BCURTI</t>
  </si>
  <si>
    <t>505 Craig Street</t>
  </si>
  <si>
    <t>Hillsboro</t>
  </si>
  <si>
    <t>76645</t>
  </si>
  <si>
    <t>61024630676</t>
  </si>
  <si>
    <t>CZECK,BRIAN</t>
  </si>
  <si>
    <t>bczeck</t>
  </si>
  <si>
    <t>08066</t>
  </si>
  <si>
    <t>1120 E BELMONT ST</t>
  </si>
  <si>
    <t>PENSACOLA</t>
  </si>
  <si>
    <t>32501</t>
  </si>
  <si>
    <t>81021045058</t>
  </si>
  <si>
    <t>DAVIS,BRIAN D</t>
  </si>
  <si>
    <t>BDAVI54</t>
  </si>
  <si>
    <t>2807 HOLLYWOOD</t>
  </si>
  <si>
    <t>WICHITA FALLS</t>
  </si>
  <si>
    <t>76309</t>
  </si>
  <si>
    <t>51024620405</t>
  </si>
  <si>
    <t>DELA CRUZ,BRIAN</t>
  </si>
  <si>
    <t>bdelacr</t>
  </si>
  <si>
    <t>5596 MAGNOLIA RUN CIRCLE</t>
  </si>
  <si>
    <t>Apt 107</t>
  </si>
  <si>
    <t>51024629095</t>
  </si>
  <si>
    <t>DEROIAN,BRENT J</t>
  </si>
  <si>
    <t>bderoia</t>
  </si>
  <si>
    <t>828 Park Avenue</t>
  </si>
  <si>
    <t>APT. 4</t>
  </si>
  <si>
    <t>CHICKASHA</t>
  </si>
  <si>
    <t>73018</t>
  </si>
  <si>
    <t>21023630832</t>
  </si>
  <si>
    <t>DOUANGDARA,BOUN</t>
  </si>
  <si>
    <t>BDOUANG</t>
  </si>
  <si>
    <t>4220 Limestone Drive</t>
  </si>
  <si>
    <t>94509</t>
  </si>
  <si>
    <t>01024631240</t>
  </si>
  <si>
    <t>DRAZIC,BRANDON</t>
  </si>
  <si>
    <t>bdrazic</t>
  </si>
  <si>
    <t>400 MCCHESNEY AVENUE EXTENSION</t>
  </si>
  <si>
    <t>16-5</t>
  </si>
  <si>
    <t>TROY</t>
  </si>
  <si>
    <t>12180</t>
  </si>
  <si>
    <t>21023030032</t>
  </si>
  <si>
    <t>DUNLAP,BRIAN</t>
  </si>
  <si>
    <t>bdunla1</t>
  </si>
  <si>
    <t>618 CHARLES RD.</t>
  </si>
  <si>
    <t>PHILLIPSBURG</t>
  </si>
  <si>
    <t>NJ</t>
  </si>
  <si>
    <t>08865-1710</t>
  </si>
  <si>
    <t>11021036381</t>
  </si>
  <si>
    <t>EBANKS,BRADLEY L</t>
  </si>
  <si>
    <t>BEBANK</t>
  </si>
  <si>
    <t>13565 NW  160TH ST</t>
  </si>
  <si>
    <t>OKEECHOBEE</t>
  </si>
  <si>
    <t>34972-7833</t>
  </si>
  <si>
    <t>31024624113</t>
  </si>
  <si>
    <t>ESTRADA,BERNARDO A</t>
  </si>
  <si>
    <t>bestrad</t>
  </si>
  <si>
    <t>19702 SATICOY STREET</t>
  </si>
  <si>
    <t>WINNETKA</t>
  </si>
  <si>
    <t>91306</t>
  </si>
  <si>
    <t>91021881869</t>
  </si>
  <si>
    <t>ESTRIN,BARRY J</t>
  </si>
  <si>
    <t>BESTRI</t>
  </si>
  <si>
    <t>3728 ROXANNE AVE</t>
  </si>
  <si>
    <t>LONG BEACH</t>
  </si>
  <si>
    <t>90808</t>
  </si>
  <si>
    <t>61024035866</t>
  </si>
  <si>
    <t>EXCONDE,BERNARD G</t>
  </si>
  <si>
    <t>bexcond</t>
  </si>
  <si>
    <t>949 lundy ave 205</t>
  </si>
  <si>
    <t>San jose</t>
  </si>
  <si>
    <t>95133</t>
  </si>
  <si>
    <t>11024624021</t>
  </si>
  <si>
    <t>FARIAS,BRIAN C</t>
  </si>
  <si>
    <t>bfarias</t>
  </si>
  <si>
    <t>2111 vine st</t>
  </si>
  <si>
    <t>SANGER</t>
  </si>
  <si>
    <t>93657</t>
  </si>
  <si>
    <t>71024630137</t>
  </si>
  <si>
    <t>FARRELL,BRENDAN J</t>
  </si>
  <si>
    <t>bfarrel</t>
  </si>
  <si>
    <t>47 Goodrich Hill Rd</t>
  </si>
  <si>
    <t>Berkshire</t>
  </si>
  <si>
    <t>13736</t>
  </si>
  <si>
    <t>71024631307</t>
  </si>
  <si>
    <t>FERGUSON,BRANDON</t>
  </si>
  <si>
    <t>bfergu0</t>
  </si>
  <si>
    <t>676 KAREN RD</t>
  </si>
  <si>
    <t>36109</t>
  </si>
  <si>
    <t>91024628359</t>
  </si>
  <si>
    <t>bfergus</t>
  </si>
  <si>
    <t>13015 W RANCH SANTA FE.</t>
  </si>
  <si>
    <t>APT 3180</t>
  </si>
  <si>
    <t>AVONDALE</t>
  </si>
  <si>
    <t>85282</t>
  </si>
  <si>
    <t>11024118771</t>
  </si>
  <si>
    <t>FLORES,BYRON</t>
  </si>
  <si>
    <t>bflore2</t>
  </si>
  <si>
    <t>1724 S. Chuck Ave</t>
  </si>
  <si>
    <t>Gonzales</t>
  </si>
  <si>
    <t>70737</t>
  </si>
  <si>
    <t>01021220760</t>
  </si>
  <si>
    <t>FOLKS,BARRY</t>
  </si>
  <si>
    <t>bfolks</t>
  </si>
  <si>
    <t>213 Tidbury Crossing</t>
  </si>
  <si>
    <t>Camden</t>
  </si>
  <si>
    <t>19934</t>
  </si>
  <si>
    <t>61024630596</t>
  </si>
  <si>
    <t>FULLEN,BRANDON</t>
  </si>
  <si>
    <t>bfullen</t>
  </si>
  <si>
    <t>4507 N. 4TH STREET</t>
  </si>
  <si>
    <t>COLMUBUS</t>
  </si>
  <si>
    <t>43224</t>
  </si>
  <si>
    <t>81021049258</t>
  </si>
  <si>
    <t>GAMBRELL JR,BILLIE J</t>
  </si>
  <si>
    <t>BGAMBRE</t>
  </si>
  <si>
    <t>3972 Linton Rd</t>
  </si>
  <si>
    <t>MERIDIAN</t>
  </si>
  <si>
    <t>39301</t>
  </si>
  <si>
    <t>11021197081</t>
  </si>
  <si>
    <t>GARDNER,BRAD A</t>
  </si>
  <si>
    <t>BGARDNE</t>
  </si>
  <si>
    <t>295 HICKORY ROAD</t>
  </si>
  <si>
    <t>PALMERTON</t>
  </si>
  <si>
    <t>18071</t>
  </si>
  <si>
    <t>01024353370</t>
  </si>
  <si>
    <t>GATSON,BENJAMIN</t>
  </si>
  <si>
    <t>bgatso1</t>
  </si>
  <si>
    <t>2412 INMAN STREET</t>
  </si>
  <si>
    <t>MARSHALL</t>
  </si>
  <si>
    <t>75670</t>
  </si>
  <si>
    <t>91024631069</t>
  </si>
  <si>
    <t>GEBBERT,BEN D</t>
  </si>
  <si>
    <t>bgebber</t>
  </si>
  <si>
    <t>450 PINEY LANE</t>
  </si>
  <si>
    <t>ROSANKY</t>
  </si>
  <si>
    <t>78953</t>
  </si>
  <si>
    <t>91024630919</t>
  </si>
  <si>
    <t>GIBSON,BLAKE</t>
  </si>
  <si>
    <t>bgibson</t>
  </si>
  <si>
    <t>2600 Frazier Ave</t>
  </si>
  <si>
    <t>GARAGE APARTMENT</t>
  </si>
  <si>
    <t>FORT WORTH</t>
  </si>
  <si>
    <t>76110</t>
  </si>
  <si>
    <t>91024630479</t>
  </si>
  <si>
    <t>GRAHNERT,BRETT</t>
  </si>
  <si>
    <t>bgrahne</t>
  </si>
  <si>
    <t>2311 PRINCETON PL</t>
  </si>
  <si>
    <t>LAWRENCE</t>
  </si>
  <si>
    <t>66049</t>
  </si>
  <si>
    <t>21024628892</t>
  </si>
  <si>
    <t>GRUBB JR.,BRIAN D</t>
  </si>
  <si>
    <t>bgrubbj</t>
  </si>
  <si>
    <t>806 C HARRISBURG PIKE.</t>
  </si>
  <si>
    <t>43223</t>
  </si>
  <si>
    <t>51024630525</t>
  </si>
  <si>
    <t>GUARIGLIA,BRUCE</t>
  </si>
  <si>
    <t>bguarig</t>
  </si>
  <si>
    <t>5722 DUNNIGAN RD</t>
  </si>
  <si>
    <t>LOCKPORT</t>
  </si>
  <si>
    <t>14094</t>
  </si>
  <si>
    <t>61024630846</t>
  </si>
  <si>
    <t>GUZMAN,BENNIE</t>
  </si>
  <si>
    <t>bguzman</t>
  </si>
  <si>
    <t>555 Shady Oaks Drive</t>
  </si>
  <si>
    <t>#202</t>
  </si>
  <si>
    <t>Palm Coast</t>
  </si>
  <si>
    <t>32164</t>
  </si>
  <si>
    <t>71023962097</t>
  </si>
  <si>
    <t>Hagedorn,Brian A</t>
  </si>
  <si>
    <t>bhagedo</t>
  </si>
  <si>
    <t>2233 W 16th Place</t>
  </si>
  <si>
    <t>Yuma</t>
  </si>
  <si>
    <t>85364</t>
  </si>
  <si>
    <t>41024618354</t>
  </si>
  <si>
    <t>HAGGERTY,BLAKE N</t>
  </si>
  <si>
    <t>bhagger</t>
  </si>
  <si>
    <t>1430 North Spanish Street</t>
  </si>
  <si>
    <t>Cape Girardeau</t>
  </si>
  <si>
    <t>63701</t>
  </si>
  <si>
    <t>01024630300</t>
  </si>
  <si>
    <t>HALIM,BETER</t>
  </si>
  <si>
    <t>bhalim</t>
  </si>
  <si>
    <t>1734 WESTPORT CRES</t>
  </si>
  <si>
    <t>NEWPORT</t>
  </si>
  <si>
    <t>23602</t>
  </si>
  <si>
    <t>71024618547</t>
  </si>
  <si>
    <t>HANKINS,BRYAN P</t>
  </si>
  <si>
    <t>bhankin</t>
  </si>
  <si>
    <t>914 MAGNOLIA AVE NE</t>
  </si>
  <si>
    <t>VALDESE</t>
  </si>
  <si>
    <t>28690</t>
  </si>
  <si>
    <t>41024624394</t>
  </si>
  <si>
    <t>HORNICK,BLAIR</t>
  </si>
  <si>
    <t>bhornic</t>
  </si>
  <si>
    <t>177 CYMBRIA ROAD</t>
  </si>
  <si>
    <t>NORTHERN CAMBRIA</t>
  </si>
  <si>
    <t>15714</t>
  </si>
  <si>
    <t>91023560559</t>
  </si>
  <si>
    <t>JACKSON,BRONCO L</t>
  </si>
  <si>
    <t>BJACK69</t>
  </si>
  <si>
    <t>706 S. MCCANDLESS</t>
  </si>
  <si>
    <t>ANDOVER</t>
  </si>
  <si>
    <t>67002</t>
  </si>
  <si>
    <t>61024630046</t>
  </si>
  <si>
    <t>JOHNSON,BRIAN</t>
  </si>
  <si>
    <t>bjohns0</t>
  </si>
  <si>
    <t>414 EAST CLEMENT STREET</t>
  </si>
  <si>
    <t>DESOTO</t>
  </si>
  <si>
    <t>63020</t>
  </si>
  <si>
    <t>81021101388</t>
  </si>
  <si>
    <t>JONES,BRIAN K</t>
  </si>
  <si>
    <t>BJONE79</t>
  </si>
  <si>
    <t>8900  E JEFFERSON</t>
  </si>
  <si>
    <t>Apt 1529</t>
  </si>
  <si>
    <t>71021026547</t>
  </si>
  <si>
    <t>JONES,BYRON L</t>
  </si>
  <si>
    <t>BJONE84</t>
  </si>
  <si>
    <t>2412 RANCH  ROAD</t>
  </si>
  <si>
    <t>SACHSE</t>
  </si>
  <si>
    <t>75048</t>
  </si>
  <si>
    <t>21024628112</t>
  </si>
  <si>
    <t>JONES,BRAD C</t>
  </si>
  <si>
    <t>bjones1</t>
  </si>
  <si>
    <t>HS4086</t>
  </si>
  <si>
    <t>Service Tech 3, IH</t>
  </si>
  <si>
    <t>7613 OLD HICKORY DRIVE</t>
  </si>
  <si>
    <t>32507</t>
  </si>
  <si>
    <t>21024624242</t>
  </si>
  <si>
    <t>KIRK,BRIAN</t>
  </si>
  <si>
    <t>bkirk</t>
  </si>
  <si>
    <t>3220 PENINSULA ROAD #269</t>
  </si>
  <si>
    <t>OXNARD</t>
  </si>
  <si>
    <t>93035</t>
  </si>
  <si>
    <t>41021244614</t>
  </si>
  <si>
    <t>KRUMMELBEIN,BRYON L</t>
  </si>
  <si>
    <t>BKRUMME</t>
  </si>
  <si>
    <t>UHS020</t>
  </si>
  <si>
    <t>Lead Service Tech, In-Home</t>
  </si>
  <si>
    <t>08172</t>
  </si>
  <si>
    <t>Belleville</t>
  </si>
  <si>
    <t>702 MILLER STREET</t>
  </si>
  <si>
    <t>ALTON</t>
  </si>
  <si>
    <t>62002</t>
  </si>
  <si>
    <t>61022046816</t>
  </si>
  <si>
    <t>LANDRUS,BILLY</t>
  </si>
  <si>
    <t>BLANDRU</t>
  </si>
  <si>
    <t>300 Via Castilla UNIT 102</t>
  </si>
  <si>
    <t>Saint Augustine</t>
  </si>
  <si>
    <t>32095</t>
  </si>
  <si>
    <t>71021773957</t>
  </si>
  <si>
    <t>LONG,BENNIE S</t>
  </si>
  <si>
    <t>BLONG3</t>
  </si>
  <si>
    <t>1065 Hardesty Place E</t>
  </si>
  <si>
    <t>43204</t>
  </si>
  <si>
    <t>71024629297</t>
  </si>
  <si>
    <t>LOTT,BRUCE</t>
  </si>
  <si>
    <t>blott</t>
  </si>
  <si>
    <t>11052 WILSON ST</t>
  </si>
  <si>
    <t>BAY SAINT LOUIS</t>
  </si>
  <si>
    <t>39520</t>
  </si>
  <si>
    <t>71024630817</t>
  </si>
  <si>
    <t>LUCERO,BRANDON</t>
  </si>
  <si>
    <t>blucero</t>
  </si>
  <si>
    <t>2461 GRANT ST</t>
  </si>
  <si>
    <t>HOLLYWOOD</t>
  </si>
  <si>
    <t>33020</t>
  </si>
  <si>
    <t>11021049941</t>
  </si>
  <si>
    <t>LUU,BEN H</t>
  </si>
  <si>
    <t>BLUU1</t>
  </si>
  <si>
    <t>9234  salmon creek dr</t>
  </si>
  <si>
    <t>elk grove</t>
  </si>
  <si>
    <t>95624</t>
  </si>
  <si>
    <t>11024576681</t>
  </si>
  <si>
    <t>MALKASIAN,BILL</t>
  </si>
  <si>
    <t>bmalkas</t>
  </si>
  <si>
    <t>1343 E WASHINGTON ST</t>
  </si>
  <si>
    <t>SEQUIM</t>
  </si>
  <si>
    <t>98382</t>
  </si>
  <si>
    <t>01021838370</t>
  </si>
  <si>
    <t>MCDOWELL,BEN</t>
  </si>
  <si>
    <t>BMCDOWE</t>
  </si>
  <si>
    <t>180 AMBER LANE</t>
  </si>
  <si>
    <t>81024622478</t>
  </si>
  <si>
    <t>MCKELLAR,BLAKE E</t>
  </si>
  <si>
    <t>bmckell</t>
  </si>
  <si>
    <t>28266</t>
  </si>
  <si>
    <t>1907 chateau knoll</t>
  </si>
  <si>
    <t>Bettendorf</t>
  </si>
  <si>
    <t>52722</t>
  </si>
  <si>
    <t>01021058780</t>
  </si>
  <si>
    <t>MILLER SR,BOBBY C</t>
  </si>
  <si>
    <t>BMILL31</t>
  </si>
  <si>
    <t>335 FLORIDA ST.</t>
  </si>
  <si>
    <t>VALLEJO</t>
  </si>
  <si>
    <t>94590</t>
  </si>
  <si>
    <t>11024220101</t>
  </si>
  <si>
    <t>MILLS,BRIAN</t>
  </si>
  <si>
    <t>bmills9</t>
  </si>
  <si>
    <t>813 Wagonwheel Road</t>
  </si>
  <si>
    <t>Florence</t>
  </si>
  <si>
    <t>66851</t>
  </si>
  <si>
    <t>31024622393</t>
  </si>
  <si>
    <t>MONTIEL,BENITO</t>
  </si>
  <si>
    <t>bmontie</t>
  </si>
  <si>
    <t>8201 COLLISON ST.</t>
  </si>
  <si>
    <t>LAMONT</t>
  </si>
  <si>
    <t>93241</t>
  </si>
  <si>
    <t>21024041312</t>
  </si>
  <si>
    <t>MORGAN,BENJAMIN L</t>
  </si>
  <si>
    <t>bmorg21</t>
  </si>
  <si>
    <t>2897 sunnycrest dr</t>
  </si>
  <si>
    <t>kalamazoo</t>
  </si>
  <si>
    <t>49048</t>
  </si>
  <si>
    <t>61021066836</t>
  </si>
  <si>
    <t>MORSE,BILL M</t>
  </si>
  <si>
    <t>BMORSE2</t>
  </si>
  <si>
    <t>28055</t>
  </si>
  <si>
    <t>27321 PASEO VERDE</t>
  </si>
  <si>
    <t>HEMET</t>
  </si>
  <si>
    <t>92544</t>
  </si>
  <si>
    <t>21024286422</t>
  </si>
  <si>
    <t>MOWER,BRYAN G</t>
  </si>
  <si>
    <t>bmower</t>
  </si>
  <si>
    <t>103 FLATBUSH CAMP RD., APT7</t>
  </si>
  <si>
    <t>SAUGERTIES</t>
  </si>
  <si>
    <t>12477</t>
  </si>
  <si>
    <t>51024622975</t>
  </si>
  <si>
    <t>MURPHY,BENJAMIN H</t>
  </si>
  <si>
    <t>bmurphy</t>
  </si>
  <si>
    <t>28027</t>
  </si>
  <si>
    <t>3050 201ST AVE NW</t>
  </si>
  <si>
    <t>OAK GROVE</t>
  </si>
  <si>
    <t>55011</t>
  </si>
  <si>
    <t>61024473696</t>
  </si>
  <si>
    <t>MURRELL,BRENT</t>
  </si>
  <si>
    <t>bmurrel</t>
  </si>
  <si>
    <t>306 Persian Ln</t>
  </si>
  <si>
    <t>Greensburg</t>
  </si>
  <si>
    <t>15601</t>
  </si>
  <si>
    <t>81024628438</t>
  </si>
  <si>
    <t>NELSON,BRANDON O</t>
  </si>
  <si>
    <t>bnelson</t>
  </si>
  <si>
    <t>215 CALLOH DR.</t>
  </si>
  <si>
    <t>WALTERBORO</t>
  </si>
  <si>
    <t>29488</t>
  </si>
  <si>
    <t>51024621015</t>
  </si>
  <si>
    <t>NOVEMBRE,BRANDON</t>
  </si>
  <si>
    <t>bnovemb</t>
  </si>
  <si>
    <t>9209 330th st E</t>
  </si>
  <si>
    <t>Eatonville</t>
  </si>
  <si>
    <t>98328</t>
  </si>
  <si>
    <t>41024628794</t>
  </si>
  <si>
    <t>OCHOA,BRIAN</t>
  </si>
  <si>
    <t>bochoa</t>
  </si>
  <si>
    <t>5420 THORNBUSH DRIVE</t>
  </si>
  <si>
    <t>76179</t>
  </si>
  <si>
    <t>51021086105</t>
  </si>
  <si>
    <t>PALMATIER,BRUCE W</t>
  </si>
  <si>
    <t>BPALMAT</t>
  </si>
  <si>
    <t>3709 W BELMONT</t>
  </si>
  <si>
    <t>93722</t>
  </si>
  <si>
    <t>11024619601</t>
  </si>
  <si>
    <t>PAWLAK,BRETT</t>
  </si>
  <si>
    <t>bpawlak</t>
  </si>
  <si>
    <t>28005</t>
  </si>
  <si>
    <t>Wall Township</t>
  </si>
  <si>
    <t>514 POST AVE</t>
  </si>
  <si>
    <t>LYNDHURST</t>
  </si>
  <si>
    <t>07071</t>
  </si>
  <si>
    <t>51024630115</t>
  </si>
  <si>
    <t>PEREZ,BRIAN</t>
  </si>
  <si>
    <t>bperez</t>
  </si>
  <si>
    <t>1416 ENGLEWOOD ST</t>
  </si>
  <si>
    <t>BETHLEHEM</t>
  </si>
  <si>
    <t>18017</t>
  </si>
  <si>
    <t>61024616386</t>
  </si>
  <si>
    <t>PERKINS,BRONELL S</t>
  </si>
  <si>
    <t>bperkin</t>
  </si>
  <si>
    <t>1222 E Capitol Avenue</t>
  </si>
  <si>
    <t>SPRINGFIELD</t>
  </si>
  <si>
    <t>62703</t>
  </si>
  <si>
    <t>41021507704</t>
  </si>
  <si>
    <t>PHELPS,BERNARD L</t>
  </si>
  <si>
    <t>BPHELP1</t>
  </si>
  <si>
    <t>732 Hopkins Street</t>
  </si>
  <si>
    <t>Elmira</t>
  </si>
  <si>
    <t>14904</t>
  </si>
  <si>
    <t>91021047779</t>
  </si>
  <si>
    <t>POWERS,BRIAN P</t>
  </si>
  <si>
    <t>BPOWER8</t>
  </si>
  <si>
    <t>07983</t>
  </si>
  <si>
    <t>28273</t>
  </si>
  <si>
    <t>Pennsauken</t>
  </si>
  <si>
    <t>2615 MONROE AVE</t>
  </si>
  <si>
    <t>VINELAND</t>
  </si>
  <si>
    <t>08361</t>
  </si>
  <si>
    <t>11023468081</t>
  </si>
  <si>
    <t>RANGE,BRINSTON</t>
  </si>
  <si>
    <t>brange</t>
  </si>
  <si>
    <t>2113 COLQUITT AVE</t>
  </si>
  <si>
    <t>ALBANY</t>
  </si>
  <si>
    <t>31707</t>
  </si>
  <si>
    <t>51024629875</t>
  </si>
  <si>
    <t>REDD,BARRY</t>
  </si>
  <si>
    <t>bredd</t>
  </si>
  <si>
    <t>914 MARLBOROUGH RD</t>
  </si>
  <si>
    <t>RALEIGH</t>
  </si>
  <si>
    <t>27610</t>
  </si>
  <si>
    <t>91024628289</t>
  </si>
  <si>
    <t>REYNOLDS,BRAD</t>
  </si>
  <si>
    <t>breynol</t>
  </si>
  <si>
    <t>40 OLD LOCKE 3 RD</t>
  </si>
  <si>
    <t>DEMOPOLIS</t>
  </si>
  <si>
    <t>36732</t>
  </si>
  <si>
    <t>11024629391</t>
  </si>
  <si>
    <t>RIFFLE,BRIAN N</t>
  </si>
  <si>
    <t>briffle</t>
  </si>
  <si>
    <t>7225 KEIBER CIR.</t>
  </si>
  <si>
    <t>32466</t>
  </si>
  <si>
    <t>31024626683</t>
  </si>
  <si>
    <t>RING,BRET</t>
  </si>
  <si>
    <t>bring0</t>
  </si>
  <si>
    <t>28039</t>
  </si>
  <si>
    <t>315 Cathedral Way</t>
  </si>
  <si>
    <t>Grants Pass</t>
  </si>
  <si>
    <t>97526</t>
  </si>
  <si>
    <t>21021074532</t>
  </si>
  <si>
    <t>RIORDAN,BRIAN</t>
  </si>
  <si>
    <t>briorda</t>
  </si>
  <si>
    <t>12023 ABBEY LANE SW</t>
  </si>
  <si>
    <t>PORT ORCHARD</t>
  </si>
  <si>
    <t>98367</t>
  </si>
  <si>
    <t>51024629435</t>
  </si>
  <si>
    <t>ROBERTS,BENJAMIN T</t>
  </si>
  <si>
    <t>brobert</t>
  </si>
  <si>
    <t>140 NW 12TH ST</t>
  </si>
  <si>
    <t>GRESHAM</t>
  </si>
  <si>
    <t>97030</t>
  </si>
  <si>
    <t>21022661722</t>
  </si>
  <si>
    <t>ROGERS,BRIAN L</t>
  </si>
  <si>
    <t>brogers</t>
  </si>
  <si>
    <t>3747 BORDELON CT</t>
  </si>
  <si>
    <t>SAN DIEGO</t>
  </si>
  <si>
    <t>92124</t>
  </si>
  <si>
    <t>91024625619</t>
  </si>
  <si>
    <t>ROOT,BRYAN C</t>
  </si>
  <si>
    <t>broot</t>
  </si>
  <si>
    <t>2730 GREENVILLE RD</t>
  </si>
  <si>
    <t>DRY RIDGE</t>
  </si>
  <si>
    <t>41035</t>
  </si>
  <si>
    <t>51024630935</t>
  </si>
  <si>
    <t>SHELTON,BRANDI</t>
  </si>
  <si>
    <t>bshelto</t>
  </si>
  <si>
    <t>214 W WATT ST</t>
  </si>
  <si>
    <t>ALCOA</t>
  </si>
  <si>
    <t>37701</t>
  </si>
  <si>
    <t>61024622036</t>
  </si>
  <si>
    <t>SKIDMORE,BRADLEY</t>
  </si>
  <si>
    <t>bskidmo</t>
  </si>
  <si>
    <t>203 Timber Shade Dr</t>
  </si>
  <si>
    <t>Red Oak</t>
  </si>
  <si>
    <t>75154</t>
  </si>
  <si>
    <t>21021034892</t>
  </si>
  <si>
    <t>SLATTERY,BRUCE T</t>
  </si>
  <si>
    <t>BSLATTE</t>
  </si>
  <si>
    <t>160 EVANS PLACE</t>
  </si>
  <si>
    <t>SADDLE BROOK</t>
  </si>
  <si>
    <t>07663</t>
  </si>
  <si>
    <t>41024628144</t>
  </si>
  <si>
    <t>SMITH,BRODERICK L</t>
  </si>
  <si>
    <t>bsmith</t>
  </si>
  <si>
    <t>12047 WILLOW TRAIL</t>
  </si>
  <si>
    <t>77035</t>
  </si>
  <si>
    <t>31022028143</t>
  </si>
  <si>
    <t>SOKOLOWSKI,BERNARD</t>
  </si>
  <si>
    <t>BSOKOLO</t>
  </si>
  <si>
    <t>226 Adams Pointe Blvd #8</t>
  </si>
  <si>
    <t>Mars</t>
  </si>
  <si>
    <t>16046</t>
  </si>
  <si>
    <t>81024082028</t>
  </si>
  <si>
    <t>STEWART,BERNARD</t>
  </si>
  <si>
    <t>bstewa4</t>
  </si>
  <si>
    <t>238 w tahiti dr</t>
  </si>
  <si>
    <t>CASA GRANDE</t>
  </si>
  <si>
    <t>85122</t>
  </si>
  <si>
    <t>01021044350</t>
  </si>
  <si>
    <t>STOWELL,BRYAN E</t>
  </si>
  <si>
    <t>BSTOWEL</t>
  </si>
  <si>
    <t>12161 Barker Rd</t>
  </si>
  <si>
    <t>VICTORVILLE</t>
  </si>
  <si>
    <t>92392</t>
  </si>
  <si>
    <t>01021022770</t>
  </si>
  <si>
    <t>STRAYER,BRYAN P</t>
  </si>
  <si>
    <t>BSTRAYE</t>
  </si>
  <si>
    <t>24320 INTEGRITY WY</t>
  </si>
  <si>
    <t>SORRENTO</t>
  </si>
  <si>
    <t>32776</t>
  </si>
  <si>
    <t>81022643698</t>
  </si>
  <si>
    <t>SULTZER,BRIAN</t>
  </si>
  <si>
    <t>bsultze</t>
  </si>
  <si>
    <t>44-3180 KULA KAHIKO RD #97</t>
  </si>
  <si>
    <t>HONOKAA</t>
  </si>
  <si>
    <t>96727</t>
  </si>
  <si>
    <t>21024631122</t>
  </si>
  <si>
    <t>TENENBOYM,BORIS</t>
  </si>
  <si>
    <t>btenenb</t>
  </si>
  <si>
    <t>3934 LONGMORE LN</t>
  </si>
  <si>
    <t>KANNAPOLIS</t>
  </si>
  <si>
    <t>81024625678</t>
  </si>
  <si>
    <t>TETER,BRADLEY</t>
  </si>
  <si>
    <t>bteter</t>
  </si>
  <si>
    <t>30036 MELISSA CT</t>
  </si>
  <si>
    <t>DELMAR</t>
  </si>
  <si>
    <t>21875</t>
  </si>
  <si>
    <t>71024526837</t>
  </si>
  <si>
    <t>THOMAS,BRUNO C</t>
  </si>
  <si>
    <t>bthoma5</t>
  </si>
  <si>
    <t>205 Elm ct</t>
  </si>
  <si>
    <t>Poinciana</t>
  </si>
  <si>
    <t>34759</t>
  </si>
  <si>
    <t>71024622837</t>
  </si>
  <si>
    <t>THOMAS,BARRY</t>
  </si>
  <si>
    <t>bthomas</t>
  </si>
  <si>
    <t>1107 North Main St.</t>
  </si>
  <si>
    <t>Columbia</t>
  </si>
  <si>
    <t>39429</t>
  </si>
  <si>
    <t>61021087746</t>
  </si>
  <si>
    <t>TIERNEY,BRIAN</t>
  </si>
  <si>
    <t>BTIERNE</t>
  </si>
  <si>
    <t>P O BOX 581</t>
  </si>
  <si>
    <t>AQUEBOGUE</t>
  </si>
  <si>
    <t>11931</t>
  </si>
  <si>
    <t>71021037367</t>
  </si>
  <si>
    <t>TOLLEFSON,BRET G</t>
  </si>
  <si>
    <t>BTOLLEF</t>
  </si>
  <si>
    <t>6521  13TH AVE SO.</t>
  </si>
  <si>
    <t>RICHFIELD</t>
  </si>
  <si>
    <t>55423</t>
  </si>
  <si>
    <t>71024630897</t>
  </si>
  <si>
    <t>TURNER,BRIAN</t>
  </si>
  <si>
    <t>bturner</t>
  </si>
  <si>
    <t>379 MAPLE AVENUE</t>
  </si>
  <si>
    <t>NEWARK</t>
  </si>
  <si>
    <t>43055</t>
  </si>
  <si>
    <t>61024630546</t>
  </si>
  <si>
    <t>Vaden,Brandon</t>
  </si>
  <si>
    <t>bvaden</t>
  </si>
  <si>
    <t>2636 Bellefontaine Ave</t>
  </si>
  <si>
    <t>Kansas City</t>
  </si>
  <si>
    <t>64127</t>
  </si>
  <si>
    <t>91024624799</t>
  </si>
  <si>
    <t>WAINWRIGHT,BRANDON</t>
  </si>
  <si>
    <t>bwainwr</t>
  </si>
  <si>
    <t>3932 DEACON AVE</t>
  </si>
  <si>
    <t>BAKERSFIELD</t>
  </si>
  <si>
    <t>93307</t>
  </si>
  <si>
    <t>31021365413</t>
  </si>
  <si>
    <t>WATKINS,BOBBY J</t>
  </si>
  <si>
    <t>bwatki7</t>
  </si>
  <si>
    <t>2550 CARTWRIGHT RD</t>
  </si>
  <si>
    <t>MT STERLING</t>
  </si>
  <si>
    <t>40353</t>
  </si>
  <si>
    <t>01024570460</t>
  </si>
  <si>
    <t>WEBB,BRANDON</t>
  </si>
  <si>
    <t>bwebb4</t>
  </si>
  <si>
    <t>330 CHESTERFIELD DR</t>
  </si>
  <si>
    <t>KINGSLAND</t>
  </si>
  <si>
    <t>78639</t>
  </si>
  <si>
    <t>31022737173</t>
  </si>
  <si>
    <t>WILLIAMS,BRUCE M</t>
  </si>
  <si>
    <t>BWIL167</t>
  </si>
  <si>
    <t>215 MARGARET STREET</t>
  </si>
  <si>
    <t>HOUMA</t>
  </si>
  <si>
    <t>70360</t>
  </si>
  <si>
    <t>61024100066</t>
  </si>
  <si>
    <t>WOHLTMAN,BRYAN</t>
  </si>
  <si>
    <t>bwohltm</t>
  </si>
  <si>
    <t>7 Lakeview Terrace</t>
  </si>
  <si>
    <t>Stanhope</t>
  </si>
  <si>
    <t>07874</t>
  </si>
  <si>
    <t>71024625517</t>
  </si>
  <si>
    <t>WOLFF,BRETT A</t>
  </si>
  <si>
    <t>bwolff</t>
  </si>
  <si>
    <t>12 prospect ave</t>
  </si>
  <si>
    <t>BATAVIA</t>
  </si>
  <si>
    <t>14020</t>
  </si>
  <si>
    <t>51023660945</t>
  </si>
  <si>
    <t>WOODS,BRADLEY</t>
  </si>
  <si>
    <t>bwoods</t>
  </si>
  <si>
    <t>1208 N Saint Joseph Ave</t>
  </si>
  <si>
    <t>47720</t>
  </si>
  <si>
    <t>41024630194</t>
  </si>
  <si>
    <t>WRIGHT,BRANDON</t>
  </si>
  <si>
    <t>bwrigh0</t>
  </si>
  <si>
    <t>6161 DISCOVERY TRAIL</t>
  </si>
  <si>
    <t>BAUXITE</t>
  </si>
  <si>
    <t>72011</t>
  </si>
  <si>
    <t>41021172654</t>
  </si>
  <si>
    <t>AGAYEV,CHINGIZ S</t>
  </si>
  <si>
    <t>CAGAYE</t>
  </si>
  <si>
    <t>12805 w 138 place</t>
  </si>
  <si>
    <t>OVERLAND PARK</t>
  </si>
  <si>
    <t>66221</t>
  </si>
  <si>
    <t>71024585427</t>
  </si>
  <si>
    <t>AMAYA,CARLOS Gustavo</t>
  </si>
  <si>
    <t>camaya</t>
  </si>
  <si>
    <t>2719 Hawthorne ave</t>
  </si>
  <si>
    <t>Hayward</t>
  </si>
  <si>
    <t>31024631223</t>
  </si>
  <si>
    <t>ANDERSEN,CARTER B</t>
  </si>
  <si>
    <t>cander2</t>
  </si>
  <si>
    <t>7007 MOUNT OLIVE CHURCH RD</t>
  </si>
  <si>
    <t>SNOW HILL</t>
  </si>
  <si>
    <t>21863</t>
  </si>
  <si>
    <t>81021049058</t>
  </si>
  <si>
    <t>ANDERSON,CEDRIC D</t>
  </si>
  <si>
    <t>CANDER4</t>
  </si>
  <si>
    <t>5135 TWIN FLOWER CT.</t>
  </si>
  <si>
    <t>INDIAN HEAD</t>
  </si>
  <si>
    <t>20640</t>
  </si>
  <si>
    <t>81024469378</t>
  </si>
  <si>
    <t>AQUILA,CHRISTOPHER</t>
  </si>
  <si>
    <t>caquila</t>
  </si>
  <si>
    <t>1733 Chesterfield Square</t>
  </si>
  <si>
    <t>BEL AIR</t>
  </si>
  <si>
    <t>21015</t>
  </si>
  <si>
    <t>71021295197</t>
  </si>
  <si>
    <t>ARMSTRONG ORTIZ JR,CHESTER</t>
  </si>
  <si>
    <t>CARMST8</t>
  </si>
  <si>
    <t>2773 Washington St</t>
  </si>
  <si>
    <t>LEMON GROVE</t>
  </si>
  <si>
    <t>91945</t>
  </si>
  <si>
    <t>21024631162</t>
  </si>
  <si>
    <t>BANIK,COLIN</t>
  </si>
  <si>
    <t>cbanik</t>
  </si>
  <si>
    <t>21 HIGH ST</t>
  </si>
  <si>
    <t>MILTON</t>
  </si>
  <si>
    <t>02186</t>
  </si>
  <si>
    <t>01021054040</t>
  </si>
  <si>
    <t>BARBA,CHRISTOPHER E</t>
  </si>
  <si>
    <t>CBARBA2</t>
  </si>
  <si>
    <t>11462 MOJAVE DRIVE</t>
  </si>
  <si>
    <t>MIRA LOMA</t>
  </si>
  <si>
    <t>91752</t>
  </si>
  <si>
    <t>31021101263</t>
  </si>
  <si>
    <t>BARLOW II,CHARLES F</t>
  </si>
  <si>
    <t>CBARLO</t>
  </si>
  <si>
    <t>150 OSBORN</t>
  </si>
  <si>
    <t>COMMERCE TWP</t>
  </si>
  <si>
    <t>48382</t>
  </si>
  <si>
    <t>91024630929</t>
  </si>
  <si>
    <t>Barnes,Carlos</t>
  </si>
  <si>
    <t>cbarnes</t>
  </si>
  <si>
    <t>3726 E 88th Cir S</t>
  </si>
  <si>
    <t>Denver</t>
  </si>
  <si>
    <t>80229</t>
  </si>
  <si>
    <t>31023617333</t>
  </si>
  <si>
    <t>BARNETT,CAROLYN</t>
  </si>
  <si>
    <t>cbarnet</t>
  </si>
  <si>
    <t>506 Airport Rd</t>
  </si>
  <si>
    <t>Oxford</t>
  </si>
  <si>
    <t>36203</t>
  </si>
  <si>
    <t>01024625900</t>
  </si>
  <si>
    <t>BEAUBIEN,CLAY M</t>
  </si>
  <si>
    <t>cbeaubi</t>
  </si>
  <si>
    <t>862 RIO MESA CIRCLE</t>
  </si>
  <si>
    <t>SAN MIGUEL</t>
  </si>
  <si>
    <t>93451</t>
  </si>
  <si>
    <t>31024626193</t>
  </si>
  <si>
    <t>BECKER,CHANCE</t>
  </si>
  <si>
    <t>cbecker</t>
  </si>
  <si>
    <t>345 8TH ST LOT 14</t>
  </si>
  <si>
    <t>NE</t>
  </si>
  <si>
    <t>68456</t>
  </si>
  <si>
    <t>21024630172</t>
  </si>
  <si>
    <t>BENDER,CHRISTOPHER M</t>
  </si>
  <si>
    <t>cbender</t>
  </si>
  <si>
    <t>215 MICKEY BLVD</t>
  </si>
  <si>
    <t>ELSBERRY</t>
  </si>
  <si>
    <t>63343</t>
  </si>
  <si>
    <t>91024488809</t>
  </si>
  <si>
    <t>BOOKER,CHRISTOPHER E</t>
  </si>
  <si>
    <t>cbooke0</t>
  </si>
  <si>
    <t>1266 Hahn dr.</t>
  </si>
  <si>
    <t>Pinetop</t>
  </si>
  <si>
    <t>85935</t>
  </si>
  <si>
    <t>11021363661</t>
  </si>
  <si>
    <t>BOXALL,CHARLES E</t>
  </si>
  <si>
    <t>CBOXAL</t>
  </si>
  <si>
    <t>1409 OUTER DRIVE</t>
  </si>
  <si>
    <t>HAGERSTOWN</t>
  </si>
  <si>
    <t>21742</t>
  </si>
  <si>
    <t>01024206960</t>
  </si>
  <si>
    <t>BRAIDICH,CHARLES</t>
  </si>
  <si>
    <t>cbraidi</t>
  </si>
  <si>
    <t>3682 route 394</t>
  </si>
  <si>
    <t>Randolph</t>
  </si>
  <si>
    <t>14772</t>
  </si>
  <si>
    <t>71023245737</t>
  </si>
  <si>
    <t>BROWN,CHARLES V</t>
  </si>
  <si>
    <t>CBROW23</t>
  </si>
  <si>
    <t>12392 EASTLINE RD</t>
  </si>
  <si>
    <t>TRENTON</t>
  </si>
  <si>
    <t>75490</t>
  </si>
  <si>
    <t>91024630489</t>
  </si>
  <si>
    <t>CARTER,CODY</t>
  </si>
  <si>
    <t>ccarter</t>
  </si>
  <si>
    <t>101 VALLEY DR.</t>
  </si>
  <si>
    <t>37172</t>
  </si>
  <si>
    <t>31024531043</t>
  </si>
  <si>
    <t>CASEMORE,CHADWICK Ray</t>
  </si>
  <si>
    <t>ccasemo</t>
  </si>
  <si>
    <t>3255 N M33</t>
  </si>
  <si>
    <t>Rose city</t>
  </si>
  <si>
    <t>48654</t>
  </si>
  <si>
    <t>91022474819</t>
  </si>
  <si>
    <t>CASTRO,CONFESSOR</t>
  </si>
  <si>
    <t>CCAST40</t>
  </si>
  <si>
    <t>1128 N White Fence Ln</t>
  </si>
  <si>
    <t>Addison</t>
  </si>
  <si>
    <t>60101</t>
  </si>
  <si>
    <t>91023764779</t>
  </si>
  <si>
    <t>CHAPLIN,CORNEL A</t>
  </si>
  <si>
    <t>CCHAPLI</t>
  </si>
  <si>
    <t>1919 Dobson st</t>
  </si>
  <si>
    <t>EVANSTON</t>
  </si>
  <si>
    <t>60202-3352</t>
  </si>
  <si>
    <t>21022784612</t>
  </si>
  <si>
    <t>CHETTA,CHRISTOPHER J</t>
  </si>
  <si>
    <t>CCHETTA</t>
  </si>
  <si>
    <t>12605 THIRD ISLE</t>
  </si>
  <si>
    <t>HUDSON</t>
  </si>
  <si>
    <t>34667</t>
  </si>
  <si>
    <t>91024623529</t>
  </si>
  <si>
    <t>COULTER,CHARLES</t>
  </si>
  <si>
    <t>ccoulte</t>
  </si>
  <si>
    <t>10640 CR.1200</t>
  </si>
  <si>
    <t>MALAKOFF</t>
  </si>
  <si>
    <t>75148</t>
  </si>
  <si>
    <t>11021321591</t>
  </si>
  <si>
    <t>CRARY,CHARLES D</t>
  </si>
  <si>
    <t>CCRARY1</t>
  </si>
  <si>
    <t>12148 W. MOHAVE ST.</t>
  </si>
  <si>
    <t>85323</t>
  </si>
  <si>
    <t>11024629381</t>
  </si>
  <si>
    <t>CURRY,CHARLES</t>
  </si>
  <si>
    <t>ccurry0</t>
  </si>
  <si>
    <t>4962 EL CAJON BLVD</t>
  </si>
  <si>
    <t>92115</t>
  </si>
  <si>
    <t>51024615125</t>
  </si>
  <si>
    <t>DARNELL,CHARLES W</t>
  </si>
  <si>
    <t>cdarnel</t>
  </si>
  <si>
    <t>5817 Bear Foot Lane</t>
  </si>
  <si>
    <t>Elkton</t>
  </si>
  <si>
    <t>22827</t>
  </si>
  <si>
    <t>81024631298</t>
  </si>
  <si>
    <t>DAVENPORT,CHRISTOPHER J</t>
  </si>
  <si>
    <t>cdavenp</t>
  </si>
  <si>
    <t>844 HARVEST DR. APT F</t>
  </si>
  <si>
    <t>INDIANAPOLIS</t>
  </si>
  <si>
    <t>46901</t>
  </si>
  <si>
    <t>41024630534</t>
  </si>
  <si>
    <t>DEANES JR.,CHARLES</t>
  </si>
  <si>
    <t>cdeanes</t>
  </si>
  <si>
    <t>424 n high street extended</t>
  </si>
  <si>
    <t>Dover</t>
  </si>
  <si>
    <t>19977</t>
  </si>
  <si>
    <t>81023048278</t>
  </si>
  <si>
    <t>DEGRAVE,CHRISTOPHER H</t>
  </si>
  <si>
    <t>CDEGRA1</t>
  </si>
  <si>
    <t>P</t>
  </si>
  <si>
    <t>N 13639  COUNTY ROAD 551</t>
  </si>
  <si>
    <t>WILSON</t>
  </si>
  <si>
    <t>49896</t>
  </si>
  <si>
    <t>11024627691</t>
  </si>
  <si>
    <t>DELICE,CLEVENS</t>
  </si>
  <si>
    <t>cdelice</t>
  </si>
  <si>
    <t>3247 Sunrise Village Ln</t>
  </si>
  <si>
    <t>Apt A</t>
  </si>
  <si>
    <t>Norcross</t>
  </si>
  <si>
    <t>30093</t>
  </si>
  <si>
    <t>81024631338</t>
  </si>
  <si>
    <t>DIBELLO II,CARL J</t>
  </si>
  <si>
    <t>cdibell</t>
  </si>
  <si>
    <t>112 ROSS PLACE</t>
  </si>
  <si>
    <t>APT.2</t>
  </si>
  <si>
    <t>AUBURN</t>
  </si>
  <si>
    <t>13021</t>
  </si>
  <si>
    <t>01024617310</t>
  </si>
  <si>
    <t>DIOP,CHEIKH</t>
  </si>
  <si>
    <t>cdiop</t>
  </si>
  <si>
    <t>5612 Tumbleweed Circle</t>
  </si>
  <si>
    <t>Apt E</t>
  </si>
  <si>
    <t>23228</t>
  </si>
  <si>
    <t>71022806487</t>
  </si>
  <si>
    <t>DONHAM,CHOCKDI</t>
  </si>
  <si>
    <t>CDONHAM</t>
  </si>
  <si>
    <t>1536 WESLEY STREET</t>
  </si>
  <si>
    <t>89104</t>
  </si>
  <si>
    <t>41003336604</t>
  </si>
  <si>
    <t>DOVE,COREY</t>
  </si>
  <si>
    <t>cdove</t>
  </si>
  <si>
    <t>711 ASHLAND AVE</t>
  </si>
  <si>
    <t>SECANE</t>
  </si>
  <si>
    <t>19018</t>
  </si>
  <si>
    <t>81024554718</t>
  </si>
  <si>
    <t>DUNCAN,CHARLES A</t>
  </si>
  <si>
    <t>cdunca3</t>
  </si>
  <si>
    <t>9209 330th St e</t>
  </si>
  <si>
    <t>61003656696</t>
  </si>
  <si>
    <t>ECKERT,CHRISTOPHER A</t>
  </si>
  <si>
    <t>CECKER0</t>
  </si>
  <si>
    <t>5398 Dellwood Way</t>
  </si>
  <si>
    <t>APT 4</t>
  </si>
  <si>
    <t>San Jose</t>
  </si>
  <si>
    <t>95118</t>
  </si>
  <si>
    <t>81021030848</t>
  </si>
  <si>
    <t>EDWARDS,CASS O</t>
  </si>
  <si>
    <t>CEDWAR1</t>
  </si>
  <si>
    <t>17411 LOWELL</t>
  </si>
  <si>
    <t>ROSEVILLE</t>
  </si>
  <si>
    <t>48066</t>
  </si>
  <si>
    <t>91024627769</t>
  </si>
  <si>
    <t>EVANS,CHRIS</t>
  </si>
  <si>
    <t>cevans</t>
  </si>
  <si>
    <t>4048 EVERETT AVE</t>
  </si>
  <si>
    <t>SPRING HILL</t>
  </si>
  <si>
    <t>34609</t>
  </si>
  <si>
    <t>01024628410</t>
  </si>
  <si>
    <t>FAIR,CHRISTIAN</t>
  </si>
  <si>
    <t>cfair</t>
  </si>
  <si>
    <t>16-566 KEAAU PAHOA RD STE 188</t>
  </si>
  <si>
    <t>STE 188</t>
  </si>
  <si>
    <t>KEAAU</t>
  </si>
  <si>
    <t>96749</t>
  </si>
  <si>
    <t>61024623326</t>
  </si>
  <si>
    <t>FELTON,CALUM</t>
  </si>
  <si>
    <t>cfelton</t>
  </si>
  <si>
    <t>50 Commons Dr</t>
  </si>
  <si>
    <t>Apt 22</t>
  </si>
  <si>
    <t>Shrewsbury</t>
  </si>
  <si>
    <t>01564</t>
  </si>
  <si>
    <t>61024630496</t>
  </si>
  <si>
    <t>FELTS,CHRISTOPHER</t>
  </si>
  <si>
    <t>cfelts</t>
  </si>
  <si>
    <t>160 Cowboy Ridge</t>
  </si>
  <si>
    <t>Pleasanton</t>
  </si>
  <si>
    <t>78064</t>
  </si>
  <si>
    <t>71021090827</t>
  </si>
  <si>
    <t>FLETCHER,CORTEZ A</t>
  </si>
  <si>
    <t>CFLETC1</t>
  </si>
  <si>
    <t>26298 OLD HIGHWAY 20</t>
  </si>
  <si>
    <t>MADISON</t>
  </si>
  <si>
    <t>35756</t>
  </si>
  <si>
    <t>81024558178</t>
  </si>
  <si>
    <t>FORD,CASEY A</t>
  </si>
  <si>
    <t>cford7</t>
  </si>
  <si>
    <t>4229 E Pikes Peak Ave</t>
  </si>
  <si>
    <t>Apt 60</t>
  </si>
  <si>
    <t>Colorado Springs</t>
  </si>
  <si>
    <t>80909</t>
  </si>
  <si>
    <t>61024630936</t>
  </si>
  <si>
    <t>FRANCIS,CURTIS</t>
  </si>
  <si>
    <t>cfranci</t>
  </si>
  <si>
    <t>9521 DELANEY CREEK BLVD 417</t>
  </si>
  <si>
    <t>33619</t>
  </si>
  <si>
    <t>91024264159</t>
  </si>
  <si>
    <t>FUCHS,CONRAD C</t>
  </si>
  <si>
    <t>cfuchs</t>
  </si>
  <si>
    <t>1301 Genesee St</t>
  </si>
  <si>
    <t>Apt 2</t>
  </si>
  <si>
    <t>14611</t>
  </si>
  <si>
    <t>91023993529</t>
  </si>
  <si>
    <t>GALBREATH,CHRISTOPHER L</t>
  </si>
  <si>
    <t>cgalbre</t>
  </si>
  <si>
    <t>3115 Nebraska St</t>
  </si>
  <si>
    <t>Amarillo</t>
  </si>
  <si>
    <t>79106</t>
  </si>
  <si>
    <t>31024627743</t>
  </si>
  <si>
    <t>GARIT,CATALIN</t>
  </si>
  <si>
    <t>cgarit</t>
  </si>
  <si>
    <t>15877 SWEETGUM DR</t>
  </si>
  <si>
    <t>77356</t>
  </si>
  <si>
    <t>51022714335</t>
  </si>
  <si>
    <t>GOLLING,CHARLES P</t>
  </si>
  <si>
    <t>CGOLLIN</t>
  </si>
  <si>
    <t>3684 Manilla Ave</t>
  </si>
  <si>
    <t>Clovis</t>
  </si>
  <si>
    <t>93612</t>
  </si>
  <si>
    <t>51024629345</t>
  </si>
  <si>
    <t>GOMEZ,CHELSEA L</t>
  </si>
  <si>
    <t>cgomez2</t>
  </si>
  <si>
    <t>10855 WINDSOR WALK DR</t>
  </si>
  <si>
    <t>APT 104</t>
  </si>
  <si>
    <t>32837</t>
  </si>
  <si>
    <t>91024630119</t>
  </si>
  <si>
    <t>GONZALEZ,CHARLIE</t>
  </si>
  <si>
    <t>cgonza1</t>
  </si>
  <si>
    <t>1645 SW 15TH ST.</t>
  </si>
  <si>
    <t>33145</t>
  </si>
  <si>
    <t>01021046090</t>
  </si>
  <si>
    <t>GOODWIN,CLAY A</t>
  </si>
  <si>
    <t>CGOODWI</t>
  </si>
  <si>
    <t>213 OLIVER STREET</t>
  </si>
  <si>
    <t>CASEYVILLE</t>
  </si>
  <si>
    <t>62232</t>
  </si>
  <si>
    <t>81021591138</t>
  </si>
  <si>
    <t>GORDON,CHAD E</t>
  </si>
  <si>
    <t>cgordon</t>
  </si>
  <si>
    <t>1310 PROSPECT STREET</t>
  </si>
  <si>
    <t>TEXARKANA</t>
  </si>
  <si>
    <t>71854</t>
  </si>
  <si>
    <t>71024572977</t>
  </si>
  <si>
    <t>GRAVITT,CHRISTOPHER M</t>
  </si>
  <si>
    <t>cgravit</t>
  </si>
  <si>
    <t>613 e oak st</t>
  </si>
  <si>
    <t>Atmore</t>
  </si>
  <si>
    <t>36502</t>
  </si>
  <si>
    <t>01024619510</t>
  </si>
  <si>
    <t>GREENE,CHARLES E</t>
  </si>
  <si>
    <t>cgreene</t>
  </si>
  <si>
    <t>2362 5TH AVENUE</t>
  </si>
  <si>
    <t>JACKSONVILLE</t>
  </si>
  <si>
    <t>32208</t>
  </si>
  <si>
    <t>91024627729</t>
  </si>
  <si>
    <t>GRIFFIN,CLIFTON</t>
  </si>
  <si>
    <t>cgriffi</t>
  </si>
  <si>
    <t>4008 THOMAS JEFFERSON DRIVE</t>
  </si>
  <si>
    <t>23452</t>
  </si>
  <si>
    <t>81024248778</t>
  </si>
  <si>
    <t>GROULX,CODY</t>
  </si>
  <si>
    <t>cgroulx</t>
  </si>
  <si>
    <t>4835 S. 7 MILE RD</t>
  </si>
  <si>
    <t>WHEELER</t>
  </si>
  <si>
    <t>48662</t>
  </si>
  <si>
    <t>01024630570</t>
  </si>
  <si>
    <t>HAND,CHRISTOPHER</t>
  </si>
  <si>
    <t>chand</t>
  </si>
  <si>
    <t>4000 SCHOONER CIRCLE</t>
  </si>
  <si>
    <t>ORIENTAL</t>
  </si>
  <si>
    <t>28571</t>
  </si>
  <si>
    <t>01024629920</t>
  </si>
  <si>
    <t>HARMOR,CODY</t>
  </si>
  <si>
    <t>charmor</t>
  </si>
  <si>
    <t>2610 COUNTRY CLUB RD</t>
  </si>
  <si>
    <t>LOT 3</t>
  </si>
  <si>
    <t>EL DORADO</t>
  </si>
  <si>
    <t>67042</t>
  </si>
  <si>
    <t>41024630574</t>
  </si>
  <si>
    <t>HARTZOG,CLIFFORD</t>
  </si>
  <si>
    <t>chartzo</t>
  </si>
  <si>
    <t>102 HENRIETTA DR</t>
  </si>
  <si>
    <t>LADSON</t>
  </si>
  <si>
    <t>29456</t>
  </si>
  <si>
    <t>11021045951</t>
  </si>
  <si>
    <t>HASHIMOTO,CHAD M</t>
  </si>
  <si>
    <t>CHASHIM</t>
  </si>
  <si>
    <t>1564 KUPAU STREET</t>
  </si>
  <si>
    <t>KAILUA</t>
  </si>
  <si>
    <t>96734</t>
  </si>
  <si>
    <t>71024197167</t>
  </si>
  <si>
    <t>HEARON,CHRISTOPHER E</t>
  </si>
  <si>
    <t>chearo0</t>
  </si>
  <si>
    <t>145 Laurel Wood Ln</t>
  </si>
  <si>
    <t>Oakland</t>
  </si>
  <si>
    <t>38060</t>
  </si>
  <si>
    <t>51023244025</t>
  </si>
  <si>
    <t>HENKEMEYER,CHRISTOPHER F</t>
  </si>
  <si>
    <t>CHENKEM</t>
  </si>
  <si>
    <t>6325 Pablo Ct</t>
  </si>
  <si>
    <t>Chino</t>
  </si>
  <si>
    <t>91710</t>
  </si>
  <si>
    <t>31024629353</t>
  </si>
  <si>
    <t>HENSHAW,CONNOR</t>
  </si>
  <si>
    <t>chensha</t>
  </si>
  <si>
    <t>28071</t>
  </si>
  <si>
    <t>Providence</t>
  </si>
  <si>
    <t>81 MAPLEVILLE ROAD</t>
  </si>
  <si>
    <t>GREENVILLE</t>
  </si>
  <si>
    <t>02828</t>
  </si>
  <si>
    <t>11023208921</t>
  </si>
  <si>
    <t>Hernandez,Cesar B</t>
  </si>
  <si>
    <t>CHER105</t>
  </si>
  <si>
    <t>12417 PORT HAVEN DR</t>
  </si>
  <si>
    <t>GERMANTOWN</t>
  </si>
  <si>
    <t>20874</t>
  </si>
  <si>
    <t>51024460525</t>
  </si>
  <si>
    <t>HOBGOOD,CODY R</t>
  </si>
  <si>
    <t>chobgoo</t>
  </si>
  <si>
    <t>810 SPUNKY HOLLOW ROAD</t>
  </si>
  <si>
    <t>REMLAP</t>
  </si>
  <si>
    <t>35133</t>
  </si>
  <si>
    <t>11024626781</t>
  </si>
  <si>
    <t>HOPKINS,CHRISTOPHER C</t>
  </si>
  <si>
    <t>chopkin</t>
  </si>
  <si>
    <t>5243 woodland ave</t>
  </si>
  <si>
    <t>64110</t>
  </si>
  <si>
    <t>71024630457</t>
  </si>
  <si>
    <t>HORNE,CHARLES E</t>
  </si>
  <si>
    <t>chorne</t>
  </si>
  <si>
    <t>5765 MAIN STREET EAST</t>
  </si>
  <si>
    <t>TREZEVANT</t>
  </si>
  <si>
    <t>38258</t>
  </si>
  <si>
    <t>71024630447</t>
  </si>
  <si>
    <t>HOWARD,CODY J</t>
  </si>
  <si>
    <t>choward</t>
  </si>
  <si>
    <t>261 FAIRFORD RD</t>
  </si>
  <si>
    <t>CALVERT</t>
  </si>
  <si>
    <t>36513</t>
  </si>
  <si>
    <t>71021518287</t>
  </si>
  <si>
    <t>IANUALE,CHRISTOPHER N</t>
  </si>
  <si>
    <t>cianual</t>
  </si>
  <si>
    <t>177 KEYSTONE TR</t>
  </si>
  <si>
    <t>HAINES CITY</t>
  </si>
  <si>
    <t>33844</t>
  </si>
  <si>
    <t>81024625428</t>
  </si>
  <si>
    <t>ISLE,CALEB</t>
  </si>
  <si>
    <t>cisle</t>
  </si>
  <si>
    <t>604 Kenilworth Ave S</t>
  </si>
  <si>
    <t>Lanesboro</t>
  </si>
  <si>
    <t>55949</t>
  </si>
  <si>
    <t>51021059045</t>
  </si>
  <si>
    <t>JACKSON,CARY D</t>
  </si>
  <si>
    <t>CJAC005</t>
  </si>
  <si>
    <t>4956 Summerside Dr</t>
  </si>
  <si>
    <t>Clover</t>
  </si>
  <si>
    <t>29710</t>
  </si>
  <si>
    <t>51024627575</t>
  </si>
  <si>
    <t>JACOB,COREY</t>
  </si>
  <si>
    <t>cjacob</t>
  </si>
  <si>
    <t>14026 HENDRICKS AVE.</t>
  </si>
  <si>
    <t>WARREN</t>
  </si>
  <si>
    <t>48089</t>
  </si>
  <si>
    <t>11024614641</t>
  </si>
  <si>
    <t>JOHNSON,CHRISTOPHER</t>
  </si>
  <si>
    <t>cjohns1</t>
  </si>
  <si>
    <t>1023 DENNIS AVE</t>
  </si>
  <si>
    <t>JASPER</t>
  </si>
  <si>
    <t>37347</t>
  </si>
  <si>
    <t>91024629399</t>
  </si>
  <si>
    <t>JONES,CASEY</t>
  </si>
  <si>
    <t>cjones0</t>
  </si>
  <si>
    <t>402 COUNTY ROAD 419</t>
  </si>
  <si>
    <t>STEPHENVILLE</t>
  </si>
  <si>
    <t>76401</t>
  </si>
  <si>
    <t>91024631199</t>
  </si>
  <si>
    <t>JONES,CHAD</t>
  </si>
  <si>
    <t>cjones1</t>
  </si>
  <si>
    <t>205 SANDRA AVE APT I1</t>
  </si>
  <si>
    <t>MENDOTA</t>
  </si>
  <si>
    <t>61342</t>
  </si>
  <si>
    <t>11021042051</t>
  </si>
  <si>
    <t>KAMIKAWA,CARL N</t>
  </si>
  <si>
    <t>ckamika</t>
  </si>
  <si>
    <t>9 LEHOPULU WAY</t>
  </si>
  <si>
    <t>MAKAWAO</t>
  </si>
  <si>
    <t>96768</t>
  </si>
  <si>
    <t>81024365348</t>
  </si>
  <si>
    <t>KIDD,CODY P</t>
  </si>
  <si>
    <t>ckidd0</t>
  </si>
  <si>
    <t>2302 Adam ave</t>
  </si>
  <si>
    <t>ABILENE</t>
  </si>
  <si>
    <t>79602</t>
  </si>
  <si>
    <t>51024105755</t>
  </si>
  <si>
    <t>KILLEEN,CHAD</t>
  </si>
  <si>
    <t>ckillee</t>
  </si>
  <si>
    <t>43 brookview ave</t>
  </si>
  <si>
    <t>Wallingford</t>
  </si>
  <si>
    <t>06492</t>
  </si>
  <si>
    <t>01004748690</t>
  </si>
  <si>
    <t>KING,COREY</t>
  </si>
  <si>
    <t>cking</t>
  </si>
  <si>
    <t>1202 WAVERLY DR.</t>
  </si>
  <si>
    <t>BAY ST LOUIS</t>
  </si>
  <si>
    <t>01022660550</t>
  </si>
  <si>
    <t>KRONBERG,CALEB D</t>
  </si>
  <si>
    <t>CKRONBE</t>
  </si>
  <si>
    <t>128 HARTMAN CIR</t>
  </si>
  <si>
    <t>FRIDLEY</t>
  </si>
  <si>
    <t>55432</t>
  </si>
  <si>
    <t>21021075492</t>
  </si>
  <si>
    <t>LARSON,CHRISTOPHER C</t>
  </si>
  <si>
    <t>clarson</t>
  </si>
  <si>
    <t>216 E Roberts ave</t>
  </si>
  <si>
    <t>New cambria</t>
  </si>
  <si>
    <t>63558</t>
  </si>
  <si>
    <t>31024627713</t>
  </si>
  <si>
    <t>LAZARUS,CRISTY JOHN</t>
  </si>
  <si>
    <t>clazaru</t>
  </si>
  <si>
    <t>100 Trenton Drive</t>
  </si>
  <si>
    <t>WARNER ROBINS</t>
  </si>
  <si>
    <t>31093</t>
  </si>
  <si>
    <t>21024630382</t>
  </si>
  <si>
    <t>LEE,CHUL H</t>
  </si>
  <si>
    <t>clee0</t>
  </si>
  <si>
    <t>3207 W GATE PKWY</t>
  </si>
  <si>
    <t>61108</t>
  </si>
  <si>
    <t>81024630938</t>
  </si>
  <si>
    <t>LEWIS,CORY</t>
  </si>
  <si>
    <t>clewis</t>
  </si>
  <si>
    <t>2001 PECAN STREET</t>
  </si>
  <si>
    <t>11024629421</t>
  </si>
  <si>
    <t>LINGAFELTER-CRANE,CONNOR J</t>
  </si>
  <si>
    <t>clingaf</t>
  </si>
  <si>
    <t>2911 RIVERSIDE AVE</t>
  </si>
  <si>
    <t>32205</t>
  </si>
  <si>
    <t>61023984886</t>
  </si>
  <si>
    <t>LOERWALD,CHARLES J</t>
  </si>
  <si>
    <t>cloerwa</t>
  </si>
  <si>
    <t>381 Cornwall Ave</t>
  </si>
  <si>
    <t>S Elgin</t>
  </si>
  <si>
    <t>60177</t>
  </si>
  <si>
    <t>41021471054</t>
  </si>
  <si>
    <t>LOWE,CRAIG A</t>
  </si>
  <si>
    <t>CLOWE3</t>
  </si>
  <si>
    <t>2131 N Meridian Rd.</t>
  </si>
  <si>
    <t>Apt 247</t>
  </si>
  <si>
    <t>TALLAHASSEE</t>
  </si>
  <si>
    <t>32303</t>
  </si>
  <si>
    <t>31024514693</t>
  </si>
  <si>
    <t>LOWRY,CONRAD</t>
  </si>
  <si>
    <t>clowry</t>
  </si>
  <si>
    <t>4888 state route 288</t>
  </si>
  <si>
    <t>Galion</t>
  </si>
  <si>
    <t>44833</t>
  </si>
  <si>
    <t>11024631251</t>
  </si>
  <si>
    <t>LUGO,CAROLINA</t>
  </si>
  <si>
    <t>clugo</t>
  </si>
  <si>
    <t>1106 WEST HARBOUR DRIVE</t>
  </si>
  <si>
    <t>CHESTER</t>
  </si>
  <si>
    <t>23831</t>
  </si>
  <si>
    <t>21021058112</t>
  </si>
  <si>
    <t>MACKEW,CHARLES A</t>
  </si>
  <si>
    <t>CMACKE2</t>
  </si>
  <si>
    <t>20714 STAFFORD</t>
  </si>
  <si>
    <t>CLINTON TOWNSHIP</t>
  </si>
  <si>
    <t>48035</t>
  </si>
  <si>
    <t>81024579428</t>
  </si>
  <si>
    <t>MAESER,CHRISTOPHER M</t>
  </si>
  <si>
    <t>cmaeser</t>
  </si>
  <si>
    <t>185 Deer Trail</t>
  </si>
  <si>
    <t>Goreville</t>
  </si>
  <si>
    <t>62939</t>
  </si>
  <si>
    <t>81022029378</t>
  </si>
  <si>
    <t>MAGANA,CHARLES G</t>
  </si>
  <si>
    <t>CMAGAN3</t>
  </si>
  <si>
    <t>91-1020 Hokua Place</t>
  </si>
  <si>
    <t>71024630417</t>
  </si>
  <si>
    <t>MALUMBA,CLEMENT</t>
  </si>
  <si>
    <t>cmalumb</t>
  </si>
  <si>
    <t>7824 HEPATICA DR</t>
  </si>
  <si>
    <t>LOUISVILLE</t>
  </si>
  <si>
    <t>40258</t>
  </si>
  <si>
    <t>31024537233</t>
  </si>
  <si>
    <t>MANSFIELD,COLIN K</t>
  </si>
  <si>
    <t>cmansfi</t>
  </si>
  <si>
    <t>1984 STEWART DR NW</t>
  </si>
  <si>
    <t>44485</t>
  </si>
  <si>
    <t>81021339278</t>
  </si>
  <si>
    <t>MANTON,CHRISTOPHER C</t>
  </si>
  <si>
    <t>CMANTO</t>
  </si>
  <si>
    <t>13063 JOSEPH RD</t>
  </si>
  <si>
    <t>FOLSOM</t>
  </si>
  <si>
    <t>70437</t>
  </si>
  <si>
    <t>31024546893</t>
  </si>
  <si>
    <t>MARTINEZ,CRISTINA A</t>
  </si>
  <si>
    <t>cmart11</t>
  </si>
  <si>
    <t>1015 e 14 St</t>
  </si>
  <si>
    <t>Eldon</t>
  </si>
  <si>
    <t>65026</t>
  </si>
  <si>
    <t>51024631265</t>
  </si>
  <si>
    <t>MARTELL,COLTON A</t>
  </si>
  <si>
    <t>cmartel</t>
  </si>
  <si>
    <t>125 S ASHLAND AVE</t>
  </si>
  <si>
    <t>GREEN BAY</t>
  </si>
  <si>
    <t>54303</t>
  </si>
  <si>
    <t>81024140628</t>
  </si>
  <si>
    <t>MASON,CHRISTOPHER M</t>
  </si>
  <si>
    <t>cmason6</t>
  </si>
  <si>
    <t>20815 Lexington road</t>
  </si>
  <si>
    <t>Fredericktown</t>
  </si>
  <si>
    <t>43019</t>
  </si>
  <si>
    <t>11021688391</t>
  </si>
  <si>
    <t>MC CAMY,COREY L</t>
  </si>
  <si>
    <t>CMCCAMY</t>
  </si>
  <si>
    <t>701 FISCHER RD</t>
  </si>
  <si>
    <t>LOT 69</t>
  </si>
  <si>
    <t>CREVE COEUR</t>
  </si>
  <si>
    <t>61610</t>
  </si>
  <si>
    <t>01024630380</t>
  </si>
  <si>
    <t>MCCLAIN,CHARLES</t>
  </si>
  <si>
    <t>cmcclai</t>
  </si>
  <si>
    <t>214 N WALNUT</t>
  </si>
  <si>
    <t>GENOA</t>
  </si>
  <si>
    <t>68640</t>
  </si>
  <si>
    <t>61022535616</t>
  </si>
  <si>
    <t>MILLER JR,CALVIN</t>
  </si>
  <si>
    <t>CMIL207</t>
  </si>
  <si>
    <t>670 E. DELAWARE</t>
  </si>
  <si>
    <t>BENTON HARBOR</t>
  </si>
  <si>
    <t>49022</t>
  </si>
  <si>
    <t>41024594964</t>
  </si>
  <si>
    <t>MIRANDA GOMEZ,CESAR A</t>
  </si>
  <si>
    <t>cmirand</t>
  </si>
  <si>
    <t>13 Corporate Blvd</t>
  </si>
  <si>
    <t>Falling waters</t>
  </si>
  <si>
    <t>25419</t>
  </si>
  <si>
    <t>51024281935</t>
  </si>
  <si>
    <t>MOFFIT JR,CHARLES B</t>
  </si>
  <si>
    <t>cmoffit</t>
  </si>
  <si>
    <t>612 LINCOLN STREET</t>
  </si>
  <si>
    <t>MONONGAHELA</t>
  </si>
  <si>
    <t>15063</t>
  </si>
  <si>
    <t>01024630980</t>
  </si>
  <si>
    <t>Montgomery,Curtis L</t>
  </si>
  <si>
    <t>cmontgo</t>
  </si>
  <si>
    <t>1205 Hawthorne avenue</t>
  </si>
  <si>
    <t>Unit A</t>
  </si>
  <si>
    <t>Minneapolis</t>
  </si>
  <si>
    <t>55403</t>
  </si>
  <si>
    <t>91024631089</t>
  </si>
  <si>
    <t>NAPIER,CHAD</t>
  </si>
  <si>
    <t>cnapier</t>
  </si>
  <si>
    <t>1164 HWY 11</t>
  </si>
  <si>
    <t>SEARCY</t>
  </si>
  <si>
    <t>72143</t>
  </si>
  <si>
    <t>61024627126</t>
  </si>
  <si>
    <t>NEAL,CORIN C</t>
  </si>
  <si>
    <t>cneal</t>
  </si>
  <si>
    <t>4325 Winningham Rd</t>
  </si>
  <si>
    <t>Crewe</t>
  </si>
  <si>
    <t>23930</t>
  </si>
  <si>
    <t>91024630869</t>
  </si>
  <si>
    <t>NEWELL,COREY</t>
  </si>
  <si>
    <t>cnewell</t>
  </si>
  <si>
    <t>10343 Longview dr.</t>
  </si>
  <si>
    <t>Foley</t>
  </si>
  <si>
    <t>36535</t>
  </si>
  <si>
    <t>91024459239</t>
  </si>
  <si>
    <t>OCHOA,CESAR</t>
  </si>
  <si>
    <t>cochoa8</t>
  </si>
  <si>
    <t>8119 Garfield Ave</t>
  </si>
  <si>
    <t>Bell gardens</t>
  </si>
  <si>
    <t>90201</t>
  </si>
  <si>
    <t>81021721798</t>
  </si>
  <si>
    <t>ODDEN,CURTIS</t>
  </si>
  <si>
    <t>CODDEN1</t>
  </si>
  <si>
    <t>2604 14TH AVE S E</t>
  </si>
  <si>
    <t>MANDAN</t>
  </si>
  <si>
    <t>ND</t>
  </si>
  <si>
    <t>58554</t>
  </si>
  <si>
    <t>61024625606</t>
  </si>
  <si>
    <t>OKOYE,CHRISTOPHER</t>
  </si>
  <si>
    <t>cokoye</t>
  </si>
  <si>
    <t>631 EL CAMINO REAL</t>
  </si>
  <si>
    <t>Apt 203</t>
  </si>
  <si>
    <t>SANTA CLARA</t>
  </si>
  <si>
    <t>95050</t>
  </si>
  <si>
    <t>61024626896</t>
  </si>
  <si>
    <t>OLIVER,CALVIN R</t>
  </si>
  <si>
    <t>coliver</t>
  </si>
  <si>
    <t>1536 AUSTIN DR</t>
  </si>
  <si>
    <t>MACON</t>
  </si>
  <si>
    <t>31217</t>
  </si>
  <si>
    <t>91021032489</t>
  </si>
  <si>
    <t>OZAKI-GARNICA,CAROLYN T</t>
  </si>
  <si>
    <t>COZAKIG</t>
  </si>
  <si>
    <t>3115 W LINDACITA LN</t>
  </si>
  <si>
    <t>ANAHEIM</t>
  </si>
  <si>
    <t>92804</t>
  </si>
  <si>
    <t>81024630408</t>
  </si>
  <si>
    <t>Padgett,Chelsea</t>
  </si>
  <si>
    <t>cpadget</t>
  </si>
  <si>
    <t>200 middlebrook dr</t>
  </si>
  <si>
    <t>fayetteville</t>
  </si>
  <si>
    <t>30215</t>
  </si>
  <si>
    <t>71024619547</t>
  </si>
  <si>
    <t>PEEPLES,CHARLIE</t>
  </si>
  <si>
    <t>cpeeple</t>
  </si>
  <si>
    <t>3548 S Bonn Ave</t>
  </si>
  <si>
    <t>WICHITA</t>
  </si>
  <si>
    <t>67217</t>
  </si>
  <si>
    <t>61024626166</t>
  </si>
  <si>
    <t>PERRINE-MCGRATH,CODY</t>
  </si>
  <si>
    <t>cperrin</t>
  </si>
  <si>
    <t>134 Altamont rd</t>
  </si>
  <si>
    <t>Voorheesville</t>
  </si>
  <si>
    <t>12186</t>
  </si>
  <si>
    <t>61024334446</t>
  </si>
  <si>
    <t>PLUMMER,CARL</t>
  </si>
  <si>
    <t>cplumme</t>
  </si>
  <si>
    <t>4627 LONGFELLOW DR.</t>
  </si>
  <si>
    <t>70127</t>
  </si>
  <si>
    <t>01021295900</t>
  </si>
  <si>
    <t>POPP,CHRISTOPHER N</t>
  </si>
  <si>
    <t>CPOPP1</t>
  </si>
  <si>
    <t>331 PRINCEWOOD AVENUE</t>
  </si>
  <si>
    <t>KETTERING</t>
  </si>
  <si>
    <t>45429</t>
  </si>
  <si>
    <t>11024292071</t>
  </si>
  <si>
    <t>POPPE,CRAIG</t>
  </si>
  <si>
    <t>cpoppe</t>
  </si>
  <si>
    <t>832 CORN TASSEL RD</t>
  </si>
  <si>
    <t>N/A</t>
  </si>
  <si>
    <t>DANVILLE</t>
  </si>
  <si>
    <t>24540</t>
  </si>
  <si>
    <t>11024573741</t>
  </si>
  <si>
    <t>PRUIT,CURTIS</t>
  </si>
  <si>
    <t>cpruit</t>
  </si>
  <si>
    <t>20521 Viking ave nw #A</t>
  </si>
  <si>
    <t>Poulsbo</t>
  </si>
  <si>
    <t>98370</t>
  </si>
  <si>
    <t>91021059799</t>
  </si>
  <si>
    <t>RADKOWSKI,CHRISTOPHER</t>
  </si>
  <si>
    <t>CRADKOW</t>
  </si>
  <si>
    <t>678 LA SALLE DRIVE</t>
  </si>
  <si>
    <t>ALTAMONTE SPRINGS</t>
  </si>
  <si>
    <t>32714</t>
  </si>
  <si>
    <t>31024630173</t>
  </si>
  <si>
    <t>REDWINE,CODY</t>
  </si>
  <si>
    <t>credwin</t>
  </si>
  <si>
    <t>28123</t>
  </si>
  <si>
    <t>229 BOSTON DRIVE</t>
  </si>
  <si>
    <t>VERSAILLES</t>
  </si>
  <si>
    <t>40383</t>
  </si>
  <si>
    <t>51022539955</t>
  </si>
  <si>
    <t>REYES,CARLOS</t>
  </si>
  <si>
    <t>CREYE37</t>
  </si>
  <si>
    <t>329 Caldera st</t>
  </si>
  <si>
    <t>Perris</t>
  </si>
  <si>
    <t>92570</t>
  </si>
  <si>
    <t>21024631372</t>
  </si>
  <si>
    <t>RIXEY,CHARLES</t>
  </si>
  <si>
    <t>crixey</t>
  </si>
  <si>
    <t>515 CHURCH LANE</t>
  </si>
  <si>
    <t>EVINGTON</t>
  </si>
  <si>
    <t>24550</t>
  </si>
  <si>
    <t>51024514475</t>
  </si>
  <si>
    <t>ROBBINS,CLAYTON L</t>
  </si>
  <si>
    <t>crobbi2</t>
  </si>
  <si>
    <t>18217 FOX PEN RD</t>
  </si>
  <si>
    <t>QUEEN CITY</t>
  </si>
  <si>
    <t>63501</t>
  </si>
  <si>
    <t>81021110148</t>
  </si>
  <si>
    <t>ROBERTSON,COLIN R</t>
  </si>
  <si>
    <t>CROBE43</t>
  </si>
  <si>
    <t>575 HAIG  STREET</t>
  </si>
  <si>
    <t>BALDWIN</t>
  </si>
  <si>
    <t>11510</t>
  </si>
  <si>
    <t>91024631209</t>
  </si>
  <si>
    <t>ROBERTS,CHANCE</t>
  </si>
  <si>
    <t>crobert</t>
  </si>
  <si>
    <t>70436 2ND ST</t>
  </si>
  <si>
    <t>70433</t>
  </si>
  <si>
    <t>51024616665</t>
  </si>
  <si>
    <t>RODRIGUEZ,CRISTIAN</t>
  </si>
  <si>
    <t>crodr10</t>
  </si>
  <si>
    <t>1412 W 72ND PL</t>
  </si>
  <si>
    <t>60636</t>
  </si>
  <si>
    <t>01023599800</t>
  </si>
  <si>
    <t>RODRIGUEZ,CLAUDIO C</t>
  </si>
  <si>
    <t>CRODR18</t>
  </si>
  <si>
    <t>8721 Greenback Lane APT 5</t>
  </si>
  <si>
    <t>Orangevale</t>
  </si>
  <si>
    <t>95662</t>
  </si>
  <si>
    <t>41024630464</t>
  </si>
  <si>
    <t>ROGGE,CHRISTOPHER J</t>
  </si>
  <si>
    <t>crogge</t>
  </si>
  <si>
    <t>2167 N 52ND ST</t>
  </si>
  <si>
    <t>MILWAUKEE</t>
  </si>
  <si>
    <t>53208</t>
  </si>
  <si>
    <t>61024624756</t>
  </si>
  <si>
    <t>ROSA,CARLOS A</t>
  </si>
  <si>
    <t>crosa</t>
  </si>
  <si>
    <t>1849 GLEASON AVENUE 1F</t>
  </si>
  <si>
    <t>10472</t>
  </si>
  <si>
    <t>81024622088</t>
  </si>
  <si>
    <t>ROSALES,CARLOS</t>
  </si>
  <si>
    <t>crosale</t>
  </si>
  <si>
    <t>8125 SOUTH HOOVER STREET</t>
  </si>
  <si>
    <t>APT K</t>
  </si>
  <si>
    <t>90044</t>
  </si>
  <si>
    <t>81024630138</t>
  </si>
  <si>
    <t>ROSS,COLIN</t>
  </si>
  <si>
    <t>cross</t>
  </si>
  <si>
    <t>9127 E 3000 N RD APT B</t>
  </si>
  <si>
    <t>MOMENCE</t>
  </si>
  <si>
    <t>60954</t>
  </si>
  <si>
    <t>21024631042</t>
  </si>
  <si>
    <t>SCALLAN,COLLIN</t>
  </si>
  <si>
    <t>cscalla</t>
  </si>
  <si>
    <t>28092</t>
  </si>
  <si>
    <t>1828 LA-115</t>
  </si>
  <si>
    <t>MANSURA</t>
  </si>
  <si>
    <t>71350</t>
  </si>
  <si>
    <t>71024624017</t>
  </si>
  <si>
    <t>SCHAEFFER,COLLIN</t>
  </si>
  <si>
    <t>cschaef</t>
  </si>
  <si>
    <t>11305 west pond dr</t>
  </si>
  <si>
    <t>Aubrey</t>
  </si>
  <si>
    <t>76227</t>
  </si>
  <si>
    <t>11023972061</t>
  </si>
  <si>
    <t>SCOTT,CORNELIUS</t>
  </si>
  <si>
    <t>cscott</t>
  </si>
  <si>
    <t>95-009 Waikalani Drive</t>
  </si>
  <si>
    <t>A305</t>
  </si>
  <si>
    <t>91024630569</t>
  </si>
  <si>
    <t>SEALY,CHRIS</t>
  </si>
  <si>
    <t>csealy</t>
  </si>
  <si>
    <t>3 VIC ELLIS RD</t>
  </si>
  <si>
    <t>HATTIESBURG</t>
  </si>
  <si>
    <t>39401</t>
  </si>
  <si>
    <t>41024622274</t>
  </si>
  <si>
    <t>SHAW,CHRISTOPHER J</t>
  </si>
  <si>
    <t>cshaw0</t>
  </si>
  <si>
    <t>120 COUNTY ROAD 249</t>
  </si>
  <si>
    <t>LEESBURG</t>
  </si>
  <si>
    <t>35983</t>
  </si>
  <si>
    <t>71021059297</t>
  </si>
  <si>
    <t>SILVA,CHANDIMA D</t>
  </si>
  <si>
    <t>CSILVA5</t>
  </si>
  <si>
    <t>1112 MAXI CIR</t>
  </si>
  <si>
    <t>FRIENDSWOOD</t>
  </si>
  <si>
    <t>77546</t>
  </si>
  <si>
    <t>21021912442</t>
  </si>
  <si>
    <t>SKWARCZYNSKI,CHARLES R</t>
  </si>
  <si>
    <t>CSKWARC</t>
  </si>
  <si>
    <t>1068 LISA BOULEVARD</t>
  </si>
  <si>
    <t>AURORA</t>
  </si>
  <si>
    <t>60505</t>
  </si>
  <si>
    <t>61023468066</t>
  </si>
  <si>
    <t>SLAUGHTER,CONRAD S</t>
  </si>
  <si>
    <t>CSLAUG4</t>
  </si>
  <si>
    <t>4231 46TH AVENUE</t>
  </si>
  <si>
    <t>SACRAMENTO</t>
  </si>
  <si>
    <t>95824</t>
  </si>
  <si>
    <t>01022493670</t>
  </si>
  <si>
    <t>SMEE,CLIFFORD A</t>
  </si>
  <si>
    <t>CSMEE00</t>
  </si>
  <si>
    <t>1825 NADINE AVE</t>
  </si>
  <si>
    <t>MODESTO</t>
  </si>
  <si>
    <t>95351</t>
  </si>
  <si>
    <t>41022058504</t>
  </si>
  <si>
    <t>Smith,Claude R</t>
  </si>
  <si>
    <t>CSMI118</t>
  </si>
  <si>
    <t>16245 La Highway 16</t>
  </si>
  <si>
    <t>French Settlement</t>
  </si>
  <si>
    <t>70733-2303</t>
  </si>
  <si>
    <t>11024630061</t>
  </si>
  <si>
    <t>STANLEY,CADE</t>
  </si>
  <si>
    <t>cstanle</t>
  </si>
  <si>
    <t>1700 PATRIOT WAY</t>
  </si>
  <si>
    <t>DE PERE</t>
  </si>
  <si>
    <t>54115</t>
  </si>
  <si>
    <t>31024616613</t>
  </si>
  <si>
    <t>STARNES,CALVIN L</t>
  </si>
  <si>
    <t>cstarne</t>
  </si>
  <si>
    <t>3211 HIGHWAY 34</t>
  </si>
  <si>
    <t>WOODBURN</t>
  </si>
  <si>
    <t>50275</t>
  </si>
  <si>
    <t>91023961179</t>
  </si>
  <si>
    <t>STURKEY,CORNELIUS</t>
  </si>
  <si>
    <t>csturke</t>
  </si>
  <si>
    <t>466 Gordon Ave</t>
  </si>
  <si>
    <t>Unit #1E</t>
  </si>
  <si>
    <t>Calumet City</t>
  </si>
  <si>
    <t>60409</t>
  </si>
  <si>
    <t>91024630979</t>
  </si>
  <si>
    <t>SUTTON,CHRISTOPHER P</t>
  </si>
  <si>
    <t>csutton</t>
  </si>
  <si>
    <t>314 ELTON DR</t>
  </si>
  <si>
    <t>HOPKINSVILLE</t>
  </si>
  <si>
    <t>42240</t>
  </si>
  <si>
    <t>91024591789</t>
  </si>
  <si>
    <t>TAYLOR,CHARLES W</t>
  </si>
  <si>
    <t>ctayl14</t>
  </si>
  <si>
    <t>239 BAY OAKS DR</t>
  </si>
  <si>
    <t>41004691334</t>
  </si>
  <si>
    <t>TAYLOR,COREY L</t>
  </si>
  <si>
    <t>ctaylor</t>
  </si>
  <si>
    <t>1009 KENELM COURT</t>
  </si>
  <si>
    <t>01024630860</t>
  </si>
  <si>
    <t>THOMAS,CEDRIC</t>
  </si>
  <si>
    <t>cthomas</t>
  </si>
  <si>
    <t>SATURN ST</t>
  </si>
  <si>
    <t>DUNN</t>
  </si>
  <si>
    <t>28334</t>
  </si>
  <si>
    <t>81024623478</t>
  </si>
  <si>
    <t>TILLIS,CHRISTOPHER</t>
  </si>
  <si>
    <t>ctillis</t>
  </si>
  <si>
    <t>18410 OAK CANYON ROAD APT#445</t>
  </si>
  <si>
    <t>CANYON COUNTRY</t>
  </si>
  <si>
    <t>91387</t>
  </si>
  <si>
    <t>41021886704</t>
  </si>
  <si>
    <t>VASQUEZ,CARLOS</t>
  </si>
  <si>
    <t>CVASQUE</t>
  </si>
  <si>
    <t>3521 HAROLD DRIVE</t>
  </si>
  <si>
    <t>CORPUS CHRISTI</t>
  </si>
  <si>
    <t>78415</t>
  </si>
  <si>
    <t>01022028210</t>
  </si>
  <si>
    <t>WALKER,CATHERINE</t>
  </si>
  <si>
    <t>CWALKE5</t>
  </si>
  <si>
    <t>3535 Avion Woods Court</t>
  </si>
  <si>
    <t>Unit 602</t>
  </si>
  <si>
    <t>Naples</t>
  </si>
  <si>
    <t>34104</t>
  </si>
  <si>
    <t>11024325891</t>
  </si>
  <si>
    <t>WALLACE,CLINT</t>
  </si>
  <si>
    <t>cwalla1</t>
  </si>
  <si>
    <t>577 Mary Jane Ln</t>
  </si>
  <si>
    <t>Wood Dale</t>
  </si>
  <si>
    <t>60191</t>
  </si>
  <si>
    <t>81024606978</t>
  </si>
  <si>
    <t>WATKINS,CHRIS</t>
  </si>
  <si>
    <t>cwatki0</t>
  </si>
  <si>
    <t>3865 CLIME RD</t>
  </si>
  <si>
    <t>43228</t>
  </si>
  <si>
    <t>21021957022</t>
  </si>
  <si>
    <t>WELCOME,CHRIS</t>
  </si>
  <si>
    <t>CWELCOM</t>
  </si>
  <si>
    <t>5907 SW 115th St Rd</t>
  </si>
  <si>
    <t>OCALA</t>
  </si>
  <si>
    <t>34476</t>
  </si>
  <si>
    <t>91022626389</t>
  </si>
  <si>
    <t>WELLS,CRAIG R</t>
  </si>
  <si>
    <t>CWELL22</t>
  </si>
  <si>
    <t>179 CR 605</t>
  </si>
  <si>
    <t>ANGLETON</t>
  </si>
  <si>
    <t>77515</t>
  </si>
  <si>
    <t>61024626286</t>
  </si>
  <si>
    <t>WEYAND,CORY</t>
  </si>
  <si>
    <t>cweyand</t>
  </si>
  <si>
    <t>11021 LOWER TWIN RD</t>
  </si>
  <si>
    <t>SOUTH SALEM</t>
  </si>
  <si>
    <t>45681</t>
  </si>
  <si>
    <t>61023403266</t>
  </si>
  <si>
    <t>WILCHER,CHRISTOPHER S</t>
  </si>
  <si>
    <t>CWILCHE</t>
  </si>
  <si>
    <t>4109 sweet clover lane</t>
  </si>
  <si>
    <t>Crowley</t>
  </si>
  <si>
    <t>76036</t>
  </si>
  <si>
    <t>71024631237</t>
  </si>
  <si>
    <t>WILLINGHAM,CASEY D</t>
  </si>
  <si>
    <t>cwillin</t>
  </si>
  <si>
    <t>2132 NE BRIDGECREEK AVE</t>
  </si>
  <si>
    <t>L93</t>
  </si>
  <si>
    <t>VANCOUVER</t>
  </si>
  <si>
    <t>98664</t>
  </si>
  <si>
    <t>91024628599</t>
  </si>
  <si>
    <t>Wilson,Charles M</t>
  </si>
  <si>
    <t>cwilso1</t>
  </si>
  <si>
    <t>438 Hindman Road</t>
  </si>
  <si>
    <t>Travelers Rest</t>
  </si>
  <si>
    <t>29690</t>
  </si>
  <si>
    <t>61021066426</t>
  </si>
  <si>
    <t>WURTZ,CHRISTOPHER B</t>
  </si>
  <si>
    <t>CWURTZ1</t>
  </si>
  <si>
    <t>255 MAINES RD</t>
  </si>
  <si>
    <t>hawley</t>
  </si>
  <si>
    <t>18428</t>
  </si>
  <si>
    <t>61022198556</t>
  </si>
  <si>
    <t>YARZA,CONSTANTINE E</t>
  </si>
  <si>
    <t>CYARZA</t>
  </si>
  <si>
    <t>19327 REVERE AVE</t>
  </si>
  <si>
    <t>CERRITOS</t>
  </si>
  <si>
    <t>90703</t>
  </si>
  <si>
    <t>91024631309</t>
  </si>
  <si>
    <t>ABBOTT,DARRELL L</t>
  </si>
  <si>
    <t>dabbott</t>
  </si>
  <si>
    <t>1608 HARTLEY</t>
  </si>
  <si>
    <t>LINCOLN</t>
  </si>
  <si>
    <t>68521</t>
  </si>
  <si>
    <t>01024631090</t>
  </si>
  <si>
    <t>ABREU,DILAN I</t>
  </si>
  <si>
    <t>dabreu</t>
  </si>
  <si>
    <t>4234 W AUGUSTA BLVD</t>
  </si>
  <si>
    <t>60651</t>
  </si>
  <si>
    <t>61024618856</t>
  </si>
  <si>
    <t>AIDEN,DERRICK</t>
  </si>
  <si>
    <t>daiden</t>
  </si>
  <si>
    <t>825 80TH STREET</t>
  </si>
  <si>
    <t>NEWPORT NEWS</t>
  </si>
  <si>
    <t>23605</t>
  </si>
  <si>
    <t>51024631125</t>
  </si>
  <si>
    <t>AMEZCUA,DAVID</t>
  </si>
  <si>
    <t>damezcu</t>
  </si>
  <si>
    <t>80700 WILLOW LN</t>
  </si>
  <si>
    <t>INDIO</t>
  </si>
  <si>
    <t>92201</t>
  </si>
  <si>
    <t>61021379746</t>
  </si>
  <si>
    <t>ANDREPONT,DAIMON</t>
  </si>
  <si>
    <t>dandrep</t>
  </si>
  <si>
    <t>6909 EVANGELINE HWY</t>
  </si>
  <si>
    <t>BASILE</t>
  </si>
  <si>
    <t>70515</t>
  </si>
  <si>
    <t>21024631212</t>
  </si>
  <si>
    <t>AVILA,DAVID</t>
  </si>
  <si>
    <t>davila</t>
  </si>
  <si>
    <t>819 JACKSON ST</t>
  </si>
  <si>
    <t>SPARTANBURG</t>
  </si>
  <si>
    <t>29303</t>
  </si>
  <si>
    <t>71024630497</t>
  </si>
  <si>
    <t>BAILEY,DARREN</t>
  </si>
  <si>
    <t>dbailey</t>
  </si>
  <si>
    <t>600 WILLIAM ST. APT 401</t>
  </si>
  <si>
    <t>OAKLAND</t>
  </si>
  <si>
    <t>94612</t>
  </si>
  <si>
    <t>71022628347</t>
  </si>
  <si>
    <t>BALABAN,DANIEL J</t>
  </si>
  <si>
    <t>DBALABA</t>
  </si>
  <si>
    <t>1007 s na wa ta</t>
  </si>
  <si>
    <t>Mount prospect</t>
  </si>
  <si>
    <t>60056</t>
  </si>
  <si>
    <t>31021902663</t>
  </si>
  <si>
    <t>BANKSTON JR,DONNIE L</t>
  </si>
  <si>
    <t>DBANKST</t>
  </si>
  <si>
    <t>35040 ARTHUR BANKSTON</t>
  </si>
  <si>
    <t>INDEPENDENCE</t>
  </si>
  <si>
    <t>70443</t>
  </si>
  <si>
    <t>61024631146</t>
  </si>
  <si>
    <t>BARNES,DAVID L</t>
  </si>
  <si>
    <t>dbarnes</t>
  </si>
  <si>
    <t>68 LEGGETT DRIVE</t>
  </si>
  <si>
    <t>SHUBUTA</t>
  </si>
  <si>
    <t>39360</t>
  </si>
  <si>
    <t>31023344863</t>
  </si>
  <si>
    <t>BARRINGER,DAVID E</t>
  </si>
  <si>
    <t>DBARRIN</t>
  </si>
  <si>
    <t>126 HUNTERS GLEN</t>
  </si>
  <si>
    <t>LUFKIN</t>
  </si>
  <si>
    <t>75904</t>
  </si>
  <si>
    <t>81021032268</t>
  </si>
  <si>
    <t>BAY,DAVID W</t>
  </si>
  <si>
    <t>DBAY1</t>
  </si>
  <si>
    <t>Sharon Hill</t>
  </si>
  <si>
    <t>86 FEATHERBED LANE</t>
  </si>
  <si>
    <t>AUDUBON</t>
  </si>
  <si>
    <t>19407</t>
  </si>
  <si>
    <t>11024630971</t>
  </si>
  <si>
    <t>BELL,DELLION</t>
  </si>
  <si>
    <t>dbell</t>
  </si>
  <si>
    <t>5134 HEMINGWAY DR</t>
  </si>
  <si>
    <t>DARROW</t>
  </si>
  <si>
    <t>70725</t>
  </si>
  <si>
    <t>41022783144</t>
  </si>
  <si>
    <t>BEM,DAVID A</t>
  </si>
  <si>
    <t>DBEM00</t>
  </si>
  <si>
    <t>50 WINDIHILL DRIVE</t>
  </si>
  <si>
    <t>GREENSBURG</t>
  </si>
  <si>
    <t>31021058393</t>
  </si>
  <si>
    <t>BLUM,DOUGLAS A</t>
  </si>
  <si>
    <t>DBLUM2</t>
  </si>
  <si>
    <t>305 MONTGOMERY DR</t>
  </si>
  <si>
    <t>BELLEVILLE</t>
  </si>
  <si>
    <t>62223</t>
  </si>
  <si>
    <t>61024619416</t>
  </si>
  <si>
    <t>BOYER,DENNIS</t>
  </si>
  <si>
    <t>dboyer0</t>
  </si>
  <si>
    <t>13779 PEACH ST</t>
  </si>
  <si>
    <t>SOUTHGATE</t>
  </si>
  <si>
    <t>48195</t>
  </si>
  <si>
    <t>11022908301</t>
  </si>
  <si>
    <t>BRADFORD,DANIEL</t>
  </si>
  <si>
    <t>dbradf0</t>
  </si>
  <si>
    <t>10945 CONCORD RD</t>
  </si>
  <si>
    <t>SEAFORD</t>
  </si>
  <si>
    <t>19973</t>
  </si>
  <si>
    <t>31024622573</t>
  </si>
  <si>
    <t>BRAME,DEWON</t>
  </si>
  <si>
    <t>dbrame</t>
  </si>
  <si>
    <t>881 CHARLES HAWKINS DRIVE</t>
  </si>
  <si>
    <t>GARY</t>
  </si>
  <si>
    <t>46407</t>
  </si>
  <si>
    <t>61022705316</t>
  </si>
  <si>
    <t>Braswell,David W</t>
  </si>
  <si>
    <t>DBRASWE</t>
  </si>
  <si>
    <t>21 Sasser Dr</t>
  </si>
  <si>
    <t>Pittsview</t>
  </si>
  <si>
    <t>36871</t>
  </si>
  <si>
    <t>51024631355</t>
  </si>
  <si>
    <t>BREAUX,DONNIE J</t>
  </si>
  <si>
    <t>dbreaux</t>
  </si>
  <si>
    <t>674 HWY 308</t>
  </si>
  <si>
    <t>THIBODAUX</t>
  </si>
  <si>
    <t>70301</t>
  </si>
  <si>
    <t>01024623690</t>
  </si>
  <si>
    <t>BROOKS,DALLAS T</t>
  </si>
  <si>
    <t>dbrooks</t>
  </si>
  <si>
    <t>700 Jonquil Terrace</t>
  </si>
  <si>
    <t>Deerfield</t>
  </si>
  <si>
    <t>60015</t>
  </si>
  <si>
    <t>51024622055</t>
  </si>
  <si>
    <t>BURGESS,DAVID M</t>
  </si>
  <si>
    <t>dburge0</t>
  </si>
  <si>
    <t>21904 Harper Lake Ave</t>
  </si>
  <si>
    <t>St. Clair Shores</t>
  </si>
  <si>
    <t>48080</t>
  </si>
  <si>
    <t>31024627833</t>
  </si>
  <si>
    <t>BURGOS,DAVID M</t>
  </si>
  <si>
    <t>dburgos</t>
  </si>
  <si>
    <t>2612 WALDEN WOODS DR.</t>
  </si>
  <si>
    <t>PLANT CITY</t>
  </si>
  <si>
    <t>33566</t>
  </si>
  <si>
    <t>71024618837</t>
  </si>
  <si>
    <t>CABRERA,DANNY R</t>
  </si>
  <si>
    <t>dcabrer</t>
  </si>
  <si>
    <t>2124 STANTON ST.</t>
  </si>
  <si>
    <t>SAN ANGELO</t>
  </si>
  <si>
    <t>76901</t>
  </si>
  <si>
    <t>61024616906</t>
  </si>
  <si>
    <t>CARY,DARRYL</t>
  </si>
  <si>
    <t>dcary</t>
  </si>
  <si>
    <t>101 A BERKLEY STREET</t>
  </si>
  <si>
    <t>ASHLAND</t>
  </si>
  <si>
    <t>23005</t>
  </si>
  <si>
    <t>31021722743</t>
  </si>
  <si>
    <t>CHASE,DAVID L</t>
  </si>
  <si>
    <t>DCHASE3</t>
  </si>
  <si>
    <t>6511 CLOVIS AVE</t>
  </si>
  <si>
    <t>FLUSHING</t>
  </si>
  <si>
    <t>48433</t>
  </si>
  <si>
    <t>91024628379</t>
  </si>
  <si>
    <t>Childress,David</t>
  </si>
  <si>
    <t>dchildr</t>
  </si>
  <si>
    <t>5157 Chumuckla Hwy</t>
  </si>
  <si>
    <t>Pace</t>
  </si>
  <si>
    <t>32571</t>
  </si>
  <si>
    <t>51024588015</t>
  </si>
  <si>
    <t>CLAUSELL,DONALD</t>
  </si>
  <si>
    <t>dclause</t>
  </si>
  <si>
    <t>2232 KESSLER BLVD. N. DR.</t>
  </si>
  <si>
    <t>46222</t>
  </si>
  <si>
    <t>41021147154</t>
  </si>
  <si>
    <t>COLUNGA,DANIEL T</t>
  </si>
  <si>
    <t>DCOLUNG</t>
  </si>
  <si>
    <t>1340 N HOLMES AVE</t>
  </si>
  <si>
    <t>ONTARIO</t>
  </si>
  <si>
    <t>91764-2535</t>
  </si>
  <si>
    <t>61024618456</t>
  </si>
  <si>
    <t>CRANFORD,DENNY</t>
  </si>
  <si>
    <t>dcranfo</t>
  </si>
  <si>
    <t>210 OPIE LANE</t>
  </si>
  <si>
    <t>WHITE HALL</t>
  </si>
  <si>
    <t>71602</t>
  </si>
  <si>
    <t>81024630678</t>
  </si>
  <si>
    <t>CRAWFORD,DARIUS</t>
  </si>
  <si>
    <t>dcrawfo</t>
  </si>
  <si>
    <t>1201 W BRIAR GATE CT</t>
  </si>
  <si>
    <t>RIVERDALE</t>
  </si>
  <si>
    <t>30296</t>
  </si>
  <si>
    <t>01024607260</t>
  </si>
  <si>
    <t>CRAYCRAFT,DONALD S</t>
  </si>
  <si>
    <t>dcraycr</t>
  </si>
  <si>
    <t>728 WOODSPRING CT</t>
  </si>
  <si>
    <t>Dayton</t>
  </si>
  <si>
    <t>45430</t>
  </si>
  <si>
    <t>41024629474</t>
  </si>
  <si>
    <t>CRENSHAW,DUNTAYE C</t>
  </si>
  <si>
    <t>dcrensh</t>
  </si>
  <si>
    <t>126 Murline dr</t>
  </si>
  <si>
    <t>Grambling</t>
  </si>
  <si>
    <t>71245</t>
  </si>
  <si>
    <t>01024614230</t>
  </si>
  <si>
    <t>CREW,DANIEL</t>
  </si>
  <si>
    <t>dcrew</t>
  </si>
  <si>
    <t>7053 S Lewis Ct</t>
  </si>
  <si>
    <t>Littleton</t>
  </si>
  <si>
    <t>80127</t>
  </si>
  <si>
    <t>91021321239</t>
  </si>
  <si>
    <t>DAHLKE,DEAN P</t>
  </si>
  <si>
    <t>DDAHLK</t>
  </si>
  <si>
    <t>402 N Hall Street</t>
  </si>
  <si>
    <t>Fairfield</t>
  </si>
  <si>
    <t>75840</t>
  </si>
  <si>
    <t>41024618214</t>
  </si>
  <si>
    <t>DAILEY,DAVID</t>
  </si>
  <si>
    <t>ddailey</t>
  </si>
  <si>
    <t>6215 7th ave apt 2</t>
  </si>
  <si>
    <t>Kenosha</t>
  </si>
  <si>
    <t>53143</t>
  </si>
  <si>
    <t>71024631067</t>
  </si>
  <si>
    <t>DANIELS,DEVON</t>
  </si>
  <si>
    <t>ddaniel</t>
  </si>
  <si>
    <t>38 PHOEBE FARMS LN</t>
  </si>
  <si>
    <t>NEW CASTLE</t>
  </si>
  <si>
    <t>19720</t>
  </si>
  <si>
    <t>21021135372</t>
  </si>
  <si>
    <t>DAVIS,DENNIS D</t>
  </si>
  <si>
    <t>DDAV1</t>
  </si>
  <si>
    <t>2722 NEWBERN</t>
  </si>
  <si>
    <t>44502</t>
  </si>
  <si>
    <t>41021938504</t>
  </si>
  <si>
    <t>DAVIS,DARRIN</t>
  </si>
  <si>
    <t>DDAV3</t>
  </si>
  <si>
    <t>1136 leslie way</t>
  </si>
  <si>
    <t>tobyhanna</t>
  </si>
  <si>
    <t>18466</t>
  </si>
  <si>
    <t>31024629153</t>
  </si>
  <si>
    <t>DEBORD,DANIEL</t>
  </si>
  <si>
    <t>ddebord</t>
  </si>
  <si>
    <t>1802 W MARYLAND AVE</t>
  </si>
  <si>
    <t>APT 2048</t>
  </si>
  <si>
    <t>PHOENIX</t>
  </si>
  <si>
    <t>85015</t>
  </si>
  <si>
    <t>41022925204</t>
  </si>
  <si>
    <t>DEVITT,DAVID E</t>
  </si>
  <si>
    <t>DDEVITT</t>
  </si>
  <si>
    <t>160 FISHER CT</t>
  </si>
  <si>
    <t>CALIMESA</t>
  </si>
  <si>
    <t>92320</t>
  </si>
  <si>
    <t>61024625706</t>
  </si>
  <si>
    <t>DUNNE,DEVIN L</t>
  </si>
  <si>
    <t>ddunne0</t>
  </si>
  <si>
    <t>714 1ST AVE</t>
  </si>
  <si>
    <t>OTTAWA</t>
  </si>
  <si>
    <t>61350</t>
  </si>
  <si>
    <t>61021148406</t>
  </si>
  <si>
    <t>EGOLF,DANIEL B</t>
  </si>
  <si>
    <t>DEGOLF1</t>
  </si>
  <si>
    <t>33 AZTEC DR</t>
  </si>
  <si>
    <t>MARTINSBURG</t>
  </si>
  <si>
    <t>25405</t>
  </si>
  <si>
    <t>51023336885</t>
  </si>
  <si>
    <t>EITING,DAVID</t>
  </si>
  <si>
    <t>deiting</t>
  </si>
  <si>
    <t>408 CHEWNING ST.</t>
  </si>
  <si>
    <t>CAMDEN</t>
  </si>
  <si>
    <t>29020</t>
  </si>
  <si>
    <t>61024620236</t>
  </si>
  <si>
    <t>ESCORCIA,DAVID</t>
  </si>
  <si>
    <t>descorc</t>
  </si>
  <si>
    <t>8711 Meade ave</t>
  </si>
  <si>
    <t>Oak lawn</t>
  </si>
  <si>
    <t>60453</t>
  </si>
  <si>
    <t>81024627778</t>
  </si>
  <si>
    <t>ESPINAL,DEANGELO</t>
  </si>
  <si>
    <t>despina</t>
  </si>
  <si>
    <t>2744 LOS GATOS LANE</t>
  </si>
  <si>
    <t>76131</t>
  </si>
  <si>
    <t>91024628839</t>
  </si>
  <si>
    <t>EVANS,DONTA N</t>
  </si>
  <si>
    <t>devans</t>
  </si>
  <si>
    <t>161 South Monastery Avenue</t>
  </si>
  <si>
    <t>Baltimore</t>
  </si>
  <si>
    <t>21229</t>
  </si>
  <si>
    <t>91024623089</t>
  </si>
  <si>
    <t>EVANS,DONTEE</t>
  </si>
  <si>
    <t>devans0</t>
  </si>
  <si>
    <t>3500 W Edgemore Pl</t>
  </si>
  <si>
    <t>Englewood</t>
  </si>
  <si>
    <t>80110</t>
  </si>
  <si>
    <t>81022729758</t>
  </si>
  <si>
    <t>EVEILLARD,DUKEMS</t>
  </si>
  <si>
    <t>deveill</t>
  </si>
  <si>
    <t>902 GORSUCH AVE.</t>
  </si>
  <si>
    <t>21218</t>
  </si>
  <si>
    <t>01024577520</t>
  </si>
  <si>
    <t>FAHRING,DANE</t>
  </si>
  <si>
    <t>dfahrin</t>
  </si>
  <si>
    <t>304 W 500 N</t>
  </si>
  <si>
    <t>LA VERKIN</t>
  </si>
  <si>
    <t>84745</t>
  </si>
  <si>
    <t>71021693077</t>
  </si>
  <si>
    <t>FALLS,DENNIS K</t>
  </si>
  <si>
    <t>dfalls</t>
  </si>
  <si>
    <t>3608 Piedmont Ave</t>
  </si>
  <si>
    <t>Bakersfield</t>
  </si>
  <si>
    <t>93312</t>
  </si>
  <si>
    <t>21021065252</t>
  </si>
  <si>
    <t>FARMER,DARRIN T</t>
  </si>
  <si>
    <t>DFARME5</t>
  </si>
  <si>
    <t>2984 FALKIRK ST.</t>
  </si>
  <si>
    <t>41023721134</t>
  </si>
  <si>
    <t>FOURNIER,DAVID H</t>
  </si>
  <si>
    <t>DFOURN1</t>
  </si>
  <si>
    <t>59 BEECHWOOD BLVD</t>
  </si>
  <si>
    <t>PLAINFIELD</t>
  </si>
  <si>
    <t>06374</t>
  </si>
  <si>
    <t>41021045924</t>
  </si>
  <si>
    <t>FOUSE,DEAN C</t>
  </si>
  <si>
    <t>DFOUSE1</t>
  </si>
  <si>
    <t>8925 VERBENA RD</t>
  </si>
  <si>
    <t>OAK HILLS</t>
  </si>
  <si>
    <t>92344</t>
  </si>
  <si>
    <t>31021411943</t>
  </si>
  <si>
    <t>FRANCIS,DESMOND M</t>
  </si>
  <si>
    <t>DFRAN08</t>
  </si>
  <si>
    <t>274 8 AVE</t>
  </si>
  <si>
    <t>PATERSON</t>
  </si>
  <si>
    <t>07514</t>
  </si>
  <si>
    <t>31024626803</t>
  </si>
  <si>
    <t>FREDRICKSON,DAVID</t>
  </si>
  <si>
    <t>dfredri</t>
  </si>
  <si>
    <t>5263 W Mirasol Lane</t>
  </si>
  <si>
    <t>Herriman</t>
  </si>
  <si>
    <t>84096</t>
  </si>
  <si>
    <t>91024628759</t>
  </si>
  <si>
    <t>FREEMAN,DESEAN</t>
  </si>
  <si>
    <t>dfreema</t>
  </si>
  <si>
    <t>100 HIGHLAND FOREST DR APT D-1</t>
  </si>
  <si>
    <t>GREENWOOD</t>
  </si>
  <si>
    <t>29646</t>
  </si>
  <si>
    <t>61024558626</t>
  </si>
  <si>
    <t>FULGHUM,ANDREW LEE</t>
  </si>
  <si>
    <t>dfulghu</t>
  </si>
  <si>
    <t>2130 Woccon Path</t>
  </si>
  <si>
    <t>WINSTON-SALEM</t>
  </si>
  <si>
    <t>27127</t>
  </si>
  <si>
    <t>01021113260</t>
  </si>
  <si>
    <t>GEIGER,DANIEL J</t>
  </si>
  <si>
    <t>DGEIGE</t>
  </si>
  <si>
    <t>7022 CHATSWORTH</t>
  </si>
  <si>
    <t>SHELBY TWP</t>
  </si>
  <si>
    <t>48316</t>
  </si>
  <si>
    <t>71021049477</t>
  </si>
  <si>
    <t>GOMEZ,DANIEL F</t>
  </si>
  <si>
    <t>DGOME3</t>
  </si>
  <si>
    <t>22 MILL RACE DRIVE</t>
  </si>
  <si>
    <t>ST PETERS</t>
  </si>
  <si>
    <t>63376</t>
  </si>
  <si>
    <t>71024629537</t>
  </si>
  <si>
    <t>GUNTER,DAVIN</t>
  </si>
  <si>
    <t>dgunter</t>
  </si>
  <si>
    <t>105 DIANA RD</t>
  </si>
  <si>
    <t>CHERRYVILLE</t>
  </si>
  <si>
    <t>28021</t>
  </si>
  <si>
    <t>21024628902</t>
  </si>
  <si>
    <t>GUTIERREZ HERNANDEZ,DANIEL</t>
  </si>
  <si>
    <t>dgutie1</t>
  </si>
  <si>
    <t>13862 SE 97TH AVE</t>
  </si>
  <si>
    <t>CLACKAMAS</t>
  </si>
  <si>
    <t>97015</t>
  </si>
  <si>
    <t>61024630996</t>
  </si>
  <si>
    <t>HAGGERTY,DHKAYVIAN</t>
  </si>
  <si>
    <t>dhagger</t>
  </si>
  <si>
    <t>1817 CHESTER BLVD</t>
  </si>
  <si>
    <t>47374</t>
  </si>
  <si>
    <t>91024629679</t>
  </si>
  <si>
    <t>HALEY,DAMEON</t>
  </si>
  <si>
    <t>dhaley</t>
  </si>
  <si>
    <t>2422 VENICE BLVD APT 6</t>
  </si>
  <si>
    <t>90019</t>
  </si>
  <si>
    <t>41024627344</t>
  </si>
  <si>
    <t>HALL II,DEMETRIUS E</t>
  </si>
  <si>
    <t>dhallii</t>
  </si>
  <si>
    <t>3892 ROSITA AVE.</t>
  </si>
  <si>
    <t>81024630898</t>
  </si>
  <si>
    <t>HAMMETT,DAVID</t>
  </si>
  <si>
    <t>dhammet</t>
  </si>
  <si>
    <t>1051 DOLORES PL</t>
  </si>
  <si>
    <t>WAUKEE</t>
  </si>
  <si>
    <t>50263</t>
  </si>
  <si>
    <t>91024625529</t>
  </si>
  <si>
    <t>HANDSBOROUGH II,DENNIS S</t>
  </si>
  <si>
    <t>dhandsb</t>
  </si>
  <si>
    <t>500 N. Lenzner Ave. Apt. A-16</t>
  </si>
  <si>
    <t>SIERRA VISTA</t>
  </si>
  <si>
    <t>85635</t>
  </si>
  <si>
    <t>91024214959</t>
  </si>
  <si>
    <t>HANSEN,DAVID</t>
  </si>
  <si>
    <t>dhanse9</t>
  </si>
  <si>
    <t>1060 Goode Rd</t>
  </si>
  <si>
    <t>Goode</t>
  </si>
  <si>
    <t>24556</t>
  </si>
  <si>
    <t>11021045121</t>
  </si>
  <si>
    <t>HANSON,DONALD R</t>
  </si>
  <si>
    <t>DHANSO5</t>
  </si>
  <si>
    <t>1069 Talley Loop</t>
  </si>
  <si>
    <t>Buda</t>
  </si>
  <si>
    <t>78610</t>
  </si>
  <si>
    <t>71024462907</t>
  </si>
  <si>
    <t>HARRIS,DARRELL</t>
  </si>
  <si>
    <t>dharri2</t>
  </si>
  <si>
    <t>4120 CALDERWOOD DR</t>
  </si>
  <si>
    <t>SHREVEPORT</t>
  </si>
  <si>
    <t>71119</t>
  </si>
  <si>
    <t>41024627564</t>
  </si>
  <si>
    <t>HAWLEY,DEVON A</t>
  </si>
  <si>
    <t>dhawley</t>
  </si>
  <si>
    <t>50 COMMONS DR</t>
  </si>
  <si>
    <t>SHREWSBURY</t>
  </si>
  <si>
    <t>01545</t>
  </si>
  <si>
    <t>11024628551</t>
  </si>
  <si>
    <t>HAYNES,DUAN</t>
  </si>
  <si>
    <t>dhayne0</t>
  </si>
  <si>
    <t>1175 N GARFIELD AVE</t>
  </si>
  <si>
    <t>91104</t>
  </si>
  <si>
    <t>01021098080</t>
  </si>
  <si>
    <t>HEAREN,DWAYNE D</t>
  </si>
  <si>
    <t>DHEARE</t>
  </si>
  <si>
    <t>114 LA RUE CANNES</t>
  </si>
  <si>
    <t>DUSON</t>
  </si>
  <si>
    <t>70529</t>
  </si>
  <si>
    <t>11021048271</t>
  </si>
  <si>
    <t>HEARTFIELD,DENNIS M</t>
  </si>
  <si>
    <t>DHEARTF</t>
  </si>
  <si>
    <t>2335 VINCENT RD</t>
  </si>
  <si>
    <t>32817</t>
  </si>
  <si>
    <t>11024631191</t>
  </si>
  <si>
    <t>HEMINGWAY,DANIEL D</t>
  </si>
  <si>
    <t>dheming</t>
  </si>
  <si>
    <t>3755 DENVER ST</t>
  </si>
  <si>
    <t>38127</t>
  </si>
  <si>
    <t>81024629908</t>
  </si>
  <si>
    <t>HILL,DAVID</t>
  </si>
  <si>
    <t>dhill1</t>
  </si>
  <si>
    <t>31738 ACACIA VISTA</t>
  </si>
  <si>
    <t>BULVERDE</t>
  </si>
  <si>
    <t>78163</t>
  </si>
  <si>
    <t>31024627663</t>
  </si>
  <si>
    <t>HOLLISTER,DEVON</t>
  </si>
  <si>
    <t>dhollis</t>
  </si>
  <si>
    <t>717 BURNS RD</t>
  </si>
  <si>
    <t>CARROLLTON</t>
  </si>
  <si>
    <t>30117</t>
  </si>
  <si>
    <t>41024630784</t>
  </si>
  <si>
    <t>HOOPER,DONALD J</t>
  </si>
  <si>
    <t>dhooper</t>
  </si>
  <si>
    <t>2325 GREENTREE N.</t>
  </si>
  <si>
    <t>CLARKSVILLE</t>
  </si>
  <si>
    <t>47129</t>
  </si>
  <si>
    <t>01024619340</t>
  </si>
  <si>
    <t>HORTON,DARRYL</t>
  </si>
  <si>
    <t>dhorto0</t>
  </si>
  <si>
    <t>613 PHEASANT LN</t>
  </si>
  <si>
    <t>PAMPA</t>
  </si>
  <si>
    <t>79065</t>
  </si>
  <si>
    <t>71021036407</t>
  </si>
  <si>
    <t>Howell,Dwayne G</t>
  </si>
  <si>
    <t>DHOWEL5</t>
  </si>
  <si>
    <t>658 OLD GRIFFIN RD</t>
  </si>
  <si>
    <t>DALLAS</t>
  </si>
  <si>
    <t>30157</t>
  </si>
  <si>
    <t>91021041039</t>
  </si>
  <si>
    <t>HUBBARD,DAVID W</t>
  </si>
  <si>
    <t>DHUBBAR</t>
  </si>
  <si>
    <t>534 BRICKYARD RD.</t>
  </si>
  <si>
    <t>FREEHOLD</t>
  </si>
  <si>
    <t>07728</t>
  </si>
  <si>
    <t>21021097342</t>
  </si>
  <si>
    <t>HUDSON,DAVID P</t>
  </si>
  <si>
    <t>DHUDSO4</t>
  </si>
  <si>
    <t>1310 NW 192 ST</t>
  </si>
  <si>
    <t>33169</t>
  </si>
  <si>
    <t>71023990797</t>
  </si>
  <si>
    <t>HUMPHREY,DAVID l</t>
  </si>
  <si>
    <t>dhumph4</t>
  </si>
  <si>
    <t>1422 Milbanke Drive SE</t>
  </si>
  <si>
    <t>Olympia</t>
  </si>
  <si>
    <t>98513</t>
  </si>
  <si>
    <t>61024626476</t>
  </si>
  <si>
    <t>HUTCHINSON,DOMINIQUE</t>
  </si>
  <si>
    <t>dhutchi</t>
  </si>
  <si>
    <t>4666 SOUTHAIRE DR</t>
  </si>
  <si>
    <t>43615</t>
  </si>
  <si>
    <t>91003853139</t>
  </si>
  <si>
    <t>JACKSON,DAMIEN D</t>
  </si>
  <si>
    <t>djack89</t>
  </si>
  <si>
    <t>8718 176st</t>
  </si>
  <si>
    <t>Tinly park</t>
  </si>
  <si>
    <t>60487</t>
  </si>
  <si>
    <t>01024630950</t>
  </si>
  <si>
    <t>Jackson,David</t>
  </si>
  <si>
    <t>djacks2</t>
  </si>
  <si>
    <t>410 Taylor St 202E</t>
  </si>
  <si>
    <t>Jackson</t>
  </si>
  <si>
    <t>39216</t>
  </si>
  <si>
    <t>91024629929</t>
  </si>
  <si>
    <t>JANIS,DARELL F</t>
  </si>
  <si>
    <t>djanis</t>
  </si>
  <si>
    <t>1159 RIFFITH STREET</t>
  </si>
  <si>
    <t>JOHNSTOWN</t>
  </si>
  <si>
    <t>15902</t>
  </si>
  <si>
    <t>91021081999</t>
  </si>
  <si>
    <t>JASINSKI,DANIAL S</t>
  </si>
  <si>
    <t>DJASINS</t>
  </si>
  <si>
    <t>11005 FAWNWOOD CT</t>
  </si>
  <si>
    <t>BRYCEVILLE</t>
  </si>
  <si>
    <t>32009</t>
  </si>
  <si>
    <t>41024626554</t>
  </si>
  <si>
    <t>JEANNICE,DUSTIN</t>
  </si>
  <si>
    <t>djeanni</t>
  </si>
  <si>
    <t>7250 JEFF DAVIS ROAD</t>
  </si>
  <si>
    <t>IOWA</t>
  </si>
  <si>
    <t>70647</t>
  </si>
  <si>
    <t>61024630196</t>
  </si>
  <si>
    <t>JOHNSTON,DONALD V</t>
  </si>
  <si>
    <t>djohnst</t>
  </si>
  <si>
    <t>992 FERN AVENUE</t>
  </si>
  <si>
    <t>GRAND MARSH</t>
  </si>
  <si>
    <t>53936</t>
  </si>
  <si>
    <t>41023727314</t>
  </si>
  <si>
    <t>JONES,DANIEL R</t>
  </si>
  <si>
    <t>DJON118</t>
  </si>
  <si>
    <t>1289 FLOWER GAP RD</t>
  </si>
  <si>
    <t>CANA</t>
  </si>
  <si>
    <t>24317</t>
  </si>
  <si>
    <t>81024630498</t>
  </si>
  <si>
    <t>JONES,DAVONE</t>
  </si>
  <si>
    <t>djones3</t>
  </si>
  <si>
    <t>3 STONE ST</t>
  </si>
  <si>
    <t>07104</t>
  </si>
  <si>
    <t>51022027835</t>
  </si>
  <si>
    <t>KACZMAREK,DAVID M</t>
  </si>
  <si>
    <t>DKACZM1</t>
  </si>
  <si>
    <t>7000 SCHOEPF DR</t>
  </si>
  <si>
    <t>NORTHFIELD CENTER</t>
  </si>
  <si>
    <t>44067</t>
  </si>
  <si>
    <t>81022878388</t>
  </si>
  <si>
    <t>KANADAY,DON W</t>
  </si>
  <si>
    <t>DKANADA</t>
  </si>
  <si>
    <t>108 W MOREHOUSE</t>
  </si>
  <si>
    <t>HAZEL PARK</t>
  </si>
  <si>
    <t>48030</t>
  </si>
  <si>
    <t>11021746181</t>
  </si>
  <si>
    <t>KELLER,DAVID H</t>
  </si>
  <si>
    <t>DKELLE4</t>
  </si>
  <si>
    <t>118 BAY AVE.</t>
  </si>
  <si>
    <t>FORKED RIVER</t>
  </si>
  <si>
    <t>08731</t>
  </si>
  <si>
    <t>51024625495</t>
  </si>
  <si>
    <t>KINN,DANIEL</t>
  </si>
  <si>
    <t>dkinn</t>
  </si>
  <si>
    <t>17024 BROOKWOOD DR</t>
  </si>
  <si>
    <t>BOWLING GREEN</t>
  </si>
  <si>
    <t>22427</t>
  </si>
  <si>
    <t>81024627098</t>
  </si>
  <si>
    <t>KUMACHEV,DMITRII</t>
  </si>
  <si>
    <t>dkumach</t>
  </si>
  <si>
    <t>4a 1280 East 18th street</t>
  </si>
  <si>
    <t>Brooklyn</t>
  </si>
  <si>
    <t>11230</t>
  </si>
  <si>
    <t>11021017341</t>
  </si>
  <si>
    <t>KURANISHI,DONALD M</t>
  </si>
  <si>
    <t>DKURANI</t>
  </si>
  <si>
    <t>98-1425 HOOHONUA ST</t>
  </si>
  <si>
    <t>PEARL CITY</t>
  </si>
  <si>
    <t>96782</t>
  </si>
  <si>
    <t>41023160744</t>
  </si>
  <si>
    <t>LADZYGA,DMITRI</t>
  </si>
  <si>
    <t>DLADZYG</t>
  </si>
  <si>
    <t>545 Traditions Grande BLVD</t>
  </si>
  <si>
    <t>Wake Forest</t>
  </si>
  <si>
    <t>27587</t>
  </si>
  <si>
    <t>01021053640</t>
  </si>
  <si>
    <t>LANE,DONALD G</t>
  </si>
  <si>
    <t>DLANE3</t>
  </si>
  <si>
    <t>6760 DOUGLAS ST</t>
  </si>
  <si>
    <t>33024</t>
  </si>
  <si>
    <t>91024630069</t>
  </si>
  <si>
    <t>LEMOS,DOMINGO D</t>
  </si>
  <si>
    <t>dlemos</t>
  </si>
  <si>
    <t>2341 FRANK BEARD DRIVE</t>
  </si>
  <si>
    <t>EL PASO</t>
  </si>
  <si>
    <t>79935</t>
  </si>
  <si>
    <t>81024629348</t>
  </si>
  <si>
    <t>LEWIS,DANIEL</t>
  </si>
  <si>
    <t>dlewis</t>
  </si>
  <si>
    <t>415 JOHNSON LANE</t>
  </si>
  <si>
    <t>01024481200</t>
  </si>
  <si>
    <t>LOGAN,DARRELL Q</t>
  </si>
  <si>
    <t>dlogan</t>
  </si>
  <si>
    <t>17 Rollinson St.</t>
  </si>
  <si>
    <t>West Orange</t>
  </si>
  <si>
    <t>07052</t>
  </si>
  <si>
    <t>71022264697</t>
  </si>
  <si>
    <t>LOSARDO,DINO A</t>
  </si>
  <si>
    <t>DLOSARD</t>
  </si>
  <si>
    <t>427 ROUND TOP ROAD</t>
  </si>
  <si>
    <t>HARRISVILLE</t>
  </si>
  <si>
    <t>02830</t>
  </si>
  <si>
    <t>91024630459</t>
  </si>
  <si>
    <t>LOVING,DANIEL</t>
  </si>
  <si>
    <t>dloving</t>
  </si>
  <si>
    <t>8192 BELL CREEK ROAD</t>
  </si>
  <si>
    <t>MECHANICSVILLE</t>
  </si>
  <si>
    <t>23111</t>
  </si>
  <si>
    <t>71024630147</t>
  </si>
  <si>
    <t>LUNA,DANIEL</t>
  </si>
  <si>
    <t>dluna</t>
  </si>
  <si>
    <t>4506 CLOUDCROFT COURT</t>
  </si>
  <si>
    <t>MIDLAND</t>
  </si>
  <si>
    <t>79707</t>
  </si>
  <si>
    <t>61024619266</t>
  </si>
  <si>
    <t>LYLE,DONAVON</t>
  </si>
  <si>
    <t>dlyle0</t>
  </si>
  <si>
    <t>1627 ansbury dr</t>
  </si>
  <si>
    <t>77018</t>
  </si>
  <si>
    <t>31024630583</t>
  </si>
  <si>
    <t>LYNN,DEXTER</t>
  </si>
  <si>
    <t>dlynn</t>
  </si>
  <si>
    <t>3914 E 11TH ST</t>
  </si>
  <si>
    <t>PANAMA CITY</t>
  </si>
  <si>
    <t>32404</t>
  </si>
  <si>
    <t>61022053816</t>
  </si>
  <si>
    <t>MADARA,DOUGLAS E</t>
  </si>
  <si>
    <t>DMADARA</t>
  </si>
  <si>
    <t>1204 MINION BRIEF</t>
  </si>
  <si>
    <t>Virginia Beach</t>
  </si>
  <si>
    <t>23455</t>
  </si>
  <si>
    <t>21021116482</t>
  </si>
  <si>
    <t>MANSFIELD,DAVID A</t>
  </si>
  <si>
    <t>DMANSFI</t>
  </si>
  <si>
    <t>358 MT. JOY RD</t>
  </si>
  <si>
    <t>MT PLEASANT</t>
  </si>
  <si>
    <t>15666</t>
  </si>
  <si>
    <t>91024102619</t>
  </si>
  <si>
    <t>MARTIN,DINO L</t>
  </si>
  <si>
    <t>dmar101</t>
  </si>
  <si>
    <t>609 N SeminoleDr.</t>
  </si>
  <si>
    <t>Independence</t>
  </si>
  <si>
    <t>64056</t>
  </si>
  <si>
    <t>01024629270</t>
  </si>
  <si>
    <t>MAREE,DAMIEN</t>
  </si>
  <si>
    <t>dmaree</t>
  </si>
  <si>
    <t>2448 DUBLIN WAY</t>
  </si>
  <si>
    <t>SAN BERNARDINO</t>
  </si>
  <si>
    <t>92408</t>
  </si>
  <si>
    <t>31024537943</t>
  </si>
  <si>
    <t>MARTIN,DARYL E</t>
  </si>
  <si>
    <t>dmart15</t>
  </si>
  <si>
    <t>16 Martin Dr</t>
  </si>
  <si>
    <t>Phenix city</t>
  </si>
  <si>
    <t>36869</t>
  </si>
  <si>
    <t>01024630160</t>
  </si>
  <si>
    <t>MARTIN,DUJUAN</t>
  </si>
  <si>
    <t>dmarti0</t>
  </si>
  <si>
    <t>14573 SKYLINE DR</t>
  </si>
  <si>
    <t>ALEXANDER</t>
  </si>
  <si>
    <t>72002</t>
  </si>
  <si>
    <t>51022654025</t>
  </si>
  <si>
    <t>MAZE,DENNIS C</t>
  </si>
  <si>
    <t>DMAZE</t>
  </si>
  <si>
    <t>866 BURL AVE</t>
  </si>
  <si>
    <t>CLOVIS</t>
  </si>
  <si>
    <t>93611</t>
  </si>
  <si>
    <t>41021048174</t>
  </si>
  <si>
    <t>MCARTHUR,DAVID D</t>
  </si>
  <si>
    <t>DMCART2</t>
  </si>
  <si>
    <t>93 CLOVE RD</t>
  </si>
  <si>
    <t>SUSSEX</t>
  </si>
  <si>
    <t>07461</t>
  </si>
  <si>
    <t>21024630612</t>
  </si>
  <si>
    <t>McClinton,Dandrell</t>
  </si>
  <si>
    <t>dmcclin</t>
  </si>
  <si>
    <t>1938 E Britain</t>
  </si>
  <si>
    <t>Benton Harbor</t>
  </si>
  <si>
    <t>81021046908</t>
  </si>
  <si>
    <t>MCCOY,DAVID E</t>
  </si>
  <si>
    <t>DMCCOY8</t>
  </si>
  <si>
    <t>164 BREMOND ST.</t>
  </si>
  <si>
    <t>07109</t>
  </si>
  <si>
    <t>01021048090</t>
  </si>
  <si>
    <t>MCDONALD,DONALD C</t>
  </si>
  <si>
    <t>DMCDON1</t>
  </si>
  <si>
    <t>2017 MEADOWVIEW PL</t>
  </si>
  <si>
    <t>CAmano ISLAND</t>
  </si>
  <si>
    <t>98282</t>
  </si>
  <si>
    <t>81023598778</t>
  </si>
  <si>
    <t>MCKINNEY,DAVID S</t>
  </si>
  <si>
    <t>dmckin0</t>
  </si>
  <si>
    <t>249 VILLA LANE</t>
  </si>
  <si>
    <t>SHEPHERDSVILLE</t>
  </si>
  <si>
    <t>40165</t>
  </si>
  <si>
    <t>01021060070</t>
  </si>
  <si>
    <t>MCKNIGHT,DANIEL E</t>
  </si>
  <si>
    <t>DMCKNIG</t>
  </si>
  <si>
    <t>5022 GRANT RD</t>
  </si>
  <si>
    <t>MORRISVILLE</t>
  </si>
  <si>
    <t>65710</t>
  </si>
  <si>
    <t>41024584654</t>
  </si>
  <si>
    <t>MCLEAN,DAVID</t>
  </si>
  <si>
    <t>dmclea0</t>
  </si>
  <si>
    <t>22 ROCK STREET</t>
  </si>
  <si>
    <t>PITTSTON TOWNSHIP</t>
  </si>
  <si>
    <t>18640</t>
  </si>
  <si>
    <t>61024631036</t>
  </si>
  <si>
    <t>MCLIECHEY,DANIEL</t>
  </si>
  <si>
    <t>dmcliec</t>
  </si>
  <si>
    <t>2803 MARK ST</t>
  </si>
  <si>
    <t>CHESAPEAKE</t>
  </si>
  <si>
    <t>23324-2947</t>
  </si>
  <si>
    <t>01023616960</t>
  </si>
  <si>
    <t>MEDEIROS,DERRICK A</t>
  </si>
  <si>
    <t>DMEDEI0</t>
  </si>
  <si>
    <t>3932 KIANI ST</t>
  </si>
  <si>
    <t>KOLOA</t>
  </si>
  <si>
    <t>96756</t>
  </si>
  <si>
    <t>61024630566</t>
  </si>
  <si>
    <t>MEDRANO,DAVID</t>
  </si>
  <si>
    <t>dmedran</t>
  </si>
  <si>
    <t>1911 134TH STREET</t>
  </si>
  <si>
    <t>79423</t>
  </si>
  <si>
    <t>51024628025</t>
  </si>
  <si>
    <t>MELLERSON,DARIOUS</t>
  </si>
  <si>
    <t>dmeller</t>
  </si>
  <si>
    <t>3217 YOSEMITE AVE</t>
  </si>
  <si>
    <t>21215</t>
  </si>
  <si>
    <t>91023639199</t>
  </si>
  <si>
    <t>MEREDITH,DAVID L</t>
  </si>
  <si>
    <t>DMERED5</t>
  </si>
  <si>
    <t>6749 CHADBOURNE AVE.</t>
  </si>
  <si>
    <t>RIVERSIDE</t>
  </si>
  <si>
    <t>92505</t>
  </si>
  <si>
    <t>61023960016</t>
  </si>
  <si>
    <t>Metropoulos,Costandino v</t>
  </si>
  <si>
    <t>dmetrop</t>
  </si>
  <si>
    <t>10106 wilmette ave</t>
  </si>
  <si>
    <t>Algonquin</t>
  </si>
  <si>
    <t>60102</t>
  </si>
  <si>
    <t>81021886338</t>
  </si>
  <si>
    <t>MEYER,DALE W</t>
  </si>
  <si>
    <t>DMEYE1</t>
  </si>
  <si>
    <t>1495 S.E. MAPLE LOOP</t>
  </si>
  <si>
    <t>97080</t>
  </si>
  <si>
    <t>31024630293</t>
  </si>
  <si>
    <t>MEYER,DANIEL M</t>
  </si>
  <si>
    <t>dmeyer</t>
  </si>
  <si>
    <t>N8240 SUMMIT WOODS LN.</t>
  </si>
  <si>
    <t>GLEASON</t>
  </si>
  <si>
    <t>54435</t>
  </si>
  <si>
    <t>51024631225</t>
  </si>
  <si>
    <t>MIZELLE,DYLAN</t>
  </si>
  <si>
    <t>dmizell</t>
  </si>
  <si>
    <t>100 ALLIGOOD LANE</t>
  </si>
  <si>
    <t>27889</t>
  </si>
  <si>
    <t>31024630723</t>
  </si>
  <si>
    <t>MOORE,DELACEY</t>
  </si>
  <si>
    <t>dmoore</t>
  </si>
  <si>
    <t>5344 BEAUFAIN BLVD</t>
  </si>
  <si>
    <t>51021714005</t>
  </si>
  <si>
    <t>MOSER,DANIEL</t>
  </si>
  <si>
    <t>DMOSER5</t>
  </si>
  <si>
    <t>3531 N. PIEDRA CIRCLE</t>
  </si>
  <si>
    <t>MESA</t>
  </si>
  <si>
    <t>85207</t>
  </si>
  <si>
    <t>21021072092</t>
  </si>
  <si>
    <t>MOSHER,DAVID R</t>
  </si>
  <si>
    <t>DMOSHE</t>
  </si>
  <si>
    <t>8601 RAILROAD PLACE SE.</t>
  </si>
  <si>
    <t>P.O. BOX 1923</t>
  </si>
  <si>
    <t>SNOQUALMIE</t>
  </si>
  <si>
    <t>98065</t>
  </si>
  <si>
    <t>41023023804</t>
  </si>
  <si>
    <t>MOSIER,DREW J</t>
  </si>
  <si>
    <t>DMOSIER</t>
  </si>
  <si>
    <t>2952 INDIAN AVE</t>
  </si>
  <si>
    <t>HULL</t>
  </si>
  <si>
    <t>51239</t>
  </si>
  <si>
    <t>71021341357</t>
  </si>
  <si>
    <t>MULLEN,DANIEL</t>
  </si>
  <si>
    <t>dmulle</t>
  </si>
  <si>
    <t>317 HARBOR VIEW DRIVE</t>
  </si>
  <si>
    <t>KILL DEVILL HILLS</t>
  </si>
  <si>
    <t>27948</t>
  </si>
  <si>
    <t>61023072096</t>
  </si>
  <si>
    <t>MUNN,DANIEL K</t>
  </si>
  <si>
    <t>DMUNN</t>
  </si>
  <si>
    <t>6712 EBON CT</t>
  </si>
  <si>
    <t>27615</t>
  </si>
  <si>
    <t>61024628146</t>
  </si>
  <si>
    <t>MYERS,DAVID B</t>
  </si>
  <si>
    <t>dmyers</t>
  </si>
  <si>
    <t>9225 ELLEN DAVIES DR</t>
  </si>
  <si>
    <t>38133</t>
  </si>
  <si>
    <t>71024630937</t>
  </si>
  <si>
    <t>NEAL,DAVID</t>
  </si>
  <si>
    <t>dneal</t>
  </si>
  <si>
    <t>8539 OLD HARRISON CHAPEL ROAD</t>
  </si>
  <si>
    <t>11021888341</t>
  </si>
  <si>
    <t>NIGHTHART,DARRYL R</t>
  </si>
  <si>
    <t>DNIGHTH</t>
  </si>
  <si>
    <t>2172 Liv 422</t>
  </si>
  <si>
    <t>Ludlow</t>
  </si>
  <si>
    <t>64656</t>
  </si>
  <si>
    <t>61021073746</t>
  </si>
  <si>
    <t>NIGRELLI,DEAN M</t>
  </si>
  <si>
    <t>DNIGREL</t>
  </si>
  <si>
    <t>2724 BEACON DRIVE</t>
  </si>
  <si>
    <t>SINKING SPRING</t>
  </si>
  <si>
    <t>19608</t>
  </si>
  <si>
    <t>01024627930</t>
  </si>
  <si>
    <t>OCHOA,DANIELL</t>
  </si>
  <si>
    <t>dochoa</t>
  </si>
  <si>
    <t>91024629799</t>
  </si>
  <si>
    <t>ORTIZ,DAVID</t>
  </si>
  <si>
    <t>dortiz</t>
  </si>
  <si>
    <t>4000 MITCHELL AVE</t>
  </si>
  <si>
    <t>93306</t>
  </si>
  <si>
    <t>11024528321</t>
  </si>
  <si>
    <t>OZUNA,DOMINGO</t>
  </si>
  <si>
    <t>dozuna</t>
  </si>
  <si>
    <t>31 dorchester ave</t>
  </si>
  <si>
    <t>PROVIDENCE</t>
  </si>
  <si>
    <t>02909</t>
  </si>
  <si>
    <t>51021042645</t>
  </si>
  <si>
    <t>PANKOWSKI,DANIEL</t>
  </si>
  <si>
    <t>dpanko</t>
  </si>
  <si>
    <t>54 Powell Ave</t>
  </si>
  <si>
    <t>01118</t>
  </si>
  <si>
    <t>71021065187</t>
  </si>
  <si>
    <t>PAPADOPOULOS,DIONYSIOS N</t>
  </si>
  <si>
    <t>DPAPADO</t>
  </si>
  <si>
    <t>1350 MISTY LN</t>
  </si>
  <si>
    <t>SPRING BRANCH</t>
  </si>
  <si>
    <t>78070</t>
  </si>
  <si>
    <t>41024270044</t>
  </si>
  <si>
    <t>PARKER,DESMOND</t>
  </si>
  <si>
    <t>dpark28</t>
  </si>
  <si>
    <t>3240 Ashley Way</t>
  </si>
  <si>
    <t>ANTIOCH</t>
  </si>
  <si>
    <t>01021057350</t>
  </si>
  <si>
    <t>Parks,David P</t>
  </si>
  <si>
    <t>DPARKS3</t>
  </si>
  <si>
    <t>447  Hauck rd</t>
  </si>
  <si>
    <t>Bridgewater</t>
  </si>
  <si>
    <t>08807</t>
  </si>
  <si>
    <t>01024623150</t>
  </si>
  <si>
    <t>PARTON,DAVID</t>
  </si>
  <si>
    <t>dparton</t>
  </si>
  <si>
    <t>2913 SOUTH 600 EAST</t>
  </si>
  <si>
    <t>FRANKLIN</t>
  </si>
  <si>
    <t>46131</t>
  </si>
  <si>
    <t>31024628553</t>
  </si>
  <si>
    <t>PERRY,DWIGHT</t>
  </si>
  <si>
    <t>dperry0</t>
  </si>
  <si>
    <t>125 OAKS LANE</t>
  </si>
  <si>
    <t>JACKSON</t>
  </si>
  <si>
    <t>41339</t>
  </si>
  <si>
    <t>81021296308</t>
  </si>
  <si>
    <t>PHELPS,DANIEL S</t>
  </si>
  <si>
    <t>DPHELP</t>
  </si>
  <si>
    <t>775 West Roger Road</t>
  </si>
  <si>
    <t>Tucson</t>
  </si>
  <si>
    <t>91024629819</t>
  </si>
  <si>
    <t>PHELPS,DYLAN B</t>
  </si>
  <si>
    <t>dphelps</t>
  </si>
  <si>
    <t>429 WISTERIA DRIVE</t>
  </si>
  <si>
    <t>71021905377</t>
  </si>
  <si>
    <t>PINK,DWIGHT</t>
  </si>
  <si>
    <t>DPINK2</t>
  </si>
  <si>
    <t>5672 GRAMERCY DR</t>
  </si>
  <si>
    <t>WEST PALM BEACH</t>
  </si>
  <si>
    <t>33407</t>
  </si>
  <si>
    <t>11024558391</t>
  </si>
  <si>
    <t>PLANT,DAVID</t>
  </si>
  <si>
    <t>dplant</t>
  </si>
  <si>
    <t>403,10TH,AVE</t>
  </si>
  <si>
    <t>MIDFIELD</t>
  </si>
  <si>
    <t>35228</t>
  </si>
  <si>
    <t>61024631126</t>
  </si>
  <si>
    <t>PORTER,DENZEL</t>
  </si>
  <si>
    <t>dporter</t>
  </si>
  <si>
    <t>7307 ROURKE CIR.</t>
  </si>
  <si>
    <t>38125</t>
  </si>
  <si>
    <t>61024630646</t>
  </si>
  <si>
    <t>PRITCHETT,DESRYCK</t>
  </si>
  <si>
    <t>dpritch</t>
  </si>
  <si>
    <t>3838 HIGH MEADOW DRIVE</t>
  </si>
  <si>
    <t>76904</t>
  </si>
  <si>
    <t>31021065953</t>
  </si>
  <si>
    <t>PULLIAM,DAVID A</t>
  </si>
  <si>
    <t>DPULLI</t>
  </si>
  <si>
    <t>1713 EAST 33RD STREET</t>
  </si>
  <si>
    <t>LORAIN</t>
  </si>
  <si>
    <t>44055</t>
  </si>
  <si>
    <t>01021043240</t>
  </si>
  <si>
    <t>PUNARO,DAVID M</t>
  </si>
  <si>
    <t>DPUNARO</t>
  </si>
  <si>
    <t>3510 Esterlina Dr</t>
  </si>
  <si>
    <t>Fallbrook</t>
  </si>
  <si>
    <t>41024625434</t>
  </si>
  <si>
    <t>QUSTANTIN,DAVID S</t>
  </si>
  <si>
    <t>dqustan</t>
  </si>
  <si>
    <t>8461 HICKORY DR</t>
  </si>
  <si>
    <t>STERLING HEIGHTS</t>
  </si>
  <si>
    <t>48312</t>
  </si>
  <si>
    <t>91021208519</t>
  </si>
  <si>
    <t>RAMIREZ,DANIEL</t>
  </si>
  <si>
    <t>DRAMIR4</t>
  </si>
  <si>
    <t>5550 Atchison st</t>
  </si>
  <si>
    <t>80239</t>
  </si>
  <si>
    <t>21021042212</t>
  </si>
  <si>
    <t>REIFSCHNEIDER,DOUGLAS J</t>
  </si>
  <si>
    <t>DREIFSC</t>
  </si>
  <si>
    <t>9501 STATE ROUTE 3</t>
  </si>
  <si>
    <t>62236</t>
  </si>
  <si>
    <t>91021693889</t>
  </si>
  <si>
    <t>Reyes,Daniel E</t>
  </si>
  <si>
    <t>DREYES2</t>
  </si>
  <si>
    <t>226 Waconda Avenue</t>
  </si>
  <si>
    <t>Canton</t>
  </si>
  <si>
    <t>01024525890</t>
  </si>
  <si>
    <t>RICHARDSON,DAVID</t>
  </si>
  <si>
    <t>drich13</t>
  </si>
  <si>
    <t>38 PEACHTREE ST</t>
  </si>
  <si>
    <t>29403</t>
  </si>
  <si>
    <t>71024629417</t>
  </si>
  <si>
    <t>RIVERA,DANIEL</t>
  </si>
  <si>
    <t>driver0</t>
  </si>
  <si>
    <t>92-620 anipeahi pl unit c</t>
  </si>
  <si>
    <t>Kapolei</t>
  </si>
  <si>
    <t>96707</t>
  </si>
  <si>
    <t>51024630755</t>
  </si>
  <si>
    <t>ROBINSON,DONALD</t>
  </si>
  <si>
    <t>drobins</t>
  </si>
  <si>
    <t>190 FAITH DR SE</t>
  </si>
  <si>
    <t>MILLEDGEVILLE</t>
  </si>
  <si>
    <t>31061</t>
  </si>
  <si>
    <t>41024511184</t>
  </si>
  <si>
    <t>RUSSELL,DANIEL</t>
  </si>
  <si>
    <t>drusse7</t>
  </si>
  <si>
    <t>607 Fraser</t>
  </si>
  <si>
    <t>Bay City</t>
  </si>
  <si>
    <t>48706</t>
  </si>
  <si>
    <t>41021029994</t>
  </si>
  <si>
    <t>RUSSELL,DENNIS C</t>
  </si>
  <si>
    <t>DRUSSEL</t>
  </si>
  <si>
    <t>8688 HANOVER DR</t>
  </si>
  <si>
    <t>NEWBURGH</t>
  </si>
  <si>
    <t>47630</t>
  </si>
  <si>
    <t>21024626872</t>
  </si>
  <si>
    <t>SAINT FLEUR,DELIS J</t>
  </si>
  <si>
    <t>dsaintf</t>
  </si>
  <si>
    <t>4900 NW 28TH AVE</t>
  </si>
  <si>
    <t>FORT LAUDERDALE</t>
  </si>
  <si>
    <t>33309</t>
  </si>
  <si>
    <t>21024628212</t>
  </si>
  <si>
    <t>SARTOR,DAQUAN</t>
  </si>
  <si>
    <t>dsartor</t>
  </si>
  <si>
    <t>120 ANITA DR</t>
  </si>
  <si>
    <t>29307</t>
  </si>
  <si>
    <t>91024535989</t>
  </si>
  <si>
    <t>SCHMIDT,DEREK</t>
  </si>
  <si>
    <t>dschmi2</t>
  </si>
  <si>
    <t>801 S 5TH ST</t>
  </si>
  <si>
    <t>EFFINGHAM</t>
  </si>
  <si>
    <t>62401</t>
  </si>
  <si>
    <t>71024624787</t>
  </si>
  <si>
    <t>SCHULTZ,DALTON</t>
  </si>
  <si>
    <t>dschult</t>
  </si>
  <si>
    <t>489 RD 3</t>
  </si>
  <si>
    <t>RICHLAND</t>
  </si>
  <si>
    <t>68601</t>
  </si>
  <si>
    <t>11024630441</t>
  </si>
  <si>
    <t>SCOTT,DEANDRE</t>
  </si>
  <si>
    <t>dscott</t>
  </si>
  <si>
    <t>138 ENDICOTT DR</t>
  </si>
  <si>
    <t>SAVANNAH</t>
  </si>
  <si>
    <t>31419</t>
  </si>
  <si>
    <t>91024631379</t>
  </si>
  <si>
    <t>SCOTT,DEJON</t>
  </si>
  <si>
    <t>dscott0</t>
  </si>
  <si>
    <t>2934 GENESEE STREET</t>
  </si>
  <si>
    <t>BUFFALO</t>
  </si>
  <si>
    <t>14225</t>
  </si>
  <si>
    <t>11024630751</t>
  </si>
  <si>
    <t>SHAW,DUSTIN L</t>
  </si>
  <si>
    <t>dshaw</t>
  </si>
  <si>
    <t>400 CENTER STREET</t>
  </si>
  <si>
    <t>APT 308</t>
  </si>
  <si>
    <t>MARTINS FERRY</t>
  </si>
  <si>
    <t>43935</t>
  </si>
  <si>
    <t>01021041180</t>
  </si>
  <si>
    <t>SHUFORD,DEXTER C</t>
  </si>
  <si>
    <t>DSHUFOR</t>
  </si>
  <si>
    <t>31 BARTELS PL</t>
  </si>
  <si>
    <t>NEW ROCHELLE</t>
  </si>
  <si>
    <t>10801</t>
  </si>
  <si>
    <t>91024628509</t>
  </si>
  <si>
    <t>SIMS,DONTA</t>
  </si>
  <si>
    <t>dsims</t>
  </si>
  <si>
    <t>17242 Lenore</t>
  </si>
  <si>
    <t>Detroit</t>
  </si>
  <si>
    <t>48219</t>
  </si>
  <si>
    <t>61024630516</t>
  </si>
  <si>
    <t>SMITH,DEREK</t>
  </si>
  <si>
    <t>dsmith</t>
  </si>
  <si>
    <t>5048 DREUX AVE</t>
  </si>
  <si>
    <t>70126</t>
  </si>
  <si>
    <t>81022550238</t>
  </si>
  <si>
    <t>SMITH,DARIUS</t>
  </si>
  <si>
    <t>dsmith0</t>
  </si>
  <si>
    <t>22 MONTGOMERY STREET</t>
  </si>
  <si>
    <t>6I</t>
  </si>
  <si>
    <t>POUGHKEEPSIE</t>
  </si>
  <si>
    <t>12601</t>
  </si>
  <si>
    <t>81024630918</t>
  </si>
  <si>
    <t>SOWARDS,DUANE M</t>
  </si>
  <si>
    <t>dsoward</t>
  </si>
  <si>
    <t>10260 POTTINGER ROAD</t>
  </si>
  <si>
    <t>CINCINNATI</t>
  </si>
  <si>
    <t>45251</t>
  </si>
  <si>
    <t>01023899490</t>
  </si>
  <si>
    <t>SPRINGER,DAVID</t>
  </si>
  <si>
    <t>dspring</t>
  </si>
  <si>
    <t>2507 59TH STREET</t>
  </si>
  <si>
    <t>79413</t>
  </si>
  <si>
    <t>51024618215</t>
  </si>
  <si>
    <t>Stacho,Dwight Robert</t>
  </si>
  <si>
    <t>dstacho</t>
  </si>
  <si>
    <t>8466 Royal Haven Drive</t>
  </si>
  <si>
    <t>NORTH ROYALTON</t>
  </si>
  <si>
    <t>44133</t>
  </si>
  <si>
    <t>01021051750</t>
  </si>
  <si>
    <t>STINNETT JR,DANIEL L</t>
  </si>
  <si>
    <t>DSTINNE</t>
  </si>
  <si>
    <t>935 S. Yuma Dr</t>
  </si>
  <si>
    <t>Chino Valley</t>
  </si>
  <si>
    <t>86323</t>
  </si>
  <si>
    <t>01024447070</t>
  </si>
  <si>
    <t>STRAWDERMAN,DAVID Lee</t>
  </si>
  <si>
    <t>dstraw0</t>
  </si>
  <si>
    <t>5378 KING ARTHUR CIR</t>
  </si>
  <si>
    <t>21237</t>
  </si>
  <si>
    <t>11024622081</t>
  </si>
  <si>
    <t>SULLIVAN,DEVIN L</t>
  </si>
  <si>
    <t>dsulli0</t>
  </si>
  <si>
    <t>208 Carolina lakes blvd</t>
  </si>
  <si>
    <t>51024631025</t>
  </si>
  <si>
    <t>SWAGER,DANIEL</t>
  </si>
  <si>
    <t>dswager</t>
  </si>
  <si>
    <t>5014 COOPERS LANDING DR</t>
  </si>
  <si>
    <t>APT 2A</t>
  </si>
  <si>
    <t>KALAMAZOO</t>
  </si>
  <si>
    <t>49004</t>
  </si>
  <si>
    <t>41023468284</t>
  </si>
  <si>
    <t>THOMPSON,DOUGLAS</t>
  </si>
  <si>
    <t>DTHO129</t>
  </si>
  <si>
    <t>3008 HOUCKS MILL RD</t>
  </si>
  <si>
    <t>MONKTON</t>
  </si>
  <si>
    <t>21111</t>
  </si>
  <si>
    <t>51024630515</t>
  </si>
  <si>
    <t>TOLCH,DONNIE</t>
  </si>
  <si>
    <t>dtolch</t>
  </si>
  <si>
    <t>307 S MEREDITH DR</t>
  </si>
  <si>
    <t>GREENUP</t>
  </si>
  <si>
    <t>62428</t>
  </si>
  <si>
    <t>41024621364</t>
  </si>
  <si>
    <t>VANLOAN III,DAVID E</t>
  </si>
  <si>
    <t>dvanloa</t>
  </si>
  <si>
    <t>103 WOODLAND DRIVE</t>
  </si>
  <si>
    <t>UNCASVILLE</t>
  </si>
  <si>
    <t>06382</t>
  </si>
  <si>
    <t>41024630104</t>
  </si>
  <si>
    <t>VAN VLERAH,DAVID A</t>
  </si>
  <si>
    <t>dvlerah</t>
  </si>
  <si>
    <t>8602 SOUTH ROOD RD</t>
  </si>
  <si>
    <t>KINGSTON</t>
  </si>
  <si>
    <t>60145</t>
  </si>
  <si>
    <t>91024214399</t>
  </si>
  <si>
    <t>VOLKING,DAVID B</t>
  </si>
  <si>
    <t>dvolkin</t>
  </si>
  <si>
    <t>1678 T-BONE ROAD</t>
  </si>
  <si>
    <t>76310</t>
  </si>
  <si>
    <t>11024631261</t>
  </si>
  <si>
    <t>WADE,DORIAN</t>
  </si>
  <si>
    <t>dwade</t>
  </si>
  <si>
    <t>3042 N PRESENTATION CT</t>
  </si>
  <si>
    <t>SIOUX FALLS</t>
  </si>
  <si>
    <t>SD</t>
  </si>
  <si>
    <t>57104</t>
  </si>
  <si>
    <t>01024622010</t>
  </si>
  <si>
    <t>WATKINS,DOUGLAS W</t>
  </si>
  <si>
    <t>dwatkin</t>
  </si>
  <si>
    <t>5627 ROBERTS DR</t>
  </si>
  <si>
    <t>PINSON</t>
  </si>
  <si>
    <t>35126</t>
  </si>
  <si>
    <t>71024552067</t>
  </si>
  <si>
    <t>WHIPPLE,DANIAL F</t>
  </si>
  <si>
    <t>dwhippl</t>
  </si>
  <si>
    <t>1630 e  2450 s</t>
  </si>
  <si>
    <t>Unit 225</t>
  </si>
  <si>
    <t>St George</t>
  </si>
  <si>
    <t>84790</t>
  </si>
  <si>
    <t>71021057637</t>
  </si>
  <si>
    <t>WHITE,DENNIS W</t>
  </si>
  <si>
    <t>DWHIT45</t>
  </si>
  <si>
    <t>640 AJA PL.</t>
  </si>
  <si>
    <t>DAYTON</t>
  </si>
  <si>
    <t>89403</t>
  </si>
  <si>
    <t>51024627115</t>
  </si>
  <si>
    <t>WHITE,DELROY</t>
  </si>
  <si>
    <t>dwhite</t>
  </si>
  <si>
    <t>1111 IMPERIAL LAKE RD</t>
  </si>
  <si>
    <t>33413</t>
  </si>
  <si>
    <t>91024583469</t>
  </si>
  <si>
    <t>WHITE,DANIEL</t>
  </si>
  <si>
    <t>dwhite0</t>
  </si>
  <si>
    <t>106 HELEN PL</t>
  </si>
  <si>
    <t>HAWTHORNE</t>
  </si>
  <si>
    <t>32640</t>
  </si>
  <si>
    <t>31022854013</t>
  </si>
  <si>
    <t>WIGGINS,DAVID A</t>
  </si>
  <si>
    <t>DWIGGI8</t>
  </si>
  <si>
    <t>227 Red Coach Ct</t>
  </si>
  <si>
    <t>SANFORD</t>
  </si>
  <si>
    <t>32773</t>
  </si>
  <si>
    <t>51024630175</t>
  </si>
  <si>
    <t>WILLIAMS,DARRYAL J</t>
  </si>
  <si>
    <t>dwilli1</t>
  </si>
  <si>
    <t>1325 HERMES AVE</t>
  </si>
  <si>
    <t>71023805027</t>
  </si>
  <si>
    <t>WILSON,DONALD S</t>
  </si>
  <si>
    <t>DWILS48</t>
  </si>
  <si>
    <t>3549 CHERRY HILL CT</t>
  </si>
  <si>
    <t>BELTSVILLE</t>
  </si>
  <si>
    <t>20705-3656</t>
  </si>
  <si>
    <t>51022027775</t>
  </si>
  <si>
    <t>WILSON,DENNIS</t>
  </si>
  <si>
    <t>DWILSO1</t>
  </si>
  <si>
    <t>11323 SMITH ROAD</t>
  </si>
  <si>
    <t>BRITTON</t>
  </si>
  <si>
    <t>49229</t>
  </si>
  <si>
    <t>11021057631</t>
  </si>
  <si>
    <t>WILTSHIRE,DONALD H</t>
  </si>
  <si>
    <t>DWILTSH</t>
  </si>
  <si>
    <t>29 CARRIAGE KNOLL CT.</t>
  </si>
  <si>
    <t>LANGHORNE</t>
  </si>
  <si>
    <t>19047</t>
  </si>
  <si>
    <t>91024471809</t>
  </si>
  <si>
    <t>WOODS,DON C</t>
  </si>
  <si>
    <t>dwoods</t>
  </si>
  <si>
    <t>2711 S WALNUT</t>
  </si>
  <si>
    <t>62704</t>
  </si>
  <si>
    <t>21024630062</t>
  </si>
  <si>
    <t>WOODS,DANIELL</t>
  </si>
  <si>
    <t>dwoods0</t>
  </si>
  <si>
    <t>59 MARTY LYNN</t>
  </si>
  <si>
    <t>31548</t>
  </si>
  <si>
    <t>51024630855</t>
  </si>
  <si>
    <t>YORK,DYLAN T</t>
  </si>
  <si>
    <t>dyork</t>
  </si>
  <si>
    <t>836 RINGGOLD RD</t>
  </si>
  <si>
    <t>SOMERSET</t>
  </si>
  <si>
    <t>42503</t>
  </si>
  <si>
    <t>21024628542</t>
  </si>
  <si>
    <t>YOUNG,DAVID</t>
  </si>
  <si>
    <t>dyoung</t>
  </si>
  <si>
    <t>27 SHADY LANE</t>
  </si>
  <si>
    <t>SALEM</t>
  </si>
  <si>
    <t>84653</t>
  </si>
  <si>
    <t>01024631260</t>
  </si>
  <si>
    <t>ZBACNIK,DAKOTAH J</t>
  </si>
  <si>
    <t>dzbacni</t>
  </si>
  <si>
    <t>5844 HWY 84</t>
  </si>
  <si>
    <t>CHISHOLM</t>
  </si>
  <si>
    <t>55719</t>
  </si>
  <si>
    <t>71024629807</t>
  </si>
  <si>
    <t>ABDULKARIM,ELYAS</t>
  </si>
  <si>
    <t>eabdulk</t>
  </si>
  <si>
    <t>6122 Sanford Rd</t>
  </si>
  <si>
    <t>77096</t>
  </si>
  <si>
    <t>61024585076</t>
  </si>
  <si>
    <t>ALVA,ELIJAH Anthony</t>
  </si>
  <si>
    <t>ealva</t>
  </si>
  <si>
    <t>15514 Starbuck St</t>
  </si>
  <si>
    <t>Whittier</t>
  </si>
  <si>
    <t>90603</t>
  </si>
  <si>
    <t>01024595530</t>
  </si>
  <si>
    <t>ALVA JR,ERIC J</t>
  </si>
  <si>
    <t>ealva0</t>
  </si>
  <si>
    <t>1514 HUNTER GREEN LN</t>
  </si>
  <si>
    <t>81024631168</t>
  </si>
  <si>
    <t>ARES,EZEQUIEL</t>
  </si>
  <si>
    <t>eares</t>
  </si>
  <si>
    <t>1035 SUNCREST DRIVE</t>
  </si>
  <si>
    <t>OXFORD</t>
  </si>
  <si>
    <t>38655</t>
  </si>
  <si>
    <t>11021044741</t>
  </si>
  <si>
    <t>AROCHO AGUAYO,ERIC</t>
  </si>
  <si>
    <t>EAROCHO</t>
  </si>
  <si>
    <t>CALLE 41 2P-28</t>
  </si>
  <si>
    <t>URB. METROPOLIS</t>
  </si>
  <si>
    <t>00987</t>
  </si>
  <si>
    <t>31024629703</t>
  </si>
  <si>
    <t>BANUELOS-MARTINEZ,ESTEBAN I</t>
  </si>
  <si>
    <t>ebanuel</t>
  </si>
  <si>
    <t>1359 E FAIRMONT AVE</t>
  </si>
  <si>
    <t>93704</t>
  </si>
  <si>
    <t>61024593686</t>
  </si>
  <si>
    <t>BARAJAS,ENRIQUE</t>
  </si>
  <si>
    <t>ebaraja</t>
  </si>
  <si>
    <t>1011 W ALRU ST.</t>
  </si>
  <si>
    <t>RIALTO</t>
  </si>
  <si>
    <t>92376</t>
  </si>
  <si>
    <t>01023302780</t>
  </si>
  <si>
    <t>BARRETT,ERIC</t>
  </si>
  <si>
    <t>ebarret</t>
  </si>
  <si>
    <t>13 HILLWOOD DR</t>
  </si>
  <si>
    <t>CHEEKTOWAGA</t>
  </si>
  <si>
    <t>14227</t>
  </si>
  <si>
    <t>31024628903</t>
  </si>
  <si>
    <t>BROWN,ERIC</t>
  </si>
  <si>
    <t>ebrown</t>
  </si>
  <si>
    <t>5765 ALLENBY CT</t>
  </si>
  <si>
    <t>GALLOWAY</t>
  </si>
  <si>
    <t>43119</t>
  </si>
  <si>
    <t>71022685637</t>
  </si>
  <si>
    <t>BRYAN,EDDIE L</t>
  </si>
  <si>
    <t>EBRYA10</t>
  </si>
  <si>
    <t>13450 highway 8 business</t>
  </si>
  <si>
    <t>Lakeside</t>
  </si>
  <si>
    <t>92040</t>
  </si>
  <si>
    <t>01024623880</t>
  </si>
  <si>
    <t>CAIN,EDWARD</t>
  </si>
  <si>
    <t>ecain</t>
  </si>
  <si>
    <t>3 EASTGATE LANE</t>
  </si>
  <si>
    <t>ENFIELD</t>
  </si>
  <si>
    <t>06082</t>
  </si>
  <si>
    <t>71021188977</t>
  </si>
  <si>
    <t>CASTRO ESPINOSA,EDWARD J</t>
  </si>
  <si>
    <t>ECASTR3</t>
  </si>
  <si>
    <t>JG37 CALLE 244</t>
  </si>
  <si>
    <t>COUNTRY CLUB</t>
  </si>
  <si>
    <t>00982</t>
  </si>
  <si>
    <t>51024500515</t>
  </si>
  <si>
    <t>CENTERS,ERIC</t>
  </si>
  <si>
    <t>ecenter</t>
  </si>
  <si>
    <t>3207 HWY 26</t>
  </si>
  <si>
    <t>CORBIN</t>
  </si>
  <si>
    <t>40701</t>
  </si>
  <si>
    <t>41023835764</t>
  </si>
  <si>
    <t>CHAVIRA,ERNESTO</t>
  </si>
  <si>
    <t>ECHAVI0</t>
  </si>
  <si>
    <t>21486 FM 463</t>
  </si>
  <si>
    <t>Devine</t>
  </si>
  <si>
    <t>78016</t>
  </si>
  <si>
    <t>51022240985</t>
  </si>
  <si>
    <t>VAZQUEZ CLAUDIO,ENRIQUE</t>
  </si>
  <si>
    <t>ECLAUDI</t>
  </si>
  <si>
    <t>Urb Villas de Castro T19 Calle17</t>
  </si>
  <si>
    <t>CAGUAS</t>
  </si>
  <si>
    <t>00725</t>
  </si>
  <si>
    <t>11021038411</t>
  </si>
  <si>
    <t>COLLINS. Jr,ELISHA A</t>
  </si>
  <si>
    <t>ECOLLIN</t>
  </si>
  <si>
    <t>1958 NORTH 45th STREET</t>
  </si>
  <si>
    <t>66102</t>
  </si>
  <si>
    <t>71024630567</t>
  </si>
  <si>
    <t>CONSUEGRA,ERIC</t>
  </si>
  <si>
    <t>econsue</t>
  </si>
  <si>
    <t>113 POINSETT DR</t>
  </si>
  <si>
    <t>SUMTER</t>
  </si>
  <si>
    <t>29150</t>
  </si>
  <si>
    <t>71024625067</t>
  </si>
  <si>
    <t>CORREIA,EDMAR</t>
  </si>
  <si>
    <t>ecorrei</t>
  </si>
  <si>
    <t>3020 pump station lane</t>
  </si>
  <si>
    <t>Durham NC</t>
  </si>
  <si>
    <t>27712</t>
  </si>
  <si>
    <t>71024325337</t>
  </si>
  <si>
    <t>CRISOSTOMO,EDWIN</t>
  </si>
  <si>
    <t>ecriso0</t>
  </si>
  <si>
    <t>91-200 LAUPAI WAY</t>
  </si>
  <si>
    <t>61024618356</t>
  </si>
  <si>
    <t>CRUZ,EDWIN D</t>
  </si>
  <si>
    <t>ecruz2</t>
  </si>
  <si>
    <t>210 JACK TAYLOR CT</t>
  </si>
  <si>
    <t>KENDLETON</t>
  </si>
  <si>
    <t>77451</t>
  </si>
  <si>
    <t>31024616103</t>
  </si>
  <si>
    <t>DAVIS,ERIC</t>
  </si>
  <si>
    <t>edavis0</t>
  </si>
  <si>
    <t>510 DAVIS ST</t>
  </si>
  <si>
    <t>91024525409</t>
  </si>
  <si>
    <t>DENIS,ERICK</t>
  </si>
  <si>
    <t>edenis</t>
  </si>
  <si>
    <t>95 Spruce st</t>
  </si>
  <si>
    <t>Middleboro</t>
  </si>
  <si>
    <t>02346</t>
  </si>
  <si>
    <t>01024630170</t>
  </si>
  <si>
    <t>DESROCHER,ERNEST F</t>
  </si>
  <si>
    <t>edesroc</t>
  </si>
  <si>
    <t>SANDALWOOD CT</t>
  </si>
  <si>
    <t>PAHOA</t>
  </si>
  <si>
    <t>96776</t>
  </si>
  <si>
    <t>41023181784</t>
  </si>
  <si>
    <t>DOBSON,ERIC J</t>
  </si>
  <si>
    <t>EDOBSON</t>
  </si>
  <si>
    <t>330 S COLONIAL DR</t>
  </si>
  <si>
    <t>CORTLAND</t>
  </si>
  <si>
    <t>44410</t>
  </si>
  <si>
    <t>41024631054</t>
  </si>
  <si>
    <t>ENNIS,ELIJAH</t>
  </si>
  <si>
    <t>eennis</t>
  </si>
  <si>
    <t>226 EDGAR ROAD</t>
  </si>
  <si>
    <t>TOWNSEND</t>
  </si>
  <si>
    <t>19734</t>
  </si>
  <si>
    <t>21021773972</t>
  </si>
  <si>
    <t>ESPARZA,EUSTAQUIO</t>
  </si>
  <si>
    <t>EESPARZ</t>
  </si>
  <si>
    <t>2908 Everett st</t>
  </si>
  <si>
    <t>Blue Island</t>
  </si>
  <si>
    <t>60406</t>
  </si>
  <si>
    <t>21024629652</t>
  </si>
  <si>
    <t>ESPINOZA,EDUARDO</t>
  </si>
  <si>
    <t>eespino</t>
  </si>
  <si>
    <t>823 BUCKHORN DR.</t>
  </si>
  <si>
    <t>SALINAS</t>
  </si>
  <si>
    <t>93905</t>
  </si>
  <si>
    <t>51024622705</t>
  </si>
  <si>
    <t>FIGUEROA,EMMANUEL</t>
  </si>
  <si>
    <t>efigue1</t>
  </si>
  <si>
    <t>9212 Burke st</t>
  </si>
  <si>
    <t>Apartment # 32</t>
  </si>
  <si>
    <t>Pico Rivera</t>
  </si>
  <si>
    <t>90660</t>
  </si>
  <si>
    <t>91022533699</t>
  </si>
  <si>
    <t>FRANCISCO,EUGENIO C</t>
  </si>
  <si>
    <t>EFRAN24</t>
  </si>
  <si>
    <t>2000 SMITH PEAK CT</t>
  </si>
  <si>
    <t>21021052842</t>
  </si>
  <si>
    <t>FUSCOLETTI,EDWARD</t>
  </si>
  <si>
    <t>EFUSCOL</t>
  </si>
  <si>
    <t>169 FRONT STREET</t>
  </si>
  <si>
    <t>SOUTH PLAINFIELD</t>
  </si>
  <si>
    <t>07080</t>
  </si>
  <si>
    <t>61024627946</t>
  </si>
  <si>
    <t>GARDENHIRE,ETHAN</t>
  </si>
  <si>
    <t>egarden</t>
  </si>
  <si>
    <t>525 Central Ave</t>
  </si>
  <si>
    <t>Apt 213</t>
  </si>
  <si>
    <t>Westfield</t>
  </si>
  <si>
    <t>07090</t>
  </si>
  <si>
    <t>81023637488</t>
  </si>
  <si>
    <t>GOMEZ,ERNESTO</t>
  </si>
  <si>
    <t>EGOMEZ2</t>
  </si>
  <si>
    <t>14610 Apple Valley Rd</t>
  </si>
  <si>
    <t>Apple Valley</t>
  </si>
  <si>
    <t>92307</t>
  </si>
  <si>
    <t>61024612806</t>
  </si>
  <si>
    <t>GONZALEZ,ELIO</t>
  </si>
  <si>
    <t>egonza9</t>
  </si>
  <si>
    <t>6033 LIBERTY BELL CT</t>
  </si>
  <si>
    <t>BURKE</t>
  </si>
  <si>
    <t>22015</t>
  </si>
  <si>
    <t>21024624442</t>
  </si>
  <si>
    <t>GORDON,EON</t>
  </si>
  <si>
    <t>egordon</t>
  </si>
  <si>
    <t>559 CHANCELLOR AVE</t>
  </si>
  <si>
    <t>IRVINGTON</t>
  </si>
  <si>
    <t>07111</t>
  </si>
  <si>
    <t>91024629149</t>
  </si>
  <si>
    <t>GRANT,ERIC L</t>
  </si>
  <si>
    <t>egrant</t>
  </si>
  <si>
    <t>279 SE ADAMS RD</t>
  </si>
  <si>
    <t>HIGH SPRINGS</t>
  </si>
  <si>
    <t>32643</t>
  </si>
  <si>
    <t>91022222919</t>
  </si>
  <si>
    <t>GREEN,ERIC R</t>
  </si>
  <si>
    <t>EGREEN9</t>
  </si>
  <si>
    <t>6035 cannon ave</t>
  </si>
  <si>
    <t>32927</t>
  </si>
  <si>
    <t>91021048369</t>
  </si>
  <si>
    <t>GROSSMAN,ERIC T</t>
  </si>
  <si>
    <t>EGROSSM</t>
  </si>
  <si>
    <t>2516 REYCLIF DR</t>
  </si>
  <si>
    <t>MARSHALLTOWN</t>
  </si>
  <si>
    <t>50158</t>
  </si>
  <si>
    <t>91024622949</t>
  </si>
  <si>
    <t>GRULLON PEREZ,EDWARD</t>
  </si>
  <si>
    <t>egrullo</t>
  </si>
  <si>
    <t>118 LOWELL AVE</t>
  </si>
  <si>
    <t>11024459241</t>
  </si>
  <si>
    <t>HARRISON,ERIC E</t>
  </si>
  <si>
    <t>eharris</t>
  </si>
  <si>
    <t>4220 BOWEN WAY</t>
  </si>
  <si>
    <t>VALDOSTA</t>
  </si>
  <si>
    <t>31605</t>
  </si>
  <si>
    <t>31024239813</t>
  </si>
  <si>
    <t>HERNANDEZ,ENRIQUE</t>
  </si>
  <si>
    <t>ehern27</t>
  </si>
  <si>
    <t>15054 Stuttgart Alley</t>
  </si>
  <si>
    <t>Winter Garden</t>
  </si>
  <si>
    <t>34787</t>
  </si>
  <si>
    <t>41024620734</t>
  </si>
  <si>
    <t>HERRON,ESAUS G</t>
  </si>
  <si>
    <t>eherron</t>
  </si>
  <si>
    <t>2921 S DEWEY ST</t>
  </si>
  <si>
    <t>PHILADELPHIA</t>
  </si>
  <si>
    <t>19142</t>
  </si>
  <si>
    <t>21021027452</t>
  </si>
  <si>
    <t>HILL JR,ELBERT</t>
  </si>
  <si>
    <t>EHILLJ</t>
  </si>
  <si>
    <t>752 RIDENOUR RD</t>
  </si>
  <si>
    <t>GAHANNA</t>
  </si>
  <si>
    <t>43230</t>
  </si>
  <si>
    <t>51022201305</t>
  </si>
  <si>
    <t>INFANTE,ERIK</t>
  </si>
  <si>
    <t>einfant</t>
  </si>
  <si>
    <t>11950 SW 26TH TERRACE</t>
  </si>
  <si>
    <t>33175</t>
  </si>
  <si>
    <t>21024631072</t>
  </si>
  <si>
    <t>ISBELL,EMILY</t>
  </si>
  <si>
    <t>eisbell</t>
  </si>
  <si>
    <t>186 BENNIE WALL ROAD</t>
  </si>
  <si>
    <t>LUCEDALE</t>
  </si>
  <si>
    <t>39452</t>
  </si>
  <si>
    <t>41024529744</t>
  </si>
  <si>
    <t>JAUREGUI,EDGAR</t>
  </si>
  <si>
    <t>ejaureg</t>
  </si>
  <si>
    <t>1315 W. FERN AVE</t>
  </si>
  <si>
    <t>MCALLEN</t>
  </si>
  <si>
    <t>78501</t>
  </si>
  <si>
    <t>81024606288</t>
  </si>
  <si>
    <t>JEAN,EMMANUEL</t>
  </si>
  <si>
    <t>ejean</t>
  </si>
  <si>
    <t>5024 Littlefield Rd</t>
  </si>
  <si>
    <t>Labelle</t>
  </si>
  <si>
    <t>33935</t>
  </si>
  <si>
    <t>71024624427</t>
  </si>
  <si>
    <t>JUAREZ,ELIJAH</t>
  </si>
  <si>
    <t>ejuarez</t>
  </si>
  <si>
    <t>4011 Alabama</t>
  </si>
  <si>
    <t>Apt 4308</t>
  </si>
  <si>
    <t>El paso</t>
  </si>
  <si>
    <t>79930</t>
  </si>
  <si>
    <t>91002412039</t>
  </si>
  <si>
    <t>KELLY,ERIC W</t>
  </si>
  <si>
    <t>ekelly</t>
  </si>
  <si>
    <t>802 W 11th</t>
  </si>
  <si>
    <t>NEWTON</t>
  </si>
  <si>
    <t>67114</t>
  </si>
  <si>
    <t>41023181694</t>
  </si>
  <si>
    <t>KENNEDY,ERIC</t>
  </si>
  <si>
    <t>ekenned</t>
  </si>
  <si>
    <t>230 ARTIS DRIVE</t>
  </si>
  <si>
    <t>DOVER</t>
  </si>
  <si>
    <t>19904</t>
  </si>
  <si>
    <t>51021096095</t>
  </si>
  <si>
    <t>KUNTUSH,EDWARD D</t>
  </si>
  <si>
    <t>EKUNTUS</t>
  </si>
  <si>
    <t>UHS005</t>
  </si>
  <si>
    <t>Service Technician HE, In-Home</t>
  </si>
  <si>
    <t>917 LONGSTRETH RD</t>
  </si>
  <si>
    <t>WARMINSTER</t>
  </si>
  <si>
    <t>18974</t>
  </si>
  <si>
    <t>41024626414</t>
  </si>
  <si>
    <t>LAJOIE,EDWARD</t>
  </si>
  <si>
    <t>elajoie</t>
  </si>
  <si>
    <t>163 MURROW STREET</t>
  </si>
  <si>
    <t>BLYTHE</t>
  </si>
  <si>
    <t>30805</t>
  </si>
  <si>
    <t>91024624669</t>
  </si>
  <si>
    <t>LEON,ELISEO</t>
  </si>
  <si>
    <t>eleon</t>
  </si>
  <si>
    <t>3212 CR 384</t>
  </si>
  <si>
    <t>TYLER</t>
  </si>
  <si>
    <t>75708</t>
  </si>
  <si>
    <t>71024198527</t>
  </si>
  <si>
    <t>Lindsey,Eli</t>
  </si>
  <si>
    <t>elindse</t>
  </si>
  <si>
    <t>2445 Rex Rd, Apt. K6</t>
  </si>
  <si>
    <t>Ellenwood</t>
  </si>
  <si>
    <t>30294</t>
  </si>
  <si>
    <t>81024576128</t>
  </si>
  <si>
    <t>LOPEZ,EDUARDO</t>
  </si>
  <si>
    <t>elope18</t>
  </si>
  <si>
    <t>10314 NE 116TH PL</t>
  </si>
  <si>
    <t>98662</t>
  </si>
  <si>
    <t>11024616231</t>
  </si>
  <si>
    <t>MAGANA,ERIC M</t>
  </si>
  <si>
    <t>emagan1</t>
  </si>
  <si>
    <t>4326 ACME RD</t>
  </si>
  <si>
    <t>ILION</t>
  </si>
  <si>
    <t>13357</t>
  </si>
  <si>
    <t>51024631205</t>
  </si>
  <si>
    <t>MARKS,EMMANUAL</t>
  </si>
  <si>
    <t>emarks</t>
  </si>
  <si>
    <t>300 LYNN DR</t>
  </si>
  <si>
    <t>71730</t>
  </si>
  <si>
    <t>81023809558</t>
  </si>
  <si>
    <t>Zappi - Marlowe,Evan L</t>
  </si>
  <si>
    <t>emarlow</t>
  </si>
  <si>
    <t>100 ULULANI ST</t>
  </si>
  <si>
    <t>KULA</t>
  </si>
  <si>
    <t>96790</t>
  </si>
  <si>
    <t>71021030767</t>
  </si>
  <si>
    <t>MARSHALL,EMANUEL C</t>
  </si>
  <si>
    <t>EMARSHA</t>
  </si>
  <si>
    <t>586 LYNNWOOD</t>
  </si>
  <si>
    <t>MISSOURI CITY</t>
  </si>
  <si>
    <t>77489</t>
  </si>
  <si>
    <t>01024630800</t>
  </si>
  <si>
    <t>MCGHEE,EISHA Y</t>
  </si>
  <si>
    <t>emcghee</t>
  </si>
  <si>
    <t>333 S MOCK RD APT. 82</t>
  </si>
  <si>
    <t>31705</t>
  </si>
  <si>
    <t>51024627165</t>
  </si>
  <si>
    <t>MENDES,ELISEU</t>
  </si>
  <si>
    <t>emendes</t>
  </si>
  <si>
    <t>14245 WAR ADMIRAL PL</t>
  </si>
  <si>
    <t>RUSKIN</t>
  </si>
  <si>
    <t>33573</t>
  </si>
  <si>
    <t>21024583042</t>
  </si>
  <si>
    <t>MOHAMED VALL,ETHMANE</t>
  </si>
  <si>
    <t>emohame</t>
  </si>
  <si>
    <t>7777 VALLEY VIEW ST C222</t>
  </si>
  <si>
    <t>LA PALMA</t>
  </si>
  <si>
    <t>90623</t>
  </si>
  <si>
    <t>41023575454</t>
  </si>
  <si>
    <t>MORALES,EDWIN O</t>
  </si>
  <si>
    <t>EMORAL9</t>
  </si>
  <si>
    <t>2176 VENICE BLVD.</t>
  </si>
  <si>
    <t>90006</t>
  </si>
  <si>
    <t>31024620653</t>
  </si>
  <si>
    <t>Morey,Edward N</t>
  </si>
  <si>
    <t>emorey</t>
  </si>
  <si>
    <t>32 Winfred Street</t>
  </si>
  <si>
    <t>West Haven</t>
  </si>
  <si>
    <t>06516</t>
  </si>
  <si>
    <t>31024526833</t>
  </si>
  <si>
    <t>MOYA,EDUARDO C</t>
  </si>
  <si>
    <t>emoya1</t>
  </si>
  <si>
    <t>31 BUENA PARK CIR.</t>
  </si>
  <si>
    <t>MANVEL</t>
  </si>
  <si>
    <t>77578</t>
  </si>
  <si>
    <t>31021727433</t>
  </si>
  <si>
    <t>NICASIO,EDUARDO R</t>
  </si>
  <si>
    <t>ENICASI</t>
  </si>
  <si>
    <t>1707 ANN ARBOR</t>
  </si>
  <si>
    <t>78224</t>
  </si>
  <si>
    <t>21024227872</t>
  </si>
  <si>
    <t>NIEVES,EFRAIN</t>
  </si>
  <si>
    <t>enieve0</t>
  </si>
  <si>
    <t>3045 Buckeye Point Dr</t>
  </si>
  <si>
    <t>Winter Haven</t>
  </si>
  <si>
    <t>33881</t>
  </si>
  <si>
    <t>11024588461</t>
  </si>
  <si>
    <t>PALMER,ERIC Wayne</t>
  </si>
  <si>
    <t>epalme1</t>
  </si>
  <si>
    <t>108 E. EASON AVENUE</t>
  </si>
  <si>
    <t>BUCKEYE</t>
  </si>
  <si>
    <t>85326</t>
  </si>
  <si>
    <t>31024631143</t>
  </si>
  <si>
    <t>PEAKE,ELISHA</t>
  </si>
  <si>
    <t>epeake</t>
  </si>
  <si>
    <t>78 WINNERS CIRCLE</t>
  </si>
  <si>
    <t>LA PLATA</t>
  </si>
  <si>
    <t>20646</t>
  </si>
  <si>
    <t>91021040509</t>
  </si>
  <si>
    <t>PEREZ,EDUARDO</t>
  </si>
  <si>
    <t>EPERE2</t>
  </si>
  <si>
    <t>URB. ELIZABETH</t>
  </si>
  <si>
    <t>2024 CALLE OTONO</t>
  </si>
  <si>
    <t>CABO ROJO</t>
  </si>
  <si>
    <t>00623-4923</t>
  </si>
  <si>
    <t>91024630949</t>
  </si>
  <si>
    <t>PEREZ SANTANA,EDUARDO</t>
  </si>
  <si>
    <t>eperezs</t>
  </si>
  <si>
    <t>2404 1ST AVENUE EAST</t>
  </si>
  <si>
    <t>PALMETTO</t>
  </si>
  <si>
    <t>34221</t>
  </si>
  <si>
    <t>71024624847</t>
  </si>
  <si>
    <t>PETERS,ERIC</t>
  </si>
  <si>
    <t>epeters</t>
  </si>
  <si>
    <t>15-3151 PAHOA KAPOHO RD</t>
  </si>
  <si>
    <t>PO BOX 755</t>
  </si>
  <si>
    <t>96778</t>
  </si>
  <si>
    <t>61021042296</t>
  </si>
  <si>
    <t>PRESTIN,EDWARD C</t>
  </si>
  <si>
    <t>EPRESTI</t>
  </si>
  <si>
    <t>7411 NORTH STONY LAKE RD.</t>
  </si>
  <si>
    <t>49201</t>
  </si>
  <si>
    <t>01024224380</t>
  </si>
  <si>
    <t>RAIGOZA JR.,EFRAIN</t>
  </si>
  <si>
    <t>eraigoz</t>
  </si>
  <si>
    <t>4904 Spring Rd</t>
  </si>
  <si>
    <t>OAK LAWN</t>
  </si>
  <si>
    <t>61024625436</t>
  </si>
  <si>
    <t>RAYO,ERIC</t>
  </si>
  <si>
    <t>erayo</t>
  </si>
  <si>
    <t>15725 CARSE AVENUE</t>
  </si>
  <si>
    <t>HARVEY</t>
  </si>
  <si>
    <t>60426</t>
  </si>
  <si>
    <t>71024531917</t>
  </si>
  <si>
    <t>REYNOSO,ENRIQUE</t>
  </si>
  <si>
    <t>ereyno2</t>
  </si>
  <si>
    <t>9832 Palmetto Avenue</t>
  </si>
  <si>
    <t>FONTANA</t>
  </si>
  <si>
    <t>92335</t>
  </si>
  <si>
    <t>81024631078</t>
  </si>
  <si>
    <t>RODRIGUEZ JR,EDUARDO</t>
  </si>
  <si>
    <t>erodrig</t>
  </si>
  <si>
    <t>2959 FAIRMEADOWS</t>
  </si>
  <si>
    <t>78211</t>
  </si>
  <si>
    <t>11021070321</t>
  </si>
  <si>
    <t>ROSARIO-ABREU,EDUARDO</t>
  </si>
  <si>
    <t>EROSAR</t>
  </si>
  <si>
    <t>Locust Run</t>
  </si>
  <si>
    <t>Ocala</t>
  </si>
  <si>
    <t>34472</t>
  </si>
  <si>
    <t>01024626490</t>
  </si>
  <si>
    <t>ROSS,ETHAN</t>
  </si>
  <si>
    <t>eross</t>
  </si>
  <si>
    <t>1304 WALKER CT</t>
  </si>
  <si>
    <t>46706</t>
  </si>
  <si>
    <t>31024628133</t>
  </si>
  <si>
    <t>RUIZ,EMILIO A</t>
  </si>
  <si>
    <t>eruiz</t>
  </si>
  <si>
    <t>12809 PIRATE BEND DRIVE</t>
  </si>
  <si>
    <t>LA MARQUE</t>
  </si>
  <si>
    <t>77568</t>
  </si>
  <si>
    <t>71021023187</t>
  </si>
  <si>
    <t>RYAN,EDWARD W</t>
  </si>
  <si>
    <t>ERYAN3</t>
  </si>
  <si>
    <t>849 JASON DRIVE</t>
  </si>
  <si>
    <t>BENSALEM</t>
  </si>
  <si>
    <t>19020</t>
  </si>
  <si>
    <t>71024631087</t>
  </si>
  <si>
    <t>SAMARDZIJA,ELI</t>
  </si>
  <si>
    <t>esamard</t>
  </si>
  <si>
    <t>124 COTTONWOOD BLVD</t>
  </si>
  <si>
    <t>KIRKLAND</t>
  </si>
  <si>
    <t>60146</t>
  </si>
  <si>
    <t>61022657606</t>
  </si>
  <si>
    <t>SANCHEZ,ENRIQUE C</t>
  </si>
  <si>
    <t>esanch0</t>
  </si>
  <si>
    <t>5203 DEEBOYAR AVE</t>
  </si>
  <si>
    <t>LAKEWOOD</t>
  </si>
  <si>
    <t>90712</t>
  </si>
  <si>
    <t>41024630744</t>
  </si>
  <si>
    <t>SANCHEZ,ETHAN</t>
  </si>
  <si>
    <t>esanch1</t>
  </si>
  <si>
    <t>12 CHICKASAW ST</t>
  </si>
  <si>
    <t>LAUREL</t>
  </si>
  <si>
    <t>39440</t>
  </si>
  <si>
    <t>41024619554</t>
  </si>
  <si>
    <t>SANON,EMMANUEL P</t>
  </si>
  <si>
    <t>esanon</t>
  </si>
  <si>
    <t>601 JamesTown Drive</t>
  </si>
  <si>
    <t>32792</t>
  </si>
  <si>
    <t>51024627635</t>
  </si>
  <si>
    <t>SCALZO,EUGENE V</t>
  </si>
  <si>
    <t>escalzo</t>
  </si>
  <si>
    <t>13710 WOODBRIDGE TERRACE</t>
  </si>
  <si>
    <t>BRADENTON</t>
  </si>
  <si>
    <t>34211</t>
  </si>
  <si>
    <t>41024627474</t>
  </si>
  <si>
    <t>SHILLIG,ELIJAH</t>
  </si>
  <si>
    <t>eshilli</t>
  </si>
  <si>
    <t>6 ORCHARD HILLS DR</t>
  </si>
  <si>
    <t>ST. PETERS</t>
  </si>
  <si>
    <t>01024540770</t>
  </si>
  <si>
    <t>SOCKEY,ELI</t>
  </si>
  <si>
    <t>esockey</t>
  </si>
  <si>
    <t>67059 s 4760rd</t>
  </si>
  <si>
    <t>WESTVILLE</t>
  </si>
  <si>
    <t>74965</t>
  </si>
  <si>
    <t>51024619295</t>
  </si>
  <si>
    <t>SOLDI,ERICK H</t>
  </si>
  <si>
    <t>esoldi</t>
  </si>
  <si>
    <t>205 SPRUCE ST</t>
  </si>
  <si>
    <t>31022153003</t>
  </si>
  <si>
    <t>TAYLOR,EREK</t>
  </si>
  <si>
    <t>etaylo2</t>
  </si>
  <si>
    <t>6348 Stonebridge Creek Lane</t>
  </si>
  <si>
    <t>Lithonia</t>
  </si>
  <si>
    <t>30058</t>
  </si>
  <si>
    <t>31024631343</t>
  </si>
  <si>
    <t>TIPTON,ERIN</t>
  </si>
  <si>
    <t>etipton</t>
  </si>
  <si>
    <t>2841 RINGGOLD DEPOT RD LOT 22</t>
  </si>
  <si>
    <t>SUTHERLIN</t>
  </si>
  <si>
    <t>24594</t>
  </si>
  <si>
    <t>81023685418</t>
  </si>
  <si>
    <t>TORRES,ERIK J</t>
  </si>
  <si>
    <t>ETORR24</t>
  </si>
  <si>
    <t>Litio NL-13 Sec 9 Sta Juanita</t>
  </si>
  <si>
    <t>BAYAMON</t>
  </si>
  <si>
    <t>00956</t>
  </si>
  <si>
    <t>01021512040</t>
  </si>
  <si>
    <t>VAZQUEZ,ELLIOT</t>
  </si>
  <si>
    <t>EVAZQUE</t>
  </si>
  <si>
    <t>PO BOX 590</t>
  </si>
  <si>
    <t>VEGA BAJA</t>
  </si>
  <si>
    <t>00694-0590</t>
  </si>
  <si>
    <t>41024629644</t>
  </si>
  <si>
    <t>VENEGAS,ENRIQUE</t>
  </si>
  <si>
    <t>evenega</t>
  </si>
  <si>
    <t>1130 Tyler st</t>
  </si>
  <si>
    <t>51024630825</t>
  </si>
  <si>
    <t>WALLACE,ERIC</t>
  </si>
  <si>
    <t>ewallac</t>
  </si>
  <si>
    <t>653 72ND ST S</t>
  </si>
  <si>
    <t>BIRMINGHAM</t>
  </si>
  <si>
    <t>35206</t>
  </si>
  <si>
    <t>51024614625</t>
  </si>
  <si>
    <t>WATSON,ERROL</t>
  </si>
  <si>
    <t>ewatson</t>
  </si>
  <si>
    <t>608 Hennepin Loop</t>
  </si>
  <si>
    <t>Lake Wales</t>
  </si>
  <si>
    <t>33898</t>
  </si>
  <si>
    <t>81021187298</t>
  </si>
  <si>
    <t>WILSON,EDWARD</t>
  </si>
  <si>
    <t>EWILSO</t>
  </si>
  <si>
    <t>102 East Liberty St</t>
  </si>
  <si>
    <t>Apt 1 rear</t>
  </si>
  <si>
    <t>Danbury</t>
  </si>
  <si>
    <t>06810</t>
  </si>
  <si>
    <t>71024631367</t>
  </si>
  <si>
    <t>ARROYO-MEDINA,FRANCISCO J</t>
  </si>
  <si>
    <t>farroyo</t>
  </si>
  <si>
    <t>2759 VIKING WAY</t>
  </si>
  <si>
    <t>CARSON CITY</t>
  </si>
  <si>
    <t>89706</t>
  </si>
  <si>
    <t>71024623807</t>
  </si>
  <si>
    <t>ARYA,FARAMARZ</t>
  </si>
  <si>
    <t>farya</t>
  </si>
  <si>
    <t>13 Armitage ct</t>
  </si>
  <si>
    <t>Windsor mill</t>
  </si>
  <si>
    <t>21244</t>
  </si>
  <si>
    <t>51024631155</t>
  </si>
  <si>
    <t>Basel,Fardeen</t>
  </si>
  <si>
    <t>fbasel</t>
  </si>
  <si>
    <t>6649 Tower Dr</t>
  </si>
  <si>
    <t>Alexandria</t>
  </si>
  <si>
    <t>22306</t>
  </si>
  <si>
    <t>71024629187</t>
  </si>
  <si>
    <t>BAUTISTA LIAS,FERNANDO</t>
  </si>
  <si>
    <t>fbautis</t>
  </si>
  <si>
    <t>4140  W WELDON AVE</t>
  </si>
  <si>
    <t>81024630628</t>
  </si>
  <si>
    <t>BENNETT,FREDERICK</t>
  </si>
  <si>
    <t>fbennet</t>
  </si>
  <si>
    <t>924 CINDY DR.</t>
  </si>
  <si>
    <t>29203</t>
  </si>
  <si>
    <t>61024631316</t>
  </si>
  <si>
    <t>BODA,FREEDOM</t>
  </si>
  <si>
    <t>fboda</t>
  </si>
  <si>
    <t>4365 W SENECA RD</t>
  </si>
  <si>
    <t>25</t>
  </si>
  <si>
    <t>TRUMANSBURG</t>
  </si>
  <si>
    <t>14886</t>
  </si>
  <si>
    <t>11022796441</t>
  </si>
  <si>
    <t>BOGOPOLSKY,FELIX</t>
  </si>
  <si>
    <t>FBOGOPO</t>
  </si>
  <si>
    <t>86 STRATFORD DRIVE</t>
  </si>
  <si>
    <t>MANALAPAN</t>
  </si>
  <si>
    <t>07726</t>
  </si>
  <si>
    <t>51024628005</t>
  </si>
  <si>
    <t>Cabrera,Franklin</t>
  </si>
  <si>
    <t>fcabrer</t>
  </si>
  <si>
    <t>137 nw 42 st</t>
  </si>
  <si>
    <t>Miami</t>
  </si>
  <si>
    <t>33127</t>
  </si>
  <si>
    <t>91024521879</t>
  </si>
  <si>
    <t>CAMARENA,FRANCISCO J</t>
  </si>
  <si>
    <t>fcamare</t>
  </si>
  <si>
    <t>11802 Gatesden dr</t>
  </si>
  <si>
    <t>Tomball</t>
  </si>
  <si>
    <t>77377</t>
  </si>
  <si>
    <t>31021767143</t>
  </si>
  <si>
    <t>CARABALLO,FERMIN</t>
  </si>
  <si>
    <t>fcarab0</t>
  </si>
  <si>
    <t>593 NARNIA CT</t>
  </si>
  <si>
    <t>32216</t>
  </si>
  <si>
    <t>01024624790</t>
  </si>
  <si>
    <t>CARABALLO,FREDDIE</t>
  </si>
  <si>
    <t>fcaraba</t>
  </si>
  <si>
    <t>4812 VALDA LN LOT D</t>
  </si>
  <si>
    <t>33610</t>
  </si>
  <si>
    <t>41024128914</t>
  </si>
  <si>
    <t>CRAWLEY,FRANK B</t>
  </si>
  <si>
    <t>fcrawle</t>
  </si>
  <si>
    <t>7990 hawkinsmith rd</t>
  </si>
  <si>
    <t>Junction city</t>
  </si>
  <si>
    <t>66441</t>
  </si>
  <si>
    <t>41024617794</t>
  </si>
  <si>
    <t>FIGARO,FEDNEL</t>
  </si>
  <si>
    <t>ffigaro</t>
  </si>
  <si>
    <t>250 Merrimack apt. #338</t>
  </si>
  <si>
    <t>Lawrence</t>
  </si>
  <si>
    <t>01843</t>
  </si>
  <si>
    <t>71024630987</t>
  </si>
  <si>
    <t>GARCIA,FRANKY</t>
  </si>
  <si>
    <t>fgarci1</t>
  </si>
  <si>
    <t>2111 N AUSTIN AVE</t>
  </si>
  <si>
    <t>APT 8302</t>
  </si>
  <si>
    <t>GEORGETOWN</t>
  </si>
  <si>
    <t>78626</t>
  </si>
  <si>
    <t>61021057556</t>
  </si>
  <si>
    <t>GAYDOS,FRANK</t>
  </si>
  <si>
    <t>fgaydos</t>
  </si>
  <si>
    <t>4565 WEST 150 STREET</t>
  </si>
  <si>
    <t>44135</t>
  </si>
  <si>
    <t>91021017249</t>
  </si>
  <si>
    <t>GOUGH,FORREST O</t>
  </si>
  <si>
    <t>FGOUGH1</t>
  </si>
  <si>
    <t>1831 Caddo Ln</t>
  </si>
  <si>
    <t>Odessa</t>
  </si>
  <si>
    <t>33556</t>
  </si>
  <si>
    <t>51022629475</t>
  </si>
  <si>
    <t>GREJDUS,FRANCIS J</t>
  </si>
  <si>
    <t>FGREJDU</t>
  </si>
  <si>
    <t>121 Lakeview Cove Dr</t>
  </si>
  <si>
    <t>Loudon</t>
  </si>
  <si>
    <t>37774</t>
  </si>
  <si>
    <t>81024616608</t>
  </si>
  <si>
    <t>HAMZA,FAZIL H</t>
  </si>
  <si>
    <t>fhamza</t>
  </si>
  <si>
    <t>4109 yellow stone loop</t>
  </si>
  <si>
    <t>01021044830</t>
  </si>
  <si>
    <t>HERNANDEZ,FRANCISCO R</t>
  </si>
  <si>
    <t>FHERNA4</t>
  </si>
  <si>
    <t>7904 AVENUE B</t>
  </si>
  <si>
    <t>77012</t>
  </si>
  <si>
    <t>11021381201</t>
  </si>
  <si>
    <t>HIGGINS,FREDRICK</t>
  </si>
  <si>
    <t>fhiggin</t>
  </si>
  <si>
    <t>6871 MEADOWBROOK LANE</t>
  </si>
  <si>
    <t>31022567793</t>
  </si>
  <si>
    <t>HIGH,FRANK D</t>
  </si>
  <si>
    <t>FHIGH00</t>
  </si>
  <si>
    <t>408 DE MOSS ST</t>
  </si>
  <si>
    <t>GALLATIN</t>
  </si>
  <si>
    <t>37066</t>
  </si>
  <si>
    <t>01024554520</t>
  </si>
  <si>
    <t>JOHNSON,FREDERICK W</t>
  </si>
  <si>
    <t>fjohns4</t>
  </si>
  <si>
    <t>816 Emerald Park Dr.</t>
  </si>
  <si>
    <t>Winterville</t>
  </si>
  <si>
    <t>28590</t>
  </si>
  <si>
    <t>41024631364</t>
  </si>
  <si>
    <t>JONES,FRED</t>
  </si>
  <si>
    <t>fjones0</t>
  </si>
  <si>
    <t>2662 W BRUTUS ST</t>
  </si>
  <si>
    <t>WEEDSPORT</t>
  </si>
  <si>
    <t>13166</t>
  </si>
  <si>
    <t>81021075238</t>
  </si>
  <si>
    <t>KILLINGER,FRED R</t>
  </si>
  <si>
    <t>FKILLIN</t>
  </si>
  <si>
    <t>821 PAINTER ST. EXT.</t>
  </si>
  <si>
    <t>EVERSON</t>
  </si>
  <si>
    <t>15631</t>
  </si>
  <si>
    <t>71024630657</t>
  </si>
  <si>
    <t>MACY,FREDDY</t>
  </si>
  <si>
    <t>fmacy</t>
  </si>
  <si>
    <t>3355 MCDANIEL RD APT 16403</t>
  </si>
  <si>
    <t>DULUTH</t>
  </si>
  <si>
    <t>30096</t>
  </si>
  <si>
    <t>41022278354</t>
  </si>
  <si>
    <t>MAGALLANES,FIDEL</t>
  </si>
  <si>
    <t>FMAGA01</t>
  </si>
  <si>
    <t>122 W ALVIN  DR</t>
  </si>
  <si>
    <t>APT H</t>
  </si>
  <si>
    <t>93906</t>
  </si>
  <si>
    <t>81023470128</t>
  </si>
  <si>
    <t>METZGER,FRANK X</t>
  </si>
  <si>
    <t>FMETZGE</t>
  </si>
  <si>
    <t>28128 PACIFIC COAST HIGHWAY</t>
  </si>
  <si>
    <t>SPC.54</t>
  </si>
  <si>
    <t>MALIBU</t>
  </si>
  <si>
    <t>90265</t>
  </si>
  <si>
    <t>91022027789</t>
  </si>
  <si>
    <t>MEYERS,FRED J</t>
  </si>
  <si>
    <t>FMEYER</t>
  </si>
  <si>
    <t>17902 BARON CIRCLE</t>
  </si>
  <si>
    <t>APT # 1</t>
  </si>
  <si>
    <t>HUNTINGTON BEACH</t>
  </si>
  <si>
    <t>92647</t>
  </si>
  <si>
    <t>71021151197</t>
  </si>
  <si>
    <t>MINER,FRANK K</t>
  </si>
  <si>
    <t>FMINER1</t>
  </si>
  <si>
    <t>e5268 651st ave</t>
  </si>
  <si>
    <t>Menomonie</t>
  </si>
  <si>
    <t>54751</t>
  </si>
  <si>
    <t>81021080098</t>
  </si>
  <si>
    <t>MURPHY JR,FRANCIS E</t>
  </si>
  <si>
    <t>FMURPH</t>
  </si>
  <si>
    <t>6 n MCCORMICK</t>
  </si>
  <si>
    <t>P.O. BOX 126</t>
  </si>
  <si>
    <t>HAMLET</t>
  </si>
  <si>
    <t>46532</t>
  </si>
  <si>
    <t>81024614668</t>
  </si>
  <si>
    <t>Ngo,Frank</t>
  </si>
  <si>
    <t>fngo0</t>
  </si>
  <si>
    <t>2638 W Shadow Ln</t>
  </si>
  <si>
    <t>Anaheim</t>
  </si>
  <si>
    <t>92801</t>
  </si>
  <si>
    <t>01022841350</t>
  </si>
  <si>
    <t>ORTHMEYER,FRANK W</t>
  </si>
  <si>
    <t>FORTHME</t>
  </si>
  <si>
    <t>17533 119TH PL NE</t>
  </si>
  <si>
    <t>98223</t>
  </si>
  <si>
    <t>91024557059</t>
  </si>
  <si>
    <t>PANEDA,FERNANDO R</t>
  </si>
  <si>
    <t>fpaneda</t>
  </si>
  <si>
    <t>404 w wren ct.</t>
  </si>
  <si>
    <t>93291</t>
  </si>
  <si>
    <t>81023620508</t>
  </si>
  <si>
    <t>PIPER,FRANCIS C</t>
  </si>
  <si>
    <t>FPIPER</t>
  </si>
  <si>
    <t>116 CARDINAL RD</t>
  </si>
  <si>
    <t>HYDE PARK</t>
  </si>
  <si>
    <t>12538</t>
  </si>
  <si>
    <t>11021012701</t>
  </si>
  <si>
    <t>SION,FRANK W</t>
  </si>
  <si>
    <t>FSION1</t>
  </si>
  <si>
    <t>701 Orchid St.</t>
  </si>
  <si>
    <t>Whiting</t>
  </si>
  <si>
    <t>08759</t>
  </si>
  <si>
    <t>41024630374</t>
  </si>
  <si>
    <t>STANLEY,FRANK D</t>
  </si>
  <si>
    <t>fstanle</t>
  </si>
  <si>
    <t>101 PARK AVE</t>
  </si>
  <si>
    <t>61024622766</t>
  </si>
  <si>
    <t>TORRES,FRANCISCO</t>
  </si>
  <si>
    <t>ftorres</t>
  </si>
  <si>
    <t>3909 JANE WAY</t>
  </si>
  <si>
    <t>95356</t>
  </si>
  <si>
    <t>11021911451</t>
  </si>
  <si>
    <t>VASQUEZ,FRANCISCO J</t>
  </si>
  <si>
    <t>FVASQUE</t>
  </si>
  <si>
    <t>27800 N MCBEAN PKWY</t>
  </si>
  <si>
    <t>APT. 237</t>
  </si>
  <si>
    <t>VALENCIA</t>
  </si>
  <si>
    <t>91354</t>
  </si>
  <si>
    <t>31024631183</t>
  </si>
  <si>
    <t>VELA,FRANK</t>
  </si>
  <si>
    <t>fvela</t>
  </si>
  <si>
    <t>608 3RD ST. APT A3</t>
  </si>
  <si>
    <t>BEDFORD</t>
  </si>
  <si>
    <t>24523</t>
  </si>
  <si>
    <t>71023940807</t>
  </si>
  <si>
    <t>Vershier,Floyd E</t>
  </si>
  <si>
    <t>fvershi</t>
  </si>
  <si>
    <t>16306 Cutten Rd</t>
  </si>
  <si>
    <t>77070</t>
  </si>
  <si>
    <t>01021318210</t>
  </si>
  <si>
    <t>VIERA,FRANCISCO</t>
  </si>
  <si>
    <t>FVIERA</t>
  </si>
  <si>
    <t>39 fairway dr</t>
  </si>
  <si>
    <t>Glendale</t>
  </si>
  <si>
    <t>60139</t>
  </si>
  <si>
    <t>51024621075</t>
  </si>
  <si>
    <t>WARMAN,FRANKLIN G</t>
  </si>
  <si>
    <t>fwarman</t>
  </si>
  <si>
    <t>21 ECHO VALLEY DR</t>
  </si>
  <si>
    <t>SHAVERTOWN</t>
  </si>
  <si>
    <t>18708-9362</t>
  </si>
  <si>
    <t>71023112047</t>
  </si>
  <si>
    <t>YANEZ,FRANK</t>
  </si>
  <si>
    <t>fyanez0</t>
  </si>
  <si>
    <t>2080 BUCKLEY</t>
  </si>
  <si>
    <t>ROUND ROCK</t>
  </si>
  <si>
    <t>78664</t>
  </si>
  <si>
    <t>91024630539</t>
  </si>
  <si>
    <t>ACORD,GARY</t>
  </si>
  <si>
    <t>gacord</t>
  </si>
  <si>
    <t>513 TREETOP DR</t>
  </si>
  <si>
    <t>APT 301</t>
  </si>
  <si>
    <t>23451</t>
  </si>
  <si>
    <t>41021278774</t>
  </si>
  <si>
    <t>ALVARADO,GILBERT R</t>
  </si>
  <si>
    <t>GALVAR4</t>
  </si>
  <si>
    <t>11122 JERSEY AVE.</t>
  </si>
  <si>
    <t>NORWALK</t>
  </si>
  <si>
    <t>90650</t>
  </si>
  <si>
    <t>61021049376</t>
  </si>
  <si>
    <t>ANDERSON,GORDON L</t>
  </si>
  <si>
    <t>GANDER2</t>
  </si>
  <si>
    <t>28244</t>
  </si>
  <si>
    <t>3671 EAST 157 NORTH</t>
  </si>
  <si>
    <t>RIGBY</t>
  </si>
  <si>
    <t>ID</t>
  </si>
  <si>
    <t>83442</t>
  </si>
  <si>
    <t>61024629456</t>
  </si>
  <si>
    <t>ASCENCIO,GABRIEL A</t>
  </si>
  <si>
    <t>gascenc</t>
  </si>
  <si>
    <t>8465 MACRON ST</t>
  </si>
  <si>
    <t>41024631164</t>
  </si>
  <si>
    <t>BAASCH,GUNNER</t>
  </si>
  <si>
    <t>gbaasch</t>
  </si>
  <si>
    <t>3620 PAGE DR #2</t>
  </si>
  <si>
    <t>PLOVER</t>
  </si>
  <si>
    <t>54467</t>
  </si>
  <si>
    <t>81024623448</t>
  </si>
  <si>
    <t>Baldree,Gregory S</t>
  </si>
  <si>
    <t>gbaldre</t>
  </si>
  <si>
    <t>3844 Bettys Pl</t>
  </si>
  <si>
    <t>Hahira</t>
  </si>
  <si>
    <t>31632</t>
  </si>
  <si>
    <t>81023051818</t>
  </si>
  <si>
    <t>BARRON,GERARDO J</t>
  </si>
  <si>
    <t>GBARRO0</t>
  </si>
  <si>
    <t>6826 S 55TH LANE</t>
  </si>
  <si>
    <t>LAVEEN</t>
  </si>
  <si>
    <t>85339</t>
  </si>
  <si>
    <t>11024620491</t>
  </si>
  <si>
    <t>BOOS,GARY L</t>
  </si>
  <si>
    <t>gboos</t>
  </si>
  <si>
    <t>1412 E. SIMPSON AVE</t>
  </si>
  <si>
    <t>91021032229</t>
  </si>
  <si>
    <t>BRITTAIN,GUY D</t>
  </si>
  <si>
    <t>GBRITTA</t>
  </si>
  <si>
    <t>365 E DATE ST</t>
  </si>
  <si>
    <t>93033</t>
  </si>
  <si>
    <t>71024625617</t>
  </si>
  <si>
    <t>CADENA,GABRIEL</t>
  </si>
  <si>
    <t>gcadena</t>
  </si>
  <si>
    <t>19 CHRISTENSEN AVE</t>
  </si>
  <si>
    <t>31024630733</t>
  </si>
  <si>
    <t>COMBS,GRANT</t>
  </si>
  <si>
    <t>gcombs</t>
  </si>
  <si>
    <t>249 PINE AVE</t>
  </si>
  <si>
    <t>APT. 611</t>
  </si>
  <si>
    <t>81021048798</t>
  </si>
  <si>
    <t>CUTLER,GARY P</t>
  </si>
  <si>
    <t>GCUTLE</t>
  </si>
  <si>
    <t>1205 Briarwood Rd</t>
  </si>
  <si>
    <t>Cleburne</t>
  </si>
  <si>
    <t>76033</t>
  </si>
  <si>
    <t>21021537742</t>
  </si>
  <si>
    <t>DELAIRE,GARY J</t>
  </si>
  <si>
    <t>GDELAIR</t>
  </si>
  <si>
    <t>34 GERALD ST.</t>
  </si>
  <si>
    <t>WARWICK</t>
  </si>
  <si>
    <t>02886</t>
  </si>
  <si>
    <t>91023993999</t>
  </si>
  <si>
    <t>DELBUONO,GABRIEL</t>
  </si>
  <si>
    <t>gdelbuo</t>
  </si>
  <si>
    <t>2750 E Oak Hill Dr</t>
  </si>
  <si>
    <t>Unit 7</t>
  </si>
  <si>
    <t>Ontario</t>
  </si>
  <si>
    <t>91761</t>
  </si>
  <si>
    <t>41021051704</t>
  </si>
  <si>
    <t>DYE,GARY L</t>
  </si>
  <si>
    <t>GDYE3</t>
  </si>
  <si>
    <t>3910 S. 22ND ST.</t>
  </si>
  <si>
    <t>ST JOSEPH</t>
  </si>
  <si>
    <t>64503</t>
  </si>
  <si>
    <t>61024627586</t>
  </si>
  <si>
    <t>EVERHART JR,GARY W</t>
  </si>
  <si>
    <t>geverha</t>
  </si>
  <si>
    <t>4180 HIGH PINE CHURCH ROAD</t>
  </si>
  <si>
    <t>ASHEBORO</t>
  </si>
  <si>
    <t>27205</t>
  </si>
  <si>
    <t>31021333083</t>
  </si>
  <si>
    <t>FELON,GEORGE G</t>
  </si>
  <si>
    <t>GFELON1</t>
  </si>
  <si>
    <t>11921 CARRINGTON AVE</t>
  </si>
  <si>
    <t>81022856748</t>
  </si>
  <si>
    <t>FINK,GLENN S</t>
  </si>
  <si>
    <t>GFINK</t>
  </si>
  <si>
    <t>253 EAST MAIN STREET</t>
  </si>
  <si>
    <t>KUTZTOWN</t>
  </si>
  <si>
    <t>19530</t>
  </si>
  <si>
    <t>01022627470</t>
  </si>
  <si>
    <t>GALVEZ,GILBERT</t>
  </si>
  <si>
    <t>ggalvez</t>
  </si>
  <si>
    <t>5650 TIMBER WAGON</t>
  </si>
  <si>
    <t>78250</t>
  </si>
  <si>
    <t>21024522152</t>
  </si>
  <si>
    <t>GWIN JR,GEORGE T</t>
  </si>
  <si>
    <t>ggwin</t>
  </si>
  <si>
    <t>3758 FERN RIDGE RD</t>
  </si>
  <si>
    <t>38115</t>
  </si>
  <si>
    <t>11024593521</t>
  </si>
  <si>
    <t>HAMMOND JR.,GREGORY L</t>
  </si>
  <si>
    <t>ghammon</t>
  </si>
  <si>
    <t>1165 St Pierre St</t>
  </si>
  <si>
    <t>Florissant</t>
  </si>
  <si>
    <t>63031</t>
  </si>
  <si>
    <t>91024630529</t>
  </si>
  <si>
    <t>HARRIS,GREGORY</t>
  </si>
  <si>
    <t>gharris</t>
  </si>
  <si>
    <t>4168 MEADOW VALLEY</t>
  </si>
  <si>
    <t>38141</t>
  </si>
  <si>
    <t>11022281621</t>
  </si>
  <si>
    <t>HARTLEY,GLENN C</t>
  </si>
  <si>
    <t>GHART01</t>
  </si>
  <si>
    <t>3656 W. Horizon Hills Dr.</t>
  </si>
  <si>
    <t>85741</t>
  </si>
  <si>
    <t>21023728492</t>
  </si>
  <si>
    <t>HAZELWOOD,GREGORY W</t>
  </si>
  <si>
    <t>GHAZELW</t>
  </si>
  <si>
    <t>228 GALLAHER ROAD</t>
  </si>
  <si>
    <t>ELKTON</t>
  </si>
  <si>
    <t>21921</t>
  </si>
  <si>
    <t>61023662576</t>
  </si>
  <si>
    <t>HEBROCK JR,GARY A</t>
  </si>
  <si>
    <t>ghebroc</t>
  </si>
  <si>
    <t>967 CRAWFORD LN</t>
  </si>
  <si>
    <t>STANFORD</t>
  </si>
  <si>
    <t>40484</t>
  </si>
  <si>
    <t>21021195132</t>
  </si>
  <si>
    <t>HEDGES,GEORGE D</t>
  </si>
  <si>
    <t>GHEDGE</t>
  </si>
  <si>
    <t>3291 ARROWOOD DR</t>
  </si>
  <si>
    <t>LAKE HAVASU</t>
  </si>
  <si>
    <t>86406</t>
  </si>
  <si>
    <t>11021032841</t>
  </si>
  <si>
    <t>HEMPHILL,GEORGE B</t>
  </si>
  <si>
    <t>GHEMPHI</t>
  </si>
  <si>
    <t>836 CASTLEBURY CT</t>
  </si>
  <si>
    <t>SAN DIMAS</t>
  </si>
  <si>
    <t>91773</t>
  </si>
  <si>
    <t>41024631194</t>
  </si>
  <si>
    <t>HERNANDEZ,GERALD L</t>
  </si>
  <si>
    <t>ghernan</t>
  </si>
  <si>
    <t>16408 COURLAN RD</t>
  </si>
  <si>
    <t>BROOKSVILLE</t>
  </si>
  <si>
    <t>34614</t>
  </si>
  <si>
    <t>11024630721</t>
  </si>
  <si>
    <t>HORIATES,GEORGE</t>
  </si>
  <si>
    <t>ghoriat</t>
  </si>
  <si>
    <t>8963 SOMERSET BLVD</t>
  </si>
  <si>
    <t>FORT MYERS</t>
  </si>
  <si>
    <t>33919</t>
  </si>
  <si>
    <t>91022673079</t>
  </si>
  <si>
    <t>HUTH,GERALD E</t>
  </si>
  <si>
    <t>GHUTH</t>
  </si>
  <si>
    <t>23565 ALEXANDER</t>
  </si>
  <si>
    <t>NORTH OLMSTED</t>
  </si>
  <si>
    <t>44070</t>
  </si>
  <si>
    <t>71021045567</t>
  </si>
  <si>
    <t>JOHNSON,GREG L</t>
  </si>
  <si>
    <t>gjohn71</t>
  </si>
  <si>
    <t>PO BOX 187</t>
  </si>
  <si>
    <t>OTIS ORCHARDS</t>
  </si>
  <si>
    <t>99027</t>
  </si>
  <si>
    <t>71023936947</t>
  </si>
  <si>
    <t>Johnson,George</t>
  </si>
  <si>
    <t>gjohns7</t>
  </si>
  <si>
    <t>543 Chipmunk Trail</t>
  </si>
  <si>
    <t>Hawley</t>
  </si>
  <si>
    <t>21021121562</t>
  </si>
  <si>
    <t>KELLY,GEORGE W</t>
  </si>
  <si>
    <t>GKELL09</t>
  </si>
  <si>
    <t>1505 CAMELOT DR.</t>
  </si>
  <si>
    <t>28304</t>
  </si>
  <si>
    <t>01023932770</t>
  </si>
  <si>
    <t>Kirts,Glenn</t>
  </si>
  <si>
    <t>gkirts</t>
  </si>
  <si>
    <t>425 E. Kendall st</t>
  </si>
  <si>
    <t>Corona</t>
  </si>
  <si>
    <t>92879</t>
  </si>
  <si>
    <t>71024630237</t>
  </si>
  <si>
    <t>LACKEY,GREGORY</t>
  </si>
  <si>
    <t>glackey</t>
  </si>
  <si>
    <t>1585 MOTE RD</t>
  </si>
  <si>
    <t>30016</t>
  </si>
  <si>
    <t>11024583701</t>
  </si>
  <si>
    <t>LAMBERT,GREGORY</t>
  </si>
  <si>
    <t>glambe0</t>
  </si>
  <si>
    <t>3123 MINART DR</t>
  </si>
  <si>
    <t>WINSTON SALEM</t>
  </si>
  <si>
    <t>27106</t>
  </si>
  <si>
    <t>51024615075</t>
  </si>
  <si>
    <t>LAPONTE,GABRIEL A</t>
  </si>
  <si>
    <t>glapont</t>
  </si>
  <si>
    <t>PO BOX 311</t>
  </si>
  <si>
    <t>PATEROS</t>
  </si>
  <si>
    <t>98846</t>
  </si>
  <si>
    <t>01024630840</t>
  </si>
  <si>
    <t>LEE,GABRIEL G</t>
  </si>
  <si>
    <t>glee0</t>
  </si>
  <si>
    <t>1657 US 11</t>
  </si>
  <si>
    <t>21024617452</t>
  </si>
  <si>
    <t>LLOYD,GEORGE M</t>
  </si>
  <si>
    <t>glloyd0</t>
  </si>
  <si>
    <t>2041 Dalton Ave</t>
  </si>
  <si>
    <t>DELTONA</t>
  </si>
  <si>
    <t>32725</t>
  </si>
  <si>
    <t>31024630373</t>
  </si>
  <si>
    <t>LOYD,GARY A</t>
  </si>
  <si>
    <t>gloyd</t>
  </si>
  <si>
    <t>608 W PARKWAY DRIVE</t>
  </si>
  <si>
    <t>#231</t>
  </si>
  <si>
    <t>RUSSELLVILLE</t>
  </si>
  <si>
    <t>72801</t>
  </si>
  <si>
    <t>01021631700</t>
  </si>
  <si>
    <t>LUMANI,GANI</t>
  </si>
  <si>
    <t>GLUMAN</t>
  </si>
  <si>
    <t>5152  W  COYLE</t>
  </si>
  <si>
    <t>SKOKIE</t>
  </si>
  <si>
    <t>60077</t>
  </si>
  <si>
    <t>51021049855</t>
  </si>
  <si>
    <t>MALAKAUA,GARY</t>
  </si>
  <si>
    <t>gmalaka</t>
  </si>
  <si>
    <t>143 MALUHIA ST.</t>
  </si>
  <si>
    <t>01022889880</t>
  </si>
  <si>
    <t>MANASYAN,GAGIK</t>
  </si>
  <si>
    <t>GMANASY</t>
  </si>
  <si>
    <t>18631 COLLINS ST</t>
  </si>
  <si>
    <t>APT 17</t>
  </si>
  <si>
    <t>TARZANA</t>
  </si>
  <si>
    <t>91356</t>
  </si>
  <si>
    <t>71022920417</t>
  </si>
  <si>
    <t>MANDERSON,GARTH A</t>
  </si>
  <si>
    <t>GMANDER</t>
  </si>
  <si>
    <t>9916  PALMA  VISTA WAY</t>
  </si>
  <si>
    <t>BOCA  RATON</t>
  </si>
  <si>
    <t>33428</t>
  </si>
  <si>
    <t>21021041502</t>
  </si>
  <si>
    <t>MARTINEZ,GILBERTO</t>
  </si>
  <si>
    <t>GMART9</t>
  </si>
  <si>
    <t>RR#4 BUZON 619</t>
  </si>
  <si>
    <t>BO. CERRO GORDO</t>
  </si>
  <si>
    <t>31024218193</t>
  </si>
  <si>
    <t>MATTSON,GLENN E</t>
  </si>
  <si>
    <t>gmattso</t>
  </si>
  <si>
    <t>59 CANARIO DR</t>
  </si>
  <si>
    <t>02885</t>
  </si>
  <si>
    <t>71024589507</t>
  </si>
  <si>
    <t>MICHAEL,GARY A</t>
  </si>
  <si>
    <t>gmichae</t>
  </si>
  <si>
    <t>7 BIRCH PLACE</t>
  </si>
  <si>
    <t>BERLIN</t>
  </si>
  <si>
    <t>21811</t>
  </si>
  <si>
    <t>01024630790</t>
  </si>
  <si>
    <t>MILLER,GERROD E</t>
  </si>
  <si>
    <t>gmiller</t>
  </si>
  <si>
    <t>616 HEDGE DRIVE</t>
  </si>
  <si>
    <t>MIDWEST CITY</t>
  </si>
  <si>
    <t>73110</t>
  </si>
  <si>
    <t>81021064028</t>
  </si>
  <si>
    <t>MOREHOUSE,GARY A</t>
  </si>
  <si>
    <t>GMOREHO</t>
  </si>
  <si>
    <t>20816 NE 389th St</t>
  </si>
  <si>
    <t>Amboy</t>
  </si>
  <si>
    <t>98601</t>
  </si>
  <si>
    <t>71021169167</t>
  </si>
  <si>
    <t>MOSKALIUK,GEORGE</t>
  </si>
  <si>
    <t>GMOSKAL</t>
  </si>
  <si>
    <t>7954 WALKER CUP DRIVE</t>
  </si>
  <si>
    <t>BROWNSBURG</t>
  </si>
  <si>
    <t>46112</t>
  </si>
  <si>
    <t>91024630829</t>
  </si>
  <si>
    <t>OMARA,GARRETT</t>
  </si>
  <si>
    <t>gomara</t>
  </si>
  <si>
    <t>22128 CTH-DD</t>
  </si>
  <si>
    <t>RICHLAND CENTER</t>
  </si>
  <si>
    <t>53581</t>
  </si>
  <si>
    <t>91024525969</t>
  </si>
  <si>
    <t>OTERO-MARTINEZ,GABRIEL</t>
  </si>
  <si>
    <t>goterom</t>
  </si>
  <si>
    <t>HC-4 BOX 46325</t>
  </si>
  <si>
    <t>MOROVIS</t>
  </si>
  <si>
    <t>00687</t>
  </si>
  <si>
    <t>81023870168</t>
  </si>
  <si>
    <t>PADILLA,GEORGE L</t>
  </si>
  <si>
    <t>GPADIL6</t>
  </si>
  <si>
    <t>10930 indigo creek</t>
  </si>
  <si>
    <t>78239</t>
  </si>
  <si>
    <t>11024631161</t>
  </si>
  <si>
    <t>PAGONAS,GEORGE</t>
  </si>
  <si>
    <t>gpagona</t>
  </si>
  <si>
    <t>600 PINE DR APT 308</t>
  </si>
  <si>
    <t>POMPANO BEACH</t>
  </si>
  <si>
    <t>33060</t>
  </si>
  <si>
    <t>51004568075</t>
  </si>
  <si>
    <t>PAULSEN,GREGG</t>
  </si>
  <si>
    <t>gpaulse</t>
  </si>
  <si>
    <t>204 WEST FRANKLIN ST</t>
  </si>
  <si>
    <t>ELDRIDGE</t>
  </si>
  <si>
    <t>52748</t>
  </si>
  <si>
    <t>81024534018</t>
  </si>
  <si>
    <t>RIGGINS,GARY</t>
  </si>
  <si>
    <t>griggi1</t>
  </si>
  <si>
    <t>1799 Eaglehurst dr</t>
  </si>
  <si>
    <t>SAN JOSE</t>
  </si>
  <si>
    <t>95121</t>
  </si>
  <si>
    <t>11021041751</t>
  </si>
  <si>
    <t>ROWAN,GARY M</t>
  </si>
  <si>
    <t>GROWAN1</t>
  </si>
  <si>
    <t>10114 BUENA VISTA DR.</t>
  </si>
  <si>
    <t>SPRING VALLEY</t>
  </si>
  <si>
    <t>61024627896</t>
  </si>
  <si>
    <t>SANDERLIN,GAVIN</t>
  </si>
  <si>
    <t>gsander</t>
  </si>
  <si>
    <t>4854 PEPPERGRASS ST</t>
  </si>
  <si>
    <t>MIDDLEBURG</t>
  </si>
  <si>
    <t>32068</t>
  </si>
  <si>
    <t>01024628820</t>
  </si>
  <si>
    <t>SARCENO,GUSTAVO</t>
  </si>
  <si>
    <t>gsarcen</t>
  </si>
  <si>
    <t>2750 s Durango apt 1017</t>
  </si>
  <si>
    <t>89117</t>
  </si>
  <si>
    <t>11024517351</t>
  </si>
  <si>
    <t>SHELTON,GREGORY</t>
  </si>
  <si>
    <t>gshelto</t>
  </si>
  <si>
    <t>7317 E MONTECITO DR.</t>
  </si>
  <si>
    <t>85710</t>
  </si>
  <si>
    <t>51024593165</t>
  </si>
  <si>
    <t>SHEN,GUOXIONG</t>
  </si>
  <si>
    <t>gshen</t>
  </si>
  <si>
    <t>151 Hancock St. Unit 10</t>
  </si>
  <si>
    <t>North Quincy</t>
  </si>
  <si>
    <t>02171</t>
  </si>
  <si>
    <t>71021488337</t>
  </si>
  <si>
    <t>SMITH,GREGORY EUGENE</t>
  </si>
  <si>
    <t>GSMI132</t>
  </si>
  <si>
    <t>3307 EAKIN RD</t>
  </si>
  <si>
    <t>21021137152</t>
  </si>
  <si>
    <t>SMITH,GARY D</t>
  </si>
  <si>
    <t>GSMIT78</t>
  </si>
  <si>
    <t>904 KEATHLEY RD</t>
  </si>
  <si>
    <t>61021086956</t>
  </si>
  <si>
    <t>SMITH,GLENN H</t>
  </si>
  <si>
    <t>GSMIT81</t>
  </si>
  <si>
    <t>154 WEST MONTANA AVE</t>
  </si>
  <si>
    <t>WHITWELL</t>
  </si>
  <si>
    <t>37397</t>
  </si>
  <si>
    <t>21024501802</t>
  </si>
  <si>
    <t>gsmith0</t>
  </si>
  <si>
    <t>860 E CHURCH ST</t>
  </si>
  <si>
    <t>ALAMO</t>
  </si>
  <si>
    <t>38001</t>
  </si>
  <si>
    <t>41022030724</t>
  </si>
  <si>
    <t>SORRELL,GREGGORY A</t>
  </si>
  <si>
    <t>gsorrel</t>
  </si>
  <si>
    <t>1223 E MAIN ST</t>
  </si>
  <si>
    <t>MOREHEAD</t>
  </si>
  <si>
    <t>40351</t>
  </si>
  <si>
    <t>11024630551</t>
  </si>
  <si>
    <t>STRONG,GABRIEL</t>
  </si>
  <si>
    <t>gstrong</t>
  </si>
  <si>
    <t>1014 State Route 321</t>
  </si>
  <si>
    <t>Sardinia</t>
  </si>
  <si>
    <t>45171</t>
  </si>
  <si>
    <t>11023971211</t>
  </si>
  <si>
    <t>SWIFT,GLENN R</t>
  </si>
  <si>
    <t>gswift</t>
  </si>
  <si>
    <t>411 4th ST. EAST</t>
  </si>
  <si>
    <t>SCOTT CITY</t>
  </si>
  <si>
    <t>63780</t>
  </si>
  <si>
    <t>61024623376</t>
  </si>
  <si>
    <t>TENORIO,GABRIEL O</t>
  </si>
  <si>
    <t>gtenori</t>
  </si>
  <si>
    <t>879 heritage downs drive</t>
  </si>
  <si>
    <t>81024627988</t>
  </si>
  <si>
    <t>VALDOVINOS,GABRIEL</t>
  </si>
  <si>
    <t>gvaldov</t>
  </si>
  <si>
    <t>5319 STORMY HILLS</t>
  </si>
  <si>
    <t>78247</t>
  </si>
  <si>
    <t>91021115079</t>
  </si>
  <si>
    <t>VICKERY,GEORGE</t>
  </si>
  <si>
    <t>GVICKER</t>
  </si>
  <si>
    <t>1316 WELLINGTON AVE</t>
  </si>
  <si>
    <t>MANCHESTER</t>
  </si>
  <si>
    <t>08757</t>
  </si>
  <si>
    <t>81021041958</t>
  </si>
  <si>
    <t>WALKER,GEORGE J</t>
  </si>
  <si>
    <t>GWALKE4</t>
  </si>
  <si>
    <t>6 WEST ELBON ROAD</t>
  </si>
  <si>
    <t>PARKSIDE</t>
  </si>
  <si>
    <t>19015</t>
  </si>
  <si>
    <t>11024617381</t>
  </si>
  <si>
    <t>WALKER,GERMAINE</t>
  </si>
  <si>
    <t>gwalker</t>
  </si>
  <si>
    <t>914 linden avenue</t>
  </si>
  <si>
    <t>PLEASANTVILLE</t>
  </si>
  <si>
    <t>08232</t>
  </si>
  <si>
    <t>81023606648</t>
  </si>
  <si>
    <t>WASHINGTON,GAMALIEL</t>
  </si>
  <si>
    <t>gwashin</t>
  </si>
  <si>
    <t>47 Dutton ave</t>
  </si>
  <si>
    <t>San Leandro</t>
  </si>
  <si>
    <t>94577</t>
  </si>
  <si>
    <t>81024630618</t>
  </si>
  <si>
    <t>WEBB,GLENN T</t>
  </si>
  <si>
    <t>gwebb</t>
  </si>
  <si>
    <t>5315 WINGATE DRIVE</t>
  </si>
  <si>
    <t>APT B</t>
  </si>
  <si>
    <t>70122</t>
  </si>
  <si>
    <t>81024585088</t>
  </si>
  <si>
    <t>WEST JR,GREGORY J</t>
  </si>
  <si>
    <t>gwest</t>
  </si>
  <si>
    <t>08387</t>
  </si>
  <si>
    <t>Albuquerque</t>
  </si>
  <si>
    <t>113 STALLION CIR</t>
  </si>
  <si>
    <t>SOCORRO</t>
  </si>
  <si>
    <t>87801</t>
  </si>
  <si>
    <t>31024620513</t>
  </si>
  <si>
    <t>WHITE,GEORGE T</t>
  </si>
  <si>
    <t>gwhite</t>
  </si>
  <si>
    <t>4311 Sherwood Forest</t>
  </si>
  <si>
    <t>TUSCALOOSA</t>
  </si>
  <si>
    <t>35456</t>
  </si>
  <si>
    <t>11024630611</t>
  </si>
  <si>
    <t>WILLIAMS,GERAMY L</t>
  </si>
  <si>
    <t>gwillia</t>
  </si>
  <si>
    <t>224 SANTINI ST</t>
  </si>
  <si>
    <t>BILOXI</t>
  </si>
  <si>
    <t>39530</t>
  </si>
  <si>
    <t>61021249796</t>
  </si>
  <si>
    <t>WILSON,GARY M</t>
  </si>
  <si>
    <t>GWILS00</t>
  </si>
  <si>
    <t>3353 innsbrooke ave</t>
  </si>
  <si>
    <t>bowling green</t>
  </si>
  <si>
    <t>42104</t>
  </si>
  <si>
    <t>21024628092</t>
  </si>
  <si>
    <t>ABASI,HAMEED</t>
  </si>
  <si>
    <t>habasi</t>
  </si>
  <si>
    <t>2020 LANDON LANE APT 3</t>
  </si>
  <si>
    <t>95825</t>
  </si>
  <si>
    <t>51024631215</t>
  </si>
  <si>
    <t>ANGEL JR,HILARIO</t>
  </si>
  <si>
    <t>hangel</t>
  </si>
  <si>
    <t>9602 MARINERS RIDGE DR.</t>
  </si>
  <si>
    <t>FORT WAYNE</t>
  </si>
  <si>
    <t>46819</t>
  </si>
  <si>
    <t>01024020450</t>
  </si>
  <si>
    <t>APONTE,HIRAM O</t>
  </si>
  <si>
    <t>haponte</t>
  </si>
  <si>
    <t>RR 7 BOX 7370</t>
  </si>
  <si>
    <t>PMB 238</t>
  </si>
  <si>
    <t>SAN JUAN</t>
  </si>
  <si>
    <t>00926</t>
  </si>
  <si>
    <t>51024441585</t>
  </si>
  <si>
    <t>AZIMI,HAMAYOON</t>
  </si>
  <si>
    <t>hazimi</t>
  </si>
  <si>
    <t>15868 pebblewood street</t>
  </si>
  <si>
    <t>81024107198</t>
  </si>
  <si>
    <t>BOONE,HAROLD</t>
  </si>
  <si>
    <t>hboone4</t>
  </si>
  <si>
    <t>211 cincinatti ave</t>
  </si>
  <si>
    <t>Xenia</t>
  </si>
  <si>
    <t>45385</t>
  </si>
  <si>
    <t>71024630277</t>
  </si>
  <si>
    <t>BROWN,HARLEY L</t>
  </si>
  <si>
    <t>hbrown</t>
  </si>
  <si>
    <t>327 s division st</t>
  </si>
  <si>
    <t>Soap lake</t>
  </si>
  <si>
    <t>98851</t>
  </si>
  <si>
    <t>71024524417</t>
  </si>
  <si>
    <t>BROWN,HAYWOOD</t>
  </si>
  <si>
    <t>hbrown0</t>
  </si>
  <si>
    <t>957 Bristol Pike Road Apt H10</t>
  </si>
  <si>
    <t>Bensalem</t>
  </si>
  <si>
    <t>71024623977</t>
  </si>
  <si>
    <t>CHAN,HERMON</t>
  </si>
  <si>
    <t>hchan</t>
  </si>
  <si>
    <t>2585 MEYER RD</t>
  </si>
  <si>
    <t>SEALY</t>
  </si>
  <si>
    <t>77474</t>
  </si>
  <si>
    <t>71021062567</t>
  </si>
  <si>
    <t>COBB,HOWARD J</t>
  </si>
  <si>
    <t>HCOBB3</t>
  </si>
  <si>
    <t>16334 DRAKE</t>
  </si>
  <si>
    <t>61021090956</t>
  </si>
  <si>
    <t>CONNER,HAROLD L</t>
  </si>
  <si>
    <t>HCONNE</t>
  </si>
  <si>
    <t>1320 Elmwood Ave</t>
  </si>
  <si>
    <t>76104</t>
  </si>
  <si>
    <t>81024628978</t>
  </si>
  <si>
    <t>DONES TORRES,HECTOR</t>
  </si>
  <si>
    <t>hdonest</t>
  </si>
  <si>
    <t>3255 W 65TH PL</t>
  </si>
  <si>
    <t>60629</t>
  </si>
  <si>
    <t>71024631037</t>
  </si>
  <si>
    <t>FERNANDEZ,HECTOR A</t>
  </si>
  <si>
    <t>hfernan</t>
  </si>
  <si>
    <t>127 ALBION AVENUE</t>
  </si>
  <si>
    <t>07502</t>
  </si>
  <si>
    <t>01021511100</t>
  </si>
  <si>
    <t>FIGUEROA,HECTOR M</t>
  </si>
  <si>
    <t>HFIGUER</t>
  </si>
  <si>
    <t>H C 58 BOX 13232</t>
  </si>
  <si>
    <t>AGUADA</t>
  </si>
  <si>
    <t>00602</t>
  </si>
  <si>
    <t>91024624949</t>
  </si>
  <si>
    <t>GOFORTH,HUSTON</t>
  </si>
  <si>
    <t>hgofort</t>
  </si>
  <si>
    <t>529 POPLAR DRIVE</t>
  </si>
  <si>
    <t>POTTSBORO</t>
  </si>
  <si>
    <t>46167</t>
  </si>
  <si>
    <t>51021491035</t>
  </si>
  <si>
    <t>GOGOLA,HENRYK</t>
  </si>
  <si>
    <t>HGOGOL</t>
  </si>
  <si>
    <t>7550S BRIARTREE LN</t>
  </si>
  <si>
    <t>81023454548</t>
  </si>
  <si>
    <t>GONZALEZ,HECTOR J</t>
  </si>
  <si>
    <t>HGONZ13</t>
  </si>
  <si>
    <t>HC 04</t>
  </si>
  <si>
    <t>BOX 8061</t>
  </si>
  <si>
    <t>AGUAS BUENAS</t>
  </si>
  <si>
    <t>00703</t>
  </si>
  <si>
    <t>01024619060</t>
  </si>
  <si>
    <t>GONZALES JR,HILARIO</t>
  </si>
  <si>
    <t>hgonza0</t>
  </si>
  <si>
    <t>4822 BROUGHTON DR</t>
  </si>
  <si>
    <t>81022124488</t>
  </si>
  <si>
    <t>GONZALEZ,HECTOR JOEL</t>
  </si>
  <si>
    <t>HGONZA1</t>
  </si>
  <si>
    <t>BOX 2517</t>
  </si>
  <si>
    <t>SAN SEBATIAN</t>
  </si>
  <si>
    <t>00685</t>
  </si>
  <si>
    <t>61024624526</t>
  </si>
  <si>
    <t>GONZALEZ,HUGO</t>
  </si>
  <si>
    <t>hgonza2</t>
  </si>
  <si>
    <t>9021 Betel Dr</t>
  </si>
  <si>
    <t>79907</t>
  </si>
  <si>
    <t>31024622023</t>
  </si>
  <si>
    <t>HA,HUNG</t>
  </si>
  <si>
    <t>hha000</t>
  </si>
  <si>
    <t>5200 MILLAND ST</t>
  </si>
  <si>
    <t>22151</t>
  </si>
  <si>
    <t>71024606757</t>
  </si>
  <si>
    <t>HAKIMI,HUMAYOUN</t>
  </si>
  <si>
    <t>hhakimi</t>
  </si>
  <si>
    <t>8229 KNOX AVE</t>
  </si>
  <si>
    <t>8229 KNOX AVE SKOKIE</t>
  </si>
  <si>
    <t>60076</t>
  </si>
  <si>
    <t>11024631311</t>
  </si>
  <si>
    <t>HAWKINS,HASSIEM E</t>
  </si>
  <si>
    <t>hhawki0</t>
  </si>
  <si>
    <t>21 OHIO AVE</t>
  </si>
  <si>
    <t>QUEENSBURY</t>
  </si>
  <si>
    <t>12804</t>
  </si>
  <si>
    <t>01022649300</t>
  </si>
  <si>
    <t>HA,HUY Q</t>
  </si>
  <si>
    <t>HHU00</t>
  </si>
  <si>
    <t>528 BRETON DR</t>
  </si>
  <si>
    <t>GRAND PRAIRIE</t>
  </si>
  <si>
    <t>75052</t>
  </si>
  <si>
    <t>81024627518</t>
  </si>
  <si>
    <t>IRIZARRY,HECTOR</t>
  </si>
  <si>
    <t>hirizar</t>
  </si>
  <si>
    <t>2511 BROWNING ROAD</t>
  </si>
  <si>
    <t>PENNSAUKEN</t>
  </si>
  <si>
    <t>08110</t>
  </si>
  <si>
    <t>41022486944</t>
  </si>
  <si>
    <t>JONES,HAROLD E</t>
  </si>
  <si>
    <t>HJONE27</t>
  </si>
  <si>
    <t>6322 GENERAL LANE</t>
  </si>
  <si>
    <t>76018</t>
  </si>
  <si>
    <t>61024603906</t>
  </si>
  <si>
    <t>JURE,HANNET</t>
  </si>
  <si>
    <t>hjure</t>
  </si>
  <si>
    <t>16412 SW 53 TER</t>
  </si>
  <si>
    <t>33185</t>
  </si>
  <si>
    <t>51024630745</t>
  </si>
  <si>
    <t>KAMALINEJAD,HOJAT</t>
  </si>
  <si>
    <t>hkamali</t>
  </si>
  <si>
    <t>17500 N 67TH AVE. APT#2041</t>
  </si>
  <si>
    <t>85308</t>
  </si>
  <si>
    <t>01024628990</t>
  </si>
  <si>
    <t>KELLY,HORACE</t>
  </si>
  <si>
    <t>hkelly</t>
  </si>
  <si>
    <t>6800 S CONSTANCE</t>
  </si>
  <si>
    <t>60649</t>
  </si>
  <si>
    <t>81023759088</t>
  </si>
  <si>
    <t>KHALEGHI,HUSSEIN</t>
  </si>
  <si>
    <t>HKHALEG</t>
  </si>
  <si>
    <t>907 GRASSY GLEN DRIVE</t>
  </si>
  <si>
    <t>ALLEN</t>
  </si>
  <si>
    <t>75002</t>
  </si>
  <si>
    <t>41024551514</t>
  </si>
  <si>
    <t>KOZINCHUK-SEPULVEDA,HERIBERTO</t>
  </si>
  <si>
    <t>hkozinc</t>
  </si>
  <si>
    <t>3940 CINCINNATI-ZANESVILLE RD NE</t>
  </si>
  <si>
    <t>LANCASTER</t>
  </si>
  <si>
    <t>43130</t>
  </si>
  <si>
    <t>81021514788</t>
  </si>
  <si>
    <t>LEGER,HENACK</t>
  </si>
  <si>
    <t>HLEGER1</t>
  </si>
  <si>
    <t>209 mosswood circle</t>
  </si>
  <si>
    <t>WINTER SPRINGS</t>
  </si>
  <si>
    <t>32708</t>
  </si>
  <si>
    <t>81021042358</t>
  </si>
  <si>
    <t>LEWIS,HAROLD D</t>
  </si>
  <si>
    <t>HLEWIS7</t>
  </si>
  <si>
    <t>5216 N. DENVER</t>
  </si>
  <si>
    <t>SPENCER</t>
  </si>
  <si>
    <t>73084</t>
  </si>
  <si>
    <t>71021044367</t>
  </si>
  <si>
    <t>LUGO PEREZ,HERIBERTO</t>
  </si>
  <si>
    <t>HLUGOPE</t>
  </si>
  <si>
    <t>HDA. LA MATILDE</t>
  </si>
  <si>
    <t>PASEO M. CAMPOS 5678</t>
  </si>
  <si>
    <t>PONCE</t>
  </si>
  <si>
    <t>00728-2447</t>
  </si>
  <si>
    <t>91024619059</t>
  </si>
  <si>
    <t>MILLER III,HERBERT H</t>
  </si>
  <si>
    <t>hmille1</t>
  </si>
  <si>
    <t>334 EAST DAFFODIL RD</t>
  </si>
  <si>
    <t>RUCKERSVILLE</t>
  </si>
  <si>
    <t>22968</t>
  </si>
  <si>
    <t>51022002095</t>
  </si>
  <si>
    <t>MINASSIAN,HAROUT</t>
  </si>
  <si>
    <t>hminass</t>
  </si>
  <si>
    <t>26709 Oakmont Dr</t>
  </si>
  <si>
    <t>Menifee</t>
  </si>
  <si>
    <t>92586</t>
  </si>
  <si>
    <t>91022554479</t>
  </si>
  <si>
    <t>MOUW,HOWARD L</t>
  </si>
  <si>
    <t>HMOUW00</t>
  </si>
  <si>
    <t>11215 Indiana Ave</t>
  </si>
  <si>
    <t>Riverside</t>
  </si>
  <si>
    <t>92503</t>
  </si>
  <si>
    <t>11024626921</t>
  </si>
  <si>
    <t>NGUYEN,HUNG</t>
  </si>
  <si>
    <t>hnguyen</t>
  </si>
  <si>
    <t>2642 GASSMANN DR</t>
  </si>
  <si>
    <t>11024627461</t>
  </si>
  <si>
    <t>POLANCO,HENRY</t>
  </si>
  <si>
    <t>hpolanc</t>
  </si>
  <si>
    <t>407 GRUBER STREET</t>
  </si>
  <si>
    <t>01024626930</t>
  </si>
  <si>
    <t>PRICE,HARVEY R</t>
  </si>
  <si>
    <t>hprice</t>
  </si>
  <si>
    <t>1305 Kings Ave</t>
  </si>
  <si>
    <t>81023244028</t>
  </si>
  <si>
    <t>QUEZADA LEOS,HUMBERTO</t>
  </si>
  <si>
    <t>HQUEZA0</t>
  </si>
  <si>
    <t>377 AVOCADO STREET</t>
  </si>
  <si>
    <t>UNIT H</t>
  </si>
  <si>
    <t>COSTA MESA</t>
  </si>
  <si>
    <t>92627</t>
  </si>
  <si>
    <t>71024627827</t>
  </si>
  <si>
    <t>QURAISHI,HABIBULLAH</t>
  </si>
  <si>
    <t>hqurais</t>
  </si>
  <si>
    <t>5402 MELVIN CT</t>
  </si>
  <si>
    <t>WOODBRIDGE</t>
  </si>
  <si>
    <t>22193</t>
  </si>
  <si>
    <t>01021575710</t>
  </si>
  <si>
    <t>RAMIREZ,HECTOR</t>
  </si>
  <si>
    <t>HRAMIRE</t>
  </si>
  <si>
    <t>136 Red Maple Burl Cir</t>
  </si>
  <si>
    <t>Debary</t>
  </si>
  <si>
    <t>32713</t>
  </si>
  <si>
    <t>11024631301</t>
  </si>
  <si>
    <t>RASCHKE,HENRY</t>
  </si>
  <si>
    <t>hraschk</t>
  </si>
  <si>
    <t>9921 BRIDLEWOOD RD</t>
  </si>
  <si>
    <t>32526</t>
  </si>
  <si>
    <t>81024616448</t>
  </si>
  <si>
    <t>Rivera,Erick A</t>
  </si>
  <si>
    <t>hrivera</t>
  </si>
  <si>
    <t>6477 Edge Cliff Avenue</t>
  </si>
  <si>
    <t>Castle Rock</t>
  </si>
  <si>
    <t>80104</t>
  </si>
  <si>
    <t>31021042173</t>
  </si>
  <si>
    <t>RODRIGUEZ,HUMBERTO J</t>
  </si>
  <si>
    <t>HRODRIG</t>
  </si>
  <si>
    <t>15063 SW 149 CT</t>
  </si>
  <si>
    <t>33196</t>
  </si>
  <si>
    <t>51023645565</t>
  </si>
  <si>
    <t>ROLDAN,HECTOR</t>
  </si>
  <si>
    <t>HROLDA0</t>
  </si>
  <si>
    <t>25 DAISY LANE</t>
  </si>
  <si>
    <t>LEVITTOWN</t>
  </si>
  <si>
    <t>11756</t>
  </si>
  <si>
    <t>91024616209</t>
  </si>
  <si>
    <t>SAINTILBERT,HAREL</t>
  </si>
  <si>
    <t>hsainti</t>
  </si>
  <si>
    <t>99-51 211 PLACE</t>
  </si>
  <si>
    <t>QUEENS VLG</t>
  </si>
  <si>
    <t>11429</t>
  </si>
  <si>
    <t>21022048602</t>
  </si>
  <si>
    <t>Santiago Jr,Hector L</t>
  </si>
  <si>
    <t>HSANT01</t>
  </si>
  <si>
    <t>HC 01 BOX 6344</t>
  </si>
  <si>
    <t>GUAYNABO</t>
  </si>
  <si>
    <t>00971</t>
  </si>
  <si>
    <t>61024620476</t>
  </si>
  <si>
    <t>STANIKZAI,HASSIB</t>
  </si>
  <si>
    <t>hstanik</t>
  </si>
  <si>
    <t>6450 Stoneridge Mall Rd</t>
  </si>
  <si>
    <t>N207</t>
  </si>
  <si>
    <t>94588</t>
  </si>
  <si>
    <t>91024622449</t>
  </si>
  <si>
    <t>TRAN,HAI</t>
  </si>
  <si>
    <t>htran</t>
  </si>
  <si>
    <t>5113 WINTER WILLOW CIR</t>
  </si>
  <si>
    <t>FAIRFAX</t>
  </si>
  <si>
    <t>22030</t>
  </si>
  <si>
    <t>91024243449</t>
  </si>
  <si>
    <t>WHEELER,HAROLD C</t>
  </si>
  <si>
    <t>hwheele</t>
  </si>
  <si>
    <t>349 Mingo Way</t>
  </si>
  <si>
    <t>Spring Oaks</t>
  </si>
  <si>
    <t>Townsend</t>
  </si>
  <si>
    <t>81024622498</t>
  </si>
  <si>
    <t>ASHFAQ,ISNAN</t>
  </si>
  <si>
    <t>iashfaq</t>
  </si>
  <si>
    <t>6046W 129TH PLACE</t>
  </si>
  <si>
    <t>PALOS HEIGHTS</t>
  </si>
  <si>
    <t>60463</t>
  </si>
  <si>
    <t>71022103297</t>
  </si>
  <si>
    <t>CANTARERO,IVAN C</t>
  </si>
  <si>
    <t>ICANTAR</t>
  </si>
  <si>
    <t>10731 CYPRESS TRAIL DR</t>
  </si>
  <si>
    <t>32825</t>
  </si>
  <si>
    <t>61021822376</t>
  </si>
  <si>
    <t>CARRASCO,ISRAEL</t>
  </si>
  <si>
    <t>ICARRA</t>
  </si>
  <si>
    <t>po box 255</t>
  </si>
  <si>
    <t>Mecca</t>
  </si>
  <si>
    <t>92254</t>
  </si>
  <si>
    <t>51024630375</t>
  </si>
  <si>
    <t>CHA,IN HAN</t>
  </si>
  <si>
    <t>icha0</t>
  </si>
  <si>
    <t>1010 SOUTH MAGNOLIA STREET</t>
  </si>
  <si>
    <t>CORNELIUS</t>
  </si>
  <si>
    <t>97113</t>
  </si>
  <si>
    <t>71024631347</t>
  </si>
  <si>
    <t>Cordon,Isreal</t>
  </si>
  <si>
    <t>icordon</t>
  </si>
  <si>
    <t>951 Elyse Springs court</t>
  </si>
  <si>
    <t>Lawrenceville</t>
  </si>
  <si>
    <t>30045</t>
  </si>
  <si>
    <t>71022394027</t>
  </si>
  <si>
    <t>CORONA,ISIDRO</t>
  </si>
  <si>
    <t>ICORONA</t>
  </si>
  <si>
    <t>1787 celeste ave</t>
  </si>
  <si>
    <t>clovis</t>
  </si>
  <si>
    <t>71024631217</t>
  </si>
  <si>
    <t>CURTIS,ISAAC H</t>
  </si>
  <si>
    <t>icurtis</t>
  </si>
  <si>
    <t>160 SEAGRAVES DR</t>
  </si>
  <si>
    <t>EDEN</t>
  </si>
  <si>
    <t>27288</t>
  </si>
  <si>
    <t>31024631213</t>
  </si>
  <si>
    <t>DELACRUZ,ISAAC M</t>
  </si>
  <si>
    <t>idelacr</t>
  </si>
  <si>
    <t>105 MICHEAL AVE</t>
  </si>
  <si>
    <t>75831</t>
  </si>
  <si>
    <t>61021512106</t>
  </si>
  <si>
    <t>EMMANUEL,ISRAEL J</t>
  </si>
  <si>
    <t>IEMMANU</t>
  </si>
  <si>
    <t>1401 LAURADALE DR</t>
  </si>
  <si>
    <t>70114</t>
  </si>
  <si>
    <t>41024613794</t>
  </si>
  <si>
    <t>FAROOQ,IJAZ</t>
  </si>
  <si>
    <t>ifarooq</t>
  </si>
  <si>
    <t>665 KITTENDALE ROAD</t>
  </si>
  <si>
    <t>MIDDLE RIVER</t>
  </si>
  <si>
    <t>51021066925</t>
  </si>
  <si>
    <t>FIGUEROA,IGNACIO</t>
  </si>
  <si>
    <t>IFIGUE</t>
  </si>
  <si>
    <t>P. O. BOX 462</t>
  </si>
  <si>
    <t>YUMA</t>
  </si>
  <si>
    <t>85366</t>
  </si>
  <si>
    <t>51024629545</t>
  </si>
  <si>
    <t>FLORES RAMIREZ,IGNACIO</t>
  </si>
  <si>
    <t>iflores</t>
  </si>
  <si>
    <t>1016 Cold Stream Dr</t>
  </si>
  <si>
    <t>89110</t>
  </si>
  <si>
    <t>91024630599</t>
  </si>
  <si>
    <t>GOGIBERIDZE,IOSEB</t>
  </si>
  <si>
    <t>igogibe</t>
  </si>
  <si>
    <t>3304 N EMBRY CIRCLE</t>
  </si>
  <si>
    <t>30341</t>
  </si>
  <si>
    <t>21024629362</t>
  </si>
  <si>
    <t>HARRIS,ISAAC</t>
  </si>
  <si>
    <t>iharris</t>
  </si>
  <si>
    <t>12536 east cornell ave</t>
  </si>
  <si>
    <t>#203</t>
  </si>
  <si>
    <t>80014</t>
  </si>
  <si>
    <t>51024626125</t>
  </si>
  <si>
    <t>HAYNES,ISAACC G</t>
  </si>
  <si>
    <t>ihaynes</t>
  </si>
  <si>
    <t>7333 E TAYLOR ST</t>
  </si>
  <si>
    <t>98366</t>
  </si>
  <si>
    <t>81022881408</t>
  </si>
  <si>
    <t>HERAZO,ISMER O</t>
  </si>
  <si>
    <t>IHERAZO</t>
  </si>
  <si>
    <t>325 EAST 26TH ST</t>
  </si>
  <si>
    <t>11024363761</t>
  </si>
  <si>
    <t>LACY,IAN C</t>
  </si>
  <si>
    <t>ilacy</t>
  </si>
  <si>
    <t>3447 Wren Rd</t>
  </si>
  <si>
    <t>Decatur</t>
  </si>
  <si>
    <t>30032</t>
  </si>
  <si>
    <t>41021276904</t>
  </si>
  <si>
    <t>Lewis,Isiah J</t>
  </si>
  <si>
    <t>ilewis</t>
  </si>
  <si>
    <t>3885 hadley road</t>
  </si>
  <si>
    <t>Douglasville</t>
  </si>
  <si>
    <t>91024629389</t>
  </si>
  <si>
    <t>LOPES,IRIE</t>
  </si>
  <si>
    <t>ilopes</t>
  </si>
  <si>
    <t>625 KANIAHE STREET</t>
  </si>
  <si>
    <t>WAHIAWA</t>
  </si>
  <si>
    <t>96786</t>
  </si>
  <si>
    <t>81024630838</t>
  </si>
  <si>
    <t>LOWE,IAN</t>
  </si>
  <si>
    <t>ilowe</t>
  </si>
  <si>
    <t>157 BROOKSIDE BLVD</t>
  </si>
  <si>
    <t>19713</t>
  </si>
  <si>
    <t>31024631313</t>
  </si>
  <si>
    <t>MAY,IVERSON</t>
  </si>
  <si>
    <t>imay0</t>
  </si>
  <si>
    <t>521 MONACO DR</t>
  </si>
  <si>
    <t>45506</t>
  </si>
  <si>
    <t>01021884840</t>
  </si>
  <si>
    <t>MEEKS,ISADORE</t>
  </si>
  <si>
    <t>IMEEKS1</t>
  </si>
  <si>
    <t>2021 Belmont Avenue</t>
  </si>
  <si>
    <t>Joliet</t>
  </si>
  <si>
    <t>60432</t>
  </si>
  <si>
    <t>91024626159</t>
  </si>
  <si>
    <t>MUSONES,ISAIAH</t>
  </si>
  <si>
    <t>imusone</t>
  </si>
  <si>
    <t>647 YREKA DR</t>
  </si>
  <si>
    <t>61021074026</t>
  </si>
  <si>
    <t>NIEVES MARTIR,IFRAIN</t>
  </si>
  <si>
    <t>INIEVE</t>
  </si>
  <si>
    <t>Terrazas Del monte 13</t>
  </si>
  <si>
    <t>Calle guama a18</t>
  </si>
  <si>
    <t>Las piedras</t>
  </si>
  <si>
    <t>00771</t>
  </si>
  <si>
    <t>11023580971</t>
  </si>
  <si>
    <t>PEREZ,IGNACIO B</t>
  </si>
  <si>
    <t>IPEREZ4</t>
  </si>
  <si>
    <t>582 Kathryn ct</t>
  </si>
  <si>
    <t>MERCED</t>
  </si>
  <si>
    <t>95348</t>
  </si>
  <si>
    <t>21024628202</t>
  </si>
  <si>
    <t>QUINTERO,ISMAEL</t>
  </si>
  <si>
    <t>iquinte</t>
  </si>
  <si>
    <t>4109 OAKS SPRINGS DR.</t>
  </si>
  <si>
    <t>29615</t>
  </si>
  <si>
    <t>51021091395</t>
  </si>
  <si>
    <t>RUIZ,ISAAC</t>
  </si>
  <si>
    <t>IRUIZ4</t>
  </si>
  <si>
    <t>13916 GRIDLEY RD</t>
  </si>
  <si>
    <t>01023022730</t>
  </si>
  <si>
    <t>SALINAS,IGNACIO A</t>
  </si>
  <si>
    <t>ISALIN1</t>
  </si>
  <si>
    <t>240 plaza dr</t>
  </si>
  <si>
    <t>Apt 5</t>
  </si>
  <si>
    <t>CHAPEL HILL</t>
  </si>
  <si>
    <t>27517</t>
  </si>
  <si>
    <t>11022500651</t>
  </si>
  <si>
    <t>SANUSI,IBRAHIM O</t>
  </si>
  <si>
    <t>ISANUSI</t>
  </si>
  <si>
    <t>551 TERRACE LN</t>
  </si>
  <si>
    <t>SOUTH ELGIN</t>
  </si>
  <si>
    <t>01024618120</t>
  </si>
  <si>
    <t>SHAEFFER,IAN</t>
  </si>
  <si>
    <t>ishaeff</t>
  </si>
  <si>
    <t>692 east ave</t>
  </si>
  <si>
    <t>Warwick</t>
  </si>
  <si>
    <t>61024616946</t>
  </si>
  <si>
    <t>TAFOYA,ISAAC</t>
  </si>
  <si>
    <t>itafoya</t>
  </si>
  <si>
    <t>1701 N Palo Verde Dr APT #29</t>
  </si>
  <si>
    <t>Goodyear</t>
  </si>
  <si>
    <t>85338</t>
  </si>
  <si>
    <t>41024631254</t>
  </si>
  <si>
    <t>VAZQUEZ RAMOS,ISAC</t>
  </si>
  <si>
    <t>ivazque</t>
  </si>
  <si>
    <t>1553 KINGS HILL DR</t>
  </si>
  <si>
    <t>TOMAHAWK</t>
  </si>
  <si>
    <t>54487</t>
  </si>
  <si>
    <t>41024621244</t>
  </si>
  <si>
    <t>ZERMENO,ISAAC</t>
  </si>
  <si>
    <t>izermen</t>
  </si>
  <si>
    <t>1820 W TYSON AVE</t>
  </si>
  <si>
    <t>TULARE</t>
  </si>
  <si>
    <t>93274</t>
  </si>
  <si>
    <t>41024630724</t>
  </si>
  <si>
    <t>ZULFIU,ILJIR</t>
  </si>
  <si>
    <t>izulfiu</t>
  </si>
  <si>
    <t>16435 PARKLAWN AVE</t>
  </si>
  <si>
    <t>MIDDLEBURG HEIGHTS</t>
  </si>
  <si>
    <t>44130</t>
  </si>
  <si>
    <t>61024324476</t>
  </si>
  <si>
    <t>ABALOS,JUSTINE W</t>
  </si>
  <si>
    <t>jabalos</t>
  </si>
  <si>
    <t>14420 BEHRENS AVE</t>
  </si>
  <si>
    <t>71022470627</t>
  </si>
  <si>
    <t>ACEVEDO,JOSEPH L</t>
  </si>
  <si>
    <t>JACEV06</t>
  </si>
  <si>
    <t>14456 NORTH 136TH LANE</t>
  </si>
  <si>
    <t>SURPRISE</t>
  </si>
  <si>
    <t>85379</t>
  </si>
  <si>
    <t>51021083335</t>
  </si>
  <si>
    <t>ACUIN,JOSELITO</t>
  </si>
  <si>
    <t>JACUIN1</t>
  </si>
  <si>
    <t>3731 LAKE CUMBERLAND  WAY</t>
  </si>
  <si>
    <t>GROVE CITY</t>
  </si>
  <si>
    <t>43123</t>
  </si>
  <si>
    <t>61024572436</t>
  </si>
  <si>
    <t>ADACHI,JAMIE</t>
  </si>
  <si>
    <t>jadachi</t>
  </si>
  <si>
    <t>78650 AVENUE 42 UNIT#1216</t>
  </si>
  <si>
    <t>BERMUDA DUNES</t>
  </si>
  <si>
    <t>92203</t>
  </si>
  <si>
    <t>01024091790</t>
  </si>
  <si>
    <t>AGPAOA,JUSTIN K</t>
  </si>
  <si>
    <t>jagpaoa</t>
  </si>
  <si>
    <t>91-834 Kauwili St</t>
  </si>
  <si>
    <t>Ewa Beach</t>
  </si>
  <si>
    <t>21024154342</t>
  </si>
  <si>
    <t>ALLENDE,JONATHAN</t>
  </si>
  <si>
    <t>jalle57</t>
  </si>
  <si>
    <t>CALLE E, E29 JARDINES DE CAROLINA</t>
  </si>
  <si>
    <t>21024630592</t>
  </si>
  <si>
    <t>Allen,Joshua Cone</t>
  </si>
  <si>
    <t>jallen0</t>
  </si>
  <si>
    <t># 525 Board Valley Rd</t>
  </si>
  <si>
    <t>Sparta</t>
  </si>
  <si>
    <t>38583</t>
  </si>
  <si>
    <t>71024631317</t>
  </si>
  <si>
    <t>ALVAREZ,JEREMY</t>
  </si>
  <si>
    <t>jalvare</t>
  </si>
  <si>
    <t>1025 BERKLEY AVENUE</t>
  </si>
  <si>
    <t>PUEBLO</t>
  </si>
  <si>
    <t>81004</t>
  </si>
  <si>
    <t>41021285044</t>
  </si>
  <si>
    <t>AMRHEIN,JOHN J</t>
  </si>
  <si>
    <t>JAMRHEI</t>
  </si>
  <si>
    <t>246 BALTIMORE AVENUE</t>
  </si>
  <si>
    <t>21222</t>
  </si>
  <si>
    <t>61024629946</t>
  </si>
  <si>
    <t>ANDREWS,JUSTIN S</t>
  </si>
  <si>
    <t>jandrew</t>
  </si>
  <si>
    <t>1497 OCOTILLO DR</t>
  </si>
  <si>
    <t>41022030294</t>
  </si>
  <si>
    <t>ARANGO,JUAN C</t>
  </si>
  <si>
    <t>jarang0</t>
  </si>
  <si>
    <t>1217 NE 19TH CT</t>
  </si>
  <si>
    <t>33909</t>
  </si>
  <si>
    <t>01024620330</t>
  </si>
  <si>
    <t>ARELLANO,JORGE L</t>
  </si>
  <si>
    <t>jarell0</t>
  </si>
  <si>
    <t>10802 us 158</t>
  </si>
  <si>
    <t>REIDSVILLE</t>
  </si>
  <si>
    <t>27320</t>
  </si>
  <si>
    <t>01024629180</t>
  </si>
  <si>
    <t>ARRINGTON,JOHN D</t>
  </si>
  <si>
    <t>jarring</t>
  </si>
  <si>
    <t>4594 AIRPORT ROAD</t>
  </si>
  <si>
    <t>PEARCY</t>
  </si>
  <si>
    <t>71964</t>
  </si>
  <si>
    <t>01024630760</t>
  </si>
  <si>
    <t>AULTMAN,JACOB T</t>
  </si>
  <si>
    <t>jaultma</t>
  </si>
  <si>
    <t>205 CHERRY AVENUE</t>
  </si>
  <si>
    <t>SEMINARY</t>
  </si>
  <si>
    <t>39479</t>
  </si>
  <si>
    <t>21023531662</t>
  </si>
  <si>
    <t>BACK,JEFFREY L</t>
  </si>
  <si>
    <t>JBACK1</t>
  </si>
  <si>
    <t>3612 LILAC AVE</t>
  </si>
  <si>
    <t>21024626642</t>
  </si>
  <si>
    <t>BAILEY,JOHN</t>
  </si>
  <si>
    <t>jbaile0</t>
  </si>
  <si>
    <t>857 TRI COUNTY RD</t>
  </si>
  <si>
    <t>GRACEVILLE</t>
  </si>
  <si>
    <t>32440</t>
  </si>
  <si>
    <t>61024626106</t>
  </si>
  <si>
    <t>BALDIWIN,JAHMELL</t>
  </si>
  <si>
    <t>jbaldiw</t>
  </si>
  <si>
    <t>976 otsego rd</t>
  </si>
  <si>
    <t>West Hempstead</t>
  </si>
  <si>
    <t>11552</t>
  </si>
  <si>
    <t>71024579207</t>
  </si>
  <si>
    <t>BALL,JOSHUA</t>
  </si>
  <si>
    <t>jball</t>
  </si>
  <si>
    <t>15364 FM 850</t>
  </si>
  <si>
    <t>ARP</t>
  </si>
  <si>
    <t>75750</t>
  </si>
  <si>
    <t>31024625303</t>
  </si>
  <si>
    <t>BALUBAR,JEV GEELAR</t>
  </si>
  <si>
    <t>jbaluba</t>
  </si>
  <si>
    <t>374 MIULANA PLACE</t>
  </si>
  <si>
    <t>KAPAA</t>
  </si>
  <si>
    <t>96746</t>
  </si>
  <si>
    <t>81022354598</t>
  </si>
  <si>
    <t>BARNEY,JOHNNY L</t>
  </si>
  <si>
    <t>JBARN61</t>
  </si>
  <si>
    <t>16968 Cr 3559</t>
  </si>
  <si>
    <t>ADA</t>
  </si>
  <si>
    <t>74820</t>
  </si>
  <si>
    <t>81021059838</t>
  </si>
  <si>
    <t>BARNEY,JEFFERY S</t>
  </si>
  <si>
    <t>JBARNE9</t>
  </si>
  <si>
    <t>15535 COLLEGE  AVE</t>
  </si>
  <si>
    <t>61846</t>
  </si>
  <si>
    <t>91023457569</t>
  </si>
  <si>
    <t>BARRON,JOSHUA C</t>
  </si>
  <si>
    <t>JBARRO0</t>
  </si>
  <si>
    <t>900 Roanoke Drive</t>
  </si>
  <si>
    <t>Apt 79</t>
  </si>
  <si>
    <t>Martinez</t>
  </si>
  <si>
    <t>21024630732</t>
  </si>
  <si>
    <t>BARROW,JEREMY J</t>
  </si>
  <si>
    <t>jbarrow</t>
  </si>
  <si>
    <t>3205 LOGANDALE AVE</t>
  </si>
  <si>
    <t>23224</t>
  </si>
  <si>
    <t>21024630932</t>
  </si>
  <si>
    <t>BARTLETT,JORDAN</t>
  </si>
  <si>
    <t>jbartle</t>
  </si>
  <si>
    <t>128-58 234 ST</t>
  </si>
  <si>
    <t>ROSEDALE</t>
  </si>
  <si>
    <t>11422</t>
  </si>
  <si>
    <t>71024628427</t>
  </si>
  <si>
    <t>BAUTISTA,JONATHAN</t>
  </si>
  <si>
    <t>jbautis</t>
  </si>
  <si>
    <t>5616 river way, unit k</t>
  </si>
  <si>
    <t>Buena Park</t>
  </si>
  <si>
    <t>90621</t>
  </si>
  <si>
    <t>41024630434</t>
  </si>
  <si>
    <t>BEALE,JOHN</t>
  </si>
  <si>
    <t>jbeale</t>
  </si>
  <si>
    <t>2407 PARRISH ST</t>
  </si>
  <si>
    <t>BURLINGTON</t>
  </si>
  <si>
    <t>27215</t>
  </si>
  <si>
    <t>41024585634</t>
  </si>
  <si>
    <t>BELL,JOHN</t>
  </si>
  <si>
    <t>jbell3</t>
  </si>
  <si>
    <t>1720 S MAXWELL ST</t>
  </si>
  <si>
    <t>BLOOMINGTON</t>
  </si>
  <si>
    <t>47401</t>
  </si>
  <si>
    <t>91024625649</t>
  </si>
  <si>
    <t>BELTRAN,JAHZEEL</t>
  </si>
  <si>
    <t>jbeltr0</t>
  </si>
  <si>
    <t>645 WEST LOWELL AVE UNIT 16</t>
  </si>
  <si>
    <t>HAVERHILL</t>
  </si>
  <si>
    <t>01832</t>
  </si>
  <si>
    <t>11024626641</t>
  </si>
  <si>
    <t>BERRY,JODY E</t>
  </si>
  <si>
    <t>jberry</t>
  </si>
  <si>
    <t>18081 N ORCHID DR</t>
  </si>
  <si>
    <t>DOLAN SPRINGS</t>
  </si>
  <si>
    <t>86441</t>
  </si>
  <si>
    <t>41021069374</t>
  </si>
  <si>
    <t>BEZEL,JAMES M</t>
  </si>
  <si>
    <t>JBEZEL1</t>
  </si>
  <si>
    <t>32924 ROBESON</t>
  </si>
  <si>
    <t>ST. CLAIR SHORES</t>
  </si>
  <si>
    <t>48082</t>
  </si>
  <si>
    <t>71024628157</t>
  </si>
  <si>
    <t>BIDWELL,JOEL</t>
  </si>
  <si>
    <t>jbidwel</t>
  </si>
  <si>
    <t>51 Smithers Rd</t>
  </si>
  <si>
    <t>Mexico</t>
  </si>
  <si>
    <t>13114</t>
  </si>
  <si>
    <t>31024482903</t>
  </si>
  <si>
    <t>BLACK,JOHNATHAN</t>
  </si>
  <si>
    <t>jblack8</t>
  </si>
  <si>
    <t>6650 NICHOLSVILLE RD.</t>
  </si>
  <si>
    <t>THOMASVILLE</t>
  </si>
  <si>
    <t>36784</t>
  </si>
  <si>
    <t>11024631291</t>
  </si>
  <si>
    <t>BLECKLER,JEFFERY L</t>
  </si>
  <si>
    <t>jbleckl</t>
  </si>
  <si>
    <t>243 BROOKSIDE LANE</t>
  </si>
  <si>
    <t>ELGIN</t>
  </si>
  <si>
    <t>29045</t>
  </si>
  <si>
    <t>21021580192</t>
  </si>
  <si>
    <t>BLUE,JOHNNIE</t>
  </si>
  <si>
    <t>JBLUE2</t>
  </si>
  <si>
    <t>24356 SW 109 CT</t>
  </si>
  <si>
    <t>HOMESTEAD</t>
  </si>
  <si>
    <t>33032</t>
  </si>
  <si>
    <t>91021404039</t>
  </si>
  <si>
    <t>BODEN,JASON</t>
  </si>
  <si>
    <t>JBODE03</t>
  </si>
  <si>
    <t>711 heckman ave</t>
  </si>
  <si>
    <t>Nazareth</t>
  </si>
  <si>
    <t>18064</t>
  </si>
  <si>
    <t>61021065536</t>
  </si>
  <si>
    <t>BOROWSKI,JOSEPH A</t>
  </si>
  <si>
    <t>JBOROWS</t>
  </si>
  <si>
    <t>3013 phalanx  mills  herner  road</t>
  </si>
  <si>
    <t>Southington</t>
  </si>
  <si>
    <t>44470</t>
  </si>
  <si>
    <t>01024622770</t>
  </si>
  <si>
    <t>BORSICK,JAMES</t>
  </si>
  <si>
    <t>jborsic</t>
  </si>
  <si>
    <t>5631 DOLPHIN RD.</t>
  </si>
  <si>
    <t>MENTOR ON THE LAKE</t>
  </si>
  <si>
    <t>44060</t>
  </si>
  <si>
    <t>91024631019</t>
  </si>
  <si>
    <t>BOULAY,JONATHAN</t>
  </si>
  <si>
    <t>jboulay</t>
  </si>
  <si>
    <t>174 PINE DR.</t>
  </si>
  <si>
    <t>POCA</t>
  </si>
  <si>
    <t>25159</t>
  </si>
  <si>
    <t>31024630493</t>
  </si>
  <si>
    <t>BOWSER,JASON R</t>
  </si>
  <si>
    <t>jbowser</t>
  </si>
  <si>
    <t>117 LOWELL ST.</t>
  </si>
  <si>
    <t>VANDERGRIFT</t>
  </si>
  <si>
    <t>15690</t>
  </si>
  <si>
    <t>51024630445</t>
  </si>
  <si>
    <t>BRADLEY,JAVIN A</t>
  </si>
  <si>
    <t>jbradl0</t>
  </si>
  <si>
    <t>6041 EDGEFIELD DRIVE # 1</t>
  </si>
  <si>
    <t>91022667959</t>
  </si>
  <si>
    <t>BRAKOWIECKI,JOSEPH L</t>
  </si>
  <si>
    <t>JBRAKOW</t>
  </si>
  <si>
    <t>6697 JAMES MONROE HIGHWAY</t>
  </si>
  <si>
    <t>CULPEPER</t>
  </si>
  <si>
    <t>22701</t>
  </si>
  <si>
    <t>91024616449</t>
  </si>
  <si>
    <t>BRANHAM,JIMMY</t>
  </si>
  <si>
    <t>jbranha</t>
  </si>
  <si>
    <t>1003 west mckinnon street</t>
  </si>
  <si>
    <t>new brockton</t>
  </si>
  <si>
    <t>36351</t>
  </si>
  <si>
    <t>31024630903</t>
  </si>
  <si>
    <t>BRIMEYER,JASON E</t>
  </si>
  <si>
    <t>jbrimey</t>
  </si>
  <si>
    <t>309 SHERMAN AVE</t>
  </si>
  <si>
    <t>LEXINGTON</t>
  </si>
  <si>
    <t>40502</t>
  </si>
  <si>
    <t>21024630892</t>
  </si>
  <si>
    <t>BROUGHTON,JERRELL L</t>
  </si>
  <si>
    <t>jbrough</t>
  </si>
  <si>
    <t>2880 COLONIAL DR</t>
  </si>
  <si>
    <t>36111</t>
  </si>
  <si>
    <t>81024627268</t>
  </si>
  <si>
    <t>BROWN,JOSHUA</t>
  </si>
  <si>
    <t>jbrown0</t>
  </si>
  <si>
    <t>108 ELM DRIVE</t>
  </si>
  <si>
    <t>23693</t>
  </si>
  <si>
    <t>51021073365</t>
  </si>
  <si>
    <t>BURGESS,JARVIS</t>
  </si>
  <si>
    <t>JBURG5</t>
  </si>
  <si>
    <t>353 STEPHENS SALEM RD</t>
  </si>
  <si>
    <t>STEPHENS</t>
  </si>
  <si>
    <t>30667-1839</t>
  </si>
  <si>
    <t>31024630983</t>
  </si>
  <si>
    <t>CADDELL,JEFFERY L</t>
  </si>
  <si>
    <t>jcaddel</t>
  </si>
  <si>
    <t>109 CARRIAGE CT</t>
  </si>
  <si>
    <t>SUMMERVILLE</t>
  </si>
  <si>
    <t>29486</t>
  </si>
  <si>
    <t>51024630545</t>
  </si>
  <si>
    <t>CAMPBELL,JOHN</t>
  </si>
  <si>
    <t>jcampbe</t>
  </si>
  <si>
    <t>7412 KEENEY MTN RD</t>
  </si>
  <si>
    <t>SANDSTONE</t>
  </si>
  <si>
    <t>25985</t>
  </si>
  <si>
    <t>31023743183</t>
  </si>
  <si>
    <t>CANDELARIO,JOSE F</t>
  </si>
  <si>
    <t>JCANDE4</t>
  </si>
  <si>
    <t>1415 GLENELDER AVE</t>
  </si>
  <si>
    <t>HACIENDA HTS</t>
  </si>
  <si>
    <t>91745-2923</t>
  </si>
  <si>
    <t>91024598829</t>
  </si>
  <si>
    <t>CARDEMA,JERICO</t>
  </si>
  <si>
    <t>jcardem</t>
  </si>
  <si>
    <t>1137 Silver Maple Lane</t>
  </si>
  <si>
    <t>94544</t>
  </si>
  <si>
    <t>21024625472</t>
  </si>
  <si>
    <t>CARLTON,JOSHUA M</t>
  </si>
  <si>
    <t>jcarlto</t>
  </si>
  <si>
    <t>1402 PENNSYLVANIA AVE.</t>
  </si>
  <si>
    <t>FAIRMONT</t>
  </si>
  <si>
    <t>26554</t>
  </si>
  <si>
    <t>81024631068</t>
  </si>
  <si>
    <t>CARPENTER,JAMES</t>
  </si>
  <si>
    <t>jcarpe1</t>
  </si>
  <si>
    <t>1379 BELMONT AVE</t>
  </si>
  <si>
    <t>SCHENECTADY</t>
  </si>
  <si>
    <t>12308</t>
  </si>
  <si>
    <t>71024621447</t>
  </si>
  <si>
    <t>CASEY,JOHN</t>
  </si>
  <si>
    <t>jcasey0</t>
  </si>
  <si>
    <t>613 WEST JACKSON ST.</t>
  </si>
  <si>
    <t>VIRDEN</t>
  </si>
  <si>
    <t>62690</t>
  </si>
  <si>
    <t>21023468382</t>
  </si>
  <si>
    <t>CASTRO,JESUS M</t>
  </si>
  <si>
    <t>JCAST93</t>
  </si>
  <si>
    <t>861 W. 55TH ST</t>
  </si>
  <si>
    <t>90037</t>
  </si>
  <si>
    <t>91022693529</t>
  </si>
  <si>
    <t>CASTANEDA,J LUIS A</t>
  </si>
  <si>
    <t>JCASTA3</t>
  </si>
  <si>
    <t>2718 W CAMDEN PL</t>
  </si>
  <si>
    <t>92704</t>
  </si>
  <si>
    <t>01024622900</t>
  </si>
  <si>
    <t>CASTILLO,JOSSY A</t>
  </si>
  <si>
    <t>jcasti0</t>
  </si>
  <si>
    <t>6465 NW 201ST STREET</t>
  </si>
  <si>
    <t>HIALEAH</t>
  </si>
  <si>
    <t>33015</t>
  </si>
  <si>
    <t>71024627757</t>
  </si>
  <si>
    <t>CHANDLER,JEREMY M</t>
  </si>
  <si>
    <t>jchandl</t>
  </si>
  <si>
    <t>1606 W PEORIA AVE</t>
  </si>
  <si>
    <t>APT 124</t>
  </si>
  <si>
    <t>85029</t>
  </si>
  <si>
    <t>21024629882</t>
  </si>
  <si>
    <t>CHISOLM,JAMES</t>
  </si>
  <si>
    <t>jchisol</t>
  </si>
  <si>
    <t>755 TINSLEY CHISOLM RD</t>
  </si>
  <si>
    <t>DE KALB</t>
  </si>
  <si>
    <t>39328</t>
  </si>
  <si>
    <t>31024619403</t>
  </si>
  <si>
    <t>CLEVIDENCE,JACOB B</t>
  </si>
  <si>
    <t>jclevid</t>
  </si>
  <si>
    <t>17 SENATE AVE</t>
  </si>
  <si>
    <t>MORGANFIELD</t>
  </si>
  <si>
    <t>42437</t>
  </si>
  <si>
    <t>31024631263</t>
  </si>
  <si>
    <t>COLE,JOSEPH</t>
  </si>
  <si>
    <t>jcole</t>
  </si>
  <si>
    <t>835 HIGHLAND AVE</t>
  </si>
  <si>
    <t>14223</t>
  </si>
  <si>
    <t>81024206938</t>
  </si>
  <si>
    <t>COLE,JAMES A</t>
  </si>
  <si>
    <t>jcole5</t>
  </si>
  <si>
    <t>259 Beaver Creek Rd</t>
  </si>
  <si>
    <t>Dunlap</t>
  </si>
  <si>
    <t>37327</t>
  </si>
  <si>
    <t>81024630718</t>
  </si>
  <si>
    <t>COLEMAN,JAMES</t>
  </si>
  <si>
    <t>jcolem0</t>
  </si>
  <si>
    <t>17905 US HIGHWAY 69S # 201D</t>
  </si>
  <si>
    <t>75703</t>
  </si>
  <si>
    <t>71021037857</t>
  </si>
  <si>
    <t>Collins,Johnny B</t>
  </si>
  <si>
    <t>JCOLL25</t>
  </si>
  <si>
    <t>1573 piney grove road</t>
  </si>
  <si>
    <t>kernersville</t>
  </si>
  <si>
    <t>27284</t>
  </si>
  <si>
    <t>91021042849</t>
  </si>
  <si>
    <t>COLON NIEVES,JUAN C</t>
  </si>
  <si>
    <t>JCOLONN</t>
  </si>
  <si>
    <t>RR-12 BOX 1202</t>
  </si>
  <si>
    <t>01024623010</t>
  </si>
  <si>
    <t>COPETA,JONATHAN</t>
  </si>
  <si>
    <t>jcopeta</t>
  </si>
  <si>
    <t>20 Pudding Hill Road</t>
  </si>
  <si>
    <t>Winchester</t>
  </si>
  <si>
    <t>03470</t>
  </si>
  <si>
    <t>01024628010</t>
  </si>
  <si>
    <t>CREEKBAUM,JAMES</t>
  </si>
  <si>
    <t>jcreekb</t>
  </si>
  <si>
    <t>520 W BATTAGLIA RD</t>
  </si>
  <si>
    <t>ELOY</t>
  </si>
  <si>
    <t>85131</t>
  </si>
  <si>
    <t>41024630844</t>
  </si>
  <si>
    <t>CROWDER,JONAFUR</t>
  </si>
  <si>
    <t>jcrowde</t>
  </si>
  <si>
    <t>4539 CORREGIDOR STREET</t>
  </si>
  <si>
    <t>75216</t>
  </si>
  <si>
    <t>71022668507</t>
  </si>
  <si>
    <t>CRUICKSHANK,JESSE M</t>
  </si>
  <si>
    <t>JCRUIC1</t>
  </si>
  <si>
    <t>1173 Western Road</t>
  </si>
  <si>
    <t>Phoenixville</t>
  </si>
  <si>
    <t>19460</t>
  </si>
  <si>
    <t>41024631224</t>
  </si>
  <si>
    <t>CRUZ,JASON</t>
  </si>
  <si>
    <t>jcruz</t>
  </si>
  <si>
    <t>8448 ANDREWS AVE</t>
  </si>
  <si>
    <t>FORT PIERCE</t>
  </si>
  <si>
    <t>34945</t>
  </si>
  <si>
    <t>41021053254</t>
  </si>
  <si>
    <t>CUMPSTON,JAMES W</t>
  </si>
  <si>
    <t>JCUMPST</t>
  </si>
  <si>
    <t>84 Cumpston lane</t>
  </si>
  <si>
    <t>TIONESTA</t>
  </si>
  <si>
    <t>16353</t>
  </si>
  <si>
    <t>21024208172</t>
  </si>
  <si>
    <t>CURCI,JASON Robert</t>
  </si>
  <si>
    <t>jcurci</t>
  </si>
  <si>
    <t>3950 Collins rd</t>
  </si>
  <si>
    <t>Ceres</t>
  </si>
  <si>
    <t>95307</t>
  </si>
  <si>
    <t>41024630564</t>
  </si>
  <si>
    <t>CYPRIAN,JAKIRA</t>
  </si>
  <si>
    <t>jcypria</t>
  </si>
  <si>
    <t>5819 KELLYWOOD OAKS DR</t>
  </si>
  <si>
    <t>BATON ROUGE</t>
  </si>
  <si>
    <t>70817</t>
  </si>
  <si>
    <t>41024524194</t>
  </si>
  <si>
    <t>DADE,JASON</t>
  </si>
  <si>
    <t>jdade0</t>
  </si>
  <si>
    <t>1537 Bryan Court</t>
  </si>
  <si>
    <t>Waldorf</t>
  </si>
  <si>
    <t>20602</t>
  </si>
  <si>
    <t>51024630985</t>
  </si>
  <si>
    <t>DARROW,JORDAN</t>
  </si>
  <si>
    <t>jdarrow</t>
  </si>
  <si>
    <t>1679 CUSHMAN AVE</t>
  </si>
  <si>
    <t>81024257388</t>
  </si>
  <si>
    <t>DAVIDSON,JOB-SETH E</t>
  </si>
  <si>
    <t>jdavids</t>
  </si>
  <si>
    <t>2231 ALTON PLACE</t>
  </si>
  <si>
    <t>81024630148</t>
  </si>
  <si>
    <t>DAVILMAR,JAY</t>
  </si>
  <si>
    <t>jdavilm</t>
  </si>
  <si>
    <t>3201 PARK LAKE LN</t>
  </si>
  <si>
    <t>PEACHTREE CORNERS</t>
  </si>
  <si>
    <t>30092</t>
  </si>
  <si>
    <t>91021056719</t>
  </si>
  <si>
    <t>DAWSON,JAMES</t>
  </si>
  <si>
    <t>JDAWSO1</t>
  </si>
  <si>
    <t>9 river side drive</t>
  </si>
  <si>
    <t>07436</t>
  </si>
  <si>
    <t>01024619310</t>
  </si>
  <si>
    <t>DEAN,JESSUP</t>
  </si>
  <si>
    <t>jdean</t>
  </si>
  <si>
    <t>20761 Pinecrest St</t>
  </si>
  <si>
    <t>Taylor</t>
  </si>
  <si>
    <t>48180</t>
  </si>
  <si>
    <t>01021349520</t>
  </si>
  <si>
    <t>DEMOURA,JAMES J</t>
  </si>
  <si>
    <t>JDEMOUR</t>
  </si>
  <si>
    <t>163 LITTLE RIVER ROAD</t>
  </si>
  <si>
    <t>BERWICK</t>
  </si>
  <si>
    <t>03901</t>
  </si>
  <si>
    <t>61024624226</t>
  </si>
  <si>
    <t>DENGLER,JOSEPH</t>
  </si>
  <si>
    <t>jdengle</t>
  </si>
  <si>
    <t>4139 HORSESHOE ROAD</t>
  </si>
  <si>
    <t>41022665834</t>
  </si>
  <si>
    <t>DICAPRIO,JOHN J</t>
  </si>
  <si>
    <t>JDICAPR</t>
  </si>
  <si>
    <t>9461 Richmond Circle</t>
  </si>
  <si>
    <t>boca raton</t>
  </si>
  <si>
    <t>33434</t>
  </si>
  <si>
    <t>81024631038</t>
  </si>
  <si>
    <t>DICKERSON,JOSHUA</t>
  </si>
  <si>
    <t>jdicke0</t>
  </si>
  <si>
    <t>400 CARY ST</t>
  </si>
  <si>
    <t>BRUNSWICK</t>
  </si>
  <si>
    <t>31523</t>
  </si>
  <si>
    <t>51021787815</t>
  </si>
  <si>
    <t>DICKENSON,JOHN A</t>
  </si>
  <si>
    <t>jdicken</t>
  </si>
  <si>
    <t>2009 Las Palmas Circle</t>
  </si>
  <si>
    <t>32822</t>
  </si>
  <si>
    <t>01024630820</t>
  </si>
  <si>
    <t>jdicker</t>
  </si>
  <si>
    <t>17561 TRUETOWN RD</t>
  </si>
  <si>
    <t>MILLFIELD</t>
  </si>
  <si>
    <t>45761</t>
  </si>
  <si>
    <t>41024629254</t>
  </si>
  <si>
    <t>DICKSON,JONATHON</t>
  </si>
  <si>
    <t>jdickso</t>
  </si>
  <si>
    <t>29305 LELAND RD.</t>
  </si>
  <si>
    <t>JULIAETTA</t>
  </si>
  <si>
    <t>83535</t>
  </si>
  <si>
    <t>31021163313</t>
  </si>
  <si>
    <t>DIETZ,JOHN R</t>
  </si>
  <si>
    <t>JDIETZ2</t>
  </si>
  <si>
    <t>21 OAKTREE LANE</t>
  </si>
  <si>
    <t>41024214314</t>
  </si>
  <si>
    <t>DILDY  II,JOHN L</t>
  </si>
  <si>
    <t>jdildyi</t>
  </si>
  <si>
    <t>107 ROSA CIRCLE</t>
  </si>
  <si>
    <t>WILLOW SPRING</t>
  </si>
  <si>
    <t>27592</t>
  </si>
  <si>
    <t>41024622734</t>
  </si>
  <si>
    <t>DIXON,JACOB F</t>
  </si>
  <si>
    <t>jdixon</t>
  </si>
  <si>
    <t>81 HIDDEN HILL RD</t>
  </si>
  <si>
    <t>NEW HARTFORD</t>
  </si>
  <si>
    <t>06057</t>
  </si>
  <si>
    <t>21024626122</t>
  </si>
  <si>
    <t>DIXON,JASON</t>
  </si>
  <si>
    <t>jdixon0</t>
  </si>
  <si>
    <t>14576 PENROD</t>
  </si>
  <si>
    <t>48223</t>
  </si>
  <si>
    <t>51024630475</t>
  </si>
  <si>
    <t>DOBBS,JACOB</t>
  </si>
  <si>
    <t>jdobbs</t>
  </si>
  <si>
    <t>3585 DREXEL ST</t>
  </si>
  <si>
    <t>32207</t>
  </si>
  <si>
    <t>01022027780</t>
  </si>
  <si>
    <t>DOUGHERTY,JEFFREY E</t>
  </si>
  <si>
    <t>JDOUGH9</t>
  </si>
  <si>
    <t>5741  157TH LANE NW</t>
  </si>
  <si>
    <t>RAMSEY</t>
  </si>
  <si>
    <t>55303</t>
  </si>
  <si>
    <t>31024630133</t>
  </si>
  <si>
    <t>DUNDAS,JUSTIN</t>
  </si>
  <si>
    <t>jdundas</t>
  </si>
  <si>
    <t>7440 HIGHLAND AVE</t>
  </si>
  <si>
    <t>64131</t>
  </si>
  <si>
    <t>71024622707</t>
  </si>
  <si>
    <t>DUPONT,JOSEPH W</t>
  </si>
  <si>
    <t>jdupon0</t>
  </si>
  <si>
    <t>44 ELM STREET</t>
  </si>
  <si>
    <t>ADAMS</t>
  </si>
  <si>
    <t>01220</t>
  </si>
  <si>
    <t>51024627215</t>
  </si>
  <si>
    <t>EASTLAND,JUHMAL</t>
  </si>
  <si>
    <t>jeastla</t>
  </si>
  <si>
    <t>6520 WILSHIRE PL</t>
  </si>
  <si>
    <t>ZIONSVILLE</t>
  </si>
  <si>
    <t>46077</t>
  </si>
  <si>
    <t>01024517760</t>
  </si>
  <si>
    <t>ECK,James P</t>
  </si>
  <si>
    <t>jeck0</t>
  </si>
  <si>
    <t>1921 N.E. 79TH AVE</t>
  </si>
  <si>
    <t>61024569106</t>
  </si>
  <si>
    <t>ELLEDGE,JAMES K</t>
  </si>
  <si>
    <t>jelledg</t>
  </si>
  <si>
    <t>13019 MOSSY RIDGE COVE</t>
  </si>
  <si>
    <t>77041</t>
  </si>
  <si>
    <t>91024531309</t>
  </si>
  <si>
    <t>EMIG,JOHN</t>
  </si>
  <si>
    <t>jemig</t>
  </si>
  <si>
    <t>3630 S SALEM CHURCH RD</t>
  </si>
  <si>
    <t>17315</t>
  </si>
  <si>
    <t>81024497198</t>
  </si>
  <si>
    <t>ESTIMABLE,JAMES J</t>
  </si>
  <si>
    <t>jestima</t>
  </si>
  <si>
    <t>3712 AVENUE J ST APT1</t>
  </si>
  <si>
    <t>RIVIERA  BEACH</t>
  </si>
  <si>
    <t>33404</t>
  </si>
  <si>
    <t>71023240647</t>
  </si>
  <si>
    <t>ETHERIDGE,JOHN F</t>
  </si>
  <si>
    <t>JETHERI</t>
  </si>
  <si>
    <t>449 pine hill ln</t>
  </si>
  <si>
    <t>Brandon</t>
  </si>
  <si>
    <t>39042</t>
  </si>
  <si>
    <t>01024625680</t>
  </si>
  <si>
    <t>EVANS,JAHLIL</t>
  </si>
  <si>
    <t>jevans</t>
  </si>
  <si>
    <t>925 SENECA ST</t>
  </si>
  <si>
    <t>FOUNTAINHILL</t>
  </si>
  <si>
    <t>18015</t>
  </si>
  <si>
    <t>01022237090</t>
  </si>
  <si>
    <t>FARRIS,JURIL D</t>
  </si>
  <si>
    <t>JFARR03</t>
  </si>
  <si>
    <t>1720 N 73rd Ct</t>
  </si>
  <si>
    <t>Elm-wood Park</t>
  </si>
  <si>
    <t>60707</t>
  </si>
  <si>
    <t>71022914067</t>
  </si>
  <si>
    <t>FEIL,JOSEPH A</t>
  </si>
  <si>
    <t>JFEIL0</t>
  </si>
  <si>
    <t>1637 BOYD AVE</t>
  </si>
  <si>
    <t>RACINE</t>
  </si>
  <si>
    <t>53405</t>
  </si>
  <si>
    <t>51024214945</t>
  </si>
  <si>
    <t>FELKER,JAMES</t>
  </si>
  <si>
    <t>jfelker</t>
  </si>
  <si>
    <t>336 36th PMB 153</t>
  </si>
  <si>
    <t>BELLINGHAM</t>
  </si>
  <si>
    <t>98225</t>
  </si>
  <si>
    <t>71024629467</t>
  </si>
  <si>
    <t>FELTON,JABARI</t>
  </si>
  <si>
    <t>jfelton</t>
  </si>
  <si>
    <t>2213 Saw Palmetto Ln</t>
  </si>
  <si>
    <t>Apt 109</t>
  </si>
  <si>
    <t>32828</t>
  </si>
  <si>
    <t>71024619657</t>
  </si>
  <si>
    <t>FERGUSON,JUSTIN T</t>
  </si>
  <si>
    <t>jfergu2</t>
  </si>
  <si>
    <t>638 Huffine Manor CIr</t>
  </si>
  <si>
    <t>Franklin</t>
  </si>
  <si>
    <t>37067</t>
  </si>
  <si>
    <t>21024629692</t>
  </si>
  <si>
    <t>FERN,JEREMIAH</t>
  </si>
  <si>
    <t>jfern</t>
  </si>
  <si>
    <t>810 Antler post</t>
  </si>
  <si>
    <t>61024630376</t>
  </si>
  <si>
    <t>FIELDS,JOHN</t>
  </si>
  <si>
    <t>jfield1</t>
  </si>
  <si>
    <t>9519 E 65TH ST # 606</t>
  </si>
  <si>
    <t>TULSA</t>
  </si>
  <si>
    <t>74133</t>
  </si>
  <si>
    <t>51021057145</t>
  </si>
  <si>
    <t>FIGUEIREDO,JORGE M</t>
  </si>
  <si>
    <t>JFIGUEI</t>
  </si>
  <si>
    <t>10 TWIN PINES RD</t>
  </si>
  <si>
    <t>DOWNINGTOWN</t>
  </si>
  <si>
    <t>19335</t>
  </si>
  <si>
    <t>01024630730</t>
  </si>
  <si>
    <t>FINELLI,JOHN P</t>
  </si>
  <si>
    <t>jfinell</t>
  </si>
  <si>
    <t>5558 PALM BEACH BLVD LOT 108</t>
  </si>
  <si>
    <t>33905-3130</t>
  </si>
  <si>
    <t>51021302395</t>
  </si>
  <si>
    <t>FISH,JOHN T</t>
  </si>
  <si>
    <t>JFISH24</t>
  </si>
  <si>
    <t>317 N. HILLSDALE ST.</t>
  </si>
  <si>
    <t>HOMER</t>
  </si>
  <si>
    <t>49245</t>
  </si>
  <si>
    <t>61024631326</t>
  </si>
  <si>
    <t>FLENNIKEN,JORDAN</t>
  </si>
  <si>
    <t>jflenni</t>
  </si>
  <si>
    <t>207 S 1ST STREET</t>
  </si>
  <si>
    <t>383</t>
  </si>
  <si>
    <t>64755</t>
  </si>
  <si>
    <t>81021039768</t>
  </si>
  <si>
    <t>FLETCHER,JASON M</t>
  </si>
  <si>
    <t>JFLETCH</t>
  </si>
  <si>
    <t>4900 MIKONOS PLACE</t>
  </si>
  <si>
    <t>11024108371</t>
  </si>
  <si>
    <t>FLORES,JUAN A</t>
  </si>
  <si>
    <t>jflor37</t>
  </si>
  <si>
    <t>711 16st</t>
  </si>
  <si>
    <t>apt1</t>
  </si>
  <si>
    <t>Union city</t>
  </si>
  <si>
    <t>07087</t>
  </si>
  <si>
    <t>41021053734</t>
  </si>
  <si>
    <t>FLORES,JOSE</t>
  </si>
  <si>
    <t>JFLORE</t>
  </si>
  <si>
    <t>CALLE 12 P-53 VILLAS DE SAN AGUSTIN2</t>
  </si>
  <si>
    <t>00959</t>
  </si>
  <si>
    <t>31021130883</t>
  </si>
  <si>
    <t>FLORES,JESUS</t>
  </si>
  <si>
    <t>JFLORE1</t>
  </si>
  <si>
    <t>3515 W 111TH ST</t>
  </si>
  <si>
    <t>INGLEWOOD</t>
  </si>
  <si>
    <t>90303</t>
  </si>
  <si>
    <t>91024616609</t>
  </si>
  <si>
    <t>FLORES,JESUS I</t>
  </si>
  <si>
    <t>jflore3</t>
  </si>
  <si>
    <t>1714 MELISA LANE</t>
  </si>
  <si>
    <t>78412</t>
  </si>
  <si>
    <t>41024528344</t>
  </si>
  <si>
    <t>FOGARTY,JAMES A</t>
  </si>
  <si>
    <t>jfogart</t>
  </si>
  <si>
    <t>2825 Glendale Ave</t>
  </si>
  <si>
    <t>PARKVILLE</t>
  </si>
  <si>
    <t>21234</t>
  </si>
  <si>
    <t>51021057955</t>
  </si>
  <si>
    <t>FORD,JEFFREY E</t>
  </si>
  <si>
    <t>JFORD17</t>
  </si>
  <si>
    <t>10 WOOD ST</t>
  </si>
  <si>
    <t>COURTDALE</t>
  </si>
  <si>
    <t>18704</t>
  </si>
  <si>
    <t>61024614986</t>
  </si>
  <si>
    <t>Fosler,Jason Sye</t>
  </si>
  <si>
    <t>jfosler</t>
  </si>
  <si>
    <t>D</t>
  </si>
  <si>
    <t>106 Olga St.</t>
  </si>
  <si>
    <t>78237</t>
  </si>
  <si>
    <t>71024630397</t>
  </si>
  <si>
    <t>FOURNIER,JOSEPH</t>
  </si>
  <si>
    <t>jfourni</t>
  </si>
  <si>
    <t>141 GAMBLE LN</t>
  </si>
  <si>
    <t>81001</t>
  </si>
  <si>
    <t>11021072481</t>
  </si>
  <si>
    <t>FRANKLIN,JOEY L</t>
  </si>
  <si>
    <t>JFRAN35</t>
  </si>
  <si>
    <t>12102 MCKAMY DRIVE</t>
  </si>
  <si>
    <t>77067</t>
  </si>
  <si>
    <t>21021707322</t>
  </si>
  <si>
    <t>FRYE,JOHNNY</t>
  </si>
  <si>
    <t>JFRYE1</t>
  </si>
  <si>
    <t>Larry Drive</t>
  </si>
  <si>
    <t>Northglenn</t>
  </si>
  <si>
    <t>80233</t>
  </si>
  <si>
    <t>51024630815</t>
  </si>
  <si>
    <t>FULFORD,JOHN M</t>
  </si>
  <si>
    <t>jfulfor</t>
  </si>
  <si>
    <t>410 S 29TH ST</t>
  </si>
  <si>
    <t>APT 5A</t>
  </si>
  <si>
    <t>TERRE HAUTE</t>
  </si>
  <si>
    <t>47803</t>
  </si>
  <si>
    <t>81024628998</t>
  </si>
  <si>
    <t>GALIMORE,JERMAINE</t>
  </si>
  <si>
    <t>jgalimo</t>
  </si>
  <si>
    <t>4149 Coral Reef  building  E Apt 707</t>
  </si>
  <si>
    <t>Decutur</t>
  </si>
  <si>
    <t>51023048835</t>
  </si>
  <si>
    <t>Galloway III,John H</t>
  </si>
  <si>
    <t>JGALLO5</t>
  </si>
  <si>
    <t>704 E Mill St</t>
  </si>
  <si>
    <t>Capac</t>
  </si>
  <si>
    <t>48014</t>
  </si>
  <si>
    <t>91021065099</t>
  </si>
  <si>
    <t>GAQUIN JR,JOHN H</t>
  </si>
  <si>
    <t>JGAQUIN</t>
  </si>
  <si>
    <t>120 BRYANT ST</t>
  </si>
  <si>
    <t>WEST BRIDGEWATER</t>
  </si>
  <si>
    <t>02379</t>
  </si>
  <si>
    <t>21021867282</t>
  </si>
  <si>
    <t>GARCIA,JAVIER F</t>
  </si>
  <si>
    <t>JGARCI6</t>
  </si>
  <si>
    <t>30842 young dove St</t>
  </si>
  <si>
    <t>92584</t>
  </si>
  <si>
    <t>31024631163</t>
  </si>
  <si>
    <t>GARRETT,JOSHUA</t>
  </si>
  <si>
    <t>jgarret</t>
  </si>
  <si>
    <t>364 RIDGEWAY DR W</t>
  </si>
  <si>
    <t>ELIZABETHTOWN</t>
  </si>
  <si>
    <t>42701</t>
  </si>
  <si>
    <t>21024204732</t>
  </si>
  <si>
    <t>GATES,JAMES</t>
  </si>
  <si>
    <t>jgates2</t>
  </si>
  <si>
    <t>3608 Jamestown Lane</t>
  </si>
  <si>
    <t>32223</t>
  </si>
  <si>
    <t>91024629739</t>
  </si>
  <si>
    <t>GAYTON,JERRY</t>
  </si>
  <si>
    <t>jgayton</t>
  </si>
  <si>
    <t>3405 62ND STREET</t>
  </si>
  <si>
    <t>81024625558</t>
  </si>
  <si>
    <t>GEHRT,JAMES</t>
  </si>
  <si>
    <t>jgehrt</t>
  </si>
  <si>
    <t>6036 SW 27TH ST</t>
  </si>
  <si>
    <t>APT. 2</t>
  </si>
  <si>
    <t>TOPEKA</t>
  </si>
  <si>
    <t>66614</t>
  </si>
  <si>
    <t>01022272750</t>
  </si>
  <si>
    <t>GIORGAKIS,JOHN B</t>
  </si>
  <si>
    <t>jgiorga</t>
  </si>
  <si>
    <t>1814 LAUREL BROOK RD</t>
  </si>
  <si>
    <t>FALLSTON</t>
  </si>
  <si>
    <t>21047</t>
  </si>
  <si>
    <t>11022388301</t>
  </si>
  <si>
    <t>GLICK,JONATHAN</t>
  </si>
  <si>
    <t>JGLIC00</t>
  </si>
  <si>
    <t>19551 Maywood falls circle</t>
  </si>
  <si>
    <t>77084</t>
  </si>
  <si>
    <t>41024573354</t>
  </si>
  <si>
    <t>MOORE,JESSE P</t>
  </si>
  <si>
    <t>jgodwin</t>
  </si>
  <si>
    <t>25649 Carole lane</t>
  </si>
  <si>
    <t>Opp</t>
  </si>
  <si>
    <t>36467</t>
  </si>
  <si>
    <t>31024630813</t>
  </si>
  <si>
    <t>GOMEZ,JOHN</t>
  </si>
  <si>
    <t>jgomez</t>
  </si>
  <si>
    <t>2013 Meandering Drive</t>
  </si>
  <si>
    <t>21024618442</t>
  </si>
  <si>
    <t>GONZALEZ JR,JOEY M</t>
  </si>
  <si>
    <t>jgonz18</t>
  </si>
  <si>
    <t>12500 Aldine  Westfield Road</t>
  </si>
  <si>
    <t>Lot#61</t>
  </si>
  <si>
    <t>77039</t>
  </si>
  <si>
    <t>51021038385</t>
  </si>
  <si>
    <t>GONZALES,JESSE M</t>
  </si>
  <si>
    <t>JGONZ41</t>
  </si>
  <si>
    <t>13166 four hills way</t>
  </si>
  <si>
    <t>Victorville</t>
  </si>
  <si>
    <t>41021057984</t>
  </si>
  <si>
    <t>GONZALEZ,JAIME C</t>
  </si>
  <si>
    <t>JGONZ71</t>
  </si>
  <si>
    <t>13126 SYCAMORE HEIGHTS</t>
  </si>
  <si>
    <t>77065</t>
  </si>
  <si>
    <t>21023949782</t>
  </si>
  <si>
    <t>GORST,JEREMY D</t>
  </si>
  <si>
    <t>jgorst</t>
  </si>
  <si>
    <t>21 W Cokedale Dr</t>
  </si>
  <si>
    <t>Pueblo West</t>
  </si>
  <si>
    <t>81007</t>
  </si>
  <si>
    <t>71024613407</t>
  </si>
  <si>
    <t>GOSE,JUAN M</t>
  </si>
  <si>
    <t>jgose</t>
  </si>
  <si>
    <t>2150 ROCKYRIDGE RANCH ROAD</t>
  </si>
  <si>
    <t>HOOVER</t>
  </si>
  <si>
    <t>35216</t>
  </si>
  <si>
    <t>61024479366</t>
  </si>
  <si>
    <t>GRAY,JOHNNY</t>
  </si>
  <si>
    <t>jgray7</t>
  </si>
  <si>
    <t>951 gabbardtown road</t>
  </si>
  <si>
    <t>BEREA</t>
  </si>
  <si>
    <t>40403</t>
  </si>
  <si>
    <t>51024630655</t>
  </si>
  <si>
    <t>GRAYDON,JOEL</t>
  </si>
  <si>
    <t>jgraydo</t>
  </si>
  <si>
    <t>640 NORTH ROAD 1 WEST</t>
  </si>
  <si>
    <t>CHINO VALLEY</t>
  </si>
  <si>
    <t>81024630858</t>
  </si>
  <si>
    <t>GREEN,JOHN P</t>
  </si>
  <si>
    <t>jgreen</t>
  </si>
  <si>
    <t>115 DEANS DRIVE</t>
  </si>
  <si>
    <t>BEECH ISLAND</t>
  </si>
  <si>
    <t>29842</t>
  </si>
  <si>
    <t>71024627497</t>
  </si>
  <si>
    <t>GREENE,JUSTIN L</t>
  </si>
  <si>
    <t>jgreene</t>
  </si>
  <si>
    <t>1928 CHEVY WAY</t>
  </si>
  <si>
    <t>LENOIR</t>
  </si>
  <si>
    <t>28645</t>
  </si>
  <si>
    <t>91021107899</t>
  </si>
  <si>
    <t>GRESKO,JOHN F</t>
  </si>
  <si>
    <t>JGRESK</t>
  </si>
  <si>
    <t>1143 HAWTHORNE AVE.</t>
  </si>
  <si>
    <t>44710</t>
  </si>
  <si>
    <t>71021063267</t>
  </si>
  <si>
    <t>GREY,JOSEPH K</t>
  </si>
  <si>
    <t>JGREY1</t>
  </si>
  <si>
    <t>1 Salt Works Street</t>
  </si>
  <si>
    <t>Wall</t>
  </si>
  <si>
    <t>07753</t>
  </si>
  <si>
    <t>01023562470</t>
  </si>
  <si>
    <t>GROVES,JAMES M</t>
  </si>
  <si>
    <t>JGROV12</t>
  </si>
  <si>
    <t>37104 WEST SPICER DRIVE</t>
  </si>
  <si>
    <t>20659</t>
  </si>
  <si>
    <t>01024625540</t>
  </si>
  <si>
    <t>GURROLA-DOMINGUEZ,JOSE</t>
  </si>
  <si>
    <t>jgurro0</t>
  </si>
  <si>
    <t>1736 N SUMMIT AVE</t>
  </si>
  <si>
    <t>91103</t>
  </si>
  <si>
    <t>81024628088</t>
  </si>
  <si>
    <t>GUTIERREZ,JOEL</t>
  </si>
  <si>
    <t>jgutie2</t>
  </si>
  <si>
    <t>903 w blvd n</t>
  </si>
  <si>
    <t>Granger</t>
  </si>
  <si>
    <t>98932</t>
  </si>
  <si>
    <t>81024622648</t>
  </si>
  <si>
    <t>HABIBI,JAMSHID</t>
  </si>
  <si>
    <t>jhabibi</t>
  </si>
  <si>
    <t>4066 CARDINAL CREST DR.</t>
  </si>
  <si>
    <t>01024628500</t>
  </si>
  <si>
    <t>HADDEN,JACOB K</t>
  </si>
  <si>
    <t>jhadden</t>
  </si>
  <si>
    <t>210 TAYLOR ST</t>
  </si>
  <si>
    <t>51024614825</t>
  </si>
  <si>
    <t>HANLEY,JAMES T</t>
  </si>
  <si>
    <t>jhanley</t>
  </si>
  <si>
    <t>960 Marcus drive apt 16</t>
  </si>
  <si>
    <t>51021614435</t>
  </si>
  <si>
    <t>HARGETT,JON A</t>
  </si>
  <si>
    <t>JHARGET</t>
  </si>
  <si>
    <t>7806 VICKI LANE</t>
  </si>
  <si>
    <t>BALDWINSVILLE</t>
  </si>
  <si>
    <t>13027</t>
  </si>
  <si>
    <t>01021049910</t>
  </si>
  <si>
    <t>HARNESS,JEREL S</t>
  </si>
  <si>
    <t>JHARNES</t>
  </si>
  <si>
    <t>2701 CRESTED BUTTE TRAIL</t>
  </si>
  <si>
    <t>60586-6671</t>
  </si>
  <si>
    <t>91024630729</t>
  </si>
  <si>
    <t>HARPER,JERALD J</t>
  </si>
  <si>
    <t>jharper</t>
  </si>
  <si>
    <t>3206 ALA ILIMA ST</t>
  </si>
  <si>
    <t>APT 203</t>
  </si>
  <si>
    <t>HONOLULU</t>
  </si>
  <si>
    <t>96818</t>
  </si>
  <si>
    <t>01024336050</t>
  </si>
  <si>
    <t>HARRIS,JIMMY L</t>
  </si>
  <si>
    <t>jharr48</t>
  </si>
  <si>
    <t>5055 highway 319 east</t>
  </si>
  <si>
    <t>61004672046</t>
  </si>
  <si>
    <t>HARRISON,JOSEPH S</t>
  </si>
  <si>
    <t>jharris</t>
  </si>
  <si>
    <t>1830 SOUTH, STREET</t>
  </si>
  <si>
    <t>19901</t>
  </si>
  <si>
    <t>91024629589</t>
  </si>
  <si>
    <t>HARTLEY,JONATHAN T</t>
  </si>
  <si>
    <t>jhartle</t>
  </si>
  <si>
    <t>2416 WEST LENOIR DRIVE</t>
  </si>
  <si>
    <t>61024630626</t>
  </si>
  <si>
    <t>HARVEY,JASON</t>
  </si>
  <si>
    <t>jharve0</t>
  </si>
  <si>
    <t>1594 POTTS LANE</t>
  </si>
  <si>
    <t>ZANESVILLE</t>
  </si>
  <si>
    <t>43701</t>
  </si>
  <si>
    <t>91024625739</t>
  </si>
  <si>
    <t>HATCHER,JOSEPH K</t>
  </si>
  <si>
    <t>jhatch0</t>
  </si>
  <si>
    <t>917 CLOUGH AVE</t>
  </si>
  <si>
    <t>SUPERIOR</t>
  </si>
  <si>
    <t>54880</t>
  </si>
  <si>
    <t>91024618739</t>
  </si>
  <si>
    <t>HATCHER,JOSHUA D</t>
  </si>
  <si>
    <t>jhatche</t>
  </si>
  <si>
    <t>8837 QUINCY</t>
  </si>
  <si>
    <t>48204</t>
  </si>
  <si>
    <t>51021683835</t>
  </si>
  <si>
    <t>HAUSER,JONATHAN G</t>
  </si>
  <si>
    <t>JHAUSER</t>
  </si>
  <si>
    <t>209 WESTBROOK DR</t>
  </si>
  <si>
    <t>21021534602</t>
  </si>
  <si>
    <t>HAWK,JAMES A</t>
  </si>
  <si>
    <t>JHAWK2</t>
  </si>
  <si>
    <t>600 HIGHLAND AVE</t>
  </si>
  <si>
    <t>JEANNETTE</t>
  </si>
  <si>
    <t>15644</t>
  </si>
  <si>
    <t>21021073132</t>
  </si>
  <si>
    <t>HAWKINS JR,JAMES T</t>
  </si>
  <si>
    <t>JHAWKIN</t>
  </si>
  <si>
    <t>3340 BEESON ACRES RD</t>
  </si>
  <si>
    <t>27105</t>
  </si>
  <si>
    <t>61024631196</t>
  </si>
  <si>
    <t>HAYES,JOHN L</t>
  </si>
  <si>
    <t>jhayes</t>
  </si>
  <si>
    <t>526 COPPITT DRIVE SOUTH</t>
  </si>
  <si>
    <t>32073</t>
  </si>
  <si>
    <t>41021096134</t>
  </si>
  <si>
    <t>HEMINGTON,JAMES E</t>
  </si>
  <si>
    <t>JHEMING</t>
  </si>
  <si>
    <t>3638 Bayonne Dr</t>
  </si>
  <si>
    <t>97317</t>
  </si>
  <si>
    <t>61021059136</t>
  </si>
  <si>
    <t>HENDERSON,JOSEPH M</t>
  </si>
  <si>
    <t>JHENDE2</t>
  </si>
  <si>
    <t>5911 PICKARD DR</t>
  </si>
  <si>
    <t>41024630674</t>
  </si>
  <si>
    <t>HENSON,JIMMY H</t>
  </si>
  <si>
    <t>jhenson</t>
  </si>
  <si>
    <t>3463 ALA AKULIKULI STREET</t>
  </si>
  <si>
    <t>51022470215</t>
  </si>
  <si>
    <t>HERNANDEZ ORTEGA,JUAN C</t>
  </si>
  <si>
    <t>JHER243</t>
  </si>
  <si>
    <t>BO MAGUAYO EL COTTO 53</t>
  </si>
  <si>
    <t>DORADO</t>
  </si>
  <si>
    <t>00646</t>
  </si>
  <si>
    <t>51024627965</t>
  </si>
  <si>
    <t>HERMIZ,JACOB</t>
  </si>
  <si>
    <t>jhermiz</t>
  </si>
  <si>
    <t>6406 W HACKAMORE DR</t>
  </si>
  <si>
    <t>85083</t>
  </si>
  <si>
    <t>11024612711</t>
  </si>
  <si>
    <t>HERNANDEZ HERNANDEZ,JOSE A</t>
  </si>
  <si>
    <t>jherna1</t>
  </si>
  <si>
    <t>1427w 40th Street</t>
  </si>
  <si>
    <t>33012</t>
  </si>
  <si>
    <t>01023973970</t>
  </si>
  <si>
    <t>HINES,JEROME B</t>
  </si>
  <si>
    <t>jhines1</t>
  </si>
  <si>
    <t>5439 ST. FERDINAND DR.</t>
  </si>
  <si>
    <t>71024627667</t>
  </si>
  <si>
    <t>HOFFMAN,JUSTIN</t>
  </si>
  <si>
    <t>jhoffm0</t>
  </si>
  <si>
    <t>3201 HANCOCK DR</t>
  </si>
  <si>
    <t>23323</t>
  </si>
  <si>
    <t>41021072904</t>
  </si>
  <si>
    <t>HOWARD,JOEL R</t>
  </si>
  <si>
    <t>JHOWA12</t>
  </si>
  <si>
    <t>13492 BRYANT RD</t>
  </si>
  <si>
    <t>SILOAM SPRINGS</t>
  </si>
  <si>
    <t>72761</t>
  </si>
  <si>
    <t>51024630555</t>
  </si>
  <si>
    <t>HRENOVS,JEVGENIJS</t>
  </si>
  <si>
    <t>jhrenov</t>
  </si>
  <si>
    <t>79 WHITAKER LN</t>
  </si>
  <si>
    <t>FAIRVIEW</t>
  </si>
  <si>
    <t>28730</t>
  </si>
  <si>
    <t>91024616459</t>
  </si>
  <si>
    <t>Hudnall,Jonathan K</t>
  </si>
  <si>
    <t>jhudna1</t>
  </si>
  <si>
    <t>5750 Curtis Clark Drive</t>
  </si>
  <si>
    <t>Apt 1124</t>
  </si>
  <si>
    <t>Corpus Christi</t>
  </si>
  <si>
    <t>71023149787</t>
  </si>
  <si>
    <t>HUME,JEFFREY D</t>
  </si>
  <si>
    <t>JHUME1</t>
  </si>
  <si>
    <t>10701 Old Court Rd</t>
  </si>
  <si>
    <t>Woodstock</t>
  </si>
  <si>
    <t>21163</t>
  </si>
  <si>
    <t>01024628370</t>
  </si>
  <si>
    <t>INMAN-STREETY,JUSTIN</t>
  </si>
  <si>
    <t>jinmans</t>
  </si>
  <si>
    <t>1552 EAST 53RD ST</t>
  </si>
  <si>
    <t>11234</t>
  </si>
  <si>
    <t>61024630866</t>
  </si>
  <si>
    <t>JACKSON,JON T</t>
  </si>
  <si>
    <t>jjacks0</t>
  </si>
  <si>
    <t>96 RAEMOOR DRIVE</t>
  </si>
  <si>
    <t>PALM COAST</t>
  </si>
  <si>
    <t>11024630891</t>
  </si>
  <si>
    <t>JACKSON IV,JAMES</t>
  </si>
  <si>
    <t>jjacks2</t>
  </si>
  <si>
    <t>973 LONGLEAF DR.</t>
  </si>
  <si>
    <t>FOREST PARK</t>
  </si>
  <si>
    <t>30297</t>
  </si>
  <si>
    <t>51021101365</t>
  </si>
  <si>
    <t>JACKSON,JIMMY L</t>
  </si>
  <si>
    <t>JJACKS4</t>
  </si>
  <si>
    <t>121 Herndon Dr</t>
  </si>
  <si>
    <t>Blountsville</t>
  </si>
  <si>
    <t>35031</t>
  </si>
  <si>
    <t>71024630977</t>
  </si>
  <si>
    <t>JACOBS,JOSHUA J</t>
  </si>
  <si>
    <t>jjacobs</t>
  </si>
  <si>
    <t>5801 N TWIN CITY HWY #901</t>
  </si>
  <si>
    <t>PORT ARTHUR</t>
  </si>
  <si>
    <t>77642</t>
  </si>
  <si>
    <t>31022664793</t>
  </si>
  <si>
    <t>JAMES,JORDAN M</t>
  </si>
  <si>
    <t>JJAME36</t>
  </si>
  <si>
    <t>14625 W Hillside St</t>
  </si>
  <si>
    <t>85395</t>
  </si>
  <si>
    <t>31021603103</t>
  </si>
  <si>
    <t>JAMES,JASON</t>
  </si>
  <si>
    <t>jjames</t>
  </si>
  <si>
    <t>40 ALBION AVENUE</t>
  </si>
  <si>
    <t>AMHERST</t>
  </si>
  <si>
    <t>14226</t>
  </si>
  <si>
    <t>21024626112</t>
  </si>
  <si>
    <t>JAMES,JULIAN</t>
  </si>
  <si>
    <t>jjames0</t>
  </si>
  <si>
    <t>218 Goebel Ave</t>
  </si>
  <si>
    <t>31404</t>
  </si>
  <si>
    <t>61021740106</t>
  </si>
  <si>
    <t>JAMIESON,JAMES M</t>
  </si>
  <si>
    <t>JJAMIES</t>
  </si>
  <si>
    <t>8464 montefino court</t>
  </si>
  <si>
    <t>01024616140</t>
  </si>
  <si>
    <t>JOHNSON,JEREMY</t>
  </si>
  <si>
    <t>jjohns0</t>
  </si>
  <si>
    <t>172 CRESTHILL CIRCLE</t>
  </si>
  <si>
    <t>VALLEY MILLS</t>
  </si>
  <si>
    <t>76689</t>
  </si>
  <si>
    <t>51024629995</t>
  </si>
  <si>
    <t>JOHNSON,JIKOREE</t>
  </si>
  <si>
    <t>jjohns4</t>
  </si>
  <si>
    <t>50 JOHNSON RD</t>
  </si>
  <si>
    <t>HURTSBORO</t>
  </si>
  <si>
    <t>36860</t>
  </si>
  <si>
    <t>31024625923</t>
  </si>
  <si>
    <t>JONES,JAVODKA</t>
  </si>
  <si>
    <t>jjones6</t>
  </si>
  <si>
    <t>5288 shorthorn way</t>
  </si>
  <si>
    <t>Powder springs</t>
  </si>
  <si>
    <t>30127</t>
  </si>
  <si>
    <t>61024626346</t>
  </si>
  <si>
    <t>JONES-TINSEY,JAYVEON</t>
  </si>
  <si>
    <t>jjonest</t>
  </si>
  <si>
    <t>7532 n damen ave</t>
  </si>
  <si>
    <t>60645</t>
  </si>
  <si>
    <t>71023677297</t>
  </si>
  <si>
    <t>JUHASZ,JAMES M</t>
  </si>
  <si>
    <t>JJUHASZ</t>
  </si>
  <si>
    <t>50 COTTONWOOD COURT</t>
  </si>
  <si>
    <t>MONMOUTH JUNCTION</t>
  </si>
  <si>
    <t>08852</t>
  </si>
  <si>
    <t>11023421391</t>
  </si>
  <si>
    <t>JUSTICE,JOHN K</t>
  </si>
  <si>
    <t>JJUSTI1</t>
  </si>
  <si>
    <t>3199 E San Manuel rd</t>
  </si>
  <si>
    <t>San Tan Valley</t>
  </si>
  <si>
    <t>85143</t>
  </si>
  <si>
    <t>31024631023</t>
  </si>
  <si>
    <t>KAAHANUI,JAMES</t>
  </si>
  <si>
    <t>jkaahan</t>
  </si>
  <si>
    <t>6427 KAWAIHAU RD</t>
  </si>
  <si>
    <t>01024630450</t>
  </si>
  <si>
    <t>KAECHER,JONATHAN C</t>
  </si>
  <si>
    <t>jkaeche</t>
  </si>
  <si>
    <t>11447 GEORGETOWN RD</t>
  </si>
  <si>
    <t>23116</t>
  </si>
  <si>
    <t>31024629883</t>
  </si>
  <si>
    <t>KAIN,JOSHUA</t>
  </si>
  <si>
    <t>jkain</t>
  </si>
  <si>
    <t>144 THACKERY DR</t>
  </si>
  <si>
    <t>BOLINGBROOK</t>
  </si>
  <si>
    <t>60440</t>
  </si>
  <si>
    <t>11021266151</t>
  </si>
  <si>
    <t>KASSAY,JEFFREY T</t>
  </si>
  <si>
    <t>JKASSA</t>
  </si>
  <si>
    <t>30 CENTRAL</t>
  </si>
  <si>
    <t>ORWELL</t>
  </si>
  <si>
    <t>44076</t>
  </si>
  <si>
    <t>91024628679</t>
  </si>
  <si>
    <t>Kelly,Joshua</t>
  </si>
  <si>
    <t>jkelly1</t>
  </si>
  <si>
    <t>1428 chestnut street</t>
  </si>
  <si>
    <t>Redding</t>
  </si>
  <si>
    <t>96001</t>
  </si>
  <si>
    <t>01024553980</t>
  </si>
  <si>
    <t>KENNEL,JACOB W</t>
  </si>
  <si>
    <t>jkennel</t>
  </si>
  <si>
    <t>1966 Fenton dr</t>
  </si>
  <si>
    <t>Emmett</t>
  </si>
  <si>
    <t>83617</t>
  </si>
  <si>
    <t>41024576804</t>
  </si>
  <si>
    <t>KEPHART,JEFF L</t>
  </si>
  <si>
    <t>jkepha0</t>
  </si>
  <si>
    <t>73146 612 AVE</t>
  </si>
  <si>
    <t>STERLING</t>
  </si>
  <si>
    <t>68443</t>
  </si>
  <si>
    <t>21024631192</t>
  </si>
  <si>
    <t>KEPLEY,JAMES D</t>
  </si>
  <si>
    <t>jkepley</t>
  </si>
  <si>
    <t>6202 MAYBELLE DRIVE</t>
  </si>
  <si>
    <t>32504</t>
  </si>
  <si>
    <t>01024626220</t>
  </si>
  <si>
    <t>KIRKLAND,JIMMY D</t>
  </si>
  <si>
    <t>jkirkla</t>
  </si>
  <si>
    <t>1005 S MISSISSIPPI STREET</t>
  </si>
  <si>
    <t>AMARILLO</t>
  </si>
  <si>
    <t>01023893600</t>
  </si>
  <si>
    <t>KIVELA,JAKE L</t>
  </si>
  <si>
    <t>JKIVELA</t>
  </si>
  <si>
    <t>P.O BOX 321,</t>
  </si>
  <si>
    <t>51786 TAMARACK ST</t>
  </si>
  <si>
    <t>HUBBELL</t>
  </si>
  <si>
    <t>49934</t>
  </si>
  <si>
    <t>81024624258</t>
  </si>
  <si>
    <t>KNOWLES,JORDAN D</t>
  </si>
  <si>
    <t>jknowle</t>
  </si>
  <si>
    <t>936 Wiggins</t>
  </si>
  <si>
    <t>Pevely</t>
  </si>
  <si>
    <t>63070</t>
  </si>
  <si>
    <t>21024075462</t>
  </si>
  <si>
    <t>LABRADO,JUAN C</t>
  </si>
  <si>
    <t>jlabrad</t>
  </si>
  <si>
    <t>8365 Ranger Lane</t>
  </si>
  <si>
    <t>91708</t>
  </si>
  <si>
    <t>61024543256</t>
  </si>
  <si>
    <t>LANG,JACOB C</t>
  </si>
  <si>
    <t>jlang1</t>
  </si>
  <si>
    <t>16 Christian Rd.</t>
  </si>
  <si>
    <t>BATTLE CREEK</t>
  </si>
  <si>
    <t>49014</t>
  </si>
  <si>
    <t>51021041885</t>
  </si>
  <si>
    <t>LANGENBERGER,JOSEPH L</t>
  </si>
  <si>
    <t>JLANGE8</t>
  </si>
  <si>
    <t>32 Paige Hill rd</t>
  </si>
  <si>
    <t>Weare</t>
  </si>
  <si>
    <t>03281</t>
  </si>
  <si>
    <t>51023954535</t>
  </si>
  <si>
    <t>LAWRENCE,JERMAINE</t>
  </si>
  <si>
    <t>jlawr21</t>
  </si>
  <si>
    <t>34 Hillendale Dr</t>
  </si>
  <si>
    <t>New Milford</t>
  </si>
  <si>
    <t>06776</t>
  </si>
  <si>
    <t>21024627692</t>
  </si>
  <si>
    <t>LEBOEUF,JOSHUA A</t>
  </si>
  <si>
    <t>jleboeu</t>
  </si>
  <si>
    <t>40 BILL EASTERLING ROAD</t>
  </si>
  <si>
    <t>RICHTON</t>
  </si>
  <si>
    <t>39476</t>
  </si>
  <si>
    <t>51024630005</t>
  </si>
  <si>
    <t>LEE,JERRY J</t>
  </si>
  <si>
    <t>jlee1</t>
  </si>
  <si>
    <t>4631 PENNYSTONE DRIVE</t>
  </si>
  <si>
    <t>28306</t>
  </si>
  <si>
    <t>41022478364</t>
  </si>
  <si>
    <t>LEON,JORGE</t>
  </si>
  <si>
    <t>JLEON45</t>
  </si>
  <si>
    <t>1175 SAWMILL LN</t>
  </si>
  <si>
    <t>ALGONQUIN</t>
  </si>
  <si>
    <t>91024630139</t>
  </si>
  <si>
    <t>LEONARD,JOSHUA D</t>
  </si>
  <si>
    <t>jleonar</t>
  </si>
  <si>
    <t>2222 Medical District Dr</t>
  </si>
  <si>
    <t>75235</t>
  </si>
  <si>
    <t>01021880710</t>
  </si>
  <si>
    <t>LEVETT,JOSEPH</t>
  </si>
  <si>
    <t>JLEVET</t>
  </si>
  <si>
    <t>148 SAND RD</t>
  </si>
  <si>
    <t>NORTH SYRACUSE</t>
  </si>
  <si>
    <t>13212</t>
  </si>
  <si>
    <t>61021072026</t>
  </si>
  <si>
    <t>LEWIS,JAMES R</t>
  </si>
  <si>
    <t>JLEWI09</t>
  </si>
  <si>
    <t>121 HILLCREST CIRCLE</t>
  </si>
  <si>
    <t>JONESBOROUGH</t>
  </si>
  <si>
    <t>37659</t>
  </si>
  <si>
    <t>41024617014</t>
  </si>
  <si>
    <t>LINDSLEY,JOHN</t>
  </si>
  <si>
    <t>jlindsl</t>
  </si>
  <si>
    <t>686 FAIRMOUNT RD</t>
  </si>
  <si>
    <t>PORT TOWNSEND</t>
  </si>
  <si>
    <t>98368</t>
  </si>
  <si>
    <t>21024630552</t>
  </si>
  <si>
    <t>LIRIANO,JOVANY</t>
  </si>
  <si>
    <t>jlirian</t>
  </si>
  <si>
    <t>1833 NANTUCKETT LN</t>
  </si>
  <si>
    <t>APT 204</t>
  </si>
  <si>
    <t>81024630758</t>
  </si>
  <si>
    <t>LIVELY,JOHN C</t>
  </si>
  <si>
    <t>jlively</t>
  </si>
  <si>
    <t>1385 COPLEY MEADOWS DRIVE</t>
  </si>
  <si>
    <t>COPLEY</t>
  </si>
  <si>
    <t>44321</t>
  </si>
  <si>
    <t>91024250169</t>
  </si>
  <si>
    <t>LOCKE,JOSEPH SHANE</t>
  </si>
  <si>
    <t>jlocke</t>
  </si>
  <si>
    <t>479 Falmouth Road</t>
  </si>
  <si>
    <t>Windham</t>
  </si>
  <si>
    <t>04062</t>
  </si>
  <si>
    <t>31021884963</t>
  </si>
  <si>
    <t>LONG,JAMES</t>
  </si>
  <si>
    <t>JLONG9</t>
  </si>
  <si>
    <t>205 WEST 156TH COURT</t>
  </si>
  <si>
    <t>46356</t>
  </si>
  <si>
    <t>21022251932</t>
  </si>
  <si>
    <t>LOPEZ,JULIO C</t>
  </si>
  <si>
    <t>JLOP105</t>
  </si>
  <si>
    <t>2840 Gram Dr</t>
  </si>
  <si>
    <t>Salton City</t>
  </si>
  <si>
    <t>92274</t>
  </si>
  <si>
    <t>01021527060</t>
  </si>
  <si>
    <t>LOPEZ,JAIME</t>
  </si>
  <si>
    <t>JLOPE59</t>
  </si>
  <si>
    <t>5265 east bay dr apt 322</t>
  </si>
  <si>
    <t>Clearwater</t>
  </si>
  <si>
    <t>33764</t>
  </si>
  <si>
    <t>21021508052</t>
  </si>
  <si>
    <t>LOPEZ,JESUSA T</t>
  </si>
  <si>
    <t>JLOPE63</t>
  </si>
  <si>
    <t>4701 ANDERSON RD</t>
  </si>
  <si>
    <t>LOT 121</t>
  </si>
  <si>
    <t>77053</t>
  </si>
  <si>
    <t>11024629811</t>
  </si>
  <si>
    <t>LOPEZ,JOSE</t>
  </si>
  <si>
    <t>jlopez0</t>
  </si>
  <si>
    <t>15302 JUDSON ROAD</t>
  </si>
  <si>
    <t>APT 1135</t>
  </si>
  <si>
    <t>41024630454</t>
  </si>
  <si>
    <t>LOPEZ JR,JUAN M</t>
  </si>
  <si>
    <t>jlopez2</t>
  </si>
  <si>
    <t>1858 KENTUCKY DERBY DRIVE</t>
  </si>
  <si>
    <t>78417</t>
  </si>
  <si>
    <t>31024630513</t>
  </si>
  <si>
    <t>LORA,JORGE A</t>
  </si>
  <si>
    <t>jlora</t>
  </si>
  <si>
    <t>858 BRIDGE ST</t>
  </si>
  <si>
    <t>01850</t>
  </si>
  <si>
    <t>01024626400</t>
  </si>
  <si>
    <t>LORENZO JIMENEZ,JOSE M</t>
  </si>
  <si>
    <t>jloren0</t>
  </si>
  <si>
    <t>14427 Lemoli avenue</t>
  </si>
  <si>
    <t>UNIT 22</t>
  </si>
  <si>
    <t>Hawthorne</t>
  </si>
  <si>
    <t>90250</t>
  </si>
  <si>
    <t>91024630889</t>
  </si>
  <si>
    <t>LOWE,JEFFREY</t>
  </si>
  <si>
    <t>jlowe</t>
  </si>
  <si>
    <t>1165 FAIRFIELD ST</t>
  </si>
  <si>
    <t>68521-1667</t>
  </si>
  <si>
    <t>91024625809</t>
  </si>
  <si>
    <t>LUMPKIN,JOSIAH</t>
  </si>
  <si>
    <t>jlumpki</t>
  </si>
  <si>
    <t>252 PRIVATE ROAD 4574</t>
  </si>
  <si>
    <t>BOYD</t>
  </si>
  <si>
    <t>76023</t>
  </si>
  <si>
    <t>61024630636</t>
  </si>
  <si>
    <t>LUTZ,JEFFERY</t>
  </si>
  <si>
    <t>jlutz</t>
  </si>
  <si>
    <t>1219 LEEDS TERR.</t>
  </si>
  <si>
    <t>41021037684</t>
  </si>
  <si>
    <t>LYONS,JOHN L</t>
  </si>
  <si>
    <t>JLYON9</t>
  </si>
  <si>
    <t>1813 RIVER RD</t>
  </si>
  <si>
    <t>24219-4262</t>
  </si>
  <si>
    <t>21024628712</t>
  </si>
  <si>
    <t>MAKIHIRA,JADEN D</t>
  </si>
  <si>
    <t>jmakihi</t>
  </si>
  <si>
    <t>13420 FONTWELL CT</t>
  </si>
  <si>
    <t>UNIT 33</t>
  </si>
  <si>
    <t>31023801123</t>
  </si>
  <si>
    <t>MARTINEZ,JORGE</t>
  </si>
  <si>
    <t>JMAR236</t>
  </si>
  <si>
    <t>1507 S KENILWORTH AVE</t>
  </si>
  <si>
    <t>61021032736</t>
  </si>
  <si>
    <t>MARENCO,JOSE L</t>
  </si>
  <si>
    <t>JMARENC</t>
  </si>
  <si>
    <t>1419 DANDELION WAY</t>
  </si>
  <si>
    <t>PETALUMA</t>
  </si>
  <si>
    <t>94954</t>
  </si>
  <si>
    <t>31023204793</t>
  </si>
  <si>
    <t>MARMOLEJOS,JULIAN F</t>
  </si>
  <si>
    <t>JMARMO4</t>
  </si>
  <si>
    <t>1631 grand ave</t>
  </si>
  <si>
    <t>C5</t>
  </si>
  <si>
    <t>Bronx</t>
  </si>
  <si>
    <t>10453</t>
  </si>
  <si>
    <t>01021244610</t>
  </si>
  <si>
    <t>MARQUEZ,JIM</t>
  </si>
  <si>
    <t>JMARQUE</t>
  </si>
  <si>
    <t>905 N. ELMWOOD AVE.</t>
  </si>
  <si>
    <t>21024618892</t>
  </si>
  <si>
    <t>MARTINEZ,JUAN</t>
  </si>
  <si>
    <t>jmart12</t>
  </si>
  <si>
    <t>878 piper ln</t>
  </si>
  <si>
    <t>APT 2a</t>
  </si>
  <si>
    <t>Prospect heights</t>
  </si>
  <si>
    <t>60070</t>
  </si>
  <si>
    <t>21024631242</t>
  </si>
  <si>
    <t>jmarti1</t>
  </si>
  <si>
    <t>12 MIDDLESEX AVENUE</t>
  </si>
  <si>
    <t>CLIFFWOOD BEACH</t>
  </si>
  <si>
    <t>07735</t>
  </si>
  <si>
    <t>71024631267</t>
  </si>
  <si>
    <t>MARTIN,JOSHUA</t>
  </si>
  <si>
    <t>jmarti3</t>
  </si>
  <si>
    <t>871 LAKEHILL DR</t>
  </si>
  <si>
    <t>LEWISBURG</t>
  </si>
  <si>
    <t>37091</t>
  </si>
  <si>
    <t>41021070324</t>
  </si>
  <si>
    <t>MASSA HUERTAS,JOSE M</t>
  </si>
  <si>
    <t>JMASSAH</t>
  </si>
  <si>
    <t>CALLE 1 CO9</t>
  </si>
  <si>
    <t>REXVILLE</t>
  </si>
  <si>
    <t>00957</t>
  </si>
  <si>
    <t>21021092982</t>
  </si>
  <si>
    <t>MATOS,JOSE A</t>
  </si>
  <si>
    <t>JMATOS4</t>
  </si>
  <si>
    <t>41 Urb Vista de Boqueron</t>
  </si>
  <si>
    <t>00623</t>
  </si>
  <si>
    <t>91024626129</t>
  </si>
  <si>
    <t>MATTHEWS,JALEN D</t>
  </si>
  <si>
    <t>jmatth2</t>
  </si>
  <si>
    <t>20741 Mendocino Dr</t>
  </si>
  <si>
    <t>48038</t>
  </si>
  <si>
    <t>71022846417</t>
  </si>
  <si>
    <t>MATTINGLY,JAMES C</t>
  </si>
  <si>
    <t>jmattin</t>
  </si>
  <si>
    <t>93 RAMBLING ROAD</t>
  </si>
  <si>
    <t>GREENFIELD</t>
  </si>
  <si>
    <t>46140</t>
  </si>
  <si>
    <t>31024144383</t>
  </si>
  <si>
    <t>MATTOCKS,JUSTIN</t>
  </si>
  <si>
    <t>jmattoc</t>
  </si>
  <si>
    <t>4710 E BROWN AVE</t>
  </si>
  <si>
    <t>93703</t>
  </si>
  <si>
    <t>51021097625</t>
  </si>
  <si>
    <t>MATUSZAK,JIM Z</t>
  </si>
  <si>
    <t>JMATUS1</t>
  </si>
  <si>
    <t>413 Royal Palm way</t>
  </si>
  <si>
    <t>34608</t>
  </si>
  <si>
    <t>01024625330</t>
  </si>
  <si>
    <t>MCCALLUM,JOHN H</t>
  </si>
  <si>
    <t>jmccall</t>
  </si>
  <si>
    <t>711 CARR AVE.</t>
  </si>
  <si>
    <t>SANTA ROSA</t>
  </si>
  <si>
    <t>95404</t>
  </si>
  <si>
    <t>11024629971</t>
  </si>
  <si>
    <t>MCCLARN,JORDAN</t>
  </si>
  <si>
    <t>jmcclar</t>
  </si>
  <si>
    <t>6820 SAGANAW DR</t>
  </si>
  <si>
    <t>REX</t>
  </si>
  <si>
    <t>30273</t>
  </si>
  <si>
    <t>01024629820</t>
  </si>
  <si>
    <t>MCDERMOTT,JAMES</t>
  </si>
  <si>
    <t>jmcderm</t>
  </si>
  <si>
    <t>275 NORTH AVE APT C2</t>
  </si>
  <si>
    <t>15301</t>
  </si>
  <si>
    <t>31021137183</t>
  </si>
  <si>
    <t>MCKINNON,JEFFREY A</t>
  </si>
  <si>
    <t>jmckinn</t>
  </si>
  <si>
    <t>13455 BACK CREEK VALLEY RD</t>
  </si>
  <si>
    <t>HEDGESVILLE</t>
  </si>
  <si>
    <t>25427</t>
  </si>
  <si>
    <t>91024630789</t>
  </si>
  <si>
    <t>MCMEINS,JONATHAN A</t>
  </si>
  <si>
    <t>jmcmein</t>
  </si>
  <si>
    <t>208 WEST MARY ST</t>
  </si>
  <si>
    <t>31601</t>
  </si>
  <si>
    <t>21024629352</t>
  </si>
  <si>
    <t>MCNEILL,JONATHAN L</t>
  </si>
  <si>
    <t>jmcneil</t>
  </si>
  <si>
    <t>1676 MARYLAND AVENUE NE APARTMENT 186E</t>
  </si>
  <si>
    <t>20002</t>
  </si>
  <si>
    <t>01024630690</t>
  </si>
  <si>
    <t>MEADOWS,JASON</t>
  </si>
  <si>
    <t>jmeadow</t>
  </si>
  <si>
    <t>19362 3 RIVERS ROAD LOT 8</t>
  </si>
  <si>
    <t>SEMINOLE</t>
  </si>
  <si>
    <t>36574</t>
  </si>
  <si>
    <t>31022220623</t>
  </si>
  <si>
    <t>MEEKS,JOSEPH</t>
  </si>
  <si>
    <t>jmeeks</t>
  </si>
  <si>
    <t>383 W. KEANAHALULULU LANE</t>
  </si>
  <si>
    <t>41024630964</t>
  </si>
  <si>
    <t>MEHL,JAKOB L</t>
  </si>
  <si>
    <t>jmehl</t>
  </si>
  <si>
    <t>5108 SAN FELICE DR</t>
  </si>
  <si>
    <t>SALIDA</t>
  </si>
  <si>
    <t>95368</t>
  </si>
  <si>
    <t>61024619096</t>
  </si>
  <si>
    <t>MELGAR,JOSE</t>
  </si>
  <si>
    <t>jmelgar</t>
  </si>
  <si>
    <t>2594 CATHY AVE</t>
  </si>
  <si>
    <t>POMONA</t>
  </si>
  <si>
    <t>91768</t>
  </si>
  <si>
    <t>71024619907</t>
  </si>
  <si>
    <t>MENDOZA,JUAN E</t>
  </si>
  <si>
    <t>jmendo1</t>
  </si>
  <si>
    <t>3471 HARBOR DR.</t>
  </si>
  <si>
    <t>ATWATER</t>
  </si>
  <si>
    <t>95301</t>
  </si>
  <si>
    <t>31021065803</t>
  </si>
  <si>
    <t>MENDOZA JR,JESUS</t>
  </si>
  <si>
    <t>jmendoz</t>
  </si>
  <si>
    <t>5753 N 79TH DR</t>
  </si>
  <si>
    <t>85303</t>
  </si>
  <si>
    <t>51022307225</t>
  </si>
  <si>
    <t>MENENDEZ,JOSE L</t>
  </si>
  <si>
    <t>JMENE03</t>
  </si>
  <si>
    <t>1027 W 186 ST</t>
  </si>
  <si>
    <t>GARDENA</t>
  </si>
  <si>
    <t>90248</t>
  </si>
  <si>
    <t>61024626326</t>
  </si>
  <si>
    <t>MEYER,JOSHUA</t>
  </si>
  <si>
    <t>jmeyer2</t>
  </si>
  <si>
    <t>5 STATE STREET</t>
  </si>
  <si>
    <t>MALONE</t>
  </si>
  <si>
    <t>12953</t>
  </si>
  <si>
    <t>41021344604</t>
  </si>
  <si>
    <t>MILLER,JESSE J</t>
  </si>
  <si>
    <t>JMIL001</t>
  </si>
  <si>
    <t>PO BOX 3316</t>
  </si>
  <si>
    <t>EARLY</t>
  </si>
  <si>
    <t>76803</t>
  </si>
  <si>
    <t>21024631272</t>
  </si>
  <si>
    <t>MILLER,JASON</t>
  </si>
  <si>
    <t>jmille0</t>
  </si>
  <si>
    <t>73-4511 KOHANAIKI RD</t>
  </si>
  <si>
    <t>KAILUA KONA</t>
  </si>
  <si>
    <t>96740</t>
  </si>
  <si>
    <t>61021547816</t>
  </si>
  <si>
    <t>MIRELES,JOSE L</t>
  </si>
  <si>
    <t>JMIREL1</t>
  </si>
  <si>
    <t>9582 W. WILLIAMS</t>
  </si>
  <si>
    <t>TOLLESON</t>
  </si>
  <si>
    <t>85353</t>
  </si>
  <si>
    <t>51024627975</t>
  </si>
  <si>
    <t>Mix,Jeremy Paul</t>
  </si>
  <si>
    <t>jmix0</t>
  </si>
  <si>
    <t>502 Janis Street</t>
  </si>
  <si>
    <t>New Roads</t>
  </si>
  <si>
    <t>70760</t>
  </si>
  <si>
    <t>31024623963</t>
  </si>
  <si>
    <t>MONTALVO,JOSEPH</t>
  </si>
  <si>
    <t>jmontal</t>
  </si>
  <si>
    <t>86 PAUL AVE</t>
  </si>
  <si>
    <t>SOUTH KINGSTOWN</t>
  </si>
  <si>
    <t>02879</t>
  </si>
  <si>
    <t>91024628579</t>
  </si>
  <si>
    <t>MOOMEY,JUSTEN</t>
  </si>
  <si>
    <t>jmoomey</t>
  </si>
  <si>
    <t>201 N COUNTRY HILLS</t>
  </si>
  <si>
    <t>STRAFFORD</t>
  </si>
  <si>
    <t>65757</t>
  </si>
  <si>
    <t>51024630965</t>
  </si>
  <si>
    <t>MOORE,JEFFREY A</t>
  </si>
  <si>
    <t>jmoore0</t>
  </si>
  <si>
    <t>311 W ELM AVE</t>
  </si>
  <si>
    <t>JONESBORO</t>
  </si>
  <si>
    <t>72401</t>
  </si>
  <si>
    <t>11021057281</t>
  </si>
  <si>
    <t>MORALES,JOSE A</t>
  </si>
  <si>
    <t>JMORA15</t>
  </si>
  <si>
    <t>Ext Villa Los Santos 1</t>
  </si>
  <si>
    <t>88 calle estrella</t>
  </si>
  <si>
    <t>Arecibo</t>
  </si>
  <si>
    <t>00612</t>
  </si>
  <si>
    <t>81023493408</t>
  </si>
  <si>
    <t>MORGAN,JAMES T</t>
  </si>
  <si>
    <t>jmorga1</t>
  </si>
  <si>
    <t>250 Amberleigh dr</t>
  </si>
  <si>
    <t>Unit 101</t>
  </si>
  <si>
    <t>Wilmington</t>
  </si>
  <si>
    <t>28411</t>
  </si>
  <si>
    <t>11024630071</t>
  </si>
  <si>
    <t>MORRIS,JOSHUA L</t>
  </si>
  <si>
    <t>jmorris</t>
  </si>
  <si>
    <t>15402 ROLLINGWOOD DRIVE</t>
  </si>
  <si>
    <t>23314</t>
  </si>
  <si>
    <t>51024625545</t>
  </si>
  <si>
    <t>MOTON,JAIRUS</t>
  </si>
  <si>
    <t>jmoton</t>
  </si>
  <si>
    <t>801 HOME PLACE</t>
  </si>
  <si>
    <t>91024626119</t>
  </si>
  <si>
    <t>MUDGETT,JOSHUA</t>
  </si>
  <si>
    <t>jmudget</t>
  </si>
  <si>
    <t>Tuttle RD</t>
  </si>
  <si>
    <t>EAGLE RIVER</t>
  </si>
  <si>
    <t>54521</t>
  </si>
  <si>
    <t>01022639110</t>
  </si>
  <si>
    <t>NARRAMORE,JAMES B</t>
  </si>
  <si>
    <t>JNARAMO</t>
  </si>
  <si>
    <t>1303 HOPKINS DRIVE</t>
  </si>
  <si>
    <t>PULASKI</t>
  </si>
  <si>
    <t>24301</t>
  </si>
  <si>
    <t>31023217603</t>
  </si>
  <si>
    <t>NEGRON,JOSE A</t>
  </si>
  <si>
    <t>JNEGR10</t>
  </si>
  <si>
    <t>URB VILLA ROSA 2</t>
  </si>
  <si>
    <t>CALLE PAZ 4</t>
  </si>
  <si>
    <t>00693-9957</t>
  </si>
  <si>
    <t>41024630394</t>
  </si>
  <si>
    <t>NELSON,JOHN</t>
  </si>
  <si>
    <t>jnelso1</t>
  </si>
  <si>
    <t>2308.5 W 3RD</t>
  </si>
  <si>
    <t>JOPLIN</t>
  </si>
  <si>
    <t>64801</t>
  </si>
  <si>
    <t>91024630769</t>
  </si>
  <si>
    <t>NESBIT,JEROME R</t>
  </si>
  <si>
    <t>jnesbit</t>
  </si>
  <si>
    <t>112 COUNTY ROAD 268</t>
  </si>
  <si>
    <t>ETTA</t>
  </si>
  <si>
    <t>38627</t>
  </si>
  <si>
    <t>01024630660</t>
  </si>
  <si>
    <t>NGUYEN,JUSTIN T</t>
  </si>
  <si>
    <t>jnguye2</t>
  </si>
  <si>
    <t>3760 LINDELL ROAD</t>
  </si>
  <si>
    <t>89103</t>
  </si>
  <si>
    <t>31024631273</t>
  </si>
  <si>
    <t>NICHOLS,JOSEPH</t>
  </si>
  <si>
    <t>jnichol</t>
  </si>
  <si>
    <t>12522 LOVERS LN</t>
  </si>
  <si>
    <t>RIVERVIEW</t>
  </si>
  <si>
    <t>33579</t>
  </si>
  <si>
    <t>91024630679</t>
  </si>
  <si>
    <t>Norris,Jacob</t>
  </si>
  <si>
    <t>jnorri0</t>
  </si>
  <si>
    <t>10860 long view drive</t>
  </si>
  <si>
    <t>grand bay</t>
  </si>
  <si>
    <t>36541</t>
  </si>
  <si>
    <t>91024624109</t>
  </si>
  <si>
    <t>NUNEZ JR,JOSE L</t>
  </si>
  <si>
    <t>jnunez</t>
  </si>
  <si>
    <t>2680 SERRANO RD</t>
  </si>
  <si>
    <t>92405</t>
  </si>
  <si>
    <t>91024629439</t>
  </si>
  <si>
    <t>NUTT,JARRED W</t>
  </si>
  <si>
    <t>jnutt</t>
  </si>
  <si>
    <t>135 Rose Street</t>
  </si>
  <si>
    <t>Franklinville</t>
  </si>
  <si>
    <t>27248</t>
  </si>
  <si>
    <t>31024628713</t>
  </si>
  <si>
    <t>OBRIEN,JAMES</t>
  </si>
  <si>
    <t>jobrien</t>
  </si>
  <si>
    <t>2620 westmar ct</t>
  </si>
  <si>
    <t>Apt 154</t>
  </si>
  <si>
    <t>Toledo</t>
  </si>
  <si>
    <t>91024622779</t>
  </si>
  <si>
    <t>OTOOLE,JOHN</t>
  </si>
  <si>
    <t>jotoole</t>
  </si>
  <si>
    <t>121 MUHLEN PLATZ UNIT B</t>
  </si>
  <si>
    <t>91021910669</t>
  </si>
  <si>
    <t>PARIS JR,JAMES ADELBERT</t>
  </si>
  <si>
    <t>JPARISJ</t>
  </si>
  <si>
    <t>5333 SHELL ROAD</t>
  </si>
  <si>
    <t>LANDO LAKES</t>
  </si>
  <si>
    <t>34639</t>
  </si>
  <si>
    <t>51021241915</t>
  </si>
  <si>
    <t>PARKE,JOSHUA</t>
  </si>
  <si>
    <t>jparke</t>
  </si>
  <si>
    <t>312 WILLOW ST</t>
  </si>
  <si>
    <t>MONTOURSVILLE</t>
  </si>
  <si>
    <t>17754</t>
  </si>
  <si>
    <t>21024508692</t>
  </si>
  <si>
    <t>PATEL,JAYDIP k</t>
  </si>
  <si>
    <t>jpate19</t>
  </si>
  <si>
    <t>3419 rich radish rd</t>
  </si>
  <si>
    <t>01024289750</t>
  </si>
  <si>
    <t>PATTERSON,JASON J</t>
  </si>
  <si>
    <t>jpatt17</t>
  </si>
  <si>
    <t>195 GILMORE RD</t>
  </si>
  <si>
    <t>FORSYTH</t>
  </si>
  <si>
    <t>31029</t>
  </si>
  <si>
    <t>11024629841</t>
  </si>
  <si>
    <t>PAYNE III,JOSEPH</t>
  </si>
  <si>
    <t>jpaynei</t>
  </si>
  <si>
    <t>19931 RISING STAR DR.</t>
  </si>
  <si>
    <t>HUMBLE</t>
  </si>
  <si>
    <t>77388</t>
  </si>
  <si>
    <t>71024621477</t>
  </si>
  <si>
    <t>PENA,JAVIER</t>
  </si>
  <si>
    <t>jpena0</t>
  </si>
  <si>
    <t>Po box 1971</t>
  </si>
  <si>
    <t>Calexico</t>
  </si>
  <si>
    <t>92231</t>
  </si>
  <si>
    <t>71022356417</t>
  </si>
  <si>
    <t>PENA,JORGE</t>
  </si>
  <si>
    <t>jpena1</t>
  </si>
  <si>
    <t>3751 CROSSETTE DRIVE</t>
  </si>
  <si>
    <t>78228</t>
  </si>
  <si>
    <t>41024629844</t>
  </si>
  <si>
    <t>PEREZ,JAMES</t>
  </si>
  <si>
    <t>jperez1</t>
  </si>
  <si>
    <t>340 Alexander ave 7B</t>
  </si>
  <si>
    <t>APT7B</t>
  </si>
  <si>
    <t>10454</t>
  </si>
  <si>
    <t>11024629671</t>
  </si>
  <si>
    <t>PEREZ,JOSEPH</t>
  </si>
  <si>
    <t>jperez3</t>
  </si>
  <si>
    <t>2238 WEST BOWKER ST</t>
  </si>
  <si>
    <t>85041</t>
  </si>
  <si>
    <t>21024623012</t>
  </si>
  <si>
    <t>PERSITZ,JEFFERY</t>
  </si>
  <si>
    <t>jpersit</t>
  </si>
  <si>
    <t>31 QUARRY LN</t>
  </si>
  <si>
    <t>MITON</t>
  </si>
  <si>
    <t>VT</t>
  </si>
  <si>
    <t>05468</t>
  </si>
  <si>
    <t>71024628147</t>
  </si>
  <si>
    <t>PFEIFER,JESSICA</t>
  </si>
  <si>
    <t>jpfeife</t>
  </si>
  <si>
    <t>3411 s Camino seco #152</t>
  </si>
  <si>
    <t>85730</t>
  </si>
  <si>
    <t>11021919531</t>
  </si>
  <si>
    <t>PHELPS JR,JIM T</t>
  </si>
  <si>
    <t>jphelp</t>
  </si>
  <si>
    <t>603 SW LONGHORN DRIVE</t>
  </si>
  <si>
    <t>64075</t>
  </si>
  <si>
    <t>11024630691</t>
  </si>
  <si>
    <t>PICHE,JOSE M</t>
  </si>
  <si>
    <t>jpiche</t>
  </si>
  <si>
    <t>242 HAYNIE DR.</t>
  </si>
  <si>
    <t>SOUTHSIDE</t>
  </si>
  <si>
    <t>72501</t>
  </si>
  <si>
    <t>91022006469</t>
  </si>
  <si>
    <t>PICKERELL,JOHN F</t>
  </si>
  <si>
    <t>JPICKER</t>
  </si>
  <si>
    <t>5404 Marjorie st.</t>
  </si>
  <si>
    <t>WELDON</t>
  </si>
  <si>
    <t>93283</t>
  </si>
  <si>
    <t>71024630647</t>
  </si>
  <si>
    <t>PISCITELLI,JOSEPH</t>
  </si>
  <si>
    <t>jpiscit</t>
  </si>
  <si>
    <t>539 STRAIN ROAD</t>
  </si>
  <si>
    <t>COHUTTA</t>
  </si>
  <si>
    <t>30710</t>
  </si>
  <si>
    <t>11024625341</t>
  </si>
  <si>
    <t>PONCE JR,JOE R</t>
  </si>
  <si>
    <t>jponce0</t>
  </si>
  <si>
    <t>312 Lewis Ave</t>
  </si>
  <si>
    <t>La Junta</t>
  </si>
  <si>
    <t>81050</t>
  </si>
  <si>
    <t>01021746700</t>
  </si>
  <si>
    <t>PONZIO,JOSEPH S</t>
  </si>
  <si>
    <t>JPONZI</t>
  </si>
  <si>
    <t>31356 SLUMBER LN</t>
  </si>
  <si>
    <t>FRASER</t>
  </si>
  <si>
    <t>48026</t>
  </si>
  <si>
    <t>81023589238</t>
  </si>
  <si>
    <t>POOCK,JAMES J</t>
  </si>
  <si>
    <t>JPOOCK0</t>
  </si>
  <si>
    <t>132 ELPASO RD</t>
  </si>
  <si>
    <t>62707</t>
  </si>
  <si>
    <t>81024629958</t>
  </si>
  <si>
    <t>POTTER,JEREMIE J</t>
  </si>
  <si>
    <t>jpotter</t>
  </si>
  <si>
    <t>5016 WARREN RD</t>
  </si>
  <si>
    <t>IMPERIAL</t>
  </si>
  <si>
    <t>63052</t>
  </si>
  <si>
    <t>41022027834</t>
  </si>
  <si>
    <t>POWERS,JERRY L</t>
  </si>
  <si>
    <t>JPOWER7</t>
  </si>
  <si>
    <t>189 REALITY RD</t>
  </si>
  <si>
    <t>DENISON</t>
  </si>
  <si>
    <t>75021</t>
  </si>
  <si>
    <t>61023643286</t>
  </si>
  <si>
    <t>QUACH,JOHNNY N</t>
  </si>
  <si>
    <t>JQUACH</t>
  </si>
  <si>
    <t>3031 NEVADA AVE</t>
  </si>
  <si>
    <t>EL MONTE</t>
  </si>
  <si>
    <t>91731</t>
  </si>
  <si>
    <t>91024623429</t>
  </si>
  <si>
    <t>QUINONES,JAIME</t>
  </si>
  <si>
    <t>jquinon</t>
  </si>
  <si>
    <t>455 PROSPECT STREET</t>
  </si>
  <si>
    <t>METHUEN</t>
  </si>
  <si>
    <t>01844</t>
  </si>
  <si>
    <t>71024622287</t>
  </si>
  <si>
    <t>QUINTERO,JOSE C</t>
  </si>
  <si>
    <t>jquint0</t>
  </si>
  <si>
    <t>428 SAINT ALBANS CT</t>
  </si>
  <si>
    <t>51024616935</t>
  </si>
  <si>
    <t>RAITTER,JOSHUA M</t>
  </si>
  <si>
    <t>jraitte</t>
  </si>
  <si>
    <t>14789 S AVE 4 1/4 E</t>
  </si>
  <si>
    <t>85365</t>
  </si>
  <si>
    <t>41021989834</t>
  </si>
  <si>
    <t>RAMIREZ,JULIO C</t>
  </si>
  <si>
    <t>JRAMI21</t>
  </si>
  <si>
    <t>920 SAGE COURT</t>
  </si>
  <si>
    <t>01024623570</t>
  </si>
  <si>
    <t>RAMOS MENDOZA,JOSE</t>
  </si>
  <si>
    <t>jramosm</t>
  </si>
  <si>
    <t>1630 W 59TH ST.</t>
  </si>
  <si>
    <t>90047</t>
  </si>
  <si>
    <t>61023798966</t>
  </si>
  <si>
    <t>RANGEL,JOSE L</t>
  </si>
  <si>
    <t>JRANGEL</t>
  </si>
  <si>
    <t>2194 ATHENS ST</t>
  </si>
  <si>
    <t>78520-3979</t>
  </si>
  <si>
    <t>21021784022</t>
  </si>
  <si>
    <t>REED,JIM C</t>
  </si>
  <si>
    <t>JREED22</t>
  </si>
  <si>
    <t>3778 ALLADIN WAY</t>
  </si>
  <si>
    <t>EUGENE</t>
  </si>
  <si>
    <t>97404</t>
  </si>
  <si>
    <t>01021368460</t>
  </si>
  <si>
    <t>REYNA,JOSE A</t>
  </si>
  <si>
    <t>JREYNA1</t>
  </si>
  <si>
    <t>111 BUFFALO AVE</t>
  </si>
  <si>
    <t>07503</t>
  </si>
  <si>
    <t>31022971933</t>
  </si>
  <si>
    <t>RHOADS,JAMES A</t>
  </si>
  <si>
    <t>JRHOAD1</t>
  </si>
  <si>
    <t>5280 SLICKROCK DR</t>
  </si>
  <si>
    <t>COLORADO springs</t>
  </si>
  <si>
    <t>80923</t>
  </si>
  <si>
    <t>61024630236</t>
  </si>
  <si>
    <t>RICHARDSON,JOSHUA</t>
  </si>
  <si>
    <t>jrichar</t>
  </si>
  <si>
    <t>3239 NORTH AVENUE</t>
  </si>
  <si>
    <t>BARTOW</t>
  </si>
  <si>
    <t>33830</t>
  </si>
  <si>
    <t>31021560273</t>
  </si>
  <si>
    <t>RISTAU,JOHN R</t>
  </si>
  <si>
    <t>JRISTA</t>
  </si>
  <si>
    <t>8998 N. Bee Way</t>
  </si>
  <si>
    <t>Citrus Springs</t>
  </si>
  <si>
    <t>34434</t>
  </si>
  <si>
    <t>81024631188</t>
  </si>
  <si>
    <t>RITCHIE,JOEY</t>
  </si>
  <si>
    <t>jritchi</t>
  </si>
  <si>
    <t>302 MARIAN DR</t>
  </si>
  <si>
    <t>40218</t>
  </si>
  <si>
    <t>01021058590</t>
  </si>
  <si>
    <t>RITZLOCK,JOSEPH W</t>
  </si>
  <si>
    <t>JRITZLO</t>
  </si>
  <si>
    <t>3534 FITLER STREET</t>
  </si>
  <si>
    <t>19114</t>
  </si>
  <si>
    <t>71024626847</t>
  </si>
  <si>
    <t>RIVAS,JUAN</t>
  </si>
  <si>
    <t>jrivas0</t>
  </si>
  <si>
    <t>13435 DALWOOD AVE</t>
  </si>
  <si>
    <t>21002560492</t>
  </si>
  <si>
    <t>ROBERTS,JAMIE</t>
  </si>
  <si>
    <t>jrober0</t>
  </si>
  <si>
    <t>2836 Tilten kilt ave.</t>
  </si>
  <si>
    <t>North las vegas</t>
  </si>
  <si>
    <t>89081</t>
  </si>
  <si>
    <t>01024630500</t>
  </si>
  <si>
    <t>ROCHON,JAMES C</t>
  </si>
  <si>
    <t>jrochon</t>
  </si>
  <si>
    <t>9201 NW 118th St</t>
  </si>
  <si>
    <t>Yukon</t>
  </si>
  <si>
    <t>73099</t>
  </si>
  <si>
    <t>31022667053</t>
  </si>
  <si>
    <t>RODRIGUEZ,JOSE M</t>
  </si>
  <si>
    <t>JROD169</t>
  </si>
  <si>
    <t>3515 todd ave</t>
  </si>
  <si>
    <t>Commerce</t>
  </si>
  <si>
    <t>90040</t>
  </si>
  <si>
    <t>31024628983</t>
  </si>
  <si>
    <t>RODRIGUEZ-MARTINEZ,JORDAN</t>
  </si>
  <si>
    <t>jrodri2</t>
  </si>
  <si>
    <t>200 PISCES CIRCLE</t>
  </si>
  <si>
    <t>89521</t>
  </si>
  <si>
    <t>41024629954</t>
  </si>
  <si>
    <t>RODRIGUEZ,JC R</t>
  </si>
  <si>
    <t>jrodri3</t>
  </si>
  <si>
    <t>23450 NEWHALL AVE</t>
  </si>
  <si>
    <t>SPC 60</t>
  </si>
  <si>
    <t>NEWHALL</t>
  </si>
  <si>
    <t>91321</t>
  </si>
  <si>
    <t>71024629787</t>
  </si>
  <si>
    <t>RODRIGUEZ,JAMES P</t>
  </si>
  <si>
    <t>jrodri4</t>
  </si>
  <si>
    <t>510 E DICKSON</t>
  </si>
  <si>
    <t>78214</t>
  </si>
  <si>
    <t>81024355098</t>
  </si>
  <si>
    <t>ROSANDER,JIM L</t>
  </si>
  <si>
    <t>jrosand</t>
  </si>
  <si>
    <t>2864 OWENS WAY</t>
  </si>
  <si>
    <t>ROSAMOND</t>
  </si>
  <si>
    <t>93560</t>
  </si>
  <si>
    <t>81021113038</t>
  </si>
  <si>
    <t>RUIZ,JOSE G</t>
  </si>
  <si>
    <t>JRUIZ18</t>
  </si>
  <si>
    <t>1640 Portola Avenue</t>
  </si>
  <si>
    <t>STOCKTON</t>
  </si>
  <si>
    <t>95209</t>
  </si>
  <si>
    <t>41024630554</t>
  </si>
  <si>
    <t>RYAN,JEFFERY</t>
  </si>
  <si>
    <t>jryan</t>
  </si>
  <si>
    <t>46 BURMAN AVE</t>
  </si>
  <si>
    <t>21021057292</t>
  </si>
  <si>
    <t>SAAVEDRA,JOSE</t>
  </si>
  <si>
    <t>jsaaved</t>
  </si>
  <si>
    <t>21026 RIVERSHADOWS LANE</t>
  </si>
  <si>
    <t>SPRING</t>
  </si>
  <si>
    <t>81024102098</t>
  </si>
  <si>
    <t>SABADO,JAMES</t>
  </si>
  <si>
    <t>jsabado</t>
  </si>
  <si>
    <t>5009 Horsestall Dr</t>
  </si>
  <si>
    <t>Knoxville</t>
  </si>
  <si>
    <t>37918</t>
  </si>
  <si>
    <t>81022531458</t>
  </si>
  <si>
    <t>SAENZ,JUAN</t>
  </si>
  <si>
    <t>JSAEN02</t>
  </si>
  <si>
    <t>5233 S Manhattan pl</t>
  </si>
  <si>
    <t>90062</t>
  </si>
  <si>
    <t>01024630290</t>
  </si>
  <si>
    <t>SALCEDO,JUSTIN</t>
  </si>
  <si>
    <t>jsalced</t>
  </si>
  <si>
    <t>1201 EAST MYRTLE STREET</t>
  </si>
  <si>
    <t>HANFORD</t>
  </si>
  <si>
    <t>93230</t>
  </si>
  <si>
    <t>61024590846</t>
  </si>
  <si>
    <t>SANCHEZ,JOSE</t>
  </si>
  <si>
    <t>jsanch8</t>
  </si>
  <si>
    <t>1113 ABERDEEN ROAD</t>
  </si>
  <si>
    <t>HAMPTON</t>
  </si>
  <si>
    <t>23666</t>
  </si>
  <si>
    <t>21023912802</t>
  </si>
  <si>
    <t>SANCHEZ JR.,JESSIE</t>
  </si>
  <si>
    <t>jsanche</t>
  </si>
  <si>
    <t>3508 CESSNA AVE</t>
  </si>
  <si>
    <t>EDINBURG</t>
  </si>
  <si>
    <t>78542</t>
  </si>
  <si>
    <t>01021060210</t>
  </si>
  <si>
    <t>SANTANA,JOHN</t>
  </si>
  <si>
    <t>JSANTAN</t>
  </si>
  <si>
    <t>2761 SW DISTRICT AVE</t>
  </si>
  <si>
    <t>PORT ST LUCIE</t>
  </si>
  <si>
    <t>34953</t>
  </si>
  <si>
    <t>31024628573</t>
  </si>
  <si>
    <t>SANTIAGO,JOSEPH</t>
  </si>
  <si>
    <t>jsanti1</t>
  </si>
  <si>
    <t>2422 Stafford St</t>
  </si>
  <si>
    <t>Gretna</t>
  </si>
  <si>
    <t>70053</t>
  </si>
  <si>
    <t>01024555830</t>
  </si>
  <si>
    <t>SANTOS,JOSEPH J</t>
  </si>
  <si>
    <t>jsanto1</t>
  </si>
  <si>
    <t>1682 York Way</t>
  </si>
  <si>
    <t>89431</t>
  </si>
  <si>
    <t>61024627446</t>
  </si>
  <si>
    <t>SAUCEDO,JOHN</t>
  </si>
  <si>
    <t>jsauced</t>
  </si>
  <si>
    <t>505 VALENTINE LN</t>
  </si>
  <si>
    <t>WYLIE</t>
  </si>
  <si>
    <t>75098</t>
  </si>
  <si>
    <t>81022476338</t>
  </si>
  <si>
    <t>SAUSAL,JUNNY Q</t>
  </si>
  <si>
    <t>JSAUSAL</t>
  </si>
  <si>
    <t>91-809 Paaloha St</t>
  </si>
  <si>
    <t>21024631262</t>
  </si>
  <si>
    <t>SAWYER,JAMES W</t>
  </si>
  <si>
    <t>jsawyer</t>
  </si>
  <si>
    <t>3941 PRIDES RD.</t>
  </si>
  <si>
    <t>EAST BEND</t>
  </si>
  <si>
    <t>27018</t>
  </si>
  <si>
    <t>11021714791</t>
  </si>
  <si>
    <t>SCARLETT,JOHN</t>
  </si>
  <si>
    <t>jscarle</t>
  </si>
  <si>
    <t>766 NICOLLS RD.</t>
  </si>
  <si>
    <t>DEER PARK</t>
  </si>
  <si>
    <t>11729</t>
  </si>
  <si>
    <t>21021052502</t>
  </si>
  <si>
    <t>SCHAEFER,JOHN J</t>
  </si>
  <si>
    <t>JSCHAEF</t>
  </si>
  <si>
    <t>5 CHARLEEN LANE</t>
  </si>
  <si>
    <t>53714</t>
  </si>
  <si>
    <t>51024622805</t>
  </si>
  <si>
    <t>SCHEXNAYDER,JUSTICE</t>
  </si>
  <si>
    <t>jschex0</t>
  </si>
  <si>
    <t>10644 Ivey ln.</t>
  </si>
  <si>
    <t>Nevada City</t>
  </si>
  <si>
    <t>95959</t>
  </si>
  <si>
    <t>31024620883</t>
  </si>
  <si>
    <t>SETLIFF,JUSTIN E</t>
  </si>
  <si>
    <t>jsetlif</t>
  </si>
  <si>
    <t>1480 WORSHAM MILL RD</t>
  </si>
  <si>
    <t>RUFFIN</t>
  </si>
  <si>
    <t>27326</t>
  </si>
  <si>
    <t>21022597732</t>
  </si>
  <si>
    <t>SEVREY,JOSHUA D</t>
  </si>
  <si>
    <t>jsevr02</t>
  </si>
  <si>
    <t>12680 CHURCHILL RD</t>
  </si>
  <si>
    <t>RIVES JUNCTION</t>
  </si>
  <si>
    <t>49277</t>
  </si>
  <si>
    <t>91024139749</t>
  </si>
  <si>
    <t>SHANYFELT,JOHN</t>
  </si>
  <si>
    <t>jshanyf</t>
  </si>
  <si>
    <t>335 Rhodes Ln</t>
  </si>
  <si>
    <t>Wimberly</t>
  </si>
  <si>
    <t>78676</t>
  </si>
  <si>
    <t>81023561508</t>
  </si>
  <si>
    <t>SHAUB,JAMES R</t>
  </si>
  <si>
    <t>JSHAUB0</t>
  </si>
  <si>
    <t>836 PENNY LANE</t>
  </si>
  <si>
    <t>MOUNT JOY</t>
  </si>
  <si>
    <t>17552-9228</t>
  </si>
  <si>
    <t>11024630941</t>
  </si>
  <si>
    <t>SHELTON,JAMIEL</t>
  </si>
  <si>
    <t>jshelt0</t>
  </si>
  <si>
    <t>220 PARADISE HILLS CIRCLE</t>
  </si>
  <si>
    <t>MOORESVILLE</t>
  </si>
  <si>
    <t>28115</t>
  </si>
  <si>
    <t>11024630761</t>
  </si>
  <si>
    <t>SHELTON,JALIN</t>
  </si>
  <si>
    <t>jshelto</t>
  </si>
  <si>
    <t>2204 BENT CREEK COURT</t>
  </si>
  <si>
    <t>MANSFIELD</t>
  </si>
  <si>
    <t>76063</t>
  </si>
  <si>
    <t>31024631253</t>
  </si>
  <si>
    <t>SHUMAKER,JAMES M</t>
  </si>
  <si>
    <t>jshumak</t>
  </si>
  <si>
    <t>7222 MILLBROOK COURT</t>
  </si>
  <si>
    <t>FOUNTAIN</t>
  </si>
  <si>
    <t>80817</t>
  </si>
  <si>
    <t>31024310453</t>
  </si>
  <si>
    <t>SHUNK,JASON A</t>
  </si>
  <si>
    <t>jshunk0</t>
  </si>
  <si>
    <t>8665 lake murray blvd</t>
  </si>
  <si>
    <t>#5</t>
  </si>
  <si>
    <t>92119</t>
  </si>
  <si>
    <t>31024625943</t>
  </si>
  <si>
    <t>SIMMONS,JULIAN</t>
  </si>
  <si>
    <t>jsimmon</t>
  </si>
  <si>
    <t>13657 S Wallace ave</t>
  </si>
  <si>
    <t>60827</t>
  </si>
  <si>
    <t>51021044975</t>
  </si>
  <si>
    <t>SKROPETA,JOHN</t>
  </si>
  <si>
    <t>JSKROPE</t>
  </si>
  <si>
    <t>4049 n gelding dr</t>
  </si>
  <si>
    <t>precott valley</t>
  </si>
  <si>
    <t>86314</t>
  </si>
  <si>
    <t>51024629935</t>
  </si>
  <si>
    <t>SNOWDEN,JUSTIN</t>
  </si>
  <si>
    <t>jsnowde</t>
  </si>
  <si>
    <t>3939 APACHE TRAIL, ANTIOCH, TN, USA</t>
  </si>
  <si>
    <t>APT P5</t>
  </si>
  <si>
    <t>37013</t>
  </si>
  <si>
    <t>91024631249</t>
  </si>
  <si>
    <t>SORIANO,JORGE</t>
  </si>
  <si>
    <t>jsorian</t>
  </si>
  <si>
    <t>411 CALIFORNIA AVE</t>
  </si>
  <si>
    <t>SAINT CLOUD</t>
  </si>
  <si>
    <t>34769</t>
  </si>
  <si>
    <t>41021103704</t>
  </si>
  <si>
    <t>SOTO,JOEL B</t>
  </si>
  <si>
    <t>JSOTO3</t>
  </si>
  <si>
    <t>CALLE LUISA AZ 5</t>
  </si>
  <si>
    <t>URB. BAIROA</t>
  </si>
  <si>
    <t>61021048646</t>
  </si>
  <si>
    <t>SPARTZ,Jeffrey C</t>
  </si>
  <si>
    <t>JSPART</t>
  </si>
  <si>
    <t>3051 BOONE AVE NO</t>
  </si>
  <si>
    <t>NEW HOPE</t>
  </si>
  <si>
    <t>55427</t>
  </si>
  <si>
    <t>31023310653</t>
  </si>
  <si>
    <t>STEFFEN,JEFFERY S</t>
  </si>
  <si>
    <t>JSTEFF4</t>
  </si>
  <si>
    <t>42851 ACACIA  AVE</t>
  </si>
  <si>
    <t>91024630389</t>
  </si>
  <si>
    <t>STEPHENS,JASON S</t>
  </si>
  <si>
    <t>jsteph2</t>
  </si>
  <si>
    <t>2984 NC HWY 49 N</t>
  </si>
  <si>
    <t>LIBERTY</t>
  </si>
  <si>
    <t>27298</t>
  </si>
  <si>
    <t>11024630581</t>
  </si>
  <si>
    <t>STEVENSON,JACOB</t>
  </si>
  <si>
    <t>jsteven</t>
  </si>
  <si>
    <t>333 ANGELA ST</t>
  </si>
  <si>
    <t>71024589427</t>
  </si>
  <si>
    <t>STEWART,JEREMIAH L</t>
  </si>
  <si>
    <t>jstewar</t>
  </si>
  <si>
    <t>1680 ONEAL LANE #279</t>
  </si>
  <si>
    <t>70816</t>
  </si>
  <si>
    <t>41023928934</t>
  </si>
  <si>
    <t>Stingu,Jonel</t>
  </si>
  <si>
    <t>jstingu</t>
  </si>
  <si>
    <t>10999 SE 37TH AVE</t>
  </si>
  <si>
    <t>APT 3306</t>
  </si>
  <si>
    <t>MILWAUKIE</t>
  </si>
  <si>
    <t>97222</t>
  </si>
  <si>
    <t>91024617029</t>
  </si>
  <si>
    <t>STROHMENGER,JOHN G</t>
  </si>
  <si>
    <t>jstrohm</t>
  </si>
  <si>
    <t>97 BINGHAM AVENUE</t>
  </si>
  <si>
    <t>RUMSON</t>
  </si>
  <si>
    <t>07760</t>
  </si>
  <si>
    <t>01024629140</t>
  </si>
  <si>
    <t>TATUM,JONATHAN</t>
  </si>
  <si>
    <t>jtatum</t>
  </si>
  <si>
    <t>4343 WARM SPRING ROAD APT 702</t>
  </si>
  <si>
    <t>31909</t>
  </si>
  <si>
    <t>21024356452</t>
  </si>
  <si>
    <t>TAYLOR,JONATHAN C</t>
  </si>
  <si>
    <t>jtayl10</t>
  </si>
  <si>
    <t>1833 E Buena Vista Ave</t>
  </si>
  <si>
    <t>Visalia</t>
  </si>
  <si>
    <t>21024155942</t>
  </si>
  <si>
    <t>TAYLOR,JEROME T</t>
  </si>
  <si>
    <t>jtayl35</t>
  </si>
  <si>
    <t>1690 ST. RT. 2551</t>
  </si>
  <si>
    <t>BREMEN</t>
  </si>
  <si>
    <t>42325</t>
  </si>
  <si>
    <t>41023645714</t>
  </si>
  <si>
    <t>TAYLOR,JASON</t>
  </si>
  <si>
    <t>jtayl56</t>
  </si>
  <si>
    <t>32 Sabrina Dr</t>
  </si>
  <si>
    <t>Rehoboth Beach</t>
  </si>
  <si>
    <t>19971</t>
  </si>
  <si>
    <t>31024629743</t>
  </si>
  <si>
    <t>TERRANOVA,JOHN</t>
  </si>
  <si>
    <t>jterran</t>
  </si>
  <si>
    <t>429 west 600 north</t>
  </si>
  <si>
    <t>84770</t>
  </si>
  <si>
    <t>11024276421</t>
  </si>
  <si>
    <t>THIELE,JEFFREY L</t>
  </si>
  <si>
    <t>jthiele</t>
  </si>
  <si>
    <t>1526 N SPANISH</t>
  </si>
  <si>
    <t>CAPE GIRARDEAU</t>
  </si>
  <si>
    <t>41024621454</t>
  </si>
  <si>
    <t>THOMPSON,JASON</t>
  </si>
  <si>
    <t>jthomp0</t>
  </si>
  <si>
    <t>7531 W MEMORY LN</t>
  </si>
  <si>
    <t>HULBERT</t>
  </si>
  <si>
    <t>74441</t>
  </si>
  <si>
    <t>91024630849</t>
  </si>
  <si>
    <t>THREATS,JOSHUA</t>
  </si>
  <si>
    <t>jthreat</t>
  </si>
  <si>
    <t>215 Janet drive</t>
  </si>
  <si>
    <t>ST ROSE</t>
  </si>
  <si>
    <t>70087</t>
  </si>
  <si>
    <t>31024622243</t>
  </si>
  <si>
    <t>TIZOC,JUAN</t>
  </si>
  <si>
    <t>jtizoc</t>
  </si>
  <si>
    <t>9219 FIVE FORKS ST</t>
  </si>
  <si>
    <t>51023591095</t>
  </si>
  <si>
    <t>PADILLA,JOANNA M</t>
  </si>
  <si>
    <t>JTOLHU0</t>
  </si>
  <si>
    <t>6880 Sunkist dr</t>
  </si>
  <si>
    <t>89436</t>
  </si>
  <si>
    <t>41021200434</t>
  </si>
  <si>
    <t>TOMES,JARROD</t>
  </si>
  <si>
    <t>jtomes</t>
  </si>
  <si>
    <t>24 PEARTREE LA</t>
  </si>
  <si>
    <t>19054</t>
  </si>
  <si>
    <t>51021418435</t>
  </si>
  <si>
    <t>TRUJILLO,JORGE A</t>
  </si>
  <si>
    <t>JTRUJIL</t>
  </si>
  <si>
    <t>1428 Rhone Way</t>
  </si>
  <si>
    <t>93926</t>
  </si>
  <si>
    <t>21024630752</t>
  </si>
  <si>
    <t>TURNER,JESTAVIAN</t>
  </si>
  <si>
    <t>jturner</t>
  </si>
  <si>
    <t>10460 W 44TH AVE</t>
  </si>
  <si>
    <t>APT 1B</t>
  </si>
  <si>
    <t>WHEAT RIDGE</t>
  </si>
  <si>
    <t>80033</t>
  </si>
  <si>
    <t>51024631105</t>
  </si>
  <si>
    <t>URENA,JOSEPH</t>
  </si>
  <si>
    <t>jurena</t>
  </si>
  <si>
    <t>105 EXETER ST</t>
  </si>
  <si>
    <t>61023265286</t>
  </si>
  <si>
    <t>VALDEZ,JUAN M</t>
  </si>
  <si>
    <t>JVALD36</t>
  </si>
  <si>
    <t>15831 OLDEN ST</t>
  </si>
  <si>
    <t>SPC 73</t>
  </si>
  <si>
    <t>SYLMAR</t>
  </si>
  <si>
    <t>91342</t>
  </si>
  <si>
    <t>31021042233</t>
  </si>
  <si>
    <t>VAN NESS,JEFFREY M</t>
  </si>
  <si>
    <t>JVANNES</t>
  </si>
  <si>
    <t>1621 DAIRY VIEW RD</t>
  </si>
  <si>
    <t>CHATHAM</t>
  </si>
  <si>
    <t>24531</t>
  </si>
  <si>
    <t>81024620418</t>
  </si>
  <si>
    <t>VARGAS,JOSHUA</t>
  </si>
  <si>
    <t>jvarga3</t>
  </si>
  <si>
    <t>474 WHITTINGHAM PLACE</t>
  </si>
  <si>
    <t>LAKE MARY</t>
  </si>
  <si>
    <t>32746</t>
  </si>
  <si>
    <t>51021114825</t>
  </si>
  <si>
    <t>VAUSE,JAMES E</t>
  </si>
  <si>
    <t>JVAUSE1</t>
  </si>
  <si>
    <t>61 SUMMIT AVE</t>
  </si>
  <si>
    <t>BELLMAWR</t>
  </si>
  <si>
    <t>08031</t>
  </si>
  <si>
    <t>51024327805</t>
  </si>
  <si>
    <t>VESEY,JASON R</t>
  </si>
  <si>
    <t>jvesey</t>
  </si>
  <si>
    <t>914 College Street</t>
  </si>
  <si>
    <t>Jasper</t>
  </si>
  <si>
    <t>75951</t>
  </si>
  <si>
    <t>61024626306</t>
  </si>
  <si>
    <t>VIVEROS GARCIA,JAVIER</t>
  </si>
  <si>
    <t>jvivero</t>
  </si>
  <si>
    <t>9319 HOME AVE</t>
  </si>
  <si>
    <t>41024630734</t>
  </si>
  <si>
    <t>VREELAND,JOEL M</t>
  </si>
  <si>
    <t>jvreela</t>
  </si>
  <si>
    <t>3909 reseve dr</t>
  </si>
  <si>
    <t>apt 1726</t>
  </si>
  <si>
    <t>Tallahasse</t>
  </si>
  <si>
    <t>32311</t>
  </si>
  <si>
    <t>41024324824</t>
  </si>
  <si>
    <t>WALKER,JOHN A</t>
  </si>
  <si>
    <t>jwalk28</t>
  </si>
  <si>
    <t>1933 falsetto ln</t>
  </si>
  <si>
    <t>Murfreesboro</t>
  </si>
  <si>
    <t>37128</t>
  </si>
  <si>
    <t>61021049326</t>
  </si>
  <si>
    <t>WALZEL,JOSEPH F</t>
  </si>
  <si>
    <t>JWALZE</t>
  </si>
  <si>
    <t>10810 RIVERVIEW ROAD</t>
  </si>
  <si>
    <t>FT WASHINGTON</t>
  </si>
  <si>
    <t>20744</t>
  </si>
  <si>
    <t>61024623306</t>
  </si>
  <si>
    <t>WASHABAUGH,JONATHAN</t>
  </si>
  <si>
    <t>jwashab</t>
  </si>
  <si>
    <t>6073 US HWY 460 W</t>
  </si>
  <si>
    <t>FRENCHBURG, KY 40322</t>
  </si>
  <si>
    <t>MEANS</t>
  </si>
  <si>
    <t>40322</t>
  </si>
  <si>
    <t>41021163394</t>
  </si>
  <si>
    <t>WATERS,JEREMY L</t>
  </si>
  <si>
    <t>jwaters</t>
  </si>
  <si>
    <t>4888 Eulaton Rd</t>
  </si>
  <si>
    <t>Anniston</t>
  </si>
  <si>
    <t>36201</t>
  </si>
  <si>
    <t>41024544694</t>
  </si>
  <si>
    <t>WATKINS,JOHNNY Ray</t>
  </si>
  <si>
    <t>jwatki0</t>
  </si>
  <si>
    <t>1712 Sheridan avenue</t>
  </si>
  <si>
    <t>Middletown</t>
  </si>
  <si>
    <t>45042</t>
  </si>
  <si>
    <t>81023558488</t>
  </si>
  <si>
    <t>WEISNECK,JAMES E</t>
  </si>
  <si>
    <t>JWEISN1</t>
  </si>
  <si>
    <t>2330 HWY 9 SOUTH</t>
  </si>
  <si>
    <t>HOWELL</t>
  </si>
  <si>
    <t>07731</t>
  </si>
  <si>
    <t>01022932390</t>
  </si>
  <si>
    <t>WELSH,JOHN P</t>
  </si>
  <si>
    <t>JWELSH3</t>
  </si>
  <si>
    <t>5941 Joanne Drive</t>
  </si>
  <si>
    <t>Apt 106</t>
  </si>
  <si>
    <t>Mount Pleasant</t>
  </si>
  <si>
    <t>53406</t>
  </si>
  <si>
    <t>91021248089</t>
  </si>
  <si>
    <t>WHITE,JAMES K</t>
  </si>
  <si>
    <t>JWHIT99</t>
  </si>
  <si>
    <t>720 WHITE OAK RD</t>
  </si>
  <si>
    <t>WINDSOR</t>
  </si>
  <si>
    <t>27983</t>
  </si>
  <si>
    <t>31024628783</t>
  </si>
  <si>
    <t>WHITING,JARROD T</t>
  </si>
  <si>
    <t>jwhiti0</t>
  </si>
  <si>
    <t>1545 N LAKE SHIPP DR</t>
  </si>
  <si>
    <t>WINTER HAVEN</t>
  </si>
  <si>
    <t>33880</t>
  </si>
  <si>
    <t>11021044541</t>
  </si>
  <si>
    <t>WIEMANN,JAMES R</t>
  </si>
  <si>
    <t>JWIEMAN</t>
  </si>
  <si>
    <t>4910 maurie</t>
  </si>
  <si>
    <t>santa ana</t>
  </si>
  <si>
    <t>92703</t>
  </si>
  <si>
    <t>01024631130</t>
  </si>
  <si>
    <t>WILBER,JUSTIN</t>
  </si>
  <si>
    <t>jwilber</t>
  </si>
  <si>
    <t>611 DANIEL ST</t>
  </si>
  <si>
    <t>LAGRANGE</t>
  </si>
  <si>
    <t>30241</t>
  </si>
  <si>
    <t>81023034518</t>
  </si>
  <si>
    <t>WILLIAMS,JOHN L</t>
  </si>
  <si>
    <t>jwill12</t>
  </si>
  <si>
    <t>5590 N BLACKBURN RD NE</t>
  </si>
  <si>
    <t>MCCONNELSVILLE</t>
  </si>
  <si>
    <t>43756</t>
  </si>
  <si>
    <t>41024631174</t>
  </si>
  <si>
    <t>WILLIAMS,JONATHAN D</t>
  </si>
  <si>
    <t>jwilli0</t>
  </si>
  <si>
    <t>1201 AIRPORT RD</t>
  </si>
  <si>
    <t>FORREST CITY</t>
  </si>
  <si>
    <t>72335</t>
  </si>
  <si>
    <t>41024628444</t>
  </si>
  <si>
    <t>WILLIAMS,JOHNNY</t>
  </si>
  <si>
    <t>jwilli3</t>
  </si>
  <si>
    <t>PO BOX 293</t>
  </si>
  <si>
    <t>41021054624</t>
  </si>
  <si>
    <t>WILLIAMS,JULES J</t>
  </si>
  <si>
    <t>JWILLI8</t>
  </si>
  <si>
    <t>114 WELSH RD</t>
  </si>
  <si>
    <t>APT 222</t>
  </si>
  <si>
    <t>HORSHAM</t>
  </si>
  <si>
    <t>19044</t>
  </si>
  <si>
    <t>61024343036</t>
  </si>
  <si>
    <t>WILSON,JOSEPH J</t>
  </si>
  <si>
    <t>jwils81</t>
  </si>
  <si>
    <t>9934 70TH ST</t>
  </si>
  <si>
    <t>53142</t>
  </si>
  <si>
    <t>71024630957</t>
  </si>
  <si>
    <t>WILSON,JON</t>
  </si>
  <si>
    <t>jwilson</t>
  </si>
  <si>
    <t>303 LEWIS STREET</t>
  </si>
  <si>
    <t>GHENT</t>
  </si>
  <si>
    <t>41045</t>
  </si>
  <si>
    <t>51024629395</t>
  </si>
  <si>
    <t>WOOD,JOSHUA K</t>
  </si>
  <si>
    <t>jwood</t>
  </si>
  <si>
    <t>4532 Sunnyview Dr apt. 216</t>
  </si>
  <si>
    <t>OKLAHOMA CITY</t>
  </si>
  <si>
    <t>73135</t>
  </si>
  <si>
    <t>61022010466</t>
  </si>
  <si>
    <t>WRIGHT,JOHN A</t>
  </si>
  <si>
    <t>jwrigh1</t>
  </si>
  <si>
    <t>10 Fenton plz</t>
  </si>
  <si>
    <t>Ste. 21</t>
  </si>
  <si>
    <t>Ofallon</t>
  </si>
  <si>
    <t>63366</t>
  </si>
  <si>
    <t>51024631255</t>
  </si>
  <si>
    <t>YOWE,JEFFERY</t>
  </si>
  <si>
    <t>jyowe</t>
  </si>
  <si>
    <t>580 GOLDSTONE LANE</t>
  </si>
  <si>
    <t>BOILING SPRINGS</t>
  </si>
  <si>
    <t>29316</t>
  </si>
  <si>
    <t>91023037079</t>
  </si>
  <si>
    <t>ZERANCE,JEBADIAH S</t>
  </si>
  <si>
    <t>JZERANC</t>
  </si>
  <si>
    <t>665 FICKES LANE</t>
  </si>
  <si>
    <t>17074</t>
  </si>
  <si>
    <t>31024626363</t>
  </si>
  <si>
    <t>ZULETA-HERNANDEZ,JOSE A</t>
  </si>
  <si>
    <t>jzuleta</t>
  </si>
  <si>
    <t>1946 PLUM CREEK LANE</t>
  </si>
  <si>
    <t>01024625530</t>
  </si>
  <si>
    <t>ABUSAMAHA,KHALID</t>
  </si>
  <si>
    <t>kabusam</t>
  </si>
  <si>
    <t>9732 LUGUNA RD</t>
  </si>
  <si>
    <t>91024630689</t>
  </si>
  <si>
    <t>AKBAR,KHURRAM</t>
  </si>
  <si>
    <t>kakbar</t>
  </si>
  <si>
    <t>125 WEST ESSEX LANE</t>
  </si>
  <si>
    <t>46825</t>
  </si>
  <si>
    <t>01024631020</t>
  </si>
  <si>
    <t>ALDARONDO,KEANU M</t>
  </si>
  <si>
    <t>kaldaro</t>
  </si>
  <si>
    <t>972 CHAFFEE ST</t>
  </si>
  <si>
    <t>NEW BEDFORD</t>
  </si>
  <si>
    <t>02745</t>
  </si>
  <si>
    <t>21022954642</t>
  </si>
  <si>
    <t>BAKER,KENNETH</t>
  </si>
  <si>
    <t>kbake44</t>
  </si>
  <si>
    <t>815 SW 41ST STREET</t>
  </si>
  <si>
    <t>75460</t>
  </si>
  <si>
    <t>81024630988</t>
  </si>
  <si>
    <t>BANACH,KARL D</t>
  </si>
  <si>
    <t>kbanach</t>
  </si>
  <si>
    <t>203 GLEBE RD</t>
  </si>
  <si>
    <t>29485</t>
  </si>
  <si>
    <t>31024627373</t>
  </si>
  <si>
    <t>BARNES,KAYLYN</t>
  </si>
  <si>
    <t>kbarne0</t>
  </si>
  <si>
    <t>6310 RADNOR</t>
  </si>
  <si>
    <t>48221</t>
  </si>
  <si>
    <t>51022212535</t>
  </si>
  <si>
    <t>BELL,KARL S</t>
  </si>
  <si>
    <t>KBELL12</t>
  </si>
  <si>
    <t>1086 E57th Street</t>
  </si>
  <si>
    <t>11024630791</t>
  </si>
  <si>
    <t>BERRIAN,KENNETH J</t>
  </si>
  <si>
    <t>kberria</t>
  </si>
  <si>
    <t>111 MAHOGANY DR.</t>
  </si>
  <si>
    <t>SEFFNER</t>
  </si>
  <si>
    <t>33584</t>
  </si>
  <si>
    <t>31024630643</t>
  </si>
  <si>
    <t>BLATZ,KARL</t>
  </si>
  <si>
    <t>kblatz</t>
  </si>
  <si>
    <t>11094 SAPLING CT</t>
  </si>
  <si>
    <t>MIAMISBURG</t>
  </si>
  <si>
    <t>45342</t>
  </si>
  <si>
    <t>61024629346</t>
  </si>
  <si>
    <t>BRYANT,KEVIN A</t>
  </si>
  <si>
    <t>kbryan1</t>
  </si>
  <si>
    <t>613 KINGSBURY LANE</t>
  </si>
  <si>
    <t>61021059266</t>
  </si>
  <si>
    <t>CHIN,KARL A</t>
  </si>
  <si>
    <t>KCHIN1</t>
  </si>
  <si>
    <t>2 CRYSTAL CT</t>
  </si>
  <si>
    <t>MANALPAN</t>
  </si>
  <si>
    <t>81023974758</t>
  </si>
  <si>
    <t>COLEMAN,KEVIN R</t>
  </si>
  <si>
    <t>kcole17</t>
  </si>
  <si>
    <t>164 GOODRICH ST</t>
  </si>
  <si>
    <t>HAMDEN</t>
  </si>
  <si>
    <t>06517</t>
  </si>
  <si>
    <t>31024515973</t>
  </si>
  <si>
    <t>COLON,KYLE A</t>
  </si>
  <si>
    <t>kcolon</t>
  </si>
  <si>
    <t>414 w. dampier st.</t>
  </si>
  <si>
    <t>inverness</t>
  </si>
  <si>
    <t>34450</t>
  </si>
  <si>
    <t>31024468083</t>
  </si>
  <si>
    <t>COOPER,KEVIN</t>
  </si>
  <si>
    <t>kcooper</t>
  </si>
  <si>
    <t>4145 SHADOW LN</t>
  </si>
  <si>
    <t>95405</t>
  </si>
  <si>
    <t>21024630142</t>
  </si>
  <si>
    <t>COTE - COSME,KAYLA</t>
  </si>
  <si>
    <t>kcoteco</t>
  </si>
  <si>
    <t>807 PANIOLO PLACE</t>
  </si>
  <si>
    <t>71021038017</t>
  </si>
  <si>
    <t>DARDEN,KELVIN W</t>
  </si>
  <si>
    <t>KDARDE2</t>
  </si>
  <si>
    <t>2710 WINTER PARK CT</t>
  </si>
  <si>
    <t>31024628773</t>
  </si>
  <si>
    <t>DAVIS,KAREEM</t>
  </si>
  <si>
    <t>kdavis3</t>
  </si>
  <si>
    <t>5908 BONNY BRIDGE CT</t>
  </si>
  <si>
    <t>28278</t>
  </si>
  <si>
    <t>11024624241</t>
  </si>
  <si>
    <t>EASTHOM,KYLE</t>
  </si>
  <si>
    <t>keastho</t>
  </si>
  <si>
    <t>14 LYREBIRD DRIVE</t>
  </si>
  <si>
    <t>77380</t>
  </si>
  <si>
    <t>61024177346</t>
  </si>
  <si>
    <t>EDOH,KOSSIVI K</t>
  </si>
  <si>
    <t>kedoh</t>
  </si>
  <si>
    <t>9154 WEBER ST</t>
  </si>
  <si>
    <t>OMAHA</t>
  </si>
  <si>
    <t>68122</t>
  </si>
  <si>
    <t>71021381687</t>
  </si>
  <si>
    <t>ELLINGER,KURTIS E</t>
  </si>
  <si>
    <t>KELLIN</t>
  </si>
  <si>
    <t>5012 SUGAR GROVE RD</t>
  </si>
  <si>
    <t>SUGAR GROVE</t>
  </si>
  <si>
    <t>43155</t>
  </si>
  <si>
    <t>01024630440</t>
  </si>
  <si>
    <t>FLOYD,KENNETH</t>
  </si>
  <si>
    <t>kfloyd</t>
  </si>
  <si>
    <t>1050 bishop st #329</t>
  </si>
  <si>
    <t>96813</t>
  </si>
  <si>
    <t>31024628003</t>
  </si>
  <si>
    <t>FOSTER,KAAMIL M</t>
  </si>
  <si>
    <t>kfoste0</t>
  </si>
  <si>
    <t>31 E ASHLAND AVE</t>
  </si>
  <si>
    <t>91024618349</t>
  </si>
  <si>
    <t>FOSTER,KENNETH</t>
  </si>
  <si>
    <t>kfoster</t>
  </si>
  <si>
    <t>84 Seton Creek Drive</t>
  </si>
  <si>
    <t>Oswego</t>
  </si>
  <si>
    <t>60543</t>
  </si>
  <si>
    <t>51024629565</t>
  </si>
  <si>
    <t>GALVEZ,KYRON</t>
  </si>
  <si>
    <t>kgalvez</t>
  </si>
  <si>
    <t>375 SAND LANE # 3D</t>
  </si>
  <si>
    <t>STATEN ISLAND</t>
  </si>
  <si>
    <t>10305</t>
  </si>
  <si>
    <t>81021027368</t>
  </si>
  <si>
    <t>GOOD,KENNETH A</t>
  </si>
  <si>
    <t>KGOOD1</t>
  </si>
  <si>
    <t>6057 WAVERLY RD</t>
  </si>
  <si>
    <t>34607</t>
  </si>
  <si>
    <t>91024631039</t>
  </si>
  <si>
    <t>GREGORY,KENTREL</t>
  </si>
  <si>
    <t>kgregor</t>
  </si>
  <si>
    <t>6401 FERN VALLEY CT</t>
  </si>
  <si>
    <t>40219</t>
  </si>
  <si>
    <t>51024585735</t>
  </si>
  <si>
    <t>GRIFFIN,KEITH</t>
  </si>
  <si>
    <t>kgriff0</t>
  </si>
  <si>
    <t>9472 MANDRAKE CT.</t>
  </si>
  <si>
    <t>ELK GROVE</t>
  </si>
  <si>
    <t>91024630939</t>
  </si>
  <si>
    <t>HARMON,KYLE J</t>
  </si>
  <si>
    <t>kharmon</t>
  </si>
  <si>
    <t>1034 PRIMROSE DR</t>
  </si>
  <si>
    <t>JEFFERSONVILLE</t>
  </si>
  <si>
    <t>47130</t>
  </si>
  <si>
    <t>11024616141</t>
  </si>
  <si>
    <t>Harris,Kylen D</t>
  </si>
  <si>
    <t>kharri3</t>
  </si>
  <si>
    <t>308 Poplar St.</t>
  </si>
  <si>
    <t>Unit B</t>
  </si>
  <si>
    <t>Lenoir City</t>
  </si>
  <si>
    <t>37771</t>
  </si>
  <si>
    <t>61021155696</t>
  </si>
  <si>
    <t>HAYMER,KENNETH D</t>
  </si>
  <si>
    <t>KHAYME</t>
  </si>
  <si>
    <t>1450 N Sedgwick st</t>
  </si>
  <si>
    <t>APT #117</t>
  </si>
  <si>
    <t>60610</t>
  </si>
  <si>
    <t>41023264494</t>
  </si>
  <si>
    <t>HEATHMAN,KEVIN W</t>
  </si>
  <si>
    <t>KHEATHM</t>
  </si>
  <si>
    <t>1885 N Half Bank Rd</t>
  </si>
  <si>
    <t>Stringtown</t>
  </si>
  <si>
    <t>74569</t>
  </si>
  <si>
    <t>21024630832</t>
  </si>
  <si>
    <t>HER,KENEDY</t>
  </si>
  <si>
    <t>kher0</t>
  </si>
  <si>
    <t>1925 BAIRD ST</t>
  </si>
  <si>
    <t>53713</t>
  </si>
  <si>
    <t>61022329176</t>
  </si>
  <si>
    <t>HERRING,KEVIN S</t>
  </si>
  <si>
    <t>KHERR05</t>
  </si>
  <si>
    <t>204 general Clark ln</t>
  </si>
  <si>
    <t>Aroda</t>
  </si>
  <si>
    <t>22709</t>
  </si>
  <si>
    <t>61022254026</t>
  </si>
  <si>
    <t>HOKANSON,KENNETH R</t>
  </si>
  <si>
    <t>KHOKA01</t>
  </si>
  <si>
    <t>331 AUTUMN GLENN DR</t>
  </si>
  <si>
    <t>MURFREESBORO</t>
  </si>
  <si>
    <t>37129</t>
  </si>
  <si>
    <t>21022308872</t>
  </si>
  <si>
    <t>HOSPEDALES,KEITH</t>
  </si>
  <si>
    <t>KHOSPED</t>
  </si>
  <si>
    <t>240 murphy creek LN</t>
  </si>
  <si>
    <t>41021027434</t>
  </si>
  <si>
    <t>HUFF,KENNETH D</t>
  </si>
  <si>
    <t>KHUFF3</t>
  </si>
  <si>
    <t>5220 cottonwood creek ln</t>
  </si>
  <si>
    <t>LEAGUE CITY</t>
  </si>
  <si>
    <t>77573</t>
  </si>
  <si>
    <t>41024628954</t>
  </si>
  <si>
    <t>HUFFMAN,KEVIN J</t>
  </si>
  <si>
    <t>khuffm0</t>
  </si>
  <si>
    <t>432 S HILL AVE DELAND FL 32724</t>
  </si>
  <si>
    <t>DELAND</t>
  </si>
  <si>
    <t>32724</t>
  </si>
  <si>
    <t>61021253686</t>
  </si>
  <si>
    <t>JARRETT,KEVIN C</t>
  </si>
  <si>
    <t>KJARRET</t>
  </si>
  <si>
    <t>462 East Manitou rd</t>
  </si>
  <si>
    <t>ROCHESTER</t>
  </si>
  <si>
    <t>14468</t>
  </si>
  <si>
    <t>91024630429</t>
  </si>
  <si>
    <t>JONES,KEVIN</t>
  </si>
  <si>
    <t>kjones0</t>
  </si>
  <si>
    <t>22 THOMAS CIRCLE</t>
  </si>
  <si>
    <t>HICKMAN</t>
  </si>
  <si>
    <t>38567</t>
  </si>
  <si>
    <t>31021044533</t>
  </si>
  <si>
    <t>KRUGER,KEVIN D</t>
  </si>
  <si>
    <t>KKRUGER</t>
  </si>
  <si>
    <t>11111 Roxbury Dr</t>
  </si>
  <si>
    <t>68137</t>
  </si>
  <si>
    <t>11024612291</t>
  </si>
  <si>
    <t>LARMAY,KEN</t>
  </si>
  <si>
    <t>klarmay</t>
  </si>
  <si>
    <t>6130 N Sanders Rd</t>
  </si>
  <si>
    <t>81021031058</t>
  </si>
  <si>
    <t>LEWIS,KYM</t>
  </si>
  <si>
    <t>KLEWIS7</t>
  </si>
  <si>
    <t>10200 RABBIT HASH ROAD SE</t>
  </si>
  <si>
    <t>ELIZABETH</t>
  </si>
  <si>
    <t>47117</t>
  </si>
  <si>
    <t>81024629318</t>
  </si>
  <si>
    <t>MANN,KEITH J</t>
  </si>
  <si>
    <t>kmann</t>
  </si>
  <si>
    <t>9413 W HIGHLAND AVE</t>
  </si>
  <si>
    <t>85037</t>
  </si>
  <si>
    <t>71022320427</t>
  </si>
  <si>
    <t>MANSOUR,KHALED A</t>
  </si>
  <si>
    <t>KMANS01</t>
  </si>
  <si>
    <t>17407 SANTA MARIA STREET</t>
  </si>
  <si>
    <t>FOUNTAIN VALLEY</t>
  </si>
  <si>
    <t>92708</t>
  </si>
  <si>
    <t>91021061529</t>
  </si>
  <si>
    <t>MARIAN,KENNETH</t>
  </si>
  <si>
    <t>kmarian</t>
  </si>
  <si>
    <t>3219 B SILVERCREEK AVE</t>
  </si>
  <si>
    <t>31024631073</t>
  </si>
  <si>
    <t>MCDONALD,KEVIN</t>
  </si>
  <si>
    <t>kmcdona</t>
  </si>
  <si>
    <t>REGAL PL LOUISVILLE</t>
  </si>
  <si>
    <t>80027</t>
  </si>
  <si>
    <t>81024622598</t>
  </si>
  <si>
    <t>MEREDITH,KEITH M</t>
  </si>
  <si>
    <t>kmeredi</t>
  </si>
  <si>
    <t>1232 EAST RIDGE CIRCLE</t>
  </si>
  <si>
    <t>HORSESHOE BEND</t>
  </si>
  <si>
    <t>72512</t>
  </si>
  <si>
    <t>11024631021</t>
  </si>
  <si>
    <t>MINNARD,KOREY J</t>
  </si>
  <si>
    <t>kminnar</t>
  </si>
  <si>
    <t>10910 N RANCH ROAD FM 620</t>
  </si>
  <si>
    <t>AUSTIN</t>
  </si>
  <si>
    <t>78726</t>
  </si>
  <si>
    <t>61024439446</t>
  </si>
  <si>
    <t>Mitchell,Kyle I</t>
  </si>
  <si>
    <t>kmitch1</t>
  </si>
  <si>
    <t>4506 Camellia Drive</t>
  </si>
  <si>
    <t>Myrtle Beach</t>
  </si>
  <si>
    <t>29577</t>
  </si>
  <si>
    <t>81021019438</t>
  </si>
  <si>
    <t>MOORE,KENNETH L</t>
  </si>
  <si>
    <t>KMOOR26</t>
  </si>
  <si>
    <t>247 Martine Way</t>
  </si>
  <si>
    <t>Lakewood</t>
  </si>
  <si>
    <t>08701</t>
  </si>
  <si>
    <t>71024619157</t>
  </si>
  <si>
    <t>MOORE,KENNETH R</t>
  </si>
  <si>
    <t>kmoore</t>
  </si>
  <si>
    <t>999 FORTINO # 65</t>
  </si>
  <si>
    <t>81008</t>
  </si>
  <si>
    <t>71023903637</t>
  </si>
  <si>
    <t>MORGAN,KIM L</t>
  </si>
  <si>
    <t>KMORG18</t>
  </si>
  <si>
    <t>6123 RAINWATER RD</t>
  </si>
  <si>
    <t>WALLACE</t>
  </si>
  <si>
    <t>29596</t>
  </si>
  <si>
    <t>81024630708</t>
  </si>
  <si>
    <t>MORRIS,KAYDEN M</t>
  </si>
  <si>
    <t>kmorris</t>
  </si>
  <si>
    <t>4141 forestedge st</t>
  </si>
  <si>
    <t>Tip city</t>
  </si>
  <si>
    <t>45371</t>
  </si>
  <si>
    <t>01024529410</t>
  </si>
  <si>
    <t>MULLEN,KEVIN P</t>
  </si>
  <si>
    <t>kmullen</t>
  </si>
  <si>
    <t>932 W MAIN ST</t>
  </si>
  <si>
    <t>WATERTOWN</t>
  </si>
  <si>
    <t>13601</t>
  </si>
  <si>
    <t>91021551089</t>
  </si>
  <si>
    <t>NELLETT,KRIS</t>
  </si>
  <si>
    <t>knellet</t>
  </si>
  <si>
    <t>4460 FRASER RD</t>
  </si>
  <si>
    <t>BAY CITY</t>
  </si>
  <si>
    <t>01024620640</t>
  </si>
  <si>
    <t>NORMAN,KEMONTI A</t>
  </si>
  <si>
    <t>knorman</t>
  </si>
  <si>
    <t>555 LANIER CRESCENT</t>
  </si>
  <si>
    <t>PORTSMOUTH</t>
  </si>
  <si>
    <t>23707</t>
  </si>
  <si>
    <t>01024630640</t>
  </si>
  <si>
    <t>ODUM,KERIC</t>
  </si>
  <si>
    <t>kodum</t>
  </si>
  <si>
    <t>3224 19TH ST</t>
  </si>
  <si>
    <t>35401</t>
  </si>
  <si>
    <t>71024625057</t>
  </si>
  <si>
    <t>PIERCE,KEGAN</t>
  </si>
  <si>
    <t>kpierc0</t>
  </si>
  <si>
    <t>120 MARSHALL ST</t>
  </si>
  <si>
    <t>CLARKSBURG</t>
  </si>
  <si>
    <t>26301</t>
  </si>
  <si>
    <t>71024618677</t>
  </si>
  <si>
    <t>RAMOS,KENY R</t>
  </si>
  <si>
    <t>kramos</t>
  </si>
  <si>
    <t>6441 SHADOW CT</t>
  </si>
  <si>
    <t>30134</t>
  </si>
  <si>
    <t>41021038254</t>
  </si>
  <si>
    <t>REHLING,KURT A</t>
  </si>
  <si>
    <t>KREHLIN</t>
  </si>
  <si>
    <t>6944 FT AMANDA RD</t>
  </si>
  <si>
    <t>LIMA</t>
  </si>
  <si>
    <t>45806</t>
  </si>
  <si>
    <t>21021261392</t>
  </si>
  <si>
    <t>RICKETTS,KEVIN A</t>
  </si>
  <si>
    <t>KRICKET</t>
  </si>
  <si>
    <t>17210 RICHARD</t>
  </si>
  <si>
    <t>SOUTHFIELD</t>
  </si>
  <si>
    <t>48075</t>
  </si>
  <si>
    <t>71024629117</t>
  </si>
  <si>
    <t>ROBINSON,KANDEKOR</t>
  </si>
  <si>
    <t>krobins</t>
  </si>
  <si>
    <t>3929 OLD DUNN ROAD</t>
  </si>
  <si>
    <t>APOPKA</t>
  </si>
  <si>
    <t>32712</t>
  </si>
  <si>
    <t>61021048656</t>
  </si>
  <si>
    <t>ROGERS,KENNETH G</t>
  </si>
  <si>
    <t>KROGER3</t>
  </si>
  <si>
    <t>514 BANCROFT ROAD</t>
  </si>
  <si>
    <t>CHERRY HILL</t>
  </si>
  <si>
    <t>08034</t>
  </si>
  <si>
    <t>51024627345</t>
  </si>
  <si>
    <t>RUFUS,KING A</t>
  </si>
  <si>
    <t>krufus</t>
  </si>
  <si>
    <t>1977 WEST 85TH AVE APT.N400</t>
  </si>
  <si>
    <t>MERRIVILLE</t>
  </si>
  <si>
    <t>46410</t>
  </si>
  <si>
    <t>11024617801</t>
  </si>
  <si>
    <t>SNELGROVE,KAYLE</t>
  </si>
  <si>
    <t>ksnelgr</t>
  </si>
  <si>
    <t>98 camp road</t>
  </si>
  <si>
    <t>West Burke</t>
  </si>
  <si>
    <t>05871</t>
  </si>
  <si>
    <t>91024631059</t>
  </si>
  <si>
    <t>SPECHT,KEVIN B</t>
  </si>
  <si>
    <t>kspecht</t>
  </si>
  <si>
    <t>2080 COUNTY RD. 15 BLVD.</t>
  </si>
  <si>
    <t>AMES</t>
  </si>
  <si>
    <t>68621</t>
  </si>
  <si>
    <t>01023264810</t>
  </si>
  <si>
    <t>STAUBLE SR,KENNETH L</t>
  </si>
  <si>
    <t>KSTAUBL</t>
  </si>
  <si>
    <t>1565 BEAR HOLE RD</t>
  </si>
  <si>
    <t>VANCEBORO</t>
  </si>
  <si>
    <t>28586</t>
  </si>
  <si>
    <t>11024631081</t>
  </si>
  <si>
    <t>TATOM,KAMRON</t>
  </si>
  <si>
    <t>ktatom</t>
  </si>
  <si>
    <t>2300 SHADYBROOK LN</t>
  </si>
  <si>
    <t>DOTHAN</t>
  </si>
  <si>
    <t>36303</t>
  </si>
  <si>
    <t>91023949249</t>
  </si>
  <si>
    <t>Tatum,kyle D</t>
  </si>
  <si>
    <t>ktatum3</t>
  </si>
  <si>
    <t>3720 northcrest dr</t>
  </si>
  <si>
    <t>76031</t>
  </si>
  <si>
    <t>91023594099</t>
  </si>
  <si>
    <t>TERRELL,KEVIN D</t>
  </si>
  <si>
    <t>KTERRE2</t>
  </si>
  <si>
    <t>219 PINECREST DRIVE</t>
  </si>
  <si>
    <t>SEAGOVILLE</t>
  </si>
  <si>
    <t>75159</t>
  </si>
  <si>
    <t>21024625782</t>
  </si>
  <si>
    <t>Traynham,Kendall</t>
  </si>
  <si>
    <t>ktraynh</t>
  </si>
  <si>
    <t>1118 Cherry Hill Rd</t>
  </si>
  <si>
    <t>Apt G</t>
  </si>
  <si>
    <t>21225</t>
  </si>
  <si>
    <t>81024630808</t>
  </si>
  <si>
    <t>TURNER,KOLBE</t>
  </si>
  <si>
    <t>kturner</t>
  </si>
  <si>
    <t>32 NEW HOPE SHORT CUT RD ELLISVILLE ME</t>
  </si>
  <si>
    <t>ELLISVILLE</t>
  </si>
  <si>
    <t>39437</t>
  </si>
  <si>
    <t>21021057792</t>
  </si>
  <si>
    <t>WALL,KENNETH G</t>
  </si>
  <si>
    <t>KWALL4</t>
  </si>
  <si>
    <t>794 HEATHER LANE</t>
  </si>
  <si>
    <t>EASTON</t>
  </si>
  <si>
    <t>18040</t>
  </si>
  <si>
    <t>81024630428</t>
  </si>
  <si>
    <t>WILLIAMS,KALEB M</t>
  </si>
  <si>
    <t>kwilli0</t>
  </si>
  <si>
    <t>1401 SOUTH WASHINGTON STREET</t>
  </si>
  <si>
    <t>KOKOMO</t>
  </si>
  <si>
    <t>46902</t>
  </si>
  <si>
    <t>31024631113</t>
  </si>
  <si>
    <t>WILLIAMS,KAREEM</t>
  </si>
  <si>
    <t>kwilli1</t>
  </si>
  <si>
    <t>2820 44TH AVE</t>
  </si>
  <si>
    <t>01024630000</t>
  </si>
  <si>
    <t>WILLIAMS,KELLY</t>
  </si>
  <si>
    <t>kwillia</t>
  </si>
  <si>
    <t>1612 TOOLEY COURT</t>
  </si>
  <si>
    <t>01024576550</t>
  </si>
  <si>
    <t>WILSON,KORY T</t>
  </si>
  <si>
    <t>kwilso7</t>
  </si>
  <si>
    <t>601 N. Rita Lane</t>
  </si>
  <si>
    <t>#257</t>
  </si>
  <si>
    <t>Chandler</t>
  </si>
  <si>
    <t>85226</t>
  </si>
  <si>
    <t>61024621526</t>
  </si>
  <si>
    <t>WINTER,KEVIN M</t>
  </si>
  <si>
    <t>kwinter</t>
  </si>
  <si>
    <t>4127 Burma Rd</t>
  </si>
  <si>
    <t>MOBILE</t>
  </si>
  <si>
    <t>36693</t>
  </si>
  <si>
    <t>31021956003</t>
  </si>
  <si>
    <t>WOLFE,KEITH H</t>
  </si>
  <si>
    <t>KWOLFE4</t>
  </si>
  <si>
    <t>6047 KNOX MILL ROAD</t>
  </si>
  <si>
    <t>SOPERTON</t>
  </si>
  <si>
    <t>30457</t>
  </si>
  <si>
    <t>41021308794</t>
  </si>
  <si>
    <t>WYRICK,KRIS G</t>
  </si>
  <si>
    <t>KWYRIC</t>
  </si>
  <si>
    <t>10760 JOSHUA STREET</t>
  </si>
  <si>
    <t>ADELANTO</t>
  </si>
  <si>
    <t>92301</t>
  </si>
  <si>
    <t>91022344919</t>
  </si>
  <si>
    <t>WYSONG,KENNETH A</t>
  </si>
  <si>
    <t>KWYSO01</t>
  </si>
  <si>
    <t>4327 Bessemer Road</t>
  </si>
  <si>
    <t>Brooksville</t>
  </si>
  <si>
    <t>34602</t>
  </si>
  <si>
    <t>41021251734</t>
  </si>
  <si>
    <t>YETTE,KENNETH E</t>
  </si>
  <si>
    <t>kyette</t>
  </si>
  <si>
    <t>119 Lincoln dr.</t>
  </si>
  <si>
    <t>Elizabethton</t>
  </si>
  <si>
    <t>37643</t>
  </si>
  <si>
    <t>71024627747</t>
  </si>
  <si>
    <t>YOON,KIBEOM</t>
  </si>
  <si>
    <t>kyoon</t>
  </si>
  <si>
    <t>1260 SHASTA WAY</t>
  </si>
  <si>
    <t>BOULEVARD</t>
  </si>
  <si>
    <t>91905</t>
  </si>
  <si>
    <t>41024462354</t>
  </si>
  <si>
    <t>ANDERSON,LOGAN P</t>
  </si>
  <si>
    <t>landers</t>
  </si>
  <si>
    <t>416 Renpoint CT</t>
  </si>
  <si>
    <t>Roseville</t>
  </si>
  <si>
    <t>95661</t>
  </si>
  <si>
    <t>91024387819</t>
  </si>
  <si>
    <t>ARANGO,LUIS</t>
  </si>
  <si>
    <t>larango</t>
  </si>
  <si>
    <t>148 Moore st</t>
  </si>
  <si>
    <t>Itasca</t>
  </si>
  <si>
    <t>76055</t>
  </si>
  <si>
    <t>51024630905</t>
  </si>
  <si>
    <t>AUZENNE,LADARRIEN</t>
  </si>
  <si>
    <t>lauzenn</t>
  </si>
  <si>
    <t>439 dollins st</t>
  </si>
  <si>
    <t>cedar hill</t>
  </si>
  <si>
    <t>75104</t>
  </si>
  <si>
    <t>81021106088</t>
  </si>
  <si>
    <t>BARRIOS,LUIS A</t>
  </si>
  <si>
    <t>LBARRI4</t>
  </si>
  <si>
    <t>935 Arena Way</t>
  </si>
  <si>
    <t>Hollister</t>
  </si>
  <si>
    <t>95023</t>
  </si>
  <si>
    <t>61023083936</t>
  </si>
  <si>
    <t>BAZURTO,LORNE L</t>
  </si>
  <si>
    <t>LBAZURT</t>
  </si>
  <si>
    <t>1101 S. Karen Ave.</t>
  </si>
  <si>
    <t>Santa Ana</t>
  </si>
  <si>
    <t>11021036051</t>
  </si>
  <si>
    <t>BELL,LARRY R</t>
  </si>
  <si>
    <t>LBELL18</t>
  </si>
  <si>
    <t>19022 FOREST LN. CIR.</t>
  </si>
  <si>
    <t>NEW CANEY</t>
  </si>
  <si>
    <t>77357</t>
  </si>
  <si>
    <t>01024631080</t>
  </si>
  <si>
    <t>BLACKBURN,LIAM P</t>
  </si>
  <si>
    <t>lblackb</t>
  </si>
  <si>
    <t>42 OAKHURST DR</t>
  </si>
  <si>
    <t>NATCHEZ</t>
  </si>
  <si>
    <t>39120</t>
  </si>
  <si>
    <t>31023621433</t>
  </si>
  <si>
    <t>BONIN,LIONEST</t>
  </si>
  <si>
    <t>lbonin</t>
  </si>
  <si>
    <t>1185 FRANCIS LOOP</t>
  </si>
  <si>
    <t>SAINT MARTINVILLE</t>
  </si>
  <si>
    <t>70582</t>
  </si>
  <si>
    <t>11024327951</t>
  </si>
  <si>
    <t>BRIDGES,LEROY G</t>
  </si>
  <si>
    <t>lbridge</t>
  </si>
  <si>
    <t>431 Mount Vernon Circle</t>
  </si>
  <si>
    <t>95688</t>
  </si>
  <si>
    <t>01021051490</t>
  </si>
  <si>
    <t>BURRITT,LORI A</t>
  </si>
  <si>
    <t>LBURRIT</t>
  </si>
  <si>
    <t>521 E JUNIATA ST</t>
  </si>
  <si>
    <t>ALLENTOWN</t>
  </si>
  <si>
    <t>18103</t>
  </si>
  <si>
    <t>91021048839</t>
  </si>
  <si>
    <t>CARR JR,LAWRENCE E</t>
  </si>
  <si>
    <t>LCARRJ</t>
  </si>
  <si>
    <t>109 SALEM GLEN WAY SE</t>
  </si>
  <si>
    <t>CONYERS</t>
  </si>
  <si>
    <t>30013</t>
  </si>
  <si>
    <t>31024630593</t>
  </si>
  <si>
    <t>CRAWFORD,LAVER</t>
  </si>
  <si>
    <t>lcrawfo</t>
  </si>
  <si>
    <t>1308 LEAD ST</t>
  </si>
  <si>
    <t>11024626271</t>
  </si>
  <si>
    <t>DEGUERRE,LOUIDELSON</t>
  </si>
  <si>
    <t>ldeguer</t>
  </si>
  <si>
    <t>463 S 10th Ave</t>
  </si>
  <si>
    <t>Mount vernon</t>
  </si>
  <si>
    <t>10550</t>
  </si>
  <si>
    <t>71023022197</t>
  </si>
  <si>
    <t>Diaz,Louie J</t>
  </si>
  <si>
    <t>ldiaz0</t>
  </si>
  <si>
    <t>3320 Reservoir oval east</t>
  </si>
  <si>
    <t>APT LA (LOWER LEVEL)</t>
  </si>
  <si>
    <t>10467</t>
  </si>
  <si>
    <t>21024584752</t>
  </si>
  <si>
    <t>ERBY COOPER,LUTHER D</t>
  </si>
  <si>
    <t>lerbyco</t>
  </si>
  <si>
    <t>2 39th ave w</t>
  </si>
  <si>
    <t>35207</t>
  </si>
  <si>
    <t>11024626581</t>
  </si>
  <si>
    <t>FARIA,LUIS</t>
  </si>
  <si>
    <t>lfaria</t>
  </si>
  <si>
    <t>245 NE 14TH ST</t>
  </si>
  <si>
    <t>33132</t>
  </si>
  <si>
    <t>61023662286</t>
  </si>
  <si>
    <t>FISHER,L'TERAN J</t>
  </si>
  <si>
    <t>LFISHE7</t>
  </si>
  <si>
    <t>12419 Early Horizon Ct</t>
  </si>
  <si>
    <t>77048</t>
  </si>
  <si>
    <t>21024629262</t>
  </si>
  <si>
    <t>FOWLER,LATARGI</t>
  </si>
  <si>
    <t>lfowler</t>
  </si>
  <si>
    <t>125 CREEK PLUM DRIVE</t>
  </si>
  <si>
    <t>ROYSE CITY</t>
  </si>
  <si>
    <t>75189</t>
  </si>
  <si>
    <t>71022633227</t>
  </si>
  <si>
    <t>GAMINO,LORENZO A</t>
  </si>
  <si>
    <t>lgamino</t>
  </si>
  <si>
    <t>1123 Borregas av # 5</t>
  </si>
  <si>
    <t>Sunnyvale</t>
  </si>
  <si>
    <t>94089</t>
  </si>
  <si>
    <t>81022027908</t>
  </si>
  <si>
    <t>GARVIN JR,LEROY</t>
  </si>
  <si>
    <t>LGARVIN</t>
  </si>
  <si>
    <t>203 CALCON HOOK RD</t>
  </si>
  <si>
    <t>SHARON HILL</t>
  </si>
  <si>
    <t>19079</t>
  </si>
  <si>
    <t>71023662897</t>
  </si>
  <si>
    <t>GONZALEZ,LUIS A</t>
  </si>
  <si>
    <t>LGONZ49</t>
  </si>
  <si>
    <t>URB Lomas de Carolina</t>
  </si>
  <si>
    <t>CALLE 53a 2D22</t>
  </si>
  <si>
    <t>21024631032</t>
  </si>
  <si>
    <t>GONZALEZ,LESTER A</t>
  </si>
  <si>
    <t>lgonzal</t>
  </si>
  <si>
    <t>60 EAST 102ND STREET</t>
  </si>
  <si>
    <t>NEW YORK</t>
  </si>
  <si>
    <t>10029</t>
  </si>
  <si>
    <t>41021064404</t>
  </si>
  <si>
    <t>GRAY II,LEWIS</t>
  </si>
  <si>
    <t>LGRAYI</t>
  </si>
  <si>
    <t>1395 STATE RD 15</t>
  </si>
  <si>
    <t>MULVANE</t>
  </si>
  <si>
    <t>67110</t>
  </si>
  <si>
    <t>11024483181</t>
  </si>
  <si>
    <t>HAND,LETWAN</t>
  </si>
  <si>
    <t>lhand0</t>
  </si>
  <si>
    <t>1214 E 35TH PL.</t>
  </si>
  <si>
    <t>46409</t>
  </si>
  <si>
    <t>81024625988</t>
  </si>
  <si>
    <t>JOHNSON,LASHION</t>
  </si>
  <si>
    <t>ljohns1</t>
  </si>
  <si>
    <t>9611 GRANT ROAD</t>
  </si>
  <si>
    <t>APT #3124</t>
  </si>
  <si>
    <t>31024631123</t>
  </si>
  <si>
    <t>JONES,LAMARRION</t>
  </si>
  <si>
    <t>ljones</t>
  </si>
  <si>
    <t>111 REGAN ST</t>
  </si>
  <si>
    <t>APT 2</t>
  </si>
  <si>
    <t>71021018057</t>
  </si>
  <si>
    <t>KOLB,LOUIS E</t>
  </si>
  <si>
    <t>LKOLB1</t>
  </si>
  <si>
    <t>1121 GRIEB AVE.</t>
  </si>
  <si>
    <t>BRISTOL</t>
  </si>
  <si>
    <t>19007</t>
  </si>
  <si>
    <t>61024511616</t>
  </si>
  <si>
    <t>KOSYAKOVSKIY,LEONID</t>
  </si>
  <si>
    <t>lkosyak</t>
  </si>
  <si>
    <t>116 HUNTINGTON DR</t>
  </si>
  <si>
    <t>EAST STROUDSBURG</t>
  </si>
  <si>
    <t>18302</t>
  </si>
  <si>
    <t>81021694378</t>
  </si>
  <si>
    <t>LAY,LU T</t>
  </si>
  <si>
    <t>LLAY1</t>
  </si>
  <si>
    <t>33 22 75 ST</t>
  </si>
  <si>
    <t>JACKSONHEIGHS</t>
  </si>
  <si>
    <t>11372</t>
  </si>
  <si>
    <t>11024631341</t>
  </si>
  <si>
    <t>LEBARON,LANDON</t>
  </si>
  <si>
    <t>llebaro</t>
  </si>
  <si>
    <t>411 GULPHA DR</t>
  </si>
  <si>
    <t>#28</t>
  </si>
  <si>
    <t>WEST MONROE</t>
  </si>
  <si>
    <t>71291</t>
  </si>
  <si>
    <t>01024625520</t>
  </si>
  <si>
    <t>MCCOURT,LEON S</t>
  </si>
  <si>
    <t>lmccour</t>
  </si>
  <si>
    <t>1226 E MAIN ST.</t>
  </si>
  <si>
    <t>WAYNESBORO</t>
  </si>
  <si>
    <t>22980</t>
  </si>
  <si>
    <t>41024630644</t>
  </si>
  <si>
    <t>MCDONALD,LAQUINTIN</t>
  </si>
  <si>
    <t>lmcdona</t>
  </si>
  <si>
    <t>1121 DORRAH ST., APT. C</t>
  </si>
  <si>
    <t>91024630649</t>
  </si>
  <si>
    <t>MCIVER JR,LONNIE</t>
  </si>
  <si>
    <t>lmciver</t>
  </si>
  <si>
    <t>308 TILL DR.</t>
  </si>
  <si>
    <t>GOLDSBORO</t>
  </si>
  <si>
    <t>27530</t>
  </si>
  <si>
    <t>31024630403</t>
  </si>
  <si>
    <t>MEINDERS,LANE</t>
  </si>
  <si>
    <t>lmeinde</t>
  </si>
  <si>
    <t>2602 MORRIE DR</t>
  </si>
  <si>
    <t>BELLEVUE</t>
  </si>
  <si>
    <t>68123</t>
  </si>
  <si>
    <t>61024530866</t>
  </si>
  <si>
    <t>MERCED,LUIS E</t>
  </si>
  <si>
    <t>lmerced</t>
  </si>
  <si>
    <t>163 ALAN DRIVE, #9</t>
  </si>
  <si>
    <t>91021135609</t>
  </si>
  <si>
    <t>O'DELL,LAYMON P</t>
  </si>
  <si>
    <t>LODELL2</t>
  </si>
  <si>
    <t>230 BUCKLER ROAD</t>
  </si>
  <si>
    <t>HUNTINGTOWN</t>
  </si>
  <si>
    <t>20639</t>
  </si>
  <si>
    <t>91021057289</t>
  </si>
  <si>
    <t>PAGAN,LUIS J</t>
  </si>
  <si>
    <t>LPAGANC</t>
  </si>
  <si>
    <t>URB.HACIENDA PALOMA</t>
  </si>
  <si>
    <t>105 CALLE TURQUE</t>
  </si>
  <si>
    <t>LUQUILLO</t>
  </si>
  <si>
    <t>00773</t>
  </si>
  <si>
    <t>31024625623</t>
  </si>
  <si>
    <t>PEREZ,LUIS</t>
  </si>
  <si>
    <t>lperez</t>
  </si>
  <si>
    <t>4802 51st St West</t>
  </si>
  <si>
    <t>Apt.1019</t>
  </si>
  <si>
    <t>34210</t>
  </si>
  <si>
    <t>01024630540</t>
  </si>
  <si>
    <t>PILOTO,LAZARO</t>
  </si>
  <si>
    <t>lpiloto</t>
  </si>
  <si>
    <t>10720 PRINCE ALBERT WAY</t>
  </si>
  <si>
    <t>KNOXVILLE</t>
  </si>
  <si>
    <t>37934</t>
  </si>
  <si>
    <t>81024618478</t>
  </si>
  <si>
    <t>PINZON,LEONARDO</t>
  </si>
  <si>
    <t>lpinzon</t>
  </si>
  <si>
    <t>423 East 7th Street</t>
  </si>
  <si>
    <t>Apt 316</t>
  </si>
  <si>
    <t>90014</t>
  </si>
  <si>
    <t>31023614163</t>
  </si>
  <si>
    <t>QUINTANA,LUCY</t>
  </si>
  <si>
    <t>LQUINT3</t>
  </si>
  <si>
    <t>15723 1/2 Ryon Ave</t>
  </si>
  <si>
    <t>Bellflower</t>
  </si>
  <si>
    <t>90706</t>
  </si>
  <si>
    <t>71024625007</t>
  </si>
  <si>
    <t>REEVE,LEVI</t>
  </si>
  <si>
    <t>lreeve</t>
  </si>
  <si>
    <t>3 JAY ST</t>
  </si>
  <si>
    <t>WILTON</t>
  </si>
  <si>
    <t>04294</t>
  </si>
  <si>
    <t>61024631106</t>
  </si>
  <si>
    <t>ROBINSON,LAWRENCE C</t>
  </si>
  <si>
    <t>lrobin0</t>
  </si>
  <si>
    <t>865 BRONXWOOD 228TH</t>
  </si>
  <si>
    <t>10466</t>
  </si>
  <si>
    <t>51024551525</t>
  </si>
  <si>
    <t>ROCK,LAMON D</t>
  </si>
  <si>
    <t>lrock0</t>
  </si>
  <si>
    <t>2400 OBERLIN ROAD</t>
  </si>
  <si>
    <t>41021876764</t>
  </si>
  <si>
    <t>RUIZ,LUIS A</t>
  </si>
  <si>
    <t>LRUIZ1</t>
  </si>
  <si>
    <t>500 onyx court</t>
  </si>
  <si>
    <t>Mesquite</t>
  </si>
  <si>
    <t>75149</t>
  </si>
  <si>
    <t>41024428244</t>
  </si>
  <si>
    <t>SANFORD,LAVONDRE S</t>
  </si>
  <si>
    <t>lsanfor</t>
  </si>
  <si>
    <t>2114 N Linn st</t>
  </si>
  <si>
    <t>Unit 14</t>
  </si>
  <si>
    <t>51024337185</t>
  </si>
  <si>
    <t>SARGEANT,LAWSON</t>
  </si>
  <si>
    <t>lsargea</t>
  </si>
  <si>
    <t>354 west wood street</t>
  </si>
  <si>
    <t>Willows</t>
  </si>
  <si>
    <t>95988</t>
  </si>
  <si>
    <t>21022345092</t>
  </si>
  <si>
    <t>SINGH,LAKHESHWAR</t>
  </si>
  <si>
    <t>LSING00</t>
  </si>
  <si>
    <t>1116 COBBLESTONE RD N</t>
  </si>
  <si>
    <t>CHAMPLIN</t>
  </si>
  <si>
    <t>55316</t>
  </si>
  <si>
    <t>91022797209</t>
  </si>
  <si>
    <t>SMITH,LOUIS E</t>
  </si>
  <si>
    <t>LSMI314</t>
  </si>
  <si>
    <t>3406 Walker Falls Lane</t>
  </si>
  <si>
    <t>Fulshear</t>
  </si>
  <si>
    <t>77441</t>
  </si>
  <si>
    <t>01024631060</t>
  </si>
  <si>
    <t>SOTELO,LUIS D</t>
  </si>
  <si>
    <t>lsotelo</t>
  </si>
  <si>
    <t>68951 VANDERVEER ROAD</t>
  </si>
  <si>
    <t>MECCA</t>
  </si>
  <si>
    <t>21024361392</t>
  </si>
  <si>
    <t>Stuebinger,Larry D</t>
  </si>
  <si>
    <t>lstuebi</t>
  </si>
  <si>
    <t>1132 Ridgeway Ave.</t>
  </si>
  <si>
    <t>Aurora</t>
  </si>
  <si>
    <t>60506</t>
  </si>
  <si>
    <t>01024630390</t>
  </si>
  <si>
    <t>SWIMS,LORENZO</t>
  </si>
  <si>
    <t>lswims</t>
  </si>
  <si>
    <t>1185 BEACH AVE</t>
  </si>
  <si>
    <t>14612</t>
  </si>
  <si>
    <t>81024621558</t>
  </si>
  <si>
    <t>TUPAI,LOLENI</t>
  </si>
  <si>
    <t>ltupai</t>
  </si>
  <si>
    <t>LENI TUPAI</t>
  </si>
  <si>
    <t>200 KANOELEHUA AVE #385</t>
  </si>
  <si>
    <t>01022345080</t>
  </si>
  <si>
    <t>VARELA,LAWRENCE A</t>
  </si>
  <si>
    <t>LVARE02</t>
  </si>
  <si>
    <t>3210 Santa Maria Way spc12</t>
  </si>
  <si>
    <t>Santa Maria</t>
  </si>
  <si>
    <t>93455</t>
  </si>
  <si>
    <t>41024619654</t>
  </si>
  <si>
    <t>VARGAS,LUIS C</t>
  </si>
  <si>
    <t>lvargas</t>
  </si>
  <si>
    <t>4213 INTERNATIONAL WAY CT</t>
  </si>
  <si>
    <t>JOLIET</t>
  </si>
  <si>
    <t>60436</t>
  </si>
  <si>
    <t>61024623266</t>
  </si>
  <si>
    <t>VERDEROSA,LAWRENCE</t>
  </si>
  <si>
    <t>lverder</t>
  </si>
  <si>
    <t>3111 silver creek rd</t>
  </si>
  <si>
    <t>Mill spring</t>
  </si>
  <si>
    <t>28756</t>
  </si>
  <si>
    <t>71024630717</t>
  </si>
  <si>
    <t>WILLIAMS,LONDON</t>
  </si>
  <si>
    <t>lwilli3</t>
  </si>
  <si>
    <t>4780 PAIGE STREET</t>
  </si>
  <si>
    <t>70811</t>
  </si>
  <si>
    <t>71024318227</t>
  </si>
  <si>
    <t>YOUNGBLOOD,LEONARD</t>
  </si>
  <si>
    <t>lyoungb</t>
  </si>
  <si>
    <t>3201 SWAN HOLLOW DRIVE</t>
  </si>
  <si>
    <t>NORMAN</t>
  </si>
  <si>
    <t>73072</t>
  </si>
  <si>
    <t>81024630378</t>
  </si>
  <si>
    <t>ADAMS JR,MARK</t>
  </si>
  <si>
    <t>madams0</t>
  </si>
  <si>
    <t>6400 Lonas Dr</t>
  </si>
  <si>
    <t>Apt 235</t>
  </si>
  <si>
    <t>37909</t>
  </si>
  <si>
    <t>31024625013</t>
  </si>
  <si>
    <t>AKINLEYE,MICHAEL</t>
  </si>
  <si>
    <t>makinle</t>
  </si>
  <si>
    <t>3807 globeflower circle n</t>
  </si>
  <si>
    <t>55443</t>
  </si>
  <si>
    <t>71022604857</t>
  </si>
  <si>
    <t>AMATO,MATTHEW J</t>
  </si>
  <si>
    <t>MAMATO</t>
  </si>
  <si>
    <t>191 SUNSET TRL</t>
  </si>
  <si>
    <t>CLINTON CORNERS</t>
  </si>
  <si>
    <t>12514-2232</t>
  </si>
  <si>
    <t>91024625749</t>
  </si>
  <si>
    <t>AMMONS,MYCHAEL</t>
  </si>
  <si>
    <t>mammons</t>
  </si>
  <si>
    <t>8617 1/2 S. VAN NESS AVE</t>
  </si>
  <si>
    <t>90305</t>
  </si>
  <si>
    <t>11024631361</t>
  </si>
  <si>
    <t>ANGELO,MICHAEL R</t>
  </si>
  <si>
    <t>mangelo</t>
  </si>
  <si>
    <t>27 MONAHAN PLACE</t>
  </si>
  <si>
    <t>WEST HAVEN</t>
  </si>
  <si>
    <t>31024626783</t>
  </si>
  <si>
    <t>AOUN,MOHAMMED</t>
  </si>
  <si>
    <t>maoun</t>
  </si>
  <si>
    <t>9261 NANCY ST</t>
  </si>
  <si>
    <t>CYPRESS</t>
  </si>
  <si>
    <t>90630</t>
  </si>
  <si>
    <t>01024630850</t>
  </si>
  <si>
    <t>ARNOLD,MATTHEW A</t>
  </si>
  <si>
    <t>marnol0</t>
  </si>
  <si>
    <t>903 RUSSELL RD</t>
  </si>
  <si>
    <t>APT 303</t>
  </si>
  <si>
    <t>42728</t>
  </si>
  <si>
    <t>11023984841</t>
  </si>
  <si>
    <t>ARZUAGA,MARCO</t>
  </si>
  <si>
    <t>marzuag</t>
  </si>
  <si>
    <t>349 MARIAN COURT</t>
  </si>
  <si>
    <t>91024621749</t>
  </si>
  <si>
    <t>ASHFAQ,MUHAMMAD AJWAD</t>
  </si>
  <si>
    <t>mashfaq</t>
  </si>
  <si>
    <t>6046 W 129TH PL</t>
  </si>
  <si>
    <t>11024631231</t>
  </si>
  <si>
    <t>AYALA,MICHAEL</t>
  </si>
  <si>
    <t>mayala</t>
  </si>
  <si>
    <t>109 SPRINGTIME RD</t>
  </si>
  <si>
    <t>31088</t>
  </si>
  <si>
    <t>41024206584</t>
  </si>
  <si>
    <t>BAILEY,MICHAEL</t>
  </si>
  <si>
    <t>mbaile0</t>
  </si>
  <si>
    <t>7390 Hunter Glen Dr</t>
  </si>
  <si>
    <t>89523</t>
  </si>
  <si>
    <t>11024630531</t>
  </si>
  <si>
    <t>BAILEY,MORRIS</t>
  </si>
  <si>
    <t>mbaile1</t>
  </si>
  <si>
    <t>1515 ETHEL ST</t>
  </si>
  <si>
    <t>APT A</t>
  </si>
  <si>
    <t>VICKSBURG</t>
  </si>
  <si>
    <t>39180</t>
  </si>
  <si>
    <t>51024630585</t>
  </si>
  <si>
    <t>BARTRAM,MICHAEL J</t>
  </si>
  <si>
    <t>mbartra</t>
  </si>
  <si>
    <t>4045 8TH ST RD LOT C</t>
  </si>
  <si>
    <t>25701</t>
  </si>
  <si>
    <t>11024630921</t>
  </si>
  <si>
    <t>BECKNER,MITCHELL</t>
  </si>
  <si>
    <t>mbeckne</t>
  </si>
  <si>
    <t>333 23RD ST WEST</t>
  </si>
  <si>
    <t>25704</t>
  </si>
  <si>
    <t>61024630926</t>
  </si>
  <si>
    <t>BELBAS,MEROUANE</t>
  </si>
  <si>
    <t>mbelbas</t>
  </si>
  <si>
    <t>151 DELMAR LN UNIT E</t>
  </si>
  <si>
    <t>APT E</t>
  </si>
  <si>
    <t>41021045154</t>
  </si>
  <si>
    <t>BELIVEAU,MARK C</t>
  </si>
  <si>
    <t>MBELIVE</t>
  </si>
  <si>
    <t>8 CHATFIELD  DRIVE</t>
  </si>
  <si>
    <t>LITCHFIELD</t>
  </si>
  <si>
    <t>03052</t>
  </si>
  <si>
    <t>11024629181</t>
  </si>
  <si>
    <t>BENAVIDES,MANUEL A</t>
  </si>
  <si>
    <t>mbenavi</t>
  </si>
  <si>
    <t>10210 Elmbend Ct</t>
  </si>
  <si>
    <t>Humble</t>
  </si>
  <si>
    <t>77338</t>
  </si>
  <si>
    <t>31024630853</t>
  </si>
  <si>
    <t>BILLLUPS,MICHAEL</t>
  </si>
  <si>
    <t>mbilllu</t>
  </si>
  <si>
    <t>200 BETTY DRIVE</t>
  </si>
  <si>
    <t>ELIZABETH CITY</t>
  </si>
  <si>
    <t>27909</t>
  </si>
  <si>
    <t>81024514458</t>
  </si>
  <si>
    <t>BLAS,MARTIN</t>
  </si>
  <si>
    <t>mblas</t>
  </si>
  <si>
    <t>11377 POPE AVE</t>
  </si>
  <si>
    <t>Lynwood</t>
  </si>
  <si>
    <t>90262</t>
  </si>
  <si>
    <t>11021045721</t>
  </si>
  <si>
    <t>BONOMI,MICHAEL J</t>
  </si>
  <si>
    <t>MBONOM</t>
  </si>
  <si>
    <t>21 West Ave</t>
  </si>
  <si>
    <t>NORWICH</t>
  </si>
  <si>
    <t>06360</t>
  </si>
  <si>
    <t>11024631351</t>
  </si>
  <si>
    <t>BORGES,MICHAEL</t>
  </si>
  <si>
    <t>mborges</t>
  </si>
  <si>
    <t>51021038175</t>
  </si>
  <si>
    <t>BRAGG,MITCHELL D</t>
  </si>
  <si>
    <t>MBRAGG1</t>
  </si>
  <si>
    <t>3385 N County RD. 500 W</t>
  </si>
  <si>
    <t>47356</t>
  </si>
  <si>
    <t>51021044005</t>
  </si>
  <si>
    <t>BRISCOE,MICHAEL B</t>
  </si>
  <si>
    <t>MBRISCO</t>
  </si>
  <si>
    <t>171 BUCHANAN RD.</t>
  </si>
  <si>
    <t>SELAH</t>
  </si>
  <si>
    <t>98942</t>
  </si>
  <si>
    <t>41022226784</t>
  </si>
  <si>
    <t>BROOKS,MICHAEL O</t>
  </si>
  <si>
    <t>MBROO19</t>
  </si>
  <si>
    <t>831 FIRST STREET</t>
  </si>
  <si>
    <t>01024630680</t>
  </si>
  <si>
    <t>BULLOCK,MASON A</t>
  </si>
  <si>
    <t>mbulloc</t>
  </si>
  <si>
    <t>3934 Brookgreen Dr</t>
  </si>
  <si>
    <t>Fayetteville</t>
  </si>
  <si>
    <t>41021169454</t>
  </si>
  <si>
    <t>BURKHAM,MARCUS C</t>
  </si>
  <si>
    <t>MBURKHA</t>
  </si>
  <si>
    <t>412 HARVEST HILL</t>
  </si>
  <si>
    <t>VENUS</t>
  </si>
  <si>
    <t>76084</t>
  </si>
  <si>
    <t>51024630395</t>
  </si>
  <si>
    <t>BURTON,MICHAEL J</t>
  </si>
  <si>
    <t>mburto1</t>
  </si>
  <si>
    <t>137 SANTANA DR</t>
  </si>
  <si>
    <t>51024631135</t>
  </si>
  <si>
    <t>CAMARA,MAURY</t>
  </si>
  <si>
    <t>mcamara</t>
  </si>
  <si>
    <t>38 DRILL ST</t>
  </si>
  <si>
    <t>02908</t>
  </si>
  <si>
    <t>31022633553</t>
  </si>
  <si>
    <t>CARDOZA,MICHAEL E</t>
  </si>
  <si>
    <t>MCARDOZ</t>
  </si>
  <si>
    <t>42817 MINT RD</t>
  </si>
  <si>
    <t>DOS PALOS</t>
  </si>
  <si>
    <t>93620</t>
  </si>
  <si>
    <t>31024513543</t>
  </si>
  <si>
    <t>CARGILL,MICHAEL D</t>
  </si>
  <si>
    <t>mcargil</t>
  </si>
  <si>
    <t>329 Pine Ave</t>
  </si>
  <si>
    <t>Adamsville</t>
  </si>
  <si>
    <t>35005</t>
  </si>
  <si>
    <t>71021034797</t>
  </si>
  <si>
    <t>CARRICO,MARK</t>
  </si>
  <si>
    <t>mcarri1</t>
  </si>
  <si>
    <t>19035 YOUPON HILL COURT</t>
  </si>
  <si>
    <t>41022878894</t>
  </si>
  <si>
    <t>CAVALHO,MIKE A</t>
  </si>
  <si>
    <t>mcavalh</t>
  </si>
  <si>
    <t>17308 BEAR LAKE DR.</t>
  </si>
  <si>
    <t>89508</t>
  </si>
  <si>
    <t>61021223156</t>
  </si>
  <si>
    <t>CHANDLER,MICHAEL L</t>
  </si>
  <si>
    <t>MCHAND1</t>
  </si>
  <si>
    <t>360 WISE FERRY RD</t>
  </si>
  <si>
    <t>29072</t>
  </si>
  <si>
    <t>51021071285</t>
  </si>
  <si>
    <t>CHAPMAN,MARK C</t>
  </si>
  <si>
    <t>MCHAPMA</t>
  </si>
  <si>
    <t>27103 SPARROW</t>
  </si>
  <si>
    <t>CHESTERFIELD</t>
  </si>
  <si>
    <t>48051</t>
  </si>
  <si>
    <t>61024494266</t>
  </si>
  <si>
    <t>CHAVEZ,MARK A</t>
  </si>
  <si>
    <t>mchave0</t>
  </si>
  <si>
    <t>18202 E. PAYSON</t>
  </si>
  <si>
    <t>AZUSA</t>
  </si>
  <si>
    <t>91702</t>
  </si>
  <si>
    <t>21021341502</t>
  </si>
  <si>
    <t>CHISI-MULENJE,MCLEOD</t>
  </si>
  <si>
    <t>mchisim</t>
  </si>
  <si>
    <t>58 HARTFELD DR</t>
  </si>
  <si>
    <t>14625</t>
  </si>
  <si>
    <t>61024224076</t>
  </si>
  <si>
    <t>CHRYSOSTOM,MARTINEZ</t>
  </si>
  <si>
    <t>mchrys0</t>
  </si>
  <si>
    <t>4221 W.ARMOUR ST.</t>
  </si>
  <si>
    <t>SEATTLE</t>
  </si>
  <si>
    <t>98199</t>
  </si>
  <si>
    <t>91024490239</t>
  </si>
  <si>
    <t>CISSE,MOUHAMED</t>
  </si>
  <si>
    <t>mcisse</t>
  </si>
  <si>
    <t>8846 South Union Ave</t>
  </si>
  <si>
    <t>60620</t>
  </si>
  <si>
    <t>31024627933</t>
  </si>
  <si>
    <t>CLARK,MAURIO</t>
  </si>
  <si>
    <t>mclark0</t>
  </si>
  <si>
    <t>33331 SAND PIPER DRIVE</t>
  </si>
  <si>
    <t>ROMULUS</t>
  </si>
  <si>
    <t>48174</t>
  </si>
  <si>
    <t>71024579027</t>
  </si>
  <si>
    <t>COMPTON,MIKE</t>
  </si>
  <si>
    <t>mcompt0</t>
  </si>
  <si>
    <t>1307 WILSON RD APT C7</t>
  </si>
  <si>
    <t>37912</t>
  </si>
  <si>
    <t>11024630991</t>
  </si>
  <si>
    <t>COSTELLO,MARSHALL</t>
  </si>
  <si>
    <t>mcostel</t>
  </si>
  <si>
    <t>501 WOODLAND MILLS DR</t>
  </si>
  <si>
    <t>61022031986</t>
  </si>
  <si>
    <t>CROOKS,MARK D</t>
  </si>
  <si>
    <t>mcrooks</t>
  </si>
  <si>
    <t>25 FOREST ST</t>
  </si>
  <si>
    <t>02324</t>
  </si>
  <si>
    <t>71022028357</t>
  </si>
  <si>
    <t>CRUX,MICHAEL L</t>
  </si>
  <si>
    <t>MCRUX1</t>
  </si>
  <si>
    <t>3744 N. Alpine rd</t>
  </si>
  <si>
    <t>Golden Valley</t>
  </si>
  <si>
    <t>86413</t>
  </si>
  <si>
    <t>61024203296</t>
  </si>
  <si>
    <t>CUMMINGS,MICKEY A</t>
  </si>
  <si>
    <t>mcummin</t>
  </si>
  <si>
    <t>n12053 530th st</t>
  </si>
  <si>
    <t>wheeler</t>
  </si>
  <si>
    <t>54772</t>
  </si>
  <si>
    <t>41024631074</t>
  </si>
  <si>
    <t>DAISEY,MICHAEL</t>
  </si>
  <si>
    <t>mdaisey</t>
  </si>
  <si>
    <t>944 LONGVIEW COURT</t>
  </si>
  <si>
    <t>WILMINGTON</t>
  </si>
  <si>
    <t>19810</t>
  </si>
  <si>
    <t>91024330879</t>
  </si>
  <si>
    <t>DANE,MASTON</t>
  </si>
  <si>
    <t>mdane</t>
  </si>
  <si>
    <t>1116 w 133rd st.</t>
  </si>
  <si>
    <t>Gardena</t>
  </si>
  <si>
    <t>90247</t>
  </si>
  <si>
    <t>81022033578</t>
  </si>
  <si>
    <t>DAVIS,MARC I</t>
  </si>
  <si>
    <t>MDAVI31</t>
  </si>
  <si>
    <t>104 COLONY RD</t>
  </si>
  <si>
    <t>WEST SUFFIELD</t>
  </si>
  <si>
    <t>06093</t>
  </si>
  <si>
    <t>81024627208</t>
  </si>
  <si>
    <t>DAVILA,MARCOS B</t>
  </si>
  <si>
    <t>mdavila</t>
  </si>
  <si>
    <t>509 EAST END AVE</t>
  </si>
  <si>
    <t>HILLSIDE</t>
  </si>
  <si>
    <t>60162</t>
  </si>
  <si>
    <t>81024628378</t>
  </si>
  <si>
    <t>DEAN,MOSES</t>
  </si>
  <si>
    <t>mdean</t>
  </si>
  <si>
    <t>502 SE 12 TERR</t>
  </si>
  <si>
    <t>33033</t>
  </si>
  <si>
    <t>21023919882</t>
  </si>
  <si>
    <t>Dellinger,Michael L</t>
  </si>
  <si>
    <t>mdellin</t>
  </si>
  <si>
    <t>21030 Burton St</t>
  </si>
  <si>
    <t>Canoga Park</t>
  </si>
  <si>
    <t>91304</t>
  </si>
  <si>
    <t>01024630920</t>
  </si>
  <si>
    <t>DIALLO,MAHAMOUD</t>
  </si>
  <si>
    <t>mdiallo</t>
  </si>
  <si>
    <t>8319 S Kenwood Ave</t>
  </si>
  <si>
    <t>60619</t>
  </si>
  <si>
    <t>71021240957</t>
  </si>
  <si>
    <t>DIPIETRO,MICHAEL J</t>
  </si>
  <si>
    <t>MDIPIE</t>
  </si>
  <si>
    <t>1306 GATES HEAD DR</t>
  </si>
  <si>
    <t>21014</t>
  </si>
  <si>
    <t>31021513433</t>
  </si>
  <si>
    <t>DIXON,MATTHEW L</t>
  </si>
  <si>
    <t>MDIXO</t>
  </si>
  <si>
    <t>21733 MOCABY RD</t>
  </si>
  <si>
    <t>THOMPSONVILLE</t>
  </si>
  <si>
    <t>62890</t>
  </si>
  <si>
    <t>01023276820</t>
  </si>
  <si>
    <t>DOBLE,MANUEL A</t>
  </si>
  <si>
    <t>MDOBLE0</t>
  </si>
  <si>
    <t>805 GRACE STREET</t>
  </si>
  <si>
    <t>81024630738</t>
  </si>
  <si>
    <t>DOZIER,MICHAEL J</t>
  </si>
  <si>
    <t>mdozier</t>
  </si>
  <si>
    <t>3512 NE 72ND STREET</t>
  </si>
  <si>
    <t>64119</t>
  </si>
  <si>
    <t>01021045740</t>
  </si>
  <si>
    <t>DRESBACH,MICHAEL J</t>
  </si>
  <si>
    <t>MDRESBA</t>
  </si>
  <si>
    <t>2296 OPPIO WAY</t>
  </si>
  <si>
    <t>SPARKS</t>
  </si>
  <si>
    <t>31024630393</t>
  </si>
  <si>
    <t>DUNAHEE,MAX</t>
  </si>
  <si>
    <t>mdunahe</t>
  </si>
  <si>
    <t>2722 NORTHVALE DR NE</t>
  </si>
  <si>
    <t>APT 202</t>
  </si>
  <si>
    <t>GRAND RAPIDS</t>
  </si>
  <si>
    <t>49525</t>
  </si>
  <si>
    <t>91023932439</t>
  </si>
  <si>
    <t>Duval,Mark J</t>
  </si>
  <si>
    <t>mduval0</t>
  </si>
  <si>
    <t>50 County Road 2708</t>
  </si>
  <si>
    <t>P.O. Box 904</t>
  </si>
  <si>
    <t>Rye</t>
  </si>
  <si>
    <t>77369</t>
  </si>
  <si>
    <t>21024622902</t>
  </si>
  <si>
    <t>EBADI,MUSTAFA</t>
  </si>
  <si>
    <t>mebadi</t>
  </si>
  <si>
    <t>2500 vantage Dr</t>
  </si>
  <si>
    <t>Apartment 250</t>
  </si>
  <si>
    <t>41024631184</t>
  </si>
  <si>
    <t>EDWARDS,MICHAEL</t>
  </si>
  <si>
    <t>medward</t>
  </si>
  <si>
    <t>492 HIGHWAY 27 N</t>
  </si>
  <si>
    <t>TYLERTOWN</t>
  </si>
  <si>
    <t>39667</t>
  </si>
  <si>
    <t>31024624053</t>
  </si>
  <si>
    <t>ELAHI,MANZOOR</t>
  </si>
  <si>
    <t>melahi</t>
  </si>
  <si>
    <t>8155 WATERMAN RD APT 724</t>
  </si>
  <si>
    <t>95829</t>
  </si>
  <si>
    <t>81024595138</t>
  </si>
  <si>
    <t>EVANS,MICHAEL</t>
  </si>
  <si>
    <t>mevans</t>
  </si>
  <si>
    <t>24221 VERNON SCHOOL RD</t>
  </si>
  <si>
    <t>MT HERMON</t>
  </si>
  <si>
    <t>70450</t>
  </si>
  <si>
    <t>11022917441</t>
  </si>
  <si>
    <t>FAIRBANKS,MICHAEL T</t>
  </si>
  <si>
    <t>MFAIRBA</t>
  </si>
  <si>
    <t>3216 COLMOR MEADOWS</t>
  </si>
  <si>
    <t>RIO RANCHO</t>
  </si>
  <si>
    <t>87144</t>
  </si>
  <si>
    <t>61024619366</t>
  </si>
  <si>
    <t>FAM,MARIA</t>
  </si>
  <si>
    <t>mfam0</t>
  </si>
  <si>
    <t>266 GRISSOM ST</t>
  </si>
  <si>
    <t>HERCULES</t>
  </si>
  <si>
    <t>94547</t>
  </si>
  <si>
    <t>51024630465</t>
  </si>
  <si>
    <t>FEDRAW,MICHAEL D</t>
  </si>
  <si>
    <t>mfedraw</t>
  </si>
  <si>
    <t>3101 14TH AVENUE</t>
  </si>
  <si>
    <t>37407</t>
  </si>
  <si>
    <t>41024627634</t>
  </si>
  <si>
    <t>FELCH,MATHEW D</t>
  </si>
  <si>
    <t>mfelch</t>
  </si>
  <si>
    <t>27 W. Anapamu St.</t>
  </si>
  <si>
    <t>#384</t>
  </si>
  <si>
    <t>SANTA BARBARA</t>
  </si>
  <si>
    <t>93101</t>
  </si>
  <si>
    <t>91021110979</t>
  </si>
  <si>
    <t>FERNANDEZ,MIGUEL A</t>
  </si>
  <si>
    <t>MFERNA5</t>
  </si>
  <si>
    <t>HC 80 BOX 7830</t>
  </si>
  <si>
    <t>00646-9555</t>
  </si>
  <si>
    <t>01024335690</t>
  </si>
  <si>
    <t>FETMOUCHE,MADJID</t>
  </si>
  <si>
    <t>mfetmou</t>
  </si>
  <si>
    <t>14505 STILSBY CT</t>
  </si>
  <si>
    <t>Centreville</t>
  </si>
  <si>
    <t>20121</t>
  </si>
  <si>
    <t>41023998664</t>
  </si>
  <si>
    <t>FIALLO PEREZ,MICHEL</t>
  </si>
  <si>
    <t>mfiallo</t>
  </si>
  <si>
    <t>2108 Tarragon Rd</t>
  </si>
  <si>
    <t>West Palm Beach</t>
  </si>
  <si>
    <t>33415</t>
  </si>
  <si>
    <t>41024525294</t>
  </si>
  <si>
    <t>FIGARO,MARK C</t>
  </si>
  <si>
    <t>mfigaro</t>
  </si>
  <si>
    <t>41302 N Palm Springs Trail</t>
  </si>
  <si>
    <t>85140</t>
  </si>
  <si>
    <t>91021034769</t>
  </si>
  <si>
    <t>FIVES,MICHAEL D</t>
  </si>
  <si>
    <t>MFIVES1</t>
  </si>
  <si>
    <t>911 FRONTIER ROAD</t>
  </si>
  <si>
    <t>WEST SALEM</t>
  </si>
  <si>
    <t>54669</t>
  </si>
  <si>
    <t>91024631239</t>
  </si>
  <si>
    <t>FLOYD,MARQUES</t>
  </si>
  <si>
    <t>mfloyd</t>
  </si>
  <si>
    <t>134 N PORTER ST</t>
  </si>
  <si>
    <t>MICHIGAN CITY</t>
  </si>
  <si>
    <t>46360</t>
  </si>
  <si>
    <t>01023809480</t>
  </si>
  <si>
    <t>FRANCIS,MICHAEL D</t>
  </si>
  <si>
    <t>MFRAN21</t>
  </si>
  <si>
    <t>114 WHITE ST</t>
  </si>
  <si>
    <t>WATERBURY</t>
  </si>
  <si>
    <t>06710-1010</t>
  </si>
  <si>
    <t>21024631182</t>
  </si>
  <si>
    <t>FULLWOOD,MARCUS</t>
  </si>
  <si>
    <t>mfullwo</t>
  </si>
  <si>
    <t>61 EAGLE LANE</t>
  </si>
  <si>
    <t>200 muldrow street lot 21</t>
  </si>
  <si>
    <t>MAYESVILLE</t>
  </si>
  <si>
    <t>29104</t>
  </si>
  <si>
    <t>71024529927</t>
  </si>
  <si>
    <t>Galan-Martinez,Moises</t>
  </si>
  <si>
    <t>mgalanm</t>
  </si>
  <si>
    <t>Calle 259 HH2 Country Club,</t>
  </si>
  <si>
    <t>Carolina</t>
  </si>
  <si>
    <t>00985</t>
  </si>
  <si>
    <t>71024539027</t>
  </si>
  <si>
    <t>GALE,MICHAEL TERRENCE</t>
  </si>
  <si>
    <t>mgale</t>
  </si>
  <si>
    <t>6549 Harness Cirlce</t>
  </si>
  <si>
    <t>Pinson</t>
  </si>
  <si>
    <t>11024629931</t>
  </si>
  <si>
    <t>GALEAS,MIGUEL A</t>
  </si>
  <si>
    <t>mgaleas</t>
  </si>
  <si>
    <t>10010 SKINNER LAKE DR</t>
  </si>
  <si>
    <t>APT 715</t>
  </si>
  <si>
    <t>32246</t>
  </si>
  <si>
    <t>01024591880</t>
  </si>
  <si>
    <t>GARCIA,MICHAEL A</t>
  </si>
  <si>
    <t>mgarc23</t>
  </si>
  <si>
    <t>2315 University Ave Apt #6B</t>
  </si>
  <si>
    <t>10468</t>
  </si>
  <si>
    <t>21024630782</t>
  </si>
  <si>
    <t>GARCIA-ROJAS,MOISES</t>
  </si>
  <si>
    <t>mgarci2</t>
  </si>
  <si>
    <t>6213 NOVAK ST</t>
  </si>
  <si>
    <t>89115</t>
  </si>
  <si>
    <t>91024630499</t>
  </si>
  <si>
    <t>GARDNER,MUHAMMAD A</t>
  </si>
  <si>
    <t>mgardne</t>
  </si>
  <si>
    <t>126 SHEIKH GILANI LN</t>
  </si>
  <si>
    <t>RED HOUSE</t>
  </si>
  <si>
    <t>23963</t>
  </si>
  <si>
    <t>71024627797</t>
  </si>
  <si>
    <t>GARRETT,MARK</t>
  </si>
  <si>
    <t>mgarret</t>
  </si>
  <si>
    <t>23475 Ottawa Rd</t>
  </si>
  <si>
    <t>92308</t>
  </si>
  <si>
    <t>61024629916</t>
  </si>
  <si>
    <t>GARRITY,MICHAEL</t>
  </si>
  <si>
    <t>mgarrit</t>
  </si>
  <si>
    <t>83 SPRING GROVE AVE</t>
  </si>
  <si>
    <t>02889</t>
  </si>
  <si>
    <t>61024630826</t>
  </si>
  <si>
    <t>GASTELUM,MARCUS A</t>
  </si>
  <si>
    <t>mgastel</t>
  </si>
  <si>
    <t>1108 LAGUNA AVE</t>
  </si>
  <si>
    <t>BURLINGAME</t>
  </si>
  <si>
    <t>94010</t>
  </si>
  <si>
    <t>71024630837</t>
  </si>
  <si>
    <t>GETZ,MICHAEL</t>
  </si>
  <si>
    <t>mgetz</t>
  </si>
  <si>
    <t>307 VALLEYDALE AVE</t>
  </si>
  <si>
    <t>24153</t>
  </si>
  <si>
    <t>31024625213</t>
  </si>
  <si>
    <t>GIBBS,MICHAEL</t>
  </si>
  <si>
    <t>mgibbs</t>
  </si>
  <si>
    <t>636 crown ridge Dr</t>
  </si>
  <si>
    <t>80904</t>
  </si>
  <si>
    <t>11024627091</t>
  </si>
  <si>
    <t>GIBSON,MARCUS</t>
  </si>
  <si>
    <t>mgibson</t>
  </si>
  <si>
    <t>5535 STATE ROUTE 258</t>
  </si>
  <si>
    <t>TIPPECANOE</t>
  </si>
  <si>
    <t>44699</t>
  </si>
  <si>
    <t>91024628819</t>
  </si>
  <si>
    <t>GONDER,MARK</t>
  </si>
  <si>
    <t>mgonder</t>
  </si>
  <si>
    <t>2349 VERMONT ST</t>
  </si>
  <si>
    <t>51024630895</t>
  </si>
  <si>
    <t>GONZALEZ,MANUEL</t>
  </si>
  <si>
    <t>mgonzal</t>
  </si>
  <si>
    <t>5217 W 22ND PLACE</t>
  </si>
  <si>
    <t>CICERO</t>
  </si>
  <si>
    <t>60804</t>
  </si>
  <si>
    <t>11021269751</t>
  </si>
  <si>
    <t>GORDON,MICHAEL P</t>
  </si>
  <si>
    <t>MGORD1</t>
  </si>
  <si>
    <t>65 MACARTHUR DR</t>
  </si>
  <si>
    <t>11024622821</t>
  </si>
  <si>
    <t>GRANADO,MICHAEL</t>
  </si>
  <si>
    <t>mgranad</t>
  </si>
  <si>
    <t>1316 E MAY AVENUE</t>
  </si>
  <si>
    <t>LAS CRUCES</t>
  </si>
  <si>
    <t>88001</t>
  </si>
  <si>
    <t>71024629877</t>
  </si>
  <si>
    <t>GRANT,MARKUS</t>
  </si>
  <si>
    <t>mgrant</t>
  </si>
  <si>
    <t>320 Adams Street</t>
  </si>
  <si>
    <t>BEAUMONT</t>
  </si>
  <si>
    <t>77705</t>
  </si>
  <si>
    <t>81024060528</t>
  </si>
  <si>
    <t>GREEN,MICHAEL J</t>
  </si>
  <si>
    <t>mgree39</t>
  </si>
  <si>
    <t>9890 Hannah Rd</t>
  </si>
  <si>
    <t>Kingsley</t>
  </si>
  <si>
    <t>49649</t>
  </si>
  <si>
    <t>31021853243</t>
  </si>
  <si>
    <t>GUYETTE,MELANIE</t>
  </si>
  <si>
    <t>MGUYETT</t>
  </si>
  <si>
    <t>92-1083 K PALAHIA ST.</t>
  </si>
  <si>
    <t>KAPOLEI</t>
  </si>
  <si>
    <t>11024630771</t>
  </si>
  <si>
    <t>HAIDARI,MOHAMMAD JALIL</t>
  </si>
  <si>
    <t>mhaidar</t>
  </si>
  <si>
    <t>5320 SATTERFIELD DR</t>
  </si>
  <si>
    <t>91024613909</t>
  </si>
  <si>
    <t>HALIMI,MOHAMMAD WAIS</t>
  </si>
  <si>
    <t>mhalimi</t>
  </si>
  <si>
    <t>4519 TORRENCE PI</t>
  </si>
  <si>
    <t>81024332048</t>
  </si>
  <si>
    <t>HARIS,MOHAMMAD Z</t>
  </si>
  <si>
    <t>mharis</t>
  </si>
  <si>
    <t>8137 Gardini Drive</t>
  </si>
  <si>
    <t>Elk Grove</t>
  </si>
  <si>
    <t>95757</t>
  </si>
  <si>
    <t>81024629698</t>
  </si>
  <si>
    <t>HARRIS,MICHAEL</t>
  </si>
  <si>
    <t>mharris</t>
  </si>
  <si>
    <t>211 COLLEGIATE DR, HAMPSTEAD, NC 28443</t>
  </si>
  <si>
    <t>HAMPSTEAD</t>
  </si>
  <si>
    <t>28443</t>
  </si>
  <si>
    <t>81024618918</t>
  </si>
  <si>
    <t>HASKINS,MICHAEL</t>
  </si>
  <si>
    <t>mhaskin</t>
  </si>
  <si>
    <t>15 COMMONWEALTH BLVD</t>
  </si>
  <si>
    <t>NEWCASTLE</t>
  </si>
  <si>
    <t>19702</t>
  </si>
  <si>
    <t>91021042389</t>
  </si>
  <si>
    <t>HELM,MACHELL M</t>
  </si>
  <si>
    <t>MHELM1</t>
  </si>
  <si>
    <t>1148 TECUMSEH AVENUE</t>
  </si>
  <si>
    <t>48327</t>
  </si>
  <si>
    <t>41023903384</t>
  </si>
  <si>
    <t>HERNANDEZ,MAURICE</t>
  </si>
  <si>
    <t>MHER139</t>
  </si>
  <si>
    <t>7924 LYNDORA ST</t>
  </si>
  <si>
    <t>DOWNEY</t>
  </si>
  <si>
    <t>90242</t>
  </si>
  <si>
    <t>91024620349</t>
  </si>
  <si>
    <t>HIGGINS,MARK</t>
  </si>
  <si>
    <t>mhiggi0</t>
  </si>
  <si>
    <t>1874 N Alizarin ave</t>
  </si>
  <si>
    <t>apt 2</t>
  </si>
  <si>
    <t>KUNA</t>
  </si>
  <si>
    <t>83634</t>
  </si>
  <si>
    <t>21022854482</t>
  </si>
  <si>
    <t>HOWE III,MARLIN R</t>
  </si>
  <si>
    <t>MHOWEII</t>
  </si>
  <si>
    <t>1068 Circle Dr</t>
  </si>
  <si>
    <t>Lake Isabella</t>
  </si>
  <si>
    <t>48893</t>
  </si>
  <si>
    <t>51024630845</t>
  </si>
  <si>
    <t>HOWSON,MEKHI J</t>
  </si>
  <si>
    <t>mhowson</t>
  </si>
  <si>
    <t>3479 TRADDSPRINGS WAY</t>
  </si>
  <si>
    <t>SNELLVILLE</t>
  </si>
  <si>
    <t>30039</t>
  </si>
  <si>
    <t>31024629083</t>
  </si>
  <si>
    <t>HUGHES,MELISSA</t>
  </si>
  <si>
    <t>mhughes</t>
  </si>
  <si>
    <t>4237 SOUTH ALICE WAY</t>
  </si>
  <si>
    <t>WEST VALLEY CITY</t>
  </si>
  <si>
    <t>84119</t>
  </si>
  <si>
    <t>71021040797</t>
  </si>
  <si>
    <t>HUNT,MATHEW V</t>
  </si>
  <si>
    <t>MHUNT14</t>
  </si>
  <si>
    <t>85138 MARCH RD</t>
  </si>
  <si>
    <t>MILTON FREEWATER</t>
  </si>
  <si>
    <t>97862</t>
  </si>
  <si>
    <t>11021888381</t>
  </si>
  <si>
    <t>HUYNH,MINH T</t>
  </si>
  <si>
    <t>MHUYNH2</t>
  </si>
  <si>
    <t>2201 SE DAVIES</t>
  </si>
  <si>
    <t>66605</t>
  </si>
  <si>
    <t>11021505791</t>
  </si>
  <si>
    <t>JOHNSON,MICHAEL A</t>
  </si>
  <si>
    <t>MJOH304</t>
  </si>
  <si>
    <t>218 SADDLE CLUB DR.</t>
  </si>
  <si>
    <t>HOLLY SPRINGS</t>
  </si>
  <si>
    <t>38635</t>
  </si>
  <si>
    <t>81024623848</t>
  </si>
  <si>
    <t>KELBEL,MICHAEL</t>
  </si>
  <si>
    <t>mkelbel</t>
  </si>
  <si>
    <t>N3528 HWY 58</t>
  </si>
  <si>
    <t>Mauston</t>
  </si>
  <si>
    <t>53948</t>
  </si>
  <si>
    <t>51021072725</t>
  </si>
  <si>
    <t>KENNEDY,MARK A</t>
  </si>
  <si>
    <t>MKENNED</t>
  </si>
  <si>
    <t>224 BLYTHE AVE</t>
  </si>
  <si>
    <t>DREXEL HILL</t>
  </si>
  <si>
    <t>19026</t>
  </si>
  <si>
    <t>31024631003</t>
  </si>
  <si>
    <t>KHAN,MUJEEB R</t>
  </si>
  <si>
    <t>mkhan1</t>
  </si>
  <si>
    <t>605 N MANSFIELD ST</t>
  </si>
  <si>
    <t>22304</t>
  </si>
  <si>
    <t>41023247244</t>
  </si>
  <si>
    <t>KIM,MICHAEL Y</t>
  </si>
  <si>
    <t>MKIM01</t>
  </si>
  <si>
    <t>6409 KILBROGAN COURT</t>
  </si>
  <si>
    <t>21029</t>
  </si>
  <si>
    <t>51024630495</t>
  </si>
  <si>
    <t>KLEI,MATTHEW</t>
  </si>
  <si>
    <t>mklei</t>
  </si>
  <si>
    <t>7872 CARRAWAY CT</t>
  </si>
  <si>
    <t>MAINEVILLE</t>
  </si>
  <si>
    <t>45039</t>
  </si>
  <si>
    <t>81024627588</t>
  </si>
  <si>
    <t>KROEGER,MICHAEL</t>
  </si>
  <si>
    <t>mkroege</t>
  </si>
  <si>
    <t>3378 S 200 E</t>
  </si>
  <si>
    <t>SALT LAKE CITY</t>
  </si>
  <si>
    <t>84115</t>
  </si>
  <si>
    <t>91024353679</t>
  </si>
  <si>
    <t>LEMOINE,MARK R</t>
  </si>
  <si>
    <t>mlemoin</t>
  </si>
  <si>
    <t>7242 hwy 29</t>
  </si>
  <si>
    <t>Cottonport</t>
  </si>
  <si>
    <t>71327</t>
  </si>
  <si>
    <t>81021157738</t>
  </si>
  <si>
    <t>LESTER,MICHAEL</t>
  </si>
  <si>
    <t>MLESTER</t>
  </si>
  <si>
    <t>25211 laird knoll st.</t>
  </si>
  <si>
    <t>Katy</t>
  </si>
  <si>
    <t>77493</t>
  </si>
  <si>
    <t>91023066509</t>
  </si>
  <si>
    <t>LINDQUIST,MARSHALL G</t>
  </si>
  <si>
    <t>MLINDQ0</t>
  </si>
  <si>
    <t>43734 PALISADES DR</t>
  </si>
  <si>
    <t>48187</t>
  </si>
  <si>
    <t>71024631287</t>
  </si>
  <si>
    <t>LOPEZ,MITCHELL</t>
  </si>
  <si>
    <t>mlopez1</t>
  </si>
  <si>
    <t>1042 RIDGEWOOD DR</t>
  </si>
  <si>
    <t>51024630955</t>
  </si>
  <si>
    <t>LOPEZ ALONZO,MANUEL</t>
  </si>
  <si>
    <t>mlopeza</t>
  </si>
  <si>
    <t>2346 RALMAR AVE</t>
  </si>
  <si>
    <t>EAST PALO ALTO</t>
  </si>
  <si>
    <t>94303</t>
  </si>
  <si>
    <t>41021071024</t>
  </si>
  <si>
    <t>LUONG,MICHAEL D</t>
  </si>
  <si>
    <t>MLUONG1</t>
  </si>
  <si>
    <t>4456 KRISTEN CT.</t>
  </si>
  <si>
    <t>92501</t>
  </si>
  <si>
    <t>31024630283</t>
  </si>
  <si>
    <t>LYNN,MICHAEL A</t>
  </si>
  <si>
    <t>mlynn</t>
  </si>
  <si>
    <t>190 LAKE RICHARDSON DR</t>
  </si>
  <si>
    <t>FORT VALLEY</t>
  </si>
  <si>
    <t>31030</t>
  </si>
  <si>
    <t>31024625933</t>
  </si>
  <si>
    <t>MADDOX,MATTHEW</t>
  </si>
  <si>
    <t>mmaddo0</t>
  </si>
  <si>
    <t>318 OLD FREEMAN FERRY ROAD</t>
  </si>
  <si>
    <t>ROME</t>
  </si>
  <si>
    <t>30161</t>
  </si>
  <si>
    <t>71021040407</t>
  </si>
  <si>
    <t>MADDOX JR,MARVIN H</t>
  </si>
  <si>
    <t>MMADDOX</t>
  </si>
  <si>
    <t>5425 wainwright drive</t>
  </si>
  <si>
    <t>X</t>
  </si>
  <si>
    <t>23225</t>
  </si>
  <si>
    <t>41022512314</t>
  </si>
  <si>
    <t>MADRIGAL JR,MARTIN</t>
  </si>
  <si>
    <t>MMADR08</t>
  </si>
  <si>
    <t>38863 Ocotillo Dr</t>
  </si>
  <si>
    <t>Palmdale</t>
  </si>
  <si>
    <t>93551</t>
  </si>
  <si>
    <t>71024627817</t>
  </si>
  <si>
    <t>MAHMOODI,MOHAMMAD</t>
  </si>
  <si>
    <t>mmahmo0</t>
  </si>
  <si>
    <t>1098 woodcreek oaks blvd</t>
  </si>
  <si>
    <t>95747</t>
  </si>
  <si>
    <t>71024591537</t>
  </si>
  <si>
    <t>MARQUEZ,MICHAEL</t>
  </si>
  <si>
    <t>mmarque</t>
  </si>
  <si>
    <t>26781 B Road 192</t>
  </si>
  <si>
    <t>Exeter</t>
  </si>
  <si>
    <t>93221</t>
  </si>
  <si>
    <t>51024618155</t>
  </si>
  <si>
    <t>MARTIN,MICHAEL J</t>
  </si>
  <si>
    <t>mmarti0</t>
  </si>
  <si>
    <t>204 BRENTWOOD DR</t>
  </si>
  <si>
    <t>ENGLEWOOD</t>
  </si>
  <si>
    <t>45322</t>
  </si>
  <si>
    <t>61022792476</t>
  </si>
  <si>
    <t>MARTINEZ,MANUEL</t>
  </si>
  <si>
    <t>mmarti2</t>
  </si>
  <si>
    <t>7669 TIMBER RIVER CIRCLE</t>
  </si>
  <si>
    <t>32807</t>
  </si>
  <si>
    <t>01021040660</t>
  </si>
  <si>
    <t>MAYERS,MICHAEL T</t>
  </si>
  <si>
    <t>MMAYER6</t>
  </si>
  <si>
    <t>5017 SUMMERHILL</t>
  </si>
  <si>
    <t>OCEANSIDE</t>
  </si>
  <si>
    <t>92057</t>
  </si>
  <si>
    <t>11021246221</t>
  </si>
  <si>
    <t>MCCLURE,MARK C</t>
  </si>
  <si>
    <t>MMCCLUR</t>
  </si>
  <si>
    <t>28 Lynwood ave</t>
  </si>
  <si>
    <t>Titusville</t>
  </si>
  <si>
    <t>32796</t>
  </si>
  <si>
    <t>61021036886</t>
  </si>
  <si>
    <t>MCELROY,MARK S</t>
  </si>
  <si>
    <t>MMCELRO</t>
  </si>
  <si>
    <t>2318 W 120TH PLACE</t>
  </si>
  <si>
    <t>BLUE ISLAND</t>
  </si>
  <si>
    <t>61024345366</t>
  </si>
  <si>
    <t>MCGILL,MARK A</t>
  </si>
  <si>
    <t>mmcgill</t>
  </si>
  <si>
    <t>9494 Lutoo Lane</t>
  </si>
  <si>
    <t>Bellview</t>
  </si>
  <si>
    <t>31021189843</t>
  </si>
  <si>
    <t>MCGINNIS,MICHAEL L</t>
  </si>
  <si>
    <t>MMCGIN</t>
  </si>
  <si>
    <t>230 HILARIE RD</t>
  </si>
  <si>
    <t>STONEWALL</t>
  </si>
  <si>
    <t>71078</t>
  </si>
  <si>
    <t>71024630807</t>
  </si>
  <si>
    <t>McNeily,Markeith</t>
  </si>
  <si>
    <t>mmcneil</t>
  </si>
  <si>
    <t>2811 Avenue E</t>
  </si>
  <si>
    <t>Birmingham</t>
  </si>
  <si>
    <t>35218</t>
  </si>
  <si>
    <t>3104 44th Avenue North</t>
  </si>
  <si>
    <t>71021237777</t>
  </si>
  <si>
    <t>MEANS,MARK W</t>
  </si>
  <si>
    <t>mmeans2</t>
  </si>
  <si>
    <t>28122 MAHOGANY LANE</t>
  </si>
  <si>
    <t>SUN CITY</t>
  </si>
  <si>
    <t>92585</t>
  </si>
  <si>
    <t>01024628090</t>
  </si>
  <si>
    <t>MENDOZA,MATTHEW E</t>
  </si>
  <si>
    <t>mmendo0</t>
  </si>
  <si>
    <t>1347 n viceroy ave</t>
  </si>
  <si>
    <t>COVINA</t>
  </si>
  <si>
    <t>91722</t>
  </si>
  <si>
    <t>21023577132</t>
  </si>
  <si>
    <t>METELKO,MATTHEW K</t>
  </si>
  <si>
    <t>MMETELK</t>
  </si>
  <si>
    <t>830 MILLER AVE</t>
  </si>
  <si>
    <t>SHELBYVILLE</t>
  </si>
  <si>
    <t>46176-2512</t>
  </si>
  <si>
    <t>11023697891</t>
  </si>
  <si>
    <t>MIHLEK,MATTHEW J</t>
  </si>
  <si>
    <t>MMIHLEK</t>
  </si>
  <si>
    <t>32B MORGAN AVE</t>
  </si>
  <si>
    <t>WESTFIELD</t>
  </si>
  <si>
    <t>01085</t>
  </si>
  <si>
    <t>11024203131</t>
  </si>
  <si>
    <t>MILLS,MICHAEL J</t>
  </si>
  <si>
    <t>mmill56</t>
  </si>
  <si>
    <t>610 KIMBERLY LN</t>
  </si>
  <si>
    <t>28546</t>
  </si>
  <si>
    <t>51022221775</t>
  </si>
  <si>
    <t>MIRANDA,MARCOS</t>
  </si>
  <si>
    <t>MMIRA14</t>
  </si>
  <si>
    <t>14115 FM 529</t>
  </si>
  <si>
    <t>APT 171</t>
  </si>
  <si>
    <t>41024623294</t>
  </si>
  <si>
    <t>MITCHELL,MATTHEW T</t>
  </si>
  <si>
    <t>mmitch2</t>
  </si>
  <si>
    <t>7647 Trailside Cir.</t>
  </si>
  <si>
    <t>Apt 205</t>
  </si>
  <si>
    <t>Cordova</t>
  </si>
  <si>
    <t>38018</t>
  </si>
  <si>
    <t>81024472728</t>
  </si>
  <si>
    <t>MITCHELL,MICHAEL</t>
  </si>
  <si>
    <t>mmitche</t>
  </si>
  <si>
    <t>12297 Palmira Blvd</t>
  </si>
  <si>
    <t>51021068835</t>
  </si>
  <si>
    <t>MOGENSEN,MICHAEL H</t>
  </si>
  <si>
    <t>MMOGEN0</t>
  </si>
  <si>
    <t>13259 Tom Sawyer</t>
  </si>
  <si>
    <t>Willis</t>
  </si>
  <si>
    <t>77318</t>
  </si>
  <si>
    <t>51021133125</t>
  </si>
  <si>
    <t>MOGENSEN,MARK W</t>
  </si>
  <si>
    <t>MMOGENS</t>
  </si>
  <si>
    <t>6611 AMBLER DR</t>
  </si>
  <si>
    <t>77379</t>
  </si>
  <si>
    <t>71023655347</t>
  </si>
  <si>
    <t>MORISCHE,MIKE E</t>
  </si>
  <si>
    <t>MMORISC</t>
  </si>
  <si>
    <t>3199 foothill avenue</t>
  </si>
  <si>
    <t>nora springs</t>
  </si>
  <si>
    <t>50458</t>
  </si>
  <si>
    <t>61024627666</t>
  </si>
  <si>
    <t>NAWAZESH,MOHAMMAD NASIM</t>
  </si>
  <si>
    <t>mnawaze</t>
  </si>
  <si>
    <t>5420 El Camino Ave</t>
  </si>
  <si>
    <t>APT 214</t>
  </si>
  <si>
    <t>Carmichael</t>
  </si>
  <si>
    <t>95608</t>
  </si>
  <si>
    <t>31024492443</t>
  </si>
  <si>
    <t>NIZAM,MOHAMMAD HAROON H</t>
  </si>
  <si>
    <t>mnizam</t>
  </si>
  <si>
    <t>742 balls bluff Rd NE</t>
  </si>
  <si>
    <t>Leesburg</t>
  </si>
  <si>
    <t>20176</t>
  </si>
  <si>
    <t>01024627590</t>
  </si>
  <si>
    <t>NORRIS,MICHAEL G</t>
  </si>
  <si>
    <t>mnorris</t>
  </si>
  <si>
    <t>22214 SOLOMON BLVD APT 136</t>
  </si>
  <si>
    <t>NOVI</t>
  </si>
  <si>
    <t>48375</t>
  </si>
  <si>
    <t>91024624489</t>
  </si>
  <si>
    <t>OLIVA,MANFRED</t>
  </si>
  <si>
    <t>moliva0</t>
  </si>
  <si>
    <t>461 EAST 15</t>
  </si>
  <si>
    <t>33010</t>
  </si>
  <si>
    <t>31022904783</t>
  </si>
  <si>
    <t>OUTLAW,MARVIN</t>
  </si>
  <si>
    <t>moutlaw</t>
  </si>
  <si>
    <t>762 Maryland St.</t>
  </si>
  <si>
    <t>29201</t>
  </si>
  <si>
    <t>11024197761</t>
  </si>
  <si>
    <t>OWINGS,MARKQUISE</t>
  </si>
  <si>
    <t>mowings</t>
  </si>
  <si>
    <t>14942 Oak Valley DRIVE</t>
  </si>
  <si>
    <t>92336</t>
  </si>
  <si>
    <t>51021065685</t>
  </si>
  <si>
    <t>PAREDES,MICHAEL A</t>
  </si>
  <si>
    <t>MPAREDE</t>
  </si>
  <si>
    <t>379 VIA NAVONA</t>
  </si>
  <si>
    <t>MORGAN HILL</t>
  </si>
  <si>
    <t>95037</t>
  </si>
  <si>
    <t>71021142157</t>
  </si>
  <si>
    <t>PARMLEY,MICHAEL S</t>
  </si>
  <si>
    <t>MPARMLE</t>
  </si>
  <si>
    <t>13424 FLORAL AVE</t>
  </si>
  <si>
    <t>POWAY</t>
  </si>
  <si>
    <t>92064</t>
  </si>
  <si>
    <t>01024585430</t>
  </si>
  <si>
    <t>PERALTA,MARTIN</t>
  </si>
  <si>
    <t>mperal2</t>
  </si>
  <si>
    <t>1015 GREENBERRY DRIVE</t>
  </si>
  <si>
    <t>LA PUENTE</t>
  </si>
  <si>
    <t>91744</t>
  </si>
  <si>
    <t>81024525958</t>
  </si>
  <si>
    <t>PERRY,MICHAEL</t>
  </si>
  <si>
    <t>mperry7</t>
  </si>
  <si>
    <t>2452 mike Padgett hwy</t>
  </si>
  <si>
    <t>Augusta</t>
  </si>
  <si>
    <t>30906</t>
  </si>
  <si>
    <t>61024631056</t>
  </si>
  <si>
    <t>Persinger,Michael Lee</t>
  </si>
  <si>
    <t>mpersin</t>
  </si>
  <si>
    <t>1305 31st St SE</t>
  </si>
  <si>
    <t>Lot A1</t>
  </si>
  <si>
    <t>Minot</t>
  </si>
  <si>
    <t>58701</t>
  </si>
  <si>
    <t>81024627888</t>
  </si>
  <si>
    <t>PIDI,MIGUEL</t>
  </si>
  <si>
    <t>mpidi</t>
  </si>
  <si>
    <t>127 magazine street</t>
  </si>
  <si>
    <t>91024625989</t>
  </si>
  <si>
    <t>POINTER,MICAH D</t>
  </si>
  <si>
    <t>mpointe</t>
  </si>
  <si>
    <t>804 FUQUA STREET</t>
  </si>
  <si>
    <t>76012</t>
  </si>
  <si>
    <t>81024631088</t>
  </si>
  <si>
    <t>POLITE,MARK A</t>
  </si>
  <si>
    <t>mpolite</t>
  </si>
  <si>
    <t>5416 QUINCE ROAD</t>
  </si>
  <si>
    <t>46563</t>
  </si>
  <si>
    <t>41024585434</t>
  </si>
  <si>
    <t>POWELL,MARLON E</t>
  </si>
  <si>
    <t>mpowel4</t>
  </si>
  <si>
    <t>412 N WALNUT ST</t>
  </si>
  <si>
    <t>MEDICINE LODGE</t>
  </si>
  <si>
    <t>67104</t>
  </si>
  <si>
    <t>51022661915</t>
  </si>
  <si>
    <t>PRASAD,MADHO</t>
  </si>
  <si>
    <t>MPRASA1</t>
  </si>
  <si>
    <t>8470 CUTLER WAY</t>
  </si>
  <si>
    <t>95828</t>
  </si>
  <si>
    <t>31023286743</t>
  </si>
  <si>
    <t>PREFONTAINE,MICHAEL J</t>
  </si>
  <si>
    <t>MPREFON</t>
  </si>
  <si>
    <t>25742 PALERMO CT.</t>
  </si>
  <si>
    <t>MURRIETA</t>
  </si>
  <si>
    <t>92563</t>
  </si>
  <si>
    <t>71023629257</t>
  </si>
  <si>
    <t>PROBST,MICHAEL L</t>
  </si>
  <si>
    <t>mprobst</t>
  </si>
  <si>
    <t>7861 E. CHAUNCEY ST.</t>
  </si>
  <si>
    <t>85715</t>
  </si>
  <si>
    <t>11024623651</t>
  </si>
  <si>
    <t>QUINONES,MANUEL</t>
  </si>
  <si>
    <t>mquinon</t>
  </si>
  <si>
    <t>13429 Camilla ST #F</t>
  </si>
  <si>
    <t>WHITTIER</t>
  </si>
  <si>
    <t>90602</t>
  </si>
  <si>
    <t>31024622293</t>
  </si>
  <si>
    <t>QYTEZA,MEDI</t>
  </si>
  <si>
    <t>mqyteza</t>
  </si>
  <si>
    <t>38 LEWIS AVE</t>
  </si>
  <si>
    <t>WOLCOTT</t>
  </si>
  <si>
    <t>06716</t>
  </si>
  <si>
    <t>21023281562</t>
  </si>
  <si>
    <t>RASSAIAN,MEHRAN</t>
  </si>
  <si>
    <t>MRASSA0</t>
  </si>
  <si>
    <t>16303 25th ave se</t>
  </si>
  <si>
    <t>Mill creek</t>
  </si>
  <si>
    <t>98012</t>
  </si>
  <si>
    <t>81023034118</t>
  </si>
  <si>
    <t>RASSAIAN,MEHRDAD</t>
  </si>
  <si>
    <t>MRASSAI</t>
  </si>
  <si>
    <t>1430 W CASINO RD</t>
  </si>
  <si>
    <t>UNIT 123</t>
  </si>
  <si>
    <t>98204</t>
  </si>
  <si>
    <t>51024619745</t>
  </si>
  <si>
    <t>RAY,MARK</t>
  </si>
  <si>
    <t>mray0</t>
  </si>
  <si>
    <t>3116 Tournament drive</t>
  </si>
  <si>
    <t>Chesapeake</t>
  </si>
  <si>
    <t>31023915493</t>
  </si>
  <si>
    <t>REDIKER,MICHAEL A</t>
  </si>
  <si>
    <t>mredike</t>
  </si>
  <si>
    <t>213 SPRING BEAUTY DRIVE</t>
  </si>
  <si>
    <t>WILLIAMSTOWN</t>
  </si>
  <si>
    <t>08094</t>
  </si>
  <si>
    <t>71024631187</t>
  </si>
  <si>
    <t>RICE,MICHAEL</t>
  </si>
  <si>
    <t>mrice</t>
  </si>
  <si>
    <t>8337 80th street s</t>
  </si>
  <si>
    <t>cottage grove</t>
  </si>
  <si>
    <t>55016</t>
  </si>
  <si>
    <t>81023642458</t>
  </si>
  <si>
    <t>RILEY,MICHAEL</t>
  </si>
  <si>
    <t>mriley</t>
  </si>
  <si>
    <t>19 HICKORY RD</t>
  </si>
  <si>
    <t>CARY</t>
  </si>
  <si>
    <t>60013</t>
  </si>
  <si>
    <t>61024630576</t>
  </si>
  <si>
    <t>RIOJAZ,MIGUEL</t>
  </si>
  <si>
    <t>mriojaz</t>
  </si>
  <si>
    <t>6026 US HIGHWAY 183 SOUTH</t>
  </si>
  <si>
    <t>CUERO</t>
  </si>
  <si>
    <t>77954</t>
  </si>
  <si>
    <t>91024579209</t>
  </si>
  <si>
    <t>RISEKHIL,MOHAMMAD</t>
  </si>
  <si>
    <t>mrisekh</t>
  </si>
  <si>
    <t>1011 Santiam st</t>
  </si>
  <si>
    <t>Georgetown</t>
  </si>
  <si>
    <t>31023717483</t>
  </si>
  <si>
    <t>ROBINSON,MONTY L</t>
  </si>
  <si>
    <t>mrobi84</t>
  </si>
  <si>
    <t>642 E Pershing RD</t>
  </si>
  <si>
    <t>60653</t>
  </si>
  <si>
    <t>61022682666</t>
  </si>
  <si>
    <t>RODRIGUEZ,MARTIN L</t>
  </si>
  <si>
    <t>MROD198</t>
  </si>
  <si>
    <t>P.O. Box 1973</t>
  </si>
  <si>
    <t>41856 E ACACIA AVE</t>
  </si>
  <si>
    <t>Hemet</t>
  </si>
  <si>
    <t>71021057117</t>
  </si>
  <si>
    <t>RODRIGUEZ,MARIO A</t>
  </si>
  <si>
    <t>MRODRI1</t>
  </si>
  <si>
    <t>827 CENTRE</t>
  </si>
  <si>
    <t>75208</t>
  </si>
  <si>
    <t>21024627112</t>
  </si>
  <si>
    <t>ROELKE,MATTHEW J</t>
  </si>
  <si>
    <t>mroelke</t>
  </si>
  <si>
    <t>249 San Carlos Pt</t>
  </si>
  <si>
    <t>Hot Springs</t>
  </si>
  <si>
    <t>71913</t>
  </si>
  <si>
    <t>51021757435</t>
  </si>
  <si>
    <t>ROGERS,MICHAEL D</t>
  </si>
  <si>
    <t>MROGER3</t>
  </si>
  <si>
    <t>5113 WILFORD RD</t>
  </si>
  <si>
    <t>11024630661</t>
  </si>
  <si>
    <t>ROGERS,MATTHEW D</t>
  </si>
  <si>
    <t>mrogers</t>
  </si>
  <si>
    <t>2978 N OXFORD ST</t>
  </si>
  <si>
    <t>CLAREMONT</t>
  </si>
  <si>
    <t>28610</t>
  </si>
  <si>
    <t>51021033635</t>
  </si>
  <si>
    <t>ROGGE,MARK J</t>
  </si>
  <si>
    <t>MROGGE1</t>
  </si>
  <si>
    <t>3390 HARRIS STATION RD</t>
  </si>
  <si>
    <t>BAINBRIDGE</t>
  </si>
  <si>
    <t>45612</t>
  </si>
  <si>
    <t>21024631132</t>
  </si>
  <si>
    <t>SAHIBZADA,MOHAMMAD</t>
  </si>
  <si>
    <t>msahibz</t>
  </si>
  <si>
    <t>5340 HOLMES RUN PKWY UNIT#1010</t>
  </si>
  <si>
    <t>21024629972</t>
  </si>
  <si>
    <t>SAJJAD,MOHAMMAD AZIM</t>
  </si>
  <si>
    <t>msajjad</t>
  </si>
  <si>
    <t>5571 WALNUT BLOSSOM DRIVE</t>
  </si>
  <si>
    <t>APT 8</t>
  </si>
  <si>
    <t>95123</t>
  </si>
  <si>
    <t>21024627612</t>
  </si>
  <si>
    <t>Samim,Mohammad Saber</t>
  </si>
  <si>
    <t>msamim</t>
  </si>
  <si>
    <t>2349 Redwood Drive</t>
  </si>
  <si>
    <t>81021890628</t>
  </si>
  <si>
    <t>SANER,MARTIN L</t>
  </si>
  <si>
    <t>MSANER1</t>
  </si>
  <si>
    <t>1529 E PRICE</t>
  </si>
  <si>
    <t>65804</t>
  </si>
  <si>
    <t>91024627279</t>
  </si>
  <si>
    <t>SCHENCK,MALCOLM</t>
  </si>
  <si>
    <t>mschenc</t>
  </si>
  <si>
    <t>28 evergreen pl</t>
  </si>
  <si>
    <t>Keansburg</t>
  </si>
  <si>
    <t>07734</t>
  </si>
  <si>
    <t>01024630770</t>
  </si>
  <si>
    <t>SCIGLIANO,MICHAEL</t>
  </si>
  <si>
    <t>mscigli</t>
  </si>
  <si>
    <t>7204 REMINGTON AVE</t>
  </si>
  <si>
    <t>93309</t>
  </si>
  <si>
    <t>11024576621</t>
  </si>
  <si>
    <t>SCOTT,MICHAEL A</t>
  </si>
  <si>
    <t>mscott1</t>
  </si>
  <si>
    <t>911 Cecil Avenue</t>
  </si>
  <si>
    <t>46219</t>
  </si>
  <si>
    <t>41024630764</t>
  </si>
  <si>
    <t>SELF,MARTARIAL</t>
  </si>
  <si>
    <t>mself</t>
  </si>
  <si>
    <t>9946 E CARMEL CT</t>
  </si>
  <si>
    <t>70818</t>
  </si>
  <si>
    <t>41021052604</t>
  </si>
  <si>
    <t>SERNA,MARIO F</t>
  </si>
  <si>
    <t>MSERNA1</t>
  </si>
  <si>
    <t>7368 LOBDELL RD</t>
  </si>
  <si>
    <t>LINDEN</t>
  </si>
  <si>
    <t>48451</t>
  </si>
  <si>
    <t>11024627561</t>
  </si>
  <si>
    <t>SERRATO,MIGUEL</t>
  </si>
  <si>
    <t>mserrat</t>
  </si>
  <si>
    <t>1454 KINGS RD</t>
  </si>
  <si>
    <t>CARPENTERSVILLE</t>
  </si>
  <si>
    <t>60110</t>
  </si>
  <si>
    <t>01024622630</t>
  </si>
  <si>
    <t>SHARIFI,MASIHULLAH</t>
  </si>
  <si>
    <t>mshari0</t>
  </si>
  <si>
    <t>17943 Milroy Drive</t>
  </si>
  <si>
    <t>22026</t>
  </si>
  <si>
    <t>21024616262</t>
  </si>
  <si>
    <t>SHARIFI,MANZOORHUSSAIN</t>
  </si>
  <si>
    <t>msharif</t>
  </si>
  <si>
    <t>5320 satterfild drive</t>
  </si>
  <si>
    <t>41021049434</t>
  </si>
  <si>
    <t>SHORT,MICHAEL A</t>
  </si>
  <si>
    <t>MSHORT1</t>
  </si>
  <si>
    <t>121 LAUREL LANE</t>
  </si>
  <si>
    <t>EAST PEORIA</t>
  </si>
  <si>
    <t>61611</t>
  </si>
  <si>
    <t>51024630715</t>
  </si>
  <si>
    <t>SHRUM,MICHAEL S</t>
  </si>
  <si>
    <t>mshrum</t>
  </si>
  <si>
    <t>525 MISTY LANE</t>
  </si>
  <si>
    <t>CAVE CITY</t>
  </si>
  <si>
    <t>72521</t>
  </si>
  <si>
    <t>01024617980</t>
  </si>
  <si>
    <t>SILVA,MARCO A</t>
  </si>
  <si>
    <t>msilva2</t>
  </si>
  <si>
    <t>23172 ROYAL PALM CIRCLE</t>
  </si>
  <si>
    <t>HARLINGEN</t>
  </si>
  <si>
    <t>78552</t>
  </si>
  <si>
    <t>91021048479</t>
  </si>
  <si>
    <t>SLAUGHTER,MICHAEL R</t>
  </si>
  <si>
    <t>MSLAUG</t>
  </si>
  <si>
    <t>305 DOSHER ST</t>
  </si>
  <si>
    <t>CONGERVILLE</t>
  </si>
  <si>
    <t>61729</t>
  </si>
  <si>
    <t>01024628480</t>
  </si>
  <si>
    <t>SMITH,MORGAN</t>
  </si>
  <si>
    <t>msmith</t>
  </si>
  <si>
    <t>2050 E BELVEDERE</t>
  </si>
  <si>
    <t>21239</t>
  </si>
  <si>
    <t>11024629771</t>
  </si>
  <si>
    <t>SMITH,MONTAVIUS D</t>
  </si>
  <si>
    <t>msmith3</t>
  </si>
  <si>
    <t>426 N CANAL STREET</t>
  </si>
  <si>
    <t>39046</t>
  </si>
  <si>
    <t>51024526965</t>
  </si>
  <si>
    <t>SMITHSON,MICHAEL C</t>
  </si>
  <si>
    <t>msmiths</t>
  </si>
  <si>
    <t>14381 Se 61st Ave</t>
  </si>
  <si>
    <t>Summerfield</t>
  </si>
  <si>
    <t>34491</t>
  </si>
  <si>
    <t>61024630616</t>
  </si>
  <si>
    <t>SOVEREEN,MICHAEL L</t>
  </si>
  <si>
    <t>msovere</t>
  </si>
  <si>
    <t>7950 PATHWAY LOOP</t>
  </si>
  <si>
    <t>71107</t>
  </si>
  <si>
    <t>01024607330</t>
  </si>
  <si>
    <t>STANFORD,MARK</t>
  </si>
  <si>
    <t>mstanfo</t>
  </si>
  <si>
    <t>1324 HOLLAND RD</t>
  </si>
  <si>
    <t>BELTON</t>
  </si>
  <si>
    <t>76513</t>
  </si>
  <si>
    <t>61024630446</t>
  </si>
  <si>
    <t>STANTON,MICHAEL</t>
  </si>
  <si>
    <t>mstanto</t>
  </si>
  <si>
    <t>820 SCRANTON ROAD</t>
  </si>
  <si>
    <t>APT #1505</t>
  </si>
  <si>
    <t>31525</t>
  </si>
  <si>
    <t>21024629402</t>
  </si>
  <si>
    <t>STOAKLEY,MYLOV</t>
  </si>
  <si>
    <t>mstoakl</t>
  </si>
  <si>
    <t>917 EAST 78TH ST</t>
  </si>
  <si>
    <t>APT 301W</t>
  </si>
  <si>
    <t>81004666578</t>
  </si>
  <si>
    <t>SWANN,MICHAEL</t>
  </si>
  <si>
    <t>mswann</t>
  </si>
  <si>
    <t>12 MAPLE DR</t>
  </si>
  <si>
    <t>CASTLETON</t>
  </si>
  <si>
    <t>12033</t>
  </si>
  <si>
    <t>61024627176</t>
  </si>
  <si>
    <t>SWEZEY,MITCHELL</t>
  </si>
  <si>
    <t>mswezey</t>
  </si>
  <si>
    <t>5801 NW 90TH ST</t>
  </si>
  <si>
    <t>73132</t>
  </si>
  <si>
    <t>11021111471</t>
  </si>
  <si>
    <t>TAFOYA,MICHAEL J</t>
  </si>
  <si>
    <t>MTAFOY</t>
  </si>
  <si>
    <t>1415 VILLA LILA Street NE</t>
  </si>
  <si>
    <t>ALBUQUERQUE</t>
  </si>
  <si>
    <t>87113</t>
  </si>
  <si>
    <t>11024621031</t>
  </si>
  <si>
    <t>TERRALL,MARVIN</t>
  </si>
  <si>
    <t>mterral</t>
  </si>
  <si>
    <t>4221 rosewood ave</t>
  </si>
  <si>
    <t>St.louis</t>
  </si>
  <si>
    <t>63120</t>
  </si>
  <si>
    <t>81024627558</t>
  </si>
  <si>
    <t>TIMMONS,MICHAEL L</t>
  </si>
  <si>
    <t>mtimmon</t>
  </si>
  <si>
    <t>3704 s 350 E</t>
  </si>
  <si>
    <t>Kokomo</t>
  </si>
  <si>
    <t>81024612308</t>
  </si>
  <si>
    <t>TRANTHAM,MATTHEW A</t>
  </si>
  <si>
    <t>mtrant0</t>
  </si>
  <si>
    <t>6147 Choctaw Dr</t>
  </si>
  <si>
    <t>Mabank</t>
  </si>
  <si>
    <t>75156</t>
  </si>
  <si>
    <t>11024631381</t>
  </si>
  <si>
    <t>TRAVERS,MARC</t>
  </si>
  <si>
    <t>mtraver</t>
  </si>
  <si>
    <t>2080 COUNTY ROAD 15 BLVD</t>
  </si>
  <si>
    <t>01024386300</t>
  </si>
  <si>
    <t>VITEZ,MICHAEL R</t>
  </si>
  <si>
    <t>mvitez</t>
  </si>
  <si>
    <t>100 E 28th st</t>
  </si>
  <si>
    <t>Farmington</t>
  </si>
  <si>
    <t>87401</t>
  </si>
  <si>
    <t>21024552302</t>
  </si>
  <si>
    <t>VU,MITCHELL C</t>
  </si>
  <si>
    <t>mvu001</t>
  </si>
  <si>
    <t>8552 BERMUDA AVE</t>
  </si>
  <si>
    <t>WESTMINSTER</t>
  </si>
  <si>
    <t>92683</t>
  </si>
  <si>
    <t>71024620467</t>
  </si>
  <si>
    <t>WALI,MAHMOOD W</t>
  </si>
  <si>
    <t>mwali</t>
  </si>
  <si>
    <t>11908 Rutherford Dr Fredericksburg VA</t>
  </si>
  <si>
    <t>Spotsylvania County</t>
  </si>
  <si>
    <t>Fredericksburg</t>
  </si>
  <si>
    <t>22407</t>
  </si>
  <si>
    <t>61024631356</t>
  </si>
  <si>
    <t>WALI,MUHAMMAD BILAL</t>
  </si>
  <si>
    <t>mwali0</t>
  </si>
  <si>
    <t>9528 ELVIS LN</t>
  </si>
  <si>
    <t>LANHAM</t>
  </si>
  <si>
    <t>20706</t>
  </si>
  <si>
    <t>41024629884</t>
  </si>
  <si>
    <t>WARNER,MATTHEW</t>
  </si>
  <si>
    <t>mwarne0</t>
  </si>
  <si>
    <t>712 JAEDUKE DRIVE</t>
  </si>
  <si>
    <t>40517</t>
  </si>
  <si>
    <t>11024527501</t>
  </si>
  <si>
    <t>WASHINGTON II,MARSHALL P</t>
  </si>
  <si>
    <t>mwashi6</t>
  </si>
  <si>
    <t>1450 Hayes Leonard</t>
  </si>
  <si>
    <t>Valparaiso</t>
  </si>
  <si>
    <t>46385</t>
  </si>
  <si>
    <t>91021320509</t>
  </si>
  <si>
    <t>WEBER,MARK w</t>
  </si>
  <si>
    <t>MWEBER9</t>
  </si>
  <si>
    <t>11 LINCOLN STREET</t>
  </si>
  <si>
    <t>31022208493</t>
  </si>
  <si>
    <t>TADLOCK,MICHAEL A</t>
  </si>
  <si>
    <t>MWHEAT1</t>
  </si>
  <si>
    <t>163 FLOWERS RD</t>
  </si>
  <si>
    <t>MOUNT OLIVE</t>
  </si>
  <si>
    <t>28365</t>
  </si>
  <si>
    <t>11023872931</t>
  </si>
  <si>
    <t>WHITE,MARCUS</t>
  </si>
  <si>
    <t>MWHI112</t>
  </si>
  <si>
    <t>4620 Great Plains Way</t>
  </si>
  <si>
    <t>Mansfield</t>
  </si>
  <si>
    <t>01024578760</t>
  </si>
  <si>
    <t>WIDEN,MICHAEL A</t>
  </si>
  <si>
    <t>mwiden</t>
  </si>
  <si>
    <t>2378 G Ave</t>
  </si>
  <si>
    <t>Perry</t>
  </si>
  <si>
    <t>50220</t>
  </si>
  <si>
    <t>01024625810</t>
  </si>
  <si>
    <t>WILLIAMSON,MATTHEW E</t>
  </si>
  <si>
    <t>mwilli1</t>
  </si>
  <si>
    <t>3470 TEAKWOOD DRIVE</t>
  </si>
  <si>
    <t>PACE</t>
  </si>
  <si>
    <t>61024615706</t>
  </si>
  <si>
    <t>WOHLFORD,MARTIN A</t>
  </si>
  <si>
    <t>mwohlfo</t>
  </si>
  <si>
    <t>555 W. NORTH ST.</t>
  </si>
  <si>
    <t>GOLIAD</t>
  </si>
  <si>
    <t>77963</t>
  </si>
  <si>
    <t>51024539215</t>
  </si>
  <si>
    <t>WOMBLES,MICHAEL S</t>
  </si>
  <si>
    <t>mwombl0</t>
  </si>
  <si>
    <t>396 fawn dr</t>
  </si>
  <si>
    <t>Box springs</t>
  </si>
  <si>
    <t>31801</t>
  </si>
  <si>
    <t>81021888738</t>
  </si>
  <si>
    <t>WRIGHT,MIKE</t>
  </si>
  <si>
    <t>MWRIG31</t>
  </si>
  <si>
    <t>37744 teaberry cir</t>
  </si>
  <si>
    <t>selbyville</t>
  </si>
  <si>
    <t>19975</t>
  </si>
  <si>
    <t>11024629821</t>
  </si>
  <si>
    <t>WRIGHT,MICHAEL R</t>
  </si>
  <si>
    <t>mwrigh0</t>
  </si>
  <si>
    <t>8619 S DUDLEY ST</t>
  </si>
  <si>
    <t>LITTLETON</t>
  </si>
  <si>
    <t>80128</t>
  </si>
  <si>
    <t>91023106579</t>
  </si>
  <si>
    <t>YEPEZ,MIGUEL G</t>
  </si>
  <si>
    <t>MYEPEZ0</t>
  </si>
  <si>
    <t>5542 TRAILHEAD LOOP</t>
  </si>
  <si>
    <t>MARYSVILLE</t>
  </si>
  <si>
    <t>95901</t>
  </si>
  <si>
    <t>61022027926</t>
  </si>
  <si>
    <t>YOUNG,MARK</t>
  </si>
  <si>
    <t>MYOUN41</t>
  </si>
  <si>
    <t>17036 S. HAVEN</t>
  </si>
  <si>
    <t>ORLAND HILLS</t>
  </si>
  <si>
    <t>81024615868</t>
  </si>
  <si>
    <t>Yousufy,Mohammad Asif</t>
  </si>
  <si>
    <t>myousu0</t>
  </si>
  <si>
    <t>12369 azure lane</t>
  </si>
  <si>
    <t>Fairfax</t>
  </si>
  <si>
    <t>22033</t>
  </si>
  <si>
    <t>41022816504</t>
  </si>
  <si>
    <t>AHMED,NAZIM U</t>
  </si>
  <si>
    <t>NAHMED9</t>
  </si>
  <si>
    <t>2727 Holland Ave</t>
  </si>
  <si>
    <t>APT  1</t>
  </si>
  <si>
    <t>11024629981</t>
  </si>
  <si>
    <t>AKERBERG,NELSE</t>
  </si>
  <si>
    <t>nakerbe</t>
  </si>
  <si>
    <t>1049 eckerson rd</t>
  </si>
  <si>
    <t>CENTRALIA</t>
  </si>
  <si>
    <t>98531</t>
  </si>
  <si>
    <t>01024626710</t>
  </si>
  <si>
    <t>ALMARAZ,NICHOLAS J</t>
  </si>
  <si>
    <t>nalmara</t>
  </si>
  <si>
    <t>3104 SAM HOUSTON DRIVE, APT 77</t>
  </si>
  <si>
    <t>11024626601</t>
  </si>
  <si>
    <t>ANDREWS,NATHAN M</t>
  </si>
  <si>
    <t>nandrew</t>
  </si>
  <si>
    <t>4232 Avenida Palermo Apt A</t>
  </si>
  <si>
    <t>41024630044</t>
  </si>
  <si>
    <t>BAILEY,NIGEL</t>
  </si>
  <si>
    <t>nbailey</t>
  </si>
  <si>
    <t>302 MORROW RD</t>
  </si>
  <si>
    <t>APT 56L</t>
  </si>
  <si>
    <t>51024631165</t>
  </si>
  <si>
    <t>BENSON,NATHANIAL A</t>
  </si>
  <si>
    <t>nbenson</t>
  </si>
  <si>
    <t>22541 LENOX DRIVE</t>
  </si>
  <si>
    <t>FAIRVIEW PARK</t>
  </si>
  <si>
    <t>44126</t>
  </si>
  <si>
    <t>21024631352</t>
  </si>
  <si>
    <t>BLAIR,NICHOLAS E</t>
  </si>
  <si>
    <t>nblair</t>
  </si>
  <si>
    <t>68 BRICKYARD RD</t>
  </si>
  <si>
    <t>WAYNESVILLE</t>
  </si>
  <si>
    <t>31566</t>
  </si>
  <si>
    <t>01024627870</t>
  </si>
  <si>
    <t>BOWEN,NICHOLAS</t>
  </si>
  <si>
    <t>nbowen</t>
  </si>
  <si>
    <t>125 MERCER STREET</t>
  </si>
  <si>
    <t>08865</t>
  </si>
  <si>
    <t>31024624683</t>
  </si>
  <si>
    <t>BOX,NOAH C</t>
  </si>
  <si>
    <t>nbox0</t>
  </si>
  <si>
    <t>551 VZCR 3428</t>
  </si>
  <si>
    <t>WILLS POINT</t>
  </si>
  <si>
    <t>75169</t>
  </si>
  <si>
    <t>01024627860</t>
  </si>
  <si>
    <t>BOYER,NIKITA K</t>
  </si>
  <si>
    <t>nboyer</t>
  </si>
  <si>
    <t>66 HOLLINGSWORTH MANOR</t>
  </si>
  <si>
    <t>91024628489</t>
  </si>
  <si>
    <t>Brents,Neil</t>
  </si>
  <si>
    <t>nbrents</t>
  </si>
  <si>
    <t>1134 Muhammad Ali</t>
  </si>
  <si>
    <t>40203</t>
  </si>
  <si>
    <t>11024231521</t>
  </si>
  <si>
    <t>BURD,NATHAN</t>
  </si>
  <si>
    <t>nburd</t>
  </si>
  <si>
    <t>4715 Oakville Rd</t>
  </si>
  <si>
    <t>Appomattox</t>
  </si>
  <si>
    <t>24522</t>
  </si>
  <si>
    <t>71024631137</t>
  </si>
  <si>
    <t>BYERS,NATHAN</t>
  </si>
  <si>
    <t>nbyers</t>
  </si>
  <si>
    <t>4090 Hodges blvd apt. 912</t>
  </si>
  <si>
    <t>32224</t>
  </si>
  <si>
    <t>11022734421</t>
  </si>
  <si>
    <t>CABALLERO,NELSON</t>
  </si>
  <si>
    <t>NCABALL</t>
  </si>
  <si>
    <t>305 Lariat Ln</t>
  </si>
  <si>
    <t>KISSIMMEE</t>
  </si>
  <si>
    <t>34743</t>
  </si>
  <si>
    <t>91021054339</t>
  </si>
  <si>
    <t>CHUN,NORMAN D</t>
  </si>
  <si>
    <t>NCHUN1</t>
  </si>
  <si>
    <t>54-218 Keala rd</t>
  </si>
  <si>
    <t>HAUULA</t>
  </si>
  <si>
    <t>96717</t>
  </si>
  <si>
    <t>31024619273</t>
  </si>
  <si>
    <t>CORONADO,NATHANIEL I</t>
  </si>
  <si>
    <t>ncorona</t>
  </si>
  <si>
    <t>3661 MCDOWELL ST</t>
  </si>
  <si>
    <t>LE GRAND</t>
  </si>
  <si>
    <t>95333</t>
  </si>
  <si>
    <t>11022503361</t>
  </si>
  <si>
    <t>CRNALIC,NEDZAD</t>
  </si>
  <si>
    <t>NCRNALI</t>
  </si>
  <si>
    <t>744 86th avenue north</t>
  </si>
  <si>
    <t>saint petersburg</t>
  </si>
  <si>
    <t>33702</t>
  </si>
  <si>
    <t>31024577203</t>
  </si>
  <si>
    <t>CRUZ,NELSON</t>
  </si>
  <si>
    <t>ncruz0</t>
  </si>
  <si>
    <t>24204 SW 107 COURT</t>
  </si>
  <si>
    <t>01021044740</t>
  </si>
  <si>
    <t>CRUZ MORALES,NELSON</t>
  </si>
  <si>
    <t>NCRUZMO</t>
  </si>
  <si>
    <t>HC 02 BOX 15888</t>
  </si>
  <si>
    <t>31024623523</t>
  </si>
  <si>
    <t>ELLIS,NATHAN</t>
  </si>
  <si>
    <t>nellis</t>
  </si>
  <si>
    <t>16660 CLYDE</t>
  </si>
  <si>
    <t>SOUTH HOLLAND</t>
  </si>
  <si>
    <t>60473</t>
  </si>
  <si>
    <t>21021618402</t>
  </si>
  <si>
    <t>ESTES,NICHOLAS M</t>
  </si>
  <si>
    <t>NESTES1</t>
  </si>
  <si>
    <t>3601 GOFF ST.</t>
  </si>
  <si>
    <t>TIFTON</t>
  </si>
  <si>
    <t>31794</t>
  </si>
  <si>
    <t>31021030103</t>
  </si>
  <si>
    <t>FANNELL,NICHOLAS R</t>
  </si>
  <si>
    <t>NFANNEL</t>
  </si>
  <si>
    <t>523 FERNWOOD TERRACE</t>
  </si>
  <si>
    <t>07036</t>
  </si>
  <si>
    <t>61024329546</t>
  </si>
  <si>
    <t>FERREIRA,NOLAN</t>
  </si>
  <si>
    <t>nferrei</t>
  </si>
  <si>
    <t>628 FAIRVIEW AVE</t>
  </si>
  <si>
    <t>UNIT 14</t>
  </si>
  <si>
    <t>ARCADIA</t>
  </si>
  <si>
    <t>91007</t>
  </si>
  <si>
    <t>71024542107</t>
  </si>
  <si>
    <t>FRANCO,NELZON J</t>
  </si>
  <si>
    <t>nfranco</t>
  </si>
  <si>
    <t>400 MANDA LN</t>
  </si>
  <si>
    <t>APT 519</t>
  </si>
  <si>
    <t>WHEELING</t>
  </si>
  <si>
    <t>60090</t>
  </si>
  <si>
    <t>91024629749</t>
  </si>
  <si>
    <t>GETZ,NATHANIEL</t>
  </si>
  <si>
    <t>ngetz</t>
  </si>
  <si>
    <t>1519 CANTERFORD COURT</t>
  </si>
  <si>
    <t>11024628541</t>
  </si>
  <si>
    <t>GROVES,NICO D</t>
  </si>
  <si>
    <t>ngroves</t>
  </si>
  <si>
    <t>10 ARDMORE DRIVE</t>
  </si>
  <si>
    <t>TAYLORS</t>
  </si>
  <si>
    <t>29687</t>
  </si>
  <si>
    <t>61024621246</t>
  </si>
  <si>
    <t>JAMALY,NANGYALAI</t>
  </si>
  <si>
    <t>njamaly</t>
  </si>
  <si>
    <t>8714 Farnham way</t>
  </si>
  <si>
    <t>Bristow</t>
  </si>
  <si>
    <t>20136</t>
  </si>
  <si>
    <t>51024618405</t>
  </si>
  <si>
    <t>LEAL,NICHOLAS</t>
  </si>
  <si>
    <t>nleal</t>
  </si>
  <si>
    <t>1412 EAST SIMPSON AVENUE</t>
  </si>
  <si>
    <t>11003657001</t>
  </si>
  <si>
    <t>LONGORIA,NATHAN</t>
  </si>
  <si>
    <t>nlongor</t>
  </si>
  <si>
    <t>1142 REGINA TRAIL</t>
  </si>
  <si>
    <t>WAYLAND</t>
  </si>
  <si>
    <t>49348</t>
  </si>
  <si>
    <t>91001840219</t>
  </si>
  <si>
    <t>MARTIS,NICOLAS</t>
  </si>
  <si>
    <t>nmart71</t>
  </si>
  <si>
    <t>URB ESTANCIAS DEL BOSQUE</t>
  </si>
  <si>
    <t>CALLE AGUIRRE 12</t>
  </si>
  <si>
    <t>61022220526</t>
  </si>
  <si>
    <t>MARTINEZ,NOE A</t>
  </si>
  <si>
    <t>nmarti0</t>
  </si>
  <si>
    <t>9605 ELIZABETH AVE APT F</t>
  </si>
  <si>
    <t>SOUTH GATE</t>
  </si>
  <si>
    <t>90280</t>
  </si>
  <si>
    <t>31024630803</t>
  </si>
  <si>
    <t>MASSIAH,NORWIN</t>
  </si>
  <si>
    <t>nmassia</t>
  </si>
  <si>
    <t>803 QUINN CT</t>
  </si>
  <si>
    <t>01023252080</t>
  </si>
  <si>
    <t>Cooper Jr,NEAL L</t>
  </si>
  <si>
    <t>NMATHI1</t>
  </si>
  <si>
    <t>2720 COZUMEL DRIVE</t>
  </si>
  <si>
    <t>Apt 1515</t>
  </si>
  <si>
    <t>MELBOURNE</t>
  </si>
  <si>
    <t>32935</t>
  </si>
  <si>
    <t>51024137535</t>
  </si>
  <si>
    <t>MOLINA,NORBERTO</t>
  </si>
  <si>
    <t>nmolina</t>
  </si>
  <si>
    <t>11134 Reichling Ln.</t>
  </si>
  <si>
    <t>90606</t>
  </si>
  <si>
    <t>31021045923</t>
  </si>
  <si>
    <t>NIEVES HUERTAS,NELSON</t>
  </si>
  <si>
    <t>NNIEVE</t>
  </si>
  <si>
    <t>Valle San Luis</t>
  </si>
  <si>
    <t>185 Via de la Colina</t>
  </si>
  <si>
    <t>00725-3369</t>
  </si>
  <si>
    <t>21024630862</t>
  </si>
  <si>
    <t>POWELL,NIGEL D</t>
  </si>
  <si>
    <t>npowell</t>
  </si>
  <si>
    <t>103 ELIZABETH CIRCLE</t>
  </si>
  <si>
    <t>MOYOCK</t>
  </si>
  <si>
    <t>27958</t>
  </si>
  <si>
    <t>91023099029</t>
  </si>
  <si>
    <t>PRYOR,NEIL M</t>
  </si>
  <si>
    <t>NPRYOR</t>
  </si>
  <si>
    <t>6341 duncan drive</t>
  </si>
  <si>
    <t>Poland</t>
  </si>
  <si>
    <t>44514</t>
  </si>
  <si>
    <t>81024630588</t>
  </si>
  <si>
    <t>RAMIREZ,NOE D</t>
  </si>
  <si>
    <t>nramire</t>
  </si>
  <si>
    <t>2609 20TH ST.</t>
  </si>
  <si>
    <t>ZION</t>
  </si>
  <si>
    <t>60099</t>
  </si>
  <si>
    <t>71022354007</t>
  </si>
  <si>
    <t>REYES JR,NOE J</t>
  </si>
  <si>
    <t>NREYESJ</t>
  </si>
  <si>
    <t>8812 Broadstone PL</t>
  </si>
  <si>
    <t>11024053951</t>
  </si>
  <si>
    <t>ROARK,NICHOLAS</t>
  </si>
  <si>
    <t>nroark</t>
  </si>
  <si>
    <t>379 Upper Doe Bag Road</t>
  </si>
  <si>
    <t>Green Mountain</t>
  </si>
  <si>
    <t>28740</t>
  </si>
  <si>
    <t>31023280423</t>
  </si>
  <si>
    <t>SEATON,NASSER A</t>
  </si>
  <si>
    <t>NSEATON</t>
  </si>
  <si>
    <t>15165 Pawleys Pl.</t>
  </si>
  <si>
    <t>WALDORF</t>
  </si>
  <si>
    <t>20601</t>
  </si>
  <si>
    <t>31024623903</t>
  </si>
  <si>
    <t>SHAMS,NASER Q</t>
  </si>
  <si>
    <t>nshams</t>
  </si>
  <si>
    <t>7701 BRISTOL SQUARE CT</t>
  </si>
  <si>
    <t>22153</t>
  </si>
  <si>
    <t>91024622799</t>
  </si>
  <si>
    <t>SINGH,NEEL</t>
  </si>
  <si>
    <t>nsingh1</t>
  </si>
  <si>
    <t>10010 GOLDEN GIVEN RD E APT 3 TACOMA, WA 98445</t>
  </si>
  <si>
    <t>TACOMA</t>
  </si>
  <si>
    <t>98445</t>
  </si>
  <si>
    <t>01024542030</t>
  </si>
  <si>
    <t>SURRATT,NOAH</t>
  </si>
  <si>
    <t>nsurrat</t>
  </si>
  <si>
    <t>1134 O HARA DR</t>
  </si>
  <si>
    <t>78251</t>
  </si>
  <si>
    <t>81024524598</t>
  </si>
  <si>
    <t>SWISHER,NICHOLAS A</t>
  </si>
  <si>
    <t>nswishe</t>
  </si>
  <si>
    <t>11709 ELDER LANE</t>
  </si>
  <si>
    <t>LITHOPOLIS</t>
  </si>
  <si>
    <t>43136</t>
  </si>
  <si>
    <t>31024585543</t>
  </si>
  <si>
    <t>UNG,NARETH S</t>
  </si>
  <si>
    <t>nung0</t>
  </si>
  <si>
    <t>6792 SANTA RITA AVE</t>
  </si>
  <si>
    <t>GARDEN GROVE</t>
  </si>
  <si>
    <t>92845</t>
  </si>
  <si>
    <t>11022636081</t>
  </si>
  <si>
    <t>VYAS,NILESH R</t>
  </si>
  <si>
    <t>NVYAS</t>
  </si>
  <si>
    <t>17704  E Benwood St.</t>
  </si>
  <si>
    <t>Covina</t>
  </si>
  <si>
    <t>41023687634</t>
  </si>
  <si>
    <t>WOOD,NEAL J</t>
  </si>
  <si>
    <t>NWOOD4</t>
  </si>
  <si>
    <t>1020 vivroux ranch rd</t>
  </si>
  <si>
    <t>Seguin</t>
  </si>
  <si>
    <t>78155</t>
  </si>
  <si>
    <t>51024492975</t>
  </si>
  <si>
    <t>ADEYANJU,OLUWASEGUN</t>
  </si>
  <si>
    <t>oadeyan</t>
  </si>
  <si>
    <t>8403 NEWPORT MANOR TRACE</t>
  </si>
  <si>
    <t>77407</t>
  </si>
  <si>
    <t>81024614178</t>
  </si>
  <si>
    <t>AGUNBIADE,OLANREWAJU</t>
  </si>
  <si>
    <t>oagunbi</t>
  </si>
  <si>
    <t>S</t>
  </si>
  <si>
    <t>20502 manor Laila Ln,</t>
  </si>
  <si>
    <t>91022187379</t>
  </si>
  <si>
    <t>AZARYAN,OVIK</t>
  </si>
  <si>
    <t>OAZARYA</t>
  </si>
  <si>
    <t>10331 SAMOA AVE</t>
  </si>
  <si>
    <t>TUJUNGA</t>
  </si>
  <si>
    <t>91042</t>
  </si>
  <si>
    <t>21024630002</t>
  </si>
  <si>
    <t>BLEUS,OJ</t>
  </si>
  <si>
    <t>obleus</t>
  </si>
  <si>
    <t>6711 CHESTER PARK CIRCLE</t>
  </si>
  <si>
    <t>32222</t>
  </si>
  <si>
    <t>51024623435</t>
  </si>
  <si>
    <t>CAMILO,ORLANDO D</t>
  </si>
  <si>
    <t>ocamilo</t>
  </si>
  <si>
    <t>40 Thornton Street</t>
  </si>
  <si>
    <t>01841</t>
  </si>
  <si>
    <t>01022061500</t>
  </si>
  <si>
    <t>GARDNER,ORETT S</t>
  </si>
  <si>
    <t>OGARDN1</t>
  </si>
  <si>
    <t>8571 SUNSET STRIP</t>
  </si>
  <si>
    <t>SUNRISE</t>
  </si>
  <si>
    <t>33322</t>
  </si>
  <si>
    <t>71024515987</t>
  </si>
  <si>
    <t>GOMEZ,OSCAR J</t>
  </si>
  <si>
    <t>ogomez1</t>
  </si>
  <si>
    <t>116 W MANCHESTER DR</t>
  </si>
  <si>
    <t>91024629319</t>
  </si>
  <si>
    <t>GONZALEZ,OMAR</t>
  </si>
  <si>
    <t>ogonza2</t>
  </si>
  <si>
    <t>7367 NW 173RD DR</t>
  </si>
  <si>
    <t>61023895466</t>
  </si>
  <si>
    <t>GYAPONG,OSEI A</t>
  </si>
  <si>
    <t>ogyapon</t>
  </si>
  <si>
    <t>2208 Osprey lane</t>
  </si>
  <si>
    <t>Mcleansville</t>
  </si>
  <si>
    <t>27301</t>
  </si>
  <si>
    <t>81024540158</t>
  </si>
  <si>
    <t>HENDERSON,OTIS L</t>
  </si>
  <si>
    <t>ohende0</t>
  </si>
  <si>
    <t>8138 Medley st. Apt. 202</t>
  </si>
  <si>
    <t>Avon</t>
  </si>
  <si>
    <t>46123</t>
  </si>
  <si>
    <t>41024575984</t>
  </si>
  <si>
    <t>HIBBERT,ODAINE E</t>
  </si>
  <si>
    <t>ohibber</t>
  </si>
  <si>
    <t>6815 RIVERDALE ROAD</t>
  </si>
  <si>
    <t>APT A3</t>
  </si>
  <si>
    <t>20737</t>
  </si>
  <si>
    <t>21024622842</t>
  </si>
  <si>
    <t>KARTO,OBEDIAH G</t>
  </si>
  <si>
    <t>okarto</t>
  </si>
  <si>
    <t>3085  Vidalia   CT</t>
  </si>
  <si>
    <t>Single family home</t>
  </si>
  <si>
    <t>91024340119</t>
  </si>
  <si>
    <t>LONGORIA,OMAR</t>
  </si>
  <si>
    <t>olongo0</t>
  </si>
  <si>
    <t>4039 solid dr.</t>
  </si>
  <si>
    <t>brownsville</t>
  </si>
  <si>
    <t>78521</t>
  </si>
  <si>
    <t>11023823291</t>
  </si>
  <si>
    <t>MINNIS,OMARI L</t>
  </si>
  <si>
    <t>OMINNIS</t>
  </si>
  <si>
    <t>1508 2nd st sw</t>
  </si>
  <si>
    <t>apt22</t>
  </si>
  <si>
    <t>20024</t>
  </si>
  <si>
    <t>31022837693</t>
  </si>
  <si>
    <t>NEVAREZ,OMAR</t>
  </si>
  <si>
    <t>onevare</t>
  </si>
  <si>
    <t>631 PACKARD DRIVE</t>
  </si>
  <si>
    <t>60120</t>
  </si>
  <si>
    <t>91023916179</t>
  </si>
  <si>
    <t>NICOLAS,OBLIN</t>
  </si>
  <si>
    <t>onicola</t>
  </si>
  <si>
    <t>731 WASHINGTON AVENUE EXT</t>
  </si>
  <si>
    <t>06708</t>
  </si>
  <si>
    <t>51022509945</t>
  </si>
  <si>
    <t>OLAGUE,OSAHON</t>
  </si>
  <si>
    <t>OOLAGUE</t>
  </si>
  <si>
    <t>790 ELDERT LN</t>
  </si>
  <si>
    <t>APT 5U</t>
  </si>
  <si>
    <t>11208</t>
  </si>
  <si>
    <t>91021763359</t>
  </si>
  <si>
    <t>OLALEYE,OLUSEGUN</t>
  </si>
  <si>
    <t>OOLALEY</t>
  </si>
  <si>
    <t>7820  S. YATES BLVD</t>
  </si>
  <si>
    <t>71023936877</t>
  </si>
  <si>
    <t>Payne,Ozie</t>
  </si>
  <si>
    <t>opayne</t>
  </si>
  <si>
    <t>11868 Barden Tower</t>
  </si>
  <si>
    <t>Blackjack</t>
  </si>
  <si>
    <t>63033</t>
  </si>
  <si>
    <t>41022214814</t>
  </si>
  <si>
    <t>PETRE,OLIMPIU</t>
  </si>
  <si>
    <t>OPETRE</t>
  </si>
  <si>
    <t>11907 PARKLAWN DRIVE</t>
  </si>
  <si>
    <t>APT 102</t>
  </si>
  <si>
    <t>ROCKVILLE</t>
  </si>
  <si>
    <t>20852</t>
  </si>
  <si>
    <t>91022989689</t>
  </si>
  <si>
    <t>REYES HERNANDEZ,OMAR</t>
  </si>
  <si>
    <t>oreyesh</t>
  </si>
  <si>
    <t>22013 SEASHORE CIRCLE</t>
  </si>
  <si>
    <t>ESTERO</t>
  </si>
  <si>
    <t>33928</t>
  </si>
  <si>
    <t>71021214097</t>
  </si>
  <si>
    <t>RODRIGUEZ,OSCAR</t>
  </si>
  <si>
    <t>ORODR06</t>
  </si>
  <si>
    <t>PO BOX 620702</t>
  </si>
  <si>
    <t>orlando</t>
  </si>
  <si>
    <t>32862-0702</t>
  </si>
  <si>
    <t>61024591776</t>
  </si>
  <si>
    <t>orodrig</t>
  </si>
  <si>
    <t>12372 NEWBROOK DR</t>
  </si>
  <si>
    <t>77072</t>
  </si>
  <si>
    <t>61024616876</t>
  </si>
  <si>
    <t>ROSALES,OMAR</t>
  </si>
  <si>
    <t>orosale</t>
  </si>
  <si>
    <t>1940 9TH STREET</t>
  </si>
  <si>
    <t>61024628636</t>
  </si>
  <si>
    <t>SLAYTON IZEVBUWA,OSA J</t>
  </si>
  <si>
    <t>oslayto</t>
  </si>
  <si>
    <t>1305 GRESS STREET</t>
  </si>
  <si>
    <t>MANVILLE</t>
  </si>
  <si>
    <t>08835</t>
  </si>
  <si>
    <t>31024630603</t>
  </si>
  <si>
    <t>TURPIN,ONYX</t>
  </si>
  <si>
    <t>oturpin</t>
  </si>
  <si>
    <t>986 18TH AVE 2L</t>
  </si>
  <si>
    <t>07106</t>
  </si>
  <si>
    <t>51024584565</t>
  </si>
  <si>
    <t>VANEGAS,OMAR J</t>
  </si>
  <si>
    <t>ovanega</t>
  </si>
  <si>
    <t>1240 BURKE AVENUE 3C</t>
  </si>
  <si>
    <t>10469</t>
  </si>
  <si>
    <t>21024630432</t>
  </si>
  <si>
    <t>VERDUZCO,OSCAR</t>
  </si>
  <si>
    <t>overduz</t>
  </si>
  <si>
    <t>8407 DIXON DRIVE</t>
  </si>
  <si>
    <t>78745</t>
  </si>
  <si>
    <t>31024066783</t>
  </si>
  <si>
    <t>ZALDANA,OLAND</t>
  </si>
  <si>
    <t>ozaldan</t>
  </si>
  <si>
    <t>2883 S.W. 85th AVE</t>
  </si>
  <si>
    <t>Miramar</t>
  </si>
  <si>
    <t>33025</t>
  </si>
  <si>
    <t>21024626732</t>
  </si>
  <si>
    <t>ALVAREZ,PEDRO D</t>
  </si>
  <si>
    <t>palvare</t>
  </si>
  <si>
    <t>1725 north Lyndhurst dr</t>
  </si>
  <si>
    <t>Speedway</t>
  </si>
  <si>
    <t>46224</t>
  </si>
  <si>
    <t>41022910044</t>
  </si>
  <si>
    <t>ANTINORI JR,PHILIP J</t>
  </si>
  <si>
    <t>PANTINO</t>
  </si>
  <si>
    <t>6632 SOUTH SHORE LANE</t>
  </si>
  <si>
    <t>SHERWOOD</t>
  </si>
  <si>
    <t>72120</t>
  </si>
  <si>
    <t>51021055145</t>
  </si>
  <si>
    <t>BIBEAU,PAUL R</t>
  </si>
  <si>
    <t>PBIBEA</t>
  </si>
  <si>
    <t>515 DICKINSON STREET</t>
  </si>
  <si>
    <t>FALL RIVER</t>
  </si>
  <si>
    <t>02721</t>
  </si>
  <si>
    <t>41021059624</t>
  </si>
  <si>
    <t>BOSMAN,PAUL C</t>
  </si>
  <si>
    <t>PBOSMA1</t>
  </si>
  <si>
    <t>12940 N BELLWOOD ST</t>
  </si>
  <si>
    <t>HOLLAND</t>
  </si>
  <si>
    <t>49424</t>
  </si>
  <si>
    <t>51024630535</t>
  </si>
  <si>
    <t>BRADY,PAUL C</t>
  </si>
  <si>
    <t>pbrady</t>
  </si>
  <si>
    <t>2095 LAKE GROVE LANE</t>
  </si>
  <si>
    <t>CROFTON</t>
  </si>
  <si>
    <t>21114</t>
  </si>
  <si>
    <t>21024627522</t>
  </si>
  <si>
    <t>BROWN,PAUL</t>
  </si>
  <si>
    <t>pbrown</t>
  </si>
  <si>
    <t>1190 POST LAKE PL #210</t>
  </si>
  <si>
    <t>32703</t>
  </si>
  <si>
    <t>21021052922</t>
  </si>
  <si>
    <t>BUI,PHUOC M</t>
  </si>
  <si>
    <t>PBUI1</t>
  </si>
  <si>
    <t>2642 E. TITUS AVE</t>
  </si>
  <si>
    <t>DES MOINES</t>
  </si>
  <si>
    <t>50320</t>
  </si>
  <si>
    <t>01024625990</t>
  </si>
  <si>
    <t>BUSTAMANTE,PEDRO</t>
  </si>
  <si>
    <t>pbustam</t>
  </si>
  <si>
    <t>4307 S. 12TH AVE</t>
  </si>
  <si>
    <t>85714</t>
  </si>
  <si>
    <t>51024155135</t>
  </si>
  <si>
    <t>BUTLER,PATRICK E</t>
  </si>
  <si>
    <t>pbutler</t>
  </si>
  <si>
    <t>430 SAND ROAD</t>
  </si>
  <si>
    <t>PARKER</t>
  </si>
  <si>
    <t>16049</t>
  </si>
  <si>
    <t>01024627810</t>
  </si>
  <si>
    <t>CAMPBELL,PHILIP</t>
  </si>
  <si>
    <t>pcampbe</t>
  </si>
  <si>
    <t>3704 ROGENE STREET</t>
  </si>
  <si>
    <t>NORTH RICHLAND HILLS</t>
  </si>
  <si>
    <t>76180</t>
  </si>
  <si>
    <t>81022001888</t>
  </si>
  <si>
    <t>CAPELLO,PHILIP L</t>
  </si>
  <si>
    <t>PCAPELL</t>
  </si>
  <si>
    <t>94 ALPINE ST</t>
  </si>
  <si>
    <t>03102</t>
  </si>
  <si>
    <t>11024630141</t>
  </si>
  <si>
    <t>CARRINGTON,PAUL</t>
  </si>
  <si>
    <t>pcarrin</t>
  </si>
  <si>
    <t>6535 TAREYTON RD</t>
  </si>
  <si>
    <t>28314</t>
  </si>
  <si>
    <t>51022028195</t>
  </si>
  <si>
    <t>CRAWFORD,PETER c</t>
  </si>
  <si>
    <t>PCRAWF</t>
  </si>
  <si>
    <t>4702 HAWKSBURY</t>
  </si>
  <si>
    <t>PIKESVILLE</t>
  </si>
  <si>
    <t>21208</t>
  </si>
  <si>
    <t>21024630662</t>
  </si>
  <si>
    <t>DELIZ,PARKER E</t>
  </si>
  <si>
    <t>pdeliz</t>
  </si>
  <si>
    <t>12860 COUNTY ROAD 3580</t>
  </si>
  <si>
    <t>81023677328</t>
  </si>
  <si>
    <t>Diley,Paul W</t>
  </si>
  <si>
    <t>PDILEY</t>
  </si>
  <si>
    <t>900 Martell Ct #A</t>
  </si>
  <si>
    <t>Bel Air</t>
  </si>
  <si>
    <t>11024630271</t>
  </si>
  <si>
    <t>DOWDY,PAUL</t>
  </si>
  <si>
    <t>pdowdy</t>
  </si>
  <si>
    <t>1075 BROAD RIPPLE AVE# 135</t>
  </si>
  <si>
    <t>46220</t>
  </si>
  <si>
    <t>71023022207</t>
  </si>
  <si>
    <t>DRIGPAL,PARMANAND</t>
  </si>
  <si>
    <t>PDRIGPA</t>
  </si>
  <si>
    <t>4419 hill ave</t>
  </si>
  <si>
    <t>71021063097</t>
  </si>
  <si>
    <t>DUNKLE,PETER M</t>
  </si>
  <si>
    <t>PDUNKL</t>
  </si>
  <si>
    <t>3024 W Sidney Rd</t>
  </si>
  <si>
    <t>Deer Park</t>
  </si>
  <si>
    <t>99006</t>
  </si>
  <si>
    <t>21022306042</t>
  </si>
  <si>
    <t>EGUILOS,PATRICIO L</t>
  </si>
  <si>
    <t>PEGUILO</t>
  </si>
  <si>
    <t>1405 CORCORAN AVE</t>
  </si>
  <si>
    <t>94589</t>
  </si>
  <si>
    <t>31024629293</t>
  </si>
  <si>
    <t>ESPINOZA,PAUL</t>
  </si>
  <si>
    <t>pespino</t>
  </si>
  <si>
    <t>111N 49TH AVENUE CT</t>
  </si>
  <si>
    <t>GREELEY</t>
  </si>
  <si>
    <t>80634</t>
  </si>
  <si>
    <t>41021048364</t>
  </si>
  <si>
    <t>FLAK,PAUL H</t>
  </si>
  <si>
    <t>PFLAK1</t>
  </si>
  <si>
    <t>4132 BRANDES ST</t>
  </si>
  <si>
    <t>ERIE</t>
  </si>
  <si>
    <t>16504</t>
  </si>
  <si>
    <t>11021064511</t>
  </si>
  <si>
    <t>FORD,PAUL L</t>
  </si>
  <si>
    <t>PFORD9</t>
  </si>
  <si>
    <t>14617 sellers rd</t>
  </si>
  <si>
    <t>houston</t>
  </si>
  <si>
    <t>77060</t>
  </si>
  <si>
    <t>51024619515</t>
  </si>
  <si>
    <t>GAGNON,PATRICK T</t>
  </si>
  <si>
    <t>pgagnon</t>
  </si>
  <si>
    <t>2423 Pacific ave</t>
  </si>
  <si>
    <t>Aberdeen</t>
  </si>
  <si>
    <t>98520</t>
  </si>
  <si>
    <t>41021914414</t>
  </si>
  <si>
    <t>GEARY,PATRICK</t>
  </si>
  <si>
    <t>PGEARY1</t>
  </si>
  <si>
    <t>1257 RINCON ST</t>
  </si>
  <si>
    <t>SIMI VALLEY</t>
  </si>
  <si>
    <t>93065</t>
  </si>
  <si>
    <t>41023825214</t>
  </si>
  <si>
    <t>HASSELL,PHILLIP A</t>
  </si>
  <si>
    <t>PHASSE0</t>
  </si>
  <si>
    <t>7705 GAELIC DR</t>
  </si>
  <si>
    <t>28306-8504</t>
  </si>
  <si>
    <t>91024628669</t>
  </si>
  <si>
    <t>HAWKINS,PRESTON</t>
  </si>
  <si>
    <t>phawkin</t>
  </si>
  <si>
    <t>106 S ASHE ST</t>
  </si>
  <si>
    <t>41024608144</t>
  </si>
  <si>
    <t>HEMMINGS,PETER L</t>
  </si>
  <si>
    <t>phemmi0</t>
  </si>
  <si>
    <t>215 Kingsbury Cir</t>
  </si>
  <si>
    <t>Warner Robins</t>
  </si>
  <si>
    <t>81024620258</t>
  </si>
  <si>
    <t>HOLMAN,PATRICK</t>
  </si>
  <si>
    <t>pholman</t>
  </si>
  <si>
    <t>310 STALLINGS DR</t>
  </si>
  <si>
    <t>MCDONOUGH</t>
  </si>
  <si>
    <t>30252</t>
  </si>
  <si>
    <t>61023095756</t>
  </si>
  <si>
    <t>PEDROLA,IGMEDIO JR. D</t>
  </si>
  <si>
    <t>PIGMEDI</t>
  </si>
  <si>
    <t>3821 Pine Gate Tr.</t>
  </si>
  <si>
    <t>61024568746</t>
  </si>
  <si>
    <t>JACOBSON,PAUL</t>
  </si>
  <si>
    <t>pjacobs</t>
  </si>
  <si>
    <t>110 WOODS LANE</t>
  </si>
  <si>
    <t>COLDSPRING</t>
  </si>
  <si>
    <t>77331</t>
  </si>
  <si>
    <t>01024631220</t>
  </si>
  <si>
    <t>KANTZAS,PETER</t>
  </si>
  <si>
    <t>pkantza</t>
  </si>
  <si>
    <t>45 BANK APT APT 4</t>
  </si>
  <si>
    <t>DERBY</t>
  </si>
  <si>
    <t>06418</t>
  </si>
  <si>
    <t>41024622824</t>
  </si>
  <si>
    <t>KARAMUZE,PHILIP</t>
  </si>
  <si>
    <t>pkaramu</t>
  </si>
  <si>
    <t>5323 MAIN STREET</t>
  </si>
  <si>
    <t>WINDHAM</t>
  </si>
  <si>
    <t>12496</t>
  </si>
  <si>
    <t>31023608993</t>
  </si>
  <si>
    <t>KROESSLER,PETER R</t>
  </si>
  <si>
    <t>PKROESS</t>
  </si>
  <si>
    <t>7334 SR2,</t>
  </si>
  <si>
    <t>Great Southern overland stage Rte</t>
  </si>
  <si>
    <t>Julian</t>
  </si>
  <si>
    <t>92036</t>
  </si>
  <si>
    <t>91024630759</t>
  </si>
  <si>
    <t>LABOY,PEDRO J</t>
  </si>
  <si>
    <t>plaboy</t>
  </si>
  <si>
    <t>217 Division St.</t>
  </si>
  <si>
    <t>2ND FLOOR</t>
  </si>
  <si>
    <t>AMSTERDAM</t>
  </si>
  <si>
    <t>12010</t>
  </si>
  <si>
    <t>01024080900</t>
  </si>
  <si>
    <t>LAMBERT,PHILIP</t>
  </si>
  <si>
    <t>plambe0</t>
  </si>
  <si>
    <t>109 Caroline Ct</t>
  </si>
  <si>
    <t>Clayton</t>
  </si>
  <si>
    <t>27520</t>
  </si>
  <si>
    <t>01024630630</t>
  </si>
  <si>
    <t>LARA,PAULA</t>
  </si>
  <si>
    <t>plara</t>
  </si>
  <si>
    <t>625 SMELKER STREET</t>
  </si>
  <si>
    <t>77707</t>
  </si>
  <si>
    <t>11024629631</t>
  </si>
  <si>
    <t>LATUS,PIERRE</t>
  </si>
  <si>
    <t>platus</t>
  </si>
  <si>
    <t>5692 Bixbywoods court</t>
  </si>
  <si>
    <t>43232</t>
  </si>
  <si>
    <t>71024631007</t>
  </si>
  <si>
    <t>LAWSON,PHILLIP D</t>
  </si>
  <si>
    <t>plawson</t>
  </si>
  <si>
    <t>4655 N Greensburg Rd</t>
  </si>
  <si>
    <t>Smithdale</t>
  </si>
  <si>
    <t>39664</t>
  </si>
  <si>
    <t>01022027850</t>
  </si>
  <si>
    <t>LICATA,PATRICK S</t>
  </si>
  <si>
    <t>PLICAT</t>
  </si>
  <si>
    <t>3451 W Ridge Rd</t>
  </si>
  <si>
    <t>14626</t>
  </si>
  <si>
    <t>11024477921</t>
  </si>
  <si>
    <t>LUCAS,Peyton n</t>
  </si>
  <si>
    <t>plucas</t>
  </si>
  <si>
    <t>99 Ingram Road</t>
  </si>
  <si>
    <t>Whitley City</t>
  </si>
  <si>
    <t>42653</t>
  </si>
  <si>
    <t>41024617894</t>
  </si>
  <si>
    <t>MARIN,PEDRO</t>
  </si>
  <si>
    <t>pmarin</t>
  </si>
  <si>
    <t>1300 MACKINAW AVE</t>
  </si>
  <si>
    <t>CALUMET CITY</t>
  </si>
  <si>
    <t>31024630433</t>
  </si>
  <si>
    <t>NAVAS,PASQUALE M</t>
  </si>
  <si>
    <t>pnavas</t>
  </si>
  <si>
    <t>1904 CRESTMORE PL</t>
  </si>
  <si>
    <t>FORT COLLINS</t>
  </si>
  <si>
    <t>80521</t>
  </si>
  <si>
    <t>41021180164</t>
  </si>
  <si>
    <t>OKEEFE,PATRICK</t>
  </si>
  <si>
    <t>pokeefe</t>
  </si>
  <si>
    <t>17604 NE 182ND AVE</t>
  </si>
  <si>
    <t>BRUSH PRAIRIE</t>
  </si>
  <si>
    <t>98606</t>
  </si>
  <si>
    <t>21021035782</t>
  </si>
  <si>
    <t>OSBORNE,PATRICK W</t>
  </si>
  <si>
    <t>POSBOR</t>
  </si>
  <si>
    <t>109 MONTCLAIR DR</t>
  </si>
  <si>
    <t>97479</t>
  </si>
  <si>
    <t>91022528159</t>
  </si>
  <si>
    <t>OSTROWSKI,PETER</t>
  </si>
  <si>
    <t>POSTROW</t>
  </si>
  <si>
    <t>135 RICHARDS DRIVE</t>
  </si>
  <si>
    <t>PALATINE</t>
  </si>
  <si>
    <t>60074</t>
  </si>
  <si>
    <t>91021054269</t>
  </si>
  <si>
    <t>PINHEIRO,PAULO A</t>
  </si>
  <si>
    <t>PPINHEI</t>
  </si>
  <si>
    <t>33 GRACE CIRCLE</t>
  </si>
  <si>
    <t>E TAUNTON</t>
  </si>
  <si>
    <t>02718</t>
  </si>
  <si>
    <t>81024631158</t>
  </si>
  <si>
    <t>ROBERTSON JR,PATRICK</t>
  </si>
  <si>
    <t>probert</t>
  </si>
  <si>
    <t>3615 JENNYLIND AVE</t>
  </si>
  <si>
    <t>NORTH HIGHLANDS</t>
  </si>
  <si>
    <t>95660</t>
  </si>
  <si>
    <t>81024627248</t>
  </si>
  <si>
    <t>ROSEN,PETER</t>
  </si>
  <si>
    <t>prosen</t>
  </si>
  <si>
    <t>5637 SOFT SKIES DRIVE</t>
  </si>
  <si>
    <t>SARASOTA</t>
  </si>
  <si>
    <t>34238</t>
  </si>
  <si>
    <t>51021275215</t>
  </si>
  <si>
    <t>RUCKERT,PAUL L</t>
  </si>
  <si>
    <t>PRUCKE</t>
  </si>
  <si>
    <t>719  FREEDOM CRIDER RD</t>
  </si>
  <si>
    <t>FREEDOM</t>
  </si>
  <si>
    <t>15042</t>
  </si>
  <si>
    <t>91024492979</t>
  </si>
  <si>
    <t>SEHGAL,PRATEEK</t>
  </si>
  <si>
    <t>psehga0</t>
  </si>
  <si>
    <t>1644 Langum way</t>
  </si>
  <si>
    <t>Manteca</t>
  </si>
  <si>
    <t>95337</t>
  </si>
  <si>
    <t>61022494826</t>
  </si>
  <si>
    <t>SELLERS,PAUL A</t>
  </si>
  <si>
    <t>pseller</t>
  </si>
  <si>
    <t>1205 CRESTLINE RD</t>
  </si>
  <si>
    <t>WENDELL</t>
  </si>
  <si>
    <t>27591</t>
  </si>
  <si>
    <t>11021060701</t>
  </si>
  <si>
    <t>SKOCELAS,PATRICK J</t>
  </si>
  <si>
    <t>PSKOCEL</t>
  </si>
  <si>
    <t>2930 TILDON</t>
  </si>
  <si>
    <t>SAGINAW</t>
  </si>
  <si>
    <t>48603</t>
  </si>
  <si>
    <t>91024620469</t>
  </si>
  <si>
    <t>STELLA,PIERO</t>
  </si>
  <si>
    <t>pstella</t>
  </si>
  <si>
    <t>33778 PLOWSHARE RD</t>
  </si>
  <si>
    <t>WILDOMAR</t>
  </si>
  <si>
    <t>92595</t>
  </si>
  <si>
    <t>91024631139</t>
  </si>
  <si>
    <t>THIBODEAU,PAUL</t>
  </si>
  <si>
    <t>pthibod</t>
  </si>
  <si>
    <t>10206 ANGORA DRIVE</t>
  </si>
  <si>
    <t>CHELTENHAM</t>
  </si>
  <si>
    <t>20623</t>
  </si>
  <si>
    <t>11022499011</t>
  </si>
  <si>
    <t>TRAN,PHUONG V</t>
  </si>
  <si>
    <t>PTRAN07</t>
  </si>
  <si>
    <t>12362 GAMMA ST.</t>
  </si>
  <si>
    <t>92840</t>
  </si>
  <si>
    <t>61024618986</t>
  </si>
  <si>
    <t>VILLANUEVA,PABLO</t>
  </si>
  <si>
    <t>pvilla0</t>
  </si>
  <si>
    <t>4 E GARLAND AVE</t>
  </si>
  <si>
    <t>41022814034</t>
  </si>
  <si>
    <t>WALLRICH,PATRICK A</t>
  </si>
  <si>
    <t>PWALLRI</t>
  </si>
  <si>
    <t>3103 5th street</t>
  </si>
  <si>
    <t>Saint Cloud</t>
  </si>
  <si>
    <t>61024628566</t>
  </si>
  <si>
    <t>WELLIVER,PAUL</t>
  </si>
  <si>
    <t>pwelliv</t>
  </si>
  <si>
    <t>1436 NE 62ND ST</t>
  </si>
  <si>
    <t>66617</t>
  </si>
  <si>
    <t>61021242006</t>
  </si>
  <si>
    <t>WILLIAMS,PATRICK C</t>
  </si>
  <si>
    <t>PWILL50</t>
  </si>
  <si>
    <t>25 N 6TH ST</t>
  </si>
  <si>
    <t>77701</t>
  </si>
  <si>
    <t>81024631178</t>
  </si>
  <si>
    <t>WILLIAMS,PHILLIP T</t>
  </si>
  <si>
    <t>pwilli0</t>
  </si>
  <si>
    <t>3700WEST AVE. APT. K-2</t>
  </si>
  <si>
    <t>31023390713</t>
  </si>
  <si>
    <t>YARBOROUGH,PHILIP C</t>
  </si>
  <si>
    <t>PYARBOR</t>
  </si>
  <si>
    <t>637 SUNSET DR</t>
  </si>
  <si>
    <t>27330</t>
  </si>
  <si>
    <t>81022036568</t>
  </si>
  <si>
    <t>YEE,PATRICK</t>
  </si>
  <si>
    <t>PYEE3</t>
  </si>
  <si>
    <t>2129 E 21st Street</t>
  </si>
  <si>
    <t>94606</t>
  </si>
  <si>
    <t>21024626502</t>
  </si>
  <si>
    <t>YOUNG,PATRICK J</t>
  </si>
  <si>
    <t>pyoung</t>
  </si>
  <si>
    <t>505 BYRON RD</t>
  </si>
  <si>
    <t>PROSSER</t>
  </si>
  <si>
    <t>99350</t>
  </si>
  <si>
    <t>21024631172</t>
  </si>
  <si>
    <t>JONES,QYMELL H</t>
  </si>
  <si>
    <t>qjones</t>
  </si>
  <si>
    <t>114 BALLENTINE CROSSING LN</t>
  </si>
  <si>
    <t>UNIT 10204</t>
  </si>
  <si>
    <t>IRMO</t>
  </si>
  <si>
    <t>29063</t>
  </si>
  <si>
    <t>11024494811</t>
  </si>
  <si>
    <t>ABASSI,RAFI</t>
  </si>
  <si>
    <t>rabassi</t>
  </si>
  <si>
    <t>781 GLENCREEK DR TRACY</t>
  </si>
  <si>
    <t>TRACY</t>
  </si>
  <si>
    <t>95377</t>
  </si>
  <si>
    <t>71024333737</t>
  </si>
  <si>
    <t>ABBAS,ROBERT J</t>
  </si>
  <si>
    <t>rabbas</t>
  </si>
  <si>
    <t>6151 238TH AVE NE</t>
  </si>
  <si>
    <t>STACY</t>
  </si>
  <si>
    <t>55079</t>
  </si>
  <si>
    <t>21021154102</t>
  </si>
  <si>
    <t>AHEDO,RAFAEL</t>
  </si>
  <si>
    <t>RAHEDO1</t>
  </si>
  <si>
    <t>5832 COSTA CALIDA AVE N W</t>
  </si>
  <si>
    <t>87114</t>
  </si>
  <si>
    <t>51021049495</t>
  </si>
  <si>
    <t>ALDERMAN,RONALD L</t>
  </si>
  <si>
    <t>RALDERM</t>
  </si>
  <si>
    <t>18440 KESWICK ST</t>
  </si>
  <si>
    <t>UNIT 3</t>
  </si>
  <si>
    <t>RESEDA</t>
  </si>
  <si>
    <t>91335</t>
  </si>
  <si>
    <t>81024630888</t>
  </si>
  <si>
    <t>ALERS,RAFEAL</t>
  </si>
  <si>
    <t>ralers</t>
  </si>
  <si>
    <t>5400 DREXEL AVE</t>
  </si>
  <si>
    <t>LITTLE ROCK</t>
  </si>
  <si>
    <t>72209</t>
  </si>
  <si>
    <t>81022050998</t>
  </si>
  <si>
    <t>ARAMBULA,ROBERT R</t>
  </si>
  <si>
    <t>RARAMBU</t>
  </si>
  <si>
    <t>11429 FLOWER ST</t>
  </si>
  <si>
    <t>51024462355</t>
  </si>
  <si>
    <t>ARTHUR,RANSFORD</t>
  </si>
  <si>
    <t>rarthu1</t>
  </si>
  <si>
    <t>10015 GREENBELT ROAD</t>
  </si>
  <si>
    <t>APT #304</t>
  </si>
  <si>
    <t>41024617084</t>
  </si>
  <si>
    <t>ASOBS,RUBIN</t>
  </si>
  <si>
    <t>rasobs</t>
  </si>
  <si>
    <t>1728 Blake Abe</t>
  </si>
  <si>
    <t>53404</t>
  </si>
  <si>
    <t>51024626975</t>
  </si>
  <si>
    <t>ATKINS,RODNEY L</t>
  </si>
  <si>
    <t>ratkins</t>
  </si>
  <si>
    <t>44 Mauldin Farms lane #44</t>
  </si>
  <si>
    <t>Mauldin</t>
  </si>
  <si>
    <t>29662</t>
  </si>
  <si>
    <t>71021236377</t>
  </si>
  <si>
    <t>AYALA,ROGER G</t>
  </si>
  <si>
    <t>RAYALA1</t>
  </si>
  <si>
    <t>22781 NOLAN ST.</t>
  </si>
  <si>
    <t>LAKE FOREST</t>
  </si>
  <si>
    <t>92630</t>
  </si>
  <si>
    <t>81024630818</t>
  </si>
  <si>
    <t>AYALA MERCADO,ROBERTO</t>
  </si>
  <si>
    <t>rayalam</t>
  </si>
  <si>
    <t>1850 SE 18th AVE</t>
  </si>
  <si>
    <t>Apt 2008</t>
  </si>
  <si>
    <t>34471</t>
  </si>
  <si>
    <t>71024630907</t>
  </si>
  <si>
    <t>BALDERAS,ROBERTO</t>
  </si>
  <si>
    <t>rbalder</t>
  </si>
  <si>
    <t>4508 CORINNE DR</t>
  </si>
  <si>
    <t>KILLEEN</t>
  </si>
  <si>
    <t>76549</t>
  </si>
  <si>
    <t>91024625119</t>
  </si>
  <si>
    <t>BANKS,RICHARD</t>
  </si>
  <si>
    <t>rbanks</t>
  </si>
  <si>
    <t>5722 METCALF CT.</t>
  </si>
  <si>
    <t>66202</t>
  </si>
  <si>
    <t>71024630547</t>
  </si>
  <si>
    <t>BARNETT,ROBERT</t>
  </si>
  <si>
    <t>rbarnet</t>
  </si>
  <si>
    <t>3848 WORDSWORTH AVE</t>
  </si>
  <si>
    <t>31024625573</t>
  </si>
  <si>
    <t>BATES,ROBERT J</t>
  </si>
  <si>
    <t>rbates</t>
  </si>
  <si>
    <t>925 west 7th street</t>
  </si>
  <si>
    <t>DAVENPORT</t>
  </si>
  <si>
    <t>52802</t>
  </si>
  <si>
    <t>51022015845</t>
  </si>
  <si>
    <t>BERENGUER,ROBERTS</t>
  </si>
  <si>
    <t>rbereng</t>
  </si>
  <si>
    <t>5700 SW 127 AVE APT 1117</t>
  </si>
  <si>
    <t>33183</t>
  </si>
  <si>
    <t>71024629687</t>
  </si>
  <si>
    <t>BETHEA,RODNEY E</t>
  </si>
  <si>
    <t>rbethea</t>
  </si>
  <si>
    <t>101 BIRCH LN</t>
  </si>
  <si>
    <t>11023288541</t>
  </si>
  <si>
    <t>BISHOP,RANDALL Shawn</t>
  </si>
  <si>
    <t>RBISHO2</t>
  </si>
  <si>
    <t>130 COUNTY ROAD 1435</t>
  </si>
  <si>
    <t>BOGATA</t>
  </si>
  <si>
    <t>75417</t>
  </si>
  <si>
    <t>61024330066</t>
  </si>
  <si>
    <t>BOISVERT,RAYMOND</t>
  </si>
  <si>
    <t>rboisve</t>
  </si>
  <si>
    <t>162 HART DR #1</t>
  </si>
  <si>
    <t>EL CAJON</t>
  </si>
  <si>
    <t>61024631256</t>
  </si>
  <si>
    <t>BROOME,ROBERT M</t>
  </si>
  <si>
    <t>rbroome</t>
  </si>
  <si>
    <t>215 IRBY ROAD</t>
  </si>
  <si>
    <t>29301</t>
  </si>
  <si>
    <t>31024627513</t>
  </si>
  <si>
    <t>BROWN,RAYMOND</t>
  </si>
  <si>
    <t>rbrown</t>
  </si>
  <si>
    <t>205 COUNTY ROAD 790</t>
  </si>
  <si>
    <t>ETOWAH</t>
  </si>
  <si>
    <t>37331</t>
  </si>
  <si>
    <t>71021350367</t>
  </si>
  <si>
    <t>BUFORD,ROBERT W</t>
  </si>
  <si>
    <t>RBUFORD</t>
  </si>
  <si>
    <t>9830 Twin Beech Rd</t>
  </si>
  <si>
    <t>Fairhope</t>
  </si>
  <si>
    <t>36532</t>
  </si>
  <si>
    <t>31023601863</t>
  </si>
  <si>
    <t>BUSHEY,RANDALL</t>
  </si>
  <si>
    <t>rbushey</t>
  </si>
  <si>
    <t>48 BUSHEY DR</t>
  </si>
  <si>
    <t>SHELBURNE</t>
  </si>
  <si>
    <t>05482</t>
  </si>
  <si>
    <t>01024630260</t>
  </si>
  <si>
    <t>BUTCHER,RILEY</t>
  </si>
  <si>
    <t>rbutche</t>
  </si>
  <si>
    <t>210 BREWER RD</t>
  </si>
  <si>
    <t>RISON</t>
  </si>
  <si>
    <t>71665</t>
  </si>
  <si>
    <t>41021347394</t>
  </si>
  <si>
    <t>CARTWRIGHT,ROGER A</t>
  </si>
  <si>
    <t>RCARTWR</t>
  </si>
  <si>
    <t>138 South Lincoln Ave</t>
  </si>
  <si>
    <t>EAGARVILLE</t>
  </si>
  <si>
    <t>62023</t>
  </si>
  <si>
    <t>61021069986</t>
  </si>
  <si>
    <t>CASTRO,RODOLFO</t>
  </si>
  <si>
    <t>RCAST</t>
  </si>
  <si>
    <t>11961 NAVA STREET</t>
  </si>
  <si>
    <t>11021040961</t>
  </si>
  <si>
    <t>CIABATTONI,ROBERT</t>
  </si>
  <si>
    <t>RCIABAT</t>
  </si>
  <si>
    <t>66 BAKER BLVD</t>
  </si>
  <si>
    <t>MARLTON</t>
  </si>
  <si>
    <t>08053</t>
  </si>
  <si>
    <t>41024630074</t>
  </si>
  <si>
    <t>CLARK,ROBERT T</t>
  </si>
  <si>
    <t>rclark</t>
  </si>
  <si>
    <t>1530 BAGGETT ROAD</t>
  </si>
  <si>
    <t>RINGGOLD</t>
  </si>
  <si>
    <t>30736</t>
  </si>
  <si>
    <t>51024612915</t>
  </si>
  <si>
    <t>COLEMAN,ROBERT A</t>
  </si>
  <si>
    <t>rcolem1</t>
  </si>
  <si>
    <t>100 faint lane</t>
  </si>
  <si>
    <t>Savannah</t>
  </si>
  <si>
    <t>38372</t>
  </si>
  <si>
    <t>71021056327</t>
  </si>
  <si>
    <t>COOK JR,ROBERT L</t>
  </si>
  <si>
    <t>RCOOKJ</t>
  </si>
  <si>
    <t>6820 4TH AVE S</t>
  </si>
  <si>
    <t>91023191069</t>
  </si>
  <si>
    <t>CORIDON,ROBENSON</t>
  </si>
  <si>
    <t>RCORIDO</t>
  </si>
  <si>
    <t>1070 E Main St</t>
  </si>
  <si>
    <t>06902</t>
  </si>
  <si>
    <t>31021064093</t>
  </si>
  <si>
    <t>CORREA,RENE A</t>
  </si>
  <si>
    <t>RCORRE1</t>
  </si>
  <si>
    <t>CALLE1 #A16</t>
  </si>
  <si>
    <t>VILLA AURORA</t>
  </si>
  <si>
    <t>01024630230</t>
  </si>
  <si>
    <t>Cortez,Rene Ruben</t>
  </si>
  <si>
    <t>rcortez</t>
  </si>
  <si>
    <t>8729 Augusta Loop</t>
  </si>
  <si>
    <t>10104 truchas rd</t>
  </si>
  <si>
    <t>Laredo</t>
  </si>
  <si>
    <t>78045</t>
  </si>
  <si>
    <t>21021114772</t>
  </si>
  <si>
    <t>CROCKETT,ROGER E</t>
  </si>
  <si>
    <t>RCROCK</t>
  </si>
  <si>
    <t>2101 India Hook  rd</t>
  </si>
  <si>
    <t>Rock Hill</t>
  </si>
  <si>
    <t>29732</t>
  </si>
  <si>
    <t>81021004478</t>
  </si>
  <si>
    <t>CROSTHWAITE,ROBERT L</t>
  </si>
  <si>
    <t>rcrosth</t>
  </si>
  <si>
    <t>97 HIAWATHA DR</t>
  </si>
  <si>
    <t>BRIGHTWATERS</t>
  </si>
  <si>
    <t>11718</t>
  </si>
  <si>
    <t>81003398148</t>
  </si>
  <si>
    <t>CULLEY,RONNIE</t>
  </si>
  <si>
    <t>rculley</t>
  </si>
  <si>
    <t>147 SAWYERTOWN RD</t>
  </si>
  <si>
    <t>91021897049</t>
  </si>
  <si>
    <t>CURCIO,RICHARD</t>
  </si>
  <si>
    <t>RCURCI</t>
  </si>
  <si>
    <t>528 ELECTRIC AVE.</t>
  </si>
  <si>
    <t>WALLA WALLA</t>
  </si>
  <si>
    <t>99362</t>
  </si>
  <si>
    <t>71021284207</t>
  </si>
  <si>
    <t>DACPANO,RUDY C</t>
  </si>
  <si>
    <t>rdacpan</t>
  </si>
  <si>
    <t>1514 E MARDINA ST</t>
  </si>
  <si>
    <t>WEST COVINA</t>
  </si>
  <si>
    <t>91791</t>
  </si>
  <si>
    <t>91024539219</t>
  </si>
  <si>
    <t>Daigle Jr,Ryan J</t>
  </si>
  <si>
    <t>rdaigle</t>
  </si>
  <si>
    <t>105 Geist St</t>
  </si>
  <si>
    <t>Houma</t>
  </si>
  <si>
    <t>31024620413</t>
  </si>
  <si>
    <t>DE GRANGE,RHYEN</t>
  </si>
  <si>
    <t>rdegran</t>
  </si>
  <si>
    <t>2610 QUAKING CT</t>
  </si>
  <si>
    <t>CALDWELL</t>
  </si>
  <si>
    <t>83607</t>
  </si>
  <si>
    <t>01024613040</t>
  </si>
  <si>
    <t>DELEIJA,ROBERTO U</t>
  </si>
  <si>
    <t>rdeleij</t>
  </si>
  <si>
    <t>4439 s Drake ave</t>
  </si>
  <si>
    <t>4846 w 22 pl</t>
  </si>
  <si>
    <t>Cicero</t>
  </si>
  <si>
    <t>11021908061</t>
  </si>
  <si>
    <t>DELEKTA,RAYMOND J</t>
  </si>
  <si>
    <t>RDELEKT</t>
  </si>
  <si>
    <t>62 DILLA ST</t>
  </si>
  <si>
    <t>MILFORD</t>
  </si>
  <si>
    <t>01757-1104</t>
  </si>
  <si>
    <t>51022625575</t>
  </si>
  <si>
    <t>DRAUGHN,ROBERT L</t>
  </si>
  <si>
    <t>RDRAUGH</t>
  </si>
  <si>
    <t>324 BURLER ST</t>
  </si>
  <si>
    <t>27292</t>
  </si>
  <si>
    <t>61022341786</t>
  </si>
  <si>
    <t>EBERHARDT,ROBERT W</t>
  </si>
  <si>
    <t>REBER01</t>
  </si>
  <si>
    <t>10688 Sunset Ridge Drive</t>
  </si>
  <si>
    <t>Kelseyville</t>
  </si>
  <si>
    <t>95451</t>
  </si>
  <si>
    <t>11021134121</t>
  </si>
  <si>
    <t>EDGE,RUSSELL R</t>
  </si>
  <si>
    <t>REDGE</t>
  </si>
  <si>
    <t>478 FUNNY FARM ROAD</t>
  </si>
  <si>
    <t>30528</t>
  </si>
  <si>
    <t>41023023774</t>
  </si>
  <si>
    <t>EHLERT,ROGER L</t>
  </si>
  <si>
    <t>REHLERT</t>
  </si>
  <si>
    <t>730 16TH STREET NE</t>
  </si>
  <si>
    <t>57201</t>
  </si>
  <si>
    <t>61021068276</t>
  </si>
  <si>
    <t>ELLIOTT,RICKY L</t>
  </si>
  <si>
    <t>RELLIO2</t>
  </si>
  <si>
    <t>29555 Cambridge dr</t>
  </si>
  <si>
    <t>MENIFEE</t>
  </si>
  <si>
    <t>41022505714</t>
  </si>
  <si>
    <t>ESCOBEDO,ROGELIO</t>
  </si>
  <si>
    <t>RESCO05</t>
  </si>
  <si>
    <t>9847 STAUBACH</t>
  </si>
  <si>
    <t>79927</t>
  </si>
  <si>
    <t>81024072918</t>
  </si>
  <si>
    <t>EVANS,ROBERT C</t>
  </si>
  <si>
    <t>revans0</t>
  </si>
  <si>
    <t>1713 CAGUA DR NE</t>
  </si>
  <si>
    <t>87110</t>
  </si>
  <si>
    <t>01024631210</t>
  </si>
  <si>
    <t>FARMER,RAY</t>
  </si>
  <si>
    <t>rfarmer</t>
  </si>
  <si>
    <t>436 THREE CREEKS CT APT B</t>
  </si>
  <si>
    <t>LYNCHBURG</t>
  </si>
  <si>
    <t>24502</t>
  </si>
  <si>
    <t>21024613942</t>
  </si>
  <si>
    <t>FAROSE,RAWLE</t>
  </si>
  <si>
    <t>rfarose</t>
  </si>
  <si>
    <t>2808 SW 66 Terr</t>
  </si>
  <si>
    <t>33023</t>
  </si>
  <si>
    <t>31021369483</t>
  </si>
  <si>
    <t>FARROW,ROY M</t>
  </si>
  <si>
    <t>RFARRO</t>
  </si>
  <si>
    <t>907 NORTH F</t>
  </si>
  <si>
    <t>MUSKOGEE</t>
  </si>
  <si>
    <t>74403</t>
  </si>
  <si>
    <t>31024619053</t>
  </si>
  <si>
    <t>Fleming,Ronald R</t>
  </si>
  <si>
    <t>rflemi0</t>
  </si>
  <si>
    <t>2220 W Oakland Ave</t>
  </si>
  <si>
    <t>92545</t>
  </si>
  <si>
    <t>21024630762</t>
  </si>
  <si>
    <t>FORE,ROBERT A</t>
  </si>
  <si>
    <t>rfore</t>
  </si>
  <si>
    <t>144 SUNRISE WOOD ROAD 1</t>
  </si>
  <si>
    <t>GOODRICH</t>
  </si>
  <si>
    <t>77335</t>
  </si>
  <si>
    <t>81022267668</t>
  </si>
  <si>
    <t>FORTU,RAMON P</t>
  </si>
  <si>
    <t>RFORT00</t>
  </si>
  <si>
    <t>5961 Stanton Ave.</t>
  </si>
  <si>
    <t>81024629088</t>
  </si>
  <si>
    <t>FULLER,ROOSEVELT</t>
  </si>
  <si>
    <t>rfuller</t>
  </si>
  <si>
    <t>2108 HALFMOON WAY</t>
  </si>
  <si>
    <t>37130</t>
  </si>
  <si>
    <t>01024613210</t>
  </si>
  <si>
    <t>GARCIA,RANCARLOS P</t>
  </si>
  <si>
    <t>rgarci0</t>
  </si>
  <si>
    <t>120 S. McKinley Ave</t>
  </si>
  <si>
    <t>93030</t>
  </si>
  <si>
    <t>71021078387</t>
  </si>
  <si>
    <t>GARDUNO,ROBERT R</t>
  </si>
  <si>
    <t>RGARDUN</t>
  </si>
  <si>
    <t>2002 N. WEST ST.</t>
  </si>
  <si>
    <t>FLAGSTAFF</t>
  </si>
  <si>
    <t>86004</t>
  </si>
  <si>
    <t>11024503381</t>
  </si>
  <si>
    <t>GARRETT,RONALD</t>
  </si>
  <si>
    <t>rgarre3</t>
  </si>
  <si>
    <t>2226 GENNINGS CT.</t>
  </si>
  <si>
    <t>31022028163</t>
  </si>
  <si>
    <t>GARRICK,RENFORD A</t>
  </si>
  <si>
    <t>RGARRIC</t>
  </si>
  <si>
    <t>67 givens lane</t>
  </si>
  <si>
    <t>Camden woyming</t>
  </si>
  <si>
    <t>41021890844</t>
  </si>
  <si>
    <t>GARZA,Roy</t>
  </si>
  <si>
    <t>RGARZ00</t>
  </si>
  <si>
    <t>2107  WATERWILLOW  DR</t>
  </si>
  <si>
    <t>WESLACO</t>
  </si>
  <si>
    <t>78596</t>
  </si>
  <si>
    <t>41024631204</t>
  </si>
  <si>
    <t>GAULDEN,ROBERT</t>
  </si>
  <si>
    <t>rgaulde</t>
  </si>
  <si>
    <t>65 MASSACHUSETTS AVENUE NW</t>
  </si>
  <si>
    <t>20001</t>
  </si>
  <si>
    <t>51021218275</t>
  </si>
  <si>
    <t>GIETLER,RICHARD W</t>
  </si>
  <si>
    <t>RGIETLE</t>
  </si>
  <si>
    <t>323 ANGLE ROAD</t>
  </si>
  <si>
    <t>Buffalo</t>
  </si>
  <si>
    <t>14224</t>
  </si>
  <si>
    <t>11021111131</t>
  </si>
  <si>
    <t>GRAMSKY,ROBERT E</t>
  </si>
  <si>
    <t>RGRAMSK</t>
  </si>
  <si>
    <t>3016 SPRING GARDEN AVE</t>
  </si>
  <si>
    <t>16105</t>
  </si>
  <si>
    <t>01024256550</t>
  </si>
  <si>
    <t>GRAY,RICHARD K</t>
  </si>
  <si>
    <t>rgray2</t>
  </si>
  <si>
    <t>3904 Wilkesboro Ave</t>
  </si>
  <si>
    <t>95357</t>
  </si>
  <si>
    <t>91021357969</t>
  </si>
  <si>
    <t>GRIFFITH,RANDY L</t>
  </si>
  <si>
    <t>RGRIFF2</t>
  </si>
  <si>
    <t>13040 SNOWFLOWER DR</t>
  </si>
  <si>
    <t>95386</t>
  </si>
  <si>
    <t>81021136438</t>
  </si>
  <si>
    <t>GUSMAN,ROBERT</t>
  </si>
  <si>
    <t>RGUSMA</t>
  </si>
  <si>
    <t>2431 W SWAIN RD</t>
  </si>
  <si>
    <t>95207</t>
  </si>
  <si>
    <t>11022027911</t>
  </si>
  <si>
    <t>GUTIERREZ,ROBERT</t>
  </si>
  <si>
    <t>RGUTIER</t>
  </si>
  <si>
    <t>1535 W. Cerritos Ave</t>
  </si>
  <si>
    <t>92802</t>
  </si>
  <si>
    <t>11024630541</t>
  </si>
  <si>
    <t>GUZMAN,RUBEN I</t>
  </si>
  <si>
    <t>rguzma0</t>
  </si>
  <si>
    <t>14937 W VICTORIA CROSSING</t>
  </si>
  <si>
    <t>60441</t>
  </si>
  <si>
    <t>21023905282</t>
  </si>
  <si>
    <t>HADDOCK-LABOY,ROLANDO</t>
  </si>
  <si>
    <t>RHADDOC</t>
  </si>
  <si>
    <t>15438 cabildo dr</t>
  </si>
  <si>
    <t>77083</t>
  </si>
  <si>
    <t>81021060488</t>
  </si>
  <si>
    <t>HANSON,RICHARD T</t>
  </si>
  <si>
    <t>RHANSO4</t>
  </si>
  <si>
    <t>1017 KIRBY Ave</t>
  </si>
  <si>
    <t>37217</t>
  </si>
  <si>
    <t>51024630675</t>
  </si>
  <si>
    <t>HARTLEY,RICHARD A</t>
  </si>
  <si>
    <t>rhartle</t>
  </si>
  <si>
    <t>7590 S TIPP COWLESVILLE RD</t>
  </si>
  <si>
    <t>TIPP CITY</t>
  </si>
  <si>
    <t>41022124264</t>
  </si>
  <si>
    <t>HARTSELL,RODNEY R</t>
  </si>
  <si>
    <t>RHARTSE</t>
  </si>
  <si>
    <t>914 N Main St</t>
  </si>
  <si>
    <t>OAKBORO</t>
  </si>
  <si>
    <t>01024628110</t>
  </si>
  <si>
    <t>HENDERSON,RYAN</t>
  </si>
  <si>
    <t>rhender</t>
  </si>
  <si>
    <t>1304 east cold spring lane</t>
  </si>
  <si>
    <t>21024630582</t>
  </si>
  <si>
    <t>HIGGINS,ROBERT C</t>
  </si>
  <si>
    <t>rhiggin</t>
  </si>
  <si>
    <t>1815 COMBS RIDGE RD</t>
  </si>
  <si>
    <t>HONAKER</t>
  </si>
  <si>
    <t>24260</t>
  </si>
  <si>
    <t>81024220508</t>
  </si>
  <si>
    <t>HOBBS,RYAN</t>
  </si>
  <si>
    <t>rhobbs2</t>
  </si>
  <si>
    <t>1500 W. 6TH ST</t>
  </si>
  <si>
    <t>MUNCIE</t>
  </si>
  <si>
    <t>47302</t>
  </si>
  <si>
    <t>31023800683</t>
  </si>
  <si>
    <t>HODGES JR,RICKEY W</t>
  </si>
  <si>
    <t>RHODGE4</t>
  </si>
  <si>
    <t>580 COUNTY ROAD 34760</t>
  </si>
  <si>
    <t>75460-0186</t>
  </si>
  <si>
    <t>41021258274</t>
  </si>
  <si>
    <t>HOSEY,REGINALD</t>
  </si>
  <si>
    <t>rhosey</t>
  </si>
  <si>
    <t>186 HCR 2302 SOUTH</t>
  </si>
  <si>
    <t>ABBOTT</t>
  </si>
  <si>
    <t>76621</t>
  </si>
  <si>
    <t>11024522901</t>
  </si>
  <si>
    <t>HOWARD,RONALD F</t>
  </si>
  <si>
    <t>rhowar2</t>
  </si>
  <si>
    <t>652 COUNTY ROAD 3139</t>
  </si>
  <si>
    <t>ORANGE</t>
  </si>
  <si>
    <t>77632-1536</t>
  </si>
  <si>
    <t>11024625141</t>
  </si>
  <si>
    <t>HUNTER SR,RENNIE N</t>
  </si>
  <si>
    <t>rhunter</t>
  </si>
  <si>
    <t>460 E Dayton yellow springs rd Apt 65</t>
  </si>
  <si>
    <t>Fairborn</t>
  </si>
  <si>
    <t>45324</t>
  </si>
  <si>
    <t>31022402443</t>
  </si>
  <si>
    <t>HUSTON,ROBERT G</t>
  </si>
  <si>
    <t>rhuston</t>
  </si>
  <si>
    <t>1382 WEST GALBRAITH ROAD</t>
  </si>
  <si>
    <t>45231</t>
  </si>
  <si>
    <t>61024517626</t>
  </si>
  <si>
    <t>IMHOFF,ROGER W</t>
  </si>
  <si>
    <t>rimhoff</t>
  </si>
  <si>
    <t>213 FISKE ROAD</t>
  </si>
  <si>
    <t>WEST CHAZY</t>
  </si>
  <si>
    <t>12992</t>
  </si>
  <si>
    <t>81024631268</t>
  </si>
  <si>
    <t>ISLAM,RAKIBUL</t>
  </si>
  <si>
    <t>rislam</t>
  </si>
  <si>
    <t>75 MELISON DRIVE</t>
  </si>
  <si>
    <t>MELISON DRIVE</t>
  </si>
  <si>
    <t>PIKE ROAD</t>
  </si>
  <si>
    <t>36064</t>
  </si>
  <si>
    <t>71024625437</t>
  </si>
  <si>
    <t>JEAN BAPTISTE,Roosvelt</t>
  </si>
  <si>
    <t>rjeanba</t>
  </si>
  <si>
    <t>1368 54th street</t>
  </si>
  <si>
    <t>71022387287</t>
  </si>
  <si>
    <t>JEFFRIES,RICHARD</t>
  </si>
  <si>
    <t>RJEFF07</t>
  </si>
  <si>
    <t>186 dry field rd</t>
  </si>
  <si>
    <t>byhalia</t>
  </si>
  <si>
    <t>38611</t>
  </si>
  <si>
    <t>61024623946</t>
  </si>
  <si>
    <t>JOHNSON,Ronald E</t>
  </si>
  <si>
    <t>rjohnso</t>
  </si>
  <si>
    <t>3204 Gulfport dr</t>
  </si>
  <si>
    <t>11021241361</t>
  </si>
  <si>
    <t>JONES,RON E</t>
  </si>
  <si>
    <t>RJON08</t>
  </si>
  <si>
    <t>P.O. Box 625</t>
  </si>
  <si>
    <t>Friant</t>
  </si>
  <si>
    <t>93626</t>
  </si>
  <si>
    <t>91021344499</t>
  </si>
  <si>
    <t>JONES,RANDAL T</t>
  </si>
  <si>
    <t>RJON181</t>
  </si>
  <si>
    <t>17014 E 672 RD</t>
  </si>
  <si>
    <t>HENNESSEY</t>
  </si>
  <si>
    <t>73742-6000</t>
  </si>
  <si>
    <t>01024623530</t>
  </si>
  <si>
    <t>JONES,RONALD D</t>
  </si>
  <si>
    <t>rjones2</t>
  </si>
  <si>
    <t>990 HOITT AVE</t>
  </si>
  <si>
    <t>95648</t>
  </si>
  <si>
    <t>51021052175</t>
  </si>
  <si>
    <t>JUSINO,ROBERT</t>
  </si>
  <si>
    <t>RJUSIN</t>
  </si>
  <si>
    <t>HC 08 1073</t>
  </si>
  <si>
    <t>BO GUARAGUAO K 2 0</t>
  </si>
  <si>
    <t>00731</t>
  </si>
  <si>
    <t>91024591309</t>
  </si>
  <si>
    <t>KAYROUZ,RONALD V</t>
  </si>
  <si>
    <t>rkayrou</t>
  </si>
  <si>
    <t>6516 LANTERN DR</t>
  </si>
  <si>
    <t>40228</t>
  </si>
  <si>
    <t>21024625952</t>
  </si>
  <si>
    <t>KELLY,ROBERT A</t>
  </si>
  <si>
    <t>rkelly1</t>
  </si>
  <si>
    <t>1516 MILLER ROAD</t>
  </si>
  <si>
    <t>49001</t>
  </si>
  <si>
    <t>31024628083</t>
  </si>
  <si>
    <t>KINDBERG,RODNEY S</t>
  </si>
  <si>
    <t>rkindbe</t>
  </si>
  <si>
    <t>59 CAROL LANE APT 145</t>
  </si>
  <si>
    <t>OAKLEY</t>
  </si>
  <si>
    <t>94561</t>
  </si>
  <si>
    <t>91021099869</t>
  </si>
  <si>
    <t>KOKOSKY,RICHARD S</t>
  </si>
  <si>
    <t>RKOKOSK</t>
  </si>
  <si>
    <t>3220 Glase RD</t>
  </si>
  <si>
    <t>Danielsville</t>
  </si>
  <si>
    <t>18038</t>
  </si>
  <si>
    <t>81024624518</t>
  </si>
  <si>
    <t>KRETSCHMER,ROBERT K</t>
  </si>
  <si>
    <t>rkretsc</t>
  </si>
  <si>
    <t>2000 E. MAIN STREET</t>
  </si>
  <si>
    <t>62221</t>
  </si>
  <si>
    <t>21021052152</t>
  </si>
  <si>
    <t>LABORDE,RICKY L</t>
  </si>
  <si>
    <t>RLABORD</t>
  </si>
  <si>
    <t>676 390th Ave</t>
  </si>
  <si>
    <t>JANESVILLE</t>
  </si>
  <si>
    <t>56048</t>
  </si>
  <si>
    <t>91024607759</t>
  </si>
  <si>
    <t>LAL,RITESH</t>
  </si>
  <si>
    <t>rlal0</t>
  </si>
  <si>
    <t>28053 40th Pl S</t>
  </si>
  <si>
    <t>98001</t>
  </si>
  <si>
    <t>81024626208</t>
  </si>
  <si>
    <t>LAMONT,RYAN</t>
  </si>
  <si>
    <t>rlamont</t>
  </si>
  <si>
    <t>4004 41ST W BRADENTON FL 34205</t>
  </si>
  <si>
    <t>34205</t>
  </si>
  <si>
    <t>81024630278</t>
  </si>
  <si>
    <t>LANICH,RONALD</t>
  </si>
  <si>
    <t>rlanich</t>
  </si>
  <si>
    <t>5348 Lakewood Rd</t>
  </si>
  <si>
    <t>Sebring</t>
  </si>
  <si>
    <t>33875</t>
  </si>
  <si>
    <t>71024589777</t>
  </si>
  <si>
    <t>LARA,RICARDO A</t>
  </si>
  <si>
    <t>rlara</t>
  </si>
  <si>
    <t>2131 Deer Run</t>
  </si>
  <si>
    <t>30044</t>
  </si>
  <si>
    <t>81024629378</t>
  </si>
  <si>
    <t>LEE,RAYMOND</t>
  </si>
  <si>
    <t>rlee0</t>
  </si>
  <si>
    <t>455 W 28TH PLACE</t>
  </si>
  <si>
    <t>60616</t>
  </si>
  <si>
    <t>31024628123</t>
  </si>
  <si>
    <t>LILLIE,ROBERT</t>
  </si>
  <si>
    <t>rlillie</t>
  </si>
  <si>
    <t>32383 CORYDON RD</t>
  </si>
  <si>
    <t>SPACE 16</t>
  </si>
  <si>
    <t>LAKE ELSINORE</t>
  </si>
  <si>
    <t>92530</t>
  </si>
  <si>
    <t>51023795235</t>
  </si>
  <si>
    <t>LIMAS JR,RUBEN</t>
  </si>
  <si>
    <t>RLIMAS0</t>
  </si>
  <si>
    <t>4125 Flower st.</t>
  </si>
  <si>
    <t>Cudahy</t>
  </si>
  <si>
    <t>81022028088</t>
  </si>
  <si>
    <t>LOSARDO,RICHARD V</t>
  </si>
  <si>
    <t>RLOSARD</t>
  </si>
  <si>
    <t>146 HANOVER ST</t>
  </si>
  <si>
    <t>21024583382</t>
  </si>
  <si>
    <t>LUJAN,RENE</t>
  </si>
  <si>
    <t>rlujan</t>
  </si>
  <si>
    <t>14365 English setter st</t>
  </si>
  <si>
    <t>Eastvale</t>
  </si>
  <si>
    <t>71022478707</t>
  </si>
  <si>
    <t>MADERO,ROSENDO</t>
  </si>
  <si>
    <t>RMADERO</t>
  </si>
  <si>
    <t>6406  spinel ct</t>
  </si>
  <si>
    <t>mira loma</t>
  </si>
  <si>
    <t>11023030061</t>
  </si>
  <si>
    <t>MAKHYANOV,ROBERT</t>
  </si>
  <si>
    <t>rmakhya</t>
  </si>
  <si>
    <t>1377 SOMERSET DR</t>
  </si>
  <si>
    <t>WEST SACRAMENTO</t>
  </si>
  <si>
    <t>95605</t>
  </si>
  <si>
    <t>21022876432</t>
  </si>
  <si>
    <t>MAN,ROMEO</t>
  </si>
  <si>
    <t>RMAN00</t>
  </si>
  <si>
    <t>26792 rawhide circle</t>
  </si>
  <si>
    <t>Lake  forest</t>
  </si>
  <si>
    <t>01024564900</t>
  </si>
  <si>
    <t>MANEGO,RICHARD</t>
  </si>
  <si>
    <t>rmanego</t>
  </si>
  <si>
    <t>1603 23rd St</t>
  </si>
  <si>
    <t>81021258368</t>
  </si>
  <si>
    <t>MANNA,ROBERT</t>
  </si>
  <si>
    <t>rmanna1</t>
  </si>
  <si>
    <t>4106 204TH AVE NE</t>
  </si>
  <si>
    <t>SAMMAMISH</t>
  </si>
  <si>
    <t>98074</t>
  </si>
  <si>
    <t>41024351664</t>
  </si>
  <si>
    <t>MARTIN PEREZ,ROBERSY</t>
  </si>
  <si>
    <t>rmart16</t>
  </si>
  <si>
    <t>2437 se marseille street</t>
  </si>
  <si>
    <t>port saint lucie</t>
  </si>
  <si>
    <t>34952</t>
  </si>
  <si>
    <t>71024630577</t>
  </si>
  <si>
    <t>MARTIN,RYAN L</t>
  </si>
  <si>
    <t>rmarti2</t>
  </si>
  <si>
    <t>153 TIMBER RIDGE DR</t>
  </si>
  <si>
    <t>38478</t>
  </si>
  <si>
    <t>71024619667</t>
  </si>
  <si>
    <t>MARTINEZ,RENE</t>
  </si>
  <si>
    <t>rmarti3</t>
  </si>
  <si>
    <t>8015 HICKORY FOREST</t>
  </si>
  <si>
    <t>21024630442</t>
  </si>
  <si>
    <t>MARTINEZ,RANDY C</t>
  </si>
  <si>
    <t>rmartin</t>
  </si>
  <si>
    <t>311 DURETE CT</t>
  </si>
  <si>
    <t>MILPITAS</t>
  </si>
  <si>
    <t>95035</t>
  </si>
  <si>
    <t>61021895206</t>
  </si>
  <si>
    <t>MASCHO,RODNEY</t>
  </si>
  <si>
    <t>RMASCH</t>
  </si>
  <si>
    <t>7985 RT 417</t>
  </si>
  <si>
    <t>BOLIVAR</t>
  </si>
  <si>
    <t>14715</t>
  </si>
  <si>
    <t>41024630924</t>
  </si>
  <si>
    <t>MAST,REAGAN T</t>
  </si>
  <si>
    <t>rmast</t>
  </si>
  <si>
    <t>516 STOLMAN WAY</t>
  </si>
  <si>
    <t>51021131695</t>
  </si>
  <si>
    <t>MCCONNELL,ROY L</t>
  </si>
  <si>
    <t>RMCCON3</t>
  </si>
  <si>
    <t>1184 E. 560TH RD</t>
  </si>
  <si>
    <t>WILLARD</t>
  </si>
  <si>
    <t>65781</t>
  </si>
  <si>
    <t>91024340129</t>
  </si>
  <si>
    <t>MCELWAIN,ROBERT</t>
  </si>
  <si>
    <t>rmcelwa</t>
  </si>
  <si>
    <t>175 CHERRY ST</t>
  </si>
  <si>
    <t>SHANNON</t>
  </si>
  <si>
    <t>38868</t>
  </si>
  <si>
    <t>91024630659</t>
  </si>
  <si>
    <t>MCGUIRE,RONNIE</t>
  </si>
  <si>
    <t>rmcguir</t>
  </si>
  <si>
    <t>323 N 15TH ST</t>
  </si>
  <si>
    <t>NILES</t>
  </si>
  <si>
    <t>49120</t>
  </si>
  <si>
    <t>71021061907</t>
  </si>
  <si>
    <t>McQuillan,Raymond</t>
  </si>
  <si>
    <t>RMCQUI</t>
  </si>
  <si>
    <t>4515 payson ave</t>
  </si>
  <si>
    <t>las vegas</t>
  </si>
  <si>
    <t>01024628260</t>
  </si>
  <si>
    <t>MEDINA,RUDY</t>
  </si>
  <si>
    <t>rmedina</t>
  </si>
  <si>
    <t>14 MAVERICK ST APT 3</t>
  </si>
  <si>
    <t>CHELSEA</t>
  </si>
  <si>
    <t>02150</t>
  </si>
  <si>
    <t>91023719069</t>
  </si>
  <si>
    <t>MEGHNEM,RACHID</t>
  </si>
  <si>
    <t>RMEGHNE</t>
  </si>
  <si>
    <t>13555 highland mews pl</t>
  </si>
  <si>
    <t>Herndon</t>
  </si>
  <si>
    <t>20171</t>
  </si>
  <si>
    <t>11021032511</t>
  </si>
  <si>
    <t>MILLER,RICHARD L</t>
  </si>
  <si>
    <t>RMILLE4</t>
  </si>
  <si>
    <t>287 County Rd. 4941</t>
  </si>
  <si>
    <t>Etoile</t>
  </si>
  <si>
    <t>75944</t>
  </si>
  <si>
    <t>91021757109</t>
  </si>
  <si>
    <t>MILLS,RICHARD E</t>
  </si>
  <si>
    <t>rmills0</t>
  </si>
  <si>
    <t>921 22ND AVE NW</t>
  </si>
  <si>
    <t>NEW BRIGHTON</t>
  </si>
  <si>
    <t>55112</t>
  </si>
  <si>
    <t>21021006562</t>
  </si>
  <si>
    <t>MOFFITT,ROBERT M</t>
  </si>
  <si>
    <t>RMOFFIT</t>
  </si>
  <si>
    <t>176 MEADOW LA</t>
  </si>
  <si>
    <t>PARAMUS</t>
  </si>
  <si>
    <t>07652</t>
  </si>
  <si>
    <t>91023916519</t>
  </si>
  <si>
    <t>MOHR,RICHARD</t>
  </si>
  <si>
    <t>rmohr</t>
  </si>
  <si>
    <t>35259 RAILROAD AVE</t>
  </si>
  <si>
    <t>PITTSVILLE</t>
  </si>
  <si>
    <t>21850</t>
  </si>
  <si>
    <t>61021152436</t>
  </si>
  <si>
    <t>MONTERROSO,RICARDO A</t>
  </si>
  <si>
    <t>RMONTE4</t>
  </si>
  <si>
    <t>36189 kalamazoo dr</t>
  </si>
  <si>
    <t>Eustis</t>
  </si>
  <si>
    <t>32736</t>
  </si>
  <si>
    <t>31024627813</t>
  </si>
  <si>
    <t>MORALES,RUBEN</t>
  </si>
  <si>
    <t>rmorale</t>
  </si>
  <si>
    <t>3543 WELLINGTON TERRACE</t>
  </si>
  <si>
    <t>21024618982</t>
  </si>
  <si>
    <t>MORAN,RICHARD F</t>
  </si>
  <si>
    <t>rmoran</t>
  </si>
  <si>
    <t>2964 Devonfield av</t>
  </si>
  <si>
    <t>20603</t>
  </si>
  <si>
    <t>51023814285</t>
  </si>
  <si>
    <t>MOTTLEY,RICKEY R</t>
  </si>
  <si>
    <t>RMOTTLE</t>
  </si>
  <si>
    <t>22 MANSUR ST</t>
  </si>
  <si>
    <t>ROSLINDALE</t>
  </si>
  <si>
    <t>02131-4616</t>
  </si>
  <si>
    <t>51024622005</t>
  </si>
  <si>
    <t>NOGGLE,RICHARD A</t>
  </si>
  <si>
    <t>rnoggle</t>
  </si>
  <si>
    <t>8494 DOUGLAS AVE</t>
  </si>
  <si>
    <t>49009</t>
  </si>
  <si>
    <t>21024630072</t>
  </si>
  <si>
    <t>NORMAN,RICARDO</t>
  </si>
  <si>
    <t>rnorman</t>
  </si>
  <si>
    <t>7241 CANYON RUN DRIVE</t>
  </si>
  <si>
    <t>79912</t>
  </si>
  <si>
    <t>81022925148</t>
  </si>
  <si>
    <t>ORTIZ,ROGELIO V</t>
  </si>
  <si>
    <t>RORTI53</t>
  </si>
  <si>
    <t>221 EAST STANDFORD</t>
  </si>
  <si>
    <t>92707</t>
  </si>
  <si>
    <t>61022265786</t>
  </si>
  <si>
    <t>OWENS,RONALD</t>
  </si>
  <si>
    <t>ROWEN05</t>
  </si>
  <si>
    <t>6256 QUEENS COLLEGE DR</t>
  </si>
  <si>
    <t>38002</t>
  </si>
  <si>
    <t>81024627378</t>
  </si>
  <si>
    <t>PADILLA,RICHARD</t>
  </si>
  <si>
    <t>rpadill</t>
  </si>
  <si>
    <t>5317 HARWOOD STREET</t>
  </si>
  <si>
    <t>79605</t>
  </si>
  <si>
    <t>21024629182</t>
  </si>
  <si>
    <t>PAHOLKE,ROBERT</t>
  </si>
  <si>
    <t>rpaholk</t>
  </si>
  <si>
    <t>16450 LOUIS AVE</t>
  </si>
  <si>
    <t>11021053631</t>
  </si>
  <si>
    <t>PIVOLA,ROBERT C</t>
  </si>
  <si>
    <t>RPIVOL</t>
  </si>
  <si>
    <t>PO BOX 672</t>
  </si>
  <si>
    <t>LITTLE EGG HARBOR</t>
  </si>
  <si>
    <t>08087</t>
  </si>
  <si>
    <t>11024629831</t>
  </si>
  <si>
    <t>POMNITZ,ROBERT</t>
  </si>
  <si>
    <t>rpomnit</t>
  </si>
  <si>
    <t>149 Hall Lane</t>
  </si>
  <si>
    <t>94598</t>
  </si>
  <si>
    <t>01021581960</t>
  </si>
  <si>
    <t>PRICE,RAYMOND</t>
  </si>
  <si>
    <t>RPRIC</t>
  </si>
  <si>
    <t>650 10thAve NW</t>
  </si>
  <si>
    <t>Cairo</t>
  </si>
  <si>
    <t>39828</t>
  </si>
  <si>
    <t>81022030118</t>
  </si>
  <si>
    <t>PUSHEE,ROBERT A</t>
  </si>
  <si>
    <t>RPUSHE</t>
  </si>
  <si>
    <t>5 DURHAM AVE.</t>
  </si>
  <si>
    <t>03743</t>
  </si>
  <si>
    <t>31022822563</t>
  </si>
  <si>
    <t>RADER,ROYCE S</t>
  </si>
  <si>
    <t>RRADER</t>
  </si>
  <si>
    <t>14100 PARK AVE S</t>
  </si>
  <si>
    <t>BURNSVILLE</t>
  </si>
  <si>
    <t>55337</t>
  </si>
  <si>
    <t>61024627726</t>
  </si>
  <si>
    <t>RAMOS,RAFAEL</t>
  </si>
  <si>
    <t>rramos</t>
  </si>
  <si>
    <t>6637 N 58TH DR</t>
  </si>
  <si>
    <t>85301</t>
  </si>
  <si>
    <t>21024522902</t>
  </si>
  <si>
    <t>RAMSEY,ROY</t>
  </si>
  <si>
    <t>rramse1</t>
  </si>
  <si>
    <t>2314 Sonora</t>
  </si>
  <si>
    <t>League CITY</t>
  </si>
  <si>
    <t>61023730276</t>
  </si>
  <si>
    <t>RANGEL,ROMAN L</t>
  </si>
  <si>
    <t>RRANGE9</t>
  </si>
  <si>
    <t>82304 PADOVA DRIVE</t>
  </si>
  <si>
    <t>71021169497</t>
  </si>
  <si>
    <t>REYNA,RAFAEL E</t>
  </si>
  <si>
    <t>RREYNA5</t>
  </si>
  <si>
    <t>2918 WESTCHESTER LN</t>
  </si>
  <si>
    <t>78550</t>
  </si>
  <si>
    <t>01021062580</t>
  </si>
  <si>
    <t>RICHARD,RANDALL W</t>
  </si>
  <si>
    <t>RRICHA5</t>
  </si>
  <si>
    <t>205 LAGNIAPPE CIRCLE</t>
  </si>
  <si>
    <t>01023996410</t>
  </si>
  <si>
    <t>RIOS,RUBEN</t>
  </si>
  <si>
    <t>rrios8</t>
  </si>
  <si>
    <t>4801 Golden Sky Way</t>
  </si>
  <si>
    <t>Unit 226</t>
  </si>
  <si>
    <t>92154</t>
  </si>
  <si>
    <t>21024564402</t>
  </si>
  <si>
    <t>RIVAS,RUDY A</t>
  </si>
  <si>
    <t>rrivas0</t>
  </si>
  <si>
    <t>913 MARJORIE DR</t>
  </si>
  <si>
    <t>92114</t>
  </si>
  <si>
    <t>31024624423</t>
  </si>
  <si>
    <t>ROBERT,RAFAEL</t>
  </si>
  <si>
    <t>rrobert</t>
  </si>
  <si>
    <t>5808 Auvers BIvd</t>
  </si>
  <si>
    <t>Apt 101</t>
  </si>
  <si>
    <t>Orlando</t>
  </si>
  <si>
    <t>11024530571</t>
  </si>
  <si>
    <t>Rodriguez-Sepulveda,Raymond Jesus</t>
  </si>
  <si>
    <t>rrodr47</t>
  </si>
  <si>
    <t>889 somerset dr</t>
  </si>
  <si>
    <t>ROCKLEDGE</t>
  </si>
  <si>
    <t>32955</t>
  </si>
  <si>
    <t>41021082294</t>
  </si>
  <si>
    <t>ROMERO,RICHARD</t>
  </si>
  <si>
    <t>RROME3</t>
  </si>
  <si>
    <t>15421 SW 95 LN</t>
  </si>
  <si>
    <t>11023613431</t>
  </si>
  <si>
    <t>RUFF,ROBERT K</t>
  </si>
  <si>
    <t>RRUFF0</t>
  </si>
  <si>
    <t>15 Northfield Road</t>
  </si>
  <si>
    <t>Enfield</t>
  </si>
  <si>
    <t>51021252085</t>
  </si>
  <si>
    <t>RUSYN,RONALD G</t>
  </si>
  <si>
    <t>RRUSYN1</t>
  </si>
  <si>
    <t>114 SCHOOL ST.</t>
  </si>
  <si>
    <t>OLYPHANT</t>
  </si>
  <si>
    <t>18447</t>
  </si>
  <si>
    <t>31023735603</t>
  </si>
  <si>
    <t>SAGE,RUSSELL A</t>
  </si>
  <si>
    <t>RSAGE0</t>
  </si>
  <si>
    <t>801 Beardsley Dr</t>
  </si>
  <si>
    <t>95605-2403</t>
  </si>
  <si>
    <t>71024333947</t>
  </si>
  <si>
    <t>SALINAS,RAMON E</t>
  </si>
  <si>
    <t>rsalin3</t>
  </si>
  <si>
    <t>19835 Camino de Rosa</t>
  </si>
  <si>
    <t>Walnut</t>
  </si>
  <si>
    <t>91789</t>
  </si>
  <si>
    <t>11021039761</t>
  </si>
  <si>
    <t>SALISBURY,RICHARD L</t>
  </si>
  <si>
    <t>RSALISB</t>
  </si>
  <si>
    <t>40831 NORTH 4020 ROAD</t>
  </si>
  <si>
    <t>COLLINSVILLE</t>
  </si>
  <si>
    <t>74021</t>
  </si>
  <si>
    <t>31024631293</t>
  </si>
  <si>
    <t>SANCHEZ PINO,ROBERT</t>
  </si>
  <si>
    <t>rsanche</t>
  </si>
  <si>
    <t>765 LEAFY LANE</t>
  </si>
  <si>
    <t>41024628534</t>
  </si>
  <si>
    <t>SANDERSON,RENDEL</t>
  </si>
  <si>
    <t>rsande0</t>
  </si>
  <si>
    <t>7239 Broadview Dr E</t>
  </si>
  <si>
    <t># H</t>
  </si>
  <si>
    <t>Theodore</t>
  </si>
  <si>
    <t>36582</t>
  </si>
  <si>
    <t>01022656590</t>
  </si>
  <si>
    <t>SANDERLIN,RICHARD</t>
  </si>
  <si>
    <t>rsander</t>
  </si>
  <si>
    <t>6058 CR 214</t>
  </si>
  <si>
    <t>KEYSTONE HEIGHTS</t>
  </si>
  <si>
    <t>32656</t>
  </si>
  <si>
    <t>11022189061</t>
  </si>
  <si>
    <t>SAN NICOLAS,RICHARD P</t>
  </si>
  <si>
    <t>RSANNIC</t>
  </si>
  <si>
    <t>45-318 Kenela st</t>
  </si>
  <si>
    <t>KANEOHE</t>
  </si>
  <si>
    <t>96744</t>
  </si>
  <si>
    <t>41022919554</t>
  </si>
  <si>
    <t>SARAVIA,ROGER E</t>
  </si>
  <si>
    <t>RSARAVI</t>
  </si>
  <si>
    <t>10826 SW 244th Ter</t>
  </si>
  <si>
    <t>Homestead</t>
  </si>
  <si>
    <t>81024360448</t>
  </si>
  <si>
    <t>SARDI,RICHARD</t>
  </si>
  <si>
    <t>rsardi</t>
  </si>
  <si>
    <t>1812 Barberry Way</t>
  </si>
  <si>
    <t>Weatherford</t>
  </si>
  <si>
    <t>76086</t>
  </si>
  <si>
    <t>41021099724</t>
  </si>
  <si>
    <t>SAUCEDO,ROBERT A</t>
  </si>
  <si>
    <t>RSAUCED</t>
  </si>
  <si>
    <t>342 METZ</t>
  </si>
  <si>
    <t>78223</t>
  </si>
  <si>
    <t>31024562413</t>
  </si>
  <si>
    <t>SCHEELEY,RANDY S</t>
  </si>
  <si>
    <t>rscheel</t>
  </si>
  <si>
    <t>4539 SMITHVILLE ROAD</t>
  </si>
  <si>
    <t>32210</t>
  </si>
  <si>
    <t>31021036513</t>
  </si>
  <si>
    <t>SCOTT,ROBERT d</t>
  </si>
  <si>
    <t>RSCOTT4</t>
  </si>
  <si>
    <t>609 south M st</t>
  </si>
  <si>
    <t>harlingen</t>
  </si>
  <si>
    <t>31021072193</t>
  </si>
  <si>
    <t>SCOTT,ROBERT E</t>
  </si>
  <si>
    <t>RSCOTT5</t>
  </si>
  <si>
    <t>386 INGRAM LANE</t>
  </si>
  <si>
    <t>ALMO</t>
  </si>
  <si>
    <t>42020</t>
  </si>
  <si>
    <t>11022889401</t>
  </si>
  <si>
    <t>SEDA,ROBERT</t>
  </si>
  <si>
    <t>RSEDA</t>
  </si>
  <si>
    <t>361 GUADLUPE ST</t>
  </si>
  <si>
    <t>33844-8468</t>
  </si>
  <si>
    <t>41021038164</t>
  </si>
  <si>
    <t>SEKORA,RAYMOND A</t>
  </si>
  <si>
    <t>RSEKOR</t>
  </si>
  <si>
    <t>P. O. BOX 2406</t>
  </si>
  <si>
    <t>JULIAN</t>
  </si>
  <si>
    <t>21021048012</t>
  </si>
  <si>
    <t>SEVERSON,ROCKY R</t>
  </si>
  <si>
    <t>RSEVERS</t>
  </si>
  <si>
    <t>4019 E ERMINA</t>
  </si>
  <si>
    <t>SPOKANE</t>
  </si>
  <si>
    <t>99217-8602</t>
  </si>
  <si>
    <t>01021074330</t>
  </si>
  <si>
    <t>SEYFERT,RUSSELL A</t>
  </si>
  <si>
    <t>RSEYFER</t>
  </si>
  <si>
    <t>202 Earl ct</t>
  </si>
  <si>
    <t>Rossville</t>
  </si>
  <si>
    <t>60963</t>
  </si>
  <si>
    <t>21023930082</t>
  </si>
  <si>
    <t>Iskandar,Romany</t>
  </si>
  <si>
    <t>rshahha</t>
  </si>
  <si>
    <t>26115 83rd Ave</t>
  </si>
  <si>
    <t>Floral park</t>
  </si>
  <si>
    <t>11004</t>
  </si>
  <si>
    <t>51021049225</t>
  </si>
  <si>
    <t>SHAPIRO,ROBERT E</t>
  </si>
  <si>
    <t>RSHAPI</t>
  </si>
  <si>
    <t>619 W EVESHAM AVE</t>
  </si>
  <si>
    <t>MAGNOLIA</t>
  </si>
  <si>
    <t>08049</t>
  </si>
  <si>
    <t>31003536783</t>
  </si>
  <si>
    <t>SHELDON,RAVEN</t>
  </si>
  <si>
    <t>rsheldo</t>
  </si>
  <si>
    <t>11 N. RUSSELL AVE</t>
  </si>
  <si>
    <t>41024463144</t>
  </si>
  <si>
    <t>SISNEY,ROBERT G</t>
  </si>
  <si>
    <t>rsisney</t>
  </si>
  <si>
    <t>3410 Pleasant Street</t>
  </si>
  <si>
    <t>Ozark</t>
  </si>
  <si>
    <t>72949</t>
  </si>
  <si>
    <t>81022917528</t>
  </si>
  <si>
    <t>SKAE,RAYMOND E</t>
  </si>
  <si>
    <t>RSKAE</t>
  </si>
  <si>
    <t>9735 BLANKENSHIP DR</t>
  </si>
  <si>
    <t>77080</t>
  </si>
  <si>
    <t>81024627468</t>
  </si>
  <si>
    <t>SLAVIN,ROBERT</t>
  </si>
  <si>
    <t>rslavin</t>
  </si>
  <si>
    <t>68 OAK HILL ROAD</t>
  </si>
  <si>
    <t>WESTTOWN</t>
  </si>
  <si>
    <t>10998</t>
  </si>
  <si>
    <t>71024591977</t>
  </si>
  <si>
    <t>SLAWTER,ROBERT C</t>
  </si>
  <si>
    <t>rslawte</t>
  </si>
  <si>
    <t>1528 CANTERFROD CT.</t>
  </si>
  <si>
    <t>71024618797</t>
  </si>
  <si>
    <t>SMITH,RICHARD D</t>
  </si>
  <si>
    <t>rsmit12</t>
  </si>
  <si>
    <t>13405 s 20th ct</t>
  </si>
  <si>
    <t>Bixby</t>
  </si>
  <si>
    <t>74008-1005</t>
  </si>
  <si>
    <t>81024616508</t>
  </si>
  <si>
    <t>SMITH,RANDY</t>
  </si>
  <si>
    <t>rsmith8</t>
  </si>
  <si>
    <t>57 harvest glen dr</t>
  </si>
  <si>
    <t>Elgin</t>
  </si>
  <si>
    <t>11023447801</t>
  </si>
  <si>
    <t>SNOW,ROBERT</t>
  </si>
  <si>
    <t>RSNOW</t>
  </si>
  <si>
    <t>3 academy court</t>
  </si>
  <si>
    <t>Patchogue</t>
  </si>
  <si>
    <t>11772</t>
  </si>
  <si>
    <t>21023615472</t>
  </si>
  <si>
    <t>SPARKS,RICKY L</t>
  </si>
  <si>
    <t>RSPARK1</t>
  </si>
  <si>
    <t>2203 Oak Ridge Rd</t>
  </si>
  <si>
    <t>La Grange</t>
  </si>
  <si>
    <t>78945</t>
  </si>
  <si>
    <t>41023113314</t>
  </si>
  <si>
    <t>SPRINGER,RAYMOND</t>
  </si>
  <si>
    <t>rspring</t>
  </si>
  <si>
    <t>253 BUCKS DR</t>
  </si>
  <si>
    <t>SHIRLEY</t>
  </si>
  <si>
    <t>72153</t>
  </si>
  <si>
    <t>61024617196</t>
  </si>
  <si>
    <t>STOUT,ROLLA</t>
  </si>
  <si>
    <t>rstout</t>
  </si>
  <si>
    <t>613 ANDREA STREET</t>
  </si>
  <si>
    <t>80524</t>
  </si>
  <si>
    <t>11023153891</t>
  </si>
  <si>
    <t>STOUT,RALPH</t>
  </si>
  <si>
    <t>RSTOUT0</t>
  </si>
  <si>
    <t>3110 EDGEWOOD</t>
  </si>
  <si>
    <t>76903</t>
  </si>
  <si>
    <t>01021041920</t>
  </si>
  <si>
    <t>STYLES,RIKKI M</t>
  </si>
  <si>
    <t>RSTYLE</t>
  </si>
  <si>
    <t>1027 Majesty Court</t>
  </si>
  <si>
    <t>Henderson</t>
  </si>
  <si>
    <t>89011</t>
  </si>
  <si>
    <t>61024578446</t>
  </si>
  <si>
    <t>SUGIMOTO,REID</t>
  </si>
  <si>
    <t>rsugimo</t>
  </si>
  <si>
    <t>45-718 KAKU .</t>
  </si>
  <si>
    <t>81024332168</t>
  </si>
  <si>
    <t>SWANSON,ROY</t>
  </si>
  <si>
    <t>rswans3</t>
  </si>
  <si>
    <t>773 SAILORS CREEK ROAD</t>
  </si>
  <si>
    <t>CALLANDS</t>
  </si>
  <si>
    <t>24530</t>
  </si>
  <si>
    <t>91024629289</t>
  </si>
  <si>
    <t>SYKES,ROBERT</t>
  </si>
  <si>
    <t>rsykes</t>
  </si>
  <si>
    <t>647 20TH COURT NE</t>
  </si>
  <si>
    <t>35215</t>
  </si>
  <si>
    <t>01024627280</t>
  </si>
  <si>
    <t>TAMAYO,ROMAN</t>
  </si>
  <si>
    <t>rtamay0</t>
  </si>
  <si>
    <t>16610 MOARY FIRTH DRIVE</t>
  </si>
  <si>
    <t>01024335410</t>
  </si>
  <si>
    <t>TAMAYO,ROMAN R</t>
  </si>
  <si>
    <t>rtamayo</t>
  </si>
  <si>
    <t>16610 MOARY FIRTH DR</t>
  </si>
  <si>
    <t>01024328370</t>
  </si>
  <si>
    <t>TASSIN,RONALD</t>
  </si>
  <si>
    <t>rtassin</t>
  </si>
  <si>
    <t>50100 HWY 1065</t>
  </si>
  <si>
    <t>TICKFAW</t>
  </si>
  <si>
    <t>70466</t>
  </si>
  <si>
    <t>91021184419</t>
  </si>
  <si>
    <t>THIBODAUX,RONALD</t>
  </si>
  <si>
    <t>rthibod</t>
  </si>
  <si>
    <t>4233 ORCHID ST</t>
  </si>
  <si>
    <t>KILN</t>
  </si>
  <si>
    <t>39556</t>
  </si>
  <si>
    <t>41024622094</t>
  </si>
  <si>
    <t>THOMAS,RODNEY</t>
  </si>
  <si>
    <t>rthoma2</t>
  </si>
  <si>
    <t>1232 BROOKSTONE CIRCLE</t>
  </si>
  <si>
    <t>11024523201</t>
  </si>
  <si>
    <t>THOMSON,ROBERT L</t>
  </si>
  <si>
    <t>rthoms0</t>
  </si>
  <si>
    <t>6906 CARRIAGE WAY LANE</t>
  </si>
  <si>
    <t>28227</t>
  </si>
  <si>
    <t>21023469892</t>
  </si>
  <si>
    <t>TORDA,RANDALL</t>
  </si>
  <si>
    <t>RTORDA</t>
  </si>
  <si>
    <t>253 HOLUA DRIVE</t>
  </si>
  <si>
    <t>KAHULUI</t>
  </si>
  <si>
    <t>96732-1404</t>
  </si>
  <si>
    <t>11023397811</t>
  </si>
  <si>
    <t>TRIMMER,RYAN</t>
  </si>
  <si>
    <t>rtrimme</t>
  </si>
  <si>
    <t>387 CONCETTA DR</t>
  </si>
  <si>
    <t>MOUNT ROYAL</t>
  </si>
  <si>
    <t>08061</t>
  </si>
  <si>
    <t>11021886821</t>
  </si>
  <si>
    <t>URQUHART,ROBERT L</t>
  </si>
  <si>
    <t>RURQUH</t>
  </si>
  <si>
    <t>3702 PACESETTER DRIVE</t>
  </si>
  <si>
    <t>75241</t>
  </si>
  <si>
    <t>41022900764</t>
  </si>
  <si>
    <t>VANEGAS,ROBERTO A</t>
  </si>
  <si>
    <t>RVANEG0</t>
  </si>
  <si>
    <t>3265 GLEN EAGLE LANE</t>
  </si>
  <si>
    <t>KENNER</t>
  </si>
  <si>
    <t>70065</t>
  </si>
  <si>
    <t>21024627642</t>
  </si>
  <si>
    <t>VENTURA,RUBEN</t>
  </si>
  <si>
    <t>rventur</t>
  </si>
  <si>
    <t>133 Oxford street</t>
  </si>
  <si>
    <t>01024196720</t>
  </si>
  <si>
    <t>VILLALON,RAMIRO L</t>
  </si>
  <si>
    <t>rvilla5</t>
  </si>
  <si>
    <t>3513 Antilles cir</t>
  </si>
  <si>
    <t>hopemills</t>
  </si>
  <si>
    <t>28348</t>
  </si>
  <si>
    <t>61021986076</t>
  </si>
  <si>
    <t>VILLELA,RALPH R</t>
  </si>
  <si>
    <t>RVILLEL</t>
  </si>
  <si>
    <t>4620 PAVIA WAY</t>
  </si>
  <si>
    <t>71022772917</t>
  </si>
  <si>
    <t>VINIS,ROBERT L</t>
  </si>
  <si>
    <t>RVINISJ</t>
  </si>
  <si>
    <t>215 BRYANT STREET</t>
  </si>
  <si>
    <t>LINDENWOLD</t>
  </si>
  <si>
    <t>08021</t>
  </si>
  <si>
    <t>31021047793</t>
  </si>
  <si>
    <t>VOLM,Randy J</t>
  </si>
  <si>
    <t>RVOLM2</t>
  </si>
  <si>
    <t>202729 ALICIA LN</t>
  </si>
  <si>
    <t>MOSINEE</t>
  </si>
  <si>
    <t>54455</t>
  </si>
  <si>
    <t>51024619665</t>
  </si>
  <si>
    <t>Wagoner,Ronald S</t>
  </si>
  <si>
    <t>rwagone</t>
  </si>
  <si>
    <t>2170 Maton Rd</t>
  </si>
  <si>
    <t>Trenton</t>
  </si>
  <si>
    <t>42286</t>
  </si>
  <si>
    <t>31022856753</t>
  </si>
  <si>
    <t>WALMER,RICKY L</t>
  </si>
  <si>
    <t>RWALMER</t>
  </si>
  <si>
    <t>713 SUMMER MOUNTAIN ROAD</t>
  </si>
  <si>
    <t>BERNVILLE</t>
  </si>
  <si>
    <t>19506</t>
  </si>
  <si>
    <t>21021048612</t>
  </si>
  <si>
    <t>WATT,RICHARD L</t>
  </si>
  <si>
    <t>RWATT1</t>
  </si>
  <si>
    <t>6440 N.W. 21ST STREET</t>
  </si>
  <si>
    <t>33313</t>
  </si>
  <si>
    <t>61022944856</t>
  </si>
  <si>
    <t>WEAVER,ROBERT L</t>
  </si>
  <si>
    <t>rweave5</t>
  </si>
  <si>
    <t>1215 chandler st</t>
  </si>
  <si>
    <t>Danville</t>
  </si>
  <si>
    <t>61832</t>
  </si>
  <si>
    <t>11024614161</t>
  </si>
  <si>
    <t>WHITE,RAYMOND A</t>
  </si>
  <si>
    <t>rwhite0</t>
  </si>
  <si>
    <t>15210 Oberlin Avenue</t>
  </si>
  <si>
    <t>39503</t>
  </si>
  <si>
    <t>51024630725</t>
  </si>
  <si>
    <t>WILDER,RASHAUN W</t>
  </si>
  <si>
    <t>rwilder</t>
  </si>
  <si>
    <t>4390 WILDER RD.</t>
  </si>
  <si>
    <t>LIZELLA</t>
  </si>
  <si>
    <t>31052</t>
  </si>
  <si>
    <t>21024616982</t>
  </si>
  <si>
    <t>WILLS,RICHARD R</t>
  </si>
  <si>
    <t>rwills1</t>
  </si>
  <si>
    <t>162 CEDAR AVENUE</t>
  </si>
  <si>
    <t>COCOA BEACH</t>
  </si>
  <si>
    <t>32931</t>
  </si>
  <si>
    <t>11021552101</t>
  </si>
  <si>
    <t>YASUDA,RYAN</t>
  </si>
  <si>
    <t>RYASUD</t>
  </si>
  <si>
    <t>1141 KUPAU ST</t>
  </si>
  <si>
    <t>81024623308</t>
  </si>
  <si>
    <t>YURAN III,RUDY R</t>
  </si>
  <si>
    <t>ryuranl</t>
  </si>
  <si>
    <t>14426 Bell st</t>
  </si>
  <si>
    <t>Cedar Lake</t>
  </si>
  <si>
    <t>46303</t>
  </si>
  <si>
    <t>01024620860</t>
  </si>
  <si>
    <t>ALCORN,SETH A</t>
  </si>
  <si>
    <t>salcorn</t>
  </si>
  <si>
    <t>15041 FENTON AVENUE</t>
  </si>
  <si>
    <t>REDFORD</t>
  </si>
  <si>
    <t>48239</t>
  </si>
  <si>
    <t>21024630982</t>
  </si>
  <si>
    <t>ARRIAGA,SAMUEL</t>
  </si>
  <si>
    <t>sarriag</t>
  </si>
  <si>
    <t>604 JARMAN STREET</t>
  </si>
  <si>
    <t>28540 i</t>
  </si>
  <si>
    <t>41024567824</t>
  </si>
  <si>
    <t>BAILEY,STEVEN S</t>
  </si>
  <si>
    <t>sbaile7</t>
  </si>
  <si>
    <t>1063 Cassia Ave</t>
  </si>
  <si>
    <t>IDAHO FALLS</t>
  </si>
  <si>
    <t>83402</t>
  </si>
  <si>
    <t>31021941493</t>
  </si>
  <si>
    <t>BARFIELD,STEPHEN E</t>
  </si>
  <si>
    <t>SBARFIE</t>
  </si>
  <si>
    <t>3015  HUGO RD</t>
  </si>
  <si>
    <t>29527</t>
  </si>
  <si>
    <t>21024352602</t>
  </si>
  <si>
    <t>BERGERON,SKYLER K</t>
  </si>
  <si>
    <t>sberger</t>
  </si>
  <si>
    <t>606 leisure field drive</t>
  </si>
  <si>
    <t>Broussard</t>
  </si>
  <si>
    <t>70518</t>
  </si>
  <si>
    <t>81024627178</t>
  </si>
  <si>
    <t>BIRDWELL,STEVEN</t>
  </si>
  <si>
    <t>sbirdwe</t>
  </si>
  <si>
    <t>403 s highland dr</t>
  </si>
  <si>
    <t>Lakemoor</t>
  </si>
  <si>
    <t>60051</t>
  </si>
  <si>
    <t>61024631276</t>
  </si>
  <si>
    <t>BLOUNT,SHAWN</t>
  </si>
  <si>
    <t>sblount</t>
  </si>
  <si>
    <t>1256 WEST 27TH STREET</t>
  </si>
  <si>
    <t>23508</t>
  </si>
  <si>
    <t>51022840835</t>
  </si>
  <si>
    <t>BOBURKA,STEVEN K</t>
  </si>
  <si>
    <t>SBOBURK</t>
  </si>
  <si>
    <t>686 LASALLE DRIVE</t>
  </si>
  <si>
    <t>SOMONAUK</t>
  </si>
  <si>
    <t>60552-9649</t>
  </si>
  <si>
    <t>51021914575</t>
  </si>
  <si>
    <t>BOYD,SHANE</t>
  </si>
  <si>
    <t>SBOYD12</t>
  </si>
  <si>
    <t>2116 WOODROW ST</t>
  </si>
  <si>
    <t>VAN BUREN</t>
  </si>
  <si>
    <t>72956</t>
  </si>
  <si>
    <t>91024619939</t>
  </si>
  <si>
    <t>BROWN,SCOTTY</t>
  </si>
  <si>
    <t>sbrown5</t>
  </si>
  <si>
    <t>710 N HIGH ST</t>
  </si>
  <si>
    <t>23851</t>
  </si>
  <si>
    <t>41024631344</t>
  </si>
  <si>
    <t>BURNETT,SCOTT E</t>
  </si>
  <si>
    <t>sburnet</t>
  </si>
  <si>
    <t>7325 PARKVIEW AVENUE</t>
  </si>
  <si>
    <t>66109</t>
  </si>
  <si>
    <t>01024630930</t>
  </si>
  <si>
    <t>BURTON,SCOTT T</t>
  </si>
  <si>
    <t>sburton</t>
  </si>
  <si>
    <t>411 NORTH CULVERTON ROAD</t>
  </si>
  <si>
    <t>WINNABOW</t>
  </si>
  <si>
    <t>28479</t>
  </si>
  <si>
    <t>21024630212</t>
  </si>
  <si>
    <t>CALLIES,SETH E</t>
  </si>
  <si>
    <t>scallie</t>
  </si>
  <si>
    <t>1632 W PERSHING ST.</t>
  </si>
  <si>
    <t>APPLETON</t>
  </si>
  <si>
    <t>54914</t>
  </si>
  <si>
    <t>81021066138</t>
  </si>
  <si>
    <t>CENDROWSKI,STEVEN M</t>
  </si>
  <si>
    <t>SCENDRO</t>
  </si>
  <si>
    <t>6499 BENSALEM BLVD</t>
  </si>
  <si>
    <t>21024619512</t>
  </si>
  <si>
    <t>COFFEE,SHANE A</t>
  </si>
  <si>
    <t>scoffee</t>
  </si>
  <si>
    <t>15 FARM BROOK LN</t>
  </si>
  <si>
    <t>71021093677</t>
  </si>
  <si>
    <t>CORREA JR,STEPHEN H</t>
  </si>
  <si>
    <t>SCORRE</t>
  </si>
  <si>
    <t>563 KEONAONA ST</t>
  </si>
  <si>
    <t>81023601748</t>
  </si>
  <si>
    <t>CRAIG-PARKER,STEPHEN</t>
  </si>
  <si>
    <t>SCRAIGP</t>
  </si>
  <si>
    <t>625 prairie Dell st</t>
  </si>
  <si>
    <t>Lewisville</t>
  </si>
  <si>
    <t>75067</t>
  </si>
  <si>
    <t>21024630152</t>
  </si>
  <si>
    <t>DELACRUZ,SEAN D</t>
  </si>
  <si>
    <t>sdelacr</t>
  </si>
  <si>
    <t>2936 NORTH 42ND AVENUE</t>
  </si>
  <si>
    <t>85019</t>
  </si>
  <si>
    <t>61023899696</t>
  </si>
  <si>
    <t>DELGADO,STEVEN J</t>
  </si>
  <si>
    <t>SDELG10</t>
  </si>
  <si>
    <t>2303 REDBUD LANE</t>
  </si>
  <si>
    <t>40361-2437</t>
  </si>
  <si>
    <t>51024628555</t>
  </si>
  <si>
    <t>DOBROWOLSKI,SCOTT W</t>
  </si>
  <si>
    <t>sdobrow</t>
  </si>
  <si>
    <t>2900 south wheelock rd</t>
  </si>
  <si>
    <t>Lyndonville</t>
  </si>
  <si>
    <t>05851</t>
  </si>
  <si>
    <t>61021520466</t>
  </si>
  <si>
    <t>DOMINGUEZ,SERGIO</t>
  </si>
  <si>
    <t>SDOMING</t>
  </si>
  <si>
    <t>8133 LINDLEY AVENUE</t>
  </si>
  <si>
    <t>31021077513</t>
  </si>
  <si>
    <t>DUFF,STEVE C</t>
  </si>
  <si>
    <t>SDUFF2</t>
  </si>
  <si>
    <t>725 beechnut ct</t>
  </si>
  <si>
    <t>Fowlerville</t>
  </si>
  <si>
    <t>48836</t>
  </si>
  <si>
    <t>11024620381</t>
  </si>
  <si>
    <t>FAKHRI,SAYED FAROZ S</t>
  </si>
  <si>
    <t>sfakhri</t>
  </si>
  <si>
    <t>785 general Wallace ct</t>
  </si>
  <si>
    <t>Warrenton</t>
  </si>
  <si>
    <t>20186</t>
  </si>
  <si>
    <t>71024620497</t>
  </si>
  <si>
    <t>FARRELL,STEVEN W</t>
  </si>
  <si>
    <t>sfarrel</t>
  </si>
  <si>
    <t>15710 NORTH RD</t>
  </si>
  <si>
    <t>EHERNBERG</t>
  </si>
  <si>
    <t>85334</t>
  </si>
  <si>
    <t>01024622730</t>
  </si>
  <si>
    <t>FESSHAYE,SOLOMON</t>
  </si>
  <si>
    <t>SFESSHA</t>
  </si>
  <si>
    <t>7830 LEWIS CHAPEL CIR #103</t>
  </si>
  <si>
    <t>LORTON</t>
  </si>
  <si>
    <t>22079</t>
  </si>
  <si>
    <t>51021041875</t>
  </si>
  <si>
    <t>FINDLEY,STACEY L</t>
  </si>
  <si>
    <t>SFINDLE</t>
  </si>
  <si>
    <t>3716 E FARM RD 28</t>
  </si>
  <si>
    <t>FAIR GROVE</t>
  </si>
  <si>
    <t>65648</t>
  </si>
  <si>
    <t>61021049936</t>
  </si>
  <si>
    <t>FISCHER,SCOTT D</t>
  </si>
  <si>
    <t>SFISCHE</t>
  </si>
  <si>
    <t>609 FOX RUN RD</t>
  </si>
  <si>
    <t>FOLEY</t>
  </si>
  <si>
    <t>63347</t>
  </si>
  <si>
    <t>11021113931</t>
  </si>
  <si>
    <t>FLEURIE,SCOTT</t>
  </si>
  <si>
    <t>SFLEURI</t>
  </si>
  <si>
    <t>33 forest trl</t>
  </si>
  <si>
    <t>marietta</t>
  </si>
  <si>
    <t>29661</t>
  </si>
  <si>
    <t>01024613910</t>
  </si>
  <si>
    <t>SANGIN,SAIFUDIN</t>
  </si>
  <si>
    <t>sfnu0</t>
  </si>
  <si>
    <t>3448 BELLEPLAIN CT</t>
  </si>
  <si>
    <t>DUMFRIES</t>
  </si>
  <si>
    <t>81024630768</t>
  </si>
  <si>
    <t>GAJUREL,SUK</t>
  </si>
  <si>
    <t>sgajure</t>
  </si>
  <si>
    <t>3903 EDGE ROAD</t>
  </si>
  <si>
    <t>15227</t>
  </si>
  <si>
    <t>91024623669</t>
  </si>
  <si>
    <t>GALLIMORE,SPENCER</t>
  </si>
  <si>
    <t>sgallim</t>
  </si>
  <si>
    <t>836 CENTER STREET</t>
  </si>
  <si>
    <t>WHEELERSBURG</t>
  </si>
  <si>
    <t>45694</t>
  </si>
  <si>
    <t>51024210485</t>
  </si>
  <si>
    <t>GEDERT JR,STEVEN A</t>
  </si>
  <si>
    <t>sgedert</t>
  </si>
  <si>
    <t>2020 Hinson loop rd.</t>
  </si>
  <si>
    <t>Apt. 222</t>
  </si>
  <si>
    <t>72212</t>
  </si>
  <si>
    <t>11024625541</t>
  </si>
  <si>
    <t>GOMEZ,SERGIO</t>
  </si>
  <si>
    <t>sgomez</t>
  </si>
  <si>
    <t>1114 W AVE H4</t>
  </si>
  <si>
    <t>93534</t>
  </si>
  <si>
    <t>91024625779</t>
  </si>
  <si>
    <t>GOSHINSKY,SHAUN</t>
  </si>
  <si>
    <t>sgoshin</t>
  </si>
  <si>
    <t>7816 SHOREWOOD DR.</t>
  </si>
  <si>
    <t>53168</t>
  </si>
  <si>
    <t>01024173150</t>
  </si>
  <si>
    <t>GREEN,SCOTT A</t>
  </si>
  <si>
    <t>sgree56</t>
  </si>
  <si>
    <t>10701 old court road,</t>
  </si>
  <si>
    <t>71024631107</t>
  </si>
  <si>
    <t>GREEN,SIDNEY</t>
  </si>
  <si>
    <t>sgreen</t>
  </si>
  <si>
    <t>1534 17th Street S</t>
  </si>
  <si>
    <t>Apt 1528-D</t>
  </si>
  <si>
    <t>35205</t>
  </si>
  <si>
    <t>81024630828</t>
  </si>
  <si>
    <t>GREENE,SONNY</t>
  </si>
  <si>
    <t>sgreene</t>
  </si>
  <si>
    <t>838 NORTH 9TH ST</t>
  </si>
  <si>
    <t>CLINTON</t>
  </si>
  <si>
    <t>47842</t>
  </si>
  <si>
    <t>51023049565</t>
  </si>
  <si>
    <t>GUZMAN,SAUL</t>
  </si>
  <si>
    <t>SGUZMA5</t>
  </si>
  <si>
    <t>147 S MICHIGAN AVE</t>
  </si>
  <si>
    <t>VILLA PARK</t>
  </si>
  <si>
    <t>60181</t>
  </si>
  <si>
    <t>11024631221</t>
  </si>
  <si>
    <t>HAKIMZAD,SAYED FAWAD</t>
  </si>
  <si>
    <t>shakimz</t>
  </si>
  <si>
    <t>5022 SUTHERLAND DR</t>
  </si>
  <si>
    <t>11021063151</t>
  </si>
  <si>
    <t>HAMILTON,SCOTT J</t>
  </si>
  <si>
    <t>SHAMIL</t>
  </si>
  <si>
    <t>1002 SOUTH 14TH STREET</t>
  </si>
  <si>
    <t>CLEAR LAKE</t>
  </si>
  <si>
    <t>50428</t>
  </si>
  <si>
    <t>31021058283</t>
  </si>
  <si>
    <t>HANSON,STEPHEN W</t>
  </si>
  <si>
    <t>SHANSO5</t>
  </si>
  <si>
    <t>5 Ivan Gile Rd</t>
  </si>
  <si>
    <t>Salem</t>
  </si>
  <si>
    <t>03079</t>
  </si>
  <si>
    <t>11024630851</t>
  </si>
  <si>
    <t>HARRINGTON,STEVEN</t>
  </si>
  <si>
    <t>sharri0</t>
  </si>
  <si>
    <t>2131 N 13 1/2 ST</t>
  </si>
  <si>
    <t>47804</t>
  </si>
  <si>
    <t>11023250081</t>
  </si>
  <si>
    <t>HEIMBACH,STEPHEN S</t>
  </si>
  <si>
    <t>SHEIMBA</t>
  </si>
  <si>
    <t>315 EAST ARCH STREET</t>
  </si>
  <si>
    <t>FLEETWOOD</t>
  </si>
  <si>
    <t>19522</t>
  </si>
  <si>
    <t>11024517191</t>
  </si>
  <si>
    <t>HOUSER,SLOAN</t>
  </si>
  <si>
    <t>shouse3</t>
  </si>
  <si>
    <t>810 Mansfield Dr.</t>
  </si>
  <si>
    <t>95128</t>
  </si>
  <si>
    <t>31024094673</t>
  </si>
  <si>
    <t>HUFFMAN,SHAN D</t>
  </si>
  <si>
    <t>shuffma</t>
  </si>
  <si>
    <t>61 Durango Way</t>
  </si>
  <si>
    <t>Hot Springs Village</t>
  </si>
  <si>
    <t>71909</t>
  </si>
  <si>
    <t>01024118780</t>
  </si>
  <si>
    <t>INFANTE,SEVERINO</t>
  </si>
  <si>
    <t>sinfant</t>
  </si>
  <si>
    <t>12700 Valleywood Drive</t>
  </si>
  <si>
    <t>Silver Spring</t>
  </si>
  <si>
    <t>20906-4162</t>
  </si>
  <si>
    <t>91024616439</t>
  </si>
  <si>
    <t>JAMES,STEVEN</t>
  </si>
  <si>
    <t>sjames1</t>
  </si>
  <si>
    <t>915 SEAFAIR DR.</t>
  </si>
  <si>
    <t>BULLHEAD CITY</t>
  </si>
  <si>
    <t>86442</t>
  </si>
  <si>
    <t>41024629924</t>
  </si>
  <si>
    <t>JAMROWSKI,SHAEL</t>
  </si>
  <si>
    <t>sjamrow</t>
  </si>
  <si>
    <t>1570 RILLA CIRCLE</t>
  </si>
  <si>
    <t>LAWRENCEVILLE</t>
  </si>
  <si>
    <t>30043</t>
  </si>
  <si>
    <t>41024618064</t>
  </si>
  <si>
    <t>JOHNSTON,SHANE</t>
  </si>
  <si>
    <t>sjohnst</t>
  </si>
  <si>
    <t>112 Gary St</t>
  </si>
  <si>
    <t>Bodfish</t>
  </si>
  <si>
    <t>93205</t>
  </si>
  <si>
    <t>81021452758</t>
  </si>
  <si>
    <t>JONES,SAMUEL T</t>
  </si>
  <si>
    <t>SJON7</t>
  </si>
  <si>
    <t>360 OLD 30 ROAD</t>
  </si>
  <si>
    <t>51023345425</t>
  </si>
  <si>
    <t>KASPER,SIMON P</t>
  </si>
  <si>
    <t>SKASPE0</t>
  </si>
  <si>
    <t>410 W Fennville St</t>
  </si>
  <si>
    <t>Fennville</t>
  </si>
  <si>
    <t>49408</t>
  </si>
  <si>
    <t>21024623402</t>
  </si>
  <si>
    <t>KELLY,SEAN</t>
  </si>
  <si>
    <t>skelly0</t>
  </si>
  <si>
    <t>4186 PHEASANT RIDGE CT</t>
  </si>
  <si>
    <t>45103</t>
  </si>
  <si>
    <t>71024611927</t>
  </si>
  <si>
    <t>KELLY,SHANE W</t>
  </si>
  <si>
    <t>skelly3</t>
  </si>
  <si>
    <t>309 LINCOLN ROAD</t>
  </si>
  <si>
    <t>HYANNIS</t>
  </si>
  <si>
    <t>02601</t>
  </si>
  <si>
    <t>51003417735</t>
  </si>
  <si>
    <t>KEMP,SHANON</t>
  </si>
  <si>
    <t>skemp1</t>
  </si>
  <si>
    <t>207 DOGWOOD LANE</t>
  </si>
  <si>
    <t>76705</t>
  </si>
  <si>
    <t>01021036000</t>
  </si>
  <si>
    <t>KENNERLY,STEFAN</t>
  </si>
  <si>
    <t>skenn14</t>
  </si>
  <si>
    <t>12762 sw 184 terr</t>
  </si>
  <si>
    <t>33177</t>
  </si>
  <si>
    <t>01021065010</t>
  </si>
  <si>
    <t>KETCHER,SHANE M</t>
  </si>
  <si>
    <t>SKETCHE</t>
  </si>
  <si>
    <t>1217 Tenth st</t>
  </si>
  <si>
    <t>Beloit</t>
  </si>
  <si>
    <t>53511</t>
  </si>
  <si>
    <t>91024627719</t>
  </si>
  <si>
    <t>LANGSTON,SADE</t>
  </si>
  <si>
    <t>slangst</t>
  </si>
  <si>
    <t>749 E 73RD ST</t>
  </si>
  <si>
    <t>61024631306</t>
  </si>
  <si>
    <t>LEE,SONNY</t>
  </si>
  <si>
    <t>slee1</t>
  </si>
  <si>
    <t>630 EDMUND AVE W.</t>
  </si>
  <si>
    <t>SAINT PAUL</t>
  </si>
  <si>
    <t>55104</t>
  </si>
  <si>
    <t>71024575987</t>
  </si>
  <si>
    <t>LEE,SOOHWAN</t>
  </si>
  <si>
    <t>slee2</t>
  </si>
  <si>
    <t>1238 HARTFORD TPKE</t>
  </si>
  <si>
    <t>UNIT 42</t>
  </si>
  <si>
    <t>VERNON</t>
  </si>
  <si>
    <t>06066</t>
  </si>
  <si>
    <t>21021064312</t>
  </si>
  <si>
    <t>LINKER,STEPHEN D</t>
  </si>
  <si>
    <t>SLINKE</t>
  </si>
  <si>
    <t>230 E FRANKLIN ST</t>
  </si>
  <si>
    <t>CENTERVILLE</t>
  </si>
  <si>
    <t>45459</t>
  </si>
  <si>
    <t>11024619901</t>
  </si>
  <si>
    <t>LIU,SANBAO</t>
  </si>
  <si>
    <t>sliu0</t>
  </si>
  <si>
    <t>1740 VINERY AVE</t>
  </si>
  <si>
    <t>CUMMING</t>
  </si>
  <si>
    <t>30041</t>
  </si>
  <si>
    <t>01024622680</t>
  </si>
  <si>
    <t>LUSH,STEPHEN T</t>
  </si>
  <si>
    <t>slush</t>
  </si>
  <si>
    <t>200 YALE STREET UNIT 23A</t>
  </si>
  <si>
    <t>06704</t>
  </si>
  <si>
    <t>91024585549</t>
  </si>
  <si>
    <t>MARTINEZ,SABAS</t>
  </si>
  <si>
    <t>smart12</t>
  </si>
  <si>
    <t>2510 W KING HWY</t>
  </si>
  <si>
    <t>51022317865</t>
  </si>
  <si>
    <t>MARTINEZ,SALVADOR G</t>
  </si>
  <si>
    <t>SMART77</t>
  </si>
  <si>
    <t>35635 Eagle Rdg</t>
  </si>
  <si>
    <t>91024629609</t>
  </si>
  <si>
    <t>MCCAIN,STUART H</t>
  </si>
  <si>
    <t>smccain</t>
  </si>
  <si>
    <t>503 EAST EVERGREEN STREET</t>
  </si>
  <si>
    <t>SHERMAN</t>
  </si>
  <si>
    <t>75090</t>
  </si>
  <si>
    <t>21024589432</t>
  </si>
  <si>
    <t>MCDONOUGH,SEAN P</t>
  </si>
  <si>
    <t>smcdon1</t>
  </si>
  <si>
    <t>5497 McDonough rd</t>
  </si>
  <si>
    <t>HOFFMAN ESTATES</t>
  </si>
  <si>
    <t>60192</t>
  </si>
  <si>
    <t>01024629800</t>
  </si>
  <si>
    <t>MCGARRY-CLIFTON,SEAN MICHAEL</t>
  </si>
  <si>
    <t>smcgarr</t>
  </si>
  <si>
    <t>420 HANSOM PARKWAY</t>
  </si>
  <si>
    <t>31024621943</t>
  </si>
  <si>
    <t>MCMAHON,SETH</t>
  </si>
  <si>
    <t>smcmaho</t>
  </si>
  <si>
    <t>4779 S TEXAS AVENUE</t>
  </si>
  <si>
    <t>32839</t>
  </si>
  <si>
    <t>71024622007</t>
  </si>
  <si>
    <t>MEAD,STEPHEN W</t>
  </si>
  <si>
    <t>smead</t>
  </si>
  <si>
    <t>428 Pecan Ave.</t>
  </si>
  <si>
    <t>Portage</t>
  </si>
  <si>
    <t>49024</t>
  </si>
  <si>
    <t>81024630868</t>
  </si>
  <si>
    <t>MEHRABI,SAFIULLAH</t>
  </si>
  <si>
    <t>smehrab</t>
  </si>
  <si>
    <t>5021 SEMINARY RD</t>
  </si>
  <si>
    <t>22311</t>
  </si>
  <si>
    <t>21024615452</t>
  </si>
  <si>
    <t>METKA,SCOTT</t>
  </si>
  <si>
    <t>smetka</t>
  </si>
  <si>
    <t>13248 Cottage Grove Dr</t>
  </si>
  <si>
    <t>Frisco</t>
  </si>
  <si>
    <t>75033</t>
  </si>
  <si>
    <t>11022105321</t>
  </si>
  <si>
    <t>MORRIS,SCOTT K</t>
  </si>
  <si>
    <t>SMORRIS</t>
  </si>
  <si>
    <t>622 WIMBLEDON DRIVE</t>
  </si>
  <si>
    <t>36305</t>
  </si>
  <si>
    <t>81024630518</t>
  </si>
  <si>
    <t>MYLES II,STEPHEN</t>
  </si>
  <si>
    <t>smylesi</t>
  </si>
  <si>
    <t>1011 W 34TH STREET APT 239</t>
  </si>
  <si>
    <t>31021768003</t>
  </si>
  <si>
    <t>NELSON,STEPHEN A</t>
  </si>
  <si>
    <t>SNELSO2</t>
  </si>
  <si>
    <t>4952 102ND AVE</t>
  </si>
  <si>
    <t>GRAND JUNCTION</t>
  </si>
  <si>
    <t>49056</t>
  </si>
  <si>
    <t>01024346520</t>
  </si>
  <si>
    <t>NEVAREZ,SANTOS</t>
  </si>
  <si>
    <t>snevare</t>
  </si>
  <si>
    <t>2318 AMBER GRAIN PLACE</t>
  </si>
  <si>
    <t>PASO ROBLES</t>
  </si>
  <si>
    <t>93446</t>
  </si>
  <si>
    <t>61023217586</t>
  </si>
  <si>
    <t>NIEVES,SIGFREDO</t>
  </si>
  <si>
    <t>SNIEVE5</t>
  </si>
  <si>
    <t>HC 2 box 6059</t>
  </si>
  <si>
    <t>LARES</t>
  </si>
  <si>
    <t>00669</t>
  </si>
  <si>
    <t>91024533309</t>
  </si>
  <si>
    <t>ODISHO,SEZAR</t>
  </si>
  <si>
    <t>sodisho</t>
  </si>
  <si>
    <t>6542 North Knox</t>
  </si>
  <si>
    <t>LINCOLNWOOD</t>
  </si>
  <si>
    <t>60712</t>
  </si>
  <si>
    <t>71023195617</t>
  </si>
  <si>
    <t>OGG,STEPHEN</t>
  </si>
  <si>
    <t>SOGG00</t>
  </si>
  <si>
    <t>222 ROCKRIMMON STREET</t>
  </si>
  <si>
    <t>BELCHERTOWN</t>
  </si>
  <si>
    <t>01007</t>
  </si>
  <si>
    <t>01024628760</t>
  </si>
  <si>
    <t>O'Hara,Sean</t>
  </si>
  <si>
    <t>sohara0</t>
  </si>
  <si>
    <t>101 sunwood rd</t>
  </si>
  <si>
    <t>Jacksonville</t>
  </si>
  <si>
    <t>62650</t>
  </si>
  <si>
    <t>21021363382</t>
  </si>
  <si>
    <t>OWENS,STEVE L</t>
  </si>
  <si>
    <t>SOWENS7</t>
  </si>
  <si>
    <t>11335 HWY 371 NORTH</t>
  </si>
  <si>
    <t>MARIETTA</t>
  </si>
  <si>
    <t>38856</t>
  </si>
  <si>
    <t>01021507560</t>
  </si>
  <si>
    <t>PALLOTTI,SALVATORE D</t>
  </si>
  <si>
    <t>SPALLOT</t>
  </si>
  <si>
    <t>3212 Oakland Dr</t>
  </si>
  <si>
    <t>McKeesport</t>
  </si>
  <si>
    <t>15133</t>
  </si>
  <si>
    <t>91021007899</t>
  </si>
  <si>
    <t>PASSLER JR,SAMUEL C</t>
  </si>
  <si>
    <t>SPASSLE</t>
  </si>
  <si>
    <t>4800 n cliff view dr</t>
  </si>
  <si>
    <t>64150</t>
  </si>
  <si>
    <t>31024628203</t>
  </si>
  <si>
    <t>PELLE,SHYHEIM</t>
  </si>
  <si>
    <t>spelle</t>
  </si>
  <si>
    <t>15 Elizabeth St</t>
  </si>
  <si>
    <t>11022203131</t>
  </si>
  <si>
    <t>PERRY,STEVEN L</t>
  </si>
  <si>
    <t>SPERR24</t>
  </si>
  <si>
    <t>2208 Dogwood Trl</t>
  </si>
  <si>
    <t>GARDENDALE</t>
  </si>
  <si>
    <t>35071</t>
  </si>
  <si>
    <t>31021039553</t>
  </si>
  <si>
    <t>PFISTER,STEVEN P</t>
  </si>
  <si>
    <t>SPFISTE</t>
  </si>
  <si>
    <t>44 HALF ACRE ROAD</t>
  </si>
  <si>
    <t>JAMESBURG</t>
  </si>
  <si>
    <t>08831</t>
  </si>
  <si>
    <t>61021275946</t>
  </si>
  <si>
    <t>PITTMAN,SAMUEL J</t>
  </si>
  <si>
    <t>SPITTM4</t>
  </si>
  <si>
    <t>230 STEVENS DR</t>
  </si>
  <si>
    <t>MIDWAY</t>
  </si>
  <si>
    <t>32343</t>
  </si>
  <si>
    <t>61024533016</t>
  </si>
  <si>
    <t>O PITTMAN,SHAREEF</t>
  </si>
  <si>
    <t>spittma</t>
  </si>
  <si>
    <t>327 Black Birch Dr</t>
  </si>
  <si>
    <t>Summerville</t>
  </si>
  <si>
    <t>91024437449</t>
  </si>
  <si>
    <t>QADERI,SEDIQULLAH</t>
  </si>
  <si>
    <t>sqaderi</t>
  </si>
  <si>
    <t>4415 Torrence Pl</t>
  </si>
  <si>
    <t>11024214641</t>
  </si>
  <si>
    <t>RAIGOZA,SERGIO</t>
  </si>
  <si>
    <t>sraigoz</t>
  </si>
  <si>
    <t>5326 S TALMAN</t>
  </si>
  <si>
    <t>60632</t>
  </si>
  <si>
    <t>91022974019</t>
  </si>
  <si>
    <t>RAMEY,SEAN</t>
  </si>
  <si>
    <t>sramey</t>
  </si>
  <si>
    <t>6519 8TH NW</t>
  </si>
  <si>
    <t>20012</t>
  </si>
  <si>
    <t>11024479411</t>
  </si>
  <si>
    <t>RAMRAKHA,SHANEEL C</t>
  </si>
  <si>
    <t>sramrak</t>
  </si>
  <si>
    <t>18375 108TH AVE EAST</t>
  </si>
  <si>
    <t>PUYALLUP</t>
  </si>
  <si>
    <t>98374</t>
  </si>
  <si>
    <t>51024625965</t>
  </si>
  <si>
    <t>RAMZ,SEEAR A</t>
  </si>
  <si>
    <t>sramz</t>
  </si>
  <si>
    <t>7866 Blue Gray cir</t>
  </si>
  <si>
    <t>Manassas</t>
  </si>
  <si>
    <t>31022819063</t>
  </si>
  <si>
    <t>ROBINSON,SCOTT R</t>
  </si>
  <si>
    <t>SROBI98</t>
  </si>
  <si>
    <t>231 Grover Avenue</t>
  </si>
  <si>
    <t>Lubbock</t>
  </si>
  <si>
    <t>01022500210</t>
  </si>
  <si>
    <t>ROJAS,SALVADOR</t>
  </si>
  <si>
    <t>SROJA06</t>
  </si>
  <si>
    <t>35233 Rockford Way</t>
  </si>
  <si>
    <t>Murrieta</t>
  </si>
  <si>
    <t>61024614526</t>
  </si>
  <si>
    <t>ROMERO RAMIREZ,SALVADOR</t>
  </si>
  <si>
    <t>sromero</t>
  </si>
  <si>
    <t>921 N Sloan Ave</t>
  </si>
  <si>
    <t>Compton</t>
  </si>
  <si>
    <t>90221</t>
  </si>
  <si>
    <t>81021949728</t>
  </si>
  <si>
    <t>ROYSTER,STEVE</t>
  </si>
  <si>
    <t>SROYSTE</t>
  </si>
  <si>
    <t>2172 RESCUE RD.</t>
  </si>
  <si>
    <t>UNION GROVE</t>
  </si>
  <si>
    <t>35175</t>
  </si>
  <si>
    <t>91024621449</t>
  </si>
  <si>
    <t>SALINAS,SERGIO</t>
  </si>
  <si>
    <t>ssalina</t>
  </si>
  <si>
    <t>2829 MAPLE DR</t>
  </si>
  <si>
    <t>MESQUITE</t>
  </si>
  <si>
    <t>75150</t>
  </si>
  <si>
    <t>31024625343</t>
  </si>
  <si>
    <t>SANCHEZ,SAYLOR A</t>
  </si>
  <si>
    <t>ssanch0</t>
  </si>
  <si>
    <t>15204 ELK RUN ROAD</t>
  </si>
  <si>
    <t>CHANTILLY</t>
  </si>
  <si>
    <t>20151</t>
  </si>
  <si>
    <t>11024626731</t>
  </si>
  <si>
    <t>SANCHEZ,SERGIO</t>
  </si>
  <si>
    <t>ssanche</t>
  </si>
  <si>
    <t>482 MOUNTAIN VIEW ST.</t>
  </si>
  <si>
    <t>ALTADENA</t>
  </si>
  <si>
    <t>91001</t>
  </si>
  <si>
    <t>51022069965</t>
  </si>
  <si>
    <t>SANCINITO,SCOTT M</t>
  </si>
  <si>
    <t>SSANCIN</t>
  </si>
  <si>
    <t>18 HIGH ST</t>
  </si>
  <si>
    <t>ABINGTON</t>
  </si>
  <si>
    <t>02351</t>
  </si>
  <si>
    <t>31021567903</t>
  </si>
  <si>
    <t>SANTACROCE,SCOTT R</t>
  </si>
  <si>
    <t>SSANTAC</t>
  </si>
  <si>
    <t>79 OLD FARM ROAD</t>
  </si>
  <si>
    <t>06010</t>
  </si>
  <si>
    <t>71024336677</t>
  </si>
  <si>
    <t>SAUNDERS,STUART D</t>
  </si>
  <si>
    <t>ssaund3</t>
  </si>
  <si>
    <t>7850 SW 132ND PLACE</t>
  </si>
  <si>
    <t>34473</t>
  </si>
  <si>
    <t>41024626364</t>
  </si>
  <si>
    <t>SAUR,SCOTT</t>
  </si>
  <si>
    <t>ssaur</t>
  </si>
  <si>
    <t>2935 MAPLE ST</t>
  </si>
  <si>
    <t>16508</t>
  </si>
  <si>
    <t>41024630814</t>
  </si>
  <si>
    <t>SENA,SIMEON</t>
  </si>
  <si>
    <t>ssena</t>
  </si>
  <si>
    <t>5144 RYBOLT RD</t>
  </si>
  <si>
    <t>45248</t>
  </si>
  <si>
    <t>91024630029</t>
  </si>
  <si>
    <t>SISKA,SARAH E</t>
  </si>
  <si>
    <t>ssiska</t>
  </si>
  <si>
    <t>15426 N 69TH AVE</t>
  </si>
  <si>
    <t>85382</t>
  </si>
  <si>
    <t>31021048753</t>
  </si>
  <si>
    <t>SMITH,STEVEN G</t>
  </si>
  <si>
    <t>SSMI94</t>
  </si>
  <si>
    <t>1133 POPLAR DR.</t>
  </si>
  <si>
    <t>NARVON</t>
  </si>
  <si>
    <t>17555</t>
  </si>
  <si>
    <t>61023092066</t>
  </si>
  <si>
    <t>SMIDDY,SHANE</t>
  </si>
  <si>
    <t>ssmiddy</t>
  </si>
  <si>
    <t>1825 LAUREL RIVER RD</t>
  </si>
  <si>
    <t>LONDON</t>
  </si>
  <si>
    <t>40744</t>
  </si>
  <si>
    <t>61022638956</t>
  </si>
  <si>
    <t>SPIVAK,STANISLAV M</t>
  </si>
  <si>
    <t>SSPIVAK</t>
  </si>
  <si>
    <t>20224 Sherman way</t>
  </si>
  <si>
    <t>Apt 38</t>
  </si>
  <si>
    <t>Winnetka</t>
  </si>
  <si>
    <t>21024631222</t>
  </si>
  <si>
    <t>STEVENS,SHAWN</t>
  </si>
  <si>
    <t>ssteve0</t>
  </si>
  <si>
    <t>502 N C STREET</t>
  </si>
  <si>
    <t>52556</t>
  </si>
  <si>
    <t>01024630410</t>
  </si>
  <si>
    <t>STEVENS,SEAN</t>
  </si>
  <si>
    <t>ssteven</t>
  </si>
  <si>
    <t>44 MERIDAN AVE.</t>
  </si>
  <si>
    <t>OSWEGO</t>
  </si>
  <si>
    <t>13126</t>
  </si>
  <si>
    <t>81024629718</t>
  </si>
  <si>
    <t>STRETOVYCH,SERGII</t>
  </si>
  <si>
    <t>sstreto</t>
  </si>
  <si>
    <t>12818 W Ellsworth PL</t>
  </si>
  <si>
    <t>80228</t>
  </si>
  <si>
    <t>11024499591</t>
  </si>
  <si>
    <t>SZULWACH,STERLING V</t>
  </si>
  <si>
    <t>sszulwa</t>
  </si>
  <si>
    <t>210 W Ave R Apt 24-2</t>
  </si>
  <si>
    <t>TEMPLE</t>
  </si>
  <si>
    <t>76504</t>
  </si>
  <si>
    <t>41024335694</t>
  </si>
  <si>
    <t>THOMAS,SELWYN ARNOLD</t>
  </si>
  <si>
    <t>sthoma1</t>
  </si>
  <si>
    <t>31623 Broadwater Avenue</t>
  </si>
  <si>
    <t>34748</t>
  </si>
  <si>
    <t>81024555838</t>
  </si>
  <si>
    <t>TINSLEY,STEVEN</t>
  </si>
  <si>
    <t>stinsl0</t>
  </si>
  <si>
    <t>18 CAROLINA CT.</t>
  </si>
  <si>
    <t>20164</t>
  </si>
  <si>
    <t>41021706304</t>
  </si>
  <si>
    <t>TURNER,SCOTTIE H</t>
  </si>
  <si>
    <t>STURNE1</t>
  </si>
  <si>
    <t>339 churchwell rd</t>
  </si>
  <si>
    <t>Cochran</t>
  </si>
  <si>
    <t>31014</t>
  </si>
  <si>
    <t>11021958511</t>
  </si>
  <si>
    <t>VAZQUEZ,SAMUEL D</t>
  </si>
  <si>
    <t>SVAZQU</t>
  </si>
  <si>
    <t>URB. ESPINOSA #18</t>
  </si>
  <si>
    <t>VEGA ALTA</t>
  </si>
  <si>
    <t>00692</t>
  </si>
  <si>
    <t>31024335623</t>
  </si>
  <si>
    <t>VEGA,SERGIO</t>
  </si>
  <si>
    <t>svega3</t>
  </si>
  <si>
    <t>191 OAKCREST LANE</t>
  </si>
  <si>
    <t>77328</t>
  </si>
  <si>
    <t>51024538985</t>
  </si>
  <si>
    <t>VELEZ MEJIA,SUAMYS Y</t>
  </si>
  <si>
    <t>svelez4</t>
  </si>
  <si>
    <t>5119 simmons Branch trail</t>
  </si>
  <si>
    <t>Raleigh</t>
  </si>
  <si>
    <t>27606</t>
  </si>
  <si>
    <t>61022643696</t>
  </si>
  <si>
    <t>VIGIL,SHAWN M</t>
  </si>
  <si>
    <t>SVIGIL4</t>
  </si>
  <si>
    <t>122 YAKAMA</t>
  </si>
  <si>
    <t>LOCHBUIE</t>
  </si>
  <si>
    <t>80603</t>
  </si>
  <si>
    <t>51024630455</t>
  </si>
  <si>
    <t>WELLS,SHADEN</t>
  </si>
  <si>
    <t>swells</t>
  </si>
  <si>
    <t>1201 ALDWELL DRIVE</t>
  </si>
  <si>
    <t>61024629146</t>
  </si>
  <si>
    <t>WEST,SAMUEL</t>
  </si>
  <si>
    <t>swest</t>
  </si>
  <si>
    <t>573 Rincon Ave</t>
  </si>
  <si>
    <t>Livermore</t>
  </si>
  <si>
    <t>94551</t>
  </si>
  <si>
    <t>61021042126</t>
  </si>
  <si>
    <t>WHITE,SCOTT P</t>
  </si>
  <si>
    <t>SWHIT40</t>
  </si>
  <si>
    <t>24040 HIGHWAY 17</t>
  </si>
  <si>
    <t>WAVERLY</t>
  </si>
  <si>
    <t>31565</t>
  </si>
  <si>
    <t>31024628413</t>
  </si>
  <si>
    <t>WHITE,STEVEN R</t>
  </si>
  <si>
    <t>swhite0</t>
  </si>
  <si>
    <t>885 SUNNINGDALE DR</t>
  </si>
  <si>
    <t>61024625256</t>
  </si>
  <si>
    <t>WICKLANDER,Sean</t>
  </si>
  <si>
    <t>swickla</t>
  </si>
  <si>
    <t>610 IRVINE STREET</t>
  </si>
  <si>
    <t>CHIPPEWA FALLS</t>
  </si>
  <si>
    <t>54729</t>
  </si>
  <si>
    <t>41024620964</t>
  </si>
  <si>
    <t>WILLIAMS,SHANE M</t>
  </si>
  <si>
    <t>swill15</t>
  </si>
  <si>
    <t>117 COTTAGE STREET</t>
  </si>
  <si>
    <t>CARBONDALE</t>
  </si>
  <si>
    <t>18407</t>
  </si>
  <si>
    <t>91024630709</t>
  </si>
  <si>
    <t>WINGER,SONNY R</t>
  </si>
  <si>
    <t>swinger</t>
  </si>
  <si>
    <t>1461 Traskwood Rd</t>
  </si>
  <si>
    <t>TRASKWOOD</t>
  </si>
  <si>
    <t>72167</t>
  </si>
  <si>
    <t>51024577565</t>
  </si>
  <si>
    <t>WISE,SHAQUON</t>
  </si>
  <si>
    <t>swise0</t>
  </si>
  <si>
    <t>2613 COUNTRY TRACE</t>
  </si>
  <si>
    <t>61023167236</t>
  </si>
  <si>
    <t>WRIGHT,SHEIK</t>
  </si>
  <si>
    <t>swrigh0</t>
  </si>
  <si>
    <t>1763 SLAUGHTER ROAD NW</t>
  </si>
  <si>
    <t>APT 219</t>
  </si>
  <si>
    <t>35758</t>
  </si>
  <si>
    <t>61024630476</t>
  </si>
  <si>
    <t>AIELLO,TANNER J</t>
  </si>
  <si>
    <t>taiello</t>
  </si>
  <si>
    <t>2235 GUNTER ROAD</t>
  </si>
  <si>
    <t>MARYDEL</t>
  </si>
  <si>
    <t>19964</t>
  </si>
  <si>
    <t>81021046898</t>
  </si>
  <si>
    <t>ANGSTADT,THOMAS P</t>
  </si>
  <si>
    <t>TANGSTA</t>
  </si>
  <si>
    <t>615 1ST AVENUE</t>
  </si>
  <si>
    <t>08205</t>
  </si>
  <si>
    <t>51024630945</t>
  </si>
  <si>
    <t>ATWATER,TYLER J</t>
  </si>
  <si>
    <t>tatwate</t>
  </si>
  <si>
    <t>15881 McClellan dr</t>
  </si>
  <si>
    <t>Apt b-18</t>
  </si>
  <si>
    <t>Marshall</t>
  </si>
  <si>
    <t>49068</t>
  </si>
  <si>
    <t>61024629886</t>
  </si>
  <si>
    <t>AYERS,TAYLOR</t>
  </si>
  <si>
    <t>tayers</t>
  </si>
  <si>
    <t>1661 WEST REPUBLIC AVENUE LOT 56</t>
  </si>
  <si>
    <t>SALINA</t>
  </si>
  <si>
    <t>67401</t>
  </si>
  <si>
    <t>11024626441</t>
  </si>
  <si>
    <t>BALBAUGH,TYLER M</t>
  </si>
  <si>
    <t>tbalbau</t>
  </si>
  <si>
    <t>9835 US HIGHWAY 20</t>
  </si>
  <si>
    <t>ANGOLA</t>
  </si>
  <si>
    <t>46703-9135</t>
  </si>
  <si>
    <t>31024630993</t>
  </si>
  <si>
    <t>BARLUADO,TY</t>
  </si>
  <si>
    <t>tbarlua</t>
  </si>
  <si>
    <t>45-696 KUAHULU PL</t>
  </si>
  <si>
    <t>31024626273</t>
  </si>
  <si>
    <t>BATES,THOMAS Q</t>
  </si>
  <si>
    <t>tbates</t>
  </si>
  <si>
    <t>6031 OAKLAND AVE</t>
  </si>
  <si>
    <t>41021047154</t>
  </si>
  <si>
    <t>BOLAND,TIMOTHY P</t>
  </si>
  <si>
    <t>TBOLAN</t>
  </si>
  <si>
    <t>127 OLD DOVER RD</t>
  </si>
  <si>
    <t>03867</t>
  </si>
  <si>
    <t>51024630875</t>
  </si>
  <si>
    <t>BRODEN,TIMOTHY</t>
  </si>
  <si>
    <t>tbroden</t>
  </si>
  <si>
    <t>1012 INDEPENDECE STREET</t>
  </si>
  <si>
    <t>70117</t>
  </si>
  <si>
    <t>71024631147</t>
  </si>
  <si>
    <t>BROOMHALL,TREVOR</t>
  </si>
  <si>
    <t>tbroomh</t>
  </si>
  <si>
    <t>321 DIVISION ST</t>
  </si>
  <si>
    <t>11024630671</t>
  </si>
  <si>
    <t>BROWN,TIMOTHY</t>
  </si>
  <si>
    <t>tbrown0</t>
  </si>
  <si>
    <t>203 SIGNAL HILL DRIVE</t>
  </si>
  <si>
    <t>21024630822</t>
  </si>
  <si>
    <t>BRUNT,TIMOTHY</t>
  </si>
  <si>
    <t>tbrunt</t>
  </si>
  <si>
    <t>108 HERMOSA LN</t>
  </si>
  <si>
    <t>LAFAYETTE</t>
  </si>
  <si>
    <t>70506</t>
  </si>
  <si>
    <t>41021049514</t>
  </si>
  <si>
    <t>BURBIE,THOMAS A</t>
  </si>
  <si>
    <t>TBURBI</t>
  </si>
  <si>
    <t>226 E 3RD ST</t>
  </si>
  <si>
    <t>60954-1204</t>
  </si>
  <si>
    <t>51024521875</t>
  </si>
  <si>
    <t>BURDICK,TYLER</t>
  </si>
  <si>
    <t>tburdic</t>
  </si>
  <si>
    <t>2905 S Bay Rd NE</t>
  </si>
  <si>
    <t>98506</t>
  </si>
  <si>
    <t>41021379794</t>
  </si>
  <si>
    <t>CAMPBELL,TIMOTHY L</t>
  </si>
  <si>
    <t>TCAMPBE</t>
  </si>
  <si>
    <t>2620 ANGELA DRIVE</t>
  </si>
  <si>
    <t>GRANITE CITY</t>
  </si>
  <si>
    <t>62040</t>
  </si>
  <si>
    <t>11024629371</t>
  </si>
  <si>
    <t>CARLTON,TAYLOR</t>
  </si>
  <si>
    <t>tcarlto</t>
  </si>
  <si>
    <t>1909 SE 36TH AVE</t>
  </si>
  <si>
    <t>PORTLAND</t>
  </si>
  <si>
    <t>97214</t>
  </si>
  <si>
    <t>81024630998</t>
  </si>
  <si>
    <t>CARNAHAN,TYLER</t>
  </si>
  <si>
    <t>tcarnah</t>
  </si>
  <si>
    <t>5438 TRAIL DR</t>
  </si>
  <si>
    <t>33584-3349</t>
  </si>
  <si>
    <t>61021958346</t>
  </si>
  <si>
    <t>CHARLAND,TOM J</t>
  </si>
  <si>
    <t>TCHARLA</t>
  </si>
  <si>
    <t>30 CHARLANDS WAY</t>
  </si>
  <si>
    <t>ESSEX</t>
  </si>
  <si>
    <t>05452</t>
  </si>
  <si>
    <t>81024622368</t>
  </si>
  <si>
    <t>COLON-GAGOT,TRAVIS</t>
  </si>
  <si>
    <t>tcolong</t>
  </si>
  <si>
    <t>112 SPRING RIDGE COURT</t>
  </si>
  <si>
    <t>17601</t>
  </si>
  <si>
    <t>41021171344</t>
  </si>
  <si>
    <t>COLON SIERRA,TITO</t>
  </si>
  <si>
    <t>TCOLONS</t>
  </si>
  <si>
    <t>40 SOUTH RD</t>
  </si>
  <si>
    <t>WESTHAMPTON</t>
  </si>
  <si>
    <t>01027</t>
  </si>
  <si>
    <t>71024631117</t>
  </si>
  <si>
    <t>DAILEY,THEODORE L</t>
  </si>
  <si>
    <t>tdailey</t>
  </si>
  <si>
    <t>425 S HUBBARDS LANE APT 414</t>
  </si>
  <si>
    <t>40207</t>
  </si>
  <si>
    <t>01024631120</t>
  </si>
  <si>
    <t>DAVIS,TRAVIS</t>
  </si>
  <si>
    <t>tdavis</t>
  </si>
  <si>
    <t>110 N LIPONA DR APT 13</t>
  </si>
  <si>
    <t>32304</t>
  </si>
  <si>
    <t>11024627881</t>
  </si>
  <si>
    <t>DESHOTEL,TRAVIS</t>
  </si>
  <si>
    <t>tdeshot</t>
  </si>
  <si>
    <t>11735 ALIEF CLODINE RD</t>
  </si>
  <si>
    <t>UNIT 25</t>
  </si>
  <si>
    <t>01021023330</t>
  </si>
  <si>
    <t>Devoti,Thomas J</t>
  </si>
  <si>
    <t>TDEVOT</t>
  </si>
  <si>
    <t>1050 C Rathbun Ave</t>
  </si>
  <si>
    <t>Unit C</t>
  </si>
  <si>
    <t>Staten Island</t>
  </si>
  <si>
    <t>10309</t>
  </si>
  <si>
    <t>71022103447</t>
  </si>
  <si>
    <t>DOHERTY,THOMAS M</t>
  </si>
  <si>
    <t>TDOHERT</t>
  </si>
  <si>
    <t>14628 CARONA DRIVE</t>
  </si>
  <si>
    <t>20905</t>
  </si>
  <si>
    <t>51024629895</t>
  </si>
  <si>
    <t>DONALDSON,TARRANCE</t>
  </si>
  <si>
    <t>tdonald</t>
  </si>
  <si>
    <t>1271 HURST DR</t>
  </si>
  <si>
    <t>ENID</t>
  </si>
  <si>
    <t>73703</t>
  </si>
  <si>
    <t>21024627342</t>
  </si>
  <si>
    <t>FRASER,TODD</t>
  </si>
  <si>
    <t>tfraser</t>
  </si>
  <si>
    <t>5845 LONGBROOK ST SW</t>
  </si>
  <si>
    <t>MASSILLON</t>
  </si>
  <si>
    <t>44646</t>
  </si>
  <si>
    <t>61024615836</t>
  </si>
  <si>
    <t>GALLION,TIMOTHY J</t>
  </si>
  <si>
    <t>tgallio</t>
  </si>
  <si>
    <t>5111 N Travis ST</t>
  </si>
  <si>
    <t>#235</t>
  </si>
  <si>
    <t>Sherman</t>
  </si>
  <si>
    <t>75092</t>
  </si>
  <si>
    <t>11021731411</t>
  </si>
  <si>
    <t>GILLIS,TIM E</t>
  </si>
  <si>
    <t>TGILLI6</t>
  </si>
  <si>
    <t>30493 Jo Ct</t>
  </si>
  <si>
    <t>71023745677</t>
  </si>
  <si>
    <t>GOODWIN,THOMAS E</t>
  </si>
  <si>
    <t>TGOODW3</t>
  </si>
  <si>
    <t>7203 Marbach Rd</t>
  </si>
  <si>
    <t>APT 1503</t>
  </si>
  <si>
    <t>78227-3936</t>
  </si>
  <si>
    <t>31024464793</t>
  </si>
  <si>
    <t>GOSSELIN,TIMOTHY D</t>
  </si>
  <si>
    <t>tgossel</t>
  </si>
  <si>
    <t>66 DEER RUN</t>
  </si>
  <si>
    <t>TOPSHAM</t>
  </si>
  <si>
    <t>04086</t>
  </si>
  <si>
    <t>31021508793</t>
  </si>
  <si>
    <t>GRIMES,THOMAS J</t>
  </si>
  <si>
    <t>TGRIME9</t>
  </si>
  <si>
    <t>1002 ward st</t>
  </si>
  <si>
    <t>ava</t>
  </si>
  <si>
    <t>65608</t>
  </si>
  <si>
    <t>71024627947</t>
  </si>
  <si>
    <t>GROVER,THOMAS</t>
  </si>
  <si>
    <t>tgrover</t>
  </si>
  <si>
    <t>233 SUMMER STREET</t>
  </si>
  <si>
    <t>04210</t>
  </si>
  <si>
    <t>71022320927</t>
  </si>
  <si>
    <t>HAMBLIN,TRACY E</t>
  </si>
  <si>
    <t>THAMBLI</t>
  </si>
  <si>
    <t>2105A INDIAN HILLS RD</t>
  </si>
  <si>
    <t>PAINTED POST</t>
  </si>
  <si>
    <t>14870</t>
  </si>
  <si>
    <t>01021044890</t>
  </si>
  <si>
    <t>HAMILTON,TIMOTHY L</t>
  </si>
  <si>
    <t>THAMIL2</t>
  </si>
  <si>
    <t>431 GIRARD DR</t>
  </si>
  <si>
    <t>44017</t>
  </si>
  <si>
    <t>11024606111</t>
  </si>
  <si>
    <t>HARDY,TYRESE</t>
  </si>
  <si>
    <t>thardy</t>
  </si>
  <si>
    <t>1923 N BATTERY DR</t>
  </si>
  <si>
    <t>23222</t>
  </si>
  <si>
    <t>41024619964</t>
  </si>
  <si>
    <t>Hetzer,Troy A</t>
  </si>
  <si>
    <t>thetzer</t>
  </si>
  <si>
    <t>5975 Southeast Riverboat Drive Unit 631</t>
  </si>
  <si>
    <t>Stuart</t>
  </si>
  <si>
    <t>34997</t>
  </si>
  <si>
    <t>21021074742</t>
  </si>
  <si>
    <t>HIGGINBOTHAM,TONY C</t>
  </si>
  <si>
    <t>THIGGIN</t>
  </si>
  <si>
    <t>54390 Bayland Drive</t>
  </si>
  <si>
    <t>Callahan</t>
  </si>
  <si>
    <t>32011</t>
  </si>
  <si>
    <t>31021069273</t>
  </si>
  <si>
    <t>HOANG,THO N</t>
  </si>
  <si>
    <t>thoang0</t>
  </si>
  <si>
    <t>5626 Briercrest Ave</t>
  </si>
  <si>
    <t>90713</t>
  </si>
  <si>
    <t>81024544948</t>
  </si>
  <si>
    <t>Hockaday,Tandy</t>
  </si>
  <si>
    <t>thockad</t>
  </si>
  <si>
    <t>2870 Davenport Rd</t>
  </si>
  <si>
    <t>71021072527</t>
  </si>
  <si>
    <t>HOLBROOK,TIMOTHY L</t>
  </si>
  <si>
    <t>THOLBRO</t>
  </si>
  <si>
    <t>205 AMICALOLA FOREST DRIVE</t>
  </si>
  <si>
    <t>DAWSONVILLE</t>
  </si>
  <si>
    <t>30534</t>
  </si>
  <si>
    <t>31024631103</t>
  </si>
  <si>
    <t>HOOD,TERRY</t>
  </si>
  <si>
    <t>thood0</t>
  </si>
  <si>
    <t>3756 ROCK HOLLOW CT</t>
  </si>
  <si>
    <t>CONLEY</t>
  </si>
  <si>
    <t>30288</t>
  </si>
  <si>
    <t>91024630469</t>
  </si>
  <si>
    <t>HOUGH,THOMAS</t>
  </si>
  <si>
    <t>though</t>
  </si>
  <si>
    <t>302 S MAIN ST</t>
  </si>
  <si>
    <t>ALMA</t>
  </si>
  <si>
    <t>54610</t>
  </si>
  <si>
    <t>01024630600</t>
  </si>
  <si>
    <t>HUDSON,TYLER</t>
  </si>
  <si>
    <t>thudson</t>
  </si>
  <si>
    <t>6520 Browning Dr</t>
  </si>
  <si>
    <t>Apt #5107</t>
  </si>
  <si>
    <t>71024631257</t>
  </si>
  <si>
    <t>HULL,TAMETRIOUS</t>
  </si>
  <si>
    <t>thull</t>
  </si>
  <si>
    <t>1611 ELIZABETH AVENUE</t>
  </si>
  <si>
    <t>NORTH CHICAGO</t>
  </si>
  <si>
    <t>60064</t>
  </si>
  <si>
    <t>31024630943</t>
  </si>
  <si>
    <t>JARRETT,TERRAONTRE</t>
  </si>
  <si>
    <t>tjarret</t>
  </si>
  <si>
    <t>3113 EAST NEWCASTLE COURT</t>
  </si>
  <si>
    <t>WAUKEGAN</t>
  </si>
  <si>
    <t>60087</t>
  </si>
  <si>
    <t>31021520303</t>
  </si>
  <si>
    <t>JENKINS,TERENCE D</t>
  </si>
  <si>
    <t>TJENKIN</t>
  </si>
  <si>
    <t>6855 Horseback lane</t>
  </si>
  <si>
    <t>91024620919</t>
  </si>
  <si>
    <t>JOHNSON,TRAVIS</t>
  </si>
  <si>
    <t>tjohns0</t>
  </si>
  <si>
    <t>210 WINTERS EDGE DR</t>
  </si>
  <si>
    <t>RED OAK</t>
  </si>
  <si>
    <t>41024631124</t>
  </si>
  <si>
    <t>JONES,TERRELL C</t>
  </si>
  <si>
    <t>tjones</t>
  </si>
  <si>
    <t>10416 AVENUE L</t>
  </si>
  <si>
    <t>11236</t>
  </si>
  <si>
    <t>01023324120</t>
  </si>
  <si>
    <t>KHAWALDEH,TAWFIQ I</t>
  </si>
  <si>
    <t>TKHAWAL</t>
  </si>
  <si>
    <t>16914 95th Ave E</t>
  </si>
  <si>
    <t>Puyallup</t>
  </si>
  <si>
    <t>98375</t>
  </si>
  <si>
    <t>11024615871</t>
  </si>
  <si>
    <t>KHILWAT,TAJMOHAMMAD</t>
  </si>
  <si>
    <t>tkhilwa</t>
  </si>
  <si>
    <t>8155 WATERMAN ROAD APT 613</t>
  </si>
  <si>
    <t>41024631144</t>
  </si>
  <si>
    <t>KING,THEON</t>
  </si>
  <si>
    <t>tking</t>
  </si>
  <si>
    <t>723 E 58 STREET</t>
  </si>
  <si>
    <t>31024264153</t>
  </si>
  <si>
    <t>KOHL,THOMAS K</t>
  </si>
  <si>
    <t>tkohl3</t>
  </si>
  <si>
    <t>10130 TRAPPER RIDGE</t>
  </si>
  <si>
    <t>CONVERSE</t>
  </si>
  <si>
    <t>78109</t>
  </si>
  <si>
    <t>21024630112</t>
  </si>
  <si>
    <t>LATTING,TYLER</t>
  </si>
  <si>
    <t>tlattin</t>
  </si>
  <si>
    <t>3968 MEADOW RIDGE DR</t>
  </si>
  <si>
    <t>21023523142</t>
  </si>
  <si>
    <t>LOPEZ,THEODORE</t>
  </si>
  <si>
    <t>tlopez</t>
  </si>
  <si>
    <t>7190 CHURCH ST #B</t>
  </si>
  <si>
    <t>GILROY</t>
  </si>
  <si>
    <t>95020</t>
  </si>
  <si>
    <t>31021506013</t>
  </si>
  <si>
    <t>MACKLING,TIMOTHY</t>
  </si>
  <si>
    <t>tmackli</t>
  </si>
  <si>
    <t>3815 TOUCHBERRY LN NE</t>
  </si>
  <si>
    <t>HICKORY</t>
  </si>
  <si>
    <t>28601</t>
  </si>
  <si>
    <t>71022214407</t>
  </si>
  <si>
    <t>MAJOR,TERRENCE L</t>
  </si>
  <si>
    <t>tmajor0</t>
  </si>
  <si>
    <t>210 LEGACY WAY APT J</t>
  </si>
  <si>
    <t>81021052638</t>
  </si>
  <si>
    <t>MANDELL,THOMAS D</t>
  </si>
  <si>
    <t>TMANDEL</t>
  </si>
  <si>
    <t>2100 Deerfield Ave.</t>
  </si>
  <si>
    <t>Surfside beach</t>
  </si>
  <si>
    <t>29575</t>
  </si>
  <si>
    <t>41024631034</t>
  </si>
  <si>
    <t>MANNING,TARVARIUS</t>
  </si>
  <si>
    <t>tmannin</t>
  </si>
  <si>
    <t>278 SALEM GLEN WAY SE</t>
  </si>
  <si>
    <t>71024629307</t>
  </si>
  <si>
    <t>MATHIS JR,TADDERICK D</t>
  </si>
  <si>
    <t>tmathi1</t>
  </si>
  <si>
    <t>7606 SUNDOWN DRIVE</t>
  </si>
  <si>
    <t>77028</t>
  </si>
  <si>
    <t>51024111275</t>
  </si>
  <si>
    <t>MATHIS,TADDERICK D</t>
  </si>
  <si>
    <t>TMATHIS</t>
  </si>
  <si>
    <t>7606 Sundown Dr</t>
  </si>
  <si>
    <t>21024631252</t>
  </si>
  <si>
    <t>MATTHEWS,TRENT D</t>
  </si>
  <si>
    <t>tmatthe</t>
  </si>
  <si>
    <t>706 KILQUICK RD</t>
  </si>
  <si>
    <t>HOBGOOD</t>
  </si>
  <si>
    <t>27843</t>
  </si>
  <si>
    <t>41023447764</t>
  </si>
  <si>
    <t>MCALLISTER,TIMOTHY J</t>
  </si>
  <si>
    <t>TMCALL2</t>
  </si>
  <si>
    <t>1883 2nd Cove</t>
  </si>
  <si>
    <t>Memphis</t>
  </si>
  <si>
    <t>38134</t>
  </si>
  <si>
    <t>11024447541</t>
  </si>
  <si>
    <t>MCCONNELL,TIMOTHY W</t>
  </si>
  <si>
    <t>tmcconn</t>
  </si>
  <si>
    <t>8797 MARBACH RD</t>
  </si>
  <si>
    <t>78227</t>
  </si>
  <si>
    <t>01024625340</t>
  </si>
  <si>
    <t>McDonald,Travis Richard</t>
  </si>
  <si>
    <t>tmcdona</t>
  </si>
  <si>
    <t>1301 East Avenue I Space 414</t>
  </si>
  <si>
    <t>Lancaster</t>
  </si>
  <si>
    <t>93535</t>
  </si>
  <si>
    <t>01022068770</t>
  </si>
  <si>
    <t>MEADOWS,TIMOTHY L</t>
  </si>
  <si>
    <t>TMEADOW</t>
  </si>
  <si>
    <t>99 CATES MILL RD</t>
  </si>
  <si>
    <t>TIMBERLAKE</t>
  </si>
  <si>
    <t>27583</t>
  </si>
  <si>
    <t>71024630607</t>
  </si>
  <si>
    <t>MITCHELL,THEODORE</t>
  </si>
  <si>
    <t>tmitche</t>
  </si>
  <si>
    <t>3500 RUSTIC RD.</t>
  </si>
  <si>
    <t>NOKOMIS</t>
  </si>
  <si>
    <t>34275</t>
  </si>
  <si>
    <t>71022880857</t>
  </si>
  <si>
    <t>MURRAY,TED A</t>
  </si>
  <si>
    <t>TMURR30</t>
  </si>
  <si>
    <t>522 LATHAM DRIVE</t>
  </si>
  <si>
    <t>23601</t>
  </si>
  <si>
    <t>11024630841</t>
  </si>
  <si>
    <t>NGUYEN,TUNG</t>
  </si>
  <si>
    <t>tnguyen</t>
  </si>
  <si>
    <t>1515 NORTH MILPITAS BLVD</t>
  </si>
  <si>
    <t>41024627184</t>
  </si>
  <si>
    <t>NORFLEET,THOMAS G</t>
  </si>
  <si>
    <t>tnorfle</t>
  </si>
  <si>
    <t>1118 TOMLINSON BLVD</t>
  </si>
  <si>
    <t>NEW BERN</t>
  </si>
  <si>
    <t>28562</t>
  </si>
  <si>
    <t>31021357203</t>
  </si>
  <si>
    <t>O'MALIA,THOMAS R</t>
  </si>
  <si>
    <t>TOMALI</t>
  </si>
  <si>
    <t>6823 CHILDSDALE NE.</t>
  </si>
  <si>
    <t>49341</t>
  </si>
  <si>
    <t>81021195848</t>
  </si>
  <si>
    <t>PECK,TERRY L</t>
  </si>
  <si>
    <t>TPECK3</t>
  </si>
  <si>
    <t>127 PARK TOWNE DRIVE</t>
  </si>
  <si>
    <t>81021032598</t>
  </si>
  <si>
    <t>PENNEY,TONY J</t>
  </si>
  <si>
    <t>TPENNE</t>
  </si>
  <si>
    <t>3609 SACHSE RD</t>
  </si>
  <si>
    <t>21024527212</t>
  </si>
  <si>
    <t>PERCLE,THOMAS</t>
  </si>
  <si>
    <t>tpercle</t>
  </si>
  <si>
    <t>151 Kingswood Ave.</t>
  </si>
  <si>
    <t>21024631312</t>
  </si>
  <si>
    <t>PERRY,TRON</t>
  </si>
  <si>
    <t>tperry</t>
  </si>
  <si>
    <t>1411 BLYTHEWOOD LN</t>
  </si>
  <si>
    <t>SUFFOLK</t>
  </si>
  <si>
    <t>23434</t>
  </si>
  <si>
    <t>51024620685</t>
  </si>
  <si>
    <t>PHAM,TUAN V</t>
  </si>
  <si>
    <t>tpham1</t>
  </si>
  <si>
    <t>1564 141ST LANE NW</t>
  </si>
  <si>
    <t>55304</t>
  </si>
  <si>
    <t>61021181456</t>
  </si>
  <si>
    <t>PHAN,TAM T</t>
  </si>
  <si>
    <t>TPHAN1</t>
  </si>
  <si>
    <t>2720 EAST YELLOWSTONE PLACE</t>
  </si>
  <si>
    <t>CHANDLER</t>
  </si>
  <si>
    <t>85249</t>
  </si>
  <si>
    <t>41024629494</t>
  </si>
  <si>
    <t>PHILLIPS JR,TYRONE</t>
  </si>
  <si>
    <t>tphill0</t>
  </si>
  <si>
    <t>2306 EDMONDSON AVE</t>
  </si>
  <si>
    <t>APT. 1</t>
  </si>
  <si>
    <t>21223</t>
  </si>
  <si>
    <t>61024631136</t>
  </si>
  <si>
    <t>POREBA,TOM</t>
  </si>
  <si>
    <t>tporeba</t>
  </si>
  <si>
    <t>524 BRANSON DR</t>
  </si>
  <si>
    <t>60510</t>
  </si>
  <si>
    <t>11024618521</t>
  </si>
  <si>
    <t>PRICE,TIMOTHY</t>
  </si>
  <si>
    <t>tprice0</t>
  </si>
  <si>
    <t>1938 State Highway 34</t>
  </si>
  <si>
    <t>Piedmont</t>
  </si>
  <si>
    <t>63957</t>
  </si>
  <si>
    <t>91024623449</t>
  </si>
  <si>
    <t>RAI,TARA B</t>
  </si>
  <si>
    <t>trai0</t>
  </si>
  <si>
    <t>43 N WORCESTER AVE</t>
  </si>
  <si>
    <t>WORCESTER</t>
  </si>
  <si>
    <t>01606</t>
  </si>
  <si>
    <t>21024629722</t>
  </si>
  <si>
    <t>RAO,TARIQ S</t>
  </si>
  <si>
    <t>trao0</t>
  </si>
  <si>
    <t>9900 WASHINGTON BLVD NORTH</t>
  </si>
  <si>
    <t>APT #515</t>
  </si>
  <si>
    <t>20723</t>
  </si>
  <si>
    <t>91024629879</t>
  </si>
  <si>
    <t>REED,TYLER C</t>
  </si>
  <si>
    <t>treed</t>
  </si>
  <si>
    <t>2299 JIMTOWN LANE</t>
  </si>
  <si>
    <t>40511</t>
  </si>
  <si>
    <t>61024631346</t>
  </si>
  <si>
    <t>REYES,TONNY O</t>
  </si>
  <si>
    <t>treyes</t>
  </si>
  <si>
    <t>6113 LANDOVER RD</t>
  </si>
  <si>
    <t>CHEVERLY</t>
  </si>
  <si>
    <t>20785</t>
  </si>
  <si>
    <t>11021039161</t>
  </si>
  <si>
    <t>Rich,Troy L</t>
  </si>
  <si>
    <t>TRICH21</t>
  </si>
  <si>
    <t>5500 N.E. 46TH Street</t>
  </si>
  <si>
    <t>Oklahoma City</t>
  </si>
  <si>
    <t>73121</t>
  </si>
  <si>
    <t>51024577205</t>
  </si>
  <si>
    <t>RIVERS,TRAVIS M</t>
  </si>
  <si>
    <t>trivers</t>
  </si>
  <si>
    <t>16872 GA HIGHWAY 219</t>
  </si>
  <si>
    <t>WEST POINT</t>
  </si>
  <si>
    <t>31833</t>
  </si>
  <si>
    <t>01023447810</t>
  </si>
  <si>
    <t>ROBERTS,TIMOTHY J</t>
  </si>
  <si>
    <t>TROBE17</t>
  </si>
  <si>
    <t>40 Harrison Ave</t>
  </si>
  <si>
    <t>Abington</t>
  </si>
  <si>
    <t>81024631138</t>
  </si>
  <si>
    <t>ROBINSON,TAIWAN</t>
  </si>
  <si>
    <t>trobins</t>
  </si>
  <si>
    <t>1361 JAMES WEST RD.</t>
  </si>
  <si>
    <t>CASSATT</t>
  </si>
  <si>
    <t>29032</t>
  </si>
  <si>
    <t>01024627030</t>
  </si>
  <si>
    <t>ROGERS,TREVER N</t>
  </si>
  <si>
    <t>troger0</t>
  </si>
  <si>
    <t>3822 towery rd lot 23</t>
  </si>
  <si>
    <t>Shelby</t>
  </si>
  <si>
    <t>28150</t>
  </si>
  <si>
    <t>41024630854</t>
  </si>
  <si>
    <t>ROMERO,TOSHIRO</t>
  </si>
  <si>
    <t>tromero</t>
  </si>
  <si>
    <t>48 SATINWOOD STREET</t>
  </si>
  <si>
    <t>61023277206</t>
  </si>
  <si>
    <t>SALTON,TADD E</t>
  </si>
  <si>
    <t>TSALTON</t>
  </si>
  <si>
    <t>132 OLD 17</t>
  </si>
  <si>
    <t>13865</t>
  </si>
  <si>
    <t>21021088002</t>
  </si>
  <si>
    <t>SHIVELY,TIMOTHY H</t>
  </si>
  <si>
    <t>TSHIVEL</t>
  </si>
  <si>
    <t>636 MARGUERITE AVE</t>
  </si>
  <si>
    <t>CUYAHOGA FALLS</t>
  </si>
  <si>
    <t>44221</t>
  </si>
  <si>
    <t>81024624298</t>
  </si>
  <si>
    <t>SILCOX,TOMMY J</t>
  </si>
  <si>
    <t>tsilcox</t>
  </si>
  <si>
    <t>238 highway 1937</t>
  </si>
  <si>
    <t>Catlettsburg</t>
  </si>
  <si>
    <t>41129</t>
  </si>
  <si>
    <t>61024622616</t>
  </si>
  <si>
    <t>SPENCE,TYLER L</t>
  </si>
  <si>
    <t>tspence</t>
  </si>
  <si>
    <t>2232 Avenue A</t>
  </si>
  <si>
    <t>Texarkana</t>
  </si>
  <si>
    <t>75501</t>
  </si>
  <si>
    <t>81021037828</t>
  </si>
  <si>
    <t>SPEROS,THOMAS G</t>
  </si>
  <si>
    <t>TSPERO</t>
  </si>
  <si>
    <t>6311 E TUDOR ST</t>
  </si>
  <si>
    <t>INVERNESS</t>
  </si>
  <si>
    <t>34452</t>
  </si>
  <si>
    <t>81023022198</t>
  </si>
  <si>
    <t>SPRAGUE,TYLER R</t>
  </si>
  <si>
    <t>TSPRAG3</t>
  </si>
  <si>
    <t>3841 WEINHAUER HILL ROAD</t>
  </si>
  <si>
    <t>SCIO</t>
  </si>
  <si>
    <t>14880</t>
  </si>
  <si>
    <t>31024631173</t>
  </si>
  <si>
    <t>SQUIRES,TYLER</t>
  </si>
  <si>
    <t>tsquire</t>
  </si>
  <si>
    <t>4202 ROSEHILL RD</t>
  </si>
  <si>
    <t>28311</t>
  </si>
  <si>
    <t>01023591490</t>
  </si>
  <si>
    <t>SUIT,TERRY L</t>
  </si>
  <si>
    <t>TSUIT</t>
  </si>
  <si>
    <t>1322 CADDO GAP RD.</t>
  </si>
  <si>
    <t>BONNERDALE</t>
  </si>
  <si>
    <t>71933</t>
  </si>
  <si>
    <t>71024626247</t>
  </si>
  <si>
    <t>TEXEIRA,TRAVIS A</t>
  </si>
  <si>
    <t>ttexeir</t>
  </si>
  <si>
    <t>17-320 IPUAIWAHA ST</t>
  </si>
  <si>
    <t>51024628185</t>
  </si>
  <si>
    <t>THROWER,TODD</t>
  </si>
  <si>
    <t>tthrowe</t>
  </si>
  <si>
    <t>3007 Oakwood dr</t>
  </si>
  <si>
    <t>51021064035</t>
  </si>
  <si>
    <t>THUMS,TIMOTHY r</t>
  </si>
  <si>
    <t>TTHUMS1</t>
  </si>
  <si>
    <t>5605 GLAD ST</t>
  </si>
  <si>
    <t>SCHOFIELD</t>
  </si>
  <si>
    <t>54476-2528</t>
  </si>
  <si>
    <t>81024630658</t>
  </si>
  <si>
    <t>TRAVIS,TROY E</t>
  </si>
  <si>
    <t>ttravis</t>
  </si>
  <si>
    <t>1051 HOWELL DRIVE</t>
  </si>
  <si>
    <t>MCCOMB</t>
  </si>
  <si>
    <t>39648</t>
  </si>
  <si>
    <t>61021042486</t>
  </si>
  <si>
    <t>TRENT,TIMOTHY J</t>
  </si>
  <si>
    <t>TTRENT</t>
  </si>
  <si>
    <t>403 HEATHROW CIRCLE</t>
  </si>
  <si>
    <t>32955-4735</t>
  </si>
  <si>
    <t>91022052429</t>
  </si>
  <si>
    <t>UHRIN,THOMAS J</t>
  </si>
  <si>
    <t>TUHRIN1</t>
  </si>
  <si>
    <t>22 NORTHGATE BLVD</t>
  </si>
  <si>
    <t>PALMER</t>
  </si>
  <si>
    <t>18045</t>
  </si>
  <si>
    <t>81024630548</t>
  </si>
  <si>
    <t>VANCE,TOMAS E</t>
  </si>
  <si>
    <t>tvance</t>
  </si>
  <si>
    <t>3517 RODELL RD</t>
  </si>
  <si>
    <t>21024630512</t>
  </si>
  <si>
    <t>WALLOE,TERRION</t>
  </si>
  <si>
    <t>twalloe</t>
  </si>
  <si>
    <t>313 WASHINGTON AVE</t>
  </si>
  <si>
    <t>11021041991</t>
  </si>
  <si>
    <t>WARD,THOMAS J</t>
  </si>
  <si>
    <t>TWARD2</t>
  </si>
  <si>
    <t>700 EMILY AVE</t>
  </si>
  <si>
    <t>CROYDON</t>
  </si>
  <si>
    <t>19021</t>
  </si>
  <si>
    <t>21021879982</t>
  </si>
  <si>
    <t>WATKINS,TODD</t>
  </si>
  <si>
    <t>TWATKIN</t>
  </si>
  <si>
    <t>3972 W. BRANCH RD</t>
  </si>
  <si>
    <t>ALLEGANY</t>
  </si>
  <si>
    <t>14706</t>
  </si>
  <si>
    <t>61021887276</t>
  </si>
  <si>
    <t>WEBER,TOM W</t>
  </si>
  <si>
    <t>TWEBER2</t>
  </si>
  <si>
    <t>8665 NE 97th st.</t>
  </si>
  <si>
    <t>64157</t>
  </si>
  <si>
    <t>21022850042</t>
  </si>
  <si>
    <t>WHITE,TERRELL</t>
  </si>
  <si>
    <t>twhite</t>
  </si>
  <si>
    <t>6656 S. KIMBARK AVE</t>
  </si>
  <si>
    <t>60637</t>
  </si>
  <si>
    <t>91024630739</t>
  </si>
  <si>
    <t>WHITE,THEODORE</t>
  </si>
  <si>
    <t>twhite0</t>
  </si>
  <si>
    <t>104 SAPLING DR</t>
  </si>
  <si>
    <t>BRANSON</t>
  </si>
  <si>
    <t>65616</t>
  </si>
  <si>
    <t>41021044894</t>
  </si>
  <si>
    <t>WILLIAMS,TOBIN M</t>
  </si>
  <si>
    <t>TWIL18</t>
  </si>
  <si>
    <t>3315 adamsville rd</t>
  </si>
  <si>
    <t>31024382493</t>
  </si>
  <si>
    <t>WILHITE,TREAVOR</t>
  </si>
  <si>
    <t>twilhi0</t>
  </si>
  <si>
    <t>406 E SLATER</t>
  </si>
  <si>
    <t>65340</t>
  </si>
  <si>
    <t>01024600680</t>
  </si>
  <si>
    <t>WILLIAMS,TRENTON L</t>
  </si>
  <si>
    <t>twill45</t>
  </si>
  <si>
    <t>8518 s Wolcott ave.</t>
  </si>
  <si>
    <t>Chicago</t>
  </si>
  <si>
    <t>21024625512</t>
  </si>
  <si>
    <t>WILSON,THOMAS</t>
  </si>
  <si>
    <t>twilso3</t>
  </si>
  <si>
    <t>7005 SHELDON RD</t>
  </si>
  <si>
    <t>48111</t>
  </si>
  <si>
    <t>31024630263</t>
  </si>
  <si>
    <t>WOODGEARD,TERREN</t>
  </si>
  <si>
    <t>twoodge</t>
  </si>
  <si>
    <t>1208 WOLF RD</t>
  </si>
  <si>
    <t>WEST ALEXANDRIA</t>
  </si>
  <si>
    <t>45381</t>
  </si>
  <si>
    <t>01021521350</t>
  </si>
  <si>
    <t>YANKIE,THOMAS L</t>
  </si>
  <si>
    <t>TYANKI</t>
  </si>
  <si>
    <t>222 SE CR 3040</t>
  </si>
  <si>
    <t>CORSCIANA</t>
  </si>
  <si>
    <t>75109</t>
  </si>
  <si>
    <t>51021038475</t>
  </si>
  <si>
    <t>ZDJELAR,THEODORE</t>
  </si>
  <si>
    <t>TZDJELA</t>
  </si>
  <si>
    <t>14121 COBRA WAY</t>
  </si>
  <si>
    <t>34669</t>
  </si>
  <si>
    <t>11024630211</t>
  </si>
  <si>
    <t>AC,UJWAL</t>
  </si>
  <si>
    <t>uac000</t>
  </si>
  <si>
    <t>5025 LEASDALE RD</t>
  </si>
  <si>
    <t>01023324670</t>
  </si>
  <si>
    <t>AVILES,VICTOR M</t>
  </si>
  <si>
    <t>VAVILE0</t>
  </si>
  <si>
    <t>Urb El Paraizo</t>
  </si>
  <si>
    <t>Calle Eufrates 135</t>
  </si>
  <si>
    <t>Rio Piedras</t>
  </si>
  <si>
    <t>61021272636</t>
  </si>
  <si>
    <t>BEST,VONZELL B</t>
  </si>
  <si>
    <t>VBEST1</t>
  </si>
  <si>
    <t>41 TAMPA ST</t>
  </si>
  <si>
    <t>02136</t>
  </si>
  <si>
    <t>21024557032</t>
  </si>
  <si>
    <t>BYRD JR,VICTOR A</t>
  </si>
  <si>
    <t>vbyrd0</t>
  </si>
  <si>
    <t>5013 Mill Stream Rd</t>
  </si>
  <si>
    <t>Ocoee</t>
  </si>
  <si>
    <t>34761</t>
  </si>
  <si>
    <t>51024624635</t>
  </si>
  <si>
    <t>CACHO JIMENEZ,VICTOR</t>
  </si>
  <si>
    <t>vcachoj</t>
  </si>
  <si>
    <t>671 CLAYTON LN</t>
  </si>
  <si>
    <t>41024618084</t>
  </si>
  <si>
    <t>COUCH,VAN D</t>
  </si>
  <si>
    <t>vcouch</t>
  </si>
  <si>
    <t>5000 stone ave</t>
  </si>
  <si>
    <t>PORTAGE</t>
  </si>
  <si>
    <t>46368</t>
  </si>
  <si>
    <t>41024479074</t>
  </si>
  <si>
    <t>DUTTA,VIKRAM Vaid</t>
  </si>
  <si>
    <t>vdutta</t>
  </si>
  <si>
    <t>NAPA AVE</t>
  </si>
  <si>
    <t>RADEO</t>
  </si>
  <si>
    <t>94572</t>
  </si>
  <si>
    <t>31024629793</t>
  </si>
  <si>
    <t>GUY,VERNON</t>
  </si>
  <si>
    <t>vguy0</t>
  </si>
  <si>
    <t>2630 W LINCOLN AVE APT114</t>
  </si>
  <si>
    <t>31024591793</t>
  </si>
  <si>
    <t>HARDIN,VANCE F</t>
  </si>
  <si>
    <t>vhardin</t>
  </si>
  <si>
    <t>2379 BRIARWEST BOULEVARD</t>
  </si>
  <si>
    <t>#97</t>
  </si>
  <si>
    <t>77077</t>
  </si>
  <si>
    <t>61023816606</t>
  </si>
  <si>
    <t>HAWKINS,VICTOR J</t>
  </si>
  <si>
    <t>VHAWKI3</t>
  </si>
  <si>
    <t>708 PONDEROSA DR</t>
  </si>
  <si>
    <t>FORNEY</t>
  </si>
  <si>
    <t>75126-9368</t>
  </si>
  <si>
    <t>81021060168</t>
  </si>
  <si>
    <t>HORNE,VICK E</t>
  </si>
  <si>
    <t>VHORNE1</t>
  </si>
  <si>
    <t>2511 CAMERON WOOD LNE</t>
  </si>
  <si>
    <t>61024629906</t>
  </si>
  <si>
    <t>INGRAM,VONTRELL</t>
  </si>
  <si>
    <t>vingram</t>
  </si>
  <si>
    <t>9396 STEEPLE CT</t>
  </si>
  <si>
    <t>21023050402</t>
  </si>
  <si>
    <t>LOPEZ JR,VICTOR</t>
  </si>
  <si>
    <t>VLOPE16</t>
  </si>
  <si>
    <t>3023 GIOVANETTI AVE</t>
  </si>
  <si>
    <t>93313</t>
  </si>
  <si>
    <t>91021747319</t>
  </si>
  <si>
    <t>LUGO,VICTOR O</t>
  </si>
  <si>
    <t>VLUGO1</t>
  </si>
  <si>
    <t>581 W MARICELA ST</t>
  </si>
  <si>
    <t>P. O. BOX 1349</t>
  </si>
  <si>
    <t>SOMERTON</t>
  </si>
  <si>
    <t>85350-1349</t>
  </si>
  <si>
    <t>81023841238</t>
  </si>
  <si>
    <t>MARTINEZ,VICTOR M</t>
  </si>
  <si>
    <t>VMART45</t>
  </si>
  <si>
    <t>805 S 113TH AVE</t>
  </si>
  <si>
    <t>85323-6866</t>
  </si>
  <si>
    <t>71021060197</t>
  </si>
  <si>
    <t>MARTENSON,Virgil D</t>
  </si>
  <si>
    <t>VMARTEN</t>
  </si>
  <si>
    <t>813 99TH AVE WEST</t>
  </si>
  <si>
    <t>55808</t>
  </si>
  <si>
    <t>21021898432</t>
  </si>
  <si>
    <t>MOYTON,VERLEY A</t>
  </si>
  <si>
    <t>VMOYTO</t>
  </si>
  <si>
    <t>4281 MANGO BLVD</t>
  </si>
  <si>
    <t>ROYAL PALM BEACH</t>
  </si>
  <si>
    <t>33411</t>
  </si>
  <si>
    <t>21024630052</t>
  </si>
  <si>
    <t>ORTIZ,VICTOR</t>
  </si>
  <si>
    <t>vortiz</t>
  </si>
  <si>
    <t>160 EL DORADO DR</t>
  </si>
  <si>
    <t>PASCO</t>
  </si>
  <si>
    <t>99301</t>
  </si>
  <si>
    <t>81021042878</t>
  </si>
  <si>
    <t>PERRELLE,VINCENT P</t>
  </si>
  <si>
    <t>VPERREL</t>
  </si>
  <si>
    <t>4 WHITTIER AVENUE</t>
  </si>
  <si>
    <t>CORTLANDT MANOR</t>
  </si>
  <si>
    <t>10567</t>
  </si>
  <si>
    <t>61023299796</t>
  </si>
  <si>
    <t>POTVIN,VICTOR</t>
  </si>
  <si>
    <t>vpotvin</t>
  </si>
  <si>
    <t>10600 BELLVIEW DR</t>
  </si>
  <si>
    <t>73130</t>
  </si>
  <si>
    <t>21024630742</t>
  </si>
  <si>
    <t>PRAK,VISAL</t>
  </si>
  <si>
    <t>vprak</t>
  </si>
  <si>
    <t>7430 W FLEETWOOD LN</t>
  </si>
  <si>
    <t>W FLEETWOOD LANE</t>
  </si>
  <si>
    <t>31021074693</t>
  </si>
  <si>
    <t>RIVERA,VICTOR R</t>
  </si>
  <si>
    <t>VRIVER4</t>
  </si>
  <si>
    <t>P.O. BOX 114</t>
  </si>
  <si>
    <t>OROCOVIS</t>
  </si>
  <si>
    <t>00720</t>
  </si>
  <si>
    <t>81023858008</t>
  </si>
  <si>
    <t>RODRIGUEZ,VINCENT</t>
  </si>
  <si>
    <t>vrodrig</t>
  </si>
  <si>
    <t>213 S BRITTANY DR</t>
  </si>
  <si>
    <t>OLATHE</t>
  </si>
  <si>
    <t>66061</t>
  </si>
  <si>
    <t>21024626862</t>
  </si>
  <si>
    <t>ROSADO,VICENTE DERONE M</t>
  </si>
  <si>
    <t>vrosado</t>
  </si>
  <si>
    <t>5278 Beech Ave</t>
  </si>
  <si>
    <t>Maple HEIGHTS</t>
  </si>
  <si>
    <t>44137</t>
  </si>
  <si>
    <t>41023560814</t>
  </si>
  <si>
    <t>RUBY,VINCENT C</t>
  </si>
  <si>
    <t>VRUBY</t>
  </si>
  <si>
    <t>971 CENTER AVENUE</t>
  </si>
  <si>
    <t>17601-5125</t>
  </si>
  <si>
    <t>81024511178</t>
  </si>
  <si>
    <t>SANCHEZ,VICTOR M</t>
  </si>
  <si>
    <t>vsanch5</t>
  </si>
  <si>
    <t>44843 16TH ST WEST</t>
  </si>
  <si>
    <t>41024629024</t>
  </si>
  <si>
    <t>SCALISE,VINCE N</t>
  </si>
  <si>
    <t>vscalis</t>
  </si>
  <si>
    <t>1765 SUNNY HILLS DR MILPITAS CA 95035</t>
  </si>
  <si>
    <t>94538</t>
  </si>
  <si>
    <t>01021511870</t>
  </si>
  <si>
    <t>SERNA,VALDEMAR F</t>
  </si>
  <si>
    <t>VSERNA1</t>
  </si>
  <si>
    <t>5159 FLAGLER ST.</t>
  </si>
  <si>
    <t>FLINT</t>
  </si>
  <si>
    <t>48532</t>
  </si>
  <si>
    <t>91022569319</t>
  </si>
  <si>
    <t>TARASYUK,VICTOR A</t>
  </si>
  <si>
    <t>VTARASY</t>
  </si>
  <si>
    <t>30122 NIGUEL RD</t>
  </si>
  <si>
    <t>APT #151</t>
  </si>
  <si>
    <t>LAGUNA NIGUEL</t>
  </si>
  <si>
    <t>92677</t>
  </si>
  <si>
    <t>81024630928</t>
  </si>
  <si>
    <t>TAVYANSKYY,VLADISLAV</t>
  </si>
  <si>
    <t>vtavyan</t>
  </si>
  <si>
    <t>701 ALLAMAKEE ST</t>
  </si>
  <si>
    <t>WAUKON</t>
  </si>
  <si>
    <t>52172</t>
  </si>
  <si>
    <t>31024631363</t>
  </si>
  <si>
    <t>TUIOFU,V-DAL</t>
  </si>
  <si>
    <t>vtuiofu</t>
  </si>
  <si>
    <t>16 TOURO ST</t>
  </si>
  <si>
    <t>FL 1</t>
  </si>
  <si>
    <t>02904</t>
  </si>
  <si>
    <t>61022188536</t>
  </si>
  <si>
    <t>VERSIGORA,VEACESLAV T</t>
  </si>
  <si>
    <t>VVERSIG</t>
  </si>
  <si>
    <t>8476 INDIAN HILLS DR</t>
  </si>
  <si>
    <t>37221</t>
  </si>
  <si>
    <t>41024628774</t>
  </si>
  <si>
    <t>WHALEY,VINCENT</t>
  </si>
  <si>
    <t>vwhaley</t>
  </si>
  <si>
    <t>255 Weathers Court</t>
  </si>
  <si>
    <t>29483</t>
  </si>
  <si>
    <t>11024619111</t>
  </si>
  <si>
    <t>Adams,William K</t>
  </si>
  <si>
    <t>wadams</t>
  </si>
  <si>
    <t>206 Blakedale Circle</t>
  </si>
  <si>
    <t>Greenwood</t>
  </si>
  <si>
    <t>29649</t>
  </si>
  <si>
    <t>11023243691</t>
  </si>
  <si>
    <t>ARNOLD,WILLIAM S</t>
  </si>
  <si>
    <t>WARNOL5</t>
  </si>
  <si>
    <t>5528 S DOVE VALLEY</t>
  </si>
  <si>
    <t>31024571533</t>
  </si>
  <si>
    <t>BAPTISTE,WINTLEY</t>
  </si>
  <si>
    <t>wbapti0</t>
  </si>
  <si>
    <t>133 WARREN ST</t>
  </si>
  <si>
    <t>RANDOLPH</t>
  </si>
  <si>
    <t>02368</t>
  </si>
  <si>
    <t>01024630870</t>
  </si>
  <si>
    <t>BECK,WYATT</t>
  </si>
  <si>
    <t>wbeck</t>
  </si>
  <si>
    <t>200 S 12TH ST</t>
  </si>
  <si>
    <t>91024630229</t>
  </si>
  <si>
    <t>BLAKE,WILLIAM</t>
  </si>
  <si>
    <t>wblake</t>
  </si>
  <si>
    <t>12603 VALLEYWOOD DR</t>
  </si>
  <si>
    <t>51024628695</t>
  </si>
  <si>
    <t>BROWN,WILLIAM T</t>
  </si>
  <si>
    <t>wbrown</t>
  </si>
  <si>
    <t>18 Stacy ln</t>
  </si>
  <si>
    <t>TARBORO</t>
  </si>
  <si>
    <t>27886</t>
  </si>
  <si>
    <t>41024613534</t>
  </si>
  <si>
    <t>BRYANT,WILLIAM</t>
  </si>
  <si>
    <t>wbryant</t>
  </si>
  <si>
    <t>1515 WRIGHT ROAD</t>
  </si>
  <si>
    <t>VINTON</t>
  </si>
  <si>
    <t>70668</t>
  </si>
  <si>
    <t>71021040967</t>
  </si>
  <si>
    <t>BURTON,WARREN J</t>
  </si>
  <si>
    <t>WBURTO</t>
  </si>
  <si>
    <t>1211 kensington ave</t>
  </si>
  <si>
    <t>93454</t>
  </si>
  <si>
    <t>91024620189</t>
  </si>
  <si>
    <t>BUTLER,WINFRED</t>
  </si>
  <si>
    <t>wbutle0</t>
  </si>
  <si>
    <t>1700 Bagdad Rd</t>
  </si>
  <si>
    <t>CEDAR PARK</t>
  </si>
  <si>
    <t>78613</t>
  </si>
  <si>
    <t>31021038813</t>
  </si>
  <si>
    <t>CALDWELL,WILLIAM J</t>
  </si>
  <si>
    <t>WCALDWE</t>
  </si>
  <si>
    <t>1001 BETA</t>
  </si>
  <si>
    <t>88101</t>
  </si>
  <si>
    <t>01021045930</t>
  </si>
  <si>
    <t>CARABALLO GARCIA,WALDEMAR</t>
  </si>
  <si>
    <t>WCARABA</t>
  </si>
  <si>
    <t>CALLE 409   BLOQUE 142  #11</t>
  </si>
  <si>
    <t>VILLA CAROLINA</t>
  </si>
  <si>
    <t>11021114521</t>
  </si>
  <si>
    <t>CHANTRE,WAYNE A</t>
  </si>
  <si>
    <t>WCHANTR</t>
  </si>
  <si>
    <t>908 MCKAVETT DRIVE</t>
  </si>
  <si>
    <t>BURLESON</t>
  </si>
  <si>
    <t>76028</t>
  </si>
  <si>
    <t>31024612793</t>
  </si>
  <si>
    <t>CLARK,WILLIAM T</t>
  </si>
  <si>
    <t>wclark0</t>
  </si>
  <si>
    <t>11651 N CASA GRANDE DR HWY</t>
  </si>
  <si>
    <t>P.O. Box 595</t>
  </si>
  <si>
    <t>Rillito</t>
  </si>
  <si>
    <t>85654</t>
  </si>
  <si>
    <t>01021886580</t>
  </si>
  <si>
    <t>CLEMENTS,WILLIAM</t>
  </si>
  <si>
    <t>WCLEMEN</t>
  </si>
  <si>
    <t>9519 MOONLIT GLADE</t>
  </si>
  <si>
    <t>HELOTES</t>
  </si>
  <si>
    <t>78023</t>
  </si>
  <si>
    <t>21024630492</t>
  </si>
  <si>
    <t>CRIDER,WILLIAM O</t>
  </si>
  <si>
    <t>wcrider</t>
  </si>
  <si>
    <t>1002 SHADOW LN</t>
  </si>
  <si>
    <t>81024630208</t>
  </si>
  <si>
    <t>CROCKER,WILLIAM</t>
  </si>
  <si>
    <t>wcrocke</t>
  </si>
  <si>
    <t>1109 HAZEL ST</t>
  </si>
  <si>
    <t>PELLA</t>
  </si>
  <si>
    <t>50219</t>
  </si>
  <si>
    <t>81023576948</t>
  </si>
  <si>
    <t>DANIEL,WAYNE</t>
  </si>
  <si>
    <t>wdanie0</t>
  </si>
  <si>
    <t>395 LYONS AVE</t>
  </si>
  <si>
    <t>07112</t>
  </si>
  <si>
    <t>01024630470</t>
  </si>
  <si>
    <t>DIEUJUSTE,WISLET</t>
  </si>
  <si>
    <t>wdieuju</t>
  </si>
  <si>
    <t>44 DRAKE ROAD</t>
  </si>
  <si>
    <t>08873</t>
  </si>
  <si>
    <t>91023052969</t>
  </si>
  <si>
    <t>EDWARDS,WALTON</t>
  </si>
  <si>
    <t>WEDWAR3</t>
  </si>
  <si>
    <t>12113 GRANDVIEW AVE</t>
  </si>
  <si>
    <t>20902</t>
  </si>
  <si>
    <t>11021106981</t>
  </si>
  <si>
    <t>EVERY,WILLIAM J</t>
  </si>
  <si>
    <t>WEVERY1</t>
  </si>
  <si>
    <t>61 WILELEN RD</t>
  </si>
  <si>
    <t>14624</t>
  </si>
  <si>
    <t>81024630908</t>
  </si>
  <si>
    <t>FOSTER,WILLIAM</t>
  </si>
  <si>
    <t>wfoster</t>
  </si>
  <si>
    <t>907 RED OAK DRIVE</t>
  </si>
  <si>
    <t>11024631071</t>
  </si>
  <si>
    <t>GIZ,WILLIAM</t>
  </si>
  <si>
    <t>wgiz0</t>
  </si>
  <si>
    <t>10846 129TH RD</t>
  </si>
  <si>
    <t>LIVE OAK</t>
  </si>
  <si>
    <t>32060</t>
  </si>
  <si>
    <t>61023253406</t>
  </si>
  <si>
    <t>GREEN,WILLA K</t>
  </si>
  <si>
    <t>WGREEN4</t>
  </si>
  <si>
    <t>50 Anne Pickard Loop</t>
  </si>
  <si>
    <t>Tijeras</t>
  </si>
  <si>
    <t>87059</t>
  </si>
  <si>
    <t>91024344159</t>
  </si>
  <si>
    <t>HARRISON,WAYNE F</t>
  </si>
  <si>
    <t>wharr10</t>
  </si>
  <si>
    <t>354 Barnum Terrace Ext.</t>
  </si>
  <si>
    <t>Stratford</t>
  </si>
  <si>
    <t>06614</t>
  </si>
  <si>
    <t>61024333586</t>
  </si>
  <si>
    <t>HEEB,WILLIAM J</t>
  </si>
  <si>
    <t>wheeb</t>
  </si>
  <si>
    <t>2250 SIDNEY AVE</t>
  </si>
  <si>
    <t>APT M129</t>
  </si>
  <si>
    <t>81021052058</t>
  </si>
  <si>
    <t>HOSS,WILLIAM</t>
  </si>
  <si>
    <t>whoss</t>
  </si>
  <si>
    <t>156 Red Lane</t>
  </si>
  <si>
    <t>Whitwell</t>
  </si>
  <si>
    <t>51023247255</t>
  </si>
  <si>
    <t>HUNT,WAYNE L</t>
  </si>
  <si>
    <t>WHUNT</t>
  </si>
  <si>
    <t>3505 S Indiana Ave, Lot 2</t>
  </si>
  <si>
    <t>joplin</t>
  </si>
  <si>
    <t>64804</t>
  </si>
  <si>
    <t>61024630956</t>
  </si>
  <si>
    <t>HYNES,WILLIE</t>
  </si>
  <si>
    <t>whynes</t>
  </si>
  <si>
    <t>6081 SUMTER PL N</t>
  </si>
  <si>
    <t>55428</t>
  </si>
  <si>
    <t>61022369366</t>
  </si>
  <si>
    <t>JOHNSON,WENDELL</t>
  </si>
  <si>
    <t>wjohnso</t>
  </si>
  <si>
    <t>200 E ANAHEIM ST</t>
  </si>
  <si>
    <t>90813</t>
  </si>
  <si>
    <t>31021114553</t>
  </si>
  <si>
    <t>KELLEY,WAYNE R</t>
  </si>
  <si>
    <t>WKELLE</t>
  </si>
  <si>
    <t>8566 SHEFFIELD MANOR BLVD</t>
  </si>
  <si>
    <t>17268-9223</t>
  </si>
  <si>
    <t>41021044794</t>
  </si>
  <si>
    <t>KILPATRICK JR,WILLIAM E</t>
  </si>
  <si>
    <t>WKILPAT</t>
  </si>
  <si>
    <t>4326 ELYSIAN DR.</t>
  </si>
  <si>
    <t>81024630458</t>
  </si>
  <si>
    <t>LOUIS,WOODMAER</t>
  </si>
  <si>
    <t>wlouis</t>
  </si>
  <si>
    <t>3907 27TH ST SW</t>
  </si>
  <si>
    <t>LEHIGH ACRES</t>
  </si>
  <si>
    <t>33976</t>
  </si>
  <si>
    <t>61021244056</t>
  </si>
  <si>
    <t>MAGEE,WILLIAM V</t>
  </si>
  <si>
    <t>WMAGEE1</t>
  </si>
  <si>
    <t>1227 PATTERSON AVE</t>
  </si>
  <si>
    <t>UNION BEACH</t>
  </si>
  <si>
    <t>81022092778</t>
  </si>
  <si>
    <t>MCELROY JR,WYMAN D</t>
  </si>
  <si>
    <t>WMCELRO</t>
  </si>
  <si>
    <t>1130 Raleigh Ln</t>
  </si>
  <si>
    <t>Athens</t>
  </si>
  <si>
    <t>30605</t>
  </si>
  <si>
    <t>31022841963</t>
  </si>
  <si>
    <t>MCLEOD,WILLIAM P</t>
  </si>
  <si>
    <t>WMCLEO1</t>
  </si>
  <si>
    <t>22668 SHIELL</t>
  </si>
  <si>
    <t>CLINTON TWP</t>
  </si>
  <si>
    <t>41023794424</t>
  </si>
  <si>
    <t>MEALEY,WHITNEY</t>
  </si>
  <si>
    <t>wmealey</t>
  </si>
  <si>
    <t>3461 BUCHANAN ST</t>
  </si>
  <si>
    <t>BAKER</t>
  </si>
  <si>
    <t>70714</t>
  </si>
  <si>
    <t>41024336934</t>
  </si>
  <si>
    <t>MONDESIR,WILNER</t>
  </si>
  <si>
    <t>wmondes</t>
  </si>
  <si>
    <t>1128 DREXEL RD</t>
  </si>
  <si>
    <t>33417</t>
  </si>
  <si>
    <t>91021057789</t>
  </si>
  <si>
    <t>OBERDIECK,WARREN E</t>
  </si>
  <si>
    <t>WOBERDI</t>
  </si>
  <si>
    <t>2130 Freeburg Ave</t>
  </si>
  <si>
    <t>62220</t>
  </si>
  <si>
    <t>21022467532</t>
  </si>
  <si>
    <t>OZMENT,WARREN K</t>
  </si>
  <si>
    <t>WOZMENT</t>
  </si>
  <si>
    <t>1407 carter ave</t>
  </si>
  <si>
    <t>wagoner</t>
  </si>
  <si>
    <t>74467</t>
  </si>
  <si>
    <t>41024330344</t>
  </si>
  <si>
    <t>POE,WILLIAM D</t>
  </si>
  <si>
    <t>wpoe1</t>
  </si>
  <si>
    <t>73 GRANT 63</t>
  </si>
  <si>
    <t>SHERIDAN</t>
  </si>
  <si>
    <t>72150</t>
  </si>
  <si>
    <t>41024335044</t>
  </si>
  <si>
    <t>PRICE,WILLIAM L</t>
  </si>
  <si>
    <t>wprice1</t>
  </si>
  <si>
    <t>3032 WAGONWHEEL CT</t>
  </si>
  <si>
    <t>BELMONT</t>
  </si>
  <si>
    <t>71024622907</t>
  </si>
  <si>
    <t>RICHARDS,WILLIE</t>
  </si>
  <si>
    <t>wrichar</t>
  </si>
  <si>
    <t>703 MLK JR STREET</t>
  </si>
  <si>
    <t>BRYAN</t>
  </si>
  <si>
    <t>77803</t>
  </si>
  <si>
    <t>91024627219</t>
  </si>
  <si>
    <t>ROBERSON,WILLIE G</t>
  </si>
  <si>
    <t>wrobers</t>
  </si>
  <si>
    <t>6765 ST JULIAN WAY</t>
  </si>
  <si>
    <t>41024630834</t>
  </si>
  <si>
    <t>ROBINSON,WALTER</t>
  </si>
  <si>
    <t>wrobins</t>
  </si>
  <si>
    <t>1318 YORK CREEK DRIVE</t>
  </si>
  <si>
    <t>77090</t>
  </si>
  <si>
    <t>41021066774</t>
  </si>
  <si>
    <t>ROZENBECK JR,WALTER J</t>
  </si>
  <si>
    <t>WROZENB</t>
  </si>
  <si>
    <t>1026 HANCOCK DR</t>
  </si>
  <si>
    <t>APT 35</t>
  </si>
  <si>
    <t>BOONE</t>
  </si>
  <si>
    <t>50036</t>
  </si>
  <si>
    <t>31024324133</t>
  </si>
  <si>
    <t>RUDY,WILLIAM R</t>
  </si>
  <si>
    <t>wrudy</t>
  </si>
  <si>
    <t>309 Hollywood Drive</t>
  </si>
  <si>
    <t>Lumberton</t>
  </si>
  <si>
    <t>28358</t>
  </si>
  <si>
    <t>91022887659</t>
  </si>
  <si>
    <t>SCHMIDT,WILLIAM</t>
  </si>
  <si>
    <t>wschmi0</t>
  </si>
  <si>
    <t>97 MEADOWLARK LANE</t>
  </si>
  <si>
    <t>BEECHER</t>
  </si>
  <si>
    <t>60401</t>
  </si>
  <si>
    <t>81021101468</t>
  </si>
  <si>
    <t>SIBELIUS,WALTER J</t>
  </si>
  <si>
    <t>WSIBELI</t>
  </si>
  <si>
    <t>1309 NESBITT DR</t>
  </si>
  <si>
    <t>VA BEACH</t>
  </si>
  <si>
    <t>23453</t>
  </si>
  <si>
    <t>61024626196</t>
  </si>
  <si>
    <t>SMITH,WILLIAM</t>
  </si>
  <si>
    <t>wsmith0</t>
  </si>
  <si>
    <t>126 murline st</t>
  </si>
  <si>
    <t>61024558616</t>
  </si>
  <si>
    <t>SMITH,WILLIAM BRAXTON</t>
  </si>
  <si>
    <t>wsmith6</t>
  </si>
  <si>
    <t>7277 Bankhead Hwy</t>
  </si>
  <si>
    <t>DORA</t>
  </si>
  <si>
    <t>35062</t>
  </si>
  <si>
    <t>11022339001</t>
  </si>
  <si>
    <t>STOTTS,WILLIAM E</t>
  </si>
  <si>
    <t>WSTOTTS</t>
  </si>
  <si>
    <t>570 CIRCLE DR NW</t>
  </si>
  <si>
    <t>Pigeon Forge</t>
  </si>
  <si>
    <t>37863</t>
  </si>
  <si>
    <t>61021044236</t>
  </si>
  <si>
    <t>TAYLOR,WAYNE R</t>
  </si>
  <si>
    <t>WTAYL</t>
  </si>
  <si>
    <t>2089 CLOVER MILL RD.</t>
  </si>
  <si>
    <t>QUAKERTOWN</t>
  </si>
  <si>
    <t>18951</t>
  </si>
  <si>
    <t>61021149116</t>
  </si>
  <si>
    <t>TAYLOR,WILLIAM J</t>
  </si>
  <si>
    <t>WTAYL21</t>
  </si>
  <si>
    <t>295 Arborview dr</t>
  </si>
  <si>
    <t>71024462547</t>
  </si>
  <si>
    <t>TOLLIS,WILLIAM</t>
  </si>
  <si>
    <t>wtollis</t>
  </si>
  <si>
    <t>2539 LISA DR</t>
  </si>
  <si>
    <t>COLUMBIAVILLE</t>
  </si>
  <si>
    <t>48421</t>
  </si>
  <si>
    <t>41024044584</t>
  </si>
  <si>
    <t>TUBMAN,WILLIAM C</t>
  </si>
  <si>
    <t>wtubman</t>
  </si>
  <si>
    <t>940 N  Adams Ct</t>
  </si>
  <si>
    <t>85225</t>
  </si>
  <si>
    <t>91023653439</t>
  </si>
  <si>
    <t>VINZANT,WILLIAM S</t>
  </si>
  <si>
    <t>WVINZAN</t>
  </si>
  <si>
    <t>128 Pinedale Rd.</t>
  </si>
  <si>
    <t>terry</t>
  </si>
  <si>
    <t>39170</t>
  </si>
  <si>
    <t>91024200399</t>
  </si>
  <si>
    <t>VOKAL,WILLIAM</t>
  </si>
  <si>
    <t>wvokal</t>
  </si>
  <si>
    <t>512 6th ave nw</t>
  </si>
  <si>
    <t>mandan</t>
  </si>
  <si>
    <t>41024213484</t>
  </si>
  <si>
    <t>WOODRUM,WILLIAM R</t>
  </si>
  <si>
    <t>wwoodru</t>
  </si>
  <si>
    <t>28 Jefferson Rd</t>
  </si>
  <si>
    <t>Statham</t>
  </si>
  <si>
    <t>30666</t>
  </si>
  <si>
    <t>61021554896</t>
  </si>
  <si>
    <t>YOUNG,WARD G</t>
  </si>
  <si>
    <t>WYOUNG5</t>
  </si>
  <si>
    <t>1906 W CORTLAND</t>
  </si>
  <si>
    <t>93705</t>
  </si>
  <si>
    <t>61024627936</t>
  </si>
  <si>
    <t>GAMBOA,XANTHUS</t>
  </si>
  <si>
    <t>xgamboa</t>
  </si>
  <si>
    <t>21811 Wildwood Park Rd.</t>
  </si>
  <si>
    <t>APT 226</t>
  </si>
  <si>
    <t>77469</t>
  </si>
  <si>
    <t>21024631152</t>
  </si>
  <si>
    <t>LEANDRE,XAVIER</t>
  </si>
  <si>
    <t>xleandr</t>
  </si>
  <si>
    <t>91 HARRIS HOLLOW</t>
  </si>
  <si>
    <t>30132</t>
  </si>
  <si>
    <t>91024630909</t>
  </si>
  <si>
    <t>LOPEZ,XAVIER</t>
  </si>
  <si>
    <t>xlopez</t>
  </si>
  <si>
    <t>5548 SOUTH KOLMAR</t>
  </si>
  <si>
    <t>91024628039</t>
  </si>
  <si>
    <t>MOLETTE,XAVIER</t>
  </si>
  <si>
    <t>xmolett</t>
  </si>
  <si>
    <t>1933 Boulderview Dr SE</t>
  </si>
  <si>
    <t>30316</t>
  </si>
  <si>
    <t>21024584862</t>
  </si>
  <si>
    <t>PARHAM,XAVIER</t>
  </si>
  <si>
    <t>xparham</t>
  </si>
  <si>
    <t>193 SUMMERHILL DR</t>
  </si>
  <si>
    <t>38012</t>
  </si>
  <si>
    <t>01022099480</t>
  </si>
  <si>
    <t>VANG,XER</t>
  </si>
  <si>
    <t>XVANG3</t>
  </si>
  <si>
    <t>8827 SILVERBERRY AVE</t>
  </si>
  <si>
    <t>21024629812</t>
  </si>
  <si>
    <t>JUDAH,YAKARIEL</t>
  </si>
  <si>
    <t>yjudah</t>
  </si>
  <si>
    <t>230 CRESCENT HEIGHTS DRIVE</t>
  </si>
  <si>
    <t>SALISBURY</t>
  </si>
  <si>
    <t>28146</t>
  </si>
  <si>
    <t>91024631269</t>
  </si>
  <si>
    <t>KARAHALIOS,YANNI</t>
  </si>
  <si>
    <t>ykaraha</t>
  </si>
  <si>
    <t>1209 14TH AVE</t>
  </si>
  <si>
    <t>81021111448</t>
  </si>
  <si>
    <t>LEMKOV,JACOB Y</t>
  </si>
  <si>
    <t>YLEMKO</t>
  </si>
  <si>
    <t>102-45 67TH ROAD</t>
  </si>
  <si>
    <t>APT. 2N</t>
  </si>
  <si>
    <t>FOREST HILLS</t>
  </si>
  <si>
    <t>11375</t>
  </si>
  <si>
    <t>81024618388</t>
  </si>
  <si>
    <t>VALIENTE,YARIEL</t>
  </si>
  <si>
    <t>yvalien</t>
  </si>
  <si>
    <t>11385 NW 7th street</t>
  </si>
  <si>
    <t>Apt# 101</t>
  </si>
  <si>
    <t>33172</t>
  </si>
  <si>
    <t>51024622695</t>
  </si>
  <si>
    <t>ARRUDA,ZACHARY L</t>
  </si>
  <si>
    <t>zarruda</t>
  </si>
  <si>
    <t>23 Courtney Street</t>
  </si>
  <si>
    <t>02720</t>
  </si>
  <si>
    <t>71024630067</t>
  </si>
  <si>
    <t>GONZALEZ,ZACKREY</t>
  </si>
  <si>
    <t>zgonzal</t>
  </si>
  <si>
    <t>210 OKLAHOMA STREET</t>
  </si>
  <si>
    <t>LAREDO</t>
  </si>
  <si>
    <t>78041</t>
  </si>
  <si>
    <t>71024630027</t>
  </si>
  <si>
    <t>MASSEY,ZACKARY</t>
  </si>
  <si>
    <t>zmassey</t>
  </si>
  <si>
    <t>6125 SOUTH DOWNS DR</t>
  </si>
  <si>
    <t>27603</t>
  </si>
  <si>
    <t>31024472493</t>
  </si>
  <si>
    <t>MCMILLIAN,ZAKARY</t>
  </si>
  <si>
    <t>zmcmill</t>
  </si>
  <si>
    <t>4225 GREEN ACRES ROAD</t>
  </si>
  <si>
    <t>64506</t>
  </si>
  <si>
    <t>41024629124</t>
  </si>
  <si>
    <t>ROCKWELL,ZAKARY A</t>
  </si>
  <si>
    <t>zrockwe</t>
  </si>
  <si>
    <t>8071 BRYANT ST</t>
  </si>
  <si>
    <t>80031</t>
  </si>
  <si>
    <t>91024626969</t>
  </si>
  <si>
    <t>STUDNA,ZACHARY V</t>
  </si>
  <si>
    <t>zstudna</t>
  </si>
  <si>
    <t>413 NORTH NEW YORK CT</t>
  </si>
  <si>
    <t>67214</t>
  </si>
  <si>
    <t>21024630412</t>
  </si>
  <si>
    <t>TOUGAS,ZACKARY T</t>
  </si>
  <si>
    <t>ztougas</t>
  </si>
  <si>
    <t>1651 WEATHEREND DR</t>
  </si>
  <si>
    <t>RURAL HALL</t>
  </si>
  <si>
    <t>27045</t>
  </si>
  <si>
    <t>81024630648</t>
  </si>
  <si>
    <t>VANN,ZACHARY</t>
  </si>
  <si>
    <t>zvann</t>
  </si>
  <si>
    <t>514 E 6TH STREET</t>
  </si>
  <si>
    <t>DEWITT</t>
  </si>
  <si>
    <t>72042</t>
  </si>
  <si>
    <t>91024631339</t>
  </si>
  <si>
    <t>MAGANA,ANTONIO D</t>
  </si>
  <si>
    <t>amagana</t>
  </si>
  <si>
    <t>3072 EAST LOS ANGELES AVENUE</t>
  </si>
  <si>
    <t>SOMIS</t>
  </si>
  <si>
    <t>93066</t>
  </si>
  <si>
    <t>81024631428</t>
  </si>
  <si>
    <t>GONZALEZ,JANCARLOS</t>
  </si>
  <si>
    <t>jgonza5</t>
  </si>
  <si>
    <t>36 2ND AVE</t>
  </si>
  <si>
    <t>06710</t>
  </si>
  <si>
    <t>21024631392</t>
  </si>
  <si>
    <t>KRUGER,MARK</t>
  </si>
  <si>
    <t>mkruger</t>
  </si>
  <si>
    <t>118 SANFORD AVE. APT 2</t>
  </si>
  <si>
    <t>81024631378</t>
  </si>
  <si>
    <t>WEST,KEVIN</t>
  </si>
  <si>
    <t>kwest</t>
  </si>
  <si>
    <t>206 EDGEWATER DR</t>
  </si>
  <si>
    <t>31220</t>
  </si>
  <si>
    <t>61024631396</t>
  </si>
  <si>
    <t>JOHNSON,SEAN</t>
  </si>
  <si>
    <t>sjohnso</t>
  </si>
  <si>
    <t>1263 IL-97</t>
  </si>
  <si>
    <t>GILSON</t>
  </si>
  <si>
    <t>61436</t>
  </si>
  <si>
    <t>31024631393</t>
  </si>
  <si>
    <t>MOHS,GRACIE M</t>
  </si>
  <si>
    <t>gmohs</t>
  </si>
  <si>
    <t>18624 CR-431</t>
  </si>
  <si>
    <t>SWAN RIVER</t>
  </si>
  <si>
    <t>55784</t>
  </si>
  <si>
    <t>41024631374</t>
  </si>
  <si>
    <t>SMALL,CHRISTOPHER B</t>
  </si>
  <si>
    <t>csmall</t>
  </si>
  <si>
    <t>1090 HILL RD</t>
  </si>
  <si>
    <t>71024631397</t>
  </si>
  <si>
    <t>SANTANA MORAIS,HIGOR M</t>
  </si>
  <si>
    <t>hsantan</t>
  </si>
  <si>
    <t>11818 CLINTON BAR RD</t>
  </si>
  <si>
    <t>PINE GROVE</t>
  </si>
  <si>
    <t>95665</t>
  </si>
  <si>
    <t>81024631288</t>
  </si>
  <si>
    <t>PALOMO,MICHAEL</t>
  </si>
  <si>
    <t>mpalomo</t>
  </si>
  <si>
    <t>1931 SUTRO ST</t>
  </si>
  <si>
    <t>89512</t>
  </si>
  <si>
    <t>81024631408</t>
  </si>
  <si>
    <t>SETEYE,TESFAYE</t>
  </si>
  <si>
    <t>tseteye</t>
  </si>
  <si>
    <t>433 ADAMS ST</t>
  </si>
  <si>
    <t>2G</t>
  </si>
  <si>
    <t>94610</t>
  </si>
  <si>
    <t>31024631373</t>
  </si>
  <si>
    <t>MITT,JAVEN O</t>
  </si>
  <si>
    <t>jmitt</t>
  </si>
  <si>
    <t>3256 DOMINO STREET</t>
  </si>
  <si>
    <t>VACHERIE</t>
  </si>
  <si>
    <t>70090</t>
  </si>
  <si>
    <t>01024625870</t>
  </si>
  <si>
    <t>PORTER,LIONEL</t>
  </si>
  <si>
    <t>lporter</t>
  </si>
  <si>
    <t>34299 AMBROSE HOOVER RD</t>
  </si>
  <si>
    <t>51024631385</t>
  </si>
  <si>
    <t>YOUNG,MARCUS J</t>
  </si>
  <si>
    <t>myoung</t>
  </si>
  <si>
    <t>6811 OLD CANTON RD</t>
  </si>
  <si>
    <t>APT 5103</t>
  </si>
  <si>
    <t>RIDGELAND</t>
  </si>
  <si>
    <t>39157</t>
  </si>
  <si>
    <t>61024631376</t>
  </si>
  <si>
    <t>VISGAR,CHLOE R</t>
  </si>
  <si>
    <t>cvisgar</t>
  </si>
  <si>
    <t>1094 CHURCH AVE</t>
  </si>
  <si>
    <t>WISCONSIN RAPIDS</t>
  </si>
  <si>
    <t>54494</t>
  </si>
  <si>
    <t>81024631398</t>
  </si>
  <si>
    <t>MITCHELL,KADE</t>
  </si>
  <si>
    <t>kmitch0</t>
  </si>
  <si>
    <t>5332 W PLEASANT WAY</t>
  </si>
  <si>
    <t>54913</t>
  </si>
  <si>
    <t>71024631417</t>
  </si>
  <si>
    <t>VIVEROS,MANUEL</t>
  </si>
  <si>
    <t>mvivero</t>
  </si>
  <si>
    <t>1913 CLOVERDALE WAY</t>
  </si>
  <si>
    <t>BELVIDERE</t>
  </si>
  <si>
    <t>61008</t>
  </si>
  <si>
    <t>91024631409</t>
  </si>
  <si>
    <t>GARDNER,WILLIAM</t>
  </si>
  <si>
    <t>wgardne</t>
  </si>
  <si>
    <t>8 RIVER TERR</t>
  </si>
  <si>
    <t>KIEL</t>
  </si>
  <si>
    <t>53042</t>
  </si>
  <si>
    <t>41024631414</t>
  </si>
  <si>
    <t>HUSTA,MATTHEW</t>
  </si>
  <si>
    <t>mhusta</t>
  </si>
  <si>
    <t>14445 SW 200 ST</t>
  </si>
  <si>
    <t>11024631431</t>
  </si>
  <si>
    <t>PORTER,RANDY R</t>
  </si>
  <si>
    <t>rporter</t>
  </si>
  <si>
    <t>4015 84TH CT E</t>
  </si>
  <si>
    <t>71024631427</t>
  </si>
  <si>
    <t>ROSADO,ANDRES</t>
  </si>
  <si>
    <t>arosado</t>
  </si>
  <si>
    <t>41 BUELL ST</t>
  </si>
  <si>
    <t>2</t>
  </si>
  <si>
    <t>NEW BRITAIN</t>
  </si>
  <si>
    <t>06051</t>
  </si>
  <si>
    <t>01024631410</t>
  </si>
  <si>
    <t>SPENCER-CULVER,CORY</t>
  </si>
  <si>
    <t>cspence</t>
  </si>
  <si>
    <t>351 N CREEK RD</t>
  </si>
  <si>
    <t>LITTLE FALLS</t>
  </si>
  <si>
    <t>13365</t>
  </si>
  <si>
    <t>51024631415</t>
  </si>
  <si>
    <t>JORDAN,GEARY</t>
  </si>
  <si>
    <t>gjordan</t>
  </si>
  <si>
    <t>115 CAROLINE ST</t>
  </si>
  <si>
    <t>BRIDGEPORT</t>
  </si>
  <si>
    <t>06608</t>
  </si>
  <si>
    <t>31024631443</t>
  </si>
  <si>
    <t>WHITLEY,RYAN</t>
  </si>
  <si>
    <t>rwhitle</t>
  </si>
  <si>
    <t>1794 SALEM ST</t>
  </si>
  <si>
    <t>NORTH ANDOVER</t>
  </si>
  <si>
    <t>01845</t>
  </si>
  <si>
    <t>81024631418</t>
  </si>
  <si>
    <t>ADAMS,WILLIAM</t>
  </si>
  <si>
    <t>wadams0</t>
  </si>
  <si>
    <t>1295 JUNCTION RD</t>
  </si>
  <si>
    <t>SLOCOMB</t>
  </si>
  <si>
    <t>36375</t>
  </si>
  <si>
    <t>61024631466</t>
  </si>
  <si>
    <t>COOPER,CHRISTOPHER J</t>
  </si>
  <si>
    <t>ccooper</t>
  </si>
  <si>
    <t>2001 NORTH D STREET</t>
  </si>
  <si>
    <t>79705</t>
  </si>
  <si>
    <t>61024631426</t>
  </si>
  <si>
    <t>RUIZ,ADAL E</t>
  </si>
  <si>
    <t>aruiz</t>
  </si>
  <si>
    <t>11217 SQ NE</t>
  </si>
  <si>
    <t>BLAINE</t>
  </si>
  <si>
    <t>55434</t>
  </si>
  <si>
    <t>71024631457</t>
  </si>
  <si>
    <t>RYAN,ANDREW</t>
  </si>
  <si>
    <t>aryan0</t>
  </si>
  <si>
    <t>14362 362ND ST</t>
  </si>
  <si>
    <t>GOODHUE</t>
  </si>
  <si>
    <t>55027</t>
  </si>
  <si>
    <t>51024631395</t>
  </si>
  <si>
    <t>PINZON,DAVID</t>
  </si>
  <si>
    <t>dpinzon</t>
  </si>
  <si>
    <t>410 NORTH BELLEVUE AVE APT 3</t>
  </si>
  <si>
    <t>HASTINGS</t>
  </si>
  <si>
    <t>68901</t>
  </si>
  <si>
    <t>51024631405</t>
  </si>
  <si>
    <t>RICHARDSON,JOSHUA G</t>
  </si>
  <si>
    <t>jricha0</t>
  </si>
  <si>
    <t>38 NORTH VALLEY VIEW DRIVE</t>
  </si>
  <si>
    <t>NORTH SALT LAKE</t>
  </si>
  <si>
    <t>84054</t>
  </si>
  <si>
    <t>71024631467</t>
  </si>
  <si>
    <t>SIKETI,MANASE</t>
  </si>
  <si>
    <t>msiketi</t>
  </si>
  <si>
    <t>335 HEMLOCK AVE</t>
  </si>
  <si>
    <t>REDWOOD CITY</t>
  </si>
  <si>
    <t>94061</t>
  </si>
  <si>
    <t>51024631375</t>
  </si>
  <si>
    <t>JUNG,YOUNGCHO</t>
  </si>
  <si>
    <t>yjung</t>
  </si>
  <si>
    <t>1354 MT PISGAH RD</t>
  </si>
  <si>
    <t>94596</t>
  </si>
  <si>
    <t>11024631441</t>
  </si>
  <si>
    <t>HOWARD,VAUGHN</t>
  </si>
  <si>
    <t>vhoward</t>
  </si>
  <si>
    <t>368 PROVIDENCE BAY ROAD</t>
  </si>
  <si>
    <t>SLIDELL</t>
  </si>
  <si>
    <t>70461</t>
  </si>
  <si>
    <t>61024631416</t>
  </si>
  <si>
    <t>SKAROPOULOS LUNA,JUAN A</t>
  </si>
  <si>
    <t>jskarop</t>
  </si>
  <si>
    <t>3615 BIELA AVE.</t>
  </si>
  <si>
    <t>89120</t>
  </si>
  <si>
    <t>51024631455</t>
  </si>
  <si>
    <t>SERINI,PRESTON B</t>
  </si>
  <si>
    <t>pserini</t>
  </si>
  <si>
    <t>4025 HWY-U</t>
  </si>
  <si>
    <t>LINN</t>
  </si>
  <si>
    <t>65051</t>
  </si>
  <si>
    <t>31024631453</t>
  </si>
  <si>
    <t>SANDERFOOT,CADEN</t>
  </si>
  <si>
    <t>csander</t>
  </si>
  <si>
    <t>6613 VILLAGE PARK DR</t>
  </si>
  <si>
    <t>53718</t>
  </si>
  <si>
    <t>21024631452</t>
  </si>
  <si>
    <t>HAMOUCHE,FERHAT</t>
  </si>
  <si>
    <t>fhamouc</t>
  </si>
  <si>
    <t>823 S ADAMS ST APT 208</t>
  </si>
  <si>
    <t>WESTMONT</t>
  </si>
  <si>
    <t>60559</t>
  </si>
  <si>
    <t>91024631449</t>
  </si>
  <si>
    <t>OCHOA,OSCAR</t>
  </si>
  <si>
    <t>oochoa</t>
  </si>
  <si>
    <t>1373 JUDGE PLACE</t>
  </si>
  <si>
    <t>60085</t>
  </si>
  <si>
    <t>11024631461</t>
  </si>
  <si>
    <t>HENDERSON,TARONNE</t>
  </si>
  <si>
    <t>thender</t>
  </si>
  <si>
    <t>825 BELLARMINE LN</t>
  </si>
  <si>
    <t>FLORISSANT</t>
  </si>
  <si>
    <t>51024631495</t>
  </si>
  <si>
    <t>MCCABE,JOHN P</t>
  </si>
  <si>
    <t>jmccabe</t>
  </si>
  <si>
    <t>6153 ISLAND DR NW</t>
  </si>
  <si>
    <t>44718</t>
  </si>
  <si>
    <t>01024631460</t>
  </si>
  <si>
    <t>PETERSON,JUSTIN I</t>
  </si>
  <si>
    <t>jpeters</t>
  </si>
  <si>
    <t>6003 JAYCOX RD APT 319</t>
  </si>
  <si>
    <t>319</t>
  </si>
  <si>
    <t>NORTH RIDGEVILLE</t>
  </si>
  <si>
    <t>44039</t>
  </si>
  <si>
    <t>21024631432</t>
  </si>
  <si>
    <t>MINIER,GERALD</t>
  </si>
  <si>
    <t>gminier</t>
  </si>
  <si>
    <t>204 S MAIN ST</t>
  </si>
  <si>
    <t>MUNCY</t>
  </si>
  <si>
    <t>17756</t>
  </si>
  <si>
    <t>61024631406</t>
  </si>
  <si>
    <t>YEDRA LOPEZ,JUAN C</t>
  </si>
  <si>
    <t>jyedral</t>
  </si>
  <si>
    <t>11 FREEMAN PL</t>
  </si>
  <si>
    <t>10310</t>
  </si>
  <si>
    <t>11024630951</t>
  </si>
  <si>
    <t>BANKS,CARL</t>
  </si>
  <si>
    <t>cbanks</t>
  </si>
  <si>
    <t>13029 COUNTY ROAD 192, LOT. 2</t>
  </si>
  <si>
    <t>01024631440</t>
  </si>
  <si>
    <t>JORDAN,JUSTIN</t>
  </si>
  <si>
    <t>jjordan</t>
  </si>
  <si>
    <t>1229 MOUNT OLIVE AVE</t>
  </si>
  <si>
    <t>21024631472</t>
  </si>
  <si>
    <t>COFTY,KYLE R</t>
  </si>
  <si>
    <t>kcofty</t>
  </si>
  <si>
    <t>1220 S PECAN STREET</t>
  </si>
  <si>
    <t>KOUNTZE</t>
  </si>
  <si>
    <t>77625</t>
  </si>
  <si>
    <t>91024631509</t>
  </si>
  <si>
    <t>HONEYCUTT,RILEY</t>
  </si>
  <si>
    <t>rhoneyc</t>
  </si>
  <si>
    <t>4108 N 105TH ST</t>
  </si>
  <si>
    <t>68134</t>
  </si>
  <si>
    <t>41024631404</t>
  </si>
  <si>
    <t>JACKSON-STOCK,TANNER</t>
  </si>
  <si>
    <t>tjackso</t>
  </si>
  <si>
    <t>704 14TH AVE NE</t>
  </si>
  <si>
    <t>55906</t>
  </si>
  <si>
    <t>21024631442</t>
  </si>
  <si>
    <t>PEREZ,JOSE</t>
  </si>
  <si>
    <t>jperez2</t>
  </si>
  <si>
    <t>196 S COOMBS ST</t>
  </si>
  <si>
    <t>NAPA</t>
  </si>
  <si>
    <t>94559</t>
  </si>
  <si>
    <t>41024631474</t>
  </si>
  <si>
    <t>BRISTOW,RYAN</t>
  </si>
  <si>
    <t>rbristo</t>
  </si>
  <si>
    <t>4732 ISABELLA AVE.</t>
  </si>
  <si>
    <t>FAIR OAKS</t>
  </si>
  <si>
    <t>95628</t>
  </si>
  <si>
    <t>31024631413</t>
  </si>
  <si>
    <t>BRAGGS,MACK</t>
  </si>
  <si>
    <t>mbraggs</t>
  </si>
  <si>
    <t>983 LINKS DR APT 3</t>
  </si>
  <si>
    <t>72404</t>
  </si>
  <si>
    <t>31024631493</t>
  </si>
  <si>
    <t>PETERSEN,WILLIAM</t>
  </si>
  <si>
    <t>wpeters</t>
  </si>
  <si>
    <t>16524 HIDDEN VALLEY TRAIL</t>
  </si>
  <si>
    <t>72206</t>
  </si>
  <si>
    <t>31024631483</t>
  </si>
  <si>
    <t>HOVER,BRIAN</t>
  </si>
  <si>
    <t>bhover</t>
  </si>
  <si>
    <t>511 NAUTILUS BLVD.</t>
  </si>
  <si>
    <t>71024631407</t>
  </si>
  <si>
    <t>LOPEZ,GABRIEL</t>
  </si>
  <si>
    <t>glopez0</t>
  </si>
  <si>
    <t>929 S. 31ST STREET</t>
  </si>
  <si>
    <t>53215</t>
  </si>
  <si>
    <t>51024631475</t>
  </si>
  <si>
    <t>YOUNG,JERMARVIUS</t>
  </si>
  <si>
    <t>jyoung0</t>
  </si>
  <si>
    <t>2100 LIGHT RD</t>
  </si>
  <si>
    <t>APT 107</t>
  </si>
  <si>
    <t>60504</t>
  </si>
  <si>
    <t>31024631503</t>
  </si>
  <si>
    <t>POSADAS,LIAM P</t>
  </si>
  <si>
    <t>lposada</t>
  </si>
  <si>
    <t>2929 N MAYFAIR ROAD, APT 345</t>
  </si>
  <si>
    <t>WAUWATOSA</t>
  </si>
  <si>
    <t>53222</t>
  </si>
  <si>
    <t>81021609248</t>
  </si>
  <si>
    <t>MENDOZA,JOSEPH L</t>
  </si>
  <si>
    <t>jmendo0</t>
  </si>
  <si>
    <t>5449 DEXTER DRIVE</t>
  </si>
  <si>
    <t>MERRILLVILLE</t>
  </si>
  <si>
    <t>41004179284</t>
  </si>
  <si>
    <t>DEDON,DAVID</t>
  </si>
  <si>
    <t>ddedon</t>
  </si>
  <si>
    <t>255 Main St Apt 15</t>
  </si>
  <si>
    <t>Corinth</t>
  </si>
  <si>
    <t>12822</t>
  </si>
  <si>
    <t>01024631520</t>
  </si>
  <si>
    <t>RINEHART,DANIEL</t>
  </si>
  <si>
    <t>drineha</t>
  </si>
  <si>
    <t>643 PINE ST</t>
  </si>
  <si>
    <t>45123</t>
  </si>
  <si>
    <t>31024631473</t>
  </si>
  <si>
    <t>SULLIVAN,ETHAN</t>
  </si>
  <si>
    <t>esulliv</t>
  </si>
  <si>
    <t>410 RAILROAD ST</t>
  </si>
  <si>
    <t>APARTMENT 2</t>
  </si>
  <si>
    <t>JERSEY SHORE</t>
  </si>
  <si>
    <t>17740</t>
  </si>
  <si>
    <t>21024631492</t>
  </si>
  <si>
    <t>WILLIAMS,RONALD</t>
  </si>
  <si>
    <t>rwilli0</t>
  </si>
  <si>
    <t>47 WILLARD ST</t>
  </si>
  <si>
    <t>E</t>
  </si>
  <si>
    <t>HARTFORD</t>
  </si>
  <si>
    <t>06105</t>
  </si>
  <si>
    <t>11024631451</t>
  </si>
  <si>
    <t>CHESNEE,DANIEL</t>
  </si>
  <si>
    <t>dchesne</t>
  </si>
  <si>
    <t>2730 RAVENWOOD CT</t>
  </si>
  <si>
    <t>LYNN HAVEN</t>
  </si>
  <si>
    <t>32444</t>
  </si>
  <si>
    <t>61024631476</t>
  </si>
  <si>
    <t>PEREZ,ISIDRO</t>
  </si>
  <si>
    <t>iperez</t>
  </si>
  <si>
    <t>91-1037 KAIPALAOA ST</t>
  </si>
  <si>
    <t>#1201</t>
  </si>
  <si>
    <t>41024631524</t>
  </si>
  <si>
    <t>OHOULAHAN,MICHAEL</t>
  </si>
  <si>
    <t>mohoula</t>
  </si>
  <si>
    <t>214 HAYNSWORTH ST</t>
  </si>
  <si>
    <t>41024631534</t>
  </si>
  <si>
    <t>COPELAND,TRAJAN</t>
  </si>
  <si>
    <t>tcopela</t>
  </si>
  <si>
    <t>712 BATTERY AVE</t>
  </si>
  <si>
    <t>81024631458</t>
  </si>
  <si>
    <t>CERVANTES,RAUL A</t>
  </si>
  <si>
    <t>rcervan</t>
  </si>
  <si>
    <t>46 LABREA WAY</t>
  </si>
  <si>
    <t>639 SOUTH 29TH ST</t>
  </si>
  <si>
    <t>SAN RAFAEL</t>
  </si>
  <si>
    <t>94903</t>
  </si>
  <si>
    <t>31024631533</t>
  </si>
  <si>
    <t>CLAYTON,DARRYL</t>
  </si>
  <si>
    <t>dclayto</t>
  </si>
  <si>
    <t>155 N HOWARD CT</t>
  </si>
  <si>
    <t>46403</t>
  </si>
  <si>
    <t>81024631198</t>
  </si>
  <si>
    <t>AHMADY,SAMAR G</t>
  </si>
  <si>
    <t>sahmady</t>
  </si>
  <si>
    <t>1115 STOMMEL PL</t>
  </si>
  <si>
    <t>DYER</t>
  </si>
  <si>
    <t>46311</t>
  </si>
  <si>
    <t>21024631522</t>
  </si>
  <si>
    <t>DEANS,TACUMA</t>
  </si>
  <si>
    <t>tdeans</t>
  </si>
  <si>
    <t>12975 WEST HOWARD AVENUE</t>
  </si>
  <si>
    <t>NEW BERLIN</t>
  </si>
  <si>
    <t>53151</t>
  </si>
  <si>
    <t>31022419043</t>
  </si>
  <si>
    <t>MANSILLA,MAURO A</t>
  </si>
  <si>
    <t>mmansil</t>
  </si>
  <si>
    <t>2070 MENZEL PL</t>
  </si>
  <si>
    <t>Date of this request</t>
  </si>
  <si>
    <t>Van Rental PO is opened up on in Holman</t>
  </si>
  <si>
    <t>Trim Van Num</t>
  </si>
  <si>
    <t>Tech Ph Num</t>
  </si>
  <si>
    <t>Van assigned in TPMS</t>
  </si>
  <si>
    <t>Start Rental Date</t>
  </si>
  <si>
    <t>Repair Location</t>
  </si>
  <si>
    <t xml:space="preserve">ISSUE: </t>
  </si>
  <si>
    <t xml:space="preserve">Permanent Solution in place: </t>
  </si>
  <si>
    <t xml:space="preserve">AMS updated: </t>
  </si>
  <si>
    <t>MORGAN, TYLER</t>
  </si>
  <si>
    <t>JMORGA1</t>
  </si>
  <si>
    <t>New Rental</t>
  </si>
  <si>
    <t>FIRESTONE, 7717 STATE AVE, KANSAS CITY, KS 66112</t>
  </si>
  <si>
    <t>CHECK ENGINE LIGHT IS ON</t>
  </si>
  <si>
    <t>Repair van</t>
  </si>
  <si>
    <t>Yes</t>
  </si>
  <si>
    <t>Fleet Tracker Updated</t>
  </si>
  <si>
    <t>Rental Approved</t>
  </si>
  <si>
    <t>Approved in Holman</t>
  </si>
  <si>
    <t>Unit Number</t>
  </si>
  <si>
    <t>Team Members</t>
  </si>
  <si>
    <t>Existing RENTAL opened on truck #</t>
  </si>
  <si>
    <t>New Rental or Extension</t>
  </si>
  <si>
    <t>Truck Breakdown or New Hire</t>
  </si>
  <si>
    <t>Existing Rental open for How long?</t>
  </si>
  <si>
    <t>Tech Service Date</t>
  </si>
  <si>
    <t>MCKENZIE, ANTHONY</t>
  </si>
  <si>
    <t>AMCKENZ</t>
  </si>
  <si>
    <t>Van 46634 looks like it is ready to go - located at: NH A MCKENZIE JR  PEP BOYS 17050 NW 57TH AVE</t>
  </si>
  <si>
    <t xml:space="preserve">No van assigned in TPMS; Tech is in rental </t>
  </si>
  <si>
    <t xml:space="preserve">Assign van in TPMS - </t>
  </si>
  <si>
    <t>No</t>
  </si>
  <si>
    <t>Dilan Abreu</t>
  </si>
  <si>
    <t>DABREU</t>
  </si>
  <si>
    <t>New hire -  Truck is assigned in TPMS - was moved to Tulsa Ok - 907 NORTH F STREET, MUSKOGEE, OK, 74403 - this is RFARRO house - Samsara shows this van is there also</t>
  </si>
  <si>
    <t>46146 has been moved to OK - need another van for this new hire tech</t>
  </si>
  <si>
    <t>JUAREZ, ELIJAH</t>
  </si>
  <si>
    <t>EJUAREZ</t>
  </si>
  <si>
    <t>AAMCO TOTAL CAR CARE 1407 LOMALAND DR #102 EL PASO TX 79935</t>
  </si>
  <si>
    <t>Rear Diff on order will arrive 10/28</t>
  </si>
  <si>
    <t>Rob Anderson: WHY is tech in a rental when van was approved for repair 8/29. Transmission slipping PO was voided - is this actually a declined repair?? this is actually a rear diff that is on order expected delivery date is 10/28</t>
  </si>
  <si>
    <t>GOMEZ, JOHN</t>
  </si>
  <si>
    <t>JGOMEZ</t>
  </si>
  <si>
    <t>Rental - JGOMEZ in rental - Van location is unknown - need to find out where this van is - no PO open in Holman except for the rental PO (Last known location is: 12392 EASTLINE ROAD, TRENTON, TX, 75490)</t>
  </si>
  <si>
    <t>Tech does not have a permanent van assignment - this truck was used as a random truck assignment- Tech needs a permanent van</t>
  </si>
  <si>
    <t>Find a permanent van for this tech</t>
  </si>
  <si>
    <t>JOHNNY QUACH</t>
  </si>
  <si>
    <t>PEP BOYS 11937 E VALLEY BLVD EL MONTE CA 91732</t>
  </si>
  <si>
    <t xml:space="preserve">PO approved on 9/16 - </t>
  </si>
  <si>
    <t>Tech JQUACH in rental 9/16 - PO approved 9/17 - rental extended 9/18 - tire only repair - get out of the shop asap</t>
  </si>
  <si>
    <t>HARTLEY, JONATHAN</t>
  </si>
  <si>
    <t>JHARTLE</t>
  </si>
  <si>
    <t xml:space="preserve">DALE EARNHART CHEVROLET, PO BOX 1250, NEWTON NC 28658 - no estimate since 8/27 </t>
  </si>
  <si>
    <t>Tech in rental - repair at Chevrolet - has no estimate to approve</t>
  </si>
  <si>
    <t xml:space="preserve">Get van repaired and tech out of rental </t>
  </si>
  <si>
    <t>GREGORY, KENTREL</t>
  </si>
  <si>
    <t>KGREGOR</t>
  </si>
  <si>
    <t>Rental extension request - van is repaired and is at: PEP BOYS, 1001 BRECKENRIDGE LN, LOUISVILLE KY 40207</t>
  </si>
  <si>
    <t>36161 needs to be assigned to this tech and he needs to pick up the van</t>
  </si>
  <si>
    <t>No - go get the van at PEP BOYS, 1001 BRECKENRIDGE LN, LOUISVILLE KY 40207</t>
  </si>
  <si>
    <t>Fazil Hamza</t>
  </si>
  <si>
    <t>FHAMZA</t>
  </si>
  <si>
    <t>Van was approved for major repair on 2.20.2025. Need repair status LINDSAY CHEVROLET INC, 15605 JEFFERSON DAVIS HWY, WOODBRIDGE VA 22191</t>
  </si>
  <si>
    <t>Last PO approval was 4687.45 on 8/28 0 need final repair status</t>
  </si>
  <si>
    <t>Tech to get 46509 back to him and release 36003 for another tech</t>
  </si>
  <si>
    <t>Alan Hollis</t>
  </si>
  <si>
    <t>AHOLLIS</t>
  </si>
  <si>
    <t xml:space="preserve">This is not assigned to this tech - he's getting 46702? </t>
  </si>
  <si>
    <t>Last service PO is in Pepboys - repaired on 5/30</t>
  </si>
  <si>
    <t>Assign truck 46702 in TPMS</t>
  </si>
  <si>
    <t>London Williams</t>
  </si>
  <si>
    <t>LWILLI3</t>
  </si>
  <si>
    <t xml:space="preserve">AMS showed van was at PEP BOYS 12200 I-10 SERVICE RD , NEW ORLEANS, LA, 70128 for 2nd opinion- Banner Chevrolet kept the van for a long time and didn't repair - New info says van is at Otter Self Storage - 9425 Burbank Dr, Baton Rouge, LA 70810
 </t>
  </si>
  <si>
    <t xml:space="preserve">Tech assigned van 23686, but has 21187 listed as rental. 21187 is at Pep Boys for 2nd opinion - </t>
  </si>
  <si>
    <t>No - needs a permanent van replacement - neither van is a good option (21187 nor 23686)</t>
  </si>
  <si>
    <t>Jonathan Washabaugh</t>
  </si>
  <si>
    <t>JWASHAB</t>
  </si>
  <si>
    <t>Tech in rental - 9/12 - at AAMCO - needs repair and get back to the tech</t>
  </si>
  <si>
    <t>Get estimate and get repaired at AAMCO</t>
  </si>
  <si>
    <t>Kareem Williams</t>
  </si>
  <si>
    <t>KWILLI1</t>
  </si>
  <si>
    <t>New hire - 9/2 start, 9/23 on route - need to set up transportation to get the tech and van connected - no OPEN pos on 37125</t>
  </si>
  <si>
    <t xml:space="preserve">Get him a permanent van asap - van is in Laurel, MS - going to Gulfport, MS - </t>
  </si>
  <si>
    <t>LARSON, CHRISTOPHER</t>
  </si>
  <si>
    <t>CLARSON</t>
  </si>
  <si>
    <t>Declined repair - after 2nd estimate - $9,794.76  - need permanent van assignment</t>
  </si>
  <si>
    <t xml:space="preserve">Van will be declined repair $9,794.76 - need a permanent van assignment </t>
  </si>
  <si>
    <t>SOKOLOWSKI, BERNARD</t>
  </si>
  <si>
    <t>Tech in rental since 7/24 - is the van here: PEP BOYS 20229 ROUTE 19, CRANBERRY TWP, PA, 16066</t>
  </si>
  <si>
    <t>Where is this van? Tech rental on 7/24 but no repair scheduled</t>
  </si>
  <si>
    <t>Find van, get repair estimate</t>
  </si>
  <si>
    <t>COMBS, GRANT</t>
  </si>
  <si>
    <t>GCOMBS</t>
  </si>
  <si>
    <t>Needs a windshield - approved on 9/15 in Holman - Safelite</t>
  </si>
  <si>
    <t xml:space="preserve">Tech in rental since 6/20; What is the scheduled date for the windshield? </t>
  </si>
  <si>
    <t>Tech in rental since 6/20- getting 61354 - just need windshield replaced and get tech out of rental into the van</t>
  </si>
  <si>
    <t>Francis Grejdus</t>
  </si>
  <si>
    <t>VELEZ, SUAMYS</t>
  </si>
  <si>
    <t>SVELEZ4</t>
  </si>
  <si>
    <t>PEP BOYS, 1490 US 70 W, GARNER NC 27529</t>
  </si>
  <si>
    <t>SAMMONS, ALEX</t>
  </si>
  <si>
    <t>ASAMMON</t>
  </si>
  <si>
    <t>New Hire - no permanent van assignement - Move van from: PEP BOYS, 215 BOARDMAN POLAND RD, BOARDMAN OH 44512 - to 5844 E. P Ridge Road Apt 6 Huntington, WV</t>
  </si>
  <si>
    <t xml:space="preserve">No van assigned in TPMS; Tech is in rental - van is in </t>
  </si>
  <si>
    <t xml:space="preserve">Assign this van to ASAMMON and schedule transportation to get the van to him </t>
  </si>
  <si>
    <t>Jorge Pena</t>
  </si>
  <si>
    <t>JPENA1</t>
  </si>
  <si>
    <t>Tech in rental - JPENA1 - PO approved on 8/29 for AC repair - why is it still there?</t>
  </si>
  <si>
    <t>PO approved 8/29, tech asking for rental extension</t>
  </si>
  <si>
    <t>LE, SHYHEIM</t>
  </si>
  <si>
    <t>SPELLE</t>
  </si>
  <si>
    <t>Accident - truck is at: CHESAPEAKE SERVICE CENTER LLC, 895B NOTTINGHAM RD, ELKTON MD 21921</t>
  </si>
  <si>
    <t>Send to body shop to get fixed</t>
  </si>
  <si>
    <t>Tyler Carnahan</t>
  </si>
  <si>
    <t>TCARNAH</t>
  </si>
  <si>
    <t>Van is at Expert Car Care - last location - 3016 ALAFAYA TRAIL, OVIEDO FL 32765 - Van is being driven daily</t>
  </si>
  <si>
    <t xml:space="preserve">Assign in TPMS - Van is at Expert Car Care or find the van where it is. </t>
  </si>
  <si>
    <t>COUCH, VAN</t>
  </si>
  <si>
    <t>VCOUCH</t>
  </si>
  <si>
    <t>Tech picked up and brought back on 9/5 - AC repair was at PEP BOYS, 17015 TORRENCE AVE, LANSING IL 60438</t>
  </si>
  <si>
    <r>
      <t xml:space="preserve">Went back in the shop on 9/5 - no purchase order - we don't know where this is / Reached out to Van Couch to understand his rental situation - 10/3 / Van reports that Pep Boys states they havent had time for someone to look at it. Calling Pep Boy's / </t>
    </r>
    <r>
      <rPr>
        <b/>
        <sz val="12"/>
        <color theme="1"/>
        <rFont val="Aptos"/>
        <family val="2"/>
      </rPr>
      <t>10/16 - Spoke to Pep Boy's earlier today and they should be getting inside today to look over it. Spoke with Tech prior so Pep Boys knows what the problems are. jchild2</t>
    </r>
  </si>
  <si>
    <t>Aaron Fruchey</t>
  </si>
  <si>
    <t>AFRUCHE</t>
  </si>
  <si>
    <t>520 CONTRA COSTA BLVD, PLEASANT HILL, CA 94523</t>
  </si>
  <si>
    <t>Engine made popping noise</t>
  </si>
  <si>
    <t>Lloyd, George</t>
  </si>
  <si>
    <t>GLLOYD0</t>
  </si>
  <si>
    <t>EXPERT CAR CARE INC., 3016 ALAFAYA TRAIL, OVIEDO FL 32765</t>
  </si>
  <si>
    <t>no AC, sliding door in-op and load noise while driving</t>
  </si>
  <si>
    <t>James Shaub</t>
  </si>
  <si>
    <t>PEP BOYS 1700 FRUITVILLE PIKE LANCASTER PA 17601</t>
  </si>
  <si>
    <t>AC issue</t>
  </si>
  <si>
    <t>JORDAN BARTLET</t>
  </si>
  <si>
    <t>JBARTLE</t>
  </si>
  <si>
    <t>Hertz rental since 8/6 - van is repaired and paid vendor: RICHIES CITGO, 1153 WALT WHITMAN RD, MELVILLE NY 11747</t>
  </si>
  <si>
    <t>New hire, Not in TPMS</t>
  </si>
  <si>
    <t>Assign van # 47109 to this tech and move him into it - get him out of the rental by 9/22</t>
  </si>
  <si>
    <t>KURTIS ELLINGER</t>
  </si>
  <si>
    <t>JEFF WYLER COLUMBUS INC, 5885 GENDER RD, CANAL WINCHESTER OH 43110</t>
  </si>
  <si>
    <t>Declined repair - reversing decision - will repair</t>
  </si>
  <si>
    <t>Repair his truck and get him back in it asap</t>
  </si>
  <si>
    <t>PEREZ, JOSEPH</t>
  </si>
  <si>
    <t>JPEREZ3</t>
  </si>
  <si>
    <t>Rental is on 37424 but tech is assigned 21192 - 21192 is in the shop</t>
  </si>
  <si>
    <t>21192 needs to have decision reversed - install transmission and get it back to the tech asap</t>
  </si>
  <si>
    <t>ROBINSON, WALTER</t>
  </si>
  <si>
    <t>WROBINS</t>
  </si>
  <si>
    <t>In rental - van is in Houston, tech is in Houston - he needs to get out of rental and into the van</t>
  </si>
  <si>
    <t>AAMCO TOTAL CAR CARE, 10030 VETERANS MEMORIAL, HOUSTON TX 77038</t>
  </si>
  <si>
    <t>Assign the van to the tech 36780 - give him time to move into the van asap</t>
  </si>
  <si>
    <t>Justin Setlif</t>
  </si>
  <si>
    <t>JSETLIF</t>
  </si>
  <si>
    <t>Part time new hire needs rental starting Monday</t>
  </si>
  <si>
    <t>Needs a permanent van</t>
  </si>
  <si>
    <t>Fidel Magallanes</t>
  </si>
  <si>
    <t>SALINAS VALLEY FORD/ISUZU, 1100 AUTO CENTER CIR, SALINAS CA 93907</t>
  </si>
  <si>
    <t>Trans warranty</t>
  </si>
  <si>
    <t>Waiting for Dahmer to respond to the warranty request. That was sent off today.  NO eta at this time</t>
  </si>
  <si>
    <t>Corey Newell</t>
  </si>
  <si>
    <t>CNEWELL</t>
  </si>
  <si>
    <t xml:space="preserve">21207 was updated to MHOWSON on 9/19 </t>
  </si>
  <si>
    <t>No van assigned in TPMS; Tech is in rental Not seeing tech on New hire sheet</t>
  </si>
  <si>
    <t>Find a van for this tech</t>
  </si>
  <si>
    <t>Robert Mcelwain</t>
  </si>
  <si>
    <t>RMCELWA</t>
  </si>
  <si>
    <t>D&amp;S SERVICE CENTER, 5464 CLIFF GOOKIN BLVD, TUPELO MS 38801</t>
  </si>
  <si>
    <t xml:space="preserve">Vas has fuel injector issues, to be repaired under warranty. </t>
  </si>
  <si>
    <t>ETA 9/26</t>
  </si>
  <si>
    <t>COSTELLO, MARSHALL</t>
  </si>
  <si>
    <t>MCOSTEL</t>
  </si>
  <si>
    <t>Tech does not have a permanent van assignement - using this van for rental approval</t>
  </si>
  <si>
    <t>Assign a van to MCOSTEL asap</t>
  </si>
  <si>
    <t>BARBA, CHRISTOPHE</t>
  </si>
  <si>
    <t>Tech broke down - just received the van - needs brakes and has been approved</t>
  </si>
  <si>
    <t xml:space="preserve">CBARBA2 - rental started 9/15 - van needs brakes - at Pep Boys - estimate approved - </t>
  </si>
  <si>
    <t>Roberto Ayala</t>
  </si>
  <si>
    <t>Tech is assigned to 61513 - that was the van he was driving when the engine blew - no oil. $9200 repair was declined in June</t>
  </si>
  <si>
    <t xml:space="preserve">Tech had a declined repair and no solution for a new van - we must find a solution before a repair is declined. </t>
  </si>
  <si>
    <t xml:space="preserve">Find a van for RAYALA1 and get him out of the rental </t>
  </si>
  <si>
    <t>Alberto Gonzalez</t>
  </si>
  <si>
    <t>PEP BOYS 6725 MCCART ST FORT WORTH TX 76133</t>
  </si>
  <si>
    <t>Declined repair</t>
  </si>
  <si>
    <r>
      <rPr>
        <b/>
        <sz val="12"/>
        <color rgb="FFC00000"/>
        <rFont val="Aptos"/>
        <family val="2"/>
      </rPr>
      <t xml:space="preserve">John - Jen: </t>
    </r>
    <r>
      <rPr>
        <sz val="12"/>
        <color theme="1"/>
        <rFont val="Aptos"/>
        <family val="2"/>
      </rPr>
      <t>Declined repair on 7/23 - need a new truck assignment. AGONZA4 is in rental as of 7/18 - needs a permanent truck assigned asap</t>
    </r>
  </si>
  <si>
    <t>EMERSON, ALLAN</t>
  </si>
  <si>
    <t>AEMERSO</t>
  </si>
  <si>
    <t>FIRESTONE COMPLETE AUTO CARE, 8045 ARBOR SQUARE DR, MASON OH 45040</t>
  </si>
  <si>
    <t>Van picked up, rental still open</t>
  </si>
  <si>
    <t>Decline rental renewal until technician reports why they haven't gotten back in their new van</t>
  </si>
  <si>
    <t>Anthony Parson</t>
  </si>
  <si>
    <t>APARSO0</t>
  </si>
  <si>
    <t>EATON CHEVROLET BUICK &amp; GMC, 527 W MADISON ST, HOUSTON MS 38851</t>
  </si>
  <si>
    <t>Trans warrranty - APARSO0 - in rental since 7/8 - van is tat Eaton Chevrolet - warranty transmission repair - they have taken 2 months and still not approved by GM for replacement of the transmission under warranty..</t>
  </si>
  <si>
    <t>Move the van to another shop - repair it and ask Holman to get our money back from Eaton Chevrolet</t>
  </si>
  <si>
    <t>Cedric Thomas</t>
  </si>
  <si>
    <t>CTHOMAS</t>
  </si>
  <si>
    <t>PEP BOYS 1490 US HWY 70 W GARNER NC 27529</t>
  </si>
  <si>
    <t>Van is not in TPMS</t>
  </si>
  <si>
    <t>New hire - on route on 8/4 with no van assignment - Jen and John : Need a van assigned asap</t>
  </si>
  <si>
    <t>JACKSON, DAVIDW</t>
  </si>
  <si>
    <t>DJACKS2</t>
  </si>
  <si>
    <t>DJACKS2 - new hire in rental since 8/14/2025 - tech needs a permanent van assignment asap - Tech on Route 8/25</t>
  </si>
  <si>
    <t>BANKSTON, DONNIE</t>
  </si>
  <si>
    <t>DBANKST - in rental since 7/21/2025 - Van repair was declined - tech needs a replacement van assignment asap</t>
  </si>
  <si>
    <t>PINK, DWIGHT</t>
  </si>
  <si>
    <t>PEP BOYS 800 N MILITARY TRAIL WEST PALM BEACH FL 33415</t>
  </si>
  <si>
    <t xml:space="preserve">Additional work approved on 9/15 </t>
  </si>
  <si>
    <t>DPINK2 - in rental since 9/8 - PO approved for Pep Boys to repair on 9/15 - need to get it repaired (Rob Anderson)</t>
  </si>
  <si>
    <t>Gary Riggins</t>
  </si>
  <si>
    <t>GRIGGI1</t>
  </si>
  <si>
    <t>CAPITOL CHEVROLET INC, 905 CAPITOL EXPY AUTO MALL, SAN JOSE CA 95136</t>
  </si>
  <si>
    <t>Rob has issues with this dealership - it is there because of warranty on prior transmission replacement</t>
  </si>
  <si>
    <t>Get van repaired or moved - discuss with Holman - first repair was on 8/23, never completed, new PO on 9/22 - shop is unresponsive</t>
  </si>
  <si>
    <t>Hamayoon Azimi</t>
  </si>
  <si>
    <t>HAZIMI</t>
  </si>
  <si>
    <t>PEP BOYS, 1641 WIGGLESWORTH WAY, WOODBRIDGE VA 22191</t>
  </si>
  <si>
    <t>Sliding door handle is broken eta 9/25 all other repairs have been completed</t>
  </si>
  <si>
    <t xml:space="preserve">Get van repaired - can he use it without the handle? </t>
  </si>
  <si>
    <t>GONZALEZ, HUGO</t>
  </si>
  <si>
    <t>HGONZA2</t>
  </si>
  <si>
    <t>AAMCO TOTAL CAR CARE, 1407 LOMALAND DR, #102, EL PASO TX 79935</t>
  </si>
  <si>
    <t>AAMCO repair approved on 9/5/2025 - is van ready?</t>
  </si>
  <si>
    <t>Van needs to be repaired and picked up - Rob to follow up with shop</t>
  </si>
  <si>
    <t>James Juhasz</t>
  </si>
  <si>
    <t>AAMCO 545 ST HWY 18 , EAST BRUNSWICK, NJ.</t>
  </si>
  <si>
    <t>Trans issue, trans is under warranty</t>
  </si>
  <si>
    <t>JJUHAZ - in rental since 9/22 - no estimate pending, towed on 9/20 - what is the repair needed and where is the van?</t>
  </si>
  <si>
    <t>Jose Lopez</t>
  </si>
  <si>
    <t>JLOPEZ0</t>
  </si>
  <si>
    <t>MIDAS #2279, 16337 SAN PEDRO AVE, SAN ANTONIO TX 78232</t>
  </si>
  <si>
    <t xml:space="preserve">Repair was approved on 8/6 - why hasn't the tech picked up the van? </t>
  </si>
  <si>
    <t>Tech pick up the van asap</t>
  </si>
  <si>
    <t>MUDGETT, JOSHUA</t>
  </si>
  <si>
    <t>JMUDGET</t>
  </si>
  <si>
    <t>JMUDGET - in rental since 8/28 - van repair was approved for $2969 on 9/19 - need van repaired and tech out of rental</t>
  </si>
  <si>
    <t>Check on van repair status</t>
  </si>
  <si>
    <t>Latargi Fowler</t>
  </si>
  <si>
    <t>LFOWLER</t>
  </si>
  <si>
    <t>Tech needs a replacement van assigned to him and moved to his location (Jennifer Dyer, John Childres)?</t>
  </si>
  <si>
    <t>ADAMS, MARK</t>
  </si>
  <si>
    <t>MADAMS0</t>
  </si>
  <si>
    <r>
      <t xml:space="preserve">MADAMS0 - in rental since 8/6 - needs a replacement van asap - </t>
    </r>
    <r>
      <rPr>
        <b/>
        <sz val="12"/>
        <color rgb="FFC00000"/>
        <rFont val="Aptos"/>
        <family val="2"/>
      </rPr>
      <t>John / Jen - get the tech a replacement asap</t>
    </r>
  </si>
  <si>
    <t>Mark Polite</t>
  </si>
  <si>
    <t>MPOLITE</t>
  </si>
  <si>
    <t>New hire in rental - started 9/2 - on route 9/23 -</t>
  </si>
  <si>
    <t xml:space="preserve">Rental should not be assigned to this truck </t>
  </si>
  <si>
    <t xml:space="preserve">John - Jen - what is the status of getting the van to the tech? </t>
  </si>
  <si>
    <t>ALMARAZ, NICHOLAS</t>
  </si>
  <si>
    <t>NALMARA</t>
  </si>
  <si>
    <t xml:space="preserve">
MIDAS #5126 (National Account) 6407 N NAVARRO ST VICTORIA TX 77904</t>
  </si>
  <si>
    <t>PO was paid on 9/13 and most likely done</t>
  </si>
  <si>
    <r>
      <t xml:space="preserve">NALMARA in rental since 8/15 - repair in process at Midas - Holman PO needs followup (ROB) </t>
    </r>
    <r>
      <rPr>
        <b/>
        <sz val="12"/>
        <color rgb="FFC00000"/>
        <rFont val="Aptos"/>
        <family val="2"/>
      </rPr>
      <t>Rob Anderson to investigate</t>
    </r>
    <r>
      <rPr>
        <sz val="12"/>
        <color theme="1"/>
        <rFont val="Aptos"/>
        <family val="2"/>
      </rPr>
      <t xml:space="preserve"> - need more information on this, PO in Holman is incomplete - only shows Jasper Engines approval request - rob will follow up</t>
    </r>
  </si>
  <si>
    <t>SWISHER, NICK</t>
  </si>
  <si>
    <t>NSWISHE</t>
  </si>
  <si>
    <t>MIDAS #5126 (National Account) 6407 N NAVARRO ST VICTORIA TX 77904</t>
  </si>
  <si>
    <t xml:space="preserve">Tech is in van and was at a valveline on 9/18 wanting the flushes to be done. </t>
  </si>
  <si>
    <r>
      <t xml:space="preserve">NSWISHE - in rental since 9/9 - need followup with the shop - tech took van from Valvoline to another shop? </t>
    </r>
    <r>
      <rPr>
        <b/>
        <sz val="12"/>
        <color rgb="FFC00000"/>
        <rFont val="Aptos"/>
        <family val="2"/>
      </rPr>
      <t>Rob Anderson to investigate</t>
    </r>
    <r>
      <rPr>
        <sz val="12"/>
        <color theme="1"/>
        <rFont val="Aptos"/>
        <family val="2"/>
      </rPr>
      <t xml:space="preserve"> - NO PO in Holman</t>
    </r>
  </si>
  <si>
    <t>Patrick Allen Robertson JR</t>
  </si>
  <si>
    <t>PROBERT</t>
  </si>
  <si>
    <t xml:space="preserve">New hire PROBERT - started 9/15, on route 10/6 </t>
  </si>
  <si>
    <t>New hire that needs a permanent van identified and assigned - John and Jen asap!</t>
  </si>
  <si>
    <t>Philllip Hassel</t>
  </si>
  <si>
    <t>AAMCO TOTAL CAR CARE, 1047 BRAGG BLVD, FAYETTEVILLE NC 28301</t>
  </si>
  <si>
    <t xml:space="preserve">Repair van - Holman approval was on 9/15 for $2694 - when will repair be completed? </t>
  </si>
  <si>
    <t>COOPER, LUTHER</t>
  </si>
  <si>
    <t>LERBYCO</t>
  </si>
  <si>
    <t>PEP BOYS, 3019 ALLISON BONNETT DR, HUEYTOWN AL 35023</t>
  </si>
  <si>
    <t>Van repair was approved on 8/5 - knock sensor - last notes were on 8/14 - we need the van out of the shop and back to the tech</t>
  </si>
  <si>
    <t>Get van repair status - tech needs to get out of the rental</t>
  </si>
  <si>
    <t>ANDREW VASQUEZ</t>
  </si>
  <si>
    <t>AVASQU3</t>
  </si>
  <si>
    <t>Trans issue</t>
  </si>
  <si>
    <t>AVASQU3 - in rental since 9/22 - repair estimate of $3823.88 waiting for approval - AAMCO TOTAL CAR CARE 225 E GARRISON BLVD GASTONIA NC 28052</t>
  </si>
  <si>
    <t>Jose Nunez</t>
  </si>
  <si>
    <t>JNUNEZ</t>
  </si>
  <si>
    <t>PEP BOYS 1650 W REDLANDS BLVD REDLANDS CA 92373</t>
  </si>
  <si>
    <t>Oil leak and check engine light - JNUNEZ in rental on 9/22 - Holman approved 3 days. Tech broke down due to no oil in the van! - Fortunately, the shop has added oil, checked out the van and it should be repaired on 9/23 and ready for pickup</t>
  </si>
  <si>
    <t xml:space="preserve">New rental request;  Holman shows auto approved  - tech needs to return the rental on 9/23 and pick up his van. Also need to initiate an EPV for allowing the truck to run without oil - he risked a major engine failure and is fortunate this only required a tow and oil. </t>
  </si>
  <si>
    <t>RONALD TASSIN</t>
  </si>
  <si>
    <t>RTASSIN</t>
  </si>
  <si>
    <t>600 S MORRISON BLVD, HAMMOND, LA 70403</t>
  </si>
  <si>
    <t>Radiator burst open</t>
  </si>
  <si>
    <t>New rental request - need repair estimate</t>
  </si>
  <si>
    <t>Martin Wohlford</t>
  </si>
  <si>
    <t>MWOHLFO</t>
  </si>
  <si>
    <t>Insights is down</t>
  </si>
  <si>
    <t>Tech is sick and can't pick up vehicle</t>
  </si>
  <si>
    <t>Van is ready for pickup - tech will return rental 9/23</t>
  </si>
  <si>
    <t>CRAWFORD, LAVER</t>
  </si>
  <si>
    <t>LCRAWFO</t>
  </si>
  <si>
    <t xml:space="preserve">van 46961 was assigned to the tech previously - </t>
  </si>
  <si>
    <t xml:space="preserve">Rob Anderson - van repair shows declined on 6/26, but the amount declined is unclear in the Holman PO - should this be reconsidered since the tech is STILL IN A RENTAL? Tech needs a permanent van assignment asap! </t>
  </si>
  <si>
    <t>Carolyn Barnett</t>
  </si>
  <si>
    <t>CBARNET</t>
  </si>
  <si>
    <t>AAMCO TOTAL CAR CARE, 1109 S QUINTARD AVE, ANNISTON AL 36201</t>
  </si>
  <si>
    <t>CBARNET - tech in rental since 9/16 - AAMCO TOTAL CAR CARE, 1109 S QUINTARD AVE, ANNISTON AL 36201 get van repaired</t>
  </si>
  <si>
    <t>Get van repaired</t>
  </si>
  <si>
    <t>BALDARAS, ROBERTO</t>
  </si>
  <si>
    <t>RBALDER</t>
  </si>
  <si>
    <t>New hire - no van assigned - in rental since 8/18 - no truck assigned</t>
  </si>
  <si>
    <t>Van 36636 has been assigned to the tech / Will be transported / TPMS and AMS are being updated / Will update with Transport ETA once we have it / jchild2</t>
  </si>
  <si>
    <t>Luis Merced</t>
  </si>
  <si>
    <t>LMERCED</t>
  </si>
  <si>
    <t>New rental</t>
  </si>
  <si>
    <t>Van in repair - tires - waiting for approval in Holman</t>
  </si>
  <si>
    <t>New rental request</t>
  </si>
  <si>
    <t>Andy Kempf</t>
  </si>
  <si>
    <t>6615 SOUTH PENNSYLVANIA AVENUE LANSING,MICHIGAN</t>
  </si>
  <si>
    <t>Van does not crank or start</t>
  </si>
  <si>
    <t>New rental request - for oil change and tire rotation - technician should schedule this and WAIT for the repair to be completed - this should NOT require a rental vehicle</t>
  </si>
  <si>
    <t>Mathew Roelke</t>
  </si>
  <si>
    <t>MROELKE</t>
  </si>
  <si>
    <t>MROELKE - in rental since 9/22 - van repair at ARKANSAS AUTOMOTIVE &amp; TRUCK MA, 129 SHADY GROVE RD, HOT SPRINGS AR 71901 waiting on estimate from shop - since 9/16 - no estimate in HOLMAN?</t>
  </si>
  <si>
    <t>Need estimate from Shop asap - get van repaired - truck was taken to the shop on 9/16 - no estimate in Holman on 9/22</t>
  </si>
  <si>
    <t>Yakerial Judah</t>
  </si>
  <si>
    <t>YJUDAH</t>
  </si>
  <si>
    <t>FIRESTONE COMPLETE AUTO CARE, 1014 E INNES ST, SALISBURY NC 28144</t>
  </si>
  <si>
    <t>Van does not crank or start tech assigned to 46801</t>
  </si>
  <si>
    <t>New rental request - YJUDAH is assigned this van - he has been in a rental since 9/22 - the rental is opened on truck #21317 - this van, 46801 appears to be repaired - it was assigned to this tech since 2/7/2025 - where is van #46801??</t>
  </si>
  <si>
    <t>Rafi Abassi</t>
  </si>
  <si>
    <t>RABASSI</t>
  </si>
  <si>
    <t>711 KANSAS AVE EXT, MODESTO, CA 95351</t>
  </si>
  <si>
    <t>Van overheated</t>
  </si>
  <si>
    <t>New rental request - MWOHLFO - tehc in rental since 9/17 - J+L COMPLETE AUTO RPR INC 711 N FRANKLIN ST MODESTO CA 95351 - repair is approved</t>
  </si>
  <si>
    <t>MCLIECHEY, DANIEL</t>
  </si>
  <si>
    <t>DMCLIEC</t>
  </si>
  <si>
    <t xml:space="preserve">New hire - started on 8/25, on route 9/15 no van assignment </t>
  </si>
  <si>
    <t>John - Jen - Need a permanent van assignment</t>
  </si>
  <si>
    <t>MCGHEE, EISHA</t>
  </si>
  <si>
    <t>Tech was terminated 8/30 - rental is not approved</t>
  </si>
  <si>
    <t>Van is not in TPMS - Tech was terminated on 8/30 - Segno still shows active and rental is still open with Enterprise</t>
  </si>
  <si>
    <t>Rental extension is not approved - this person owes us for 22 days rental</t>
  </si>
  <si>
    <t>NO</t>
  </si>
  <si>
    <t>Mohammed Haidari</t>
  </si>
  <si>
    <t>MHAIDAR</t>
  </si>
  <si>
    <t>FITZGERALD AUTO MALL INC, 114 BAUGHMANS LANE, FREDERICK MD 21702</t>
  </si>
  <si>
    <t xml:space="preserve">New hire, TPMS shows JHARRIS - this truck is being used for rental approval but tech does not have a permanent van assignment
</t>
  </si>
  <si>
    <t xml:space="preserve">John - Jen: Get tech assigned to a permanent van </t>
  </si>
  <si>
    <t>Louis Smith</t>
  </si>
  <si>
    <t>PEP BOYS 845 S FRY ROAD KATY TX 77450</t>
  </si>
  <si>
    <t>Check Engine light on and ABS light on - repair is approved - tech can get a rental for 2 days max</t>
  </si>
  <si>
    <t>Van is at Pep Boys - tech waited hours for repair to be completed, asked for rental at 5PM</t>
  </si>
  <si>
    <t>HER, KENEDY</t>
  </si>
  <si>
    <t>KHER0</t>
  </si>
  <si>
    <t>BERGSTROM CHEVY OF MADISON, 1225 APPLEGATE RD, MADISON WI 53713</t>
  </si>
  <si>
    <t xml:space="preserve">Possible transmission warranty - </t>
  </si>
  <si>
    <t>Anthony Clayton</t>
  </si>
  <si>
    <t>ACLAYTO</t>
  </si>
  <si>
    <t>PEP BOYS 1001 BRECKENVILLE LN, LOUISVILLE, KY, 40207</t>
  </si>
  <si>
    <t>Van is not in TPMS - ACLAYTO - in rental on 8/12 - van was originally declined, switched from sell to keep on 9/16 - towed from storage lot to Pep Boys - no estimate from Holman or Pep as of 9/22</t>
  </si>
  <si>
    <r>
      <t xml:space="preserve">Get tech Van #37386 - asap - 37386 does not have a PO in Holman - </t>
    </r>
    <r>
      <rPr>
        <sz val="12"/>
        <color rgb="FFC00000"/>
        <rFont val="Aptos"/>
        <family val="2"/>
      </rPr>
      <t>ROB A call Holman about this one - find out why it doesn't have a PO</t>
    </r>
  </si>
  <si>
    <t>Steven Bailey</t>
  </si>
  <si>
    <t>SBAILE7</t>
  </si>
  <si>
    <t>ALL THINGS AUTOMOTIVE &amp; DIESEL, 1509 CHAFFIN LN, IDAHO FALLS ID 83401</t>
  </si>
  <si>
    <t>No AC</t>
  </si>
  <si>
    <t xml:space="preserve">Waiting for estimate from shop - </t>
  </si>
  <si>
    <t>Ron Jones</t>
  </si>
  <si>
    <t>RJONES2</t>
  </si>
  <si>
    <t>FIRESTONE COMPLETE AUTO CARE, 760 IKEA COURT, WEST SACRAMENTO CA 95605</t>
  </si>
  <si>
    <t>Just now in TPMS today - tech is assigned truck #47352. The rental should be opened on the correct truck assigned to the technician 47352</t>
  </si>
  <si>
    <t>Truck 47352 assigned to the technician in TPMS, but it appears to be needing repair - shows an estimate was declined on 8/22 for $6,196.11 -- was it declined or was it repaired? Remove the TPMS truck assignment IF the tech is getting a new van, when will it be in his possession? John Childres-Jen Dyer??</t>
  </si>
  <si>
    <t>RAFAEL ROBERT </t>
  </si>
  <si>
    <t>RROBERT</t>
  </si>
  <si>
    <t xml:space="preserve">Unknown </t>
  </si>
  <si>
    <t>No AC - tech didn't say where he was taking the van</t>
  </si>
  <si>
    <t xml:space="preserve">Need to know where the tech is taking the van prior to approving rental </t>
  </si>
  <si>
    <t>FULLER, ROOSEVELT</t>
  </si>
  <si>
    <t>RFULLER</t>
  </si>
  <si>
    <t>CHEV-BUICK-GMC-CAD OF MURFREES, 960 JOHN R RICE BLVD, MURFREESBORO TN 37129</t>
  </si>
  <si>
    <t>Warranty Trans</t>
  </si>
  <si>
    <r>
      <t xml:space="preserve">RFULLER - in rental since 9/8 - transmission is IN WARRANTY with GM - stuck waiting for repairs - </t>
    </r>
    <r>
      <rPr>
        <b/>
        <sz val="12"/>
        <color rgb="FFC00000"/>
        <rFont val="Aptos"/>
        <family val="2"/>
      </rPr>
      <t>Rob to discuss with Holman about getting another shop to repair and bill GM</t>
    </r>
  </si>
  <si>
    <t>RAMZ, SEEAR</t>
  </si>
  <si>
    <t>SRAMZ</t>
  </si>
  <si>
    <t>PEP BOYS, 8000 STREAM WALK LN, MANASSAS VA 22110</t>
  </si>
  <si>
    <t>Van running rough CEL on</t>
  </si>
  <si>
    <t xml:space="preserve">Tech refuses to pick up van, he was told it was done over a week ago, he showed up today and said the AC was not working (it is) and the brakes were bad (they're not) curently driving a 2024 Suburban rental - Tim Michael called tech, he will return the rental today.  </t>
  </si>
  <si>
    <t>Dale Meyer</t>
  </si>
  <si>
    <t>LES SCHWAB TIRE CENTER 390 NE BURNSIDE RD GRESHAM OR 97030</t>
  </si>
  <si>
    <t>New rental 2 days max</t>
  </si>
  <si>
    <t>Brake repair - DMEYE1 - since 9/22 - at Les Schwab Tire Repair - repair approved - 2 days rental max per Rob</t>
  </si>
  <si>
    <t>Paul Thibodo</t>
  </si>
  <si>
    <t>PTHIBOD</t>
  </si>
  <si>
    <t>PEP BOYS 1641 WIGGLESWORTH WAY WOODBRIDGE VA 22191 </t>
  </si>
  <si>
    <t>Repair estimate for $433 - Holman was "reminding" Pep Boys from 8/13 through 9/22 -- no answer from Pep Boys - they ended up calling Pep Boys, received the PO and approved it on 9/22</t>
  </si>
  <si>
    <t xml:space="preserve">Van will be repaired by 9/25. </t>
  </si>
  <si>
    <t>YURAN, RUDY</t>
  </si>
  <si>
    <t>RYURANL</t>
  </si>
  <si>
    <t>Van was picked up and driver was to bring van back for further repairs</t>
  </si>
  <si>
    <t>Rob A Follow up with the driver</t>
  </si>
  <si>
    <t>Sean Wicklander</t>
  </si>
  <si>
    <t>SWICKLA</t>
  </si>
  <si>
    <t>Declined repair -   ADVANCED TRANSMISSION SVC LLC, 1233 W. CLAIREMONT AVE., EAU CLAIRE WI 54301</t>
  </si>
  <si>
    <t xml:space="preserve">Declined in JUNE - no solution in place? </t>
  </si>
  <si>
    <t>William Every</t>
  </si>
  <si>
    <t>PEP BOYS, 1375 MARKET PLACE DR, HENRIETTA NY 14623</t>
  </si>
  <si>
    <t xml:space="preserve">Approved on 9/19 no eta at this time - tech got rental on 9/15, had a wreck on 9/17 - rear ended by another driver </t>
  </si>
  <si>
    <t>Repair finally approved at Pep Boys on 9/19 - multiple issues</t>
  </si>
  <si>
    <t>HUTCHINSON, ADAM</t>
  </si>
  <si>
    <t>AHUTCHI</t>
  </si>
  <si>
    <t>NEESSEN CHEVROLET INC., 2007 S US HWY 77, PO BOX 1573, KINGSVILLE TX 78363</t>
  </si>
  <si>
    <t>Rob Anderson declined on 8/12 - $5,677.60 Van is at NEESSEN CHEVROLET INC., 2007 S US HWY 77, PO BOX 1573, KINGSVILLE TX 78363 - tech AHUTCHI needs a permanent van assignment</t>
  </si>
  <si>
    <r>
      <t xml:space="preserve">Get the tech another van assigned asap - </t>
    </r>
    <r>
      <rPr>
        <b/>
        <sz val="12"/>
        <color rgb="FFC00000"/>
        <rFont val="Aptos"/>
        <family val="2"/>
      </rPr>
      <t>John Childres and Jen Dyer</t>
    </r>
  </si>
  <si>
    <t>ALEXANDER STURNS</t>
  </si>
  <si>
    <t>AAMCO TOTAL CAR CARE, 1377 SOUTH LOOP WEST, HOUSTON TX 77054</t>
  </si>
  <si>
    <t>ASTURNS - in rental since 8/4 - Declined repair $7609 - need to get the tech a van</t>
  </si>
  <si>
    <r>
      <t xml:space="preserve">Needs permenant van assigned - </t>
    </r>
    <r>
      <rPr>
        <sz val="12"/>
        <color rgb="FFC00000"/>
        <rFont val="Aptos"/>
        <family val="2"/>
      </rPr>
      <t xml:space="preserve">John C and Jen - tech needs a van assignment </t>
    </r>
  </si>
  <si>
    <t>FELIX, ASCHBEA</t>
  </si>
  <si>
    <t>AFELIX</t>
  </si>
  <si>
    <t>Ashely Orozco</t>
  </si>
  <si>
    <t>AOROZCO</t>
  </si>
  <si>
    <t>PEP BOYS, 1231 SAN FERNANDO RD, SAN FERNANDO CA 91340</t>
  </si>
  <si>
    <t>CEL on loss of power</t>
  </si>
  <si>
    <r>
      <t xml:space="preserve">New Rental - what is the ETA on repair? </t>
    </r>
    <r>
      <rPr>
        <b/>
        <sz val="12"/>
        <color rgb="FFFF0000"/>
        <rFont val="Aptos"/>
        <family val="2"/>
      </rPr>
      <t>Rob Anderson</t>
    </r>
  </si>
  <si>
    <t>HANSEN, DAVID</t>
  </si>
  <si>
    <t>DHANSE9</t>
  </si>
  <si>
    <t>PINKERTON CHEVROLET- LYNCHBURG, 801 GRAVES MILL RD., LYNCHBURG VA 24502</t>
  </si>
  <si>
    <t>9/4: 	DVR DAVID HANSEN CALLED STATING VEH NEEDS TO BE TOWED TO DEALER BECAUSE THIS VENDOR FOUND IN LIMP ,ODE AND 11 DTC'S AND MORE THAN TECH CAN HANDLE. I CALLED F/A ROB ANDERSON AND HE ADVISED TO HAVE VEH TOWED TO LYNCHBURG CHEVROLET PER DVR REQUEST . I CALLED DEALER AND ANNOUNCED THE VEHICLE .</t>
  </si>
  <si>
    <r>
      <t xml:space="preserve">Get the van repaired - at PINKERTON CHEVROLET- LYNCHBURG 801 GRAVES MILL RD. LYNCHBURG VA 24502 - PO approved on 9/10 - for $874 - tech has been in rental since 7/21 - </t>
    </r>
    <r>
      <rPr>
        <b/>
        <sz val="12"/>
        <color rgb="FFC00000"/>
        <rFont val="Aptos"/>
        <family val="2"/>
      </rPr>
      <t>Rob Anderson</t>
    </r>
  </si>
  <si>
    <t>Hector Fernadez</t>
  </si>
  <si>
    <t>HFERNAN</t>
  </si>
  <si>
    <t>AAA 3478 US-9, FREEHOLD, NJ 07728</t>
  </si>
  <si>
    <t>Van will not start</t>
  </si>
  <si>
    <t xml:space="preserve">New rental - </t>
  </si>
  <si>
    <t>Jamie Adachi</t>
  </si>
  <si>
    <t>JADACHI</t>
  </si>
  <si>
    <t>LA QUINTA CHEVROLET, 79-225 HIGHWAY 111, LA QUINTA CA 92253</t>
  </si>
  <si>
    <t>No AC, CEL on, loss of power</t>
  </si>
  <si>
    <t>JONATHAN HUDNALL</t>
  </si>
  <si>
    <t>JHUDNA1</t>
  </si>
  <si>
    <t>Was in Transit</t>
  </si>
  <si>
    <t>Tech moving  from San Antonio to Corpus Cristi</t>
  </si>
  <si>
    <t>Tech picked up the van and is good to go / Address updated in TPMS/AMS/Holman /  jchild2</t>
  </si>
  <si>
    <t>JARRETT, KEVIN</t>
  </si>
  <si>
    <t>Declined repair in July - no solution in place, we are spending more on rental than the repair declined</t>
  </si>
  <si>
    <t>KJARRET - in rental since 7/7 - Declined repair was $4,622.33 at Pep Boys - why haven't we solved this? Rob Anderson - get repair reconsidered asap Van is very Rusty and shop does not recommend repairing the van</t>
  </si>
  <si>
    <t>Mark Higgins</t>
  </si>
  <si>
    <t>MHIGGI0</t>
  </si>
  <si>
    <t>BLUE WRENCH, 265 N BALTIC PL, MERIDIAN ID 83642</t>
  </si>
  <si>
    <t>Probably broken shiift cable</t>
  </si>
  <si>
    <t>MUSTAFA EBADI</t>
  </si>
  <si>
    <t>MEBADI</t>
  </si>
  <si>
    <t>MEBADI - in rental since 7/17 -- PEP BOYS 1641 WIGGLESWORTH WAY WOODBRIDGE VA 22191 - last repair approved for engine diagnostics - 9/22 - was repaired on another PO at the same Pep Boys for $574 -  brakes</t>
  </si>
  <si>
    <r>
      <t xml:space="preserve">Stop the insanity - get this van repaired and to the technician this week - </t>
    </r>
    <r>
      <rPr>
        <b/>
        <sz val="12"/>
        <color rgb="FFC00000"/>
        <rFont val="Aptos"/>
        <family val="2"/>
      </rPr>
      <t>Rob Anderson</t>
    </r>
  </si>
  <si>
    <t>BLAIR HORNICK</t>
  </si>
  <si>
    <t>BHORNIC</t>
  </si>
  <si>
    <t>Declined repair $10,052</t>
  </si>
  <si>
    <t>GOSSELIN, TIMOTHY</t>
  </si>
  <si>
    <t>TGOSSEL</t>
  </si>
  <si>
    <t>7/7/25 - Declined repair - $7,010.66 at DARLINGS BRUNSWICK FORD, 262 BATH RD, BRUNSWICK ME 040112619</t>
  </si>
  <si>
    <t xml:space="preserve">Declined repair for $7K but no solution deployed since 7/7 - tech still in the rental since then! </t>
  </si>
  <si>
    <r>
      <t xml:space="preserve">Need a new van for this tech - </t>
    </r>
    <r>
      <rPr>
        <b/>
        <sz val="12"/>
        <color rgb="FFC00000"/>
        <rFont val="Aptos"/>
        <family val="2"/>
      </rPr>
      <t>John C and Jen Dyer</t>
    </r>
  </si>
  <si>
    <t>BRUNT, TIMOTHY</t>
  </si>
  <si>
    <t>TBRUNT</t>
  </si>
  <si>
    <t>ROGERS TRUCK REPAIR, LLC, 900 S ROBERTS ST, AMARILLO TX 79102</t>
  </si>
  <si>
    <t xml:space="preserve">TBRUNT assigned van in TPMS on 9/19 ; TBRUNT in rental since 9/17 - van repair was approved on 8/27 and what is the status of the repair? </t>
  </si>
  <si>
    <r>
      <t xml:space="preserve">Truck assigned to TBRUNT on 9/19 - what is the solution to get van to technician? </t>
    </r>
    <r>
      <rPr>
        <b/>
        <sz val="12"/>
        <color rgb="FFC00000"/>
        <rFont val="Aptos"/>
        <family val="2"/>
      </rPr>
      <t>John Childres, Jen Dyer</t>
    </r>
  </si>
  <si>
    <t>NEAL, DAVID</t>
  </si>
  <si>
    <t>DNEAL</t>
  </si>
  <si>
    <t xml:space="preserve">46283 was repaired and then transported in August - why is this tech still in a rental? </t>
  </si>
  <si>
    <t>Tech not assigned in TPMS  to this van</t>
  </si>
  <si>
    <r>
      <t xml:space="preserve">New van was delivered on 8/20 - why is this tech still in a rental?  </t>
    </r>
    <r>
      <rPr>
        <b/>
        <sz val="12"/>
        <color rgb="FFC00000"/>
        <rFont val="Aptos"/>
        <family val="2"/>
      </rPr>
      <t>John Childres - Jen Dyer</t>
    </r>
  </si>
  <si>
    <t>CYPRIAN, JAKIRA</t>
  </si>
  <si>
    <t>JCYPRIA</t>
  </si>
  <si>
    <t>No van assigned - nothing in the shop</t>
  </si>
  <si>
    <t xml:space="preserve">New hire - never assigned a van </t>
  </si>
  <si>
    <r>
      <t xml:space="preserve">Need a permanent van assignement for this new hire - </t>
    </r>
    <r>
      <rPr>
        <sz val="12"/>
        <color rgb="FFC00000"/>
        <rFont val="Aptos"/>
        <family val="2"/>
      </rPr>
      <t xml:space="preserve">Jen/John? </t>
    </r>
    <r>
      <rPr>
        <sz val="12"/>
        <color theme="1"/>
        <rFont val="Aptos"/>
        <family val="2"/>
      </rPr>
      <t xml:space="preserve"> / </t>
    </r>
    <r>
      <rPr>
        <i/>
        <sz val="12"/>
        <color theme="1"/>
        <rFont val="Aptos"/>
        <family val="2"/>
      </rPr>
      <t>Sent email to team to get a truck assigned 9/29</t>
    </r>
    <r>
      <rPr>
        <sz val="12"/>
        <color theme="1"/>
        <rFont val="Aptos"/>
        <family val="2"/>
      </rPr>
      <t xml:space="preserve">/ jchild2 / </t>
    </r>
    <r>
      <rPr>
        <b/>
        <sz val="12"/>
        <color theme="1"/>
        <rFont val="Aptos"/>
        <family val="2"/>
      </rPr>
      <t>Sent a reminder to the team, 10,1 / jchild2</t>
    </r>
  </si>
  <si>
    <t>Duplicate Line / Please see row 64</t>
  </si>
  <si>
    <t>Aaron Hartwick</t>
  </si>
  <si>
    <t>AHARTWE</t>
  </si>
  <si>
    <t>3300 US-70, GOLDSBORO, NC 27534</t>
  </si>
  <si>
    <t>Xanthos Gamboa</t>
  </si>
  <si>
    <t>XGAMBOA</t>
  </si>
  <si>
    <t>Pep Boys 1433 e broadway st pearland, TX  77581</t>
  </si>
  <si>
    <t>CEL on and bad vibrations while driving</t>
  </si>
  <si>
    <t>Chockdi Dunham</t>
  </si>
  <si>
    <t>Pep Boys 506 s decatur blvd  las vegas, NV  89107</t>
  </si>
  <si>
    <t>DERRICK AIDEN</t>
  </si>
  <si>
    <t>DAIDEN</t>
  </si>
  <si>
    <t>HAMPTON CHEV-JEEP-MAZDA, INC., 1073 W. MERCURY BLVD, HAMPTON VA 23666</t>
  </si>
  <si>
    <t>GEORGE FROM - HAMPTON CHEVROLET CALLED LOOKING FOR KEYS TO VAN. I CALLED PEP BOYS AND SPOKE WITH JULIE NO KEYS FOUND. SECOND TRX TOW SHOWS THAT UNIT WAS AT PRIORITY HONDA HAMPTON.. CALLED SERVICE CHECKING TO SEE IF THEY HAVE KEYS. LEFT MESSAGE TO CALL HOLMAN. CALLED CA LUCAS MARNIN -- FOR PROFF OF OWNERSHIP LETTER TO GET KEYS MADE. GEORGE GWOOD@FIRSTTEAMAUTO.COM SENT E MAIL REQUEST.</t>
  </si>
  <si>
    <r>
      <t xml:space="preserve">DAIDEN - in rental since 9/8 - Pep Boys had the keys and van was moved to Hampton Chev without the keys - need to get the van fixed asap - </t>
    </r>
    <r>
      <rPr>
        <b/>
        <sz val="12"/>
        <color rgb="FFC00000"/>
        <rFont val="Aptos"/>
        <family val="2"/>
      </rPr>
      <t>ROB ANDERSON</t>
    </r>
    <r>
      <rPr>
        <sz val="12"/>
        <color theme="1"/>
        <rFont val="Aptos"/>
        <family val="2"/>
      </rPr>
      <t>-moved to Hampton Chevy after Pep Boys put tires on the van</t>
    </r>
    <r>
      <rPr>
        <b/>
        <sz val="12"/>
        <color rgb="FFC00000"/>
        <rFont val="Aptos"/>
        <family val="2"/>
      </rPr>
      <t xml:space="preserve"> - get van repaired and back to tech - coordinating repairs with 2 different shops causes excess expense in rentals</t>
    </r>
  </si>
  <si>
    <t>Wyatt Beck</t>
  </si>
  <si>
    <t>WBECK</t>
  </si>
  <si>
    <t>AAMCO TOTAL CAR CARE, 1110 WINCHESTER RD, LEXINGTON KY 40505</t>
  </si>
  <si>
    <t>Tech not assigned in TPMS  to this van - at AAMCO TOTAL CAR CARE, 1110 WINCHESTER RD, LEXINGTON KY 40505</t>
  </si>
  <si>
    <r>
      <t xml:space="preserve">Vehicle is repaired -but was assigned to GHEBROC - need to get this tech a van asap  - </t>
    </r>
    <r>
      <rPr>
        <b/>
        <sz val="12"/>
        <color rgb="FFC00000"/>
        <rFont val="Aptos"/>
        <family val="2"/>
      </rPr>
      <t>John Childres - Jen Dyer</t>
    </r>
  </si>
  <si>
    <t>MCNEILL, JONATHAN</t>
  </si>
  <si>
    <t xml:space="preserve">TECH LEFT THE COMPANY ON 8/22 - Send to </t>
  </si>
  <si>
    <t>TECH is NLWC as of 8/22 and still shows he has an open rental</t>
  </si>
  <si>
    <r>
      <rPr>
        <sz val="12"/>
        <color rgb="FF000000"/>
        <rFont val="Aptos"/>
        <family val="2"/>
      </rPr>
      <t xml:space="preserve">Tech left the company on 8/22/2025 - DECLINE RENTAL and notify  LP </t>
    </r>
    <r>
      <rPr>
        <b/>
        <sz val="12"/>
        <color rgb="FFFF0000"/>
        <rFont val="Aptos"/>
        <family val="2"/>
      </rPr>
      <t>Rob Anderson</t>
    </r>
  </si>
  <si>
    <t>BERGERON, SKYLER</t>
  </si>
  <si>
    <t>SBERGER</t>
  </si>
  <si>
    <t>PEP BOYS, 5639 JOHNSON ST, LAFAYETTE LA 70503</t>
  </si>
  <si>
    <t>Declined repair 6/30 - $3,023.35 and tech has been in the rental ever since - Reconsider this repair -- we spent more than repair on rentals</t>
  </si>
  <si>
    <r>
      <t xml:space="preserve">SBERGER - in rental since 6/16 - need an alternate van for this tech - </t>
    </r>
    <r>
      <rPr>
        <b/>
        <sz val="12"/>
        <color rgb="FFC00000"/>
        <rFont val="Aptos"/>
        <family val="2"/>
      </rPr>
      <t>Alerted Childres and Dyer</t>
    </r>
  </si>
  <si>
    <t>ROBINSON, SCOTT</t>
  </si>
  <si>
    <t>PEP BOYS, 4417 S LOOP 289, LUBBOCK TX 79424 - TRUCK # 46282 is at MIDAS #5865, 5115 S LOOP 289, LUBBOCK TX 79424 and that van was declined in APRIL - needs to be picked up and sold</t>
  </si>
  <si>
    <t xml:space="preserve">Rental is on 46272 - 46272 assigned to RHOSEY in TPMS - this tech SROBI98 is showing assigned to 46282 in TPMS - why doesn't he have the van and why still in a rental? - </t>
  </si>
  <si>
    <r>
      <t xml:space="preserve">46282 is ALSO a declined repair - Note in AMS updated - that van needs to be decommissioned and sold --- also we need a permanent solution for this tech - </t>
    </r>
    <r>
      <rPr>
        <b/>
        <sz val="12"/>
        <color rgb="FFC00000"/>
        <rFont val="Aptos"/>
        <family val="2"/>
      </rPr>
      <t>RDELGAL?? John Childres &amp; Jen Dyer</t>
    </r>
  </si>
  <si>
    <t>Houston Goforth</t>
  </si>
  <si>
    <t>HGOFORT</t>
  </si>
  <si>
    <t>Sears Drive  driver hit a deer</t>
  </si>
  <si>
    <t>BYOV rental approved for 5 days maximum</t>
  </si>
  <si>
    <t>MICHAEL LUONG</t>
  </si>
  <si>
    <t>PEP BOYS, 505 E FOOTHILL BLVD, RIALTO CA 92376</t>
  </si>
  <si>
    <t>Van wont shift</t>
  </si>
  <si>
    <t>LATUS, PIERRE</t>
  </si>
  <si>
    <t>PLATUS</t>
  </si>
  <si>
    <r>
      <t xml:space="preserve">Longer story - truck is at the shop but I am not approving a new rental for Latus - </t>
    </r>
    <r>
      <rPr>
        <b/>
        <sz val="12"/>
        <color rgb="FFC00000"/>
        <rFont val="Aptos"/>
        <family val="2"/>
      </rPr>
      <t>shop is repairing and will have ready tomorrow 9/25/2025</t>
    </r>
    <r>
      <rPr>
        <sz val="12"/>
        <color rgb="FF000000"/>
        <rFont val="Aptos"/>
        <family val="2"/>
      </rPr>
      <t xml:space="preserve"> - Shop has NOT sent PO in, replacing upper control arms on both sides - FIRESTONE COMPLETE AUTO CARE, 7085 E MAIN ST, REYNOLDSBURG OH 43068</t>
    </r>
  </si>
  <si>
    <t>Still has rental as of Sept 24th 2025 / Assign 36174 to Pierre Latus</t>
  </si>
  <si>
    <r>
      <t xml:space="preserve">Tech Pierre Latus confirmed he had 36174 / He also stated that he </t>
    </r>
    <r>
      <rPr>
        <i/>
        <u/>
        <sz val="12"/>
        <color theme="1"/>
        <rFont val="Aptos"/>
        <family val="2"/>
      </rPr>
      <t>STILL</t>
    </r>
    <r>
      <rPr>
        <sz val="12"/>
        <color theme="1"/>
        <rFont val="Aptos"/>
        <family val="2"/>
      </rPr>
      <t xml:space="preserve"> has the retal and he wants to take his truck back to the shop for brake noise / Instructed him to return the Rental </t>
    </r>
    <r>
      <rPr>
        <i/>
        <u/>
        <sz val="12"/>
        <color theme="1"/>
        <rFont val="Aptos"/>
        <family val="2"/>
      </rPr>
      <t>TODAY</t>
    </r>
    <r>
      <rPr>
        <sz val="12"/>
        <color theme="1"/>
        <rFont val="Aptos"/>
        <family val="2"/>
      </rPr>
      <t xml:space="preserve"> and call me or text when he has it returned, </t>
    </r>
    <r>
      <rPr>
        <i/>
        <u/>
        <sz val="12"/>
        <color theme="1"/>
        <rFont val="Aptos"/>
        <family val="2"/>
      </rPr>
      <t>TODAY</t>
    </r>
    <r>
      <rPr>
        <sz val="12"/>
        <color theme="1"/>
        <rFont val="Aptos"/>
        <family val="2"/>
      </rPr>
      <t xml:space="preserve"> - JCHILD2
Tech did NOT return the rental. T. Michael called him and he took the rental back. The next day (9/25) he complained about vibration and I asked him to take the van to wherever Car Care sent him. He did. Two upper control arms need to be replaced. They had trouble getting one bolt out and should have it ready tomorrow (9/25). </t>
    </r>
  </si>
  <si>
    <t>Jacob Dixon</t>
  </si>
  <si>
    <t>JDIXON</t>
  </si>
  <si>
    <t>PEP BOYS 699 WOLCOTT ST WATERBURY CT 06705</t>
  </si>
  <si>
    <t>Water pump failed</t>
  </si>
  <si>
    <t>STERLING SZULWACH</t>
  </si>
  <si>
    <t>SSZULWA</t>
  </si>
  <si>
    <t>Wisner's Automotive 3321 PARKWAY DR, TEMPLE, TX 76504,</t>
  </si>
  <si>
    <t>CEL on no start</t>
  </si>
  <si>
    <t>Hilario Gonzales</t>
  </si>
  <si>
    <t>HGONZA0</t>
  </si>
  <si>
    <t>MIDAS #5266, 3209 S PADRE ISLAND DR, CORPUS CHRISTI TX 78415</t>
  </si>
  <si>
    <t>CEL on loss of of power</t>
  </si>
  <si>
    <r>
      <t xml:space="preserve">Repair van - </t>
    </r>
    <r>
      <rPr>
        <b/>
        <sz val="12"/>
        <color rgb="FFFF0000"/>
        <rFont val="Aptos"/>
        <family val="2"/>
      </rPr>
      <t xml:space="preserve">Rob Anderson, what is the ETA? </t>
    </r>
  </si>
  <si>
    <t>Patrick Williams</t>
  </si>
  <si>
    <t>Bakers auto repair 2310 Calder Ave, Beaumont, TX 77702</t>
  </si>
  <si>
    <t>Van has CEL and running rough</t>
  </si>
  <si>
    <t>GARCIA, RANCARLOS</t>
  </si>
  <si>
    <t>RGARCI0</t>
  </si>
  <si>
    <t>Towed on 9/18 to: 1304 NEWBURY RD, NEWBURY PARK, CA 91320 AFTER an OIL CHANGE was done at Jiffy Lube??</t>
  </si>
  <si>
    <t xml:space="preserve">No estimate in Holman ?? Why </t>
  </si>
  <si>
    <r>
      <t xml:space="preserve">RCARCI0 - still in rental since 9/18 when van broke down - van was at Jiffy Lube for oil change then towed to 1304 Newbury Rd Newbury Park, CA - no estimate in Holman - </t>
    </r>
    <r>
      <rPr>
        <b/>
        <sz val="12"/>
        <color rgb="FFC00000"/>
        <rFont val="Aptos"/>
        <family val="2"/>
      </rPr>
      <t>Rob Anderson assigned</t>
    </r>
  </si>
  <si>
    <t>KATAWAZI, ABDUL</t>
  </si>
  <si>
    <t>AKATAWA</t>
  </si>
  <si>
    <t>AKATAWA - in rental since 7/31 - when will he get his permanent van</t>
  </si>
  <si>
    <r>
      <t xml:space="preserve">Tech is not assigned to this van - assigned to 36443 - what is the status of getting this van to 36443? </t>
    </r>
    <r>
      <rPr>
        <b/>
        <sz val="12"/>
        <color rgb="FFC00000"/>
        <rFont val="Aptos"/>
        <family val="2"/>
      </rPr>
      <t>(John C and Jen Dyer)</t>
    </r>
  </si>
  <si>
    <t>CHRISTIAN, ALEX</t>
  </si>
  <si>
    <t>Pep Boys - Stockbridge, GA</t>
  </si>
  <si>
    <t>Declined repair $7,058</t>
  </si>
  <si>
    <t>ACHRI10 needs a permanent van assignment - John C, Jennifer D</t>
  </si>
  <si>
    <t>Emanuel Jean</t>
  </si>
  <si>
    <t>EJEAN</t>
  </si>
  <si>
    <t>PEP BOYS, 4797 S CLEVELAND AVE, FT MYERS FL 33902</t>
  </si>
  <si>
    <t>Holman SPOKE WITH BRIAN, JUST GOT SOME PARTS IN , SHOULD BE BRINGING VEHICLE BACK IN SHOP TOMORROW, SHOULD BE DONE FRIDAY OR SATURDAY</t>
  </si>
  <si>
    <t>Van should be ready 9/26</t>
  </si>
  <si>
    <t>Esteban Martinez</t>
  </si>
  <si>
    <t>EBANUEL</t>
  </si>
  <si>
    <t>GB AUTO SERVICE INC 2530 N WEBER AVE FRESNO CA 93705</t>
  </si>
  <si>
    <t>Rob Anderson - On 9/18 -- here is what you said: Tech in Rental - 8/29 - Should be repaired tomorrow 9/19 - GB AUTO SERVICE INC 2530 N WEBER AVE FRESNO CA 93705</t>
  </si>
  <si>
    <r>
      <rPr>
        <b/>
        <sz val="12"/>
        <color rgb="FFC00000"/>
        <rFont val="Aptos"/>
        <family val="2"/>
      </rPr>
      <t>Rob Anderson - Bob Banfill</t>
    </r>
    <r>
      <rPr>
        <sz val="12"/>
        <color rgb="FF000000"/>
        <rFont val="Aptos"/>
        <family val="2"/>
      </rPr>
      <t xml:space="preserve">: Notes on Holman indicate the van is repaired Finally and tech needs to pick up the van and return the rental - </t>
    </r>
    <r>
      <rPr>
        <b/>
        <sz val="12"/>
        <color rgb="FFC00000"/>
        <rFont val="Aptos"/>
        <family val="2"/>
      </rPr>
      <t xml:space="preserve">John Childres - Jen Dyer - schedule tech to return rental NLT 9/26 Driver states he's out of town on a call and can't return rental until Monday. </t>
    </r>
  </si>
  <si>
    <t>TRAN, HAI</t>
  </si>
  <si>
    <t>HTRAN</t>
  </si>
  <si>
    <t>BOMNIN CHEVROLET MANASSAS, 8000 SUDLEY RD, MANASSAS VA 20109</t>
  </si>
  <si>
    <t>No AC - not blowing</t>
  </si>
  <si>
    <t>BROWN, HARLEY</t>
  </si>
  <si>
    <t>HBROWN</t>
  </si>
  <si>
    <t>GEAR HEAD MOTORWORKS, 3118 BOW ST NE, MOSES LAKE WA 98837</t>
  </si>
  <si>
    <t>Spoke with shop / confirmed they had the van / have been super busy, but should have it in the bay tomorrow morning to diagnosis and send over an estimate / 9/25 / jchild2</t>
  </si>
  <si>
    <r>
      <t>No solution provided at this time / awaiting shop to provide estimite to determine if we need to arrange for a long term loaner /</t>
    </r>
    <r>
      <rPr>
        <b/>
        <sz val="12"/>
        <color theme="1"/>
        <rFont val="Aptos"/>
        <family val="2"/>
      </rPr>
      <t xml:space="preserve"> </t>
    </r>
    <r>
      <rPr>
        <b/>
        <sz val="12"/>
        <color rgb="FF00B050"/>
        <rFont val="Aptos"/>
        <family val="2"/>
      </rPr>
      <t>Per Nicole Martiin, Harley Brown returned the loaner on Oct 2nd / jchild2</t>
    </r>
  </si>
  <si>
    <t>ISIAH LEWIS</t>
  </si>
  <si>
    <t>ILEWIS</t>
  </si>
  <si>
    <t>BIG 10 TIRES, 6942 DOUGLAS BLVD, DOUGLASVILLE GA 30135</t>
  </si>
  <si>
    <t>Someone cut his gas line</t>
  </si>
  <si>
    <t xml:space="preserve">Get van repaired - van is repaired and WAS repaired on 9/19 - tech needs to get out of rental and into this van. It WAS scheduled for 9/19 - </t>
  </si>
  <si>
    <t>GAQUIN, JOHN</t>
  </si>
  <si>
    <t>PEP BOYS (508) 884-9577. Unable to get an update.</t>
  </si>
  <si>
    <r>
      <t>Need an update and ETA on the repair - and AMS updated -</t>
    </r>
    <r>
      <rPr>
        <b/>
        <sz val="12"/>
        <color rgb="FFFF0000"/>
        <rFont val="Aptos"/>
        <family val="2"/>
      </rPr>
      <t xml:space="preserve"> Rob Anderson</t>
    </r>
  </si>
  <si>
    <t>URENA, JOSEPH</t>
  </si>
  <si>
    <t>JURENA</t>
  </si>
  <si>
    <t>PEP BOYS (413) 783-1500 for update.</t>
  </si>
  <si>
    <t>In repair for mis-firing on 8/21</t>
  </si>
  <si>
    <t>Vehicle repaired and ready for PU, confirmed 9/25</t>
  </si>
  <si>
    <t>PEREZ, LUIS</t>
  </si>
  <si>
    <t>LPEREZ</t>
  </si>
  <si>
    <t>Attempted to contact PEP BOYS (941) 289-0664, immediately put on hold and after over 3 minutes of waiting I ended the call. No repair status updates currently.</t>
  </si>
  <si>
    <t>Holman has 2 PO's pending since 9/22 for around 6K / Will need to identify a loaner or permanent replacement for this tech</t>
  </si>
  <si>
    <r>
      <t xml:space="preserve">Enterprise requesting a rental extension and we have no status of this repair - </t>
    </r>
    <r>
      <rPr>
        <b/>
        <sz val="12"/>
        <color rgb="FFFF0000"/>
        <rFont val="Aptos"/>
        <family val="2"/>
      </rPr>
      <t>Rob Anderson, Jen Dyer, John Childres?</t>
    </r>
  </si>
  <si>
    <t>George Gwin</t>
  </si>
  <si>
    <t>GGWIN</t>
  </si>
  <si>
    <t>PEP BOYS 6791 E. SHELBY DRIVE MEMPHIS TN 38141</t>
  </si>
  <si>
    <t>Van Overheated</t>
  </si>
  <si>
    <t>MICHAEL PREFONTAINE</t>
  </si>
  <si>
    <t>GOSCH FORD OF TEMECULA 26895 YNEZ RD TEMECULA CA 92591</t>
  </si>
  <si>
    <t>Missing TRANSMISSION HAS REVERSE AND 1ST GEARS ONLY.</t>
  </si>
  <si>
    <t>SANCHEZ, SAYLOR</t>
  </si>
  <si>
    <t>SSANCH0</t>
  </si>
  <si>
    <t>21234 at PEP BOYS, 8000 STREAM WALK LN, MANASSAS VA 22110</t>
  </si>
  <si>
    <t>Needs registration changed to VA / Van is sitting in front of his house and still in Rental / Contacting Saylor to make sure he calls Holman today to get the Van (21234) transported back to Pep Boys to get it fixed / 9/29 /  jchild2</t>
  </si>
  <si>
    <t xml:space="preserve">Van has been taken back to Pep Boy's @ 8000 STREAM WALK LN. 22110 for A/C AND HEAT AND OIL LEAK AND DASH LIGHTS GO, OUT AND GUAGES ERRATIC / No update from shop as of 10/3 </t>
  </si>
  <si>
    <t>BROWN, ERIC</t>
  </si>
  <si>
    <t>EBROWN</t>
  </si>
  <si>
    <t>PEP BOYS, 1321 MORSE RD, COLUMBUS OH 43229</t>
  </si>
  <si>
    <r>
      <t xml:space="preserve">Transmission replacement. ETA: Early next week, (the Pep Boys tech is off today) should have complete by end of week or early next week / Repair looks as if it's completed / </t>
    </r>
    <r>
      <rPr>
        <b/>
        <i/>
        <sz val="12"/>
        <color theme="1"/>
        <rFont val="Aptos"/>
        <family val="2"/>
      </rPr>
      <t>waiting for tech to call me back to confirm whether or not he has picked up the van and returned the rental / 9/29 /  jchild2</t>
    </r>
  </si>
  <si>
    <r>
      <rPr>
        <sz val="12"/>
        <rFont val="Aptos"/>
        <family val="2"/>
      </rPr>
      <t xml:space="preserve">Enterprise requesting a rental extension and we have no status of this repair - </t>
    </r>
    <r>
      <rPr>
        <i/>
        <sz val="12"/>
        <rFont val="Aptos"/>
        <family val="2"/>
      </rPr>
      <t>Tech Texted me back (9/30) stating he should be able to return the Rental and pickup the van on Oct 1st / jchild2</t>
    </r>
    <r>
      <rPr>
        <sz val="12"/>
        <rFont val="Aptos"/>
        <family val="2"/>
      </rPr>
      <t xml:space="preserve"> / </t>
    </r>
    <r>
      <rPr>
        <b/>
        <sz val="12"/>
        <rFont val="Aptos"/>
        <family val="2"/>
      </rPr>
      <t>Tech reached back out stating that he needs time to return the rental. Submitting a request in Monday / jchild2</t>
    </r>
  </si>
  <si>
    <t>EDWARDO RODRIGUEZ</t>
  </si>
  <si>
    <t>ERODRIG</t>
  </si>
  <si>
    <t>New hire</t>
  </si>
  <si>
    <r>
      <t xml:space="preserve">Tech needs a permanent van assignment </t>
    </r>
    <r>
      <rPr>
        <b/>
        <sz val="12"/>
        <color rgb="FFC00000"/>
        <rFont val="Aptos"/>
        <family val="2"/>
      </rPr>
      <t>- John C., Jen Dyer</t>
    </r>
  </si>
  <si>
    <t>LOCK, JOSEPH</t>
  </si>
  <si>
    <t>JLOCKE</t>
  </si>
  <si>
    <t>Greely's 741 WASHINGTON ST N, AUBURN, ME 04210</t>
  </si>
  <si>
    <r>
      <rPr>
        <sz val="12"/>
        <color rgb="FF000000"/>
        <rFont val="Aptos"/>
        <family val="2"/>
      </rPr>
      <t xml:space="preserve">Has been at the shop since 7/10 Need updates from shop </t>
    </r>
    <r>
      <rPr>
        <b/>
        <sz val="12"/>
        <color rgb="FFFF0000"/>
        <rFont val="Aptos"/>
        <family val="2"/>
      </rPr>
      <t>Rob Anderson</t>
    </r>
  </si>
  <si>
    <t>Kyle Tatum</t>
  </si>
  <si>
    <t>KTATUM3</t>
  </si>
  <si>
    <t xml:space="preserve">1681 SW WILSHIRE BLVD BURLESON TX 76028 </t>
  </si>
  <si>
    <t>Robert Lillie</t>
  </si>
  <si>
    <t>RLILLIE</t>
  </si>
  <si>
    <t>PEP BOYS 581 N MAIN ST CORONA CA 92880</t>
  </si>
  <si>
    <t>Drivabilty Issue</t>
  </si>
  <si>
    <t>Joshua Aritter</t>
  </si>
  <si>
    <t>JRAITTE</t>
  </si>
  <si>
    <t>PEP BOYS 155 W 32ND ST, UNIT B YUMA AZ 85364</t>
  </si>
  <si>
    <t>ALT light, tpms lights and CEL on</t>
  </si>
  <si>
    <t>Tech Taking Uber home will need New Rental Tomorrow</t>
  </si>
  <si>
    <t>Lamarrion Jones</t>
  </si>
  <si>
    <t>LJONES</t>
  </si>
  <si>
    <t>KURT'S LUBE EXPRESS+SRV CENTER 5730 WANSFORD WAY ROCKFORD IL 61109 as of 9/24</t>
  </si>
  <si>
    <r>
      <t xml:space="preserve">Van issued to new hire / Van in shop for Tires / PO was approved on 9/24/2025 / </t>
    </r>
    <r>
      <rPr>
        <b/>
        <i/>
        <sz val="12"/>
        <color theme="1"/>
        <rFont val="Aptos"/>
        <family val="2"/>
      </rPr>
      <t xml:space="preserve">As of 9/25 the van needs brakes </t>
    </r>
    <r>
      <rPr>
        <sz val="12"/>
        <color theme="1"/>
        <rFont val="Aptos"/>
        <family val="2"/>
      </rPr>
      <t>/ 9/25 / jchild2</t>
    </r>
  </si>
  <si>
    <t>No solution provided at this time / awaiting shop to provide estimite to determine if we need to arrange for a long term loaner / jchild2</t>
  </si>
  <si>
    <t>SALTON, TADD</t>
  </si>
  <si>
    <t>Shop unknown. Please advise on shop info, or let us know if vehicle is total loss or not under repair, or if this is a long term rental.</t>
  </si>
  <si>
    <t>Situation with the van is unknown but AMS has it as a "declined repair" / notes indicate that Rob was attempting to arrange a replacement (while we pay Mr. Tire for storage fees and Rental since June)</t>
  </si>
  <si>
    <r>
      <rPr>
        <sz val="12"/>
        <color rgb="FFC00000"/>
        <rFont val="Aptos"/>
        <family val="2"/>
      </rPr>
      <t xml:space="preserve">Need to get this tech a replacement van and get this van moved away from Mr. Tire so we stop paying storage costs / Sent this to Rob and Andrea to get a replacement in motion / jchild2 / </t>
    </r>
    <r>
      <rPr>
        <b/>
        <sz val="12"/>
        <color rgb="FFC00000"/>
        <rFont val="Aptos"/>
        <family val="2"/>
      </rPr>
      <t>As of 9/30 van #61850 is being added to the Transport list to get it to the tech, no ETA as on this moment. Systems are bing updated to reflect this / jchild2</t>
    </r>
  </si>
  <si>
    <t>KIRKLAND, JIMMY</t>
  </si>
  <si>
    <t>JKIRKLA</t>
  </si>
  <si>
    <t>Repairs completed 8/21/25.
Spoke to Jordan at FIRESTONE COMPLETE AUTO (806) 503-4359. He put me on hold and didn't come back on the line. Unable to ask of the driver picked up yet</t>
  </si>
  <si>
    <r>
      <t xml:space="preserve">Pending call back from Technician / 9/25 / jchild2 // </t>
    </r>
    <r>
      <rPr>
        <b/>
        <i/>
        <sz val="12"/>
        <color theme="1"/>
        <rFont val="Aptos"/>
        <family val="2"/>
      </rPr>
      <t>Unsure if repairs are completed as PO is just in an approved status  / reached out to the tech again 9/29 and waiting for a call or text back / jchild2</t>
    </r>
  </si>
  <si>
    <t>Contacted Tech and Firestone. Van repair is complete / Texted tech to return the Rental and get the van as soon as possible and let me know when completed / 9/30 / jchild2</t>
  </si>
  <si>
    <t>GREGORY LAMBERT</t>
  </si>
  <si>
    <t>GLAMBE0</t>
  </si>
  <si>
    <t>FIRESTONE COMPLETE AUTO CARE, 2743 REYNOLDA RD, WINSTON-SALEM NC 27106</t>
  </si>
  <si>
    <t>Van is ready for pick up, tech to go pick up van</t>
  </si>
  <si>
    <r>
      <t xml:space="preserve">GLAMBE0 - in rental since 6/9 - Hertz - $6048 spent on the Rental PO since 6/9 - rental is NOT approved - </t>
    </r>
    <r>
      <rPr>
        <b/>
        <sz val="12"/>
        <color rgb="FFC00000"/>
        <rFont val="Aptos"/>
        <family val="2"/>
      </rPr>
      <t xml:space="preserve">John, Jen: Schedule time tomorrow for tech to get into his van. </t>
    </r>
  </si>
  <si>
    <t>QUINONES, JAIME</t>
  </si>
  <si>
    <t>JQUINON</t>
  </si>
  <si>
    <t>PEP BOYS 524 S BROADWAY SALEM NH 03079</t>
  </si>
  <si>
    <t>JQUINON - in rental since 8/14 - at PEP BOYS 524 S BROADWAY SALEM NH 03079 - waiting for vendor to accept - Rob Anderson</t>
  </si>
  <si>
    <r>
      <t xml:space="preserve">Rob - Rental opened on 7/8 but Repair PO not open till 9/19 - need a solution and get this repaired - it's waiting on vendor to accept estimate - </t>
    </r>
    <r>
      <rPr>
        <b/>
        <sz val="12"/>
        <color rgb="FFC00000"/>
        <rFont val="Aptos"/>
        <family val="2"/>
      </rPr>
      <t>Rob Anderson</t>
    </r>
  </si>
  <si>
    <t>TURNER, JESTAVIAN</t>
  </si>
  <si>
    <t>JTURNER</t>
  </si>
  <si>
    <t>PEP BOYS, 7817 W JEWELL AVE, LAKEWOOD CO 80232</t>
  </si>
  <si>
    <t>JTURNER in rental since 9/4 - PO approved on 9/12 for $864 - need to get van repaired and back to tech</t>
  </si>
  <si>
    <r>
      <rPr>
        <b/>
        <sz val="12"/>
        <color rgb="FFC00000"/>
        <rFont val="Aptos"/>
        <family val="2"/>
      </rPr>
      <t>Rob Anderson</t>
    </r>
    <r>
      <rPr>
        <sz val="12"/>
        <color theme="1"/>
        <rFont val="Aptos"/>
        <family val="2"/>
      </rPr>
      <t xml:space="preserve"> - get van repaired asap and back to tech </t>
    </r>
  </si>
  <si>
    <t>KELLEY, WAYNE</t>
  </si>
  <si>
    <t>MAACO 1887 2404200090 completed 9/22/25, driver picking up today 9/23/25, extended rental to same and noted Intellifleet</t>
  </si>
  <si>
    <t>Driver has picked up van and returned the rental as of 9/23 / jchild2</t>
  </si>
  <si>
    <t>REYES, AGUSTIN</t>
  </si>
  <si>
    <t>Per the fleet client called service at ROMEO NISSAN, Kingston NY 12401 8453383100, spoke to Alexandra, she could not find that they have the veh or have ever had it, checked by driver and fleet client, last 8 of VIN.</t>
  </si>
  <si>
    <t xml:space="preserve">Enterprise passed this request but there is NO tech by this name on payroll and the truck number they gave (240030) is invalid. </t>
  </si>
  <si>
    <t>James Sabado</t>
  </si>
  <si>
    <t>JSABADO</t>
  </si>
  <si>
    <t>Pep Boys 4770 center line dr knoxville, TN  37917</t>
  </si>
  <si>
    <t>Brake failure</t>
  </si>
  <si>
    <t>New rental Repair ETA is 9/24</t>
  </si>
  <si>
    <t>AHMAD OMAID ASGHARI</t>
  </si>
  <si>
    <t>AASGHAR</t>
  </si>
  <si>
    <t>Pep Boys 8000 stream walk ln manassas, VA  20109</t>
  </si>
  <si>
    <t>Brake issues</t>
  </si>
  <si>
    <t>Lionest Bonin</t>
  </si>
  <si>
    <t>LBONIN</t>
  </si>
  <si>
    <t>GDYR AUTO SERVICE CTR #2750 5725 JOHNSTON ST LAFAYETTE LA 70503</t>
  </si>
  <si>
    <t>Repair van ETA 9/26</t>
  </si>
  <si>
    <t>WILLIAMS, SHANE</t>
  </si>
  <si>
    <t>SWILL15</t>
  </si>
  <si>
    <t>PEP BOYS, RT 6 SCRANTON CARBONDALE HWY, SCRANTON PA 18505</t>
  </si>
  <si>
    <t xml:space="preserve">Misfire, tires - approved $4265 on 9/17 - </t>
  </si>
  <si>
    <r>
      <t xml:space="preserve">Waiting for a call back on ETA - </t>
    </r>
    <r>
      <rPr>
        <b/>
        <sz val="12"/>
        <color rgb="FFC00000"/>
        <rFont val="Aptos"/>
        <family val="2"/>
      </rPr>
      <t>Rob Anderson follow-up</t>
    </r>
  </si>
  <si>
    <t>MORRIS, SCOTT</t>
  </si>
  <si>
    <t>MANN AUTO &amp; DIESEL INC, 240 FORTNER ST, DOTHAN AL 36301</t>
  </si>
  <si>
    <t>SMORRIS - in rental since 9/11 - repair estimate didn't come in till 9/16 - for $1319.95 - PO not approved till 9/21</t>
  </si>
  <si>
    <r>
      <rPr>
        <b/>
        <sz val="12"/>
        <color rgb="FFC00000"/>
        <rFont val="Aptos"/>
        <family val="2"/>
      </rPr>
      <t>Rob Anderson</t>
    </r>
    <r>
      <rPr>
        <sz val="12"/>
        <color theme="1"/>
        <rFont val="Aptos"/>
        <family val="2"/>
      </rPr>
      <t xml:space="preserve"> - follow up with the SHOP and HOLMAN - there have already been too many delays</t>
    </r>
  </si>
  <si>
    <t>VLADISLAV TAVYANSKYY</t>
  </si>
  <si>
    <t>VTAVYAN</t>
  </si>
  <si>
    <t>Tech is out of town training</t>
  </si>
  <si>
    <r>
      <t xml:space="preserve">Tech does not have a permanent van assignment - </t>
    </r>
    <r>
      <rPr>
        <b/>
        <sz val="12"/>
        <color rgb="FFC00000"/>
        <rFont val="Aptos"/>
        <family val="2"/>
      </rPr>
      <t>John C/Jen - get a van assigment</t>
    </r>
    <r>
      <rPr>
        <sz val="12"/>
        <color theme="1"/>
        <rFont val="Aptos"/>
        <family val="2"/>
      </rPr>
      <t xml:space="preserve"> in TPMS - if it is THIS truck, then please make sure he has the van on the way / Team working on </t>
    </r>
  </si>
  <si>
    <t>ARKADIY VOLOSHIN</t>
  </si>
  <si>
    <t>FIRESTONE COMPLETE AUTO CARE, 40 ARSENAL ST, WATERTOWN MA 02472</t>
  </si>
  <si>
    <t>Awaiting throttle body</t>
  </si>
  <si>
    <t xml:space="preserve"> WILLIAMS, BRUCE</t>
  </si>
  <si>
    <t>PEP BOYS 6638 VETERANS MEM. BLVD METAIRIE LA 70003</t>
  </si>
  <si>
    <t>ABS / Braking issues</t>
  </si>
  <si>
    <t>ABS unit needs programming should be done 10/6</t>
  </si>
  <si>
    <t>Chris Popp</t>
  </si>
  <si>
    <t>PEP BOYS, 8499 SPRINGBORD PK, MIAMISBURG OH 45342</t>
  </si>
  <si>
    <t xml:space="preserve">Shift Cable Broke - this tech was in a rental at this same shop back in August. </t>
  </si>
  <si>
    <t>Shop believe van was picked up</t>
  </si>
  <si>
    <t>JASON TAYLOR</t>
  </si>
  <si>
    <t>JTAYL56</t>
  </si>
  <si>
    <t>IG BURTON OF LEWES, LLC, 17861 COASTAL HWY, LEWES DE 19958</t>
  </si>
  <si>
    <t>CEL on and trans issues, will need a trans and possible an engine damage</t>
  </si>
  <si>
    <t>Will mostly likely be declined</t>
  </si>
  <si>
    <t>PEP BOYS 4329 LEMMON AVENUE DALLAS TX 75219</t>
  </si>
  <si>
    <t>Van moved to Pep Boys for 2nd Opinion</t>
  </si>
  <si>
    <t>Tech Needs new van assigned</t>
  </si>
  <si>
    <t>TRACY HAMBLIN</t>
  </si>
  <si>
    <t>FERRARIO C/D/J/L/M, 2472 CORNING ROAD, ELMIRA NY 14903</t>
  </si>
  <si>
    <t>Still awaiting a diag</t>
  </si>
  <si>
    <r>
      <t xml:space="preserve">Follow up to get van repaired - </t>
    </r>
    <r>
      <rPr>
        <b/>
        <sz val="12"/>
        <color rgb="FFC00000"/>
        <rFont val="Aptos"/>
        <family val="2"/>
      </rPr>
      <t>Rob Anderson</t>
    </r>
  </si>
  <si>
    <t>BRIAN HAGEDORN</t>
  </si>
  <si>
    <t>BHAGEDO</t>
  </si>
  <si>
    <t>AAMCO TOTAL CAR CARE, 1699 1ST AVE, YUMA AZ 85364</t>
  </si>
  <si>
    <t>Vibration, loss of power</t>
  </si>
  <si>
    <t xml:space="preserve">Still trying to duplicate problem </t>
  </si>
  <si>
    <t>Bobby Watkins</t>
  </si>
  <si>
    <t>BWATKI7</t>
  </si>
  <si>
    <t>DUTCH ISHMAEL FORD MERCURY LLC, 745 INDIAN MOUND DR, PO BOX 305, MT STERLING KY 40353</t>
  </si>
  <si>
    <t>Front end issues, headlights not working, Brakes vibration</t>
  </si>
  <si>
    <t>Trevor Broomhall</t>
  </si>
  <si>
    <t>TBroomh</t>
  </si>
  <si>
    <t xml:space="preserve">Rob: How did you get this information? Did you get an email or a teams chat from someone? </t>
  </si>
  <si>
    <t>Tech needs to travel for training Wants a rental Friday to travel Sunday thru Thursday</t>
  </si>
  <si>
    <t>New hire - TBROOMH - van #23087 is in repair (Pep Boys   Marketplace Dr) - once fixed - get it to him asap</t>
  </si>
  <si>
    <t>POREBA, TOM</t>
  </si>
  <si>
    <t>TPOREBA</t>
  </si>
  <si>
    <t>No shop Listed</t>
  </si>
  <si>
    <t>New hire 9/7, assigned this vehicle, rental issued 9/17, need delivery confirmation</t>
  </si>
  <si>
    <t>Jen/John, has truck 23861 been delivered?</t>
  </si>
  <si>
    <t>BRIAN CRAWFORD</t>
  </si>
  <si>
    <t>BCRAWFO</t>
  </si>
  <si>
    <t>PEP BOYS, 1555 MANGROVE AVE, CHICO CA 95926</t>
  </si>
  <si>
    <t>Loss of oil pressure</t>
  </si>
  <si>
    <t>BRETT WOLFF</t>
  </si>
  <si>
    <t>BWOLFF</t>
  </si>
  <si>
    <t>FIRESTONE COMPLETE AUTO CARE, 4665 TRANSIT RD, WILLIAMSVILLE NY 14221</t>
  </si>
  <si>
    <t>Van completed 9/24</t>
  </si>
  <si>
    <t>Not in TPMS Driver needs to pick up van</t>
  </si>
  <si>
    <t>WEST, GREG</t>
  </si>
  <si>
    <t>GWEST</t>
  </si>
  <si>
    <t>Jen/John, was truck 46252 delivered to this tech yet?</t>
  </si>
  <si>
    <t xml:space="preserve">Tech van is rented for 2-3 days at a time - he is part time - </t>
  </si>
  <si>
    <t>Tech is Part time</t>
  </si>
  <si>
    <r>
      <t xml:space="preserve">Declined repair - accident in July - cost of: $$8,275.12  - </t>
    </r>
    <r>
      <rPr>
        <b/>
        <sz val="12"/>
        <color rgb="FFC00000"/>
        <rFont val="Aptos"/>
        <family val="2"/>
      </rPr>
      <t>John Childres - get tech a permanent van please</t>
    </r>
  </si>
  <si>
    <t>MICHAEL DIPIETRO</t>
  </si>
  <si>
    <t>PEP BOYS 403A BALTIMORE PIKE BEL AIR MD 21014</t>
  </si>
  <si>
    <t>Declined Repair $8373</t>
  </si>
  <si>
    <r>
      <t xml:space="preserve">Needs new van - </t>
    </r>
    <r>
      <rPr>
        <b/>
        <sz val="12"/>
        <color rgb="FFC00000"/>
        <rFont val="Aptos"/>
        <family val="2"/>
      </rPr>
      <t>John Childres-Jen Dyer</t>
    </r>
  </si>
  <si>
    <t>HASSIB STANIKZAI</t>
  </si>
  <si>
    <t>HSTANIK</t>
  </si>
  <si>
    <t>AABCO AUTOMOTIVE REPAIR, INC., 1200 PORTOLA AVE, LIVERMORE CA 94551</t>
  </si>
  <si>
    <t>Transmission</t>
  </si>
  <si>
    <t>Radiator leaking, ETA  10/9 new parts authorized 10/3</t>
  </si>
  <si>
    <t>Grant Combs</t>
  </si>
  <si>
    <t>Rental assigned to Ktatom and Grant Combs, TPMS show Grant Combs</t>
  </si>
  <si>
    <r>
      <t xml:space="preserve">IS 61354 going to this tech? If so, when? </t>
    </r>
    <r>
      <rPr>
        <b/>
        <sz val="12"/>
        <color rgb="FFC00000"/>
        <rFont val="Aptos"/>
        <family val="2"/>
      </rPr>
      <t>John Childres, Jen Dyer</t>
    </r>
  </si>
  <si>
    <t>PROVIDENT AUTOMOTIVE, 6967 GATEWAY CT, MANASSAS VA 20109 (technician told Tim Michael that he was at: Express Tire Auto Care 7880 Sudley Rd Manassas, VA 20109)</t>
  </si>
  <si>
    <t xml:space="preserve">Tech picked up van from Pep Boys, 8000 Stream Walk Ln , Manassas, VA 22110 - stated his van has Check Engine Light on - AC off message on dash and van engine is making a noise. I instructed him to call 1-800-CAR-CARE and ask for a different shop. Take the van to the shop and let them check it asap. Message into SHSAI and ask for a rental - AFTER he gets to the shop. TURN OVER THE KEYS ASAP so they can check out the issue while he is waiting. </t>
  </si>
  <si>
    <t xml:space="preserve">Shop states van will need a new engine, having it moved back to Pep Boys, Shop stated they could not check the van today. TMICHA gave tech instructions to call the shop tomorrow. I have approved your rental. Call 1-800-CAR-CARE - they will confirm approval from Rob Anderson. I expect YOU to call the shop tomorrow and check the status of your van. We want you out of the rental tomorrow if the shop can look at it today. Tech is off work on 9/26, works again on Saturday, 9/27. He will call on Saturday to check the status of his repair. </t>
  </si>
  <si>
    <t xml:space="preserve"> TYLER ATWATER</t>
  </si>
  <si>
    <t>TATWATE</t>
  </si>
  <si>
    <t>PEP BOYS, 3737 ALPINE AVE, COMSTOCK PARK MI 49321</t>
  </si>
  <si>
    <t>Overheating</t>
  </si>
  <si>
    <r>
      <t xml:space="preserve">Van is assigned to NH Dswager - this tech does not have a van - new hire? </t>
    </r>
    <r>
      <rPr>
        <b/>
        <sz val="12"/>
        <color rgb="FFC00000"/>
        <rFont val="Aptos"/>
        <family val="2"/>
      </rPr>
      <t>John Childres, Jen Dyer pls find a van asap</t>
    </r>
  </si>
  <si>
    <t>BLACKBURN, LIAM</t>
  </si>
  <si>
    <t>LBLACKB</t>
  </si>
  <si>
    <t>New hire - van is not in repair</t>
  </si>
  <si>
    <t>Van assigned to Joshua Threats in TPMS</t>
  </si>
  <si>
    <t>Terraontre Jarrett</t>
  </si>
  <si>
    <t>TJARRET</t>
  </si>
  <si>
    <t>New Hire on 8/4, rental issued 9/3, unknown if truck delivered</t>
  </si>
  <si>
    <t>Jen/John, was truck 23882 delivered to this tech yet?</t>
  </si>
  <si>
    <t>Elisha Peake</t>
  </si>
  <si>
    <t>EPEAKE</t>
  </si>
  <si>
    <t>New Hire</t>
  </si>
  <si>
    <t>Not assigned a van in AMS</t>
  </si>
  <si>
    <t>Gary Smith</t>
  </si>
  <si>
    <t>FIRESTONE COMPLETE AUTO CARE 301 S TIMBERLAND DR LUFKIN TX 75901</t>
  </si>
  <si>
    <t>AC and CEL on</t>
  </si>
  <si>
    <t>Tech may need a rental starting Tuesday</t>
  </si>
  <si>
    <t>George Pagonas</t>
  </si>
  <si>
    <t>GPAGONA</t>
  </si>
  <si>
    <t>JAMES SHAUB</t>
  </si>
  <si>
    <t>FAULKNER CHEVROLET, INC., P O BOX 4308, LANCASTER PA 17604</t>
  </si>
  <si>
    <t>Mark Ray</t>
  </si>
  <si>
    <t>MRAY0</t>
  </si>
  <si>
    <t>WEST SERVICE CENTER, INC, 904 CAVALIER BLVD, CHESAPEAKE VA 23323</t>
  </si>
  <si>
    <t>Wiring Harness</t>
  </si>
  <si>
    <t>Tech in process of repairing</t>
  </si>
  <si>
    <t>Mustafa Ebadi</t>
  </si>
  <si>
    <t xml:space="preserve"> PEP BOYS 1641 WIGGLESWORTH WAY WOODBRIDGE VA 22191</t>
  </si>
  <si>
    <t>May have registration issues need to check with Jennifer</t>
  </si>
  <si>
    <t>ISIDRO CORONA</t>
  </si>
  <si>
    <t>GB AUTO SERVICE INC, 1425 E HERNDON AVE, CLOVIS CA 93611</t>
  </si>
  <si>
    <t>Brakes grinding shop states they may be able to look at it on Monday. If they can't work on it today Van is moving to Pep Boys 693 W Shaw Ave, Clovis, CA 93612 for repair</t>
  </si>
  <si>
    <t xml:space="preserve">Repair Van - Rob, please don't try to manage where the techs go unless the shop it is AT fails. Once the van is at a shop, we need to get it fixed and the tech out of the rental. </t>
  </si>
  <si>
    <t>MIKE MORISCHE</t>
  </si>
  <si>
    <t>JEFFREY REPAIR SERVICE INC, 2071 15TH ST SW, MASON CITY IA 50401</t>
  </si>
  <si>
    <t>Shaking while driving. unsafe to drive, CEL on</t>
  </si>
  <si>
    <t>Repair Van</t>
  </si>
  <si>
    <t>Raymond White</t>
  </si>
  <si>
    <t>RWHITE0</t>
  </si>
  <si>
    <t>FIRESTONE COMPLETE AUTO CARE 655 COURTHOUSE RD GULFPORT MS 39507</t>
  </si>
  <si>
    <t>Oil leaking and exhaust fumes coming into van</t>
  </si>
  <si>
    <t>MORAN, RICHARD</t>
  </si>
  <si>
    <t>RMORAN</t>
  </si>
  <si>
    <t>MYERS AUTO SERVICE, INC., 11710 PIKA DR, WALDORF MD 20602</t>
  </si>
  <si>
    <t>Van may be ready, they were approved 9/23 for brakes, headlights</t>
  </si>
  <si>
    <t>CHRISTOPHE WURTZ</t>
  </si>
  <si>
    <t>PEP BOYS 1113 SCRANTON-CARBONDALE SCRANTON PA 18508-</t>
  </si>
  <si>
    <t>Van wont start</t>
  </si>
  <si>
    <t>May need a rental for Monday morning</t>
  </si>
  <si>
    <t>61470</t>
  </si>
  <si>
    <t>Ismer Herazo</t>
  </si>
  <si>
    <t>PEP BOYS, 261 MCLEAN BLVD, PATTERSON NJ 07054</t>
  </si>
  <si>
    <t>Needs New trans</t>
  </si>
  <si>
    <t>Vehicle is not ready</t>
  </si>
  <si>
    <t>Jason Fletcher</t>
  </si>
  <si>
    <t>HOLD</t>
  </si>
  <si>
    <t>Per tech, picked up van on the 26th and returned the rental the same day</t>
  </si>
  <si>
    <t>Ransford Arthur</t>
  </si>
  <si>
    <t>AAMCO 1420 ASBURY, ASBURY PARK, NJ. 07712</t>
  </si>
  <si>
    <t>Van was towed to Aamco 9/25 for transmission issues, Van not assigned to rental driver</t>
  </si>
  <si>
    <t>Robert Berenguer</t>
  </si>
  <si>
    <t>RBERENG</t>
  </si>
  <si>
    <t>PEP BOYS 10200 BROAD CHANNEL RD MIAMI FL 33157</t>
  </si>
  <si>
    <t>CEL on loss of power, noise from engine</t>
  </si>
  <si>
    <t>Eric Consuegra</t>
  </si>
  <si>
    <t>ECONSUE</t>
  </si>
  <si>
    <t>JONES CHEVROLET CO., INC., 1230 BROAD ST EXT, PO BOX 458, SUMTER SC 29150</t>
  </si>
  <si>
    <t>Declined Repair</t>
  </si>
  <si>
    <t>Needs new van</t>
  </si>
  <si>
    <t>Van is having electrical issues due to water intrusion</t>
  </si>
  <si>
    <t xml:space="preserve">Tech resigned today 9/26 - Has this been repaired? </t>
  </si>
  <si>
    <t>36222</t>
  </si>
  <si>
    <r>
      <t xml:space="preserve">Tech in rental since 6/20- getting 61354 - just need windshield replaced and get tech out of rental into the van - </t>
    </r>
    <r>
      <rPr>
        <b/>
        <sz val="12"/>
        <color rgb="FFFF0000"/>
        <rFont val="Aptos"/>
        <family val="2"/>
      </rPr>
      <t>This tech supervisor (IN TEAMSCHAT) stated the tech is scheduling with Holman...this should take less than one day. We need to push ASAP to get him out of the rental and into this van since he has it in his posession</t>
    </r>
  </si>
  <si>
    <t>Thomas Wilson</t>
  </si>
  <si>
    <t>TWILSO3</t>
  </si>
  <si>
    <t>Belle Tire  36591 PLYMOUTH RD, LIVONIA, MI 48150</t>
  </si>
  <si>
    <t>Van truns over, will not start</t>
  </si>
  <si>
    <t>Repair van, Tech works Saturday</t>
  </si>
  <si>
    <t>Last shop listed is EXPERT CAR CARE INC., 3016 ALAFAYA TRAIL, OVIEDO FL 32765</t>
  </si>
  <si>
    <t>Tech not assigned this van in AMS or TPMS</t>
  </si>
  <si>
    <t>Van may be ready as no current PO's are open</t>
  </si>
  <si>
    <t>ZACKARY TOUGAS</t>
  </si>
  <si>
    <t>ZTOUGAS</t>
  </si>
  <si>
    <t>512 PISGAH CHURCH ROAD GREENSBORO,NORTH CAROLINA,US 27455</t>
  </si>
  <si>
    <t>Repair van, AMS not showing a Driver name and address is a Pep Boys</t>
  </si>
  <si>
    <t>Joseph L Brakowiecki</t>
  </si>
  <si>
    <t>Battlefield Ford 10463 James Monroe Hwy, Culpeper, VA 22701</t>
  </si>
  <si>
    <t>Loud knocking noise from engine, louder when under load, dropped at shop 9/29</t>
  </si>
  <si>
    <t>Shop will not be able to diagnose today, and may require engine tear down. Recommend 5 day rental, should have diagnosis within that time.</t>
  </si>
  <si>
    <t>Juan A Flores</t>
  </si>
  <si>
    <t>JFLOR37</t>
  </si>
  <si>
    <t>PEP BOYS 65 COURT ST HACKENSACK NJ 07601</t>
  </si>
  <si>
    <t>VEHICLE STALLS AT STOP ,SHAKES , OIL AND FUEL GUAGE DROP ,OIL WARNING LIGHT, GOING TO PEP BOYS</t>
  </si>
  <si>
    <t>PEP Boys reports will not be able to look at it today, recommend 3 day rental.</t>
  </si>
  <si>
    <t>Kentrel Gregory</t>
  </si>
  <si>
    <t>VEHICLE BREAKDOWN LOCATION: 6401 FERN VALLEY COURT , LOUISVILLE KY 40219</t>
  </si>
  <si>
    <t>Brakes not stopping vehicle, requested an emergency tow, shop was not yet selected.</t>
  </si>
  <si>
    <t>Should have shop location and estimate by morning, recommend no rental approval until shop diagnosis. Vehicle received a brake inspection on 8/1/2025</t>
  </si>
  <si>
    <t>William D Poe</t>
  </si>
  <si>
    <t>WPOE1</t>
  </si>
  <si>
    <t>PEP BOYS, 4228 E MCCAIN BLVD, N LITTLE ROCK AR 72117</t>
  </si>
  <si>
    <t>Vehicle was declined, tech is waiting for a replacement vehicle, not yet arrived, request rental extension</t>
  </si>
  <si>
    <t>Replace vehicle, extend rental pending replacement vehicle</t>
  </si>
  <si>
    <t>William Giz</t>
  </si>
  <si>
    <t>WGIZ0</t>
  </si>
  <si>
    <t>NA</t>
  </si>
  <si>
    <t>New hire has not received truck</t>
  </si>
  <si>
    <t>New Hire waiting truck delivery, reccommend 10 day extension.</t>
  </si>
  <si>
    <t>Scott A Green</t>
  </si>
  <si>
    <t>SGREE56</t>
  </si>
  <si>
    <t>Pep Boys (Unknown Address)</t>
  </si>
  <si>
    <t>Unknown - Tech Called in advised taking to Pep Boys and requested a rental. Left Message for Tech//As of 7 AM CDT 9/30, vehicle is not in shop</t>
  </si>
  <si>
    <t>Repair Van, Hold on rental until we know issue</t>
  </si>
  <si>
    <t>Holding on rental?</t>
  </si>
  <si>
    <t>Blake Haggerty</t>
  </si>
  <si>
    <t>BHAGGER</t>
  </si>
  <si>
    <t>DOBBS TIRE &amp; AUTO CENTERS INC, 607 S KINGS HIGHWAY, CAPE GIRARDEAU MO 63703</t>
  </si>
  <si>
    <t xml:space="preserve">Transmission repair, needs replacement. New Transmission estimated to arrive 10/1, shop will complete by 10/3 </t>
  </si>
  <si>
    <t>Repair the van, recommend extension to 10/3</t>
  </si>
  <si>
    <t>Jose L Nunez Jr</t>
  </si>
  <si>
    <t>DIAMOND CHEVROLET, 909 West 21st, San Bernadino, CA</t>
  </si>
  <si>
    <t>Tech just picked up his vehicle form Pep Boys, he had a warning light come on the dash and Pep boys advised him the unit needs to go to the dealer as it is not something they work on. It was towed to Diamond  Chev.</t>
  </si>
  <si>
    <t>Dealership will not be able to diagnose until Weds. Recommend rental through 10/3</t>
  </si>
  <si>
    <t>Ronald Tassin</t>
  </si>
  <si>
    <t>ROSS DOWNING CHEVROLET-GEO,, 600 S. MORRISON BLVD., HAMMOND LA 70403</t>
  </si>
  <si>
    <t>Estimate approved 9/25, rental has expired, but repair is not yet complete. Checking on ETA</t>
  </si>
  <si>
    <t>Repair approved on 9/25, repair not completed. Recommend extend 3 days</t>
  </si>
  <si>
    <t xml:space="preserve">AAMCO TOTAL CAR CARE, 1109 S QUINTARD AVE, ANNISTON AL 36201    </t>
  </si>
  <si>
    <t>Repair is not yet completed, Checking on possible warranty, eta 10/3</t>
  </si>
  <si>
    <t>Complete Transmission repair, approve extension to 10/3</t>
  </si>
  <si>
    <t>Victor Potvin</t>
  </si>
  <si>
    <t>VPOTVIN</t>
  </si>
  <si>
    <t>PEP BOYS, 7600 S WALKER, OKLAHOMA CITY OK 73139</t>
  </si>
  <si>
    <t>Engine Replacement, as of 9/29, ETA for completion is 10/3</t>
  </si>
  <si>
    <t>Recommend extension 5 days, to 10/3</t>
  </si>
  <si>
    <t>Christopher C Larson</t>
  </si>
  <si>
    <t>WOODY'S AUTOMOTIVE GROUP LLC, 310 S WASHINGTON ST, CHILLICOTHE MO 646013034</t>
  </si>
  <si>
    <t>Vehicle has 298K miles, estimate pending for replacement engine as of 9/29</t>
  </si>
  <si>
    <r>
      <t xml:space="preserve">Estimate is not likley to be approved based on odometer, recommend locating replacement vehicle. Recommend 7 day extension while replacement located. </t>
    </r>
    <r>
      <rPr>
        <b/>
        <sz val="12"/>
        <color rgb="FFC00000"/>
        <rFont val="Aptos"/>
        <family val="2"/>
      </rPr>
      <t xml:space="preserve">Why so long in a rental and just now getting an estimate? </t>
    </r>
  </si>
  <si>
    <t>Elijah Ennis</t>
  </si>
  <si>
    <t>EENNIS</t>
  </si>
  <si>
    <t>FIRESTONE COMPLETE AUTO CARE, 202 CASA DRIVE, MIDDLETOWN DE 19709</t>
  </si>
  <si>
    <t>Would not start, previous repair on 9/5 (Engine), being towed on 9/29</t>
  </si>
  <si>
    <t>Repair the van</t>
  </si>
  <si>
    <t>Sergio Salinas</t>
  </si>
  <si>
    <t>SSALINA</t>
  </si>
  <si>
    <t xml:space="preserve">Pep Boys 755 NE Loop 820. North Richland Hills, TX </t>
  </si>
  <si>
    <t>Vehicle will not run, being towed to shop</t>
  </si>
  <si>
    <t>Repair vehicle, no ETA available at this time, waiting for diagnosis</t>
  </si>
  <si>
    <t>Michael Getz</t>
  </si>
  <si>
    <t>MGETZ</t>
  </si>
  <si>
    <t>PEP BOYS 3830 ELECTRIC ROAD ROANOKE VA 24018</t>
  </si>
  <si>
    <t>Shifting issues and seems to lack power, potential transmission issue, need to teardown to diagnose</t>
  </si>
  <si>
    <t>No ETA on diagnosis yet, based on transmission tear down needed, recommend 5 day rental for diagnosis</t>
  </si>
  <si>
    <t>Marshall G Lindquist</t>
  </si>
  <si>
    <t>BELLE TIRE CO #19 36591 PLYMOUTH RD LIVONIA MI 48150</t>
  </si>
  <si>
    <t>Won't start, AC not working, dropped off 9/29</t>
  </si>
  <si>
    <t>Shop won't be able to diagnose until 9/30, recommend 3 day rental</t>
  </si>
  <si>
    <t>SAYED FAROZ</t>
  </si>
  <si>
    <t>SFAKHRI</t>
  </si>
  <si>
    <t>INTEGRITY AUTOMOTIVE INC, 902 S MAIN ST, CULPEPER VA 22701</t>
  </si>
  <si>
    <t xml:space="preserve">Oil leaking - fumes </t>
  </si>
  <si>
    <t xml:space="preserve">Tech said he has been leaking oil - </t>
  </si>
  <si>
    <t>Taylor Carlton</t>
  </si>
  <si>
    <t>TCARLTO</t>
  </si>
  <si>
    <t>New Hire has not received truck.</t>
  </si>
  <si>
    <t>Walton Edwards</t>
  </si>
  <si>
    <t>FIRESTONE COMPLETE AUTO CARE 11500 GEORGIA AVE SILVER SPRING MD 20902</t>
  </si>
  <si>
    <t>MULTIPLE CODES PULLED, P0016, P2099, P0420, P0430, P0700, P0741, P2097. MOST OF THESE CODES ARE TRANSMISSION RELATED. VEHICLE NEEDS TIMING CHAIN WITH SENSORS. CAT CONVERTER WITH 4 O2 SENSORS. THERE IS ALSO A LOUD GROWLING NOISE COMING FROM THE REAR OF THE VAN. REAR DIFFERENTIAL IS BLOWN AND ALL OIL LEAKED OUT FROM PINION SEAL. PLEASE REFER TO DEALER FOR FURTHER DIAGNOSTIC AND WORK COMPLETION. TRANSMISSION RELATED IS BEYOND OUR SCOPE AND VEHICLE MAY COME BACK.</t>
  </si>
  <si>
    <t>Vehicle will need to be towed to dealer, diagnosed, and estimate provided. Recommend 5 day rental to 10/3.</t>
  </si>
  <si>
    <t>36295</t>
  </si>
  <si>
    <t>MCCLUSKEY CHEVROLET-GEO INC. 9673 KINGS AUTO MALL RD CINCINNATI OH 452498241</t>
  </si>
  <si>
    <t>Van moved to dealership 9/29 for further diag</t>
  </si>
  <si>
    <t>Bobby Coomer</t>
  </si>
  <si>
    <t>BCOOMER</t>
  </si>
  <si>
    <t>JOE HUDSON'S COLLISION CENTER, 3508 BRISTOL HWY SUITE 10, JOHNSON CITY TN 37601</t>
  </si>
  <si>
    <t>Van will be declined 27,000 po</t>
  </si>
  <si>
    <t>Driver needs a new van</t>
  </si>
  <si>
    <t>Brendan J Farrell</t>
  </si>
  <si>
    <t>BFARREL</t>
  </si>
  <si>
    <t>GDYR AUTO SERVICE CTR #1129, 411 ELMIRA RD, ITHACA NY 14850</t>
  </si>
  <si>
    <t>Low Oil Pressure</t>
  </si>
  <si>
    <t>Repair vehicle, recommend 3 day rental</t>
  </si>
  <si>
    <t>David Barnes</t>
  </si>
  <si>
    <t>DBARNES</t>
  </si>
  <si>
    <t>New hire needs rental until his vehicle is ready</t>
  </si>
  <si>
    <t>21252</t>
  </si>
  <si>
    <r>
      <rPr>
        <sz val="12"/>
        <color rgb="FF000000"/>
        <rFont val="Aptos"/>
        <family val="2"/>
      </rPr>
      <t xml:space="preserve">Get van repaired or moved - discuss with Holman - first repair was on 8/23, never completed, new PO on 9/22 - shop is unresponsive- </t>
    </r>
    <r>
      <rPr>
        <b/>
        <sz val="12"/>
        <color rgb="FFC00000"/>
        <rFont val="Aptos"/>
        <family val="2"/>
      </rPr>
      <t xml:space="preserve">Rob - Move this van to another shop- warranty or not, we cannot afford to continue waiting for this repair. Repairs should be completed by  10/4. Van is ready for pick up </t>
    </r>
  </si>
  <si>
    <t xml:space="preserve">James Jackson </t>
  </si>
  <si>
    <t>JJACKS2</t>
  </si>
  <si>
    <t>PEP BOYS 5000 HWY 138 UNION CITY GA 30291</t>
  </si>
  <si>
    <t xml:space="preserve">JOSHUA LEONARD </t>
  </si>
  <si>
    <t>JLEONAR</t>
  </si>
  <si>
    <t>Running rough CEL on</t>
  </si>
  <si>
    <t>46838</t>
  </si>
  <si>
    <t>Having van moved to Pep Boys 1321 morse rd columbus, OH  43229 for repair</t>
  </si>
  <si>
    <t>Letwan Hand</t>
  </si>
  <si>
    <t>LHAND0</t>
  </si>
  <si>
    <t>Pep Boys 17015 torrence ave lansing, IL  60438</t>
  </si>
  <si>
    <t>Front end noise, van shakes while drive.</t>
  </si>
  <si>
    <t xml:space="preserve">MARCO ARZUAGA
</t>
  </si>
  <si>
    <t>MARZUAG</t>
  </si>
  <si>
    <t xml:space="preserve"> 2936 W Ogden Ave Suite 11, Naperville, IL 60540</t>
  </si>
  <si>
    <t>Major oil leak, overheating</t>
  </si>
  <si>
    <t>22368</t>
  </si>
  <si>
    <t>Van #22368 is now assigned to the tech and transport is being arranged (Jassial) / jchild2</t>
  </si>
  <si>
    <t>XAIVER LEANDRE</t>
  </si>
  <si>
    <t>XLEANDR</t>
  </si>
  <si>
    <r>
      <rPr>
        <b/>
        <sz val="12"/>
        <color rgb="FF000000"/>
        <rFont val="Aptos"/>
        <family val="2"/>
      </rPr>
      <t>Pep Boy's</t>
    </r>
    <r>
      <rPr>
        <sz val="12"/>
        <color rgb="FF000000"/>
        <rFont val="Aptos"/>
        <family val="2"/>
      </rPr>
      <t xml:space="preserve"> - 3829 Austell Rd, Austell, GA 30106</t>
    </r>
  </si>
  <si>
    <t>Vehicle being prepped for Xavier Leandre / Currently being checked out at Pep Boy's and then get transported / jchild2</t>
  </si>
  <si>
    <t>JOSEPH WALZEL</t>
  </si>
  <si>
    <t>Coolant leak and tires</t>
  </si>
  <si>
    <r>
      <rPr>
        <sz val="12"/>
        <color rgb="FF000000"/>
        <rFont val="Aptos"/>
        <family val="2"/>
      </rPr>
      <t xml:space="preserve">Repair van - </t>
    </r>
    <r>
      <rPr>
        <b/>
        <sz val="12"/>
        <color rgb="FFC00000"/>
        <rFont val="Aptos"/>
        <family val="2"/>
      </rPr>
      <t xml:space="preserve">According to tech, vehicle was towed in, coolant system burst, possibly a hose burst. Towed into shop on 9/29. Also said needs two new rear tires. </t>
    </r>
  </si>
  <si>
    <t>Alfred Lambert</t>
  </si>
  <si>
    <t>1008 RICHMOND AVE, STAUNTON, VA 24401</t>
  </si>
  <si>
    <t>No crank</t>
  </si>
  <si>
    <t>AAMCO 1699 S 1ST AVE YUMA, AZ 85364</t>
  </si>
  <si>
    <t>Repairs will not completed until 10/2</t>
  </si>
  <si>
    <t>Needs an extension for 2 days</t>
  </si>
  <si>
    <t>MASCHO, RODNEY</t>
  </si>
  <si>
    <t>HESS TIRE, 2377 COUNTY RD 22, ANDOVER NY 14806</t>
  </si>
  <si>
    <t>AC, Tires and brakes</t>
  </si>
  <si>
    <t>Van has been ready since 9/24 Tech should be picking up van today 9/30</t>
  </si>
  <si>
    <t>Todd Fraser</t>
  </si>
  <si>
    <t>TFRASER</t>
  </si>
  <si>
    <t>ZIEGLER TIRE &amp; OIL, 4300 W TUSCARAWAS, CANTON OH 44706</t>
  </si>
  <si>
    <t>Dwayne Howell</t>
  </si>
  <si>
    <t>AAMCO TOTAL CAR CARE 2940 MACLAND RD DALLAS GA 30157</t>
  </si>
  <si>
    <t>Declined repair $8273 on 8/21/25</t>
  </si>
  <si>
    <r>
      <t xml:space="preserve">Driver needs a new van - ASAP -  </t>
    </r>
    <r>
      <rPr>
        <b/>
        <sz val="12"/>
        <color rgb="FFC00000"/>
        <rFont val="Aptos"/>
        <family val="2"/>
      </rPr>
      <t>ROB and ANDREA - please find a van for this tech asap</t>
    </r>
  </si>
  <si>
    <t>Matthew J Roelke</t>
  </si>
  <si>
    <t>ARKANSAS AUTOMOTIVE &amp; TRUCK MA, 129 SHADY GROVE RD, HOT SPRINGS AR 71901</t>
  </si>
  <si>
    <t>ELECTROINCS CUT OFF WHEN DRIVING INTERMITTENLY TROUBLE CODES -PO300,PO326,PO332,PO430,PO455,P2272,PO174,PO300,PO455 FOUND THE BATTERY CABLE TO THE NEGATIVE POST WAS VERY LOOSE, MISFIRES ON 1,3&amp;4, VALVE COVER GASKET LEAKING, TENSIONER PULLY AND BELT BAD WILL REPLACE WITH NEW SPARK PLUS AND PLUG WIRES, REPLACE TENSIONER BELT AND PULLY WITH NEW AND REPLACE VALVE COVER GASKETS WITH NEW</t>
  </si>
  <si>
    <t>Parts have arrived, shop estimates completion by EOD Weds, 10/1, recommend 3 day extension.</t>
  </si>
  <si>
    <t>MOHAMMAD SAHIBZADA</t>
  </si>
  <si>
    <t xml:space="preserve">MSAHIBZ </t>
  </si>
  <si>
    <r>
      <rPr>
        <b/>
        <sz val="12"/>
        <color rgb="FF000000"/>
        <rFont val="Aptos"/>
        <family val="2"/>
      </rPr>
      <t>Pep Boy's</t>
    </r>
    <r>
      <rPr>
        <sz val="12"/>
        <color rgb="FF000000"/>
        <rFont val="Aptos"/>
        <family val="2"/>
      </rPr>
      <t xml:space="preserve"> - 1230 N Military HWY Norfolk VA 23502</t>
    </r>
  </si>
  <si>
    <r>
      <t xml:space="preserve">will be assigned </t>
    </r>
    <r>
      <rPr>
        <b/>
        <sz val="12"/>
        <color theme="1"/>
        <rFont val="Aptos"/>
        <family val="2"/>
      </rPr>
      <t>21402</t>
    </r>
    <r>
      <rPr>
        <sz val="12"/>
        <color theme="1"/>
        <rFont val="Aptos"/>
        <family val="2"/>
      </rPr>
      <t xml:space="preserve"> / Team working on getting it checked out and transported to the tech / no ETA as on 9/29 / jchild2</t>
    </r>
  </si>
  <si>
    <t>TAIWAN ROBINSON</t>
  </si>
  <si>
    <t xml:space="preserve">TROBINS </t>
  </si>
  <si>
    <r>
      <rPr>
        <b/>
        <sz val="12"/>
        <color rgb="FF000000"/>
        <rFont val="Aptos"/>
        <family val="2"/>
      </rPr>
      <t>Pep Boy's</t>
    </r>
    <r>
      <rPr>
        <sz val="12"/>
        <color rgb="FF000000"/>
        <rFont val="Aptos"/>
        <family val="2"/>
      </rPr>
      <t xml:space="preserve"> - 2418 Laurens Rd, Greenville, SC 29607</t>
    </r>
  </si>
  <si>
    <r>
      <rPr>
        <sz val="12"/>
        <color rgb="FF000000"/>
        <rFont val="Aptos"/>
        <family val="2"/>
      </rPr>
      <t xml:space="preserve">At this time </t>
    </r>
    <r>
      <rPr>
        <b/>
        <sz val="12"/>
        <color rgb="FF000000"/>
        <rFont val="Aptos"/>
        <family val="2"/>
      </rPr>
      <t>37377</t>
    </r>
    <r>
      <rPr>
        <sz val="12"/>
        <color rgb="FF000000"/>
        <rFont val="Aptos"/>
        <family val="2"/>
      </rPr>
      <t xml:space="preserve"> will be assigned to New Hire T Robinson / Will be checked out and transported to tech (if need be) </t>
    </r>
  </si>
  <si>
    <t>DANIEL WHITE</t>
  </si>
  <si>
    <t>DWHITE0</t>
  </si>
  <si>
    <t>Davis Gainesville Chevrolet 2600 N Main St, Gainesville, FL 32609</t>
  </si>
  <si>
    <t>Van having trans issues</t>
  </si>
  <si>
    <t>Darren Farmer</t>
  </si>
  <si>
    <t>PEP BOYS 5975 BARTLETT CENTER DR BARTLETT TN 38134</t>
  </si>
  <si>
    <t xml:space="preserve">Repair was approved by Holman on 9/26 - truck is still being repaired?? This is a new repair, Tech might have went back to the same shop, I have to call and find out. </t>
  </si>
  <si>
    <t>Repair and get him out of rental</t>
  </si>
  <si>
    <t>PAUL THIBODEAU</t>
  </si>
  <si>
    <t>PEP BOYS 1641 WIGGLESWORTH WAY WOODBRIDGE VA 22191</t>
  </si>
  <si>
    <t>Waiting for a call back on status of van Van will be ready 10/1</t>
  </si>
  <si>
    <t>Victor Hawkins</t>
  </si>
  <si>
    <t>Pep Boys 317 N Galloway Ave Mesquite, TX 75150</t>
  </si>
  <si>
    <t>CEL on Loss of power - PO was opened on 9/4 - and approved on 9/8 - what is the ETA on the final repair?  Tech picked up van, this is a new PO</t>
  </si>
  <si>
    <t>PINKERTON CHEVROLET- LYNCHBURG 801 GRAVES MILL RD. LYNCHBURG VA 24502</t>
  </si>
  <si>
    <t>CHECK ENGINE LIGHT ,ABS LIGHT CAME ON AND WENT INTO REDUCED POWER</t>
  </si>
  <si>
    <r>
      <t xml:space="preserve">Repair Van - The PO was approved on 9/10 - </t>
    </r>
    <r>
      <rPr>
        <sz val="12"/>
        <color rgb="FFFF0000"/>
        <rFont val="Aptos"/>
        <family val="2"/>
      </rPr>
      <t xml:space="preserve">it is unclear why it has not been repaired?? Can you call the shop please? </t>
    </r>
  </si>
  <si>
    <t>Call shop first please</t>
  </si>
  <si>
    <t>Denzel Porter</t>
  </si>
  <si>
    <t>Dporter</t>
  </si>
  <si>
    <t>PEP BOYS, 8529 US-64, MEMPHIS TN 38133</t>
  </si>
  <si>
    <t xml:space="preserve">CEL on loss of Power, Needs brakes </t>
  </si>
  <si>
    <t>Fernando Bautista Lias</t>
  </si>
  <si>
    <t>FBAUTIS</t>
  </si>
  <si>
    <t>CALIBER COLLISION 5421 E. OLIVE AVE, FRESNO, CA 93727</t>
  </si>
  <si>
    <t>Vehicle Accident - drivers side door and wheel , door is dented and wheel is torn off</t>
  </si>
  <si>
    <t>Collision repair estimate may take several days, recommend 7 day rental to determine estimate</t>
  </si>
  <si>
    <t>Van is ready need tech to pick up van</t>
  </si>
  <si>
    <t>FIRESTONE COMPLETE AUTO CARE, 6574 WINCHESTER BLVD, CANAL WINCHESTER OH 43110</t>
  </si>
  <si>
    <t>CUSTOMER STATES THE OIL PRESSURE GOES SKY HIGH AND THEN WONT SHIFT.</t>
  </si>
  <si>
    <t>Blair Hornick</t>
  </si>
  <si>
    <t>Declined repair $10,052.60</t>
  </si>
  <si>
    <t>Needs a new van assignment</t>
  </si>
  <si>
    <t>Ronald Fleming</t>
  </si>
  <si>
    <t>RFLEMI0</t>
  </si>
  <si>
    <t>2350 W Menlo Ave, , Hemet, CA 92545</t>
  </si>
  <si>
    <t>Trans issue, not assigned van in AMS</t>
  </si>
  <si>
    <t xml:space="preserve">Reapir Van </t>
  </si>
  <si>
    <t>HARTWECK, AARON</t>
  </si>
  <si>
    <t>CEl loss of power.</t>
  </si>
  <si>
    <r>
      <t xml:space="preserve">Repair Van - </t>
    </r>
    <r>
      <rPr>
        <b/>
        <sz val="12"/>
        <color rgb="FFC00000"/>
        <rFont val="Aptos"/>
        <family val="2"/>
      </rPr>
      <t>are you checking with these shops? They all went into the shop last week or the week before...</t>
    </r>
  </si>
  <si>
    <t>SZULWACH, STERLING</t>
  </si>
  <si>
    <t>Wisner's Automotive 3321 PARKWAY DR, TEMPLE, TX 76504</t>
  </si>
  <si>
    <t>CEL loss of power.</t>
  </si>
  <si>
    <t>GONZALES, HILARIO</t>
  </si>
  <si>
    <t>Wiring Issue</t>
  </si>
  <si>
    <r>
      <rPr>
        <sz val="11"/>
        <color rgb="FF000000"/>
        <rFont val="Calibri"/>
        <family val="2"/>
      </rPr>
      <t xml:space="preserve">Repair Van - PO approved on 9/22 - </t>
    </r>
    <r>
      <rPr>
        <sz val="12"/>
        <color rgb="FFFF0000"/>
        <rFont val="Aptos"/>
        <family val="2"/>
      </rPr>
      <t>why not out of the rental by now? Has anyone called the shop?</t>
    </r>
    <r>
      <rPr>
        <sz val="12"/>
        <color rgb="FF000000"/>
        <rFont val="Aptos"/>
        <family val="2"/>
      </rPr>
      <t xml:space="preserve">  Van  is/ was moved to dealership </t>
    </r>
  </si>
  <si>
    <t>PARIS JR, JAMES ADELBERT</t>
  </si>
  <si>
    <t>PEP BOYS 22545 CATFISH LAKE RD LUTZ FL 33549</t>
  </si>
  <si>
    <t>CHECK ENGINE LIGHT IS ON. COOLANT RESERVIOR WAS EMPTY THIS MORNING. LEFT REAR TURN SIGNAL DOESN'T WORK.,</t>
  </si>
  <si>
    <t>Abib Diaz</t>
  </si>
  <si>
    <t>ADIAZ2</t>
  </si>
  <si>
    <t>AAMCO 8141 CRAIG ST, CASTLETON, IN 46250</t>
  </si>
  <si>
    <t>Nathan Andrews</t>
  </si>
  <si>
    <t>NANDREW</t>
  </si>
  <si>
    <t>4511 North Commerce Drive Sierra Vista,Arizona,US 85635</t>
  </si>
  <si>
    <t>Unable to check Holman.</t>
  </si>
  <si>
    <t>BECK, WYATT</t>
  </si>
  <si>
    <t>No recent shop listed</t>
  </si>
  <si>
    <t>Find out where van is at and why tech is in rental</t>
  </si>
  <si>
    <t>Jonathan Mcneill</t>
  </si>
  <si>
    <t>Not assigned a van in AMS, needs van assigned</t>
  </si>
  <si>
    <t>Severino Infante</t>
  </si>
  <si>
    <t>SINFANT</t>
  </si>
  <si>
    <t xml:space="preserve">Tech has called for a rental, request will need to be canceled tech will be using spare 61421 located at Pep Boys Forestville, MD, cgroce, 10/01/2025
</t>
  </si>
  <si>
    <t>Rancarlos P Garcia</t>
  </si>
  <si>
    <t>1304 Newbury Rd Newbury Park, CA</t>
  </si>
  <si>
    <t>CEL on loss of power.</t>
  </si>
  <si>
    <t xml:space="preserve"> Raymond Rodriguez-Sepulveda</t>
  </si>
  <si>
    <t>RRODR47</t>
  </si>
  <si>
    <t>PEP BOYS, 1090 N COURTENAY PKWY, MERRITT ISLAND FL 32953</t>
  </si>
  <si>
    <t>NEEDS AN ENGINE</t>
  </si>
  <si>
    <t>Tech will need a new van</t>
  </si>
  <si>
    <t>POMNITZ, ROBERT</t>
  </si>
  <si>
    <t>RPOMNIT</t>
  </si>
  <si>
    <t>PEP BOYS 520 CONTRA COSTA BLVD PLEASANT HILL CA 94523</t>
  </si>
  <si>
    <t>GARRETT, RONALD</t>
  </si>
  <si>
    <t>RGARRE3</t>
  </si>
  <si>
    <t>SONS CHEVROLET, 3615 MANCHESTER EXPRESSWAY, COLUMBUS GA 31909</t>
  </si>
  <si>
    <t>Declined repair $3000.</t>
  </si>
  <si>
    <t>Declined repair $6007</t>
  </si>
  <si>
    <t>Tech needs a new van</t>
  </si>
  <si>
    <t>Unable to check Holman as Site is down. Not assigned in AMS.</t>
  </si>
  <si>
    <t>1317 W PATRICK ST, FREDERICK, MD 21702</t>
  </si>
  <si>
    <t>No issue listed</t>
  </si>
  <si>
    <t>REID, ALLISON</t>
  </si>
  <si>
    <t>AREID</t>
  </si>
  <si>
    <t>KURT'S LUBE EXPRESS+SRV CENTER, 5730 WANSFORD WAY, ROCKFORD IL 61109</t>
  </si>
  <si>
    <t>Tech needs new van assigned, Van is out of Chicago tech is in GA</t>
  </si>
  <si>
    <t>37139</t>
  </si>
  <si>
    <t>46995</t>
  </si>
  <si>
    <t>David Amezcua</t>
  </si>
  <si>
    <t>DAMEZCU</t>
  </si>
  <si>
    <t>No shop listed</t>
  </si>
  <si>
    <t>Tech not assigned van in AMS</t>
  </si>
  <si>
    <t>PEP BOYS 6825 ANNAPOLIS RD LANDOVER HILLS MD 20784</t>
  </si>
  <si>
    <t>Breaks not working</t>
  </si>
  <si>
    <t>37402</t>
  </si>
  <si>
    <t>New Rental - what is the ETA on repair? Rob Anderson</t>
  </si>
  <si>
    <t>LUIS SOTELO</t>
  </si>
  <si>
    <t>LSOTELO</t>
  </si>
  <si>
    <t xml:space="preserve">8/25/2025
</t>
  </si>
  <si>
    <t>LUIS SOTELO has a rental under this Van not assigned.</t>
  </si>
  <si>
    <r>
      <t>New rental - this is a new hire - added to Jassiel transport on 9/25 - when will it arrive to New Hire (</t>
    </r>
    <r>
      <rPr>
        <b/>
        <sz val="12"/>
        <color theme="1"/>
        <rFont val="Aptos"/>
        <family val="2"/>
      </rPr>
      <t>Jen Dyer??</t>
    </r>
    <r>
      <rPr>
        <sz val="12"/>
        <color theme="1"/>
        <rFont val="Aptos"/>
        <family val="2"/>
      </rPr>
      <t>)</t>
    </r>
  </si>
  <si>
    <t>Should be done EOD 10/3</t>
  </si>
  <si>
    <t>WRIGHT, MIKE</t>
  </si>
  <si>
    <t>PITTSVILLE MOTORS, 34690 OLD OCEAN CITY HWY, PITTSVILLE MD 21850</t>
  </si>
  <si>
    <t>Needs new engine $10,229.75</t>
  </si>
  <si>
    <t>Tech needs a replacement van ASAP</t>
  </si>
  <si>
    <t>Aaron Wunder</t>
  </si>
  <si>
    <t>AWUNDER</t>
  </si>
  <si>
    <t>MIDAS #3964 1002 W PATRICK ST FREDERICK MD 21703</t>
  </si>
  <si>
    <t>COOLANT and Heater SERVICE</t>
  </si>
  <si>
    <t>Prateek Sehgal</t>
  </si>
  <si>
    <t>PSEHGA0</t>
  </si>
  <si>
    <t>J+L COMPLETE AUTO RPR INC, 711 N FRANKLIN ST, MODESTO CA 95351</t>
  </si>
  <si>
    <t>Van leak fluid</t>
  </si>
  <si>
    <t xml:space="preserve"> John Casey</t>
  </si>
  <si>
    <t>JCASEY0</t>
  </si>
  <si>
    <t xml:space="preserve"> Vendor: MAIN STREET TIRE &amp; AUTO 1104 N SPRINGFIELD ST VIRDEN IL 62690 </t>
  </si>
  <si>
    <t>Engine Failure</t>
  </si>
  <si>
    <t>Needs a replacement van</t>
  </si>
  <si>
    <t>47201</t>
  </si>
  <si>
    <t>BEN GEBBERT</t>
  </si>
  <si>
    <t>BGEBBER</t>
  </si>
  <si>
    <t>BEN GEBBERT has a rental under this Van not assigned in AMS.</t>
  </si>
  <si>
    <t>CRAIG-PARKER, STEPHEN</t>
  </si>
  <si>
    <t>FIRESTONE COMPLETE AUTO CARE, 1172 W MAIN ST, LEWISVILLE TX 75067</t>
  </si>
  <si>
    <t>Declined repair $6,051.28</t>
  </si>
  <si>
    <t>SKYLER BERGERON</t>
  </si>
  <si>
    <t>PEP BOYS 5639 JOHNSTON ST LAFAYETTE LA 70503</t>
  </si>
  <si>
    <t>COOLANT FLUSH</t>
  </si>
  <si>
    <r>
      <t xml:space="preserve">SBERGER - in rental since 6/16 - need an alternate van for this tech - </t>
    </r>
    <r>
      <rPr>
        <b/>
        <sz val="12"/>
        <color rgb="FFC00000"/>
        <rFont val="Aptos"/>
        <family val="2"/>
      </rPr>
      <t xml:space="preserve">Ok, Figured this out - this is a new hire van, it was moved to Lafayete, then put in the shop for service. Rpair approved for coolant flush on 10/1 at Pep Boys. </t>
    </r>
    <r>
      <rPr>
        <sz val="12"/>
        <color theme="1"/>
        <rFont val="Aptos"/>
        <family val="2"/>
      </rPr>
      <t>TRUCK # 24116 is his new van - assign this van to him in TPMS asap so this is known</t>
    </r>
  </si>
  <si>
    <t>Aaron Weaver Cooper</t>
  </si>
  <si>
    <t>AWEAVER</t>
  </si>
  <si>
    <t>PEP BOYS 1230 N MILITARY HWY NORFOLK VA 23502</t>
  </si>
  <si>
    <t>CEL on Loss of power</t>
  </si>
  <si>
    <t>JORDAN DARROW</t>
  </si>
  <si>
    <t>JDARROW</t>
  </si>
  <si>
    <t>JORDAN DARROW has a rental under this Van not assigned in AMS.</t>
  </si>
  <si>
    <t>New hire in Hawaii, should have spares.</t>
  </si>
  <si>
    <t>TREVOR WILHITE</t>
  </si>
  <si>
    <t>TWILHI0</t>
  </si>
  <si>
    <t>ELMER HARE FORD SALES,INC, 966 W. NORTH, MARSHALL MO 65340</t>
  </si>
  <si>
    <t>INTERNAL FAILURE, TRANSMISSION NEEDS TO BE REPLACED.</t>
  </si>
  <si>
    <t>10/2 reopening PO for possible repair</t>
  </si>
  <si>
    <t>MONTGOMERY, CURTIS</t>
  </si>
  <si>
    <t>CMONTGO</t>
  </si>
  <si>
    <t>BIG O TIRES, 2801 MEMORIAL HWY, MANDAN ND 58554</t>
  </si>
  <si>
    <t>Van assigned to another tech DABREU per jdyer2 09/23/2025</t>
  </si>
  <si>
    <t>Glenn Kirts</t>
  </si>
  <si>
    <t>GKIRTS</t>
  </si>
  <si>
    <t>HAMNER TOWING &amp; REPAIR, 2125 RAILROAD STREET, CORONA CA 928780489</t>
  </si>
  <si>
    <t>During test drive found a couple more issues, Po approved 10/2</t>
  </si>
  <si>
    <t>JULIO LOPEZ</t>
  </si>
  <si>
    <t xml:space="preserve">PEP BOYS </t>
  </si>
  <si>
    <t>Simeon Sena</t>
  </si>
  <si>
    <t>SSENA</t>
  </si>
  <si>
    <t>CEL ABS on</t>
  </si>
  <si>
    <t>Tech will take van in on Friday after he get done with work</t>
  </si>
  <si>
    <t>William Price</t>
  </si>
  <si>
    <t>WPRICE1</t>
  </si>
  <si>
    <t>PEP BOYS 2514 N CHERRY RD ROCK HILL SC 29732</t>
  </si>
  <si>
    <t xml:space="preserve">This has been getting renewed without hitting this sheet - not sure why….but I'm researching rentals and found this one. </t>
  </si>
  <si>
    <r>
      <t xml:space="preserve">Engine wiring harness - repaired by dealer and won't hold. Tech will need a replacement van - 28PLUS day old rental - </t>
    </r>
    <r>
      <rPr>
        <sz val="12"/>
        <color rgb="FFC00000"/>
        <rFont val="Aptos"/>
        <family val="2"/>
      </rPr>
      <t xml:space="preserve">Please find tech a placement van asap! </t>
    </r>
  </si>
  <si>
    <t>HUBBARD, DAVID</t>
  </si>
  <si>
    <t>AAMCO TOTAL CAR CARE 1420 ASBURY AVE ASBURY PARJ NJ 07712</t>
  </si>
  <si>
    <t>Transmission Issues</t>
  </si>
  <si>
    <t>Tech will need new van ASAP $9,566 PO for new trans</t>
  </si>
  <si>
    <t>BANUELOS-MARTINEZ, ESTEBAN</t>
  </si>
  <si>
    <t>GB AUTO SERVICE INC, 2530 N WEBER AVE, FRESNO CA 93705</t>
  </si>
  <si>
    <t>Van has been read for two weeks</t>
  </si>
  <si>
    <t>James Rochon</t>
  </si>
  <si>
    <t>JROCHON</t>
  </si>
  <si>
    <t>PEP BOYS, 7401 NW EXPY, OKLAHOMA CITY OK 73132</t>
  </si>
  <si>
    <t>OIL LEAK UNDER NEAR PASSENGER FRONT OF VEHICLE.</t>
  </si>
  <si>
    <t>FLORES, JUAN</t>
  </si>
  <si>
    <t>Rough Idle, van hesitates and cuts off.</t>
  </si>
  <si>
    <t>Repair Van.</t>
  </si>
  <si>
    <t>46600</t>
  </si>
  <si>
    <t>Mark R Lemoine</t>
  </si>
  <si>
    <t>MLEMOIN</t>
  </si>
  <si>
    <t>HIXSON AUTOPLEX OF ALEXANDRIA, 2506 MACARTHUR DRIVE, ALEXANDRIA LA 71301</t>
  </si>
  <si>
    <t>No AC, van running rough &amp; died</t>
  </si>
  <si>
    <t>Needs rental for Tuesday</t>
  </si>
  <si>
    <t>MCELROY, WYMAN</t>
  </si>
  <si>
    <t>PEP BOYS, 3702 ATLANTA HWY, ATHENS GA 30601</t>
  </si>
  <si>
    <t>Tech needs a permanent van assignment - John C., Jen Dyer</t>
  </si>
  <si>
    <t>William P Mcleod</t>
  </si>
  <si>
    <t>Shop unknown</t>
  </si>
  <si>
    <t>Rob A called couple of times no answer</t>
  </si>
  <si>
    <t>23944</t>
  </si>
  <si>
    <t>Wayne Hunt</t>
  </si>
  <si>
    <t>GDYR AUTO SERVICE CTR #4328, 1302 E 7TH, JOPLIN MO 64801</t>
  </si>
  <si>
    <t>Running rough, shutters CEL on</t>
  </si>
  <si>
    <t>EVANS, DANTE</t>
  </si>
  <si>
    <t>DEVANS</t>
  </si>
  <si>
    <t>MR TIRE, 6332 BALTIMORE NAT'L PK, BALTIMORE MD 21228</t>
  </si>
  <si>
    <t>6008 assigned to KATAWAZI, ABDUL</t>
  </si>
  <si>
    <t>GREEN, ERIC</t>
  </si>
  <si>
    <t>Pep Boys Merritt Island Fl</t>
  </si>
  <si>
    <t>Truck is overheating.</t>
  </si>
  <si>
    <t>VACCUME LEAK, NEEDS A NEW LINE INSTALLED</t>
  </si>
  <si>
    <t xml:space="preserve"> ROBERTO AYALA</t>
  </si>
  <si>
    <t>RAYALAM</t>
  </si>
  <si>
    <t>Vehicle is not loaded in AMS</t>
  </si>
  <si>
    <t>2008 CHEVROLET UPLANDER Client: 2B56   Vehicle: 50503   Client Vehicle No:    Lic Plate: 52BNUQ   VIN: 1GNDU23148D150503</t>
  </si>
  <si>
    <t>Cannot update AMS as vehicle is not loaded in AMS</t>
  </si>
  <si>
    <t>WILLS, RICHARD</t>
  </si>
  <si>
    <t>RWILLS1</t>
  </si>
  <si>
    <t>PEP BOYS 1090 NORTH COURTENAY PARKWAY, MERRITT ISLAND, FL</t>
  </si>
  <si>
    <t>Mechanical Failure.</t>
  </si>
  <si>
    <t>Ryan Hobbs</t>
  </si>
  <si>
    <t>RHOBBS2</t>
  </si>
  <si>
    <t>1307 N Wabash Ave, Marion, IN 46952</t>
  </si>
  <si>
    <t>Transmission issues</t>
  </si>
  <si>
    <t>MEAD, STEPHEN</t>
  </si>
  <si>
    <t>SMEAD</t>
  </si>
  <si>
    <t>5630 S WESTNEDGE AVE KALAMAZOO MI 49002 USA</t>
  </si>
  <si>
    <t>Rob Anderson needs to call.</t>
  </si>
  <si>
    <t>DOHERTY, THOMAS</t>
  </si>
  <si>
    <t>SPORT CHEVROLET, HONDA INC, 3101 AUTOMOBILE BLVD, SILVER SPRING MD 20904</t>
  </si>
  <si>
    <t>THERE ARE 2 OIL LEAKS, STILL TRYING TO FIGURE OUT WHERE THE OIL LEAK IS COMING FROM.</t>
  </si>
  <si>
    <t>FIRESTONE COMPLETE AUTO CARE, 2610 CLAY ST, VICKSBURG MS 39183</t>
  </si>
  <si>
    <t>FULL MAINTENANCE CHECK.</t>
  </si>
  <si>
    <t>Repair Van (Shop is still waiting on a part)</t>
  </si>
  <si>
    <t>36040</t>
  </si>
  <si>
    <t>Now saying transmission issues</t>
  </si>
  <si>
    <t xml:space="preserve">I'm waiting for a call back from Holman tech is saying that Holman told him to take it to a NTB for a transmission issue which I find suspect.  Call from tech was not recorded due to glitch. I'm having the van pulled back to Pep Boys dor diag. </t>
  </si>
  <si>
    <t>GUNNER BAASCH</t>
  </si>
  <si>
    <t>GBAASCH</t>
  </si>
  <si>
    <t>Van to be transported to tech</t>
  </si>
  <si>
    <t>Ijaz Farooq</t>
  </si>
  <si>
    <t>IFAROOQ</t>
  </si>
  <si>
    <t>PEP BOYS 5495 GLENWAY AVE CINCINNATI OH 45238</t>
  </si>
  <si>
    <t>ENGINE LIGHT AND LOSS OF POWER</t>
  </si>
  <si>
    <t>Michael Billlups</t>
  </si>
  <si>
    <t>MBILLLU</t>
  </si>
  <si>
    <t>TIRE, LUBE AND CAR CARE, 1332 B WEST EHRINGHAUS, ELIZABETH CITY NC 27909</t>
  </si>
  <si>
    <t>NO CRANK NO START. TRANSMISSION FLUID LEAK. THE UNIT IS AT SHOP</t>
  </si>
  <si>
    <t>MCELROY JR, WYMAN</t>
  </si>
  <si>
    <t>NO FORWARD GEAR - INTERNAL TRANS FAILURE.</t>
  </si>
  <si>
    <t>WILLIAM GIZ</t>
  </si>
  <si>
    <t>Needs a van ASAP</t>
  </si>
  <si>
    <t>DIAZ, LOUIE</t>
  </si>
  <si>
    <t>LDIAZ0</t>
  </si>
  <si>
    <t>Pep Boys PEP BOYS, 2633 E TREMONT AVE, BRONX NY 10461</t>
  </si>
  <si>
    <r>
      <t xml:space="preserve">NEED TO START AN INSURANCE CLAIM. Insurance claim # 1733216 - he was driving another van (61450) but that van is going to new hire Theon King - </t>
    </r>
    <r>
      <rPr>
        <b/>
        <sz val="12"/>
        <color rgb="FFC00000"/>
        <rFont val="Aptos"/>
        <family val="2"/>
      </rPr>
      <t>so he now needs a rental - his van has a broken lock and he believes it is unfit to drive and wants a new truck</t>
    </r>
  </si>
  <si>
    <t>Still trying to diag wiring issue</t>
  </si>
  <si>
    <t>WISENER'S AUTO CLINIC, LLC 3321 PARKWAY DRIVE TEMPLE TX 76504</t>
  </si>
  <si>
    <t>Repair van (Need to check the status)</t>
  </si>
  <si>
    <t>46017</t>
  </si>
  <si>
    <t>Repair Van - are you checking with these shops? They all went into the shop last week or the week before...</t>
  </si>
  <si>
    <t>61015</t>
  </si>
  <si>
    <t>Declined repair - accident in July - cost of: $$8,275.12  - John Childres - get tech a permanent van please</t>
  </si>
  <si>
    <t>MEKHI HOWSON</t>
  </si>
  <si>
    <r>
      <t xml:space="preserve">Assign in TPMS - Van is at Expert Car Care or find the van where it is. - </t>
    </r>
    <r>
      <rPr>
        <b/>
        <sz val="12"/>
        <color rgb="FFC00000"/>
        <rFont val="Aptos"/>
        <family val="2"/>
      </rPr>
      <t>Tech was terminated on 9/25</t>
    </r>
  </si>
  <si>
    <t>Iljir Zulfiu</t>
  </si>
  <si>
    <t>IZULFIU</t>
  </si>
  <si>
    <t>FIRESTONE COMPLETE AUTO CARE, 6874 PEARL RD, CLEVELAND OH 44130</t>
  </si>
  <si>
    <t>FRONT SHOCKS ARE WORN OUT AND THE REAR SHOCKS ARE LEAKING</t>
  </si>
  <si>
    <t>ROELKE, MATTHEW</t>
  </si>
  <si>
    <t>FIRESTONE COMPLETE AUTO CARE 920 W 3RD ST LITTLE ROCK AR 72201</t>
  </si>
  <si>
    <t>NEEDS TRANSMISSION SHIFTER CABLE BUSHING</t>
  </si>
  <si>
    <t>THOMAS, BARRY</t>
  </si>
  <si>
    <t>BTHOMAS</t>
  </si>
  <si>
    <t>WALT MASSEY CHEVROLET, 1480 HWY 98E, COLUMBIA MS 39429</t>
  </si>
  <si>
    <t>REAR DOORS INOPERATIVE NOT OPENING, DOOR HANDLE BROKEN</t>
  </si>
  <si>
    <t>CHAPMAN, MARK</t>
  </si>
  <si>
    <t>BASHA AUTOPLEX, 36638 GROESBECK HWY, CLINTON TOWNSHIP MI 48035</t>
  </si>
  <si>
    <t>UNIT IS IN THE SHOP FOR C.E.L</t>
  </si>
  <si>
    <t>BORDERS, BLAINE</t>
  </si>
  <si>
    <t>BBORDER</t>
  </si>
  <si>
    <t>FREDERICKTOWNE AUTO REPAIR #4 1395 W PATRICK ST #D FREDERICK MD 21702</t>
  </si>
  <si>
    <t>Transmissions failure, will not go into gear.</t>
  </si>
  <si>
    <t>CHAD JONES</t>
  </si>
  <si>
    <t>CJONES1</t>
  </si>
  <si>
    <t>Van was broken into</t>
  </si>
  <si>
    <t xml:space="preserve">Spare van should be available </t>
  </si>
  <si>
    <t>MICHAEL PERSINGER</t>
  </si>
  <si>
    <t>MPERSIN</t>
  </si>
  <si>
    <t>Van to be transported</t>
  </si>
  <si>
    <t>50503</t>
  </si>
  <si>
    <r>
      <t xml:space="preserve">Cannot update AMS as vehicle is not loaded in AMS - </t>
    </r>
    <r>
      <rPr>
        <b/>
        <sz val="12"/>
        <color rgb="FFC00000"/>
        <rFont val="Aptos"/>
        <family val="2"/>
      </rPr>
      <t>OPEN THIS RENTAL on TRUCK # 61745</t>
    </r>
  </si>
  <si>
    <t>YOUNG, PATRICK</t>
  </si>
  <si>
    <t>PYOUNG</t>
  </si>
  <si>
    <t>630 Wine Country Rd, Prosser, WA 99350</t>
  </si>
  <si>
    <t>46426</t>
  </si>
  <si>
    <t>PELLE, SHYHEIM</t>
  </si>
  <si>
    <t>CROUSE AUTO BODY INC, 378 W MAIN ST, ELKTON MD 21921</t>
  </si>
  <si>
    <t>Van was declined</t>
  </si>
  <si>
    <t>Tech needs new van ASAP</t>
  </si>
  <si>
    <t xml:space="preserve">21315	</t>
  </si>
  <si>
    <t>SENA, SIMEON</t>
  </si>
  <si>
    <t>SCHEDULED SERVICE</t>
  </si>
  <si>
    <t>WINGER, SONNY</t>
  </si>
  <si>
    <t>SWINGER</t>
  </si>
  <si>
    <t>7791 ALCOA ROAD BENTON,ARKANSAS,US 72019</t>
  </si>
  <si>
    <t>Need to find out where the van is at</t>
  </si>
  <si>
    <t>Theodore Dailey</t>
  </si>
  <si>
    <t>TDAILEY</t>
  </si>
  <si>
    <t>No van in TPMS needs van assigned and ransported to him</t>
  </si>
  <si>
    <t>New hire - truck is on Jaseel's transport list</t>
  </si>
  <si>
    <t>New hire - please find out the ETA for when the truck will arrive to the technician</t>
  </si>
  <si>
    <t>New Rental, Please find out when this truck will arrive to the technician -- Tyler Carnahan? Rob Del Galdo scheduled for Jaseel to transport on 9/25</t>
  </si>
  <si>
    <t>Anthony Figlioli</t>
  </si>
  <si>
    <t>AFIGLIO</t>
  </si>
  <si>
    <t>36383</t>
  </si>
  <si>
    <t>Pep Boys 216 Highland Ave, Seekonk,MA 02771</t>
  </si>
  <si>
    <t>Brian Tierney</t>
  </si>
  <si>
    <t>SAFELITE AUTOGLASS 2400 FARMERS DR P.O. BOX 182827 COLUMBUS OH 43235</t>
  </si>
  <si>
    <t>Maintenance for front door glass and wiper.</t>
  </si>
  <si>
    <t>BRADLEY, BRIC</t>
  </si>
  <si>
    <t>BBRADLE</t>
  </si>
  <si>
    <t>21526</t>
  </si>
  <si>
    <t>PLAZA TIRE 3033 IRVIN COBB DR, PADUCAH, KY 42003</t>
  </si>
  <si>
    <t>Truck is now experiencing issues , he was driving it and it over heated and started smoking then shut off.</t>
  </si>
  <si>
    <t>Monica, Cheryl &amp; Machell</t>
  </si>
  <si>
    <t>21144</t>
  </si>
  <si>
    <t>Van has been ready for two weeks</t>
  </si>
  <si>
    <t>Frank Yanez</t>
  </si>
  <si>
    <t>FYANEZ0</t>
  </si>
  <si>
    <t>1901 S I-35 FRONTAGE RD, ROUND ROCK, TX 78681, USA</t>
  </si>
  <si>
    <t>THE VEHICLE IS GOING BACK TO MIDAS FOR TRANSMISSION WARRANTY.</t>
  </si>
  <si>
    <t>Tech requested an extension on their rental.</t>
  </si>
  <si>
    <t>JOHNSON, GEORGE</t>
  </si>
  <si>
    <t>GJOHNS7</t>
  </si>
  <si>
    <t>Declined repair $9054</t>
  </si>
  <si>
    <t>46645</t>
  </si>
  <si>
    <t>Jebadiah Zerance</t>
  </si>
  <si>
    <t>VEHICLE IS LEAKING OIL AND THE TRANS IS NOT SHIFTNG</t>
  </si>
  <si>
    <t>Joseph Walzel</t>
  </si>
  <si>
    <t>COOLANT LEAK, Tire replace and COOLANT OVERFLOW TANK HOSE issue.</t>
  </si>
  <si>
    <t>Paul Bibeau</t>
  </si>
  <si>
    <t>SULLIVAN TIRE CO INC, 387 COMMON ST, BRAINTREE MA 02184</t>
  </si>
  <si>
    <t>REQUIRE A HEADLIGHT CONNECTOR. AND RECOMMEND A HEADLIGHT REPLACEMENT.</t>
  </si>
  <si>
    <t>Eduardo Rodriguez Jr</t>
  </si>
  <si>
    <t>SHOP IS UNKNOWN AND NOT LISTED IN ARMS OR INTELLIFLEET.</t>
  </si>
  <si>
    <t xml:space="preserve">Tech requested an extension on their rental UNTIL OCT 10TH - Contact technician to find out where the van is.  I've called and sent a text no answer will be reach out to his Supervisor, Supervisor listed  in TPMS said he doesn't know who the guy is. </t>
  </si>
  <si>
    <t>DUTCH ISHMAEL FORD MERCURY LLC 745 INDIAN MOUND DR PO BOX 305 MT STERLING KY 40353</t>
  </si>
  <si>
    <t>CLUNKING NOISE, HEAD LIGHT BULB OUT, PULL TO THE LEFT WHEN APPLYING THE BRAKES.</t>
  </si>
  <si>
    <t>21187</t>
  </si>
  <si>
    <t>36376</t>
  </si>
  <si>
    <t>Rob - Rental opened on 7/8 but Repair PO not open till 9/19 - need a solution and get this repaired - it's waiting on vendor to accept estimate - Rob Anderson</t>
  </si>
  <si>
    <t>Mark Adams Jr</t>
  </si>
  <si>
    <t>Pep Boys 106 MARKET PL BLVD, KNOXVILLE, TN 37922</t>
  </si>
  <si>
    <t>Jevgenijs Hrenovs</t>
  </si>
  <si>
    <t>JHRENOV</t>
  </si>
  <si>
    <t>MEINEKE ASHEVILLE #1596 801 FAIRVIEW RD STE 14 ASHVILLE NC 28803</t>
  </si>
  <si>
    <t>OIL LEAKING UNDER VAN.</t>
  </si>
  <si>
    <t>Chad Jones</t>
  </si>
  <si>
    <t>CASTLE CHEVROLET NORTH, 175 N ARLIGNTON HEIGHTS RD, ELK GROVE VILLAGE IL 60007</t>
  </si>
  <si>
    <t>Battery, Tyres, Oil and Filter Change.</t>
  </si>
  <si>
    <t>Martin Rodriguez</t>
  </si>
  <si>
    <t>GB AUTO SERVICE INC 3002 2447S SAN JACINTO AVE SAN JACINTO CA 92581</t>
  </si>
  <si>
    <t>Oil filler, coolant, engine air filter issues.</t>
  </si>
  <si>
    <t>BERRIAN, KENNETH</t>
  </si>
  <si>
    <t>KBERRIA</t>
  </si>
  <si>
    <t>37255</t>
  </si>
  <si>
    <t xml:space="preserve">Van picked up from shop 8/5 </t>
  </si>
  <si>
    <t>Tech needs to get Uber to pick up van  - UBER cost estimate is $72 - get uber from Enterprise to Pep Boys and pick up his van</t>
  </si>
  <si>
    <t>FAM, MARIA</t>
  </si>
  <si>
    <t>MFAM0</t>
  </si>
  <si>
    <t>CARPOOL AUTO REPAIR AND TRANSM 22328 MISSION BLVD HAYWARD CA 94541</t>
  </si>
  <si>
    <t>Trans Issue</t>
  </si>
  <si>
    <t>PEP BOYS 620 N GREENBAY RD WAUKEGAN IL 60085</t>
  </si>
  <si>
    <t>INTERNAL TRANSMISSION FAULT.</t>
  </si>
  <si>
    <t>Tyrone Phillips Jr</t>
  </si>
  <si>
    <t>TPHILL0</t>
  </si>
  <si>
    <t>6425 BALTIMORE NATIONAL PIKE, CATONSVILLE, MD 21228,</t>
  </si>
  <si>
    <t>Trans</t>
  </si>
  <si>
    <t>SEALY, CHRIS</t>
  </si>
  <si>
    <t>CSEALY</t>
  </si>
  <si>
    <t>AAMCO Transmissions &amp; Total Car Care 2101 W PINE ST, HATTIESBURG, MS 39402</t>
  </si>
  <si>
    <t>MALUMBA, CLEMENT</t>
  </si>
  <si>
    <t>CMALUMB</t>
  </si>
  <si>
    <t xml:space="preserve">We need to know where the van has been taken before approving the rental extension and the status of the repair. </t>
  </si>
  <si>
    <t>Conrad Fuchs</t>
  </si>
  <si>
    <t>CFUCHS</t>
  </si>
  <si>
    <t>RIGHT FRONT DOOR LATCH BROKEN and A/C NOT WORKING WELL.</t>
  </si>
  <si>
    <t>Elijah Juarez</t>
  </si>
  <si>
    <t>TOP'S TIRE &amp; WHEEL, 5401 DYER ST, EL PASO TX 79904</t>
  </si>
  <si>
    <t>Air filter, wiper and tyre maintenance</t>
  </si>
  <si>
    <t>Rob Anderson check with shop</t>
  </si>
  <si>
    <t>36903</t>
  </si>
  <si>
    <t>PEP BOYS 5106 S PADRE ISLAND DR CORPUS CHRISTI TX 78411</t>
  </si>
  <si>
    <t>Brakes grinding, fuel gauge inop. Confirmed will not be repaired today, tech is still at shop, has sent note to Rob G regarding need for rental</t>
  </si>
  <si>
    <t>47109</t>
  </si>
  <si>
    <t xml:space="preserve">Van is stil having ABS issues </t>
  </si>
  <si>
    <t>47109 still having ABS issues</t>
  </si>
  <si>
    <t>FISHER, L'TERAN</t>
  </si>
  <si>
    <t>PEP BOYS 1433 E. BROADWAY STREET PEARLAND TX 77581</t>
  </si>
  <si>
    <t>Cel On loss of power</t>
  </si>
  <si>
    <t>Michael Martin</t>
  </si>
  <si>
    <t>MMARTI0</t>
  </si>
  <si>
    <t>PEP BOYS 5221 SALEM AVE TROTWOOD OH 45426</t>
  </si>
  <si>
    <t>Rogers, Michael</t>
  </si>
  <si>
    <t>REEDER CHEV/QUINLAN MOTORS INC, 4301 CLINTON HWY, KNOXVILLE TN 37912</t>
  </si>
  <si>
    <t>Check engine light</t>
  </si>
  <si>
    <t xml:space="preserve">Repair Van, Approved 3 day rental </t>
  </si>
  <si>
    <t>Michael Scigliano</t>
  </si>
  <si>
    <t>MSCIGLI</t>
  </si>
  <si>
    <t>2411 f st bakersfield, CA  93301</t>
  </si>
  <si>
    <t>Van is sluggish like brakes are locked up</t>
  </si>
  <si>
    <t>George Gwin Jr</t>
  </si>
  <si>
    <t>Fluid leak and overheating issue, no start</t>
  </si>
  <si>
    <t>ELAHI, MANZOOR</t>
  </si>
  <si>
    <t>MELAHI</t>
  </si>
  <si>
    <t>61404</t>
  </si>
  <si>
    <r>
      <rPr>
        <sz val="12"/>
        <color rgb="FF000000"/>
        <rFont val="Aptos"/>
        <family val="2"/>
      </rPr>
      <t xml:space="preserve">Tech requested an extension on their rental UNTIL OCT 10TH - </t>
    </r>
    <r>
      <rPr>
        <b/>
        <sz val="12"/>
        <color rgb="FFC00000"/>
        <rFont val="Aptos"/>
        <family val="2"/>
      </rPr>
      <t xml:space="preserve">Contact technician to find out where the van is.  I've called and sent a text no answer will be reach out to his Supervisor, Supervisor listed  in TPMS said he doesn't know who the guy is. </t>
    </r>
  </si>
  <si>
    <t>ERIC KELLY</t>
  </si>
  <si>
    <t>EKELLY</t>
  </si>
  <si>
    <t>MIDWAY MOTORS OF NEWTON, 1124 WASHINGTON RD, NEWTON KS 67114</t>
  </si>
  <si>
    <t>Tech need neew van assigned to them ASAP</t>
  </si>
  <si>
    <t>VICTOR POTVIN</t>
  </si>
  <si>
    <t>2311 S Air Depot Blvd, Midwest City, OK 73110</t>
  </si>
  <si>
    <t>RUBEN RIOS</t>
  </si>
  <si>
    <t>RRIOS8</t>
  </si>
  <si>
    <t>830 BROADWAY, CHULA VISTA, CA 91911</t>
  </si>
  <si>
    <t>OVERHEATING</t>
  </si>
  <si>
    <t>SIRGI STRETOEYE</t>
  </si>
  <si>
    <t>SSTRETO</t>
  </si>
  <si>
    <t>LARRY H. MILLER FORD LAKEWOOD 11595 W 6TH AVE LAKEWOOD CO 80215</t>
  </si>
  <si>
    <t>RISTAU, JOHN</t>
  </si>
  <si>
    <t>2035 SW COLLEGE RD, OCALA, FL 34471</t>
  </si>
  <si>
    <t>Coolant Leaking</t>
  </si>
  <si>
    <t>46499</t>
  </si>
  <si>
    <t>JOHNATHAN WILLIAMS</t>
  </si>
  <si>
    <t>JWILLI0</t>
  </si>
  <si>
    <t>Needs van assigned to tech ASAP</t>
  </si>
  <si>
    <t>FANNELL, NICHOLAS</t>
  </si>
  <si>
    <t>PEP BOYS 711 E. FIRST AVENUE ROSELLE NJ 07203</t>
  </si>
  <si>
    <t>BRAKE REPAIRS AND FRONT SUSPENSION REPAIRS.</t>
  </si>
  <si>
    <t>23028</t>
  </si>
  <si>
    <t>23875</t>
  </si>
  <si>
    <t>Jennifer is there a spare availble?</t>
  </si>
  <si>
    <t>Allen Kuhn</t>
  </si>
  <si>
    <t>Akuhn</t>
  </si>
  <si>
    <t>DANVILLE AUTO SERVICE 605 E MAIN ST DANVILLE IN 46122</t>
  </si>
  <si>
    <t>CEL on brakes soft</t>
  </si>
  <si>
    <t>DE GRANGE, RHYEN</t>
  </si>
  <si>
    <t>RDEGRAN</t>
  </si>
  <si>
    <t>46976</t>
  </si>
  <si>
    <t>VEHICLE IS VABRATING AND MAKING A DRAGING NOISE UNDER ACCELERATION</t>
  </si>
  <si>
    <t>SMITH, ALEXANDER</t>
  </si>
  <si>
    <t>ASMITH2</t>
  </si>
  <si>
    <t>PEP BOYS, 1749 E MAIN ST, PRATTVILLE AL 36066</t>
  </si>
  <si>
    <t>YES</t>
  </si>
  <si>
    <t>Brandon Webb</t>
  </si>
  <si>
    <t>BWEBB4</t>
  </si>
  <si>
    <t>3301 N U.S. HWY 281, MARBLE FALLS, TX 78654, USA</t>
  </si>
  <si>
    <t>SMOKING AND OVERHEATING.</t>
  </si>
  <si>
    <t>GEORGE HORIATES</t>
  </si>
  <si>
    <t>GHORIAT</t>
  </si>
  <si>
    <t>PEP BOYS, 1820 S DEL PRADO BLVD, CAPE CORAL FL 33990</t>
  </si>
  <si>
    <t>Called Pep Boys truck is there have to wat until Monday to follow up</t>
  </si>
  <si>
    <t>Where is the truck and what is wrong with it? This makes no sense - since July?  Have to wait until Monday to get details</t>
  </si>
  <si>
    <t>VEHICLE IS JUMPING AND SHIFTING CORRECTLY AFTER PICKUP</t>
  </si>
  <si>
    <t>36317</t>
  </si>
  <si>
    <t xml:space="preserve">FIRESTONE COMPLETE AUTO CARE 6341 ARBOR PLACE BLVD DOUGLASVILLE GA 30135 </t>
  </si>
  <si>
    <t>tech picked up van and it's still leaking fuel</t>
  </si>
  <si>
    <t>23598</t>
  </si>
  <si>
    <t>REED, JIM</t>
  </si>
  <si>
    <t>PRAIRIE ROAD AUTOMOTIVE 89925 PRAIRIE ROAD EUGENE OR 97402</t>
  </si>
  <si>
    <t>CEL IS ON</t>
  </si>
  <si>
    <t>36108</t>
  </si>
  <si>
    <t>46835</t>
  </si>
  <si>
    <t xml:space="preserve">36702
</t>
  </si>
  <si>
    <t>Michael Marquez</t>
  </si>
  <si>
    <t>MMARQUE</t>
  </si>
  <si>
    <t>PEP BOYS 3015 S MOONEY BLVD VISALIA CA 93277</t>
  </si>
  <si>
    <t>CEL IS ON and OIL PRESSURE SWITCH NOT WORKING.</t>
  </si>
  <si>
    <t>61621</t>
  </si>
  <si>
    <t>37424</t>
  </si>
  <si>
    <t xml:space="preserve">21192 needs to have decision reversed - install transmission and get it back to the tech asap Trans approved 10/8 </t>
  </si>
  <si>
    <t>SEDIQULLAH QADERI</t>
  </si>
  <si>
    <t>SQADERI</t>
  </si>
  <si>
    <t>KOONS WOODBRIDGE FORD, 13779 NOBLEWOOD PLAZA, WOODBRIDGE VA 22193</t>
  </si>
  <si>
    <t xml:space="preserve">BRKS DO NOT WORK PROPERLY, PASS DOOR HANDLE DOES NOT OPEN FROM OUTSIDE, DRVR SIDE SEAT HAS A BRKN SPRING
</t>
  </si>
  <si>
    <t>Kylen Harris</t>
  </si>
  <si>
    <t>KHARRI3</t>
  </si>
  <si>
    <t>106 market place blvd knoxville, TN  37922</t>
  </si>
  <si>
    <t>CHECK ENGINE LIGHT ON AND RUNNING ROUGH</t>
  </si>
  <si>
    <t>Repair van, Tech is not assigned van in AMS</t>
  </si>
  <si>
    <t>RISEKHIL, MOHAMMAD</t>
  </si>
  <si>
    <t>MRISEKH</t>
  </si>
  <si>
    <t>PEP BOYS, 8917 RESEARCH BLVD, AUSTIN TX 78758</t>
  </si>
  <si>
    <t>TRANSMISSION SLIPS AFTER TUNE UP,REPAIR,</t>
  </si>
  <si>
    <t>Ladarrien Auzenne</t>
  </si>
  <si>
    <t>LAUZENN</t>
  </si>
  <si>
    <t>TABER AUTOMOTIVE, 1520 NW LOOP 286, PARIS TX 75460</t>
  </si>
  <si>
    <t>Van has been ready since mid September</t>
  </si>
  <si>
    <t>Where is the truck and what is wrong with it?  Tech is a new hire and may have never been notified his van is ready , I notified Brandon to get his truck and out of the rental</t>
  </si>
  <si>
    <t>46961</t>
  </si>
  <si>
    <t>BERNARD PHELPS</t>
  </si>
  <si>
    <t>BUCKLEY AUTOMOTIVE INC, 3157 LAKE RD, HORSEHEADS NY 14845</t>
  </si>
  <si>
    <t>NEEDS A TRANSMISSION . HAS AN INTERNAL ISSUE.</t>
  </si>
  <si>
    <t>46252</t>
  </si>
  <si>
    <t>RON JONES</t>
  </si>
  <si>
    <t>NOISE WHEN TURNING AND BRAKING.</t>
  </si>
  <si>
    <t>Abdul Atta</t>
  </si>
  <si>
    <t>AATTA</t>
  </si>
  <si>
    <t>VEHICLE IS DEAD.</t>
  </si>
  <si>
    <t xml:space="preserve">I'm digging on in this one, Pep Boys is installing a new battery as soon as tech get's there, declining the rental </t>
  </si>
  <si>
    <t>46837</t>
  </si>
  <si>
    <t>LARMAY, KENNETH</t>
  </si>
  <si>
    <t>KLARMAY</t>
  </si>
  <si>
    <t>PEP BOYS, 4275 W INA RD, TUCSON AZ 85741</t>
  </si>
  <si>
    <t>RAD FAN ASSEMBLY - PARTS - ONE FAN BINDING CAUSIE FUSE TO BLOW,</t>
  </si>
  <si>
    <t xml:space="preserve">trying to find out status of van </t>
  </si>
  <si>
    <t>No Rental Request on File - 10/10</t>
  </si>
  <si>
    <t xml:space="preserve">37039
</t>
  </si>
  <si>
    <t>RAYMON FARMER</t>
  </si>
  <si>
    <t>RFARMER</t>
  </si>
  <si>
    <t>TECH NEEDS A RENTAL FROM 10/9-10/17 SETUP</t>
  </si>
  <si>
    <t>61275</t>
  </si>
  <si>
    <t>23862</t>
  </si>
  <si>
    <t>Calling to find out status</t>
  </si>
  <si>
    <t>Went back in the shop on 9/5 - no purchase order - we don't know where this is / Reached out to Van Couch to understand his rental situation - 10/3 / Van reports that Pep Boys states they havent had time for someone to look at it. Calling Pep Boy's</t>
  </si>
  <si>
    <t>Andrew Parker</t>
  </si>
  <si>
    <t>APARKER</t>
  </si>
  <si>
    <t>PEP BOYS 4275 W INA RD TUCSON AZ 85741</t>
  </si>
  <si>
    <t>Maintenance and repair.</t>
  </si>
  <si>
    <t>Tech requested for rental extension</t>
  </si>
  <si>
    <t>SALVADOR, ANTHONY</t>
  </si>
  <si>
    <t>ASALVAD</t>
  </si>
  <si>
    <t>PEP BOYS 3332 SAN FERNANDO RD LOS ANGELES CA 90065</t>
  </si>
  <si>
    <t>DRIVER STATES THAT VEHICLE BEGINS TO SHAKE WHILE DRIVING DOWN THE ROAD AT HIGHWAY SPEEDS, PASSENGER HEADLIGHT IS OUT, AND THAT THE A/C DOES NOT WORK AT CERTAIN TIMES CUTTING OUT MOSTLY WHEN PRESSING THE ACCELERATOR</t>
  </si>
  <si>
    <t>Barry Redd</t>
  </si>
  <si>
    <t>BREDD</t>
  </si>
  <si>
    <t>PEP BOYS, 3720 CAPITOL BLVD, RALEIGH NC 27604</t>
  </si>
  <si>
    <t>STALLS OUT WHEN DRIVING.</t>
  </si>
  <si>
    <t>FIRESTONE COMPLETE AUTO CARE, 82323 US HIGHWAY 111, INDIO CA 92201</t>
  </si>
  <si>
    <t>CEL IS ON W/S CRACKED</t>
  </si>
  <si>
    <t>HARLEY BROWN</t>
  </si>
  <si>
    <t>SCOTTY'S AUTO REPAIR, 1625 E WHEELER RD, MOSES LAKE WA 98827</t>
  </si>
  <si>
    <t xml:space="preserve"> CHECK ENGINE LIGHT/ DIES</t>
  </si>
  <si>
    <t xml:space="preserve">Repair Van </t>
  </si>
  <si>
    <t>DELACRUZ, ISAAC</t>
  </si>
  <si>
    <t>IDELACR</t>
  </si>
  <si>
    <t>Tech needs RENTAL FOR TRAINING</t>
  </si>
  <si>
    <t>JAMES OBRIEN</t>
  </si>
  <si>
    <t>JOBRIEN</t>
  </si>
  <si>
    <t>GDYR AUTO SERVICE CTR #6555, 2220 S REYNOLDS RD, TOLEDO OH 43614</t>
  </si>
  <si>
    <t>No Start.</t>
  </si>
  <si>
    <t>KENTEREL GREGOR</t>
  </si>
  <si>
    <t>PEP BOYS, 1001 BRECKENRIDGE LN, LOUISVILLE KY 40207</t>
  </si>
  <si>
    <t>BEST ONE 2150 N. OAK DRIVE, PLYMOUTH, INDIANA 46563</t>
  </si>
  <si>
    <t xml:space="preserve">Truck was just delivered to NH tech Mark Polite, he stated truck is misfiring and the stabiltrak light is on, tech is driving it to a shop. No Uber available in this market, requesting spare. </t>
  </si>
  <si>
    <t>36056</t>
  </si>
  <si>
    <t>61137</t>
  </si>
  <si>
    <t>Need a new van for this tech - John C and Jen Dyer</t>
  </si>
  <si>
    <t>Rosendo Madero</t>
  </si>
  <si>
    <t>AAMCO TRANS 14708 ARROW ROUTE, FONTANA, CA 92335,</t>
  </si>
  <si>
    <t>Aaron Weaver-Cooper</t>
  </si>
  <si>
    <t>CHECK ENGINE LIGHT ON. VEHICLE STRUGGLING TO ACCELERATE</t>
  </si>
  <si>
    <t>Tech requested for rental extension (THEY HAD TO ORDER THE MAF SENSOR CAUSING DELAYS. JUST NEEDS 1 DAY ADDED)</t>
  </si>
  <si>
    <t>Pep Boy's - 2418 Laurens Rd, Greenville, SC 29607</t>
  </si>
  <si>
    <t>PALM CHEVROLET OF GAINESVILLE, 2600 N MAIN ST, GAINESVILLE FL 32609</t>
  </si>
  <si>
    <t>TRANSMISSION Issue</t>
  </si>
  <si>
    <t>Isaac Curtis</t>
  </si>
  <si>
    <t>ICURTIS</t>
  </si>
  <si>
    <t>NEW RENTAL</t>
  </si>
  <si>
    <t>160 SEAGREVES DR. EDEN, NC 27288</t>
  </si>
  <si>
    <t>New Hire, was just assigned truck late Friday 10/10, does not have truck yet. The tech is scheduled to travel on Monday, his hotel is already booked. Needs to pick-up rental Monday morning.</t>
  </si>
  <si>
    <t>Deliver van to tech.</t>
  </si>
  <si>
    <t>Not in AMS on 10/10, TPMS was just updated so should be in AMS on 10/13</t>
  </si>
  <si>
    <t>HUSTON, ROBERT</t>
  </si>
  <si>
    <t>RHUSTON</t>
  </si>
  <si>
    <t>FIRESTONE COMPLETE AUTO CARE, 10400 READING RD, CINCINNATI OH 45241</t>
  </si>
  <si>
    <t>CHECK ENGINE LIGHT ON</t>
  </si>
  <si>
    <t>47163</t>
  </si>
  <si>
    <t>047163</t>
  </si>
  <si>
    <t>037139</t>
  </si>
  <si>
    <t>VOLOSHIN, ARKADIY</t>
  </si>
  <si>
    <t>ENGINE STALLS, HARNESS REPLACEMENT</t>
  </si>
  <si>
    <t>Van Repair</t>
  </si>
  <si>
    <t>46775</t>
  </si>
  <si>
    <t>046775</t>
  </si>
  <si>
    <t>RODRIGUEZ, CLAUDIO</t>
  </si>
  <si>
    <t>BIG BRAND TIRE &amp; SERVICE, 1571 E MAIN ST, GRASS VALLEY CA 95945</t>
  </si>
  <si>
    <t>TRANSMISSION AND A COOLANT LEAK</t>
  </si>
  <si>
    <t>JEAN, EMMANUEL</t>
  </si>
  <si>
    <t>Cross member is on back order</t>
  </si>
  <si>
    <t>021144</t>
  </si>
  <si>
    <t>Callng shop to find out if it's been picked up</t>
  </si>
  <si>
    <t>Van has been ready for two weeks - I gave this personally to Rob Gerlach, Nicole and to Carl over a week ago - it is NOT approved for extension technician MUST return the rental Rental has been returned was still showing in Holman as awaiting approval it is closed now.</t>
  </si>
  <si>
    <t>WATERS, JEREMY</t>
  </si>
  <si>
    <t>JWATERS</t>
  </si>
  <si>
    <t>FIRESTONE COMPLETE AUTO CARE, 156 MIDDLE RIDGE AVE, CONWAY SC 29526</t>
  </si>
  <si>
    <t>INNER AND OUTER TIE RODS EXTREMELY LOOSE AND MAKING NOISE .. THEY NEED ALIGNMENT.</t>
  </si>
  <si>
    <r>
      <rPr>
        <sz val="12"/>
        <color rgb="FF000000"/>
        <rFont val="Aptos"/>
        <family val="2"/>
      </rPr>
      <t xml:space="preserve">Tech requested for rental extension </t>
    </r>
    <r>
      <rPr>
        <b/>
        <sz val="12"/>
        <color rgb="FF000000"/>
        <rFont val="Aptos"/>
        <family val="2"/>
      </rPr>
      <t xml:space="preserve">(Rob's approval is requested and PO needs to be updated)  Van is ready for transport </t>
    </r>
  </si>
  <si>
    <t>047109</t>
  </si>
  <si>
    <t>GARRETT, MARK</t>
  </si>
  <si>
    <t>MGARRET</t>
  </si>
  <si>
    <t>PEP BOYS, 14475 7TH ST, VICTORVILLE CA 92392</t>
  </si>
  <si>
    <t>Vehicle CRANKS NO START ISSUE, VEHICLE SHUTS OFF WHILE DRIVING</t>
  </si>
  <si>
    <t>37046</t>
  </si>
  <si>
    <t>037046</t>
  </si>
  <si>
    <t>JOHNSON, MICHAEL</t>
  </si>
  <si>
    <t>GOODYEAR 6551 WINCHESTER RD MEMPHIS, TN</t>
  </si>
  <si>
    <t>LOSS OF POWER</t>
  </si>
  <si>
    <t>Rental Request</t>
  </si>
  <si>
    <t>SAUCEDO, ROBERT</t>
  </si>
  <si>
    <r>
      <t xml:space="preserve">Shop Unknown - </t>
    </r>
    <r>
      <rPr>
        <b/>
        <sz val="12"/>
        <color rgb="FF000000"/>
        <rFont val="Aptos"/>
        <family val="2"/>
      </rPr>
      <t xml:space="preserve">this rental cannot be extended on truck 36902 - that truck is no longer active - a new rental authorization must be done IF THE TECH NEEDS a new rental - where is truck # 23304?? </t>
    </r>
  </si>
  <si>
    <t>Declined repair $9343</t>
  </si>
  <si>
    <t xml:space="preserve">Van36902  is sold </t>
  </si>
  <si>
    <t>Not Approved - use a different vehicle for rental, if one is still needed - where is truck 23304?</t>
  </si>
  <si>
    <t>22418</t>
  </si>
  <si>
    <t>022418</t>
  </si>
  <si>
    <t>47164</t>
  </si>
  <si>
    <t>MCMEINS, JONATHAN</t>
  </si>
  <si>
    <t>JMCMEIN</t>
  </si>
  <si>
    <t xml:space="preserve"> PEP BOYS 325 JONESBORO RD MCDONOUGH, GA, 30253</t>
  </si>
  <si>
    <t>PM check &amp; EVAP REPAIRS</t>
  </si>
  <si>
    <t>061404</t>
  </si>
  <si>
    <t>46440</t>
  </si>
  <si>
    <t>046440</t>
  </si>
  <si>
    <t>046161</t>
  </si>
  <si>
    <t>Alberto Leal</t>
  </si>
  <si>
    <t>PEP BOYS 609 S 10TH ST MCALLEN TX 78501</t>
  </si>
  <si>
    <t>Rear Hubs are bad</t>
  </si>
  <si>
    <t>Rental Request (Repairs are still pending)</t>
  </si>
  <si>
    <t>MICHAEL AYLA</t>
  </si>
  <si>
    <t>MAYALA</t>
  </si>
  <si>
    <t>BUTLER CHEVROLET, 2020 RIVERSIDE DR, MACON GA 31204</t>
  </si>
  <si>
    <t xml:space="preserve">SHREADDED BELT </t>
  </si>
  <si>
    <t>046131</t>
  </si>
  <si>
    <t>61192</t>
  </si>
  <si>
    <t>061815</t>
  </si>
  <si>
    <t>61319</t>
  </si>
  <si>
    <t>061319</t>
  </si>
  <si>
    <t>WILLIAMS, ANTHONY</t>
  </si>
  <si>
    <t>AWILLI3</t>
  </si>
  <si>
    <t>WYNNE FORD, 1020 W. MERCURY BLVD, HAMPTON VA 23666</t>
  </si>
  <si>
    <t>Keys were burnt in House fire.</t>
  </si>
  <si>
    <t xml:space="preserve">No  </t>
  </si>
  <si>
    <t>GARDNER, ORETT</t>
  </si>
  <si>
    <t>PEP BOYS 4397 N. PINE ISLAND RD SUNRISE FL 33351</t>
  </si>
  <si>
    <t>Over Heating</t>
  </si>
  <si>
    <t>Not-in-TPMS</t>
  </si>
  <si>
    <t>46473</t>
  </si>
  <si>
    <t>046473</t>
  </si>
  <si>
    <t>New update van should be ready 10/13</t>
  </si>
  <si>
    <t>LAWSON, PHILLIP</t>
  </si>
  <si>
    <t>PLAWSON</t>
  </si>
  <si>
    <t>PEP BOYS, 1716 BLANDING BLVD, MIDDLEBURG FL 32068</t>
  </si>
  <si>
    <t>Van being transported to tech</t>
  </si>
  <si>
    <t>New Rental Request</t>
  </si>
  <si>
    <t>Phillip Williams</t>
  </si>
  <si>
    <t>PWILLI0</t>
  </si>
  <si>
    <t>TPMS column updated</t>
  </si>
  <si>
    <t>21315</t>
  </si>
  <si>
    <t>021315</t>
  </si>
  <si>
    <t>BURTON'S COLLISION+REPAIR, 4384 E. GALBRAITH RD., CINCINNATI OH 45236</t>
  </si>
  <si>
    <t>Tech hit stationary object</t>
  </si>
  <si>
    <t>Terry Hood</t>
  </si>
  <si>
    <t>THOOD0</t>
  </si>
  <si>
    <t>TERRY CULLEN SOUTHLAKE CHEVROL, 1250 BATTLECREEK RD, JONESBORO GA 30236</t>
  </si>
  <si>
    <t>Keys need made</t>
  </si>
  <si>
    <t>23898</t>
  </si>
  <si>
    <t>023898</t>
  </si>
  <si>
    <t>36024</t>
  </si>
  <si>
    <t>036024</t>
  </si>
  <si>
    <t>Trans Issues , catalytic converter</t>
  </si>
  <si>
    <t>23823</t>
  </si>
  <si>
    <t>023823</t>
  </si>
  <si>
    <t>Tech needs a permanent van assignment</t>
  </si>
  <si>
    <t xml:space="preserve">ROB ANDERSON APPROVED 1 WEEK EXT FROM TODAY 10/14, </t>
  </si>
  <si>
    <t>46315</t>
  </si>
  <si>
    <t>046315</t>
  </si>
  <si>
    <t xml:space="preserve">Needs permenant van assigned - John C and Jen - tech needs a van assignment </t>
  </si>
  <si>
    <t>Daniel Kinn</t>
  </si>
  <si>
    <t>DKINN</t>
  </si>
  <si>
    <t>4728 WISTAR RD, HENRICO, VA 23228</t>
  </si>
  <si>
    <t>CEL ON loss of power</t>
  </si>
  <si>
    <t>LAPONTE, GABRIEL</t>
  </si>
  <si>
    <t>GLAPONT</t>
  </si>
  <si>
    <t>CASCADE CHEVROLET COMPANY, 148 EASY ST, WENATCHEE WA 98807</t>
  </si>
  <si>
    <t>UNIT OVERHEATING - PM Check</t>
  </si>
  <si>
    <t>BAASCH, GUNNER</t>
  </si>
  <si>
    <t>New Hire has not received a Van</t>
  </si>
  <si>
    <t>HILARIO ANGEL</t>
  </si>
  <si>
    <t>HANGEL</t>
  </si>
  <si>
    <t>22110</t>
  </si>
  <si>
    <t>022110</t>
  </si>
  <si>
    <t>46550</t>
  </si>
  <si>
    <t>046550</t>
  </si>
  <si>
    <t>LAWRENCE CHEV-GEO INC., 6445 CARLISLE PIKE, MECHANICSBURG PA 17050</t>
  </si>
  <si>
    <t>61746</t>
  </si>
  <si>
    <t>061746</t>
  </si>
  <si>
    <t>KJARRET - in rental since 7/7 - Declined repair was $4,622.33 at Pep Boys - why haven't we solved this? Rob Anderson - get repair reconsidered asap</t>
  </si>
  <si>
    <t>FAZIL HAMZA</t>
  </si>
  <si>
    <t>LINDSAY CHEVROLET INC, 15605 JEFFERSON DAVIS HWY, WOODBRIDGE VA 22191 (703) 670-8181</t>
  </si>
  <si>
    <t>Received email from Enterprise wanting to extend rental - his assigned vehicle (46509) is completed and ready for pickup at LINDSAY CHEVROLET INC, 15605 JEFFERSON DAVIS HWY, WOODBRIDGE VA 22191</t>
  </si>
  <si>
    <r>
      <rPr>
        <b/>
        <sz val="12"/>
        <color rgb="FFFF0000"/>
        <rFont val="Aptos"/>
        <family val="2"/>
      </rPr>
      <t>ROB ANDERSON - CALL LINDSAY and find out if this van (46509 ) is actually fixed and ready for Fazil Hamza to pick up</t>
    </r>
    <r>
      <rPr>
        <sz val="12"/>
        <color theme="1"/>
        <rFont val="Aptos"/>
        <family val="2"/>
      </rPr>
      <t>. Tech needs to return his rental and pick up his vehicle</t>
    </r>
  </si>
  <si>
    <t>46515</t>
  </si>
  <si>
    <t>021234</t>
  </si>
  <si>
    <t>FUTURE CHEVROLET OF SACRAMENTO 4811 MADISON AVE SACRAMENTO CA 95841</t>
  </si>
  <si>
    <t>061016</t>
  </si>
  <si>
    <t>MARQUES FLOYD</t>
  </si>
  <si>
    <t>MFLOYD</t>
  </si>
  <si>
    <t>Tech waiting for new van</t>
  </si>
  <si>
    <t>36043</t>
  </si>
  <si>
    <t>036043</t>
  </si>
  <si>
    <t>JEREMY BARROW</t>
  </si>
  <si>
    <t>JBARROW</t>
  </si>
  <si>
    <t>FIRESTONE COMPLETE AUTO CARE, 3908 HULL STREET RD, RICHMOND VA 23224</t>
  </si>
  <si>
    <t>Luis Smith</t>
  </si>
  <si>
    <t>FULSHEAR TIRE &amp; AUTOMOTIVE 2945 FM 1463 RD KATY TX 77494</t>
  </si>
  <si>
    <t>Will not shift</t>
  </si>
  <si>
    <t>Daniel Geiger</t>
  </si>
  <si>
    <t>Belle Tire, 51310 Gratiot Ave, New Baltimore, MI 48051, US</t>
  </si>
  <si>
    <t>Brake line blew out</t>
  </si>
  <si>
    <t>Steven Harrington</t>
  </si>
  <si>
    <t>SHARRI0</t>
  </si>
  <si>
    <t>MCCORD TIRE AND AUTO 3503 SOUTH US 41 TERRE HAUTE IN 47802</t>
  </si>
  <si>
    <t>Control arm broke</t>
  </si>
  <si>
    <t>PABLO VILANUEVA</t>
  </si>
  <si>
    <t>PVILLA0</t>
  </si>
  <si>
    <t>PEP BOYS 693 W SHAW AVE CLOVIS CA 93612</t>
  </si>
  <si>
    <t>FUEL FILLER LINE IS CUT, GAS LEAK ISSUE</t>
  </si>
  <si>
    <t>MICHAEL MITCHELL</t>
  </si>
  <si>
    <t>MMITCHE</t>
  </si>
  <si>
    <t>PRASAD, MADHO</t>
  </si>
  <si>
    <t>PEP BOYS 5895 47TH AVE SACRAMENTO CA 95824</t>
  </si>
  <si>
    <t>OVERHEATING ISSUE</t>
  </si>
  <si>
    <t>SHAWN STEVENS</t>
  </si>
  <si>
    <t>SSTEVE0</t>
  </si>
  <si>
    <t>FIRESTONE COMPLETE AUTO CARE 4323 FLEUR DR DES MOINES IA 50321</t>
  </si>
  <si>
    <t>047201</t>
  </si>
  <si>
    <t>46272</t>
  </si>
  <si>
    <t>037221</t>
  </si>
  <si>
    <t>46282 is ALSO a declined repair - Note in AMS updated - that van needs to be decommissioned and sold --- also we need a permanent solution for this tech - RDELGAL?? John Childres &amp; Jen Dyer</t>
  </si>
  <si>
    <t>BRANDON DRAZIC</t>
  </si>
  <si>
    <t>BDRAZIC</t>
  </si>
  <si>
    <t>STEVENSON, JACOB</t>
  </si>
  <si>
    <t>JSTEVEN</t>
  </si>
  <si>
    <t>LEWIS FORD OF THE RIVER REGION 2091 FAIRVIEW AVE, PRATTVILLE AL 36066</t>
  </si>
  <si>
    <t>TRANS NOT SHIFTING OUT AND CHECK ENGINE LIGHT IS ON RPMS REV UP</t>
  </si>
  <si>
    <t>023944</t>
  </si>
  <si>
    <t>Van should be ready eod 10/15</t>
  </si>
  <si>
    <t>Philip Campbell</t>
  </si>
  <si>
    <t>PCAMPBE</t>
  </si>
  <si>
    <t>PEP BOYS AT 101 W SEMINARY DR, FORT WORTH, TX 76115</t>
  </si>
  <si>
    <t>UNIT IN FOR POWER STEERING LEAK</t>
  </si>
  <si>
    <t>Pep Boys 1747 w brandon blvd
brandon, FL  33511</t>
  </si>
  <si>
    <t>WALTON EDWARDS</t>
  </si>
  <si>
    <t>FIRESTONE COMPLETE AUTO CARE, 11500 GEORGIA AVE, SILVER SPRING MD 20902</t>
  </si>
  <si>
    <t>VEH IS READY TO BE PICKED UP</t>
  </si>
  <si>
    <t xml:space="preserve">NO - Why not go pick up the van? It's ready. </t>
  </si>
  <si>
    <t>ANTHONY ARNOLD</t>
  </si>
  <si>
    <t>AARNOLD</t>
  </si>
  <si>
    <t>PEP BOYS, 101 METRO AVE, EVANSVILLE IN 47715</t>
  </si>
  <si>
    <t>Christopher Popp</t>
  </si>
  <si>
    <t>Rear diff issues</t>
  </si>
  <si>
    <t>Emmanuel Marks</t>
  </si>
  <si>
    <t>EMARKS</t>
  </si>
  <si>
    <t>Eric Davis</t>
  </si>
  <si>
    <t>EDAVIS0</t>
  </si>
  <si>
    <t>ROGERS TRUCK REPAIRS 900 S ROBERTS ST AMARILLO TX</t>
  </si>
  <si>
    <t>FREDDIE CARABALLO</t>
  </si>
  <si>
    <t>FCARABA</t>
  </si>
  <si>
    <t>Van needs to be transported</t>
  </si>
  <si>
    <t>ISAC RAMOS</t>
  </si>
  <si>
    <t>IVAZQUE</t>
  </si>
  <si>
    <t>Van needs to be assigned</t>
  </si>
  <si>
    <t>21980</t>
  </si>
  <si>
    <t>021980</t>
  </si>
  <si>
    <t xml:space="preserve">ABS issues </t>
  </si>
  <si>
    <t xml:space="preserve">VAN IS READY TO GO. Added to Monday.com </t>
  </si>
  <si>
    <t>NO - add to Monday.com</t>
  </si>
  <si>
    <t>36544</t>
  </si>
  <si>
    <t>036544</t>
  </si>
  <si>
    <t>Fuel Smell &amp; CEL</t>
  </si>
  <si>
    <t xml:space="preserve">Repair Van - Rob Anderson - please find out where this van went for repair - Tech said Pep boys in Indio </t>
  </si>
  <si>
    <t>JOSEPH PONZIO</t>
  </si>
  <si>
    <t>BELLE TIRE CO #50 51310 GRATIOT CHESTERFIELD MI 48051</t>
  </si>
  <si>
    <t>WILLIAM POE</t>
  </si>
  <si>
    <t>EXHAUST LEAK, AND SIDE SLIDING DOOR STILL INOPERATIVE</t>
  </si>
  <si>
    <r>
      <t xml:space="preserve">Keys were burnt in House fire. </t>
    </r>
    <r>
      <rPr>
        <b/>
        <sz val="12"/>
        <color rgb="FFC00000"/>
        <rFont val="Aptos"/>
        <family val="2"/>
      </rPr>
      <t xml:space="preserve">Why does he need a rental for keys to be made? </t>
    </r>
  </si>
  <si>
    <t>Repair van (HE DID GO TO SHOP AND FOUND THE KEY FOR THEM)</t>
  </si>
  <si>
    <t>JOE CONDIO</t>
  </si>
  <si>
    <t>BELLE TIRE CO #50, 51310 GRATIOT, CHESTERFIELD MI 48051</t>
  </si>
  <si>
    <t>HEATER CORE LEAKING</t>
  </si>
  <si>
    <t>COLIN BANIK</t>
  </si>
  <si>
    <t>CBANIK</t>
  </si>
  <si>
    <t>33 PALOMBA DR Springfield  CT</t>
  </si>
  <si>
    <t>VAN IS AT THE FIRESTONE, GETTING A FULL MANTAINANCE CHECK</t>
  </si>
  <si>
    <t>JUAN TIZOC</t>
  </si>
  <si>
    <t>JTIZOC</t>
  </si>
  <si>
    <t>PEP BOYS 8103 MARBACH RD SAN ANTONIO TX 78227</t>
  </si>
  <si>
    <t>CEL ON van continues to run for 10 to 15 seconds after he shuts it off</t>
  </si>
  <si>
    <t>BRADY, PAUL</t>
  </si>
  <si>
    <t>PBRADY</t>
  </si>
  <si>
    <t>PEP BOYS  1911 West St, Annapolis, MD 21401</t>
  </si>
  <si>
    <t>Tech is stating his truck has no headlights and no power in cab, lights in cab flicker and outlets have no power</t>
  </si>
  <si>
    <t>THIBODEAU, PAUL</t>
  </si>
  <si>
    <t>Fluid Leak and Transmission Issue</t>
  </si>
  <si>
    <t>New update tech can retrive the van on Oct 16th.</t>
  </si>
  <si>
    <t>No, tech to return rental tomorrow 10/17</t>
  </si>
  <si>
    <t>GARZA, ROY</t>
  </si>
  <si>
    <t>PEP BOYS 212 W. EXPRESSWAY 83 WESLACO TX 78596</t>
  </si>
  <si>
    <t>2317 N Galloway Ave, Mesquite, TX 75150</t>
  </si>
  <si>
    <t>Cel on loss of power</t>
  </si>
  <si>
    <t>WOODRUM, WILLIAM</t>
  </si>
  <si>
    <t>WWOODRU</t>
  </si>
  <si>
    <t>TIRES PLUS 1980 EXPERIMENT STATION RD WATKINSVILLE GA 30677</t>
  </si>
  <si>
    <t xml:space="preserve">Vehicle shuts off in between - </t>
  </si>
  <si>
    <t>MONTIEL, BENITO</t>
  </si>
  <si>
    <t>BMONTIE</t>
  </si>
  <si>
    <t>PEP BOYS, 2411 F ST BAKERSFIELD CA 93301</t>
  </si>
  <si>
    <t>SHELTON, BRANDI</t>
  </si>
  <si>
    <t>BSHELTO</t>
  </si>
  <si>
    <t>ACTS FLEET MAINT SERVICE INC, 10625 LEXINGTON DR, KNOXVILLE TN 37932</t>
  </si>
  <si>
    <t>Transmission Issue</t>
  </si>
  <si>
    <t>CHEVROLET BUICK MARBLE FALLS, 2301 HWY 281 N, MARBLE FALLS TX 78654</t>
  </si>
  <si>
    <t>Repair van (ETA ON REPAIRS THEY SAID IT WOULD BE MONDAY OR TUE NEXT WEEK TO GET ALL THE PART AND REPAIR UNIT AS LONG AS NOTHING ELSE IS WRONG)</t>
  </si>
  <si>
    <t>CAROMINA LUGO</t>
  </si>
  <si>
    <t>CLUGO</t>
  </si>
  <si>
    <r>
      <t xml:space="preserve">Van is coming from a BYOV tech / </t>
    </r>
    <r>
      <rPr>
        <i/>
        <sz val="12"/>
        <color theme="1"/>
        <rFont val="Aptos"/>
        <family val="2"/>
      </rPr>
      <t>currently located at 1528 Canterford Ct. VIRGINIA BEACH, VA. 23464</t>
    </r>
  </si>
  <si>
    <t>FULL MAINTENANCE CHECK NEW HIRE</t>
  </si>
  <si>
    <r>
      <t xml:space="preserve">Van is coming from a BYOV tech / </t>
    </r>
    <r>
      <rPr>
        <i/>
        <sz val="12"/>
        <color theme="1"/>
        <rFont val="Aptos"/>
        <family val="2"/>
      </rPr>
      <t xml:space="preserve">currently located at 1528 Canterford Ct. VIRGINIA BEACH, VA. 23464 / </t>
    </r>
    <r>
      <rPr>
        <i/>
        <u/>
        <sz val="12"/>
        <color theme="1"/>
        <rFont val="Aptos"/>
        <family val="2"/>
      </rPr>
      <t>Van will be towed to a shop to be checked over (been sitting for about a year) and then transported to the new hire</t>
    </r>
  </si>
  <si>
    <t>CAM STONE'S AUTOMOTIVE INC, 74867 VELIE WAY, PALM DESERT CA 92260</t>
  </si>
  <si>
    <r>
      <rPr>
        <sz val="12"/>
        <color rgb="FF000000"/>
        <rFont val="Aptos"/>
        <family val="2"/>
      </rPr>
      <t xml:space="preserve">Repair van </t>
    </r>
    <r>
      <rPr>
        <b/>
        <sz val="12"/>
        <color rgb="FF000000"/>
        <rFont val="Aptos"/>
        <family val="2"/>
      </rPr>
      <t>(BIG O, they were unable to repair engine issue. Repair shop changed)</t>
    </r>
  </si>
  <si>
    <t>DUSTIN JEANNICE</t>
  </si>
  <si>
    <t>DJEANNI</t>
  </si>
  <si>
    <t>Gerber collision 3322 broad st lake charles la 70615</t>
  </si>
  <si>
    <t>Van leak water inside, parts were already ordered and in stock now</t>
  </si>
  <si>
    <t>GEORGE JOHNSTON</t>
  </si>
  <si>
    <t>PEP BOYS 1113 SCRANTON-CARBONDALE SCRANTON PA 18508</t>
  </si>
  <si>
    <t xml:space="preserve">TRANSMISSION LEAK, CEL LIGHT IS ON </t>
  </si>
  <si>
    <t>PADILLA, GEORGE</t>
  </si>
  <si>
    <t>MIDAS #5630 - 613872UA, 1769 SW LOOP 410, SAN ANTONIO, TX 78227</t>
  </si>
  <si>
    <t>CEL on fuel gauge inop</t>
  </si>
  <si>
    <t>SANTIAGO, JOSEPH</t>
  </si>
  <si>
    <t>JSANTI1</t>
  </si>
  <si>
    <t xml:space="preserve"> (LESON CHEVROLET) 1501 WESTBANK EXPY, HARVEY, LA, 70058</t>
  </si>
  <si>
    <t>Throttle Body needs to be replaced</t>
  </si>
  <si>
    <t>Tech to receive a rental for one to two days as Dealership already has the part to repair van (short term)</t>
  </si>
  <si>
    <t>Joseph Santiago</t>
  </si>
  <si>
    <t>VEHICLE GOING IN TO LIMP MODE.</t>
  </si>
  <si>
    <t>LESON CHEVROLET, 1501 WESTBANK EXPWY, HARVEY LA 70058</t>
  </si>
  <si>
    <t>PRESTIN, EDWARD</t>
  </si>
  <si>
    <t>BELLE TIRE CO #19, 36591 PLYMOUTH RD, LIVONIA MI 48150</t>
  </si>
  <si>
    <t>REDUCED ENGINE POWER WARNING CAME ON, TAIL LIGHTS NOT WORKING AND WINDOW CRANK</t>
  </si>
  <si>
    <t>Tech recieved Loaner</t>
  </si>
  <si>
    <t>MAZE, DENNIS</t>
  </si>
  <si>
    <t>GB AUTO SERVICE INC 1425 E HERNDON AVE CLOVIS CA 93611</t>
  </si>
  <si>
    <t>Gas cap, Brakes, AC and 3 Tires replacement issues</t>
  </si>
  <si>
    <t>46607</t>
  </si>
  <si>
    <t>061551</t>
  </si>
  <si>
    <t>36243</t>
  </si>
  <si>
    <t>037035</t>
  </si>
  <si>
    <t>Repair van - Holman approval was on 9/15 for $2694 - when will repair be completed?  van should be completted this week</t>
  </si>
  <si>
    <t>HIGGINS, FREDRICK</t>
  </si>
  <si>
    <t>FHIGGIN</t>
  </si>
  <si>
    <t>PEP BOYS 7071 Commerce Dr, Olive Branch, MS 38654</t>
  </si>
  <si>
    <t>ENGINE DERATED INTERMITENTLY AND NOW IT STARTS AND THEN STALLS</t>
  </si>
  <si>
    <t>46174</t>
  </si>
  <si>
    <t>046174</t>
  </si>
  <si>
    <t xml:space="preserve">Tech does not have a permanent van assignment - John C/Jen - get a van assigment in TPMS - if it is THIS truck, then please make sure he has the van on the way / Team working on </t>
  </si>
  <si>
    <t>WHITE, DELROY</t>
  </si>
  <si>
    <t>DWHITE</t>
  </si>
  <si>
    <t>PEP BOYS 4301 LAKE WORTH RD LAKE WORTH FL 33461</t>
  </si>
  <si>
    <t>DRIVER CONCER NO BRAKES AND VEHICLE STALLED</t>
  </si>
  <si>
    <t>036903</t>
  </si>
  <si>
    <t xml:space="preserve">ABS issues - YAY!!! HERTZ RENTAL GONE!!! </t>
  </si>
  <si>
    <t>61212</t>
  </si>
  <si>
    <t>061212</t>
  </si>
  <si>
    <t>BILLLUPS, MICHAEL</t>
  </si>
  <si>
    <t>VEH "POPPED" AND THEN SHUT DOWN</t>
  </si>
  <si>
    <t>SHOP WILL LOOK AT THE VEHICLE ON MONDAY 5/20. Driver needs rental Extension.</t>
  </si>
  <si>
    <t>TROBINS</t>
  </si>
  <si>
    <r>
      <rPr>
        <sz val="12"/>
        <color rgb="FF000000"/>
        <rFont val="Aptos"/>
        <family val="2"/>
      </rPr>
      <t>Tech requested for rental extension</t>
    </r>
    <r>
      <rPr>
        <b/>
        <sz val="12"/>
        <color rgb="FF000000"/>
        <rFont val="Aptos"/>
        <family val="2"/>
      </rPr>
      <t xml:space="preserve"> (Need to check with ROB about the extension status)</t>
    </r>
  </si>
  <si>
    <t xml:space="preserve">37306	</t>
  </si>
  <si>
    <t>FIRESTONE COMPLETE AUTO CARE, 2311 MILITARY RD, NIAGARA FALLS NY 14304</t>
  </si>
  <si>
    <t>Broken Gear shift cable</t>
  </si>
  <si>
    <t>Reapir Van</t>
  </si>
  <si>
    <t>CHAN, HERMON</t>
  </si>
  <si>
    <t>HCHAN</t>
  </si>
  <si>
    <t>NWCARZONE, 8210 PINEMONT DR, HOUSTON TX 77040</t>
  </si>
  <si>
    <t>OVERHEATING - HOSE LEAKING ISSUE</t>
  </si>
  <si>
    <t>RARTHU1</t>
  </si>
  <si>
    <t>61257</t>
  </si>
  <si>
    <t>GABRIEL ASNNIS</t>
  </si>
  <si>
    <t>GASCENC</t>
  </si>
  <si>
    <t>BAD VIBRATION</t>
  </si>
  <si>
    <t>BUTLER, WINFRED</t>
  </si>
  <si>
    <t>WBUTLE0</t>
  </si>
  <si>
    <t>AAMCO TOTAL CAR CARE , 2409 S BELL BLVD, CEDAR PARK TX 78613</t>
  </si>
  <si>
    <t>POWER STEERING LEAKING ISSUE</t>
  </si>
  <si>
    <t>61312</t>
  </si>
  <si>
    <t>Andrew Zegers</t>
  </si>
  <si>
    <t xml:space="preserve">MR TIRE 96 TULIP DR LEWES DE 19958 </t>
  </si>
  <si>
    <t>Radiator hose broke, overheated</t>
  </si>
  <si>
    <t>046995</t>
  </si>
  <si>
    <t>ASHLEY ESTRADA</t>
  </si>
  <si>
    <t>AESTRAD</t>
  </si>
  <si>
    <t xml:space="preserve">When will he get his van? @childres/@jen? </t>
  </si>
  <si>
    <t>47086</t>
  </si>
  <si>
    <t>047086</t>
  </si>
  <si>
    <t>46643</t>
  </si>
  <si>
    <t>046643</t>
  </si>
  <si>
    <t>JAMES KEPLEY</t>
  </si>
  <si>
    <t>JKEPLEY</t>
  </si>
  <si>
    <t xml:space="preserve">Rental request </t>
  </si>
  <si>
    <t>Joseph Cole</t>
  </si>
  <si>
    <t>Jcole</t>
  </si>
  <si>
    <t>SPECHT, KEVIN</t>
  </si>
  <si>
    <t>KSPECHT</t>
  </si>
  <si>
    <t>MEINEKE CAR CARE 2717 S 8TH ST. SUITE 3 LINCOLN NE 68502</t>
  </si>
  <si>
    <t>Low oil pressure &amp; brakes making noise</t>
  </si>
  <si>
    <t>NICO GROVES</t>
  </si>
  <si>
    <t>NGROVES</t>
  </si>
  <si>
    <t>AAMCO TOTAL CAR CARE, 2918 WADE HAMPTON BLVD, TAYLORS SC 29687</t>
  </si>
  <si>
    <t>OIL LEAK</t>
  </si>
  <si>
    <t>Repair van HERTZ rental - WHY A HERTZ RENTAL??  Driver is banned from Enterprise</t>
  </si>
  <si>
    <t>NOT HERTZ</t>
  </si>
  <si>
    <t>SCOTT HAMILTON</t>
  </si>
  <si>
    <t>JEFFREY REPAIR SERVICE INC 2071 15TH ST SW MASON CITY IA 50401</t>
  </si>
  <si>
    <t>Robert Broome</t>
  </si>
  <si>
    <t>RBROOME</t>
  </si>
  <si>
    <t>061745</t>
  </si>
  <si>
    <r>
      <t xml:space="preserve">Cannot update AMS as vehicle is not loaded in AMS - </t>
    </r>
    <r>
      <rPr>
        <sz val="12"/>
        <color rgb="FFFF0000"/>
        <rFont val="Aptos"/>
        <family val="2"/>
      </rPr>
      <t xml:space="preserve">Can you change the rental to his correct assigned vehicle? Close this PO and re-open? </t>
    </r>
  </si>
  <si>
    <t>JAYSHAWN ROWLS</t>
  </si>
  <si>
    <t>JROWLS</t>
  </si>
  <si>
    <t>PEP BOYS, 6820 S FLORIDA AVE, LAKELAND FL 33813</t>
  </si>
  <si>
    <t>Rental extension requested by Tech</t>
  </si>
  <si>
    <t xml:space="preserve"> Pep Boys 7725 w newberry rd gainesville, FL  32606</t>
  </si>
  <si>
    <t>ENGINE IS SEIZED</t>
  </si>
  <si>
    <r>
      <rPr>
        <sz val="12"/>
        <color rgb="FF000000"/>
        <rFont val="Aptos"/>
        <family val="2"/>
      </rPr>
      <t xml:space="preserve">Repair van - </t>
    </r>
    <r>
      <rPr>
        <b/>
        <sz val="12"/>
        <color rgb="FFFF0000"/>
        <rFont val="Aptos"/>
        <family val="2"/>
      </rPr>
      <t>@rob anderson, please find out if this van was driven without oil asap Last oil change was 5k miles. will have to check with shop tomorrow</t>
    </r>
  </si>
  <si>
    <t>YOUNG, ANDRE</t>
  </si>
  <si>
    <t>AYOUNG</t>
  </si>
  <si>
    <r>
      <t xml:space="preserve">Rental Request - </t>
    </r>
    <r>
      <rPr>
        <b/>
        <sz val="12"/>
        <color rgb="FFFF0000"/>
        <rFont val="Aptos"/>
        <family val="2"/>
      </rPr>
      <t>when will his van be arriving? John/Jennifer?</t>
    </r>
  </si>
  <si>
    <t>36488</t>
  </si>
  <si>
    <t>036488</t>
  </si>
  <si>
    <t>FRANKLIN, JOEY</t>
  </si>
  <si>
    <t>PEP BOYS, 10275 NW FREEWAY HOUSTONE 77037</t>
  </si>
  <si>
    <t xml:space="preserve">Brakes grinding </t>
  </si>
  <si>
    <t>James Sawyer</t>
  </si>
  <si>
    <t>JSAWYER</t>
  </si>
  <si>
    <t>PEP BOYS 11999 CLAYTON BLVD CLAYTON NC 27520</t>
  </si>
  <si>
    <r>
      <t xml:space="preserve">Rental Request - </t>
    </r>
    <r>
      <rPr>
        <sz val="12"/>
        <color rgb="FFFF0000"/>
        <rFont val="Aptos"/>
        <family val="2"/>
      </rPr>
      <t>when will his van be arriving? John/Jennifer?</t>
    </r>
  </si>
  <si>
    <t>PETER KANTZAS</t>
  </si>
  <si>
    <t>PKANTZA</t>
  </si>
  <si>
    <t>WICKLANDER, SEAN</t>
  </si>
  <si>
    <t>BROWN, WILLIAM</t>
  </si>
  <si>
    <t>WBROWN</t>
  </si>
  <si>
    <t>FIRESTONE COMPLETE AUTO CARE, 1001 N WESLEYAN BLVD, ROCKY MOUNT NC 27804</t>
  </si>
  <si>
    <t>BRAKE DIAGNOSE AND REPAIRS</t>
  </si>
  <si>
    <t>036383</t>
  </si>
  <si>
    <t>CEL on, brakes lock up</t>
  </si>
  <si>
    <t>DWAYNE BLACKMON CHEV,INC, PO BOX 25, TUPELO MS 38802</t>
  </si>
  <si>
    <t>Trans warrranty - APARSO0 - in rental since 7/8 - van is at Eaton Chevrolet - warranty transmission repair - they have taken 2 months and still not approved by GM for replacement of the transmission under warranty.. Moved van to another shop</t>
  </si>
  <si>
    <t>Move the van to another shop - repair it and ask Holman to get our money back from Eaton Chevrolet moved van to another shop</t>
  </si>
  <si>
    <t>036317</t>
  </si>
  <si>
    <t>Gary Acord</t>
  </si>
  <si>
    <t>GACORD</t>
  </si>
  <si>
    <t>FIRESTONE COMPLETE AUTO CARE, 1772 VIRGINIA BEACH BLVD, VIRGINIA BEACH VA 23454</t>
  </si>
  <si>
    <t>Engine issues</t>
  </si>
  <si>
    <t>Robert Urquhart</t>
  </si>
  <si>
    <t>BRAKES ARE GRINDING AND ABS LIGHT IS ON</t>
  </si>
  <si>
    <t>I tried reaching out to tech to find out where he took the van, no answer Finally got in touch with the tech, he says he can safely driver the van until EOD Friday and drop off the van at a Pep Boys</t>
  </si>
  <si>
    <t>Michael Bonomi</t>
  </si>
  <si>
    <t>Currently at PEP BOYS, 2400 GOLDSTAR HWY, MYSTIC CT 06355</t>
  </si>
  <si>
    <t>RENTAL GIVING HIS VAN TO A NEW HIRE</t>
  </si>
  <si>
    <t>We are needing to find this technician another van due to engine issues / jchild2</t>
  </si>
  <si>
    <t>manuel benavide</t>
  </si>
  <si>
    <t>MBENAVI</t>
  </si>
  <si>
    <t>Pep Boys  1960 Rd E, Humble, TX 77346</t>
  </si>
  <si>
    <t>HARDEN, ANDREW</t>
  </si>
  <si>
    <t>SALINAS, SERGIO</t>
  </si>
  <si>
    <t>PEP BOYS 2317 N GALLOWAY AVE MESQUITE TX 75150</t>
  </si>
  <si>
    <t>CEL IS ON AND ADVANCE TRACK LIGHT IS ON</t>
  </si>
  <si>
    <t>HARIS, MOHAMMAD</t>
  </si>
  <si>
    <t>MHARIS</t>
  </si>
  <si>
    <t>PEP BOYS 2500 ARDEN WAY-UNIT #101 SACRAMENTO CA 95825</t>
  </si>
  <si>
    <t>NO START BATTERY ISSUE</t>
  </si>
  <si>
    <r>
      <rPr>
        <sz val="12"/>
        <color rgb="FF000000"/>
        <rFont val="Aptos"/>
        <family val="2"/>
      </rPr>
      <t xml:space="preserve">Tech requested for rental extension </t>
    </r>
    <r>
      <rPr>
        <b/>
        <sz val="12"/>
        <color rgb="FF000000"/>
        <rFont val="Aptos"/>
        <family val="2"/>
      </rPr>
      <t>(Need to check with Rob A about current status) ETA of 10/24</t>
    </r>
  </si>
  <si>
    <t>HENKEMEYER, CHRISTOPHER</t>
  </si>
  <si>
    <t>PEP BOYS 11980 CENTRAL AVE CHINO CA 91710</t>
  </si>
  <si>
    <t>DRIVABILITY ISSUE, TEMP GUAGE WORKING OFF AND ON</t>
  </si>
  <si>
    <t>Garrett Omara</t>
  </si>
  <si>
    <t>GOMARA</t>
  </si>
  <si>
    <t xml:space="preserve"> JONES CHEVROLET 2035 US-14, RICHLAND CENTER, WI 53581</t>
  </si>
  <si>
    <t>TRANSMISSION WONT GO IN REVERSE</t>
  </si>
  <si>
    <t>46949</t>
  </si>
  <si>
    <t>046949</t>
  </si>
  <si>
    <t>Darius Smith</t>
  </si>
  <si>
    <t>DSMITH0</t>
  </si>
  <si>
    <t>MONROE 4220 ALBANY POST RD HYDE PARK NY</t>
  </si>
  <si>
    <t>No heat</t>
  </si>
  <si>
    <t>AVIS rental</t>
  </si>
  <si>
    <t>Tech needs new van</t>
  </si>
  <si>
    <t>Wilner Mondesir</t>
  </si>
  <si>
    <t>WMONDES</t>
  </si>
  <si>
    <t>PEP BOYS 2064 W INDIANTOWN RD JUPITER FL 33458</t>
  </si>
  <si>
    <t>Overheated</t>
  </si>
  <si>
    <t>ROBERT GAULDEN</t>
  </si>
  <si>
    <t>RGAULDE</t>
  </si>
  <si>
    <t>Needs van assigned and delivered</t>
  </si>
  <si>
    <t>Jeffery Yowe</t>
  </si>
  <si>
    <t>JYOWE</t>
  </si>
  <si>
    <t>21720</t>
  </si>
  <si>
    <t>021720</t>
  </si>
  <si>
    <t>George Vickery</t>
  </si>
  <si>
    <t>PEP BOYS 301 RTE 37 E TOMS RIVER NJ 08753</t>
  </si>
  <si>
    <t>Radiator hose burst</t>
  </si>
  <si>
    <r>
      <rPr>
        <sz val="12"/>
        <color rgb="FF000000"/>
        <rFont val="Aptos"/>
        <family val="2"/>
      </rPr>
      <t xml:space="preserve">Repair Van. </t>
    </r>
    <r>
      <rPr>
        <b/>
        <sz val="12"/>
        <color rgb="FFFF0000"/>
        <rFont val="Aptos"/>
        <family val="2"/>
      </rPr>
      <t>(Need to check the repair status) Left Voicemail, Joe Carr is also involved trying to expedite the repairs</t>
    </r>
  </si>
  <si>
    <t>61679</t>
  </si>
  <si>
    <t>061679</t>
  </si>
  <si>
    <t>VAZQUEZ RAMOS, ISAC</t>
  </si>
  <si>
    <t>PEP BOYS 1337 LAKEVIEW AVE DRACUT MA 01826</t>
  </si>
  <si>
    <t>BAD BANGING NOISE FROM REAR WHILE STOPPING AND STARTING</t>
  </si>
  <si>
    <t>SUZIE LOPEZ</t>
  </si>
  <si>
    <t>jlope63</t>
  </si>
  <si>
    <t>PEP BOYS 10225 HIGHWAY 6 SOUTH SUGAR LAND TX 77498</t>
  </si>
  <si>
    <t>Tech came back from leave and her van had reassigned to someone else</t>
  </si>
  <si>
    <t>ISAAC CURTIS</t>
  </si>
  <si>
    <t>Van# 37377 will be assigned to the New Hire / At repair shop and being transferred in Softeon from 4766 to 8175 before we can assign in TPMS / Authorized Rental</t>
  </si>
  <si>
    <t>MURPHY, BENJAMIN</t>
  </si>
  <si>
    <t>BMURPHY</t>
  </si>
  <si>
    <t>PEP BOYS, 3325 124TH AVE NW, COON RAPIDS MN 55433</t>
  </si>
  <si>
    <t>BRAKES NOT FUNCTIONING</t>
  </si>
  <si>
    <t>Philip Karamuze</t>
  </si>
  <si>
    <t>Pkaramu</t>
  </si>
  <si>
    <t>Quaility auto Body 6316 Route 32 Cairo Ny 12413</t>
  </si>
  <si>
    <t>Hit deer</t>
  </si>
  <si>
    <t>ARNOLD, MATTHEW</t>
  </si>
  <si>
    <t>MARNOL0</t>
  </si>
  <si>
    <t>CAMPBELLSVILLE FIRESTONE 100 LEBANON AVE, CAMPBELLSVILLE, KY 42718</t>
  </si>
  <si>
    <t>BRAKES MAKING NOISE AND FLUID IS LOW.</t>
  </si>
  <si>
    <t>KEITH, BLAKE</t>
  </si>
  <si>
    <t>BKEITH</t>
  </si>
  <si>
    <t>Not available</t>
  </si>
  <si>
    <r>
      <rPr>
        <sz val="12"/>
        <color rgb="FF000000"/>
        <rFont val="Aptos"/>
        <family val="2"/>
      </rPr>
      <t xml:space="preserve">Rental Request </t>
    </r>
    <r>
      <rPr>
        <b/>
        <sz val="12"/>
        <color rgb="FF000000"/>
        <rFont val="Aptos"/>
        <family val="2"/>
      </rPr>
      <t>(TECH DID NOT GET THIS VEHICLE YET)</t>
    </r>
  </si>
  <si>
    <t>ARRINGTON, JOHN</t>
  </si>
  <si>
    <t>JARRING</t>
  </si>
  <si>
    <t>MIDAS AUTOSERVICE AND TIRES, 4536 CENTRAL AVE, HOT SPRINGS AR 71913</t>
  </si>
  <si>
    <t>VEHICLE KNOCKING ISSUE</t>
  </si>
  <si>
    <t>BACK TO SHOP FOR POWER STEERING ISSUE</t>
  </si>
  <si>
    <t>SCHAEFER, JOHN</t>
  </si>
  <si>
    <t>FIRESTONE COMPLETE AUTO CARE, 4601 E TOWNE BLVD, MADISON WI 53704</t>
  </si>
  <si>
    <t>Davis, Travis</t>
  </si>
  <si>
    <t>TDAVIS</t>
  </si>
  <si>
    <t>Pending</t>
  </si>
  <si>
    <t>Van not gotten to the tech yet</t>
  </si>
  <si>
    <t>Assigning and transporting a van to the tech</t>
  </si>
  <si>
    <t>Contact John C</t>
  </si>
  <si>
    <t>JOHN GIORGAKIS</t>
  </si>
  <si>
    <t>JGIORGA</t>
  </si>
  <si>
    <t>PEP BOYS, 403 A BALTIMORE PK, BEL AIR MD 21014</t>
  </si>
  <si>
    <t>GRINDING WHILE BRAKING, SUSPENSION SQUEAKING WHILE DRIVING, PASSENGER SIDE HEADLIGHT IS OUT AND DUE FOR OIL CHANGE</t>
  </si>
  <si>
    <t>Carter Andersen</t>
  </si>
  <si>
    <t>CANDER2</t>
  </si>
  <si>
    <t>Pep Boys 1628 N Salisbury Blvd, Salisbury MD 21801</t>
  </si>
  <si>
    <t>Transmission issues warranty</t>
  </si>
  <si>
    <t>COMPLETE AUTOMOTIVE SOLUTIONS, 12 PIXLEY INDUSTRIAL PKWY, ROCHESTER NY 14624</t>
  </si>
  <si>
    <t>TRANSMISSION ISSUE</t>
  </si>
  <si>
    <t>George Lloyd</t>
  </si>
  <si>
    <t>Expert Car Care, 3016 ALAFAYA TRAIL, OVIEDO, FL 32765 </t>
  </si>
  <si>
    <t>CEL loss of power</t>
  </si>
  <si>
    <t>Pep Boys 6791 e shelby drive memphis, TN  38141</t>
  </si>
  <si>
    <t>Roger Imhoff</t>
  </si>
  <si>
    <t>Rimhoff</t>
  </si>
  <si>
    <t>Goss Chevrolet 622 State route 11 Chemplain NY 12919</t>
  </si>
  <si>
    <t>MICHAEL SHRUM</t>
  </si>
  <si>
    <t>MSHRUM</t>
  </si>
  <si>
    <t>820 N MAIN ST, CAVE CITY, AR 72521,</t>
  </si>
  <si>
    <t>Brian Powers</t>
  </si>
  <si>
    <t>2615 MONROE AVE VINELAND NJ--08361--</t>
  </si>
  <si>
    <t>No brakes</t>
  </si>
  <si>
    <t>HEMINGTON, JAMES</t>
  </si>
  <si>
    <t>AAMCO, 1855 Liberty St NE, Salem, OR 97303</t>
  </si>
  <si>
    <t>VEHICLE WILL NOT GO INTO REVERSE</t>
  </si>
  <si>
    <t xml:space="preserve"> Felix Bogopolsky</t>
  </si>
  <si>
    <t>PEP BOYS 518 OLD POST RD EDISON NJ 08817</t>
  </si>
  <si>
    <t xml:space="preserve">ETHAN ROSS </t>
  </si>
  <si>
    <t>EROSS</t>
  </si>
  <si>
    <t>1723 UPTON ST, DEFIANCE, OH 43512, USA</t>
  </si>
  <si>
    <t>Coolant Leak ISSUE</t>
  </si>
  <si>
    <t>RUDY DACPANO</t>
  </si>
  <si>
    <t>RDACPAN</t>
  </si>
  <si>
    <t>AAMCO TOTAL CAR CARE    968 E ARROW HWY  COVINA, CA, 91724 </t>
  </si>
  <si>
    <t>No - Jennifer got tech a spare</t>
  </si>
  <si>
    <t xml:space="preserve">Electrical issue </t>
  </si>
  <si>
    <t>61771</t>
  </si>
  <si>
    <t>061771</t>
  </si>
  <si>
    <t>PEP BOYS, 143 145 BOSTON POST RD, ORANGE CT 06477</t>
  </si>
  <si>
    <t>Van 61771 is pending Jassiel Transport / No ETA posted yet</t>
  </si>
  <si>
    <t>MARKS, EMMANUAL</t>
  </si>
  <si>
    <t>PEP BOYS 1577 GALLATIN PIKE MADISON TN 37115</t>
  </si>
  <si>
    <t xml:space="preserve">CEL is on </t>
  </si>
  <si>
    <t>ISSAC RAMOS</t>
  </si>
  <si>
    <t>Tech (ISSAC RAMOS) needs rental extension</t>
  </si>
  <si>
    <t>Mark Gonder</t>
  </si>
  <si>
    <t>MGONDER</t>
  </si>
  <si>
    <t>Vehicle was hit while parked overnight, not yet transported to repair shop, at tech's home</t>
  </si>
  <si>
    <t>DAMAGE TO PASS SIDE DOOR AND MIRROR GLASS BROKEN OUT. SCRATCH ON MIRROR.</t>
  </si>
  <si>
    <t>To be taken to collision shop and repaired</t>
  </si>
  <si>
    <t>DRAZIC, BRANDON</t>
  </si>
  <si>
    <t>Pep Boys 1008 central ave Albany NY</t>
  </si>
  <si>
    <t>Muffler fell off</t>
  </si>
  <si>
    <t xml:space="preserve">ROY SWANSON </t>
  </si>
  <si>
    <t>RSWANS3</t>
  </si>
  <si>
    <t>GDYR AUTO SERVICE CTR #2822 450 MOUNT CROSS RD DANVILLE VA 24540</t>
  </si>
  <si>
    <t>Wheel bearings</t>
  </si>
  <si>
    <t>46227</t>
  </si>
  <si>
    <t>046227</t>
  </si>
  <si>
    <t>Trans issues</t>
  </si>
  <si>
    <r>
      <rPr>
        <sz val="12"/>
        <color rgb="FF000000"/>
        <rFont val="Aptos"/>
        <family val="2"/>
      </rPr>
      <t xml:space="preserve">Repair van </t>
    </r>
    <r>
      <rPr>
        <b/>
        <sz val="12"/>
        <color rgb="FF000000"/>
        <rFont val="Aptos"/>
        <family val="2"/>
      </rPr>
      <t>(Tech requesting rental again)</t>
    </r>
  </si>
  <si>
    <t>Joshua Carlton</t>
  </si>
  <si>
    <t>JCARLTO</t>
  </si>
  <si>
    <t>Chipps Auto Repair 21 Dylan Dr Fairmont , WV 26554</t>
  </si>
  <si>
    <t xml:space="preserve">Transmission and Tire issues </t>
  </si>
  <si>
    <t>COLTON MARTELL</t>
  </si>
  <si>
    <t>CMARTEL</t>
  </si>
  <si>
    <t>New Rental Request,  @jennifer do we have a van ready to go for this person?</t>
  </si>
  <si>
    <t>May have other van, approval pending</t>
  </si>
  <si>
    <t>DELACEY MOORE</t>
  </si>
  <si>
    <t>DMOORE</t>
  </si>
  <si>
    <t>PEP BOYS 1116 LYNNHAVEN PKWY VIRGINIA BEACH VA 23452</t>
  </si>
  <si>
    <t>TIRE REPAIR AND REBALANCE</t>
  </si>
  <si>
    <t>ELI SOCKEY</t>
  </si>
  <si>
    <t>ESOCKEY</t>
  </si>
  <si>
    <t>PRECISION TUNE #048-08, 2101 S THOMPSON ST, SPRINGDALE AR 72764</t>
  </si>
  <si>
    <t xml:space="preserve">MICHAEL COLLINS </t>
  </si>
  <si>
    <t>MCOLLI0</t>
  </si>
  <si>
    <t>Waiting for van to be delivered</t>
  </si>
  <si>
    <t>Robert Higgins</t>
  </si>
  <si>
    <t>RHIGGIN</t>
  </si>
  <si>
    <t>FIRESTONE COMPLETE AUTO CARE 127 COOK ST ABINGDON VA 24210</t>
  </si>
  <si>
    <t>VEHICLE HAS A KNOCK/RATTLE WITH ENGINE, COOLANT LEAK EVIDENT WITH ANTIFREEZE SMELL COMING THROUGH DASH, AND TPMS LIGHT IS ON</t>
  </si>
  <si>
    <t>TAJMOHAMMAD KHILWAT</t>
  </si>
  <si>
    <t>TKHILWA</t>
  </si>
  <si>
    <t>2500 arden way sacramento, CA  95825</t>
  </si>
  <si>
    <t>Coolant leaking, massiva oil leak</t>
  </si>
  <si>
    <t>Chis Sutton</t>
  </si>
  <si>
    <t>CSUTTON</t>
  </si>
  <si>
    <t>FIRESTONE COMPLETE AUTO CARE, 4000 FORT CAMPBELL BLVD, HOPKINSVILLE KY 42240</t>
  </si>
  <si>
    <t>MIDAS #5630, 1769 S W LOOP 410, SAN ANTONIO TX 78227</t>
  </si>
  <si>
    <t>FUEL PUMP REPLACED</t>
  </si>
  <si>
    <t>61786</t>
  </si>
  <si>
    <t>WALZEL, JOSEPH</t>
  </si>
  <si>
    <t>11710 PIKA DR, WALDORF, MD 20602</t>
  </si>
  <si>
    <t>DAVID HANSEN</t>
  </si>
  <si>
    <t xml:space="preserve">Coolant leak issue </t>
  </si>
  <si>
    <t>46964</t>
  </si>
  <si>
    <t>046964</t>
  </si>
  <si>
    <t>311 FOREST PARK RD, ELIZABETH CITY, NC 27909</t>
  </si>
  <si>
    <t>Shaquon Wise</t>
  </si>
  <si>
    <t>SWISE0</t>
  </si>
  <si>
    <t>GERBER COLLISION, 1290 PORTMAN DRIVE SE, CONYERS GA 30094</t>
  </si>
  <si>
    <t>Accident</t>
  </si>
  <si>
    <t>PAUL DILEY</t>
  </si>
  <si>
    <t xml:space="preserve">ARKANSAS AUTOMOTIVE &amp; TRUCK MA, 129 SHADY GROVE RD, HOT SPRINGS AR 71901 waiting on estimate from shop </t>
  </si>
  <si>
    <t>Loses eletrical power for gauges and tail lights i</t>
  </si>
  <si>
    <t>SHANE WILLIAMS</t>
  </si>
  <si>
    <t xml:space="preserve">Accident broken brake light after tech backed into something </t>
  </si>
  <si>
    <t>37377</t>
  </si>
  <si>
    <t>021672</t>
  </si>
  <si>
    <t>46708</t>
  </si>
  <si>
    <t>046708</t>
  </si>
  <si>
    <t>46127</t>
  </si>
  <si>
    <t>046127</t>
  </si>
  <si>
    <t xml:space="preserve">MAHMOOD WALI </t>
  </si>
  <si>
    <t>MWALI</t>
  </si>
  <si>
    <t>2384 PLANK RD FREDRICKSBURG VA 22401</t>
  </si>
  <si>
    <t>WRIGHT, CYMONE</t>
  </si>
  <si>
    <t>Awright</t>
  </si>
  <si>
    <t>JOE BULLARD CHEVROLET INC 2900 GOVERNMENT BOULEVARD MOBILE AL 36606</t>
  </si>
  <si>
    <t>DIVONTAE CASTO</t>
  </si>
  <si>
    <t>DCASTO</t>
  </si>
  <si>
    <t>MOHAMMAD HAIDARI</t>
  </si>
  <si>
    <t>MR TIRE, 1317 W PATRICK ST, FREDERICK MD 21702</t>
  </si>
  <si>
    <t>Tech requesting extension for rental</t>
  </si>
  <si>
    <t>MORESCHI II, ALBERT</t>
  </si>
  <si>
    <t>TIRE KINGDOM, 233 WEST INDIANTOWN ROAD JUPITER,FLORIDA,US 33458</t>
  </si>
  <si>
    <t>HOSE IS LEAKING</t>
  </si>
  <si>
    <t>MCKELLAR, BLAKE</t>
  </si>
  <si>
    <t>BMCKELL</t>
  </si>
  <si>
    <t>FIRESTONE COMPLETE AUTO CARE, 4750 16TH ST, MOLINE IL 61265</t>
  </si>
  <si>
    <t>Oil Leak Issue</t>
  </si>
  <si>
    <t>MEHRABI, SAFIULLAH</t>
  </si>
  <si>
    <t>SMEHRAB</t>
  </si>
  <si>
    <t>PEP BOYS 7800 RICHMOND HWY, COMMUNITY, VA 22306</t>
  </si>
  <si>
    <t>NO CRANK//NO START ISSUE</t>
  </si>
  <si>
    <t>RICKETTS, KEVIN</t>
  </si>
  <si>
    <t>Broken Gear shift cable issue</t>
  </si>
  <si>
    <t>4770 CENTERLINE DR, KNOXVILLE, TN 37917</t>
  </si>
  <si>
    <t xml:space="preserve">Shut Down </t>
  </si>
  <si>
    <t xml:space="preserve"> Eli Lindsey</t>
  </si>
  <si>
    <t>ELINDSE</t>
  </si>
  <si>
    <t>ONSITE FLEET SERVICES, 2400 WEAVER WAY, ATLANTA GA 30340</t>
  </si>
  <si>
    <t>Quatrey Belcher</t>
  </si>
  <si>
    <t>QBELCHE</t>
  </si>
  <si>
    <t>Christopher Larson</t>
  </si>
  <si>
    <r>
      <t xml:space="preserve">Repair Van - </t>
    </r>
    <r>
      <rPr>
        <sz val="12"/>
        <color rgb="FFC00000"/>
        <rFont val="Aptos"/>
        <family val="2"/>
      </rPr>
      <t>where is his van?</t>
    </r>
  </si>
  <si>
    <t>CLEVENS DELICE</t>
  </si>
  <si>
    <t>CDELICE</t>
  </si>
  <si>
    <t>Cox Automotive Fleet Services Shop, 6802 BUFORD HWY, DORAVILLE GA 30340</t>
  </si>
  <si>
    <t>exhaust issue</t>
  </si>
  <si>
    <t>GREGG PAULSEN</t>
  </si>
  <si>
    <t>GPAULSE</t>
  </si>
  <si>
    <t>3636 EASTERN AVE, DAVENPORT, IA 52807</t>
  </si>
  <si>
    <t>BATTERY CHARGING ISSUE</t>
  </si>
  <si>
    <t>Austin Johnson</t>
  </si>
  <si>
    <t>AJOHNSO</t>
  </si>
  <si>
    <t>GM SPECIALIST INC 232 GARDEN HWY YUBA CITY CA 95991</t>
  </si>
  <si>
    <t xml:space="preserve">OIL CHANGE/TIRE ROTATION AND STATES VEHICLES STEERING IS VERY HARD WHEN TURNING </t>
  </si>
  <si>
    <t>JOEL VREELAND</t>
  </si>
  <si>
    <t>JVREELA</t>
  </si>
  <si>
    <t>2237 capital circle ne tallahassee, FL  32308</t>
  </si>
  <si>
    <t>TRANSMISSION SLIPPING</t>
  </si>
  <si>
    <t xml:space="preserve">BRIAN POWERS </t>
  </si>
  <si>
    <t>PEP BOYS 323 W LANDIS AVE VINELAND NJ 08360</t>
  </si>
  <si>
    <t>MULTIPLE BRAKE LIGHTS ON</t>
  </si>
  <si>
    <t>Tech needs another rental as van is not repaired yet</t>
  </si>
  <si>
    <t>61649</t>
  </si>
  <si>
    <t>061649</t>
  </si>
  <si>
    <t>Jamal Singleton</t>
  </si>
  <si>
    <t>JSINGLE</t>
  </si>
  <si>
    <t>Van is on transport list 10/27</t>
  </si>
  <si>
    <t>46863</t>
  </si>
  <si>
    <t>046863</t>
  </si>
  <si>
    <t>PREFERRED AUTOMOTIVE GROUP, 5005 ILLINOIS RD, FT WAYNE IN 46804</t>
  </si>
  <si>
    <t>Trans slipping</t>
  </si>
  <si>
    <t>DANIEL KINN</t>
  </si>
  <si>
    <t>11327 HULL STREET ROAD MIDLOTHIAN VA 23112</t>
  </si>
  <si>
    <t>REDUCED POWER MODE, P/S INOP,</t>
  </si>
  <si>
    <t>Marcus Fullwood</t>
  </si>
  <si>
    <t>MFULLWO</t>
  </si>
  <si>
    <t>2187 BROWNTOWN RD, BISHOPVILLE, SC 29010</t>
  </si>
  <si>
    <t>Brake issue / not safe</t>
  </si>
  <si>
    <t>DRIVABILITY ISSUE( ENGINE , BATTERY  Issue ) / Need to follow up on this one</t>
  </si>
  <si>
    <t>LILIAN GOMEZ</t>
  </si>
  <si>
    <t>LGOMEZ0</t>
  </si>
  <si>
    <t>Maybe 9704 AIRLINE HWY (PEP BOYS), BATON ROUGE, LA, 70816</t>
  </si>
  <si>
    <t xml:space="preserve">ENRIQUE BARAJAS </t>
  </si>
  <si>
    <t>EBARAJA</t>
  </si>
  <si>
    <t>PEP BOYS 16711 VALLEY BLVD FONTANA CA 92335</t>
  </si>
  <si>
    <t xml:space="preserve">ANTHJONY RINALDI   </t>
  </si>
  <si>
    <t>ARINALD</t>
  </si>
  <si>
    <t>FIRESTONE COMPLETE AUTO CARE, 7700 49TH ST, PINELLAS PARK FL 33781</t>
  </si>
  <si>
    <t>shift cable came off and ac not working</t>
  </si>
  <si>
    <t>JAMES CUMPSTON</t>
  </si>
  <si>
    <t>SENECA FORD, 2582 STATE RT 257, SENECA PA 16346</t>
  </si>
  <si>
    <t>CEL flashing and loss of power</t>
  </si>
  <si>
    <t xml:space="preserve">Marshall Costello </t>
  </si>
  <si>
    <t>Pep Boys 1628 n salisbury blvd salisbury, MD  21801</t>
  </si>
  <si>
    <t xml:space="preserve">FUEL GAUGE IN INOP CEL on </t>
  </si>
  <si>
    <t xml:space="preserve">Donta Evans </t>
  </si>
  <si>
    <t>Midas in Ellicott City, MD 21042</t>
  </si>
  <si>
    <t>Sergi Strenovych</t>
  </si>
  <si>
    <r>
      <rPr>
        <sz val="12"/>
        <color rgb="FF000000"/>
        <rFont val="Aptos"/>
        <family val="2"/>
      </rPr>
      <t xml:space="preserve">Tech needs new van and extension </t>
    </r>
    <r>
      <rPr>
        <b/>
        <sz val="12"/>
        <color rgb="FF000000"/>
        <rFont val="Aptos"/>
        <family val="2"/>
      </rPr>
      <t>(Rob kindly check this request)</t>
    </r>
  </si>
  <si>
    <t>RODRIGUEZ, JC</t>
  </si>
  <si>
    <t>JRODRI3</t>
  </si>
  <si>
    <t>OLD TOWN TIRE+AUTO CENTER 24203 MAIN ST NEWHALL CA 91321</t>
  </si>
  <si>
    <t>Issue is under investigation</t>
  </si>
  <si>
    <t>JORGE SORIAN</t>
  </si>
  <si>
    <t>JSORIAN</t>
  </si>
  <si>
    <t>FIRESTONE COMPLETE AUTO CARE, 2849 MYERS RD, KISSIMMEE FL 34743</t>
  </si>
  <si>
    <t>CEL on loss of power, shifting hard</t>
  </si>
  <si>
    <t>Richard Moran</t>
  </si>
  <si>
    <t>vibration and pulling</t>
  </si>
  <si>
    <t xml:space="preserve"> BRENT BICKFORD</t>
  </si>
  <si>
    <t>21 WEST AUBURN STREET MANCHESTER,NEW HAMPSHIRE,US 03101</t>
  </si>
  <si>
    <t>steering inop</t>
  </si>
  <si>
    <t xml:space="preserve">TIM BRUNT </t>
  </si>
  <si>
    <t>PEP BOYS, 2002 E CENTRAL TEXAS EXPY #D, KILEEN TX 76541</t>
  </si>
  <si>
    <t xml:space="preserve">Keith Griffin </t>
  </si>
  <si>
    <t>KGRIFF0</t>
  </si>
  <si>
    <t>8055 ORCHARD LOOP LANE ELK GROVE,CALIFORNIA,US 95624</t>
  </si>
  <si>
    <t>Overheating / Traction Control Light on / requesting a rental</t>
  </si>
  <si>
    <t xml:space="preserve"> Jose Martinez </t>
  </si>
  <si>
    <t>JMARTI1</t>
  </si>
  <si>
    <t>AAA TIRE &amp; SERVICE #8019 260 STATE ROUTE 18 EAST BRUNSWICK NJ 08816</t>
  </si>
  <si>
    <t>ALEX MARTINEZ</t>
  </si>
  <si>
    <t>AMAR324</t>
  </si>
  <si>
    <t>3841 E Craig Rd North Las Vegas NV 89030.</t>
  </si>
  <si>
    <t>GAS TANK AND OIL PAN LEAKING</t>
  </si>
  <si>
    <t>RUSSELL EDGE</t>
  </si>
  <si>
    <t>JOHN MEGEL FORD, 2742 HWY 129 S, CLEVELAND GA 30528 / 706-865-2168</t>
  </si>
  <si>
    <t>Check Engine Light / Running Rough and little power</t>
  </si>
  <si>
    <t>JUSTIN INMAN_STREETY</t>
  </si>
  <si>
    <t>JINMANS</t>
  </si>
  <si>
    <t>PEP BOYS 2015 UTICA AVENUE BROOKLYN NY 11234</t>
  </si>
  <si>
    <t>Radiator / Water Pump and LOF</t>
  </si>
  <si>
    <t>Repair on van could be completed by tomorrow (Oct 30th) / Tech needing rental</t>
  </si>
  <si>
    <t>Chistopher Bender</t>
  </si>
  <si>
    <t>CBENDER</t>
  </si>
  <si>
    <t>Dobbs Auto - 17146 CHESTERFIELD AIRPORT RD, CHESTERFIELD, MO 63005</t>
  </si>
  <si>
    <t>KANTZAS, PETER</t>
  </si>
  <si>
    <t>PEP BOYS 145 BOSTON POST RD ORANGE CT 06477</t>
  </si>
  <si>
    <t>VEH IS UNDRIVEABLE NEEDS TO BE CLEANED</t>
  </si>
  <si>
    <t xml:space="preserve">Detail van being set up </t>
  </si>
  <si>
    <t>Where is his van??</t>
  </si>
  <si>
    <r>
      <rPr>
        <sz val="12"/>
        <color rgb="FF000000"/>
        <rFont val="Aptos"/>
        <family val="2"/>
      </rPr>
      <t xml:space="preserve">Rental extension requested by Tech </t>
    </r>
    <r>
      <rPr>
        <b/>
        <sz val="12"/>
        <color rgb="FF000000"/>
        <rFont val="Aptos"/>
        <family val="2"/>
      </rPr>
      <t>(Rob kindly check this request)</t>
    </r>
  </si>
  <si>
    <t>37420</t>
  </si>
  <si>
    <t>037420</t>
  </si>
  <si>
    <t>PEP BOYS 5380 COVINGTON HWY DECATUR GA 30035</t>
  </si>
  <si>
    <t>Bill Every</t>
  </si>
  <si>
    <t>1375 MARKET PLACE DR, HENRIETTA, NY, 14623</t>
  </si>
  <si>
    <t xml:space="preserve">UNABLE TO OPEN REAR DOOR </t>
  </si>
  <si>
    <t>AMEZCUA, DAVID</t>
  </si>
  <si>
    <t xml:space="preserve"> Lindsey Z</t>
  </si>
  <si>
    <t>AAMCO TOTAL CAR CARE, 1420 ASBURY AVE, ASBURY PARJ NJ 07712</t>
  </si>
  <si>
    <t>Tech needs rental Extension</t>
  </si>
  <si>
    <t xml:space="preserve">Joel Bidwell </t>
  </si>
  <si>
    <t>JBIDWEL</t>
  </si>
  <si>
    <t>GDYR AUTO SERVICE CTR #1137 5884 E CIRCLE DR CICERO NY 13039</t>
  </si>
  <si>
    <t>Failed inspection needs new tie rods</t>
  </si>
  <si>
    <t>WHALEY, VINCENT</t>
  </si>
  <si>
    <t>VWHALEY</t>
  </si>
  <si>
    <t>FIRESTONE COMPLETE AUTO CARE 1920 OLD TROLLEY RD SUMMERVILLE SC 29485</t>
  </si>
  <si>
    <t>PHILLIP KARAMUZE</t>
  </si>
  <si>
    <t>PKARAMU</t>
  </si>
  <si>
    <t xml:space="preserve">Levi Reeve </t>
  </si>
  <si>
    <t>LREEVE</t>
  </si>
  <si>
    <t xml:space="preserve">Pep Boys 395 Center St
Auburn, ME 04210 </t>
  </si>
  <si>
    <t>Transmission Issue. NO ACCELERATION/DOES NOT SHIFT. CEL IS ON.</t>
  </si>
  <si>
    <t>KENNETH BERRIAN</t>
  </si>
  <si>
    <t xml:space="preserve">PEP BOYS 10119 MCMULLEN RD RIVERVIEW, FL, 33569 </t>
  </si>
  <si>
    <t>No A/C, check engine light is on, brakes are squeaking and dragging</t>
  </si>
  <si>
    <t>GEORGE, CONNER</t>
  </si>
  <si>
    <t>CGEORG0</t>
  </si>
  <si>
    <t>MOUW MOTOR COMPANY INC, 125 22ND ST NE, SIOUX CENTER IA 51250</t>
  </si>
  <si>
    <t>New hire needs van for training</t>
  </si>
  <si>
    <t>Tech Van will be transported to his address</t>
  </si>
  <si>
    <r>
      <rPr>
        <sz val="12"/>
        <color rgb="FF000000"/>
        <rFont val="Aptos"/>
        <family val="2"/>
      </rPr>
      <t xml:space="preserve">TRANSMISSION ISSUE </t>
    </r>
    <r>
      <rPr>
        <b/>
        <sz val="12"/>
        <color rgb="FF000000"/>
        <rFont val="Aptos"/>
        <family val="2"/>
      </rPr>
      <t>(PEP BOYS STILL WAITING FOR TRANSMISSION)</t>
    </r>
  </si>
  <si>
    <t>Repair van / Tech needing rental extension</t>
  </si>
  <si>
    <t>Dorian Wade</t>
  </si>
  <si>
    <t>DWADE</t>
  </si>
  <si>
    <t>TECH NEEDS RENTAL UNTIL GIVEN VAN</t>
  </si>
  <si>
    <t xml:space="preserve">CHRIS SUTTON </t>
  </si>
  <si>
    <t>STABILITY, TRACTION AND REDUCED POWER</t>
  </si>
  <si>
    <t>BRUCE LOTT</t>
  </si>
  <si>
    <t>BLOTT</t>
  </si>
  <si>
    <t>PEP BOYS 2580 BEACH BLVD BILOXI MS 39531</t>
  </si>
  <si>
    <t>DRIVABILITY ISSUE, CLUNKING NOISE FROM UNDERCARRIAGE/ENGINE BAY.</t>
  </si>
  <si>
    <t>Joel Gutierrez</t>
  </si>
  <si>
    <t>JGUTIE2</t>
  </si>
  <si>
    <t>HALL CHEVROLET-BUICK CO, 314 6TH ST, PROSSER WA 99350</t>
  </si>
  <si>
    <t xml:space="preserve"> Jon Jackson </t>
  </si>
  <si>
    <t>JJACKS0</t>
  </si>
  <si>
    <t>TIRES PLUS, 1600 US HIGHWAY 1 S, ST AUGUSTINE FL 32084</t>
  </si>
  <si>
    <t xml:space="preserve">VIBRATION </t>
  </si>
  <si>
    <t>CESAR MIRANDA GOMEZ</t>
  </si>
  <si>
    <t>CMIRAND</t>
  </si>
  <si>
    <t>131 S FRANKIN STREET, CHAMBERSBURG, PA 17201</t>
  </si>
  <si>
    <t>OVERHEAT</t>
  </si>
  <si>
    <t>THEODORE LOPEZ</t>
  </si>
  <si>
    <t>TLOPEZ</t>
  </si>
  <si>
    <t>FIRESTONE COMPLETE AUTO CARE, 150 NORTHRIDGE CTR, SALINAS CA 93906</t>
  </si>
  <si>
    <t>REAR SHOCKS ARE LEAKING</t>
  </si>
  <si>
    <t>NICOLAS, OBLIN</t>
  </si>
  <si>
    <t>ONICOLA</t>
  </si>
  <si>
    <t>2400 GOLD STAR HWY, MYSTIC, CT 06355,</t>
  </si>
  <si>
    <t>Paul Thibodeau</t>
  </si>
  <si>
    <t>15605 RICHMOND HWY, WOODBRIDGE, VA 22191</t>
  </si>
  <si>
    <t xml:space="preserve">ELECTICAL ISSUE </t>
  </si>
  <si>
    <r>
      <rPr>
        <sz val="12"/>
        <color rgb="FF000000"/>
        <rFont val="Aptos"/>
        <family val="2"/>
      </rPr>
      <t>Move the van to another shop - repair it and ask Holman to get our money back from Eaton Chevrolet moved van to another shop.</t>
    </r>
    <r>
      <rPr>
        <sz val="12"/>
        <color rgb="FFFF0000"/>
        <rFont val="Aptos"/>
        <family val="2"/>
      </rPr>
      <t xml:space="preserve"> Van was moved to another dealership.</t>
    </r>
  </si>
  <si>
    <t>37272</t>
  </si>
  <si>
    <t>037272</t>
  </si>
  <si>
    <t>CHECK ENGINE LIGHT IS ON. loss of power</t>
  </si>
  <si>
    <r>
      <rPr>
        <sz val="12"/>
        <color rgb="FF000000"/>
        <rFont val="Aptos"/>
        <family val="2"/>
      </rPr>
      <t xml:space="preserve">Tech requesting extension of rental </t>
    </r>
    <r>
      <rPr>
        <b/>
        <sz val="12"/>
        <color rgb="FF000000"/>
        <rFont val="Aptos"/>
        <family val="2"/>
      </rPr>
      <t>(No update on repair from shop)</t>
    </r>
  </si>
  <si>
    <t>BRANDON FERGUSON</t>
  </si>
  <si>
    <t>BFERGU0</t>
  </si>
  <si>
    <t>TECH NEEDS RENTAL for 1 week</t>
  </si>
  <si>
    <t>Jose Dominguez</t>
  </si>
  <si>
    <t>JGURRO0</t>
  </si>
  <si>
    <t>PEP BOYS, 1135 E COLORADO BLVD, PASADENA, CA 91106</t>
  </si>
  <si>
    <t>MAY, IVERSON</t>
  </si>
  <si>
    <t>IMAY0</t>
  </si>
  <si>
    <t>PEP BOYS 8499 N. SPRINGBORO PIKE, MIAMISBURG, OH, 45342</t>
  </si>
  <si>
    <t>Get Van transported to the New Hire (awaiting an EST for delievery date)</t>
  </si>
  <si>
    <t>61377</t>
  </si>
  <si>
    <t>061377</t>
  </si>
  <si>
    <t>Vehicle shut off</t>
  </si>
  <si>
    <t>BLEUS, OJ</t>
  </si>
  <si>
    <t>OBLEUS</t>
  </si>
  <si>
    <t>PEP BOYS 9605 SAN JOSE BLVD JACKSONVILLE FL 32257</t>
  </si>
  <si>
    <t>ENGINE ASSEMBLY ISSUE</t>
  </si>
  <si>
    <r>
      <rPr>
        <sz val="12"/>
        <color rgb="FF000000"/>
        <rFont val="Aptos"/>
        <family val="2"/>
      </rPr>
      <t xml:space="preserve">Tech requesting extension of rental till 11/05 </t>
    </r>
    <r>
      <rPr>
        <b/>
        <sz val="12"/>
        <color rgb="FF000000"/>
        <rFont val="Aptos"/>
        <family val="2"/>
      </rPr>
      <t>(Pep Boys just received the engine today)</t>
    </r>
  </si>
  <si>
    <t>HANDSBOROUGH II, DENNIS</t>
  </si>
  <si>
    <t>DHANDSB</t>
  </si>
  <si>
    <t>MIDAS #1124, 1317 E FRY BLVD, SIERRA VISTA AZ 85635</t>
  </si>
  <si>
    <t>Suspension and Tire concern</t>
  </si>
  <si>
    <t>GEORGE PADILLA</t>
  </si>
  <si>
    <t>6721 OLD SEGUIN RD, SAN ANTONIO, TX 78244</t>
  </si>
  <si>
    <t>ENGINE OVERHEATING ISSUE</t>
  </si>
  <si>
    <t>23718</t>
  </si>
  <si>
    <t>023718</t>
  </si>
  <si>
    <t>Repair van (BIG O, they were unable to repair engine issue. Repair shop changed)</t>
  </si>
  <si>
    <t>Bele Tire / 301 VERITAS DR AUBURN IN 46706</t>
  </si>
  <si>
    <t>Mohammad Haris</t>
  </si>
  <si>
    <t>Pep Boy's - 2500 ARDEN WAY-UNIT #101 SACRAMENTO CA 95825</t>
  </si>
  <si>
    <t>Shaking and little to no power above 40 mph</t>
  </si>
  <si>
    <t>Jimmy Harris</t>
  </si>
  <si>
    <t>JHARR48</t>
  </si>
  <si>
    <t>DART AUTOMOTIVE, INC., 1039 HWY 501 EAST, CONWAY SC 29526 - (843) 347-2277</t>
  </si>
  <si>
    <t>Van in Limp Mode</t>
  </si>
  <si>
    <t>AYALA, MICHAEL</t>
  </si>
  <si>
    <t>BUTLER CHEVROLET 2020 RIVERSIDE DR MACON GA 31204</t>
  </si>
  <si>
    <t>LOSS OF BRAKE PEDAL DUE TO  BRAKE LINE ISSUES (Note, this rental was originally set up under vehicle 47189 on 10/13, which was incorrect. Moved it to vehicle 37301</t>
  </si>
  <si>
    <t>Repair Van / Tech needs rental extended</t>
  </si>
  <si>
    <t>CARLTON, TAYLOR</t>
  </si>
  <si>
    <t>COURTESY FORD, 1313 NE 122ND AVE, PORTLAND OR 97294</t>
  </si>
  <si>
    <t>CEL ON RUNNING ROUGH</t>
  </si>
  <si>
    <t>Ty Barluado</t>
  </si>
  <si>
    <t>TBARLUA</t>
  </si>
  <si>
    <t>ALLSTAR CHEVROLET, INC., 7240 CRAFT GOODMAN RD, OLIVE BRANCH MS 38654</t>
  </si>
  <si>
    <t>CHECK ENGINE LIGHT ON AND AIRBAG LIGHT ON</t>
  </si>
  <si>
    <t>Support confirms that the tech has a loaner / or access to the loaner</t>
  </si>
  <si>
    <t>ALCORN, SETH</t>
  </si>
  <si>
    <t>SALCORN</t>
  </si>
  <si>
    <t>Belle Tire Co#19 at 36591 Plymouth Rd Livonia, MI 48150</t>
  </si>
  <si>
    <t>Dead Battery Issue (VEHICAL IS IN LIMP MODE)</t>
  </si>
  <si>
    <t>Tech Received a Loaner Van, no rental required.</t>
  </si>
  <si>
    <t>Richard T Hanson</t>
  </si>
  <si>
    <t>WEST POWER SERVICES 1401 S Dickerson Pike, Goodlettsville, TN 37072</t>
  </si>
  <si>
    <t>COOLANT LEAKING IN CAB OF TRUCK HEATER CORE LEAKING FOUND DURING DIAG</t>
  </si>
  <si>
    <t>Rayalam</t>
  </si>
  <si>
    <t>PEP BOYS, 2035 SW COLLEGE AVE, OCALA FL 34474</t>
  </si>
  <si>
    <r>
      <rPr>
        <sz val="12"/>
        <color rgb="FF000000"/>
        <rFont val="Aptos"/>
        <family val="2"/>
      </rPr>
      <t xml:space="preserve"> ELECTRICAL ISSUE.</t>
    </r>
    <r>
      <rPr>
        <sz val="12"/>
        <color rgb="FFFF0000"/>
        <rFont val="Aptos"/>
        <family val="2"/>
      </rPr>
      <t xml:space="preserve"> This was set up under the wrong vehicle (50503) initially on 10/3, on 10/31, updated to correct vehicle 61745</t>
    </r>
  </si>
  <si>
    <t xml:space="preserve">Mohammad Yousufy </t>
  </si>
  <si>
    <t>MYOUSU0</t>
  </si>
  <si>
    <t>Registration is expired</t>
  </si>
  <si>
    <t>Registration just expired 10/31, please check with Cheryl Groce on renewal</t>
  </si>
  <si>
    <r>
      <rPr>
        <sz val="12"/>
        <color rgb="FF000000"/>
        <rFont val="Aptos"/>
        <family val="2"/>
      </rPr>
      <t xml:space="preserve">Cannot update AMS as vehicle is not loaded in AMS - </t>
    </r>
    <r>
      <rPr>
        <sz val="11"/>
        <color rgb="FFFF0000"/>
        <rFont val="Calibri"/>
        <family val="2"/>
      </rPr>
      <t>Can you change the rental to his correct assigned vehicle? Close this PO and re-open?  working on getting this moved to 61745, BB - I updated this on 10/31, see row 742. Tech needs to be advised that rental is under his vehicle 61745, not 50503. BB - I have confirmed that rental history has been moved to 61745, at Holman and Enterprise. Extended through 11/7. Any future extension must be made for truck 61745, not 50503.</t>
    </r>
  </si>
  <si>
    <t>Already renewed as 61745</t>
  </si>
  <si>
    <t>MICHAEL BORGES</t>
  </si>
  <si>
    <t>MBORGES</t>
  </si>
  <si>
    <t>New Hire Hertz rental due to driver age</t>
  </si>
  <si>
    <t>Van should be ready by Friday</t>
  </si>
  <si>
    <t>Repair van / Vehicle will be ready by Thursday or Friday.</t>
  </si>
  <si>
    <t>LACY, IAN</t>
  </si>
  <si>
    <t>ILACY</t>
  </si>
  <si>
    <t>NEIGHBORHOOD TIRE PROS &amp; AUTO SERVICE, 307 CLAIREMONT AVE, DECATUR GA 30030</t>
  </si>
  <si>
    <t>CEL is on and vehicle is misfiring</t>
  </si>
  <si>
    <t xml:space="preserve">Repair Van / Vehicle will be ready by the end of this week. </t>
  </si>
  <si>
    <t>23221</t>
  </si>
  <si>
    <t>023221</t>
  </si>
  <si>
    <t xml:space="preserve">Tech will be taking van to Pep Boys when he returns to work on 11/4  </t>
  </si>
  <si>
    <t>ROWLS, JAYSHAWN</t>
  </si>
  <si>
    <t>Rental extension requested by Tech / Vehicle will not be ready until 11/17/25.</t>
  </si>
  <si>
    <t>WURTZ, CHRISTOPHER</t>
  </si>
  <si>
    <t>PEP BOYS 1113 SCRANTON-CARBONDALE SCRANTON PA 18508-1129</t>
  </si>
  <si>
    <t>CEL IS ON AND THE VEHICLE IS VERY WEAK GOING UP HILLS AND THE ENGINE IS SHOWING HOT</t>
  </si>
  <si>
    <t>RAY, MARK</t>
  </si>
  <si>
    <t>Wiring issues and the shop is having to redo the wiring harness.</t>
  </si>
  <si>
    <t>Tech in process of repairing / Tech needs rental</t>
  </si>
  <si>
    <t>Jeffery Hume</t>
  </si>
  <si>
    <t>CATON AUTO CLINIC, INC, 6013 BALTIMORE NATIONAL PK, BALTIMORE MD 21228</t>
  </si>
  <si>
    <t xml:space="preserve">Overheating </t>
  </si>
  <si>
    <t>ATTA, ABDUL</t>
  </si>
  <si>
    <t>CEL is on</t>
  </si>
  <si>
    <t>DAILEY, THEODORE</t>
  </si>
  <si>
    <t>No van in TPMS needs van assigned and transported to him / They have 9 days overage, plus an additional 7 days that must be approved.</t>
  </si>
  <si>
    <t>Bernard Sokolowski</t>
  </si>
  <si>
    <t>Tech van is rented for 2-3 days at a time - he is part time - / Tech requesting rental for 11/4, 11/5, 11/6</t>
  </si>
  <si>
    <t>MATTHEWS, TRENT</t>
  </si>
  <si>
    <t>TMATTHE</t>
  </si>
  <si>
    <t>TIRE CHOICE AUTO SERVICE CENTER, 3112 N CROATAN HWY, KILL DEVIL HILLS NC 27948</t>
  </si>
  <si>
    <t>BATTERY IS DEAD</t>
  </si>
  <si>
    <r>
      <rPr>
        <sz val="12"/>
        <color rgb="FF000000"/>
        <rFont val="Aptos"/>
        <family val="2"/>
      </rPr>
      <t>Repair Van / Tech is requesting extension for the rental -</t>
    </r>
    <r>
      <rPr>
        <sz val="12"/>
        <color rgb="FFFF0000"/>
        <rFont val="Aptos"/>
        <family val="2"/>
      </rPr>
      <t xml:space="preserve"> Same day Repair for battery?</t>
    </r>
  </si>
  <si>
    <t>JAIRUS MOTON</t>
  </si>
  <si>
    <t>JMOTON</t>
  </si>
  <si>
    <t>FIRESTONE COMPLETE AUTO CARE, 222 E SECOND ST, CLARKSDALE MS 38614</t>
  </si>
  <si>
    <t>States vehicle making scrubbing noises and has  oil  burning smell coming through the vents</t>
  </si>
  <si>
    <t>Ashley Estrada</t>
  </si>
  <si>
    <t>THE BATTERY SHOP, 2411 POST ROAD, WARWICK RI 02886</t>
  </si>
  <si>
    <t>Stalling will not go over 30, smoke smell from vents when heat is on, hood will not open, right front tire leaking.</t>
  </si>
  <si>
    <t>Vernon Guy</t>
  </si>
  <si>
    <t>VGUY0</t>
  </si>
  <si>
    <t>OM RACING FULLERTON, 1010 W COMMONWEALTH AVE, FULLERTON CA 92833</t>
  </si>
  <si>
    <t>BELT TENSIONER HAS PLAY AND MAKING NOISE - REC REPLACING BELT AND TENSIONER</t>
  </si>
  <si>
    <t>CANCEL RENTAL STATED HE HIS VAN WILL BE READY IN 3 HOURS</t>
  </si>
  <si>
    <t xml:space="preserve">Electronic issue with the steering </t>
  </si>
  <si>
    <t>Repair Van / Tech is requesting extension for the rental</t>
  </si>
  <si>
    <t>JOSH GARRETT</t>
  </si>
  <si>
    <t>JGARRET</t>
  </si>
  <si>
    <t xml:space="preserve">Vehicle was being transported to his location and has not arrived yet and was told to set up a rental          </t>
  </si>
  <si>
    <t>Rental request</t>
  </si>
  <si>
    <t>INGMANS SERVICE, 2508 COUNTY L, TOMAHAWK WI 54487</t>
  </si>
  <si>
    <t>COOLING SYSTEM HAS STOP LEAK IN IT</t>
  </si>
  <si>
    <t>Abdul M Atta</t>
  </si>
  <si>
    <t>AAMCO TOTAL CAR CARE 2599 HANCO CTR DR, WOODBRIDGE, VA 22191.</t>
  </si>
  <si>
    <t>transmission issue</t>
  </si>
  <si>
    <t>KMORRIS</t>
  </si>
  <si>
    <t>FIRESTONE COMPLETE AUTO CARE, 550 N BROAD ST, FAIRBORN OH 45324</t>
  </si>
  <si>
    <t>STALLED OUT</t>
  </si>
  <si>
    <t xml:space="preserve"> DOOR HANDLE</t>
  </si>
  <si>
    <t xml:space="preserve">Repair van </t>
  </si>
  <si>
    <t>Claudio C Rodriguez</t>
  </si>
  <si>
    <t>207 KENROY LANE ROSEVILLE,CALIFORNIA,US 95678</t>
  </si>
  <si>
    <t>23921</t>
  </si>
  <si>
    <t>023921</t>
  </si>
  <si>
    <t>Expired tags</t>
  </si>
  <si>
    <t>46691</t>
  </si>
  <si>
    <t>046691</t>
  </si>
  <si>
    <t>CORDON, ISREAL</t>
  </si>
  <si>
    <t>ICORDON</t>
  </si>
  <si>
    <t>PEP BOYS, 463801 E STATE RD 200, YULEE FL 32097</t>
  </si>
  <si>
    <t>Vehicle did not start</t>
  </si>
  <si>
    <t>Repair van / Tech required new vehicle</t>
  </si>
  <si>
    <r>
      <t xml:space="preserve">Tech is requesting rental extension as current rental is expired / </t>
    </r>
    <r>
      <rPr>
        <b/>
        <sz val="12"/>
        <color theme="1"/>
        <rFont val="Aptos"/>
        <family val="2"/>
      </rPr>
      <t>Texting tech that van is ready to be picked up and to use SHSAI for an Uber to pickup the van</t>
    </r>
  </si>
  <si>
    <t>BURGESS, DAVID</t>
  </si>
  <si>
    <t>DBURGE0</t>
  </si>
  <si>
    <t>Tech should schedule the oil change or use a Valvoline quick oil change place</t>
  </si>
  <si>
    <t>KELLAM, AUGUSTE</t>
  </si>
  <si>
    <t>AKELLAM</t>
  </si>
  <si>
    <t>PEP BOYS, 9325 S 700 E, SANDY CITY UT 84070</t>
  </si>
  <si>
    <t>Get van transported to the New Hire</t>
  </si>
  <si>
    <t>HOBBS, RYAN</t>
  </si>
  <si>
    <t>BARRY BUNKER CHEV-CAD, INC., 1307 WABASH AVE, MARION IN 46952</t>
  </si>
  <si>
    <t>Transmission repair</t>
  </si>
  <si>
    <t>CEL is on and OVERHEATING ISSUE</t>
  </si>
  <si>
    <t>DUNKLE, PETER</t>
  </si>
  <si>
    <t>AAMCO Total Car Care 628 E Francis Ave, Spokane WA 99208</t>
  </si>
  <si>
    <t>Heater core blew and fogged up windshield</t>
  </si>
  <si>
    <t>ANDREPONT, DAIMON</t>
  </si>
  <si>
    <t>DANDREP</t>
  </si>
  <si>
    <t>GERBER COLLISION, 3322 BROAD ST, LAKE CHARLES LA 70615</t>
  </si>
  <si>
    <t>Accident rear ended</t>
  </si>
  <si>
    <t>Needs rental starting 11/12</t>
  </si>
  <si>
    <t>MOISES GARCIAROJAS</t>
  </si>
  <si>
    <t>MGARCI2</t>
  </si>
  <si>
    <t>TED WIENS TIRE &amp; AUTOMOTIVE 3352 E FREMONT LAS VEGAS NV 89104</t>
  </si>
  <si>
    <t>Expired plates</t>
  </si>
  <si>
    <t xml:space="preserve"> Tyrell Wilkins </t>
  </si>
  <si>
    <t>TWILKIN</t>
  </si>
  <si>
    <t>PEP BOYS 85 U.S. ROUTE 44 RAYNHAM MA 02767</t>
  </si>
  <si>
    <t>oil leak.</t>
  </si>
  <si>
    <t>Felix Bogopolsky</t>
  </si>
  <si>
    <t xml:space="preserve">PEP BOYS 518 OLD POST RD EDISON NJ 08817
</t>
  </si>
  <si>
    <t>Madho Prasad  </t>
  </si>
  <si>
    <t>2449 FULTON AVE, SACRAMENTO, CA 95825,</t>
  </si>
  <si>
    <t>BATERY DEAD. ALSO VEHICAL IS SHOWING ENGINE HOT A/C OF</t>
  </si>
  <si>
    <t xml:space="preserve">Richard Romero </t>
  </si>
  <si>
    <t>211 NW 82ND AVE MIAMI FL 33126 USA</t>
  </si>
  <si>
    <t>GEAR SHIFTER IS SIEZED IN REVERSE</t>
  </si>
  <si>
    <t xml:space="preserve"> SHANE SMIDDY</t>
  </si>
  <si>
    <t>SSMIDDY</t>
  </si>
  <si>
    <t>602 18TH ST CORBIN KY 40702</t>
  </si>
  <si>
    <t>BRAKE CALIPER IS LOCKING UP BRING BACK</t>
  </si>
  <si>
    <t>MCLEOD CHISIMULENJE</t>
  </si>
  <si>
    <t>MCHISIM</t>
  </si>
  <si>
    <t>VALVOLINE INSTANT OIL CHANGE, 1350 LATTA RD, GREECE NY 14612</t>
  </si>
  <si>
    <t>tire and lighting issue</t>
  </si>
  <si>
    <t>DAVID BURGESS</t>
  </si>
  <si>
    <t xml:space="preserve">MARCUS GASTELUM </t>
  </si>
  <si>
    <t>MGASTEL</t>
  </si>
  <si>
    <t>WHEEL WORKS, 120 EL CAMINO REAL, BELMONT CA 94002</t>
  </si>
  <si>
    <t>CEL on Over heating</t>
  </si>
  <si>
    <t>ANGEL JR, HILARIO</t>
  </si>
  <si>
    <t>MIDAS #2934, 3422 ILLINOIS RD, FORT WAYNE IN 46802</t>
  </si>
  <si>
    <t>No Start, will not Jump start.</t>
  </si>
  <si>
    <t>James Adelbert Paris Jr</t>
  </si>
  <si>
    <t>CEL on Trac light on</t>
  </si>
  <si>
    <t xml:space="preserve">Carl DiBello  </t>
  </si>
  <si>
    <t>CDIBELL</t>
  </si>
  <si>
    <t>PEP BOYS 1375 MARKETPLACE DRIVE ROCHESTER NY 14623</t>
  </si>
  <si>
    <t>Battery Issue</t>
  </si>
  <si>
    <t>Repair van / New hire needs a van</t>
  </si>
  <si>
    <t>PEP BOYS, 6791 E SHELBY DR, MEMPHIS TN 38141</t>
  </si>
  <si>
    <t>BARNES, CARLOS</t>
  </si>
  <si>
    <t>CBARNES</t>
  </si>
  <si>
    <t>CALIBER COLLISION, 10120 GRANT ST, THORNTON CO 80229</t>
  </si>
  <si>
    <t>PAREDES, MICHAEL</t>
  </si>
  <si>
    <t>MIDAS #1316, 231 JOHN ST, SALINAS CA 93901</t>
  </si>
  <si>
    <t xml:space="preserve">Oil Leak Issue </t>
  </si>
  <si>
    <t>MCDONALD, DONALD</t>
  </si>
  <si>
    <t>FIRESTONE COMPLETE AUTO CARE 17305 27TH AVENUE NE MARYSVILLE WA 98271</t>
  </si>
  <si>
    <t>BRAKING ISSUE</t>
  </si>
  <si>
    <t>HOOD, TERRY</t>
  </si>
  <si>
    <t>PEP BOYS 1120 CROSSTOWN CT PEACHTREE CITY GA 30269</t>
  </si>
  <si>
    <t>ELECTRICAL / CHARGING ISSUE</t>
  </si>
  <si>
    <t>MCIVER JR, LONNIE</t>
  </si>
  <si>
    <t>LMCIVER</t>
  </si>
  <si>
    <t>FIRESTONE COMPLETE AUTO CARE, 507 N BERKELEY BLVD, GOLDSBORO NC 27534</t>
  </si>
  <si>
    <t>Wheel bearing issues</t>
  </si>
  <si>
    <t>Antonio Magana</t>
  </si>
  <si>
    <t>AMAGANA</t>
  </si>
  <si>
    <t>PEP BOYS 6325 FALLBROOK AVE WOODLAND HILLS CA 91367</t>
  </si>
  <si>
    <t>New Hire / OIL CHANGE</t>
  </si>
  <si>
    <t>GEBBERT, BEN</t>
  </si>
  <si>
    <t>New Hire / VEH GOING TO LIMP MODE</t>
  </si>
  <si>
    <t>RAITTER, JOSHUA</t>
  </si>
  <si>
    <t>PEP BOYS, 155 E 32ND ST, YUMA AZ 85364</t>
  </si>
  <si>
    <t>BRAKES, THERMOSTAT, LR TIRE SENSOR - HEADLAMP OUT</t>
  </si>
  <si>
    <t>Detail van being set up (John approves / this is the one Rob G is chasing)</t>
  </si>
  <si>
    <t>TY BARLUADO</t>
  </si>
  <si>
    <t xml:space="preserve"> Jeremiah Fern</t>
  </si>
  <si>
    <t>JFERN</t>
  </si>
  <si>
    <t>14575 POTRANCO RD SAN ANTONIO TX 78253</t>
  </si>
  <si>
    <t xml:space="preserve">Water pump failed, Front hubs are bad , OIL CHANGE, REPALCE BOTH REAR TIRES
</t>
  </si>
  <si>
    <t xml:space="preserve">JIMMY JACKSON </t>
  </si>
  <si>
    <t>PEP BOYS 1901 EDWARDS LAKE ROAD BIRMINGHAM AL 35235</t>
  </si>
  <si>
    <t>CEL FLASHING &amp; RUNNING ROUGH</t>
  </si>
  <si>
    <t>Michael A Johnson</t>
  </si>
  <si>
    <t>ENGINE LIGHT</t>
  </si>
  <si>
    <t>Vonzell B Best</t>
  </si>
  <si>
    <t>635 AMERICAN LEGION HWY, ROSLINDALE, MA 02131</t>
  </si>
  <si>
    <t>Driver's side rear wheel fell off, tech was not injured.</t>
  </si>
  <si>
    <t xml:space="preserve">Shawn Blaunt </t>
  </si>
  <si>
    <t>SBLOUNT</t>
  </si>
  <si>
    <t>PEP BOYS, 1901 MACARTHUR RD, WHITEHALL PA 18052</t>
  </si>
  <si>
    <t>Transport van to tech</t>
  </si>
  <si>
    <t xml:space="preserve">Jeremy Gorst </t>
  </si>
  <si>
    <t>JGORST</t>
  </si>
  <si>
    <t>FIRESTONE COMPLETE AUTO CARE 1765 N COLUMBIA CTR BLVD KENNEWICK, WA, 99336</t>
  </si>
  <si>
    <r>
      <rPr>
        <sz val="12"/>
        <color rgb="FF000000"/>
        <rFont val="Aptos"/>
        <family val="2"/>
      </rPr>
      <t xml:space="preserve">Sliding door Broken Door Handle - </t>
    </r>
    <r>
      <rPr>
        <sz val="12"/>
        <color rgb="FFC00000"/>
        <rFont val="Aptos"/>
        <family val="2"/>
      </rPr>
      <t>this should be SCHEDULED repair. Door handle should have been ordered in advance</t>
    </r>
  </si>
  <si>
    <t>36675</t>
  </si>
  <si>
    <t>036675</t>
  </si>
  <si>
    <t>Tech requesting extension of rental till 11/05 (Pep Boys just received the engine today)</t>
  </si>
  <si>
    <t xml:space="preserve">Frank Vela </t>
  </si>
  <si>
    <t>FVELA</t>
  </si>
  <si>
    <t>Van @ Nathan Burd's home (4715 Oakville Rd Appomattox VA 24522 ) / Van will be transported after its inventory</t>
  </si>
  <si>
    <t>Was assigned in AMS to FVELA 10/28 and went to UNKNOWN 11/5.  What van is FVELA supposed to be in?</t>
  </si>
  <si>
    <t xml:space="preserve">Carolina Lugo </t>
  </si>
  <si>
    <r>
      <rPr>
        <b/>
        <sz val="12"/>
        <color rgb="FFC00000"/>
        <rFont val="Aptos"/>
        <family val="2"/>
      </rPr>
      <t>What is the shop name?? Vendor is important - and phone number on this sheet is h</t>
    </r>
    <r>
      <rPr>
        <sz val="12"/>
        <color rgb="FF000000"/>
        <rFont val="Aptos"/>
        <family val="2"/>
      </rPr>
      <t>elpful - PEP BOYS - PB102UA - 4507 NINE MILE RD, RICHMOND, VA, 2322</t>
    </r>
  </si>
  <si>
    <t>Over heating</t>
  </si>
  <si>
    <t>MARTINEZ, MANUEL</t>
  </si>
  <si>
    <t>MMARTI2</t>
  </si>
  <si>
    <t>Air bag light on and Front end shaking</t>
  </si>
  <si>
    <t>ADACHI, JAMIE</t>
  </si>
  <si>
    <t>Van pullig to the right and shakes really bad when van exceeds  35 mph</t>
  </si>
  <si>
    <t>Eric M Magana</t>
  </si>
  <si>
    <t>EMAGAN1</t>
  </si>
  <si>
    <t>PEP BOYS 4475 COMMERCIAL DR NEW HARTFORD NY 13413</t>
  </si>
  <si>
    <t>Driver hearing a thumping noise from right front when braking</t>
  </si>
  <si>
    <t>Jordan Flenniken</t>
  </si>
  <si>
    <t>JFLENNI</t>
  </si>
  <si>
    <t>COLUMBUS TIRE &amp; SVC CTR INC 2910 13TH ST COLUMBUS NE 68602</t>
  </si>
  <si>
    <t>VTUIOFU</t>
  </si>
  <si>
    <t>MAJOR OIL LEAK</t>
  </si>
  <si>
    <t xml:space="preserve">transmission issues </t>
  </si>
  <si>
    <t>Terence D Jenkins</t>
  </si>
  <si>
    <t xml:space="preserve"> TRANSMISSION HAS GONE OUT</t>
  </si>
  <si>
    <t>PEP BOYS 17050 NORTHWEST 57TH AVE HIALEAH FL 33015</t>
  </si>
  <si>
    <t>Willaim Hoss</t>
  </si>
  <si>
    <t>WHOSS</t>
  </si>
  <si>
    <t>PEP BOYS 2114 GUNBARREL RD CHATTANOOGA TN 37421</t>
  </si>
  <si>
    <t>loud popping sounds and vehicle will to the left or right when braking.</t>
  </si>
  <si>
    <t>Joshua Vargas</t>
  </si>
  <si>
    <t>JVARGA3</t>
  </si>
  <si>
    <t>3016 ALAFAYA TRAIL, OVIEDO, FL 32765</t>
  </si>
  <si>
    <t>GRINDING FRONT BRAKES, NO PAD LEFT IN REAR, NEEDS BRAKE JOB AND FLUSH</t>
  </si>
  <si>
    <t xml:space="preserve"> HASSELL, PHILLIP</t>
  </si>
  <si>
    <t xml:space="preserve">ENGINE OIL LEAKING FROM ENGINE OIL PAN, </t>
  </si>
  <si>
    <t>Hunayouh Hakhimi</t>
  </si>
  <si>
    <t>HHAKIMI</t>
  </si>
  <si>
    <t>UNIT WILL NOT GO WHEN GIVEN GAS, ISSUE IS INTERMITTANT</t>
  </si>
  <si>
    <t>DORIAN WADE</t>
  </si>
  <si>
    <t>NORTHWEST TIRE INC, 422 E MAIN ST, MANDAN ND 58554</t>
  </si>
  <si>
    <t>repair brake issue</t>
  </si>
  <si>
    <t>EMILIO RUIZ</t>
  </si>
  <si>
    <t>ERUIZ</t>
  </si>
  <si>
    <t>AAMCO TOTAL CAR CARE 10030 VETERANS MEMORIAL HOUSTON TX 77038</t>
  </si>
  <si>
    <t>Engine warranty, shop is waiting for engine.</t>
  </si>
  <si>
    <t>47291</t>
  </si>
  <si>
    <t>047291</t>
  </si>
  <si>
    <t>610 IRVINE ST (SH), CHIPPEWA FALLS, WI, 54729</t>
  </si>
  <si>
    <t>Rental extension requested by Tech (Rob kindly check this request)</t>
  </si>
  <si>
    <t xml:space="preserve">FRED JONES </t>
  </si>
  <si>
    <t>FJONES0</t>
  </si>
  <si>
    <t>MIDAS #6270, 236 GRANT AVE, AUBURN NY 13021</t>
  </si>
  <si>
    <t>No start, hood cable broken</t>
  </si>
  <si>
    <t>PEP BOYS 1001 BRECKENRIDGE LN LOUISVILLE KY 40207</t>
  </si>
  <si>
    <r>
      <rPr>
        <sz val="12"/>
        <color rgb="FF000000"/>
        <rFont val="Aptos"/>
        <family val="2"/>
      </rPr>
      <t xml:space="preserve">No van in TPMS needs van assigned and transported to him / They have 9 days overage, plus an additional 7 days that must be approved. </t>
    </r>
    <r>
      <rPr>
        <b/>
        <sz val="12"/>
        <color rgb="FF000000"/>
        <rFont val="Aptos"/>
        <family val="2"/>
      </rPr>
      <t>(Tech is looking for 14 day rental extension)</t>
    </r>
  </si>
  <si>
    <t>BLAIR, NICHOLAS</t>
  </si>
  <si>
    <t>NBLAIR</t>
  </si>
  <si>
    <t>FIRESTONE COMPLETE AUTO CARE, 5020 HIGHWAY 90, PACE FL 32571</t>
  </si>
  <si>
    <t>New Hire / PREVENTIVE MAINTENANCE SERVICE and BATTERY ISSUE</t>
  </si>
  <si>
    <t>Transport van to tech / Repair Van</t>
  </si>
  <si>
    <t>LACEY, ANTHONY</t>
  </si>
  <si>
    <t>ALACEY</t>
  </si>
  <si>
    <t xml:space="preserve">Transport van to tech </t>
  </si>
  <si>
    <t>Vehicle Start Issue / stopped running / won't start</t>
  </si>
  <si>
    <t xml:space="preserve">Was under 50503, now under 61745 </t>
  </si>
  <si>
    <t>Erin Tipton</t>
  </si>
  <si>
    <t>ETIPTON</t>
  </si>
  <si>
    <t>624 N AUGUSTA ST, STAUNTON, VA 24401</t>
  </si>
  <si>
    <t>BRAKES FAILED ON VEHICLE</t>
  </si>
  <si>
    <t>James R Lewis</t>
  </si>
  <si>
    <t>MANUEL LOPEZ ALONZO</t>
  </si>
  <si>
    <t>MLOPEZA</t>
  </si>
  <si>
    <t>22328 MISSION BLVD, HAYWARD, CA 94541</t>
  </si>
  <si>
    <t>AYALA MERCADO, ROBERTO</t>
  </si>
  <si>
    <t>PEP BOYS 2035 SOUTHWEST COLLEGE RD. OCALA FL.34471</t>
  </si>
  <si>
    <t>STARTER ISSUE</t>
  </si>
  <si>
    <t>SCOTT, DEJON</t>
  </si>
  <si>
    <t>DSCOTT0</t>
  </si>
  <si>
    <t>VEHICLE IS NOT TURNING OVER</t>
  </si>
  <si>
    <t>1804 UNIVERSITY BLVD, W HYATTSVILLE, MD, 20787</t>
  </si>
  <si>
    <t xml:space="preserve">OIL LEAKING </t>
  </si>
  <si>
    <t>PEP BOYS 3305 S MEMORIAL PKWY HUNTSVILLE AL 35801</t>
  </si>
  <si>
    <t>No Start</t>
  </si>
  <si>
    <t>036040</t>
  </si>
  <si>
    <t>6825 ANNAPOLIS RD, LANDOVER HILLS, MD 20784</t>
  </si>
  <si>
    <t>Now saying ABS issues</t>
  </si>
  <si>
    <t xml:space="preserve">Clement Malumba </t>
  </si>
  <si>
    <t>FIRESTONE COMPLETE AUTO CARE, 8148 PROVIDENCE RD, CHARLOTTE NC 28277</t>
  </si>
  <si>
    <t>61360</t>
  </si>
  <si>
    <t>061360</t>
  </si>
  <si>
    <t>Driver needs a new van - ASAP -  ROB and ANDREA - please find a van for this tech asap</t>
  </si>
  <si>
    <t>COFESSOR CASTRO</t>
  </si>
  <si>
    <t>MIDAS #2319 20W536 LAKE ST ADDISON IL 60101</t>
  </si>
  <si>
    <t>ABS LIGHT ON</t>
  </si>
  <si>
    <t xml:space="preserve">Repair van / Shop needs the vehicle for another 2 to 3 days.  </t>
  </si>
  <si>
    <t xml:space="preserve">BERNARD SOKOLOWSKI </t>
  </si>
  <si>
    <t>Vehicle is not being repaired - / Tech receives a rental every week to drive</t>
  </si>
  <si>
    <r>
      <rPr>
        <sz val="12"/>
        <color rgb="FF000000"/>
        <rFont val="Aptos"/>
        <family val="2"/>
      </rPr>
      <t xml:space="preserve">Declined repair - accident in July - cost of: $$8,275.12  </t>
    </r>
    <r>
      <rPr>
        <b/>
        <sz val="12"/>
        <color rgb="FF000000"/>
        <rFont val="Aptos"/>
        <family val="2"/>
      </rPr>
      <t>- John Childres - get tech a permanent van please</t>
    </r>
  </si>
  <si>
    <t>WILLIAMS, KAREEM</t>
  </si>
  <si>
    <t xml:space="preserve">Engine Replacement </t>
  </si>
  <si>
    <t>WADE, DORIAN</t>
  </si>
  <si>
    <t xml:space="preserve"> Andrew Richardson</t>
  </si>
  <si>
    <t>ARICHAR</t>
  </si>
  <si>
    <t>FIRESTONE COMPLETE AUTO CARE 1001 N WESLEYAN BLVD ROCKY MOUNT NC 27804</t>
  </si>
  <si>
    <t>WHEN FILLING IT UP IT CLICKS OFF BEFORE IT FILLS UP</t>
  </si>
  <si>
    <t>Dylan Mizelle</t>
  </si>
  <si>
    <t>DMIZELL</t>
  </si>
  <si>
    <t>1130 John Small Ave, Washington, NC 27889</t>
  </si>
  <si>
    <t>Awaiting van</t>
  </si>
  <si>
    <t>BARNETT, CAROLYN</t>
  </si>
  <si>
    <t>HULLDOBBS FORD, 9924 PARKWAY E, BIRMINGHAM AL 352157308</t>
  </si>
  <si>
    <t>SMOKE COMING FROM ENGINE BAY AND OIL LEAKING</t>
  </si>
  <si>
    <t>FELTON, JABARI</t>
  </si>
  <si>
    <t>JFELTON</t>
  </si>
  <si>
    <t>EXPERT CAR CARE INC. 3016 ALAFAYA TRAIL OVIEDO FL 32765</t>
  </si>
  <si>
    <t>BRAKES GRINDING NOISE VERY BAD, FEELS LIKE IT IS LOCKING U</t>
  </si>
  <si>
    <t>HEATHMAN, KEVIN</t>
  </si>
  <si>
    <t>DOUBLE D AUTOMOTIVE, 1302 STONECIPHER BLVD, ADA OK 74820</t>
  </si>
  <si>
    <t>COOLANT LEAK</t>
  </si>
  <si>
    <t>COLLINS JR, MICHAEL</t>
  </si>
  <si>
    <t>HAKIMI, HUMAYOUN</t>
  </si>
  <si>
    <t>PEP BOYS 5220 TOUHY AVE SKOKIE IL 60077</t>
  </si>
  <si>
    <t xml:space="preserve">Carlos Barnes </t>
  </si>
  <si>
    <t>PEP BOYS 920 E. 120TH AVE. STE A NORTHGLENN CO 80233</t>
  </si>
  <si>
    <t>FIRESTONE COMPLETE AUTO CARE, 12300 W BURLEIGH ST, WAUWATOSA WI 53222</t>
  </si>
  <si>
    <t>No start</t>
  </si>
  <si>
    <t>VICKERY, GEORGE</t>
  </si>
  <si>
    <t>PEP BOYS 274 BRICK BLVD BRICK NJ 08723</t>
  </si>
  <si>
    <t>Leaking Coolant and Overheating</t>
  </si>
  <si>
    <t>RUDY, WILLIAM</t>
  </si>
  <si>
    <t>WRUDY</t>
  </si>
  <si>
    <t>Aamco 1047 Bragg Blvd, Fayetteville, NC 28301</t>
  </si>
  <si>
    <t>Dash lights and exterior light problem (stablitrac light on and head light out and reduced power issue)</t>
  </si>
  <si>
    <t>ROGERS, ADAM</t>
  </si>
  <si>
    <t>AROGERS</t>
  </si>
  <si>
    <t>MAC'S AUTO CARE, 1938 S HIGHLAND AVE, JACKSON TN 38301</t>
  </si>
  <si>
    <t>Several Lights On the Dash</t>
  </si>
  <si>
    <t>SEVREY, JOSHUA</t>
  </si>
  <si>
    <t>JSEVR02</t>
  </si>
  <si>
    <t>Tripp's Collision 2959 WEST MICHIGAN AVENUE JACKSON,MICHIGAN,US 49202</t>
  </si>
  <si>
    <t>No Start and Jump Failed</t>
  </si>
  <si>
    <t>22606</t>
  </si>
  <si>
    <t>022606</t>
  </si>
  <si>
    <t>Expired plates - Carol Collins is working on this one as it requires a state change from CA to NV.</t>
  </si>
  <si>
    <t>ANDERSON, CEDRIC</t>
  </si>
  <si>
    <t xml:space="preserve">Coolant Leak </t>
  </si>
  <si>
    <t xml:space="preserve">MICHEAL PROBST </t>
  </si>
  <si>
    <t>MPROBST</t>
  </si>
  <si>
    <t>4491 E Speedway Blvd, Tucson, AZ 85712</t>
  </si>
  <si>
    <t>Major Oil leak</t>
  </si>
  <si>
    <t xml:space="preserve">James Chisolm </t>
  </si>
  <si>
    <t>JCHISOL</t>
  </si>
  <si>
    <t>AUTOPORT INC 2725 HWY 39 NORTH MERIDIAN MS 39301</t>
  </si>
  <si>
    <t>COOMER, BOBBY</t>
  </si>
  <si>
    <t>Accident Declined repair</t>
  </si>
  <si>
    <t>BYRD, ALFONSO</t>
  </si>
  <si>
    <t>ABYRD0</t>
  </si>
  <si>
    <t>2609 N Church St, East Point, GA 30344</t>
  </si>
  <si>
    <t>Transmission is slipping</t>
  </si>
  <si>
    <t xml:space="preserve"> Lawrence Varela </t>
  </si>
  <si>
    <t>1149 TAMA LN, SANTA MARIA, CA 93455</t>
  </si>
  <si>
    <t xml:space="preserve"> overheating possible major coolant leak</t>
  </si>
  <si>
    <t>SINGLETON JR, JAMAL</t>
  </si>
  <si>
    <t>This is extension, tech waiting for truck to be delivered</t>
  </si>
  <si>
    <t>new hire</t>
  </si>
  <si>
    <t>BROWNLEE SR, BRANDON</t>
  </si>
  <si>
    <t>BBROWNL</t>
  </si>
  <si>
    <t>COURTESY MOTORS INC., 6393 HWY 98 WEST, HATTIESBURG MS 39402</t>
  </si>
  <si>
    <t>CHECK ENGINE LIGHT FLASHING AND FEELS LIKE IT IS LOOSING POWER</t>
  </si>
  <si>
    <t xml:space="preserve"> wiring issue </t>
  </si>
  <si>
    <t>COVAS, ANTHONY</t>
  </si>
  <si>
    <t>ACOVAS</t>
  </si>
  <si>
    <t>215 BOARDMAN POLAND RD, BOARDMAN, OH 44512</t>
  </si>
  <si>
    <t>cel and no power</t>
  </si>
  <si>
    <t>WEBER, TOM</t>
  </si>
  <si>
    <t>BIG O TIRES #25043, 9501 NE 83RD TERRACE, KANSAS CITY MO 64158</t>
  </si>
  <si>
    <t>STABILITRAK AND TRAC LIGHTS ON</t>
  </si>
  <si>
    <t>ROY RAMSEY</t>
  </si>
  <si>
    <t>RRAMSE1</t>
  </si>
  <si>
    <t>MAVIS TIRE EXPRESS SVCS CORP 2488 GULF FWY S LEAGUE CITY, TX, 77573</t>
  </si>
  <si>
    <t>Brakes Grinding after havig a brake job</t>
  </si>
  <si>
    <t>LEWIS, HAROLD</t>
  </si>
  <si>
    <t>Hibdon Tires Plus 5720 Tinker Diagonal, Oklahoma City, OK 73110</t>
  </si>
  <si>
    <t>COOLANT LEAKING &amp; BRAKES ARE GRINDING</t>
  </si>
  <si>
    <t>PERRY, TRON</t>
  </si>
  <si>
    <t>TPERRY</t>
  </si>
  <si>
    <t>TREADQUARTERS 1101 N MAIN ST SUFFOLK VA 23434</t>
  </si>
  <si>
    <t>NO START. NO POWER. BATTERY REPLACEMENT ISSUE.</t>
  </si>
  <si>
    <t>CHAVEZ, MARK</t>
  </si>
  <si>
    <t>MCHAVE0</t>
  </si>
  <si>
    <t>COVINA HILLS CHEVROLET, 635 S CITRUS AVE, COVINA CA 917233416</t>
  </si>
  <si>
    <t>TRACTION CONTROL LIGHT, CEL ON LOOSES POWER</t>
  </si>
  <si>
    <t>WILLIAM ADAMS</t>
  </si>
  <si>
    <t>WADAMS0</t>
  </si>
  <si>
    <t>Tech waiting for van to arrive</t>
  </si>
  <si>
    <t>Awaiting Van</t>
  </si>
  <si>
    <t>ROWAN, GARY</t>
  </si>
  <si>
    <t>OIL CHANGER, 906 FLATCHER PKWY, EL CAJON CA 92020</t>
  </si>
  <si>
    <t>Accidental Vehicle. / PREVENTIVE MAINTENANCE &amp; OIL CHANGE</t>
  </si>
  <si>
    <t>Repair van / CLAIM NUMBER:- 1737939</t>
  </si>
  <si>
    <t>Pep Boys Auto Service &amp; Tires 2317 N GALLOWAY AVE, MESQUITE, TX 75150</t>
  </si>
  <si>
    <t>Power Steering Leaked Out</t>
  </si>
  <si>
    <t xml:space="preserve">Mathew Husta </t>
  </si>
  <si>
    <t>MHUSTA</t>
  </si>
  <si>
    <t>PEP BOYS 295 NE 167TH STREET NORTH MIAMI BEACH FL 33162</t>
  </si>
  <si>
    <t>New Hire  /  BATTERY TEST, VISUAL STEERING/SUSPENSION CHECK</t>
  </si>
  <si>
    <t>Awaiting Van / Repair Van - This vehicle should be completed at 2:30 PM on 11/12 - Jen is arranging for Uber to take tech to shop</t>
  </si>
  <si>
    <t>DEAN, JESSUP</t>
  </si>
  <si>
    <t>JDEAN</t>
  </si>
  <si>
    <t>NEW ROADS GARAGE, 3170 WASHTENAW AVE, ANN ARBOR MI 48104</t>
  </si>
  <si>
    <t>knocking noise on turns.</t>
  </si>
  <si>
    <t>LICATA, PATRICK</t>
  </si>
  <si>
    <t xml:space="preserve"> PEP BOYS 1375 MARKET PLACE HENRIETTA NY 14623</t>
  </si>
  <si>
    <t>BRAKES, CEL FLASHING, HOOD IS RUSTING AWAY, TIRE LEAK, WIPERS</t>
  </si>
  <si>
    <t>MARTIN PERALTA</t>
  </si>
  <si>
    <t>MPERAL2</t>
  </si>
  <si>
    <t>PEP BOYS 1540 E AMAR RD WEST COVINA CA 91792</t>
  </si>
  <si>
    <t>Van getting water pump and a tire replaced on top of regular maintenace while there / Work is approved and in progress / eta 2 to 3 days</t>
  </si>
  <si>
    <t>36386</t>
  </si>
  <si>
    <t>036386</t>
  </si>
  <si>
    <t>37275</t>
  </si>
  <si>
    <t>EXPRESS OIL CHANGE, 737 3RD AVE W, BIRMINGHAM AL 35204</t>
  </si>
  <si>
    <t>LECTRICAL ISSUES. NO HEADLIGHTS. MAKES VAN GLITCH OUT. MAKES VEHICLE STUTTER. NO HEAT AND AIR.</t>
  </si>
  <si>
    <t>RODRIGUEZ-SEPULVEDA, RAYMOND</t>
  </si>
  <si>
    <t>Rental Extension Request</t>
  </si>
  <si>
    <r>
      <rPr>
        <sz val="12"/>
        <color rgb="FF000000"/>
        <rFont val="Aptos"/>
        <family val="2"/>
      </rPr>
      <t xml:space="preserve">Tech wants to extend the rental - </t>
    </r>
    <r>
      <rPr>
        <b/>
        <sz val="12"/>
        <color rgb="FFC00000"/>
        <rFont val="Aptos"/>
        <family val="2"/>
      </rPr>
      <t>when will truck be repaired?</t>
    </r>
  </si>
  <si>
    <t>HULL, TAMETRIOUS</t>
  </si>
  <si>
    <t>THULL</t>
  </si>
  <si>
    <t>ON ACCELERATION THE VEHICLE WILL HESITATE TO UPSHIFT</t>
  </si>
  <si>
    <t>ARTHUR, RANSFORD</t>
  </si>
  <si>
    <t>THE HEAT IS NOT WORKING</t>
  </si>
  <si>
    <t>GARDNER, WILLIAM</t>
  </si>
  <si>
    <t>WGARDNE</t>
  </si>
  <si>
    <t>FIRESTONE COMPLETE AUTO CARE, 5736 BECKLEY RD, BATTLE CREEK MI 49015</t>
  </si>
  <si>
    <t>AWAITING HIS VEHICLE</t>
  </si>
  <si>
    <t>FIRESTONE COMPLETE AUTO CARE 6512 N BLACKSTONE AVE FRESNO CA 93710</t>
  </si>
  <si>
    <t>CEL ON AND THEFT LIGHT ON. NOISE COMING FROM THE ENGINE</t>
  </si>
  <si>
    <t>ABBOTT, DARRELL</t>
  </si>
  <si>
    <t>DABBOTT</t>
  </si>
  <si>
    <t>FIRESTONE COMPLETE AUTO CARE, 566 W MAIN ST, NORMAN OK 73069</t>
  </si>
  <si>
    <t>CEL ON - RUNNING ROUGH - TPMS LIGHT ON - LOF</t>
  </si>
  <si>
    <t>SOTELO, LUIS</t>
  </si>
  <si>
    <t>82323 CA-111, INDIO, CA 92201</t>
  </si>
  <si>
    <t>vehicle was overheating</t>
  </si>
  <si>
    <t>POWER ISSUES</t>
  </si>
  <si>
    <t>WILLIAMS, PATRICK</t>
  </si>
  <si>
    <t>2310 CALDER AVE, BEAUMONT, TX 77702, USA;</t>
  </si>
  <si>
    <t>engine, now leaking oil/fluid.</t>
  </si>
  <si>
    <t>PEP BOYS, 2303 CORTEZ RD, BRADENTON FL 34207</t>
  </si>
  <si>
    <t>dirty, smells like cigarettes, driver seat has a hole, sliding door is inop.</t>
  </si>
  <si>
    <t>Angel Correa</t>
  </si>
  <si>
    <t>PEP BOYS 1610 STEFKO BLVD BETHLEHEM PA 18017</t>
  </si>
  <si>
    <t>RATTLE/KNOCKING NOISE WHEN DRIVING (SOUND COMING FROM TRANSMISSION</t>
  </si>
  <si>
    <t>PEP BOYS, 800 N MILITARY TRL, W PALM BEACH FL 33406</t>
  </si>
  <si>
    <t>AWAITING A FUSE BLOCK AND HARNESS</t>
  </si>
  <si>
    <t>WALI, MUHAMMAD BILAL</t>
  </si>
  <si>
    <t>MWALI0</t>
  </si>
  <si>
    <t>Tech dropped van off at PEP BOYS,  6825 Annapolis Rd, Hyuattsville, MD 20784. PEP Boys is sending it to dealer.</t>
  </si>
  <si>
    <t>There is issue with ignition system</t>
  </si>
  <si>
    <t xml:space="preserve">Sean Johnson </t>
  </si>
  <si>
    <t>SJOHNSO</t>
  </si>
  <si>
    <t>POMP'S TIRE, 4101 S 42ND ST, KANSAS CITY KS 66106</t>
  </si>
  <si>
    <t>Van needs transport</t>
  </si>
  <si>
    <t>HARRIS, JIMMY</t>
  </si>
  <si>
    <t>1039 US-501, CONWAY, SC 29526,</t>
  </si>
  <si>
    <t>ENGINE REDUCE POWER, SHUTS OFF ON DRIVER</t>
  </si>
  <si>
    <t>Jerel Harness</t>
  </si>
  <si>
    <t>PEP BOYS 1824 W JEFFERSON ST, JOLIET, IL 60435</t>
  </si>
  <si>
    <t>Leaking coolant and overheated</t>
  </si>
  <si>
    <t>Ethmane Mohamed Vall</t>
  </si>
  <si>
    <t>EMOHAME</t>
  </si>
  <si>
    <t>PEP BOYS 14207 ROSECRANS AVE LA MIRADA CA 90638</t>
  </si>
  <si>
    <t xml:space="preserve">DELROY WHITE </t>
  </si>
  <si>
    <t>FIRESTONE COMPLETE AUTO CARE 3810 JOG RD GREENACRES FL 33467</t>
  </si>
  <si>
    <t>Vehicle shut off when driving, states he smelled burning smell.</t>
  </si>
  <si>
    <t>ARBEN BEJTE</t>
  </si>
  <si>
    <t>ABEJTE</t>
  </si>
  <si>
    <t>SULLIVAN TIRE, 126 PLAISTOW RD, PLAISTOW NH 03865</t>
  </si>
  <si>
    <t>"LEAKING TIRE AND A COMPLAINT OF NOISE AND VIBRATION"</t>
  </si>
  <si>
    <t xml:space="preserve">Repair Van van wont be ready until after 2pm </t>
  </si>
  <si>
    <t>Declined repair $6007 287k miles</t>
  </si>
  <si>
    <r>
      <rPr>
        <sz val="12"/>
        <color rgb="FF000000"/>
        <rFont val="Aptos"/>
        <family val="2"/>
      </rPr>
      <t>Rental extension requested by Tech.</t>
    </r>
    <r>
      <rPr>
        <sz val="12"/>
        <color rgb="FFFF0000"/>
        <rFont val="Aptos"/>
        <family val="2"/>
      </rPr>
      <t xml:space="preserve"> Tim do we want to revisit the decline?</t>
    </r>
  </si>
  <si>
    <t xml:space="preserve">Toshiro Romero </t>
  </si>
  <si>
    <t>TROMERO</t>
  </si>
  <si>
    <t>PEP BOYS 1846 5TH AVE BRENTWOOD, NY, 11717</t>
  </si>
  <si>
    <t>brakes grinding</t>
  </si>
  <si>
    <t>Sean Kelly</t>
  </si>
  <si>
    <t>SKELLY0</t>
  </si>
  <si>
    <t>FIRESTONE COMPLETE AUTO CARE, 4625 EASTGATE BLVD, CINCINNATI OH 45245</t>
  </si>
  <si>
    <t>DASH CLUSTER IN INOP</t>
  </si>
  <si>
    <t>Chevrolet Buick Marble Falls, 2301 N U.S. Hwy 281, Marble Falls, TX 78654</t>
  </si>
  <si>
    <t>brakes are grinding &amp; has a noise from the engine area</t>
  </si>
  <si>
    <t>LYLE, DONAVON</t>
  </si>
  <si>
    <t>DLYLE0</t>
  </si>
  <si>
    <t>PEP BOYS, 10275 N FRWY, HOUSTON TX 77037</t>
  </si>
  <si>
    <t>Wobble and BRAKE NOISE Issue</t>
  </si>
  <si>
    <t>Vadislav Tavyanskyy</t>
  </si>
  <si>
    <t>MIRANDA GOMEZ, CESAR</t>
  </si>
  <si>
    <t>FIRESTONE COMPLETE AUTO CARE, 131 S FRANKLIN ST, CHAMBERSBURG PA 17201</t>
  </si>
  <si>
    <t>CUTTING OFF WHILE DRIVING</t>
  </si>
  <si>
    <t>PARSONS OF EAGLE RIVER INC., PO BOX 2500, EAGLE RIVER WI 54521</t>
  </si>
  <si>
    <t>Heater Inoperative /  HEAT NOT WORKING PROPERLY</t>
  </si>
  <si>
    <t>LAMBERT, GREGORY</t>
  </si>
  <si>
    <t>Oil pressure issue with unit and very intermittent starting issue.</t>
  </si>
  <si>
    <t>SPRAGUE, TYLER</t>
  </si>
  <si>
    <t>DELACY FORD INC., 3061 TRANSIT ROAD, ELMA NY 14059</t>
  </si>
  <si>
    <t>Vehicle is in limp mode and barley move</t>
  </si>
  <si>
    <t>KRUGER, MARK</t>
  </si>
  <si>
    <t>MKRUGER</t>
  </si>
  <si>
    <t>PEP BOYS, 8091 OSWEGO RD, LIVERPOOL NY 13090</t>
  </si>
  <si>
    <t>NEW UNIT HAS NOT ARRIVED YET</t>
  </si>
  <si>
    <t xml:space="preserve">Robert Sanchez </t>
  </si>
  <si>
    <t>RSANCHE</t>
  </si>
  <si>
    <t>AAMCO 8721 ATLANTIC BLVD, JACKSONVILLE, FL</t>
  </si>
  <si>
    <t>MOHAMMAD MAHMOODI</t>
  </si>
  <si>
    <t>MMAHMO0</t>
  </si>
  <si>
    <t>FIRESTONE COMPLETE AUTO CARE 5041 MADISON AVENUE SACRAMENTO CA 95841</t>
  </si>
  <si>
    <t xml:space="preserve">loss of power steering </t>
  </si>
  <si>
    <t>PEP BOYS, 1100 BEHRMAN HWY, GRETNA LA 70056</t>
  </si>
  <si>
    <t>REDUCED ENGINE POWER</t>
  </si>
  <si>
    <t>PADILLA, RICHARD</t>
  </si>
  <si>
    <t>RPADILL</t>
  </si>
  <si>
    <t>GERBER COLLISION (National Account) 1580 SOUTH CLACK ST ABILENE TX 79605</t>
  </si>
  <si>
    <t>Accident - Driver states vehicle was parked and hit by unknown third party</t>
  </si>
  <si>
    <t>DAVID HUBBARD</t>
  </si>
  <si>
    <t>Declined repair $9,500 175 k miles HERTZ rental</t>
  </si>
  <si>
    <t>Get tech new van</t>
  </si>
  <si>
    <t>24203 MAIN ST, NEWHALL, CA 91321,</t>
  </si>
  <si>
    <t>Vehicle not starting</t>
  </si>
  <si>
    <t>MILLS, BRIAN</t>
  </si>
  <si>
    <t>BMILLS9</t>
  </si>
  <si>
    <t>KANSASLAND TIRE CO/HAYS 611 PRAIRIE ST EMPORIA KS 66801</t>
  </si>
  <si>
    <t>Blower motor stopped working</t>
  </si>
  <si>
    <t>CEL on reduced power</t>
  </si>
  <si>
    <t>VISGAR, CHLOE</t>
  </si>
  <si>
    <t>CVISGAR</t>
  </si>
  <si>
    <t>2240 8th St S, Wisconsin Rapids, WI 54494</t>
  </si>
  <si>
    <t>New Hire/ Vehicle not delivered</t>
  </si>
  <si>
    <t>Franciso Arroyo</t>
  </si>
  <si>
    <t>FARROYO</t>
  </si>
  <si>
    <t>ANTHONY   GILLS</t>
  </si>
  <si>
    <t>AGILLIS</t>
  </si>
  <si>
    <t>PEP BOYS 1717 HIGHWAY 20 CONYERS GA 30013</t>
  </si>
  <si>
    <t>Steering issue</t>
  </si>
  <si>
    <t xml:space="preserve">Michael Angelo </t>
  </si>
  <si>
    <t>MANGELO</t>
  </si>
  <si>
    <t xml:space="preserve">Fazil Hamza </t>
  </si>
  <si>
    <t>Lindsay Chevrolet 15605 Jefferson Davis Hwy, Woodbridge VA</t>
  </si>
  <si>
    <t>Registration expired</t>
  </si>
  <si>
    <t>Cheryl is in process of getting a duplicate mailed to the tech</t>
  </si>
  <si>
    <t>PEAKE, ELISHA</t>
  </si>
  <si>
    <t>ABS issues</t>
  </si>
  <si>
    <t>Rental Extension Request / Repairs are not complete at Pep Boys</t>
  </si>
  <si>
    <t>BROOME, ROBERT</t>
  </si>
  <si>
    <t>AWAITING FOR HIS VEHICLE</t>
  </si>
  <si>
    <t>CRNALIC, NEDZAD</t>
  </si>
  <si>
    <t>SUNCOAST 6777 Haines rd Saint Petersburg FL 33702</t>
  </si>
  <si>
    <t>LEAKING Issue</t>
  </si>
  <si>
    <t>Repair</t>
  </si>
  <si>
    <t>YOUNG, MARCUS</t>
  </si>
  <si>
    <t>MYOUNG</t>
  </si>
  <si>
    <t>PEP BOYS 4228 E MCCAIN BLVD UNT A N LITTLE ROCK AR 72117</t>
  </si>
  <si>
    <t>CEL IS ON. SIDE SLIDING DOOR HANDLE IS BROKEN. HOOD WILL NOT OPEN.</t>
  </si>
  <si>
    <t>Repair / VEHICLE WILL BE DELIVERED BY END OF THE WEEK.</t>
  </si>
  <si>
    <t>ROYAL CHEVROLET/CORTLAND,INC, 3838 STATE ROUTE 281, CORTLAND NY 13045</t>
  </si>
  <si>
    <t>Declined repair $11,066</t>
  </si>
  <si>
    <t xml:space="preserve">Tech needs new van </t>
  </si>
  <si>
    <t>MONTERROSO, RICARDO</t>
  </si>
  <si>
    <t>CECIL CLARK CHEVROLET, INC, 8843 US HWY 441, P.O. BOX 491090, LEESBURG FL 34747</t>
  </si>
  <si>
    <t xml:space="preserve">Transmission Issue </t>
  </si>
  <si>
    <t>Brake Job (SHAKING WHEN BRAKING)</t>
  </si>
  <si>
    <t>Repair / Two days rental required</t>
  </si>
  <si>
    <t>BERNARD SOKOLOWSKI</t>
  </si>
  <si>
    <t>Vehicle is not being repaired - / Tech requesting a rental for Tuesday 11/18 to Thursday 11/20.</t>
  </si>
  <si>
    <t>AUTONATION CHEVROLET CORAL GABLES, 4181 SW 8TH ST, MIAMI FL 33134</t>
  </si>
  <si>
    <t>GEAR SHIFTER IS SIEZED IN REVERSE, ignition will not turn</t>
  </si>
  <si>
    <t>NICASIO, EDUARDO</t>
  </si>
  <si>
    <t>BRAKES WORN OUT </t>
  </si>
  <si>
    <t>SOUNDS FROM ENGINE, BURNT TRANSMISSION FLUID AND HESITATION WHEN DRIVING</t>
  </si>
  <si>
    <t>DICKERSON, JOSHUA</t>
  </si>
  <si>
    <t>JDICKER</t>
  </si>
  <si>
    <t>FIRESTONE COMPLETE AUTO CARE, 1834 NORTH MEMORIAL DRIVE, LANCASTER OH 43130</t>
  </si>
  <si>
    <t>BRAKES PULSATING, CHECK ENGINE LIGHT - ROUGHT TO START</t>
  </si>
  <si>
    <t>MITT, JAVEN</t>
  </si>
  <si>
    <t>JMITT</t>
  </si>
  <si>
    <t>New  Hire</t>
  </si>
  <si>
    <t>CEL diagnosis.</t>
  </si>
  <si>
    <t>HANSON, DONALD</t>
  </si>
  <si>
    <t>MIDAS AUTO SERVICE #5957, 2325 KOHLER CROSSING, KYLE TX 78640</t>
  </si>
  <si>
    <t>Oil Leaking</t>
  </si>
  <si>
    <t>FEIL, JOSEPH</t>
  </si>
  <si>
    <t>FRANK BOUCHER CHEVROLET INC., 8600 WASHINGTON AVE, RACINE WI 53408</t>
  </si>
  <si>
    <t>LOW POWER ISSUE</t>
  </si>
  <si>
    <t xml:space="preserve">SALVATORE PALLOTTI </t>
  </si>
  <si>
    <t>PEP BOYS 5055 LIBRARY RD BETHEL PARK PA 15102</t>
  </si>
  <si>
    <t>TERRELL JONES</t>
  </si>
  <si>
    <t>TJONES</t>
  </si>
  <si>
    <t>Meineke 8914 Church Ave, Brooklyn, NY 11236</t>
  </si>
  <si>
    <t>Heater stopped working</t>
  </si>
  <si>
    <t>Repair van / Tech is requesting extension of rental</t>
  </si>
  <si>
    <t>CAMARA, MAURY</t>
  </si>
  <si>
    <t>MCAMARA</t>
  </si>
  <si>
    <t>PEP BOYS, 1246 N MAIN ST, PROVIDENCE RI 02904</t>
  </si>
  <si>
    <t>ENGINE OVERHEATING, ROUGH IDLE, ENGINE MISFIRING</t>
  </si>
  <si>
    <t>POPP, CHRISTOPHER</t>
  </si>
  <si>
    <t>PEP BOYS 8499 SPRINGBORO PIKE MIAMISBURG OH 45342</t>
  </si>
  <si>
    <t>DRIVABILITY ISSUE. Clunking/Grinding noises in front end</t>
  </si>
  <si>
    <t>RALPH PONCE</t>
  </si>
  <si>
    <t>GREASE MONKEY #932 1020 MARKET PLAZA N PUEBLO WEST CO 81007</t>
  </si>
  <si>
    <t xml:space="preserve">Rattle in dash after ac repair and brakes making noise, LF DOOR SPEAKER IS NOT WORKING </t>
  </si>
  <si>
    <t>STEPHENSON, ANTHONY</t>
  </si>
  <si>
    <t>ASTEPH4</t>
  </si>
  <si>
    <t xml:space="preserve">Tech is in training. His vehicle is in Texas. </t>
  </si>
  <si>
    <t>Tech needs from 11/20/25 -11/22/25 - rental Thursday – Saturday mini van.</t>
  </si>
  <si>
    <t>FAKHRI, SAYED FAROZ</t>
  </si>
  <si>
    <t>WARRENTON TIRE + AUTO 19 BROADVIEW AVE WARRENTON VA 20186</t>
  </si>
  <si>
    <t>NO START CONDITION, CRANKS BUT WON'T START. INTERMITTENT GRINDING NOISE THAT ALSO IS ACCOMPANIED BY FLASHING CEL. BOTH FRONT TIRES LOOSING AIR.</t>
  </si>
  <si>
    <t>GRAY, JOHNNY</t>
  </si>
  <si>
    <t>JGRAY7</t>
  </si>
  <si>
    <t>SMITH'S TIRE, 306 RICHMOND RD N, BEREA KY 40403</t>
  </si>
  <si>
    <t>RIGHT FRONT WEEL IS MAKING NOISE ANS SMOKING A LITTLE BIT</t>
  </si>
  <si>
    <t>FARRELL, STEVEN</t>
  </si>
  <si>
    <t>SFARREL</t>
  </si>
  <si>
    <t>BRADLEY FORD LINC-MERC, 1690 INDUSTRIAL BLVD, LAKE HAVASU CITY AZ 86403</t>
  </si>
  <si>
    <t>FLAT TIRE  and CEL on</t>
  </si>
  <si>
    <t>BRAKOWIECKI, JOSEPH</t>
  </si>
  <si>
    <t>BATTLEFIELD FORD, 10463 JAMES MONROE HIGHWAY, CULPEPER VA 22701</t>
  </si>
  <si>
    <t>COOLANT LEAKING AFTER ENGINE REPLACED</t>
  </si>
  <si>
    <t>DAVIS, ERIC</t>
  </si>
  <si>
    <t>ROGERS TRUCK REPAIR, LLC 900 S ROBERTS ST AMARILLO TX 79102</t>
  </si>
  <si>
    <t>11/21/2025. REASON: ADDITIONAL REPAIRS NEEDED</t>
  </si>
  <si>
    <t>FREE SERVICE TIRES, BRAKES &amp; SERVICE, 2006 N ROAN ST, JOHNSON CITY TN 37601</t>
  </si>
  <si>
    <t>Heater not working</t>
  </si>
  <si>
    <t>HERNANDEZ, FRANCISCO</t>
  </si>
  <si>
    <t xml:space="preserve">6901 HARRISBURG BLVD HOUSTON TX 77011 </t>
  </si>
  <si>
    <t>BARLUADO, TY</t>
  </si>
  <si>
    <t>LEX BRODIES TIRE CO, 94-169 FARRINGTON HWY, WAIPAHU HI 96797</t>
  </si>
  <si>
    <t>HIGH MOUNT STOP LAMP IS INTERNALLY SHORTED AND NOT WORKING</t>
  </si>
  <si>
    <t>HAWAII RENTAL????? Can we check with Tasha before we approve. Tasha Is going to see about a spare</t>
  </si>
  <si>
    <t>BIBLE JR, ARTHUR</t>
  </si>
  <si>
    <t>ABIBLEJ</t>
  </si>
  <si>
    <t>LES SCHWAB TIRE CENTER, 210 BRIDGE ST, BAKER CITY OR 97814</t>
  </si>
  <si>
    <t>brake noise, blower only works on 1 speed.</t>
  </si>
  <si>
    <t>SMITH, LOUIS</t>
  </si>
  <si>
    <t>*ENGINE LIGHT IS ON - Per Samsara, engine code is O2 sensor blank</t>
  </si>
  <si>
    <t>MILLER, JASON</t>
  </si>
  <si>
    <t>JMILLE0</t>
  </si>
  <si>
    <t>ORCHID ISLE FORD, 1030 KANOELEHUA AVE, HILO HI 967205263</t>
  </si>
  <si>
    <t>VEHICLE HAS TRANSMISSION ISSUE; MAJOR SHUDDER WHEN GOING DOWN A HILL OR ACCELERATING</t>
  </si>
  <si>
    <t>Unit going back into shop for unit temp sensor saying unit is overheating and it is not.</t>
  </si>
  <si>
    <t>BERCHER TIRE CO., 1250 A TEXAS PKWY, STAFFORD TX 77477</t>
  </si>
  <si>
    <t>EXHAUST IN THE CAB, A/C NOT WORKING</t>
  </si>
  <si>
    <t>FULLWOOD, MARCUS</t>
  </si>
  <si>
    <t>FIRESTONE COMPLETE AUTO CARE, 243 BROAD ST, SUMTER SC 29150</t>
  </si>
  <si>
    <t>BRAKE PEDAL GOES TO THE FLOOR</t>
  </si>
  <si>
    <t xml:space="preserve">Ben McDowell </t>
  </si>
  <si>
    <t>DART AUTOMOTIVE, INC., 1039 HWY 501 EAST, CONWAY SC 29526</t>
  </si>
  <si>
    <t>No heat and oil leak</t>
  </si>
  <si>
    <t>George Johnson</t>
  </si>
  <si>
    <t>CEL is on and Transmission fluid may be low</t>
  </si>
  <si>
    <t>AAMCO TOTAL CAR CARE, 126 BRECKINRIDGE LN, LOUISVILLE KY 40207</t>
  </si>
  <si>
    <t>Transmission Issue and CEL on</t>
  </si>
  <si>
    <t xml:space="preserve">Tech needs new van asigned to him </t>
  </si>
  <si>
    <t>Transmission replacement</t>
  </si>
  <si>
    <t xml:space="preserve">Transmission is in transit, driver requesting rental extension </t>
  </si>
  <si>
    <t>FELTS, CHRISTOPHER</t>
  </si>
  <si>
    <t>CFELTS</t>
  </si>
  <si>
    <t>MIDAS#5534, 2424 BROADWAY ST, SAN ANTONIO TX 78215</t>
  </si>
  <si>
    <t>Transmission issue</t>
  </si>
  <si>
    <t>HUME, JEFFREY</t>
  </si>
  <si>
    <t>Coolant Leak</t>
  </si>
  <si>
    <t>PEP BOYS, 5546 L.B. MCLEOD RD, ORLANDO FL 32811</t>
  </si>
  <si>
    <r>
      <rPr>
        <sz val="12"/>
        <color rgb="FF000000"/>
        <rFont val="Aptos"/>
        <family val="2"/>
      </rPr>
      <t xml:space="preserve">No Start and Jump Failed </t>
    </r>
    <r>
      <rPr>
        <b/>
        <sz val="12"/>
        <color rgb="FF000000"/>
        <rFont val="Aptos"/>
        <family val="2"/>
      </rPr>
      <t>(Vendor is awaiting for parts.  Should arrive tomorrow.  Completion possibly by Friday.)</t>
    </r>
  </si>
  <si>
    <t>NO OIL PRESSURE</t>
  </si>
  <si>
    <t>BOGOPOLSKY, FELIX</t>
  </si>
  <si>
    <r>
      <rPr>
        <sz val="12"/>
        <color rgb="FF000000"/>
        <rFont val="Aptos"/>
        <family val="2"/>
      </rPr>
      <t xml:space="preserve">Transmission Issue </t>
    </r>
    <r>
      <rPr>
        <b/>
        <sz val="12"/>
        <color rgb="FF000000"/>
        <rFont val="Aptos"/>
        <family val="2"/>
      </rPr>
      <t>(Pep boys waiting on part.)</t>
    </r>
  </si>
  <si>
    <t xml:space="preserve">Adam Behler </t>
  </si>
  <si>
    <t>Aamco 207 KENROY LN, ROSEVILLE, CA 95678</t>
  </si>
  <si>
    <t xml:space="preserve">Tech needs new van and extension </t>
  </si>
  <si>
    <t>Connor Lingafelter-Crane</t>
  </si>
  <si>
    <t>CLINGAF</t>
  </si>
  <si>
    <t>Pep Boys 1105 DUNN AVENUE JACKSONVILLE,FLORIDA,US 32218;</t>
  </si>
  <si>
    <t>Smoke from A/C vents &amp; overheating</t>
  </si>
  <si>
    <t xml:space="preserve">Tara Rai </t>
  </si>
  <si>
    <t>TRAI0</t>
  </si>
  <si>
    <t>x</t>
  </si>
  <si>
    <t>engine/exhaust making noise</t>
  </si>
  <si>
    <t>Michael Perez</t>
  </si>
  <si>
    <t>MFIALLO</t>
  </si>
  <si>
    <t>FIRESTONE COMPLETE AUTO CARE, 3810 JOG RD, GREENACRES FL 33467</t>
  </si>
  <si>
    <t>Loss of brakes</t>
  </si>
  <si>
    <t>Robert W Eberhardt</t>
  </si>
  <si>
    <t>BIG O TIRES #5077 1020 N STATE ST UKIAH CA 95482</t>
  </si>
  <si>
    <t xml:space="preserve">Ashley Orosco </t>
  </si>
  <si>
    <t xml:space="preserve">CEL on and low power message. </t>
  </si>
  <si>
    <t>Anthony Lacey</t>
  </si>
  <si>
    <t>PEP BOYS 520 CONTRA COSTA BLVD, PLEASANT HILL, CA, 94523</t>
  </si>
  <si>
    <t>Van supplied to the tech is unsafe / Need to find another van for tech</t>
  </si>
  <si>
    <t>Identify a replacement van</t>
  </si>
  <si>
    <t>22201</t>
  </si>
  <si>
    <t>022201</t>
  </si>
  <si>
    <t>Van needs transported it's now ready for transport</t>
  </si>
  <si>
    <t xml:space="preserve">Michael Mitchell </t>
  </si>
  <si>
    <t>states sticker on plates expired request</t>
  </si>
  <si>
    <t xml:space="preserve">Needs registration sent to him / Sending digital Registration to tech (valid until 6/2026), replacement sticker has already been requested. </t>
  </si>
  <si>
    <t>JAMES, JASON</t>
  </si>
  <si>
    <t>JJAMES</t>
  </si>
  <si>
    <t>FIRESTONE COMPLETE AUTO CARE, 995 NIAGARA FALLS BLVD, AMHERST NY 14226</t>
  </si>
  <si>
    <t>No start, CEL on</t>
  </si>
  <si>
    <t>HARRIS, ARTHUR</t>
  </si>
  <si>
    <t>AHARRIS</t>
  </si>
  <si>
    <t>PEP BOYS, 2633 E TREMONT AVE, BRONX NY 10461</t>
  </si>
  <si>
    <t>Van has been Ready since july</t>
  </si>
  <si>
    <t>THREATS, JOSHUA</t>
  </si>
  <si>
    <t>JTHREAT</t>
  </si>
  <si>
    <t>PEP BOYS 6638 Veterans Memorial Blvd, Metairie, LA 70003</t>
  </si>
  <si>
    <t xml:space="preserve">Steering Fluid Leak </t>
  </si>
  <si>
    <t>David Dedon</t>
  </si>
  <si>
    <t>DDEDON</t>
  </si>
  <si>
    <t>AAA TIRE &amp; SERVICE #8019, 260 STATE ROUTE 18, EAST BRUNSWICK NJ 08816</t>
  </si>
  <si>
    <t>New/Rehire</t>
  </si>
  <si>
    <t>Tech is waiting to get a vehicle</t>
  </si>
  <si>
    <t>WHITE, DANIEL</t>
  </si>
  <si>
    <t>FIRESTONE COMPLETE AUTO CARE, 3744 SW ARCHER RD, GAINESVILLE FL 32608</t>
  </si>
  <si>
    <t>NOISE FROM THE REAR BRAKES</t>
  </si>
  <si>
    <t>PEP BOYS, 11928 RESEARCH BLVD, AUSTIN, TX 78759</t>
  </si>
  <si>
    <t>MULTIPLE DASH LIGHTS ON-- STABILITRAC/ TRACTION CONTROL LIGHTS ON-- HEADLIGHTS INOP-- VEHICLE BOUNCES WHEN HITTING BUMPS AT HIGHWAY SPEEDS.. TAKING TO PEP BOYS</t>
  </si>
  <si>
    <t>DAVIS, MARC</t>
  </si>
  <si>
    <t>PEP BOYS 1177 BOSTON RD SPRINGFIELD MA 01119</t>
  </si>
  <si>
    <t>CEL POWER STEERING REAR MAIL SEAL ANTI FREZZE LEAKING TIRE LEAKING EXHAUST LEAKING</t>
  </si>
  <si>
    <t>STANFORD, MARK</t>
  </si>
  <si>
    <t>MSTANFO</t>
  </si>
  <si>
    <t>Shift Linkage Cable Broke</t>
  </si>
  <si>
    <t>BOYER, NIKITA</t>
  </si>
  <si>
    <t>NBOYER</t>
  </si>
  <si>
    <t>PEP BOYS, 4800 KIRKWOOD HWY, WILMINGTON, DE 19808</t>
  </si>
  <si>
    <t>Vehicle is losing power when driving, unable to get up past 50mph</t>
  </si>
  <si>
    <t>BRIAN HOVER</t>
  </si>
  <si>
    <t>BHOVER</t>
  </si>
  <si>
    <t>ELKIN'S CHEVROLET, 401 RT#73 POB 528, MARLTON NJ 08053</t>
  </si>
  <si>
    <t xml:space="preserve">MAINTENANCE, BATTERY ISSUE and WIPER BLADE CHANGE </t>
  </si>
  <si>
    <t>Repair Complete (1 KRESGE RD FAIRLESS HILLS , 19030 , WAREHOUSE, @ SECURITY GATE TO BE LET IN ,. PARK BESIDE OTHER VAN &gt; KEYS IN GAS FLAP ,.)</t>
  </si>
  <si>
    <t>VENTURA, RUBEN</t>
  </si>
  <si>
    <t>RVENTUR</t>
  </si>
  <si>
    <r>
      <rPr>
        <sz val="12"/>
        <color rgb="FF000000"/>
        <rFont val="Aptos"/>
        <family val="2"/>
      </rPr>
      <t xml:space="preserve">FIRESTONE </t>
    </r>
    <r>
      <rPr>
        <b/>
        <sz val="12"/>
        <color rgb="FF000000"/>
        <rFont val="Aptos"/>
        <family val="2"/>
      </rPr>
      <t>(Complete address is not available)</t>
    </r>
  </si>
  <si>
    <t>AC CONTROL HEAD IS SMOKING</t>
  </si>
  <si>
    <t>JUAN YEDRA LOPEZ</t>
  </si>
  <si>
    <t>JYEDRAL</t>
  </si>
  <si>
    <t>PEP BOYS, 1335 RT 1 S, N BRUNSWICK NJ 08902</t>
  </si>
  <si>
    <r>
      <rPr>
        <sz val="12"/>
        <color rgb="FF000000"/>
        <rFont val="Aptos"/>
        <family val="2"/>
      </rPr>
      <t>BATTERY REPLACEMENT /</t>
    </r>
    <r>
      <rPr>
        <b/>
        <sz val="12"/>
        <color rgb="FFC00000"/>
        <rFont val="Aptos"/>
        <family val="2"/>
      </rPr>
      <t xml:space="preserve"> This should be scehduled or the tech should wait on it to be completed</t>
    </r>
  </si>
  <si>
    <t>MONDESIR, WILNER</t>
  </si>
  <si>
    <r>
      <rPr>
        <sz val="12"/>
        <color rgb="FF000000"/>
        <rFont val="Aptos"/>
        <family val="2"/>
      </rPr>
      <t xml:space="preserve">OIL, AC ISSUE AND CELIGHT ON </t>
    </r>
    <r>
      <rPr>
        <b/>
        <sz val="12"/>
        <color rgb="FF000000"/>
        <rFont val="Aptos"/>
        <family val="2"/>
      </rPr>
      <t>(REPAIRS ON HIS VEHICLE ARE NOT COMPLETE YET)</t>
    </r>
  </si>
  <si>
    <t>WEBB, BRANDON</t>
  </si>
  <si>
    <t>BAKER AUTO REPAIR, INC., 2310 CALDER AVE., BEAUMONT TX 77702</t>
  </si>
  <si>
    <t>ENGINE BELT BROKE, HEADLAMP INOPERATIVE</t>
  </si>
  <si>
    <t>VEHICLE STALLED ON DRIVER AND ENGINE IS MAKING A CLICKING NOISE AND CEL IS ON</t>
  </si>
  <si>
    <t>JACKSON, JON</t>
  </si>
  <si>
    <t>AUTO TECH TOTAL CAR CARE, 2902 E MOODY BLVD, BUNNELL FL 32110</t>
  </si>
  <si>
    <t>TRANSMISSION ISSUE / CHECK TRANS SLIPPING</t>
  </si>
  <si>
    <t>LAMBERT, PHILIP</t>
  </si>
  <si>
    <t>PLAMBE0</t>
  </si>
  <si>
    <t>COOLANT LEAKING, BLOWER MOTOR NOT WORKING,</t>
  </si>
  <si>
    <t>GAMEZ, ALDO</t>
  </si>
  <si>
    <t xml:space="preserve"> PEP BOYS AUTO SERVICE &amp; TIRES, 2336 BOCA CHICA BLVD, BROWNSVILLE, TX 78521</t>
  </si>
  <si>
    <t>COLEMAN, JAMES</t>
  </si>
  <si>
    <t>JCOLEM0</t>
  </si>
  <si>
    <t>ANDERSON AUTOMOTIVE CENTER LLC, 2025 S S.E LOOP 323, TYLER TX 75701</t>
  </si>
  <si>
    <t>MIL FLASHING. REDUCED POWER</t>
  </si>
  <si>
    <t>LANDERS/MCLARTY CHEVROLET, 4930 UNIVERSITY DRIVE, HUNTSVILLE AL 35816</t>
  </si>
  <si>
    <r>
      <t xml:space="preserve">Repair van - </t>
    </r>
    <r>
      <rPr>
        <b/>
        <sz val="12"/>
        <color theme="1"/>
        <rFont val="Aptos"/>
        <family val="2"/>
      </rPr>
      <t xml:space="preserve">@rob anderson - what is taking so long to repair this van??  van was moved to  a dealership on 11/17  waiting for diag </t>
    </r>
  </si>
  <si>
    <r>
      <t xml:space="preserve">Repair van - </t>
    </r>
    <r>
      <rPr>
        <b/>
        <sz val="12"/>
        <color theme="1"/>
        <rFont val="Aptos"/>
        <family val="2"/>
      </rPr>
      <t>@rob anderson - what is taking so long to repair this van??  ETA 11/25</t>
    </r>
  </si>
  <si>
    <t>Timothy Trent</t>
  </si>
  <si>
    <t>FIRESTONE COMPLETE AUTO CARE (National Account) 777 E MERRITT ISLAND CSWY MERRITT ISLAND FL 32952</t>
  </si>
  <si>
    <t>Rear end issues</t>
  </si>
  <si>
    <t>HUSSEY, DEWAYNE</t>
  </si>
  <si>
    <t>DHUSSEY</t>
  </si>
  <si>
    <t>PEP BOYS 1394 EAST GOODMAN ROAD SOUTHAVEN MS 38671</t>
  </si>
  <si>
    <t>Starting issues, headlight, brake light</t>
  </si>
  <si>
    <t>BIG O TIRES #25043 9501 NE 83RD TERRACE KANSAS CITY MO 64158</t>
  </si>
  <si>
    <t>Ball joint came out</t>
  </si>
  <si>
    <t>SILVA, MARCO</t>
  </si>
  <si>
    <t>MSILVA2</t>
  </si>
  <si>
    <t>PEP BOYS 2321 W EXPRESSWAY 83 HARLINGEN TX 78552</t>
  </si>
  <si>
    <t>Fluid Leak Issue</t>
  </si>
  <si>
    <t>Vehicle is not being repaired - / Tech requesting a rental for 1 day.</t>
  </si>
  <si>
    <t>VEHICLE HAS BEEN REMOVED FROM SERVICE AND IS WAITING ON A REPLACEMENT.</t>
  </si>
  <si>
    <t>GILLIS, ANTHONY</t>
  </si>
  <si>
    <t>ARROYO-MEDINA, FRANCISCO</t>
  </si>
  <si>
    <t>TIRE REPAIR ISSUE / New Hire/ Vehicle not delivered</t>
  </si>
  <si>
    <t>2959 West Michigan Avenue Jackson,Michigan,US 49202</t>
  </si>
  <si>
    <t>OIL COOLER LINE DAMAGED</t>
  </si>
  <si>
    <t>BONIN, LIONEST</t>
  </si>
  <si>
    <t>1212 AMBASSADOR CAFFERY PKWY, LAFAYETTE, LA 70506,</t>
  </si>
  <si>
    <t>VEH WILL NO START, CHARGING SYSTEM</t>
  </si>
  <si>
    <t>SUTTON, CHRISTOPHER</t>
  </si>
  <si>
    <t>4401 FORT CAMPBELL BLVD, HOPKINSVILLE, KY 42240</t>
  </si>
  <si>
    <t>STS STABILITRAC LIGHT ON , REDUCED POWER</t>
  </si>
  <si>
    <t>HARRISON, JOSEPH</t>
  </si>
  <si>
    <t>JHARRIS</t>
  </si>
  <si>
    <t xml:space="preserve">Pep Boys 1830 S. STATE ST, DOVER, DE, 19901 </t>
  </si>
  <si>
    <t xml:space="preserve">User: jchild2     Date: 2025-11-04 Cmnts/Hist: Van 46499 is confirmed at Pep Boy's - 919 N Dupont </t>
  </si>
  <si>
    <t xml:space="preserve">Did the tech pick up this van at Pep Boys? Did it subsequently break down? </t>
  </si>
  <si>
    <t>GERARDO BARRON</t>
  </si>
  <si>
    <t>Aamco 6161 s 35th ave phoenix as 85041 (602) 737-3414</t>
  </si>
  <si>
    <t xml:space="preserve">Brakes and door parts - AAMCO delayed submitting the estimate to Holman for 10 days. Submitted to Holman on 11/24, </t>
  </si>
  <si>
    <t xml:space="preserve"> Glenn Kirts</t>
  </si>
  <si>
    <t>2125 RAILROAD ST, CORONA, CA 92878</t>
  </si>
  <si>
    <t xml:space="preserve">CHECK BRAKE PEDAL  IS ALL THE SUDDEN VERY SOFT GOES TO THE FLOOR </t>
  </si>
  <si>
    <t>MIDAS AUTO SERVICE #5957 2325 KOHLER CROSSING KYLE TX 78640</t>
  </si>
  <si>
    <t>POWER STEERING GETS SUPER HARD AND MAKES LOUD WHNE- PUMP IS LEAKING AND WHINING</t>
  </si>
  <si>
    <t>1212 AMBASSADOR CAFFERY PKWY, LAFAYETTE, LA 70506</t>
  </si>
  <si>
    <t>PORTER, RANDY</t>
  </si>
  <si>
    <t>RPORTER</t>
  </si>
  <si>
    <t>Pep Boy's - 211 NW 82nd Ave, Miami, FL 33126</t>
  </si>
  <si>
    <t>New Hire / Not received van yet</t>
  </si>
  <si>
    <t>Get Van to New Hire</t>
  </si>
  <si>
    <t>FORE, ROBERT</t>
  </si>
  <si>
    <t>RFORE</t>
  </si>
  <si>
    <t>PEP BOYS, 520 CONTRA COSTA BLVD, PLEASANT HILL CA 94523</t>
  </si>
  <si>
    <t xml:space="preserve"> IT IS LEAKING POWER STEERING FLUID</t>
  </si>
  <si>
    <t>PEP BOYS 8000 STREAM WALK LN MANASSAS VA 20109</t>
  </si>
  <si>
    <t>HAS NOISE COMING FROM REAR TIRES NEEDS A SHOP TO CHECK TIRES ,BRAKES ETC ,</t>
  </si>
  <si>
    <t>LLOYD, GEORGE</t>
  </si>
  <si>
    <t xml:space="preserve"> VEHICLE IS GETTING AN ENGINE HOT WARNING - MAKES LOUD NOISE IN ENGINE AREA</t>
  </si>
  <si>
    <t>WILLIS CHEVROLET, INC., 2707 S DUPONT BLVD, SMYRNA DE 19977</t>
  </si>
  <si>
    <t>cel on loss of poower</t>
  </si>
  <si>
    <t>36366</t>
  </si>
  <si>
    <t>036366</t>
  </si>
  <si>
    <t>PEP BOYS, 145 BOSTON POST RD, ORANGE CT 06477</t>
  </si>
  <si>
    <r>
      <t>New Hire/</t>
    </r>
    <r>
      <rPr>
        <strike/>
        <sz val="12"/>
        <color theme="1"/>
        <rFont val="Aptos"/>
        <family val="2"/>
      </rPr>
      <t xml:space="preserve"> Vehicle not delivered</t>
    </r>
    <r>
      <rPr>
        <sz val="12"/>
        <color theme="1"/>
        <rFont val="Aptos"/>
        <family val="2"/>
      </rPr>
      <t xml:space="preserve"> /</t>
    </r>
    <r>
      <rPr>
        <sz val="12"/>
        <color rgb="FFC00000"/>
        <rFont val="Aptos"/>
        <family val="2"/>
      </rPr>
      <t xml:space="preserve"> </t>
    </r>
    <r>
      <rPr>
        <b/>
        <sz val="12"/>
        <color rgb="FFC00000"/>
        <rFont val="Aptos"/>
        <family val="2"/>
      </rPr>
      <t>Van is at Pep Boys and ready to be picked up by tech (approx 4 miles from techs home)</t>
    </r>
  </si>
  <si>
    <r>
      <t xml:space="preserve">NEW UNIT HAS NOT ARRIVED YET / </t>
    </r>
    <r>
      <rPr>
        <b/>
        <sz val="12"/>
        <color theme="1"/>
        <rFont val="Aptos"/>
        <family val="2"/>
      </rPr>
      <t>Declined rental</t>
    </r>
  </si>
  <si>
    <t>47073</t>
  </si>
  <si>
    <t>047073</t>
  </si>
  <si>
    <t>Belt broke</t>
  </si>
  <si>
    <t>Right rear brake is making noise</t>
  </si>
  <si>
    <t>PEP BOYS 1008 CENTRAL AVE ALBANY NY 12205</t>
  </si>
  <si>
    <t>Heat not working and foul smell</t>
  </si>
  <si>
    <t>FIRESTONE COMPLETE AUTO CARE 2870 NEW BRUNSWICK RD MEMPHIS TN 38133</t>
  </si>
  <si>
    <t>Driveshaft bent causing vibration</t>
  </si>
  <si>
    <t>CHIPPS AUTO REPAIR SERVICE (Independent Vendor) 21 DYLAN DR FAIRMONT WV 26554</t>
  </si>
  <si>
    <t>Cel on Flashing limp mode</t>
  </si>
  <si>
    <t>ASOBS, RUBIN</t>
  </si>
  <si>
    <t>RASOBS</t>
  </si>
  <si>
    <t>CEL ON. STS ENGINE IS NOISY BUT OIL LIGHT IS NOT ON, DVR DESCRIBED AS GRINDING. TRAC CONTROL LIGHT ALSO CAME ON AND ALMOST SHUT OFF ON HIM WHILE DRIVING.</t>
  </si>
  <si>
    <t>MARTIN, DINO</t>
  </si>
  <si>
    <t>DMAR101</t>
  </si>
  <si>
    <t>CABLE-DAHMER CHEVY INC., 1834 S. NOLAND ROAD, INDEPENDENCE MO 64055</t>
  </si>
  <si>
    <t>BRAKES SHAKING WHEN SLOWING DOWN, SIDE DOOR NOT OPENING AND LOST KEYS TO THE VEHICLE.</t>
  </si>
  <si>
    <t>GOODWIN, CLAY</t>
  </si>
  <si>
    <t>Dobbs Tire &amp; Auto Centers, 912 CHESTERFIELD PKWY E, CHESTERFIELD, MO 63017</t>
  </si>
  <si>
    <t>UNIT OVERHEATED, BLEW ALL COOLANT OUT.</t>
  </si>
  <si>
    <t>COOPER, CHRISTOPHER</t>
  </si>
  <si>
    <t>CCOOPER</t>
  </si>
  <si>
    <t>PEP BOYS, 5616 WASLEM, SAN ANTONIO TX 78218</t>
  </si>
  <si>
    <t>NEW HIRE</t>
  </si>
  <si>
    <r>
      <t xml:space="preserve">TECH DOES NOT HAVE A VEHICLE YET / </t>
    </r>
    <r>
      <rPr>
        <i/>
        <sz val="12"/>
        <color theme="1"/>
        <rFont val="Aptos"/>
        <family val="2"/>
      </rPr>
      <t>Need to get van transported</t>
    </r>
  </si>
  <si>
    <t>ROSADO, ANDRES</t>
  </si>
  <si>
    <t>AROSADO</t>
  </si>
  <si>
    <t>PEP BOYS, 44 BERLIN TPK, BERLIN CT 06037</t>
  </si>
  <si>
    <t>A COOLANT LEAK AND PULLING TO THE RIGHT</t>
  </si>
  <si>
    <t>VEHICLE WILL NOT SHIFT OUT OF 1ST GEAR- TRANSMISSION REPLACEMENT</t>
  </si>
  <si>
    <t>MOGENSEN, MARK</t>
  </si>
  <si>
    <t>PEP BOYS, 20220 I45, SPRING TX 77373</t>
  </si>
  <si>
    <t xml:space="preserve"> FRONT BRAKES ARE GRINDING BAD</t>
  </si>
  <si>
    <t>CURTIS, ISAAC</t>
  </si>
  <si>
    <t>TRXNOW 243 E MAIN ST JOHNSON CITY TN 37604</t>
  </si>
  <si>
    <t>UNTI IS GOING TO SHOP FOR COOLANT LEAK AND OVER HEATING</t>
  </si>
  <si>
    <t>WELLS, CRAIG</t>
  </si>
  <si>
    <t>SS MOTORTRENDZ, LLC, 109 E KIBER ST, ANGLETON TX 77515</t>
  </si>
  <si>
    <t>VEH OVERHEATED AND LOST COOLANT.</t>
  </si>
  <si>
    <t>PEP BOYS 4770 CENTER LINE DR KNOXVILLE TN 37917</t>
  </si>
  <si>
    <t>CHECK ENGINE LIGHT ON FOR MAINTENANCE</t>
  </si>
  <si>
    <t>RICHARDSON, JOSHUA</t>
  </si>
  <si>
    <t>JRICHA0</t>
  </si>
  <si>
    <t>get van to tech</t>
  </si>
  <si>
    <t xml:space="preserve"> Chad Napier</t>
  </si>
  <si>
    <t>253 BUCKS DR, SHIRLEY, AR 72153</t>
  </si>
  <si>
    <t xml:space="preserve">CHECK ENGINE LIGHT IS FLASHING AND HAS A VERY ROUGH IDLE. </t>
  </si>
  <si>
    <t>VELA, FRANK</t>
  </si>
  <si>
    <t>GDYR AUTO SERVICE CTR #2830 17702 FOREST RD FOREST VA 24551</t>
  </si>
  <si>
    <t>CHECK ENGINE LIGHT IS ON, SHAKES OVER 40 MPH AND MAKING A LOUD BUCKSHOT SOUND, AC/HEAT ARE NOT WORKING</t>
  </si>
  <si>
    <t>SANTANA MORAIS, HIGOR</t>
  </si>
  <si>
    <t>HSANTAN</t>
  </si>
  <si>
    <t>PEP BOYS, 2500 ARDEN WAY, SACRAMENTO CA 95825</t>
  </si>
  <si>
    <t>Get van transported to the tech</t>
  </si>
  <si>
    <t>570 PROVIDENCE HWY, DEDHAM, MA 02026</t>
  </si>
  <si>
    <t>Juan Skaropoulos Luna</t>
  </si>
  <si>
    <t>JSKAROP</t>
  </si>
  <si>
    <t>1267 E. BASELINE ROAD (J LUNA PEP BOYS)</t>
  </si>
  <si>
    <t xml:space="preserve">New Hire  </t>
  </si>
  <si>
    <t>PEP BOYS AUTO SERVICE &amp; TIRES 16711 VALLEY BLVD, FONTANA, CA 92335</t>
  </si>
  <si>
    <t>Brakes are grinding</t>
  </si>
  <si>
    <t>PERFORMANCE CHEV/PERRY AUTO GP, 1005 W EHRINGHAUS ST, ELIZABETH CITY NC 27909</t>
  </si>
  <si>
    <t>Cel on Loss of power</t>
  </si>
  <si>
    <t>Avarie Poitier</t>
  </si>
  <si>
    <t>APOITIE</t>
  </si>
  <si>
    <t>FIRESTONE COMPLETE AUTO CARE 700 PATCHOGUE YAPHANK RD #70 MEDFORD NY 11763</t>
  </si>
  <si>
    <t>Seat belt light on while driving and strpped oil drain plug</t>
  </si>
  <si>
    <t>47389</t>
  </si>
  <si>
    <t>047389</t>
  </si>
  <si>
    <t>MURPHY JR, FRANCIS</t>
  </si>
  <si>
    <t>MONTEITH TIRE, 2150 N OAK DRIVE, PLYMOUTH IN 46563 &amp; SAFELITE AUTOGLASS, 2400 FARMERS DR, P.O. BOX 182827, COLUMBUS OH 43235</t>
  </si>
  <si>
    <t>UNIT MAKING NOISE GRINDING NOISE - LF WHEEL MAKING NOISE - HEATER CORE LEAKING - WINDHSIELD CRACKED</t>
  </si>
  <si>
    <t>BATES, THOMAS</t>
  </si>
  <si>
    <t>TBATES</t>
  </si>
  <si>
    <t>FIRESTONE COMPLETE AUTO CARE, 7717 STATE AVE, KANSAS CITY KS 66112</t>
  </si>
  <si>
    <t>FLAT TIRE ISSUE - Spoke with Shop &amp; Holman, vehicle was towed in. Shop unable to get to vehicle today even for a diagnosis, closed tomorrow - approved 3 day rental.</t>
  </si>
  <si>
    <t xml:space="preserve">	37409</t>
  </si>
  <si>
    <t>ESCORCIA, DAVID</t>
  </si>
  <si>
    <t>DESCORC</t>
  </si>
  <si>
    <r>
      <rPr>
        <sz val="12"/>
        <color rgb="FF000000"/>
        <rFont val="Aptos"/>
        <family val="2"/>
      </rPr>
      <t xml:space="preserve">PHILIPS CHEVY </t>
    </r>
    <r>
      <rPr>
        <b/>
        <sz val="12"/>
        <color rgb="FF000000"/>
        <rFont val="Aptos"/>
        <family val="2"/>
      </rPr>
      <t>(Complete address is missing)</t>
    </r>
  </si>
  <si>
    <t>VEH IS AT PHILIPS CHEVY BUT THEY HAVE NO ONE ONSITE TO MAKE KEYS TODAY - FRIDAY IS THE SOONEST - LOCK SMITH SERVICES CAN'T GO OUT AND I CALLED LOCKOUT EXPRESS LLC - 563856UA (ACTIVE) - CAN'T MAKE KEYS -TRIED CHEVROLET OF HOMEWOOD - THEY DON'T HAVE IT INSOCK - 2 WEEKS TO GET A KEY + SMITH MOTORS, INC. OF HAMMOND CAN'T GET TO IT TILL NEXT WEEK - DRIVER WILL NEED A RENTAL TILL FRIDAY</t>
  </si>
  <si>
    <t xml:space="preserve">New/Replacement Keys are required </t>
  </si>
  <si>
    <t>CREWS CHEVROLET, 8199 RIVERS AVE, NORTH CHARLESTON SC 29406</t>
  </si>
  <si>
    <t>TRANSMISSION ISSUE - MAX SPEED 50 MPH</t>
  </si>
  <si>
    <t>GREENE, JUSTIN</t>
  </si>
  <si>
    <t>JGREENE</t>
  </si>
  <si>
    <t>ELEVATION CHEVROLET GMC, 2705 US HWY 421 S, BOONE NC 28607</t>
  </si>
  <si>
    <t>BRAKE WORN, REPEAT HEATER BLOWER ISSUE, CEL ON AND OFF EVERY 3-4 DAYS</t>
  </si>
  <si>
    <t>PEP BOYS 830 MILITARY DR SE SAN ANTONIO TX 78214</t>
  </si>
  <si>
    <t xml:space="preserve">DRIVABILITY ISSUE, THE ENGINE IS BOGGING DOWN UPON DECCELERATION </t>
  </si>
  <si>
    <t>WILBER, JUSTIN</t>
  </si>
  <si>
    <t>JWILBER</t>
  </si>
  <si>
    <t>611 DANIEL ST, LAGRANGE, GA, 30241</t>
  </si>
  <si>
    <t>Vehicle does not have current registration decals. Vehicle is registered, no tags.</t>
  </si>
  <si>
    <t>Please get vehicle replacement tags.</t>
  </si>
  <si>
    <t>PEP BOYS 5658 S TRANSIT ROAD LOCKPORT NY 14094</t>
  </si>
  <si>
    <t xml:space="preserve">SHIFTER ISSUE </t>
  </si>
  <si>
    <t>WINDOW SEAL LEAKING BADLY ,WILL TAKE TO SHOP</t>
  </si>
  <si>
    <t>PEP BOYS, 8103 MARBACH RD, SAN ANTONIO TX 78227</t>
  </si>
  <si>
    <t>VEHICLE IS MAKING POPPING SOUNDS AND EXPERIENCING LOSS OF ACCELERATION</t>
  </si>
  <si>
    <t>46546</t>
  </si>
  <si>
    <t>046546</t>
  </si>
  <si>
    <t>ENGEN, ALLEN</t>
  </si>
  <si>
    <t>AENGEN</t>
  </si>
  <si>
    <t>THE HEATER INOP AND THE AIR BAG LIGHT ON</t>
  </si>
  <si>
    <t>SINGH, NEEL</t>
  </si>
  <si>
    <t>NSINGH1</t>
  </si>
  <si>
    <t>PEP BOYS 12228 MERIDIAN EAST PUYALLUP WA 98373</t>
  </si>
  <si>
    <t>TIRE REPLACEMENT</t>
  </si>
  <si>
    <r>
      <rPr>
        <sz val="12"/>
        <color rgb="FF000000"/>
        <rFont val="Aptos"/>
        <family val="2"/>
      </rPr>
      <t xml:space="preserve">Repair van - tire replacements should NOT REQUIRE A RENTAL - THIS WAS A SINGLE FLAT TIRE - TECH WAS TOWED IN ON WEDNESDAY NIGHT -- PEP BOYS can replace the tire and put him back on the road this morning (FRIDAY MORNING) --- anytime TIRES are needing replacement, </t>
    </r>
    <r>
      <rPr>
        <b/>
        <sz val="12"/>
        <color rgb="FFC00000"/>
        <rFont val="Aptos"/>
        <family val="2"/>
      </rPr>
      <t xml:space="preserve">tech should ensure tires are IN STOCK before taking truck in for repair, then schedule the tire replacement and WAIT for the repair. </t>
    </r>
    <r>
      <rPr>
        <sz val="12"/>
        <color rgb="FF000000"/>
        <rFont val="Aptos"/>
        <family val="2"/>
      </rPr>
      <t xml:space="preserve">IF tech wants to leave the van and go home, he can UBER home and then UBER back the next day to pick up his van. </t>
    </r>
  </si>
  <si>
    <t>FLETCHER, CORTEZ</t>
  </si>
  <si>
    <t>PEP BOYS 2330 HIGHWAY 31 SOUTH DECATUR AL 35601</t>
  </si>
  <si>
    <t>OVER HEATING ISSUE</t>
  </si>
  <si>
    <t>LESTER QUALITY AUTO SERVICE, 5945 HWY 7 N, JESSIEVILLE AR 71949</t>
  </si>
  <si>
    <t>ENGINE IS MISFIRING AND CEL IS ON.</t>
  </si>
  <si>
    <t xml:space="preserve">46164	</t>
  </si>
  <si>
    <t>ARZUAGA, MARCO</t>
  </si>
  <si>
    <t>PEP BOYS AT 2936 W OGDEN AVE NAPERVILLE, IL 60540</t>
  </si>
  <si>
    <t>LINGAFELTER-CRANE, CONNOR</t>
  </si>
  <si>
    <t>Pep Boys 1105 DUNN AVENUE JACKSONVILLE,FLORIDA,US 32218</t>
  </si>
  <si>
    <t>BRAVAR, ALEX</t>
  </si>
  <si>
    <t>ABRAVAR</t>
  </si>
  <si>
    <t>PEP BOYS, 1230 N MILITARY HWY, NORFOLK VA 23502</t>
  </si>
  <si>
    <t>VEHICLE ENGINE LIGHT IS ON, TAIL PIPE IS HANGING ON WITH BUNGIE CORD, STEERING WHEEL IS SHAKING HARD RANDOMLY.</t>
  </si>
  <si>
    <t>SHUMAKER, JAMES</t>
  </si>
  <si>
    <t>JSHUMAK</t>
  </si>
  <si>
    <r>
      <rPr>
        <sz val="12"/>
        <color rgb="FF000000"/>
        <rFont val="Aptos"/>
        <family val="2"/>
      </rPr>
      <t>PEP BOYS</t>
    </r>
    <r>
      <rPr>
        <b/>
        <sz val="12"/>
        <color rgb="FF000000"/>
        <rFont val="Aptos"/>
        <family val="2"/>
      </rPr>
      <t xml:space="preserve"> (Complete address is missing)</t>
    </r>
  </si>
  <si>
    <t>VEHICLE REAR BRAKES ARE SQUEAKING - FOUND SCREW REAR DRIVER SIDE - SHUTTERING IN REAR END - FRONT TIRE LOW TREAD</t>
  </si>
  <si>
    <t>BARBA, CHRISTOPHER</t>
  </si>
  <si>
    <t>HAMMOND JR., GREGORY</t>
  </si>
  <si>
    <t>GHAMMON</t>
  </si>
  <si>
    <t>DOBBS 17146 chesterfield airport rd chesterfield MO 63005</t>
  </si>
  <si>
    <t>UNIT HAD TO BE JUMPSTARTED SEVERAL TIMES- SHOP IS UNABLE TO ASSIST TODAY</t>
  </si>
  <si>
    <t xml:space="preserve"> Shawn Blount</t>
  </si>
  <si>
    <t xml:space="preserve">NEW HIRE </t>
  </si>
  <si>
    <t>046976</t>
  </si>
  <si>
    <t>PEP BOYS, 1804 UNIVERSITY BLVD, W HYATTSVILLE MD 20787</t>
  </si>
  <si>
    <t>Timothy Boland</t>
  </si>
  <si>
    <t>RON CURRIER'S HILLTOP CHV, 385 ROUTE 108, P.O. BOX 470, SOMERSWORTH NH 03878</t>
  </si>
  <si>
    <t>ENGINE OIL COOLER LINES AND VALVE COVERS ARE LEAKING, DRIPPING ONTO THE EXHAUST</t>
  </si>
  <si>
    <t>MCGILL, MARK</t>
  </si>
  <si>
    <t>MMCGILL</t>
  </si>
  <si>
    <t>EXPRESS OIL CHANGE, 1650 E NINE MILE RD, PENSACOLA FL 32514</t>
  </si>
  <si>
    <t>Tech is HVAC that is traveling to NY to do HVAC calls</t>
  </si>
  <si>
    <t>CHRISTOPHE DAVENPORT</t>
  </si>
  <si>
    <t>CDAVENP</t>
  </si>
  <si>
    <t>Eriks Chevrolet 1800 S Reed Rd, Kokomo, IN 46902</t>
  </si>
  <si>
    <t>No Heat</t>
  </si>
  <si>
    <t>BROWN, SCOTTY</t>
  </si>
  <si>
    <t>SBROWN5</t>
  </si>
  <si>
    <t>Dewitt's Automotive Center, 25780 WALTERS HWY, WINDSOR, VA 23487</t>
  </si>
  <si>
    <t>TRANSMISSION ISSUES.</t>
  </si>
  <si>
    <t>KIMBERLING, THEODORE</t>
  </si>
  <si>
    <t>TKIMBER</t>
  </si>
  <si>
    <t>MIDAS, 140 NEW YORK 17M HARRIMAN,NEW YORK,US 10926</t>
  </si>
  <si>
    <t>TRANSMISSION SLIPPING AND HEADLIGHTS INOPERATIVE.</t>
  </si>
  <si>
    <t>WEAVER, ROBERT</t>
  </si>
  <si>
    <t>RWEAVE5</t>
  </si>
  <si>
    <t>COURTESY F-L-M INC, 3533 N VERMILLION RD, DANVILLE IL 61832</t>
  </si>
  <si>
    <t>NO HEAT CONCERN</t>
  </si>
  <si>
    <t>LEON, JORGE</t>
  </si>
  <si>
    <t>FIRESTONE COMPLETE AUTO CARE 2255 W ALGONQUIN RD LAKE-IN-THE-HILLS IL 60156</t>
  </si>
  <si>
    <t xml:space="preserve">BRAKES GRINDING IN FRONT RIGHT, RR CALIPER DRAGGING PADS AT 2MM ON RR LR PADS AT 6MM
</t>
  </si>
  <si>
    <t>KELLY, ERIC</t>
  </si>
  <si>
    <t>OIL CHANGE and MUTIPLE REPAIRS AND THE AIR BAG WON'T DEPLOY</t>
  </si>
  <si>
    <t>QURAISHI, HABIBULLAH</t>
  </si>
  <si>
    <t>HQURAIS</t>
  </si>
  <si>
    <t>PEPBOYS (703) 256-8966 PB87UA PEP BOYS 7121 LITTLE RIVER TPK ANNANDALE, VA, 22003</t>
  </si>
  <si>
    <t>ENGINE RUNNING ROUGH SPUTTERING CEL LIGHT ON.</t>
  </si>
  <si>
    <t>D/C OF VIBRATION WHILE DRIVING. STABILTRAC LIGHT ON IN THE DASH.</t>
  </si>
  <si>
    <t>HAWKINS, VICTOR</t>
  </si>
  <si>
    <t>PEP BOYS IN 2317 N DELAWAY AVE MESQUITE TX 75150</t>
  </si>
  <si>
    <t>NO HEAT AND POWER STEERING LEAKING BADLY</t>
  </si>
  <si>
    <t>ARNOLD, ANTHONY</t>
  </si>
  <si>
    <t>PREFERRED AUTOMOTIVE GROUP, 5005 ILLINOIS RD, FORT WAYNE IN 46804</t>
  </si>
  <si>
    <t>HEATER ISSSUES</t>
  </si>
  <si>
    <t>Vehicle is not being repaired - / Tech requesting a rental from 12/2-12/5.</t>
  </si>
  <si>
    <t>VEHICLE HAS BEEN REMOVED FROM SERVICE AND IS STILL WAITING FOR A VEHICLE.</t>
  </si>
  <si>
    <t>BARRINGER, DAVID</t>
  </si>
  <si>
    <t>INTERMITTENT START. HAD BATTERY PUT ON THIS AM, BUT IS STILL INTERMITTENT. THINKS IS STARTER OR IGNITION ISSUE. WILL NEED A DIAGNOSTIC.</t>
  </si>
  <si>
    <t>TRENT, TIMOTHY</t>
  </si>
  <si>
    <t>AAMCO TOTAL CAR CARE 126 BRECKINRIDGE LN LOUISVILLE KY 40207</t>
  </si>
  <si>
    <t>TRANSMISSION REPLACEMENT</t>
  </si>
  <si>
    <t>Tech needs a new Vehicle / HERTZ REQUIRES A NEW PO/RESERVATION NUMBER - DRIVER NEEDS TO RETURN THE CURRENT RENTAL TO HERTZ FOR SERVICE/RECALL.</t>
  </si>
  <si>
    <t>yes</t>
  </si>
  <si>
    <t>47040</t>
  </si>
  <si>
    <t>047040</t>
  </si>
  <si>
    <t>CHISOLM, JAMES</t>
  </si>
  <si>
    <t>FIRESTONE 2821 N HILLS ST, MERIDIAN, MS 39305</t>
  </si>
  <si>
    <t>SERPENTINE BELT BROKEN, RADIATOR SMOKING.</t>
  </si>
  <si>
    <t>WHEELER, HAROLD</t>
  </si>
  <si>
    <t>HWHEELE</t>
  </si>
  <si>
    <t>WILLIS CHEVROLET, INC., 2707 S DUPONT BLVD, SMYRNA DE 199772874</t>
  </si>
  <si>
    <t>ISSUES WITH TRANSMISSION.</t>
  </si>
  <si>
    <t>Repair van / DEALER CAN'T LOOK AT THIS VEHICLE UNTIL 12/12/2025.</t>
  </si>
  <si>
    <t>MOHS, GRACIE</t>
  </si>
  <si>
    <t>GMOHS</t>
  </si>
  <si>
    <t>VALVOLINE INSTANT OIL CHANGE, 88 SE 13TH ST, GRAND RAPIDS MN 55744</t>
  </si>
  <si>
    <t>No Start Issue.</t>
  </si>
  <si>
    <t>ACUIN, JOSELITO</t>
  </si>
  <si>
    <t>Goodyear 4580 W BROAD ST COLUMBUS OH 43228</t>
  </si>
  <si>
    <t>COOLANT LEAK AND A KNOCKING NOISE IN THE FRONT SUSPENTION.</t>
  </si>
  <si>
    <t>DEVOTI, THOMAS</t>
  </si>
  <si>
    <t xml:space="preserve">(DANA FORD) 266 West Service Road, Staten Island, NY 10314 </t>
  </si>
  <si>
    <t>DRIVESHAFT FLEX COUPLER.</t>
  </si>
  <si>
    <t>MINIER, GERALD</t>
  </si>
  <si>
    <t>GMINIER</t>
  </si>
  <si>
    <t>RICHMOND TOWN SERVICE CENTER, 3310 RICHMOND RD, STATEN ISLAND NY 10306</t>
  </si>
  <si>
    <t>LEAKING OIL</t>
  </si>
  <si>
    <t>SAMADI, AHMAD PARWIZ</t>
  </si>
  <si>
    <t>ASAMAD0</t>
  </si>
  <si>
    <t>BRAKES ARE NOT WORKING CORRECTLY AND TURN SIGNAL IS NOT WORKING CORRECTLY</t>
  </si>
  <si>
    <t xml:space="preserve">still having noise come from transmission </t>
  </si>
  <si>
    <t>No start, battery had 12 volts</t>
  </si>
  <si>
    <t>47282</t>
  </si>
  <si>
    <t>047282</t>
  </si>
  <si>
    <t>47397</t>
  </si>
  <si>
    <t>047397</t>
  </si>
  <si>
    <t>Hung Ha</t>
  </si>
  <si>
    <t>HHA000</t>
  </si>
  <si>
    <t>Pep Boys 7121 little river turnpik annandale, VA  22003</t>
  </si>
  <si>
    <t>Jacob Lang</t>
  </si>
  <si>
    <t>JLANG1</t>
  </si>
  <si>
    <t>5736 BECKLEY RD, BATTLE CREEK, MI 49015,</t>
  </si>
  <si>
    <t>BRAGGS, MACK</t>
  </si>
  <si>
    <t>MBRAGGS</t>
  </si>
  <si>
    <t>New Hire / PREVENTIVE MAINTENANCE</t>
  </si>
  <si>
    <t>Tech has not received the van yet.</t>
  </si>
  <si>
    <t>DOBROWOLSKI, SCOTT</t>
  </si>
  <si>
    <t>SDOBROW</t>
  </si>
  <si>
    <t>DON'S AUTO REPAIR, 2506 US-5, DERBY, VT 05829</t>
  </si>
  <si>
    <t>BLUE SMOKE FROM TAIL PIPE, SMOKE GETTING INTO CAB.</t>
  </si>
  <si>
    <t>SERGI STRENOVICH</t>
  </si>
  <si>
    <t>Repairs will be completed by end of day 12/2/22025. will need rental extended by one day.</t>
  </si>
  <si>
    <t>Rental Extension Request / VECH HAS NOT BEEN DIAG'D YET.</t>
  </si>
  <si>
    <t>AAMCO TRANSMISSIONS &amp; TOTAL CAR CARE, 560 FENNER ROAD ROCKY MOUNT,NORTH CAROLINA,US 27804</t>
  </si>
  <si>
    <t>VECHILE DIED REDUCED POWER</t>
  </si>
  <si>
    <t>RICHARDSON, ANDREW</t>
  </si>
  <si>
    <t>A-1 BRIGHTSIDE AUTO LLC, 1826 SUNSET AVE, ROCKY MOUNT NC 27804</t>
  </si>
  <si>
    <t>IN FOR SLIDE DOOR HARD TO OPEN AND CLOSE, IN FOR LOCK CYLINDERS WORN OUT, IN FOR SUN VISIOR CLIP MISSING.</t>
  </si>
  <si>
    <t>BEM, DAVID</t>
  </si>
  <si>
    <t>MAVIS TIRE EXPRESS SVCS CORP, 104 NATURE PARK RD, GREENSBURG PA 15601</t>
  </si>
  <si>
    <t>DEFROST DOES NOT WORK -  A/C CLUTCH IS BURNT OUT.</t>
  </si>
  <si>
    <t>FIRESTONE COMPLETE AUTO CARE, 6345 GLENWAY AVE, CINCINNATI OH 45211</t>
  </si>
  <si>
    <t>Low oil light, oil leak</t>
  </si>
  <si>
    <t>SIMONDS, ALEX</t>
  </si>
  <si>
    <t>ASIMOND</t>
  </si>
  <si>
    <t>BROWN, HAYWOOD</t>
  </si>
  <si>
    <t>HBROWN0</t>
  </si>
  <si>
    <t>PEP BOYS, 9880 E ROOSEVELT BLVD, PHILADELPHIA PA 19115</t>
  </si>
  <si>
    <t>EXHAUST  ISSUE</t>
  </si>
  <si>
    <t>21660</t>
  </si>
  <si>
    <t>021660</t>
  </si>
  <si>
    <t>VASQUEZ, CARLOS</t>
  </si>
  <si>
    <t>FRT BRAKES &amp; BEARING</t>
  </si>
  <si>
    <t>MCCABE, JOHN</t>
  </si>
  <si>
    <t>JMCCABE</t>
  </si>
  <si>
    <t xml:space="preserve"> 6850 Frank Ave NW, North Canton, OH 44720</t>
  </si>
  <si>
    <t>HOLBROOK, TIMOTHY</t>
  </si>
  <si>
    <t>EXPRESS OIL CHANGE, 318 INDUSTRIAL PARK RD, DAWSONVILLE GA 30534</t>
  </si>
  <si>
    <t>VEHICLE WILL REMAIN IN DRIVEWAY UNTIL TAGS ARE RENEWED.</t>
  </si>
  <si>
    <t>ALVAREZ, JEREMY</t>
  </si>
  <si>
    <t>JALVARE</t>
  </si>
  <si>
    <t>COX TIRE AND AUTO SERVICES, 4032 N FORESTDALE DR, PARK CITY UT 84098</t>
  </si>
  <si>
    <t>SOLOMON FESSHAYE</t>
  </si>
  <si>
    <t>Pep Boys 1641 Wigglesworth Way, Woodbridge, VA 22191</t>
  </si>
  <si>
    <t xml:space="preserve"> BOTH HEAD LIGHT NOT WORKING</t>
  </si>
  <si>
    <t>Christopher Wurtz</t>
  </si>
  <si>
    <t>CEL on</t>
  </si>
  <si>
    <t>GOODWIN, THOMAS</t>
  </si>
  <si>
    <t>CRANK BUT NOT START</t>
  </si>
  <si>
    <t>ABDUL KATAWAZI</t>
  </si>
  <si>
    <t>ENGINE LOST POWER AND CEL LIGHT ON FLASHING</t>
  </si>
  <si>
    <t>DEDON, DAVID</t>
  </si>
  <si>
    <t>FIRESTONE COMPLETE AUTO CARE, 657 UPPER GLEN ST, QUEENSBURY NY 12804</t>
  </si>
  <si>
    <t>NO START ISSUE</t>
  </si>
  <si>
    <t xml:space="preserve">Anthony will be flying up to wrap up training with Michael Persinger 12/7 to 12/12, will need a rental car to pick up at Bismark, ND airport on 12/7 by 2 PM. Will return to same airport on 12/12. </t>
  </si>
  <si>
    <t>NEEDS RENTAL WHILE IN NORTH DAKOTA TRAINING. HAS TO BE A LARGE SUV OR TRUCK. PACIFICA IS PREFERRED.</t>
  </si>
  <si>
    <t>TECH NEEDS A LARGE SUV OR TRUCK.</t>
  </si>
  <si>
    <t>MCDOWELL, BEN</t>
  </si>
  <si>
    <t>HRENOVS, JEVGENIJS</t>
  </si>
  <si>
    <t>MR TIRE 1034 N MAIN ST WAYNESVILLE NC 28786</t>
  </si>
  <si>
    <t>TIRES,BRAKES AND WATER PUMP ISSUES</t>
  </si>
  <si>
    <t>TATOM, KAMRON</t>
  </si>
  <si>
    <t>KTATOM</t>
  </si>
  <si>
    <t>FIRESTONE COMPLETE AUTO CARE 127 JONES DR DOTHAN AL 36303</t>
  </si>
  <si>
    <t>TRACTION CONTROL LIGHT ON/ SHAKES OVER 50 MPH/ OIL LEAKS/ OIL GAUGE FLUCTUATES.</t>
  </si>
  <si>
    <t>RAY MCQUILLEN</t>
  </si>
  <si>
    <t>Pep Boys Auto Service &amp; Tires, 774 N Nellis Blvd, Las Vegas, NV 89110</t>
  </si>
  <si>
    <t>EXHAUST LEAK BELTS SQUEALING</t>
  </si>
  <si>
    <t>BELL, KARL</t>
  </si>
  <si>
    <t>TOM &amp; ARTIES AUTO AND COLLISIO 8909 DITMAS AVE BROOKLYN NY 11236</t>
  </si>
  <si>
    <t>NOISE FROM THE ENGINE BAY AND LEAKING FLUID PLUS LIGHTS ARE NOT WORKING.</t>
  </si>
  <si>
    <t>BEHLER, ADAM</t>
  </si>
  <si>
    <t>AZIMI, HAMAYOON</t>
  </si>
  <si>
    <t>CRASH CHAMPIONS, 14132 RICHMOND HWY, WOODBRIDGE VA 22191</t>
  </si>
  <si>
    <t>RIGHT SLIDEING DOOR EXT HANDLE IS BRKN</t>
  </si>
  <si>
    <t xml:space="preserve">ALL THE DASH BORD LIGHTS ON THERE IS OIL LEAK </t>
  </si>
  <si>
    <t xml:space="preserve"> Jonathan Copeta</t>
  </si>
  <si>
    <t>PEP BOYS, 274 AMHERST ST, NASHUA NH 03060</t>
  </si>
  <si>
    <t>STOPPED RUNNING</t>
  </si>
  <si>
    <t>TRIPP'S COLLISION, 2999 W MICHIGAN AVE, JACKSON MI 49202</t>
  </si>
  <si>
    <t>JORDAN, GEARY</t>
  </si>
  <si>
    <t>GJORDAN</t>
  </si>
  <si>
    <t>Waiting for transport of his van</t>
  </si>
  <si>
    <t>ERROL WATSON</t>
  </si>
  <si>
    <t>PEP BOYS, 5694 CYPRESS GARDENS BLVD, WINTER HAVEN FL 33884</t>
  </si>
  <si>
    <t>KNOCKING SOUND IN THE ENGINE.</t>
  </si>
  <si>
    <t>FIRESTONE COMPLETE AUTO CARE 60 ESSEX ST LAWRENCE MA 01840</t>
  </si>
  <si>
    <t>SMELL COOLANT AND WHEN TURNING ON THE AC IT THROWS SMOKE.</t>
  </si>
  <si>
    <t>HAYMER, KENNETH</t>
  </si>
  <si>
    <t>PEP BOYS, 2604 N ELSTON AVE, ELSTON IL 60647</t>
  </si>
  <si>
    <t>AAMCO TOTAL CAR CARE 301 STATE ST FAIRFIELD CA 94533</t>
  </si>
  <si>
    <t>ENGINE RUNS ROUGH, VIBRATION, HEATER DOES NOT WORK.</t>
  </si>
  <si>
    <t>ESPOSITO, ANTHONY</t>
  </si>
  <si>
    <t>CASEY AUTO GROUP, 11700 JEFFERSON AVE, NEWPORT NEWS VA 23606</t>
  </si>
  <si>
    <t>NO HEAT ISSUE</t>
  </si>
  <si>
    <t>FIRESTONE COMPLETE AUTO CARE, 892 E MAIN ST, STAMFORD CT 06902</t>
  </si>
  <si>
    <t>CEL IS ON, TIRES AND BRAKES Issue</t>
  </si>
  <si>
    <t>Noah Box</t>
  </si>
  <si>
    <t>NBOX0</t>
  </si>
  <si>
    <t>AAMCO TOTAL CAR CARE, 2601 K AVE, PLANO TX 75074</t>
  </si>
  <si>
    <t>Requested by Nicole, same issue as before.</t>
  </si>
  <si>
    <t>Austin Stclair</t>
  </si>
  <si>
    <t>ASTCLAI</t>
  </si>
  <si>
    <t>PEP BOYS, 2769 ZELDA RD, MONTGOMERY AL 36106</t>
  </si>
  <si>
    <t xml:space="preserve"> CEL LIGHTS </t>
  </si>
  <si>
    <t>James Dawson</t>
  </si>
  <si>
    <t>262 Goffle Rd., Hawthorne, NJ 07506 AAMCO transmission</t>
  </si>
  <si>
    <t>TRANS WONT SHIFT</t>
  </si>
  <si>
    <t>Justin Hoffman</t>
  </si>
  <si>
    <t>JHOFFM0</t>
  </si>
  <si>
    <t>VEH NEEDS TIRES , STATE INSPECTION AMD PM ---REQ A RENTAL --DRIVER STATES THE SHOP WILL NOT HAVE THE VEH READY SAME DAY</t>
  </si>
  <si>
    <t>Registration shows goog until 11/26</t>
  </si>
  <si>
    <t>Ian Shaeffer</t>
  </si>
  <si>
    <t>PEP BOYS 375 QUAKER LANE WEST WARWICK RI 02893</t>
  </si>
  <si>
    <t>CHECK ENG LIGHT IS ON , LOOSES POWER , STALLS OUT</t>
  </si>
  <si>
    <t>Thomas Mandell</t>
  </si>
  <si>
    <t>BYOV tech</t>
  </si>
  <si>
    <t>37077</t>
  </si>
  <si>
    <t>037077</t>
  </si>
  <si>
    <t>037377</t>
  </si>
  <si>
    <t>47029</t>
  </si>
  <si>
    <t>047029</t>
  </si>
  <si>
    <t>LYONS, JOHN</t>
  </si>
  <si>
    <t>SHAWNEE CAR CARE, 320 SHAWNEE AVE.EAST, BIG STONE GAP VA 24219</t>
  </si>
  <si>
    <t>CEL IS ON and VEHICLE WILL ONLY GO ABOUT 30-35 MPH.</t>
  </si>
  <si>
    <t>DONALDSON, TARRANCE</t>
  </si>
  <si>
    <t>TDONALD</t>
  </si>
  <si>
    <t>FIRESTONE COMPLETE AUTO CARE, 117 S WASHINGTON ST, ENID OK 73701</t>
  </si>
  <si>
    <t>BOTH HEAD LAMPS OUT, HOOD LATCH NOT WORKING AND TIRES WORN.</t>
  </si>
  <si>
    <t>DELEKTA, RAYMOND</t>
  </si>
  <si>
    <t>MEINEKE 822, 20 BEAVER ST, MILFORD MA 01757</t>
  </si>
  <si>
    <t>ENGINE OVER HEATRING ISSUE</t>
  </si>
  <si>
    <t>YOWE, JEFFERY</t>
  </si>
  <si>
    <t>FIRESTONE COMPLETE AUTO CARE, 250 W BLACKSTOCK RD, SPARTANBURG SC 29301</t>
  </si>
  <si>
    <t>CEL ON AND SMELLS</t>
  </si>
  <si>
    <t>PEP BOYS, 17050 NW 57TH AVE, MIAMI FL 33055</t>
  </si>
  <si>
    <t>MONTEITH TIRE, 2150 N OAK DRIVE, PLYMOUTH IN 46563</t>
  </si>
  <si>
    <t>CEL IS FLASHING WITH MULTIPLE ERROR LIGHTS ILLUMINATING</t>
  </si>
  <si>
    <t>BURDICK, TYLER</t>
  </si>
  <si>
    <t>TBURDIC</t>
  </si>
  <si>
    <t>TITUS-WILL CHEVROLET, 2425 CARRIAGE LOOP SW, PO BOX 12360, OLYMPIA WA 985021101</t>
  </si>
  <si>
    <t>6008</t>
  </si>
  <si>
    <t>37055</t>
  </si>
  <si>
    <t>037055</t>
  </si>
  <si>
    <t>PEREZ, ISIDRO</t>
  </si>
  <si>
    <t>IPEREZ</t>
  </si>
  <si>
    <t>ADVANCED TOWING &amp; RECOVERY, 94-059 LEOKANE ST., SUITE D, WAIPAHU HI 96797</t>
  </si>
  <si>
    <t>Hawaii Rental?</t>
  </si>
  <si>
    <t>061632</t>
  </si>
  <si>
    <t>021091</t>
  </si>
  <si>
    <t>PEP BOYS, 11937 E VALLEY BLVD, EL MONTE CA 91732</t>
  </si>
  <si>
    <t>VEHCILE WANTS TO STALL OUT WHEN AT IDLE</t>
  </si>
  <si>
    <t>047273</t>
  </si>
  <si>
    <t xml:space="preserve"> RAN OVER CURB, RIGHT REAR HAS A BUZZ SAW NOISE. </t>
  </si>
  <si>
    <t>Declined</t>
  </si>
  <si>
    <t>VEGA, SERGIO</t>
  </si>
  <si>
    <t>SVEGA3</t>
  </si>
  <si>
    <t>D&amp;D Certified Auto Repair, 705 N WASHINGTON AVE, CLEVELAND, TX 77327</t>
  </si>
  <si>
    <t>No Start Issue</t>
  </si>
  <si>
    <t>GAYDOS, FRANK</t>
  </si>
  <si>
    <t>FGAYDOS</t>
  </si>
  <si>
    <t>NTB-National Tire &amp; Battery, 25801 LORAIN ROAD N. OLMESTED OH 44070</t>
  </si>
  <si>
    <t>CONSUEGRA, ERIC</t>
  </si>
  <si>
    <t>FIRESTONE COMPLETE AUTO CARE, 1917 HOFFMEYER RD, FLORENCE SC 29501</t>
  </si>
  <si>
    <t>HEADLAMPS INOP, PARKING LIGHTS FLICKER CHECK ALL LIGHTS----ALSO HAS WIRING HANGING UNDER THE DASH.</t>
  </si>
  <si>
    <t>Repair van / ANDREA IS WORKING ON FINDING THIS DRIVER A NEW UNIT SO REQUEST ANOTHER 7 DAYS FOR NOW.</t>
  </si>
  <si>
    <t>IG BURTON CHEV, 24799 SUSSEX HWY, SEAFORD DE 19973</t>
  </si>
  <si>
    <t>No Heat and STALLS AT TIMES WHILE DRIVING.</t>
  </si>
  <si>
    <t>Repair van / PEPS CAN NOT FIND ANY PROBLEM AND THEY RECOMMEND GOING TO DEALER SES LIGHT NOT ON AT THIS TIME.</t>
  </si>
  <si>
    <t xml:space="preserve">Repair van - @rob anderson - what is taking so long to repair this van??  van was moved to  a dealership on 11/17  waiting for diag </t>
  </si>
  <si>
    <t>SKOCELAS, PATRICK</t>
  </si>
  <si>
    <t>SERRA SAGINAW AUTOMOTIVE LLC, 4200 BAY RD, SAGINAW MI 48603</t>
  </si>
  <si>
    <t>NO HEAT. SMELLS COOLANT IN CAB.</t>
  </si>
  <si>
    <t>Crash Champions Collision Repair Bastrop, 507 STATE HWY 71, BASTROP, TX 78602</t>
  </si>
  <si>
    <t>UNIT WAS SIDE SWIPPED. / CLAIM NUMBER:-1742972.</t>
  </si>
  <si>
    <t>036376</t>
  </si>
  <si>
    <t>FIRESTONE COMPLETE AUTO CARE 844 LANCASTER DR NE SALEM OR 97301</t>
  </si>
  <si>
    <t>BRAKES ARE GRINDING.</t>
  </si>
  <si>
    <t>HOWARD, VAUGHN</t>
  </si>
  <si>
    <t>VHOWARD</t>
  </si>
  <si>
    <t>PEP BOYS, 6638 VETERANS BLVD, METAIRIE LA 70003</t>
  </si>
  <si>
    <t>OVER HEAT ISSUE.</t>
  </si>
  <si>
    <t>Ernesto Chavira</t>
  </si>
  <si>
    <t>PEP BOYS 8103 MARBACH RD SAN ANTONIO TX</t>
  </si>
  <si>
    <t>Erick Denis</t>
  </si>
  <si>
    <t>EDENIS</t>
  </si>
  <si>
    <t>Pep Boys 85 US-44, Raynham, MA 02767</t>
  </si>
  <si>
    <t>Tech needs to drop off van for repair heater, tires and brakes</t>
  </si>
  <si>
    <t>Junny Sausal</t>
  </si>
  <si>
    <t>BRAKE REPAIR, STS HEARS SQUEALLING AND PADS ARE VISIBLY LOW</t>
  </si>
  <si>
    <t>FIRESTONE COMPLETE AUTO CARE, 496 MAIN ST, WILMINGTON MA 01887</t>
  </si>
  <si>
    <t>061688</t>
  </si>
  <si>
    <t>Robert Kelly</t>
  </si>
  <si>
    <t>RKELLY1</t>
  </si>
  <si>
    <t>6780 West Main Street Kalamazoo,Michigan,US 49009</t>
  </si>
  <si>
    <t>No Start. will not jump start</t>
  </si>
  <si>
    <t>V-Dal Tuiofu</t>
  </si>
  <si>
    <t>1246 N Main St, Providence, RI 02904</t>
  </si>
  <si>
    <t xml:space="preserve">CHECK ENGINE LIGHT ON WITH MISSFIRE </t>
  </si>
  <si>
    <t>Audrey Watterson</t>
  </si>
  <si>
    <t>PEP BOYS 324 West Vine Street, Kissimmee, FL, 34741</t>
  </si>
  <si>
    <t>STRONG SMELL COMING FROM AC VENTS</t>
  </si>
  <si>
    <t>EDWARD GRULLON</t>
  </si>
  <si>
    <t>EGRULLO</t>
  </si>
  <si>
    <t>HEAT IS INOP PLUS THE CEL IS ON AND MISFIRING</t>
  </si>
  <si>
    <t>Dreshawn Randolph</t>
  </si>
  <si>
    <t>DRANDOL</t>
  </si>
  <si>
    <t>FIRESTONE COMPLETE AUTO CARE 4750 16TH ST MOLINE IL 61265</t>
  </si>
  <si>
    <t>HEATER ISSUES</t>
  </si>
  <si>
    <t>Kenneth Good</t>
  </si>
  <si>
    <t>PEP BOYS (14414 SPRING HILL DR, SPRING HILL, FL, 34609</t>
  </si>
  <si>
    <t>LOPEZ, GABRIEL</t>
  </si>
  <si>
    <t>GLOPEZ0</t>
  </si>
  <si>
    <t>CEL ON AND MUFFLER FELL OFF.</t>
  </si>
  <si>
    <t>HOWELL, DWAYNE</t>
  </si>
  <si>
    <t>VEHICLE HAS TRANSMISSION ISSUES &amp; REPAIRS WERE DECLINED.</t>
  </si>
  <si>
    <t xml:space="preserve">changed to 7 days </t>
  </si>
  <si>
    <t>OSBURN, AUSTIN</t>
  </si>
  <si>
    <t>AOSBURN</t>
  </si>
  <si>
    <t>GDYR AUTO SERVICE CTR #4446, 500 N MAIN, BROKEN ARROW OK 74012</t>
  </si>
  <si>
    <t>NO HEAT OR DEFROST NOT BLOWING ANY AIR.</t>
  </si>
  <si>
    <t>NOE REYES</t>
  </si>
  <si>
    <t>PEP BOYS, 2411 F ST, BAKERSFIELD CA 93301</t>
  </si>
  <si>
    <t>SOMEONE TRIED TO STEAL GAS OUT AND DRILLED A HOLE IN THE GAS TANK.</t>
  </si>
  <si>
    <t>VARGAS, JOSHUA</t>
  </si>
  <si>
    <t>EXPERT CAR CARE 3 LLC, 2123 SAXON BLVD, DELTONA FL 32725</t>
  </si>
  <si>
    <t>MCKNIGHT, DANIEL</t>
  </si>
  <si>
    <t>BILL ROBERTS CHEV. INC., 301 WEST BROADWAY, P.O. BOX 120, BOLIVAR MO 656130120</t>
  </si>
  <si>
    <t>MENDOZA, JOSEPH</t>
  </si>
  <si>
    <t>JMENDO0</t>
  </si>
  <si>
    <t>Tech awaiting for a Van.</t>
  </si>
  <si>
    <t>OBRIEN, JAMES</t>
  </si>
  <si>
    <t>1453 SOUTH BYRNE ROAD TOLEDO,OHIO,US 43614</t>
  </si>
  <si>
    <t>CRANK BUT NO START</t>
  </si>
  <si>
    <t>CHESNEE, DANIEL</t>
  </si>
  <si>
    <t>DCHESNE</t>
  </si>
  <si>
    <t>PEP BOYS, 9605 SAN JOSE BLVD, JACKSONVILLE FL 32257</t>
  </si>
  <si>
    <t>VEHICLE NOT WANTING TURN ON - TURNS ON WILL SHUT OFF</t>
  </si>
  <si>
    <t>ADAMS, WILLIAM</t>
  </si>
  <si>
    <t>PADILLA, JOANNA</t>
  </si>
  <si>
    <t>PEP BOYS, 300 E PRATER WAY, SPARKS NV 89431</t>
  </si>
  <si>
    <t>BRAKES ARE GRINDING,LEFT MIRROW CRACKED,DOOR WILL NOT CLOSE RIGHT</t>
  </si>
  <si>
    <t>RIVAS, RUDY</t>
  </si>
  <si>
    <t>RRIVAS0</t>
  </si>
  <si>
    <t>PEP BOYS 8888 JAMACHA BLVD SPRING VALLEY CA 91977</t>
  </si>
  <si>
    <t>FLUID IS LEAKING FROM SPEED</t>
  </si>
  <si>
    <t>LONG, JAMES</t>
  </si>
  <si>
    <t>JIFFY LUBE #2711, 9301 BROADWAY, MERRILLVILLE IN 46410</t>
  </si>
  <si>
    <t>SEVERAL LIGHTS ON DASH, RUNS ROUGH, LIMP MODE</t>
  </si>
  <si>
    <t>HADWIN-WHITE PONTIAC-BUICK INC, 2325 HWY 501 EAST, CONWAY SC 29526</t>
  </si>
  <si>
    <t xml:space="preserve"> TRANSMISSION REPAIR</t>
  </si>
  <si>
    <t>JEFFERY BARNEY</t>
  </si>
  <si>
    <t>WATSON TIRE &amp; AUTOMOTIVE, 700 E MAIN ST, DANVILLE IL 61832</t>
  </si>
  <si>
    <t>FRONT END IS SHAKING WHILE DRIVING</t>
  </si>
  <si>
    <t>BUD CLARY OF MOSES LAKE INC, 12056 N FRONTAGE RD E, MOSES LAKE WA 98837</t>
  </si>
  <si>
    <t>COOLING ISSUE - CEL ON AND OIL IS MILKY</t>
  </si>
  <si>
    <t>LARRY H. MILLER FORD LAKEWOOD (Independent Vendor) 11595 W 6TH AVE LAKEWOOD CO 80215</t>
  </si>
  <si>
    <t>MIGUEL SERRATO</t>
  </si>
  <si>
    <t>MSERRAT</t>
  </si>
  <si>
    <t>FIRESTONE COMPLETE AUTO CARE, 1509 W LANE ROAD, MACHESNEY PARK IL 61115</t>
  </si>
  <si>
    <t>PARKING BRAKE FROZEN</t>
  </si>
  <si>
    <r>
      <rPr>
        <sz val="12"/>
        <color rgb="FF000000"/>
        <rFont val="Aptos"/>
        <family val="2"/>
      </rPr>
      <t>Repair Van -</t>
    </r>
    <r>
      <rPr>
        <sz val="12"/>
        <color rgb="FFFF0000"/>
        <rFont val="Aptos"/>
        <family val="2"/>
      </rPr>
      <t xml:space="preserve"> Can this be completed same day?</t>
    </r>
  </si>
  <si>
    <t>SNOW, ROBERT</t>
  </si>
  <si>
    <t>PEP BOYS 425 SUNRISE HWY PATCHOGUE NY 11772</t>
  </si>
  <si>
    <t>VIBRATION OVER 30 MPH COMING FROM THE REAR OF THE VEHICLE.</t>
  </si>
  <si>
    <t>TERRELL, KEVIN</t>
  </si>
  <si>
    <t>AAMCO 12113 ENTERPRISE DALLAS TX 75218.</t>
  </si>
  <si>
    <t>TRANSMISSION ISSUE.</t>
  </si>
  <si>
    <t>023225</t>
  </si>
  <si>
    <t>SPENCE, TYLER</t>
  </si>
  <si>
    <t>TSPENCE</t>
  </si>
  <si>
    <t>BLUE GORILLA GARAGE, 6905 ALUMAX RD, TEXARKANA TX 75501</t>
  </si>
  <si>
    <t>SMOKE COMING OUT OF ENGINE, LEAKING COOLANT</t>
  </si>
  <si>
    <t>CERVANTES, RAUL</t>
  </si>
  <si>
    <t>RCERVAN</t>
  </si>
  <si>
    <t xml:space="preserve"> 920 E COOLEY AVE, SAN BERNARDINO, CA 92408</t>
  </si>
  <si>
    <t xml:space="preserve">Needs van </t>
  </si>
  <si>
    <t>YOUNG, JERMARVIUS</t>
  </si>
  <si>
    <t>JYOUNG0</t>
  </si>
  <si>
    <t>Dylan B Phelps</t>
  </si>
  <si>
    <t>DPHELPS</t>
  </si>
  <si>
    <t>Chris Crain collision. 1804 hwy 5 N Benton AR, 72019</t>
  </si>
  <si>
    <t>van shuts off on its own.</t>
  </si>
  <si>
    <t>JOSE PEREZ</t>
  </si>
  <si>
    <t>JPEREZ2</t>
  </si>
  <si>
    <t>LEONARD, JOSHUA</t>
  </si>
  <si>
    <t>AAMCO TOTAL CAR CARE, 2899 IRVING BLVD, DALLAS TX 75207</t>
  </si>
  <si>
    <t>VEHICLE IS SHAKING AND DIEING.</t>
  </si>
  <si>
    <t>BLOWER MOTOR NOT WORKING, NO AIR OUT VENTS. / HEATER IS NOT BLOWING AIR.</t>
  </si>
  <si>
    <t>PEP BOYS, 1008 CENTRAL AVE, ALBANY NY 12205</t>
  </si>
  <si>
    <t>LOST OIL PRESSURE.</t>
  </si>
  <si>
    <t>CRAWFORD, PETER</t>
  </si>
  <si>
    <t>AAMCO 8709 S. LIBERTY RD RANDALSTOWN MD 21133</t>
  </si>
  <si>
    <t>OIL LEAK AND LOUD EXHAUST.</t>
  </si>
  <si>
    <t>CARABALLO, FREDDIE</t>
  </si>
  <si>
    <t>PEP BOYS, 214 E BRANDON BLVD, BRANDON FL 33511</t>
  </si>
  <si>
    <t>BRAKES SQUEEKING.</t>
  </si>
  <si>
    <t>GEORGE LORA</t>
  </si>
  <si>
    <t>CHECK ENGINE LIGHT IS ON.</t>
  </si>
  <si>
    <t>TECH NEEDS RENTAL EXTENSION.</t>
  </si>
  <si>
    <t>TAMAYO, ROMAN</t>
  </si>
  <si>
    <t>RTAMAY0</t>
  </si>
  <si>
    <t>PEP BOYS, 6900 HWY 6 N, HOUSTON TX 77084</t>
  </si>
  <si>
    <t>SYSTEM LEAK, PURGE SOLENOID STUCK OPEN.</t>
  </si>
  <si>
    <t>GROVES, JAMES</t>
  </si>
  <si>
    <t>NO START ISSUE AND BRAKES SMELL WHEN BRAKING.</t>
  </si>
  <si>
    <t>Germain Ford of Beavercreek, 2356 HELLER DR, DAYTON, OH 45434</t>
  </si>
  <si>
    <t>TITUS, AUSTIN</t>
  </si>
  <si>
    <t>ATITUS</t>
  </si>
  <si>
    <t>TECH HAS NOT RECEIVED VEHICLE.</t>
  </si>
  <si>
    <t>CARNAHAN, TYLER</t>
  </si>
  <si>
    <t>PEP BOYS, 1747 W BRANDON BLVD, BRANDON FL 33511</t>
  </si>
  <si>
    <t xml:space="preserve">TPMS LIGHT FAULT ON AND CEL ON AND GETTING A ERROR MESSAGE AND L/R TIRE HAS A LEAK AND IV STATE HAS HEADLIGHTS ARE NOT WORKING PROPERLY. THEY ARE DIM. </t>
  </si>
  <si>
    <t>MCCLINTON, DANDRELL</t>
  </si>
  <si>
    <t>DMCCLIN</t>
  </si>
  <si>
    <t>Levalley Chevrolet GMC INC, 2130 M-139, Benton Harbor, MI 49022</t>
  </si>
  <si>
    <t>UNIT HAVING SHIFTING ISSUES.</t>
  </si>
  <si>
    <t>KINN, DANIEL</t>
  </si>
  <si>
    <t>Pep Boys, 4728 Wistar Rd, RICHMOND, VA 23228</t>
  </si>
  <si>
    <t>TRACTION LIGHT BACK ON--REDUCED POWER MODE.</t>
  </si>
  <si>
    <t>FLETCHER, JASON</t>
  </si>
  <si>
    <t>RIVERA-CRUZ, ALEXIS</t>
  </si>
  <si>
    <t>ARIVER9</t>
  </si>
  <si>
    <t>BLACK, JOHNATHAN</t>
  </si>
  <si>
    <t>JBLACK8</t>
  </si>
  <si>
    <t>PATRICK'S GARAGE AND WRECKER S, 185 N JACKSON ST, GROVE HILL AL 36451</t>
  </si>
  <si>
    <r>
      <rPr>
        <sz val="12"/>
        <color rgb="FF000000"/>
        <rFont val="Aptos"/>
        <family val="2"/>
      </rPr>
      <t>BELT IS BROKEN -</t>
    </r>
    <r>
      <rPr>
        <sz val="12"/>
        <color rgb="FFFF0000"/>
        <rFont val="Aptos"/>
        <family val="2"/>
      </rPr>
      <t xml:space="preserve"> Can Belt be replaced same day?</t>
    </r>
  </si>
  <si>
    <t>HAYES, JOHN</t>
  </si>
  <si>
    <t>JHAYES</t>
  </si>
  <si>
    <t>SLIDE DOOR HANDLE BROKEN, ABS LAMP ON , TPMS LAMP ON</t>
  </si>
  <si>
    <t>ENGINE REPLACEMENT</t>
  </si>
  <si>
    <t>MOREHOUSE, GARY</t>
  </si>
  <si>
    <t>3012 NE MINNEHAHA ST STE A, VANCOUVER, WA 98663</t>
  </si>
  <si>
    <t>47104</t>
  </si>
  <si>
    <t>047104</t>
  </si>
  <si>
    <t>GORST, JEREMY</t>
  </si>
  <si>
    <t>1765 N COLUMBIA CENTER BLVD, KENNEWICK, WA 99336</t>
  </si>
  <si>
    <t xml:space="preserve">ENGINE HAS BLOWN HEAD GASKET -- OIL LOOKS LIKE CHOCOLATE MILK </t>
  </si>
  <si>
    <t>WILLIAMS, ANDREW</t>
  </si>
  <si>
    <t>PEP BOYS 6942 DOUGLAS BLVD DOUGLASVILLE GA 30135</t>
  </si>
  <si>
    <t>BLOWER DOES NOT BLOW</t>
  </si>
  <si>
    <t>21285</t>
  </si>
  <si>
    <t>021285</t>
  </si>
  <si>
    <t>DICKSON, JONATHON</t>
  </si>
  <si>
    <t>JDICKSO</t>
  </si>
  <si>
    <t>1515 MAIN ST, LEWISTON, ID 83501</t>
  </si>
  <si>
    <t>THE UNIT IS VERY LOUD/ SOUNDS LIKE A DIESEL/ DRIVER REAR BLINKER HANGING/ ROUGH IDLE/ OIL DROPPING/ DOESN'T KNWO HOW MUCH OIL PRESSURE HE ACTUALLY HAS IN THE UNIT-</t>
  </si>
  <si>
    <t>TECH NEEDS RENTAL EXTENSION. / TRUCK HAS BEEN DECLINED FOR REPAIR.</t>
  </si>
  <si>
    <t>WILLIAMS, ALEX</t>
  </si>
  <si>
    <t>AWILLI1</t>
  </si>
  <si>
    <t>NAPLETON FORD OF OAK LAWN, 6100 W 95TH ST, OAK LAWN IL 60453</t>
  </si>
  <si>
    <t>CHECK FOR TRANSMISSION SLIPPING IN ALL GEARS RANDOMLY REVIVING OUT WHILE ACCELERATING.</t>
  </si>
  <si>
    <t>GAGNON, PATRICK</t>
  </si>
  <si>
    <t>PGAGNON</t>
  </si>
  <si>
    <t>QUALITY AUTO CARE LLC, 614 MYRTLE ST, HOQUIAM WA 98550</t>
  </si>
  <si>
    <t>CEL - RUNS ROUGH / SHAKING RUNING ROUGH CHECK ENGINE LIGHT FLASHING MULTIPLE MISFIRE CODES.</t>
  </si>
  <si>
    <t>AIELLO, TANNER</t>
  </si>
  <si>
    <t>TAIELLO</t>
  </si>
  <si>
    <t>46559</t>
  </si>
  <si>
    <t>046559</t>
  </si>
  <si>
    <t>DYSART, ZACHARY</t>
  </si>
  <si>
    <t>ZDYSART</t>
  </si>
  <si>
    <t>Pep Boys (Complete address was unavailable)</t>
  </si>
  <si>
    <t>SHOCKS, CATALYITIC CONVERTER, DRIVERS SIDE LOCK BROKEN AND BAD DAMPER FOR THE AIR CONDITIONER.</t>
  </si>
  <si>
    <t>Pedro Laboy</t>
  </si>
  <si>
    <t>PLABOY</t>
  </si>
  <si>
    <t>PEP BOYS 1795 CENTRAL AVE ALBANY NY 12205</t>
  </si>
  <si>
    <t>TPMS FLASHING BLOWER MOTOR INOP</t>
  </si>
  <si>
    <t>MELVIN BROWN</t>
  </si>
  <si>
    <t>MBROWN8</t>
  </si>
  <si>
    <t>Tech awaiting van</t>
  </si>
  <si>
    <t>46210</t>
  </si>
  <si>
    <t>046210</t>
  </si>
  <si>
    <t>Augustine Alvarado</t>
  </si>
  <si>
    <t>Midas 5115 S Loop 289, Lubbock, TX 79424</t>
  </si>
  <si>
    <t>23261</t>
  </si>
  <si>
    <t>023261</t>
  </si>
  <si>
    <t>Tech needs a van</t>
  </si>
  <si>
    <t>FIRESTONE COMPLETE AUTO CARE, 940 WABASH AVE, TERRE HAUTE IN 47807</t>
  </si>
  <si>
    <t>No Power over 40mph / Burning smell</t>
  </si>
  <si>
    <t>MIDAS #2924 (National Account) 1225 BROADWAY AVE N ROCHESTER MN 55906</t>
  </si>
  <si>
    <t>Cel On</t>
  </si>
  <si>
    <t>36237</t>
  </si>
  <si>
    <t>036237</t>
  </si>
  <si>
    <t>Richard Mohr</t>
  </si>
  <si>
    <t>RMOHR</t>
  </si>
  <si>
    <t>PITTSVILLE MOTORS 34690 OLD OCEAN CITY HWY PITTSVILLE MD 21850</t>
  </si>
  <si>
    <t>21704</t>
  </si>
  <si>
    <t>021704</t>
  </si>
  <si>
    <t>61308</t>
  </si>
  <si>
    <t>061308</t>
  </si>
  <si>
    <t>21675</t>
  </si>
  <si>
    <t>021675</t>
  </si>
  <si>
    <t>Cel on, smells coolant</t>
  </si>
  <si>
    <t>46802</t>
  </si>
  <si>
    <t>046802</t>
  </si>
  <si>
    <t>FIRESTONE COMPLETE AUTO CARE 142 N NEW HOPE RD GASTONIA NC 28054</t>
  </si>
  <si>
    <t>Byron Flores</t>
  </si>
  <si>
    <t>BFLORE2</t>
  </si>
  <si>
    <t>PEP BOYS (National Account) 9704 AIRLINE HWY BATON ROUGE LA 70816</t>
  </si>
  <si>
    <t>46265</t>
  </si>
  <si>
    <t>046265</t>
  </si>
  <si>
    <t>Scott Fleurie</t>
  </si>
  <si>
    <t>Aamco 2918 Wade Hampton Blvd, Taylors, SC 29687</t>
  </si>
  <si>
    <t>UNIT HAS NO REVERSE.</t>
  </si>
  <si>
    <t>46555</t>
  </si>
  <si>
    <t>046555</t>
  </si>
  <si>
    <t>MR TIRE, 1306 MORGANTON BLVD SW, LENOIR NC 28645</t>
  </si>
  <si>
    <t>COOLANT LEAK, OIL LEAK, TIRE ISSUES.</t>
  </si>
  <si>
    <t>46836</t>
  </si>
  <si>
    <t>046836</t>
  </si>
  <si>
    <t>PEP BOYS, 8499 SPRINGBORO PIKE, MIAMISBURG OH 45342</t>
  </si>
  <si>
    <t xml:space="preserve">HEATER CORE IS LEAKING INTO CAB </t>
  </si>
  <si>
    <t>Barry Folks</t>
  </si>
  <si>
    <t>BFOLKS</t>
  </si>
  <si>
    <t>Pep Boys 919 N Dupont Hwy, Dover, DE 19901</t>
  </si>
  <si>
    <t>LEAKING COOLANT AND SMOKING</t>
  </si>
  <si>
    <t>23876</t>
  </si>
  <si>
    <t>023876</t>
  </si>
  <si>
    <t>Repair Van - Can this be completed same day?</t>
  </si>
  <si>
    <t>46502</t>
  </si>
  <si>
    <t>046502</t>
  </si>
  <si>
    <t>46209</t>
  </si>
  <si>
    <t>046209</t>
  </si>
  <si>
    <t>FLUID LEAKING ISSUE</t>
  </si>
  <si>
    <t>MOFFITT, ROBERT</t>
  </si>
  <si>
    <t xml:space="preserve"> PEP BOYS, 755 NJ 17S RAMSEY, NJ, 07446</t>
  </si>
  <si>
    <t>OVERHEATING and BLEW A HEATER HOSE LEAKING ISSUE.</t>
  </si>
  <si>
    <t>061257</t>
  </si>
  <si>
    <t>36207</t>
  </si>
  <si>
    <t>036207</t>
  </si>
  <si>
    <t>36770</t>
  </si>
  <si>
    <t>036770</t>
  </si>
  <si>
    <t>61688</t>
  </si>
  <si>
    <t>Declined PO</t>
  </si>
  <si>
    <t>JONES, KEVIN</t>
  </si>
  <si>
    <t>KJONES0</t>
  </si>
  <si>
    <t>FIRESTONE STORE, 713 S JEFFERSON, COOKEVILLE TN 38501</t>
  </si>
  <si>
    <t>HEATER HAS BEEN WORKING ON AND OFF - BUT TODAY FAN IS NOT WORKING AND HAS NO DEFROST IT TOOK 1.5 HOURS TO DEFROST WINDOW.</t>
  </si>
  <si>
    <t>RAIGOZA JR., EFRAIN</t>
  </si>
  <si>
    <t>ERAIGOZ</t>
  </si>
  <si>
    <t>Accidental Vehicle.</t>
  </si>
  <si>
    <t>CLAIM NUMBER:-1743045</t>
  </si>
  <si>
    <t>BAYSIDE TIRE+AUTO, 4460 SHORE DR, VIRGINIA BEACH VA 23455</t>
  </si>
  <si>
    <t>ACCIDENT CLAIM, RR DAMAGED, AIR BAG DEPLOYED, CARGO DOOR WILL NOT CLOSE.</t>
  </si>
  <si>
    <t>ACCIDENT REPAIR</t>
  </si>
  <si>
    <t>ARNOLD, WILLIAM</t>
  </si>
  <si>
    <t>FIRESTONE COMPLETE AUTO CARE, 1520 S WATSON, BUCKEYE AZ 85326</t>
  </si>
  <si>
    <t>ENGINE STARTED OVERHEATING/KNOCKING.</t>
  </si>
  <si>
    <t>21831</t>
  </si>
  <si>
    <t>021831</t>
  </si>
  <si>
    <t>JOE HUDSON'S COLLISION CENTER, 1328 S GEORGE NIGH EXPRESSWAY, MCALESTER OK 74501</t>
  </si>
  <si>
    <t>DE VENT, ALVIN</t>
  </si>
  <si>
    <t>FIRESTONE COMPLETE AUTO, 6836 LONE TREE, BRENTWOOD CA 94513</t>
  </si>
  <si>
    <t>LEFT FRONT END MAKING NOISE.</t>
  </si>
  <si>
    <t>SERVICE CHEVROLET, INC, 1212 AMBASSADOR CAFFERY PKWY, LAFAYETTE, LA 70506</t>
  </si>
  <si>
    <t>OIL LEAK AT PSI SENSOR</t>
  </si>
  <si>
    <t>301 FACTORY AVE, SYRACUSE, NY 13208</t>
  </si>
  <si>
    <t>DOOR HINGE BROKEN</t>
  </si>
  <si>
    <t>BANKS, CARL</t>
  </si>
  <si>
    <t>CBANKS</t>
  </si>
  <si>
    <t>PEP BOYS, 928 SPRING CREEK PKWY, PLANO TX 75074</t>
  </si>
  <si>
    <t>PEP BOYS, 5959 S WESTERN AVE, CHICAGO IL 60636</t>
  </si>
  <si>
    <t>CEL LIGHT AND SHAKING WHILE DRIVING. BLOWER FAN NOT WORKING</t>
  </si>
  <si>
    <t>Battery Issue - Follow-up needed, it's been at shop since 11/5 for a battery issue</t>
  </si>
  <si>
    <t>Nassar Seaton</t>
  </si>
  <si>
    <t>MYERS AUTO SERVICE, INC. (Independent Vendor) 11710 PIKA DR WALDORF MD 20602</t>
  </si>
  <si>
    <t xml:space="preserve">CEL IS ON, NOISE FROM THE ENGINE AND LOW POWER UP HILLS. DROPEN OFF AT MEYERS AUTO SERVICE SHOP </t>
  </si>
  <si>
    <t>NATHANIAL BENSON</t>
  </si>
  <si>
    <t>NBENSON</t>
  </si>
  <si>
    <t>NTB-National Tire &amp; Battery, 25801 Lorain Rd, North Olmsted, OH 44070</t>
  </si>
  <si>
    <t>FLAT TIRE AND CEL LIGHT ON</t>
  </si>
  <si>
    <t>TYLER ATWATER</t>
  </si>
  <si>
    <t>LEVALLEY CAD-GMC-BUICK-PONT, 2130 S M-139, BENTON HARBOR MI 49022</t>
  </si>
  <si>
    <t>HEADGASKET IS LEAKING COOLANT EXTERNALLY.</t>
  </si>
  <si>
    <t>ROBERTS, BENJAMIN</t>
  </si>
  <si>
    <t>BROBERT</t>
  </si>
  <si>
    <t>FIRESTONE COMPLETE AUTO CARE, 2105 NE BURNSIDE RD, GRESHAM OR 97030</t>
  </si>
  <si>
    <t>TIRE LIGHT IS ON, ABS CONCERN, SPRAYER DOESN'T WORK, HEADLIGHT IS OUT.</t>
  </si>
  <si>
    <t>FIRESTONE COMPLETE AUTO:1453 S BYRNE RD, TOLEDO, OH 43614</t>
  </si>
  <si>
    <t>VEHICLE WILL CRANK, BUT WILL NOT START.</t>
  </si>
  <si>
    <t>AIDEN, DERRICK</t>
  </si>
  <si>
    <t>204 NEWMARKET DR, NEWPORT NEWS, VA 23605, USA;</t>
  </si>
  <si>
    <t>REAR DOOR ON VAN WONT OPEN</t>
  </si>
  <si>
    <t>36023</t>
  </si>
  <si>
    <t>036023</t>
  </si>
  <si>
    <t>11809 OCEAN GTWY OCEAN CITY, MD 21842</t>
  </si>
  <si>
    <t>SCHMIDT, WILLIAM</t>
  </si>
  <si>
    <t>WSCHMI0</t>
  </si>
  <si>
    <t>DRALLE CHEVROLET-BUICK, 103 N. HARLEM, PEOTONE IL 60468</t>
  </si>
  <si>
    <t>.TRANSMISSION SLIPPING.</t>
  </si>
  <si>
    <t>Adrielle Brown</t>
  </si>
  <si>
    <t>ABROWN0</t>
  </si>
  <si>
    <t>PEP BOYS, 2580 BEACH BLVD, BILOXI MS 39531</t>
  </si>
  <si>
    <t>Headlights out, recently repaired. Performing electrical eval. Shop unable to complete today, 3 day rental</t>
  </si>
  <si>
    <t>EXPRESS OIL CHANGE, 1811 2ND AVE E, ONEONTA AL 35121</t>
  </si>
  <si>
    <t>HEARING NOISE COMING FROM BRAKES</t>
  </si>
  <si>
    <t>PEP BOYS, 2114 GUNBARREL RD, CHATTANOOGA TN 37421</t>
  </si>
  <si>
    <t xml:space="preserve"> LOUD NOISE COMING FROM WATER PUMP</t>
  </si>
  <si>
    <t xml:space="preserve">SCOTT HAMILTON </t>
  </si>
  <si>
    <t>AMMCO TRANSMISSIONS 311 5TH ST SW MASON CITY</t>
  </si>
  <si>
    <t xml:space="preserve"> TRANSMISSION ISSUES</t>
  </si>
  <si>
    <t>46811</t>
  </si>
  <si>
    <t>046811</t>
  </si>
  <si>
    <t>Firestone 2473 REYNOLDA RD, WINSTON-SALEM, NC 27106</t>
  </si>
  <si>
    <t>Windshield wiper motor is INOP</t>
  </si>
  <si>
    <t>46957</t>
  </si>
  <si>
    <t>046957</t>
  </si>
  <si>
    <t>Richard Gray</t>
  </si>
  <si>
    <t>RGRAY2</t>
  </si>
  <si>
    <t>VAN IS SHAKING</t>
  </si>
  <si>
    <t xml:space="preserve">ERIC DREIER </t>
  </si>
  <si>
    <t>Tech is awaiting van</t>
  </si>
  <si>
    <t>ARTHUR HARRIS</t>
  </si>
  <si>
    <t>PEP BOYS 2633 EAST TREMONT AVE BRONX NY 10461</t>
  </si>
  <si>
    <t xml:space="preserve">VEHICLE WAS IN BAD CONDITTION AND SQAUTTERS HAVE BEEN LIVING IN THE VEHICLE - STATES BIOHAZARD CLEAN IS NEEDED </t>
  </si>
  <si>
    <t>Tech is refusing van</t>
  </si>
  <si>
    <t>KALEB WILLIAMS</t>
  </si>
  <si>
    <t>Returning from LOA</t>
  </si>
  <si>
    <t>Daniel Crew</t>
  </si>
  <si>
    <t>DCREW</t>
  </si>
  <si>
    <t>Pep Boys 12820 E Mississippi Ave, Aurora, CO 80012</t>
  </si>
  <si>
    <t>CEL ON</t>
  </si>
  <si>
    <t>Pep Boys 7121 LITTLE RIVER TURNPIKE, ANNANDALE, VA 22003</t>
  </si>
  <si>
    <t>Gregory Baldree</t>
  </si>
  <si>
    <t>GBALDRE</t>
  </si>
  <si>
    <t>ENGINE STARTING MAKING A LOUD KNOCKING SOUND</t>
  </si>
  <si>
    <t>Adam Behler</t>
  </si>
  <si>
    <t>Abehle</t>
  </si>
  <si>
    <t>PEP BOYS 10899 FOLSOM BLVD RANCHO CORDOVA CA 95670</t>
  </si>
  <si>
    <t>Trans failure</t>
  </si>
  <si>
    <t>Tech need new van</t>
  </si>
  <si>
    <t>PEP BOYS AT 85 MARKETPLACE DRIVE NEWNAN, GA</t>
  </si>
  <si>
    <t xml:space="preserve"> VEHICLE BRAKES ARE LOCKING UP WHILE DRIVING</t>
  </si>
  <si>
    <t>46977</t>
  </si>
  <si>
    <t>046977</t>
  </si>
  <si>
    <t>BLACKS TIRE SERVICE (National Account) 2007 SKIBO RD FAYETTEVILLE NC 28314</t>
  </si>
  <si>
    <t>46815</t>
  </si>
  <si>
    <t>046634</t>
  </si>
  <si>
    <t>61763</t>
  </si>
  <si>
    <t>061763</t>
  </si>
  <si>
    <t>Igmedio Jr. Pedrola</t>
  </si>
  <si>
    <t>PEP BOYS (National Account) 2708 W. OSCEOLA PARKWAY KISSIMMEE FL 34741</t>
  </si>
  <si>
    <t>61579</t>
  </si>
  <si>
    <t>046307</t>
  </si>
  <si>
    <t>Zachary Arruda</t>
  </si>
  <si>
    <t>ZARRUDA</t>
  </si>
  <si>
    <t>FIRESTONE COMPLETE AUTO CARE, 1689A POST RD, WARWICK RI 02888</t>
  </si>
  <si>
    <t>Brake light out and tires showing cords</t>
  </si>
  <si>
    <t>Peter Kantzas</t>
  </si>
  <si>
    <t>Rear Diff issues</t>
  </si>
  <si>
    <t>Michael Wright</t>
  </si>
  <si>
    <t>MWRIGH0</t>
  </si>
  <si>
    <t>UNIT HAS NO HEADLIGHT NO HEAT AND NO LICENSE PLATE</t>
  </si>
  <si>
    <t>HUSSEIN KHALEGHI</t>
  </si>
  <si>
    <t>PEP BOYS, 928 W SPRNG PKY ST101A, PLANO TX 75023</t>
  </si>
  <si>
    <t>Headlight inop and braking issues</t>
  </si>
  <si>
    <t>ARTEZ NORMAN</t>
  </si>
  <si>
    <t>ANORMA0</t>
  </si>
  <si>
    <t>PEP BOYS #136 =10124 N. FLORIDA AVE</t>
  </si>
  <si>
    <t>LIGHTING ISSUES=NO HEADLAMPS NOR TAIL-LIGHTS,</t>
  </si>
  <si>
    <t xml:space="preserve">MICHAEL SCANLAN </t>
  </si>
  <si>
    <t>MSCANLA</t>
  </si>
  <si>
    <t>BEST ONE FLEET SERVICE, 200 TOBACCO RD, BOWLING GREEN KY 42101</t>
  </si>
  <si>
    <t>Brakes are sticking, suspension issues</t>
  </si>
  <si>
    <t>CHARLES DUNCAN</t>
  </si>
  <si>
    <t>CDUNCA3</t>
  </si>
  <si>
    <t>PEP BOYS, 12228 MERIDIAN E, PUYALLUP WA 98373</t>
  </si>
  <si>
    <t>Excessive oil leak</t>
  </si>
  <si>
    <t>047374</t>
  </si>
  <si>
    <t>CHRIS BENDER</t>
  </si>
  <si>
    <t>DOBBS TIRE &amp; AUTO, 17146 CHESTERFIELD AIRPORT RD, CHESTERFIELD MO 63005</t>
  </si>
  <si>
    <t>Leaking from Oil pan</t>
  </si>
  <si>
    <t xml:space="preserve">Repair Van   </t>
  </si>
  <si>
    <t>GERBER COLLISION, 3912 YOUNGSTOWN ROAD, WARREN OH 44484</t>
  </si>
  <si>
    <t>Accident claim</t>
  </si>
  <si>
    <t>Brian Hover</t>
  </si>
  <si>
    <t>301 RT 37 E TOMS RIVER NJ 08753</t>
  </si>
  <si>
    <t>Power Steering inop</t>
  </si>
  <si>
    <t>TACUMA DEANS</t>
  </si>
  <si>
    <t>PEP BOYS, 2604 N ELSTON AVE, CHICAGO IL 60647</t>
  </si>
  <si>
    <t>JAMES CHISOLM</t>
  </si>
  <si>
    <t>NELSON HALL CHEVROLET, P.O. BOX 311, 1811 S. FRONTAGE RD., MERIDIAN MS 39302</t>
  </si>
  <si>
    <t>Engine stalling</t>
  </si>
  <si>
    <t>ERIK PALMER</t>
  </si>
  <si>
    <t>RODEO FORD, INC, 13680 W TEST DR, GOODYEAR AZ 853382612</t>
  </si>
  <si>
    <t>Running rough</t>
  </si>
  <si>
    <t>PEP BOYS 2317 N. GALLOWAY BLVD MESQUITE TX. 75150</t>
  </si>
  <si>
    <t>JONATHAN SANGER</t>
  </si>
  <si>
    <t>Tech waiting for Van</t>
  </si>
  <si>
    <t>SADE LANGSTON</t>
  </si>
  <si>
    <t>Slangst</t>
  </si>
  <si>
    <t>1314 W Grand ave Chicago IL</t>
  </si>
  <si>
    <t>Oil leak</t>
  </si>
  <si>
    <t>RAY MCQUILLAN</t>
  </si>
  <si>
    <t>FIX &amp; GO AUTO REPAIR, 4425 E COLTON AVE #104, LAS VEGAS NV 89115</t>
  </si>
  <si>
    <t>46071</t>
  </si>
  <si>
    <t>046071</t>
  </si>
  <si>
    <t>47315</t>
  </si>
  <si>
    <t>047315</t>
  </si>
  <si>
    <t>SAMAR AHMADY</t>
  </si>
  <si>
    <t>SAHMADY</t>
  </si>
  <si>
    <t>WEBB FORD INC, 9809 INDIANAPOLIS BLVD, HIGHLAND IN 46322</t>
  </si>
  <si>
    <t>Brake issue and keys needed for cargo</t>
  </si>
  <si>
    <t>TAYLOR CARLTON</t>
  </si>
  <si>
    <t>Brakes Grinding</t>
  </si>
  <si>
    <t>Robert Paholke</t>
  </si>
  <si>
    <t>RPAHOLK</t>
  </si>
  <si>
    <t>PHILLIPS CHEVROLET OF LANSING,, 17730 S TORRENCE AVE, LANSING IL 60438</t>
  </si>
  <si>
    <t>Mark Kruger</t>
  </si>
  <si>
    <t>MONRO MUFFLER/BRAKE INC., 303 COMRIE AVE, JOHNSTOWN NY 12095</t>
  </si>
  <si>
    <t>OVER HEATING/ NEW YORK STATE INSPECTION</t>
  </si>
  <si>
    <t xml:space="preserve">Midas  </t>
  </si>
  <si>
    <t>POWER STEERING PUMP WHINNING</t>
  </si>
  <si>
    <t>61460</t>
  </si>
  <si>
    <t>061460</t>
  </si>
  <si>
    <t>61823</t>
  </si>
  <si>
    <t>061823</t>
  </si>
  <si>
    <t>SAYED FAWA HAKIMZAD</t>
  </si>
  <si>
    <t>SHAKIMZ</t>
  </si>
  <si>
    <t>CARPOOL AUTO REPAIR AND TRANSM, 22328 MISSION BLVD, HAYWARD CA 94541</t>
  </si>
  <si>
    <t>SIDE DOOR WILL NOT CLOSE REMAINS OPEN</t>
  </si>
  <si>
    <t>Pep Boys 1824 W Jefferson St, Joliet, IL 60435</t>
  </si>
  <si>
    <t xml:space="preserve">Service charging system error messgae </t>
  </si>
  <si>
    <t>Mohammad Sahibzada</t>
  </si>
  <si>
    <t>MSAHIBZ</t>
  </si>
  <si>
    <t>Pep Boys 7812 RICHMOND HWY ALEXANDRIA VA 22306</t>
  </si>
  <si>
    <t>PATRICK THOMPSON</t>
  </si>
  <si>
    <t>PTHOMP2</t>
  </si>
  <si>
    <t>Daniel Phelps</t>
  </si>
  <si>
    <t>36845</t>
  </si>
  <si>
    <t>036845</t>
  </si>
  <si>
    <t>Anthony Arnold</t>
  </si>
  <si>
    <t>5005 Illinois Rd, Fort Wayne, IN 46804</t>
  </si>
  <si>
    <t>HEATER CORE IS LEAKING</t>
  </si>
  <si>
    <t xml:space="preserve"> 2035 SW COLLEGE AVE, OCALA, FL, 34474</t>
  </si>
  <si>
    <t>Jarrod Tomes</t>
  </si>
  <si>
    <t>JTOMES</t>
  </si>
  <si>
    <t>HESSKI SERVICE CENTER, 8600 NEW FALLS RD, LEVITTOWN PA 19054</t>
  </si>
  <si>
    <t>Leaking Oil</t>
  </si>
  <si>
    <t>Edward Wilson</t>
  </si>
  <si>
    <t>FIRESTONE COMPLETE AUTO CARE, 164 FEDERAL RD, BROOKFIELD CT 06804</t>
  </si>
  <si>
    <t>FRANK VELA</t>
  </si>
  <si>
    <t>17702 FOREST RD, FOREST, VA 24551,</t>
  </si>
  <si>
    <t>Strong gas smell, vehicle shakes when driving</t>
  </si>
  <si>
    <t>Repairs have been declined</t>
  </si>
  <si>
    <t>Replace Van</t>
  </si>
  <si>
    <t>Foster, William</t>
  </si>
  <si>
    <t>WFOSTER</t>
  </si>
  <si>
    <t>FIRESTONE COMPLETE AUTO CARE, 1698 HIGHWAY 287 N, MANSFIELD TX 76063</t>
  </si>
  <si>
    <t>Shifter stuck in Drive, Shop will not be able to look at van until Monday, 12/29</t>
  </si>
  <si>
    <t>VEHICLE BREAKDOWN - TOWING TO FIRESTONE 10301 BIG BEND RD</t>
  </si>
  <si>
    <t>Broke down, won't start, being towed in</t>
  </si>
  <si>
    <t>Just picked up, now leaking oil all over</t>
  </si>
  <si>
    <t>Gregory Eugene Smith</t>
  </si>
  <si>
    <t>VALLEY FORD OF COLUMBUS, 5575 KEIM CIRCLE, COLUMBUS OH 43228</t>
  </si>
  <si>
    <t>Repairs will not be completed until 12/29 per shop. Approved 3 day rental.</t>
  </si>
  <si>
    <t>Alex Bravar</t>
  </si>
  <si>
    <t>STEPHENS, ERIC</t>
  </si>
  <si>
    <t>ESTEPH0</t>
  </si>
  <si>
    <t>Glen Smith Chevrolet, 600 Columbus Pkwy, Opelika, AL 36801</t>
  </si>
  <si>
    <t>CEL IS ON AND CUT'S OFF WHEN STOPPED - THEY THINK IT'S A KNOCK SENSOR</t>
  </si>
  <si>
    <t>Michael D Rogers</t>
  </si>
  <si>
    <t>REEDER CHEVROLET, 4301 CLINTON HWY, KNOXVILLE TN 37912</t>
  </si>
  <si>
    <t>Power steering fluid pouring out</t>
  </si>
  <si>
    <t>PELAYO, ELIAN</t>
  </si>
  <si>
    <t>EPELAYO</t>
  </si>
  <si>
    <t>New Hire has not received van yet</t>
  </si>
  <si>
    <t>DRIVER ELIAN PELAYO CB 779.207.8688. DRIVER HAS NOT RECEIVED HIS VEHICLE YET. NEEDS VEHICLE BY 29 DECEMBER 2025</t>
  </si>
  <si>
    <t>Transport to new hire</t>
  </si>
  <si>
    <t>Robert Manna</t>
  </si>
  <si>
    <t>RMANNA1</t>
  </si>
  <si>
    <t>11520 124TH AVE NE, KIRKLAND, WA 98033</t>
  </si>
  <si>
    <t>VEHICLE WILL NOT START, TRIED JUMP STARTING BUT NO GOOD -- VEHICLE IS BEING TOWED TO FIRESTONE IN KIRKLAND</t>
  </si>
  <si>
    <t>36407</t>
  </si>
  <si>
    <t>036407</t>
  </si>
  <si>
    <t>MEINEKE 20 BEAVER ST MILFORD MA 01757</t>
  </si>
  <si>
    <t>ENGINE OVERHEATING AND SMOKING</t>
  </si>
  <si>
    <t>KRIS NELLETT</t>
  </si>
  <si>
    <t>BELLE TIRE, 3930 WILDER RD, BAY CITY MI 48706</t>
  </si>
  <si>
    <t>BLOWER MOTOR IINOP.</t>
  </si>
  <si>
    <t>61272</t>
  </si>
  <si>
    <t>061272</t>
  </si>
  <si>
    <t>3012 NE MINNEHAHA ST, VANCOUVER, WA 98663</t>
  </si>
  <si>
    <t>TRANSMISSION</t>
  </si>
  <si>
    <t>046164</t>
  </si>
  <si>
    <t>Andy Alexander</t>
  </si>
  <si>
    <t>AAMCO TOTAL CAR CARE (National Account) 355 N JOHNSON AVE EL CAJON CA 92020</t>
  </si>
  <si>
    <t>Trans issue under warranty</t>
  </si>
  <si>
    <t>36590</t>
  </si>
  <si>
    <t>036590</t>
  </si>
  <si>
    <t>Scraping noise</t>
  </si>
  <si>
    <t>36833</t>
  </si>
  <si>
    <t>036833</t>
  </si>
  <si>
    <t>Brakes went to floor</t>
  </si>
  <si>
    <t>WARRENTON TIRE + AUTO (National Account) 19 BROADVIEW AVE WARRENTON VA 20186</t>
  </si>
  <si>
    <t>no start condition cranks but, won't start.</t>
  </si>
  <si>
    <t xml:space="preserve"> Lucy Quintana</t>
  </si>
  <si>
    <t>PEP BOYS (National Account) 4645 E PACIFIC COAST HWY LONG BEACH CA 90804</t>
  </si>
  <si>
    <t>Clint Wallace</t>
  </si>
  <si>
    <t>Leaking Coolant</t>
  </si>
  <si>
    <t>046499</t>
  </si>
  <si>
    <t>23796</t>
  </si>
  <si>
    <t>023796</t>
  </si>
  <si>
    <t>PINZON, DAVID</t>
  </si>
  <si>
    <t>DPINZON</t>
  </si>
  <si>
    <t>SPARKS CAR CARE, 4606 S 84TH ST, OMAHA NE 68127</t>
  </si>
  <si>
    <t>36406</t>
  </si>
  <si>
    <t>036406</t>
  </si>
  <si>
    <t>Mathew Valdizia</t>
  </si>
  <si>
    <t>Tech needs van</t>
  </si>
  <si>
    <t>Ye</t>
  </si>
  <si>
    <t>6492 Park Blvd, Pinellas Park, FL 33781</t>
  </si>
  <si>
    <t>LEAKING COOLANT</t>
  </si>
  <si>
    <t>KENNETH.AMARAL</t>
  </si>
  <si>
    <t>KAMARAL</t>
  </si>
  <si>
    <t>Nicholas Lucas</t>
  </si>
  <si>
    <t>NLUCAS</t>
  </si>
  <si>
    <t>JMEDRA1</t>
  </si>
  <si>
    <t>Eric Rayo</t>
  </si>
  <si>
    <t>17015 Torrence Ave, Lansing, IL 60438</t>
  </si>
  <si>
    <t>Thomas Ross</t>
  </si>
  <si>
    <t>CORRY GINDLESPERGER</t>
  </si>
  <si>
    <t>PEP BOYS, 5055 LIBRARY RD, BETHEL PARK PA 15102</t>
  </si>
  <si>
    <t>Electrical Issues</t>
  </si>
  <si>
    <t xml:space="preserve">DAVID HUBBARD </t>
  </si>
  <si>
    <t>Declined Estimate</t>
  </si>
  <si>
    <t>Needs a new van ASAP</t>
  </si>
  <si>
    <t>Oil Leak</t>
  </si>
  <si>
    <t>Devontae Davis</t>
  </si>
  <si>
    <t>WAYNE KELLY</t>
  </si>
  <si>
    <t>AAMCO TOTAL CAR CARE, 119 E OAK RIDGE DR, HAGERSTOWN MD 21740</t>
  </si>
  <si>
    <t>Trans Slipping</t>
  </si>
  <si>
    <t>Wiring harness is NLA</t>
  </si>
  <si>
    <t>1804 Broad River Rd, Columbia, SC 29210</t>
  </si>
  <si>
    <t xml:space="preserve">STEERING IS ALL OVER THE PLACE AND CAN NOT CONTROL </t>
  </si>
  <si>
    <t xml:space="preserve"> Charles Rixey</t>
  </si>
  <si>
    <t>17702 FOREST RD FOREST VA 24551</t>
  </si>
  <si>
    <t>ENGINE STALLS</t>
  </si>
  <si>
    <t>Jestavian Turner</t>
  </si>
  <si>
    <t>PEP 1390 S PARKER RD, DENVER, CO</t>
  </si>
  <si>
    <t>NOT CHARGING.</t>
  </si>
  <si>
    <t>46809</t>
  </si>
  <si>
    <t>046809</t>
  </si>
  <si>
    <t xml:space="preserve"> 4834 VIRGINIA BEACH BLVD VIRGINIA BEACH VA.</t>
  </si>
  <si>
    <t>Catalytic converter stolen</t>
  </si>
  <si>
    <t>61673</t>
  </si>
  <si>
    <t>061673</t>
  </si>
  <si>
    <t>Anthony Stephenson</t>
  </si>
  <si>
    <t>Will need van</t>
  </si>
  <si>
    <t>WILLIAMS, KALEB</t>
  </si>
  <si>
    <t>KWILLI0</t>
  </si>
  <si>
    <t>PEP BOYS 6077 Promenade Shops Blvd, Noblesville, IN 46062 (317) 768-0749</t>
  </si>
  <si>
    <t>Anthony Lance</t>
  </si>
  <si>
    <t>ALANCE</t>
  </si>
  <si>
    <t>61710</t>
  </si>
  <si>
    <t>061710</t>
  </si>
  <si>
    <t>VEH IS HARD TO STEER AND P/S FLUID IS LEAKING INSIDE THE VEHICLE</t>
  </si>
  <si>
    <t>JAMES CARPENTER</t>
  </si>
  <si>
    <t>JCARPE1</t>
  </si>
  <si>
    <t>FIRESTONE COMPLETE AUTO CARE, 38 MOHAWK AVE, SCOTIA NY 12302</t>
  </si>
  <si>
    <t>GOLLING, CHARLES</t>
  </si>
  <si>
    <t>PEP BOYS, 693 W SHAW AVE, CLOVIS CA 93612</t>
  </si>
  <si>
    <t>ROSALES, OMAR</t>
  </si>
  <si>
    <t>OROSALE</t>
  </si>
  <si>
    <t>AAA N L MOBILE 7710, 1869 N ARMSTRONG AVE, FRESNO CA 93727</t>
  </si>
  <si>
    <t>JUAN MARTINEZ</t>
  </si>
  <si>
    <t>46577</t>
  </si>
  <si>
    <t>046577</t>
  </si>
  <si>
    <t>AAMCO 310 HWY 36 HAZLET, NJ 07730</t>
  </si>
  <si>
    <t xml:space="preserve">NO POWER GEARS START </t>
  </si>
  <si>
    <t>DOBBS, JACOB</t>
  </si>
  <si>
    <t>JDOBBS</t>
  </si>
  <si>
    <t>Address is not Available</t>
  </si>
  <si>
    <t>GRINDING NOISE</t>
  </si>
  <si>
    <t>46674</t>
  </si>
  <si>
    <t>046674</t>
  </si>
  <si>
    <t>Christopher Eckert</t>
  </si>
  <si>
    <t>BRAKE ISSUE</t>
  </si>
  <si>
    <t>Repair loacation address is not mentioned in Holman</t>
  </si>
  <si>
    <t>(PEP BOYS) 2002 E Central Texas Expy D, Killeen, TX 76541</t>
  </si>
  <si>
    <t>Belle Tire, 36591 Plymouth Rd, Livonia, MI 48150, US</t>
  </si>
  <si>
    <t xml:space="preserve">ALL LIGHTS CAME ON WILL NOT CRANK </t>
  </si>
  <si>
    <t>URUSKYJ, ADAM</t>
  </si>
  <si>
    <t>AURUSKY</t>
  </si>
  <si>
    <t>Repaire location address is not mentioned in Holmon</t>
  </si>
  <si>
    <t>DOOR HANDIL ISSUE</t>
  </si>
  <si>
    <t>023875</t>
  </si>
  <si>
    <t>BELL, BILLY</t>
  </si>
  <si>
    <t>MANKING BAD NOISE</t>
  </si>
  <si>
    <t>MILLS, MICHAEL</t>
  </si>
  <si>
    <t>MMILL56</t>
  </si>
  <si>
    <t>BODY FRONT END DAMGED</t>
  </si>
  <si>
    <t>ROCHON, JAMES</t>
  </si>
  <si>
    <t>PEP BOYS, 7401 NW EXPRESSWAY, OKLAHOMA CITY OK 73132</t>
  </si>
  <si>
    <t>VEHICLE FEELS LIKE DYING WHILE PRESSING THE GAS PEDAL</t>
  </si>
  <si>
    <t>TUBMAN, WILLIAM</t>
  </si>
  <si>
    <t>WTUBMAN</t>
  </si>
  <si>
    <t>400 S ARIZONA AVE, CHANDLER, AZ 85225, USA</t>
  </si>
  <si>
    <t>YANEZ, FRANK</t>
  </si>
  <si>
    <t xml:space="preserve">MIDAS #5630 1769 S W LOOP 410 </t>
  </si>
  <si>
    <t>TROUBLE STARTING AND BAD BATTERY</t>
  </si>
  <si>
    <t>SLIDE DOOR WONT OPEN</t>
  </si>
  <si>
    <t>DEJOHNSON, TREMAINE</t>
  </si>
  <si>
    <t>TDEJOHN</t>
  </si>
  <si>
    <t>BELLE TIRE #178, 2073 N STATE ROUTE 50, BOURBONNAIS IL 60914</t>
  </si>
  <si>
    <t>PEPBOYS 11937 E VALLEY BLVD EL MONTE CA 91732</t>
  </si>
  <si>
    <t>VEHICLE IS MAKING A LOUD NOISE WHEN ACCELERATING</t>
  </si>
  <si>
    <t>Woodmaer Louis</t>
  </si>
  <si>
    <t>WLOUIS</t>
  </si>
  <si>
    <t>Ryan Bristow</t>
  </si>
  <si>
    <t>RBRISTO</t>
  </si>
  <si>
    <t>5135 AUBURN BLVD SUITE 100, SACRAMENTO, CA 95841, USA</t>
  </si>
  <si>
    <t>ANTHONY DITTA</t>
  </si>
  <si>
    <t>PEP BOYS, 1911 W ST, ANNAPOLIS MD 21401</t>
  </si>
  <si>
    <t>Mcleod Chisi-Mulenje</t>
  </si>
  <si>
    <t>PEP BOYS(Address is not available in holmon)</t>
  </si>
  <si>
    <t>Badi Deeb</t>
  </si>
  <si>
    <t>BURBIE, THOMAS</t>
  </si>
  <si>
    <t>FIRESTONE COMPLETE AUTO CARE, 4646 LINCOLN HWY, MATTESON IL 60443</t>
  </si>
  <si>
    <t>Heat Issue</t>
  </si>
  <si>
    <t>PEP BOYS, 3726 ST. AUGUSTINE ROAD, JACKSONVILLE FL 32207</t>
  </si>
  <si>
    <t>Noise Issue</t>
  </si>
  <si>
    <t>THE DEFROSTED ON THE VEHICLE ISNT WORKING</t>
  </si>
  <si>
    <t>WASHINGTON II, MARSHALL</t>
  </si>
  <si>
    <t>46880</t>
  </si>
  <si>
    <t>046880</t>
  </si>
  <si>
    <t>MEHL, JAKOB</t>
  </si>
  <si>
    <t>JMEHL</t>
  </si>
  <si>
    <t>FIRESTONE COMPLETE AUTO CARE, 3230 DALE RD 36, MODESTO CA 95356</t>
  </si>
  <si>
    <t>UNIT FAIL EMESSIONS</t>
  </si>
  <si>
    <t>47154</t>
  </si>
  <si>
    <t>047154</t>
  </si>
  <si>
    <t>Jaythan Fisher</t>
  </si>
  <si>
    <t>JFISHE0</t>
  </si>
  <si>
    <t>PERFORMANCE TIRE &amp; AUTO, 110 BANKS CROSSING, FAYETTEVILLE GA 30214</t>
  </si>
  <si>
    <t>PEP BOYS, 1996 ELMWOOD AVE, BUFFALO NY 14207</t>
  </si>
  <si>
    <t>NO START, SEEMS FUEL RELATED CAUSE ITLL TRY BUT SPUTTERS OUT</t>
  </si>
  <si>
    <t>FELKER, JAMES</t>
  </si>
  <si>
    <t>JFELKER</t>
  </si>
  <si>
    <t>LES SCHWAB TIRE CENTER, 2121 JAMES ST, BELLINGHAM WA 98225</t>
  </si>
  <si>
    <t>ALVAREZ, VICTOR</t>
  </si>
  <si>
    <t>VALVAR2</t>
  </si>
  <si>
    <t>PEP BOYS, 920 E 120TH AVE #A, NORTHGLENN CO 80233</t>
  </si>
  <si>
    <t>APPEARS TRANS OIL WITH METAL IN IT</t>
  </si>
  <si>
    <t>LEMUS, ARMANDO</t>
  </si>
  <si>
    <t>ALEMUS2</t>
  </si>
  <si>
    <t>SAWYER, JAMES</t>
  </si>
  <si>
    <t>3150 UNIVERSITY PKWY, WINSTON-SALEM, NC 27106, USA</t>
  </si>
  <si>
    <t>Lost key</t>
  </si>
  <si>
    <t>FOSTER, WILLIAM</t>
  </si>
  <si>
    <t>CITY COLLISION CENTER, 1100 W HARRIS RD, ARLINGTON TX 76001</t>
  </si>
  <si>
    <t>VEHICLE HAS AN INTERMITTENT LONG START , VEHCILE WOULD HAVE A LONG CRANK NO START</t>
  </si>
  <si>
    <t>FIGARO</t>
  </si>
  <si>
    <t>FFIGARO</t>
  </si>
  <si>
    <t>DOOR FELL OFFCUST STATES REAR DOOR FELL OF THE HINGES. ALSO CUSTOMER STATES HAVING A ISSUE WITH THE PASSENGER REAR DOOR AS WELL</t>
  </si>
  <si>
    <t>WILSON, DONALD</t>
  </si>
  <si>
    <t xml:space="preserve"> CHECK ENGINE LIGHT CAME BACK ON AND FAIL EMISSION</t>
  </si>
  <si>
    <t>PEP BOYS, 11928 RESEARCH BLVD, AUSTIN TX 78759</t>
  </si>
  <si>
    <t>UNIT IS HAVING SAME ISSUE WITH STABLITRAK LIGHT ON.</t>
  </si>
  <si>
    <t>LANDRUS, BILLY</t>
  </si>
  <si>
    <t>PEP BOYS, 1605 COUNTY ROAD 210, ST AUGUSTINE FL 32095</t>
  </si>
  <si>
    <t>TRANS NOT WORKING PROPERLY</t>
  </si>
  <si>
    <t>MEDINA, RUDY</t>
  </si>
  <si>
    <t>RMEDINA</t>
  </si>
  <si>
    <t>PEP BOYS, 1848-1850 REVERE BCH PKWY, EVERETT MA 02149</t>
  </si>
  <si>
    <t>SLIDING DOOR HANDLE BROKE ON RIGHT SIDE</t>
  </si>
  <si>
    <t>MILLER, SHAKIL</t>
  </si>
  <si>
    <t>SMILLE3</t>
  </si>
  <si>
    <t>GREELEYS GARAGE INC, 741 WASHINGTON STREET N, AUBURN ME 04210</t>
  </si>
  <si>
    <t>DRIVABILITY ISSUE, IS RUNNING THROUGH OIL</t>
  </si>
  <si>
    <t>CHANEY, ANTHONY</t>
  </si>
  <si>
    <t>830 BROADWAY, CHULA VISTA, CA 91911, USA</t>
  </si>
  <si>
    <t>OVERHEATING, TAKING TO PEPBOYS</t>
  </si>
  <si>
    <t>SANTACROCE, SCOTT</t>
  </si>
  <si>
    <t>FIRESTONE COMPLETE AUTO CARE, 459 FARMINGTON AVE, PLAINVILLE CT 06062</t>
  </si>
  <si>
    <t>AC FAN IS NOT WORKING</t>
  </si>
  <si>
    <t>RUSYN, RONALD</t>
  </si>
  <si>
    <t>TRANSMISSION CONCERN</t>
  </si>
  <si>
    <t>61626</t>
  </si>
  <si>
    <t>061626</t>
  </si>
  <si>
    <t>RUIZ, LUIS</t>
  </si>
  <si>
    <t>SAMI &amp; BOB AUTOMOTIVE, 120 E DAVIS ST, MESQUITE TX 75149</t>
  </si>
  <si>
    <t>THE UNIT IS NOT DRIVEABLE DUE TO THE OVERDUE STATE INSPECTION</t>
  </si>
  <si>
    <t>Michael Jones</t>
  </si>
  <si>
    <t>PEP BOYS, 1950 BELTLINE RD, IRVING TX 75060</t>
  </si>
  <si>
    <t>William J Every</t>
  </si>
  <si>
    <t>1375 MARKET PLACE DR (PEP BOY'S), ROCHESTER, NY, 14623</t>
  </si>
  <si>
    <t xml:space="preserve"> THE SLIDING DOOR ON THE WILL NOT STAY CLOSED AND WILL BE TAKING THE VEHICLE TO PEP BOYS. THE DRIVER ISNT SURE HOW LONG IT WILL TAKE AND IS LOOKING FOR A RENTAL</t>
  </si>
  <si>
    <t>FERNANDEZ, HECTOR</t>
  </si>
  <si>
    <t>PEP BOYS, 261 MCLEAN BOULEVARD, PATERSON NJ 07504</t>
  </si>
  <si>
    <t>Noise isse</t>
  </si>
  <si>
    <t>PAPADOPOULOS, DIONYSIOS</t>
  </si>
  <si>
    <t>THE GEAR GUY (Independent Vendor) 7160 US 281 N STE 3 SPRING BRANCH TX 78070</t>
  </si>
  <si>
    <t>951 STERLING PKWY BLDG 16 LINCOLN CA 95648 USA</t>
  </si>
  <si>
    <t>No start issue</t>
  </si>
  <si>
    <t>VILLELA, RALPH</t>
  </si>
  <si>
    <t>PEP BOYS, 10831 MAGNOLIA AVE, RIVERSIDE CA 92505</t>
  </si>
  <si>
    <t>Break issue</t>
  </si>
  <si>
    <t>47370</t>
  </si>
  <si>
    <t>047370</t>
  </si>
  <si>
    <t>PEP Boys (Address is not mentioned in Holmon)</t>
  </si>
  <si>
    <t>Oil issue</t>
  </si>
  <si>
    <t>ZEGERS, ANDREW</t>
  </si>
  <si>
    <t>24572 Betts Pond RdMillsboro, DE 19966, USA</t>
  </si>
  <si>
    <t>Noise issue</t>
  </si>
  <si>
    <t>PEP BOYS, 4436 GLEN ESTE WITHAMSVIL, CINCINNATI OH 45245</t>
  </si>
  <si>
    <t>Check Engine Light Illuminated, Code Pulled p0442 REFERES TO EVAP LEAK, Customer Has Hard Time Fueling Vehicle.</t>
  </si>
  <si>
    <t>Fabian Meraz</t>
  </si>
  <si>
    <t>FMERAZ</t>
  </si>
  <si>
    <t>Van is in transit</t>
  </si>
  <si>
    <t>Sonny Winger</t>
  </si>
  <si>
    <t>SOUTHERN TIRE MART 7791 ALCOA RD BENTON AR 72015</t>
  </si>
  <si>
    <t>Van was just picked up, then went into limp mode. Shop advises issue is wiring harness.</t>
  </si>
  <si>
    <t>Colin Banik</t>
  </si>
  <si>
    <t xml:space="preserve">VEHICLE STARTED SMOKING AND STALLED - REQUESTING TOW - TO PEPBOYS PER PARAMETERS </t>
  </si>
  <si>
    <t>Replacement vehicls still not available, rental vehicle windshield hit by rock, needs to excahange rental, requires extension.</t>
  </si>
  <si>
    <t>HARDY-PARSELL, JEDENIAH</t>
  </si>
  <si>
    <t>JHARDYP</t>
  </si>
  <si>
    <t>CASTLE CHEVROLET NORTH (Independent Vendor) 175 N ARLIGNTON HEIGHTS RD ELK GROVE VILLAGE IL 60007</t>
  </si>
  <si>
    <t>Additional repairs authorized, vehicle not ready for pickup yet</t>
  </si>
  <si>
    <t>Complete Repair</t>
  </si>
  <si>
    <t>Connor J Lingafelter-Crane</t>
  </si>
  <si>
    <t>TOWED UNIT TO PEPBOYS 1105 DUNN AVE JACKSONVILLE FL 32218</t>
  </si>
  <si>
    <t>Lost all coolant</t>
  </si>
  <si>
    <t>Anthony Covas</t>
  </si>
  <si>
    <t>CEL, no power, using up all the oil//needs engine, estimate declined</t>
  </si>
  <si>
    <t>Need replacement vehicle</t>
  </si>
  <si>
    <t>GLOVER, KAMRON</t>
  </si>
  <si>
    <t>KGLOVE1</t>
  </si>
  <si>
    <t>NO START, NO CRANK, NEEDS JUMP START, NEEDS TO TAKE TO PEP BOYS</t>
  </si>
  <si>
    <t>Alex Bautista</t>
  </si>
  <si>
    <t>ABAUTIS</t>
  </si>
  <si>
    <t>PEPBOYS AT 2312 E LINCOLN AVE, ANAHEIM, CA 92806,</t>
  </si>
  <si>
    <t>VEHICLE IS OVERHEATING</t>
  </si>
  <si>
    <t>POLITE, MARK</t>
  </si>
  <si>
    <t>CEL FLASHING</t>
  </si>
  <si>
    <t>23530</t>
  </si>
  <si>
    <t>023530</t>
  </si>
  <si>
    <t>STEPHEN SABIO NEIBART</t>
  </si>
  <si>
    <t>SSABION</t>
  </si>
  <si>
    <t>JUAN PUENTS</t>
  </si>
  <si>
    <t>JPUENTE</t>
  </si>
  <si>
    <t>PEP BOYS, 3616 S BROADWAY, TYLER TX 75711</t>
  </si>
  <si>
    <t>Just picked up vehicle and still has same problem, no power, CEL flashing, engine dies</t>
  </si>
  <si>
    <t>46453</t>
  </si>
  <si>
    <t>046453</t>
  </si>
  <si>
    <t>JALIN SHELTON</t>
  </si>
  <si>
    <t>JSHELTO</t>
  </si>
  <si>
    <t>PEP BOYS, 6725 MCCART ST, FORT WORTH TX 76133</t>
  </si>
  <si>
    <t>Oil Issue</t>
  </si>
  <si>
    <t>MOUW, HOWARD</t>
  </si>
  <si>
    <t>31500 AUTO CENTER DR, LAKE ELSINORE, CA 92530, USA</t>
  </si>
  <si>
    <t>OVERHEAT Issue</t>
  </si>
  <si>
    <t>WILLIAM RUDY</t>
  </si>
  <si>
    <t>1047 BRAGG BLVD, FAYETTEVILLE, NC 28301, USA</t>
  </si>
  <si>
    <t>Break down, required tow</t>
  </si>
  <si>
    <t>Not yet completed</t>
  </si>
  <si>
    <t xml:space="preserve"> FIRESTONE 2106 WILKINS AVE, JONESBORO, AR 72401</t>
  </si>
  <si>
    <t>Chad Napier</t>
  </si>
  <si>
    <t>CNAPIER</t>
  </si>
  <si>
    <t>VSM MOTORSPORTS, 10427 AR-16, SHIRLEY, AR 72153, SHIRLEY AR 72153</t>
  </si>
  <si>
    <t>Brakes bad</t>
  </si>
  <si>
    <t>Heater intermittent, CEL on,  Engine runs rough</t>
  </si>
  <si>
    <t>Michael B Briscoe</t>
  </si>
  <si>
    <t>171 BUCHANON RD, SELAH, WA, 98942 (Tech's House)</t>
  </si>
  <si>
    <t>Tags are not current. Registration was renewed, current expiration 12/20/2026, however has not received updated tag or registration.</t>
  </si>
  <si>
    <t>Send Tags</t>
  </si>
  <si>
    <t>920 E Cooley Ave, San Bernardino, CA, 94208</t>
  </si>
  <si>
    <t>HAZELWOOD, GREGORY</t>
  </si>
  <si>
    <t>PEP Boys(Address is not available in Holmon)</t>
  </si>
  <si>
    <t>GIORGAKIS, JOHN</t>
  </si>
  <si>
    <t>PEP BOYS, 1911 WEST ST, ANNAPOLIS MD 21401</t>
  </si>
  <si>
    <t>COOLANT LEAKING</t>
  </si>
  <si>
    <t>SCARLETT, JOHN</t>
  </si>
  <si>
    <t>JSCARLE</t>
  </si>
  <si>
    <t>PEP BOYS, 231 SUNRISE HWY, LINDENHURST NY 11757</t>
  </si>
  <si>
    <t>GAJUREL, SUK</t>
  </si>
  <si>
    <t>SGAJURE</t>
  </si>
  <si>
    <t>PEP BOYS, 3475 WILLIAM PENN HWY, PITTSBURGH PA 15235</t>
  </si>
  <si>
    <t>ENGINE Issue</t>
  </si>
  <si>
    <t>Oil Leak issue</t>
  </si>
  <si>
    <t>VALENTINE, WILLIAM</t>
  </si>
  <si>
    <t>WVALENT</t>
  </si>
  <si>
    <t>RICK PAULSON</t>
  </si>
  <si>
    <t>RPAULS0</t>
  </si>
  <si>
    <t>Not yet completed, shop says will be completed Monday</t>
  </si>
  <si>
    <t>AHMED, NAZIM</t>
  </si>
  <si>
    <t>1306 MORGANTON BLVD SW LENOIR NC 28645 USA</t>
  </si>
  <si>
    <t>ACCELERATING Issue</t>
  </si>
  <si>
    <t>Pep Boys 609 S 10th St, McAllen, TX 78501</t>
  </si>
  <si>
    <t>Vehicle was run into by deer, minor damage, mirror broken, Was already going in to Pep Boys for PM, Pep Boys advised they could replaced mirror. Approved 2 day renta</t>
  </si>
  <si>
    <t>GRULLON PEREZ, EDWARD</t>
  </si>
  <si>
    <t>VAN HAS THE ABS AND TRACTION CONTROL LIGHTS ON</t>
  </si>
  <si>
    <t>Fuse box parts not arrived</t>
  </si>
  <si>
    <t>Break down, not yet completed, extended for 3 days</t>
  </si>
  <si>
    <t>Miguel Serrato</t>
  </si>
  <si>
    <t>AAMCO TOTAL CAR CARE, 540 E ALGONQUIN RD, DES PLAINES IL 60016</t>
  </si>
  <si>
    <t>Transmission repair not completed</t>
  </si>
  <si>
    <t>2nd opinion declined</t>
  </si>
  <si>
    <t>JEANNICE, DUSTIN</t>
  </si>
  <si>
    <t>WILKINS, JACOB</t>
  </si>
  <si>
    <t>JWILKI0</t>
  </si>
  <si>
    <t>PEP BOYS, 4569 JIMMY LEE SMITH PKWY, HIRAM GA 30141</t>
  </si>
  <si>
    <t>PEP BOYS (Address not mention in Holman)</t>
  </si>
  <si>
    <t>HUMBERTO QUEZADA LEOS</t>
  </si>
  <si>
    <t>WEST COUNTY TIRE &amp; AUTOMOTIVE,, 421 W CHAPMAN AVE, ANAHEIM CA 92802</t>
  </si>
  <si>
    <t>OVERHEATING/COOLANT LEAK</t>
  </si>
  <si>
    <t>HENDERSON, JOSEPH</t>
  </si>
  <si>
    <t>111 Waverly Rd, Chesterton, IN 46304</t>
  </si>
  <si>
    <t>GIVENS III, DANIEL</t>
  </si>
  <si>
    <t>DGIVEN0</t>
  </si>
  <si>
    <t xml:space="preserve"> </t>
  </si>
  <si>
    <t>71008</t>
  </si>
  <si>
    <t>071008</t>
  </si>
  <si>
    <t>RIVERHEAD MOTORS, 1419 OLD COUNTRY RD, RIVERHEAD NY 11901</t>
  </si>
  <si>
    <t>MARTIN PEREZ, ROBERSY</t>
  </si>
  <si>
    <t>RMART16</t>
  </si>
  <si>
    <t>VIOC: VALVOLINE INSTANT OIL CHANGE, 4670 S US HWY 1, FORT PIERCE FL 34982</t>
  </si>
  <si>
    <t>Suspension Issue</t>
  </si>
  <si>
    <t>DRAYTYN RONHAUSEN</t>
  </si>
  <si>
    <t>HAND, LETWAN</t>
  </si>
  <si>
    <t>AAMCO TRANSMISSIONS &amp; TOTAL CAR CARE, 1760 81ST AVE,, MERRILLVILE IN 46410</t>
  </si>
  <si>
    <t>AGUILLA</t>
  </si>
  <si>
    <t>36402</t>
  </si>
  <si>
    <t>036402</t>
  </si>
  <si>
    <t>OIL FILTER ADAPTER LEAKING</t>
  </si>
  <si>
    <t>36591 PLYMOUTH RD, LIVONIA, MI 48150, USA</t>
  </si>
  <si>
    <t>LEAKING P/S FLUID</t>
  </si>
  <si>
    <t>GROSSMAN, ERIC</t>
  </si>
  <si>
    <t>JENSEN INC. FORD/LINC/MERCURY, 2805 S CENTER ST, MARSHALLTOWN IA 50158</t>
  </si>
  <si>
    <t>CRN SES LIGHT ON/RUNS ROUGH/</t>
  </si>
  <si>
    <t>LANDERS MCLARTY CHEVROLET, 4930 UNIVERSITY DR, HUNTSVILLE AL 35816</t>
  </si>
  <si>
    <t>CEL IS ON AND VEH HAS WIRING CONCERN</t>
  </si>
  <si>
    <t>KENNEL, JACOB</t>
  </si>
  <si>
    <t>JKENNEL</t>
  </si>
  <si>
    <t xml:space="preserve"> VALVOLINE INSTANT OIL CHANGE, 1805 W ISLAND GREEN DR, MERIDIAN ID 83646</t>
  </si>
  <si>
    <t>LIGHT ISSUE</t>
  </si>
  <si>
    <t>OTIS HENDERSON</t>
  </si>
  <si>
    <t>OHENDE0</t>
  </si>
  <si>
    <t>PEP BOYS 8588 E 96TH ST, FISHERS, IN 46037</t>
  </si>
  <si>
    <t>Heat Issue/Light Issue</t>
  </si>
  <si>
    <t>PEP BOYS - PB634UA (ACTIVE) AT 1340 MCHENRY AVE, MODESTO, CA 95350</t>
  </si>
  <si>
    <t>TRANSMISSION FLUID LEAK</t>
  </si>
  <si>
    <t>HAMILTON</t>
  </si>
  <si>
    <t>AAMCO TOTAL CAR CARE, 311 5TH ST SW, MASON CITY IA 50401</t>
  </si>
  <si>
    <t xml:space="preserve">TRANSMISSION ISSUES </t>
  </si>
  <si>
    <t>William Rudy</t>
  </si>
  <si>
    <t>1047 BRAGG BLVD, FAYETTEVILLE, NC 28301</t>
  </si>
  <si>
    <t>STEERING AND BRAKE ISSUES</t>
  </si>
  <si>
    <t>LACHANCE, SHAWN</t>
  </si>
  <si>
    <t>SLACHAN</t>
  </si>
  <si>
    <t>FIRESTONE COMPLETE AUTO CARE, 4480 ELECTRIC RD, ROANOKE VA 24018</t>
  </si>
  <si>
    <t>OIL LEAK/Break Issue</t>
  </si>
  <si>
    <t>EVANS, DONTA</t>
  </si>
  <si>
    <t>Pep Boys 6515 baltimore national p baltimore, MD  21228</t>
  </si>
  <si>
    <t xml:space="preserve">JRAMI21 </t>
  </si>
  <si>
    <t>20 BEAVER ST, MILFORD, MA 01757, USA</t>
  </si>
  <si>
    <t>VEHICLE IS OVERHEATING AND LEAKING COOLANT</t>
  </si>
  <si>
    <t>WELSH, JOHN</t>
  </si>
  <si>
    <t>REAR BRAKES NOT GRABBING,EXHAUST LEAKING.</t>
  </si>
  <si>
    <t>HOWE III, MARLIN</t>
  </si>
  <si>
    <t>KRAPOHL FORD-LINC-MERCURY, 1415 EAST PICKARD, MT PLEASANT MI 48858</t>
  </si>
  <si>
    <t>MULTIPLE LIGHTS COMING ON CEL IS ON WRENCH LIGHT COMING ON , GAS PEDAL DOES NOT WORK AT TIMES</t>
  </si>
  <si>
    <t>PAULSON, RICHARD</t>
  </si>
  <si>
    <t>COOLANT TEMP GAUGE INOP/ BRAKES WEAK</t>
  </si>
  <si>
    <t>LORA, JORGE</t>
  </si>
  <si>
    <t>JLORA</t>
  </si>
  <si>
    <t>PEP BOYS, 1337 LAKEVIEW AVE, DRACUT MA 01826</t>
  </si>
  <si>
    <t>Driver needs new van</t>
  </si>
  <si>
    <t>MADDEN, CHRISTOPHER</t>
  </si>
  <si>
    <t>CMADDEN</t>
  </si>
  <si>
    <t>DOES NOT OPERATE PROPERLY</t>
  </si>
  <si>
    <t>VEHICLE FEELS LIKE DYING WHILE PRESSING THE GAS PEDAL/LIGHT ISSUE</t>
  </si>
  <si>
    <t>MORISCHE, MIKE</t>
  </si>
  <si>
    <t>Heat Issue No Heat</t>
  </si>
  <si>
    <t>VALIENTE, YARIEL</t>
  </si>
  <si>
    <t>YVALIEN</t>
  </si>
  <si>
    <t>PEP BOYS, 211 NW 82ND AVE, MIAMI FL 33126</t>
  </si>
  <si>
    <t>A LOUD NOISE COMING FROM THE DRIVESHAFT AND DIFFERENTIAL OF THE CAR</t>
  </si>
  <si>
    <t>KRYSTYNIAK, MICHAEL</t>
  </si>
  <si>
    <t>MKRYSTY</t>
  </si>
  <si>
    <t>LOPEZ, ABEL</t>
  </si>
  <si>
    <t>ALOPEZ0</t>
  </si>
  <si>
    <t>TRANSMISSION ISSUE/STUCK IN ONE GEAR</t>
  </si>
  <si>
    <t>AOUN, MOHAMMED</t>
  </si>
  <si>
    <t>MAOUN</t>
  </si>
  <si>
    <t>ACTION AUTO, 9052 WALKER ST, CYPRESS CA 90630</t>
  </si>
  <si>
    <t>ENGINE LIGHT RATTELING,  HARD TO START AFTER FUELING</t>
  </si>
  <si>
    <t>WEST, TRISTAN</t>
  </si>
  <si>
    <t>TWEST3</t>
  </si>
  <si>
    <t>PEP BOYS, 9704 AIRLINE HWY, BATON ROUGE LA 70816</t>
  </si>
  <si>
    <t>CEL ON RUNS POOR SQULE WHEN FIRST START UOP AND OVER HEATS</t>
  </si>
  <si>
    <t>ELSER, ALBERT</t>
  </si>
  <si>
    <t>NIKNEJAD</t>
  </si>
  <si>
    <t>ANIKNEJ</t>
  </si>
  <si>
    <t>BROYLES</t>
  </si>
  <si>
    <t>SABADO, JAMES</t>
  </si>
  <si>
    <t>PEP BOYS, 4770 CENTER LINE DR, KNOXVILLE TN 37917</t>
  </si>
  <si>
    <t>CB STTD VEH HAS FLUID LEAK</t>
  </si>
  <si>
    <t>PEP BOYS, 106 MARKET PLACE BLVD, KNOXVILLE TN 37922</t>
  </si>
  <si>
    <t>VEH STALLING</t>
  </si>
  <si>
    <t>SOKOLOWSKI</t>
  </si>
  <si>
    <t>10880 PHILIPS HWY, JACKSONVILLE, FL 32256, USA</t>
  </si>
  <si>
    <t>OVERHEAT ISSUE, ELECTRICAL ISSUES</t>
  </si>
  <si>
    <t>OVERHEAT BUSTED HOSE.</t>
  </si>
  <si>
    <t>KROEGER, MICHAEL</t>
  </si>
  <si>
    <t>MKROEGE</t>
  </si>
  <si>
    <t>JIFFY LUBE #3732, 2192 W 5400 S, TAYLORSVILLE UT 84129</t>
  </si>
  <si>
    <t>STEERING IS SHAKING BADLEY</t>
  </si>
  <si>
    <t>BETO, DUANE</t>
  </si>
  <si>
    <t>DBETO</t>
  </si>
  <si>
    <t>PEP BOYS, 1340 DUCKWOOD DR, EAGAN MN 55123</t>
  </si>
  <si>
    <t>BRANTLEY, AARON</t>
  </si>
  <si>
    <t>STCLAIR, AUSTIN</t>
  </si>
  <si>
    <t>JIMMIES, INC, 4201 WEST MICHIGAN, JACKSON MI 49201</t>
  </si>
  <si>
    <t>RUTH-JACKSON, CALEB</t>
  </si>
  <si>
    <t>CRUTHJA</t>
  </si>
  <si>
    <t>TAVYANSKYY</t>
  </si>
  <si>
    <t>FIRESTONE COMPLETE AUTO CARE, 201 IH 45 N, HUNTSVILLE TX 77320</t>
  </si>
  <si>
    <t>BOTH FRONT TIRES ARE SHOWING WIRES ON INSIDE EDGE</t>
  </si>
  <si>
    <t>DAVILMAR, JAY</t>
  </si>
  <si>
    <t>JDAVILM</t>
  </si>
  <si>
    <t>REGISTRATION BEING EXPIRED</t>
  </si>
  <si>
    <t>CARSON CITY 24HR TOWING INC, 5060 HWY 50 E, CARSON CITY NV 89701</t>
  </si>
  <si>
    <t>HEATER CORE HOSE BLEW OUT</t>
  </si>
  <si>
    <t>1804 UNIVERSITY BLVD E, HYATTSVILLE, MD 20783</t>
  </si>
  <si>
    <t>SES LIGHT ON</t>
  </si>
  <si>
    <t>BART, ANDREW</t>
  </si>
  <si>
    <t>ABART</t>
  </si>
  <si>
    <t>PAYNE, OZIE</t>
  </si>
  <si>
    <t>OPAYNE</t>
  </si>
  <si>
    <t>COOLANT LEAKING INSIDE VEHICLE</t>
  </si>
  <si>
    <t>AAMCO TOTAL CAR CARE, 215 S PORTER DR, RICHMOND KY 40475</t>
  </si>
  <si>
    <t>KYLES</t>
  </si>
  <si>
    <t>KKYLES</t>
  </si>
  <si>
    <t>800 N MILITARY TRL, WEST PALM BEACH, FL 33415</t>
  </si>
  <si>
    <t>MECHANICAL Issues</t>
  </si>
  <si>
    <t>GDYR AUTO SERVICE CTR #2830, 17702 FOREST RD, FOREST VA 24551</t>
  </si>
  <si>
    <t>STS VEH IS JERKING WHEN BRAKING TAKING TO GOOD YEAR FOR SVC / NEEDS SEAT BELT CHECKED</t>
  </si>
  <si>
    <t>HOLMES, ALEC</t>
  </si>
  <si>
    <t>AHOLME2</t>
  </si>
  <si>
    <t>HAMPTON'S WRECKER SERVICE, INC, 620 NORTH ACADEMY STREET, LINCOLNTON NC 28092</t>
  </si>
  <si>
    <t>OVER HEATING AND LOSS OF COOLANT</t>
  </si>
  <si>
    <t>EADDY III, FRANK</t>
  </si>
  <si>
    <t>FEADDYI</t>
  </si>
  <si>
    <t>MOQUIN, ELIJAH</t>
  </si>
  <si>
    <t>EMOQUIN</t>
  </si>
  <si>
    <t>NEEDS A RENTAL HIS VAN HAS NOT SHOWN UP YET</t>
  </si>
  <si>
    <t>NO HEAT AND CEL IS ON</t>
  </si>
  <si>
    <t>FIRESTONE COMPLETE AUTO CARE, 8 MALLETT WAY, BLUFFTON SC 29910</t>
  </si>
  <si>
    <t>CEL IS ON NO POWWR</t>
  </si>
  <si>
    <t>36477</t>
  </si>
  <si>
    <t>KELLY, ROBERT</t>
  </si>
  <si>
    <t>3820 STADIUM DR, KALAMAZOO, MI 49008</t>
  </si>
  <si>
    <t>DRAINS QUICKLY AND DOES NOT START</t>
  </si>
  <si>
    <t>PAHOLKE, ROBERT</t>
  </si>
  <si>
    <t>ENGINE LIGHT IS ON</t>
  </si>
  <si>
    <t>PEARSON, MICHAEL</t>
  </si>
  <si>
    <t>MPEARS0</t>
  </si>
  <si>
    <t>PEP BOYS, 2945 KIRK ROAD, AURORA IL 60502</t>
  </si>
  <si>
    <t>LABORDE, TYLER</t>
  </si>
  <si>
    <t>TLABORD</t>
  </si>
  <si>
    <t xml:space="preserve">
NEW HIRE</t>
  </si>
  <si>
    <t>COLEMAN, KEVIN</t>
  </si>
  <si>
    <t>KCOLE17</t>
  </si>
  <si>
    <t>FIRESTONE COMPLETE AUTO CARE, 525 SAW MILL ROAD, WEST HAVEN CT 06516</t>
  </si>
  <si>
    <t>TRANSMISSION ISSUES</t>
  </si>
  <si>
    <t>GUILLAUME, ALEXANDER</t>
  </si>
  <si>
    <t>CEL ON AND REDUCED ENGINE POWER</t>
  </si>
  <si>
    <t>19236 I-30, BENTON, AR 72019, USA</t>
  </si>
  <si>
    <t>LOUIS, WOODMAER</t>
  </si>
  <si>
    <t>CLD STATES STILL DOES NOT HAVE VEHICLE - RENTAL EXPIRES SOON</t>
  </si>
  <si>
    <t>DIXON</t>
  </si>
  <si>
    <t>BLOWER NOT WORKING ON ANY SPEED DUE TO BAD BLOWER RESISTOR</t>
  </si>
  <si>
    <t>ESPINOSA, OSCAR</t>
  </si>
  <si>
    <t>OESPINO</t>
  </si>
  <si>
    <t>PEP BOYS, 1540 E AMAR RD, W COVINA CA 91792</t>
  </si>
  <si>
    <t>MCLEAN, DAVID</t>
  </si>
  <si>
    <t>DMCLEA0</t>
  </si>
  <si>
    <t xml:space="preserve"> ACCIDENT</t>
  </si>
  <si>
    <t>HAIDARI, MOHAMMAD JALIL</t>
  </si>
  <si>
    <t xml:space="preserve">OVERHEATING </t>
  </si>
  <si>
    <t>GROVES, NICO</t>
  </si>
  <si>
    <t xml:space="preserve">DOES NOT ACCELERATE </t>
  </si>
  <si>
    <t>REYNA, RAFAEL</t>
  </si>
  <si>
    <t>PEP BOYS, 2321 W EXPRESSWAY 83, HARLINGEN TX 78552</t>
  </si>
  <si>
    <t>SERRATO, MIGUEL</t>
  </si>
  <si>
    <t>CASTLE CHEVROLET NORTH, 175 N ARLIGNTON HEIGHTS RD, ELK GROVE VILLAGE IL 60</t>
  </si>
  <si>
    <t>FLORES, BYRON</t>
  </si>
  <si>
    <t>FIRESTONE COMPLETE AUTO CARE, 10091 MAGNOLIA AVE, RIVERSIDE CA 92503</t>
  </si>
  <si>
    <t>SOUND WHEN AT STOP SIGN WHEN AC IS ON</t>
  </si>
  <si>
    <t>GALDINO, ANDRE LUIS</t>
  </si>
  <si>
    <t>THE CAR IS OVERHEATING AND LEAKING COOLANT</t>
  </si>
  <si>
    <t>PEP BOYS (301) 932-8800 3390 CRAIN HWY, WALDORF, MD 20603</t>
  </si>
  <si>
    <t>FETMOUCHE, MADJID</t>
  </si>
  <si>
    <t>MFETMOU</t>
  </si>
  <si>
    <t>PEP BOYS, 8000 STREAM WALK LN, MANASSAS VA 20109</t>
  </si>
  <si>
    <t>GARDUNO, ROBERT</t>
  </si>
  <si>
    <t>ANDERSON GENERAL TIRE, 2400 E SECOND AVE, FLAGSTAFF AZ 86004</t>
  </si>
  <si>
    <t>FIRESTONE COMPLETE AUTO CARE, 1282 PARK AVE W, MANSFIELD OH 44906</t>
  </si>
  <si>
    <t>SEATON, NASSER</t>
  </si>
  <si>
    <t>NO HEAT</t>
  </si>
  <si>
    <t>WEST, KEVIN</t>
  </si>
  <si>
    <t>KWEST</t>
  </si>
  <si>
    <t>FIRESTONE COMPLETE AUTO CARE, 3659 EISENHOWER PKWY, MACON GA 31206</t>
  </si>
  <si>
    <t>OIL PRESSURE ISSUE</t>
  </si>
  <si>
    <t>CHISI-MULENJE, MCLEOD</t>
  </si>
  <si>
    <t>PEP BOYS, 1375 MARKETPLACE DRIVE, ROCHESTER NY 14623</t>
  </si>
  <si>
    <t>HEAT ISSUE</t>
  </si>
  <si>
    <t>HA, HUY</t>
  </si>
  <si>
    <t>FIRESTONE COMPLETE AUTO CARE, 2510 W I-20, GRAND PRAIRIE TX 75052</t>
  </si>
  <si>
    <t>COOLANT IS LOW--FAN IS NOT ENGAGING</t>
  </si>
  <si>
    <t>BRISTOW, RYAN</t>
  </si>
  <si>
    <t>WEATHER STRIP ON DRVR DOOR NOT SEALING -- DOOR DROPPING DOW WHEN OPENED CHECK HINGES</t>
  </si>
  <si>
    <t>PEP BOYS, 711 E 1ST AVE, ROSELLE NJ 07203</t>
  </si>
  <si>
    <t>LOPEZ, JESUSA</t>
  </si>
  <si>
    <t>PEP BOYS, 10275 NORTH FWY, HOUSTON TX 77037</t>
  </si>
  <si>
    <t>HEAT ISSUE/OIL LEAK</t>
  </si>
  <si>
    <t>MOTOR NOT WORKING</t>
  </si>
  <si>
    <t>RUFUS, KING</t>
  </si>
  <si>
    <t>KRUFUS</t>
  </si>
  <si>
    <t>BERTS TOWING INC., 2020 INDIANA AVE, GRIFFITH IN 46319</t>
  </si>
  <si>
    <t>POWER ISSUE</t>
  </si>
  <si>
    <t>PENA, JORGE</t>
  </si>
  <si>
    <t>MIDAS 1769 SW LOOP, SAN ANTONIO, TX 78227</t>
  </si>
  <si>
    <t>TRANSMISSION ISSUE/OIL LEAK</t>
  </si>
  <si>
    <t>VEH WILL NOT CRANK</t>
  </si>
  <si>
    <t>ARKANSAS AUTOMOTIVE &amp; TRUCK MA, 129 SHADY GROVE RD, HOT SPRINGS NATIONAL AR 71901</t>
  </si>
  <si>
    <t>LOF WHEEL BEARINGS AND SHOCKS -</t>
  </si>
  <si>
    <t>DUNCAN, CHARLES</t>
  </si>
  <si>
    <t>BURNING OIL</t>
  </si>
  <si>
    <t>YANKIE, THOMAS</t>
  </si>
  <si>
    <t>BRINSON FORD INC, 1951 EAST HWY 31, CORSICANA TX 75110</t>
  </si>
  <si>
    <t>HEATER INOP. ALSO GOING TO GET PM SERVICE DONE.</t>
  </si>
  <si>
    <t>HOSS, WILLIAM</t>
  </si>
  <si>
    <t>FLAT LEFT REAR TIRE</t>
  </si>
  <si>
    <t>SANCHEZ JR., JESSIE</t>
  </si>
  <si>
    <t>JSANCHE</t>
  </si>
  <si>
    <t>MISSION QUICK LUBE, INC, 2001 N CONWAY AVE, MISSION TX 78572</t>
  </si>
  <si>
    <t>ONE ENGINE MOUNT IS BROKEN CAUSING ENGINE MOVEMENT AND VIBRATION VALVE COVERS ARE LEAKING TOWARDS THE REAR OF ENGINE</t>
  </si>
  <si>
    <t>RODRIGUEZ, MARIO</t>
  </si>
  <si>
    <t>PEP BOYS (Address not mentioned in holmon)</t>
  </si>
  <si>
    <t>TEMP DOES NOT CHANGE LOW TIRE LIGHT/Heat ISSUE</t>
  </si>
  <si>
    <t>LEWIS, KYM</t>
  </si>
  <si>
    <t>HEAT ISSUE/COOLANT LEAK</t>
  </si>
  <si>
    <t>PEP BOYS, 2304 E BEARSS AVE, TAMPA FL 33613</t>
  </si>
  <si>
    <t>WASHABAUGH, JONATHAN</t>
  </si>
  <si>
    <t xml:space="preserve"> AMMCO 267 FLANAGAN STATION RD, WINCHESTER, KY 40391</t>
  </si>
  <si>
    <t>ELECTRICAL CONCERN LIGHT AND POWER FLUCTUATE/HEAT ISSUE</t>
  </si>
  <si>
    <t>WOLFF, BRETT</t>
  </si>
  <si>
    <t>633 E MAIN ST, BATAVIA, NY 14020, USA</t>
  </si>
  <si>
    <t>HODGES JR, RICKEY</t>
  </si>
  <si>
    <t>2360 SPUR 139, PARIS, TX 75462, USA</t>
  </si>
  <si>
    <t>BATTERY LIGHT ON.. DIED</t>
  </si>
  <si>
    <t>ARANGO, LUIS</t>
  </si>
  <si>
    <t>LARANGO</t>
  </si>
  <si>
    <t>ZEBRA CAR CARE, 107 S THIRD ST, GRANDVIEW TX 76050</t>
  </si>
  <si>
    <t>CEL IS ON/LIGHT ISSUE</t>
  </si>
  <si>
    <t>MATTOCKS, JUSTIN</t>
  </si>
  <si>
    <t>JMATTOC</t>
  </si>
  <si>
    <t>FRESNO SMOG MASTER, 5790 E SHIELDS AVE STE 101, FRESNO CA 93727</t>
  </si>
  <si>
    <t>SMITH, MORGAN</t>
  </si>
  <si>
    <t>MSMITH</t>
  </si>
  <si>
    <t>AAMCO TOTAL CAR CARE, 7400 HARFORD RD, BALTIMORE MD 21234</t>
  </si>
  <si>
    <t>TATUM, KYLE</t>
  </si>
  <si>
    <t>1301 W HENDERSON ST, CLEBURNE, TX 76033, USA</t>
  </si>
  <si>
    <t>VEH IS IN LIMO MODE</t>
  </si>
  <si>
    <t>JACOBS</t>
  </si>
  <si>
    <t>JJACOBS</t>
  </si>
  <si>
    <t>FIRESTONE 3685 STAGG DR BEAUMONT TX 77701</t>
  </si>
  <si>
    <t xml:space="preserve"> LOUD SQUEELING FROM ENGINE</t>
  </si>
  <si>
    <t>MARTINEZ, VICTOR</t>
  </si>
  <si>
    <t>LEON VALLE, LUIS</t>
  </si>
  <si>
    <t>LLEONVA</t>
  </si>
  <si>
    <t>POWER ISSUE/BREAK ISSUE</t>
  </si>
  <si>
    <t>1641 WIGGLESWORTH WAY, WOODBRIDGE, VA 22191, USA</t>
  </si>
  <si>
    <t>SHAKE WHILE DRIVING WHITH MULTIPLE DASH LIGHTS ON</t>
  </si>
  <si>
    <t>MAGANA, ERIC</t>
  </si>
  <si>
    <t>PEP BOYS, 4475 COMMERCIAL DR, NEW HARTFORD NY 13413</t>
  </si>
  <si>
    <t>SIDE BARN DOORS HARD TO CLOSE</t>
  </si>
  <si>
    <t>MYERS, DANIEL</t>
  </si>
  <si>
    <t>DMYERS0</t>
  </si>
  <si>
    <t>FIRESTONE COMPLETE AUTO CARE, 301 S TIMBERLAND DR, LUFKIN TX 75901</t>
  </si>
  <si>
    <t>MASSIVE EXHUAST LEAK FOR THE UNIT.</t>
  </si>
  <si>
    <t>COLINDREZ, ALEXANDER</t>
  </si>
  <si>
    <t>ACOLIND</t>
  </si>
  <si>
    <t>PEP BOYS, 1321 SUNRISE HWY, BAYSHORE NY 11706</t>
  </si>
  <si>
    <t>HAS A COOLANT LEAK. OVERHEATING THE FAN</t>
  </si>
  <si>
    <t>AHMADY, SAMAR</t>
  </si>
  <si>
    <t>CHAVIRA, ERNESTO</t>
  </si>
  <si>
    <t>JACK WILLIAMS TIRE CO INC, 111 KRISTI RD, MUNCY PA 17756</t>
  </si>
  <si>
    <t>CHECK ENGINE LIGHT , TRACK LIGHT . LOW ENGINE POWER</t>
  </si>
  <si>
    <t>BRAKES LOCKING UP</t>
  </si>
  <si>
    <t>`</t>
  </si>
  <si>
    <t>WHITMORE'S WRECKER SVC INC, 600 GREENWOOD AVE, WAUKEGAN IL 60087</t>
  </si>
  <si>
    <t>BROWN, ADRIELLE</t>
  </si>
  <si>
    <t>CIGARETTE LIGHTER NOT WORKING, CAN NOT CHARGE PHONE/BRAKE NOISE</t>
  </si>
  <si>
    <t>PEP BOYS- 487 S BROADWAY DENVER CO. 80209</t>
  </si>
  <si>
    <t>POWER STEERING NOT WORKING</t>
  </si>
  <si>
    <t xml:space="preserve"> HEATER CORE REPLACED</t>
  </si>
  <si>
    <t>ROSALES, CARLOS</t>
  </si>
  <si>
    <t>CROSALE</t>
  </si>
  <si>
    <t>PEP BOYS, 8533 ARTESIA BLVD, BELLFLOWER CA 90706</t>
  </si>
  <si>
    <t>OVERHEAT CONDITION</t>
  </si>
  <si>
    <t>LONGORIA, OMAR</t>
  </si>
  <si>
    <t>OLONGO0</t>
  </si>
  <si>
    <t>336 BOCA CHICA BLVD BROWNSVILLE TX 78521</t>
  </si>
  <si>
    <t>COOLANT LEAK, COOLANT POURING OUT OF VEHICLE</t>
  </si>
  <si>
    <t>SMITH, GREGORY</t>
  </si>
  <si>
    <t>TRANSMISSION REPAIRS</t>
  </si>
  <si>
    <t>GRAND RAPIDS CHEV-BUI-PONT-CAD, 1610 S POKEGAMA AVE, GRAND RAPIDS MN 55744</t>
  </si>
  <si>
    <t>NO AIR FLOW FROM VENTS REPLACE BAD BLOWER MOTOR</t>
  </si>
  <si>
    <t>MCKELLAR</t>
  </si>
  <si>
    <t>IT IS DOWN WITH A SEIZED ALTERNATOR</t>
  </si>
  <si>
    <t xml:space="preserve"> INSPECT STEERING AND SUSPENSION COMPONENTS CHECK WHEEL BEARINGS</t>
  </si>
  <si>
    <t>PEP BOYS, 1824 W JEFFERSON ST, JOLIET IL 60435</t>
  </si>
  <si>
    <t>NO START NOT A BATTERY ISSUE</t>
  </si>
  <si>
    <t>SERVICE TRACTION CONTROL LIGHT IS ON.</t>
  </si>
  <si>
    <t>DELGADO, STEVEN</t>
  </si>
  <si>
    <t>Tire Discounters 110 Letton Dr, Paris, KY 40361</t>
  </si>
  <si>
    <t>DUE TO LOSS OF POWER ISSUE</t>
  </si>
  <si>
    <t>WIRING HARNESS REPAIR</t>
  </si>
  <si>
    <t>HARRINGTON, STEVEN</t>
  </si>
  <si>
    <t>CALIBER COLLISION, 47 WEST SPRINGHILL DRIVE, TERRE HAUTE IN 47802</t>
  </si>
  <si>
    <t>PANEDA, FERNANDO</t>
  </si>
  <si>
    <t>FPANEDA</t>
  </si>
  <si>
    <t>RAMIREZ QUALITY SERVICES, 1526 E GOSHEN AVE, VISALIA CA 93292</t>
  </si>
  <si>
    <t xml:space="preserve"> HAS BRAKE ISSUES </t>
  </si>
  <si>
    <t>CRASH CHAMPIONS, 507 HWY 71 W, BASTROP TX 78602</t>
  </si>
  <si>
    <t>HAMZA, FAZIL</t>
  </si>
  <si>
    <t>ANGUS, TRAVIS</t>
  </si>
  <si>
    <t>TANGUS</t>
  </si>
  <si>
    <t>FRYE, JOHNNY</t>
  </si>
  <si>
    <t>10650 IRMA DR, NORTHGLENN, CO 80233</t>
  </si>
  <si>
    <t>POWER STEERING ISSUE</t>
  </si>
  <si>
    <t>MULTIPLE CYLINDER MISFIRES &amp; COILS &amp; SPARK PLUG</t>
  </si>
  <si>
    <t>OKEEFE, PATRICK</t>
  </si>
  <si>
    <t>POKEEFE</t>
  </si>
  <si>
    <t>JIFFY LUBE #790, 10512 SE MILL PLAIN BLVD STE A, VANCOUVER WA 98664</t>
  </si>
  <si>
    <t xml:space="preserve">NO HEAT,  NOTING COMING OUT OF VENTS. SOUNDS LIKE MOUSE IN BLOWER AREA
</t>
  </si>
  <si>
    <t>SEKORA, RAYMOND</t>
  </si>
  <si>
    <t>355 NORTH JOHNSON AVENUE EL CAJON,CALIFORNIA,US 92020</t>
  </si>
  <si>
    <t>UNIT IS NOT DRIVEABLE DUE TO THE OVERDUE STATE INSPECTION</t>
  </si>
  <si>
    <t xml:space="preserve">PEP BOYS, 2945 KIRK ROAD, AURORA IL 60502	</t>
  </si>
  <si>
    <t>Vehicle is not being repaired - / Tech requesting a rental for 7 day.</t>
  </si>
  <si>
    <t>WEEKLY RENTAL VEHICLE IS OUT OF SERVICE</t>
  </si>
  <si>
    <t>PEP BOYS, 7756 AIRPORT BLVD, MOBILE AL 36608</t>
  </si>
  <si>
    <t>STALLING</t>
  </si>
  <si>
    <t>PEP BOYS, 1207 W MAIN ST, MERCED CA 95340</t>
  </si>
  <si>
    <t>TRANSMISSION LEAK.</t>
  </si>
  <si>
    <t>MEYER, DALE</t>
  </si>
  <si>
    <t>TRACTION CONTROL LIGHT ON</t>
  </si>
  <si>
    <t xml:space="preserve">COOLANT LEAK </t>
  </si>
  <si>
    <t>GALIMORE, JERMAINE</t>
  </si>
  <si>
    <t>JGALIMO</t>
  </si>
  <si>
    <t>POSITIVE BATTERY TERMINAL IS MISSING. VEHICLE DOES NOT START</t>
  </si>
  <si>
    <t>ROGERS, MICHAEL</t>
  </si>
  <si>
    <t>LEMOINE, MARK</t>
  </si>
  <si>
    <t>TERENCES SERVICE CENTER, 444 ACTON RD, MARKSVILLE LA 71351</t>
  </si>
  <si>
    <t xml:space="preserve">NOT SURE IF WORK HAS BEEN STARTED YET. CALLED VNDR AND DUE TO INCLEMENT WEATHER </t>
  </si>
  <si>
    <t>PITTMAN, SAMUEL</t>
  </si>
  <si>
    <t>PEP BOYS, 2525 N MONROE ST, TALLAHASSEE FL 32303</t>
  </si>
  <si>
    <t>CEL FLASHING,, LOST POWER, NOT DRIVING</t>
  </si>
  <si>
    <t>PEP BOYS AT 8000 STREAM WALK LANE MANASSAS VA 20109</t>
  </si>
  <si>
    <t>360 AUTO &amp; FLEET, 3012 NE MINNEHAHA ST STE A, VANCOUVER WA 98663</t>
  </si>
  <si>
    <t>NO HEAT. NOTING COMING OUT OF VENTS. SOUNDS LIKE MOUSE IN BLOWER AREA</t>
  </si>
  <si>
    <t>SMITH, TOMMY</t>
  </si>
  <si>
    <t>TSMITH7</t>
  </si>
  <si>
    <t>PEP BOYS, 354 4TH AVE, BROOKLYN NY 11215</t>
  </si>
  <si>
    <t>AARON FORD OF LAKE ELSINORE, 31500 AUTO CENTER DR, LAKE ELSINORE CA 92530</t>
  </si>
  <si>
    <t>PEP BOYS, 919 N DUPONT HWY, DOVER DE 19901</t>
  </si>
  <si>
    <t xml:space="preserve">CEL ON </t>
  </si>
  <si>
    <t>OCHOA, OSCAR</t>
  </si>
  <si>
    <t>OOCHOA</t>
  </si>
  <si>
    <t>FIRESTONE COMPLETE AUTO CARE, 2070 MILLER PARK WAY, WEST MILWAUKEE WI 53219</t>
  </si>
  <si>
    <t>FAVAZZA, ANDREW</t>
  </si>
  <si>
    <t>AFAVAZZ</t>
  </si>
  <si>
    <t>VIOC: VALVOLINE INSTANT OIL CHANGE, 304 MID RIVERS MALL DR, ST PETERS MO 63376</t>
  </si>
  <si>
    <t>THE HEATER IS NO LONGER WORKING. THE RIGHT BLINKER IS NOT WORKING AS WELL.</t>
  </si>
  <si>
    <t>BAZURTO, LORNE</t>
  </si>
  <si>
    <t>HOSPEDALES, KEITH</t>
  </si>
  <si>
    <t>HAROLD'S TOWING, 2795 GREEN TRAIL DR, COLLEGE PARK GA 30349</t>
  </si>
  <si>
    <t>VEHICLE OVERHEATING AND SMOKING FROM THE ENGINE BAY</t>
  </si>
  <si>
    <t>HEMINGWAY, DANIEL</t>
  </si>
  <si>
    <t>DHEMING</t>
  </si>
  <si>
    <t>PEP BOYS, 5975 BARTLETT CENTER DR, BARTLETT TN 38134</t>
  </si>
  <si>
    <t>DRIVABILITY ISSUE,</t>
  </si>
  <si>
    <t>DOHERTY</t>
  </si>
  <si>
    <t>FIGUEROA, EMMANUEL</t>
  </si>
  <si>
    <t>EFIGUE1</t>
  </si>
  <si>
    <t>JD AUTO BODY &amp; MECHANIC, 13556 TELEGRAPH RD, WHITTIER CA 90605</t>
  </si>
  <si>
    <t>GURROLA-DOMINGUEZ, JOSE</t>
  </si>
  <si>
    <t>1147 WEST WASHINGTON BOULEVARD LOS ANGELES,CALIFORNIA,US 90015</t>
  </si>
  <si>
    <t>UNIT IS OVERHEATING. CAN SEE FLUID EVERYWHERE AFTER OPENNING THE HOOD. THE AIR CONDITIONING DOESN'T WORK.</t>
  </si>
  <si>
    <t>2307 CORTEZ ROAD WEST BRADENTON,FLORIDA,US 34207</t>
  </si>
  <si>
    <t>BRAKE GRIND, WASHER FLUID LEAKING OUT , HEAD LIGHTS WORK ON HIGH BEAM ONLY</t>
  </si>
  <si>
    <t>MAKING A WHINING NOISE</t>
  </si>
  <si>
    <t>PRO CAR CARE, 324 E PRIEN LAKE RD, LAKE CHARLES LA 70601</t>
  </si>
  <si>
    <t xml:space="preserve"> VIBRATION FELT AT HWY SPEEDS OVER 40 MPH &amp; ALSO HAS A LOUD WHINING NOISE WHILE STEERING,, LIKE P/S... VEH ALSO LACK POWER INTERMITTANTLY</t>
  </si>
  <si>
    <t>622 W HENDERSON STQ CLEBURNE TX 76033 USA</t>
  </si>
  <si>
    <t>POWER ISSUE/ACCELERATING HE FEELS LIKE ENGINE WAS LOSING POWER</t>
  </si>
  <si>
    <t>PEP BOYS, 6340 N DAVIS HWY, PENSACOLA FL 32504</t>
  </si>
  <si>
    <t>RASCHKE IV, HENRY</t>
  </si>
  <si>
    <t>HRASCHK</t>
  </si>
  <si>
    <t>FIRESTONE, 37 E 9 MILE ROAD, PENSACOLA, FL 32534</t>
  </si>
  <si>
    <t>OIL PRESSURE ISSUES</t>
  </si>
  <si>
    <t>JACOBS, JOSHUA</t>
  </si>
  <si>
    <t>FIRESTONE COMPLETE AUTO CARE, 3685 STAGG DR, BEAUMONT TX 77701</t>
  </si>
  <si>
    <t>STABILATRAC LIGHT COMES ON WHEN GOING OVER BUMPS AND MAKES THE VAN DRIVE CRAZY.</t>
  </si>
  <si>
    <t>Tom J Charland</t>
  </si>
  <si>
    <t>49B COMMERCE AVE, SOUTH BURLINGTON, VT 05403</t>
  </si>
  <si>
    <t xml:space="preserve"> UNIT HAS NO HEAT, ENGINE TEMP STARTED TO CLIMB, AND THE BELT IS MISSING OFF THE ENGINE.</t>
  </si>
  <si>
    <t>DIBELLO II, CARL</t>
  </si>
  <si>
    <t>MONRO MUFFLER/BRAKE INC., 108 GRANT AVE, AUBURN NY 13021</t>
  </si>
  <si>
    <t>NO HEAT/NO BLOWER</t>
  </si>
  <si>
    <t>CEL CAME ON,</t>
  </si>
  <si>
    <t>GOSHINSKY, SHAUN</t>
  </si>
  <si>
    <t>SGOSHIN</t>
  </si>
  <si>
    <t>PEP BOYS, 818 E ROLLINS RD, ROUND LAKE BEACH IL 60073</t>
  </si>
  <si>
    <t>Declined van</t>
  </si>
  <si>
    <t>PEP BOYS, 6825 ANNAPOLIS RD, LANDOVER HILLS MD 20784</t>
  </si>
  <si>
    <t>SABIO-NEIBART, STEPHEN</t>
  </si>
  <si>
    <t>SAFELITE AUTOGLASS, 2400 FARMERS DR, P.O. BOX 182827, COLUMBUS OH 43235</t>
  </si>
  <si>
    <t xml:space="preserve">NO HEAT </t>
  </si>
  <si>
    <t>AAMCO TOTAL CAR CARE, 868 S COUNTRY CLUB DR, MESA AZ 85210</t>
  </si>
  <si>
    <t>TRANMISSION ISSUE</t>
  </si>
  <si>
    <t>ENGINE LIGHT AND ROUGH IDLE</t>
  </si>
  <si>
    <t>LANGSTON, SADE</t>
  </si>
  <si>
    <t>SLANGST</t>
  </si>
  <si>
    <t>PEP BOYS # 6667, 1314 W GRAND AVE, CHICAGO IL 60642</t>
  </si>
  <si>
    <t>CEL ON AND MAKING NOISE</t>
  </si>
  <si>
    <t>SANTANA MORA</t>
  </si>
  <si>
    <t>Pep Boys 2500 Arden Way, Unit 100, Sacramento, CA 95825, USA</t>
  </si>
  <si>
    <t>CEL ON , VEHICLE NOT ACCELERATING OVER 20 MPH</t>
  </si>
  <si>
    <t>LOF, ALIGN, POSSIBLY FRONT SHOCK AND WHEEL BEARINGS</t>
  </si>
  <si>
    <t>GREEN, WILLA</t>
  </si>
  <si>
    <t>. THE ALTERNATOR IS NOISY &amp; THE CHECK ENGINE LIGHT</t>
  </si>
  <si>
    <t>PEP BOYS, 2336 BOCA CHICA BLVD, BROWNSVILLE TX 78521</t>
  </si>
  <si>
    <t>CLD. MIL ON AND WILL NOT GO OVER 10 MPH</t>
  </si>
  <si>
    <t>PEP BOYS PB6681UA 6077 PROMENADE SHOPS BLVD, NOBLESVILLE IN 46062</t>
  </si>
  <si>
    <t>HEADLIGHT ISSUE, HEAT ISSUE</t>
  </si>
  <si>
    <t>OIL LEAKE, NOISE ISSUE,TRANSMISSION ISSUE,LIGHT ISSUE</t>
  </si>
  <si>
    <t>GONZALEZ, JANCARLOS</t>
  </si>
  <si>
    <t>JGONZA5</t>
  </si>
  <si>
    <t>PEP BOYS, 699 WOLCOTT ST, WATERBURY CT 06705</t>
  </si>
  <si>
    <t>DRIVABILITY ISSUE,OVERHEATING, CK ENGINE LIGHT, NO HEAT</t>
  </si>
  <si>
    <t>PUENTES, JUAN</t>
  </si>
  <si>
    <t>KADARIYA, AMBER</t>
  </si>
  <si>
    <t>AKADARI</t>
  </si>
  <si>
    <t>ACCIDENT</t>
  </si>
  <si>
    <t>DUNCAN SR, CASEY</t>
  </si>
  <si>
    <t>CDUNCA0</t>
  </si>
  <si>
    <t>HIGH, FRANK</t>
  </si>
  <si>
    <t>VEH AT GENERAL TIRE FOR REPAIRS</t>
  </si>
  <si>
    <t>BROOKER, BRYAN</t>
  </si>
  <si>
    <t xml:space="preserve"> PEP BOYS, 3475 WILLIAM PENN HWY, PITTSBURG, PA 15235</t>
  </si>
  <si>
    <t>GRAMSKY, ROBERT</t>
  </si>
  <si>
    <t>G.O.CRIVELLI AUTOMOTIVE INC, 3223 WILMINGTON RD, NEW CASTLE PA 16105</t>
  </si>
  <si>
    <t>LARA, RICARDO</t>
  </si>
  <si>
    <t>RLARA</t>
  </si>
  <si>
    <t>PEP BOYS(ADDRESS IS NOT MENTIONED IN HOLMON)</t>
  </si>
  <si>
    <t>SIMANOVSKY, ALEXANDER</t>
  </si>
  <si>
    <t>ASIMANO</t>
  </si>
  <si>
    <t>1115 SOUTH SAGINAW ROAD MIDLAND,MICHIGAN,US 48640</t>
  </si>
  <si>
    <t>BATTERY ISSUE</t>
  </si>
  <si>
    <t>DOUGLAS, QUENTON</t>
  </si>
  <si>
    <t>QDOUGLA</t>
  </si>
  <si>
    <t>WATT, RICHARD</t>
  </si>
  <si>
    <t>7305 W COMMERCIAL BLVD TAMARAC FL 33319</t>
  </si>
  <si>
    <t>Leaking coolant al over</t>
  </si>
  <si>
    <t>VILLANUEVA, PABLO</t>
  </si>
  <si>
    <t>COOLANT RESERVOIR TANK CRACKED AND LEAKING COOLANT</t>
  </si>
  <si>
    <t>PERTTUNEN, ANDREW</t>
  </si>
  <si>
    <t>APERTTU</t>
  </si>
  <si>
    <t>MIDAS #2924, 1225 BROADWAY AVE N, ROCHESTER MN 55906</t>
  </si>
  <si>
    <t>OTTOW TOWING, 1231 E WALL ST, EAGLE RIVER WI 54521</t>
  </si>
  <si>
    <t>PEPBOYS STANFORD FL</t>
  </si>
  <si>
    <t>BURKHAM, MARCUS</t>
  </si>
  <si>
    <t>PEP BOYS, 1212 N COLLINS ST, ARLINGTON TX 76011</t>
  </si>
  <si>
    <t>CEL is On</t>
  </si>
  <si>
    <t>HEADLIGHT NOT WORKING, AND SOMETIME HARD TO START, AND SHAKES WHEN STARTING UP</t>
  </si>
  <si>
    <t>VEHICLE IS BROKEN DOWN</t>
  </si>
  <si>
    <t>PEP BOYS, 7469 PARK MEADOWS DR, LONE TREE CO 80124</t>
  </si>
  <si>
    <t>BACK DOOR KEYS DO NOT WORK</t>
  </si>
  <si>
    <t>LOST ALL COOLANT</t>
  </si>
  <si>
    <t>FUCHS, CONRAD</t>
  </si>
  <si>
    <t>1375 MARKETPLACE DR, ROCHESTER, NY 14623</t>
  </si>
  <si>
    <t>NO START</t>
  </si>
  <si>
    <t>TECKSHOP, INC, 10650 IRMA DR #14, NORTHGLENN CO 80233</t>
  </si>
  <si>
    <t>VEHICLE IS OVERHEATING AND RUNNING ROUGH</t>
  </si>
  <si>
    <t>PEP BOYS, 5895 47TH AVE, SACRAMENTO CA 95823</t>
  </si>
  <si>
    <t>VEHICLE DIES WHEN TRYING TO ACCELERATING</t>
  </si>
  <si>
    <t>PEP BOYS, 3305 S MEMORIAL PKWY, HUNTSVILLE, AL 35801</t>
  </si>
  <si>
    <t>CHAIN ISSUES</t>
  </si>
  <si>
    <t>OBERDIECK, WARREN</t>
  </si>
  <si>
    <t>DOBBS TIRE &amp; AUTO CENTERS INC, 1206 N BELT W, SWANSEA IL 62220</t>
  </si>
  <si>
    <t>DOOR REPAIR</t>
  </si>
  <si>
    <t>JONES, MICHAEL</t>
  </si>
  <si>
    <t>MJONE10</t>
  </si>
  <si>
    <t>AAMCO TOTAL CAR CARE 5032 S WESTERN ST AMARILLO, TX, 79109</t>
  </si>
  <si>
    <t>WONT START - CRANKS NO START</t>
  </si>
  <si>
    <t>PERCLE, THOMAS</t>
  </si>
  <si>
    <t>TPERCLE</t>
  </si>
  <si>
    <t>MAKING LOUD AUDIBLE NOISES W/ ENGINE RUNNING / IT ALSO HAS BRAKE PEDAL ISSUES</t>
  </si>
  <si>
    <t>SHAUB, JAMES</t>
  </si>
  <si>
    <t>HEATER IS NOT WORKING</t>
  </si>
  <si>
    <t>PEP BOYS, 3830 ELECTRIC ROAD, ROANOKE VA 24018</t>
  </si>
  <si>
    <t xml:space="preserve"> SIDEVIEW MIRROR BROKE OFF</t>
  </si>
  <si>
    <t xml:space="preserve"> TRANSMISSION CONCERN</t>
  </si>
  <si>
    <t>NUNEZ JR, JOSE</t>
  </si>
  <si>
    <t>505 E FOOTHILL BLVD RIALTO CA 92376</t>
  </si>
  <si>
    <t>OIL LEAK ON THE UNIT</t>
  </si>
  <si>
    <t>PEEPLES, DEMARCUS</t>
  </si>
  <si>
    <t>DPEEPLE</t>
  </si>
  <si>
    <t>TIERNEY, BRIAN</t>
  </si>
  <si>
    <t>TIRE CONCERN</t>
  </si>
  <si>
    <t>MOTTLEY, RICKEY</t>
  </si>
  <si>
    <t>PEP BOYS, PROVIDENCE HWY, DEDHAM, MA</t>
  </si>
  <si>
    <t xml:space="preserve">MAKING KNOCKING NOISES </t>
  </si>
  <si>
    <t>MARTIN</t>
  </si>
  <si>
    <t>JMARTI3</t>
  </si>
  <si>
    <t>5221 SALEM AVE, DAYTON, OH 45426</t>
  </si>
  <si>
    <t>NAPIER</t>
  </si>
  <si>
    <t>truck is misfiring</t>
  </si>
  <si>
    <t>HILL, KEYCHAUNDRE</t>
  </si>
  <si>
    <t>KHILL5</t>
  </si>
  <si>
    <t>170 E EL CAMINO BLVD, SUNNYVALE, CA 94087</t>
  </si>
  <si>
    <t>STARTER INTERMITTENTLY NOT ENGAGING</t>
  </si>
  <si>
    <t>RONSHAUSEN, DRAYTYN</t>
  </si>
  <si>
    <t>DRONSHA</t>
  </si>
  <si>
    <t>7121 LITTLE RIVER TURNPIKE ANNANDALE VA 22003</t>
  </si>
  <si>
    <t>DUE TO SNOW IN AREA STATES APPEARS SHIFTER CABLE HAS BROKEN ALSO STATES UNIT HAS OIL PRESURE GOING UP AND DOWN AND STATES INSPECTION IS EXPRIE ON UNIT</t>
  </si>
  <si>
    <t>SCOTT SAUR</t>
  </si>
  <si>
    <t>SSAUR</t>
  </si>
  <si>
    <t>THE GAUGES ARE NOT WORKING TRAC LIGHT IS ON</t>
  </si>
  <si>
    <t>FIRESTONE COMPLETE AUTO CARE, 100 VICTORY HWY, PAINTED POST NY 14870</t>
  </si>
  <si>
    <t>CHECK ENGINE LIGHT CAME ON</t>
  </si>
  <si>
    <t>PEP BOYS, 571 DACULA RD, DACULA GA 30019</t>
  </si>
  <si>
    <t>FRONT HEADLIGHT IS NOT WORKING. RIGHT FRONT TIRE IS LEAKING AIR. NEEDS AN OIL CHANGE AND ADDED TRANSMISSION FLUID.</t>
  </si>
  <si>
    <t>PEP BOYS, 5616 WALZEM ROAD, SAN ANTONIO TX 78218</t>
  </si>
  <si>
    <t>THE TRACTION CONTROL LIGHT IS ON.</t>
  </si>
  <si>
    <t>THE ALTERNATOR IS NOISY &amp; THE CHECK ENGINE LIGHT</t>
  </si>
  <si>
    <t>IT DOESNT WANT TO ACCELERATE UNLESS YOU TURN THE WHEEL</t>
  </si>
  <si>
    <t>RASHEDI, ABDUL RAQEEB</t>
  </si>
  <si>
    <t>ARASHED</t>
  </si>
  <si>
    <t>HEATER IS BLOWING COLD AIR</t>
  </si>
  <si>
    <t>MAKING A LOUD NOISE</t>
  </si>
  <si>
    <t>MICHAEL SUBLETTE</t>
  </si>
  <si>
    <t>PEP BOYS, 830 MILITARY DR SE, SAN ANTONIO TX 78214</t>
  </si>
  <si>
    <t>7300 WEST COMMERCIAL BOULEVARD LAUDERHILL,FLORIDA,US 33319</t>
  </si>
  <si>
    <t>COOLANT ISSUE</t>
  </si>
  <si>
    <t xml:space="preserve"> OVER HEATING AND NOISE UNDER THE HOOD</t>
  </si>
  <si>
    <t>HENDERSON, TARONNE</t>
  </si>
  <si>
    <t>THENDER</t>
  </si>
  <si>
    <t xml:space="preserve">VBRATION ISSUE CHECK ENGINE LIGHT ON AND SLIDING DOOR OPENS ON ITS OWN DRIVER FRONT DOOR WILL NOT LOCK WITH KEY </t>
  </si>
  <si>
    <t>HUSTA, MATTHEW</t>
  </si>
  <si>
    <t>10200 BROAD CHANNEL DR, MIAMI, FL 33157</t>
  </si>
  <si>
    <t>BRAKE FLUID LEAKED OUT</t>
  </si>
  <si>
    <t>GONZALEZ, ELIO</t>
  </si>
  <si>
    <t>EGONZA9</t>
  </si>
  <si>
    <t>MAVIS TIRE EXPRESS SVCS CORP, 9568 BURKE RD, BURKE VA 22015</t>
  </si>
  <si>
    <t>CEL ON, BRAKE NOISE</t>
  </si>
  <si>
    <t>SARGEANT, LAWSON</t>
  </si>
  <si>
    <t>LSARGEA</t>
  </si>
  <si>
    <t xml:space="preserve">1555 MANGROVE AVE, CHICO, CA 95926 </t>
  </si>
  <si>
    <t>HARD STARTING AND GRINDING BRAKES</t>
  </si>
  <si>
    <t>NORMAN JR., JEFFREY</t>
  </si>
  <si>
    <t>JNORMA0</t>
  </si>
  <si>
    <t>10380 SUNSET VIEW ST BESSEMER MI 49911</t>
  </si>
  <si>
    <t xml:space="preserve"> NOT START</t>
  </si>
  <si>
    <t>COURTESY FORD LINCOLN, 1313 NE 122ND AVE, PORTLAND OR 972302078</t>
  </si>
  <si>
    <t>NOISE / FEELS LIKE STICKING</t>
  </si>
  <si>
    <t>CORTEZ, RENE</t>
  </si>
  <si>
    <t>RCORTEZ</t>
  </si>
  <si>
    <t>HEARD A LOUD POP AND ENGINE IS NOW MAKING A LOUD TICKING SOUND</t>
  </si>
  <si>
    <t>SRS LIGHT, CEL FLASHING, RRTIRE LOSING AIR</t>
  </si>
  <si>
    <t>HONEYCUTT, RILEY</t>
  </si>
  <si>
    <t>RHONEYC</t>
  </si>
  <si>
    <t xml:space="preserve">108TH ST OMAHA NE 68134  </t>
  </si>
  <si>
    <t>NO H/L TURN SIGNAL, HARD START</t>
  </si>
  <si>
    <t>BARFIELD, STEPHEN</t>
  </si>
  <si>
    <t>COOLANT LEAKING IN FLOOR BOARD</t>
  </si>
  <si>
    <t>DOLAH, DEAN</t>
  </si>
  <si>
    <t>DDOLAH</t>
  </si>
  <si>
    <t>PALLOTTI, SALVATORE</t>
  </si>
  <si>
    <t>OIL LEAK CONCERN ALONG WITH ADDITIONAL SMALLER ITEMS SUCH AS WASHER FLUID INOP</t>
  </si>
  <si>
    <t>HELMER, GERALD</t>
  </si>
  <si>
    <t>GHELMER</t>
  </si>
  <si>
    <t>RODRIGUEZ, MARTIN</t>
  </si>
  <si>
    <t>MEINEKE CAR CARE #4060, 3550 W FLORIDA AVE, HEMET CA 92545</t>
  </si>
  <si>
    <t xml:space="preserve">100 E KENNEDY ST SPARTANBURG SC 29306 </t>
  </si>
  <si>
    <t>SENSOR REPAIRS</t>
  </si>
  <si>
    <t>STRAWDERMAN, DAVID</t>
  </si>
  <si>
    <t>DSTRAW0</t>
  </si>
  <si>
    <t>HIGGINS, ROBERT</t>
  </si>
  <si>
    <t>PEP BOYS, 35800 EMERALD COAST PKWY, DESTIN FL 32541</t>
  </si>
  <si>
    <t xml:space="preserve"> COOLANT LEAK</t>
  </si>
  <si>
    <t>METROPOULOS, COSTANDINO</t>
  </si>
  <si>
    <t>DMETROP</t>
  </si>
  <si>
    <t>PEP BOYS, 1020 SUMMIT STREET, ELGIN IL 60120</t>
  </si>
  <si>
    <t>GRINDING NOISE FROM FRONT BRAKES, OIL CHANGE</t>
  </si>
  <si>
    <t>POE, WILLIAM</t>
  </si>
  <si>
    <t>TAGS ARE EXPIRED</t>
  </si>
  <si>
    <t>BRAVAR</t>
  </si>
  <si>
    <t>1230 N. MILTARY HWY NORFOLK VA. 23502</t>
  </si>
  <si>
    <t xml:space="preserve"> ENTEND RENTAL</t>
  </si>
  <si>
    <t>OLALEYE, OLUSEGUN</t>
  </si>
  <si>
    <t>Pep Boys 13401 S Cicero Avenue, Crestwood 60445</t>
  </si>
  <si>
    <t>MCCORD TIRE AND AUTO, 3503 SOUTH US 41, TERRE HAUTE IN 47802</t>
  </si>
  <si>
    <t xml:space="preserve">ALIGNMENT; tech messaged into SHSAI asking about rental. This is an alignment. Why would he ask for a rental for an alignment? I told him to contact the shop and if it's not already on the rack, he should take it to another shop to get it aligned. </t>
  </si>
  <si>
    <t>FIRESTONE COMPLETE AUTO CARE, 1100 TEXAS HWY 95, BASTROP TX 78602</t>
  </si>
  <si>
    <t>KEITH GRIFFIN</t>
  </si>
  <si>
    <t xml:space="preserve">GRIFFIN </t>
  </si>
  <si>
    <t>8410 ELK GROVE BLVD, ELK GROVE, CA 95758</t>
  </si>
  <si>
    <t xml:space="preserve">NEEDS RENTAL FOR CHECK ENGINE/BRAKES REPAIRS </t>
  </si>
  <si>
    <t>WILSON, ZANE</t>
  </si>
  <si>
    <t>ZWILSON</t>
  </si>
  <si>
    <t>NEEDS NEW WINDSHIELD. UNIT FAILED EMISSION TEST</t>
  </si>
  <si>
    <t>WHITE, THEODORE</t>
  </si>
  <si>
    <t>TWHITE0</t>
  </si>
  <si>
    <t xml:space="preserve">BIG O TIRES, 977 STATE HWY 248, BRANSON MO 65616
</t>
  </si>
  <si>
    <t>ELECTRICAL ISSUE, POSSIBILY RADAITOR NEEDS REPLACED</t>
  </si>
  <si>
    <t>DEANS, TACUMA</t>
  </si>
  <si>
    <t>TDEANS</t>
  </si>
  <si>
    <t>MIDAS #2362, 4225 GOOD HOPE RD, MILWAUKEE NJ 53209</t>
  </si>
  <si>
    <t>TPMS LIGHT ON, HEAR NOISE WHEN HITTING BRAKES</t>
  </si>
  <si>
    <t xml:space="preserve">NO HEAT AND ENGINE LIGHT ON </t>
  </si>
  <si>
    <t>NEEDS RENTAL EXTENSION</t>
  </si>
  <si>
    <t>RAMSEY, ROY</t>
  </si>
  <si>
    <t>GULF COAST AUTO &amp; TRUCK, 281 H/WAY# 3 SOUTH, LEAGUE CITY TX 77573</t>
  </si>
  <si>
    <t>NOISE FROM ENGINE AND COOLANT LEAK FROM POSSIBLE HEATER CORE</t>
  </si>
  <si>
    <t>KRETSCHMER, ROBERT</t>
  </si>
  <si>
    <t>RKRETSC</t>
  </si>
  <si>
    <t xml:space="preserve">COOLANT LEAKING INSIDE CAB AND VEHICLE OVER HEATING </t>
  </si>
  <si>
    <t>B&amp;B TOWING/GATEWAY AUTO LLC, 40 TERMINAL STREET, WESTBROOK ME 04092</t>
  </si>
  <si>
    <t>ISTANIKZAI, MUHIBULLAH</t>
  </si>
  <si>
    <t>MISTANI</t>
  </si>
  <si>
    <t>PEP BOYS, 9109 RIDGE AVE, PHILADELPHIA PA 19128</t>
  </si>
  <si>
    <t>EGUILOS, PATRICIO</t>
  </si>
  <si>
    <t>AAMCO TOTAL CAR CARE, 3580 SONOMA BLVD, VALLEJO CA 94590</t>
  </si>
  <si>
    <t>HALEY, DAMEON</t>
  </si>
  <si>
    <t>DHALEY</t>
  </si>
  <si>
    <t xml:space="preserve">10644 W PICO BLVD LOS ANGELES CA 90064 </t>
  </si>
  <si>
    <t>COOLANT LEAK, MULTIPLE DASH WARNING LIGHTS, VEH OVERHEATING</t>
  </si>
  <si>
    <t>SANGIN, SAIFUDIN</t>
  </si>
  <si>
    <t>SFNU0</t>
  </si>
  <si>
    <t>PEP BOYS 7121 LITTLE RIVER TPKE, ANNANDALE VA 22003</t>
  </si>
  <si>
    <t>LINDSEY, ELI</t>
  </si>
  <si>
    <t>PEP BOYS, 8015 TARA BLVD, JONESBORO GA 30236</t>
  </si>
  <si>
    <t>CRANKS BT NO START</t>
  </si>
  <si>
    <t>5504 MASONIC DR, ALEXANDRIA, LA 71301</t>
  </si>
  <si>
    <t xml:space="preserve">LEAKING COOLANT. </t>
  </si>
  <si>
    <t>GRIFFITH, RANDY</t>
  </si>
  <si>
    <t>COOLINER LINE LEAKING</t>
  </si>
  <si>
    <t xml:space="preserve">VICTOR CMELA </t>
  </si>
  <si>
    <t>Kaleb Reed</t>
  </si>
  <si>
    <t>BFULLEN</t>
  </si>
  <si>
    <t>HE DOES NOT HAVE A VEHICLE AND IT WILL NOT ARRIVE UNTIL NEXT WEEK</t>
  </si>
  <si>
    <t>JONES, RODRICK</t>
  </si>
  <si>
    <t>RJONES6</t>
  </si>
  <si>
    <t>COOLANT TEMPERATURE NOT READING, COOLANT TEMP</t>
  </si>
  <si>
    <t>FIRESTONE COMPLETE AUTO CARE, 4932 CLINTON HWY, KNOXVILLE TN 37912</t>
  </si>
  <si>
    <t xml:space="preserve"> TRANSMISSION ISSUE</t>
  </si>
  <si>
    <t>NIZAM, MOHAMMAD HAROON</t>
  </si>
  <si>
    <t>MNIZAM</t>
  </si>
  <si>
    <t>PEP BOYS, 1120 W PATRICK ST, FREDERICK MD 21701</t>
  </si>
  <si>
    <t>NEEDING AN ENGINE</t>
  </si>
  <si>
    <t>WASHINGTON, DAVID</t>
  </si>
  <si>
    <t>DWASHIN</t>
  </si>
  <si>
    <t>MURRELL, TYRONE</t>
  </si>
  <si>
    <t>TMURREL</t>
  </si>
  <si>
    <t>PEP BOYS(ADDRESS NOT MENTIONED IN HOLMON</t>
  </si>
  <si>
    <t>RADIATOR IS LEAKING AND OVER HEATING</t>
  </si>
  <si>
    <t>WILLIAMS, JONATHAN</t>
  </si>
  <si>
    <t>224 HWY 64 E WYNNE AR 72396</t>
  </si>
  <si>
    <t>NEEDS TO EXTEND RENTAL REPAIRS</t>
  </si>
  <si>
    <t>DRESBACH, MICHAEL</t>
  </si>
  <si>
    <t>PEPBOYS PB1731UA 2002 E CENTRAL TEXAS EXPRESSWAY.</t>
  </si>
  <si>
    <t>LINDSLEY, JOHN</t>
  </si>
  <si>
    <t>JLINDSL</t>
  </si>
  <si>
    <t>1445 OLNEY AVE PORT ORCHARD WA 98366 USA</t>
  </si>
  <si>
    <t>LOPEZ, GEORGE</t>
  </si>
  <si>
    <t>GLOPEZ6</t>
  </si>
  <si>
    <t>JONES, BRIAN</t>
  </si>
  <si>
    <t>JEFFERSON CHEVROLET CO., 2130 E. JEFFERSON AVE., DETROIT MI 48207</t>
  </si>
  <si>
    <t>NO START...FOUND GROUND CABLE FROM BATTERY TO FRAME ROTTED</t>
  </si>
  <si>
    <t>BIDWELL, JOEL</t>
  </si>
  <si>
    <t>5884 CIRCLE DRIVE EAST CICERO,NEW YORK,US 13039</t>
  </si>
  <si>
    <t>HEATER IS NOT WORKING. BRAKES ARE SLIPPING</t>
  </si>
  <si>
    <t>PEP BOYS, 1749 E MAIN STREET, PRATTVILLE AL 36066</t>
  </si>
  <si>
    <t>OVERHEATING, FOUND WATER PUMP IS LEAKING</t>
  </si>
  <si>
    <t>PEP BOYS, 7121 LITTLE RIVER TPKE., ANNANDALE VA 22003</t>
  </si>
  <si>
    <t>NEEDS TO EXTEND THE RENTAL. AND THE REG IS EXPIRED</t>
  </si>
  <si>
    <t>9880 E ROOSEVELT BLVD PHILADELPHIA PA 19115</t>
  </si>
  <si>
    <t>THE VAN IS HAVING ISSUES STARTING UP. WON'T TAKE A JUMP START. HAS NO LIGHTS COMING ON.</t>
  </si>
  <si>
    <t>KENNY YETTE</t>
  </si>
  <si>
    <t>A-1 AUTO CARE CENTER, 104 IODENT WAY, ELIZABETHTON TN 37643</t>
  </si>
  <si>
    <t>BRAKES SPONGEY</t>
  </si>
  <si>
    <t>SINGH, LAKHESHWAR</t>
  </si>
  <si>
    <t>12140 CHAMPLIN DR CHAMPLIN MN 55316</t>
  </si>
  <si>
    <t>ROBINSON, MONTY</t>
  </si>
  <si>
    <t>MROBI84</t>
  </si>
  <si>
    <t>2604 NORTH ELSTON AVE, CHICAGO, IL 60647</t>
  </si>
  <si>
    <t>MANEGO, RICHARD</t>
  </si>
  <si>
    <t>RMANEGO</t>
  </si>
  <si>
    <t>1407 PASS RD, GULFPORT, MS 39501, USA</t>
  </si>
  <si>
    <t>BREAK ISSUE/NOISE ISSUE/LEAK ISSUE</t>
  </si>
  <si>
    <t>PEP BOYS, 5959 SOUTH WESTERN, CHICAGO</t>
  </si>
  <si>
    <t>PLATED ARE EXPIRED</t>
  </si>
  <si>
    <t>TAKING IN FOR MAINTENANCE</t>
  </si>
  <si>
    <t>WATER PUMP REPAIRS</t>
  </si>
  <si>
    <t>ABASI, HAMEED</t>
  </si>
  <si>
    <t>HABASI</t>
  </si>
  <si>
    <t>LOST BRAKES</t>
  </si>
  <si>
    <t>NORMAN HUN</t>
  </si>
  <si>
    <t>THIS IS DRAGGING POSS BRAKES THAT ARE LOCKING UP</t>
  </si>
  <si>
    <t>IT DOESNT WANT TO ACCELERATE UNLESS YOU TURN THE WHEEL (ADDITIONAL REPAIRS NEEDED)</t>
  </si>
  <si>
    <t>BOBURKA, STEVEN</t>
  </si>
  <si>
    <t>MIDAS #2276, 224 W ROUTE 34, YORKVILLE IL 60560</t>
  </si>
  <si>
    <t>overheating radiator hose</t>
  </si>
  <si>
    <t>CARRINGTON, PAUL</t>
  </si>
  <si>
    <t>PCARRIN</t>
  </si>
  <si>
    <t>DISCOUNT TIRE, 10935 US 15-501 HWY, SOUTHERN PINES NC 28387</t>
  </si>
  <si>
    <t>SPARE RIM</t>
  </si>
  <si>
    <t>CAETANO, MARIANA</t>
  </si>
  <si>
    <t>MCAETAN</t>
  </si>
  <si>
    <t>TINSLEY, STEVEN</t>
  </si>
  <si>
    <t>STINSL0</t>
  </si>
  <si>
    <t>ENGINE LIGHT ON AND MUFFLER DRAGGING THE GROUND</t>
  </si>
  <si>
    <t>507 DUAL HWY, HAGERSTOWN, MD 21740, USA;</t>
  </si>
  <si>
    <t>1707 W ALEXIS RD, TOLEDO, OH 43613</t>
  </si>
  <si>
    <t>GONZALEZ, ALFREDO</t>
  </si>
  <si>
    <t xml:space="preserve">DUE TO OUT STATE TAGS </t>
  </si>
  <si>
    <t>5575 KEIM CIR, COLUMBUS, OH 43228</t>
  </si>
  <si>
    <t>VEHICLE WONT START</t>
  </si>
  <si>
    <t>PEP BOYS AUTO SERVICE &amp; TIRES 5975 BARTLETT CENTER DR, BARTLETT, TN 38134.</t>
  </si>
  <si>
    <t>GEAR LINKAGE CAME OFF</t>
  </si>
  <si>
    <t>AAMCO TOTAL CAR CARE, 355 N JOHNSON AVE, EL CAJON CA 92020</t>
  </si>
  <si>
    <t>TRANS REPAIR</t>
  </si>
  <si>
    <t>PEP BOYS, 487 S BROADWAY, DENVER, CO 80209</t>
  </si>
  <si>
    <t>COOLANT LEAK AGAIN,. POSSIBLE HEATER CORE</t>
  </si>
  <si>
    <t>HIS VAN IS NOT GETTING FIXED Rental starts on 2/19</t>
  </si>
  <si>
    <t>BAQIR, BAQIR</t>
  </si>
  <si>
    <t>BBAQIR</t>
  </si>
  <si>
    <t>PEP BOYS, 1804 UNIVERSITY BLVD, HYATTSVILLE MD 20783</t>
  </si>
  <si>
    <t>PEP BOYS, 2001 S PLEASANT VALLEY RD, WINCHESTER VA 22601</t>
  </si>
  <si>
    <t>HEAT IS NOT WORKING, MULTIPLE REPAIRS</t>
  </si>
  <si>
    <t>COLLINS. JR, ELISHA</t>
  </si>
  <si>
    <t>FIRESTONE COMPLETE AUTO CARE, 1100 KANSAS AVE, KANSAS CITY KS 66105</t>
  </si>
  <si>
    <t>BRAKES, Need Tires</t>
  </si>
  <si>
    <t>FORD, JEFFREY</t>
  </si>
  <si>
    <t>BONNER CHEVROLET CO., INC., 694 WYOMING AVE, KINGSTON PA 187040412</t>
  </si>
  <si>
    <t xml:space="preserve"> 10200 BROAD CHANNEL RD MIAMI, FL, 33157</t>
  </si>
  <si>
    <t>RUSSELL, TERRY</t>
  </si>
  <si>
    <t>TRUSSE3</t>
  </si>
  <si>
    <t>3609 SHELBYVILLE PIKE, MURFREESBORO, TN 37127</t>
  </si>
  <si>
    <t>TRANSMISSION IS GOING</t>
  </si>
  <si>
    <t>VEHICLE NEEDS OIL CHANGE</t>
  </si>
  <si>
    <t>VEHICLE HAS A CEL ON</t>
  </si>
  <si>
    <t>LAMBERT, ALFRED</t>
  </si>
  <si>
    <t>COLLEGE PARK AUTO INDUSTRY, 1400 WARDS FERRY RD, LYNCHBURG VA 24502</t>
  </si>
  <si>
    <t>ON HOOK START MISSFIRE</t>
  </si>
  <si>
    <t>ARES, EZEQUIEL</t>
  </si>
  <si>
    <t>EARES</t>
  </si>
  <si>
    <t>CALIBER COLLISION, 463 E COMMERCE ST, HERNANDO MS 38632</t>
  </si>
  <si>
    <t>BIG O TIRES, 977 STATE HWY 248, BRANSON MO 65616</t>
  </si>
  <si>
    <t>QADERI, SEDIQULLAH</t>
  </si>
  <si>
    <t>CEL is on, ENGINE IS SURGING. DRIVER SEAT IS BROKEN. REAR BRAKE LIGHT IS OUT</t>
  </si>
  <si>
    <t>AMATO, MATTHEW</t>
  </si>
  <si>
    <t>PEP BOYS, 101 W SEMINARY DRIVE, FORT WORTH TX 76115</t>
  </si>
  <si>
    <t>501 N MAIN ST, CROWN POINT, IN 46307</t>
  </si>
  <si>
    <t xml:space="preserve">NO HEAT POSSIBLE BLOWER MOTOR ISSUE </t>
  </si>
  <si>
    <t>SANER, MARTIN</t>
  </si>
  <si>
    <t>FIRESTONE COMPLETE AUTO CARE, 316 WEST WEAVER ROAD, SPRINGFIELD MO 65810</t>
  </si>
  <si>
    <t>CEL ON RUNNING ROUGH ABS AND TRACTION LIGHTS ALSO ON</t>
  </si>
  <si>
    <t>MELLERSON, DARIOUS</t>
  </si>
  <si>
    <t>DMELLER</t>
  </si>
  <si>
    <t>NEEDS FRONT TIRES</t>
  </si>
  <si>
    <t>C.A. RUSSELL FORD, 1507 S QUINTARD AVE, ANNISTON AL 36201</t>
  </si>
  <si>
    <t>CEL On</t>
  </si>
  <si>
    <t>TIRES PLUS, 3516 W 41ST ST, SIOUX FALLS SD 57106</t>
  </si>
  <si>
    <t>BRAKE CONCERN, VEH NOT STOPPING FDUE TO EXCESSIVE RUST</t>
  </si>
  <si>
    <t>ALLEYNE, BRIAN</t>
  </si>
  <si>
    <t>7100 MARLBORO PIKE FORESTVILLE,MARYLAND,US 20747</t>
  </si>
  <si>
    <t>REDUCED POWER PULLED OVER AT GAS STATION.</t>
  </si>
  <si>
    <t>6518 GREENSBORO RD, RIDGEWAY, VA 24148, USA</t>
  </si>
  <si>
    <t>DEAD BATTERY AND LOW P/S FLUID , COOLANT DRY</t>
  </si>
  <si>
    <t>BORGES, MICHAEL</t>
  </si>
  <si>
    <t>116 SCHOOL ST, LOWELL, MA 01854</t>
  </si>
  <si>
    <t>VEHICLE IS NOT SHIFTING</t>
  </si>
  <si>
    <t>COMPLETE CAR CARE, 8562 HWY 301 N, CLAXTON GA 30417</t>
  </si>
  <si>
    <t>EXCESSIVE SMOKE FROM UNDER HOOD</t>
  </si>
  <si>
    <t>WRIGHT, MICHAEL</t>
  </si>
  <si>
    <t>NEEDS RENTAL TAGS</t>
  </si>
  <si>
    <t xml:space="preserve"> LOW OIL PRESSURE LIGHT CAME ON AGAIN/OIL LEAK</t>
  </si>
  <si>
    <t>GRAYDON, JOEL</t>
  </si>
  <si>
    <t>JGRAYDO</t>
  </si>
  <si>
    <t>PEP BOYS, 1052 WILLOW CREEK ROAD, PRESCOTT AZ 86301</t>
  </si>
  <si>
    <t>BRAKE NOISE, REAR BRAKES ARE GRINDING.</t>
  </si>
  <si>
    <t>306 NORTH HILLS STREET MERIDIAN,MISSISSIPPI,US 39305</t>
  </si>
  <si>
    <t>PEP BOYS, 10119 MCMULLEN ROAD, RIVERVIEW FL 33569</t>
  </si>
  <si>
    <t>STEFFEN, JEFFERY</t>
  </si>
  <si>
    <t>PEP BOYS, 2050 W FLORIDA AVE, HEMET CA 92545</t>
  </si>
  <si>
    <t>VEHICLE SHAKING WILL NOT GO OVER 45 MPS</t>
  </si>
  <si>
    <t>ESPAIN</t>
  </si>
  <si>
    <t>DREIER, ERIC</t>
  </si>
  <si>
    <t>EDREIER</t>
  </si>
  <si>
    <t>BAYVIEW CAR CARE, 1061 US31, PETOSKEY MI 49770</t>
  </si>
  <si>
    <t xml:space="preserve"> POWER STEERING LINES LEAKING, HOOD RELEASE CABLE IS BROKEN.</t>
  </si>
  <si>
    <t>3390 CRAIN HWY, WALDORF, MD 20603</t>
  </si>
  <si>
    <t>HAS AN ENGINE NOISE THAT THEY ARE DIAGNOSING.</t>
  </si>
  <si>
    <t>NEEDS NEW WINDSHIELD</t>
  </si>
  <si>
    <t>HARWELL, CHRISTOPHER</t>
  </si>
  <si>
    <t>CHARWEL</t>
  </si>
  <si>
    <t>CASTRO, CONFESSOR</t>
  </si>
  <si>
    <t>PEP BOYS, 900 BROADVIEW VILLAGE SQUARE, BROADVIEW IL 60153</t>
  </si>
  <si>
    <t>CELL ON - UNIT STALLING OUTT - ILL NOT STAY RUNNING , SOUNDS LIKE AN ENGINE ISSUE</t>
  </si>
  <si>
    <t>MARMOL, ALBERT</t>
  </si>
  <si>
    <t>AMARMO0</t>
  </si>
  <si>
    <t>PEP BOYS, 701 STATE RT 440 SOUTH, JERSEY CITY NJ 07304</t>
  </si>
  <si>
    <t>BRAKES</t>
  </si>
  <si>
    <t>VANEGAS, OMAR</t>
  </si>
  <si>
    <t>OVANEGA</t>
  </si>
  <si>
    <t>VINCENT GARAGE INC, 636 FENIMORE RD, MAMARONECK NY 10543</t>
  </si>
  <si>
    <t xml:space="preserve">ACCIDENT </t>
  </si>
  <si>
    <t>TRANSMISSION, Oil Chnage</t>
  </si>
  <si>
    <t>JUAN TIZO</t>
  </si>
  <si>
    <t>HARD TO START AFTER FUELING, "GAS CAP" DASH SYMBOL. POPPING NOISE FROM ENGINE W/TRYING TO ACCELERATE.</t>
  </si>
  <si>
    <t>VANEGAS, ROBERTO</t>
  </si>
  <si>
    <t>A/C SYSTEM ACTING UP, NOT GETTING COLD. GRILL AND A/C CONDENSOR HAS BEEN DAMAGED FROM SOMETHING HITTING IT.</t>
  </si>
  <si>
    <t>GDYR AUTO SERVICE CTR #2723, ESPLANADE SHOPPING CTR, KENNER LA 70065</t>
  </si>
  <si>
    <t xml:space="preserve">Extended Rental </t>
  </si>
  <si>
    <t>ABREU, DILAN</t>
  </si>
  <si>
    <t>VEH HAS VERY POOR BRAKES, UNSAFE TO DRIVE</t>
  </si>
  <si>
    <t>NEEDS RENTAL 2/17 - 2/19/2026.</t>
  </si>
  <si>
    <t>TEMPATURE GUAGE NOT WORKING, STABLETRAK SERVICE</t>
  </si>
  <si>
    <t>PHAN, TAM</t>
  </si>
  <si>
    <t>PEP BOYS, 400 S ARIZONA AVE SUITE 2, CHANDLER AZ 85225</t>
  </si>
  <si>
    <t>COOLANT LEAK, A/C INOP, DRIVABILITY CONCERNS/ENGINE MISFIRE</t>
  </si>
  <si>
    <t>ENGINE LIGHT IS ON, MESSAGE STATING ENGINE HOT / AC OFF, VEHICLE SHAKING WHILE DRIVING</t>
  </si>
  <si>
    <t>NEEDS RENTAL EXTENSION FOR ANOTHER 7 DAYS</t>
  </si>
  <si>
    <t>VERSHIER, FLOYD</t>
  </si>
  <si>
    <t>FVERSHI</t>
  </si>
  <si>
    <t>THE MASTER CYLINDER AND THE BRAKES ARE GRINDING</t>
  </si>
  <si>
    <t>DAVENPORT, CHRISTOPHER</t>
  </si>
  <si>
    <t>ERIKS CHEVROLET,INC., 1800 S REED RD, PO BOX 2169, KOKOMO IN 46904</t>
  </si>
  <si>
    <t>CEL ON - SMOKE FROM ENGINE BAY</t>
  </si>
  <si>
    <t>NEEDS TO ORDER PARTS AND MAY NEED THE RENTAL TILL THE END OF THE WEEK</t>
  </si>
  <si>
    <t>PEP BOYS, 3609 SHELBYVILLE PIKE, MURFREESBORO TN 37127</t>
  </si>
  <si>
    <t>CYLINDER IS MISSING. UNIT GOING INTO LIMP MODE. STABALIA TRACK IS COMING ON.</t>
  </si>
  <si>
    <t>SANCHEZ, ENRIQUE</t>
  </si>
  <si>
    <t>ESANCH0</t>
  </si>
  <si>
    <t>KENNEDY, ERIC</t>
  </si>
  <si>
    <t>EKENNED</t>
  </si>
  <si>
    <t>PEP BOYS, 919 N DUPONT HWY, DOVER DE 19903</t>
  </si>
  <si>
    <t>VEH MAKING NOISE &amp; WON'T STAR</t>
  </si>
  <si>
    <t>BENDER, CHRISTOPHER</t>
  </si>
  <si>
    <t>BRAKE PEDAL SINKS TO THE FLOOR, CHECK ENGINE LIGHT IS ON</t>
  </si>
  <si>
    <t>EDOH, KOSSIVI</t>
  </si>
  <si>
    <t>KEDOH</t>
  </si>
  <si>
    <t xml:space="preserve"> TIRE BELT NOISE / BROKEN MIRROR</t>
  </si>
  <si>
    <t>NEEDS THE RENTAL EXTENDED</t>
  </si>
  <si>
    <t>PEP BOYS, NE BUTTERFIELD &amp; KIRK RD, AURORA IL 60502</t>
  </si>
  <si>
    <t>CHECK ENGINE LIGHT IS ON. THE TAILIGHT AND THE HEADLIGHT IS OUT</t>
  </si>
  <si>
    <t>LEAL, ALBERTO</t>
  </si>
  <si>
    <t>609 S 10TH ST, MCALLEN, TX 78501</t>
  </si>
  <si>
    <t xml:space="preserve">DENNIS TEAGUE CHEVROLET, INC., POB 69 HWY 167 SOUTH, SHERIDAN AR 721500069
</t>
  </si>
  <si>
    <t>FIRESTONE COMPLETE AUTO CARE, 8055 ORCHARD LOOP LANE, ELK GROVE CA 95624</t>
  </si>
  <si>
    <t>OIL COOLER LINE LEAKING,RACK AND PINION LEAKING FROM BOOTS, POWER STEERING PUMP COVERED IN FLUID AND BELT IS FLUID SOAKED</t>
  </si>
  <si>
    <t>DRIVABILITY ISSUE</t>
  </si>
  <si>
    <t>BLOWER NOT WORKING</t>
  </si>
  <si>
    <t>NEWELL, COREY</t>
  </si>
  <si>
    <t>FIRESTONE COMPLETE AUTO CARE, 2830 S. MCKENZIE ST., FOLEY AL 36535</t>
  </si>
  <si>
    <t>ENGINE LIGHT IS ON AND REDUCE POWER MESSAGE CAME ON DASH,EXHAUST LEAK</t>
  </si>
  <si>
    <t>TRAINS ISSUE - HEAT ISSUE - DOOR SENSOR COMES ON</t>
  </si>
  <si>
    <t>MIDAS #5126, 6407 N NAVARRO ST, VICTORIA TX 77904</t>
  </si>
  <si>
    <t>LIGHT ISSUE,RACK AND PINION LEAKING BADLY, FLUID POURING OUT</t>
  </si>
  <si>
    <t>MATHIS JR, TADDERICK</t>
  </si>
  <si>
    <t>TMATHI1</t>
  </si>
  <si>
    <t>FIRESTONE COMPLETE AUTO CARE, 620 ALMEDA MALL, HOUSTON TX 77075</t>
  </si>
  <si>
    <t>EMISSIONS KEEPS FAILING</t>
  </si>
  <si>
    <t>MILLER, RICHARD</t>
  </si>
  <si>
    <t>GREASE MONKEY #3022, 1601 SOUTH 1ST ST, LUFKIN TX 75901</t>
  </si>
  <si>
    <t>STABALA TRACK ERROR. LIMP THE UNIT IN ON REDUCE POWER MODE. THE ENGINE IS KNOCKING AND MISSING VERY HARD AS WELL.</t>
  </si>
  <si>
    <t>HOOD RELEASE CABLE IS BROKEN,POWER STEERING LEAKAGE</t>
  </si>
  <si>
    <t>NEEDS RENTAL WHILE LIGHTING GETS FIXED ON CAR</t>
  </si>
  <si>
    <t>GRAY, RICHARD</t>
  </si>
  <si>
    <t>RICE, ALEXIS</t>
  </si>
  <si>
    <t>ARICE0</t>
  </si>
  <si>
    <t>PEP BOYS, 5380 COVINGTON HWY, DECATUR GA 30035</t>
  </si>
  <si>
    <t xml:space="preserve"> CK ENGINE LIGHT ON</t>
  </si>
  <si>
    <t>REQUESTING A RENTAL FOR ANOTHER 7 DAYS</t>
  </si>
  <si>
    <t>LEWIS, ISIAH</t>
  </si>
  <si>
    <t xml:space="preserve">JASPER ENGINES+TRANS INC, PO BOX 650, JASPER IN 47547
</t>
  </si>
  <si>
    <t>LEAKING COOLANT, BAD RIDE, SPUTTERING, CHECK ENGINE LIGHT, BRAKES SQUEALING,OVERHEATING</t>
  </si>
  <si>
    <t>PEP BOYS, 2317 N GALLOWAY BLVD, MESQUITE TX 75150</t>
  </si>
  <si>
    <t>FUEL GUAGE INOP,R/S MIRROR HAS ALOT OF PLAY,L/R TURN SIGNAL INOP</t>
  </si>
  <si>
    <t>MEINEKE CAR CARE #2281, 8301 SAN PEDRO NE, ALBUQUERQUE NM 87113</t>
  </si>
  <si>
    <t>VEH FAILED EMISSIONS</t>
  </si>
  <si>
    <t>HOFFMAN, JUSTIN</t>
  </si>
  <si>
    <t>NOISE FROMT THE ENGINE AREA</t>
  </si>
  <si>
    <t>GILCHRIST, DEJUAN</t>
  </si>
  <si>
    <t>DGILCHR</t>
  </si>
  <si>
    <t>ESPINOZA, PAUL</t>
  </si>
  <si>
    <t>PESPINO</t>
  </si>
  <si>
    <t>4617 CENTERPLACE DR, GREELEY, CO 80634</t>
  </si>
  <si>
    <t>WHITING, JARROD</t>
  </si>
  <si>
    <t>JWHITI0</t>
  </si>
  <si>
    <t>LIGHT ISSUE,VEHICLE BOGGING DOWN</t>
  </si>
  <si>
    <t>PATEL, JAYDIP</t>
  </si>
  <si>
    <t>JPATE19</t>
  </si>
  <si>
    <t>PEP BOYS(ADRESS NOT MENTIONED IN HOLMON</t>
  </si>
  <si>
    <t>ENGINE LIGHT ON AND MAKING KNOCKING NOISE</t>
  </si>
  <si>
    <t>FINDLEY, STACEY</t>
  </si>
  <si>
    <t>MIDAS#5343, 1811 W REPUBLIC RD, SPRINGFIELD MO 65807</t>
  </si>
  <si>
    <t>RACK IS LEAKING</t>
  </si>
  <si>
    <t>BEJTE, ARBEN</t>
  </si>
  <si>
    <t>GDYR AUTO SERVICE CTR #0490, 454 MAIN ST, STONEHAM MA 02180</t>
  </si>
  <si>
    <t>TORRES, FRANCISCO</t>
  </si>
  <si>
    <t>FTORRES</t>
  </si>
  <si>
    <t xml:space="preserve"> HEATER IS NOT WORKING AND HE CAN HEAR A NOISE IN THE DRIVE TRAIN</t>
  </si>
  <si>
    <t>PENNEY, TONY</t>
  </si>
  <si>
    <t>SUN AUTO TIRE AND SERVICE INC., 5444 HWY 78, SACHSE TX 75048</t>
  </si>
  <si>
    <t xml:space="preserve">13401 CICERO AVENUE, CRESTWOOD, IL </t>
  </si>
  <si>
    <t>2001 S PLEASENT VALLEY RD WINCHESTER VA 22601</t>
  </si>
  <si>
    <t>ENGINE LOW OIL PRESSURE WARRING MESSAGE ON</t>
  </si>
  <si>
    <t>2002 E CENTRAL TEXAS EXPY #D KILEEN, TX 76541</t>
  </si>
  <si>
    <t xml:space="preserve"> ISOLATE ISSUE</t>
  </si>
  <si>
    <t>BRAKE NOISE,E BRAKE IS GONE FROM DRIVER HAVING BRAKE ON ALL THE TIME</t>
  </si>
  <si>
    <t>QUICK LANE AT KRAPOHL FORD, 1415 E PICKARD, MT PLEASANT MI 48858</t>
  </si>
  <si>
    <t>DOOR/BRAKE REPAIRS</t>
  </si>
  <si>
    <t>SPARKS, RICKY</t>
  </si>
  <si>
    <t xml:space="preserve"> FRONT END POPPING AND FRONT TIRES ARE BALD ON INNER TREAD</t>
  </si>
  <si>
    <t>VANDEVELDE, WYATT</t>
  </si>
  <si>
    <t>WVANDEV</t>
  </si>
  <si>
    <t>Brahler Tire &amp; Auto Center 531 E Laurel St, Springfield, IL 62703</t>
  </si>
  <si>
    <t>NO POWERR OR TRANSMISSION ISSUES</t>
  </si>
  <si>
    <t>MOSKALIUK, GEORGE</t>
  </si>
  <si>
    <t xml:space="preserve"> NEW HIRE</t>
  </si>
  <si>
    <t>23905</t>
  </si>
  <si>
    <t>023905</t>
  </si>
  <si>
    <t>17620 VALLEY MALL RD HAGERSTOWN MD 21740 USA</t>
  </si>
  <si>
    <t>ALLEN TILLERY CHEVROLET, INC, 4573 CENTRAL AVE, P.O. BOX 20680, HOT SPRINGS AR 71903</t>
  </si>
  <si>
    <t>CEL LIGHT ON</t>
  </si>
  <si>
    <t>MECHANICAL ISSUES</t>
  </si>
  <si>
    <t>APRIM, ADAM</t>
  </si>
  <si>
    <t>AAPRIM</t>
  </si>
  <si>
    <t>MAACO 1993, 255 W NORTHWEST HWY, PALATINE IL 60067</t>
  </si>
  <si>
    <t>SOCKEY, ELI</t>
  </si>
  <si>
    <t>New HIre</t>
  </si>
  <si>
    <t>EXTEND RENTAL</t>
  </si>
  <si>
    <t>STABILATRC LIGHT ON - LACK OF POWER</t>
  </si>
  <si>
    <t>BAUTISTA LIAS, FERNANDO</t>
  </si>
  <si>
    <t>HAVING ISSUE STARTING.....ALSO DYING WHILE DRIVING SPORATICALLY</t>
  </si>
  <si>
    <t>DIAZ, ABIB</t>
  </si>
  <si>
    <t xml:space="preserve">AAMCO TOTAL CAR CARE, 8141 N CRAIG ST, INDIANAPOLIS IN 46250
</t>
  </si>
  <si>
    <t xml:space="preserve"> THERE IS A CLUNKING SOUND WHEN GOING OVER BUMPS</t>
  </si>
  <si>
    <t>1/29/22026</t>
  </si>
  <si>
    <t>94-169 FARRINGTON HIGHWAY WAIPAHU,HAWAII,US 96797</t>
  </si>
  <si>
    <t>DRIVE SIDE FRONT PADS FELL OFF</t>
  </si>
  <si>
    <t>MAXSON, KASH</t>
  </si>
  <si>
    <t>KMAXSON</t>
  </si>
  <si>
    <t xml:space="preserve"> New Hire</t>
  </si>
  <si>
    <t>COOPER JR, NEAL</t>
  </si>
  <si>
    <t>FOR AC ISSUES</t>
  </si>
  <si>
    <t>BOB BOYTE CHEVROLET, 11325 CEDAR LAKE RD, BILOXI MS 39532</t>
  </si>
  <si>
    <t>ROBERTS</t>
  </si>
  <si>
    <t>CROBERT</t>
  </si>
  <si>
    <t>SYMS, BRADLEE</t>
  </si>
  <si>
    <t>BSYMS</t>
  </si>
  <si>
    <t>NEEDS RENTAL EXTENDED</t>
  </si>
  <si>
    <t xml:space="preserve"> EXNTEND RENTAL</t>
  </si>
  <si>
    <t>PEP BOYS, 10200 BROAD CHANNEL RD, MIAMI FL 33157</t>
  </si>
  <si>
    <t>OVER HEAT // ENGINE SMOKING // WILL NOT RESTART</t>
  </si>
  <si>
    <t xml:space="preserve"> TRANSMISSION FLUID EXCHANGE,</t>
  </si>
  <si>
    <t xml:space="preserve">BBEEPING SOUND </t>
  </si>
  <si>
    <t>DRIVABILITY ISSUE, ALL LIGHTS ON DASH METAL TO METAL GRINDING SIGN FROM UP FRONT</t>
  </si>
  <si>
    <t>PARKING BRAKE CABLE BROKE AND IS HANGING DOWN, CHARGING ISSUE</t>
  </si>
  <si>
    <t>RILEY, PERNELL</t>
  </si>
  <si>
    <t>PRILEY</t>
  </si>
  <si>
    <t>ZAMBRANO ARREOLA, ALEJANDRO</t>
  </si>
  <si>
    <t>AZAMBRA</t>
  </si>
  <si>
    <t>PASO ROBLES GMC TRUCK, INC, DBA BORJORN AUTO CENTER, 2345 GOLDEN HILL RD, PASO ROBLES CA 93446</t>
  </si>
  <si>
    <t>SIDE DOOR AND REAR DOORS NEED NEW LOCK CYLINDERS</t>
  </si>
  <si>
    <t>BOISVERT, RAYMOND</t>
  </si>
  <si>
    <t>RBOISVE</t>
  </si>
  <si>
    <t>THE SMOG AND CEL ON</t>
  </si>
  <si>
    <t>PEP BOYS, 7311 GOV RITCHIE HWY, GLEN BURNIE MD 21061</t>
  </si>
  <si>
    <t>THE WIRING HARNESS</t>
  </si>
  <si>
    <t>DUNCAN</t>
  </si>
  <si>
    <t>EXTENDED RENTAL</t>
  </si>
  <si>
    <t xml:space="preserve">TIRE DISCOUNTERS, 110 LETTON DR, PARIS KY 40361
</t>
  </si>
  <si>
    <t>TRUCK IS OVER HEATING</t>
  </si>
  <si>
    <t>WATKINS, TODD</t>
  </si>
  <si>
    <t>UNIT HAS REPAIRS PENDING THAT HAVE BEEN DECLINED</t>
  </si>
  <si>
    <t>LINDQUIST, MARSHALL</t>
  </si>
  <si>
    <t>36591 PLYMOUTH RD, LIVONIA, MI 48150</t>
  </si>
  <si>
    <t>NO POWER STEERING</t>
  </si>
  <si>
    <t>GRAY II, LEWIS</t>
  </si>
  <si>
    <t>KENNYS AUTO AND TRUCK REPAIR I, 1447 CHICAGO LN, MULVANE KS 67110</t>
  </si>
  <si>
    <t>POWER STEERING FLUID LEAKING</t>
  </si>
  <si>
    <t>DELAY WITH FINDING THE PARTS</t>
  </si>
  <si>
    <t>5515 N 108TH ST, OMAHA, NE 68164, USA</t>
  </si>
  <si>
    <t>Declined van, Rental is for part time tech only 3 days a week</t>
  </si>
  <si>
    <t>PEP BOYS, 11460 W COLONIAL DR, OCOEE FL 34761</t>
  </si>
  <si>
    <t>LABOR AND COOLANT FOR RADIATOR R AND R</t>
  </si>
  <si>
    <t>SANGER, JONATHAN</t>
  </si>
  <si>
    <t>JSANGER</t>
  </si>
  <si>
    <t>NICK'S AUTO SERVICE, 2815 S MADISON AVE, ANDERSON IN 46016</t>
  </si>
  <si>
    <t>PHELPS, DANIEL</t>
  </si>
  <si>
    <t>AAMCO TOTAL CAR CARE, 3674 WEST INA RD, TUCSON AZ 85741</t>
  </si>
  <si>
    <t>A/C ISSUE NO COLD AIR WHEN STOPPED, CEL on</t>
  </si>
  <si>
    <t>GUTIERREZ, JOEL</t>
  </si>
  <si>
    <t>HARVEST CHEVROLET, 1600 E. YAKIMA AVE, YAKIMA WA 98901</t>
  </si>
  <si>
    <t xml:space="preserve">THE ENGINE NOISE </t>
  </si>
  <si>
    <t>BRAKE REPAIRS</t>
  </si>
  <si>
    <t>FLOYD, KENNETH</t>
  </si>
  <si>
    <t>KFLOYD</t>
  </si>
  <si>
    <t>THE VECHILE KEEPS CUTTING OFF</t>
  </si>
  <si>
    <t>ALLEN, BRANDON</t>
  </si>
  <si>
    <t>BALLEN0</t>
  </si>
  <si>
    <t>JOE &amp; JERRY'S CAR CARE CENTER, 1034 MINERAL WELLS AVE., PARIS TN 38242</t>
  </si>
  <si>
    <t>VEHICLE HESITATES TO ACCELERATE, FEELS LIKE A MISFIRE.</t>
  </si>
  <si>
    <t>MEINEKE ASHEVILLE #1596, 801 FAIRVIEW RD STE 14, ASHVILLE NC 28803</t>
  </si>
  <si>
    <t>VEH WILL NOT DRIVE STRAIGHT AFTER 40 MPH</t>
  </si>
  <si>
    <t>LABOY, PEDRO</t>
  </si>
  <si>
    <t>MANGINO CHEVROLET, 4447 STATE HWY 30, AMSTERDAM NY 12010</t>
  </si>
  <si>
    <t>STOPPING WHILE DRIVING, ENGINE LIGHT ON</t>
  </si>
  <si>
    <t>JOHNSON</t>
  </si>
  <si>
    <t>JERRY'S AMOCO, 210 2ND AVENUE SOUTH, HURLEY WI 54534</t>
  </si>
  <si>
    <t>SNOW TIRES</t>
  </si>
  <si>
    <t>CHECK NO HEAT</t>
  </si>
  <si>
    <t>SCHAEFFER, COLLIN</t>
  </si>
  <si>
    <t>CSCHAEF</t>
  </si>
  <si>
    <t>PALOMA CREEK, 26737 E UNIVERSITY DR, AUBREY TX 76227</t>
  </si>
  <si>
    <t>THREADS STRIPPED IN OIL PAN</t>
  </si>
  <si>
    <t>THE TAGS HAS NOT YET ARRIVED FOR THE UNIT</t>
  </si>
  <si>
    <t>PEP BOYS, 5651 SAN MATEO BLVD NE, ALBUQUERQUE NM 87109</t>
  </si>
  <si>
    <t>LIGHT ISSUE,VEHICLE FAILED EMISSIONS TEST</t>
  </si>
  <si>
    <t>QUACH, JOHNNY</t>
  </si>
  <si>
    <t>FESSHAYE, SOLOMON</t>
  </si>
  <si>
    <t>SIDEWALL DAMAGE, TIRE BLEW OUT</t>
  </si>
  <si>
    <t>RANGEL, JOSE</t>
  </si>
  <si>
    <t>JRANGE3</t>
  </si>
  <si>
    <t>STEPHENS AUTOMOTIVE, 276 HWY 64 E, CONWAY AR 72032</t>
  </si>
  <si>
    <t>GADSON, ROBERT</t>
  </si>
  <si>
    <t>RGADSON</t>
  </si>
  <si>
    <t xml:space="preserve">MAVIS TIRE 6015 WATSON BLVD, BYRON, GA </t>
  </si>
  <si>
    <t>ENGINE REPAIRS</t>
  </si>
  <si>
    <t>RUNNING ROUGH CHECK ENGINE LIGHT</t>
  </si>
  <si>
    <t>HAS EXPIRED TAGS, WAITING FOR THE NEW TAGS</t>
  </si>
  <si>
    <t>CABALLERO, NELSON</t>
  </si>
  <si>
    <t>PEP BOYS, 302 W VINE ST, KISSIMMEE FL 34741</t>
  </si>
  <si>
    <t>STABILITRACK AND AIR BAG LIGHTS ON ... VEHICLE SHAKING</t>
  </si>
  <si>
    <t>EBRON, RUSSELL</t>
  </si>
  <si>
    <t>REBRON</t>
  </si>
  <si>
    <t xml:space="preserve"> CEL. TSC, ABS LIGHTS ARE ON. AC WENT OUT GRINDING NOISE FROM ENGINE COMPARTMENT. TRANSMISSION IS SLIPPING WHEN EXCELLERATING</t>
  </si>
  <si>
    <t>STATE RTE 38, MARSHFIELD, MO, USA</t>
  </si>
  <si>
    <t>MERITHEW, KEVIN</t>
  </si>
  <si>
    <t>KMERITH</t>
  </si>
  <si>
    <t>NO HEAT IN CAB WIPERS GET STUCK WHILE WORKING RR TIRE LEAKING</t>
  </si>
  <si>
    <t>KHILWAT, TAJMOHAMMAD</t>
  </si>
  <si>
    <t>ELK GROVE CHEVROLET, 9650 AUTO CENTER DR, ELK GROVE CA 95757</t>
  </si>
  <si>
    <t>6836 LONE TREE BRENTWOOD CA 94513</t>
  </si>
  <si>
    <t>UNIT OVER HEATING AND LEAKING COOLANT</t>
  </si>
  <si>
    <t>PEP BOYS, 2941 E TEXAS AVE, BOSSIER CITY LA 71111</t>
  </si>
  <si>
    <t>WAINWRIGHT, BRANDON</t>
  </si>
  <si>
    <t>BWAINWR</t>
  </si>
  <si>
    <t>PEP BOYS(ADDRESS NOT MENTIONED IN HOLMON)</t>
  </si>
  <si>
    <t xml:space="preserve">FAILED SMOG TEST, TRANSMISSION </t>
  </si>
  <si>
    <t>EVERY, WILLIAM</t>
  </si>
  <si>
    <t>Mason</t>
  </si>
  <si>
    <t>LOPEZ, JULIO</t>
  </si>
  <si>
    <t>PEP BOYS, 950 N IMPERIAL AVE, EL CENTRO CA 92243</t>
  </si>
  <si>
    <t>FAILED SMOG TEST</t>
  </si>
  <si>
    <t>EMERSON</t>
  </si>
  <si>
    <t>PEP BOYS, 3829 AUSTELL RD, AUSTELL GA 30106</t>
  </si>
  <si>
    <t>TURNER, BRIAN</t>
  </si>
  <si>
    <t>BTURNER</t>
  </si>
  <si>
    <t>FIRESTONE COMPLETE AUTO CARE, 733 HEBRON ROAD, HEATH OH 43056</t>
  </si>
  <si>
    <t>HEAVY PULL AND FREE PLAY IN STEERING WHEEL</t>
  </si>
  <si>
    <t>LEWIS, ZARR-YU</t>
  </si>
  <si>
    <t>ZLEWIS</t>
  </si>
  <si>
    <t>PEP BOYS,7121 LITTLER RIVER PIKE, ANNADALE, VA , 22003</t>
  </si>
  <si>
    <t>ENGINE LIGHT AND TPMS LIGHT ON</t>
  </si>
  <si>
    <t>RELIABLE CHEVROLET GEO INC, 3655 S CAMPBELL AVE, SPRINGFIELD MO 65807</t>
  </si>
  <si>
    <t>VEH IS COMING IN FOR A MISFIRE</t>
  </si>
  <si>
    <t>PEP BOYS, 487 S BROADWAY, DENVER CO 80209</t>
  </si>
  <si>
    <t>BRAKE FLUID</t>
  </si>
  <si>
    <t>QYMELL JONES</t>
  </si>
  <si>
    <t>QJONES</t>
  </si>
  <si>
    <t>PEP BOYS, 1924 SKIBO RD, FAYETTEVILLE NC 28314</t>
  </si>
  <si>
    <t xml:space="preserve"> LIGHTING ISSUES</t>
  </si>
  <si>
    <t>REYES JR, NOE</t>
  </si>
  <si>
    <t>NEEDS 14-DAY RENTAL-STARTING 2/26 - NEAR LOCATION 93301</t>
  </si>
  <si>
    <t>PEP BOYS, 7422A BUSTLETON AVE, PHILADELPHIA PA 19152</t>
  </si>
  <si>
    <t>OVER HEATING ISSUES</t>
  </si>
  <si>
    <t>New TRANS HAS FAILED</t>
  </si>
  <si>
    <t>ISSUE: LACK OF HEAT, AND DRV DOOR WEATHER STRIPPING COMING OFF</t>
  </si>
  <si>
    <t>5700 TINKER DIAGONAL, MIDWEST CITY, OK 73110</t>
  </si>
  <si>
    <t>RUNNING HOT - OVERHEATING</t>
  </si>
  <si>
    <t>AUSTIN SAINT CLAIR</t>
  </si>
  <si>
    <t>2769 ZELDA RD, MONTGOMERY, MC KENZIE, AL, 36456</t>
  </si>
  <si>
    <t>ENGINE LIGHT ON AND VAN WON'T BUILD SPEED AND POPPING NOISE</t>
  </si>
  <si>
    <t>KELLY, SEAN</t>
  </si>
  <si>
    <t>CAR IS SHAKING BAD IN THE FRONT.</t>
  </si>
  <si>
    <t>TIRES PLUS, CARSON CITY, NV 89706</t>
  </si>
  <si>
    <t>MULTIPLE ISSUE WITH JUMP STAR</t>
  </si>
  <si>
    <t>MWASHI6</t>
  </si>
  <si>
    <t>TRANSMISSION WILL NOT UPSHIFT PAST 40 MPH</t>
  </si>
  <si>
    <t>BREAK ISSUE, LIGHT ISSUE</t>
  </si>
  <si>
    <t>NEEDS EXTENDED UNTIL MONDAY - 3 DAYS</t>
  </si>
  <si>
    <t>USHAKOV, ANDREY</t>
  </si>
  <si>
    <t>AUSHAKO</t>
  </si>
  <si>
    <t>COLE PICARD</t>
  </si>
  <si>
    <t>PEP BOYS, 135 N ACADEMY BLVD, COLORADO SPRINGS CO 80909</t>
  </si>
  <si>
    <t>EMISSIONS TEST 80104 CEL , BRAKES</t>
  </si>
  <si>
    <t>10275 NORTH FWY, HOUSTON, TX 77037</t>
  </si>
  <si>
    <t xml:space="preserve"> CEL, TRACTION LIGHT , UNIT WILL NOT MOVE</t>
  </si>
  <si>
    <t>MEINEKE ASHEVILLE #1596, 801 FAIRVIEW RD STE 14, ASHEVILLE NC 28803</t>
  </si>
  <si>
    <t>CHECK ENGINE LIGHT, TPMS LIGHT, BLOWN FUSE DUE TO BROKEN PART OF CHARGER STUCK IN CIGGARETTE LIGHTER PORT,</t>
  </si>
  <si>
    <t>STEWART, JOSH</t>
  </si>
  <si>
    <t>JSTEWA5</t>
  </si>
  <si>
    <t>TRIDENT AUTO PERFORMANCE &amp; SMO, 23510 VALENCIA BLVD #C, VALENCIA CA 91355</t>
  </si>
  <si>
    <t xml:space="preserve"> SMOG - CAT CONVERTER - TRANSMISSION</t>
  </si>
  <si>
    <t>DOOR INOP AND A/C INOP</t>
  </si>
  <si>
    <t xml:space="preserve">TRANSMISSION ISSUE NOT SHIFTING PAST 3RD </t>
  </si>
  <si>
    <t>GIBBS, MICHAEL</t>
  </si>
  <si>
    <t>MGIBBS</t>
  </si>
  <si>
    <t>PEP BOYS 7625 N ACADEMY BLVD, COLORADO SPRINGS, CO 80920</t>
  </si>
  <si>
    <t>VAN WILL NOT START</t>
  </si>
  <si>
    <t>RUCKERT, PAUL</t>
  </si>
  <si>
    <t>1645 BEAVER RD BADEN PA 15005</t>
  </si>
  <si>
    <t>BRAKES MAKING NOISE</t>
  </si>
  <si>
    <t>BREAUX, DONNIE</t>
  </si>
  <si>
    <t>DBREAUX</t>
  </si>
  <si>
    <t>CHABILL'S TIRE AND AUTO SERVICE, 421 BELLE TERRE BLVD, LAPLACE LA 70068</t>
  </si>
  <si>
    <t>FIRESTONE COMPLETE AUTO CARE, 1008 RICHMOND AVENUE, STAUNTON VA 24401</t>
  </si>
  <si>
    <t>STABILITRAC ISSUES, HARD SHAKING WHEN BRAKING</t>
  </si>
  <si>
    <t>EDWARDS, WALTON</t>
  </si>
  <si>
    <t>SILVER SPRINGS MD 20902</t>
  </si>
  <si>
    <t>TRANSMISSION CONCERNS</t>
  </si>
  <si>
    <t>REGISTRATION HAS EXPIRED, REQUESTED RENTAL</t>
  </si>
  <si>
    <t>RENTAL EXTENSION/ inventory transfer.</t>
  </si>
  <si>
    <t>BRAGG, MITCHELL</t>
  </si>
  <si>
    <t>2208 E 8TH ST, ANDERSON, IN 46012</t>
  </si>
  <si>
    <t>No blower motor / no heat</t>
  </si>
  <si>
    <t>HORACE KELLY</t>
  </si>
  <si>
    <t>PEP BOYS, 631 EAST LINCOLN HWY, NEW LENOX IL 60451</t>
  </si>
  <si>
    <t xml:space="preserve">Tech was on LOA, van was towed to Pep Boys </t>
  </si>
  <si>
    <t>MACKEW, CHARLES</t>
  </si>
  <si>
    <t>ENGINE OIL LEAK</t>
  </si>
  <si>
    <t>Declined rental</t>
  </si>
  <si>
    <t>NO RUN</t>
  </si>
  <si>
    <t>LIGHT ISSUE, POWER ISSUE</t>
  </si>
  <si>
    <t>1375 MARKETPLACE DRIVE ROCHESTER,NEW YORK,US 14623</t>
  </si>
  <si>
    <t xml:space="preserve">A LEAKING RADIATOR </t>
  </si>
  <si>
    <t>WARE, JAYLEN</t>
  </si>
  <si>
    <t>JWARE1</t>
  </si>
  <si>
    <t>RENDEL SANDERSON</t>
  </si>
  <si>
    <t>RADIATOR PUMP IS OUT.</t>
  </si>
  <si>
    <t>ENGINE SHAKING AND RR TIRE BLOWOUT</t>
  </si>
  <si>
    <t>JUAN ARANGO</t>
  </si>
  <si>
    <t xml:space="preserve">BYOV tech's vehicle broke down. </t>
  </si>
  <si>
    <t xml:space="preserve"> SEAL IS LEAKING</t>
  </si>
  <si>
    <t>SORIANO, JORGE</t>
  </si>
  <si>
    <t>PEP BOYS, 4561 13TH ST, ST CLOUD FL 34769</t>
  </si>
  <si>
    <t>TRACTION CONTROL AND ABS LIGHT ON</t>
  </si>
  <si>
    <t>EHICLE DIES WHEN TRYING TO ACCELERATING</t>
  </si>
  <si>
    <t>GUY, VERNON</t>
  </si>
  <si>
    <t>FIRESTONE COMPLETE AUTOCARE, 1690 N TUSTIN ST, ORANGE COUNTY, CA 92867</t>
  </si>
  <si>
    <t>AC DOES NOT FUNCTION- NOT BLOWING COLD.</t>
  </si>
  <si>
    <t>WILLIAMS, JULES</t>
  </si>
  <si>
    <t>FIRESTONE COMPLETE AUTO CARE, 31 WEST CITY AVE, BALA CYNWYD PA 19004</t>
  </si>
  <si>
    <t>ENGINE DIAG,ROD KNOCKING</t>
  </si>
  <si>
    <t>7885 BREWERTON RD, CICERO, NY 13039, USA</t>
  </si>
  <si>
    <t>MULTIPLE LIGHTS ON IN DASH RUNS VERY ROUGH</t>
  </si>
  <si>
    <t>1/21/026</t>
  </si>
  <si>
    <t>PEP BOYS, 1950 BELTLINE RD, IRVING TX 75061</t>
  </si>
  <si>
    <t>OIL LEAKING FROM UNDER THE CAR. LOW OIL PRESSURE.</t>
  </si>
  <si>
    <t>LOSS OF POWER, NO ACCELERATION, ENGINE MAKING NOISE</t>
  </si>
  <si>
    <t>BELLE TIRE CO #65, 6965 W CENTRAL AVE, SYLVANIA OH 43560</t>
  </si>
  <si>
    <t>REPLACEMENT OF REAR TIRE AND LEFT REAR WAS FLAT/ NON REPAIRABLE</t>
  </si>
  <si>
    <t>NORMAN, ARTEZ</t>
  </si>
  <si>
    <t>10124 N FLORIDA AVE, TAMPA, FL 33612</t>
  </si>
  <si>
    <t>SPEED AWAY SMOG, 5260 ROSEDALE HIGHWAY, BAKERSFIELD CA 93308</t>
  </si>
  <si>
    <t>PEP BOYS, 3390 CRAIN HWY , WALDORF MD, 20603</t>
  </si>
  <si>
    <t xml:space="preserve">HAS AN ENGINE NOISE </t>
  </si>
  <si>
    <t>AIKEN-BLACK TIRE SERVICE, INC, 823 1ST AVE, HICKORY NC 28601</t>
  </si>
  <si>
    <t>NO AC NO HEAT AND HAS ENGINE LIGHT ON AND STS HAS OIL BURNING SMELL AND OIL LEAK</t>
  </si>
  <si>
    <t>CARTER, TREMAINE</t>
  </si>
  <si>
    <t>TCARTE3</t>
  </si>
  <si>
    <t>EXHAUST ISSUES</t>
  </si>
  <si>
    <t>HOANG, THO</t>
  </si>
  <si>
    <t>THOANG0</t>
  </si>
  <si>
    <t>DOWNEY FLEET SERVICE, INC., 12300 LAKEWOOD BLVD., DOWNEY CA 90242</t>
  </si>
  <si>
    <t>UNIT IS NOT RUNNING</t>
  </si>
  <si>
    <t>TRANSMISISON ISSUES</t>
  </si>
  <si>
    <t>HEARON, CHRISTOPHER</t>
  </si>
  <si>
    <t>CHEARO0</t>
  </si>
  <si>
    <t>PEP BOYS, HWY 64, BARLETT, TN,38060</t>
  </si>
  <si>
    <t xml:space="preserve"> SIOUX FALLS TRUCK (628T) 5300 N 7TH AVE, SIOUX FALLS, SD 57104</t>
  </si>
  <si>
    <t>HIS KEYS WERE RE-CUT TO FIT THE IGNITION SWITCH BUT NOW THE SIDE AND BACK DOOR LOCK DONT WORK WITH THE KEY</t>
  </si>
  <si>
    <t>LOUD NOISE, MUFFLER FELL OFF</t>
  </si>
  <si>
    <t>FIRESTONE COMPLETE AUTO CARE, 112 MARKET PLACE DR, HAMPTON VA 23666</t>
  </si>
  <si>
    <t>SHAKING AND GRINDING NOISE WHEN STEPPING ON THE BRAKES.</t>
  </si>
  <si>
    <t>BASIL FORD,1540 WALDEN AVE, BUFFALO, NY, 14226</t>
  </si>
  <si>
    <t>VEHICLE SHUTOFF</t>
  </si>
  <si>
    <t>ESTRADA, BERNARDO</t>
  </si>
  <si>
    <t>BESTRAD</t>
  </si>
  <si>
    <t>DE YOUNGS AUTOMOTIVE, 21925 SHERMAN WAY, CANOGA PARK CA 91303</t>
  </si>
  <si>
    <t xml:space="preserve">SMOG CHECK BUT WAS ADVISED MIL IS ON </t>
  </si>
  <si>
    <t>OZAKI-GARNICA, CAROLYN</t>
  </si>
  <si>
    <t>PRECISION AUTOMOTIVE, 1287 N JEFFERSON ST, ANAHEIM, CA 92807</t>
  </si>
  <si>
    <t>CHRISTOPHE POPP</t>
  </si>
  <si>
    <t>BYOV Tech, using his 1 week of rental as allowed per policy</t>
  </si>
  <si>
    <t>RUNNING Rough this rental is under this van it's for a byov driver and his van is 88173 which did not come up in Holman</t>
  </si>
  <si>
    <t>HEAT/AC</t>
  </si>
  <si>
    <t>KIRK BROS. CHEVROLET INC., 1428 S. COMMERCE ST, P.O. BOX 1428, GRENADA MS 38901</t>
  </si>
  <si>
    <t xml:space="preserve">OIL LEAK </t>
  </si>
  <si>
    <t>JENKINS, ANDREW</t>
  </si>
  <si>
    <t>AJENKI0</t>
  </si>
  <si>
    <t>200 NORTH 4TH STREET SHENANDOAH,VIRGINIA,US 22849</t>
  </si>
  <si>
    <t>HAVING POWER ISSUES WHEN STEPPING ON GAS. MAY BE TRANSMISSION ISSUE</t>
  </si>
  <si>
    <t xml:space="preserve">THE DASH LIGHTS ARE INOP &amp; TURN SIGNALS ARE GOING FAST </t>
  </si>
  <si>
    <t>PEP BOYS, 2170 NE 49TH COURT RD, OCALA FL 34470</t>
  </si>
  <si>
    <t>TRANSMISSION </t>
  </si>
  <si>
    <t>THERE IS A EXHAUST NOISE COMING FROM THE CAT, HEAD LIGHTS ARE DIM, HEATER CORE IS LEAKING</t>
  </si>
  <si>
    <t>1120 W PATRICK ST, FREDERICK, MD 21703,</t>
  </si>
  <si>
    <t>VEHICLE STALLED WHILE DRIVING.....WILL NOT RESTART</t>
  </si>
  <si>
    <t>CARPENTER, JAMES</t>
  </si>
  <si>
    <t>SIDE MIRROR IS BROKEN, HEAR LOUD CLUNK, BREAK ISSUE</t>
  </si>
  <si>
    <t>SKIDMORE, BRADLEY</t>
  </si>
  <si>
    <t>BSKIDMO</t>
  </si>
  <si>
    <t>FIRESTONE COMPLETE AUTO CARE, 321 STADIUM DRIVE, WAXAHACHIE TX 75165</t>
  </si>
  <si>
    <t>FOR CEL ON / EVAP LEAK</t>
  </si>
  <si>
    <t>10200 BROAD CHANNEL RD MIAMI FL 33157 USA</t>
  </si>
  <si>
    <t>BRAKE FLUID AND ENGINE OIL LEAK</t>
  </si>
  <si>
    <t>POGUE CHEVROLET, INC., 2250 W EVERLY BROTHERS BLVD, POWDERLY KY 42367</t>
  </si>
  <si>
    <t>REDUCED ENGINE POWER MESSAGE. CANNOT GO OVER 40 MPH</t>
  </si>
  <si>
    <t>NAWAZESH, MOHAMMAD NASIM</t>
  </si>
  <si>
    <t>MNAWAZE</t>
  </si>
  <si>
    <t>SMOG EXPRESS, 5931 FOLSOM BLVD, SACRAMENTO CA 95819</t>
  </si>
  <si>
    <t>SHROPSHIRE, MARCUS</t>
  </si>
  <si>
    <t>MSHROPS</t>
  </si>
  <si>
    <t>PEP BOYS, 1901 MCARTHUR RD, WHITEHALL, PA ,14209</t>
  </si>
  <si>
    <t>CEL IS ON,REPAIR,</t>
  </si>
  <si>
    <t>DANNY'S AUTOMOTIVE, INC, 1904 W FRONT, MIDLAND TX 79701</t>
  </si>
  <si>
    <t>VEHICLE IS STILL GRINDING, NOT SHIFTING CORRECTLY</t>
  </si>
  <si>
    <t>HOOD</t>
  </si>
  <si>
    <t>THEIR RENTAL VEHICLE WAS STOLEN AND WAS DAMAGED</t>
  </si>
  <si>
    <t>WHEN ON A HILL WITH BRAKES APPLIED, VEHICLE WILL STILL MOVE EVEN WITH PARKING BRAKES ON</t>
  </si>
  <si>
    <t>VEHICLE HAS NO HEAT COMING FROM VENTS</t>
  </si>
  <si>
    <t>OK TIRE AND AUTOMOTIVE, 4715 AUBURN BLVD, SACRAMENTO CA 95841</t>
  </si>
  <si>
    <t>AAMCO TRANSMISSION TOTAL CARS, 3241 KERNER BLVD, SAN RAFAEL, CA 94901</t>
  </si>
  <si>
    <t>POSSIBLE TRANS ISSUE, SLIPS</t>
  </si>
  <si>
    <t xml:space="preserve"> DANIEL ALVAREZ</t>
  </si>
  <si>
    <t>CASTANEDA, J LUIS</t>
  </si>
  <si>
    <t>PEP BOYS, 2946 BRISTOL ST, COSTA MESA CA 92626</t>
  </si>
  <si>
    <t>OVERHEATING, CHECK ENGINE ON. LOSING POWER</t>
  </si>
  <si>
    <t>BLADES, NICHOLAS</t>
  </si>
  <si>
    <t>NBLADES</t>
  </si>
  <si>
    <t>LABRADO, JUAN</t>
  </si>
  <si>
    <t>JLABRAD</t>
  </si>
  <si>
    <t>FIRESTONE COMPLETE AUTO CARE, 15880 SOQUEL CANYON PKWY, CHINO HILLS CA 91709</t>
  </si>
  <si>
    <t>SLIDING DOOR DOESN'T SHUT &amp; OPENS WHILE DRIVING</t>
  </si>
  <si>
    <t>COLLINS, JOHNNY</t>
  </si>
  <si>
    <t>1539 N MAIN ST, HIGH POINT, NC 27262</t>
  </si>
  <si>
    <t>TRANSMISSION &amp; ALLIGNMENT &amp; TIRES</t>
  </si>
  <si>
    <t>1550 SAVANNAH HWY, CHARLESTON, SC 29407, USA</t>
  </si>
  <si>
    <t>VEHICLE GOING IN FOR REPAIRS, DRIVER REQUESTS RENTAL</t>
  </si>
  <si>
    <t>PEP BOYS, 1000 S COLUMBUS BLVD, PHILADELPHIA PA 19147</t>
  </si>
  <si>
    <t>ENGINE ISSUE</t>
  </si>
  <si>
    <t>ESCOBEDO, ROGELIO</t>
  </si>
  <si>
    <t xml:space="preserve"> TRANS IS NOT STARTING OUT IN FIRST GEAR</t>
  </si>
  <si>
    <t>MAJOR, TERRENCE</t>
  </si>
  <si>
    <t>TMAJOR0</t>
  </si>
  <si>
    <t>JIFFY LUBE #3343, 255 SINGLETON RIDGE RD, CONWAY SC 29526</t>
  </si>
  <si>
    <t>VEHICLE HAVING ISSUES WITH ELECTRICAL AND OIL LEAKS</t>
  </si>
  <si>
    <t>MACK JR., JOHNNIE</t>
  </si>
  <si>
    <t>JMACKJR</t>
  </si>
  <si>
    <t>KYLES, KARIYAN</t>
  </si>
  <si>
    <t>AAMCO, 1047 BRAGG BLVD, FAYETTEVILLE, NC 28301</t>
  </si>
  <si>
    <t>VEHICLE NEEDS A VALVE COVER</t>
  </si>
  <si>
    <t>HUDSON, TYLER</t>
  </si>
  <si>
    <t>THUDSON</t>
  </si>
  <si>
    <t>PEP BOYS, 6755 NORTH EAST LOOP 820, NORTH RICHLAND HILLS TX 76180</t>
  </si>
  <si>
    <t>MISFIRE, AND RIGHT REAR PASSANGER HAS A LEAK</t>
  </si>
  <si>
    <t>MOISES GARCIA</t>
  </si>
  <si>
    <t xml:space="preserve"> MAKING A LOUD NOISE</t>
  </si>
  <si>
    <t>DIALLO, MAHAMOUD</t>
  </si>
  <si>
    <t>MDIALLO</t>
  </si>
  <si>
    <t>MIDAS#2110, 7419 S STONY IS AVE, CHICAGO IL 60649</t>
  </si>
  <si>
    <t>VEH RUNS ROUGH / CEL ON, TRACTION CONTROL LIGHT LIT ON DASH</t>
  </si>
  <si>
    <t>BURTON, WARREN</t>
  </si>
  <si>
    <t>1149 TAMA LN, SANTA MARIA, CA 93455, USA</t>
  </si>
  <si>
    <t>OVER HEATED</t>
  </si>
  <si>
    <t>DRIVABILITY  Issue</t>
  </si>
  <si>
    <t>CAPELLO, PHILIP</t>
  </si>
  <si>
    <t>PEP BOYS, 875 S WILLOW ST, MANCHESTER NH 03103</t>
  </si>
  <si>
    <t>BRAKING SYSTEM</t>
  </si>
  <si>
    <t>HUTH, GERALD</t>
  </si>
  <si>
    <t>MAVIS TIRE EXPRESS SVCS CORP, 25801 LORAIN RD, NORTH OLMSTED OH 44070</t>
  </si>
  <si>
    <t>BRAKE LIGHT ON DASHBOARD CAME ON CAUSE BRAKE CALIPER IN REAR OF VEHICLE ARE LEAKING BRAKE FLUID AT THE SEAL AROUND THE PISTONS CORRECTION REPLACE BOTH REAR CALIPERS.</t>
  </si>
  <si>
    <t>2360 SPUR 139, PARIS, TX 75462</t>
  </si>
  <si>
    <t>WENT INTO LIMP MODE NOT SHIFTING CORRECTLY</t>
  </si>
  <si>
    <t>6015 WATSON BLVE  BYRON GA 31008</t>
  </si>
  <si>
    <t xml:space="preserve"> OVER HEATTING</t>
  </si>
  <si>
    <t>PEP BOYS, 8702 ABERCORN ST, SAVANNAH GA 31406</t>
  </si>
  <si>
    <t>DRIVABILITY ISSUE, VAN KEEPS OVERHEATING</t>
  </si>
  <si>
    <t>KELLY, GEORGE</t>
  </si>
  <si>
    <t>1047 BRAGG BOULEVARD FAYETTEVILLE,NORTH CAROLINA,US 28301</t>
  </si>
  <si>
    <t>NO POWER</t>
  </si>
  <si>
    <t>LUTZ, JEFFERY</t>
  </si>
  <si>
    <t>JLUTZ</t>
  </si>
  <si>
    <t xml:space="preserve"> CEL BURNING OIL, CURBSIDE MIRROR LOOSE AND RACKED</t>
  </si>
  <si>
    <t>WATER PUMP NOT PUSHING COOLANT THROUGHOUT COOLING SYSTEM, OVER HEATING, ALSO MAKING NOISE</t>
  </si>
  <si>
    <t>CEL ON, OIL PAN GASKET IS LEAKING</t>
  </si>
  <si>
    <t>EMIG, JOHN</t>
  </si>
  <si>
    <t>JEMIG</t>
  </si>
  <si>
    <t>MAVIS TIRE EXP SVCS CORP, 2201 EMBASSY DR, LANCASTER PA 17603</t>
  </si>
  <si>
    <t>BRAKE ISSUES, HEADLAMP</t>
  </si>
  <si>
    <t xml:space="preserve">ANDREW BASS </t>
  </si>
  <si>
    <t>GOES INTO LIMP MODE, CEL, ERROR MESSAGES. HARD START, WHEN STARTING IDLES ROUGH THEN DIES</t>
  </si>
  <si>
    <t>HALLIBURTON AUTO CLINIC INC., 5504 MASONIC DR, ALEXANDRIA LA 71301</t>
  </si>
  <si>
    <t>HEADLIGHTS ISSUES</t>
  </si>
  <si>
    <t>PONCE JR, JOE</t>
  </si>
  <si>
    <t>JPONCE0</t>
  </si>
  <si>
    <t>LARSENS AUTOMOTIVE, 1015 W 6TH ST, PUEBLO CO 81003</t>
  </si>
  <si>
    <t>HEAD LIGHT POINTING STRAIGHT DOWN AND FOGGY, HARD TO START AND IDLING ROUGH</t>
  </si>
  <si>
    <t>PEP BOYS(ADDRESS IS NOT MENTIONED ON HOLMON</t>
  </si>
  <si>
    <t>THE HEADLIGHT IS HAVING ISSUES. ELECTRICAL ISSUE WITH THE HEADLIGHTS</t>
  </si>
  <si>
    <t>SHEN, GUOXIONG</t>
  </si>
  <si>
    <t>GSHEN</t>
  </si>
  <si>
    <t>NOISE ISSUE</t>
  </si>
  <si>
    <t>GATEWAY TIRE+SVC #13, 1515 SOUTH ST, GRENADA MS 38901</t>
  </si>
  <si>
    <t>SMITH FORD, 1777 E. COMMERICAL AVE, LOWELL IN 46356</t>
  </si>
  <si>
    <t>AIR BAG AND CEL BOTH ON, A/C NOT WORKING, DRIVER MIRRIOR FELL OFF</t>
  </si>
  <si>
    <t>39 BOULWARE RD LUGOFF SC 29078</t>
  </si>
  <si>
    <t>CABLE IS BROKEN, TRANSMISSION ISSUE</t>
  </si>
  <si>
    <t>SCOTT, CORNELIUS</t>
  </si>
  <si>
    <t>CSCOTT</t>
  </si>
  <si>
    <t>ELECTRICAL ISSUE</t>
  </si>
  <si>
    <t>1901 MCARTHUR RD, WHITEHALL, PA , 14209</t>
  </si>
  <si>
    <t>TENVOORDE MOTOR CO, 185 ROOSEVELT RD, PO BOX 1045, SAINT CLOUD MN 56302</t>
  </si>
  <si>
    <t>PEP BOYS AUTO SERVICE &amp; TIRES 1113 SCRANTON CARBONDALE HWY, SCRANTON, PA 18508</t>
  </si>
  <si>
    <t>JARMAN, STEVEN</t>
  </si>
  <si>
    <t>SJARMAN</t>
  </si>
  <si>
    <t>BATTERY  ISSUE</t>
  </si>
  <si>
    <t>PEP BOYS, 2317 N GALLOWAY, MESQUITE, TX 75150</t>
  </si>
  <si>
    <t>VEHICLE SHUT OFF WHILE DRIVING</t>
  </si>
  <si>
    <t>DEPINA, LEMAR</t>
  </si>
  <si>
    <t>LDEPINA</t>
  </si>
  <si>
    <t>588 BROADWAY PAWTUCKET,RHODE ISLAND,US 02860</t>
  </si>
  <si>
    <t>STAN KING GM SUPERSTORE, 333 BROOKHAVEN ST, BROOKHAVEN MS 396013680</t>
  </si>
  <si>
    <t>SHAKING IN FRONT END, FUEL GUAGE INOP, TPMS LIGHT ON</t>
  </si>
  <si>
    <t>DIMINO, JOHN</t>
  </si>
  <si>
    <t>JDIMINO</t>
  </si>
  <si>
    <t>1335 RT 1 S N BRUNSWICK NJ 08902 USA</t>
  </si>
  <si>
    <t>START ISSUE</t>
  </si>
  <si>
    <t>GRIFFIN, KEITH</t>
  </si>
  <si>
    <t>MEINEKE CAR CARE #2328, 8686 ELK GROVE BLVD, ELK GROVE CA 95624</t>
  </si>
  <si>
    <t>CHECK ENGINE IS COMING ON</t>
  </si>
  <si>
    <t>PEP BOYS 14475 7TH ST, VICTORVILLE, CA 92395</t>
  </si>
  <si>
    <t>CEL LIGHT BACK ON</t>
  </si>
  <si>
    <t>POSADAS, LIAM</t>
  </si>
  <si>
    <t>LPOSADA</t>
  </si>
  <si>
    <t>FIRESTONE, 12300 W BURLEIGH ST, MILWAUKEE, WI 53222</t>
  </si>
  <si>
    <t>Oil Chage</t>
  </si>
  <si>
    <t>HABIBI, JAMSHID</t>
  </si>
  <si>
    <t>JHABIBI</t>
  </si>
  <si>
    <t>9593 BRONTE DR BURKE VA 22015</t>
  </si>
  <si>
    <t>CK ENG LIGHT ON</t>
  </si>
  <si>
    <t>1223 RIDGEWOOD ROAD, HASKELL, NJ 07420</t>
  </si>
  <si>
    <t>ENGINE LIGHT NOW ON</t>
  </si>
  <si>
    <t>Loss of Power</t>
  </si>
  <si>
    <t>PEP BOYS, 1105 DUNN AVE, JACKSONVILLE FL 32218</t>
  </si>
  <si>
    <t>GOODYEAR 6850 FRANK AVE N. CANTON OH. 44720</t>
  </si>
  <si>
    <t>BRAKE NOISE,TPMS LIGHT ON,CHECK ENGINE LIGHT,GAS CAP BROKEN,WONT START RIGHT BACK UP AFTER FUELING,COOLANT LEAK</t>
  </si>
  <si>
    <t>433 ANN ARBOR RD W PLYMOUTH MI 48170</t>
  </si>
  <si>
    <t>FIRESTONE COMPLETE AUTO CARE, 127 JONES DR, DOTHAN AL 36303</t>
  </si>
  <si>
    <t>UNIT IS BROKEN DOWN, REAR DIFF ISSUE AND ENGINE BACKFIRING</t>
  </si>
  <si>
    <t>Issue with the STARTER</t>
  </si>
  <si>
    <t>CARPENTER, JESSIE</t>
  </si>
  <si>
    <t>JCARPE2</t>
  </si>
  <si>
    <t>D &amp; E REPAIR LLC, 7916 STATE ROUTE 22, COPAKE FALLS NY 12517</t>
  </si>
  <si>
    <t>3601 S MEDFORD DR, LUFKIN, TX 75901</t>
  </si>
  <si>
    <t>TRANSMISSION  ISSUE</t>
  </si>
  <si>
    <t>1813 RIVER RD, BIG STONE GAP, VA,73442</t>
  </si>
  <si>
    <t>TIMBER, TRENT</t>
  </si>
  <si>
    <t>TTIMBER</t>
  </si>
  <si>
    <t>HESTER, DURRELL</t>
  </si>
  <si>
    <t>DHESTER</t>
  </si>
  <si>
    <t>HIBDON TIRES, 5720 TINKER DIAGONAL, MIDWEST CITY, OK, 73110</t>
  </si>
  <si>
    <t>JONES, CHAD</t>
  </si>
  <si>
    <t>RAMER AUTO &amp; TOWING, 4266 EAST 4TH ROAD, MENDOTA IL 61342</t>
  </si>
  <si>
    <t>STUCK IN MUD</t>
  </si>
  <si>
    <t>LOPEZ, JAIME</t>
  </si>
  <si>
    <t>PEP BOYS # 1649, 6492 PARK BLVD, PINELLAS PARK FL 33781</t>
  </si>
  <si>
    <t>AC NOT WORKING</t>
  </si>
  <si>
    <t>5720 TINKER DIAGONAL OKLAHOMA CITY,OKLAHOMA,US 73110</t>
  </si>
  <si>
    <t>PALMER, ERIC</t>
  </si>
  <si>
    <t>EPALME1</t>
  </si>
  <si>
    <t>PEP BOYS(ADRESS NOT MENTIONED ON HOLMON)</t>
  </si>
  <si>
    <t>OIL LEAKING - MILEAGE PER GAL HAS DECREASED , HEADLAMPS ARE NOT AIMED PROPERLY TO RIGHT</t>
  </si>
  <si>
    <t>JOSPEH RUBIO</t>
  </si>
  <si>
    <t>ENGINE LIGHT ON, TEMP/THERMAL GUN SHOWS BELOW HEAT</t>
  </si>
  <si>
    <t>MEDRANO, JAVIER</t>
  </si>
  <si>
    <t>AAMCO TOTAL CAR CARE, 890 GRASS VALLEY HWY, AUBURN CA 95603</t>
  </si>
  <si>
    <t>BRAKE CONCERNS</t>
  </si>
  <si>
    <t>PEP BOYS, 470 LOUCKS RD, YORK PA 17404</t>
  </si>
  <si>
    <t>ENGINE LIGHT IS ON. VEHICLE IS RUNNING ROUGH</t>
  </si>
  <si>
    <t>JOHNSON, AUSTIN</t>
  </si>
  <si>
    <t>GM SPECIALIST INC, 232 GARDEN HWY, YUBA CITY CA 95991</t>
  </si>
  <si>
    <t>VEHICLE HAS SHIFTING PROBLEM, FEELS SLUGGISH</t>
  </si>
  <si>
    <t>CLAUSELL, DONALD</t>
  </si>
  <si>
    <t>DCLAUSE</t>
  </si>
  <si>
    <t>MEINEKE CAR CARE #1913, 5323 W 38TH ST, INDIANAPOLIS IN 46254</t>
  </si>
  <si>
    <t>KATAWAZI, ABDUL LATIF</t>
  </si>
  <si>
    <t>SEATCO OF ARLINGTON INC, 6632 ELECTRONIC DR, SPRINGFIELD VA 22151</t>
  </si>
  <si>
    <t>SEAT REFURB</t>
  </si>
  <si>
    <t>JASON SMOLKY</t>
  </si>
  <si>
    <t xml:space="preserve"> OIL LEAK</t>
  </si>
  <si>
    <t>CONNER, HAROLD</t>
  </si>
  <si>
    <t>300 JOHN R JUNKIN DR, NATCHEZ, MS 39120, USA</t>
  </si>
  <si>
    <t>SHAMS, NASER</t>
  </si>
  <si>
    <t>NSHAMS</t>
  </si>
  <si>
    <t>7704A BACKLICK RD SPRINGFIELD VA 22150 USA</t>
  </si>
  <si>
    <t>TRANS NOT SHIFTING</t>
  </si>
  <si>
    <t>GEARY JORDAN</t>
  </si>
  <si>
    <t>FIRESTONE COMPLETE AUTO CARE, 300 JOHN ST, BRIDGEPORT CT 06604</t>
  </si>
  <si>
    <t>ISSUES WITH HEADLIGHTS, DOOR ISSUES, MIRROR GLASS BROKEN</t>
  </si>
  <si>
    <t>O'MALIA, THOMAS</t>
  </si>
  <si>
    <t>VIOC: VALVOLINE INSTANT OIL CHANGE, 3234 PLAINFIELD NE, GRAND RAPIDS MI 49525</t>
  </si>
  <si>
    <t>ENGINE OIL &amp; TRANSMISSION LEAK , NOT BLOWING</t>
  </si>
  <si>
    <t>TECHWAY AUTOMOTIVE, 150 ROSS CLARK CR, DOTHAN AL 36303</t>
  </si>
  <si>
    <t>OIL PRESSURE JUMPS FROM 10-40. SLUGGISH, CEL WAS ON, NOW OFF</t>
  </si>
  <si>
    <t>8014 GEYER SPRINGS RD LITTLE AR 72209 USA</t>
  </si>
  <si>
    <t>CEL ON, OVERHEATING</t>
  </si>
  <si>
    <t>ENGINE CRANKS A LONG TIME BEFORE STARTING AT TIMES</t>
  </si>
  <si>
    <t>CARTER</t>
  </si>
  <si>
    <t>GALLOWAY III, JOHN</t>
  </si>
  <si>
    <t xml:space="preserve"> BRAKE LIGHT ON AND PEDAL SOFT</t>
  </si>
  <si>
    <t>GREEN, SCOTT</t>
  </si>
  <si>
    <t>AAMCO 6425A BALTIMORE NATIONAL PIKE, CATONSVILLE, MD 21228</t>
  </si>
  <si>
    <t>YETTE, KENNETH</t>
  </si>
  <si>
    <t>KYETTE</t>
  </si>
  <si>
    <t>VANN YORK PONT-BUICK-GMC, 321 EASTCHESTER DR, HIGH POINT NC 272627636</t>
  </si>
  <si>
    <t>TRANS IS SLIPPING AGAIN</t>
  </si>
  <si>
    <t>GYAPONG, OSEI</t>
  </si>
  <si>
    <t>OGYAPON</t>
  </si>
  <si>
    <t>512 PISGAH CHURCH RD, GREENSBORO, NC 27455, USA</t>
  </si>
  <si>
    <t>HEADLIGHT LEFT FRONT. LENS CRACKED</t>
  </si>
  <si>
    <t>MCCAIN, STUART</t>
  </si>
  <si>
    <t>SMCCAIN</t>
  </si>
  <si>
    <t>SHERMAN TIRE &amp; SERVICE #2228, 112 N CROCKET, SHERMAN TX 75090</t>
  </si>
  <si>
    <t>A/C IS NOT COLD AND VENT SELECTION DOES NOT WORK.</t>
  </si>
  <si>
    <t>FIGUEROA, IGNACIO</t>
  </si>
  <si>
    <t>EVERETT CHEVROLET, 161 US HWY 70 SE, HICKORY, NC 28602</t>
  </si>
  <si>
    <t>RUNS ROUGH/ CHECK ENGINE LIGHT ON</t>
  </si>
  <si>
    <t>SEHGAL, PRATEEK</t>
  </si>
  <si>
    <t>PEP BOYS, 1490 US HWY 70 W, GARNER NC 27529</t>
  </si>
  <si>
    <t>CHECK ENGINE/ELECTRICAL ISSUE</t>
  </si>
  <si>
    <t>LOPEZ, JOSE</t>
  </si>
  <si>
    <t>7680 Bandera Rd, San Antonio, TX 78238</t>
  </si>
  <si>
    <t>MEEKS, ISADORE</t>
  </si>
  <si>
    <t>VEHICLE IS LEAKING COOLANT, SMOKING FROM UNDER THE HOOD, AND BEGINNING TO OVERHEAT.</t>
  </si>
  <si>
    <t>CARLTON, JOSHUA</t>
  </si>
  <si>
    <t>CHIPPS AUTO REPAIR SERVICE, 21 DYLAN DR, FAIRMONT WV 26554</t>
  </si>
  <si>
    <t>HEARS GRINDING FROM REAR DIFF AREA</t>
  </si>
  <si>
    <t xml:space="preserve"> LIGHT ON TIRES WORN / A/C INOP </t>
  </si>
  <si>
    <t>UNIT OVERHEATING</t>
  </si>
  <si>
    <t>PORTER, DENZEL</t>
  </si>
  <si>
    <t>DPORTER</t>
  </si>
  <si>
    <t>PEP BOYS, 6791 E. SHELBY DRIVE, MEMPHIS TN 38141</t>
  </si>
  <si>
    <t>WILL NOT GO IN GEAR</t>
  </si>
  <si>
    <t>NO AC</t>
  </si>
  <si>
    <t>SORRELL, GREGGORY</t>
  </si>
  <si>
    <t>GSORREL</t>
  </si>
  <si>
    <t>1047 EAST MAIN STREET MOREHEAD,KENTUCKY,US 40351</t>
  </si>
  <si>
    <t xml:space="preserve"> LOW OIL PRESSURE</t>
  </si>
  <si>
    <t>CLARK, WILLIAM</t>
  </si>
  <si>
    <t>WCLARK0</t>
  </si>
  <si>
    <t xml:space="preserve">4275 W INA RD TUCSON AZ 85741 </t>
  </si>
  <si>
    <t>NOT STARTING UP. CHECK ENGINE LIGHT IS ON. DRIVER SIDE DOOR IS NOT OPENING FROM THE OUTSIDE</t>
  </si>
  <si>
    <t>8210 PINEMONT DR, HOUSTON, TX 77040</t>
  </si>
  <si>
    <t>EMISSION TEST INSPECTION. HAS A CHECK ENGINE LIGHT IS ON</t>
  </si>
  <si>
    <t>DIXON, JOCQUEZ</t>
  </si>
  <si>
    <t>JDIXON4</t>
  </si>
  <si>
    <t>7035 EASTCHASE PARKWAY MONTGOMERY,ALABAMA,US 36117</t>
  </si>
  <si>
    <t>NO ENGINE POWER.</t>
  </si>
  <si>
    <t>JONES, DOMINICK</t>
  </si>
  <si>
    <t>DJONE11</t>
  </si>
  <si>
    <t>1501 AUTO CENTER DR, OXNARD, CA 93036</t>
  </si>
  <si>
    <t>AC IS NOT WORKING AND THE VAN WENT INTO REDUCED POWER MODE AND CEL IS ON.</t>
  </si>
  <si>
    <t xml:space="preserve"> THIBODAUX</t>
  </si>
  <si>
    <t>RTHIBOD</t>
  </si>
  <si>
    <t>JASPER ENGINES+TRANS INC, PO BOX 650, JASPER IN 47547</t>
  </si>
  <si>
    <t>PEP BOYS, 10644 W PICO BLVD UNIT100, LOS ANGELES CA 90064</t>
  </si>
  <si>
    <t>A KNOCKING NOISE IN THE ENGINE. OVERHEATING LIGHT ON DASH.</t>
  </si>
  <si>
    <t>MCDONALD, TRAVIS</t>
  </si>
  <si>
    <t>TMCDONA</t>
  </si>
  <si>
    <t>PEP BOYS, 44229 20TH ST W, LANCASTER CA 93534</t>
  </si>
  <si>
    <t xml:space="preserve">VAN WILL NOT TAKE FUEL AND WILL NOT SHIFT GEARS CORRECTLY, ALL DASH LIGHTS ARE ON </t>
  </si>
  <si>
    <t>NO START ELECTRICAL / CHARGING ISSUE,</t>
  </si>
  <si>
    <t>BELLE TIRE, 36591 PLYMOUTH RD, LIVONIA, MI 48150</t>
  </si>
  <si>
    <t>WILL NOT START AND HAS POWER</t>
  </si>
  <si>
    <t>HEAR NOISE WHILE BRAKING,</t>
  </si>
  <si>
    <t>NO HEAT AND VEHICLE SPUTTERING AT IDLE AND INNER CITY DRIVING, SERVICE TRACTION CONTROL AND STABILITRAC LIGHT ON DASH</t>
  </si>
  <si>
    <t>REDUCED ENGINE POWER MESSAGE</t>
  </si>
  <si>
    <t>ENGINE OIL PRESSURE LOW, OIL DIPSTICK TUBE BROKEN IN HALF, ENGINE OIL LEAK ENGINE MISSING</t>
  </si>
  <si>
    <t>MARTINEZ, JAIME</t>
  </si>
  <si>
    <t>JMARTI5</t>
  </si>
  <si>
    <t>PEP BOYS, 4401 SAN DARIO ST, LAREDO TX 78041</t>
  </si>
  <si>
    <t>THE VECHICLE IS OVERHEATING, THE A/C STOP WORKING AND THE TEMPERATURE GAUGE IS NOT READING THE TEMPERTURE</t>
  </si>
  <si>
    <t>DAVE HALLMAN CHEVROLET, INC., 1925 STATE STREET, ERIE PA 16501</t>
  </si>
  <si>
    <t>SQUEAKING NOISE FROM BRAKES AND FRONT BRAKE PADS, BOTH HEADLITES ARE INOP</t>
  </si>
  <si>
    <t>BRAKES ARE GRINDING</t>
  </si>
  <si>
    <t>FIRESTONE COMPLETE AUTO CARE, 7035 EASTCHASE PKWY, MONTGOMERY AL 36117</t>
  </si>
  <si>
    <t>1447 E CHICAGO LN, MULVANE, KS 67110, USA</t>
  </si>
  <si>
    <t>BAUTISTA VILLANUEVA, ALEX</t>
  </si>
  <si>
    <t>PRECISION AUTOMOTIVE, 1287 N JEFFERSON ST, STE C, ANAHEIM CA 92807</t>
  </si>
  <si>
    <t xml:space="preserve"> AC KNOB BROKEN.</t>
  </si>
  <si>
    <t>WISE, SHAQUON</t>
  </si>
  <si>
    <t>PEP BOYS, 1717 HWY 138 S, CONYERS GA 30013</t>
  </si>
  <si>
    <t>CHISHOLM, JOHN</t>
  </si>
  <si>
    <t>JCHISH0</t>
  </si>
  <si>
    <t>AAMCO TOTAL CAR CARE, 172 WEST MAIN ST, NORTON MA 02766</t>
  </si>
  <si>
    <t>TIRE LIGHT ON, CEL ON</t>
  </si>
  <si>
    <t>CHK ENG LIGHT LOUD NOISE FROM ENGINE</t>
  </si>
  <si>
    <t xml:space="preserve"> WHEN CAR STOP THE ENGINE VIBRATES HARD, DRIVER SIDE DOOR GASKET IS LEAKING</t>
  </si>
  <si>
    <t>POWELL, NIGEL</t>
  </si>
  <si>
    <t>NPOWELL</t>
  </si>
  <si>
    <t>PEP BOYS, 1116 LYNNHAVEN PKWY, VIRGINIA BEACH VA 23452</t>
  </si>
  <si>
    <t xml:space="preserve">NO POWER </t>
  </si>
  <si>
    <t>POPPIONG NOISE FROM FDT END. TRACTION CONTROL LIGHT IS ON, WHEN ON CEL FLASHES</t>
  </si>
  <si>
    <t>TRACTION CONTROL LIGHT - ENGINE POWER REDUCED MESSAGE IS ON</t>
  </si>
  <si>
    <t>DUNLAP, BRIAN</t>
  </si>
  <si>
    <t>BDUNLA1</t>
  </si>
  <si>
    <t>PEP BOYS, 1610 STEFKO BLVD, BETHELHEM , PA 18017</t>
  </si>
  <si>
    <t>3506 S EAST ST, INDIANAPOLIS, IN 46227</t>
  </si>
  <si>
    <t>FLAT TIRE, RR TIRE...NO TOOLS TO LOWER</t>
  </si>
  <si>
    <t>BELIVEAU, MARK</t>
  </si>
  <si>
    <t>VIOC: VALVOLINE INSTANT OIL CHANGE, 1800 S WILLOW ST, MANCHESTER NH 03103-3211</t>
  </si>
  <si>
    <t>BREAKS ISSUE</t>
  </si>
  <si>
    <t>WILSON, JON</t>
  </si>
  <si>
    <t>JWILSON</t>
  </si>
  <si>
    <t>TRANSMISSION ISSUES, NO HEAT, NO POWER</t>
  </si>
  <si>
    <t>COOK, ANTHONY</t>
  </si>
  <si>
    <t>ACOOK14</t>
  </si>
  <si>
    <t>SOUTHSIDE TIRE&amp;AUTO REPAIR INC, 213 SOUTHSIDE MALL RD, SOUTH WILLIAMSON KY 41503</t>
  </si>
  <si>
    <t>LEAKING COOLANT AND CEL IS ON</t>
  </si>
  <si>
    <t>UHRIN, THOMAS</t>
  </si>
  <si>
    <t>FIRESTONE  100 Lehigh Valley Mall, Whitehall Township, PA 18052</t>
  </si>
  <si>
    <t>MALLETTE, MATTHEW</t>
  </si>
  <si>
    <t>MMALLET</t>
  </si>
  <si>
    <t>125 CAMBRIDGE ST CHARLESTON MA 02129</t>
  </si>
  <si>
    <t>AC BLOWING SMOKE</t>
  </si>
  <si>
    <t>OLIVER, MAIA</t>
  </si>
  <si>
    <t>MOLIVER</t>
  </si>
  <si>
    <t>ACEVEDO, JOSEPH</t>
  </si>
  <si>
    <t>PEP BOYS, 7440 W PEORIA AVE, PEORIA AZ 85345</t>
  </si>
  <si>
    <t>TRANMISSION</t>
  </si>
  <si>
    <t>TONNY REYES</t>
  </si>
  <si>
    <t>DOOR GASKET NEEDS REPLACED</t>
  </si>
  <si>
    <t>CANDELARIO, JOSE</t>
  </si>
  <si>
    <t>A/C INOP , OIL PRESSURE LOW</t>
  </si>
  <si>
    <t>ISAIAH BEAN</t>
  </si>
  <si>
    <t>IBEAN</t>
  </si>
  <si>
    <t xml:space="preserve">9704 AIRLINE HWY, BATON ROUGE, LA, 70816 </t>
  </si>
  <si>
    <t>CEL ON ENGINE RUNNING ROUGH</t>
  </si>
  <si>
    <t>CLOVERLAND SERVICE CENTER LLC, 2245 MERKEL AVE, EAGLE RIVER WI 54521</t>
  </si>
  <si>
    <t xml:space="preserve">HEATER NOT HOT </t>
  </si>
  <si>
    <t>BYER'S WRECKER SVC, 399 SOUTH ST, ROCHESTER MI 48307</t>
  </si>
  <si>
    <t>GARCIA, JAVIER</t>
  </si>
  <si>
    <t>PEP BOYS, 40605 WINCHESTER RD ST103, TEMECULA CA 92591</t>
  </si>
  <si>
    <t>AC NOT WORKING, ENGINE LIGHT ON LACK OF POWER</t>
  </si>
  <si>
    <t>BREAK ISSUE</t>
  </si>
  <si>
    <t>MARK CHAVEZ</t>
  </si>
  <si>
    <t>PEP BOYS, 1270 N AZUSA AVE, COVINA CA 91722</t>
  </si>
  <si>
    <t>NOISE WHILE BRAKING,HEAD LAMP OUT AND REAR TIRES LOOSING AIR</t>
  </si>
  <si>
    <t>EBERHARDT, ROBERT</t>
  </si>
  <si>
    <t>VISTA BUSINESS STRATEGIES INC, 1901 S MAIN ST, LAKEPORT CA 95453</t>
  </si>
  <si>
    <t>WATER PUMP + POSS TRANS ISSUE</t>
  </si>
  <si>
    <t>575 VETERANS RD W, STATEN ISLAND, NY 10309</t>
  </si>
  <si>
    <t>VEHICLE WON'T START</t>
  </si>
  <si>
    <t>BROOKS, DALLAS</t>
  </si>
  <si>
    <t>DBROOKS</t>
  </si>
  <si>
    <t>Pep Boys</t>
  </si>
  <si>
    <t>BREAKING CONCERN</t>
  </si>
  <si>
    <t>DEMONT ROSE</t>
  </si>
  <si>
    <t>MIDAS 3696 Holland Rd, Virginia Beach, VA 23452 757 932 5956</t>
  </si>
  <si>
    <t xml:space="preserve"> A/C NOT COOLING, HEATER IS NOT WORKING</t>
  </si>
  <si>
    <t>17146 CHESTERFIELD AIRPORT ROAD CHESTERFIELD,MISSOURI,US 63005</t>
  </si>
  <si>
    <t>UNIT WON'T GO OVER 5 MPH</t>
  </si>
  <si>
    <t>BARTLETT, JORDAN</t>
  </si>
  <si>
    <t>CALIBER COLLISION, 906 W MERRICK RD, VALLEY STREAM NY 11580</t>
  </si>
  <si>
    <t>SALISBURY, RICHARD</t>
  </si>
  <si>
    <t>15285 N 137TH E PL, COLLINSVILLE, OK 74021</t>
  </si>
  <si>
    <t>FIRESTONE COMPLETE AUTO CARE, 100 LEHIGH VALLEY MALL, WHITEHALL PA 18052</t>
  </si>
  <si>
    <t>WHINING NOISE</t>
  </si>
  <si>
    <t xml:space="preserve">FIRESTONE COMPLETE AUTO CARE, 202 CASA DRIVE, MIDDLETOWN DE 19709
</t>
  </si>
  <si>
    <t>CEL IS BACK ON</t>
  </si>
  <si>
    <t>CREW, DANIEL</t>
  </si>
  <si>
    <t xml:space="preserve">886 WEST HAPPY CANYON RD, CASTLE ROCK, CO 80108 </t>
  </si>
  <si>
    <t>TIRE BLOWOUT LEFT REAR // CEL</t>
  </si>
  <si>
    <t>PEP BOYS, 6325 FALLBROOK AVE, WOODLAND HILLS CA 91367</t>
  </si>
  <si>
    <t>VAN HAS NO POWER AND WILL NOT GO UPHILL OVER 20 MPH</t>
  </si>
  <si>
    <t>PEP BOYS, 549 NEW WARRINGTON RD, PENSACOLA FL 32506</t>
  </si>
  <si>
    <t xml:space="preserve">BRAKE CHECK AND ENGINE LIGHT </t>
  </si>
  <si>
    <t>IGNACIO B Perez</t>
  </si>
  <si>
    <t>TRANSMISSION WILL NOT ENGAGE</t>
  </si>
  <si>
    <t>AAMCO TOTAL CAR CARE, 20 WASHINGTON BLVD, LAUREL MD 20707</t>
  </si>
  <si>
    <t>TRANSMISSION FAILURE</t>
  </si>
  <si>
    <t>LAWRENCE TOWING, 8216 JESSEN ST, LILLIAN TX 76061</t>
  </si>
  <si>
    <t>TRANS OP--SLIPPING</t>
  </si>
  <si>
    <t xml:space="preserve"> 18337 FOREST RD, LYNCHBURG, VA 24502</t>
  </si>
  <si>
    <t>EMMISSION INSPECTION</t>
  </si>
  <si>
    <t>AAA CAR CARE, 2970 BRUNSWICK PIKE, LAWRENCEVILLE NJ 08648</t>
  </si>
  <si>
    <t>DAWSON, LINDSAY</t>
  </si>
  <si>
    <t>LDAWSON</t>
  </si>
  <si>
    <t>OIL LEAK REAR MAIN SEAL IS LEAKING</t>
  </si>
  <si>
    <t>909 N Loop W, Houston, TX 77008</t>
  </si>
  <si>
    <t>MAKING A LOUD CLUNKING NOISE AND WONT GO ABOVE 20MPH</t>
  </si>
  <si>
    <t>ENGINE LIGHT ON WITH DRIVEABILITY ISSUES</t>
  </si>
  <si>
    <t>CHECK ENGINE LIGHT IS ON, CEL ON AND HAS REDUSED POWER</t>
  </si>
  <si>
    <t>PEP BOYS, 1717 HIGHWAY 20, CONYERS GA 30013</t>
  </si>
  <si>
    <t>GONZALEZ, ALBERTO</t>
  </si>
  <si>
    <t>UNIVERSITY TIRE, 1180 MITCHELL BRIDGE RD, ATHENS GA 30606</t>
  </si>
  <si>
    <t>CHECK ENGINE LIGHT IS ON AND THE OIL PRESSURE LIGHT</t>
  </si>
  <si>
    <t>CALIBER COLLISION, 900 SOUTH OLD DIXIE HIGHWAY, JUPITER FL 33458</t>
  </si>
  <si>
    <t>AUTOSAVE TIRE AND AUTOMOTIVE, 5811 ATLANTA HWY, MONTGOMERY AL 36117</t>
  </si>
  <si>
    <t>SLIDING DOOR EXTERIOR DOOR HANDLE BROKEN</t>
  </si>
  <si>
    <t>MENENDEZ, JOSE</t>
  </si>
  <si>
    <t>Pep Boys Lawndale CA</t>
  </si>
  <si>
    <t>Blown Radiator hose</t>
  </si>
  <si>
    <t>MEEKS, JOSEPH</t>
  </si>
  <si>
    <t>JMEEKS</t>
  </si>
  <si>
    <t>PEP BOYS, 3305 S MEMORIAL PKWY, HUNTSVILLE AL 35801</t>
  </si>
  <si>
    <t>ACCELERATION LOST STEERING AND BRAKES POSSIBLE BROKEN</t>
  </si>
  <si>
    <t>VYAS, NILESH</t>
  </si>
  <si>
    <t>PEP BOYS, 1540 E AMAR RD, WEST COVINA CA 91792</t>
  </si>
  <si>
    <t xml:space="preserve"> COOLANT LEAK TPMS LIGHT ON</t>
  </si>
  <si>
    <t>ZERANCE, JEBADIAH</t>
  </si>
  <si>
    <t>73 E MAIN ST, THOMPSONTOWN, PA 17094, USA</t>
  </si>
  <si>
    <t>TRANSMISSION  ISSUE, BREAK ISSUE</t>
  </si>
  <si>
    <t>PEP BOYS, 8588 EAST 96TH ST, FISHERS IN 46037</t>
  </si>
  <si>
    <t>SIDE HEADLIGHT BRIGHT-LIGHT NOT WORKING</t>
  </si>
  <si>
    <t>SANDBERG'S TOWING, 1252 W LINCOLN WAY, VALPARAISO IN 46385</t>
  </si>
  <si>
    <t>TRANSMISSION INOP</t>
  </si>
  <si>
    <t>FIRESTONE COMPLETE AUTO CARE, 1458 EL CAMINO REAL, REDWOOD CITY CA 94063</t>
  </si>
  <si>
    <t>A/C ISSUE NOISE ISSUE</t>
  </si>
  <si>
    <t>PEP BOYS, 13401 S CICERO AVE, CRESTWOOD IL 60445</t>
  </si>
  <si>
    <t>CEL, FAILED EMISSIONS</t>
  </si>
  <si>
    <t>SHAKING IN FRONT END 50-70 MPH, FUEL GUAGE INOP, TPMS LIGHT ON</t>
  </si>
  <si>
    <t>MABRY, CHRISTIAN</t>
  </si>
  <si>
    <t>CMABRY</t>
  </si>
  <si>
    <t>PREMIER AUTO LOGISTICS, 298 STOCKTON AVE, UMATILLA OR 97882</t>
  </si>
  <si>
    <t>CHAVIRA, ALONSO</t>
  </si>
  <si>
    <t>ACHAVI0</t>
  </si>
  <si>
    <t>PEP BOYS, 7465 N MESA ST, EL PASO TX 79912</t>
  </si>
  <si>
    <t>CEL ON, EVAP LEAK</t>
  </si>
  <si>
    <t>919 LANE AVE JACKSONVILLE FL 32205 USA</t>
  </si>
  <si>
    <t>GAS PUMP REPEATEDLY CLICKS OFF, TAKING A LONG TIME TO FUEL VEH UP</t>
  </si>
  <si>
    <t>VILLALON, RAMIRO</t>
  </si>
  <si>
    <t>RVILLA5</t>
  </si>
  <si>
    <t xml:space="preserve">TECH DROVE VAN WHILE OVERHEATING TO THE SHOP CAUSING ENGINE FAILURE </t>
  </si>
  <si>
    <t>MR TIRE, 1235 FRONT ST, BINGHAMTON NY 13901</t>
  </si>
  <si>
    <t>15880 SOQUEL CANYON PKWY, CHINO HILLS, CA 91709, USA</t>
  </si>
  <si>
    <t>ENGINE LIGHT IS ON. VEHICLE IS RUNNING ROUGH. ,REPAIR,BRAKE PULSATION WHEN COMING TO A STOP</t>
  </si>
  <si>
    <t>CHK ENG LIGHT LOUD NOISE FROM ENGINE, VEHICLE LEAKING FROM PISTON RING</t>
  </si>
  <si>
    <t>POSS TRANS ISSUE</t>
  </si>
  <si>
    <t>03/11/20256</t>
  </si>
  <si>
    <t xml:space="preserve"> VEHICLE DIED WHILE HE WAS DRIVING</t>
  </si>
  <si>
    <t>Part time employee</t>
  </si>
  <si>
    <t>PEP BOYS, 5020 SOUTH BLVD, CHARLOTTE NC 28217</t>
  </si>
  <si>
    <t>UNIT IS BURNING OIL</t>
  </si>
  <si>
    <t>ELMORE, JUSTIN</t>
  </si>
  <si>
    <t>JELMORE</t>
  </si>
  <si>
    <t>270 US HWY 51 BYPASS S DYERSBURG TN 38024 USA</t>
  </si>
  <si>
    <t>ALSTON, WILLIAM</t>
  </si>
  <si>
    <t>WALSTON</t>
  </si>
  <si>
    <t>FIRESTONE COMPLETE AUTO CARE, 2335 HIGHWAY 80 W, JACKSON MS 39204</t>
  </si>
  <si>
    <t>BATTERY REPLACMENT</t>
  </si>
  <si>
    <t>FEDERATED TOWING &amp; RECOVERY, 8207 CENTRAL AVE NE, ALBUQUERQUE NM 87108</t>
  </si>
  <si>
    <t>WILLIAMS, BRUCE</t>
  </si>
  <si>
    <t>PEP BOYS, 6638 VETERANS MEM. BLVD, METAIRIE LA 70003</t>
  </si>
  <si>
    <t>AC IS NOT BLOWING COLD AND WINDSHIELD WASHER NOT WORKING</t>
  </si>
  <si>
    <t>MOYTON, VERLEY</t>
  </si>
  <si>
    <t>.VEHICLE OVERHEATING..COOLANT IN CAB</t>
  </si>
  <si>
    <t>TIRES WORN AND CUPPING CAUSING VIBRATIONS ,  oil pressure light is on</t>
  </si>
  <si>
    <t xml:space="preserve"> DIED OUT STARTED SMOKING </t>
  </si>
  <si>
    <t>FLEMING, RONALD</t>
  </si>
  <si>
    <t>DUE TO JERKING ON HWY AND SLOWING DOWN POSSIBLE TRANSMISSION ISSUE</t>
  </si>
  <si>
    <t>TRANS BAD WONT MOVE AT ALL</t>
  </si>
  <si>
    <t>ROBINSON, KENDRICK</t>
  </si>
  <si>
    <t>KROBIN6</t>
  </si>
  <si>
    <t>PEP BOYS, 200 E SPRUCE AVE, INGLEWOOD CA 90301</t>
  </si>
  <si>
    <t>PEP BOYS - 2418 LAURENS RD, GREENVILLE, SC 29607, GREENVILLE, SC, 29607</t>
  </si>
  <si>
    <t>ENGINE IS NOISEY - OIL LIGHT IS ON - SMELLS - WAS ABLE TO GET THE UNIT TO HIS HOUSE</t>
  </si>
  <si>
    <t>MICHAEL BILLIPS</t>
  </si>
  <si>
    <t>855 COSHOCTON AVE, MT VERNON, OH 43050</t>
  </si>
  <si>
    <t xml:space="preserve"> STRUGGLING GOING UP HILLS, MADE A NOISE, THEN SHUT OFF, WILL NOT RESTART</t>
  </si>
  <si>
    <t>PUSHEE, ROBERT</t>
  </si>
  <si>
    <t>ASETEX TIRE AND AUTO, 3 CHARLES STREET, CLAREMONT NH 03743</t>
  </si>
  <si>
    <t>HEATER ISSUE</t>
  </si>
  <si>
    <t>JEDENIAH HARDY</t>
  </si>
  <si>
    <t>CEL ON, HAVE ISSUE W/ EXHAUST.</t>
  </si>
  <si>
    <t>HUDNALL, JONATHAN</t>
  </si>
  <si>
    <t>PEP BOYS, 5106 S PADRE ISLAND DR, CORPUS CHRISTI TX 78411</t>
  </si>
  <si>
    <t>LOW OIL PRESSURE LIGHT ON</t>
  </si>
  <si>
    <t>PEP BOYS, 2455 DECKER BLVD, COLUMBIA SC 29206</t>
  </si>
  <si>
    <t>NO START,NO BRAKE PEDAL</t>
  </si>
  <si>
    <t>ARELLANO, JORGE</t>
  </si>
  <si>
    <t>JARELL0</t>
  </si>
  <si>
    <t>615 NC-66, KERNERSVILLE, NC 27284</t>
  </si>
  <si>
    <t>INTERNAL ENGINE KNOCKING.</t>
  </si>
  <si>
    <t>SULLIVAN TIRE CO INC, 167 N BROADWAY, SALEM NH 03079</t>
  </si>
  <si>
    <t>BLOWING SMOKE THROUGHT THE AIR VENT, WHITE SMOKE</t>
  </si>
  <si>
    <t>AGAYEV, CHINGIZ</t>
  </si>
  <si>
    <t>FIRESTONE COMPLETE AUTO CARE, 15050 W 135TH ST, OLATHE KS 66062</t>
  </si>
  <si>
    <t>CEL AND TRACTION CONTROL LIGHT COMING ON AND OFF</t>
  </si>
  <si>
    <t>PEP BOYS, 1223 RINGWOOD RD, HASKELL NJ 07420</t>
  </si>
  <si>
    <t>CARLOS GONZALES</t>
  </si>
  <si>
    <t>UNIT IS LOUD FROM THE EXHAUST, CELis on</t>
  </si>
  <si>
    <t>LUIZ GONZALEZ</t>
  </si>
  <si>
    <t>GERBER COLLISION, 9310 JERSEY BLVD, RANCHO COUCAMONGA CA 91730</t>
  </si>
  <si>
    <t>KENDRICK MARTIN</t>
  </si>
  <si>
    <t>KMARTI4</t>
  </si>
  <si>
    <t>1375 MARKET PLACE DR. ROCHESTER, NY. 14623</t>
  </si>
  <si>
    <t xml:space="preserve">HE POWESTEERING WENT OUT &amp; BRAKES ARE GRINDING </t>
  </si>
  <si>
    <t xml:space="preserve">KENNETH ROGERS </t>
  </si>
  <si>
    <t>5120 NJ-38, PENNSAUKEN, NJ 08109</t>
  </si>
  <si>
    <t>WILL NOT GO INTO GEAR.</t>
  </si>
  <si>
    <t>TODD FRASER</t>
  </si>
  <si>
    <t>ERIC MAGANA</t>
  </si>
  <si>
    <t>AC &amp; ENGINE CONCERN</t>
  </si>
  <si>
    <t>TOMMY SMITH</t>
  </si>
  <si>
    <t>GOODYEAR, 20 DENISON PKWYC ORNING, NY 14830</t>
  </si>
  <si>
    <t>EMMANUEL FIGUEROA</t>
  </si>
  <si>
    <t>ANTON FINCH</t>
  </si>
  <si>
    <t>AFINCH</t>
  </si>
  <si>
    <t>6332 BALTIMORE NATIONAL PIKE CATONSVILLE,MARYLAND,US 21228</t>
  </si>
  <si>
    <t>CHRIS MORRIS</t>
  </si>
  <si>
    <t>CMORRI2</t>
  </si>
  <si>
    <t>PEP BOYS, 660 E LOS ANGELES #A, SIMI VALLEY CA 93065</t>
  </si>
  <si>
    <t xml:space="preserve">CHECK ENGINE LIGHT ON </t>
  </si>
  <si>
    <t>FIRESTONE COMPLETE AUTO CARE, 2821 N HILLS ST, MERIDIAN MS 39305</t>
  </si>
  <si>
    <t>VEH RUNNING HOT AGAIN</t>
  </si>
  <si>
    <t>CARLOS FRANCO</t>
  </si>
  <si>
    <t>CFRANC5</t>
  </si>
  <si>
    <t>2411 POST ROAD WARWICK,RHODE ISLAND,US 02886</t>
  </si>
  <si>
    <t>TRUCK BROKE DOWN</t>
  </si>
  <si>
    <t xml:space="preserve">STEVE CENDROWSKI </t>
  </si>
  <si>
    <t>BRAKES, INSPECTION, PM SVC, AND TIRES.</t>
  </si>
  <si>
    <t xml:space="preserve"> HEATER CONCERNS</t>
  </si>
  <si>
    <t>OLEARY, CHRISTOPHER</t>
  </si>
  <si>
    <t>COLEARY</t>
  </si>
  <si>
    <t>NO START CONCERN</t>
  </si>
  <si>
    <t xml:space="preserve">MICHAEL PROBST </t>
  </si>
  <si>
    <t>MIDAS #1458, 3616 S 6TH AVE, TUCSON AZ 85713</t>
  </si>
  <si>
    <t>AC NOT COOLING , CHECK LIGHT ON , SUSPENSION BOUNCE AT HIGH SPEED , BELT NOISE,</t>
  </si>
  <si>
    <t>MANUEL VIVEROS</t>
  </si>
  <si>
    <t>MVIVERO</t>
  </si>
  <si>
    <t xml:space="preserve"> FIRESTONE 1615 S APLINE RD ROCKFORD 6110</t>
  </si>
  <si>
    <t>ANGEL VEGA</t>
  </si>
  <si>
    <t>AVEGA0</t>
  </si>
  <si>
    <t xml:space="preserve"> 1950 N BELT LINE RD, IRVING, TX 75061</t>
  </si>
  <si>
    <t>HOEFER, GARRIT</t>
  </si>
  <si>
    <t>GHOEFER</t>
  </si>
  <si>
    <t>7401 NW EXPWY, OKLOHOMA CITY, OK 73162</t>
  </si>
  <si>
    <t>ENGINE LIGHT IT'S ON</t>
  </si>
  <si>
    <t>DEWARREN GATES</t>
  </si>
  <si>
    <t>DGATES</t>
  </si>
  <si>
    <t xml:space="preserve"> PEP BOYS  EVERTTE, MA,02149</t>
  </si>
  <si>
    <t>TRANSMISSION IS FAILLING</t>
  </si>
  <si>
    <t>SNELGROVE</t>
  </si>
  <si>
    <t>ROYAL, CALVIN</t>
  </si>
  <si>
    <t>CROYAL0</t>
  </si>
  <si>
    <t>LOYLLD VERCHIER</t>
  </si>
  <si>
    <t xml:space="preserve">EMOYA1 </t>
  </si>
  <si>
    <t>Pep Boys 10275 North Fwy, Houston, TX 77037</t>
  </si>
  <si>
    <t xml:space="preserve"> TOSHIRO ROMERO</t>
  </si>
  <si>
    <t xml:space="preserve">TROMERO </t>
  </si>
  <si>
    <t>PEP BOYS, 222 MONTAUK HWY, LINDENHURST NY 11757</t>
  </si>
  <si>
    <t>CRANK NO START</t>
  </si>
  <si>
    <t xml:space="preserve"> NO START / NO ACCELERATION/NO HEAT</t>
  </si>
  <si>
    <t>RATLIFF, TIMOTHY</t>
  </si>
  <si>
    <t>TRATLIF</t>
  </si>
  <si>
    <t>CORREA SR, ANGEL</t>
  </si>
  <si>
    <t>BROWN-DAUB CHEVROLET, 819 NAZARETH PK BOX 265, NAZARETH PA 18064</t>
  </si>
  <si>
    <t xml:space="preserve"> HE IS EXPERIENCING AN EXHAUST LEAK</t>
  </si>
  <si>
    <t>BELT MAKING NOSIE</t>
  </si>
  <si>
    <t>TIZOC, JUAN</t>
  </si>
  <si>
    <t>920 E 120TH AVE UNIT A, NORTHGLENN, CO 80233</t>
  </si>
  <si>
    <t xml:space="preserve">ENGINE LIGHT CAME ON, MAKING A LOUD NOISE, </t>
  </si>
  <si>
    <t xml:space="preserve"> GERALD HELMER </t>
  </si>
  <si>
    <t>HUDSON AND MOWINS, 62 E GENESEE ST, BALDWINSVILLE NY 13027</t>
  </si>
  <si>
    <t>TRANSMISSION ISSUES / QUIT PULLING SUDDENLY</t>
  </si>
  <si>
    <t>RALPH VILLELA</t>
  </si>
  <si>
    <t>TAYLOR, JONATHAN</t>
  </si>
  <si>
    <t>JTAYL10</t>
  </si>
  <si>
    <t>PEP BOYS, 3015 S MOONEY BLVD, VISALIA CA 93277</t>
  </si>
  <si>
    <t xml:space="preserve"> POSSIBLE ENGINE FAILURE ; BRAKES WORN ; TIRES WORN</t>
  </si>
  <si>
    <t>3503 S US HWY 41, TERRE HAUTE, IN 47802</t>
  </si>
  <si>
    <t>LOF, BELT OR PULLEY NOISE</t>
  </si>
  <si>
    <t>A/C INOP</t>
  </si>
  <si>
    <t>WYSONG, KENNETH</t>
  </si>
  <si>
    <t>PEP BOYS, 14414 SPRING HILL DRIVE, SPRING HILL FL 34609</t>
  </si>
  <si>
    <t>COLE KIRTLEY</t>
  </si>
  <si>
    <t>CKIRTLE</t>
  </si>
  <si>
    <t xml:space="preserve">OIL LEAK OR WATER LEAK </t>
  </si>
  <si>
    <t>TRACTION, ENGINE LIGHTS ON, VIBRATION AND REDUCED POWER</t>
  </si>
  <si>
    <t>CONCERN WITH BRAKES.</t>
  </si>
  <si>
    <t>BERNIE SOKOLOWSKI</t>
  </si>
  <si>
    <t>LOBBINS, MARQUES</t>
  </si>
  <si>
    <t>MLOBBIN</t>
  </si>
  <si>
    <t>FIRESTONE COMPLETE AUTO CARE, 7985 CENTENNIAL DR, MEMPHIS TN 38125</t>
  </si>
  <si>
    <t>PANKOWSKI, DANIEL</t>
  </si>
  <si>
    <t>DPANKO</t>
  </si>
  <si>
    <t>FIRESTONE COMPLETE AUTO CARE, 1666 BOSTON RD, SPRINGFIELD MA 01129</t>
  </si>
  <si>
    <t>BRAKE, EXHAUST, SUSPENSION, &amp; TIRE/WHEEL CONCERNS.</t>
  </si>
  <si>
    <t>VEHICLE VIBRATING OVER 60 MPH , GAS CAP MISSING, SLIDING DOOR INOP , RADIO NOT WORKING , A/C NOT WORKING</t>
  </si>
  <si>
    <t>PEP BOYS, 505 E. FOOTHILL BLVD , RIALTO, CA 92376</t>
  </si>
  <si>
    <t>A/C STOPS WORKING, BLOWING COLD AT HIGHWAY SPEEDS, NO AIR COMING THROUGH THE VENTS WHEN GOING HIGHWAY SPEEDS*</t>
  </si>
  <si>
    <t xml:space="preserve">THE SLIDING DOOR NOT OPENING AND WONT GO OVER 45MPH </t>
  </si>
  <si>
    <t>HICIANO-CARDONA, ANDREW</t>
  </si>
  <si>
    <t>AHICIAN</t>
  </si>
  <si>
    <t>PEP BOYS, 5658 S TRANSIT ROAD, LOCKPORT NY 14094</t>
  </si>
  <si>
    <t>NOT START</t>
  </si>
  <si>
    <t>KARAMUZE, PHILIP</t>
  </si>
  <si>
    <t>check engine, ABS, and traction control lights,non-functional AC</t>
  </si>
  <si>
    <t>HAUSER, JONATHAN</t>
  </si>
  <si>
    <t xml:space="preserve">3600 S WILMINGTON ST, RALEIGH, NC 27603 </t>
  </si>
  <si>
    <t>VRELL, BENJAMIN</t>
  </si>
  <si>
    <t>BVRELL</t>
  </si>
  <si>
    <t>PENNYRILE FORD-LINC-MERC INC., 5505 FT CAMPBELL, HOPKINSVILLE KY 42240</t>
  </si>
  <si>
    <t>A/C DOES NOT WORK</t>
  </si>
  <si>
    <t xml:space="preserve">RT 6 SCRANTON CARBONDALE HWY SCRANTON PA 18505 </t>
  </si>
  <si>
    <t>FRONT END SOUNDS LOOSE OVER BUMPS + FRT BRAKES ARE GRINDING AND ROTORS ARE WARPED</t>
  </si>
  <si>
    <t>NO START, FLAT TIRE, CHECK ENGINE LIGHT ON</t>
  </si>
  <si>
    <t>TRANS NOT SHIFTING CORRECTLY</t>
  </si>
  <si>
    <t>ROMO, DANIEL</t>
  </si>
  <si>
    <t>DROMO</t>
  </si>
  <si>
    <t>ANDERSON FORD OF BULLHEAD CITY, 2585 HIGHWAY 95, BULLHEAD CITY AZ 86442</t>
  </si>
  <si>
    <t>CHK ENGINE AND POOWER TRAIN LIGHTS ON,TRACTION CONTROL AND BRAKE WARNING LIGHTS ON, STEERING WHEEL OFF CENTER</t>
  </si>
  <si>
    <t xml:space="preserve"> AC NOT BLOWING AND NOT COOLING</t>
  </si>
  <si>
    <t>CHAVEZ, ELIJAH</t>
  </si>
  <si>
    <t>ECHAVE5</t>
  </si>
  <si>
    <t>PEP BOYS, 3780 STEVENS CREEK BLVD, SAN JOSE CA 95117</t>
  </si>
  <si>
    <t>TRANS HAS SHUDDER AND INTERNAL NOISE</t>
  </si>
  <si>
    <t>HILL, DAVID</t>
  </si>
  <si>
    <t>DHILL1</t>
  </si>
  <si>
    <t>MIDAS #5821, 26958 US 281 N, SAN ANTONIO TX 78261</t>
  </si>
  <si>
    <t xml:space="preserve">TRACTION CONTROL LIGHT IS ON </t>
  </si>
  <si>
    <t>DAVID DRIGGERS</t>
  </si>
  <si>
    <t>DDRIGGE</t>
  </si>
  <si>
    <t>Pep Bpys. 7725 W Newberry Rd, Gainesville, FL 32606</t>
  </si>
  <si>
    <t>BRAKE ISSUES</t>
  </si>
  <si>
    <t>REYES, TONNY</t>
  </si>
  <si>
    <t>TREYES</t>
  </si>
  <si>
    <t>AMIGO AUTO REPAIRS, 4612 INGRAHAM ST, HYATTSVILLE MD 20781</t>
  </si>
  <si>
    <t>Tech wanted a rental due to his seat being repaired</t>
  </si>
  <si>
    <t>LANE, DONALD</t>
  </si>
  <si>
    <t>PEP BOYS, 860 S STATE ROAD 7, HOLLYWOOD FL 33023</t>
  </si>
  <si>
    <t>CHECK ENGINE LIGHT/ WRENCH LIGHT/ TRACTION CONTROL LIGHT ON</t>
  </si>
  <si>
    <t>DUPUY, MASON</t>
  </si>
  <si>
    <t>MDUPUY</t>
  </si>
  <si>
    <t xml:space="preserve">AC IS GOING IN AND OUT, </t>
  </si>
  <si>
    <t>167 NORTH BROADWAY SALEM,MASSACHUSETTS,US 03079</t>
  </si>
  <si>
    <t>BLOWING SOME SMOKE OUT OF THE UNIT. TEMPAERATURE GAUGE IS RISING DRASTICALLY. SMELLS COOLANT LEAKING.</t>
  </si>
  <si>
    <t>810 GROGAN RD, STONEVILLE, NC 27048</t>
  </si>
  <si>
    <t>INTERNAL NOISE FROM IN ENGINE</t>
  </si>
  <si>
    <t>MIRELES, JOSE</t>
  </si>
  <si>
    <t xml:space="preserve">BRAKE NOISE,BRAKES GRINDING CHECK ENGINE LIGHT </t>
  </si>
  <si>
    <t xml:space="preserve"> 8588 E 96TH ST, FISHERS, IN 46037</t>
  </si>
  <si>
    <t>NO CRANK / NO START</t>
  </si>
  <si>
    <t>GRINDING NOISE FROM REAR OF VRH,</t>
  </si>
  <si>
    <t>1265 E BATTLEFIELD RD, SPRINGFIELD, MO 65804</t>
  </si>
  <si>
    <t xml:space="preserve">STALLED OUT AND NO CRANK </t>
  </si>
  <si>
    <t>ROMAN, DARREN</t>
  </si>
  <si>
    <t>DROMAN1</t>
  </si>
  <si>
    <t xml:space="preserve"> VEH NOT ON DRIVEBLE CONDITION</t>
  </si>
  <si>
    <t xml:space="preserve"> SHANE JOHNSTON</t>
  </si>
  <si>
    <t>SJOHNST</t>
  </si>
  <si>
    <t>OVER HEATING,NEEDS AN OIL CHANGE.</t>
  </si>
  <si>
    <t>HARGETT, JON</t>
  </si>
  <si>
    <t>A/C REPAIRS NOT COLD</t>
  </si>
  <si>
    <t>VACUUM LEAK.</t>
  </si>
  <si>
    <t>TOPEL, DANGELO</t>
  </si>
  <si>
    <t xml:space="preserve"> ISSUE W/ EXHAUST</t>
  </si>
  <si>
    <t>PEP BOYS, 11944 SOUTH ST, CERRITOS CA 90703</t>
  </si>
  <si>
    <t>GREGORY, ROBERT</t>
  </si>
  <si>
    <t>RGREGO0</t>
  </si>
  <si>
    <t xml:space="preserve">SMOKING AND LEAKING FLUID </t>
  </si>
  <si>
    <t>CHECK ENGINE LIGHT IS ON,</t>
  </si>
  <si>
    <t>VITEZ, MICHAEL</t>
  </si>
  <si>
    <t>MVITEZ</t>
  </si>
  <si>
    <t>EMISSION/SMOG TEST</t>
  </si>
  <si>
    <t xml:space="preserve">EH HAS BAD VIBRATION IN FRT END AND A RT PULL AT TIMES WHEN VIBRATION OCCURS. HEATER IS NOT BLOWING AT ALL ( STS ON GOING ISSUE ) </t>
  </si>
  <si>
    <t>WILLIAMS, JOHN</t>
  </si>
  <si>
    <t>JWILL12</t>
  </si>
  <si>
    <t>PIONEER CHEVROLET, 1315 PIKE ST, MARIETTA OH 45750</t>
  </si>
  <si>
    <t>CEL IN, RUNS OK, TPMS LIGHT ON/ OFF AT TIMES, BELT NOISE</t>
  </si>
  <si>
    <t>CARROLL, ADAM</t>
  </si>
  <si>
    <t>ACARRO0</t>
  </si>
  <si>
    <t>HIGH TECH AUTOMOTIVE, 1230 MCKITTRICK ST, WENATCHEE WA 98801</t>
  </si>
  <si>
    <t>FUEL GAUGE READS EMPTY AFTER FILLING TANK</t>
  </si>
  <si>
    <t>My Chevrolet - 444 Auto Center Cir A, Salinas, CA 93907</t>
  </si>
  <si>
    <t>BLOWER MOTOR INOP</t>
  </si>
  <si>
    <t>CHECK ENGINE LIGHT IS ON. THE SUSPENSION IS RIDING ROUGH, SHAKING WHILE DRIVING.</t>
  </si>
  <si>
    <t>BIBEAU, PAUL</t>
  </si>
  <si>
    <t>2411 POST RD, WARWICK, RI 02886</t>
  </si>
  <si>
    <t>STUCK IN REVERSE</t>
  </si>
  <si>
    <t>FIRESTONE COMPLETE AUTO CARE, 2780 W MAIN ST, SNELLVILLE GA 30078</t>
  </si>
  <si>
    <t>LOW OIL LEVEL LIGHT ON, LEAK NOTICED UNDERNEATH VEHICLE. KNOCK SOUND COMING FROM FRONT OF ENGINE NEAR PULLEY</t>
  </si>
  <si>
    <t>JOHNSON, CHRISTOPHER</t>
  </si>
  <si>
    <t>CJOHNS1</t>
  </si>
  <si>
    <t>Mountain View Ford 301 E. 20th St. Chattanooga, Tn 37408</t>
  </si>
  <si>
    <t>VEHICLE DOES NOT START</t>
  </si>
  <si>
    <t>FIRESTONE COMPLETE AUTO CARE, 5998 NORMANDY BLVD, JACKSONVILLE FL 32205</t>
  </si>
  <si>
    <t>HAVING STARTING TROUBLE, AS WELL AS A POWER STEERING LEAK AT THE RESERVOIR.</t>
  </si>
  <si>
    <t>AVALOS, MIGUEL</t>
  </si>
  <si>
    <t>MAVALO0</t>
  </si>
  <si>
    <t>MIGUEL CERVATES</t>
  </si>
  <si>
    <t>MCERVA0</t>
  </si>
  <si>
    <t>DOUGLAS MAYERS</t>
  </si>
  <si>
    <t>DMAYER1</t>
  </si>
  <si>
    <t>UNIT HAS NOT BEEN DELIVERED TO DRIVER YET</t>
  </si>
  <si>
    <t xml:space="preserve">LUIS REYNA </t>
  </si>
  <si>
    <t>LREYNA2</t>
  </si>
  <si>
    <t>WEST JR, GREGORY</t>
  </si>
  <si>
    <t>RELIABLE CHEVROLET, 9901 COORS ROAD N.W., ALBUQUERQUE NM 87114</t>
  </si>
  <si>
    <t>STABILY TRACK AND ENGINE LIGHT IS ON.</t>
  </si>
  <si>
    <t xml:space="preserve">KEN'S TIRE AND AUTO, 8415 MCCULLOUGH, SAN ANTONIO, TX 78216 </t>
  </si>
  <si>
    <t>HERAZO, ISMER</t>
  </si>
  <si>
    <t>CHECK ENGING LIGHT ON, LEAKING COOLANT</t>
  </si>
  <si>
    <t>SPARX AUTOMOTIVE, 1504 W HOUSTON ST, SHERMAN TX 75092</t>
  </si>
  <si>
    <t xml:space="preserve">COOLANT LEAK, </t>
  </si>
  <si>
    <t>NATHAN BURD</t>
  </si>
  <si>
    <t>NBURD</t>
  </si>
  <si>
    <t>4644 Murray Pl, Lynchburg, VA 24502</t>
  </si>
  <si>
    <t>MEANS, MARK</t>
  </si>
  <si>
    <t>MMEANS2</t>
  </si>
  <si>
    <t>FIRESTONE COMPLETE AUTO, 300 DIAMOND DRIVE, LAKE ELSINORE, CA 92530</t>
  </si>
  <si>
    <t>MCCUMBEE, PHILLIP</t>
  </si>
  <si>
    <t>PMCCUMB</t>
  </si>
  <si>
    <t>ROGERS, KENNETH</t>
  </si>
  <si>
    <t>AAMCO TOTAL CAR CARE, 5120 ROUTE 38, PENNSAUKEN NJ 08109</t>
  </si>
  <si>
    <t>NEW TRANSMISSION</t>
  </si>
  <si>
    <t>RIGHT REAR DOOR HANDLE BROKEN.</t>
  </si>
  <si>
    <t>ALVAREZ, DANIEL</t>
  </si>
  <si>
    <t>DALVAR0</t>
  </si>
  <si>
    <t>DICK ADAMS AUTO, 242 GRIFFIN ST, SALINAS CA 93901</t>
  </si>
  <si>
    <t xml:space="preserve"> TRAN ISSUES</t>
  </si>
  <si>
    <t>DTOPEL</t>
  </si>
  <si>
    <t>FERGUSON, BRANDON</t>
  </si>
  <si>
    <t>LARRY PUCKETT CHEVROLET, PO BOX 680280, PRATTVILLE AL 36068</t>
  </si>
  <si>
    <t xml:space="preserve"> AC CONCERNS</t>
  </si>
  <si>
    <t>1001 NORTH WESLEYAN BOULEVARD ROCKY MOUNT,NORTH CAROLINA,US 27804</t>
  </si>
  <si>
    <t>UNIT IS LEAKING GASONLINE UNDERNEATHE THE ENGINE. NOT FROM THE GAS TANK ITSELF. UNIT IS LEAKING WHEN THE UNIT ON</t>
  </si>
  <si>
    <t>AAMCO TOTAL CAR CARE, 628 E FRANCIS AVE, SPOKANE WA 99208</t>
  </si>
  <si>
    <t>HE TRANSMISSION IS FAILING, NOT SHIFTING INTO 3RD GEAR</t>
  </si>
  <si>
    <t>TIRE ISSUE</t>
  </si>
  <si>
    <t>BRAKES MAKING NOISE, 	COOLANT SMELL</t>
  </si>
  <si>
    <t xml:space="preserve"> CALEB WILSON</t>
  </si>
  <si>
    <t>CWILSO2</t>
  </si>
  <si>
    <t>PEP BOYS, 6300 MIDLOTHIAN TPK, RICHMOND VA 23225</t>
  </si>
  <si>
    <t>LOST POWER</t>
  </si>
  <si>
    <t>A/C IS BLOWING HOT AIR</t>
  </si>
  <si>
    <t>OWENS, RONALD</t>
  </si>
  <si>
    <t>FIRESTONE COMPLETE AUTO CARE, 10001 US 64, MEMPHIS TN 38016</t>
  </si>
  <si>
    <t>CEL ON &amp; LOW POWER</t>
  </si>
  <si>
    <t xml:space="preserve">PEP BOYS 1901 MacArthur Rd, Whitehall Township, PA 18052 </t>
  </si>
  <si>
    <t>TRANS IS SLIPPING, KEYS NOT WORKING ON SLIDE OR BACK DOORS</t>
  </si>
  <si>
    <t>FIRESTONE COMPLETE AUTO CARE, 37 E NINE MILE RD, PENSACOLA FL 32534</t>
  </si>
  <si>
    <t>CEL ON - BURNING SMELL AND LOW COOLANT IN OVERFLOW. SENT</t>
  </si>
  <si>
    <t>MAKING TERRIBLE NOISE - AS SOON AS YOU START IT - GETS WORSE WHILE MOVING</t>
  </si>
  <si>
    <t>Michael Timmons</t>
  </si>
  <si>
    <t>All American auto 810 s reed road Kokomo Indiana 46902</t>
  </si>
  <si>
    <t>A BLOWER ISSUE</t>
  </si>
  <si>
    <t>DAVIS, BRIAN</t>
  </si>
  <si>
    <t>TEXOMA FLEET &amp; AUTO REPAIR, 2814 KELL BLVD W, WICHITA FALLS TX 76309</t>
  </si>
  <si>
    <t>A/C DOES NOT BLOW INTERMITTENTLY, CHECK ENGINE LIGHT ON.</t>
  </si>
  <si>
    <t>CEL ON - SIMILAR ISSUE</t>
  </si>
  <si>
    <t>PEP BOYS, 1177 BOSTON RD, SPRINGFIELD MA 01119</t>
  </si>
  <si>
    <t>BRAKE, EXHAUST, SUSPENSION, &amp; TIRE/WHEEL CONCERNS</t>
  </si>
  <si>
    <t>HARDIN, VANCE</t>
  </si>
  <si>
    <t>VHARDIN</t>
  </si>
  <si>
    <t>PEP BOYS 10225 SOUTH TEXAS SUGARLAND TX 77449</t>
  </si>
  <si>
    <t>CEL ON/STABILITRACK WILL NOT GO OVER 20 MILES AN HOUR</t>
  </si>
  <si>
    <t>PEP BOYS 1375 MARKET PLACE DR HENRIETTA 14623</t>
  </si>
  <si>
    <t>WILL NOT TURN OVER</t>
  </si>
  <si>
    <t>OIL PRESSURE IS DROPPING AT IDLE AND NOTIFYING LIGHT ON DASH</t>
  </si>
  <si>
    <t>4580 GREAT NORTHERN BLVD, NORTH OLMSTED, OH 44070, USA</t>
  </si>
  <si>
    <t>VOKAL, WILLIAM</t>
  </si>
  <si>
    <t>WVOKAL</t>
  </si>
  <si>
    <t>EIDE CHEVROLET, 1500 2ND ST NE, MANDAN ND 585543781</t>
  </si>
  <si>
    <t>CHECK ENG LIGHT ON, TRANSMISSION LEAK</t>
  </si>
  <si>
    <t>LEMOS, DOMINGO</t>
  </si>
  <si>
    <t>DLEMOS</t>
  </si>
  <si>
    <t>FIRESTONE COMPLETE AUTO CARE, 10780 PEBBLE HILLS BLVD, EL PASO TX 79935</t>
  </si>
  <si>
    <t>VEHICLE NOT STARTING,FUEL PUMP LEAKING</t>
  </si>
  <si>
    <t>Unit</t>
  </si>
  <si>
    <t>Group</t>
  </si>
  <si>
    <t>Assigned Team</t>
  </si>
  <si>
    <t>0004766</t>
  </si>
  <si>
    <t>Rob &amp; Andrea</t>
  </si>
  <si>
    <t>0007435</t>
  </si>
  <si>
    <t>0007670</t>
  </si>
  <si>
    <t>0007744</t>
  </si>
  <si>
    <t>0007983</t>
  </si>
  <si>
    <t>0008035</t>
  </si>
  <si>
    <t>0008175</t>
  </si>
  <si>
    <t>0008420</t>
  </si>
  <si>
    <t>0008380</t>
  </si>
  <si>
    <t>0006141</t>
  </si>
  <si>
    <t>0007084</t>
  </si>
  <si>
    <t>0007323</t>
  </si>
  <si>
    <t>0008096</t>
  </si>
  <si>
    <t>0008162</t>
  </si>
  <si>
    <t>0008206</t>
  </si>
  <si>
    <t>0008220</t>
  </si>
  <si>
    <t>0008309</t>
  </si>
  <si>
    <t>0008555</t>
  </si>
  <si>
    <t>0008935</t>
  </si>
  <si>
    <t>0007088</t>
  </si>
  <si>
    <t>Carol &amp; Tasha</t>
  </si>
  <si>
    <t>0007108</t>
  </si>
  <si>
    <t>0007995</t>
  </si>
  <si>
    <t>0008107</t>
  </si>
  <si>
    <t>0008147</t>
  </si>
  <si>
    <t>0008158</t>
  </si>
  <si>
    <t>0008169</t>
  </si>
  <si>
    <t>0008184</t>
  </si>
  <si>
    <t>0008228</t>
  </si>
  <si>
    <t>0008366</t>
  </si>
  <si>
    <t>Rental Tech Enterprise ID</t>
  </si>
  <si>
    <t>Truck Listed for Rental</t>
  </si>
  <si>
    <t>Rental Start Date</t>
  </si>
  <si>
    <t>Rental Days</t>
  </si>
  <si>
    <t xml:space="preserve">Rental under Name: </t>
  </si>
  <si>
    <t>Truck Assigned to in TPMS</t>
  </si>
  <si>
    <t>Truck assigned to in TPMS Enterprise ID</t>
  </si>
  <si>
    <t xml:space="preserve">LU Employment Service Date </t>
  </si>
  <si>
    <t>Less than 14 days</t>
  </si>
  <si>
    <t>61432</t>
  </si>
  <si>
    <t>21 plus days</t>
  </si>
  <si>
    <t>ADAM BEHLER</t>
  </si>
  <si>
    <t>61222</t>
  </si>
  <si>
    <t>ARTHUR BIBLE</t>
  </si>
  <si>
    <t>RESEARCH!!</t>
  </si>
  <si>
    <t>ARTHUR BIBLE JR</t>
  </si>
  <si>
    <t>46689</t>
  </si>
  <si>
    <t>28 plus days</t>
  </si>
  <si>
    <t>JONATHAN MCMEINS</t>
  </si>
  <si>
    <t>AMIR BLAND</t>
  </si>
  <si>
    <t>ABLAND</t>
  </si>
  <si>
    <t>AMIR BLAND-ASWAD</t>
  </si>
  <si>
    <t>ALEX BRAVAR</t>
  </si>
  <si>
    <t>ALEX CHRISTIAN</t>
  </si>
  <si>
    <t>ALLAN EMERSON</t>
  </si>
  <si>
    <t>23254</t>
  </si>
  <si>
    <t>ALLEN ENGEN</t>
  </si>
  <si>
    <t>ANTHONY ESPOSITO</t>
  </si>
  <si>
    <t>46598</t>
  </si>
  <si>
    <t>ASCHBEA FELIX</t>
  </si>
  <si>
    <t>46972</t>
  </si>
  <si>
    <t>ADAM FRELICK</t>
  </si>
  <si>
    <t>AFRELIC</t>
  </si>
  <si>
    <t>46044</t>
  </si>
  <si>
    <t>AARON FRUCHEY</t>
  </si>
  <si>
    <t>46218</t>
  </si>
  <si>
    <t>14 plus days</t>
  </si>
  <si>
    <t>ALDO GAMEZ</t>
  </si>
  <si>
    <t>ANTHONY GILLIS</t>
  </si>
  <si>
    <t>61208</t>
  </si>
  <si>
    <t>ALBERTO GONZALEZ</t>
  </si>
  <si>
    <t>06008</t>
  </si>
  <si>
    <t>ABDUL LATIF KATAWAZI</t>
  </si>
  <si>
    <t>06609</t>
  </si>
  <si>
    <t>ANTHONY LACEY</t>
  </si>
  <si>
    <t>46431</t>
  </si>
  <si>
    <t>ASHLEY OROZCO</t>
  </si>
  <si>
    <t>ANTHONY PARSONS</t>
  </si>
  <si>
    <t>ANTHONY PARSON</t>
  </si>
  <si>
    <t>46748</t>
  </si>
  <si>
    <t>ANDREW RICHARDSON</t>
  </si>
  <si>
    <t>23340</t>
  </si>
  <si>
    <t>ABDUL SALAM</t>
  </si>
  <si>
    <t>ASALAM</t>
  </si>
  <si>
    <t>06633</t>
  </si>
  <si>
    <t>ANTHONY EDUARDO SALVADOR</t>
  </si>
  <si>
    <t>ANTHONY SALVADOR</t>
  </si>
  <si>
    <t>36606</t>
  </si>
  <si>
    <t>AHMADPARWIZ SAMADI</t>
  </si>
  <si>
    <t>AHMAD PARWIZ SAMADI</t>
  </si>
  <si>
    <t>46960</t>
  </si>
  <si>
    <t>AHMAD SARWARY</t>
  </si>
  <si>
    <t>AHMAD GHAYOR SARWARY</t>
  </si>
  <si>
    <t>ASARWAR</t>
  </si>
  <si>
    <t>47022</t>
  </si>
  <si>
    <t>ALEX SIMONDS</t>
  </si>
  <si>
    <t>21174</t>
  </si>
  <si>
    <t>ALEXANDER SMITH</t>
  </si>
  <si>
    <t>23474</t>
  </si>
  <si>
    <t>AUSTIN CLAIR</t>
  </si>
  <si>
    <t>AUSTIN STCLAIR</t>
  </si>
  <si>
    <t>61812</t>
  </si>
  <si>
    <t>ANTHONY STEPHENSON</t>
  </si>
  <si>
    <t>61386</t>
  </si>
  <si>
    <t>AUDREY WATTERSON</t>
  </si>
  <si>
    <t>36667</t>
  </si>
  <si>
    <t>ANDRAE WRIGHT</t>
  </si>
  <si>
    <t>CYMONE WRIGHT</t>
  </si>
  <si>
    <t>AWRIGHT</t>
  </si>
  <si>
    <t>47001</t>
  </si>
  <si>
    <t>ANDRE YOUNG</t>
  </si>
  <si>
    <t>BRIC BRADLEY</t>
  </si>
  <si>
    <t>46896</t>
  </si>
  <si>
    <t>BRANDON BROWNLEE</t>
  </si>
  <si>
    <t>BRANDON BROWNLEE SR</t>
  </si>
  <si>
    <t>47078</t>
  </si>
  <si>
    <t>BRANDEN FARRELL</t>
  </si>
  <si>
    <t>BRENDAN FARRELL</t>
  </si>
  <si>
    <t>36785</t>
  </si>
  <si>
    <t>21190</t>
  </si>
  <si>
    <t>BRAD JONES</t>
  </si>
  <si>
    <t>BJONES1</t>
  </si>
  <si>
    <t>36196</t>
  </si>
  <si>
    <t>BLAKE KEITH</t>
  </si>
  <si>
    <t>24067</t>
  </si>
  <si>
    <t>BRIAN KIRK</t>
  </si>
  <si>
    <t>BKIRK</t>
  </si>
  <si>
    <t>BEN MCDOWELL</t>
  </si>
  <si>
    <t>61370</t>
  </si>
  <si>
    <t>BRIAN MILLS</t>
  </si>
  <si>
    <t>36438</t>
  </si>
  <si>
    <t>BRIAN POWERS</t>
  </si>
  <si>
    <t>23860</t>
  </si>
  <si>
    <t>BRANDI SHELTON</t>
  </si>
  <si>
    <t>36185</t>
  </si>
  <si>
    <t>BRIAN TURNER</t>
  </si>
  <si>
    <t>BOBBY WATKINS</t>
  </si>
  <si>
    <t>BRANDON WEBB</t>
  </si>
  <si>
    <t>46652</t>
  </si>
  <si>
    <t>BRUCE WILLIAMS</t>
  </si>
  <si>
    <t>37306</t>
  </si>
  <si>
    <t>CARTER ANDERSEN</t>
  </si>
  <si>
    <t>36020</t>
  </si>
  <si>
    <t>CEDRIC ANDERSON</t>
  </si>
  <si>
    <t>46261</t>
  </si>
  <si>
    <t>CHRISTOPHER COOPER</t>
  </si>
  <si>
    <t>CHRISTOPHER DAVENPORT</t>
  </si>
  <si>
    <t>36894</t>
  </si>
  <si>
    <t>CHRISTOPHE FELTS</t>
  </si>
  <si>
    <t>CHRISTOPHER FELTS</t>
  </si>
  <si>
    <t>06568</t>
  </si>
  <si>
    <t>CORTEZ FLETCHER</t>
  </si>
  <si>
    <t>37251</t>
  </si>
  <si>
    <t>CONNOR LINGAFELTER-CRANE</t>
  </si>
  <si>
    <t>21180</t>
  </si>
  <si>
    <t>CESAR GOMEZ</t>
  </si>
  <si>
    <t>36915</t>
  </si>
  <si>
    <t>CHRISTOPHE SUTTON</t>
  </si>
  <si>
    <t>CHRISTOPHER SUTTON</t>
  </si>
  <si>
    <t>CEDRIC THOMAS</t>
  </si>
  <si>
    <t>61632</t>
  </si>
  <si>
    <t>CHLOE VISGAR</t>
  </si>
  <si>
    <t>46371</t>
  </si>
  <si>
    <t>CRAIG WELLS</t>
  </si>
  <si>
    <t>CHRISTOPHER WURTZ</t>
  </si>
  <si>
    <t>61165</t>
  </si>
  <si>
    <t>DAVID BARRINGER</t>
  </si>
  <si>
    <t>61104</t>
  </si>
  <si>
    <t>DAVID BEM</t>
  </si>
  <si>
    <t>61640</t>
  </si>
  <si>
    <t>DEVANTAE CASTO</t>
  </si>
  <si>
    <t>46572</t>
  </si>
  <si>
    <t>DAVID DEDON</t>
  </si>
  <si>
    <t>36443</t>
  </si>
  <si>
    <t>DANTE EVANS</t>
  </si>
  <si>
    <t>DONTA EVANS</t>
  </si>
  <si>
    <t>DONALD HANSON</t>
  </si>
  <si>
    <t>DWAYNE HOWELL</t>
  </si>
  <si>
    <t>ALAN HOLLIS</t>
  </si>
  <si>
    <t>DAVID JACKSON</t>
  </si>
  <si>
    <t>46580</t>
  </si>
  <si>
    <t>DARRELL LOGAN</t>
  </si>
  <si>
    <t>DLOGAN</t>
  </si>
  <si>
    <t>47014</t>
  </si>
  <si>
    <t>DOMINGO OZUNA</t>
  </si>
  <si>
    <t>DOZUNA</t>
  </si>
  <si>
    <t>46677</t>
  </si>
  <si>
    <t>DWIGHT PINK</t>
  </si>
  <si>
    <t>47094</t>
  </si>
  <si>
    <t>DARIUS SMITH</t>
  </si>
  <si>
    <t>36189</t>
  </si>
  <si>
    <t>DUANE SOWARDF</t>
  </si>
  <si>
    <t>DUANE SOWARDS</t>
  </si>
  <si>
    <t>DSOWARD</t>
  </si>
  <si>
    <t>22334</t>
  </si>
  <si>
    <t>DELROY WHITE</t>
  </si>
  <si>
    <t>DONALD WILSON</t>
  </si>
  <si>
    <t>ESTEBAN BANUELOS-MARTINEZ</t>
  </si>
  <si>
    <t>23325</t>
  </si>
  <si>
    <t>ERNESTO CHAVIRA</t>
  </si>
  <si>
    <t>36777</t>
  </si>
  <si>
    <t>ERIC DAVIS</t>
  </si>
  <si>
    <t>47019</t>
  </si>
  <si>
    <t>ERICK DENIS</t>
  </si>
  <si>
    <t>ELIJAH ENNIS</t>
  </si>
  <si>
    <t>ELIJAH JUAREZ</t>
  </si>
  <si>
    <t>23966</t>
  </si>
  <si>
    <t>22325</t>
  </si>
  <si>
    <t>ETHMANE VALL</t>
  </si>
  <si>
    <t>ETHMANE MOHAMED VALL</t>
  </si>
  <si>
    <t>ELISHA PEAKE</t>
  </si>
  <si>
    <t>46340</t>
  </si>
  <si>
    <t>46245</t>
  </si>
  <si>
    <t>NIGEL POWELL</t>
  </si>
  <si>
    <t>ERIN TIPTON</t>
  </si>
  <si>
    <t>61343</t>
  </si>
  <si>
    <t>FRANCISCO ARROYO</t>
  </si>
  <si>
    <t>FRANCISCO ARROYO-MEDINA</t>
  </si>
  <si>
    <t>61805</t>
  </si>
  <si>
    <t>FRANK GAYDOS</t>
  </si>
  <si>
    <t>46509</t>
  </si>
  <si>
    <t>46347</t>
  </si>
  <si>
    <t>FRANCISCO HERNANDEZ</t>
  </si>
  <si>
    <t>46855</t>
  </si>
  <si>
    <t>FRANK MURPHY</t>
  </si>
  <si>
    <t>FRANCIS MURPHY JR</t>
  </si>
  <si>
    <t>23377</t>
  </si>
  <si>
    <t>46280</t>
  </si>
  <si>
    <t>FRANK YANEZ</t>
  </si>
  <si>
    <t>46622</t>
  </si>
  <si>
    <t>22249</t>
  </si>
  <si>
    <t>GEORGE JOHNSON</t>
  </si>
  <si>
    <t>36215</t>
  </si>
  <si>
    <t>36516</t>
  </si>
  <si>
    <t>GEORGE LLOYD</t>
  </si>
  <si>
    <t>46601</t>
  </si>
  <si>
    <t>GERALD MINIER</t>
  </si>
  <si>
    <t>22380</t>
  </si>
  <si>
    <t>GARRETT OMARA</t>
  </si>
  <si>
    <t>23302</t>
  </si>
  <si>
    <t>KOREY MINNERD</t>
  </si>
  <si>
    <t>GEORGE PAGONAS</t>
  </si>
  <si>
    <t>06585</t>
  </si>
  <si>
    <t>46313</t>
  </si>
  <si>
    <t>GARY SMITH</t>
  </si>
  <si>
    <t>HAMAYOON AZIMI</t>
  </si>
  <si>
    <t>47280</t>
  </si>
  <si>
    <t>46269</t>
  </si>
  <si>
    <t>HAROLD CONNER</t>
  </si>
  <si>
    <t>HILARIO GONZALES</t>
  </si>
  <si>
    <t>HILARIO GONZALES JR</t>
  </si>
  <si>
    <t>61376</t>
  </si>
  <si>
    <t>HUNG HA</t>
  </si>
  <si>
    <t>61467</t>
  </si>
  <si>
    <t>HAROLD LEWIS</t>
  </si>
  <si>
    <t>36051</t>
  </si>
  <si>
    <t>HABIBULLAH QURAISHI</t>
  </si>
  <si>
    <t>HAI TRAN</t>
  </si>
  <si>
    <t>36031</t>
  </si>
  <si>
    <t>HAROLD WHEELER</t>
  </si>
  <si>
    <t>IJAZ FAROOQ</t>
  </si>
  <si>
    <t>24070</t>
  </si>
  <si>
    <t>IAN LACY</t>
  </si>
  <si>
    <t>46759</t>
  </si>
  <si>
    <t>IGNACIO SALINAS-GONZALEZ</t>
  </si>
  <si>
    <t>IGNACIO SALINAS</t>
  </si>
  <si>
    <t>21162</t>
  </si>
  <si>
    <t>ILJIR ZULFIU</t>
  </si>
  <si>
    <t>36604</t>
  </si>
  <si>
    <t>JEREMY ALVAREZ</t>
  </si>
  <si>
    <t>46688</t>
  </si>
  <si>
    <t>JOHN ARRINGTON</t>
  </si>
  <si>
    <t>46982</t>
  </si>
  <si>
    <t>JONATHAN BOULEY</t>
  </si>
  <si>
    <t>JONATHAN BOULAY</t>
  </si>
  <si>
    <t>JBOULAY</t>
  </si>
  <si>
    <t>JOHN CASEY</t>
  </si>
  <si>
    <t>21557</t>
  </si>
  <si>
    <t>47091</t>
  </si>
  <si>
    <t>JOSEPH COLE</t>
  </si>
  <si>
    <t>JCOLE</t>
  </si>
  <si>
    <t>61149</t>
  </si>
  <si>
    <t>JAMES COLEMAN</t>
  </si>
  <si>
    <t>46486</t>
  </si>
  <si>
    <t>JASON DADE</t>
  </si>
  <si>
    <t>JDADE0</t>
  </si>
  <si>
    <t>46581</t>
  </si>
  <si>
    <t>JAMES DAWSON</t>
  </si>
  <si>
    <t>JOSHUA DICKERSON</t>
  </si>
  <si>
    <t>JDICKE0</t>
  </si>
  <si>
    <t>36228</t>
  </si>
  <si>
    <t>JABARI FELTON</t>
  </si>
  <si>
    <t>47293</t>
  </si>
  <si>
    <t>JORDAN FLENNIKEN</t>
  </si>
  <si>
    <t>JASON FLETCHER</t>
  </si>
  <si>
    <t>JUAN FLORES</t>
  </si>
  <si>
    <t>47043</t>
  </si>
  <si>
    <t>JOHN GAQUIN</t>
  </si>
  <si>
    <t>JOHN GAQUIN JR</t>
  </si>
  <si>
    <t>23498</t>
  </si>
  <si>
    <t>JUSTIN GREENE</t>
  </si>
  <si>
    <t>JOSEPH HARRISON</t>
  </si>
  <si>
    <t>47209</t>
  </si>
  <si>
    <t>JAMES HEMINGTON</t>
  </si>
  <si>
    <t>46597</t>
  </si>
  <si>
    <t>JUSTIN HOFFMAN</t>
  </si>
  <si>
    <t>61306</t>
  </si>
  <si>
    <t>JEFFREY HUME</t>
  </si>
  <si>
    <t>61564</t>
  </si>
  <si>
    <t>JON JACKSON</t>
  </si>
  <si>
    <t>JACOB LANG</t>
  </si>
  <si>
    <t>JAMES LEWIS</t>
  </si>
  <si>
    <t>61755</t>
  </si>
  <si>
    <t>JAMES LONG</t>
  </si>
  <si>
    <t>36096</t>
  </si>
  <si>
    <t>SUSIE LOPEZ</t>
  </si>
  <si>
    <t>JESUSA LOPEZ</t>
  </si>
  <si>
    <t>21264</t>
  </si>
  <si>
    <t>JOSE LOPEZ</t>
  </si>
  <si>
    <t>46531</t>
  </si>
  <si>
    <t>JOHN MCCABE</t>
  </si>
  <si>
    <t>61650</t>
  </si>
  <si>
    <t>JOSEPH MENDOZA</t>
  </si>
  <si>
    <t>JAVEN MITT</t>
  </si>
  <si>
    <t>JORGE PENA</t>
  </si>
  <si>
    <t>JAIME QUINONES</t>
  </si>
  <si>
    <t>21076</t>
  </si>
  <si>
    <t>JOSHUA RAITTER</t>
  </si>
  <si>
    <t>21095</t>
  </si>
  <si>
    <t>JC RODRIGUEZ</t>
  </si>
  <si>
    <t>61053</t>
  </si>
  <si>
    <t>JAMES SABADO</t>
  </si>
  <si>
    <t>JOSHUA SEVREY</t>
  </si>
  <si>
    <t>JORGE SORIANO</t>
  </si>
  <si>
    <t>61232</t>
  </si>
  <si>
    <t>JACOB STEVENSON</t>
  </si>
  <si>
    <t>46482</t>
  </si>
  <si>
    <t>46024</t>
  </si>
  <si>
    <t>JOANNA PADILLA</t>
  </si>
  <si>
    <t>46625</t>
  </si>
  <si>
    <t>JOSHUA VARGAS</t>
  </si>
  <si>
    <t>46796</t>
  </si>
  <si>
    <t>JEREMY WATERS</t>
  </si>
  <si>
    <t>37268</t>
  </si>
  <si>
    <t>JUSTIN WILBER</t>
  </si>
  <si>
    <t>61382</t>
  </si>
  <si>
    <t>23932</t>
  </si>
  <si>
    <t>JEFFERY YOWE</t>
  </si>
  <si>
    <t>37239</t>
  </si>
  <si>
    <t>36417</t>
  </si>
  <si>
    <t>MICHAEL BONOMI</t>
  </si>
  <si>
    <t>KEVIN COLEMAN</t>
  </si>
  <si>
    <t>23140</t>
  </si>
  <si>
    <t>KENNETH GOOD</t>
  </si>
  <si>
    <t>21016</t>
  </si>
  <si>
    <t>71012</t>
  </si>
  <si>
    <t>KENNETH HAYMER</t>
  </si>
  <si>
    <t>KEVIN JARRETT</t>
  </si>
  <si>
    <t>21175</t>
  </si>
  <si>
    <t>KYLE TATUM</t>
  </si>
  <si>
    <t>61148</t>
  </si>
  <si>
    <t>KEVIN TERRELL</t>
  </si>
  <si>
    <t>37125</t>
  </si>
  <si>
    <t>KAREEM WILLIAMS</t>
  </si>
  <si>
    <t>36676</t>
  </si>
  <si>
    <t>LIONEST BONIN</t>
  </si>
  <si>
    <t>LAVER CRAWFORD</t>
  </si>
  <si>
    <t>LUTHER COOPER</t>
  </si>
  <si>
    <t>LUTHER ERBY COOPER</t>
  </si>
  <si>
    <t>23874</t>
  </si>
  <si>
    <t>LETWAN HAND</t>
  </si>
  <si>
    <t>36315</t>
  </si>
  <si>
    <t>LUIS PEREZ</t>
  </si>
  <si>
    <t>46799</t>
  </si>
  <si>
    <t>LIAM POSADAS</t>
  </si>
  <si>
    <t>61574</t>
  </si>
  <si>
    <t>LEVI REEVE</t>
  </si>
  <si>
    <t>LOUIS SMITH</t>
  </si>
  <si>
    <t>36568</t>
  </si>
  <si>
    <t>22161</t>
  </si>
  <si>
    <t>MARK JR</t>
  </si>
  <si>
    <t>MARK ADAMS JR</t>
  </si>
  <si>
    <t>MICHAEL ANGELO</t>
  </si>
  <si>
    <t>46164</t>
  </si>
  <si>
    <t>MARCO ARZUAGA</t>
  </si>
  <si>
    <t>46589</t>
  </si>
  <si>
    <t>MITCHELL BECKNER</t>
  </si>
  <si>
    <t>MBECKNE</t>
  </si>
  <si>
    <t>46364</t>
  </si>
  <si>
    <t>MANUEL BENAVIDES</t>
  </si>
  <si>
    <t>MICHAEL BILLLUPS</t>
  </si>
  <si>
    <t>47021</t>
  </si>
  <si>
    <t>KEANU ALDARONDO</t>
  </si>
  <si>
    <t>KALDARO</t>
  </si>
  <si>
    <t>23467</t>
  </si>
  <si>
    <t>MACK BRAGGS</t>
  </si>
  <si>
    <t>MAURY CAMARA</t>
  </si>
  <si>
    <t>47172</t>
  </si>
  <si>
    <t>MICHAEL CARGILL</t>
  </si>
  <si>
    <t>MCARGIL</t>
  </si>
  <si>
    <t>46465</t>
  </si>
  <si>
    <t>MARSHALL COSTELLO</t>
  </si>
  <si>
    <t>47087</t>
  </si>
  <si>
    <t>MARC DAVIS</t>
  </si>
  <si>
    <t>MARCUS FULLWOOD</t>
  </si>
  <si>
    <t>46528</t>
  </si>
  <si>
    <t>MARCUS GIBSON</t>
  </si>
  <si>
    <t>MGIBSON</t>
  </si>
  <si>
    <t>47273</t>
  </si>
  <si>
    <t>MARK HIGGINS</t>
  </si>
  <si>
    <t>46873</t>
  </si>
  <si>
    <t>MICHAEL JOHNSON</t>
  </si>
  <si>
    <t>22101</t>
  </si>
  <si>
    <t>JAMSHID HABIBI</t>
  </si>
  <si>
    <t>MUJEEB KHAN</t>
  </si>
  <si>
    <t>MKHAN1</t>
  </si>
  <si>
    <t>MARK KRUGER</t>
  </si>
  <si>
    <t>61164</t>
  </si>
  <si>
    <t>MARK LEMOINE</t>
  </si>
  <si>
    <t>61367</t>
  </si>
  <si>
    <t>MARK MCGILL</t>
  </si>
  <si>
    <t>MICHAEL PAREDES</t>
  </si>
  <si>
    <t>MARK POLITE</t>
  </si>
  <si>
    <t>61607</t>
  </si>
  <si>
    <t>MIKE PROBST</t>
  </si>
  <si>
    <t>MICHAEL PROBST</t>
  </si>
  <si>
    <t>46141</t>
  </si>
  <si>
    <t>WILLIE HYNES</t>
  </si>
  <si>
    <t>WHYNES</t>
  </si>
  <si>
    <t>46990</t>
  </si>
  <si>
    <t>MAHMOOD WALI</t>
  </si>
  <si>
    <t>MUHAMMAD WALI</t>
  </si>
  <si>
    <t>MUHAMMAD BILAL WALI</t>
  </si>
  <si>
    <t>61462</t>
  </si>
  <si>
    <t>MIKE WRIGHT</t>
  </si>
  <si>
    <t>61328</t>
  </si>
  <si>
    <t>MOHAMMAD YOUSUFY</t>
  </si>
  <si>
    <t>MOHAMMAD ASIF YOUSUFY</t>
  </si>
  <si>
    <t>46205</t>
  </si>
  <si>
    <t>NICHOLAS ALMARAZ</t>
  </si>
  <si>
    <t>61219</t>
  </si>
  <si>
    <t>NOAH BOX</t>
  </si>
  <si>
    <t>61100</t>
  </si>
  <si>
    <t>NIKITA BOYER</t>
  </si>
  <si>
    <t>NEDZAD CRNALIC</t>
  </si>
  <si>
    <t>06611</t>
  </si>
  <si>
    <t>WARREN BURTON</t>
  </si>
  <si>
    <t>Not Assigned in TPMS!!</t>
  </si>
  <si>
    <t>LONDON WILLIAMS</t>
  </si>
  <si>
    <t>SHAWN BLOUNT</t>
  </si>
  <si>
    <t>21547</t>
  </si>
  <si>
    <t>ERIC CONSUEGRA</t>
  </si>
  <si>
    <t>23061</t>
  </si>
  <si>
    <t>DARYL WILLIAMS</t>
  </si>
  <si>
    <t>23150</t>
  </si>
  <si>
    <t>DAVIDW JACKSON</t>
  </si>
  <si>
    <t>23548</t>
  </si>
  <si>
    <t>KYLEN HARRIS</t>
  </si>
  <si>
    <t>MICHAEL COLLINS</t>
  </si>
  <si>
    <t>24021</t>
  </si>
  <si>
    <t>BENITO MONTIEL</t>
  </si>
  <si>
    <t>24072</t>
  </si>
  <si>
    <t>PHILLIP WILLIAMS</t>
  </si>
  <si>
    <t>24090</t>
  </si>
  <si>
    <t>ADLER CADET</t>
  </si>
  <si>
    <t>ACADET</t>
  </si>
  <si>
    <t>24118</t>
  </si>
  <si>
    <t>CARLOS BARNES</t>
  </si>
  <si>
    <t>36637</t>
  </si>
  <si>
    <t>JON WILSON</t>
  </si>
  <si>
    <t>36902</t>
  </si>
  <si>
    <t>ROBERT SAUCEDO</t>
  </si>
  <si>
    <t>36982</t>
  </si>
  <si>
    <t>WILLIAM VOKAL</t>
  </si>
  <si>
    <t>37233</t>
  </si>
  <si>
    <t>THOMAS YANKIE</t>
  </si>
  <si>
    <t>37241</t>
  </si>
  <si>
    <t>MATTHEW WILLIAMSON</t>
  </si>
  <si>
    <t>MWILLI1</t>
  </si>
  <si>
    <t>37243</t>
  </si>
  <si>
    <t>OMAR HERNANDEZ</t>
  </si>
  <si>
    <t>37359</t>
  </si>
  <si>
    <t>JOSHUA JACOBS</t>
  </si>
  <si>
    <t>46249</t>
  </si>
  <si>
    <t>STEPHEN PARKER</t>
  </si>
  <si>
    <t>REGINALD HOSEY</t>
  </si>
  <si>
    <t>RHOSEY</t>
  </si>
  <si>
    <t>46490</t>
  </si>
  <si>
    <t>46551</t>
  </si>
  <si>
    <t>46657</t>
  </si>
  <si>
    <t>COREY KING</t>
  </si>
  <si>
    <t>CKING</t>
  </si>
  <si>
    <t>ROBERT BROOME</t>
  </si>
  <si>
    <t>46817</t>
  </si>
  <si>
    <t>BENNIE GUZMAN</t>
  </si>
  <si>
    <t>BGUZMAN</t>
  </si>
  <si>
    <t>46946</t>
  </si>
  <si>
    <t>JOHN WILLIAMS</t>
  </si>
  <si>
    <t>ALLEN KUHN</t>
  </si>
  <si>
    <t>46962</t>
  </si>
  <si>
    <t>SASIULLAH MEHRABI</t>
  </si>
  <si>
    <t>46994</t>
  </si>
  <si>
    <t>JOSEPH LOCK</t>
  </si>
  <si>
    <t>47020</t>
  </si>
  <si>
    <t>SHANE KELLY</t>
  </si>
  <si>
    <t>SKELLY3</t>
  </si>
  <si>
    <t>47032</t>
  </si>
  <si>
    <t>CURTIS FRANCIS</t>
  </si>
  <si>
    <t>CFRANCI</t>
  </si>
  <si>
    <t>47052</t>
  </si>
  <si>
    <t>PHILIP KARAMUZE</t>
  </si>
  <si>
    <t>TIMOTHY GOSSELIN</t>
  </si>
  <si>
    <t>SERGI STRENOVYCH</t>
  </si>
  <si>
    <t>61198</t>
  </si>
  <si>
    <t>DAVID NEAL</t>
  </si>
  <si>
    <t>LATARGI FOWLER</t>
  </si>
  <si>
    <t>61217</t>
  </si>
  <si>
    <t>HUY HA</t>
  </si>
  <si>
    <t>61516</t>
  </si>
  <si>
    <t>RAMON SALINAS</t>
  </si>
  <si>
    <t>RSALIN3</t>
  </si>
  <si>
    <t>61605</t>
  </si>
  <si>
    <t>KENNETH LARMAY</t>
  </si>
  <si>
    <t>21049</t>
  </si>
  <si>
    <t>RAYMOND SPRINGER</t>
  </si>
  <si>
    <t>RSPRING</t>
  </si>
  <si>
    <t>21537</t>
  </si>
  <si>
    <t>DONNIE BANKSTON</t>
  </si>
  <si>
    <t>21793</t>
  </si>
  <si>
    <t>088053</t>
  </si>
  <si>
    <t>THOMAS MANDELL</t>
  </si>
  <si>
    <t>47009</t>
  </si>
  <si>
    <t>61571</t>
  </si>
  <si>
    <t>EDWARD GRULLO</t>
  </si>
  <si>
    <t>37049</t>
  </si>
  <si>
    <t>Not assigned in TPMS!!</t>
  </si>
  <si>
    <t>OJ BLEUS</t>
  </si>
  <si>
    <t>61316</t>
  </si>
  <si>
    <t>PAUL BRADY</t>
  </si>
  <si>
    <t>37230</t>
  </si>
  <si>
    <t>PHILIP CAMPBELL</t>
  </si>
  <si>
    <t>47075</t>
  </si>
  <si>
    <t>PATRICK LICATA</t>
  </si>
  <si>
    <t>36655</t>
  </si>
  <si>
    <t>PATRICK SKOCELAS</t>
  </si>
  <si>
    <t>61745</t>
  </si>
  <si>
    <t>ROBERTO AYALA</t>
  </si>
  <si>
    <t>ROBERTO AYALA MERCADO</t>
  </si>
  <si>
    <t>36882</t>
  </si>
  <si>
    <t>RENE CORTEZ</t>
  </si>
  <si>
    <t>61577</t>
  </si>
  <si>
    <t>RAYMOND DELEKTA</t>
  </si>
  <si>
    <t>RANCARLOS GARCIA</t>
  </si>
  <si>
    <t>47159</t>
  </si>
  <si>
    <t>RONALD GARRETT</t>
  </si>
  <si>
    <t>36234</t>
  </si>
  <si>
    <t>ROBERT HIGGINS</t>
  </si>
  <si>
    <t>23591</t>
  </si>
  <si>
    <t>ROBERT HUSTON</t>
  </si>
  <si>
    <t>ROBERT KELLY</t>
  </si>
  <si>
    <t>23798</t>
  </si>
  <si>
    <t>ROBERT POMNITZ</t>
  </si>
  <si>
    <t>21689</t>
  </si>
  <si>
    <t>RANDY PORTER</t>
  </si>
  <si>
    <t>36570</t>
  </si>
  <si>
    <t>RUDY RIVAS</t>
  </si>
  <si>
    <t>61555</t>
  </si>
  <si>
    <t>ROBERT SACHEZ</t>
  </si>
  <si>
    <t>ROBERT SANCHEZ PINO</t>
  </si>
  <si>
    <t>61443</t>
  </si>
  <si>
    <t>ROBERT SNOW</t>
  </si>
  <si>
    <t>ROBERT URQUHART</t>
  </si>
  <si>
    <t>46993</t>
  </si>
  <si>
    <t>RUBEN VENTURA</t>
  </si>
  <si>
    <t>37032</t>
  </si>
  <si>
    <t>SCOTTY BROWN</t>
  </si>
  <si>
    <t>SAYED FAKHRI</t>
  </si>
  <si>
    <t>SAYED FAROZ FAKHRI</t>
  </si>
  <si>
    <t>STEVEN FARRELL</t>
  </si>
  <si>
    <t>06121</t>
  </si>
  <si>
    <t>46511</t>
  </si>
  <si>
    <t>SAIFUDIN SANGIN</t>
  </si>
  <si>
    <t>23147</t>
  </si>
  <si>
    <t>SIDNEY GREEN</t>
  </si>
  <si>
    <t>SGREEN</t>
  </si>
  <si>
    <t>23571</t>
  </si>
  <si>
    <t>SEAN JOHNSON</t>
  </si>
  <si>
    <t>24114</t>
  </si>
  <si>
    <t>SEAN KELLY</t>
  </si>
  <si>
    <t>36597</t>
  </si>
  <si>
    <t>STEPHEN MEAD</t>
  </si>
  <si>
    <t>61309</t>
  </si>
  <si>
    <t>FARDEEN BASEL</t>
  </si>
  <si>
    <t>FBASEL</t>
  </si>
  <si>
    <t>SAFIULLAH MEHRABI</t>
  </si>
  <si>
    <t>SCOTT METKA</t>
  </si>
  <si>
    <t>SMETKA</t>
  </si>
  <si>
    <t>36184</t>
  </si>
  <si>
    <t>SALVATORE PALLOTTI</t>
  </si>
  <si>
    <t>61320</t>
  </si>
  <si>
    <t>SHYHEIM PELLE</t>
  </si>
  <si>
    <t>46541</t>
  </si>
  <si>
    <t>ANTHONY COOK</t>
  </si>
  <si>
    <t>SHANE SMIDDY</t>
  </si>
  <si>
    <t>SEAN WICKLANDER</t>
  </si>
  <si>
    <t>47392</t>
  </si>
  <si>
    <t>SONNY WINGER</t>
  </si>
  <si>
    <t>47420</t>
  </si>
  <si>
    <t>SHAQUON WISE</t>
  </si>
  <si>
    <t>41000</t>
  </si>
  <si>
    <t>TRAVIS ANGUS</t>
  </si>
  <si>
    <t>Not on HR File</t>
  </si>
  <si>
    <t>TIMOTHY BOLAND</t>
  </si>
  <si>
    <t>36636</t>
  </si>
  <si>
    <t>TIMOTHY BRUNT</t>
  </si>
  <si>
    <t>47252</t>
  </si>
  <si>
    <t>TYLER BURDICK</t>
  </si>
  <si>
    <t>21207</t>
  </si>
  <si>
    <t>COREY NEWELL</t>
  </si>
  <si>
    <t>TYLER CARNAHAN</t>
  </si>
  <si>
    <t>AUNDRAY GULLEY</t>
  </si>
  <si>
    <t>AGULLEY</t>
  </si>
  <si>
    <t>THEODORE DAILEY</t>
  </si>
  <si>
    <t>THOMAS DOHERTY</t>
  </si>
  <si>
    <t>21698</t>
  </si>
  <si>
    <t>PHILLIP LAWSON</t>
  </si>
  <si>
    <t>TIMOTHY GANN</t>
  </si>
  <si>
    <t>TGANN</t>
  </si>
  <si>
    <t>ETHAN SULLIVAN</t>
  </si>
  <si>
    <t>ESULLIV</t>
  </si>
  <si>
    <t>47412</t>
  </si>
  <si>
    <t>TIMOTHY HOLBROOK</t>
  </si>
  <si>
    <t>61094</t>
  </si>
  <si>
    <t>TERENCE JENKINS</t>
  </si>
  <si>
    <t>THEODORE KIMBERLING</t>
  </si>
  <si>
    <t>TADDERICK MATHIS</t>
  </si>
  <si>
    <t>TADDERICK MATHIS JR</t>
  </si>
  <si>
    <t>37057</t>
  </si>
  <si>
    <t>TRENT MATTHEWS</t>
  </si>
  <si>
    <t>TARA RAI</t>
  </si>
  <si>
    <t>21365</t>
  </si>
  <si>
    <t>VINCE ROSADO</t>
  </si>
  <si>
    <t>TOM WEBER</t>
  </si>
  <si>
    <t>47026</t>
  </si>
  <si>
    <t>VONZELL BEST</t>
  </si>
  <si>
    <t>VAN COUCH</t>
  </si>
  <si>
    <t>46276</t>
  </si>
  <si>
    <t>VICTOR HAWKINS</t>
  </si>
  <si>
    <t>61661</t>
  </si>
  <si>
    <t>VAUGHN HOWARD</t>
  </si>
  <si>
    <t>V DAL TUIOFU</t>
  </si>
  <si>
    <t>V-DAL TUIOFU</t>
  </si>
  <si>
    <t>23844</t>
  </si>
  <si>
    <t>VINCENT WHALEY</t>
  </si>
  <si>
    <t>36269</t>
  </si>
  <si>
    <t>WILLIAM BROWN</t>
  </si>
  <si>
    <t>46212</t>
  </si>
  <si>
    <t>WINFRED BUTLER</t>
  </si>
  <si>
    <t>61666</t>
  </si>
  <si>
    <t>WILLIAM FOSTER</t>
  </si>
  <si>
    <t>22186</t>
  </si>
  <si>
    <t>WILLIAM PRICE</t>
  </si>
  <si>
    <t>23456</t>
  </si>
  <si>
    <t>WILLIE ROBERSON</t>
  </si>
  <si>
    <t>WROBERS</t>
  </si>
  <si>
    <t>Rental PO Requests by Reason</t>
  </si>
  <si>
    <t>Column Labels</t>
  </si>
  <si>
    <t>Total Rental POs</t>
  </si>
  <si>
    <t>Total % to total</t>
  </si>
  <si>
    <t>Row Labels</t>
  </si>
  <si>
    <t>Rental POs</t>
  </si>
  <si>
    <t>% to total</t>
  </si>
  <si>
    <t>New Hire Rental</t>
  </si>
  <si>
    <t>Truck Breakdown</t>
  </si>
  <si>
    <t>Total</t>
  </si>
  <si>
    <t>New Rental Rental POs</t>
  </si>
  <si>
    <t>New Rental % to Total</t>
  </si>
  <si>
    <t>Rental Extension Request Rental POs</t>
  </si>
  <si>
    <t>Rental Extension Request % to Total</t>
  </si>
  <si>
    <t>Total % to Total</t>
  </si>
  <si>
    <t>% to Total</t>
  </si>
  <si>
    <t>Grand Total</t>
  </si>
  <si>
    <t>(Multiple Items)</t>
  </si>
  <si>
    <t xml:space="preserve">Trim ENT ID: </t>
  </si>
  <si>
    <t>acatapa</t>
  </si>
  <si>
    <t>aoneill</t>
  </si>
  <si>
    <t>astenke</t>
  </si>
  <si>
    <t>avazque</t>
  </si>
  <si>
    <t>awilli1</t>
  </si>
  <si>
    <t>awright</t>
  </si>
  <si>
    <t>baguile</t>
  </si>
  <si>
    <t>bbardii</t>
  </si>
  <si>
    <t>bborder</t>
  </si>
  <si>
    <t>bkeith</t>
  </si>
  <si>
    <t>CARAUJ</t>
  </si>
  <si>
    <t>CCOLL16</t>
  </si>
  <si>
    <t>cgeorg0</t>
  </si>
  <si>
    <t>CGROCE</t>
  </si>
  <si>
    <t>CRODRIG</t>
  </si>
  <si>
    <t>dcasto</t>
  </si>
  <si>
    <t>dhussey</t>
  </si>
  <si>
    <t>DLAROSE</t>
  </si>
  <si>
    <t>drandol</t>
  </si>
  <si>
    <t>DRIVER6</t>
  </si>
  <si>
    <t>DTRIBIT1</t>
  </si>
  <si>
    <t>DWILDE2</t>
  </si>
  <si>
    <t>dwilli2</t>
  </si>
  <si>
    <t>ecarste</t>
  </si>
  <si>
    <t>GSIMPSO</t>
  </si>
  <si>
    <t>GWISE2</t>
  </si>
  <si>
    <t>jdyer2</t>
  </si>
  <si>
    <t>JMAR555</t>
  </si>
  <si>
    <t>jortiz</t>
  </si>
  <si>
    <t>jrowls</t>
  </si>
  <si>
    <t>jsingle</t>
  </si>
  <si>
    <t>jturne5</t>
  </si>
  <si>
    <t>kkeith</t>
  </si>
  <si>
    <t>ksolis</t>
  </si>
  <si>
    <t>lgomez0</t>
  </si>
  <si>
    <t>ljoshi0</t>
  </si>
  <si>
    <t>LKINNE2</t>
  </si>
  <si>
    <t>mcolli0</t>
  </si>
  <si>
    <t>mjenki1</t>
  </si>
  <si>
    <t>MVISCO</t>
  </si>
  <si>
    <t>nmitch6</t>
  </si>
  <si>
    <t>NTHORNE</t>
  </si>
  <si>
    <t>olope13</t>
  </si>
  <si>
    <t>PALEX</t>
  </si>
  <si>
    <t>pshaver</t>
  </si>
  <si>
    <t>qbelche</t>
  </si>
  <si>
    <t>RDELGAL</t>
  </si>
  <si>
    <t>RKINGII</t>
  </si>
  <si>
    <t>rlozoy</t>
  </si>
  <si>
    <t>RMARZO</t>
  </si>
  <si>
    <t>RMORRI5</t>
  </si>
  <si>
    <t>rneveri</t>
  </si>
  <si>
    <t>scummi8</t>
  </si>
  <si>
    <t>sjoh268</t>
  </si>
  <si>
    <t>sking27</t>
  </si>
  <si>
    <t>ssantil</t>
  </si>
  <si>
    <t>TCORENE</t>
  </si>
  <si>
    <t>tkimber</t>
  </si>
  <si>
    <t>twilkin</t>
  </si>
  <si>
    <t>VROSE2</t>
  </si>
  <si>
    <t>zwilson</t>
  </si>
  <si>
    <t>Trim ENT ID</t>
  </si>
  <si>
    <t>TRUCK_LU</t>
  </si>
  <si>
    <t>FULL_NAME</t>
  </si>
  <si>
    <t>DISTRICT</t>
  </si>
  <si>
    <t>TECH_NO</t>
  </si>
  <si>
    <t>TRUCK_NO</t>
  </si>
  <si>
    <t>ENTERPRISE_ID</t>
  </si>
  <si>
    <t>LAST_NAME</t>
  </si>
  <si>
    <t>FIRST_NAME</t>
  </si>
  <si>
    <t>MOBILEPHONENUMBER</t>
  </si>
  <si>
    <t>STATUS</t>
  </si>
  <si>
    <t>PRIMARYADDR1</t>
  </si>
  <si>
    <t>PRIMARYADDR2</t>
  </si>
  <si>
    <t>PRIMARYCITY</t>
  </si>
  <si>
    <t>PRIMARYSTATE</t>
  </si>
  <si>
    <t>PRIMARYZIP</t>
  </si>
  <si>
    <t>SHIPPING_SCHEDULE</t>
  </si>
  <si>
    <t>PDC_NO</t>
  </si>
  <si>
    <t>MANAGER_ENT_ID</t>
  </si>
  <si>
    <t>MANAGER_NAME</t>
  </si>
  <si>
    <t>EMAIL_ADDRESS</t>
  </si>
  <si>
    <t>FILE_DATE</t>
  </si>
  <si>
    <t>0016329</t>
  </si>
  <si>
    <t>006121</t>
  </si>
  <si>
    <t>FESSHAYE</t>
  </si>
  <si>
    <t>SOLOMON</t>
  </si>
  <si>
    <t>7830 Lewis Chapel Cir</t>
  </si>
  <si>
    <t>Unit  103</t>
  </si>
  <si>
    <t>Lorton</t>
  </si>
  <si>
    <t>NNYNNNN</t>
  </si>
  <si>
    <t>7038435717@tmomail.net</t>
  </si>
  <si>
    <t>06135</t>
  </si>
  <si>
    <t>KENNETH ROGERS</t>
  </si>
  <si>
    <t>0538454</t>
  </si>
  <si>
    <t>006135</t>
  </si>
  <si>
    <t>ROGERS</t>
  </si>
  <si>
    <t>KENNETH</t>
  </si>
  <si>
    <t>514 Bancroft Road</t>
  </si>
  <si>
    <t>Cherry Hill</t>
  </si>
  <si>
    <t>NNNYNNN</t>
  </si>
  <si>
    <t>MDOWNE0</t>
  </si>
  <si>
    <t>DOWNEY, MICHAEL</t>
  </si>
  <si>
    <t>8562035565@tmomail.net</t>
  </si>
  <si>
    <t>06206</t>
  </si>
  <si>
    <t>PETER HEMMINGS</t>
  </si>
  <si>
    <t>0002771</t>
  </si>
  <si>
    <t>006206</t>
  </si>
  <si>
    <t>PHEMMI0</t>
  </si>
  <si>
    <t>HEMMINGS</t>
  </si>
  <si>
    <t>PETER</t>
  </si>
  <si>
    <t>NNNNNYN</t>
  </si>
  <si>
    <t>TAYLOR, WILLIAM</t>
  </si>
  <si>
    <t>4782600632@vtext.com</t>
  </si>
  <si>
    <t>06401</t>
  </si>
  <si>
    <t>ROBERT SCOTT</t>
  </si>
  <si>
    <t>0301671</t>
  </si>
  <si>
    <t>006401</t>
  </si>
  <si>
    <t>SCOTT</t>
  </si>
  <si>
    <t>ROBERT</t>
  </si>
  <si>
    <t>Almo</t>
  </si>
  <si>
    <t>HOKANSON, KENNETH</t>
  </si>
  <si>
    <t>2709553019@tmomail.net</t>
  </si>
  <si>
    <t>0000687</t>
  </si>
  <si>
    <t>006568</t>
  </si>
  <si>
    <t>FLETCHER</t>
  </si>
  <si>
    <t>CORTEZ</t>
  </si>
  <si>
    <t>12060 COUNTY LINE RD</t>
  </si>
  <si>
    <t>STE J ADL/SHS-C FLETCHER</t>
  </si>
  <si>
    <t>JACKSON, JIMMY</t>
  </si>
  <si>
    <t>2148920567@tmomail.net</t>
  </si>
  <si>
    <t>06581</t>
  </si>
  <si>
    <t>PAUL CARRINGTON</t>
  </si>
  <si>
    <t>0021287</t>
  </si>
  <si>
    <t>006581</t>
  </si>
  <si>
    <t>CARRINGTON</t>
  </si>
  <si>
    <t>PAUL</t>
  </si>
  <si>
    <t>9108573163@vtext.com</t>
  </si>
  <si>
    <t>0846741</t>
  </si>
  <si>
    <t>006585</t>
  </si>
  <si>
    <t>PAULSEN</t>
  </si>
  <si>
    <t>GREGG</t>
  </si>
  <si>
    <t>204 W FRANKLIN ST</t>
  </si>
  <si>
    <t>METELKO, MATTHEW</t>
  </si>
  <si>
    <t>5635790302@tmomail.net</t>
  </si>
  <si>
    <t>06595</t>
  </si>
  <si>
    <t>TESFAYE SETEYE</t>
  </si>
  <si>
    <t>0496315</t>
  </si>
  <si>
    <t>006595</t>
  </si>
  <si>
    <t>TSETEYE</t>
  </si>
  <si>
    <t>SETEYE</t>
  </si>
  <si>
    <t>TESFAYE</t>
  </si>
  <si>
    <t>5104353678@tmomail.net</t>
  </si>
  <si>
    <t>06606</t>
  </si>
  <si>
    <t>VIKRAM DUTTA</t>
  </si>
  <si>
    <t>0021261</t>
  </si>
  <si>
    <t>006606</t>
  </si>
  <si>
    <t>VDUTTA</t>
  </si>
  <si>
    <t>DUTTA</t>
  </si>
  <si>
    <t>VIKRAM</t>
  </si>
  <si>
    <t>530 Napa Ave</t>
  </si>
  <si>
    <t>Radeo</t>
  </si>
  <si>
    <t>DPARK28</t>
  </si>
  <si>
    <t>PARKER, DESMOND</t>
  </si>
  <si>
    <t>5106960173@tmomail.net</t>
  </si>
  <si>
    <t>0021188</t>
  </si>
  <si>
    <t>006609</t>
  </si>
  <si>
    <t>LACEY</t>
  </si>
  <si>
    <t>ANTHONY</t>
  </si>
  <si>
    <t>LANDERS</t>
  </si>
  <si>
    <t>ANDERSON, LOGAN</t>
  </si>
  <si>
    <t>5309835186@tmomail.net</t>
  </si>
  <si>
    <t>06610</t>
  </si>
  <si>
    <t>AUSTIN JOHNSON</t>
  </si>
  <si>
    <t>0821603</t>
  </si>
  <si>
    <t>006610</t>
  </si>
  <si>
    <t>2005 Railroad Ave</t>
  </si>
  <si>
    <t>Yuba City</t>
  </si>
  <si>
    <t>9165076141@tmomail.net</t>
  </si>
  <si>
    <t>06616</t>
  </si>
  <si>
    <t>BOUN DOUANGDARA</t>
  </si>
  <si>
    <t>0936021</t>
  </si>
  <si>
    <t>006616</t>
  </si>
  <si>
    <t>DOUANGDARA</t>
  </si>
  <si>
    <t>BOUN</t>
  </si>
  <si>
    <t>4220 Limestone Dr</t>
  </si>
  <si>
    <t>5102464147@tmomail.net</t>
  </si>
  <si>
    <t>0632893</t>
  </si>
  <si>
    <t>006633</t>
  </si>
  <si>
    <t>SALVADOR</t>
  </si>
  <si>
    <t>1130 E PALMER AVE</t>
  </si>
  <si>
    <t>APT# 5</t>
  </si>
  <si>
    <t>SROMERO</t>
  </si>
  <si>
    <t>ROMERO RAMIREZ, SALVADOR</t>
  </si>
  <si>
    <t>6195720714@tmomail.net</t>
  </si>
  <si>
    <t>06695</t>
  </si>
  <si>
    <t>ANGEL ATRISCO</t>
  </si>
  <si>
    <t>0790915</t>
  </si>
  <si>
    <t>006695</t>
  </si>
  <si>
    <t>ATRISCO</t>
  </si>
  <si>
    <t>ANGEL</t>
  </si>
  <si>
    <t>NNNNYNN</t>
  </si>
  <si>
    <t>BARRIOS, LUIS</t>
  </si>
  <si>
    <t>8313468860@tmomail.net</t>
  </si>
  <si>
    <t>06702</t>
  </si>
  <si>
    <t>0012246</t>
  </si>
  <si>
    <t>006702</t>
  </si>
  <si>
    <t>BURTON</t>
  </si>
  <si>
    <t>santa maria</t>
  </si>
  <si>
    <t>8057929429@tmomail.net</t>
  </si>
  <si>
    <t>WARD YOUNG</t>
  </si>
  <si>
    <t>0891036</t>
  </si>
  <si>
    <t>021015</t>
  </si>
  <si>
    <t>YOUNG</t>
  </si>
  <si>
    <t>WARD</t>
  </si>
  <si>
    <t>1906 W CORTLAND AVE</t>
  </si>
  <si>
    <t>5596016297@tmomail.net</t>
  </si>
  <si>
    <t>0889303</t>
  </si>
  <si>
    <t>021016</t>
  </si>
  <si>
    <t>GRIFFIN</t>
  </si>
  <si>
    <t>KEITH</t>
  </si>
  <si>
    <t>9472 Mandrake Ct</t>
  </si>
  <si>
    <t>9169406300@tmomail.net</t>
  </si>
  <si>
    <t>21075</t>
  </si>
  <si>
    <t>MARK GARRETT</t>
  </si>
  <si>
    <t>0815357</t>
  </si>
  <si>
    <t>021075</t>
  </si>
  <si>
    <t>GARRETT</t>
  </si>
  <si>
    <t>MARK</t>
  </si>
  <si>
    <t>17853 JUNIPER ST</t>
  </si>
  <si>
    <t>Adelanto</t>
  </si>
  <si>
    <t>MOWINGS</t>
  </si>
  <si>
    <t>OWINGS, MARKQUISE</t>
  </si>
  <si>
    <t>9099187548@tmomail.net</t>
  </si>
  <si>
    <t>0003517</t>
  </si>
  <si>
    <t>021076</t>
  </si>
  <si>
    <t>RAITTER</t>
  </si>
  <si>
    <t>JOSHUA</t>
  </si>
  <si>
    <t>14789 S Ave 4 1/4 E</t>
  </si>
  <si>
    <t>9289203014@vtext.com</t>
  </si>
  <si>
    <t>21091</t>
  </si>
  <si>
    <t>0535906</t>
  </si>
  <si>
    <t>QUACH</t>
  </si>
  <si>
    <t>JOHNNY</t>
  </si>
  <si>
    <t>3031 Nevada Ave</t>
  </si>
  <si>
    <t>El Monte</t>
  </si>
  <si>
    <t>LIMAS JR, RUBEN</t>
  </si>
  <si>
    <t>6262032405@tmomail.net</t>
  </si>
  <si>
    <t>21093</t>
  </si>
  <si>
    <t>JAMES JAMIESON</t>
  </si>
  <si>
    <t>0774232</t>
  </si>
  <si>
    <t>021093</t>
  </si>
  <si>
    <t>JAMIESON</t>
  </si>
  <si>
    <t>JAMES</t>
  </si>
  <si>
    <t>8464 Montefino Court</t>
  </si>
  <si>
    <t>Las vegas</t>
  </si>
  <si>
    <t>DONHAM, CHOCKDI</t>
  </si>
  <si>
    <t>7027506341@tmomail.net</t>
  </si>
  <si>
    <t>0708453</t>
  </si>
  <si>
    <t>021095</t>
  </si>
  <si>
    <t>RODRIGUEZ</t>
  </si>
  <si>
    <t>JC</t>
  </si>
  <si>
    <t>23450 Newhall Ave</t>
  </si>
  <si>
    <t>Unit 60</t>
  </si>
  <si>
    <t>Newhall</t>
  </si>
  <si>
    <t>VASQUEZ, FRANCISCO</t>
  </si>
  <si>
    <t>6619360072@tmomail.net</t>
  </si>
  <si>
    <t>21099</t>
  </si>
  <si>
    <t>YOUNGCHO JUNG</t>
  </si>
  <si>
    <t>0748194</t>
  </si>
  <si>
    <t>021099</t>
  </si>
  <si>
    <t>YJUNG</t>
  </si>
  <si>
    <t>JUNG</t>
  </si>
  <si>
    <t>YOUNGCHO</t>
  </si>
  <si>
    <t>9255674364@tmomail.net</t>
  </si>
  <si>
    <t>21100</t>
  </si>
  <si>
    <t>ISAAC RUIZ</t>
  </si>
  <si>
    <t>0007369</t>
  </si>
  <si>
    <t>021100</t>
  </si>
  <si>
    <t>RUIZ</t>
  </si>
  <si>
    <t>ISAAC</t>
  </si>
  <si>
    <t>13916 Gridley Rd</t>
  </si>
  <si>
    <t>Norwalk</t>
  </si>
  <si>
    <t>REYES, CARLOS</t>
  </si>
  <si>
    <t>5625698493@tmomail.net</t>
  </si>
  <si>
    <t>21103</t>
  </si>
  <si>
    <t>MARTIN MADRIGAL JR</t>
  </si>
  <si>
    <t>0698761</t>
  </si>
  <si>
    <t>021103</t>
  </si>
  <si>
    <t>MADRIGAL JR</t>
  </si>
  <si>
    <t>6614168658@tmomail.net</t>
  </si>
  <si>
    <t>21107</t>
  </si>
  <si>
    <t>NILESH VYAS</t>
  </si>
  <si>
    <t>0632042</t>
  </si>
  <si>
    <t>021107</t>
  </si>
  <si>
    <t>VYAS</t>
  </si>
  <si>
    <t>NILESH</t>
  </si>
  <si>
    <t>17704 E Benwood St</t>
  </si>
  <si>
    <t>6264616008@tmomail.net</t>
  </si>
  <si>
    <t>21116</t>
  </si>
  <si>
    <t>BERNARDO ESTRADA</t>
  </si>
  <si>
    <t>0645325</t>
  </si>
  <si>
    <t>021116</t>
  </si>
  <si>
    <t>ESTRADA</t>
  </si>
  <si>
    <t>BERNARDO</t>
  </si>
  <si>
    <t>19702 Saticoy St</t>
  </si>
  <si>
    <t>8183581073@tmomail.net</t>
  </si>
  <si>
    <t>21122</t>
  </si>
  <si>
    <t>SERGIO DOMINGUEZ</t>
  </si>
  <si>
    <t>0850222</t>
  </si>
  <si>
    <t>021122</t>
  </si>
  <si>
    <t>DOMINGUEZ</t>
  </si>
  <si>
    <t>SERGIO</t>
  </si>
  <si>
    <t>20555 DEVONSHIRE ST</t>
  </si>
  <si>
    <t>#506</t>
  </si>
  <si>
    <t>CHATSWORTH</t>
  </si>
  <si>
    <t>91311</t>
  </si>
  <si>
    <t>8182056809@tmomail.net</t>
  </si>
  <si>
    <t>21125</t>
  </si>
  <si>
    <t>DANIEL COLUNGA</t>
  </si>
  <si>
    <t>0899765</t>
  </si>
  <si>
    <t>021125</t>
  </si>
  <si>
    <t>COLUNGA</t>
  </si>
  <si>
    <t>DANIEL</t>
  </si>
  <si>
    <t>1340 N Holmes Ave</t>
  </si>
  <si>
    <t>91764</t>
  </si>
  <si>
    <t>9094465213@tmomail.net</t>
  </si>
  <si>
    <t>0685784</t>
  </si>
  <si>
    <t>BANUELOS-MARTINEZ</t>
  </si>
  <si>
    <t>ESTEBAN</t>
  </si>
  <si>
    <t>1359 E Fairmont Ave</t>
  </si>
  <si>
    <t>5597685143@tmomail.net</t>
  </si>
  <si>
    <t>21148</t>
  </si>
  <si>
    <t>CHARLES GOLLING</t>
  </si>
  <si>
    <t>0008763</t>
  </si>
  <si>
    <t>021148</t>
  </si>
  <si>
    <t>GOLLING</t>
  </si>
  <si>
    <t>CHARLES</t>
  </si>
  <si>
    <t>3684 MANILA AVE</t>
  </si>
  <si>
    <t>CORONA, ISIDRO</t>
  </si>
  <si>
    <t>5592039994@tmomail.net</t>
  </si>
  <si>
    <t>21158</t>
  </si>
  <si>
    <t>0030627</t>
  </si>
  <si>
    <t>021158</t>
  </si>
  <si>
    <t>LOTT</t>
  </si>
  <si>
    <t>BRUCE</t>
  </si>
  <si>
    <t>11052 Wilson St</t>
  </si>
  <si>
    <t>Bay St Louis</t>
  </si>
  <si>
    <t>2289180374@tmomail.net</t>
  </si>
  <si>
    <t>21159</t>
  </si>
  <si>
    <t>DILAN ABREU</t>
  </si>
  <si>
    <t>0576553</t>
  </si>
  <si>
    <t>021159</t>
  </si>
  <si>
    <t>ABREU</t>
  </si>
  <si>
    <t>DILAN</t>
  </si>
  <si>
    <t>4234 W Augusta Blvd</t>
  </si>
  <si>
    <t>7735520093@tmomail.net</t>
  </si>
  <si>
    <t>21160</t>
  </si>
  <si>
    <t>JERMARVIUS YOUNG</t>
  </si>
  <si>
    <t>0662486</t>
  </si>
  <si>
    <t>021160</t>
  </si>
  <si>
    <t>JERMARVIUS</t>
  </si>
  <si>
    <t>MSAVERY</t>
  </si>
  <si>
    <t>SAVERY, MATTHEW</t>
  </si>
  <si>
    <t>6307683321@tmomail.net</t>
  </si>
  <si>
    <t>0496505</t>
  </si>
  <si>
    <t>021162</t>
  </si>
  <si>
    <t>ZULFIU</t>
  </si>
  <si>
    <t>ILJIR</t>
  </si>
  <si>
    <t>16435 parklawn avenue</t>
  </si>
  <si>
    <t>Middleburg Heights</t>
  </si>
  <si>
    <t>2166321004@tmomail.net</t>
  </si>
  <si>
    <t>21164</t>
  </si>
  <si>
    <t>ADAM APRIM</t>
  </si>
  <si>
    <t>0866996</t>
  </si>
  <si>
    <t>021164</t>
  </si>
  <si>
    <t>APRIM</t>
  </si>
  <si>
    <t>ADAM</t>
  </si>
  <si>
    <t>183 N East River Rd</t>
  </si>
  <si>
    <t>unit C1</t>
  </si>
  <si>
    <t>Des Plaines</t>
  </si>
  <si>
    <t>MDELLIN</t>
  </si>
  <si>
    <t>DELLINGER, MICHAEL</t>
  </si>
  <si>
    <t>8477913657@tmomail.net</t>
  </si>
  <si>
    <t>21165</t>
  </si>
  <si>
    <t>SHAUN GOSHINSKY</t>
  </si>
  <si>
    <t>0886473</t>
  </si>
  <si>
    <t>021165</t>
  </si>
  <si>
    <t>GOSHINSKY</t>
  </si>
  <si>
    <t>SHAUN</t>
  </si>
  <si>
    <t>7816 Shorewood Dr</t>
  </si>
  <si>
    <t>6088602078@tmomail.net</t>
  </si>
  <si>
    <t>21166</t>
  </si>
  <si>
    <t>ERIC RAYO</t>
  </si>
  <si>
    <t>0627349</t>
  </si>
  <si>
    <t>021166</t>
  </si>
  <si>
    <t>ERAYO</t>
  </si>
  <si>
    <t>RAYO</t>
  </si>
  <si>
    <t>ERIC</t>
  </si>
  <si>
    <t>15725 Carse Avenue</t>
  </si>
  <si>
    <t>Harvey</t>
  </si>
  <si>
    <t>HARNESS, JEREL</t>
  </si>
  <si>
    <t>7087960823@tmomail.net</t>
  </si>
  <si>
    <t>0691816</t>
  </si>
  <si>
    <t>021174</t>
  </si>
  <si>
    <t>SMITH</t>
  </si>
  <si>
    <t>1394 VIVID PL</t>
  </si>
  <si>
    <t>Prattville</t>
  </si>
  <si>
    <t>30067</t>
  </si>
  <si>
    <t>DMART15</t>
  </si>
  <si>
    <t>MARTIN, DARYL</t>
  </si>
  <si>
    <t>3347464041@vtext.com</t>
  </si>
  <si>
    <t>0284547</t>
  </si>
  <si>
    <t>021175</t>
  </si>
  <si>
    <t>TATUM</t>
  </si>
  <si>
    <t>KYLE</t>
  </si>
  <si>
    <t>2420 Willow Oak Lane</t>
  </si>
  <si>
    <t>Burleson</t>
  </si>
  <si>
    <t>8178193584@tmomail.net</t>
  </si>
  <si>
    <t>0755496</t>
  </si>
  <si>
    <t>021180</t>
  </si>
  <si>
    <t>MIRANDA GOMEZ</t>
  </si>
  <si>
    <t>CESAR</t>
  </si>
  <si>
    <t>13 Corporate BLVD</t>
  </si>
  <si>
    <t>Falling Water</t>
  </si>
  <si>
    <t>2404831317@tmomail.net</t>
  </si>
  <si>
    <t>21182</t>
  </si>
  <si>
    <t>MATTHEW HUSTA</t>
  </si>
  <si>
    <t>0700344</t>
  </si>
  <si>
    <t>021182</t>
  </si>
  <si>
    <t>HUSTA</t>
  </si>
  <si>
    <t>MATTHEW</t>
  </si>
  <si>
    <t>LARROY</t>
  </si>
  <si>
    <t>ARROYO, LENNIE</t>
  </si>
  <si>
    <t>3056840011@tmomail.net</t>
  </si>
  <si>
    <t>0505305</t>
  </si>
  <si>
    <t>021190</t>
  </si>
  <si>
    <t>JONES</t>
  </si>
  <si>
    <t>BRAD</t>
  </si>
  <si>
    <t>7613 Old Hickory Drive</t>
  </si>
  <si>
    <t>2513496005@vtext.com</t>
  </si>
  <si>
    <t>21192</t>
  </si>
  <si>
    <t>JUAN SKAROPOULOS LUNA</t>
  </si>
  <si>
    <t>0649913</t>
  </si>
  <si>
    <t>021192</t>
  </si>
  <si>
    <t>SKAROPOULOS LUNA</t>
  </si>
  <si>
    <t>JUAN</t>
  </si>
  <si>
    <t>7026100218@tmomail.net</t>
  </si>
  <si>
    <t>21195</t>
  </si>
  <si>
    <t>DUAN HAYNES</t>
  </si>
  <si>
    <t>0746412</t>
  </si>
  <si>
    <t>021195</t>
  </si>
  <si>
    <t>DHAYNE0</t>
  </si>
  <si>
    <t>HAYNES</t>
  </si>
  <si>
    <t>DUAN</t>
  </si>
  <si>
    <t>Pasadena</t>
  </si>
  <si>
    <t>PEREZ, IGNACIO</t>
  </si>
  <si>
    <t>6265103643@tmomail.net</t>
  </si>
  <si>
    <t>21196</t>
  </si>
  <si>
    <t>JAKOB MEHL</t>
  </si>
  <si>
    <t>0009019</t>
  </si>
  <si>
    <t>021196</t>
  </si>
  <si>
    <t>MEHL</t>
  </si>
  <si>
    <t>JAKOB</t>
  </si>
  <si>
    <t>5108 San Felice Dr</t>
  </si>
  <si>
    <t>Salida</t>
  </si>
  <si>
    <t>2096185626@tmomail.net</t>
  </si>
  <si>
    <t>21199</t>
  </si>
  <si>
    <t>JUAN RIVAS</t>
  </si>
  <si>
    <t>0290544</t>
  </si>
  <si>
    <t>021199</t>
  </si>
  <si>
    <t>JRIVAS0</t>
  </si>
  <si>
    <t>RIVAS</t>
  </si>
  <si>
    <t>13435 Dalwood Ave</t>
  </si>
  <si>
    <t>0021097</t>
  </si>
  <si>
    <t>021207</t>
  </si>
  <si>
    <t>CARNAHAN</t>
  </si>
  <si>
    <t>8136480860@tmomail.net</t>
  </si>
  <si>
    <t>MICHAEL RICE</t>
  </si>
  <si>
    <t>0561027</t>
  </si>
  <si>
    <t>021218</t>
  </si>
  <si>
    <t>MRICE</t>
  </si>
  <si>
    <t>RICE</t>
  </si>
  <si>
    <t>MICHAEL</t>
  </si>
  <si>
    <t>8337 80th St S</t>
  </si>
  <si>
    <t>SPARTZ, JEFFREY</t>
  </si>
  <si>
    <t>2189401668@tmomail.net</t>
  </si>
  <si>
    <t>ANTHONY BALICE</t>
  </si>
  <si>
    <t>0009225</t>
  </si>
  <si>
    <t>021220</t>
  </si>
  <si>
    <t>ABALICE</t>
  </si>
  <si>
    <t>BALICE</t>
  </si>
  <si>
    <t>13619 Aspland Dr</t>
  </si>
  <si>
    <t>Rockton</t>
  </si>
  <si>
    <t>AZEID</t>
  </si>
  <si>
    <t>ZEID, ABDELKARIM</t>
  </si>
  <si>
    <t>8156933379@tmomail.net</t>
  </si>
  <si>
    <t>XAVIER LEANDRE</t>
  </si>
  <si>
    <t>0026229</t>
  </si>
  <si>
    <t>021222</t>
  </si>
  <si>
    <t>LEANDRE</t>
  </si>
  <si>
    <t>XAVIER</t>
  </si>
  <si>
    <t>91 Harris Hollow</t>
  </si>
  <si>
    <t>7709023155@tmomail.net</t>
  </si>
  <si>
    <t>JERMAINE GALIMORE</t>
  </si>
  <si>
    <t>0013847</t>
  </si>
  <si>
    <t>021223</t>
  </si>
  <si>
    <t>GALIMORE</t>
  </si>
  <si>
    <t>JERMAINE</t>
  </si>
  <si>
    <t>4149 CORAL REEF DR</t>
  </si>
  <si>
    <t>BLDG E APT 707</t>
  </si>
  <si>
    <t>4043134778@vtext.com</t>
  </si>
  <si>
    <t>21233</t>
  </si>
  <si>
    <t>0284414</t>
  </si>
  <si>
    <t>021233</t>
  </si>
  <si>
    <t>HENDERSON</t>
  </si>
  <si>
    <t>OTIS</t>
  </si>
  <si>
    <t>8138 Medley st</t>
  </si>
  <si>
    <t>apt 202</t>
  </si>
  <si>
    <t>4632688046@tmomail.net</t>
  </si>
  <si>
    <t>0799882</t>
  </si>
  <si>
    <t>021237</t>
  </si>
  <si>
    <t>HARRIS</t>
  </si>
  <si>
    <t>ARTHUR</t>
  </si>
  <si>
    <t>2136 Honeywell Ave</t>
  </si>
  <si>
    <t>Apt 4K</t>
  </si>
  <si>
    <t>7186660114@tmomail.net</t>
  </si>
  <si>
    <t>21238</t>
  </si>
  <si>
    <t>0000844</t>
  </si>
  <si>
    <t>021238</t>
  </si>
  <si>
    <t>CADET</t>
  </si>
  <si>
    <t>ADLER</t>
  </si>
  <si>
    <t>9296703026@tmomail.net</t>
  </si>
  <si>
    <t>GARY RIGGINS</t>
  </si>
  <si>
    <t>0534719</t>
  </si>
  <si>
    <t>021252</t>
  </si>
  <si>
    <t>RIGGINS</t>
  </si>
  <si>
    <t>1799 Eaglehurst Dr</t>
  </si>
  <si>
    <t>Leave inside front gate</t>
  </si>
  <si>
    <t>4083090972@vtext.com</t>
  </si>
  <si>
    <t>21257</t>
  </si>
  <si>
    <t>JESSICA PFEIFER</t>
  </si>
  <si>
    <t>0025882</t>
  </si>
  <si>
    <t>021257</t>
  </si>
  <si>
    <t>JPFEIFE</t>
  </si>
  <si>
    <t>PFEIFER</t>
  </si>
  <si>
    <t>JESSICA</t>
  </si>
  <si>
    <t>3411 S CAMINO SECO 152</t>
  </si>
  <si>
    <t>RESPAI</t>
  </si>
  <si>
    <t>ESPAIN, RICARDO</t>
  </si>
  <si>
    <t>4809300890@tmomail.net</t>
  </si>
  <si>
    <t>0501627</t>
  </si>
  <si>
    <t>021264</t>
  </si>
  <si>
    <t>LOPEZ</t>
  </si>
  <si>
    <t>JOSE</t>
  </si>
  <si>
    <t>15302 Judson Road</t>
  </si>
  <si>
    <t>APT 733</t>
  </si>
  <si>
    <t>GONZALEZ, JAIME</t>
  </si>
  <si>
    <t>2108753317@tmomail.net</t>
  </si>
  <si>
    <t>21265</t>
  </si>
  <si>
    <t>VICENTE DERONE ROSADO</t>
  </si>
  <si>
    <t>0024125</t>
  </si>
  <si>
    <t>021265</t>
  </si>
  <si>
    <t>VROSADO</t>
  </si>
  <si>
    <t>ROSADO</t>
  </si>
  <si>
    <t>VICENTE DERONE</t>
  </si>
  <si>
    <t>193 MILLER COUNTY</t>
  </si>
  <si>
    <t>#139</t>
  </si>
  <si>
    <t>MCGINNIS, MICHAEL</t>
  </si>
  <si>
    <t>8708680289@tmomail.net</t>
  </si>
  <si>
    <t>21266</t>
  </si>
  <si>
    <t>0585422</t>
  </si>
  <si>
    <t>021266</t>
  </si>
  <si>
    <t>VEGA</t>
  </si>
  <si>
    <t>2014 Normandy Dr</t>
  </si>
  <si>
    <t>Irving</t>
  </si>
  <si>
    <t>9727639202@tmomail.net</t>
  </si>
  <si>
    <t>21280</t>
  </si>
  <si>
    <t>VANCE HARDIN</t>
  </si>
  <si>
    <t>0528836</t>
  </si>
  <si>
    <t>021280</t>
  </si>
  <si>
    <t>HARDIN</t>
  </si>
  <si>
    <t>VANCE</t>
  </si>
  <si>
    <t>2379 BRIARWEST BLVD 97</t>
  </si>
  <si>
    <t>BFOXHOV</t>
  </si>
  <si>
    <t>FOXHOVEN, BRANDON</t>
  </si>
  <si>
    <t>3465782361@vtext.com</t>
  </si>
  <si>
    <t>21281</t>
  </si>
  <si>
    <t>JOSHUA LEONARD</t>
  </si>
  <si>
    <t>0564716</t>
  </si>
  <si>
    <t>021281</t>
  </si>
  <si>
    <t>LEONARD</t>
  </si>
  <si>
    <t>Apt #2204</t>
  </si>
  <si>
    <t>2146800258@tmomail.net</t>
  </si>
  <si>
    <t>0878553</t>
  </si>
  <si>
    <t>SORIANO</t>
  </si>
  <si>
    <t>JORGE</t>
  </si>
  <si>
    <t>JGATES2</t>
  </si>
  <si>
    <t>GATES, JAMES</t>
  </si>
  <si>
    <t>4077281392@tmomail.net</t>
  </si>
  <si>
    <t>21312</t>
  </si>
  <si>
    <t>NICHOLAS SWISHER</t>
  </si>
  <si>
    <t>0899344</t>
  </si>
  <si>
    <t>021312</t>
  </si>
  <si>
    <t>SWISHER</t>
  </si>
  <si>
    <t>NICHOLAS</t>
  </si>
  <si>
    <t>11709 Elder Ln</t>
  </si>
  <si>
    <t>Lithopolis</t>
  </si>
  <si>
    <t>6146780095@tmomail.net</t>
  </si>
  <si>
    <t>SIMEON SENA</t>
  </si>
  <si>
    <t>0011221</t>
  </si>
  <si>
    <t>SENA</t>
  </si>
  <si>
    <t>SIMEON</t>
  </si>
  <si>
    <t>5135373061@tmomail.net</t>
  </si>
  <si>
    <t>0837708</t>
  </si>
  <si>
    <t>021365</t>
  </si>
  <si>
    <t>WEBER</t>
  </si>
  <si>
    <t>TOM</t>
  </si>
  <si>
    <t>8665 NE 97TH ST</t>
  </si>
  <si>
    <t>NIGHTHART, DARRYL</t>
  </si>
  <si>
    <t>8166171509@tmomail.net</t>
  </si>
  <si>
    <t>21367</t>
  </si>
  <si>
    <t>MICHAEL PARMLEY</t>
  </si>
  <si>
    <t>0003490</t>
  </si>
  <si>
    <t>021367</t>
  </si>
  <si>
    <t>PARMLEY</t>
  </si>
  <si>
    <t>13424 Floral Ave</t>
  </si>
  <si>
    <t>Poway</t>
  </si>
  <si>
    <t>8582055871@tmomail.net</t>
  </si>
  <si>
    <t>21402</t>
  </si>
  <si>
    <t>0790716</t>
  </si>
  <si>
    <t>021402</t>
  </si>
  <si>
    <t>SAHIBZADA</t>
  </si>
  <si>
    <t>MOHAMMAD</t>
  </si>
  <si>
    <t>3303 Southgate Drive</t>
  </si>
  <si>
    <t>7032964501@tmomail.net</t>
  </si>
  <si>
    <t>21404</t>
  </si>
  <si>
    <t>CHRISTOPHER SMALL</t>
  </si>
  <si>
    <t>0549642</t>
  </si>
  <si>
    <t>021404</t>
  </si>
  <si>
    <t>CSMALL</t>
  </si>
  <si>
    <t>SMALL</t>
  </si>
  <si>
    <t>CHRISTOPHER</t>
  </si>
  <si>
    <t>1040 Plains Rd</t>
  </si>
  <si>
    <t>BURD, NATHAN</t>
  </si>
  <si>
    <t>5408494150@tmomail.net</t>
  </si>
  <si>
    <t>21479</t>
  </si>
  <si>
    <t>BENNIE LONG</t>
  </si>
  <si>
    <t>0826909</t>
  </si>
  <si>
    <t>021479</t>
  </si>
  <si>
    <t>LONG</t>
  </si>
  <si>
    <t>BENNIE</t>
  </si>
  <si>
    <t>5101 GRANDON DR</t>
  </si>
  <si>
    <t>Hilliard</t>
  </si>
  <si>
    <t>43026</t>
  </si>
  <si>
    <t>6146261339@tmomail.net</t>
  </si>
  <si>
    <t>21503</t>
  </si>
  <si>
    <t>HIGOR SANTANA MORAIS</t>
  </si>
  <si>
    <t>0650093</t>
  </si>
  <si>
    <t>021503</t>
  </si>
  <si>
    <t>SANTANA MORAIS</t>
  </si>
  <si>
    <t>HIGOR</t>
  </si>
  <si>
    <t>2098893073@tmomail.net</t>
  </si>
  <si>
    <t>21516</t>
  </si>
  <si>
    <t>JORGE TRUJILLO</t>
  </si>
  <si>
    <t>0006015</t>
  </si>
  <si>
    <t>021516</t>
  </si>
  <si>
    <t>TRUJILLO</t>
  </si>
  <si>
    <t>1428 RHONE WAY</t>
  </si>
  <si>
    <t>GONZALES</t>
  </si>
  <si>
    <t>8317500104@tmomail.net</t>
  </si>
  <si>
    <t>0018432</t>
  </si>
  <si>
    <t>021526</t>
  </si>
  <si>
    <t>BRADLEY</t>
  </si>
  <si>
    <t>BRIC</t>
  </si>
  <si>
    <t>309 E 11TH ST</t>
  </si>
  <si>
    <t>Metropolis</t>
  </si>
  <si>
    <t>OSTROWSKI, PETER</t>
  </si>
  <si>
    <t>6187501928@vtext.com</t>
  </si>
  <si>
    <t>21542</t>
  </si>
  <si>
    <t>JOSEPH SANTIAGO</t>
  </si>
  <si>
    <t>0003566</t>
  </si>
  <si>
    <t>021542</t>
  </si>
  <si>
    <t>SANTIAGO</t>
  </si>
  <si>
    <t>JOSEPH</t>
  </si>
  <si>
    <t>Gretena</t>
  </si>
  <si>
    <t>EMMANUEL, ISRAEL</t>
  </si>
  <si>
    <t>5045126053@vtext.com</t>
  </si>
  <si>
    <t>21549</t>
  </si>
  <si>
    <t>0029124</t>
  </si>
  <si>
    <t>021549</t>
  </si>
  <si>
    <t>KING</t>
  </si>
  <si>
    <t>COREY</t>
  </si>
  <si>
    <t>1202 Waverly Dr</t>
  </si>
  <si>
    <t>GAMBRELL JR, BILLIE</t>
  </si>
  <si>
    <t>2283042138@vtext.com</t>
  </si>
  <si>
    <t>0857201</t>
  </si>
  <si>
    <t>021557</t>
  </si>
  <si>
    <t>CHISOLM</t>
  </si>
  <si>
    <t>755 TINSLEY-CHISOLM RD</t>
  </si>
  <si>
    <t>6017510718@vtext.com</t>
  </si>
  <si>
    <t>21574</t>
  </si>
  <si>
    <t>BRIAN FARIAS</t>
  </si>
  <si>
    <t>0770933</t>
  </si>
  <si>
    <t>021574</t>
  </si>
  <si>
    <t>BFARIAS</t>
  </si>
  <si>
    <t>FARIAS</t>
  </si>
  <si>
    <t>BRIAN</t>
  </si>
  <si>
    <t>2111 VINE ST</t>
  </si>
  <si>
    <t>Sanger</t>
  </si>
  <si>
    <t>5599296301@tmomail.net</t>
  </si>
  <si>
    <t>21581</t>
  </si>
  <si>
    <t>LEWIS GRAY II</t>
  </si>
  <si>
    <t>0279752</t>
  </si>
  <si>
    <t>021581</t>
  </si>
  <si>
    <t>GRAY II</t>
  </si>
  <si>
    <t>1395 State Rd 15</t>
  </si>
  <si>
    <t>Mulvane</t>
  </si>
  <si>
    <t>3169280426@tmomail.net</t>
  </si>
  <si>
    <t>21583</t>
  </si>
  <si>
    <t>MARIA FAM</t>
  </si>
  <si>
    <t>0017947</t>
  </si>
  <si>
    <t>021583</t>
  </si>
  <si>
    <t>FAM</t>
  </si>
  <si>
    <t>MARIA</t>
  </si>
  <si>
    <t>266 Grissom St</t>
  </si>
  <si>
    <t>Hercules</t>
  </si>
  <si>
    <t>BEXCOND</t>
  </si>
  <si>
    <t>EXCONDE, BERNARD</t>
  </si>
  <si>
    <t>9162042844@vtext.com</t>
  </si>
  <si>
    <t>21605</t>
  </si>
  <si>
    <t>DAVID PULLIAM</t>
  </si>
  <si>
    <t>0003210</t>
  </si>
  <si>
    <t>021605</t>
  </si>
  <si>
    <t>PULLIAM</t>
  </si>
  <si>
    <t>DAVID</t>
  </si>
  <si>
    <t>4456 N ABBE RD</t>
  </si>
  <si>
    <t>ADL/SHS-DAVID PULLIAM</t>
  </si>
  <si>
    <t>SHEFFIELD VILLAGE</t>
  </si>
  <si>
    <t>44054</t>
  </si>
  <si>
    <t>4407086599@vtext.com</t>
  </si>
  <si>
    <t>21648</t>
  </si>
  <si>
    <t>WILLIAM WOODRUM</t>
  </si>
  <si>
    <t>0711465</t>
  </si>
  <si>
    <t>021648</t>
  </si>
  <si>
    <t>WOODRUM</t>
  </si>
  <si>
    <t>WILLIAM</t>
  </si>
  <si>
    <t>28 Jefferson Road</t>
  </si>
  <si>
    <t>EDGE, RUSSELL</t>
  </si>
  <si>
    <t>7069125364@tmomail.net</t>
  </si>
  <si>
    <t>21654</t>
  </si>
  <si>
    <t>0014258</t>
  </si>
  <si>
    <t>021654</t>
  </si>
  <si>
    <t>AIDEN</t>
  </si>
  <si>
    <t>DERRICK</t>
  </si>
  <si>
    <t>825 80th St</t>
  </si>
  <si>
    <t>Newport News</t>
  </si>
  <si>
    <t>7572846540@vtext.com</t>
  </si>
  <si>
    <t>21655</t>
  </si>
  <si>
    <t>THOMAS WARD</t>
  </si>
  <si>
    <t>0002196</t>
  </si>
  <si>
    <t>021655</t>
  </si>
  <si>
    <t>THOMAS</t>
  </si>
  <si>
    <t>6092277095@tmomail.net</t>
  </si>
  <si>
    <t>21657</t>
  </si>
  <si>
    <t>RENFORD GARRICK</t>
  </si>
  <si>
    <t>0712398</t>
  </si>
  <si>
    <t>021657</t>
  </si>
  <si>
    <t>GARRICK</t>
  </si>
  <si>
    <t>RENFORD</t>
  </si>
  <si>
    <t>284 S 56th Street</t>
  </si>
  <si>
    <t>Philadelphia</t>
  </si>
  <si>
    <t>19143</t>
  </si>
  <si>
    <t>2678362154@tmomail.net</t>
  </si>
  <si>
    <t>21659</t>
  </si>
  <si>
    <t>LEROY GARVIN JR</t>
  </si>
  <si>
    <t>0596304</t>
  </si>
  <si>
    <t>021659</t>
  </si>
  <si>
    <t>GARVIN JR</t>
  </si>
  <si>
    <t>LEROY</t>
  </si>
  <si>
    <t>203 Calcon Hook rd</t>
  </si>
  <si>
    <t>Sharon hill</t>
  </si>
  <si>
    <t>4846258146@tmomail.net</t>
  </si>
  <si>
    <t>0734947</t>
  </si>
  <si>
    <t>CAMARA</t>
  </si>
  <si>
    <t>MAURY</t>
  </si>
  <si>
    <t>38 Drill St</t>
  </si>
  <si>
    <t>LOSARDO, RICHARD</t>
  </si>
  <si>
    <t>4016026884@vtext.com</t>
  </si>
  <si>
    <t>21670</t>
  </si>
  <si>
    <t>JOHN EMIG</t>
  </si>
  <si>
    <t>0911222</t>
  </si>
  <si>
    <t>021670</t>
  </si>
  <si>
    <t>EMIG</t>
  </si>
  <si>
    <t>JOHN</t>
  </si>
  <si>
    <t>3630 SOUTH SALEM CHURCH RD</t>
  </si>
  <si>
    <t>7178948043@tmomail.net</t>
  </si>
  <si>
    <t>21672</t>
  </si>
  <si>
    <t>0002238</t>
  </si>
  <si>
    <t>ROBINSON</t>
  </si>
  <si>
    <t>TAIWAN</t>
  </si>
  <si>
    <t>1361 JAMES WEST RD</t>
  </si>
  <si>
    <t>Cassatt</t>
  </si>
  <si>
    <t>8038560063@tmomail.net</t>
  </si>
  <si>
    <t>0702589</t>
  </si>
  <si>
    <t>TODD</t>
  </si>
  <si>
    <t>1250 LINCOLN WAY EAST</t>
  </si>
  <si>
    <t>ADL/SHS-TODD FRASER</t>
  </si>
  <si>
    <t>3305591394@tmomail.net</t>
  </si>
  <si>
    <t>21687</t>
  </si>
  <si>
    <t>JEROME HINES</t>
  </si>
  <si>
    <t>0013417</t>
  </si>
  <si>
    <t>021687</t>
  </si>
  <si>
    <t>JHINES1</t>
  </si>
  <si>
    <t>HINES</t>
  </si>
  <si>
    <t>JEROME</t>
  </si>
  <si>
    <t>5439 St Ferdinand Dr</t>
  </si>
  <si>
    <t>New Orleans</t>
  </si>
  <si>
    <t>5048771417@tmomail.net</t>
  </si>
  <si>
    <t>0531053</t>
  </si>
  <si>
    <t>021689</t>
  </si>
  <si>
    <t>PORTER</t>
  </si>
  <si>
    <t>RANDY</t>
  </si>
  <si>
    <t>9413102965@tmomail.net</t>
  </si>
  <si>
    <t>21697</t>
  </si>
  <si>
    <t>HENACK LEGER</t>
  </si>
  <si>
    <t>0847947</t>
  </si>
  <si>
    <t>021697</t>
  </si>
  <si>
    <t>LEGER</t>
  </si>
  <si>
    <t>HENACK</t>
  </si>
  <si>
    <t>209 Mosswood Circle</t>
  </si>
  <si>
    <t>RAMIREZ, HECTOR</t>
  </si>
  <si>
    <t>4073089503@tmomail.net</t>
  </si>
  <si>
    <t>0013169</t>
  </si>
  <si>
    <t>021698</t>
  </si>
  <si>
    <t>LAWSON</t>
  </si>
  <si>
    <t>PHILLIP</t>
  </si>
  <si>
    <t>4655 N GREENSBURG RD</t>
  </si>
  <si>
    <t>JCOLE5</t>
  </si>
  <si>
    <t>COLE, JAMES</t>
  </si>
  <si>
    <t>2287601717@vtext.com</t>
  </si>
  <si>
    <t>0685958</t>
  </si>
  <si>
    <t>CRNALIC</t>
  </si>
  <si>
    <t>NEDZAD</t>
  </si>
  <si>
    <t>744 86th ave N</t>
  </si>
  <si>
    <t>Saint Petersburg</t>
  </si>
  <si>
    <t>7276210000@tmomail.net</t>
  </si>
  <si>
    <t>21705</t>
  </si>
  <si>
    <t>JOHN HAYES</t>
  </si>
  <si>
    <t>0020693</t>
  </si>
  <si>
    <t>021705</t>
  </si>
  <si>
    <t>HAYES</t>
  </si>
  <si>
    <t>9047492048@tmomail.net</t>
  </si>
  <si>
    <t>21708</t>
  </si>
  <si>
    <t>ERIC GREEN</t>
  </si>
  <si>
    <t>0838581</t>
  </si>
  <si>
    <t>021708</t>
  </si>
  <si>
    <t>GREEN</t>
  </si>
  <si>
    <t>6035 Cannon ave</t>
  </si>
  <si>
    <t>cocoa</t>
  </si>
  <si>
    <t>AURRIBA</t>
  </si>
  <si>
    <t>URRIBARRI CHACIN, ANDRY</t>
  </si>
  <si>
    <t>3212742927@tmomail.net</t>
  </si>
  <si>
    <t>21712</t>
  </si>
  <si>
    <t>BILLY LANDRUS</t>
  </si>
  <si>
    <t>0000577</t>
  </si>
  <si>
    <t>021712</t>
  </si>
  <si>
    <t>LANDRUS</t>
  </si>
  <si>
    <t>BILLY</t>
  </si>
  <si>
    <t>300 Via Castilla</t>
  </si>
  <si>
    <t>Unit 102</t>
  </si>
  <si>
    <t>HIGGINBOTHAM, TONY</t>
  </si>
  <si>
    <t>9042409851@tmomail.net</t>
  </si>
  <si>
    <t>21719</t>
  </si>
  <si>
    <t>OZIE PAYNE</t>
  </si>
  <si>
    <t>0006924</t>
  </si>
  <si>
    <t>021719</t>
  </si>
  <si>
    <t>PAYNE</t>
  </si>
  <si>
    <t>OZIE</t>
  </si>
  <si>
    <t>11868 Barden Tower Road</t>
  </si>
  <si>
    <t>Black Jack</t>
  </si>
  <si>
    <t>JHAYE30</t>
  </si>
  <si>
    <t>HAYES, JAUWAN</t>
  </si>
  <si>
    <t>3146431135@tmomail.net</t>
  </si>
  <si>
    <t>0030395</t>
  </si>
  <si>
    <t>MITCHELL</t>
  </si>
  <si>
    <t>Ft. Wayne</t>
  </si>
  <si>
    <t>2605150349@tomail.net</t>
  </si>
  <si>
    <t>21721</t>
  </si>
  <si>
    <t>DOUGLAS BLUM</t>
  </si>
  <si>
    <t>0102004</t>
  </si>
  <si>
    <t>021721</t>
  </si>
  <si>
    <t>BLUM</t>
  </si>
  <si>
    <t>DOUGLAS</t>
  </si>
  <si>
    <t>6182079033@tmomail.net</t>
  </si>
  <si>
    <t>21728</t>
  </si>
  <si>
    <t>DOUGLAS REIFSCHNEIDER</t>
  </si>
  <si>
    <t>0033548</t>
  </si>
  <si>
    <t>021728</t>
  </si>
  <si>
    <t>REIFSCHNEIDER</t>
  </si>
  <si>
    <t>9501 IL-3</t>
  </si>
  <si>
    <t>6183105309@tmomail.net</t>
  </si>
  <si>
    <t>21729</t>
  </si>
  <si>
    <t>BRYON KRUMMELBEIN</t>
  </si>
  <si>
    <t>0000208</t>
  </si>
  <si>
    <t>021729</t>
  </si>
  <si>
    <t>KRUMMELBEIN</t>
  </si>
  <si>
    <t>BRYON</t>
  </si>
  <si>
    <t>702 Miller Street</t>
  </si>
  <si>
    <t>Alton</t>
  </si>
  <si>
    <t>6187890862@tmomail.net</t>
  </si>
  <si>
    <t>21731</t>
  </si>
  <si>
    <t>MITCHELL BRAGG</t>
  </si>
  <si>
    <t>0002758</t>
  </si>
  <si>
    <t>021731</t>
  </si>
  <si>
    <t>BRAGG</t>
  </si>
  <si>
    <t>3385 North County Rd 500 W</t>
  </si>
  <si>
    <t>BWOODS</t>
  </si>
  <si>
    <t>WOODS, BRADLEY</t>
  </si>
  <si>
    <t>7653011726@tmomail.net</t>
  </si>
  <si>
    <t>21776</t>
  </si>
  <si>
    <t>0024463</t>
  </si>
  <si>
    <t>021776</t>
  </si>
  <si>
    <t>VREELAND</t>
  </si>
  <si>
    <t>JOEL</t>
  </si>
  <si>
    <t>3909 Reserve Dr.</t>
  </si>
  <si>
    <t>Apt# 1726</t>
  </si>
  <si>
    <t>Tallahassee</t>
  </si>
  <si>
    <t>ESTES, NICHOLAS</t>
  </si>
  <si>
    <t>8505973926@vtext.com</t>
  </si>
  <si>
    <t>21791</t>
  </si>
  <si>
    <t>RAFAEL REYNA</t>
  </si>
  <si>
    <t>0011644</t>
  </si>
  <si>
    <t>021791</t>
  </si>
  <si>
    <t>REYNA</t>
  </si>
  <si>
    <t>RAFAEL</t>
  </si>
  <si>
    <t>2918 WESTCHESTER LANE</t>
  </si>
  <si>
    <t>9566720041@tmomail.net</t>
  </si>
  <si>
    <t>21792</t>
  </si>
  <si>
    <t>JESSIE SANCHEZ JR.</t>
  </si>
  <si>
    <t>0834747</t>
  </si>
  <si>
    <t>021792</t>
  </si>
  <si>
    <t>SANCHEZ JR.</t>
  </si>
  <si>
    <t>JESSIE</t>
  </si>
  <si>
    <t>4010 DISHMAN ST</t>
  </si>
  <si>
    <t>Edinburg</t>
  </si>
  <si>
    <t>9567690176@tmomail.net</t>
  </si>
  <si>
    <t>21810</t>
  </si>
  <si>
    <t>JOSEPH MEEKS</t>
  </si>
  <si>
    <t>0030502</t>
  </si>
  <si>
    <t>021810</t>
  </si>
  <si>
    <t>MEEKS</t>
  </si>
  <si>
    <t>383 W KEANAHALULULU LANE</t>
  </si>
  <si>
    <t>5126652257@tmomail.net</t>
  </si>
  <si>
    <t>21821</t>
  </si>
  <si>
    <t>RALPH STOUT</t>
  </si>
  <si>
    <t>0002246</t>
  </si>
  <si>
    <t>021821</t>
  </si>
  <si>
    <t>STOUT</t>
  </si>
  <si>
    <t>RALPH</t>
  </si>
  <si>
    <t>3110 EDGEWOOD DR</t>
  </si>
  <si>
    <t>RGERLAC</t>
  </si>
  <si>
    <t>GERLACH II, ROBERT</t>
  </si>
  <si>
    <t>3252628125@tmomail.net</t>
  </si>
  <si>
    <t>21824</t>
  </si>
  <si>
    <t>CARLOS VASQUEZ</t>
  </si>
  <si>
    <t>0815118</t>
  </si>
  <si>
    <t>021824</t>
  </si>
  <si>
    <t>VASQUEZ</t>
  </si>
  <si>
    <t>CARLOS</t>
  </si>
  <si>
    <t>3521 HAROLD DR</t>
  </si>
  <si>
    <t>3613898086@tmomail.net</t>
  </si>
  <si>
    <t>21830</t>
  </si>
  <si>
    <t>0018143</t>
  </si>
  <si>
    <t>021830</t>
  </si>
  <si>
    <t>609 S M ST</t>
  </si>
  <si>
    <t>9568651277@tmomail.net</t>
  </si>
  <si>
    <t>KEVIN HEATHMAN</t>
  </si>
  <si>
    <t>0667071</t>
  </si>
  <si>
    <t>HEATHMAN</t>
  </si>
  <si>
    <t>KEVIN</t>
  </si>
  <si>
    <t>1885 N Half Bank Road</t>
  </si>
  <si>
    <t>FARROW, ROY</t>
  </si>
  <si>
    <t>6824150436@tmomail.net</t>
  </si>
  <si>
    <t>21838</t>
  </si>
  <si>
    <t>DOMINGO LEMOS</t>
  </si>
  <si>
    <t>0001271</t>
  </si>
  <si>
    <t>021838</t>
  </si>
  <si>
    <t>LEMOS</t>
  </si>
  <si>
    <t>DOMINGO</t>
  </si>
  <si>
    <t>2341 Frank Beard Drive</t>
  </si>
  <si>
    <t>El Paso</t>
  </si>
  <si>
    <t>STOUT, RALPH</t>
  </si>
  <si>
    <t>9158610127@tmomail.net</t>
  </si>
  <si>
    <t>21884</t>
  </si>
  <si>
    <t>RAYMOND BOISVERT</t>
  </si>
  <si>
    <t>0607317</t>
  </si>
  <si>
    <t>021884</t>
  </si>
  <si>
    <t>BOISVERT</t>
  </si>
  <si>
    <t>RAYMOND</t>
  </si>
  <si>
    <t>162 Hart Dr</t>
  </si>
  <si>
    <t>#1</t>
  </si>
  <si>
    <t>6192148575@tmomail.net</t>
  </si>
  <si>
    <t>21887</t>
  </si>
  <si>
    <t>0614834</t>
  </si>
  <si>
    <t>021887</t>
  </si>
  <si>
    <t>HAGEDORN</t>
  </si>
  <si>
    <t>2233 W 16th Pl</t>
  </si>
  <si>
    <t>9283040310@vtext.com</t>
  </si>
  <si>
    <t>21965</t>
  </si>
  <si>
    <t>DENNIS BOYER</t>
  </si>
  <si>
    <t>0020891</t>
  </si>
  <si>
    <t>021965</t>
  </si>
  <si>
    <t>DBOYER0</t>
  </si>
  <si>
    <t>BOYER</t>
  </si>
  <si>
    <t>DENNIS</t>
  </si>
  <si>
    <t>13779 Peach Street</t>
  </si>
  <si>
    <t>Southgate</t>
  </si>
  <si>
    <t>7349567451@vtext.com</t>
  </si>
  <si>
    <t>21972</t>
  </si>
  <si>
    <t>MICHAEL NORRIS</t>
  </si>
  <si>
    <t>0741645</t>
  </si>
  <si>
    <t>021972</t>
  </si>
  <si>
    <t>MNORRIS</t>
  </si>
  <si>
    <t>NORRIS</t>
  </si>
  <si>
    <t>22214 Solomon Blvd</t>
  </si>
  <si>
    <t>APT 154</t>
  </si>
  <si>
    <t>3137980394@vtext.com</t>
  </si>
  <si>
    <t>21979</t>
  </si>
  <si>
    <t>MACHELL HELM</t>
  </si>
  <si>
    <t>0012534</t>
  </si>
  <si>
    <t>021979</t>
  </si>
  <si>
    <t>HELM</t>
  </si>
  <si>
    <t>MACHELL</t>
  </si>
  <si>
    <t>1148 Tecumseh Ave</t>
  </si>
  <si>
    <t>Waterford</t>
  </si>
  <si>
    <t>2488613138@tmomail.net</t>
  </si>
  <si>
    <t>0545798</t>
  </si>
  <si>
    <t>OBRIEN</t>
  </si>
  <si>
    <t>2620 WESTMAR CT</t>
  </si>
  <si>
    <t>4196545005@vtext.com</t>
  </si>
  <si>
    <t>21988</t>
  </si>
  <si>
    <t>WILLIAM MCLEOD</t>
  </si>
  <si>
    <t>0799775</t>
  </si>
  <si>
    <t>021988</t>
  </si>
  <si>
    <t>MCLEOD</t>
  </si>
  <si>
    <t>22668 Shiell</t>
  </si>
  <si>
    <t>Clinton Twp</t>
  </si>
  <si>
    <t>5862341936@vtext.com</t>
  </si>
  <si>
    <t>KURT REHLING</t>
  </si>
  <si>
    <t>0007666</t>
  </si>
  <si>
    <t>022026</t>
  </si>
  <si>
    <t>REHLING</t>
  </si>
  <si>
    <t>KURT</t>
  </si>
  <si>
    <t>6944 Fort Amanda Rd</t>
  </si>
  <si>
    <t>Lima</t>
  </si>
  <si>
    <t>4192961737@vtext.com</t>
  </si>
  <si>
    <t>22031</t>
  </si>
  <si>
    <t>SCOTT SANTACROCE</t>
  </si>
  <si>
    <t>0007425</t>
  </si>
  <si>
    <t>022031</t>
  </si>
  <si>
    <t>SANTACROCE</t>
  </si>
  <si>
    <t>123 FARMINGTON AVE</t>
  </si>
  <si>
    <t>ADL/SHS-S SANTACROCE</t>
  </si>
  <si>
    <t>FLAK, PAUL</t>
  </si>
  <si>
    <t>8606390556@tmomail.net</t>
  </si>
  <si>
    <t>22032</t>
  </si>
  <si>
    <t>RYAN WHITLEY</t>
  </si>
  <si>
    <t>0942375</t>
  </si>
  <si>
    <t>022032</t>
  </si>
  <si>
    <t>RWHITLE</t>
  </si>
  <si>
    <t>WHITLEY</t>
  </si>
  <si>
    <t>RYAN</t>
  </si>
  <si>
    <t>9784791037@tmomail.net</t>
  </si>
  <si>
    <t>22042</t>
  </si>
  <si>
    <t>ALEXANDER SIMANOVSKY</t>
  </si>
  <si>
    <t>0096909</t>
  </si>
  <si>
    <t>022042</t>
  </si>
  <si>
    <t>SIMANOVSKY</t>
  </si>
  <si>
    <t>3106 East Ashman St</t>
  </si>
  <si>
    <t>9899062145@tmomail.net</t>
  </si>
  <si>
    <t>0752097</t>
  </si>
  <si>
    <t>022101</t>
  </si>
  <si>
    <t>KHAN</t>
  </si>
  <si>
    <t>MUJEEB</t>
  </si>
  <si>
    <t>5340 Holmes Run Prkwy</t>
  </si>
  <si>
    <t>apt. 1010</t>
  </si>
  <si>
    <t>JDENGLE</t>
  </si>
  <si>
    <t>7034993129@tmomail.net</t>
  </si>
  <si>
    <t>22107</t>
  </si>
  <si>
    <t>MICHAEL SHORT</t>
  </si>
  <si>
    <t>0009589</t>
  </si>
  <si>
    <t>022107</t>
  </si>
  <si>
    <t>SHORT</t>
  </si>
  <si>
    <t>East Peoria</t>
  </si>
  <si>
    <t>3097504891@tmomail.net</t>
  </si>
  <si>
    <t>22109</t>
  </si>
  <si>
    <t>QUATRAY BELCHER</t>
  </si>
  <si>
    <t>0769646</t>
  </si>
  <si>
    <t>022109</t>
  </si>
  <si>
    <t>BELCHER</t>
  </si>
  <si>
    <t>QUATRAY</t>
  </si>
  <si>
    <t>21620 LIBERTY ST</t>
  </si>
  <si>
    <t>APT 522A</t>
  </si>
  <si>
    <t>LEXINGTON PARK</t>
  </si>
  <si>
    <t>20653</t>
  </si>
  <si>
    <t>3017280597@tmomail.net</t>
  </si>
  <si>
    <t>0736017</t>
  </si>
  <si>
    <t>FAROOQ</t>
  </si>
  <si>
    <t>IJAZ</t>
  </si>
  <si>
    <t>665 Kittendale Rd</t>
  </si>
  <si>
    <t>Middle River</t>
  </si>
  <si>
    <t>4432519936@tmomail.net</t>
  </si>
  <si>
    <t>22117</t>
  </si>
  <si>
    <t>NASER SHAMS</t>
  </si>
  <si>
    <t>0646752</t>
  </si>
  <si>
    <t>022117</t>
  </si>
  <si>
    <t>SHAMS</t>
  </si>
  <si>
    <t>NASER</t>
  </si>
  <si>
    <t>7701 Bristol Square Ct</t>
  </si>
  <si>
    <t>DIPIETRO, MICHAEL</t>
  </si>
  <si>
    <t>4438265994@vtext.com</t>
  </si>
  <si>
    <t>22128</t>
  </si>
  <si>
    <t>BRIAN ALLEYNE</t>
  </si>
  <si>
    <t>0697615</t>
  </si>
  <si>
    <t>022128</t>
  </si>
  <si>
    <t>ALLEYNE</t>
  </si>
  <si>
    <t>6120 Blacksmith Dr</t>
  </si>
  <si>
    <t>District Heights</t>
  </si>
  <si>
    <t>4104248438@tmomail.net</t>
  </si>
  <si>
    <t>22130</t>
  </si>
  <si>
    <t>0792663</t>
  </si>
  <si>
    <t>022130</t>
  </si>
  <si>
    <t>BASEL</t>
  </si>
  <si>
    <t>FARDEEN</t>
  </si>
  <si>
    <t>6649 Tower Dr.</t>
  </si>
  <si>
    <t>Apt. 203</t>
  </si>
  <si>
    <t>7038612536@tmomail.net</t>
  </si>
  <si>
    <t>0846451</t>
  </si>
  <si>
    <t>022153</t>
  </si>
  <si>
    <t>MCDOWELL</t>
  </si>
  <si>
    <t>BEN</t>
  </si>
  <si>
    <t>8438779789@vtext.com</t>
  </si>
  <si>
    <t>0639468</t>
  </si>
  <si>
    <t>022161</t>
  </si>
  <si>
    <t>ADAMS JR</t>
  </si>
  <si>
    <t>6400 Lonas DR</t>
  </si>
  <si>
    <t>APT # 235</t>
  </si>
  <si>
    <t>8654040116@tmomail.net</t>
  </si>
  <si>
    <t>22182</t>
  </si>
  <si>
    <t>DANIEL RINEHART</t>
  </si>
  <si>
    <t>0648832</t>
  </si>
  <si>
    <t>022182</t>
  </si>
  <si>
    <t>DRINEHA</t>
  </si>
  <si>
    <t>RINEHART</t>
  </si>
  <si>
    <t>9376041519@tmomail.net</t>
  </si>
  <si>
    <t>22183</t>
  </si>
  <si>
    <t>ROBERT MCELWAIN</t>
  </si>
  <si>
    <t>0943266</t>
  </si>
  <si>
    <t>022183</t>
  </si>
  <si>
    <t>MCELWAIN</t>
  </si>
  <si>
    <t>175 Cherry Street</t>
  </si>
  <si>
    <t>Shannon</t>
  </si>
  <si>
    <t>6622195968@tmomail.net</t>
  </si>
  <si>
    <t>0936179</t>
  </si>
  <si>
    <t>022186</t>
  </si>
  <si>
    <t>PRICE</t>
  </si>
  <si>
    <t>3032 WAGON WHEEL COURT</t>
  </si>
  <si>
    <t>7042521537@tmomail.net</t>
  </si>
  <si>
    <t>22187</t>
  </si>
  <si>
    <t>JEVGENIJS HRENOVS</t>
  </si>
  <si>
    <t>0740001</t>
  </si>
  <si>
    <t>022187</t>
  </si>
  <si>
    <t>HRENOVS</t>
  </si>
  <si>
    <t>JEVGENIJS</t>
  </si>
  <si>
    <t>JONES, DANIEL</t>
  </si>
  <si>
    <t>8289895421@vtext.com</t>
  </si>
  <si>
    <t>0009035</t>
  </si>
  <si>
    <t>TIPTON</t>
  </si>
  <si>
    <t>ERIN</t>
  </si>
  <si>
    <t>2841 RINGGOLD DEPOT RD</t>
  </si>
  <si>
    <t>LOT 18</t>
  </si>
  <si>
    <t>VAN NESS, JEFFREY</t>
  </si>
  <si>
    <t>4342472814@tmomail.net</t>
  </si>
  <si>
    <t>22212</t>
  </si>
  <si>
    <t>THOMAS WILSON</t>
  </si>
  <si>
    <t>0920108</t>
  </si>
  <si>
    <t>022212</t>
  </si>
  <si>
    <t>1773 W AUBURN</t>
  </si>
  <si>
    <t>ROCHESTER HILLS</t>
  </si>
  <si>
    <t>48309</t>
  </si>
  <si>
    <t>3135182164@vtext.com</t>
  </si>
  <si>
    <t>22216</t>
  </si>
  <si>
    <t>MANUEL MARTINEZ</t>
  </si>
  <si>
    <t>0025619</t>
  </si>
  <si>
    <t>022216</t>
  </si>
  <si>
    <t>MANUEL</t>
  </si>
  <si>
    <t>7669 Timber River Circle</t>
  </si>
  <si>
    <t>WIGGINS, DAVID</t>
  </si>
  <si>
    <t>4076866102@tmomail.net</t>
  </si>
  <si>
    <t>22223</t>
  </si>
  <si>
    <t>DAVID QUSTANTIN</t>
  </si>
  <si>
    <t>0831743</t>
  </si>
  <si>
    <t>022223</t>
  </si>
  <si>
    <t>DQUSTAN</t>
  </si>
  <si>
    <t>QUSTANTIN</t>
  </si>
  <si>
    <t>8461 Hickory Drive</t>
  </si>
  <si>
    <t>5867011253@tmomail.net</t>
  </si>
  <si>
    <t>22239</t>
  </si>
  <si>
    <t>RICHARD WILLS</t>
  </si>
  <si>
    <t>0001586</t>
  </si>
  <si>
    <t>022239</t>
  </si>
  <si>
    <t>WILLS</t>
  </si>
  <si>
    <t>RICHARD</t>
  </si>
  <si>
    <t>162 Cedar Ave</t>
  </si>
  <si>
    <t>Cocoa Beach</t>
  </si>
  <si>
    <t>3214663186@tmomail.net</t>
  </si>
  <si>
    <t>22242</t>
  </si>
  <si>
    <t>JORGE FIGUEIREDO</t>
  </si>
  <si>
    <t>0555086</t>
  </si>
  <si>
    <t>022242</t>
  </si>
  <si>
    <t>FIGUEIREDO</t>
  </si>
  <si>
    <t>10 Twin Pines Road</t>
  </si>
  <si>
    <t>Downingtown</t>
  </si>
  <si>
    <t>6107141128@tmomail.net</t>
  </si>
  <si>
    <t>22244</t>
  </si>
  <si>
    <t>0772137</t>
  </si>
  <si>
    <t>022244</t>
  </si>
  <si>
    <t>FLOYD</t>
  </si>
  <si>
    <t>MARQUES</t>
  </si>
  <si>
    <t>2194552221@tmomail.net</t>
  </si>
  <si>
    <t>0849943</t>
  </si>
  <si>
    <t>022249</t>
  </si>
  <si>
    <t>GEORGE</t>
  </si>
  <si>
    <t>1114 TEXAS PALMYRA HWY</t>
  </si>
  <si>
    <t>ADL/SHS-GEORGE JOHNSON</t>
  </si>
  <si>
    <t>HONESDALE</t>
  </si>
  <si>
    <t>18431</t>
  </si>
  <si>
    <t>5708404022@tmomail.net</t>
  </si>
  <si>
    <t>22258</t>
  </si>
  <si>
    <t>RAFAEL ROBERT</t>
  </si>
  <si>
    <t>0574764</t>
  </si>
  <si>
    <t>022258</t>
  </si>
  <si>
    <t>5808 Auvers Blvd Apt 101</t>
  </si>
  <si>
    <t>3214295314@tmomail.net</t>
  </si>
  <si>
    <t>22274</t>
  </si>
  <si>
    <t>ISREAL CORDON</t>
  </si>
  <si>
    <t>0769117</t>
  </si>
  <si>
    <t>022274</t>
  </si>
  <si>
    <t>CORDON</t>
  </si>
  <si>
    <t>ISREAL</t>
  </si>
  <si>
    <t>951 Elyse Springs Ct</t>
  </si>
  <si>
    <t>6787583057@tmomail.net</t>
  </si>
  <si>
    <t>22280</t>
  </si>
  <si>
    <t>JOSEPH FEIL</t>
  </si>
  <si>
    <t>0713016</t>
  </si>
  <si>
    <t>022280</t>
  </si>
  <si>
    <t>FEIL</t>
  </si>
  <si>
    <t>1637 Boyd ave</t>
  </si>
  <si>
    <t>Side door</t>
  </si>
  <si>
    <t>Racine</t>
  </si>
  <si>
    <t>2622333585@tmomail.net</t>
  </si>
  <si>
    <t>22301</t>
  </si>
  <si>
    <t>TROY RICH</t>
  </si>
  <si>
    <t>0371088</t>
  </si>
  <si>
    <t>022301</t>
  </si>
  <si>
    <t>RICH</t>
  </si>
  <si>
    <t>5500 NE 46</t>
  </si>
  <si>
    <t>4058686619@tmomail.net</t>
  </si>
  <si>
    <t>22316</t>
  </si>
  <si>
    <t>MICHAEL SCIGLIANO</t>
  </si>
  <si>
    <t>0005447</t>
  </si>
  <si>
    <t>022316</t>
  </si>
  <si>
    <t>SCIGLIANO</t>
  </si>
  <si>
    <t>7204 Remington Ave</t>
  </si>
  <si>
    <t>6163491017@tmomail.net</t>
  </si>
  <si>
    <t>22321</t>
  </si>
  <si>
    <t>GUY BRITTAIN</t>
  </si>
  <si>
    <t>0003020</t>
  </si>
  <si>
    <t>022321</t>
  </si>
  <si>
    <t>BRITTAIN</t>
  </si>
  <si>
    <t>GUY</t>
  </si>
  <si>
    <t>Oxnard</t>
  </si>
  <si>
    <t>8055191440@tmomail.net</t>
  </si>
  <si>
    <t>22323</t>
  </si>
  <si>
    <t>BRYAN STOWELL</t>
  </si>
  <si>
    <t>0039578</t>
  </si>
  <si>
    <t>022323</t>
  </si>
  <si>
    <t>STOWELL</t>
  </si>
  <si>
    <t>12161 BARKER RD</t>
  </si>
  <si>
    <t>GOMEZ, ERNESTO</t>
  </si>
  <si>
    <t>7605808921@tmomail.net</t>
  </si>
  <si>
    <t>0011189</t>
  </si>
  <si>
    <t>022325</t>
  </si>
  <si>
    <t>MOHAMED VALL</t>
  </si>
  <si>
    <t>ETHMANE</t>
  </si>
  <si>
    <t>7777 Valley View St</t>
  </si>
  <si>
    <t>Apt C222</t>
  </si>
  <si>
    <t>La Palma</t>
  </si>
  <si>
    <t>3103439294@tmomail.net</t>
  </si>
  <si>
    <t>0530147</t>
  </si>
  <si>
    <t>022334</t>
  </si>
  <si>
    <t>WADE</t>
  </si>
  <si>
    <t>DORIAN</t>
  </si>
  <si>
    <t>6052312334@vtext.com</t>
  </si>
  <si>
    <t>22335</t>
  </si>
  <si>
    <t>0024422</t>
  </si>
  <si>
    <t>022335</t>
  </si>
  <si>
    <t>PERSINGER</t>
  </si>
  <si>
    <t>1305 31ST ST SE</t>
  </si>
  <si>
    <t>7019643032@TMOMAIL.NET</t>
  </si>
  <si>
    <t>22337</t>
  </si>
  <si>
    <t>ALEX BAUTISTA VILLANUEVA</t>
  </si>
  <si>
    <t>0695049</t>
  </si>
  <si>
    <t>022337</t>
  </si>
  <si>
    <t>BAUTISTA VILLANUEVA</t>
  </si>
  <si>
    <t>ALEX</t>
  </si>
  <si>
    <t>12913 Ramsey Dr</t>
  </si>
  <si>
    <t>La Mirada</t>
  </si>
  <si>
    <t>5627372632@tmomail.net</t>
  </si>
  <si>
    <t>22350</t>
  </si>
  <si>
    <t>NOE REYES JR</t>
  </si>
  <si>
    <t>0546754</t>
  </si>
  <si>
    <t>022350</t>
  </si>
  <si>
    <t>REYES JR</t>
  </si>
  <si>
    <t>NOE</t>
  </si>
  <si>
    <t>8812 Broadstone pl</t>
  </si>
  <si>
    <t>bakersfield</t>
  </si>
  <si>
    <t>6612206975@tmomail.net</t>
  </si>
  <si>
    <t>22360</t>
  </si>
  <si>
    <t>ROBERT PAHOLKE</t>
  </si>
  <si>
    <t>0848473</t>
  </si>
  <si>
    <t>022360</t>
  </si>
  <si>
    <t>PAHOLKE</t>
  </si>
  <si>
    <t>16450 Louis Ave</t>
  </si>
  <si>
    <t>South Holland</t>
  </si>
  <si>
    <t>7089792261@tmomail.net</t>
  </si>
  <si>
    <t>22365</t>
  </si>
  <si>
    <t>RAVEN SHELDON</t>
  </si>
  <si>
    <t>0016972</t>
  </si>
  <si>
    <t>022365</t>
  </si>
  <si>
    <t>RSHELDO</t>
  </si>
  <si>
    <t>SHELDON</t>
  </si>
  <si>
    <t>RAVEN</t>
  </si>
  <si>
    <t>11 N RUSSELL AVE</t>
  </si>
  <si>
    <t>VIERA, FRANCISCO</t>
  </si>
  <si>
    <t>6306741624@tmomail.net</t>
  </si>
  <si>
    <t>0881904</t>
  </si>
  <si>
    <t>022368</t>
  </si>
  <si>
    <t>POLITE</t>
  </si>
  <si>
    <t>5416 Quince Rd</t>
  </si>
  <si>
    <t>Plymouth</t>
  </si>
  <si>
    <t>5746214542@tmomail.net</t>
  </si>
  <si>
    <t>0013631</t>
  </si>
  <si>
    <t>022380</t>
  </si>
  <si>
    <t>OMARA</t>
  </si>
  <si>
    <t>22128 CTD-DD</t>
  </si>
  <si>
    <t>Richland Center</t>
  </si>
  <si>
    <t>BALABAN, DANIEL</t>
  </si>
  <si>
    <t>6088951316@tmomail.net</t>
  </si>
  <si>
    <t>22383</t>
  </si>
  <si>
    <t>JIM REED</t>
  </si>
  <si>
    <t>0001545</t>
  </si>
  <si>
    <t>022383</t>
  </si>
  <si>
    <t>REED</t>
  </si>
  <si>
    <t>JIM</t>
  </si>
  <si>
    <t>Eugene</t>
  </si>
  <si>
    <t>OSBORNE, PATRICK</t>
  </si>
  <si>
    <t>5413163601@vtext.com</t>
  </si>
  <si>
    <t>22403</t>
  </si>
  <si>
    <t>COREY MC CAMY</t>
  </si>
  <si>
    <t>0927475</t>
  </si>
  <si>
    <t>022403</t>
  </si>
  <si>
    <t>MC CAMY</t>
  </si>
  <si>
    <t>701 Fischer Rd Lot 69</t>
  </si>
  <si>
    <t>Creve Coeur</t>
  </si>
  <si>
    <t>3093519636@vtext.com</t>
  </si>
  <si>
    <t>GEORGE GWIN JR</t>
  </si>
  <si>
    <t>0622894</t>
  </si>
  <si>
    <t>GWIN JR</t>
  </si>
  <si>
    <t>3758 Fern Ridge Rd</t>
  </si>
  <si>
    <t>JEFFRIES, RICHARD</t>
  </si>
  <si>
    <t>9016335462@vtext.com</t>
  </si>
  <si>
    <t>22421</t>
  </si>
  <si>
    <t>RICHARD HANSON</t>
  </si>
  <si>
    <t>0087981</t>
  </si>
  <si>
    <t>022421</t>
  </si>
  <si>
    <t>HANSON</t>
  </si>
  <si>
    <t>1017 Kirby Drive</t>
  </si>
  <si>
    <t>6154248023@tmomail.net</t>
  </si>
  <si>
    <t>22434</t>
  </si>
  <si>
    <t>MARCUS YOUNG</t>
  </si>
  <si>
    <t>0010348</t>
  </si>
  <si>
    <t>022434</t>
  </si>
  <si>
    <t>MARCUS</t>
  </si>
  <si>
    <t>6018680887@tmomail.net</t>
  </si>
  <si>
    <t>22473</t>
  </si>
  <si>
    <t>JAY DAVILMAR</t>
  </si>
  <si>
    <t>0010272</t>
  </si>
  <si>
    <t>022473</t>
  </si>
  <si>
    <t>DAVILMAR</t>
  </si>
  <si>
    <t>JAY</t>
  </si>
  <si>
    <t>2003 PARK LAKE LANE</t>
  </si>
  <si>
    <t>7706878738@vtext.com</t>
  </si>
  <si>
    <t>MOISES GARCIA-ROJAS</t>
  </si>
  <si>
    <t>0612754</t>
  </si>
  <si>
    <t>GARCIA-ROJAS</t>
  </si>
  <si>
    <t>MOISES</t>
  </si>
  <si>
    <t>6213 Novak St</t>
  </si>
  <si>
    <t>7029691317@tmomail.net</t>
  </si>
  <si>
    <t>23022</t>
  </si>
  <si>
    <t>CHRISTOPHER BARBA</t>
  </si>
  <si>
    <t>0002352</t>
  </si>
  <si>
    <t>023022</t>
  </si>
  <si>
    <t>BARBA</t>
  </si>
  <si>
    <t>11462 Mojave Dr</t>
  </si>
  <si>
    <t>Mira Loma</t>
  </si>
  <si>
    <t>9098466848@tmomail.net</t>
  </si>
  <si>
    <t>23025</t>
  </si>
  <si>
    <t>0024935</t>
  </si>
  <si>
    <t>023025</t>
  </si>
  <si>
    <t>CRAWFORD</t>
  </si>
  <si>
    <t>1462 Manzanita Ave apt 4</t>
  </si>
  <si>
    <t>Chico</t>
  </si>
  <si>
    <t>5308551193@tmomail.net</t>
  </si>
  <si>
    <t>23059</t>
  </si>
  <si>
    <t>ROGER EHLERT</t>
  </si>
  <si>
    <t>0891192</t>
  </si>
  <si>
    <t>023059</t>
  </si>
  <si>
    <t>EHLERT</t>
  </si>
  <si>
    <t>ROGER</t>
  </si>
  <si>
    <t>730 16TH ST NE</t>
  </si>
  <si>
    <t>Watertown</t>
  </si>
  <si>
    <t>6059636071@tmomail.net</t>
  </si>
  <si>
    <t>23063</t>
  </si>
  <si>
    <t>MICHAEL SLAUGHTER</t>
  </si>
  <si>
    <t>0029520</t>
  </si>
  <si>
    <t>023063</t>
  </si>
  <si>
    <t>SLAUGHTER</t>
  </si>
  <si>
    <t>Congerville</t>
  </si>
  <si>
    <t>3093519399@vtext.com</t>
  </si>
  <si>
    <t>23065</t>
  </si>
  <si>
    <t>DINO MARTIN</t>
  </si>
  <si>
    <t>0573972</t>
  </si>
  <si>
    <t>023065</t>
  </si>
  <si>
    <t>DINO</t>
  </si>
  <si>
    <t>609 N SEMINOLE DR</t>
  </si>
  <si>
    <t>8168382755@tmomail.net</t>
  </si>
  <si>
    <t>23087</t>
  </si>
  <si>
    <t>DEJON SCOTT</t>
  </si>
  <si>
    <t>0799437</t>
  </si>
  <si>
    <t>023087</t>
  </si>
  <si>
    <t>DEJON</t>
  </si>
  <si>
    <t>2934 GENESEE ST</t>
  </si>
  <si>
    <t>7169360121@tmomail.net</t>
  </si>
  <si>
    <t>23094</t>
  </si>
  <si>
    <t>GERALD HERNANDEZ</t>
  </si>
  <si>
    <t>0001628</t>
  </si>
  <si>
    <t>023094</t>
  </si>
  <si>
    <t>GHERNAN</t>
  </si>
  <si>
    <t>HERNANDEZ</t>
  </si>
  <si>
    <t>GERALD</t>
  </si>
  <si>
    <t>3527216013@tmomail.net</t>
  </si>
  <si>
    <t>23113</t>
  </si>
  <si>
    <t>ROBERT COOK JR</t>
  </si>
  <si>
    <t>0001206</t>
  </si>
  <si>
    <t>023113</t>
  </si>
  <si>
    <t>COOK JR</t>
  </si>
  <si>
    <t>Richfield</t>
  </si>
  <si>
    <t>9524511132@tmomail.net</t>
  </si>
  <si>
    <t>0355792</t>
  </si>
  <si>
    <t>023140</t>
  </si>
  <si>
    <t>GOOD</t>
  </si>
  <si>
    <t>6057 Waverly Rd</t>
  </si>
  <si>
    <t>Weeki Wachee</t>
  </si>
  <si>
    <t>3525812028@vtext.com</t>
  </si>
  <si>
    <t>23144</t>
  </si>
  <si>
    <t>JONATHAN WILLIAMS</t>
  </si>
  <si>
    <t>0029298</t>
  </si>
  <si>
    <t>023144</t>
  </si>
  <si>
    <t>WILLIAMS</t>
  </si>
  <si>
    <t>JONATHAN</t>
  </si>
  <si>
    <t>Forrest City</t>
  </si>
  <si>
    <t>8708680395@tmomail.net</t>
  </si>
  <si>
    <t>0002014</t>
  </si>
  <si>
    <t>023147</t>
  </si>
  <si>
    <t>SIDNEY</t>
  </si>
  <si>
    <t>1528 17th st south</t>
  </si>
  <si>
    <t>Apt. D</t>
  </si>
  <si>
    <t>2058211988@tmomail.net</t>
  </si>
  <si>
    <t>23158</t>
  </si>
  <si>
    <t>ELI LINDSEY</t>
  </si>
  <si>
    <t>0580019</t>
  </si>
  <si>
    <t>023158</t>
  </si>
  <si>
    <t>LINDSEY</t>
  </si>
  <si>
    <t>ELI</t>
  </si>
  <si>
    <t>6499 Pine Bark Ct</t>
  </si>
  <si>
    <t>Morrow</t>
  </si>
  <si>
    <t>30260</t>
  </si>
  <si>
    <t>4709790272@tmomail.net</t>
  </si>
  <si>
    <t>23159</t>
  </si>
  <si>
    <t>HENRY RASCHKE IV</t>
  </si>
  <si>
    <t>0015636</t>
  </si>
  <si>
    <t>023159</t>
  </si>
  <si>
    <t>RASCHKE IV</t>
  </si>
  <si>
    <t>HENRY</t>
  </si>
  <si>
    <t>8507163097@tmomail.net</t>
  </si>
  <si>
    <t>23169</t>
  </si>
  <si>
    <t>JOSEPH HENDERSON</t>
  </si>
  <si>
    <t>0011834</t>
  </si>
  <si>
    <t>023169</t>
  </si>
  <si>
    <t>5911 Pickard</t>
  </si>
  <si>
    <t>4197088689@vtext.com</t>
  </si>
  <si>
    <t>23172</t>
  </si>
  <si>
    <t>HOWARD COBB</t>
  </si>
  <si>
    <t>0008441</t>
  </si>
  <si>
    <t>023172</t>
  </si>
  <si>
    <t>COBB</t>
  </si>
  <si>
    <t>HOWARD</t>
  </si>
  <si>
    <t>7349341970@tmomail.net</t>
  </si>
  <si>
    <t>23179</t>
  </si>
  <si>
    <t>EDWARD PRESTIN</t>
  </si>
  <si>
    <t>0001651</t>
  </si>
  <si>
    <t>023179</t>
  </si>
  <si>
    <t>PRESTIN</t>
  </si>
  <si>
    <t>EDWARD</t>
  </si>
  <si>
    <t>7411 NORTH STONY LAKE ROAD</t>
  </si>
  <si>
    <t>7347540781@tmomail.net</t>
  </si>
  <si>
    <t>23180</t>
  </si>
  <si>
    <t>CHARLES MACKEW</t>
  </si>
  <si>
    <t>0006593</t>
  </si>
  <si>
    <t>023180</t>
  </si>
  <si>
    <t>MACKEW</t>
  </si>
  <si>
    <t>5866759315@tmomail.net</t>
  </si>
  <si>
    <t>23195</t>
  </si>
  <si>
    <t>MICAH POINTER</t>
  </si>
  <si>
    <t>0629717</t>
  </si>
  <si>
    <t>023195</t>
  </si>
  <si>
    <t>MPOINTE</t>
  </si>
  <si>
    <t>POINTER</t>
  </si>
  <si>
    <t>MICAH</t>
  </si>
  <si>
    <t>1916 w. Sanford St</t>
  </si>
  <si>
    <t>Arlington</t>
  </si>
  <si>
    <t>WILCHER, CHRISTOPHER</t>
  </si>
  <si>
    <t>8179360019@tmomail.net</t>
  </si>
  <si>
    <t>0838409</t>
  </si>
  <si>
    <t>URQUHART</t>
  </si>
  <si>
    <t>3702 Pacesetter Drive</t>
  </si>
  <si>
    <t>2149852046@tmomail.net</t>
  </si>
  <si>
    <t>0001487</t>
  </si>
  <si>
    <t>SEVREY</t>
  </si>
  <si>
    <t>12680 Churchill Rd.</t>
  </si>
  <si>
    <t>Rives Junction</t>
  </si>
  <si>
    <t>SERNA, MARIO</t>
  </si>
  <si>
    <t>5175255496@vtext.com</t>
  </si>
  <si>
    <t>23229</t>
  </si>
  <si>
    <t>KADE MITCHELL</t>
  </si>
  <si>
    <t>0745935</t>
  </si>
  <si>
    <t>023229</t>
  </si>
  <si>
    <t>KMITCH0</t>
  </si>
  <si>
    <t>KADE</t>
  </si>
  <si>
    <t>9203162751@tmomail.net</t>
  </si>
  <si>
    <t>23249</t>
  </si>
  <si>
    <t>0006627</t>
  </si>
  <si>
    <t>023249</t>
  </si>
  <si>
    <t>MAHMOODI</t>
  </si>
  <si>
    <t>5801 WINDING WAY</t>
  </si>
  <si>
    <t>37</t>
  </si>
  <si>
    <t>9169319241@tmomail.net</t>
  </si>
  <si>
    <t>0568907</t>
  </si>
  <si>
    <t>023254</t>
  </si>
  <si>
    <t>ENGEN</t>
  </si>
  <si>
    <t>1421 loeffler Ln</t>
  </si>
  <si>
    <t>Apt. 2</t>
  </si>
  <si>
    <t>9253674052@tmomail.net</t>
  </si>
  <si>
    <t>MOHAMMAD HARIS</t>
  </si>
  <si>
    <t>0741215</t>
  </si>
  <si>
    <t>HARIS</t>
  </si>
  <si>
    <t>VANG, XER</t>
  </si>
  <si>
    <t>9165265144@tmomail.net</t>
  </si>
  <si>
    <t>23262</t>
  </si>
  <si>
    <t>MARTIN SANER</t>
  </si>
  <si>
    <t>0821645</t>
  </si>
  <si>
    <t>023262</t>
  </si>
  <si>
    <t>SANER</t>
  </si>
  <si>
    <t>4178341339@vtext.com</t>
  </si>
  <si>
    <t>23269</t>
  </si>
  <si>
    <t>LORENZO GAMINO</t>
  </si>
  <si>
    <t>0003939</t>
  </si>
  <si>
    <t>023269</t>
  </si>
  <si>
    <t>LGAMINO</t>
  </si>
  <si>
    <t>GAMINO</t>
  </si>
  <si>
    <t>LORENZO</t>
  </si>
  <si>
    <t>1123 BORREGAS AVE #5</t>
  </si>
  <si>
    <t>SUNNYVALE</t>
  </si>
  <si>
    <t>4083103742@tmomail.net</t>
  </si>
  <si>
    <t>23282</t>
  </si>
  <si>
    <t>DAVID PINZON</t>
  </si>
  <si>
    <t>0868885</t>
  </si>
  <si>
    <t>023282</t>
  </si>
  <si>
    <t>PINZON</t>
  </si>
  <si>
    <t>410 N. BELLEVUE AVE</t>
  </si>
  <si>
    <t>3082155031@tmomail.net</t>
  </si>
  <si>
    <t>23301</t>
  </si>
  <si>
    <t>0869602</t>
  </si>
  <si>
    <t>023301</t>
  </si>
  <si>
    <t>5801 N Twin City Hwy</t>
  </si>
  <si>
    <t>#901</t>
  </si>
  <si>
    <t>Port Arthur</t>
  </si>
  <si>
    <t>4093080339@tmomail.net</t>
  </si>
  <si>
    <t>0754192</t>
  </si>
  <si>
    <t>023302</t>
  </si>
  <si>
    <t>PADILLA</t>
  </si>
  <si>
    <t>10930 Indigo Creek</t>
  </si>
  <si>
    <t>2108520846@tmomail.net</t>
  </si>
  <si>
    <t>23304</t>
  </si>
  <si>
    <t>0002964</t>
  </si>
  <si>
    <t>023304</t>
  </si>
  <si>
    <t>SAUCEDO</t>
  </si>
  <si>
    <t>8506 wakefield dr</t>
  </si>
  <si>
    <t>apt#40S</t>
  </si>
  <si>
    <t>san antonio</t>
  </si>
  <si>
    <t>78216</t>
  </si>
  <si>
    <t>2207104428@tmomail.net</t>
  </si>
  <si>
    <t>23307</t>
  </si>
  <si>
    <t>0015438</t>
  </si>
  <si>
    <t>023307</t>
  </si>
  <si>
    <t>JEANNICE</t>
  </si>
  <si>
    <t>DUSTIN</t>
  </si>
  <si>
    <t>7250 JEFF DAVIS RD</t>
  </si>
  <si>
    <t>Iowa</t>
  </si>
  <si>
    <t>3379305852@vtext.com</t>
  </si>
  <si>
    <t>23308</t>
  </si>
  <si>
    <t>JOSHUA THREATS</t>
  </si>
  <si>
    <t>0021691</t>
  </si>
  <si>
    <t>023308</t>
  </si>
  <si>
    <t>THREATS</t>
  </si>
  <si>
    <t>215 JANET DRIVE</t>
  </si>
  <si>
    <t>5048770539@TMOMAIL.NET</t>
  </si>
  <si>
    <t>23310</t>
  </si>
  <si>
    <t>MARTIN WOHLFORD</t>
  </si>
  <si>
    <t>0755983</t>
  </si>
  <si>
    <t>023310</t>
  </si>
  <si>
    <t>WOHLFORD</t>
  </si>
  <si>
    <t>555 W North St</t>
  </si>
  <si>
    <t>Goliad</t>
  </si>
  <si>
    <t>2108510351@tmomail.net</t>
  </si>
  <si>
    <t>0866392</t>
  </si>
  <si>
    <t>023325</t>
  </si>
  <si>
    <t>CHAVIRA</t>
  </si>
  <si>
    <t>ERNESTO</t>
  </si>
  <si>
    <t>21486 FM 463 SH</t>
  </si>
  <si>
    <t>devine</t>
  </si>
  <si>
    <t>8305843474@vtext.com</t>
  </si>
  <si>
    <t>23331</t>
  </si>
  <si>
    <t>DRESHAWN RANDOLPH</t>
  </si>
  <si>
    <t>0029785</t>
  </si>
  <si>
    <t>023331</t>
  </si>
  <si>
    <t>DRESHAWN</t>
  </si>
  <si>
    <t>708 26TH AVE</t>
  </si>
  <si>
    <t>ROCK ISLAND</t>
  </si>
  <si>
    <t>61201</t>
  </si>
  <si>
    <t>CROBBI2</t>
  </si>
  <si>
    <t>ROBBINS, CLAYTON</t>
  </si>
  <si>
    <t>3099890888@tmomail.net</t>
  </si>
  <si>
    <t>23336</t>
  </si>
  <si>
    <t>BLAKE MCKELLAR</t>
  </si>
  <si>
    <t>0546978</t>
  </si>
  <si>
    <t>023336</t>
  </si>
  <si>
    <t>BLAKE</t>
  </si>
  <si>
    <t>1907 Chateau Knoll</t>
  </si>
  <si>
    <t>3098500348@vtext.com</t>
  </si>
  <si>
    <t>0028084</t>
  </si>
  <si>
    <t>023340</t>
  </si>
  <si>
    <t>SALAM</t>
  </si>
  <si>
    <t>ABDUL</t>
  </si>
  <si>
    <t>4821 Manitoba Dr</t>
  </si>
  <si>
    <t>#204</t>
  </si>
  <si>
    <t>ALexandria</t>
  </si>
  <si>
    <t>3012223619@tmomail.net</t>
  </si>
  <si>
    <t>23349</t>
  </si>
  <si>
    <t>DMITRI LADZYGA</t>
  </si>
  <si>
    <t>0905257</t>
  </si>
  <si>
    <t>023349</t>
  </si>
  <si>
    <t>LADZYGA</t>
  </si>
  <si>
    <t>DMITRI</t>
  </si>
  <si>
    <t>545 Traditions Grande Blvd</t>
  </si>
  <si>
    <t>PSELLER</t>
  </si>
  <si>
    <t>SELLERS, PAUL</t>
  </si>
  <si>
    <t>9195799406@tmomail.net</t>
  </si>
  <si>
    <t>23352</t>
  </si>
  <si>
    <t>TAMETRIOUS HULL</t>
  </si>
  <si>
    <t>0913384</t>
  </si>
  <si>
    <t>023352</t>
  </si>
  <si>
    <t>TAMETRIOUS</t>
  </si>
  <si>
    <t>1611 ELIZABETH AVE</t>
  </si>
  <si>
    <t>OGOMEZ1</t>
  </si>
  <si>
    <t>GOMEZ, OSCAR</t>
  </si>
  <si>
    <t>6307681037@tmomail.net</t>
  </si>
  <si>
    <t>23362</t>
  </si>
  <si>
    <t>MARIO SERNA</t>
  </si>
  <si>
    <t>0015917</t>
  </si>
  <si>
    <t>023362</t>
  </si>
  <si>
    <t>SERNA</t>
  </si>
  <si>
    <t>MARIO</t>
  </si>
  <si>
    <t>7368 Lobdell Road</t>
  </si>
  <si>
    <t>Linden</t>
  </si>
  <si>
    <t>2485000818@vtext.com</t>
  </si>
  <si>
    <t>0029835</t>
  </si>
  <si>
    <t>023377</t>
  </si>
  <si>
    <t>VELA</t>
  </si>
  <si>
    <t>FRANK</t>
  </si>
  <si>
    <t>608 3RD ST</t>
  </si>
  <si>
    <t>5409151618@tmomail.net</t>
  </si>
  <si>
    <t>23392</t>
  </si>
  <si>
    <t>GLENN FINK</t>
  </si>
  <si>
    <t>0516617</t>
  </si>
  <si>
    <t>023392</t>
  </si>
  <si>
    <t>FINK</t>
  </si>
  <si>
    <t>GLENN</t>
  </si>
  <si>
    <t>253 East Main Street</t>
  </si>
  <si>
    <t>Kutztown</t>
  </si>
  <si>
    <t>4845614297@tmomail.net</t>
  </si>
  <si>
    <t>23429</t>
  </si>
  <si>
    <t>VERLEY MOYTON</t>
  </si>
  <si>
    <t>0517789</t>
  </si>
  <si>
    <t>023429</t>
  </si>
  <si>
    <t>MOYTON</t>
  </si>
  <si>
    <t>VERLEY</t>
  </si>
  <si>
    <t>FIALLO PEREZ, MICHEL</t>
  </si>
  <si>
    <t>5614104413@tmomail.net</t>
  </si>
  <si>
    <t>23433</t>
  </si>
  <si>
    <t>0547562</t>
  </si>
  <si>
    <t>023433</t>
  </si>
  <si>
    <t>BANIK</t>
  </si>
  <si>
    <t>COLIN</t>
  </si>
  <si>
    <t>6172129013@tmomail.net</t>
  </si>
  <si>
    <t>MICHAEL MILLS</t>
  </si>
  <si>
    <t>0745505</t>
  </si>
  <si>
    <t>023453</t>
  </si>
  <si>
    <t>MILLS</t>
  </si>
  <si>
    <t>610 Kimberly Lane</t>
  </si>
  <si>
    <t>MORGAN, JAMES</t>
  </si>
  <si>
    <t>9103036797@vtext.com</t>
  </si>
  <si>
    <t>0024869</t>
  </si>
  <si>
    <t>023456</t>
  </si>
  <si>
    <t>ROBERSON</t>
  </si>
  <si>
    <t>WILLIE</t>
  </si>
  <si>
    <t>6765 Saint Julian Way</t>
  </si>
  <si>
    <t>9108573965@vtext.com</t>
  </si>
  <si>
    <t>0774224</t>
  </si>
  <si>
    <t>023467</t>
  </si>
  <si>
    <t>BRAGGS</t>
  </si>
  <si>
    <t>MACK</t>
  </si>
  <si>
    <t>983 LINKS DR</t>
  </si>
  <si>
    <t>8704082099@vtext.com</t>
  </si>
  <si>
    <t>23469</t>
  </si>
  <si>
    <t>RICHARD SANDERLIN</t>
  </si>
  <si>
    <t>0826263</t>
  </si>
  <si>
    <t>023469</t>
  </si>
  <si>
    <t>RSANDER</t>
  </si>
  <si>
    <t>SANDERLIN</t>
  </si>
  <si>
    <t>6058 Country Rd CR 214</t>
  </si>
  <si>
    <t>Keystone Heights</t>
  </si>
  <si>
    <t>WELCOME, CHRIS</t>
  </si>
  <si>
    <t>9042179081@tmomail.net</t>
  </si>
  <si>
    <t>23472</t>
  </si>
  <si>
    <t>JOHN RISTAU</t>
  </si>
  <si>
    <t>0895599</t>
  </si>
  <si>
    <t>023472</t>
  </si>
  <si>
    <t>RISTAU</t>
  </si>
  <si>
    <t>8998 N Bee Way</t>
  </si>
  <si>
    <t>3523593179@vtext.com</t>
  </si>
  <si>
    <t>23473</t>
  </si>
  <si>
    <t>EZEQUIEL ARES</t>
  </si>
  <si>
    <t>0655837</t>
  </si>
  <si>
    <t>023473</t>
  </si>
  <si>
    <t>ARES</t>
  </si>
  <si>
    <t>EZEQUIEL</t>
  </si>
  <si>
    <t>1035 Suncrest DR</t>
  </si>
  <si>
    <t>6624912019@tmomail.net</t>
  </si>
  <si>
    <t>0499491</t>
  </si>
  <si>
    <t>023474</t>
  </si>
  <si>
    <t>STCLAIR</t>
  </si>
  <si>
    <t>8612 Lenox Way</t>
  </si>
  <si>
    <t>Montgomery</t>
  </si>
  <si>
    <t>3348613153@tmomail.net</t>
  </si>
  <si>
    <t>23475</t>
  </si>
  <si>
    <t>KANDEKOR ROBINSON</t>
  </si>
  <si>
    <t>0136911</t>
  </si>
  <si>
    <t>023475</t>
  </si>
  <si>
    <t>KROBINS</t>
  </si>
  <si>
    <t>KANDEKOR</t>
  </si>
  <si>
    <t>3929 Old Dunn Road</t>
  </si>
  <si>
    <t>Apopka</t>
  </si>
  <si>
    <t>4076864083@@tmomail.net</t>
  </si>
  <si>
    <t>23483</t>
  </si>
  <si>
    <t>ARTURO ACUNA JR</t>
  </si>
  <si>
    <t>0018408</t>
  </si>
  <si>
    <t>023483</t>
  </si>
  <si>
    <t>AACUNA</t>
  </si>
  <si>
    <t>ACUNA JR</t>
  </si>
  <si>
    <t>ARTURO</t>
  </si>
  <si>
    <t>503 W COLTON AVE</t>
  </si>
  <si>
    <t>REDLANDS</t>
  </si>
  <si>
    <t>92374</t>
  </si>
  <si>
    <t>6196263047@tmomail.net</t>
  </si>
  <si>
    <t>23484</t>
  </si>
  <si>
    <t>ISRAEL CARRASCO</t>
  </si>
  <si>
    <t>0990166</t>
  </si>
  <si>
    <t>023484</t>
  </si>
  <si>
    <t>CARRASCO</t>
  </si>
  <si>
    <t>ISRAEL</t>
  </si>
  <si>
    <t>91225 5th St</t>
  </si>
  <si>
    <t>7602154109@tmomail.net</t>
  </si>
  <si>
    <t>0011593</t>
  </si>
  <si>
    <t>023498</t>
  </si>
  <si>
    <t>GREENE</t>
  </si>
  <si>
    <t>JUSTIN</t>
  </si>
  <si>
    <t>1928 Chevy Way</t>
  </si>
  <si>
    <t>Lenoir</t>
  </si>
  <si>
    <t>8289625024@tmomail.net</t>
  </si>
  <si>
    <t>23509</t>
  </si>
  <si>
    <t>DHKAYVIAN HAGGERTY</t>
  </si>
  <si>
    <t>0514711</t>
  </si>
  <si>
    <t>023509</t>
  </si>
  <si>
    <t>DHAGGER</t>
  </si>
  <si>
    <t>HAGGERTY</t>
  </si>
  <si>
    <t>DHKAYVIAN</t>
  </si>
  <si>
    <t>1817 Chester Blvd</t>
  </si>
  <si>
    <t>Apt N191</t>
  </si>
  <si>
    <t>7659693103@vtext.com</t>
  </si>
  <si>
    <t>23515</t>
  </si>
  <si>
    <t>SONNY LEE</t>
  </si>
  <si>
    <t>0798439</t>
  </si>
  <si>
    <t>023515</t>
  </si>
  <si>
    <t>SLEE1</t>
  </si>
  <si>
    <t>LEE</t>
  </si>
  <si>
    <t>SONNY</t>
  </si>
  <si>
    <t>ST. PAUL</t>
  </si>
  <si>
    <t>6517033475@tmomail.net</t>
  </si>
  <si>
    <t>23526</t>
  </si>
  <si>
    <t>JOHN FULFORD</t>
  </si>
  <si>
    <t>0623512</t>
  </si>
  <si>
    <t>023526</t>
  </si>
  <si>
    <t>JFULFOR</t>
  </si>
  <si>
    <t>FULFORD</t>
  </si>
  <si>
    <t>410 S 29th St</t>
  </si>
  <si>
    <t>Apt 5A</t>
  </si>
  <si>
    <t>Terre Haute</t>
  </si>
  <si>
    <t>8125810410@tmomail.net</t>
  </si>
  <si>
    <t>GREGORY HAMMOND JR.</t>
  </si>
  <si>
    <t>0001895</t>
  </si>
  <si>
    <t>HAMMOND JR.</t>
  </si>
  <si>
    <t>GREGORY</t>
  </si>
  <si>
    <t>1165 St. Pierre St</t>
  </si>
  <si>
    <t>3143130031@vtext.com</t>
  </si>
  <si>
    <t>23535</t>
  </si>
  <si>
    <t>ANTHONY FERRARA</t>
  </si>
  <si>
    <t>0025007</t>
  </si>
  <si>
    <t>023535</t>
  </si>
  <si>
    <t>FERRARA</t>
  </si>
  <si>
    <t>710 N SCHOOL ST</t>
  </si>
  <si>
    <t>Normal</t>
  </si>
  <si>
    <t>3093512158@vtext.com</t>
  </si>
  <si>
    <t>23536</t>
  </si>
  <si>
    <t>ANDREW FAVAZZA</t>
  </si>
  <si>
    <t>0013813</t>
  </si>
  <si>
    <t>023536</t>
  </si>
  <si>
    <t>FAVAZZA</t>
  </si>
  <si>
    <t>ANDREW</t>
  </si>
  <si>
    <t>15276 Clayton Rd</t>
  </si>
  <si>
    <t>Ballwin</t>
  </si>
  <si>
    <t>6365389143@tmomail.net</t>
  </si>
  <si>
    <t>23540</t>
  </si>
  <si>
    <t>GEORGE MOSKALIUK</t>
  </si>
  <si>
    <t>0503995</t>
  </si>
  <si>
    <t>023540</t>
  </si>
  <si>
    <t>MOSKALIUK</t>
  </si>
  <si>
    <t>7954 WALKER CUP DR</t>
  </si>
  <si>
    <t>Brownsburg</t>
  </si>
  <si>
    <t>3174806945@tmomail.net</t>
  </si>
  <si>
    <t>23546</t>
  </si>
  <si>
    <t>BRONELL PERKINS</t>
  </si>
  <si>
    <t>0017152</t>
  </si>
  <si>
    <t>023546</t>
  </si>
  <si>
    <t>BPERKIN</t>
  </si>
  <si>
    <t>PERKINS</t>
  </si>
  <si>
    <t>BRONELL</t>
  </si>
  <si>
    <t>2312 Lombard Ave</t>
  </si>
  <si>
    <t>2172501220@tmomail.net</t>
  </si>
  <si>
    <t>0777177</t>
  </si>
  <si>
    <t>023571</t>
  </si>
  <si>
    <t>SEAN</t>
  </si>
  <si>
    <t>3098682983@tmomail.net</t>
  </si>
  <si>
    <t>23589</t>
  </si>
  <si>
    <t>COLIN MANSFIELD</t>
  </si>
  <si>
    <t>0731539</t>
  </si>
  <si>
    <t>023589</t>
  </si>
  <si>
    <t>CMANSFI</t>
  </si>
  <si>
    <t>1984 Stewart Dr NW</t>
  </si>
  <si>
    <t>Warren</t>
  </si>
  <si>
    <t>3302446270@tmomail.net</t>
  </si>
  <si>
    <t>0611566</t>
  </si>
  <si>
    <t>023591</t>
  </si>
  <si>
    <t>HUSTON</t>
  </si>
  <si>
    <t>1382 West Galbraith Rd</t>
  </si>
  <si>
    <t>Cincinnati</t>
  </si>
  <si>
    <t>5139570125@tmomail.net</t>
  </si>
  <si>
    <t>0606657</t>
  </si>
  <si>
    <t>023598</t>
  </si>
  <si>
    <t>SHAUB</t>
  </si>
  <si>
    <t>836 penny lane</t>
  </si>
  <si>
    <t>mount joy</t>
  </si>
  <si>
    <t>17552</t>
  </si>
  <si>
    <t>7179167608@tmomail.net</t>
  </si>
  <si>
    <t>23621</t>
  </si>
  <si>
    <t>AARON BRANTLEY</t>
  </si>
  <si>
    <t>0620799</t>
  </si>
  <si>
    <t>023621</t>
  </si>
  <si>
    <t>BRANTLEY</t>
  </si>
  <si>
    <t>AARON</t>
  </si>
  <si>
    <t>Atlanta</t>
  </si>
  <si>
    <t>4703631057@tmomail.net</t>
  </si>
  <si>
    <t>23674</t>
  </si>
  <si>
    <t>0648733</t>
  </si>
  <si>
    <t>023674</t>
  </si>
  <si>
    <t>KARAMUZE</t>
  </si>
  <si>
    <t>PHILIP</t>
  </si>
  <si>
    <t>5323 Main St</t>
  </si>
  <si>
    <t>8458730032@tmomail.net</t>
  </si>
  <si>
    <t>23680</t>
  </si>
  <si>
    <t>LEONARD YOUNGBLOOD</t>
  </si>
  <si>
    <t>0792937</t>
  </si>
  <si>
    <t>023680</t>
  </si>
  <si>
    <t>LYOUNGB</t>
  </si>
  <si>
    <t>YOUNGBLOOD</t>
  </si>
  <si>
    <t>8374 N. 4000 EAST</t>
  </si>
  <si>
    <t>MANTENO</t>
  </si>
  <si>
    <t>60950</t>
  </si>
  <si>
    <t>4055712037@tmomail.net</t>
  </si>
  <si>
    <t>23686</t>
  </si>
  <si>
    <t>0028589</t>
  </si>
  <si>
    <t>023686</t>
  </si>
  <si>
    <t>2253371244@vtext.com</t>
  </si>
  <si>
    <t>0834716</t>
  </si>
  <si>
    <t>023692</t>
  </si>
  <si>
    <t>CHAVEZ</t>
  </si>
  <si>
    <t>18202 E Payson St</t>
  </si>
  <si>
    <t>Azusa</t>
  </si>
  <si>
    <t>6266630527@tmomail.net</t>
  </si>
  <si>
    <t>23713</t>
  </si>
  <si>
    <t>LEONARDO PINZON</t>
  </si>
  <si>
    <t>0931931</t>
  </si>
  <si>
    <t>023713</t>
  </si>
  <si>
    <t>LPINZON</t>
  </si>
  <si>
    <t>LEONARDO</t>
  </si>
  <si>
    <t>423 East 7th St</t>
  </si>
  <si>
    <t>UNIT 316</t>
  </si>
  <si>
    <t>Los Angeles</t>
  </si>
  <si>
    <t>ESTRIN, BARRY</t>
  </si>
  <si>
    <t>3234303223@vtext.com</t>
  </si>
  <si>
    <t>DAVID AMEZCUA</t>
  </si>
  <si>
    <t>0013995</t>
  </si>
  <si>
    <t>AMEZCUA</t>
  </si>
  <si>
    <t>Indio</t>
  </si>
  <si>
    <t>7608024522@tmomail.net</t>
  </si>
  <si>
    <t>23735</t>
  </si>
  <si>
    <t>FERNANDO PANEDA</t>
  </si>
  <si>
    <t>0718189</t>
  </si>
  <si>
    <t>023735</t>
  </si>
  <si>
    <t>PANEDA</t>
  </si>
  <si>
    <t>FERNANDO</t>
  </si>
  <si>
    <t>404 W WREN CT</t>
  </si>
  <si>
    <t>visalia</t>
  </si>
  <si>
    <t>5593299005@vtext.com</t>
  </si>
  <si>
    <t>23740</t>
  </si>
  <si>
    <t>RAYMOND MCQUILLAN</t>
  </si>
  <si>
    <t>0062489</t>
  </si>
  <si>
    <t>023740</t>
  </si>
  <si>
    <t>MCQUILLAN</t>
  </si>
  <si>
    <t>4515 Payson Ave</t>
  </si>
  <si>
    <t>7023448310@tmomail.net</t>
  </si>
  <si>
    <t>23751</t>
  </si>
  <si>
    <t>MICHAEL FAIRBANKS</t>
  </si>
  <si>
    <t>0039073</t>
  </si>
  <si>
    <t>023751</t>
  </si>
  <si>
    <t>FAIRBANKS</t>
  </si>
  <si>
    <t>3216 Colmor Meadows NE</t>
  </si>
  <si>
    <t>Rio Rancho</t>
  </si>
  <si>
    <t>5053629792@tmomail.net</t>
  </si>
  <si>
    <t>23764</t>
  </si>
  <si>
    <t>0030692</t>
  </si>
  <si>
    <t>023764</t>
  </si>
  <si>
    <t>DACPANO</t>
  </si>
  <si>
    <t>RUDY</t>
  </si>
  <si>
    <t>West Covina</t>
  </si>
  <si>
    <t>6267041070@tmomail.net</t>
  </si>
  <si>
    <t>0552422</t>
  </si>
  <si>
    <t>9209 330th ST E</t>
  </si>
  <si>
    <t>2532316354@tmomail.net</t>
  </si>
  <si>
    <t>0015073</t>
  </si>
  <si>
    <t>023798</t>
  </si>
  <si>
    <t>POMNITZ</t>
  </si>
  <si>
    <t>149 Hall Ln</t>
  </si>
  <si>
    <t>ARELLANO, ANTHONY</t>
  </si>
  <si>
    <t>4085921319@tmomail.net</t>
  </si>
  <si>
    <t>0500306</t>
  </si>
  <si>
    <t>TOUGAS</t>
  </si>
  <si>
    <t>ZACKARY</t>
  </si>
  <si>
    <t>3365281762@vtext.com</t>
  </si>
  <si>
    <t>23837</t>
  </si>
  <si>
    <t>JORGE ARELLANO</t>
  </si>
  <si>
    <t>0942573</t>
  </si>
  <si>
    <t>023837</t>
  </si>
  <si>
    <t>ARELLANO</t>
  </si>
  <si>
    <t>5820 N CHURCH ST STE D</t>
  </si>
  <si>
    <t>ADL/SHS-JORGE ARELLANO</t>
  </si>
  <si>
    <t>GREENSBORO</t>
  </si>
  <si>
    <t>27455</t>
  </si>
  <si>
    <t>3366137574@vtext.com</t>
  </si>
  <si>
    <t>23842</t>
  </si>
  <si>
    <t>ROGER CROCKETT</t>
  </si>
  <si>
    <t>0569632</t>
  </si>
  <si>
    <t>023842</t>
  </si>
  <si>
    <t>CROCKETT</t>
  </si>
  <si>
    <t>2101 INDIA HOOK RD</t>
  </si>
  <si>
    <t>ROCKHILL</t>
  </si>
  <si>
    <t>PRICE, WILLIAM</t>
  </si>
  <si>
    <t>8643319953@vtext.com</t>
  </si>
  <si>
    <t>0531285</t>
  </si>
  <si>
    <t>023844</t>
  </si>
  <si>
    <t>WHALEY</t>
  </si>
  <si>
    <t>VINCENT</t>
  </si>
  <si>
    <t>1114 KING ST</t>
  </si>
  <si>
    <t>8436977421@vtext.com</t>
  </si>
  <si>
    <t>23859</t>
  </si>
  <si>
    <t>OSCAR OCHOA</t>
  </si>
  <si>
    <t>0833236</t>
  </si>
  <si>
    <t>023859</t>
  </si>
  <si>
    <t>OCHOA</t>
  </si>
  <si>
    <t>OSCAR</t>
  </si>
  <si>
    <t>1373 JUDGE PL</t>
  </si>
  <si>
    <t>8474895039@tmomail.net</t>
  </si>
  <si>
    <t>0990515</t>
  </si>
  <si>
    <t>023860</t>
  </si>
  <si>
    <t>SHELTON</t>
  </si>
  <si>
    <t>BRANDI</t>
  </si>
  <si>
    <t>214 W Watt St</t>
  </si>
  <si>
    <t>Alcola</t>
  </si>
  <si>
    <t>8659782772@tmomail.net</t>
  </si>
  <si>
    <t>23861</t>
  </si>
  <si>
    <t>TOM POREBA</t>
  </si>
  <si>
    <t>0025254</t>
  </si>
  <si>
    <t>023861</t>
  </si>
  <si>
    <t>POREBA</t>
  </si>
  <si>
    <t>524 Branson Drive</t>
  </si>
  <si>
    <t>Batavia</t>
  </si>
  <si>
    <t>3313273001@tmomail.net</t>
  </si>
  <si>
    <t>0023499</t>
  </si>
  <si>
    <t>023862</t>
  </si>
  <si>
    <t>COUCH</t>
  </si>
  <si>
    <t>VAN</t>
  </si>
  <si>
    <t>74 Scotch</t>
  </si>
  <si>
    <t>Hobart</t>
  </si>
  <si>
    <t>46342</t>
  </si>
  <si>
    <t>3312407987@mms.att.net</t>
  </si>
  <si>
    <t>23863</t>
  </si>
  <si>
    <t>MARK GONDER</t>
  </si>
  <si>
    <t>0010116</t>
  </si>
  <si>
    <t>023863</t>
  </si>
  <si>
    <t>GONDER</t>
  </si>
  <si>
    <t>2349 Vermont St</t>
  </si>
  <si>
    <t>Gary</t>
  </si>
  <si>
    <t>2197417271@vtext.com</t>
  </si>
  <si>
    <t>23870</t>
  </si>
  <si>
    <t>ALDO VAZQUEZ</t>
  </si>
  <si>
    <t>0737338</t>
  </si>
  <si>
    <t>023870</t>
  </si>
  <si>
    <t>AVAZQUE</t>
  </si>
  <si>
    <t>VAZQUEZ</t>
  </si>
  <si>
    <t>ALDO</t>
  </si>
  <si>
    <t>3166 W 84TH PL</t>
  </si>
  <si>
    <t>60652</t>
  </si>
  <si>
    <t>7739641593@tmomail.net</t>
  </si>
  <si>
    <t>23871</t>
  </si>
  <si>
    <t>LARRY STUEBINGER</t>
  </si>
  <si>
    <t>0899682</t>
  </si>
  <si>
    <t>023871</t>
  </si>
  <si>
    <t>LSTUEBI</t>
  </si>
  <si>
    <t>STUEBINGER</t>
  </si>
  <si>
    <t>LARRY</t>
  </si>
  <si>
    <t>1132 Ridgeway Ave</t>
  </si>
  <si>
    <t>6304310319@vtext.com</t>
  </si>
  <si>
    <t>23873</t>
  </si>
  <si>
    <t>TERRELL WHITE</t>
  </si>
  <si>
    <t>0875955</t>
  </si>
  <si>
    <t>023873</t>
  </si>
  <si>
    <t>TWHITE</t>
  </si>
  <si>
    <t>WHITE</t>
  </si>
  <si>
    <t>TERRELL</t>
  </si>
  <si>
    <t>6656 South Kimbark Ave</t>
  </si>
  <si>
    <t>3126782153@tmomail.net</t>
  </si>
  <si>
    <t>0601054</t>
  </si>
  <si>
    <t>023874</t>
  </si>
  <si>
    <t>HAND</t>
  </si>
  <si>
    <t>LETWAN</t>
  </si>
  <si>
    <t>1214 E 35TH PL</t>
  </si>
  <si>
    <t>2194552219@tmomail.net</t>
  </si>
  <si>
    <t>0604611</t>
  </si>
  <si>
    <t>CHAD</t>
  </si>
  <si>
    <t>205 Sandra Ave,</t>
  </si>
  <si>
    <t>Apt i1</t>
  </si>
  <si>
    <t>Mendota</t>
  </si>
  <si>
    <t>8158142916@tmomail.net</t>
  </si>
  <si>
    <t>0756791</t>
  </si>
  <si>
    <t>SERRATO</t>
  </si>
  <si>
    <t>MIGUEL</t>
  </si>
  <si>
    <t>180 S WESTERN AVE</t>
  </si>
  <si>
    <t>ADL-SHS-MIGUEL SERRATO</t>
  </si>
  <si>
    <t>7739510259@tmomail.net</t>
  </si>
  <si>
    <t>23882</t>
  </si>
  <si>
    <t>ABDUL RAQEEB RASHEDI</t>
  </si>
  <si>
    <t>0000240</t>
  </si>
  <si>
    <t>023882</t>
  </si>
  <si>
    <t>RASHEDI</t>
  </si>
  <si>
    <t>ABDUL RAQEEB</t>
  </si>
  <si>
    <t>8315 Gross Point Rd</t>
  </si>
  <si>
    <t>Morton Grove</t>
  </si>
  <si>
    <t>8479421283@tmomail.net</t>
  </si>
  <si>
    <t>23891</t>
  </si>
  <si>
    <t>JOSE RAMOS MENDOZA</t>
  </si>
  <si>
    <t>0024027</t>
  </si>
  <si>
    <t>023891</t>
  </si>
  <si>
    <t>JRAMOSM</t>
  </si>
  <si>
    <t>RAMOS MENDOZA</t>
  </si>
  <si>
    <t>1630 W 59th St</t>
  </si>
  <si>
    <t>3239751836@tmomail.net</t>
  </si>
  <si>
    <t>23893</t>
  </si>
  <si>
    <t>LOGAN ANDERSON</t>
  </si>
  <si>
    <t>0769224</t>
  </si>
  <si>
    <t>023893</t>
  </si>
  <si>
    <t>ANDERSON</t>
  </si>
  <si>
    <t>LOGAN</t>
  </si>
  <si>
    <t>416 Renpoint Ct</t>
  </si>
  <si>
    <t>9162252354@tmomail.net</t>
  </si>
  <si>
    <t>23895</t>
  </si>
  <si>
    <t>ERIC KENNEDY</t>
  </si>
  <si>
    <t>0913087</t>
  </si>
  <si>
    <t>023895</t>
  </si>
  <si>
    <t>KENNEDY</t>
  </si>
  <si>
    <t>73 GREENTREE DR</t>
  </si>
  <si>
    <t>ADL/SHS-ERIC KENNEDY</t>
  </si>
  <si>
    <t>4108455181@tmomail.net</t>
  </si>
  <si>
    <t>23896</t>
  </si>
  <si>
    <t>JEFFERY LUTZ</t>
  </si>
  <si>
    <t>0814319</t>
  </si>
  <si>
    <t>023896</t>
  </si>
  <si>
    <t>LUTZ</t>
  </si>
  <si>
    <t>JEFFERY</t>
  </si>
  <si>
    <t>1219 LEEDS TERR</t>
  </si>
  <si>
    <t>4106995137@tmomail.net</t>
  </si>
  <si>
    <t>23904</t>
  </si>
  <si>
    <t>SHAEL JAMROWSKI</t>
  </si>
  <si>
    <t>0024653</t>
  </si>
  <si>
    <t>023904</t>
  </si>
  <si>
    <t>SJAMROW</t>
  </si>
  <si>
    <t>JAMROWSKI</t>
  </si>
  <si>
    <t>SHAEL</t>
  </si>
  <si>
    <t>1570 Rilla Circle</t>
  </si>
  <si>
    <t>4702189824@vtext.com</t>
  </si>
  <si>
    <t>0827782</t>
  </si>
  <si>
    <t>DONALD</t>
  </si>
  <si>
    <t>3549 Cherry hill Ct</t>
  </si>
  <si>
    <t>Beltsville</t>
  </si>
  <si>
    <t>20705</t>
  </si>
  <si>
    <t>EGOLF, DANIEL</t>
  </si>
  <si>
    <t>2408551030@tmomail.net</t>
  </si>
  <si>
    <t>23908</t>
  </si>
  <si>
    <t>MARK KENNEDY</t>
  </si>
  <si>
    <t>0556993</t>
  </si>
  <si>
    <t>023908</t>
  </si>
  <si>
    <t>224 Blythe Avenue</t>
  </si>
  <si>
    <t>Drexel Hill</t>
  </si>
  <si>
    <t>4847943627@tmomail.net</t>
  </si>
  <si>
    <t>23917</t>
  </si>
  <si>
    <t>AARON WUNDER</t>
  </si>
  <si>
    <t>0017715</t>
  </si>
  <si>
    <t>023917</t>
  </si>
  <si>
    <t>WUNDER</t>
  </si>
  <si>
    <t>6210 Sharrett rd</t>
  </si>
  <si>
    <t>Keymar</t>
  </si>
  <si>
    <t>3016750329@tmomail.net</t>
  </si>
  <si>
    <t>MICHAEL COLLINS JR</t>
  </si>
  <si>
    <t>0903831</t>
  </si>
  <si>
    <t>COLLINS JR</t>
  </si>
  <si>
    <t>4196 DRAKE CT</t>
  </si>
  <si>
    <t>3016741829@tmomail.net</t>
  </si>
  <si>
    <t>23931</t>
  </si>
  <si>
    <t>RYAN HOBBS</t>
  </si>
  <si>
    <t>0514414</t>
  </si>
  <si>
    <t>023931</t>
  </si>
  <si>
    <t>HOBBS</t>
  </si>
  <si>
    <t>1500 W 6TH ST</t>
  </si>
  <si>
    <t>Muncie</t>
  </si>
  <si>
    <t>7656399092@vtext.com</t>
  </si>
  <si>
    <t>23936</t>
  </si>
  <si>
    <t>RICHARD MORAN</t>
  </si>
  <si>
    <t>0013029</t>
  </si>
  <si>
    <t>023936</t>
  </si>
  <si>
    <t>MORAN</t>
  </si>
  <si>
    <t>2964 Devonfield ave</t>
  </si>
  <si>
    <t>4109005964@tmomail.net</t>
  </si>
  <si>
    <t>23941</t>
  </si>
  <si>
    <t>0679639</t>
  </si>
  <si>
    <t>023941</t>
  </si>
  <si>
    <t>DILEY</t>
  </si>
  <si>
    <t>900 Martell Ct</t>
  </si>
  <si>
    <t>unit A</t>
  </si>
  <si>
    <t>4434328249@tmomail.net</t>
  </si>
  <si>
    <t>TANNER JACKSON-STOCK</t>
  </si>
  <si>
    <t>0814194</t>
  </si>
  <si>
    <t>TJACKSO</t>
  </si>
  <si>
    <t>JACKSON-STOCK</t>
  </si>
  <si>
    <t>TANNER</t>
  </si>
  <si>
    <t>5077792716@tmomail.net</t>
  </si>
  <si>
    <t>0030635</t>
  </si>
  <si>
    <t>023966</t>
  </si>
  <si>
    <t>KELLY</t>
  </si>
  <si>
    <t>802 W 11TH ST</t>
  </si>
  <si>
    <t>Newton</t>
  </si>
  <si>
    <t>3167301420@tmomail.net</t>
  </si>
  <si>
    <t>23980</t>
  </si>
  <si>
    <t>JULES WILLIAMS</t>
  </si>
  <si>
    <t>0393223</t>
  </si>
  <si>
    <t>023980</t>
  </si>
  <si>
    <t>JULES</t>
  </si>
  <si>
    <t>114 Welsh road</t>
  </si>
  <si>
    <t>suite 222</t>
  </si>
  <si>
    <t>Horsham</t>
  </si>
  <si>
    <t>8488780105@tmomail.net</t>
  </si>
  <si>
    <t>23985</t>
  </si>
  <si>
    <t>GRACE SIMPSON</t>
  </si>
  <si>
    <t>0002170</t>
  </si>
  <si>
    <t>023985</t>
  </si>
  <si>
    <t>SIMPSON</t>
  </si>
  <si>
    <t>GRACE</t>
  </si>
  <si>
    <t>2205 Avenel blvd</t>
  </si>
  <si>
    <t>North Wales</t>
  </si>
  <si>
    <t>19454</t>
  </si>
  <si>
    <t>8486331059@tmomail.net</t>
  </si>
  <si>
    <t>23990</t>
  </si>
  <si>
    <t>DONALD WILTSHIRE</t>
  </si>
  <si>
    <t>0010208</t>
  </si>
  <si>
    <t>023990</t>
  </si>
  <si>
    <t>WILTSHIRE</t>
  </si>
  <si>
    <t>29 Carriage Knoll Court</t>
  </si>
  <si>
    <t>Langhorne</t>
  </si>
  <si>
    <t>2159304655@tmomail.net</t>
  </si>
  <si>
    <t>24003</t>
  </si>
  <si>
    <t>ANTONIO MAGANA</t>
  </si>
  <si>
    <t>0008235</t>
  </si>
  <si>
    <t>024003</t>
  </si>
  <si>
    <t>MAGANA</t>
  </si>
  <si>
    <t>ANTONIO</t>
  </si>
  <si>
    <t>3072 E. LOS ANGELES AVE</t>
  </si>
  <si>
    <t>8057324095@tmomail.net</t>
  </si>
  <si>
    <t>JAVIER GARCIA</t>
  </si>
  <si>
    <t>0791368</t>
  </si>
  <si>
    <t>024014</t>
  </si>
  <si>
    <t>GARCIA</t>
  </si>
  <si>
    <t>JAVIER</t>
  </si>
  <si>
    <t>30842 YOUNG DOVE ST</t>
  </si>
  <si>
    <t>ROJAS, SALVADOR</t>
  </si>
  <si>
    <t>5623494567@tmomail.net</t>
  </si>
  <si>
    <t>24015</t>
  </si>
  <si>
    <t>RAMON FORTU</t>
  </si>
  <si>
    <t>0910885</t>
  </si>
  <si>
    <t>024015</t>
  </si>
  <si>
    <t>FORTU</t>
  </si>
  <si>
    <t>RAMON</t>
  </si>
  <si>
    <t>5961 Stanton Ave</t>
  </si>
  <si>
    <t>7142008217@tmomail.net</t>
  </si>
  <si>
    <t>24039</t>
  </si>
  <si>
    <t>0000620</t>
  </si>
  <si>
    <t>024039</t>
  </si>
  <si>
    <t>LUONG</t>
  </si>
  <si>
    <t>4456 Kristen Ct</t>
  </si>
  <si>
    <t>7149483128@tmomail.net</t>
  </si>
  <si>
    <t>24045</t>
  </si>
  <si>
    <t>MICHAEL CRUX</t>
  </si>
  <si>
    <t>0590844</t>
  </si>
  <si>
    <t>024045</t>
  </si>
  <si>
    <t>CRUX</t>
  </si>
  <si>
    <t>3744 N Alpine Road</t>
  </si>
  <si>
    <t>9288634097@vtext.com</t>
  </si>
  <si>
    <t>24047</t>
  </si>
  <si>
    <t>0558122</t>
  </si>
  <si>
    <t>024047</t>
  </si>
  <si>
    <t>FIGUEROA</t>
  </si>
  <si>
    <t>EMMANUEL</t>
  </si>
  <si>
    <t>9212 Burke St</t>
  </si>
  <si>
    <t>Apt 32</t>
  </si>
  <si>
    <t>PUNARO, DAVID</t>
  </si>
  <si>
    <t>3239861614@tmomail.net</t>
  </si>
  <si>
    <t>24049</t>
  </si>
  <si>
    <t>RENE LUJAN</t>
  </si>
  <si>
    <t>0011494</t>
  </si>
  <si>
    <t>024049</t>
  </si>
  <si>
    <t>RLUJAN</t>
  </si>
  <si>
    <t>LUJAN</t>
  </si>
  <si>
    <t>RENE</t>
  </si>
  <si>
    <t>14365 ENGLISH SETTER ST</t>
  </si>
  <si>
    <t>92880</t>
  </si>
  <si>
    <t>9094918161@tmomail.net</t>
  </si>
  <si>
    <t>24056</t>
  </si>
  <si>
    <t>0057422</t>
  </si>
  <si>
    <t>024056</t>
  </si>
  <si>
    <t>VILLELA</t>
  </si>
  <si>
    <t>92506</t>
  </si>
  <si>
    <t>9094026031@tmomail.net</t>
  </si>
  <si>
    <t>24058</t>
  </si>
  <si>
    <t>ROBERT ARAMBULA</t>
  </si>
  <si>
    <t>0933853</t>
  </si>
  <si>
    <t>024058</t>
  </si>
  <si>
    <t>ARAMBULA</t>
  </si>
  <si>
    <t>9092036742@tmomail.net</t>
  </si>
  <si>
    <t>24059</t>
  </si>
  <si>
    <t>MOHAMMAD NASIM NAWAZESH</t>
  </si>
  <si>
    <t>0809426</t>
  </si>
  <si>
    <t>024059</t>
  </si>
  <si>
    <t>NAWAZESH</t>
  </si>
  <si>
    <t>MOHAMMAD NASIM</t>
  </si>
  <si>
    <t>5420 EL CAMINO AVE</t>
  </si>
  <si>
    <t>9169075269@tmomail.net</t>
  </si>
  <si>
    <t>24064</t>
  </si>
  <si>
    <t>JOSE CANDELARIO</t>
  </si>
  <si>
    <t>0860155</t>
  </si>
  <si>
    <t>024064</t>
  </si>
  <si>
    <t>CANDELARIO</t>
  </si>
  <si>
    <t>1415 Glenelder Ave</t>
  </si>
  <si>
    <t>Hacienda Heights</t>
  </si>
  <si>
    <t>91745</t>
  </si>
  <si>
    <t>6268240993@tmomail.net</t>
  </si>
  <si>
    <t>0371724</t>
  </si>
  <si>
    <t>024067</t>
  </si>
  <si>
    <t>KIRK</t>
  </si>
  <si>
    <t>3220 Peninsula Rd</t>
  </si>
  <si>
    <t>Apt #269</t>
  </si>
  <si>
    <t>8186746073@tmomail.net</t>
  </si>
  <si>
    <t>24068</t>
  </si>
  <si>
    <t>GAGIK MANASYAN</t>
  </si>
  <si>
    <t>0791061</t>
  </si>
  <si>
    <t>024068</t>
  </si>
  <si>
    <t>MANASYAN</t>
  </si>
  <si>
    <t>GAGIK</t>
  </si>
  <si>
    <t>20555 Devonshire St</t>
  </si>
  <si>
    <t>Chatsworth</t>
  </si>
  <si>
    <t>8186439112@tmomail.net</t>
  </si>
  <si>
    <t>24069</t>
  </si>
  <si>
    <t>VERNON GUY</t>
  </si>
  <si>
    <t>0912451</t>
  </si>
  <si>
    <t>024069</t>
  </si>
  <si>
    <t>2630 W Lincoln Ave</t>
  </si>
  <si>
    <t>Apt 114</t>
  </si>
  <si>
    <t>7144172396@tmomail.net</t>
  </si>
  <si>
    <t>0798256</t>
  </si>
  <si>
    <t>024070</t>
  </si>
  <si>
    <t>LACY</t>
  </si>
  <si>
    <t>IAN</t>
  </si>
  <si>
    <t>3447 Wren Road</t>
  </si>
  <si>
    <t>4708951330@vtext.com</t>
  </si>
  <si>
    <t>24079</t>
  </si>
  <si>
    <t>ARMANDO DAVALOS</t>
  </si>
  <si>
    <t>0256933</t>
  </si>
  <si>
    <t>024079</t>
  </si>
  <si>
    <t>ADAVALO</t>
  </si>
  <si>
    <t>DAVALOS</t>
  </si>
  <si>
    <t>ARMANDO</t>
  </si>
  <si>
    <t>1705 Highland Ave</t>
  </si>
  <si>
    <t>Crest Hill</t>
  </si>
  <si>
    <t>3316270068@tmomail.net</t>
  </si>
  <si>
    <t>24082</t>
  </si>
  <si>
    <t>JAMES RHOADS</t>
  </si>
  <si>
    <t>0283101</t>
  </si>
  <si>
    <t>024082</t>
  </si>
  <si>
    <t>RHOADS</t>
  </si>
  <si>
    <t>5280 Slickrock Dr</t>
  </si>
  <si>
    <t>7196782569@tmomail.net</t>
  </si>
  <si>
    <t>24107</t>
  </si>
  <si>
    <t>DONAVON LYLE</t>
  </si>
  <si>
    <t>0941344</t>
  </si>
  <si>
    <t>024107</t>
  </si>
  <si>
    <t>LYLE</t>
  </si>
  <si>
    <t>DONAVON</t>
  </si>
  <si>
    <t>1627 Ansbury Dr.</t>
  </si>
  <si>
    <t>2813844583@vtext.com</t>
  </si>
  <si>
    <t>24109</t>
  </si>
  <si>
    <t>ERIK INFANTE</t>
  </si>
  <si>
    <t>0015891</t>
  </si>
  <si>
    <t>024109</t>
  </si>
  <si>
    <t>EINFANT</t>
  </si>
  <si>
    <t>INFANTE</t>
  </si>
  <si>
    <t>ERIK</t>
  </si>
  <si>
    <t>3053393963@tmomail.net</t>
  </si>
  <si>
    <t>24112</t>
  </si>
  <si>
    <t>FREDRICK HIGGINS</t>
  </si>
  <si>
    <t>0001297</t>
  </si>
  <si>
    <t>024112</t>
  </si>
  <si>
    <t>HIGGINS</t>
  </si>
  <si>
    <t>FREDRICK</t>
  </si>
  <si>
    <t>6628803364@vtext.com</t>
  </si>
  <si>
    <t>0792226</t>
  </si>
  <si>
    <t>024114</t>
  </si>
  <si>
    <t>4186 Pheasant Ridge Ct</t>
  </si>
  <si>
    <t>LWILL99</t>
  </si>
  <si>
    <t>WILLIAMS, LEE</t>
  </si>
  <si>
    <t>5138148753@vtext.com</t>
  </si>
  <si>
    <t>24116</t>
  </si>
  <si>
    <t>DEWAYNE HUSSEY</t>
  </si>
  <si>
    <t>0772475</t>
  </si>
  <si>
    <t>024116</t>
  </si>
  <si>
    <t>HUSSEY</t>
  </si>
  <si>
    <t>DEWAYNE</t>
  </si>
  <si>
    <t>8168 S. PARK CIRCLE</t>
  </si>
  <si>
    <t>Unit#  E</t>
  </si>
  <si>
    <t>SOUTHAVEN</t>
  </si>
  <si>
    <t>38671</t>
  </si>
  <si>
    <t>9015988329@vtext.com</t>
  </si>
  <si>
    <t>24119</t>
  </si>
  <si>
    <t>CLIFFORD HARTZOG</t>
  </si>
  <si>
    <t>0755371</t>
  </si>
  <si>
    <t>024119</t>
  </si>
  <si>
    <t>CHARTZO</t>
  </si>
  <si>
    <t>HARTZOG</t>
  </si>
  <si>
    <t>CLIFFORD</t>
  </si>
  <si>
    <t>8436473536@vtext.com</t>
  </si>
  <si>
    <t>24130</t>
  </si>
  <si>
    <t>ADRIAN CANALES REYES</t>
  </si>
  <si>
    <t>0038554</t>
  </si>
  <si>
    <t>024130</t>
  </si>
  <si>
    <t>CANALES REYES</t>
  </si>
  <si>
    <t>ADRIAN</t>
  </si>
  <si>
    <t>Q2 Halcon Street</t>
  </si>
  <si>
    <t>Vista del Morro</t>
  </si>
  <si>
    <t>Cataño</t>
  </si>
  <si>
    <t>GONZALEZ, LUIS</t>
  </si>
  <si>
    <t>9397322137@tmomail.net</t>
  </si>
  <si>
    <t>24135</t>
  </si>
  <si>
    <t>ROBERT JUSINO</t>
  </si>
  <si>
    <t>0010199</t>
  </si>
  <si>
    <t>024135</t>
  </si>
  <si>
    <t>JUSINO</t>
  </si>
  <si>
    <t>Carr 123 Km 20.8</t>
  </si>
  <si>
    <t>Interseccion 501 Sect El Mato</t>
  </si>
  <si>
    <t>Ponce</t>
  </si>
  <si>
    <t>SANTIAGO, HECTOR</t>
  </si>
  <si>
    <t>9397322761@tmomail.net</t>
  </si>
  <si>
    <t>24144</t>
  </si>
  <si>
    <t>KENNETH YETTE</t>
  </si>
  <si>
    <t>0008458</t>
  </si>
  <si>
    <t>024144</t>
  </si>
  <si>
    <t>YETTE</t>
  </si>
  <si>
    <t>119 LINCOLN DR</t>
  </si>
  <si>
    <t>ELIZABETHTON</t>
  </si>
  <si>
    <t>5024137620@vtext.com</t>
  </si>
  <si>
    <t>24324</t>
  </si>
  <si>
    <t>MICHAEL DELLINGER</t>
  </si>
  <si>
    <t>0895763</t>
  </si>
  <si>
    <t>024324</t>
  </si>
  <si>
    <t>DELLINGER</t>
  </si>
  <si>
    <t>7472599755@mms.att.net</t>
  </si>
  <si>
    <t>29753</t>
  </si>
  <si>
    <t>LORNE BAZURTO</t>
  </si>
  <si>
    <t>0933861</t>
  </si>
  <si>
    <t>029753</t>
  </si>
  <si>
    <t>BAZURTO</t>
  </si>
  <si>
    <t>LORNE</t>
  </si>
  <si>
    <t>1101 S Karen Ave</t>
  </si>
  <si>
    <t>6578198040@tmomail.net</t>
  </si>
  <si>
    <t>33001</t>
  </si>
  <si>
    <t>MARIO RODRIGUEZ</t>
  </si>
  <si>
    <t>0299909</t>
  </si>
  <si>
    <t>033001</t>
  </si>
  <si>
    <t>827 Centre ST</t>
  </si>
  <si>
    <t>4697391374@tmomail.net</t>
  </si>
  <si>
    <t>33002</t>
  </si>
  <si>
    <t>MARCUS BURKHAM</t>
  </si>
  <si>
    <t>0000794</t>
  </si>
  <si>
    <t>033002</t>
  </si>
  <si>
    <t>BURKHAM</t>
  </si>
  <si>
    <t>412 Harvest Hill Ln</t>
  </si>
  <si>
    <t>Venus</t>
  </si>
  <si>
    <t>4698531063@tmomail.net</t>
  </si>
  <si>
    <t>33004</t>
  </si>
  <si>
    <t>RANDALL BISHOP</t>
  </si>
  <si>
    <t>0738807</t>
  </si>
  <si>
    <t>033004</t>
  </si>
  <si>
    <t>BISHOP</t>
  </si>
  <si>
    <t>RANDALL</t>
  </si>
  <si>
    <t>130 County Road 1435</t>
  </si>
  <si>
    <t>Bogata</t>
  </si>
  <si>
    <t>9036193066@vtext.com</t>
  </si>
  <si>
    <t>33005</t>
  </si>
  <si>
    <t>LUIS ARANGO</t>
  </si>
  <si>
    <t>0794669</t>
  </si>
  <si>
    <t>033005</t>
  </si>
  <si>
    <t>ARANGO</t>
  </si>
  <si>
    <t>LUIS</t>
  </si>
  <si>
    <t>148 Moore St</t>
  </si>
  <si>
    <t>2547073244@vtext.com</t>
  </si>
  <si>
    <t>33006</t>
  </si>
  <si>
    <t>PAUL FORD</t>
  </si>
  <si>
    <t>0602391</t>
  </si>
  <si>
    <t>033006</t>
  </si>
  <si>
    <t>FORD</t>
  </si>
  <si>
    <t>14617 Sellers Rd.</t>
  </si>
  <si>
    <t>8325298474@vtext.com</t>
  </si>
  <si>
    <t>33302</t>
  </si>
  <si>
    <t>PARMANAND DRIGPAL</t>
  </si>
  <si>
    <t>0855817</t>
  </si>
  <si>
    <t>033302</t>
  </si>
  <si>
    <t>DRIGPAL</t>
  </si>
  <si>
    <t>PARMANAND</t>
  </si>
  <si>
    <t>4419 Hill Avenue</t>
  </si>
  <si>
    <t>1st. Floor</t>
  </si>
  <si>
    <t>6462099926@tmomail.net</t>
  </si>
  <si>
    <t>33303</t>
  </si>
  <si>
    <t>EDDIE BRYAN</t>
  </si>
  <si>
    <t>0494807</t>
  </si>
  <si>
    <t>033303</t>
  </si>
  <si>
    <t>EDDIE</t>
  </si>
  <si>
    <t>13450 highway 8</t>
  </si>
  <si>
    <t>space 99</t>
  </si>
  <si>
    <t>6192191803@tmomail.net</t>
  </si>
  <si>
    <t>33304</t>
  </si>
  <si>
    <t>0000109</t>
  </si>
  <si>
    <t>033304</t>
  </si>
  <si>
    <t>EDGE</t>
  </si>
  <si>
    <t>RUSSELL</t>
  </si>
  <si>
    <t>478 FUNNY FARM RD</t>
  </si>
  <si>
    <t>7063927570@vtext.com</t>
  </si>
  <si>
    <t>33305</t>
  </si>
  <si>
    <t>JOHNNIE BLUE</t>
  </si>
  <si>
    <t>0903047</t>
  </si>
  <si>
    <t>033305</t>
  </si>
  <si>
    <t>BLUE</t>
  </si>
  <si>
    <t>JOHNNIE</t>
  </si>
  <si>
    <t>24356 SW 109th CT</t>
  </si>
  <si>
    <t>3053991004@tmomail.net</t>
  </si>
  <si>
    <t>33306</t>
  </si>
  <si>
    <t>MARKQUISE OWINGS</t>
  </si>
  <si>
    <t>0744763</t>
  </si>
  <si>
    <t>033306</t>
  </si>
  <si>
    <t>OWINGS</t>
  </si>
  <si>
    <t>MARKQUISE</t>
  </si>
  <si>
    <t>14942 Oak Valley Drive</t>
  </si>
  <si>
    <t>6262038174@tmomail.net</t>
  </si>
  <si>
    <t>36005</t>
  </si>
  <si>
    <t>DAVID STRAWDERMAN</t>
  </si>
  <si>
    <t>0680991</t>
  </si>
  <si>
    <t>036005</t>
  </si>
  <si>
    <t>STRAWDERMAN</t>
  </si>
  <si>
    <t>5378 King Arthur Cir</t>
  </si>
  <si>
    <t>4109401525@tmomail.net</t>
  </si>
  <si>
    <t>36010</t>
  </si>
  <si>
    <t>SCOTT GREEN</t>
  </si>
  <si>
    <t>0880674</t>
  </si>
  <si>
    <t>036010</t>
  </si>
  <si>
    <t>10701 OLD COURT ROAD</t>
  </si>
  <si>
    <t>2402372305@tmomail.net</t>
  </si>
  <si>
    <t>0602342</t>
  </si>
  <si>
    <t>036020</t>
  </si>
  <si>
    <t>CEDRIC</t>
  </si>
  <si>
    <t>5135 TwinflowerCt</t>
  </si>
  <si>
    <t>Indian Head</t>
  </si>
  <si>
    <t>4436241103@vtext.com</t>
  </si>
  <si>
    <t>0027599</t>
  </si>
  <si>
    <t>ANDERSEN</t>
  </si>
  <si>
    <t>7007 MT. OLIVE CHURCH RD</t>
  </si>
  <si>
    <t>4109771339@tmomail.net</t>
  </si>
  <si>
    <t>0880526</t>
  </si>
  <si>
    <t>EDWARDS</t>
  </si>
  <si>
    <t>WALTON</t>
  </si>
  <si>
    <t>3012564042@tmomail.net</t>
  </si>
  <si>
    <t>36026</t>
  </si>
  <si>
    <t>SEEAR RAMZ</t>
  </si>
  <si>
    <t>0579532</t>
  </si>
  <si>
    <t>036026</t>
  </si>
  <si>
    <t>RAMZ</t>
  </si>
  <si>
    <t>SEEAR</t>
  </si>
  <si>
    <t>7866 Blue Grey Cir</t>
  </si>
  <si>
    <t>5406307000@tmomail.net</t>
  </si>
  <si>
    <t>0792176</t>
  </si>
  <si>
    <t>036031</t>
  </si>
  <si>
    <t>4109017784@tmomail.net</t>
  </si>
  <si>
    <t>0005058</t>
  </si>
  <si>
    <t>PEAKE</t>
  </si>
  <si>
    <t>ELISHA</t>
  </si>
  <si>
    <t>4107 Nottaway Place</t>
  </si>
  <si>
    <t>Bowie</t>
  </si>
  <si>
    <t>20716</t>
  </si>
  <si>
    <t>2406430072@tmomail.net</t>
  </si>
  <si>
    <t>0515767</t>
  </si>
  <si>
    <t>ENNIS</t>
  </si>
  <si>
    <t>ELIJAH</t>
  </si>
  <si>
    <t>226 Edgar Rd</t>
  </si>
  <si>
    <t>3025132891@tmomail.net</t>
  </si>
  <si>
    <t>36044</t>
  </si>
  <si>
    <t>ROBERT SHAPIRO</t>
  </si>
  <si>
    <t>0001172</t>
  </si>
  <si>
    <t>036044</t>
  </si>
  <si>
    <t>SHAPIRO</t>
  </si>
  <si>
    <t>619 West EVESHAM AVE</t>
  </si>
  <si>
    <t>6096218057@tmomail.net</t>
  </si>
  <si>
    <t>0016246</t>
  </si>
  <si>
    <t>036051</t>
  </si>
  <si>
    <t>QURAISHI</t>
  </si>
  <si>
    <t>HABIBULLAH</t>
  </si>
  <si>
    <t>5402 Melvin Court</t>
  </si>
  <si>
    <t>3019962048@tmomail.net</t>
  </si>
  <si>
    <t>0029165</t>
  </si>
  <si>
    <t>036056</t>
  </si>
  <si>
    <t>EBADI</t>
  </si>
  <si>
    <t>MUSTAFA</t>
  </si>
  <si>
    <t>16064 Olmstead Ln</t>
  </si>
  <si>
    <t>3017930671@tmomail.net</t>
  </si>
  <si>
    <t>36059</t>
  </si>
  <si>
    <t>0722173</t>
  </si>
  <si>
    <t>036059</t>
  </si>
  <si>
    <t>HABIBI</t>
  </si>
  <si>
    <t>JAMSHID</t>
  </si>
  <si>
    <t>4066 Cardinal Crest Dr</t>
  </si>
  <si>
    <t>3014331053@tmomail.net</t>
  </si>
  <si>
    <t>36080</t>
  </si>
  <si>
    <t>MARVIN MADDOX JR</t>
  </si>
  <si>
    <t>0015263</t>
  </si>
  <si>
    <t>036080</t>
  </si>
  <si>
    <t>MADDOX JR</t>
  </si>
  <si>
    <t>MARVIN</t>
  </si>
  <si>
    <t>5425 Wainwright Dr</t>
  </si>
  <si>
    <t>8049102232@vtext.com</t>
  </si>
  <si>
    <t>36082</t>
  </si>
  <si>
    <t>0213959</t>
  </si>
  <si>
    <t>036082</t>
  </si>
  <si>
    <t>BARNEY</t>
  </si>
  <si>
    <t>15535 College Ave</t>
  </si>
  <si>
    <t>2172000164@tmomail.net</t>
  </si>
  <si>
    <t>36094</t>
  </si>
  <si>
    <t>RANDAL JONES</t>
  </si>
  <si>
    <t>0644203</t>
  </si>
  <si>
    <t>036094</t>
  </si>
  <si>
    <t>RANDAL</t>
  </si>
  <si>
    <t>17014 E 672 Rd</t>
  </si>
  <si>
    <t>Hennessey</t>
  </si>
  <si>
    <t>73742</t>
  </si>
  <si>
    <t>4058530106@vtext.com</t>
  </si>
  <si>
    <t>0000422</t>
  </si>
  <si>
    <t>036096</t>
  </si>
  <si>
    <t>JESUSA</t>
  </si>
  <si>
    <t>4701 Anderson Rd. Lot #121</t>
  </si>
  <si>
    <t>MARSHALL, EMANUEL</t>
  </si>
  <si>
    <t>6122718135@tmomail.net</t>
  </si>
  <si>
    <t>36107</t>
  </si>
  <si>
    <t>ANDY ALEXANDER</t>
  </si>
  <si>
    <t>0567081</t>
  </si>
  <si>
    <t>036107</t>
  </si>
  <si>
    <t>AALEXA5</t>
  </si>
  <si>
    <t>ANDY</t>
  </si>
  <si>
    <t>4026 CAMINO PAZ</t>
  </si>
  <si>
    <t>6192145816@tmomail.net</t>
  </si>
  <si>
    <t>CARL BANKS</t>
  </si>
  <si>
    <t>0003756</t>
  </si>
  <si>
    <t>036108</t>
  </si>
  <si>
    <t>BANKS</t>
  </si>
  <si>
    <t>CARL</t>
  </si>
  <si>
    <t>13029 COUNTY ROAD 192</t>
  </si>
  <si>
    <t>LOT. 2</t>
  </si>
  <si>
    <t>BISHOP, RANDALL</t>
  </si>
  <si>
    <t>9039331172@tmomail.net</t>
  </si>
  <si>
    <t>36119</t>
  </si>
  <si>
    <t>HUNG NGUYEN</t>
  </si>
  <si>
    <t>0017988</t>
  </si>
  <si>
    <t>036119</t>
  </si>
  <si>
    <t>HNGUYEN</t>
  </si>
  <si>
    <t>NGUYEN</t>
  </si>
  <si>
    <t>HUNG</t>
  </si>
  <si>
    <t>4084220251@tmomail.net</t>
  </si>
  <si>
    <t>36123</t>
  </si>
  <si>
    <t>ARTURO LOPEZ JR</t>
  </si>
  <si>
    <t>0588046</t>
  </si>
  <si>
    <t>036123</t>
  </si>
  <si>
    <t>ALOPEZ</t>
  </si>
  <si>
    <t>LOPEZ JR</t>
  </si>
  <si>
    <t>848 E Marshall Ave</t>
  </si>
  <si>
    <t>Dinuba</t>
  </si>
  <si>
    <t>5598131649@tmomail.net</t>
  </si>
  <si>
    <t>36124</t>
  </si>
  <si>
    <t>LUIS BARRIOS</t>
  </si>
  <si>
    <t>0713552</t>
  </si>
  <si>
    <t>036124</t>
  </si>
  <si>
    <t>BARRIOS</t>
  </si>
  <si>
    <t>935 ARENA WAY</t>
  </si>
  <si>
    <t>HOLLISTER</t>
  </si>
  <si>
    <t>8318379000@tmomail.net</t>
  </si>
  <si>
    <t>36131</t>
  </si>
  <si>
    <t>JOSEPH SANTOS</t>
  </si>
  <si>
    <t>0591057</t>
  </si>
  <si>
    <t>036131</t>
  </si>
  <si>
    <t>JSANTO1</t>
  </si>
  <si>
    <t>SANTOS</t>
  </si>
  <si>
    <t>2312 Paradise Dr. apt 247</t>
  </si>
  <si>
    <t>Reno</t>
  </si>
  <si>
    <t>7753898150@tmomail.net</t>
  </si>
  <si>
    <t>36132</t>
  </si>
  <si>
    <t>MICHAEL DRESBACH</t>
  </si>
  <si>
    <t>0005314</t>
  </si>
  <si>
    <t>036132</t>
  </si>
  <si>
    <t>DRESBACH</t>
  </si>
  <si>
    <t>7753897055@tmomail.net</t>
  </si>
  <si>
    <t>36157</t>
  </si>
  <si>
    <t>RONALD KAYROUZ</t>
  </si>
  <si>
    <t>0016758</t>
  </si>
  <si>
    <t>036157</t>
  </si>
  <si>
    <t>RKAYROU</t>
  </si>
  <si>
    <t>KAYROUZ</t>
  </si>
  <si>
    <t>RONALD</t>
  </si>
  <si>
    <t>6516 Lantern Dr</t>
  </si>
  <si>
    <t>5024226327@tmomail.net</t>
  </si>
  <si>
    <t>36161</t>
  </si>
  <si>
    <t>KENTREL GREGORY</t>
  </si>
  <si>
    <t>0668285</t>
  </si>
  <si>
    <t>036161</t>
  </si>
  <si>
    <t>KENTREL</t>
  </si>
  <si>
    <t>6401 Fern Valley Ct</t>
  </si>
  <si>
    <t>Apt 4</t>
  </si>
  <si>
    <t>5028302709@vtext.com</t>
  </si>
  <si>
    <t>36164</t>
  </si>
  <si>
    <t>DAVID KACZMAREK</t>
  </si>
  <si>
    <t>0865865</t>
  </si>
  <si>
    <t>036164</t>
  </si>
  <si>
    <t>KACZMAREK</t>
  </si>
  <si>
    <t>7000 Schoepf Dr</t>
  </si>
  <si>
    <t>Northfield Cntr</t>
  </si>
  <si>
    <t>3304419951@vtext.com</t>
  </si>
  <si>
    <t>36167</t>
  </si>
  <si>
    <t>0550483</t>
  </si>
  <si>
    <t>036167</t>
  </si>
  <si>
    <t>CONSUEGRA</t>
  </si>
  <si>
    <t>432 E Glendale Dr</t>
  </si>
  <si>
    <t>29506</t>
  </si>
  <si>
    <t>8438451401@vtext.com</t>
  </si>
  <si>
    <t>36174</t>
  </si>
  <si>
    <t>PIERRE LATUS</t>
  </si>
  <si>
    <t>0024588</t>
  </si>
  <si>
    <t>036174</t>
  </si>
  <si>
    <t>LATUS</t>
  </si>
  <si>
    <t>PIERRE</t>
  </si>
  <si>
    <t>5692 Bixbywoods Court</t>
  </si>
  <si>
    <t>9378312691@tmomail.net</t>
  </si>
  <si>
    <t>36177</t>
  </si>
  <si>
    <t>VINCENT RUBY</t>
  </si>
  <si>
    <t>0930552</t>
  </si>
  <si>
    <t>036177</t>
  </si>
  <si>
    <t>RUBY</t>
  </si>
  <si>
    <t>971 Center Ave</t>
  </si>
  <si>
    <t>7172039527@tmomail.net</t>
  </si>
  <si>
    <t>36182</t>
  </si>
  <si>
    <t>0444281</t>
  </si>
  <si>
    <t>036182</t>
  </si>
  <si>
    <t>BENSON</t>
  </si>
  <si>
    <t>NATHANIAL</t>
  </si>
  <si>
    <t>22541 Lenox DRIVE</t>
  </si>
  <si>
    <t>Fairview Park</t>
  </si>
  <si>
    <t>5136162329@tmomail.net</t>
  </si>
  <si>
    <t>0001612</t>
  </si>
  <si>
    <t>036184</t>
  </si>
  <si>
    <t>PALLOTTI</t>
  </si>
  <si>
    <t>SALVATORE</t>
  </si>
  <si>
    <t>4129103674@vtext.com</t>
  </si>
  <si>
    <t>0710848</t>
  </si>
  <si>
    <t>036185</t>
  </si>
  <si>
    <t>TURNER</t>
  </si>
  <si>
    <t>379 Maple Ave</t>
  </si>
  <si>
    <t>Newark</t>
  </si>
  <si>
    <t>7404081196@tmomail.net</t>
  </si>
  <si>
    <t>0847145</t>
  </si>
  <si>
    <t>036189</t>
  </si>
  <si>
    <t>SOWARDS</t>
  </si>
  <si>
    <t>DUANE</t>
  </si>
  <si>
    <t>10260 Pottinger Rd</t>
  </si>
  <si>
    <t>5135370395@tmomail.net</t>
  </si>
  <si>
    <t>36191</t>
  </si>
  <si>
    <t>BRYAN BROOKER</t>
  </si>
  <si>
    <t>0773374</t>
  </si>
  <si>
    <t>036191</t>
  </si>
  <si>
    <t>BROOKER</t>
  </si>
  <si>
    <t>315 Fairview Dr</t>
  </si>
  <si>
    <t>Irwin</t>
  </si>
  <si>
    <t>7248823319@vtext.com</t>
  </si>
  <si>
    <t>0005637</t>
  </si>
  <si>
    <t>036196</t>
  </si>
  <si>
    <t>1260 EMERALD FOREST LN</t>
  </si>
  <si>
    <t>POWELL</t>
  </si>
  <si>
    <t>37849</t>
  </si>
  <si>
    <t>8659102610@tmomail.net</t>
  </si>
  <si>
    <t>36198</t>
  </si>
  <si>
    <t>DONTA SIMS</t>
  </si>
  <si>
    <t>0559989</t>
  </si>
  <si>
    <t>036198</t>
  </si>
  <si>
    <t>DSIMS</t>
  </si>
  <si>
    <t>SIMS</t>
  </si>
  <si>
    <t>DONTA</t>
  </si>
  <si>
    <t>17242 Lenore st</t>
  </si>
  <si>
    <t>2488090572@vtech</t>
  </si>
  <si>
    <t>36199</t>
  </si>
  <si>
    <t>JACOB LEMKOV</t>
  </si>
  <si>
    <t>0523431</t>
  </si>
  <si>
    <t>036199</t>
  </si>
  <si>
    <t>LEMKOV</t>
  </si>
  <si>
    <t>JACOB</t>
  </si>
  <si>
    <t>102-45 67th. Road</t>
  </si>
  <si>
    <t>Apartment 2N</t>
  </si>
  <si>
    <t>Forest Hills</t>
  </si>
  <si>
    <t>6468318241@tmomail.net</t>
  </si>
  <si>
    <t>36200</t>
  </si>
  <si>
    <t>0616268</t>
  </si>
  <si>
    <t>036200</t>
  </si>
  <si>
    <t>CARPENTER</t>
  </si>
  <si>
    <t>1379 Belmont Ave</t>
  </si>
  <si>
    <t>Schenectady</t>
  </si>
  <si>
    <t>2693690853@tmomail.net</t>
  </si>
  <si>
    <t>IGMEDIO JR. PEDROLA</t>
  </si>
  <si>
    <t>0919001</t>
  </si>
  <si>
    <t>036201</t>
  </si>
  <si>
    <t>PEDROLA</t>
  </si>
  <si>
    <t>IGMEDIO JR.</t>
  </si>
  <si>
    <t>3821 Pine Gate Trail</t>
  </si>
  <si>
    <t>4073502602@tmomail.net</t>
  </si>
  <si>
    <t>36202</t>
  </si>
  <si>
    <t>BAQIR BAQIR</t>
  </si>
  <si>
    <t>0003665</t>
  </si>
  <si>
    <t>036202</t>
  </si>
  <si>
    <t>BAQIR</t>
  </si>
  <si>
    <t>2409168103@tmomail.net</t>
  </si>
  <si>
    <t>0011486</t>
  </si>
  <si>
    <t>WALI</t>
  </si>
  <si>
    <t>MUHAMMAD BILAL</t>
  </si>
  <si>
    <t>3017285405@tmomail.net</t>
  </si>
  <si>
    <t>36209</t>
  </si>
  <si>
    <t>MICHAEL DAISEY</t>
  </si>
  <si>
    <t>0848994</t>
  </si>
  <si>
    <t>036209</t>
  </si>
  <si>
    <t>MDAISEY</t>
  </si>
  <si>
    <t>DAISEY</t>
  </si>
  <si>
    <t>944 Longview Court</t>
  </si>
  <si>
    <t>3028672034@vtext.com</t>
  </si>
  <si>
    <t>36214</t>
  </si>
  <si>
    <t>0027979</t>
  </si>
  <si>
    <t>036214</t>
  </si>
  <si>
    <t>QYMELL</t>
  </si>
  <si>
    <t>8038560403@tmomail.net</t>
  </si>
  <si>
    <t>0560888</t>
  </si>
  <si>
    <t>036215</t>
  </si>
  <si>
    <t>JORDAN</t>
  </si>
  <si>
    <t>GEARY</t>
  </si>
  <si>
    <t>2039433339@tmomail.net</t>
  </si>
  <si>
    <t>36218</t>
  </si>
  <si>
    <t>JASON BODEN</t>
  </si>
  <si>
    <t>0902999</t>
  </si>
  <si>
    <t>036218</t>
  </si>
  <si>
    <t>BODEN</t>
  </si>
  <si>
    <t>JASON</t>
  </si>
  <si>
    <t>711 Heckman Ave</t>
  </si>
  <si>
    <t>7328896295@tmomail.net</t>
  </si>
  <si>
    <t>36219</t>
  </si>
  <si>
    <t>MICHAEL GETZ</t>
  </si>
  <si>
    <t>0913533</t>
  </si>
  <si>
    <t>036219</t>
  </si>
  <si>
    <t>GETZ</t>
  </si>
  <si>
    <t>5406301959@tmomail.net</t>
  </si>
  <si>
    <t>KAMRON TATOM</t>
  </si>
  <si>
    <t>0022442</t>
  </si>
  <si>
    <t>036222</t>
  </si>
  <si>
    <t>TATOM</t>
  </si>
  <si>
    <t>KAMRON</t>
  </si>
  <si>
    <t>2300 Shadybrook Ln</t>
  </si>
  <si>
    <t>Dothan</t>
  </si>
  <si>
    <t>3348613091@tmomail.net</t>
  </si>
  <si>
    <t>36227</t>
  </si>
  <si>
    <t>LORI BURRITT</t>
  </si>
  <si>
    <t>0552372</t>
  </si>
  <si>
    <t>036227</t>
  </si>
  <si>
    <t>BURRITT</t>
  </si>
  <si>
    <t>LORI</t>
  </si>
  <si>
    <t>521 EAST JUNIATA ST</t>
  </si>
  <si>
    <t>4845236036@vtext.com</t>
  </si>
  <si>
    <t>0724609</t>
  </si>
  <si>
    <t>036228</t>
  </si>
  <si>
    <t>FELTON</t>
  </si>
  <si>
    <t>JABARI</t>
  </si>
  <si>
    <t>2213 Saw Palmetto Lane</t>
  </si>
  <si>
    <t>Apt109</t>
  </si>
  <si>
    <t>4077805287@tmomail.net</t>
  </si>
  <si>
    <t>36231</t>
  </si>
  <si>
    <t>KYLE MITCHELL</t>
  </si>
  <si>
    <t>0936997</t>
  </si>
  <si>
    <t>036231</t>
  </si>
  <si>
    <t>KMITCH1</t>
  </si>
  <si>
    <t>4506 Camellia Dr</t>
  </si>
  <si>
    <t>8438555180@vtext.com</t>
  </si>
  <si>
    <t>36232</t>
  </si>
  <si>
    <t>BRYAN WOHLTMAN</t>
  </si>
  <si>
    <t>0596882</t>
  </si>
  <si>
    <t>036232</t>
  </si>
  <si>
    <t>BWOHLTM</t>
  </si>
  <si>
    <t>WOHLTMAN</t>
  </si>
  <si>
    <t>7 LAKEVIEW TERRACE</t>
  </si>
  <si>
    <t>STANHOPE</t>
  </si>
  <si>
    <t>8622430342@tmomail.net</t>
  </si>
  <si>
    <t>36233</t>
  </si>
  <si>
    <t>JEFFREY KASSAY</t>
  </si>
  <si>
    <t>0003190</t>
  </si>
  <si>
    <t>036233</t>
  </si>
  <si>
    <t>KASSAY</t>
  </si>
  <si>
    <t>JEFFREY</t>
  </si>
  <si>
    <t>30 Central Ave</t>
  </si>
  <si>
    <t>Orwell</t>
  </si>
  <si>
    <t>4402126935@tmomail.net</t>
  </si>
  <si>
    <t>0028894</t>
  </si>
  <si>
    <t>KRUGER</t>
  </si>
  <si>
    <t>118 SANFORD AVE</t>
  </si>
  <si>
    <t>5189611575@tmomail.net</t>
  </si>
  <si>
    <t>36246</t>
  </si>
  <si>
    <t>ANDREW FULGHUM</t>
  </si>
  <si>
    <t>0928903</t>
  </si>
  <si>
    <t>036246</t>
  </si>
  <si>
    <t>DFULGHU</t>
  </si>
  <si>
    <t>FULGHUM</t>
  </si>
  <si>
    <t>648 HANES MALL BLVD</t>
  </si>
  <si>
    <t>ADL/SHS-DREW FULGHUM</t>
  </si>
  <si>
    <t>Winston-Salem</t>
  </si>
  <si>
    <t>27103</t>
  </si>
  <si>
    <t>3369018460@vtext.com</t>
  </si>
  <si>
    <t>36247</t>
  </si>
  <si>
    <t>KARL BANACH</t>
  </si>
  <si>
    <t>0018416</t>
  </si>
  <si>
    <t>036247</t>
  </si>
  <si>
    <t>KBANACH</t>
  </si>
  <si>
    <t>BANACH</t>
  </si>
  <si>
    <t>KARL</t>
  </si>
  <si>
    <t>203 Glebe Rd</t>
  </si>
  <si>
    <t>8542852278@vtext.com</t>
  </si>
  <si>
    <t>36248</t>
  </si>
  <si>
    <t>JOHNNY COLLINS</t>
  </si>
  <si>
    <t>0752311</t>
  </si>
  <si>
    <t>036248</t>
  </si>
  <si>
    <t>COLLINS</t>
  </si>
  <si>
    <t>1573 Piney Grove Rd</t>
  </si>
  <si>
    <t>Kernersville</t>
  </si>
  <si>
    <t>3366882145@vtext.com</t>
  </si>
  <si>
    <t>0020636</t>
  </si>
  <si>
    <t>036269</t>
  </si>
  <si>
    <t>BROWN</t>
  </si>
  <si>
    <t>18 stacy lane</t>
  </si>
  <si>
    <t>tarboro</t>
  </si>
  <si>
    <t>TADLOCK, MICHAEL</t>
  </si>
  <si>
    <t>2525941533@vtext.com</t>
  </si>
  <si>
    <t>36273</t>
  </si>
  <si>
    <t>DYLAN YORK</t>
  </si>
  <si>
    <t>0677153</t>
  </si>
  <si>
    <t>036273</t>
  </si>
  <si>
    <t>DYORK</t>
  </si>
  <si>
    <t>YORK</t>
  </si>
  <si>
    <t>DYLAN</t>
  </si>
  <si>
    <t>Somerset</t>
  </si>
  <si>
    <t>42602</t>
  </si>
  <si>
    <t>6067700863@tmomail.net</t>
  </si>
  <si>
    <t>36280</t>
  </si>
  <si>
    <t>0012039</t>
  </si>
  <si>
    <t>036280</t>
  </si>
  <si>
    <t>LAMBERT</t>
  </si>
  <si>
    <t>2806 REYNOLDA ROAD</t>
  </si>
  <si>
    <t>ADL/SHS-G LAMBERT</t>
  </si>
  <si>
    <t>3363413808@vtext.com</t>
  </si>
  <si>
    <t>0800979</t>
  </si>
  <si>
    <t>036295</t>
  </si>
  <si>
    <t>ALLAN</t>
  </si>
  <si>
    <t>3829 Hanover Dr</t>
  </si>
  <si>
    <t>5139570009@tmomail.net</t>
  </si>
  <si>
    <t>36299</t>
  </si>
  <si>
    <t>TRAJAN COPELAND</t>
  </si>
  <si>
    <t>0142372</t>
  </si>
  <si>
    <t>036299</t>
  </si>
  <si>
    <t>TCOPELA</t>
  </si>
  <si>
    <t>COPELAND</t>
  </si>
  <si>
    <t>TRAJAN</t>
  </si>
  <si>
    <t>7575283502@tmomail.net</t>
  </si>
  <si>
    <t>FRANCIS GREJDUS</t>
  </si>
  <si>
    <t>0553453</t>
  </si>
  <si>
    <t>036305</t>
  </si>
  <si>
    <t>GREJDUS</t>
  </si>
  <si>
    <t>FRANCIS</t>
  </si>
  <si>
    <t>121 LAKEVIEW COVE DR</t>
  </si>
  <si>
    <t>Loundon</t>
  </si>
  <si>
    <t>8655009637@vtext.com</t>
  </si>
  <si>
    <t>36307</t>
  </si>
  <si>
    <t>MICHAEL ROGERS</t>
  </si>
  <si>
    <t>0784249</t>
  </si>
  <si>
    <t>036307</t>
  </si>
  <si>
    <t>8655009585@vtext.com</t>
  </si>
  <si>
    <t>0721134</t>
  </si>
  <si>
    <t>036315</t>
  </si>
  <si>
    <t>PEREZ</t>
  </si>
  <si>
    <t>4802  51ST  ST WEST</t>
  </si>
  <si>
    <t>APT 1019</t>
  </si>
  <si>
    <t>9413100595@tmomail.net</t>
  </si>
  <si>
    <t>0643577</t>
  </si>
  <si>
    <t>ISIAH</t>
  </si>
  <si>
    <t>21409 Yellow Fin Dr</t>
  </si>
  <si>
    <t>70462</t>
  </si>
  <si>
    <t>4704696443@vtext.com</t>
  </si>
  <si>
    <t>36318</t>
  </si>
  <si>
    <t>0598946</t>
  </si>
  <si>
    <t>036318</t>
  </si>
  <si>
    <t>WILLIAMSON</t>
  </si>
  <si>
    <t>3470 TEAKWOOD DR</t>
  </si>
  <si>
    <t>8508610971@tmomail.net</t>
  </si>
  <si>
    <t>36333</t>
  </si>
  <si>
    <t>TOM CHARLAND</t>
  </si>
  <si>
    <t>0000935</t>
  </si>
  <si>
    <t>036333</t>
  </si>
  <si>
    <t>CHARLAND</t>
  </si>
  <si>
    <t>Essex Junction</t>
  </si>
  <si>
    <t>8024977134@vtext.com</t>
  </si>
  <si>
    <t>36354</t>
  </si>
  <si>
    <t>BRANDON LUCERO</t>
  </si>
  <si>
    <t>0846626</t>
  </si>
  <si>
    <t>036354</t>
  </si>
  <si>
    <t>BLUCERO</t>
  </si>
  <si>
    <t>LUCERO</t>
  </si>
  <si>
    <t>BRANDON</t>
  </si>
  <si>
    <t>HOLLWOOD</t>
  </si>
  <si>
    <t>9548683459@tmomail.net</t>
  </si>
  <si>
    <t>36358</t>
  </si>
  <si>
    <t>JERMAINE LAWRENCE</t>
  </si>
  <si>
    <t>0886689</t>
  </si>
  <si>
    <t>036358</t>
  </si>
  <si>
    <t>JLAWR21</t>
  </si>
  <si>
    <t>NEW MILFORD</t>
  </si>
  <si>
    <t>2037472605@tmomail.net</t>
  </si>
  <si>
    <t>36361</t>
  </si>
  <si>
    <t>SCOTT SANCINITO</t>
  </si>
  <si>
    <t>0530378</t>
  </si>
  <si>
    <t>036361</t>
  </si>
  <si>
    <t>SANCINITO</t>
  </si>
  <si>
    <t>18 High St.</t>
  </si>
  <si>
    <t>7818579781@vtext.com</t>
  </si>
  <si>
    <t>36365</t>
  </si>
  <si>
    <t>JOSEPH MONTALVO</t>
  </si>
  <si>
    <t>0026989</t>
  </si>
  <si>
    <t>036365</t>
  </si>
  <si>
    <t>JMONTAL</t>
  </si>
  <si>
    <t>MONTALVO</t>
  </si>
  <si>
    <t>86 Paul Ave</t>
  </si>
  <si>
    <t>Wakefield</t>
  </si>
  <si>
    <t>4014362013@tmomail.net</t>
  </si>
  <si>
    <t>0027391</t>
  </si>
  <si>
    <t>ANGELO</t>
  </si>
  <si>
    <t>27 MONAHAN PL</t>
  </si>
  <si>
    <t>2038872043@tmomail.net</t>
  </si>
  <si>
    <t>36371</t>
  </si>
  <si>
    <t>0755868</t>
  </si>
  <si>
    <t>036371</t>
  </si>
  <si>
    <t>VOKAL</t>
  </si>
  <si>
    <t>512 6th Ave NW</t>
  </si>
  <si>
    <t>Mandan</t>
  </si>
  <si>
    <t>7018619608@vtext.com</t>
  </si>
  <si>
    <t>36374</t>
  </si>
  <si>
    <t>JOSEPH URENA</t>
  </si>
  <si>
    <t>0812206</t>
  </si>
  <si>
    <t>036374</t>
  </si>
  <si>
    <t>URENA</t>
  </si>
  <si>
    <t>105 Exeter St</t>
  </si>
  <si>
    <t>9789962043@tmomail.net</t>
  </si>
  <si>
    <t>0030114</t>
  </si>
  <si>
    <t>QUINONES</t>
  </si>
  <si>
    <t>JAIME</t>
  </si>
  <si>
    <t>1 Columbus Ave</t>
  </si>
  <si>
    <t>Methuen</t>
  </si>
  <si>
    <t>SANCINITO, SCOTT</t>
  </si>
  <si>
    <t>9785518213@vtext.com</t>
  </si>
  <si>
    <t>36380</t>
  </si>
  <si>
    <t>JACOB DIXON</t>
  </si>
  <si>
    <t>0444166</t>
  </si>
  <si>
    <t>036380</t>
  </si>
  <si>
    <t>220 ALBANY TURNPIKE</t>
  </si>
  <si>
    <t>ADL/SHS-JACOB DIXON</t>
  </si>
  <si>
    <t>06019</t>
  </si>
  <si>
    <t>8608491670@tmomail.net</t>
  </si>
  <si>
    <t>0000141</t>
  </si>
  <si>
    <t>TUIOFU</t>
  </si>
  <si>
    <t>V-DAL</t>
  </si>
  <si>
    <t>4016635037@tmomail.net</t>
  </si>
  <si>
    <t>36387</t>
  </si>
  <si>
    <t>GUOXIONG SHEN</t>
  </si>
  <si>
    <t>0018739</t>
  </si>
  <si>
    <t>036387</t>
  </si>
  <si>
    <t>SHEN</t>
  </si>
  <si>
    <t>GUOXIONG</t>
  </si>
  <si>
    <t>151 Hancock Street</t>
  </si>
  <si>
    <t>Unit 10</t>
  </si>
  <si>
    <t>6173720821@tmomail.net</t>
  </si>
  <si>
    <t>36390</t>
  </si>
  <si>
    <t>MARK BELIVEAU</t>
  </si>
  <si>
    <t>0018333</t>
  </si>
  <si>
    <t>036390</t>
  </si>
  <si>
    <t>BELIVEAU</t>
  </si>
  <si>
    <t>8 CHATFIELD DR</t>
  </si>
  <si>
    <t>RIMHOFF</t>
  </si>
  <si>
    <t>IMHOFF, ROGER</t>
  </si>
  <si>
    <t>6034514363@tmomail.net</t>
  </si>
  <si>
    <t>36398</t>
  </si>
  <si>
    <t>RUDY MEDINA</t>
  </si>
  <si>
    <t>0516666</t>
  </si>
  <si>
    <t>036398</t>
  </si>
  <si>
    <t>MEDINA</t>
  </si>
  <si>
    <t>14 Maverick Street</t>
  </si>
  <si>
    <t>Apt 3</t>
  </si>
  <si>
    <t>Chelsea</t>
  </si>
  <si>
    <t>6179916239@vtext.com</t>
  </si>
  <si>
    <t>0815142</t>
  </si>
  <si>
    <t>KANTZAS</t>
  </si>
  <si>
    <t>45 BANK ST</t>
  </si>
  <si>
    <t>APT# 4</t>
  </si>
  <si>
    <t>2039013892@tmomail.net</t>
  </si>
  <si>
    <t>36404</t>
  </si>
  <si>
    <t>BILLY BELL</t>
  </si>
  <si>
    <t>0937672</t>
  </si>
  <si>
    <t>036404</t>
  </si>
  <si>
    <t>BELL</t>
  </si>
  <si>
    <t>1231 OLD LOCK RD</t>
  </si>
  <si>
    <t>6158181118@tmomail.net</t>
  </si>
  <si>
    <t>36405</t>
  </si>
  <si>
    <t>TOSHIRO ROMERO</t>
  </si>
  <si>
    <t>0024844</t>
  </si>
  <si>
    <t>036405</t>
  </si>
  <si>
    <t>ROMERO</t>
  </si>
  <si>
    <t>TOSHIRO</t>
  </si>
  <si>
    <t>48 SATINWOOD ST</t>
  </si>
  <si>
    <t>AROTTER</t>
  </si>
  <si>
    <t>ROTTER, ALESSANDRO</t>
  </si>
  <si>
    <t>6314522363@tmomail.net</t>
  </si>
  <si>
    <t>PEDRO LABOY</t>
  </si>
  <si>
    <t>0536383</t>
  </si>
  <si>
    <t>LABOY</t>
  </si>
  <si>
    <t>PEDRO</t>
  </si>
  <si>
    <t>217 DIVISION ST 2ND FLOOR</t>
  </si>
  <si>
    <t>5189612059@tmomail.net</t>
  </si>
  <si>
    <t>0526582</t>
  </si>
  <si>
    <t>WURTZ</t>
  </si>
  <si>
    <t>5702661782@vtext.com</t>
  </si>
  <si>
    <t>36413</t>
  </si>
  <si>
    <t>LONNIE MCIVER JR</t>
  </si>
  <si>
    <t>0563304</t>
  </si>
  <si>
    <t>036413</t>
  </si>
  <si>
    <t>MCIVER JR</t>
  </si>
  <si>
    <t>LONNIE</t>
  </si>
  <si>
    <t>9193942001@tmomail.net</t>
  </si>
  <si>
    <t>36415</t>
  </si>
  <si>
    <t>LU LAY</t>
  </si>
  <si>
    <t>0925933</t>
  </si>
  <si>
    <t>036415</t>
  </si>
  <si>
    <t>LAY</t>
  </si>
  <si>
    <t>LU</t>
  </si>
  <si>
    <t>3322 - 75th Street</t>
  </si>
  <si>
    <t>Jackson Heights</t>
  </si>
  <si>
    <t>3479083358@tmomail.net</t>
  </si>
  <si>
    <t>0738211</t>
  </si>
  <si>
    <t>036417</t>
  </si>
  <si>
    <t>COLEMAN</t>
  </si>
  <si>
    <t>164 Goodrich St</t>
  </si>
  <si>
    <t>Hamden</t>
  </si>
  <si>
    <t>2038291464@tmomail.net</t>
  </si>
  <si>
    <t>36420</t>
  </si>
  <si>
    <t>0012799</t>
  </si>
  <si>
    <t>036420</t>
  </si>
  <si>
    <t>BONOMI</t>
  </si>
  <si>
    <t>433 New London Tpke</t>
  </si>
  <si>
    <t>Norwich</t>
  </si>
  <si>
    <t>8607101867@tmomail.net</t>
  </si>
  <si>
    <t>36422</t>
  </si>
  <si>
    <t>JANCARLOS GONZALEZ</t>
  </si>
  <si>
    <t>0689307</t>
  </si>
  <si>
    <t>036422</t>
  </si>
  <si>
    <t>GONZALEZ</t>
  </si>
  <si>
    <t>JANCARLOS</t>
  </si>
  <si>
    <t>2038874031@tmomail.net</t>
  </si>
  <si>
    <t>36434</t>
  </si>
  <si>
    <t>DANIEL PANKOWSKI</t>
  </si>
  <si>
    <t>0516476</t>
  </si>
  <si>
    <t>036434</t>
  </si>
  <si>
    <t>PANKOWSKI</t>
  </si>
  <si>
    <t>8604367351@vtext.com</t>
  </si>
  <si>
    <t>0000505</t>
  </si>
  <si>
    <t>036438</t>
  </si>
  <si>
    <t>POWERS</t>
  </si>
  <si>
    <t>2615 Monroe ave</t>
  </si>
  <si>
    <t>Vineland</t>
  </si>
  <si>
    <t>8565039462@tmomail.net</t>
  </si>
  <si>
    <t>36442</t>
  </si>
  <si>
    <t>DERRICK WILLIAMS</t>
  </si>
  <si>
    <t>0509752</t>
  </si>
  <si>
    <t>036442</t>
  </si>
  <si>
    <t>DWILLI2</t>
  </si>
  <si>
    <t>6100 N 17TH ST</t>
  </si>
  <si>
    <t>APT A4</t>
  </si>
  <si>
    <t>18141</t>
  </si>
  <si>
    <t>8488780013@tmomail.net</t>
  </si>
  <si>
    <t>0946251</t>
  </si>
  <si>
    <t>036443</t>
  </si>
  <si>
    <t>EVANS</t>
  </si>
  <si>
    <t>161 South Monastery Ave</t>
  </si>
  <si>
    <t>4109004225@tmomail.net</t>
  </si>
  <si>
    <t>36444</t>
  </si>
  <si>
    <t>ROBERT VINIS</t>
  </si>
  <si>
    <t>0934943</t>
  </si>
  <si>
    <t>036444</t>
  </si>
  <si>
    <t>VINIS</t>
  </si>
  <si>
    <t>215 BRYANT ST</t>
  </si>
  <si>
    <t>8483033272@tmomail.net</t>
  </si>
  <si>
    <t>36459</t>
  </si>
  <si>
    <t>PHILIP LAMBERT</t>
  </si>
  <si>
    <t>0800664</t>
  </si>
  <si>
    <t>036459</t>
  </si>
  <si>
    <t>109 Caroline Court</t>
  </si>
  <si>
    <t>JENKINS, TERENCE</t>
  </si>
  <si>
    <t>9193444283@tmomail.net</t>
  </si>
  <si>
    <t>CHARLES RIXEY</t>
  </si>
  <si>
    <t>0008656</t>
  </si>
  <si>
    <t>036467</t>
  </si>
  <si>
    <t>CRIXEY</t>
  </si>
  <si>
    <t>RIXEY</t>
  </si>
  <si>
    <t>515 CHURCH LN</t>
  </si>
  <si>
    <t>4344290053@tmomail.net</t>
  </si>
  <si>
    <t>36478</t>
  </si>
  <si>
    <t>0007724</t>
  </si>
  <si>
    <t>036478</t>
  </si>
  <si>
    <t>KINN</t>
  </si>
  <si>
    <t>17024 Brookwood Drive</t>
  </si>
  <si>
    <t>Bowling Green</t>
  </si>
  <si>
    <t>8047505698@vtext.com</t>
  </si>
  <si>
    <t>36481</t>
  </si>
  <si>
    <t>0707166</t>
  </si>
  <si>
    <t>036481</t>
  </si>
  <si>
    <t>DICKERSON</t>
  </si>
  <si>
    <t>400 Cary St</t>
  </si>
  <si>
    <t>Brunswick</t>
  </si>
  <si>
    <t>9128091860@tmomail.net</t>
  </si>
  <si>
    <t>MATTHEW ROELKE</t>
  </si>
  <si>
    <t>0710889</t>
  </si>
  <si>
    <t>ROELKE</t>
  </si>
  <si>
    <t>5 TOBARRA LN</t>
  </si>
  <si>
    <t>HOT SPRINGS</t>
  </si>
  <si>
    <t>AK</t>
  </si>
  <si>
    <t>8508241426@vtext.com</t>
  </si>
  <si>
    <t>36499</t>
  </si>
  <si>
    <t>0535963</t>
  </si>
  <si>
    <t>036499</t>
  </si>
  <si>
    <t>MCMEINS</t>
  </si>
  <si>
    <t>208 W Mary St</t>
  </si>
  <si>
    <t>Valdosta</t>
  </si>
  <si>
    <t>2294441032@tmomail.net</t>
  </si>
  <si>
    <t>36506</t>
  </si>
  <si>
    <t>JUAN GOSE</t>
  </si>
  <si>
    <t>0008219</t>
  </si>
  <si>
    <t>036506</t>
  </si>
  <si>
    <t>JGOSE</t>
  </si>
  <si>
    <t>GOSE</t>
  </si>
  <si>
    <t>2059089837@tmomail.net</t>
  </si>
  <si>
    <t>0692277</t>
  </si>
  <si>
    <t>036516</t>
  </si>
  <si>
    <t>LLOYD</t>
  </si>
  <si>
    <t>Deltona</t>
  </si>
  <si>
    <t>32738</t>
  </si>
  <si>
    <t>6895008458@vtext.com</t>
  </si>
  <si>
    <t>36517</t>
  </si>
  <si>
    <t>RICARDO LARA</t>
  </si>
  <si>
    <t>0015131</t>
  </si>
  <si>
    <t>036517</t>
  </si>
  <si>
    <t>LARA</t>
  </si>
  <si>
    <t>RICARDO</t>
  </si>
  <si>
    <t>6787088702@vtext.com</t>
  </si>
  <si>
    <t>36534</t>
  </si>
  <si>
    <t>FERHAT HAMOUCHE</t>
  </si>
  <si>
    <t>0625764</t>
  </si>
  <si>
    <t>036534</t>
  </si>
  <si>
    <t>FHAMOUC</t>
  </si>
  <si>
    <t>HAMOUCHE</t>
  </si>
  <si>
    <t>FERHAT</t>
  </si>
  <si>
    <t>823 S ADAMS ST</t>
  </si>
  <si>
    <t>APT 208</t>
  </si>
  <si>
    <t>6308161119@tmomail.net</t>
  </si>
  <si>
    <t>36547</t>
  </si>
  <si>
    <t>WILLIAM CLARK</t>
  </si>
  <si>
    <t>0030788</t>
  </si>
  <si>
    <t>036547</t>
  </si>
  <si>
    <t>CLARK</t>
  </si>
  <si>
    <t>11651 N Casa Grande Dr Hwy</t>
  </si>
  <si>
    <t>PO Box 595</t>
  </si>
  <si>
    <t>5208379569@tmomail.net</t>
  </si>
  <si>
    <t>36566</t>
  </si>
  <si>
    <t>ARMANDO LOPEZ</t>
  </si>
  <si>
    <t>0001013</t>
  </si>
  <si>
    <t>036566</t>
  </si>
  <si>
    <t>ALOPEZ5</t>
  </si>
  <si>
    <t>121 Orange Ave</t>
  </si>
  <si>
    <t>#12</t>
  </si>
  <si>
    <t>Chula Vista</t>
  </si>
  <si>
    <t>6197190932@tmomail.net</t>
  </si>
  <si>
    <t>0825851</t>
  </si>
  <si>
    <t>036568</t>
  </si>
  <si>
    <t>SOTELO</t>
  </si>
  <si>
    <t>7606410778@TMOMAIL.NET</t>
  </si>
  <si>
    <t>0787283</t>
  </si>
  <si>
    <t>036570</t>
  </si>
  <si>
    <t>6195722543@tmomail.net</t>
  </si>
  <si>
    <t>36580</t>
  </si>
  <si>
    <t>ENRIQUE REYNOSO</t>
  </si>
  <si>
    <t>0814954</t>
  </si>
  <si>
    <t>036580</t>
  </si>
  <si>
    <t>EREYNO2</t>
  </si>
  <si>
    <t>REYNOSO</t>
  </si>
  <si>
    <t>ENRIQUE</t>
  </si>
  <si>
    <t>9832 palmetto ave</t>
  </si>
  <si>
    <t>9092549421@tmomail.net</t>
  </si>
  <si>
    <t>36581</t>
  </si>
  <si>
    <t>KYLE COFTY</t>
  </si>
  <si>
    <t>0603555</t>
  </si>
  <si>
    <t>036581</t>
  </si>
  <si>
    <t>KCOFTY</t>
  </si>
  <si>
    <t>COFTY</t>
  </si>
  <si>
    <t>1220 S PECAN ST</t>
  </si>
  <si>
    <t>4093080119@tmomail.net</t>
  </si>
  <si>
    <t>36584</t>
  </si>
  <si>
    <t>PETER KROESSLER</t>
  </si>
  <si>
    <t>0837864</t>
  </si>
  <si>
    <t>036584</t>
  </si>
  <si>
    <t>KROESSLER</t>
  </si>
  <si>
    <t>7334 Great Southern Overland</t>
  </si>
  <si>
    <t>Stage Route</t>
  </si>
  <si>
    <t>6192743583@tmomail.net</t>
  </si>
  <si>
    <t>36588</t>
  </si>
  <si>
    <t>MICHAEL KROEGER</t>
  </si>
  <si>
    <t>0584722</t>
  </si>
  <si>
    <t>036588</t>
  </si>
  <si>
    <t>KROEGER</t>
  </si>
  <si>
    <t>South Salt Lake City</t>
  </si>
  <si>
    <t>CFORD7</t>
  </si>
  <si>
    <t>FORD, CASEY</t>
  </si>
  <si>
    <t>8018331863@tmomail.net</t>
  </si>
  <si>
    <t>DANDRELL MCCLINTON</t>
  </si>
  <si>
    <t>0025452</t>
  </si>
  <si>
    <t>MCCLINTON</t>
  </si>
  <si>
    <t>DANDRELL</t>
  </si>
  <si>
    <t>1938 E BRITAIN AVE</t>
  </si>
  <si>
    <t>APT  #1</t>
  </si>
  <si>
    <t>Brenton Harbor</t>
  </si>
  <si>
    <t>NELSON, STEPHEN</t>
  </si>
  <si>
    <t>2699241119@tmomail.net</t>
  </si>
  <si>
    <t>0029512</t>
  </si>
  <si>
    <t>036597</t>
  </si>
  <si>
    <t>MEAD</t>
  </si>
  <si>
    <t>STEPHEN</t>
  </si>
  <si>
    <t>428 Pecan Ave</t>
  </si>
  <si>
    <t>2693032005@vtext.com</t>
  </si>
  <si>
    <t>0671396</t>
  </si>
  <si>
    <t>036604</t>
  </si>
  <si>
    <t>ALVAREZ</t>
  </si>
  <si>
    <t>JEREMY</t>
  </si>
  <si>
    <t>1025 BERKLEY AVE</t>
  </si>
  <si>
    <t>7197250247@tmomail.net</t>
  </si>
  <si>
    <t>36605</t>
  </si>
  <si>
    <t>JOSHUA MUDGETT</t>
  </si>
  <si>
    <t>0511337</t>
  </si>
  <si>
    <t>036605</t>
  </si>
  <si>
    <t>MUDGETT</t>
  </si>
  <si>
    <t>16619 Tuttle Rd</t>
  </si>
  <si>
    <t>Eagle River</t>
  </si>
  <si>
    <t>7156062268@tmomail.net</t>
  </si>
  <si>
    <t>0658922</t>
  </si>
  <si>
    <t>036606</t>
  </si>
  <si>
    <t>SAMADI</t>
  </si>
  <si>
    <t>AHMAD PARWIZ</t>
  </si>
  <si>
    <t>5095 Clayton Rd</t>
  </si>
  <si>
    <t>9255800400@tmomail.net</t>
  </si>
  <si>
    <t>36608</t>
  </si>
  <si>
    <t>THOMAS O'MALIA</t>
  </si>
  <si>
    <t>0200133</t>
  </si>
  <si>
    <t>036608</t>
  </si>
  <si>
    <t>O'MALIA</t>
  </si>
  <si>
    <t>6823 Childsdale Ave. NE</t>
  </si>
  <si>
    <t>Rockford</t>
  </si>
  <si>
    <t>6162518337@tmomail.net</t>
  </si>
  <si>
    <t>36629</t>
  </si>
  <si>
    <t>RUBIN ASOBS</t>
  </si>
  <si>
    <t>0005389</t>
  </si>
  <si>
    <t>036629</t>
  </si>
  <si>
    <t>ASOBS</t>
  </si>
  <si>
    <t>RUBIN</t>
  </si>
  <si>
    <t>1728 Blake ave Racine</t>
  </si>
  <si>
    <t>2624691086@tmomail.net</t>
  </si>
  <si>
    <t>36631</t>
  </si>
  <si>
    <t>ADRIELLE BROWN</t>
  </si>
  <si>
    <t>0005744</t>
  </si>
  <si>
    <t>036631</t>
  </si>
  <si>
    <t>ADRIELLE</t>
  </si>
  <si>
    <t>16255 Rio Grande</t>
  </si>
  <si>
    <t>Apt. B</t>
  </si>
  <si>
    <t>Gulfport</t>
  </si>
  <si>
    <t>2289180595@tmomail.net</t>
  </si>
  <si>
    <t>0003046</t>
  </si>
  <si>
    <t>036636</t>
  </si>
  <si>
    <t>BRUNT</t>
  </si>
  <si>
    <t>TIMOTHY</t>
  </si>
  <si>
    <t>1089 Hermosa Ln</t>
  </si>
  <si>
    <t>Lafayette</t>
  </si>
  <si>
    <t>3372300429@vtext.com</t>
  </si>
  <si>
    <t>0027029</t>
  </si>
  <si>
    <t>036655</t>
  </si>
  <si>
    <t>SKOCELAS</t>
  </si>
  <si>
    <t>PATRICK</t>
  </si>
  <si>
    <t>2930 TILDON DR</t>
  </si>
  <si>
    <t>9892844668@vtext.com</t>
  </si>
  <si>
    <t>0025403</t>
  </si>
  <si>
    <t>036667</t>
  </si>
  <si>
    <t>WRIGHT</t>
  </si>
  <si>
    <t>CYMONE</t>
  </si>
  <si>
    <t>1905 Navco Rd</t>
  </si>
  <si>
    <t>Mobile</t>
  </si>
  <si>
    <t>2513931049@tmomail.net</t>
  </si>
  <si>
    <t>0837187</t>
  </si>
  <si>
    <t>BLEUS</t>
  </si>
  <si>
    <t>OJ</t>
  </si>
  <si>
    <t>6711 Chester Park Circle</t>
  </si>
  <si>
    <t>9049300625@TMOMAIL.NET</t>
  </si>
  <si>
    <t>0019893</t>
  </si>
  <si>
    <t>036676</t>
  </si>
  <si>
    <t>BONIN</t>
  </si>
  <si>
    <t>LIONEST</t>
  </si>
  <si>
    <t>1185 Francis Loop</t>
  </si>
  <si>
    <t>Saint Martinville</t>
  </si>
  <si>
    <t>3374860598@vtext.com</t>
  </si>
  <si>
    <t>36679</t>
  </si>
  <si>
    <t>DWAYNE HEAREN</t>
  </si>
  <si>
    <t>0281915</t>
  </si>
  <si>
    <t>036679</t>
  </si>
  <si>
    <t>HEAREN</t>
  </si>
  <si>
    <t>DWAYNE</t>
  </si>
  <si>
    <t>114 La Rue Cannes</t>
  </si>
  <si>
    <t>Duson</t>
  </si>
  <si>
    <t>3374271882@vtext.com</t>
  </si>
  <si>
    <t>36683</t>
  </si>
  <si>
    <t>RAYMOND WHITE</t>
  </si>
  <si>
    <t>0006221</t>
  </si>
  <si>
    <t>036683</t>
  </si>
  <si>
    <t>4809131039@tmomail.net</t>
  </si>
  <si>
    <t>36690</t>
  </si>
  <si>
    <t>SAMUEL PITTMAN</t>
  </si>
  <si>
    <t>0609834</t>
  </si>
  <si>
    <t>036690</t>
  </si>
  <si>
    <t>PITTMAN</t>
  </si>
  <si>
    <t>SAMUEL</t>
  </si>
  <si>
    <t>Midway</t>
  </si>
  <si>
    <t>8132933843@vtext.com</t>
  </si>
  <si>
    <t>36702</t>
  </si>
  <si>
    <t>MICHAEL MARQUEZ</t>
  </si>
  <si>
    <t>0016717</t>
  </si>
  <si>
    <t>036702</t>
  </si>
  <si>
    <t>MARQUEZ</t>
  </si>
  <si>
    <t>26781 Road 192</t>
  </si>
  <si>
    <t>EXETER</t>
  </si>
  <si>
    <t>5596016405@tmomail.net</t>
  </si>
  <si>
    <t>36707</t>
  </si>
  <si>
    <t>JONATHAN TAYLOR</t>
  </si>
  <si>
    <t>0904458</t>
  </si>
  <si>
    <t>036707</t>
  </si>
  <si>
    <t>TAYLOR</t>
  </si>
  <si>
    <t>1833 Buena Vista Ave</t>
  </si>
  <si>
    <t>5593216584@tmomail.net</t>
  </si>
  <si>
    <t>36719</t>
  </si>
  <si>
    <t>MICHAEL CARDOZA</t>
  </si>
  <si>
    <t>0591388</t>
  </si>
  <si>
    <t>036719</t>
  </si>
  <si>
    <t>CARDOZA</t>
  </si>
  <si>
    <t>42817 Mint Rd</t>
  </si>
  <si>
    <t>dos palos</t>
  </si>
  <si>
    <t>2092197704@tmomail.net</t>
  </si>
  <si>
    <t>36725</t>
  </si>
  <si>
    <t>WILLIAM SMITH</t>
  </si>
  <si>
    <t>0683235</t>
  </si>
  <si>
    <t>036725</t>
  </si>
  <si>
    <t>WSMITH0</t>
  </si>
  <si>
    <t>7028090032@tmomail.net</t>
  </si>
  <si>
    <t>36764</t>
  </si>
  <si>
    <t>CHARLIE PEEPLES</t>
  </si>
  <si>
    <t>0019489</t>
  </si>
  <si>
    <t>036764</t>
  </si>
  <si>
    <t>CPEEPLE</t>
  </si>
  <si>
    <t>PEEPLES</t>
  </si>
  <si>
    <t>CHARLIE</t>
  </si>
  <si>
    <t>3548 S BONN AVE</t>
  </si>
  <si>
    <t>Wichita</t>
  </si>
  <si>
    <t>3167793072@vtext.com</t>
  </si>
  <si>
    <t>0787051</t>
  </si>
  <si>
    <t>LOUIS</t>
  </si>
  <si>
    <t>3406 WALKER FALLS LN</t>
  </si>
  <si>
    <t>FULSHEAR</t>
  </si>
  <si>
    <t>3468483248@vtext.com</t>
  </si>
  <si>
    <t>0014084</t>
  </si>
  <si>
    <t>036777</t>
  </si>
  <si>
    <t>DAVIS</t>
  </si>
  <si>
    <t>1045 Cinderella Dr.</t>
  </si>
  <si>
    <t>Pampa</t>
  </si>
  <si>
    <t>CGALBRE</t>
  </si>
  <si>
    <t>8062070309@vtext.com</t>
  </si>
  <si>
    <t>0527176</t>
  </si>
  <si>
    <t>036785</t>
  </si>
  <si>
    <t>GEBBERT</t>
  </si>
  <si>
    <t>450 Piney Lane.</t>
  </si>
  <si>
    <t>Rosanky</t>
  </si>
  <si>
    <t>5128281526@tmomail.net</t>
  </si>
  <si>
    <t>36793</t>
  </si>
  <si>
    <t>RICHARD MILLER</t>
  </si>
  <si>
    <t>0813907</t>
  </si>
  <si>
    <t>036793</t>
  </si>
  <si>
    <t>MILLER</t>
  </si>
  <si>
    <t>287 County Rd  4941</t>
  </si>
  <si>
    <t>8328198445@vtext.com</t>
  </si>
  <si>
    <t>36796</t>
  </si>
  <si>
    <t>DESRYCK PRITCHETT</t>
  </si>
  <si>
    <t>0933499</t>
  </si>
  <si>
    <t>036796</t>
  </si>
  <si>
    <t>DPRITCH</t>
  </si>
  <si>
    <t>PRITCHETT</t>
  </si>
  <si>
    <t>DESRYCK</t>
  </si>
  <si>
    <t>3253215453@tmomail.net</t>
  </si>
  <si>
    <t>36808</t>
  </si>
  <si>
    <t>JAMES ECK</t>
  </si>
  <si>
    <t>0822775</t>
  </si>
  <si>
    <t>036808</t>
  </si>
  <si>
    <t>JECK0</t>
  </si>
  <si>
    <t>ECK</t>
  </si>
  <si>
    <t>1921 NE 79TH Ave</t>
  </si>
  <si>
    <t>Vancouver</t>
  </si>
  <si>
    <t>3605168132@vtext.com</t>
  </si>
  <si>
    <t>36830</t>
  </si>
  <si>
    <t>RHYEN DE GRANGE</t>
  </si>
  <si>
    <t>036830</t>
  </si>
  <si>
    <t>DE GRANGE</t>
  </si>
  <si>
    <t>RHYEN</t>
  </si>
  <si>
    <t>2610 Quaking Ct</t>
  </si>
  <si>
    <t>Caldwell</t>
  </si>
  <si>
    <t>2089893889@vtext.com</t>
  </si>
  <si>
    <t>PETER DUNKLE</t>
  </si>
  <si>
    <t>0000513</t>
  </si>
  <si>
    <t>DUNKLE</t>
  </si>
  <si>
    <t>3024 W. Sidney Rd</t>
  </si>
  <si>
    <t>RASSAIAN, MEHRDAD</t>
  </si>
  <si>
    <t>5098903126@vtext.com</t>
  </si>
  <si>
    <t>36840</t>
  </si>
  <si>
    <t>BENJAMIN ROBERTS</t>
  </si>
  <si>
    <t>0723676</t>
  </si>
  <si>
    <t>036840</t>
  </si>
  <si>
    <t>BENJAMIN</t>
  </si>
  <si>
    <t>Gresham</t>
  </si>
  <si>
    <t>DHUMPH4</t>
  </si>
  <si>
    <t>HUMPHREY, DAVID</t>
  </si>
  <si>
    <t>9717124952@vtext.com</t>
  </si>
  <si>
    <t>36842</t>
  </si>
  <si>
    <t>JOHN LINDSLEY</t>
  </si>
  <si>
    <t>0727446</t>
  </si>
  <si>
    <t>036842</t>
  </si>
  <si>
    <t>LINDSLEY</t>
  </si>
  <si>
    <t>686 Fairmount rd</t>
  </si>
  <si>
    <t>Port Townsend</t>
  </si>
  <si>
    <t>3603015811@vtext.com</t>
  </si>
  <si>
    <t>JONATHON DICKSON</t>
  </si>
  <si>
    <t>0633917</t>
  </si>
  <si>
    <t>DICKSON</t>
  </si>
  <si>
    <t>JONATHON</t>
  </si>
  <si>
    <t>29305 Leland Rd</t>
  </si>
  <si>
    <t>Juliaetta</t>
  </si>
  <si>
    <t>2089482947@tmomail.net</t>
  </si>
  <si>
    <t>36850</t>
  </si>
  <si>
    <t>BRANDON NOVEMBRE</t>
  </si>
  <si>
    <t>0526616</t>
  </si>
  <si>
    <t>036850</t>
  </si>
  <si>
    <t>BNOVEMB</t>
  </si>
  <si>
    <t>NOVEMBRE</t>
  </si>
  <si>
    <t>9209 330th St E</t>
  </si>
  <si>
    <t>2534096312@vtext.com</t>
  </si>
  <si>
    <t>GARY ROWAN</t>
  </si>
  <si>
    <t>0000117</t>
  </si>
  <si>
    <t>036860</t>
  </si>
  <si>
    <t>ROWAN</t>
  </si>
  <si>
    <t>10114 Buena Vista Drive</t>
  </si>
  <si>
    <t>6192773047@tmomail.net</t>
  </si>
  <si>
    <t>36865</t>
  </si>
  <si>
    <t>EDUARDO LOPEZ</t>
  </si>
  <si>
    <t>0006486</t>
  </si>
  <si>
    <t>036865</t>
  </si>
  <si>
    <t>ELOPE18</t>
  </si>
  <si>
    <t>EDUARDO</t>
  </si>
  <si>
    <t>10314 NE 116th PL</t>
  </si>
  <si>
    <t>3605168195@vtext.com</t>
  </si>
  <si>
    <t>36876</t>
  </si>
  <si>
    <t>ADAM HUTCHINSON</t>
  </si>
  <si>
    <t>0795237</t>
  </si>
  <si>
    <t>036876</t>
  </si>
  <si>
    <t>HUTCHINSON</t>
  </si>
  <si>
    <t>1217 West Richard Ave.</t>
  </si>
  <si>
    <t>Kingsville</t>
  </si>
  <si>
    <t>3619051148@tmomail.net</t>
  </si>
  <si>
    <t>0630871</t>
  </si>
  <si>
    <t>036882</t>
  </si>
  <si>
    <t>10104 TRUCHAS RD</t>
  </si>
  <si>
    <t>9567780314@tmomail.net</t>
  </si>
  <si>
    <t>36886</t>
  </si>
  <si>
    <t>ANTONIO FRYE</t>
  </si>
  <si>
    <t>0986885</t>
  </si>
  <si>
    <t>036886</t>
  </si>
  <si>
    <t>FRYE</t>
  </si>
  <si>
    <t>8238 Grissom Circle</t>
  </si>
  <si>
    <t>2109965943@tmomail.net</t>
  </si>
  <si>
    <t>36887</t>
  </si>
  <si>
    <t>JEREMIAH FERN</t>
  </si>
  <si>
    <t>0613372</t>
  </si>
  <si>
    <t>036887</t>
  </si>
  <si>
    <t>FERN</t>
  </si>
  <si>
    <t>JEREMIAH</t>
  </si>
  <si>
    <t>810 ANTLER POST</t>
  </si>
  <si>
    <t>2109560799@tmomail.net</t>
  </si>
  <si>
    <t>0010702</t>
  </si>
  <si>
    <t>036894</t>
  </si>
  <si>
    <t>FELTS</t>
  </si>
  <si>
    <t>2109293433@tmomail.net</t>
  </si>
  <si>
    <t>0017681</t>
  </si>
  <si>
    <t>HUDNALL</t>
  </si>
  <si>
    <t>5750 CURTIS CLARK DR</t>
  </si>
  <si>
    <t>#1124</t>
  </si>
  <si>
    <t>2109541809@tmomail.net</t>
  </si>
  <si>
    <t>0019067</t>
  </si>
  <si>
    <t>036915</t>
  </si>
  <si>
    <t>SUTTON</t>
  </si>
  <si>
    <t>2708787175@vtext.com</t>
  </si>
  <si>
    <t>36953</t>
  </si>
  <si>
    <t>HILARIO ANGEL JR</t>
  </si>
  <si>
    <t>0509612</t>
  </si>
  <si>
    <t>036953</t>
  </si>
  <si>
    <t>ANGEL JR</t>
  </si>
  <si>
    <t>HILARIO</t>
  </si>
  <si>
    <t>2608042628@tmomail.net</t>
  </si>
  <si>
    <t>36957</t>
  </si>
  <si>
    <t>KENNETH FLOYD</t>
  </si>
  <si>
    <t>0757054</t>
  </si>
  <si>
    <t>036957</t>
  </si>
  <si>
    <t>1050 Bishop St.</t>
  </si>
  <si>
    <t># 329</t>
  </si>
  <si>
    <t>8088500736@vtext.com</t>
  </si>
  <si>
    <t>36966</t>
  </si>
  <si>
    <t>CHRISTOPHER BENDER</t>
  </si>
  <si>
    <t>0005728</t>
  </si>
  <si>
    <t>036966</t>
  </si>
  <si>
    <t>BENDER</t>
  </si>
  <si>
    <t>8169370067@tmomail.net</t>
  </si>
  <si>
    <t>36967</t>
  </si>
  <si>
    <t>KOSSIVI EDOH</t>
  </si>
  <si>
    <t>0917237</t>
  </si>
  <si>
    <t>036967</t>
  </si>
  <si>
    <t>EDOH</t>
  </si>
  <si>
    <t>KOSSIVI</t>
  </si>
  <si>
    <t>9154 Weber ST</t>
  </si>
  <si>
    <t>Omaha</t>
  </si>
  <si>
    <t>4027506674@vtext.com</t>
  </si>
  <si>
    <t>36970</t>
  </si>
  <si>
    <t>PHUOC BUI</t>
  </si>
  <si>
    <t>0688267</t>
  </si>
  <si>
    <t>036970</t>
  </si>
  <si>
    <t>BUI</t>
  </si>
  <si>
    <t>PHUOC</t>
  </si>
  <si>
    <t>2642 E TITUS AVE</t>
  </si>
  <si>
    <t>5158025487@vtext.com</t>
  </si>
  <si>
    <t>36973</t>
  </si>
  <si>
    <t>CALEB KRONBERG</t>
  </si>
  <si>
    <t>0533745</t>
  </si>
  <si>
    <t>036973</t>
  </si>
  <si>
    <t>KRONBERG</t>
  </si>
  <si>
    <t>CALEB</t>
  </si>
  <si>
    <t>128 Hartman Cir</t>
  </si>
  <si>
    <t>Fridley</t>
  </si>
  <si>
    <t>6124721717@tmomail.net</t>
  </si>
  <si>
    <t>36976</t>
  </si>
  <si>
    <t>JEFFREY DOUGHERTY</t>
  </si>
  <si>
    <t>0590562</t>
  </si>
  <si>
    <t>036976</t>
  </si>
  <si>
    <t>DOUGHERTY</t>
  </si>
  <si>
    <t>5741 157th Lane NW</t>
  </si>
  <si>
    <t>Ramsey</t>
  </si>
  <si>
    <t>7633068300@tmomail.net</t>
  </si>
  <si>
    <t>36988</t>
  </si>
  <si>
    <t>0682286</t>
  </si>
  <si>
    <t>036988</t>
  </si>
  <si>
    <t>1002 S. 14th St.</t>
  </si>
  <si>
    <t>Clear Lake</t>
  </si>
  <si>
    <t>6415255369@vtext.com</t>
  </si>
  <si>
    <t>36991</t>
  </si>
  <si>
    <t>BENJAMIN MURPHY</t>
  </si>
  <si>
    <t>0622225</t>
  </si>
  <si>
    <t>036991</t>
  </si>
  <si>
    <t>MURPHY</t>
  </si>
  <si>
    <t>3050 201st Ave. NW</t>
  </si>
  <si>
    <t>Oak Grove</t>
  </si>
  <si>
    <t>7633369187@tmomail.net</t>
  </si>
  <si>
    <t>37016</t>
  </si>
  <si>
    <t>JEFF KEPHART</t>
  </si>
  <si>
    <t>0007641</t>
  </si>
  <si>
    <t>037016</t>
  </si>
  <si>
    <t>JKEPHA0</t>
  </si>
  <si>
    <t>KEPHART</t>
  </si>
  <si>
    <t>JEFF</t>
  </si>
  <si>
    <t>73146 612th Ave</t>
  </si>
  <si>
    <t>Sterling</t>
  </si>
  <si>
    <t>4028708587@tmomail.net</t>
  </si>
  <si>
    <t>37023</t>
  </si>
  <si>
    <t>JOHN FIELDS</t>
  </si>
  <si>
    <t>0506691</t>
  </si>
  <si>
    <t>037023</t>
  </si>
  <si>
    <t>JFIELD1</t>
  </si>
  <si>
    <t>FIELDS</t>
  </si>
  <si>
    <t>9519 E 65th St # 606</t>
  </si>
  <si>
    <t>Tulsa</t>
  </si>
  <si>
    <t>9185650020@tmomail.net</t>
  </si>
  <si>
    <t>0027284</t>
  </si>
  <si>
    <t>037032</t>
  </si>
  <si>
    <t>SCOTTY</t>
  </si>
  <si>
    <t>7574084265@vtext.com</t>
  </si>
  <si>
    <t>37035</t>
  </si>
  <si>
    <t>PHILLIP HASSELL</t>
  </si>
  <si>
    <t>0641944</t>
  </si>
  <si>
    <t>HASSELL</t>
  </si>
  <si>
    <t>9565 CLIFFDALE RD</t>
  </si>
  <si>
    <t>ADL/SHS-P HASSELL</t>
  </si>
  <si>
    <t>9108765642@vtext.com</t>
  </si>
  <si>
    <t>37039</t>
  </si>
  <si>
    <t>TRON PERRY</t>
  </si>
  <si>
    <t>0603829</t>
  </si>
  <si>
    <t>037039</t>
  </si>
  <si>
    <t>PERRY</t>
  </si>
  <si>
    <t>TRON</t>
  </si>
  <si>
    <t>1411 Blythewood Ln</t>
  </si>
  <si>
    <t>Suffolk</t>
  </si>
  <si>
    <t>7573324167@tmomail.net</t>
  </si>
  <si>
    <t>37040</t>
  </si>
  <si>
    <t>DANIEL REYES</t>
  </si>
  <si>
    <t>0927426</t>
  </si>
  <si>
    <t>037040</t>
  </si>
  <si>
    <t>REYES</t>
  </si>
  <si>
    <t>226 Waconda Ave</t>
  </si>
  <si>
    <t>4704039305@tmomail.net</t>
  </si>
  <si>
    <t>37044</t>
  </si>
  <si>
    <t>0017863</t>
  </si>
  <si>
    <t>037044</t>
  </si>
  <si>
    <t>5590 N. BLACKBURN ROAD NE</t>
  </si>
  <si>
    <t>7404092096@tmomail.net</t>
  </si>
  <si>
    <t>MARK RAY</t>
  </si>
  <si>
    <t>0028373</t>
  </si>
  <si>
    <t>RAY</t>
  </si>
  <si>
    <t>3116 Tournment Drive</t>
  </si>
  <si>
    <t>8049875468@tmomail.net</t>
  </si>
  <si>
    <t>37051</t>
  </si>
  <si>
    <t>0760389</t>
  </si>
  <si>
    <t>037051</t>
  </si>
  <si>
    <t>HANSEN</t>
  </si>
  <si>
    <t>1060 Goode rd</t>
  </si>
  <si>
    <t>4343635938@vtext.com</t>
  </si>
  <si>
    <t>0124008</t>
  </si>
  <si>
    <t>4900 Mikinos Place</t>
  </si>
  <si>
    <t>Cocoa</t>
  </si>
  <si>
    <t>3213013550@tmomail.net</t>
  </si>
  <si>
    <t>0502005</t>
  </si>
  <si>
    <t>037057</t>
  </si>
  <si>
    <t>MATTHEWS</t>
  </si>
  <si>
    <t>TRENT</t>
  </si>
  <si>
    <t>2523632466@tmomail.net</t>
  </si>
  <si>
    <t>37064</t>
  </si>
  <si>
    <t>GABRIEL LOPEZ</t>
  </si>
  <si>
    <t>0623777</t>
  </si>
  <si>
    <t>037064</t>
  </si>
  <si>
    <t>GABRIEL</t>
  </si>
  <si>
    <t>929 S. 31ST ST</t>
  </si>
  <si>
    <t>4148650556@tmomail.net</t>
  </si>
  <si>
    <t>0600775</t>
  </si>
  <si>
    <t>121 Hillcrest Circle</t>
  </si>
  <si>
    <t>Jonesborough</t>
  </si>
  <si>
    <t>4235122847@vtext.com</t>
  </si>
  <si>
    <t>37080</t>
  </si>
  <si>
    <t>ROBERT GRAMSKY</t>
  </si>
  <si>
    <t>0557611</t>
  </si>
  <si>
    <t>037080</t>
  </si>
  <si>
    <t>GRAMSKY</t>
  </si>
  <si>
    <t>3016 Spring Garden Ave</t>
  </si>
  <si>
    <t>New	Castle</t>
  </si>
  <si>
    <t>7246989848@vtext.com</t>
  </si>
  <si>
    <t>37090</t>
  </si>
  <si>
    <t>DARRYAL WILLIAMS</t>
  </si>
  <si>
    <t>0025643</t>
  </si>
  <si>
    <t>037090</t>
  </si>
  <si>
    <t>DWILLI1</t>
  </si>
  <si>
    <t>DARRYAL</t>
  </si>
  <si>
    <t>1325 Hermes Ave</t>
  </si>
  <si>
    <t>Covington</t>
  </si>
  <si>
    <t>8596910027@tmomail.net</t>
  </si>
  <si>
    <t>MATTHEW ARNOLD</t>
  </si>
  <si>
    <t>0507764</t>
  </si>
  <si>
    <t>037091</t>
  </si>
  <si>
    <t>ARNOLD</t>
  </si>
  <si>
    <t>Apt 303</t>
  </si>
  <si>
    <t>2703080743@tmomail.net</t>
  </si>
  <si>
    <t>37096</t>
  </si>
  <si>
    <t>ERIC BROWN</t>
  </si>
  <si>
    <t>0685768</t>
  </si>
  <si>
    <t>037096</t>
  </si>
  <si>
    <t>6146803361@tmomail.net</t>
  </si>
  <si>
    <t>37103</t>
  </si>
  <si>
    <t>MAURO MANSILLA</t>
  </si>
  <si>
    <t>0007542</t>
  </si>
  <si>
    <t>037103</t>
  </si>
  <si>
    <t>MMANSIL</t>
  </si>
  <si>
    <t>MANSILLA</t>
  </si>
  <si>
    <t>MAURO</t>
  </si>
  <si>
    <t>2755 CORDE TERRA CIR</t>
  </si>
  <si>
    <t>95111</t>
  </si>
  <si>
    <t>37104</t>
  </si>
  <si>
    <t>JESTAVIAN TURNER</t>
  </si>
  <si>
    <t>0018713</t>
  </si>
  <si>
    <t>037104</t>
  </si>
  <si>
    <t>JESTAVIAN</t>
  </si>
  <si>
    <t>3317 N. Syracuse St</t>
  </si>
  <si>
    <t>#303 #11-303</t>
  </si>
  <si>
    <t>80238</t>
  </si>
  <si>
    <t>7209190856@tmomail.net</t>
  </si>
  <si>
    <t>37107</t>
  </si>
  <si>
    <t>CHINGIZ AGAYEV</t>
  </si>
  <si>
    <t>0001323</t>
  </si>
  <si>
    <t>037107</t>
  </si>
  <si>
    <t>AGAYEV</t>
  </si>
  <si>
    <t>CHINGIZ</t>
  </si>
  <si>
    <t>12805 W 138th Place</t>
  </si>
  <si>
    <t>Overland Park</t>
  </si>
  <si>
    <t>9133398125@vtext.com</t>
  </si>
  <si>
    <t>37117</t>
  </si>
  <si>
    <t>DENNIS FALLS</t>
  </si>
  <si>
    <t>0823948</t>
  </si>
  <si>
    <t>037117</t>
  </si>
  <si>
    <t>DFALLS</t>
  </si>
  <si>
    <t>FALLS</t>
  </si>
  <si>
    <t>6616122300@tmomail.net</t>
  </si>
  <si>
    <t>37118</t>
  </si>
  <si>
    <t>ISAAC DELACRUZ</t>
  </si>
  <si>
    <t>0545301</t>
  </si>
  <si>
    <t>037118</t>
  </si>
  <si>
    <t>DELACRUZ</t>
  </si>
  <si>
    <t>105 Michael Ave</t>
  </si>
  <si>
    <t>6074422250@tmomail.net</t>
  </si>
  <si>
    <t>0795179</t>
  </si>
  <si>
    <t>037125</t>
  </si>
  <si>
    <t>KAREEM</t>
  </si>
  <si>
    <t>2820 44th Ave.</t>
  </si>
  <si>
    <t>2287602794@vtext.com</t>
  </si>
  <si>
    <t>37138</t>
  </si>
  <si>
    <t>DARRELL HARRIS</t>
  </si>
  <si>
    <t>0926295</t>
  </si>
  <si>
    <t>037138</t>
  </si>
  <si>
    <t>DHARRI2</t>
  </si>
  <si>
    <t>DARRELL</t>
  </si>
  <si>
    <t>Shreveport</t>
  </si>
  <si>
    <t>3183449066@tmomail.net</t>
  </si>
  <si>
    <t>0023036</t>
  </si>
  <si>
    <t>PARSON</t>
  </si>
  <si>
    <t>16971 MS 46</t>
  </si>
  <si>
    <t>PHEBA</t>
  </si>
  <si>
    <t>3042209563@tmomail.net</t>
  </si>
  <si>
    <t>37153</t>
  </si>
  <si>
    <t>BEN LUU</t>
  </si>
  <si>
    <t>0001370</t>
  </si>
  <si>
    <t>037153</t>
  </si>
  <si>
    <t>LUU</t>
  </si>
  <si>
    <t>9234 Salmon Creek Dr</t>
  </si>
  <si>
    <t>2094488541@tmomail.net</t>
  </si>
  <si>
    <t>37159</t>
  </si>
  <si>
    <t>SCOTT MORRIS</t>
  </si>
  <si>
    <t>0609461</t>
  </si>
  <si>
    <t>037159</t>
  </si>
  <si>
    <t>MORRIS</t>
  </si>
  <si>
    <t>2932 ROSS CLARK CIRCLE</t>
  </si>
  <si>
    <t>ADL/SHS-SCOTT MORRIS</t>
  </si>
  <si>
    <t>36301</t>
  </si>
  <si>
    <t>3348733719@vtext.com</t>
  </si>
  <si>
    <t>37167</t>
  </si>
  <si>
    <t>DONNIE BANKSTON JR</t>
  </si>
  <si>
    <t>0799973</t>
  </si>
  <si>
    <t>037167</t>
  </si>
  <si>
    <t>BANKSTON JR</t>
  </si>
  <si>
    <t>DONNIE</t>
  </si>
  <si>
    <t>35040 Arthur Bankston Ln 70</t>
  </si>
  <si>
    <t>9854033640@vtext.com</t>
  </si>
  <si>
    <t>37170</t>
  </si>
  <si>
    <t>GLENN SMITH</t>
  </si>
  <si>
    <t>0425140</t>
  </si>
  <si>
    <t>037170</t>
  </si>
  <si>
    <t>154 West Montana Ave</t>
  </si>
  <si>
    <t>4232555806@tmomail.net</t>
  </si>
  <si>
    <t>37176</t>
  </si>
  <si>
    <t>JONATHAN WASHABAUGH</t>
  </si>
  <si>
    <t>0573279</t>
  </si>
  <si>
    <t>037176</t>
  </si>
  <si>
    <t>WASHABAUGH</t>
  </si>
  <si>
    <t>Frenchburg</t>
  </si>
  <si>
    <t>8599131963@tmomail.net</t>
  </si>
  <si>
    <t>37177</t>
  </si>
  <si>
    <t>0012286</t>
  </si>
  <si>
    <t>037177</t>
  </si>
  <si>
    <t>MOTON</t>
  </si>
  <si>
    <t>JAIRUS</t>
  </si>
  <si>
    <t>801 Home Place</t>
  </si>
  <si>
    <t>Clarksdale</t>
  </si>
  <si>
    <t>6627853807@vtext.com</t>
  </si>
  <si>
    <t>37218</t>
  </si>
  <si>
    <t>0645572</t>
  </si>
  <si>
    <t>037218</t>
  </si>
  <si>
    <t>KHALEGHI</t>
  </si>
  <si>
    <t>HUSSEIN</t>
  </si>
  <si>
    <t>907 Grassy Glen Drive</t>
  </si>
  <si>
    <t>Allen</t>
  </si>
  <si>
    <t>2149090545@tmomail.net</t>
  </si>
  <si>
    <t>SCOTT ROBINSON</t>
  </si>
  <si>
    <t>0001438</t>
  </si>
  <si>
    <t>231 Grover Ave</t>
  </si>
  <si>
    <t>8064713584@tmomail.net</t>
  </si>
  <si>
    <t>37226</t>
  </si>
  <si>
    <t>TYLER HUDSON</t>
  </si>
  <si>
    <t>0868695</t>
  </si>
  <si>
    <t>037226</t>
  </si>
  <si>
    <t>6520 BROWNING DR</t>
  </si>
  <si>
    <t>APT. 5107</t>
  </si>
  <si>
    <t>6824434117@tmomail.net</t>
  </si>
  <si>
    <t>0005967</t>
  </si>
  <si>
    <t>037230</t>
  </si>
  <si>
    <t>CAMPBELL</t>
  </si>
  <si>
    <t>3704 Rogene St</t>
  </si>
  <si>
    <t>N.Richland Hills</t>
  </si>
  <si>
    <t>2143495002@tmomail.net</t>
  </si>
  <si>
    <t>37238</t>
  </si>
  <si>
    <t>DAVID VOLKING</t>
  </si>
  <si>
    <t>0736843</t>
  </si>
  <si>
    <t>037238</t>
  </si>
  <si>
    <t>DVOLKIN</t>
  </si>
  <si>
    <t>VOLKING</t>
  </si>
  <si>
    <t>1678 T-Bone Road</t>
  </si>
  <si>
    <t>Wichita Falls</t>
  </si>
  <si>
    <t>POWERS, JERRY</t>
  </si>
  <si>
    <t>9403631025@tmomail.net</t>
  </si>
  <si>
    <t>0661207</t>
  </si>
  <si>
    <t>037239</t>
  </si>
  <si>
    <t>BERRIAN</t>
  </si>
  <si>
    <t>1610 30th St. SE</t>
  </si>
  <si>
    <t>first house</t>
  </si>
  <si>
    <t>Ruskin</t>
  </si>
  <si>
    <t>33570</t>
  </si>
  <si>
    <t>ENIEVE0</t>
  </si>
  <si>
    <t>NIEVES, EFRAIN</t>
  </si>
  <si>
    <t>8138931564@tmomail.net</t>
  </si>
  <si>
    <t>37250</t>
  </si>
  <si>
    <t>0015552</t>
  </si>
  <si>
    <t>037250</t>
  </si>
  <si>
    <t>ARTEZ</t>
  </si>
  <si>
    <t>128 Halliday Creek Dr</t>
  </si>
  <si>
    <t>Tampa</t>
  </si>
  <si>
    <t>33612</t>
  </si>
  <si>
    <t>8138984079@tmomail.net</t>
  </si>
  <si>
    <t>0010637</t>
  </si>
  <si>
    <t>037251</t>
  </si>
  <si>
    <t>LINGAFELTER-CRANE</t>
  </si>
  <si>
    <t>CONNOR</t>
  </si>
  <si>
    <t>2911 Riverside Ave</t>
  </si>
  <si>
    <t>9048403127@tmomail.net</t>
  </si>
  <si>
    <t>37254</t>
  </si>
  <si>
    <t>RILEY HONEYCUTT</t>
  </si>
  <si>
    <t>0850362</t>
  </si>
  <si>
    <t>037254</t>
  </si>
  <si>
    <t>HONEYCUTT</t>
  </si>
  <si>
    <t>RILEY</t>
  </si>
  <si>
    <t>4027131259@tmomail.net</t>
  </si>
  <si>
    <t>0625954</t>
  </si>
  <si>
    <t>037268</t>
  </si>
  <si>
    <t>WILBER</t>
  </si>
  <si>
    <t>611 Daniel St</t>
  </si>
  <si>
    <t>LaGrange</t>
  </si>
  <si>
    <t>7066270226@tmomail.net</t>
  </si>
  <si>
    <t>37270</t>
  </si>
  <si>
    <t>BARRY THOMAS</t>
  </si>
  <si>
    <t>0030221</t>
  </si>
  <si>
    <t>037270</t>
  </si>
  <si>
    <t>BARRY</t>
  </si>
  <si>
    <t>1107 North Main Street</t>
  </si>
  <si>
    <t>6015594132@vtext.com</t>
  </si>
  <si>
    <t>JAMES ADELBERT PARIS JR</t>
  </si>
  <si>
    <t>0611699</t>
  </si>
  <si>
    <t>PARIS JR</t>
  </si>
  <si>
    <t>JAMES ADELBERT</t>
  </si>
  <si>
    <t>LAND O LAKES</t>
  </si>
  <si>
    <t>8132608719@tmomail.net</t>
  </si>
  <si>
    <t>0012732</t>
  </si>
  <si>
    <t>037275</t>
  </si>
  <si>
    <t>ERBY COOPER</t>
  </si>
  <si>
    <t>LUTHER</t>
  </si>
  <si>
    <t>2 39th  AVE W</t>
  </si>
  <si>
    <t>2058642855@vtext.com</t>
  </si>
  <si>
    <t>37279</t>
  </si>
  <si>
    <t>ANDREW HERBST</t>
  </si>
  <si>
    <t>0625533</t>
  </si>
  <si>
    <t>037279</t>
  </si>
  <si>
    <t>AHERBS</t>
  </si>
  <si>
    <t>HERBST</t>
  </si>
  <si>
    <t>3027 Dunhill Drive</t>
  </si>
  <si>
    <t>4079481027@tmomail.net</t>
  </si>
  <si>
    <t>37282</t>
  </si>
  <si>
    <t>TRAVIS DAVIS</t>
  </si>
  <si>
    <t>0668079</t>
  </si>
  <si>
    <t>037282</t>
  </si>
  <si>
    <t>TRAVIS</t>
  </si>
  <si>
    <t>110 N Lipona Rd,</t>
  </si>
  <si>
    <t>Apt 13</t>
  </si>
  <si>
    <t>Tallahasee</t>
  </si>
  <si>
    <t>8509640368@tmomail.net</t>
  </si>
  <si>
    <t>37294</t>
  </si>
  <si>
    <t>ROBERT SLAVIN</t>
  </si>
  <si>
    <t>0019745</t>
  </si>
  <si>
    <t>037294</t>
  </si>
  <si>
    <t>RSLAVIN</t>
  </si>
  <si>
    <t>SLAVIN</t>
  </si>
  <si>
    <t>68 Oak Hill Rd</t>
  </si>
  <si>
    <t>Westtown</t>
  </si>
  <si>
    <t>8457725397@VTEXT.COM</t>
  </si>
  <si>
    <t>37301</t>
  </si>
  <si>
    <t>MICHAEL AYALA</t>
  </si>
  <si>
    <t>0023218</t>
  </si>
  <si>
    <t>037301</t>
  </si>
  <si>
    <t>AYALA</t>
  </si>
  <si>
    <t>4783880084@tmomail.net</t>
  </si>
  <si>
    <t>37303</t>
  </si>
  <si>
    <t>CARL DIBELLO II</t>
  </si>
  <si>
    <t>0126805</t>
  </si>
  <si>
    <t>037303</t>
  </si>
  <si>
    <t>DIBELLO II</t>
  </si>
  <si>
    <t>112 ROSS PL</t>
  </si>
  <si>
    <t>3158860334@tmomail.net</t>
  </si>
  <si>
    <t>0919282</t>
  </si>
  <si>
    <t>037306</t>
  </si>
  <si>
    <t>WOLFF</t>
  </si>
  <si>
    <t>BRETT</t>
  </si>
  <si>
    <t>12 Prospect Ave</t>
  </si>
  <si>
    <t>5856644977@vtext.com</t>
  </si>
  <si>
    <t>37309</t>
  </si>
  <si>
    <t>0029819</t>
  </si>
  <si>
    <t>037309</t>
  </si>
  <si>
    <t>DRAZIC</t>
  </si>
  <si>
    <t>400 Mcchesney Ave Ext</t>
  </si>
  <si>
    <t>APT#  16-5</t>
  </si>
  <si>
    <t>HAMBLIN, TRACY</t>
  </si>
  <si>
    <t>5189860043@tmomail.net</t>
  </si>
  <si>
    <t>37310</t>
  </si>
  <si>
    <t>JEFFREY FORD</t>
  </si>
  <si>
    <t>0001117</t>
  </si>
  <si>
    <t>037310</t>
  </si>
  <si>
    <t>10 Wood St</t>
  </si>
  <si>
    <t>Courtdale</t>
  </si>
  <si>
    <t>5702660168@vtext.com</t>
  </si>
  <si>
    <t>37315</t>
  </si>
  <si>
    <t>JOSHUA PARKE</t>
  </si>
  <si>
    <t>0012435</t>
  </si>
  <si>
    <t>037315</t>
  </si>
  <si>
    <t>JPARKE</t>
  </si>
  <si>
    <t>PARKE</t>
  </si>
  <si>
    <t>312 Willow St</t>
  </si>
  <si>
    <t>Montoursville</t>
  </si>
  <si>
    <t>5702903590@vtext.com</t>
  </si>
  <si>
    <t>37322</t>
  </si>
  <si>
    <t>0924738</t>
  </si>
  <si>
    <t>037322</t>
  </si>
  <si>
    <t>PHELPS</t>
  </si>
  <si>
    <t>BERNARD</t>
  </si>
  <si>
    <t>6073214727@vtext.com</t>
  </si>
  <si>
    <t>37326</t>
  </si>
  <si>
    <t>VINCENT PERRELLE</t>
  </si>
  <si>
    <t>0015156</t>
  </si>
  <si>
    <t>037326</t>
  </si>
  <si>
    <t>PERRELLE</t>
  </si>
  <si>
    <t>420 S RIVERSIDE AVE</t>
  </si>
  <si>
    <t>ADL/SHS-V PERRELLE</t>
  </si>
  <si>
    <t>CROTON-ON-HUDSON</t>
  </si>
  <si>
    <t>10520</t>
  </si>
  <si>
    <t>9146424007@vtext.com</t>
  </si>
  <si>
    <t>37342</t>
  </si>
  <si>
    <t>THEODORE WHITE</t>
  </si>
  <si>
    <t>0006635</t>
  </si>
  <si>
    <t>037342</t>
  </si>
  <si>
    <t>THEODORE</t>
  </si>
  <si>
    <t>4179010464@tmomail.net</t>
  </si>
  <si>
    <t>37343</t>
  </si>
  <si>
    <t>OLUSEGUN OLALEYE</t>
  </si>
  <si>
    <t>0787192</t>
  </si>
  <si>
    <t>037343</t>
  </si>
  <si>
    <t>OLALEYE</t>
  </si>
  <si>
    <t>OLUSEGUN</t>
  </si>
  <si>
    <t>7820 S YATES BLVD</t>
  </si>
  <si>
    <t>3124787269@tmomail.net</t>
  </si>
  <si>
    <t>37344</t>
  </si>
  <si>
    <t>0013102</t>
  </si>
  <si>
    <t>037344</t>
  </si>
  <si>
    <t>LANGSTON</t>
  </si>
  <si>
    <t>SADE</t>
  </si>
  <si>
    <t>1538 S Ridgeway</t>
  </si>
  <si>
    <t>60623</t>
  </si>
  <si>
    <t>7737900839@tmomail.net</t>
  </si>
  <si>
    <t>HENRYK GOGOLA</t>
  </si>
  <si>
    <t>0000646</t>
  </si>
  <si>
    <t>037347</t>
  </si>
  <si>
    <t>GOGOLA</t>
  </si>
  <si>
    <t>HENRYK</t>
  </si>
  <si>
    <t>7550 S Briartree Ln</t>
  </si>
  <si>
    <t>APT 416</t>
  </si>
  <si>
    <t>Burbank</t>
  </si>
  <si>
    <t>7084154052@tmomail.net</t>
  </si>
  <si>
    <t>37353</t>
  </si>
  <si>
    <t>BRIAN CLASPILL</t>
  </si>
  <si>
    <t>0702423</t>
  </si>
  <si>
    <t>037353</t>
  </si>
  <si>
    <t>BCLASPI</t>
  </si>
  <si>
    <t>CLASPILL</t>
  </si>
  <si>
    <t>4219 Mount Vernon Rd SE</t>
  </si>
  <si>
    <t>Cedar Rapids</t>
  </si>
  <si>
    <t>3199810809@tmomail.net</t>
  </si>
  <si>
    <t>37356</t>
  </si>
  <si>
    <t>JOSE LORENZO JIMENEZ</t>
  </si>
  <si>
    <t>0552016</t>
  </si>
  <si>
    <t>037356</t>
  </si>
  <si>
    <t>JLOREN0</t>
  </si>
  <si>
    <t>LORENZO JIMENEZ</t>
  </si>
  <si>
    <t>14427 LEMOLI AVE</t>
  </si>
  <si>
    <t>APT 22</t>
  </si>
  <si>
    <t>3107571299@tmomail.net</t>
  </si>
  <si>
    <t>37365</t>
  </si>
  <si>
    <t>RAFI ABASSI</t>
  </si>
  <si>
    <t>0867085</t>
  </si>
  <si>
    <t>037365</t>
  </si>
  <si>
    <t>ABASSI</t>
  </si>
  <si>
    <t>RAFI</t>
  </si>
  <si>
    <t>781 Glen Creek Dr</t>
  </si>
  <si>
    <t>Tracy</t>
  </si>
  <si>
    <t>2098890779@tmomail.net</t>
  </si>
  <si>
    <t>37368</t>
  </si>
  <si>
    <t>RENNIE HUNTER SR</t>
  </si>
  <si>
    <t>0028621</t>
  </si>
  <si>
    <t>037368</t>
  </si>
  <si>
    <t>RHUNTER</t>
  </si>
  <si>
    <t>HUNTER SR</t>
  </si>
  <si>
    <t>RENNIE</t>
  </si>
  <si>
    <t>460 E Dayton Yellow Springs Rd</t>
  </si>
  <si>
    <t>Apt 65</t>
  </si>
  <si>
    <t>9377944138@tmomail.net</t>
  </si>
  <si>
    <t>37369</t>
  </si>
  <si>
    <t>0793844</t>
  </si>
  <si>
    <t>037369</t>
  </si>
  <si>
    <t>JALIN</t>
  </si>
  <si>
    <t>2204 BENT CREEK CT</t>
  </si>
  <si>
    <t>7608021067@tmomail.net</t>
  </si>
  <si>
    <t>37372</t>
  </si>
  <si>
    <t>0026864</t>
  </si>
  <si>
    <t>037372</t>
  </si>
  <si>
    <t>BARNES</t>
  </si>
  <si>
    <t>THORNTON</t>
  </si>
  <si>
    <t>7209675237@tmomail.net</t>
  </si>
  <si>
    <t>37376</t>
  </si>
  <si>
    <t>STEVEN TINSLEY</t>
  </si>
  <si>
    <t>0004812</t>
  </si>
  <si>
    <t>037376</t>
  </si>
  <si>
    <t>TINSLEY</t>
  </si>
  <si>
    <t>STEVEN</t>
  </si>
  <si>
    <t>18 Carolina Ct</t>
  </si>
  <si>
    <t>7035950263@tmomail.net</t>
  </si>
  <si>
    <t>0573758</t>
  </si>
  <si>
    <t>CURTIS</t>
  </si>
  <si>
    <t>7437703466@vtext.com</t>
  </si>
  <si>
    <t>37385</t>
  </si>
  <si>
    <t>MARCO SILVA</t>
  </si>
  <si>
    <t>0253138</t>
  </si>
  <si>
    <t>037385</t>
  </si>
  <si>
    <t>SILVA</t>
  </si>
  <si>
    <t>MARCO</t>
  </si>
  <si>
    <t>23172 Royal Palm Dr</t>
  </si>
  <si>
    <t>Harlingen</t>
  </si>
  <si>
    <t>9562156434@tmomail.net</t>
  </si>
  <si>
    <t>37386</t>
  </si>
  <si>
    <t>LADARRIEN AUZENNE</t>
  </si>
  <si>
    <t>0818401</t>
  </si>
  <si>
    <t>037386</t>
  </si>
  <si>
    <t>AUZENNE</t>
  </si>
  <si>
    <t>LADARRIEN</t>
  </si>
  <si>
    <t>439 Dollins St</t>
  </si>
  <si>
    <t>Cedar Hill</t>
  </si>
  <si>
    <t>8178195263@tmomail.net</t>
  </si>
  <si>
    <t>37394</t>
  </si>
  <si>
    <t>OMAR ROSALES</t>
  </si>
  <si>
    <t>0286674</t>
  </si>
  <si>
    <t>037394</t>
  </si>
  <si>
    <t>ROSALES</t>
  </si>
  <si>
    <t>OMAR</t>
  </si>
  <si>
    <t>1940 9th St</t>
  </si>
  <si>
    <t>5599141800@vtext.com</t>
  </si>
  <si>
    <t>37409</t>
  </si>
  <si>
    <t>DAVID ESCORCIA</t>
  </si>
  <si>
    <t>0005249</t>
  </si>
  <si>
    <t>037409</t>
  </si>
  <si>
    <t>ESCORCIA</t>
  </si>
  <si>
    <t>8711 MEADE AVE</t>
  </si>
  <si>
    <t>7087963927@tmomail.net</t>
  </si>
  <si>
    <t>37414</t>
  </si>
  <si>
    <t>MOUHAMED CISSE</t>
  </si>
  <si>
    <t>0886671</t>
  </si>
  <si>
    <t>037414</t>
  </si>
  <si>
    <t>MCISSE</t>
  </si>
  <si>
    <t>CISSE</t>
  </si>
  <si>
    <t>MOUHAMED</t>
  </si>
  <si>
    <t>7737668039@tmomail.net</t>
  </si>
  <si>
    <t>37416</t>
  </si>
  <si>
    <t>ABDELKARIM ZEID</t>
  </si>
  <si>
    <t>0283804</t>
  </si>
  <si>
    <t>037416</t>
  </si>
  <si>
    <t>ZEID</t>
  </si>
  <si>
    <t>ABDELKARIM</t>
  </si>
  <si>
    <t>8314 S. Lamon Ave</t>
  </si>
  <si>
    <t>7089552254@tmomail.net</t>
  </si>
  <si>
    <t>37417</t>
  </si>
  <si>
    <t>ANDREW RYAN</t>
  </si>
  <si>
    <t>0030189</t>
  </si>
  <si>
    <t>037417</t>
  </si>
  <si>
    <t>ARYAN0</t>
  </si>
  <si>
    <t>6517032913@tmomail.net</t>
  </si>
  <si>
    <t>TERRY HOOD</t>
  </si>
  <si>
    <t>0007575</t>
  </si>
  <si>
    <t>TERRY</t>
  </si>
  <si>
    <t>3756 Rock Hollow Ct</t>
  </si>
  <si>
    <t>Conley</t>
  </si>
  <si>
    <t>4709201039@tmomail.net</t>
  </si>
  <si>
    <t>37421</t>
  </si>
  <si>
    <t>0007716</t>
  </si>
  <si>
    <t>037421</t>
  </si>
  <si>
    <t>FERGUSON</t>
  </si>
  <si>
    <t>3344981010@tmomail.net</t>
  </si>
  <si>
    <t>43912</t>
  </si>
  <si>
    <t>HOJAT KAMALINEJAD</t>
  </si>
  <si>
    <t>0031252</t>
  </si>
  <si>
    <t>043912</t>
  </si>
  <si>
    <t>HKAMALI</t>
  </si>
  <si>
    <t>KAMALINEJAD</t>
  </si>
  <si>
    <t>HOJAT</t>
  </si>
  <si>
    <t>17500 N67th Ave,</t>
  </si>
  <si>
    <t>Apt 2041</t>
  </si>
  <si>
    <t>6232751123@tmomail.net</t>
  </si>
  <si>
    <t>46000</t>
  </si>
  <si>
    <t>JOSHUA RICHARDSON</t>
  </si>
  <si>
    <t>0008003</t>
  </si>
  <si>
    <t>046000</t>
  </si>
  <si>
    <t>RICHARDSON</t>
  </si>
  <si>
    <t>38 NORTH VALLEY VIEW DR</t>
  </si>
  <si>
    <t>N. SALT LAKE</t>
  </si>
  <si>
    <t>ESUTTER</t>
  </si>
  <si>
    <t>8018350487@tmomail.net</t>
  </si>
  <si>
    <t>46002</t>
  </si>
  <si>
    <t>JIM PHELPS JR</t>
  </si>
  <si>
    <t>0750562</t>
  </si>
  <si>
    <t>046002</t>
  </si>
  <si>
    <t>JPHELP</t>
  </si>
  <si>
    <t>PHELPS JR</t>
  </si>
  <si>
    <t>603 SW Longhorn DR</t>
  </si>
  <si>
    <t>5737970221@tmomail.net</t>
  </si>
  <si>
    <t>46003</t>
  </si>
  <si>
    <t>STEPHEN CRAIG-PARKER</t>
  </si>
  <si>
    <t>0869487</t>
  </si>
  <si>
    <t>046003</t>
  </si>
  <si>
    <t>CRAIG-PARKER</t>
  </si>
  <si>
    <t>625 Prairie Dell St</t>
  </si>
  <si>
    <t>9722138196@tmomail.net</t>
  </si>
  <si>
    <t>46007</t>
  </si>
  <si>
    <t>STEVEN BAILEY</t>
  </si>
  <si>
    <t>0711283</t>
  </si>
  <si>
    <t>046007</t>
  </si>
  <si>
    <t>BAILEY</t>
  </si>
  <si>
    <t>1063 Cassia Avenue</t>
  </si>
  <si>
    <t>Idaho Falls</t>
  </si>
  <si>
    <t>2089700407@vtext.com</t>
  </si>
  <si>
    <t>0826602</t>
  </si>
  <si>
    <t>046017</t>
  </si>
  <si>
    <t>MITT</t>
  </si>
  <si>
    <t>JAVEN</t>
  </si>
  <si>
    <t>3256 DOMINO ST</t>
  </si>
  <si>
    <t>2254410274@tmomail.net</t>
  </si>
  <si>
    <t>46019</t>
  </si>
  <si>
    <t>ROBERT LILLIE</t>
  </si>
  <si>
    <t>0616078</t>
  </si>
  <si>
    <t>046019</t>
  </si>
  <si>
    <t>LILLIE</t>
  </si>
  <si>
    <t>32383 Corydon Rd.</t>
  </si>
  <si>
    <t>sp#16</t>
  </si>
  <si>
    <t>Lake  Elsinore</t>
  </si>
  <si>
    <t>9094027800@tmomail.net</t>
  </si>
  <si>
    <t>0545467</t>
  </si>
  <si>
    <t>046024</t>
  </si>
  <si>
    <t>JOANNA</t>
  </si>
  <si>
    <t>6880 Sunkist Dr</t>
  </si>
  <si>
    <t>7756911618@tmomail.net</t>
  </si>
  <si>
    <t>46034</t>
  </si>
  <si>
    <t>0000125</t>
  </si>
  <si>
    <t>046034</t>
  </si>
  <si>
    <t>KHILWAT</t>
  </si>
  <si>
    <t>TAJMOHAMMAD</t>
  </si>
  <si>
    <t>1160 CARABALLO DR</t>
  </si>
  <si>
    <t>9162052067@tmomail.net</t>
  </si>
  <si>
    <t>46036</t>
  </si>
  <si>
    <t>VINCE SCALISE</t>
  </si>
  <si>
    <t>0026633</t>
  </si>
  <si>
    <t>046036</t>
  </si>
  <si>
    <t>VSCALIS</t>
  </si>
  <si>
    <t>SCALISE</t>
  </si>
  <si>
    <t>VINCE</t>
  </si>
  <si>
    <t>1765 SUNNYHILLS CT</t>
  </si>
  <si>
    <t>5103653011@tmomail.net</t>
  </si>
  <si>
    <t>46037</t>
  </si>
  <si>
    <t>ALIREZA NIKNEJAD</t>
  </si>
  <si>
    <t>0505339</t>
  </si>
  <si>
    <t>046037</t>
  </si>
  <si>
    <t>ALIREZA</t>
  </si>
  <si>
    <t>1856 HOLLAND DRIVE</t>
  </si>
  <si>
    <t>9254983401@tmomail.net</t>
  </si>
  <si>
    <t>46039</t>
  </si>
  <si>
    <t>DARREN BAILEY</t>
  </si>
  <si>
    <t>0520429</t>
  </si>
  <si>
    <t>046039</t>
  </si>
  <si>
    <t>DBAILEY</t>
  </si>
  <si>
    <t>DARREN</t>
  </si>
  <si>
    <t>600 WILLIAM ST.</t>
  </si>
  <si>
    <t>APT 401</t>
  </si>
  <si>
    <t>4107175158@tmomail.net</t>
  </si>
  <si>
    <t>46040</t>
  </si>
  <si>
    <t>SLOAN HOUSER</t>
  </si>
  <si>
    <t>0758144</t>
  </si>
  <si>
    <t>046040</t>
  </si>
  <si>
    <t>SHOUSE3</t>
  </si>
  <si>
    <t>HOUSER</t>
  </si>
  <si>
    <t>SLOAN</t>
  </si>
  <si>
    <t>810 Mansfield Dr</t>
  </si>
  <si>
    <t>4088290366@tmomail.net</t>
  </si>
  <si>
    <t>46041</t>
  </si>
  <si>
    <t>HAMEED ABASI</t>
  </si>
  <si>
    <t>0006874</t>
  </si>
  <si>
    <t>046041</t>
  </si>
  <si>
    <t>ABASI</t>
  </si>
  <si>
    <t>HAMEED</t>
  </si>
  <si>
    <t>2020 Landon Ln #3</t>
  </si>
  <si>
    <t>9169577301@tmomail.net</t>
  </si>
  <si>
    <t>0743286</t>
  </si>
  <si>
    <t>046044</t>
  </si>
  <si>
    <t>FRUCHEY</t>
  </si>
  <si>
    <t>9344 Jessica Dr</t>
  </si>
  <si>
    <t>9167076508@tmomail.net</t>
  </si>
  <si>
    <t>46045</t>
  </si>
  <si>
    <t>PATRICIO EGUILOS</t>
  </si>
  <si>
    <t>0810135</t>
  </si>
  <si>
    <t>046045</t>
  </si>
  <si>
    <t>EGUILOS</t>
  </si>
  <si>
    <t>PATRICIO</t>
  </si>
  <si>
    <t>7077403616@tmomail.net</t>
  </si>
  <si>
    <t>46046</t>
  </si>
  <si>
    <t>MADHO PRASAD</t>
  </si>
  <si>
    <t>0500561</t>
  </si>
  <si>
    <t>046046</t>
  </si>
  <si>
    <t>PRASAD</t>
  </si>
  <si>
    <t>MADHO</t>
  </si>
  <si>
    <t>8470 Cutler Way</t>
  </si>
  <si>
    <t>9165798031@tmomail.net</t>
  </si>
  <si>
    <t>46047</t>
  </si>
  <si>
    <t>MANZOOR ELAHI</t>
  </si>
  <si>
    <t>0658609</t>
  </si>
  <si>
    <t>046047</t>
  </si>
  <si>
    <t>ELAHI</t>
  </si>
  <si>
    <t>MANZOOR</t>
  </si>
  <si>
    <t>8155 Waterman Rd</t>
  </si>
  <si>
    <t>724</t>
  </si>
  <si>
    <t>9166952751@tmomail.net</t>
  </si>
  <si>
    <t>46052</t>
  </si>
  <si>
    <t>0830307</t>
  </si>
  <si>
    <t>046052</t>
  </si>
  <si>
    <t>LOPEZ ALONZO</t>
  </si>
  <si>
    <t>East Palo Alto</t>
  </si>
  <si>
    <t>6502782821@tmomail.net</t>
  </si>
  <si>
    <t>46053</t>
  </si>
  <si>
    <t>PRATEEK SEHGAL</t>
  </si>
  <si>
    <t>0666032</t>
  </si>
  <si>
    <t>046053</t>
  </si>
  <si>
    <t>SEHGAL</t>
  </si>
  <si>
    <t>PRATEEK</t>
  </si>
  <si>
    <t>1644 Langum Way</t>
  </si>
  <si>
    <t>6507100050@vtext.com</t>
  </si>
  <si>
    <t>46054</t>
  </si>
  <si>
    <t>LEROY BRIDGES</t>
  </si>
  <si>
    <t>0506725</t>
  </si>
  <si>
    <t>046054</t>
  </si>
  <si>
    <t>LBRIDGE</t>
  </si>
  <si>
    <t>BRIDGES</t>
  </si>
  <si>
    <t>431 Mount Vernon Cir</t>
  </si>
  <si>
    <t>Vacaville</t>
  </si>
  <si>
    <t>9252148736@tmomail.net</t>
  </si>
  <si>
    <t>46062</t>
  </si>
  <si>
    <t>RUSSELL SAGE</t>
  </si>
  <si>
    <t>0757732</t>
  </si>
  <si>
    <t>046062</t>
  </si>
  <si>
    <t>SAGE</t>
  </si>
  <si>
    <t>West Sacramento</t>
  </si>
  <si>
    <t>9165798581@tmomail.net</t>
  </si>
  <si>
    <t>46063</t>
  </si>
  <si>
    <t>RYAN BRISTOW</t>
  </si>
  <si>
    <t>0029629</t>
  </si>
  <si>
    <t>046063</t>
  </si>
  <si>
    <t>BRISTOW</t>
  </si>
  <si>
    <t>9165590520@tmomail.net</t>
  </si>
  <si>
    <t>46068</t>
  </si>
  <si>
    <t>DANIEL RIVERA</t>
  </si>
  <si>
    <t>0016873</t>
  </si>
  <si>
    <t>046068</t>
  </si>
  <si>
    <t>DRIVER0</t>
  </si>
  <si>
    <t>RIVERA</t>
  </si>
  <si>
    <t>92-620  Anipeahi Place.  #C</t>
  </si>
  <si>
    <t>8082952533@vtext.com</t>
  </si>
  <si>
    <t>46070</t>
  </si>
  <si>
    <t>TRAVIS MCDONALD</t>
  </si>
  <si>
    <t>0016915</t>
  </si>
  <si>
    <t>046070</t>
  </si>
  <si>
    <t>MCDONALD</t>
  </si>
  <si>
    <t>1301 East Ave Space 414</t>
  </si>
  <si>
    <t>6618663945@tmomail.net</t>
  </si>
  <si>
    <t>RAUL CERVANTES</t>
  </si>
  <si>
    <t>0696518</t>
  </si>
  <si>
    <t>CERVANTES</t>
  </si>
  <si>
    <t>RAUL</t>
  </si>
  <si>
    <t>4157400264@tmomail.net</t>
  </si>
  <si>
    <t>46081</t>
  </si>
  <si>
    <t>CLIFFORD SMEE</t>
  </si>
  <si>
    <t>0527721</t>
  </si>
  <si>
    <t>046081</t>
  </si>
  <si>
    <t>SMEE</t>
  </si>
  <si>
    <t>1825 Nadine ave</t>
  </si>
  <si>
    <t>modesto</t>
  </si>
  <si>
    <t>2092685161@tmomail.net</t>
  </si>
  <si>
    <t>46082</t>
  </si>
  <si>
    <t>RANDY GRIFFITH</t>
  </si>
  <si>
    <t>0719203</t>
  </si>
  <si>
    <t>046082</t>
  </si>
  <si>
    <t>GRIFFITH</t>
  </si>
  <si>
    <t>13040 Snowflower Dr</t>
  </si>
  <si>
    <t>2092196950@tmomail.net</t>
  </si>
  <si>
    <t>46101</t>
  </si>
  <si>
    <t>NORMAN CHUN</t>
  </si>
  <si>
    <t>0002188</t>
  </si>
  <si>
    <t>046101</t>
  </si>
  <si>
    <t>CHUN</t>
  </si>
  <si>
    <t>54-218 KEALA ROAD</t>
  </si>
  <si>
    <t>8089278186@vtext.com</t>
  </si>
  <si>
    <t>46106</t>
  </si>
  <si>
    <t>0001891</t>
  </si>
  <si>
    <t>046106</t>
  </si>
  <si>
    <t>BARLUADO</t>
  </si>
  <si>
    <t>TY</t>
  </si>
  <si>
    <t>Kaneohe</t>
  </si>
  <si>
    <t>8087881096@tmomail.net</t>
  </si>
  <si>
    <t>46113</t>
  </si>
  <si>
    <t>JAMES KAAHANUI</t>
  </si>
  <si>
    <t>0770263</t>
  </si>
  <si>
    <t>046113</t>
  </si>
  <si>
    <t>JKAAHAN</t>
  </si>
  <si>
    <t>KAAHANUI</t>
  </si>
  <si>
    <t>6427 KAWAIHAU ROAD</t>
  </si>
  <si>
    <t>CORREA JR, STEPHEN</t>
  </si>
  <si>
    <t>8087207259@VTEXT.COM</t>
  </si>
  <si>
    <t>46115</t>
  </si>
  <si>
    <t>DANIEL GEIGER</t>
  </si>
  <si>
    <t>0013698</t>
  </si>
  <si>
    <t>046115</t>
  </si>
  <si>
    <t>GEIGER</t>
  </si>
  <si>
    <t>5862130291@tmomail.net</t>
  </si>
  <si>
    <t>46117</t>
  </si>
  <si>
    <t>DON KANADAY</t>
  </si>
  <si>
    <t>0706713</t>
  </si>
  <si>
    <t>046117</t>
  </si>
  <si>
    <t>KANADAY</t>
  </si>
  <si>
    <t>DON</t>
  </si>
  <si>
    <t>7349251165@tmomail.net</t>
  </si>
  <si>
    <t>46118</t>
  </si>
  <si>
    <t>0778365</t>
  </si>
  <si>
    <t>046118</t>
  </si>
  <si>
    <t>PONZIO</t>
  </si>
  <si>
    <t>5866152168@tmomail.net</t>
  </si>
  <si>
    <t>46120</t>
  </si>
  <si>
    <t>JOSHUA HATCHER</t>
  </si>
  <si>
    <t>0022509</t>
  </si>
  <si>
    <t>046120</t>
  </si>
  <si>
    <t>JHATCHE</t>
  </si>
  <si>
    <t>HATCHER</t>
  </si>
  <si>
    <t>7346918310@vtext.com</t>
  </si>
  <si>
    <t>46122</t>
  </si>
  <si>
    <t>0003418</t>
  </si>
  <si>
    <t>046122</t>
  </si>
  <si>
    <t>BURGESS</t>
  </si>
  <si>
    <t>21904 HARPER LAKE AVE</t>
  </si>
  <si>
    <t>St Clair Shores</t>
  </si>
  <si>
    <t>5865063329@vtext.com</t>
  </si>
  <si>
    <t>TIM GILLIS</t>
  </si>
  <si>
    <t>0770503</t>
  </si>
  <si>
    <t>046123</t>
  </si>
  <si>
    <t>GILLIS</t>
  </si>
  <si>
    <t>TIM</t>
  </si>
  <si>
    <t>30493 Jo Court</t>
  </si>
  <si>
    <t>5866151598@tmomail.net</t>
  </si>
  <si>
    <t>MARSHALL LINDQUIST</t>
  </si>
  <si>
    <t>0768911</t>
  </si>
  <si>
    <t>LINDQUIST</t>
  </si>
  <si>
    <t>7347568064@vtext.com</t>
  </si>
  <si>
    <t>46129</t>
  </si>
  <si>
    <t>BRIAN JONES</t>
  </si>
  <si>
    <t>046129</t>
  </si>
  <si>
    <t>8900 E JEFFERSON</t>
  </si>
  <si>
    <t>APT 1529</t>
  </si>
  <si>
    <t>3132649977@tmomail.net</t>
  </si>
  <si>
    <t>46130</t>
  </si>
  <si>
    <t>KEVIN RICKETTS</t>
  </si>
  <si>
    <t>0001362</t>
  </si>
  <si>
    <t>046130</t>
  </si>
  <si>
    <t>RICKETTS</t>
  </si>
  <si>
    <t>17210 RICHARD ST.</t>
  </si>
  <si>
    <t>2482693385@tmomail.net</t>
  </si>
  <si>
    <t>MARK CHAPMAN</t>
  </si>
  <si>
    <t>0004754</t>
  </si>
  <si>
    <t>CHAPMAN</t>
  </si>
  <si>
    <t>5865151482@vtext.com</t>
  </si>
  <si>
    <t>46133</t>
  </si>
  <si>
    <t>ADONIS BROOKS</t>
  </si>
  <si>
    <t>0691667</t>
  </si>
  <si>
    <t>046133</t>
  </si>
  <si>
    <t>ABROOK0</t>
  </si>
  <si>
    <t>BROOKS</t>
  </si>
  <si>
    <t>ADONIS</t>
  </si>
  <si>
    <t>2319 Clements st</t>
  </si>
  <si>
    <t>48238</t>
  </si>
  <si>
    <t>3136183609@vtext.com</t>
  </si>
  <si>
    <t>46134</t>
  </si>
  <si>
    <t>KAYLYN BARNES</t>
  </si>
  <si>
    <t>0014324</t>
  </si>
  <si>
    <t>046134</t>
  </si>
  <si>
    <t>KBARNE0</t>
  </si>
  <si>
    <t>KAYLYN</t>
  </si>
  <si>
    <t>6310 Radnor</t>
  </si>
  <si>
    <t>48224</t>
  </si>
  <si>
    <t>3136542323@vtext.com</t>
  </si>
  <si>
    <t>46136</t>
  </si>
  <si>
    <t>STEVE DUFF</t>
  </si>
  <si>
    <t>0007674</t>
  </si>
  <si>
    <t>046136</t>
  </si>
  <si>
    <t>DUFF</t>
  </si>
  <si>
    <t>STEVE</t>
  </si>
  <si>
    <t>725 BEECHNUT STREET</t>
  </si>
  <si>
    <t>FOWLERVILLE</t>
  </si>
  <si>
    <t>5172138464@tmomail.net</t>
  </si>
  <si>
    <t>46137</t>
  </si>
  <si>
    <t>CASS EDWARDS</t>
  </si>
  <si>
    <t>0011619</t>
  </si>
  <si>
    <t>046137</t>
  </si>
  <si>
    <t>CASS</t>
  </si>
  <si>
    <t>5869158482@vtext.com</t>
  </si>
  <si>
    <t>46138</t>
  </si>
  <si>
    <t>JESSUP DEAN</t>
  </si>
  <si>
    <t>0015792</t>
  </si>
  <si>
    <t>046138</t>
  </si>
  <si>
    <t>DEAN</t>
  </si>
  <si>
    <t>JESSUP</t>
  </si>
  <si>
    <t>20761 PINECREST ST</t>
  </si>
  <si>
    <t>7342191357@tmomail.net</t>
  </si>
  <si>
    <t>0593772</t>
  </si>
  <si>
    <t>046141</t>
  </si>
  <si>
    <t>VIVEROS</t>
  </si>
  <si>
    <t>8155492245@tmomail.net</t>
  </si>
  <si>
    <t>46143</t>
  </si>
  <si>
    <t>CONFESSOR CASTRO</t>
  </si>
  <si>
    <t>0731323</t>
  </si>
  <si>
    <t>046143</t>
  </si>
  <si>
    <t>CASTRO</t>
  </si>
  <si>
    <t>CONFESSOR</t>
  </si>
  <si>
    <t>CWALLA1</t>
  </si>
  <si>
    <t>WALLACE, CLINT</t>
  </si>
  <si>
    <t>6304578521@tmomail.net</t>
  </si>
  <si>
    <t>46144</t>
  </si>
  <si>
    <t>0869743</t>
  </si>
  <si>
    <t>046144</t>
  </si>
  <si>
    <t>DEANS</t>
  </si>
  <si>
    <t>TACUMA</t>
  </si>
  <si>
    <t>12975 W. HOWARD AVE</t>
  </si>
  <si>
    <t>2625356107@tmomail.net</t>
  </si>
  <si>
    <t>46145</t>
  </si>
  <si>
    <t>MAHAMOUD DIALLO</t>
  </si>
  <si>
    <t>0008698</t>
  </si>
  <si>
    <t>046145</t>
  </si>
  <si>
    <t>DIALLO</t>
  </si>
  <si>
    <t>MAHAMOUD</t>
  </si>
  <si>
    <t>7738160031@tmomail.net</t>
  </si>
  <si>
    <t>46146</t>
  </si>
  <si>
    <t>GARY LOYD</t>
  </si>
  <si>
    <t>0808725</t>
  </si>
  <si>
    <t>046146</t>
  </si>
  <si>
    <t>GLOYD</t>
  </si>
  <si>
    <t>LOYD</t>
  </si>
  <si>
    <t>608 W Parkway Dr Box 231</t>
  </si>
  <si>
    <t>Russellville</t>
  </si>
  <si>
    <t>4795103198@tmomail.net</t>
  </si>
  <si>
    <t>46147</t>
  </si>
  <si>
    <t>KING RUFUS</t>
  </si>
  <si>
    <t>0114868</t>
  </si>
  <si>
    <t>046147</t>
  </si>
  <si>
    <t>RUFUS</t>
  </si>
  <si>
    <t>1977 West 85th  Ave</t>
  </si>
  <si>
    <t>Apt N400</t>
  </si>
  <si>
    <t>Merrillville</t>
  </si>
  <si>
    <t>7737591017@tmomail.net</t>
  </si>
  <si>
    <t>46148</t>
  </si>
  <si>
    <t>MANUEL GONZALEZ</t>
  </si>
  <si>
    <t>0647248</t>
  </si>
  <si>
    <t>046148</t>
  </si>
  <si>
    <t>MGONZAL</t>
  </si>
  <si>
    <t>5217 W 22nd Place</t>
  </si>
  <si>
    <t>7082640216@tmomail.net</t>
  </si>
  <si>
    <t>46149</t>
  </si>
  <si>
    <t>JOHN WELSH</t>
  </si>
  <si>
    <t>0712224</t>
  </si>
  <si>
    <t>046149</t>
  </si>
  <si>
    <t>WELSH</t>
  </si>
  <si>
    <t>2310 S GREEN BAY RD</t>
  </si>
  <si>
    <t>STE C ADL-SHS-J WELSH</t>
  </si>
  <si>
    <t>2628657159@vtext.com</t>
  </si>
  <si>
    <t>46150</t>
  </si>
  <si>
    <t>ABIB DIAZ</t>
  </si>
  <si>
    <t>0201194</t>
  </si>
  <si>
    <t>046150</t>
  </si>
  <si>
    <t>DIAZ</t>
  </si>
  <si>
    <t>ABIB</t>
  </si>
  <si>
    <t>3173246830@tmomail.net</t>
  </si>
  <si>
    <t>46151</t>
  </si>
  <si>
    <t>ANTHONY LANCE</t>
  </si>
  <si>
    <t>0520296</t>
  </si>
  <si>
    <t>046151</t>
  </si>
  <si>
    <t>LANCE</t>
  </si>
  <si>
    <t>402 Martin Dr</t>
  </si>
  <si>
    <t>Theresa</t>
  </si>
  <si>
    <t>9203160082@tmomail.net</t>
  </si>
  <si>
    <t>46152</t>
  </si>
  <si>
    <t>THOMAS BURBIE</t>
  </si>
  <si>
    <t>0110437</t>
  </si>
  <si>
    <t>046152</t>
  </si>
  <si>
    <t>BURBIE</t>
  </si>
  <si>
    <t>1511 N CONVENT ST</t>
  </si>
  <si>
    <t>ADL-SHS-THOMAS BURBIE</t>
  </si>
  <si>
    <t>BOURBONNAIS</t>
  </si>
  <si>
    <t>60914</t>
  </si>
  <si>
    <t>8155850685@tmomail.net</t>
  </si>
  <si>
    <t>46153</t>
  </si>
  <si>
    <t>WILLIAM SCHMIDT</t>
  </si>
  <si>
    <t>0899799</t>
  </si>
  <si>
    <t>046153</t>
  </si>
  <si>
    <t>SCHMIDT</t>
  </si>
  <si>
    <t>97 Meadowlark Lane</t>
  </si>
  <si>
    <t>Beecher</t>
  </si>
  <si>
    <t>8157900118@tmomail.net</t>
  </si>
  <si>
    <t>46156</t>
  </si>
  <si>
    <t>0564971</t>
  </si>
  <si>
    <t>046156</t>
  </si>
  <si>
    <t>HKELLY</t>
  </si>
  <si>
    <t>HORACE</t>
  </si>
  <si>
    <t>818 E 63rd St</t>
  </si>
  <si>
    <t>8728011043@tmomail.net</t>
  </si>
  <si>
    <t>46158</t>
  </si>
  <si>
    <t>CHARLES LOERWALD</t>
  </si>
  <si>
    <t>0633362</t>
  </si>
  <si>
    <t>046158</t>
  </si>
  <si>
    <t>CLOERWA</t>
  </si>
  <si>
    <t>LOERWALD</t>
  </si>
  <si>
    <t>847 SOUTH RANDALL ROAD</t>
  </si>
  <si>
    <t>ADL-SHS-CHARLES LOERWALD</t>
  </si>
  <si>
    <t>60123</t>
  </si>
  <si>
    <t>6309436016@tmomail.net</t>
  </si>
  <si>
    <t>46160</t>
  </si>
  <si>
    <t>DAMIEN JACKSON</t>
  </si>
  <si>
    <t>0741181</t>
  </si>
  <si>
    <t>046160</t>
  </si>
  <si>
    <t>DJACK89</t>
  </si>
  <si>
    <t>DAMIEN</t>
  </si>
  <si>
    <t>tinley park</t>
  </si>
  <si>
    <t>7087434532@tmomail.net</t>
  </si>
  <si>
    <t>46161</t>
  </si>
  <si>
    <t>CHRISTOPHER LARSON</t>
  </si>
  <si>
    <t>0515262</t>
  </si>
  <si>
    <t>LARSON</t>
  </si>
  <si>
    <t>216 E Roberts Ave</t>
  </si>
  <si>
    <t>New Cambria</t>
  </si>
  <si>
    <t>6605001207@vtext.com</t>
  </si>
  <si>
    <t>46163</t>
  </si>
  <si>
    <t>DALLAS BROOKS</t>
  </si>
  <si>
    <t>0519702</t>
  </si>
  <si>
    <t>046163</t>
  </si>
  <si>
    <t>8472620466@tmomail.net</t>
  </si>
  <si>
    <t>0514398</t>
  </si>
  <si>
    <t>ARZUAGA</t>
  </si>
  <si>
    <t>349 Mariam Court</t>
  </si>
  <si>
    <t>Boilingbrook</t>
  </si>
  <si>
    <t>8478120768@tmomail.net</t>
  </si>
  <si>
    <t>46165</t>
  </si>
  <si>
    <t>HUMAYOUN HAKIMI</t>
  </si>
  <si>
    <t>0008185</t>
  </si>
  <si>
    <t>046165</t>
  </si>
  <si>
    <t>HAKIMI</t>
  </si>
  <si>
    <t>HUMAYOUN</t>
  </si>
  <si>
    <t>6306641089@tmomail.net</t>
  </si>
  <si>
    <t>46185</t>
  </si>
  <si>
    <t>JOHN FISH</t>
  </si>
  <si>
    <t>0100422</t>
  </si>
  <si>
    <t>046185</t>
  </si>
  <si>
    <t>FISH</t>
  </si>
  <si>
    <t>317 N Hillsdale St</t>
  </si>
  <si>
    <t>Homer</t>
  </si>
  <si>
    <t>5174355104@vtext.com</t>
  </si>
  <si>
    <t>46192</t>
  </si>
  <si>
    <t>DAVID CHASE</t>
  </si>
  <si>
    <t>0502591</t>
  </si>
  <si>
    <t>046192</t>
  </si>
  <si>
    <t>CHASE</t>
  </si>
  <si>
    <t>6511 Clovis Ave</t>
  </si>
  <si>
    <t>Flushing</t>
  </si>
  <si>
    <t>8102289798@tmomail.net</t>
  </si>
  <si>
    <t>46201</t>
  </si>
  <si>
    <t>JEFFREY MOORE</t>
  </si>
  <si>
    <t>0000927</t>
  </si>
  <si>
    <t>046201</t>
  </si>
  <si>
    <t>JMOORE0</t>
  </si>
  <si>
    <t>MOORE</t>
  </si>
  <si>
    <t>Jonesboro</t>
  </si>
  <si>
    <t>8707900916@vtext.com</t>
  </si>
  <si>
    <t>46203</t>
  </si>
  <si>
    <t>MARK STANFORD</t>
  </si>
  <si>
    <t>0026526</t>
  </si>
  <si>
    <t>046203</t>
  </si>
  <si>
    <t>1324 Holland RD</t>
  </si>
  <si>
    <t>belton</t>
  </si>
  <si>
    <t>2544415845@tmomail.net</t>
  </si>
  <si>
    <t>0658633</t>
  </si>
  <si>
    <t>046205</t>
  </si>
  <si>
    <t>ALMARAZ</t>
  </si>
  <si>
    <t>3104 SAM HOUSTON DR</t>
  </si>
  <si>
    <t>Apt. #77</t>
  </si>
  <si>
    <t>Victoria</t>
  </si>
  <si>
    <t>3613433095@tmomail.net</t>
  </si>
  <si>
    <t>0013524</t>
  </si>
  <si>
    <t>PENA</t>
  </si>
  <si>
    <t>3751 Crossette Dr</t>
  </si>
  <si>
    <t>2109150317@tmomail.net</t>
  </si>
  <si>
    <t>0659128</t>
  </si>
  <si>
    <t>WEBB</t>
  </si>
  <si>
    <t>330 Chesterfield Dr</t>
  </si>
  <si>
    <t>Kingsland</t>
  </si>
  <si>
    <t>5122281385@tmomail.net</t>
  </si>
  <si>
    <t>0639286</t>
  </si>
  <si>
    <t>046212</t>
  </si>
  <si>
    <t>BUTLER</t>
  </si>
  <si>
    <t>WINFRED</t>
  </si>
  <si>
    <t>1700 Baghdad Rd</t>
  </si>
  <si>
    <t>#835</t>
  </si>
  <si>
    <t>5122106363@tmomail.net</t>
  </si>
  <si>
    <t>0501858</t>
  </si>
  <si>
    <t>046218</t>
  </si>
  <si>
    <t>GAMEZ</t>
  </si>
  <si>
    <t>2901 Central Blvd</t>
  </si>
  <si>
    <t>#305</t>
  </si>
  <si>
    <t>Brownsville</t>
  </si>
  <si>
    <t>9562930202@tmomail.net</t>
  </si>
  <si>
    <t>0942656</t>
  </si>
  <si>
    <t>046219</t>
  </si>
  <si>
    <t>HOSEY</t>
  </si>
  <si>
    <t>REGINALD</t>
  </si>
  <si>
    <t>186 HCR 2302 S</t>
  </si>
  <si>
    <t>2548781045@tmomail.net</t>
  </si>
  <si>
    <t>46221</t>
  </si>
  <si>
    <t>THOMAS GOODWIN</t>
  </si>
  <si>
    <t>0938357</t>
  </si>
  <si>
    <t>046221</t>
  </si>
  <si>
    <t>GOODWIN</t>
  </si>
  <si>
    <t>7203 marbach rd</t>
  </si>
  <si>
    <t>apt# 1503</t>
  </si>
  <si>
    <t>2102046852@tmomail.net</t>
  </si>
  <si>
    <t>ALONSO CHAVIRA</t>
  </si>
  <si>
    <t>0012302</t>
  </si>
  <si>
    <t>046224</t>
  </si>
  <si>
    <t>ALONSO</t>
  </si>
  <si>
    <t>546 Orlando Street</t>
  </si>
  <si>
    <t>Chaparral</t>
  </si>
  <si>
    <t>9158610946@tmomail.net</t>
  </si>
  <si>
    <t>46225</t>
  </si>
  <si>
    <t>KOREY MINNARD</t>
  </si>
  <si>
    <t>0025387</t>
  </si>
  <si>
    <t>046225</t>
  </si>
  <si>
    <t>KMINNAR</t>
  </si>
  <si>
    <t>MINNARD</t>
  </si>
  <si>
    <t>KOREY</t>
  </si>
  <si>
    <t>10910 North FM 620</t>
  </si>
  <si>
    <t>APT # 4104</t>
  </si>
  <si>
    <t>Austin</t>
  </si>
  <si>
    <t>5126440112@vtext.com</t>
  </si>
  <si>
    <t>46226</t>
  </si>
  <si>
    <t>MOHAMMAD RISEKHIL</t>
  </si>
  <si>
    <t>0006262</t>
  </si>
  <si>
    <t>046226</t>
  </si>
  <si>
    <t>RISEKHIL</t>
  </si>
  <si>
    <t>1011 Santiam Street</t>
  </si>
  <si>
    <t>5129988368@tmomail.net</t>
  </si>
  <si>
    <t>0552562</t>
  </si>
  <si>
    <t>GONZALES JR</t>
  </si>
  <si>
    <t>4822 Broughton Drive</t>
  </si>
  <si>
    <t>3613078005@tmomail.net</t>
  </si>
  <si>
    <t>46229</t>
  </si>
  <si>
    <t>0018564</t>
  </si>
  <si>
    <t>046229</t>
  </si>
  <si>
    <t>SZULWACH</t>
  </si>
  <si>
    <t>210 W. AVE R</t>
  </si>
  <si>
    <t>APT 24-2</t>
  </si>
  <si>
    <t>2549221627@tmomail.net.</t>
  </si>
  <si>
    <t>46230</t>
  </si>
  <si>
    <t>FRANKY GARCIA</t>
  </si>
  <si>
    <t>0017772</t>
  </si>
  <si>
    <t>046230</t>
  </si>
  <si>
    <t>FGARCI1</t>
  </si>
  <si>
    <t>FRANKY</t>
  </si>
  <si>
    <t>2111 N Austin Ave</t>
  </si>
  <si>
    <t>5128440499@tmomail.net</t>
  </si>
  <si>
    <t>46239</t>
  </si>
  <si>
    <t>JIMMY KIRKLAND</t>
  </si>
  <si>
    <t>0566026</t>
  </si>
  <si>
    <t>046239</t>
  </si>
  <si>
    <t>JIMMY</t>
  </si>
  <si>
    <t>1005 S. Mississippi St</t>
  </si>
  <si>
    <t>8063361120@vtext.com</t>
  </si>
  <si>
    <t>0533844</t>
  </si>
  <si>
    <t>046245</t>
  </si>
  <si>
    <t>SOCKEY</t>
  </si>
  <si>
    <t>67059 S 4760 Road</t>
  </si>
  <si>
    <t>Westville</t>
  </si>
  <si>
    <t>4799770004@tmomail.net</t>
  </si>
  <si>
    <t>46250</t>
  </si>
  <si>
    <t>SHANE BOYD</t>
  </si>
  <si>
    <t>0876938</t>
  </si>
  <si>
    <t>046250</t>
  </si>
  <si>
    <t>SHANE</t>
  </si>
  <si>
    <t>2116 Woodrow St</t>
  </si>
  <si>
    <t>Van Buren</t>
  </si>
  <si>
    <t>4796700797@VTEXT.COM</t>
  </si>
  <si>
    <t>46251</t>
  </si>
  <si>
    <t>MICHAEL TAFOYA</t>
  </si>
  <si>
    <t>0001305</t>
  </si>
  <si>
    <t>046251</t>
  </si>
  <si>
    <t>TAFOYA</t>
  </si>
  <si>
    <t>1415 Villa Lila NE</t>
  </si>
  <si>
    <t>5056772456@tmomail.net</t>
  </si>
  <si>
    <t>46259</t>
  </si>
  <si>
    <t>SERGIO SALINAS</t>
  </si>
  <si>
    <t>0020784</t>
  </si>
  <si>
    <t>046259</t>
  </si>
  <si>
    <t>2829 Maple Dr</t>
  </si>
  <si>
    <t>9724826682@vtext.com</t>
  </si>
  <si>
    <t>0904557</t>
  </si>
  <si>
    <t>046261</t>
  </si>
  <si>
    <t>COOPER</t>
  </si>
  <si>
    <t>2001 NORTH D ST</t>
  </si>
  <si>
    <t>4326031006@tmomail.net</t>
  </si>
  <si>
    <t>AUGUSTINE ALVARADO</t>
  </si>
  <si>
    <t>0098350</t>
  </si>
  <si>
    <t>ALVARADO</t>
  </si>
  <si>
    <t>AUGUSTINE</t>
  </si>
  <si>
    <t>8528 cr 6430</t>
  </si>
  <si>
    <t>8064711497@tmomail.net</t>
  </si>
  <si>
    <t>0000745</t>
  </si>
  <si>
    <t>046269</t>
  </si>
  <si>
    <t>CONNER</t>
  </si>
  <si>
    <t>1320 ELMWOOD AVE</t>
  </si>
  <si>
    <t>WHITE, MARCUS</t>
  </si>
  <si>
    <t>8177601636@tmomail.net</t>
  </si>
  <si>
    <t>0813345</t>
  </si>
  <si>
    <t>046276</t>
  </si>
  <si>
    <t>HAWKINS</t>
  </si>
  <si>
    <t>VICTOR</t>
  </si>
  <si>
    <t>708 Ponderosa Dr</t>
  </si>
  <si>
    <t>Forney</t>
  </si>
  <si>
    <t>9034909052@vtext.com</t>
  </si>
  <si>
    <t>0685156</t>
  </si>
  <si>
    <t>046280</t>
  </si>
  <si>
    <t>YANEZ</t>
  </si>
  <si>
    <t>200 University Blvd Ste 225</t>
  </si>
  <si>
    <t>Ste 225-ADL/SHS-F Yanez</t>
  </si>
  <si>
    <t>Round Rock</t>
  </si>
  <si>
    <t>78665</t>
  </si>
  <si>
    <t>2108452711@tmomail.net</t>
  </si>
  <si>
    <t>46283</t>
  </si>
  <si>
    <t>0017632</t>
  </si>
  <si>
    <t>046283</t>
  </si>
  <si>
    <t>NEAL</t>
  </si>
  <si>
    <t>8539 Old Harrison Chapel Rd</t>
  </si>
  <si>
    <t>8708682852@tmomail.net</t>
  </si>
  <si>
    <t>46286</t>
  </si>
  <si>
    <t>STUART MCCAIN</t>
  </si>
  <si>
    <t>0001313</t>
  </si>
  <si>
    <t>046286</t>
  </si>
  <si>
    <t>MCCAIN</t>
  </si>
  <si>
    <t>STUART</t>
  </si>
  <si>
    <t>503 East Evergreen St</t>
  </si>
  <si>
    <t>9038692314@tmomail.net</t>
  </si>
  <si>
    <t>46292</t>
  </si>
  <si>
    <t>WILLIAM PETERSEN</t>
  </si>
  <si>
    <t>0010397</t>
  </si>
  <si>
    <t>046292</t>
  </si>
  <si>
    <t>WPETERS</t>
  </si>
  <si>
    <t>PETERSEN</t>
  </si>
  <si>
    <t>16524 HIDDEN VALLEY TRL</t>
  </si>
  <si>
    <t>5018045323@vtext.com</t>
  </si>
  <si>
    <t>46299</t>
  </si>
  <si>
    <t>MARK CARRICO</t>
  </si>
  <si>
    <t>0027748</t>
  </si>
  <si>
    <t>046299</t>
  </si>
  <si>
    <t>MCARRI1</t>
  </si>
  <si>
    <t>CARRICO</t>
  </si>
  <si>
    <t>19035 Youpon Hill Ct.</t>
  </si>
  <si>
    <t>2819069987@vtext.com</t>
  </si>
  <si>
    <t>JONATHAN GLICK</t>
  </si>
  <si>
    <t>0580175</t>
  </si>
  <si>
    <t>046303</t>
  </si>
  <si>
    <t>GLICK</t>
  </si>
  <si>
    <t>19551 Maywood Falls Cir</t>
  </si>
  <si>
    <t>RTAMAYO</t>
  </si>
  <si>
    <t>8328124231@tmomail.net</t>
  </si>
  <si>
    <t>46306</t>
  </si>
  <si>
    <t>ABEL LOPEZ</t>
  </si>
  <si>
    <t>0011734</t>
  </si>
  <si>
    <t>046306</t>
  </si>
  <si>
    <t>ABEL</t>
  </si>
  <si>
    <t>3714 Quitman Dr</t>
  </si>
  <si>
    <t>77505</t>
  </si>
  <si>
    <t>FORD, PAUL</t>
  </si>
  <si>
    <t>8324317373@vtext.com</t>
  </si>
  <si>
    <t>46307</t>
  </si>
  <si>
    <t>SERGIO VEGA</t>
  </si>
  <si>
    <t>0833806</t>
  </si>
  <si>
    <t>191 OAKCREST LN.</t>
  </si>
  <si>
    <t>8322469133@tmomail.net</t>
  </si>
  <si>
    <t>46308</t>
  </si>
  <si>
    <t>L'TERAN FISHER</t>
  </si>
  <si>
    <t>0720409</t>
  </si>
  <si>
    <t>046308</t>
  </si>
  <si>
    <t>FISHER</t>
  </si>
  <si>
    <t>L'TERAN</t>
  </si>
  <si>
    <t>12419 EARLY HORIZON CT.</t>
  </si>
  <si>
    <t>3462036143@tmomail.net</t>
  </si>
  <si>
    <t>ROMAN TAMAYO</t>
  </si>
  <si>
    <t>0564484</t>
  </si>
  <si>
    <t>046311</t>
  </si>
  <si>
    <t>TAMAYO</t>
  </si>
  <si>
    <t>ROMAN</t>
  </si>
  <si>
    <t>16610 Moary Firth Dr</t>
  </si>
  <si>
    <t>2812537300@vtext.com</t>
  </si>
  <si>
    <t>0824086</t>
  </si>
  <si>
    <t>046313</t>
  </si>
  <si>
    <t>904 Keathley Rd</t>
  </si>
  <si>
    <t>Lufkin</t>
  </si>
  <si>
    <t>9369552970@vtext.com</t>
  </si>
  <si>
    <t>0553024</t>
  </si>
  <si>
    <t>STURNS</t>
  </si>
  <si>
    <t>3316 reeves street</t>
  </si>
  <si>
    <t>2819350549@tmomail.net</t>
  </si>
  <si>
    <t>46316</t>
  </si>
  <si>
    <t>0917922</t>
  </si>
  <si>
    <t>046316</t>
  </si>
  <si>
    <t>SHRUM</t>
  </si>
  <si>
    <t>8703841484@vtext.com</t>
  </si>
  <si>
    <t>46317</t>
  </si>
  <si>
    <t>ARCHIE THOMPSON</t>
  </si>
  <si>
    <t>0000653</t>
  </si>
  <si>
    <t>046317</t>
  </si>
  <si>
    <t>THOMPSON</t>
  </si>
  <si>
    <t>ARCHIE</t>
  </si>
  <si>
    <t>3418 Hartington Dr</t>
  </si>
  <si>
    <t>7132039817@vtext.com</t>
  </si>
  <si>
    <t>46326</t>
  </si>
  <si>
    <t>ROBERT FORE</t>
  </si>
  <si>
    <t>0030486</t>
  </si>
  <si>
    <t>046326</t>
  </si>
  <si>
    <t>FORE</t>
  </si>
  <si>
    <t>144 SUNRISE WOOD RD</t>
  </si>
  <si>
    <t>9365142244@tmomail.net</t>
  </si>
  <si>
    <t>46329</t>
  </si>
  <si>
    <t>MARK MOGENSEN</t>
  </si>
  <si>
    <t>0003707</t>
  </si>
  <si>
    <t>046329</t>
  </si>
  <si>
    <t>MOGENSEN</t>
  </si>
  <si>
    <t>Spring</t>
  </si>
  <si>
    <t>3464538872@vtext.com</t>
  </si>
  <si>
    <t>46330</t>
  </si>
  <si>
    <t>JONAFUR CROWDER</t>
  </si>
  <si>
    <t>0022418</t>
  </si>
  <si>
    <t>046330</t>
  </si>
  <si>
    <t>JCROWDE</t>
  </si>
  <si>
    <t>CROWDER</t>
  </si>
  <si>
    <t>JONAFUR</t>
  </si>
  <si>
    <t>4539 CORREGIDOR ST</t>
  </si>
  <si>
    <t>2147351027@tmomail.net</t>
  </si>
  <si>
    <t>0014126</t>
  </si>
  <si>
    <t>046340</t>
  </si>
  <si>
    <t>EMILIO</t>
  </si>
  <si>
    <t>12809 PIRATE BEND DR</t>
  </si>
  <si>
    <t>La Marque</t>
  </si>
  <si>
    <t>8328654269@tmomail.net</t>
  </si>
  <si>
    <t>46346</t>
  </si>
  <si>
    <t>MARCOS MIRANDA</t>
  </si>
  <si>
    <t>0895912</t>
  </si>
  <si>
    <t>046346</t>
  </si>
  <si>
    <t>MIRANDA</t>
  </si>
  <si>
    <t>MARCOS</t>
  </si>
  <si>
    <t>14115 FM 529 #171</t>
  </si>
  <si>
    <t>8322315773@vtext.com</t>
  </si>
  <si>
    <t>0210203</t>
  </si>
  <si>
    <t>046347</t>
  </si>
  <si>
    <t>FRANCISCO</t>
  </si>
  <si>
    <t>7904 Ave B</t>
  </si>
  <si>
    <t>8328499074@tmomail.net</t>
  </si>
  <si>
    <t>46349</t>
  </si>
  <si>
    <t>TONY PENNEY</t>
  </si>
  <si>
    <t>0015214</t>
  </si>
  <si>
    <t>046349</t>
  </si>
  <si>
    <t>PENNEY</t>
  </si>
  <si>
    <t>TONY</t>
  </si>
  <si>
    <t>3609 Sachse Rd</t>
  </si>
  <si>
    <t>Sachse</t>
  </si>
  <si>
    <t>4696796159@tmomail.net</t>
  </si>
  <si>
    <t>46350</t>
  </si>
  <si>
    <t>JOEY FRANKLIN</t>
  </si>
  <si>
    <t>0658047</t>
  </si>
  <si>
    <t>046350</t>
  </si>
  <si>
    <t>JOEY</t>
  </si>
  <si>
    <t>12102 MCKAMY DR</t>
  </si>
  <si>
    <t>8325848157@VTEXT.COM</t>
  </si>
  <si>
    <t>46353</t>
  </si>
  <si>
    <t>MARK DUVAL</t>
  </si>
  <si>
    <t>0671099</t>
  </si>
  <si>
    <t>046353</t>
  </si>
  <si>
    <t>MDUVAL0</t>
  </si>
  <si>
    <t>DUVAL</t>
  </si>
  <si>
    <t>50 County Rd 2708</t>
  </si>
  <si>
    <t>8329201497@vtext.com</t>
  </si>
  <si>
    <t>46355</t>
  </si>
  <si>
    <t>ROLANDO HADDOCK-LABOY</t>
  </si>
  <si>
    <t>0727289</t>
  </si>
  <si>
    <t>046355</t>
  </si>
  <si>
    <t>HADDOCK-LABOY</t>
  </si>
  <si>
    <t>ROLANDO</t>
  </si>
  <si>
    <t>8325965576@vtext.com</t>
  </si>
  <si>
    <t>0592535</t>
  </si>
  <si>
    <t>046360</t>
  </si>
  <si>
    <t>MATHIS JR</t>
  </si>
  <si>
    <t>TADDERICK</t>
  </si>
  <si>
    <t>7606 Sundown Drive</t>
  </si>
  <si>
    <t>8325474186@VTEXT.COM</t>
  </si>
  <si>
    <t>0016485</t>
  </si>
  <si>
    <t>046364</t>
  </si>
  <si>
    <t>BENAVIDES</t>
  </si>
  <si>
    <t>4018 Algernon Dr</t>
  </si>
  <si>
    <t>77373</t>
  </si>
  <si>
    <t>8327950656@vtext.com</t>
  </si>
  <si>
    <t>46369</t>
  </si>
  <si>
    <t>PATRICK WILLIAMS</t>
  </si>
  <si>
    <t>0023275</t>
  </si>
  <si>
    <t>046369</t>
  </si>
  <si>
    <t>25 NORTH 6TH STREET</t>
  </si>
  <si>
    <t>4099375037@vtext.com</t>
  </si>
  <si>
    <t>46370</t>
  </si>
  <si>
    <t>XANTHUS GAMBOA</t>
  </si>
  <si>
    <t>0212886</t>
  </si>
  <si>
    <t>046370</t>
  </si>
  <si>
    <t>GAMBOA</t>
  </si>
  <si>
    <t>XANTHUS</t>
  </si>
  <si>
    <t>21811 Wildwood Park Rd</t>
  </si>
  <si>
    <t>8322504087@tmomail.net</t>
  </si>
  <si>
    <t>0924308</t>
  </si>
  <si>
    <t>046371</t>
  </si>
  <si>
    <t>WELLS</t>
  </si>
  <si>
    <t>CRAIG</t>
  </si>
  <si>
    <t>179 County Rd. 605</t>
  </si>
  <si>
    <t>Angleton</t>
  </si>
  <si>
    <t>9792507500@tmomail.net</t>
  </si>
  <si>
    <t>46372</t>
  </si>
  <si>
    <t>DUNTAYE CRENSHAW</t>
  </si>
  <si>
    <t>0916726</t>
  </si>
  <si>
    <t>046372</t>
  </si>
  <si>
    <t>DCRENSH</t>
  </si>
  <si>
    <t>CRENSHAW</t>
  </si>
  <si>
    <t>DUNTAYE</t>
  </si>
  <si>
    <t>126 Murline Dr</t>
  </si>
  <si>
    <t>7029696146@tmomail.net</t>
  </si>
  <si>
    <t>46383</t>
  </si>
  <si>
    <t>CHARLES CURRY</t>
  </si>
  <si>
    <t>0018556</t>
  </si>
  <si>
    <t>046383</t>
  </si>
  <si>
    <t>CCURRY0</t>
  </si>
  <si>
    <t>CURRY</t>
  </si>
  <si>
    <t>4962 El Cajon Blvd</t>
  </si>
  <si>
    <t>Unit 100</t>
  </si>
  <si>
    <t>6196754994@tmomail.net</t>
  </si>
  <si>
    <t>46384</t>
  </si>
  <si>
    <t>ANTHONY AGUILAR</t>
  </si>
  <si>
    <t>0010215</t>
  </si>
  <si>
    <t>046384</t>
  </si>
  <si>
    <t>AAGUIL0</t>
  </si>
  <si>
    <t>AGUILAR</t>
  </si>
  <si>
    <t>17411 Vanowen St</t>
  </si>
  <si>
    <t>Apt 10</t>
  </si>
  <si>
    <t>Van Nuys</t>
  </si>
  <si>
    <t>91406</t>
  </si>
  <si>
    <t>8184187059@tmomail.net</t>
  </si>
  <si>
    <t>46386</t>
  </si>
  <si>
    <t>JEFFERY STEFFEN</t>
  </si>
  <si>
    <t>0887406</t>
  </si>
  <si>
    <t>046386</t>
  </si>
  <si>
    <t>STEFFEN</t>
  </si>
  <si>
    <t>9512819372@tmomail.net</t>
  </si>
  <si>
    <t>46390</t>
  </si>
  <si>
    <t>CHESTER ARMSTRONG ORTIZ JR</t>
  </si>
  <si>
    <t>0959171</t>
  </si>
  <si>
    <t>046390</t>
  </si>
  <si>
    <t>ARMSTRONG ORTIZ JR</t>
  </si>
  <si>
    <t>2773 WASHINGTON ST</t>
  </si>
  <si>
    <t>6192145870@tmomail.net</t>
  </si>
  <si>
    <t>46404</t>
  </si>
  <si>
    <t>MARTIN RODRIGUEZ</t>
  </si>
  <si>
    <t>0943225</t>
  </si>
  <si>
    <t>046404</t>
  </si>
  <si>
    <t>2027903819@tmomail.net</t>
  </si>
  <si>
    <t>NATHAN ANDREWS</t>
  </si>
  <si>
    <t>0001107</t>
  </si>
  <si>
    <t>046409</t>
  </si>
  <si>
    <t>ANDREWS</t>
  </si>
  <si>
    <t>NATHAN</t>
  </si>
  <si>
    <t>4232 Avenida Palermo</t>
  </si>
  <si>
    <t>Sierra Vista</t>
  </si>
  <si>
    <t>5205900947@vtext.com</t>
  </si>
  <si>
    <t>0001644</t>
  </si>
  <si>
    <t>046426</t>
  </si>
  <si>
    <t>RANCARLOS</t>
  </si>
  <si>
    <t>120 S. Mckinley ave.</t>
  </si>
  <si>
    <t>8058068124@tmomail.net</t>
  </si>
  <si>
    <t>46427</t>
  </si>
  <si>
    <t>MANUEL QUINONES</t>
  </si>
  <si>
    <t>0021154</t>
  </si>
  <si>
    <t>046427</t>
  </si>
  <si>
    <t>MQUINON</t>
  </si>
  <si>
    <t>13429 Camilla St</t>
  </si>
  <si>
    <t>Apt #F</t>
  </si>
  <si>
    <t>90601</t>
  </si>
  <si>
    <t>3236811633@tmomail.net</t>
  </si>
  <si>
    <t>46428</t>
  </si>
  <si>
    <t>JUAN VALDEZ</t>
  </si>
  <si>
    <t>0678334</t>
  </si>
  <si>
    <t>046428</t>
  </si>
  <si>
    <t>VALDEZ</t>
  </si>
  <si>
    <t>15831 Olden St</t>
  </si>
  <si>
    <t>Space #73</t>
  </si>
  <si>
    <t>Sylmar</t>
  </si>
  <si>
    <t>8186439284@tmomail.net</t>
  </si>
  <si>
    <t>0028712</t>
  </si>
  <si>
    <t>046431</t>
  </si>
  <si>
    <t>OROZCO</t>
  </si>
  <si>
    <t>ASHLEY</t>
  </si>
  <si>
    <t>11250 El Dorado Ave</t>
  </si>
  <si>
    <t>Pacoima</t>
  </si>
  <si>
    <t>8189411387@tmomail.net</t>
  </si>
  <si>
    <t>46435</t>
  </si>
  <si>
    <t>MARK MEANS</t>
  </si>
  <si>
    <t>0733261</t>
  </si>
  <si>
    <t>046435</t>
  </si>
  <si>
    <t>9517121022@tmomail.net</t>
  </si>
  <si>
    <t>46438</t>
  </si>
  <si>
    <t>ALLAHJUUAN HOLMES</t>
  </si>
  <si>
    <t>0010082</t>
  </si>
  <si>
    <t>046438</t>
  </si>
  <si>
    <t>AHOLME0</t>
  </si>
  <si>
    <t>HOLMES</t>
  </si>
  <si>
    <t>ALLAHJUUAN</t>
  </si>
  <si>
    <t>Gilbert</t>
  </si>
  <si>
    <t>4809132010@tmomail.net</t>
  </si>
  <si>
    <t>ROSENDO MADERO</t>
  </si>
  <si>
    <t>0916809</t>
  </si>
  <si>
    <t>MADERO</t>
  </si>
  <si>
    <t>ROSENDO</t>
  </si>
  <si>
    <t>6406 Spinel Ct</t>
  </si>
  <si>
    <t>9516272408@tmomail.net</t>
  </si>
  <si>
    <t>46442</t>
  </si>
  <si>
    <t>JAMES WIEMANN</t>
  </si>
  <si>
    <t>0036491</t>
  </si>
  <si>
    <t>046442</t>
  </si>
  <si>
    <t>WIEMANN</t>
  </si>
  <si>
    <t>4910 W Maurie</t>
  </si>
  <si>
    <t>7142041657@tmomail.net</t>
  </si>
  <si>
    <t>46445</t>
  </si>
  <si>
    <t>JOSE NUNEZ JR</t>
  </si>
  <si>
    <t>0006437</t>
  </si>
  <si>
    <t>046445</t>
  </si>
  <si>
    <t>NUNEZ JR</t>
  </si>
  <si>
    <t>2680 Serrano Rd</t>
  </si>
  <si>
    <t>San Bernardino</t>
  </si>
  <si>
    <t>9098488012@tmomail.net</t>
  </si>
  <si>
    <t>46451</t>
  </si>
  <si>
    <t>CAROLYN OZAKI-GARNICA</t>
  </si>
  <si>
    <t>0554097</t>
  </si>
  <si>
    <t>046451</t>
  </si>
  <si>
    <t>OZAKI-GARNICA</t>
  </si>
  <si>
    <t>CAROLYN</t>
  </si>
  <si>
    <t>9095078003@tmomail.net</t>
  </si>
  <si>
    <t>46452</t>
  </si>
  <si>
    <t>BRANDON WAINWRIGHT</t>
  </si>
  <si>
    <t>0019828</t>
  </si>
  <si>
    <t>046452</t>
  </si>
  <si>
    <t>WAINWRIGHT</t>
  </si>
  <si>
    <t>6617411779@tmomail.net</t>
  </si>
  <si>
    <t>WILLIAM TUBMAN</t>
  </si>
  <si>
    <t>0531905</t>
  </si>
  <si>
    <t>TUBMAN</t>
  </si>
  <si>
    <t>940 N Adams Ct</t>
  </si>
  <si>
    <t>6024918005@tmomail.net</t>
  </si>
  <si>
    <t>46454</t>
  </si>
  <si>
    <t>JOEL GRAYDON</t>
  </si>
  <si>
    <t>0025437</t>
  </si>
  <si>
    <t>046454</t>
  </si>
  <si>
    <t>GRAYDON</t>
  </si>
  <si>
    <t>640 NORTH R</t>
  </si>
  <si>
    <t>1 WEST</t>
  </si>
  <si>
    <t>9284185985@tmomail.net</t>
  </si>
  <si>
    <t>46455</t>
  </si>
  <si>
    <t>THO HOANG</t>
  </si>
  <si>
    <t>0738534</t>
  </si>
  <si>
    <t>046455</t>
  </si>
  <si>
    <t>HOANG</t>
  </si>
  <si>
    <t>THO</t>
  </si>
  <si>
    <t>5626 BrierCrest Ave</t>
  </si>
  <si>
    <t>5622151837@tmomail.net</t>
  </si>
  <si>
    <t>46464</t>
  </si>
  <si>
    <t>ALI REZA GHULAMI</t>
  </si>
  <si>
    <t>0833939</t>
  </si>
  <si>
    <t>046464</t>
  </si>
  <si>
    <t>AGHULAM</t>
  </si>
  <si>
    <t>GHULAMI</t>
  </si>
  <si>
    <t>ALI REZA</t>
  </si>
  <si>
    <t>810 Wilson Point Rd</t>
  </si>
  <si>
    <t>APT. D</t>
  </si>
  <si>
    <t>4109775507@tmomail.net</t>
  </si>
  <si>
    <t>0030775</t>
  </si>
  <si>
    <t>046465</t>
  </si>
  <si>
    <t>COSTELLO</t>
  </si>
  <si>
    <t>501 Woodland Mills Dr.</t>
  </si>
  <si>
    <t>Seaford</t>
  </si>
  <si>
    <t>3028974391@tmomail.net</t>
  </si>
  <si>
    <t>46469</t>
  </si>
  <si>
    <t>JEFFREY BACK</t>
  </si>
  <si>
    <t>0876698</t>
  </si>
  <si>
    <t>046469</t>
  </si>
  <si>
    <t>BACK</t>
  </si>
  <si>
    <t>4438913085@tmomail.net</t>
  </si>
  <si>
    <t>46470</t>
  </si>
  <si>
    <t>HAYWOOD BROWN</t>
  </si>
  <si>
    <t>0740712</t>
  </si>
  <si>
    <t>046470</t>
  </si>
  <si>
    <t>HAYWOOD</t>
  </si>
  <si>
    <t>957 Bristal Pike Rd</t>
  </si>
  <si>
    <t>Apt H10</t>
  </si>
  <si>
    <t>8486331086@tmomail.net</t>
  </si>
  <si>
    <t>0006577</t>
  </si>
  <si>
    <t>046482</t>
  </si>
  <si>
    <t>3028300017@tmomail.net</t>
  </si>
  <si>
    <t>46484</t>
  </si>
  <si>
    <t>PETER CRAWFORD</t>
  </si>
  <si>
    <t>0749044</t>
  </si>
  <si>
    <t>046484</t>
  </si>
  <si>
    <t>4702 Hawksbury Rd</t>
  </si>
  <si>
    <t>Pikesville</t>
  </si>
  <si>
    <t>4437682369@tmomail.net</t>
  </si>
  <si>
    <t>0804062</t>
  </si>
  <si>
    <t>046486</t>
  </si>
  <si>
    <t>DADE</t>
  </si>
  <si>
    <t>1537 Bryan Ct</t>
  </si>
  <si>
    <t>4109080090@tmomail.net</t>
  </si>
  <si>
    <t>46491</t>
  </si>
  <si>
    <t>0815886</t>
  </si>
  <si>
    <t>046491</t>
  </si>
  <si>
    <t>ASGHARI</t>
  </si>
  <si>
    <t>AHMAD OMAID</t>
  </si>
  <si>
    <t>8900 Golden Oak Dr</t>
  </si>
  <si>
    <t>apt J</t>
  </si>
  <si>
    <t>5716978827@tmomail.net</t>
  </si>
  <si>
    <t>46493</t>
  </si>
  <si>
    <t>0001776</t>
  </si>
  <si>
    <t>046493</t>
  </si>
  <si>
    <t>DIPIETRO</t>
  </si>
  <si>
    <t>1306 Gateshead Dr</t>
  </si>
  <si>
    <t>Belair</t>
  </si>
  <si>
    <t>4109772274@tmomail.net</t>
  </si>
  <si>
    <t>46497</t>
  </si>
  <si>
    <t>TERRY PECK</t>
  </si>
  <si>
    <t>0001646</t>
  </si>
  <si>
    <t>046497</t>
  </si>
  <si>
    <t>PECK</t>
  </si>
  <si>
    <t>127 Park Towne Dr</t>
  </si>
  <si>
    <t>4439932004@tmomail.net</t>
  </si>
  <si>
    <t>46498</t>
  </si>
  <si>
    <t>MICHAEL KIM</t>
  </si>
  <si>
    <t>0771691</t>
  </si>
  <si>
    <t>046498</t>
  </si>
  <si>
    <t>KIM</t>
  </si>
  <si>
    <t>6409 Kilbrogan Ct</t>
  </si>
  <si>
    <t>Clarksville</t>
  </si>
  <si>
    <t>4432729192@tmomail.net</t>
  </si>
  <si>
    <t>0499145</t>
  </si>
  <si>
    <t>HARRISON</t>
  </si>
  <si>
    <t>1830 S. State St</t>
  </si>
  <si>
    <t>3025536022@tmomail.net</t>
  </si>
  <si>
    <t>0603993</t>
  </si>
  <si>
    <t>FAKHRI</t>
  </si>
  <si>
    <t>785 General Wallace Ct</t>
  </si>
  <si>
    <t>3018935023@tmomail.net</t>
  </si>
  <si>
    <t>46507</t>
  </si>
  <si>
    <t>NASSER SEATON</t>
  </si>
  <si>
    <t>0705905</t>
  </si>
  <si>
    <t>046507</t>
  </si>
  <si>
    <t>SEATON</t>
  </si>
  <si>
    <t>NASSER</t>
  </si>
  <si>
    <t>15165 Pawleys Pl</t>
  </si>
  <si>
    <t>3012150054@vtext.com</t>
  </si>
  <si>
    <t>0675959</t>
  </si>
  <si>
    <t>046509</t>
  </si>
  <si>
    <t>HAMZA</t>
  </si>
  <si>
    <t>FAZIL</t>
  </si>
  <si>
    <t>4109 Yellow stone loop</t>
  </si>
  <si>
    <t>7323185436@vtext.com</t>
  </si>
  <si>
    <t>0902924</t>
  </si>
  <si>
    <t>046511</t>
  </si>
  <si>
    <t>SANGIN</t>
  </si>
  <si>
    <t>SAIFUDIN</t>
  </si>
  <si>
    <t>3448 Belleplain Ct</t>
  </si>
  <si>
    <t>Dumbfries</t>
  </si>
  <si>
    <t>5712749416@tmomail.net</t>
  </si>
  <si>
    <t>46523</t>
  </si>
  <si>
    <t>ANDREW VINCENT</t>
  </si>
  <si>
    <t>0827709</t>
  </si>
  <si>
    <t>046523</t>
  </si>
  <si>
    <t>AVINCEN</t>
  </si>
  <si>
    <t>5 Jefferson Avenue</t>
  </si>
  <si>
    <t>3048309347@vtext.com</t>
  </si>
  <si>
    <t>46527</t>
  </si>
  <si>
    <t>0009134</t>
  </si>
  <si>
    <t>046527</t>
  </si>
  <si>
    <t>HORNICK</t>
  </si>
  <si>
    <t>BLAIR</t>
  </si>
  <si>
    <t>725 Walnut ave</t>
  </si>
  <si>
    <t>7177210063@tmomail.net</t>
  </si>
  <si>
    <t>0850917</t>
  </si>
  <si>
    <t>046528</t>
  </si>
  <si>
    <t>GIBSON</t>
  </si>
  <si>
    <t>5535 State Route 258</t>
  </si>
  <si>
    <t>Tippecanoe</t>
  </si>
  <si>
    <t>3303910108@tmomail.net</t>
  </si>
  <si>
    <t>46529</t>
  </si>
  <si>
    <t>JAMES HAWK</t>
  </si>
  <si>
    <t>0876441</t>
  </si>
  <si>
    <t>046529</t>
  </si>
  <si>
    <t>HAWK</t>
  </si>
  <si>
    <t>7249711838@tmomail.net</t>
  </si>
  <si>
    <t>0003996</t>
  </si>
  <si>
    <t>046531</t>
  </si>
  <si>
    <t>MCCABE</t>
  </si>
  <si>
    <t>3304151334@vtext.com</t>
  </si>
  <si>
    <t>0606624</t>
  </si>
  <si>
    <t>046541</t>
  </si>
  <si>
    <t>SMIDDY</t>
  </si>
  <si>
    <t>1825 Laurel River Rd</t>
  </si>
  <si>
    <t>London</t>
  </si>
  <si>
    <t>4076866937@tmomail.net</t>
  </si>
  <si>
    <t>0006395</t>
  </si>
  <si>
    <t>7404080165@tmomail.net</t>
  </si>
  <si>
    <t>JEBADIAH ZERANCE</t>
  </si>
  <si>
    <t>0536839</t>
  </si>
  <si>
    <t>ZERANCE</t>
  </si>
  <si>
    <t>JEBADIAH</t>
  </si>
  <si>
    <t>665 Fickes Lane</t>
  </si>
  <si>
    <t>Newport</t>
  </si>
  <si>
    <t>7172479651@tmomail.net</t>
  </si>
  <si>
    <t>0067850</t>
  </si>
  <si>
    <t>844 HARVEST DR</t>
  </si>
  <si>
    <t>APT F</t>
  </si>
  <si>
    <t>7656240252@tmomail.net</t>
  </si>
  <si>
    <t>46558</t>
  </si>
  <si>
    <t>0016618</t>
  </si>
  <si>
    <t>046558</t>
  </si>
  <si>
    <t>GOMEZ</t>
  </si>
  <si>
    <t>LILIAN</t>
  </si>
  <si>
    <t>6111 MILNE BLVD</t>
  </si>
  <si>
    <t>70124</t>
  </si>
  <si>
    <t>5044181134@vtext.com</t>
  </si>
  <si>
    <t>WILLIAM GARDNER</t>
  </si>
  <si>
    <t>0168732</t>
  </si>
  <si>
    <t>GARDNER</t>
  </si>
  <si>
    <t>9209617156@tmomail.net</t>
  </si>
  <si>
    <t>46560</t>
  </si>
  <si>
    <t>ROBERT KRETSCHMER</t>
  </si>
  <si>
    <t>0857649</t>
  </si>
  <si>
    <t>046560</t>
  </si>
  <si>
    <t>KRETSCHMER</t>
  </si>
  <si>
    <t>2000 EAST MAIN ST</t>
  </si>
  <si>
    <t>3144591461@tmomail.net</t>
  </si>
  <si>
    <t>46569</t>
  </si>
  <si>
    <t>ERIC GROSSMAN</t>
  </si>
  <si>
    <t>0038364</t>
  </si>
  <si>
    <t>046569</t>
  </si>
  <si>
    <t>GROSSMAN</t>
  </si>
  <si>
    <t>2516 Reyclif Dr.</t>
  </si>
  <si>
    <t>Marshalltown</t>
  </si>
  <si>
    <t>5153571422@vtext.com</t>
  </si>
  <si>
    <t>0594556</t>
  </si>
  <si>
    <t>046572</t>
  </si>
  <si>
    <t>DEDON</t>
  </si>
  <si>
    <t>255 MAIN ST</t>
  </si>
  <si>
    <t>APT 20</t>
  </si>
  <si>
    <t>CORINTH</t>
  </si>
  <si>
    <t>5189610843@tmomail.net</t>
  </si>
  <si>
    <t>0011239</t>
  </si>
  <si>
    <t>12 MIDDLESEX AVE</t>
  </si>
  <si>
    <t>GREY, JOSEPH</t>
  </si>
  <si>
    <t>8483382397@tmomail.net</t>
  </si>
  <si>
    <t>0617431</t>
  </si>
  <si>
    <t>046580</t>
  </si>
  <si>
    <t>30 FREEDOM PLACE</t>
  </si>
  <si>
    <t>JERSEY CITY</t>
  </si>
  <si>
    <t>07305</t>
  </si>
  <si>
    <t>2019854079@tmomail.net</t>
  </si>
  <si>
    <t>0000182</t>
  </si>
  <si>
    <t>046581</t>
  </si>
  <si>
    <t>DAWSON</t>
  </si>
  <si>
    <t>9 riverside dr.</t>
  </si>
  <si>
    <t>oakland</t>
  </si>
  <si>
    <t>3863154176@tmomail.net</t>
  </si>
  <si>
    <t>46585</t>
  </si>
  <si>
    <t>HECTOR FERNANDEZ</t>
  </si>
  <si>
    <t>0002071</t>
  </si>
  <si>
    <t>046585</t>
  </si>
  <si>
    <t>FERNANDEZ</t>
  </si>
  <si>
    <t>HECTOR</t>
  </si>
  <si>
    <t>127 Albion Ave</t>
  </si>
  <si>
    <t>Paterson</t>
  </si>
  <si>
    <t>9736260994@tmomail.net</t>
  </si>
  <si>
    <t>46586</t>
  </si>
  <si>
    <t>ANGEL CORREA SR</t>
  </si>
  <si>
    <t>0001406</t>
  </si>
  <si>
    <t>046586</t>
  </si>
  <si>
    <t>CORREA SR</t>
  </si>
  <si>
    <t>4845613975@tmomail.net</t>
  </si>
  <si>
    <t>46587</t>
  </si>
  <si>
    <t>ISMER HERAZO</t>
  </si>
  <si>
    <t>0526236</t>
  </si>
  <si>
    <t>046587</t>
  </si>
  <si>
    <t>HERAZO</t>
  </si>
  <si>
    <t>ISMER</t>
  </si>
  <si>
    <t>325 East 26th Street</t>
  </si>
  <si>
    <t>8624130884@tmomail.net</t>
  </si>
  <si>
    <t>46588</t>
  </si>
  <si>
    <t>AHMAAD JONES</t>
  </si>
  <si>
    <t>0536482</t>
  </si>
  <si>
    <t>046588</t>
  </si>
  <si>
    <t>AJONES0</t>
  </si>
  <si>
    <t>AHMAAD</t>
  </si>
  <si>
    <t>522 Fifth Ave</t>
  </si>
  <si>
    <t>4106993381@tmomail.net</t>
  </si>
  <si>
    <t>0838599</t>
  </si>
  <si>
    <t>046589</t>
  </si>
  <si>
    <t>BECKNER</t>
  </si>
  <si>
    <t>333 23rd St W</t>
  </si>
  <si>
    <t>Huntington</t>
  </si>
  <si>
    <t>3045639681@vtext.com</t>
  </si>
  <si>
    <t>46590</t>
  </si>
  <si>
    <t>DAVID MCARTHUR</t>
  </si>
  <si>
    <t>0004036</t>
  </si>
  <si>
    <t>046590</t>
  </si>
  <si>
    <t>MCARTHUR</t>
  </si>
  <si>
    <t>93 Clove Road</t>
  </si>
  <si>
    <t>Sussex</t>
  </si>
  <si>
    <t>8624398040@tmomail.net</t>
  </si>
  <si>
    <t>46591</t>
  </si>
  <si>
    <t>MATTHEW VISCO</t>
  </si>
  <si>
    <t>0545996</t>
  </si>
  <si>
    <t>046591</t>
  </si>
  <si>
    <t>VISCO</t>
  </si>
  <si>
    <t>158 Liberty Dr</t>
  </si>
  <si>
    <t>2159103783@tmomail.net</t>
  </si>
  <si>
    <t>46596</t>
  </si>
  <si>
    <t>ANTHONY SINOPOLI</t>
  </si>
  <si>
    <t>0014217</t>
  </si>
  <si>
    <t>046596</t>
  </si>
  <si>
    <t>SINOPOLI</t>
  </si>
  <si>
    <t>48 Home Ave</t>
  </si>
  <si>
    <t>Meriden</t>
  </si>
  <si>
    <t>2038093129@tmomail.net</t>
  </si>
  <si>
    <t>0022475</t>
  </si>
  <si>
    <t>046597</t>
  </si>
  <si>
    <t>HOFFMAN</t>
  </si>
  <si>
    <t>3201 Hancock Drive</t>
  </si>
  <si>
    <t>7576064059@tmomail.net</t>
  </si>
  <si>
    <t>0533737</t>
  </si>
  <si>
    <t>046598</t>
  </si>
  <si>
    <t>FELIX</t>
  </si>
  <si>
    <t>ASCHBEA</t>
  </si>
  <si>
    <t>1191 Park Place,</t>
  </si>
  <si>
    <t>7186904729@tmomail.net</t>
  </si>
  <si>
    <t>46599</t>
  </si>
  <si>
    <t>FELIX BOGOPOLSKY</t>
  </si>
  <si>
    <t>0935296</t>
  </si>
  <si>
    <t>046599</t>
  </si>
  <si>
    <t>BOGOPOLSKY</t>
  </si>
  <si>
    <t>86 Stratford Drive</t>
  </si>
  <si>
    <t>Manalapan</t>
  </si>
  <si>
    <t>7323510103@tmomail.net</t>
  </si>
  <si>
    <t>0876862</t>
  </si>
  <si>
    <t>046600</t>
  </si>
  <si>
    <t>FLORES</t>
  </si>
  <si>
    <t>711 16th St. Apt1</t>
  </si>
  <si>
    <t>Union City</t>
  </si>
  <si>
    <t>2016937420@vtext.com</t>
  </si>
  <si>
    <t>0023937</t>
  </si>
  <si>
    <t>046601</t>
  </si>
  <si>
    <t>MINIER</t>
  </si>
  <si>
    <t>5708403222@tmomail.net</t>
  </si>
  <si>
    <t>46605</t>
  </si>
  <si>
    <t>RICKY WALMER</t>
  </si>
  <si>
    <t>0538538</t>
  </si>
  <si>
    <t>046605</t>
  </si>
  <si>
    <t>WALMER</t>
  </si>
  <si>
    <t>RICKY</t>
  </si>
  <si>
    <t>713 SUMMER MOUNTAIN RD.</t>
  </si>
  <si>
    <t>6107145830@tmomail.net</t>
  </si>
  <si>
    <t>46610</t>
  </si>
  <si>
    <t>DAVID MCCOY</t>
  </si>
  <si>
    <t>0001677</t>
  </si>
  <si>
    <t>046610</t>
  </si>
  <si>
    <t>MCCOY</t>
  </si>
  <si>
    <t>164 Bremond Street</t>
  </si>
  <si>
    <t>9736410709@tmomail.net</t>
  </si>
  <si>
    <t>46613</t>
  </si>
  <si>
    <t>GARTH MANDERSON</t>
  </si>
  <si>
    <t>0814178</t>
  </si>
  <si>
    <t>046613</t>
  </si>
  <si>
    <t>MANDERSON</t>
  </si>
  <si>
    <t>GARTH</t>
  </si>
  <si>
    <t>9916 Palma Vista Way</t>
  </si>
  <si>
    <t>Boca Raton</t>
  </si>
  <si>
    <t>5613327879@tmomail.net</t>
  </si>
  <si>
    <t>46615</t>
  </si>
  <si>
    <t>JOHN DICAPRIO</t>
  </si>
  <si>
    <t>0635805</t>
  </si>
  <si>
    <t>046615</t>
  </si>
  <si>
    <t>DICAPRIO</t>
  </si>
  <si>
    <t>5615620042@tmomail.net</t>
  </si>
  <si>
    <t>46617</t>
  </si>
  <si>
    <t>AARON WILLIAMSON</t>
  </si>
  <si>
    <t>0001461</t>
  </si>
  <si>
    <t>046617</t>
  </si>
  <si>
    <t>AWILLIA</t>
  </si>
  <si>
    <t>WARM SPRINGS</t>
  </si>
  <si>
    <t>7065360024@tmomail.net</t>
  </si>
  <si>
    <t>0878884</t>
  </si>
  <si>
    <t>046622</t>
  </si>
  <si>
    <t>HORIATES</t>
  </si>
  <si>
    <t>2397371127@tmomail.net</t>
  </si>
  <si>
    <t>0013581</t>
  </si>
  <si>
    <t>046625</t>
  </si>
  <si>
    <t>VARGAS</t>
  </si>
  <si>
    <t>474 Whittingham Place</t>
  </si>
  <si>
    <t>Lake Mary</t>
  </si>
  <si>
    <t>4072324448@tmomail.net</t>
  </si>
  <si>
    <t>46629</t>
  </si>
  <si>
    <t>0643841</t>
  </si>
  <si>
    <t>046629</t>
  </si>
  <si>
    <t>CARABALLO</t>
  </si>
  <si>
    <t>FREDDIE</t>
  </si>
  <si>
    <t>4812 Valda LN</t>
  </si>
  <si>
    <t>8138930329@tmomail.net</t>
  </si>
  <si>
    <t>46630</t>
  </si>
  <si>
    <t>0622506</t>
  </si>
  <si>
    <t>046630</t>
  </si>
  <si>
    <t>POE</t>
  </si>
  <si>
    <t>73 Grant 63</t>
  </si>
  <si>
    <t>Sheridan</t>
  </si>
  <si>
    <t>8709411145@vtext.com</t>
  </si>
  <si>
    <t>46633</t>
  </si>
  <si>
    <t>JAMES JACKSON IV</t>
  </si>
  <si>
    <t>0880583</t>
  </si>
  <si>
    <t>046633</t>
  </si>
  <si>
    <t>JACKSON IV</t>
  </si>
  <si>
    <t>973 LONGLEAF DR</t>
  </si>
  <si>
    <t>4049404035@tmomail.net</t>
  </si>
  <si>
    <t>46634</t>
  </si>
  <si>
    <t>0721167</t>
  </si>
  <si>
    <t>BROOME</t>
  </si>
  <si>
    <t>215 IRBY RD</t>
  </si>
  <si>
    <t>8643401537@tmomail.net</t>
  </si>
  <si>
    <t>46635</t>
  </si>
  <si>
    <t>OMAR REYES HERNANDEZ</t>
  </si>
  <si>
    <t>0648535</t>
  </si>
  <si>
    <t>046635</t>
  </si>
  <si>
    <t>OREYESH</t>
  </si>
  <si>
    <t>REYES HERNANDEZ</t>
  </si>
  <si>
    <t>22013 SEASHORE CIR</t>
  </si>
  <si>
    <t>Estero</t>
  </si>
  <si>
    <t>2398390157@tmomail.net</t>
  </si>
  <si>
    <t>46638</t>
  </si>
  <si>
    <t>CALVIN OLIVER</t>
  </si>
  <si>
    <t>0507798</t>
  </si>
  <si>
    <t>046638</t>
  </si>
  <si>
    <t>COLIVER</t>
  </si>
  <si>
    <t>OLIVER</t>
  </si>
  <si>
    <t>CALVIN</t>
  </si>
  <si>
    <t>1536 Austin Dr</t>
  </si>
  <si>
    <t>Macon</t>
  </si>
  <si>
    <t>4788745967@vtext.com</t>
  </si>
  <si>
    <t>46639</t>
  </si>
  <si>
    <t>JOHN SANTANA</t>
  </si>
  <si>
    <t>0007492</t>
  </si>
  <si>
    <t>046639</t>
  </si>
  <si>
    <t>SANTANA</t>
  </si>
  <si>
    <t>2761 SW District Ave</t>
  </si>
  <si>
    <t>Pt. St. Lucie</t>
  </si>
  <si>
    <t>NMART67</t>
  </si>
  <si>
    <t>MARTIN, NICOLE</t>
  </si>
  <si>
    <t>3059885941@tmomail.net</t>
  </si>
  <si>
    <t>46641</t>
  </si>
  <si>
    <t>RICARDO MONTERROSO</t>
  </si>
  <si>
    <t>0508549</t>
  </si>
  <si>
    <t>046641</t>
  </si>
  <si>
    <t>MONTERROSO</t>
  </si>
  <si>
    <t>36189 Kalamazoo Dr</t>
  </si>
  <si>
    <t>3529010826@vtext.com</t>
  </si>
  <si>
    <t>46642</t>
  </si>
  <si>
    <t>RICHARD ROMERO</t>
  </si>
  <si>
    <t>0644898</t>
  </si>
  <si>
    <t>046642</t>
  </si>
  <si>
    <t>BLUE, JOHNNIE</t>
  </si>
  <si>
    <t>3053377896@tmomail.net</t>
  </si>
  <si>
    <t>0011213</t>
  </si>
  <si>
    <t>DELROY</t>
  </si>
  <si>
    <t>1111 Imperial Lake Rd</t>
  </si>
  <si>
    <t>5618843605@tmomail.net</t>
  </si>
  <si>
    <t>46644</t>
  </si>
  <si>
    <t>STEVEN DELGADO</t>
  </si>
  <si>
    <t>0010579</t>
  </si>
  <si>
    <t>046644</t>
  </si>
  <si>
    <t>DELGADO</t>
  </si>
  <si>
    <t>2303 Redbud Ln</t>
  </si>
  <si>
    <t>Paris</t>
  </si>
  <si>
    <t>40361</t>
  </si>
  <si>
    <t>8599790397@tmomail.net</t>
  </si>
  <si>
    <t>0012294</t>
  </si>
  <si>
    <t>046645</t>
  </si>
  <si>
    <t>PAGONAS</t>
  </si>
  <si>
    <t>600 Pine dr.</t>
  </si>
  <si>
    <t>Apt.# 308</t>
  </si>
  <si>
    <t>Pompano beach</t>
  </si>
  <si>
    <t>9546052740@tmomail.net</t>
  </si>
  <si>
    <t>46650</t>
  </si>
  <si>
    <t>ROY SWANSON</t>
  </si>
  <si>
    <t>0771063</t>
  </si>
  <si>
    <t>046650</t>
  </si>
  <si>
    <t>SWANSON</t>
  </si>
  <si>
    <t>ROY</t>
  </si>
  <si>
    <t>773 SAILORS CREEK RD</t>
  </si>
  <si>
    <t>4343632361@vtext.com</t>
  </si>
  <si>
    <t>0701219</t>
  </si>
  <si>
    <t>046652</t>
  </si>
  <si>
    <t>215 Margaret St</t>
  </si>
  <si>
    <t>9857100114@tmomail.net</t>
  </si>
  <si>
    <t>46654</t>
  </si>
  <si>
    <t>DUJUAN MARTIN</t>
  </si>
  <si>
    <t>0022731</t>
  </si>
  <si>
    <t>046654</t>
  </si>
  <si>
    <t>DMARTI0</t>
  </si>
  <si>
    <t>DUJUAN</t>
  </si>
  <si>
    <t>14573 Skyline Dr.</t>
  </si>
  <si>
    <t>Alexander</t>
  </si>
  <si>
    <t>5016729009@vtext.com</t>
  </si>
  <si>
    <t>46655</t>
  </si>
  <si>
    <t>ROBERTO VANEGAS</t>
  </si>
  <si>
    <t>0784215</t>
  </si>
  <si>
    <t>046655</t>
  </si>
  <si>
    <t>VANEGAS</t>
  </si>
  <si>
    <t>ROBERTO</t>
  </si>
  <si>
    <t>3265 Glen Eagle Lane</t>
  </si>
  <si>
    <t>Kenner</t>
  </si>
  <si>
    <t>5043529831@vtext.com</t>
  </si>
  <si>
    <t>46663</t>
  </si>
  <si>
    <t>0661017</t>
  </si>
  <si>
    <t>046663</t>
  </si>
  <si>
    <t>TASSIN</t>
  </si>
  <si>
    <t>50100 Hwy 1065</t>
  </si>
  <si>
    <t>Tickfaw</t>
  </si>
  <si>
    <t>9855494860@vtext.com</t>
  </si>
  <si>
    <t>46664</t>
  </si>
  <si>
    <t>PARKER DELIZ</t>
  </si>
  <si>
    <t>0005173</t>
  </si>
  <si>
    <t>046664</t>
  </si>
  <si>
    <t>PDELIZ</t>
  </si>
  <si>
    <t>DELIZ</t>
  </si>
  <si>
    <t>12860 COUNTRY ROAD 3579</t>
  </si>
  <si>
    <t>5808900448@tmomail.net</t>
  </si>
  <si>
    <t>46668</t>
  </si>
  <si>
    <t>NELSON CABALLERO</t>
  </si>
  <si>
    <t>0551127</t>
  </si>
  <si>
    <t>046668</t>
  </si>
  <si>
    <t>CABALLERO</t>
  </si>
  <si>
    <t>NELSON</t>
  </si>
  <si>
    <t>305 Lariat Lane</t>
  </si>
  <si>
    <t>3213332278@tmomail.net</t>
  </si>
  <si>
    <t>46669</t>
  </si>
  <si>
    <t>CHARLES TAYLOR</t>
  </si>
  <si>
    <t>0017939</t>
  </si>
  <si>
    <t>046669</t>
  </si>
  <si>
    <t>CTAYL14</t>
  </si>
  <si>
    <t>239 Bay Oaks Dr</t>
  </si>
  <si>
    <t>Bay Saint Louis</t>
  </si>
  <si>
    <t>2282159561@tmomail.net</t>
  </si>
  <si>
    <t>DYLAN PHELPS</t>
  </si>
  <si>
    <t>0744391</t>
  </si>
  <si>
    <t>429 Wisteria Dr</t>
  </si>
  <si>
    <t>Bauxite</t>
  </si>
  <si>
    <t>5016728335@vtext.com</t>
  </si>
  <si>
    <t>46676</t>
  </si>
  <si>
    <t>ANTHONY RINALDI</t>
  </si>
  <si>
    <t>0590232</t>
  </si>
  <si>
    <t>046676</t>
  </si>
  <si>
    <t>RINALDI</t>
  </si>
  <si>
    <t>600 starkey rd</t>
  </si>
  <si>
    <t>apt 706</t>
  </si>
  <si>
    <t>7276873220@tmomail.net</t>
  </si>
  <si>
    <t>0667485</t>
  </si>
  <si>
    <t>046677</t>
  </si>
  <si>
    <t>PINK</t>
  </si>
  <si>
    <t>DWIGHT</t>
  </si>
  <si>
    <t>5672 Gramercy Drive</t>
  </si>
  <si>
    <t>5619005962@tmomail.net</t>
  </si>
  <si>
    <t>46678</t>
  </si>
  <si>
    <t>STEFAN KENNERLY</t>
  </si>
  <si>
    <t>0591719</t>
  </si>
  <si>
    <t>046678</t>
  </si>
  <si>
    <t>SKENN14</t>
  </si>
  <si>
    <t>KENNERLY</t>
  </si>
  <si>
    <t>STEFAN</t>
  </si>
  <si>
    <t>12762 SW 184 TERR</t>
  </si>
  <si>
    <t>3058334902@tmomail.net</t>
  </si>
  <si>
    <t>0126987</t>
  </si>
  <si>
    <t>046688</t>
  </si>
  <si>
    <t>ARRINGTON</t>
  </si>
  <si>
    <t>161 ARNETT CIR</t>
  </si>
  <si>
    <t>71901</t>
  </si>
  <si>
    <t>5016170796@vtext.com</t>
  </si>
  <si>
    <t>046689</t>
  </si>
  <si>
    <t>BLAND</t>
  </si>
  <si>
    <t>AMIR</t>
  </si>
  <si>
    <t>1075 CHAPMAN CIR</t>
  </si>
  <si>
    <t>STONE MOUNTAIN</t>
  </si>
  <si>
    <t>6788623741@tmomail.net</t>
  </si>
  <si>
    <t>JAMAL SINGLETON JR</t>
  </si>
  <si>
    <t>0025585</t>
  </si>
  <si>
    <t>SINGLETON JR</t>
  </si>
  <si>
    <t>JAMAL</t>
  </si>
  <si>
    <t>5400 BARKSDALE BLVD</t>
  </si>
  <si>
    <t>APT 623</t>
  </si>
  <si>
    <t>BOSSIER CITY</t>
  </si>
  <si>
    <t>71112</t>
  </si>
  <si>
    <t>3187530054@tmomail.net</t>
  </si>
  <si>
    <t>46699</t>
  </si>
  <si>
    <t>KYLE COLON</t>
  </si>
  <si>
    <t>0541847</t>
  </si>
  <si>
    <t>046699</t>
  </si>
  <si>
    <t>KCOLON</t>
  </si>
  <si>
    <t>COLON</t>
  </si>
  <si>
    <t>414 W.Dampier St</t>
  </si>
  <si>
    <t>apt B</t>
  </si>
  <si>
    <t>Inverness</t>
  </si>
  <si>
    <t>3528901182@tmomail.net</t>
  </si>
  <si>
    <t>46702</t>
  </si>
  <si>
    <t>0017384</t>
  </si>
  <si>
    <t>046702</t>
  </si>
  <si>
    <t>HOLLIS</t>
  </si>
  <si>
    <t>ALAN</t>
  </si>
  <si>
    <t>6510 WREN ST</t>
  </si>
  <si>
    <t>7064020229@tmomail.net</t>
  </si>
  <si>
    <t>0627513</t>
  </si>
  <si>
    <t>ROWLS</t>
  </si>
  <si>
    <t>JAYSHAWN</t>
  </si>
  <si>
    <t>401 MORRING RD</t>
  </si>
  <si>
    <t>UNIT C1</t>
  </si>
  <si>
    <t>Brownsboro</t>
  </si>
  <si>
    <t>35741</t>
  </si>
  <si>
    <t>2569623009@tmomail.net</t>
  </si>
  <si>
    <t>46710</t>
  </si>
  <si>
    <t>DANIEL CHESNEE</t>
  </si>
  <si>
    <t>0796003</t>
  </si>
  <si>
    <t>046710</t>
  </si>
  <si>
    <t>CHESNEE</t>
  </si>
  <si>
    <t>8509640047@tmomail.net</t>
  </si>
  <si>
    <t>46716</t>
  </si>
  <si>
    <t>0684605</t>
  </si>
  <si>
    <t>046716</t>
  </si>
  <si>
    <t>GIZ</t>
  </si>
  <si>
    <t>10846 129th Rd</t>
  </si>
  <si>
    <t>Live Oak</t>
  </si>
  <si>
    <t>3864063522@vtext.com</t>
  </si>
  <si>
    <t>46719</t>
  </si>
  <si>
    <t>CHRISTOPHER MANTON</t>
  </si>
  <si>
    <t>0051821</t>
  </si>
  <si>
    <t>046719</t>
  </si>
  <si>
    <t>MANTON</t>
  </si>
  <si>
    <t>13063 JOSEPHS RD</t>
  </si>
  <si>
    <t>9853646279@vtext.com</t>
  </si>
  <si>
    <t>46725</t>
  </si>
  <si>
    <t>STEVEN CENDROWSKI</t>
  </si>
  <si>
    <t>0545343</t>
  </si>
  <si>
    <t>046725</t>
  </si>
  <si>
    <t>CENDROWSKI</t>
  </si>
  <si>
    <t>6499 Bensalem blvd</t>
  </si>
  <si>
    <t>2679870242@tmomail.net</t>
  </si>
  <si>
    <t>46726</t>
  </si>
  <si>
    <t>0651372</t>
  </si>
  <si>
    <t>046726</t>
  </si>
  <si>
    <t>HOVER</t>
  </si>
  <si>
    <t>6095403825@tmomail.net</t>
  </si>
  <si>
    <t>46729</t>
  </si>
  <si>
    <t>KAAMIL FOSTER</t>
  </si>
  <si>
    <t>0608257</t>
  </si>
  <si>
    <t>046729</t>
  </si>
  <si>
    <t>KFOSTE0</t>
  </si>
  <si>
    <t>FOSTER</t>
  </si>
  <si>
    <t>KAAMIL</t>
  </si>
  <si>
    <t>31 East Ashland ave</t>
  </si>
  <si>
    <t>Pleasantville</t>
  </si>
  <si>
    <t>8483496053@tmomail</t>
  </si>
  <si>
    <t>46730</t>
  </si>
  <si>
    <t>THOMAS ANGSTADT</t>
  </si>
  <si>
    <t>0401859</t>
  </si>
  <si>
    <t>046730</t>
  </si>
  <si>
    <t>ANGSTADT</t>
  </si>
  <si>
    <t>615 South 1st ave</t>
  </si>
  <si>
    <t>Galloway</t>
  </si>
  <si>
    <t>6092235901@tmomail.net</t>
  </si>
  <si>
    <t>46733</t>
  </si>
  <si>
    <t>GERMAINE WALKER</t>
  </si>
  <si>
    <t>0633776</t>
  </si>
  <si>
    <t>046733</t>
  </si>
  <si>
    <t>GWALKER</t>
  </si>
  <si>
    <t>WALKER</t>
  </si>
  <si>
    <t>GERMAINE</t>
  </si>
  <si>
    <t>914 Linden ave</t>
  </si>
  <si>
    <t>8486331368@tmomail.net</t>
  </si>
  <si>
    <t>46734</t>
  </si>
  <si>
    <t>EDWARD KUNTUSH</t>
  </si>
  <si>
    <t>0010414</t>
  </si>
  <si>
    <t>046734</t>
  </si>
  <si>
    <t>KUNTUSH</t>
  </si>
  <si>
    <t>2154946102@tmomail.net</t>
  </si>
  <si>
    <t>46735</t>
  </si>
  <si>
    <t>JARROD TOMES</t>
  </si>
  <si>
    <t>0554881</t>
  </si>
  <si>
    <t>046735</t>
  </si>
  <si>
    <t>TOMES</t>
  </si>
  <si>
    <t>JARROD</t>
  </si>
  <si>
    <t>24 Peartree lane</t>
  </si>
  <si>
    <t>Levittown</t>
  </si>
  <si>
    <t>2679160451@tmomail.net</t>
  </si>
  <si>
    <t>46736</t>
  </si>
  <si>
    <t>RYAN TRIMMER</t>
  </si>
  <si>
    <t>0006726</t>
  </si>
  <si>
    <t>046736</t>
  </si>
  <si>
    <t>RTRIMME</t>
  </si>
  <si>
    <t>TRIMMER</t>
  </si>
  <si>
    <t>387 Concetta Drive</t>
  </si>
  <si>
    <t>Mount Royal</t>
  </si>
  <si>
    <t>8568315498@tmomail.net</t>
  </si>
  <si>
    <t>46737</t>
  </si>
  <si>
    <t>ROBERT CIABATTONI</t>
  </si>
  <si>
    <t>0538819</t>
  </si>
  <si>
    <t>046737</t>
  </si>
  <si>
    <t>CIABATTONI</t>
  </si>
  <si>
    <t>66 Baker Boulevard</t>
  </si>
  <si>
    <t>Marlton</t>
  </si>
  <si>
    <t>8567263527@tmomail.net</t>
  </si>
  <si>
    <t>46743</t>
  </si>
  <si>
    <t>JOSEPH RITZLOCK</t>
  </si>
  <si>
    <t>0000802</t>
  </si>
  <si>
    <t>046743</t>
  </si>
  <si>
    <t>RITZLOCK</t>
  </si>
  <si>
    <t>3534 Filter street</t>
  </si>
  <si>
    <t>8483380442@tmomail.net</t>
  </si>
  <si>
    <t>46747</t>
  </si>
  <si>
    <t>TERRENCE MAJOR</t>
  </si>
  <si>
    <t>0000786</t>
  </si>
  <si>
    <t>046747</t>
  </si>
  <si>
    <t>MAJOR</t>
  </si>
  <si>
    <t>TERRENCE</t>
  </si>
  <si>
    <t>210 Legacy Way</t>
  </si>
  <si>
    <t>8436983197@vtext.com</t>
  </si>
  <si>
    <t>0006775</t>
  </si>
  <si>
    <t>046748</t>
  </si>
  <si>
    <t>307 BRIARCLIFF RD</t>
  </si>
  <si>
    <t>2523630764@tmomail.net</t>
  </si>
  <si>
    <t>46749</t>
  </si>
  <si>
    <t>CLEMENT MALUMBA</t>
  </si>
  <si>
    <t>0005033</t>
  </si>
  <si>
    <t>046749</t>
  </si>
  <si>
    <t>MALUMBA</t>
  </si>
  <si>
    <t>CLEMENT</t>
  </si>
  <si>
    <t>7100 Shannopin Dr</t>
  </si>
  <si>
    <t>APT 1023</t>
  </si>
  <si>
    <t>Charlotte</t>
  </si>
  <si>
    <t>5026062041@tmomail.net</t>
  </si>
  <si>
    <t>46755</t>
  </si>
  <si>
    <t>0710673</t>
  </si>
  <si>
    <t>046755</t>
  </si>
  <si>
    <t>309 Hollywood Dr</t>
  </si>
  <si>
    <t>9102093162@tmomail.net</t>
  </si>
  <si>
    <t>0600189</t>
  </si>
  <si>
    <t>046759</t>
  </si>
  <si>
    <t>IGNACIO</t>
  </si>
  <si>
    <t>240 PLAZA DR Apt 5</t>
  </si>
  <si>
    <t>9194189824@vtext.com</t>
  </si>
  <si>
    <t>46762</t>
  </si>
  <si>
    <t>EDMAR CORREIA</t>
  </si>
  <si>
    <t>0613539</t>
  </si>
  <si>
    <t>046762</t>
  </si>
  <si>
    <t>ECORREI</t>
  </si>
  <si>
    <t>CORREIA</t>
  </si>
  <si>
    <t>EDMAR</t>
  </si>
  <si>
    <t>3020 Pump Station Lane</t>
  </si>
  <si>
    <t>Durham</t>
  </si>
  <si>
    <t>9107771764@vtext.com</t>
  </si>
  <si>
    <t>46769</t>
  </si>
  <si>
    <t>PHILIP YARBOROUGH</t>
  </si>
  <si>
    <t>0774315</t>
  </si>
  <si>
    <t>046769</t>
  </si>
  <si>
    <t>YARBOROUGH</t>
  </si>
  <si>
    <t>3096 S HORNER BLVD</t>
  </si>
  <si>
    <t>ADL/SHS-P YARBOROUGH</t>
  </si>
  <si>
    <t>27332</t>
  </si>
  <si>
    <t>9198856127@tmomail.net</t>
  </si>
  <si>
    <t>46774</t>
  </si>
  <si>
    <t>JAMES HAWKINS JR</t>
  </si>
  <si>
    <t>0570085</t>
  </si>
  <si>
    <t>046774</t>
  </si>
  <si>
    <t>HAWKINS JR</t>
  </si>
  <si>
    <t>3340 Beeson Acres Rd</t>
  </si>
  <si>
    <t>Winston Salem</t>
  </si>
  <si>
    <t>3366881526@vzwpix.com</t>
  </si>
  <si>
    <t>0113142</t>
  </si>
  <si>
    <t>310 SATURN ST</t>
  </si>
  <si>
    <t>9105391963@tmomail.net</t>
  </si>
  <si>
    <t>46780</t>
  </si>
  <si>
    <t>ISMAEL QUINTERO</t>
  </si>
  <si>
    <t>0009829</t>
  </si>
  <si>
    <t>046780</t>
  </si>
  <si>
    <t>IQUINTE</t>
  </si>
  <si>
    <t>QUINTERO</t>
  </si>
  <si>
    <t>ISMAEL</t>
  </si>
  <si>
    <t>4109 Oak Springs Dr</t>
  </si>
  <si>
    <t>Greenville</t>
  </si>
  <si>
    <t>8646520197@tmomail.net</t>
  </si>
  <si>
    <t>46782</t>
  </si>
  <si>
    <t>DAVID EITING</t>
  </si>
  <si>
    <t>0005199</t>
  </si>
  <si>
    <t>046782</t>
  </si>
  <si>
    <t>DEITING</t>
  </si>
  <si>
    <t>EITING</t>
  </si>
  <si>
    <t>1670 SPRINGDALE DR U-11A</t>
  </si>
  <si>
    <t>ADL/SHS-DAVID EITING</t>
  </si>
  <si>
    <t>8039899545@vtext.com</t>
  </si>
  <si>
    <t>46791</t>
  </si>
  <si>
    <t>0012062</t>
  </si>
  <si>
    <t>046791</t>
  </si>
  <si>
    <t>KYLEN</t>
  </si>
  <si>
    <t>4236473059@tmomail.net</t>
  </si>
  <si>
    <t>46794</t>
  </si>
  <si>
    <t>BOBBY COOMER</t>
  </si>
  <si>
    <t>0581504</t>
  </si>
  <si>
    <t>046794</t>
  </si>
  <si>
    <t>COOMER</t>
  </si>
  <si>
    <t>BOBBY</t>
  </si>
  <si>
    <t>1611 SHAWNEE AVE EAST</t>
  </si>
  <si>
    <t>Big Stone Gap</t>
  </si>
  <si>
    <t>2764941026@tmomail.net</t>
  </si>
  <si>
    <t>0064337</t>
  </si>
  <si>
    <t>046796</t>
  </si>
  <si>
    <t>WATERS</t>
  </si>
  <si>
    <t>717 Cedar Springs Rd</t>
  </si>
  <si>
    <t>Weaver</t>
  </si>
  <si>
    <t>36277</t>
  </si>
  <si>
    <t>2566768468@vtext.com</t>
  </si>
  <si>
    <t>0070912</t>
  </si>
  <si>
    <t>046799</t>
  </si>
  <si>
    <t>POSADAS</t>
  </si>
  <si>
    <t>LIAM</t>
  </si>
  <si>
    <t>2929 N MAYFAIR RD</t>
  </si>
  <si>
    <t>APT 345</t>
  </si>
  <si>
    <t>KFELTY1</t>
  </si>
  <si>
    <t>4148650327@tmomail.net</t>
  </si>
  <si>
    <t>0615443</t>
  </si>
  <si>
    <t>1681 Plyer Lake Rd</t>
  </si>
  <si>
    <t>Gastonia</t>
  </si>
  <si>
    <t>7048340147@tmomail.net</t>
  </si>
  <si>
    <t>46804</t>
  </si>
  <si>
    <t>OSEI GYAPONG</t>
  </si>
  <si>
    <t>0721654</t>
  </si>
  <si>
    <t>046804</t>
  </si>
  <si>
    <t>GYAPONG</t>
  </si>
  <si>
    <t>OSEI</t>
  </si>
  <si>
    <t>2208 osprey lane</t>
  </si>
  <si>
    <t>McLeansville</t>
  </si>
  <si>
    <t>3366881140@vtext.com</t>
  </si>
  <si>
    <t>0537498</t>
  </si>
  <si>
    <t>DELACEY</t>
  </si>
  <si>
    <t>7577375722@tmomail.net</t>
  </si>
  <si>
    <t>JAMES SAWYER</t>
  </si>
  <si>
    <t>0017731</t>
  </si>
  <si>
    <t>SAWYER</t>
  </si>
  <si>
    <t>3368091154@tmomail.net</t>
  </si>
  <si>
    <t>46814</t>
  </si>
  <si>
    <t>KEVIN WEST</t>
  </si>
  <si>
    <t>0583229</t>
  </si>
  <si>
    <t>046814</t>
  </si>
  <si>
    <t>WEST</t>
  </si>
  <si>
    <t>4783882107@tmomail.net</t>
  </si>
  <si>
    <t>46821</t>
  </si>
  <si>
    <t>0009076</t>
  </si>
  <si>
    <t>046821</t>
  </si>
  <si>
    <t>GROVES</t>
  </si>
  <si>
    <t>NICO</t>
  </si>
  <si>
    <t>10 ARDMORE DR</t>
  </si>
  <si>
    <t>8643400517@tmomail.net</t>
  </si>
  <si>
    <t>JONATHAN HARTLEY</t>
  </si>
  <si>
    <t>0561746</t>
  </si>
  <si>
    <t>046835</t>
  </si>
  <si>
    <t>HARTLEY</t>
  </si>
  <si>
    <t>2416 West Lenoir St</t>
  </si>
  <si>
    <t>8287230074@tmomail.net</t>
  </si>
  <si>
    <t>CHRISTOPHER POPP</t>
  </si>
  <si>
    <t>POPP</t>
  </si>
  <si>
    <t>331 Princewood Ave</t>
  </si>
  <si>
    <t>Kettering</t>
  </si>
  <si>
    <t>9375031313@tmomail.net</t>
  </si>
  <si>
    <t>ANTHONY COVAS</t>
  </si>
  <si>
    <t>0697219</t>
  </si>
  <si>
    <t>046837</t>
  </si>
  <si>
    <t>COVAS</t>
  </si>
  <si>
    <t>4188 Milltrace Rd</t>
  </si>
  <si>
    <t>Youngstown</t>
  </si>
  <si>
    <t>3302230142@tmomail.net</t>
  </si>
  <si>
    <t>0101990</t>
  </si>
  <si>
    <t>046838</t>
  </si>
  <si>
    <t>ELLINGER</t>
  </si>
  <si>
    <t>KURTIS</t>
  </si>
  <si>
    <t>5012 Sugar Grove Rd</t>
  </si>
  <si>
    <t>Sugar Grove</t>
  </si>
  <si>
    <t>7403241033@tmomail.net</t>
  </si>
  <si>
    <t>46848</t>
  </si>
  <si>
    <t>BLAKE HAGGERTY</t>
  </si>
  <si>
    <t>0022616</t>
  </si>
  <si>
    <t>046848</t>
  </si>
  <si>
    <t>1430 N Spanish St</t>
  </si>
  <si>
    <t>Cape Giradeau</t>
  </si>
  <si>
    <t>GSWIFT</t>
  </si>
  <si>
    <t>SWIFT, GLENN</t>
  </si>
  <si>
    <t>5736502238@tmomail.net</t>
  </si>
  <si>
    <t>46850</t>
  </si>
  <si>
    <t>DONALD CLAUSELL</t>
  </si>
  <si>
    <t>0014837</t>
  </si>
  <si>
    <t>046850</t>
  </si>
  <si>
    <t>CLAUSELL</t>
  </si>
  <si>
    <t>2232 w Kessler Blvd N Dr</t>
  </si>
  <si>
    <t>3176401036@tmomail.net</t>
  </si>
  <si>
    <t>0640540</t>
  </si>
  <si>
    <t>046855</t>
  </si>
  <si>
    <t>MURPHY JR</t>
  </si>
  <si>
    <t>6 McCormick St.</t>
  </si>
  <si>
    <t>Hamlet</t>
  </si>
  <si>
    <t>5746214274@tmomail.net</t>
  </si>
  <si>
    <t>46862</t>
  </si>
  <si>
    <t>RUSSELL SEYFERT</t>
  </si>
  <si>
    <t>0599795</t>
  </si>
  <si>
    <t>046862</t>
  </si>
  <si>
    <t>SEYFERT</t>
  </si>
  <si>
    <t>202 Earl Ct</t>
  </si>
  <si>
    <t>2172999245@vtext.com</t>
  </si>
  <si>
    <t>0734863</t>
  </si>
  <si>
    <t>FT WAYNE</t>
  </si>
  <si>
    <t>2608042842@tmomail.net</t>
  </si>
  <si>
    <t>46866</t>
  </si>
  <si>
    <t>STEVEN HARRINGTON</t>
  </si>
  <si>
    <t>0681718</t>
  </si>
  <si>
    <t>046866</t>
  </si>
  <si>
    <t>HARRINGTON</t>
  </si>
  <si>
    <t>2131 N 13TH 1/2 ST</t>
  </si>
  <si>
    <t>8125811133@tmomail.net</t>
  </si>
  <si>
    <t>46868</t>
  </si>
  <si>
    <t>JAMES POOCK</t>
  </si>
  <si>
    <t>0761775</t>
  </si>
  <si>
    <t>046868</t>
  </si>
  <si>
    <t>POOCK</t>
  </si>
  <si>
    <t>132 El Paso Rd</t>
  </si>
  <si>
    <t>2179264064@tmomail.net</t>
  </si>
  <si>
    <t>0870113</t>
  </si>
  <si>
    <t>046873</t>
  </si>
  <si>
    <t>218 Saddle Club Dr</t>
  </si>
  <si>
    <t>Holly Springs</t>
  </si>
  <si>
    <t>6624605707@vtext.com</t>
  </si>
  <si>
    <t>0594747</t>
  </si>
  <si>
    <t>DAILEY</t>
  </si>
  <si>
    <t>3823 Jewell Ave</t>
  </si>
  <si>
    <t>40212</t>
  </si>
  <si>
    <t>5026980094@tmomail.net</t>
  </si>
  <si>
    <t>46887</t>
  </si>
  <si>
    <t>KEVIN JONES</t>
  </si>
  <si>
    <t>0886127</t>
  </si>
  <si>
    <t>046887</t>
  </si>
  <si>
    <t>6293280404@vtext.com</t>
  </si>
  <si>
    <t>46888</t>
  </si>
  <si>
    <t>FRANK HIGH</t>
  </si>
  <si>
    <t>0541011</t>
  </si>
  <si>
    <t>046888</t>
  </si>
  <si>
    <t>HIGH</t>
  </si>
  <si>
    <t>408 Demoss Street</t>
  </si>
  <si>
    <t>Gallatin</t>
  </si>
  <si>
    <t>6159553413@tmomail.net</t>
  </si>
  <si>
    <t>0028951</t>
  </si>
  <si>
    <t>046896</t>
  </si>
  <si>
    <t>BROWNLEE SR</t>
  </si>
  <si>
    <t>165 Pumping Station Rd</t>
  </si>
  <si>
    <t>Petal</t>
  </si>
  <si>
    <t>6015805334@vtext.com</t>
  </si>
  <si>
    <t>46898</t>
  </si>
  <si>
    <t>RANDALL RICHARD</t>
  </si>
  <si>
    <t>0030411</t>
  </si>
  <si>
    <t>046898</t>
  </si>
  <si>
    <t>205 Lagniappe Cir</t>
  </si>
  <si>
    <t>West Monroe</t>
  </si>
  <si>
    <t>3187383591@tmomail.net</t>
  </si>
  <si>
    <t>46906</t>
  </si>
  <si>
    <t>DARRIN FARMER</t>
  </si>
  <si>
    <t>0631119</t>
  </si>
  <si>
    <t>046906</t>
  </si>
  <si>
    <t>FARMER</t>
  </si>
  <si>
    <t>DARRIN</t>
  </si>
  <si>
    <t>2984 Falkirk Street</t>
  </si>
  <si>
    <t>9013039659@tmomail.net</t>
  </si>
  <si>
    <t>46907</t>
  </si>
  <si>
    <t>WILLIAM KILPATRICK JR</t>
  </si>
  <si>
    <t>0137448</t>
  </si>
  <si>
    <t>046907</t>
  </si>
  <si>
    <t>KILPATRICK JR</t>
  </si>
  <si>
    <t>4326 ELYSIAN DR</t>
  </si>
  <si>
    <t>9017138899@vtext.com</t>
  </si>
  <si>
    <t>46908</t>
  </si>
  <si>
    <t>BRANDON ALLEN</t>
  </si>
  <si>
    <t>0867143</t>
  </si>
  <si>
    <t>046908</t>
  </si>
  <si>
    <t>7318198516@vtext.com</t>
  </si>
  <si>
    <t>46911</t>
  </si>
  <si>
    <t>RONALD OWENS</t>
  </si>
  <si>
    <t>0771097</t>
  </si>
  <si>
    <t>046911</t>
  </si>
  <si>
    <t>OWENS</t>
  </si>
  <si>
    <t>6256 Queens College Dr</t>
  </si>
  <si>
    <t>9012648616@tmomail.net</t>
  </si>
  <si>
    <t>46916</t>
  </si>
  <si>
    <t>DENZEL PORTER</t>
  </si>
  <si>
    <t>0002816</t>
  </si>
  <si>
    <t>046916</t>
  </si>
  <si>
    <t>DENZEL</t>
  </si>
  <si>
    <t>7307 Rourke Circle</t>
  </si>
  <si>
    <t>9016862331@vtext.com</t>
  </si>
  <si>
    <t>46923</t>
  </si>
  <si>
    <t>THOMAS PERCLE</t>
  </si>
  <si>
    <t>0606905</t>
  </si>
  <si>
    <t>046923</t>
  </si>
  <si>
    <t>PERCLE</t>
  </si>
  <si>
    <t>151 Kings Wood Ave.</t>
  </si>
  <si>
    <t>Thibodaux</t>
  </si>
  <si>
    <t>9853237708@vtext.com</t>
  </si>
  <si>
    <t>46927</t>
  </si>
  <si>
    <t>JOSHUA ALLEN</t>
  </si>
  <si>
    <t>0601823</t>
  </si>
  <si>
    <t>046927</t>
  </si>
  <si>
    <t>JALLEN0</t>
  </si>
  <si>
    <t>525 Board Valley Rd</t>
  </si>
  <si>
    <t>9314180466@vtext.com</t>
  </si>
  <si>
    <t>46932</t>
  </si>
  <si>
    <t>WILLIAM VINZANT</t>
  </si>
  <si>
    <t>0777128</t>
  </si>
  <si>
    <t>046932</t>
  </si>
  <si>
    <t>VINZANT</t>
  </si>
  <si>
    <t>128 Pinedale Rd</t>
  </si>
  <si>
    <t>Terry</t>
  </si>
  <si>
    <t>6018623259@vtext.com</t>
  </si>
  <si>
    <t>46940</t>
  </si>
  <si>
    <t>JASON JAMES</t>
  </si>
  <si>
    <t>0715128</t>
  </si>
  <si>
    <t>046940</t>
  </si>
  <si>
    <t>40 ALBION AVE</t>
  </si>
  <si>
    <t>7165793078@tmomail.net</t>
  </si>
  <si>
    <t>46956</t>
  </si>
  <si>
    <t>GEORGE KELLY</t>
  </si>
  <si>
    <t>0003356</t>
  </si>
  <si>
    <t>046956</t>
  </si>
  <si>
    <t>1505 CAMELOT DRIVE</t>
  </si>
  <si>
    <t>9109162307@tmomail.net</t>
  </si>
  <si>
    <t>0004564</t>
  </si>
  <si>
    <t>5705 Ranger Street</t>
  </si>
  <si>
    <t>7574043471@vtext.com</t>
  </si>
  <si>
    <t>0506352</t>
  </si>
  <si>
    <t>046960</t>
  </si>
  <si>
    <t>SARWARY</t>
  </si>
  <si>
    <t>AHMAD GHAYOR</t>
  </si>
  <si>
    <t>41799 inspiration Terrace</t>
  </si>
  <si>
    <t>Aldie</t>
  </si>
  <si>
    <t>5712241954@vtext.com</t>
  </si>
  <si>
    <t>0593558</t>
  </si>
  <si>
    <t>046961</t>
  </si>
  <si>
    <t>LAVER</t>
  </si>
  <si>
    <t>9482233344@vtext.com</t>
  </si>
  <si>
    <t>0008672</t>
  </si>
  <si>
    <t>BILLLUPS</t>
  </si>
  <si>
    <t>200 BETTY DR</t>
  </si>
  <si>
    <t>2527223147@vtext.com</t>
  </si>
  <si>
    <t>46965</t>
  </si>
  <si>
    <t>CAROLINA LUGO</t>
  </si>
  <si>
    <t>0024976</t>
  </si>
  <si>
    <t>046965</t>
  </si>
  <si>
    <t>LUGO</t>
  </si>
  <si>
    <t>1106 W. HARBOUR DRIVE</t>
  </si>
  <si>
    <t>8049891407@tmomail.net</t>
  </si>
  <si>
    <t>46966</t>
  </si>
  <si>
    <t>TED MURRAY</t>
  </si>
  <si>
    <t>0773853</t>
  </si>
  <si>
    <t>046966</t>
  </si>
  <si>
    <t>MURRAY</t>
  </si>
  <si>
    <t>TED</t>
  </si>
  <si>
    <t>7573459277@vtext.com</t>
  </si>
  <si>
    <t>46967</t>
  </si>
  <si>
    <t>GARY ACORD</t>
  </si>
  <si>
    <t>0007203</t>
  </si>
  <si>
    <t>046967</t>
  </si>
  <si>
    <t>ACORD</t>
  </si>
  <si>
    <t>7576102192@tmomail.net</t>
  </si>
  <si>
    <t>46968</t>
  </si>
  <si>
    <t>DARRYL CARY</t>
  </si>
  <si>
    <t>0562835</t>
  </si>
  <si>
    <t>046968</t>
  </si>
  <si>
    <t>DCARY</t>
  </si>
  <si>
    <t>DARRYL</t>
  </si>
  <si>
    <t>101 A Berkley Street</t>
  </si>
  <si>
    <t>Ashland</t>
  </si>
  <si>
    <t>8044896162@vtext.com</t>
  </si>
  <si>
    <t>0019554</t>
  </si>
  <si>
    <t>046972</t>
  </si>
  <si>
    <t>FRELICK</t>
  </si>
  <si>
    <t>1562 Gordon Ave</t>
  </si>
  <si>
    <t>5405883440@vtext.com</t>
  </si>
  <si>
    <t>46973</t>
  </si>
  <si>
    <t>MUHAMMAD GARDNER</t>
  </si>
  <si>
    <t>0011742</t>
  </si>
  <si>
    <t>046973</t>
  </si>
  <si>
    <t>MGARDNE</t>
  </si>
  <si>
    <t>MUHAMMAD</t>
  </si>
  <si>
    <t>126 Sheikh Gilani Ln</t>
  </si>
  <si>
    <t>Red House</t>
  </si>
  <si>
    <t>4342250134@vtext.com</t>
  </si>
  <si>
    <t>0923128</t>
  </si>
  <si>
    <t>14628 Carona Dr</t>
  </si>
  <si>
    <t>3012227835@tmomail.net</t>
  </si>
  <si>
    <t>0941104</t>
  </si>
  <si>
    <t>ESPOSITO</t>
  </si>
  <si>
    <t>106 Heatherwood Lane</t>
  </si>
  <si>
    <t>Yorktown</t>
  </si>
  <si>
    <t>7576219851@vtext.com</t>
  </si>
  <si>
    <t>46978</t>
  </si>
  <si>
    <t>JOSHUA BROWN</t>
  </si>
  <si>
    <t>0002709</t>
  </si>
  <si>
    <t>046978</t>
  </si>
  <si>
    <t>JBROWN0</t>
  </si>
  <si>
    <t>108 Elm Dr</t>
  </si>
  <si>
    <t>7577199645@vtext.com</t>
  </si>
  <si>
    <t>0010298</t>
  </si>
  <si>
    <t>046982</t>
  </si>
  <si>
    <t>BOULAY</t>
  </si>
  <si>
    <t>174 Pine Dr</t>
  </si>
  <si>
    <t>Poca</t>
  </si>
  <si>
    <t>3049908413@tmomail.net</t>
  </si>
  <si>
    <t>46983</t>
  </si>
  <si>
    <t>LUIS MERCED</t>
  </si>
  <si>
    <t>0036954</t>
  </si>
  <si>
    <t>046983</t>
  </si>
  <si>
    <t>163 Alan Dr Apt 9</t>
  </si>
  <si>
    <t>7577252358@vtext.com</t>
  </si>
  <si>
    <t>46986</t>
  </si>
  <si>
    <t>DANIEL MCLIECHEY</t>
  </si>
  <si>
    <t>0089979</t>
  </si>
  <si>
    <t>046986</t>
  </si>
  <si>
    <t>MCLIECHEY</t>
  </si>
  <si>
    <t>23324</t>
  </si>
  <si>
    <t>7578310437@tmomail.net</t>
  </si>
  <si>
    <t>46987</t>
  </si>
  <si>
    <t>JIMMY HARRIS</t>
  </si>
  <si>
    <t>0614529</t>
  </si>
  <si>
    <t>046987</t>
  </si>
  <si>
    <t>5055 Highway 319 East</t>
  </si>
  <si>
    <t>8438555508@vtext.com</t>
  </si>
  <si>
    <t>46988</t>
  </si>
  <si>
    <t>CHARLES DARNELL</t>
  </si>
  <si>
    <t>0004937</t>
  </si>
  <si>
    <t>046988</t>
  </si>
  <si>
    <t>CDARNEL</t>
  </si>
  <si>
    <t>DARNELL</t>
  </si>
  <si>
    <t>5405138363@vtext.com</t>
  </si>
  <si>
    <t>0015206</t>
  </si>
  <si>
    <t>046990</t>
  </si>
  <si>
    <t>MAHMOOD</t>
  </si>
  <si>
    <t>11908 Rutherford Dr</t>
  </si>
  <si>
    <t>5407921927@vtext.com</t>
  </si>
  <si>
    <t>0907816</t>
  </si>
  <si>
    <t>046993</t>
  </si>
  <si>
    <t>VENTURA</t>
  </si>
  <si>
    <t>RUBEN</t>
  </si>
  <si>
    <t>31 Stevens Avenue</t>
  </si>
  <si>
    <t>9787018542@vtext.com</t>
  </si>
  <si>
    <t>46997</t>
  </si>
  <si>
    <t>PHILIP CAPELLO</t>
  </si>
  <si>
    <t>0004246</t>
  </si>
  <si>
    <t>046997</t>
  </si>
  <si>
    <t>CAPELLO</t>
  </si>
  <si>
    <t>94 ALPINE STREET</t>
  </si>
  <si>
    <t>6034514367@tmomail.net</t>
  </si>
  <si>
    <t>46998</t>
  </si>
  <si>
    <t>ROBERTS BERENGUER</t>
  </si>
  <si>
    <t>0012856</t>
  </si>
  <si>
    <t>046998</t>
  </si>
  <si>
    <t>BERENGUER</t>
  </si>
  <si>
    <t>5700 SW 127TH AVENUE</t>
  </si>
  <si>
    <t>APT 1117</t>
  </si>
  <si>
    <t>7864401454@tmomail.net</t>
  </si>
  <si>
    <t>0026674</t>
  </si>
  <si>
    <t>047001</t>
  </si>
  <si>
    <t>ANDRE</t>
  </si>
  <si>
    <t>405 ATLANTIC ST</t>
  </si>
  <si>
    <t>APT 20J</t>
  </si>
  <si>
    <t>2039043004@tmomail.net</t>
  </si>
  <si>
    <t>47007</t>
  </si>
  <si>
    <t>FRED JONES</t>
  </si>
  <si>
    <t>0022269</t>
  </si>
  <si>
    <t>047007</t>
  </si>
  <si>
    <t>FRED</t>
  </si>
  <si>
    <t>3159520053@tmomail.net</t>
  </si>
  <si>
    <t>47008</t>
  </si>
  <si>
    <t>TYRELL WILKINS</t>
  </si>
  <si>
    <t>0007617</t>
  </si>
  <si>
    <t>047008</t>
  </si>
  <si>
    <t>WILKINS</t>
  </si>
  <si>
    <t>TYRELL</t>
  </si>
  <si>
    <t>1 LINDA LN</t>
  </si>
  <si>
    <t>FORESTDALE</t>
  </si>
  <si>
    <t>02644</t>
  </si>
  <si>
    <t>5084540664@tmomail.net</t>
  </si>
  <si>
    <t>47012</t>
  </si>
  <si>
    <t>ROBERT PUSHEE</t>
  </si>
  <si>
    <t>0615559</t>
  </si>
  <si>
    <t>047012</t>
  </si>
  <si>
    <t>PUSHEE</t>
  </si>
  <si>
    <t>5 Durham Ave</t>
  </si>
  <si>
    <t>Claremont</t>
  </si>
  <si>
    <t>6038183357@tmomail.net</t>
  </si>
  <si>
    <t>47013</t>
  </si>
  <si>
    <t>ZACHARY ARRUDA</t>
  </si>
  <si>
    <t>0009183</t>
  </si>
  <si>
    <t>047013</t>
  </si>
  <si>
    <t>ARRUDA</t>
  </si>
  <si>
    <t>ZACHARY</t>
  </si>
  <si>
    <t>Fall River</t>
  </si>
  <si>
    <t>5084046668@vzwpix.com</t>
  </si>
  <si>
    <t>0745893</t>
  </si>
  <si>
    <t>047014</t>
  </si>
  <si>
    <t>OZUNA</t>
  </si>
  <si>
    <t>31 Dorchester Ave</t>
  </si>
  <si>
    <t>4012198351@vtext.com</t>
  </si>
  <si>
    <t>47016</t>
  </si>
  <si>
    <t>0028654</t>
  </si>
  <si>
    <t>047016</t>
  </si>
  <si>
    <t>1070 IYANNOUGH RTE 132</t>
  </si>
  <si>
    <t>ADL/SHS-SHANE KELLY</t>
  </si>
  <si>
    <t>5084044776@tmomail.net</t>
  </si>
  <si>
    <t>0718023</t>
  </si>
  <si>
    <t>047019</t>
  </si>
  <si>
    <t>DENIS</t>
  </si>
  <si>
    <t>ERICK</t>
  </si>
  <si>
    <t>95 Spruce St</t>
  </si>
  <si>
    <t>5082253901@tmomail.net</t>
  </si>
  <si>
    <t>0015586</t>
  </si>
  <si>
    <t>047021</t>
  </si>
  <si>
    <t>BORGES</t>
  </si>
  <si>
    <t>9784791029@tmomail.net</t>
  </si>
  <si>
    <t>0541391</t>
  </si>
  <si>
    <t>047022</t>
  </si>
  <si>
    <t>SIMONDS</t>
  </si>
  <si>
    <t>405 WESTERN AVE</t>
  </si>
  <si>
    <t>ADL/SHS-ALEX SIMONDS</t>
  </si>
  <si>
    <t>SOUTH PORTLAND</t>
  </si>
  <si>
    <t>04116</t>
  </si>
  <si>
    <t>CHARLAND, TOM</t>
  </si>
  <si>
    <t>2073149501@tmomail.net</t>
  </si>
  <si>
    <t>47024</t>
  </si>
  <si>
    <t>RICKEY MOTTLEY</t>
  </si>
  <si>
    <t>0802918</t>
  </si>
  <si>
    <t>047024</t>
  </si>
  <si>
    <t>MOTTLEY</t>
  </si>
  <si>
    <t>RICKEY</t>
  </si>
  <si>
    <t>22 Mansur St.</t>
  </si>
  <si>
    <t>Roslindale</t>
  </si>
  <si>
    <t>02131</t>
  </si>
  <si>
    <t>6176910646@vtext.com</t>
  </si>
  <si>
    <t>47025</t>
  </si>
  <si>
    <t>JAMES DEMOURA</t>
  </si>
  <si>
    <t>0004747</t>
  </si>
  <si>
    <t>047025</t>
  </si>
  <si>
    <t>DEMOURA</t>
  </si>
  <si>
    <t>163 LITTLE RIVER RD</t>
  </si>
  <si>
    <t>Berwick</t>
  </si>
  <si>
    <t>2072759793@tmomail.net</t>
  </si>
  <si>
    <t>0001232</t>
  </si>
  <si>
    <t>047026</t>
  </si>
  <si>
    <t>BEST</t>
  </si>
  <si>
    <t>VONZELL</t>
  </si>
  <si>
    <t>Hyde Park</t>
  </si>
  <si>
    <t>6172598395@tmomail.net</t>
  </si>
  <si>
    <t>0001111</t>
  </si>
  <si>
    <t>BOLAND</t>
  </si>
  <si>
    <t>127 Old Dover Road</t>
  </si>
  <si>
    <t>6034514365@tmomail.net</t>
  </si>
  <si>
    <t>0561647</t>
  </si>
  <si>
    <t>047032</t>
  </si>
  <si>
    <t>9521 Delaney Creek Blvd.</t>
  </si>
  <si>
    <t>Apt. 417</t>
  </si>
  <si>
    <t>8138931473@tmomail.net</t>
  </si>
  <si>
    <t>47039</t>
  </si>
  <si>
    <t>0817999</t>
  </si>
  <si>
    <t>047039</t>
  </si>
  <si>
    <t>GULLEY</t>
  </si>
  <si>
    <t>AUNDRAY</t>
  </si>
  <si>
    <t>1640 Southern Hills Dr</t>
  </si>
  <si>
    <t>5014284082@VTEXT.COM</t>
  </si>
  <si>
    <t>0029892</t>
  </si>
  <si>
    <t>RAI</t>
  </si>
  <si>
    <t>TARA</t>
  </si>
  <si>
    <t>43 North Worcester Ave</t>
  </si>
  <si>
    <t>Worcester</t>
  </si>
  <si>
    <t>7746350742@tmomail.net</t>
  </si>
  <si>
    <t>47042</t>
  </si>
  <si>
    <t>MICHAEL GORDON</t>
  </si>
  <si>
    <t>0001281</t>
  </si>
  <si>
    <t>047042</t>
  </si>
  <si>
    <t>GORDON</t>
  </si>
  <si>
    <t>65 MacArthur Drive</t>
  </si>
  <si>
    <t>4015412128@tmomail.net</t>
  </si>
  <si>
    <t>0001180</t>
  </si>
  <si>
    <t>047043</t>
  </si>
  <si>
    <t>GAQUIN JR</t>
  </si>
  <si>
    <t>120 Bryant Street</t>
  </si>
  <si>
    <t>West Bridgewater</t>
  </si>
  <si>
    <t>5086659920@tmomail.net</t>
  </si>
  <si>
    <t>47044</t>
  </si>
  <si>
    <t>RICHARD LOSARDO</t>
  </si>
  <si>
    <t>0787358</t>
  </si>
  <si>
    <t>047044</t>
  </si>
  <si>
    <t>LOSARDO</t>
  </si>
  <si>
    <t>146 Hanover Street</t>
  </si>
  <si>
    <t>7817962058@tmomail.net</t>
  </si>
  <si>
    <t>47051</t>
  </si>
  <si>
    <t>EDWARD WILSON</t>
  </si>
  <si>
    <t>0001214</t>
  </si>
  <si>
    <t>047051</t>
  </si>
  <si>
    <t>102 E Liberty St</t>
  </si>
  <si>
    <t>1 rear</t>
  </si>
  <si>
    <t>8608012925@tmomail.net</t>
  </si>
  <si>
    <t>47055</t>
  </si>
  <si>
    <t>ALBERT ELSER</t>
  </si>
  <si>
    <t>0787085</t>
  </si>
  <si>
    <t>047055</t>
  </si>
  <si>
    <t>ELSER</t>
  </si>
  <si>
    <t>ALBERT</t>
  </si>
  <si>
    <t>108 Pine St.</t>
  </si>
  <si>
    <t>Wurtsboro</t>
  </si>
  <si>
    <t>12790</t>
  </si>
  <si>
    <t>8456370013@vtext.com</t>
  </si>
  <si>
    <t>47056</t>
  </si>
  <si>
    <t>FRANCIS PIPER</t>
  </si>
  <si>
    <t>0917716</t>
  </si>
  <si>
    <t>047056</t>
  </si>
  <si>
    <t>PIPER</t>
  </si>
  <si>
    <t>116 Cardinal Rd</t>
  </si>
  <si>
    <t>8454903108@vtext.com</t>
  </si>
  <si>
    <t>47059</t>
  </si>
  <si>
    <t>ROGER IMHOFF</t>
  </si>
  <si>
    <t>0856617</t>
  </si>
  <si>
    <t>047059</t>
  </si>
  <si>
    <t>IMHOFF</t>
  </si>
  <si>
    <t>213 Fiske Road</t>
  </si>
  <si>
    <t>West Chazy</t>
  </si>
  <si>
    <t>8024978234@vtext.com</t>
  </si>
  <si>
    <t>47060</t>
  </si>
  <si>
    <t>EDWARD GRULLON PEREZ</t>
  </si>
  <si>
    <t>0002444</t>
  </si>
  <si>
    <t>047060</t>
  </si>
  <si>
    <t>GRULLON PEREZ</t>
  </si>
  <si>
    <t>118 Lowell Ave</t>
  </si>
  <si>
    <t>4017863971@vtext.com</t>
  </si>
  <si>
    <t>47063</t>
  </si>
  <si>
    <t>0011098</t>
  </si>
  <si>
    <t>047063</t>
  </si>
  <si>
    <t>Illion</t>
  </si>
  <si>
    <t>3159831656@vtext.com</t>
  </si>
  <si>
    <t>47064</t>
  </si>
  <si>
    <t>PAUL BIBEAU</t>
  </si>
  <si>
    <t>0003483</t>
  </si>
  <si>
    <t>047064</t>
  </si>
  <si>
    <t>BIBEAU</t>
  </si>
  <si>
    <t>515 Dickinson Street</t>
  </si>
  <si>
    <t>5082507662@tmomail.net</t>
  </si>
  <si>
    <t>JOEL BIDWELL</t>
  </si>
  <si>
    <t>0025072</t>
  </si>
  <si>
    <t>BIDWELL</t>
  </si>
  <si>
    <t>51 Smithers Road</t>
  </si>
  <si>
    <t>3159804912@vtext.com</t>
  </si>
  <si>
    <t>47074</t>
  </si>
  <si>
    <t>SCOTT DOBROWOLSKI</t>
  </si>
  <si>
    <t>0017293</t>
  </si>
  <si>
    <t>047074</t>
  </si>
  <si>
    <t>DOBROWOLSKI</t>
  </si>
  <si>
    <t>2900S Wheelock rd.</t>
  </si>
  <si>
    <t>lyndonville</t>
  </si>
  <si>
    <t>8023698320@vtext.com</t>
  </si>
  <si>
    <t>0661512</t>
  </si>
  <si>
    <t>047075</t>
  </si>
  <si>
    <t>LICATA</t>
  </si>
  <si>
    <t>3451 W Ridge Road</t>
  </si>
  <si>
    <t>5855539664@tmomail.net</t>
  </si>
  <si>
    <t>0900589</t>
  </si>
  <si>
    <t>047078</t>
  </si>
  <si>
    <t>FARRELL</t>
  </si>
  <si>
    <t>BRENDAN</t>
  </si>
  <si>
    <t>47 goodrich hill road</t>
  </si>
  <si>
    <t>berkshire</t>
  </si>
  <si>
    <t>6075915386@vtext.com</t>
  </si>
  <si>
    <t>47085</t>
  </si>
  <si>
    <t>MCLEOD CHISI-MULENJE</t>
  </si>
  <si>
    <t>0644419</t>
  </si>
  <si>
    <t>047085</t>
  </si>
  <si>
    <t>CHISI-MULENJE</t>
  </si>
  <si>
    <t>58 Hartfield Dr</t>
  </si>
  <si>
    <t>5859539611@vtext.com</t>
  </si>
  <si>
    <t>CONRAD FUCHS</t>
  </si>
  <si>
    <t>0603274</t>
  </si>
  <si>
    <t>FUCHS</t>
  </si>
  <si>
    <t>CONRAD</t>
  </si>
  <si>
    <t>93 Bram Hill Rd</t>
  </si>
  <si>
    <t>5857380613@vtext.com</t>
  </si>
  <si>
    <t>0004279</t>
  </si>
  <si>
    <t>047087</t>
  </si>
  <si>
    <t>MARC</t>
  </si>
  <si>
    <t>60932</t>
  </si>
  <si>
    <t>8608196496@vtext.com</t>
  </si>
  <si>
    <t>0534545</t>
  </si>
  <si>
    <t>047091</t>
  </si>
  <si>
    <t>COLE</t>
  </si>
  <si>
    <t>7169361043@tmomail.net</t>
  </si>
  <si>
    <t>0840116</t>
  </si>
  <si>
    <t>047094</t>
  </si>
  <si>
    <t>DARIUS</t>
  </si>
  <si>
    <t>8 colonial drive</t>
  </si>
  <si>
    <t>new Paltz</t>
  </si>
  <si>
    <t>12561</t>
  </si>
  <si>
    <t>8458633216@vtext.com</t>
  </si>
  <si>
    <t>47098</t>
  </si>
  <si>
    <t>0013011</t>
  </si>
  <si>
    <t>047098</t>
  </si>
  <si>
    <t>SAUR</t>
  </si>
  <si>
    <t>2935 Maple St</t>
  </si>
  <si>
    <t>Erie</t>
  </si>
  <si>
    <t>8146513412@vtext.com</t>
  </si>
  <si>
    <t>47100</t>
  </si>
  <si>
    <t>PAUL FLAK</t>
  </si>
  <si>
    <t>0014605</t>
  </si>
  <si>
    <t>047100</t>
  </si>
  <si>
    <t>FLAK</t>
  </si>
  <si>
    <t>4132 Brandes St</t>
  </si>
  <si>
    <t>8148064048@vtext.com</t>
  </si>
  <si>
    <t>0786202</t>
  </si>
  <si>
    <t>KIMBERLING</t>
  </si>
  <si>
    <t>425 SHERMAN AVE</t>
  </si>
  <si>
    <t>#B04</t>
  </si>
  <si>
    <t>PEEKSKILL</t>
  </si>
  <si>
    <t>10566</t>
  </si>
  <si>
    <t>9149120158@tmomail.net</t>
  </si>
  <si>
    <t>47106</t>
  </si>
  <si>
    <t>AVARIE POITIER</t>
  </si>
  <si>
    <t>0010306</t>
  </si>
  <si>
    <t>047106</t>
  </si>
  <si>
    <t>POITIER</t>
  </si>
  <si>
    <t>AVARIE</t>
  </si>
  <si>
    <t>Bellport</t>
  </si>
  <si>
    <t>5165231363@tmomail.net</t>
  </si>
  <si>
    <t>47107</t>
  </si>
  <si>
    <t>JUSTIN INMAN-STREETY</t>
  </si>
  <si>
    <t>0584094</t>
  </si>
  <si>
    <t>047107</t>
  </si>
  <si>
    <t>INMAN-STREETY</t>
  </si>
  <si>
    <t>1552 E 53RD ST</t>
  </si>
  <si>
    <t>7187902629@tmomail.net</t>
  </si>
  <si>
    <t>JORDAN BARTLETT</t>
  </si>
  <si>
    <t>0007385</t>
  </si>
  <si>
    <t>BARTLETT</t>
  </si>
  <si>
    <t>128-58 234th St</t>
  </si>
  <si>
    <t>Rosedale</t>
  </si>
  <si>
    <t>7189082409@tmomail.net</t>
  </si>
  <si>
    <t>47111</t>
  </si>
  <si>
    <t>LOUIE DIAZ</t>
  </si>
  <si>
    <t>0002568</t>
  </si>
  <si>
    <t>047111</t>
  </si>
  <si>
    <t>LOUIE</t>
  </si>
  <si>
    <t>1695 Madison Avenue</t>
  </si>
  <si>
    <t>Apartment 12H</t>
  </si>
  <si>
    <t>9175490203@tmomail.net</t>
  </si>
  <si>
    <t>47112</t>
  </si>
  <si>
    <t>KARL BELL</t>
  </si>
  <si>
    <t>0631721</t>
  </si>
  <si>
    <t>047112</t>
  </si>
  <si>
    <t>1086 East 57th. Street</t>
  </si>
  <si>
    <t>7184151547@tmomail.net</t>
  </si>
  <si>
    <t>47113</t>
  </si>
  <si>
    <t>COLIN ROBERTSON</t>
  </si>
  <si>
    <t>0000778</t>
  </si>
  <si>
    <t>047113</t>
  </si>
  <si>
    <t>ROBERTSON</t>
  </si>
  <si>
    <t>575 Haig ST</t>
  </si>
  <si>
    <t>Baldwin</t>
  </si>
  <si>
    <t>7014093194@tmomail.net</t>
  </si>
  <si>
    <t>47115</t>
  </si>
  <si>
    <t>DAVID FOURNIER</t>
  </si>
  <si>
    <t>0818138</t>
  </si>
  <si>
    <t>047115</t>
  </si>
  <si>
    <t>FOURNIER</t>
  </si>
  <si>
    <t>Plainfield</t>
  </si>
  <si>
    <t>63742</t>
  </si>
  <si>
    <t>8607103066@tmomail.net</t>
  </si>
  <si>
    <t>BRUCE SLATTERY</t>
  </si>
  <si>
    <t>0041574</t>
  </si>
  <si>
    <t>047117</t>
  </si>
  <si>
    <t>SLATTERY</t>
  </si>
  <si>
    <t>160 Evans Place</t>
  </si>
  <si>
    <t>Saddle Brook</t>
  </si>
  <si>
    <t>7327622809@tmomail.net</t>
  </si>
  <si>
    <t>47119</t>
  </si>
  <si>
    <t>WILLIAM HOSS</t>
  </si>
  <si>
    <t>0019141</t>
  </si>
  <si>
    <t>047119</t>
  </si>
  <si>
    <t>HOSS</t>
  </si>
  <si>
    <t>4237504415@tmomail.net</t>
  </si>
  <si>
    <t>47120</t>
  </si>
  <si>
    <t>ARNOLD LARSEN</t>
  </si>
  <si>
    <t>0031237</t>
  </si>
  <si>
    <t>047120</t>
  </si>
  <si>
    <t>LARSEN</t>
  </si>
  <si>
    <t>9 Puritan Avenue</t>
  </si>
  <si>
    <t>Mount Sinai</t>
  </si>
  <si>
    <t>6317149560@tmomail.net</t>
  </si>
  <si>
    <t>47122</t>
  </si>
  <si>
    <t>AARON HARTWECK</t>
  </si>
  <si>
    <t>0612549</t>
  </si>
  <si>
    <t>047122</t>
  </si>
  <si>
    <t>HARTWECK</t>
  </si>
  <si>
    <t>2822 CASHWELL DR</t>
  </si>
  <si>
    <t>ADL/SHS-AARON HARTWECK</t>
  </si>
  <si>
    <t>27534</t>
  </si>
  <si>
    <t>2524148868@vtext.com</t>
  </si>
  <si>
    <t>47131</t>
  </si>
  <si>
    <t>ALLISON REID</t>
  </si>
  <si>
    <t>0020149</t>
  </si>
  <si>
    <t>047131</t>
  </si>
  <si>
    <t>REID</t>
  </si>
  <si>
    <t>ALLISON</t>
  </si>
  <si>
    <t>8500 SHOWS RD</t>
  </si>
  <si>
    <t>3344981273@tmomail.net</t>
  </si>
  <si>
    <t>47135</t>
  </si>
  <si>
    <t>JOHN LYONS</t>
  </si>
  <si>
    <t>0574434</t>
  </si>
  <si>
    <t>047135</t>
  </si>
  <si>
    <t>LYONS</t>
  </si>
  <si>
    <t>1813 River Rd</t>
  </si>
  <si>
    <t>2766964340@vtext.com</t>
  </si>
  <si>
    <t>47136</t>
  </si>
  <si>
    <t>KIM MORGAN</t>
  </si>
  <si>
    <t>0545699</t>
  </si>
  <si>
    <t>047136</t>
  </si>
  <si>
    <t>MORGAN</t>
  </si>
  <si>
    <t>6123 Rainwater Road</t>
  </si>
  <si>
    <t>Wallace</t>
  </si>
  <si>
    <t>8438559879@vtext.com</t>
  </si>
  <si>
    <t>47138</t>
  </si>
  <si>
    <t>STEPHEN BARFIELD</t>
  </si>
  <si>
    <t>0897546</t>
  </si>
  <si>
    <t>047138</t>
  </si>
  <si>
    <t>BARFIELD</t>
  </si>
  <si>
    <t>3015 HUGO RD</t>
  </si>
  <si>
    <t>8438552652@vtext.com</t>
  </si>
  <si>
    <t>SCOTT FLEURIE</t>
  </si>
  <si>
    <t>0512731</t>
  </si>
  <si>
    <t>FLEURIE</t>
  </si>
  <si>
    <t>2 BENTON RD STE G</t>
  </si>
  <si>
    <t>ADL/SHS-SCOTT FLEURIE</t>
  </si>
  <si>
    <t>7249006119@vtext.com</t>
  </si>
  <si>
    <t>0723452</t>
  </si>
  <si>
    <t>047159</t>
  </si>
  <si>
    <t>3201 MACON RD STE 139</t>
  </si>
  <si>
    <t>ADL/SHS-RONALD GARRETT</t>
  </si>
  <si>
    <t>31906</t>
  </si>
  <si>
    <t>7066174194@vtext.com</t>
  </si>
  <si>
    <t>0999615</t>
  </si>
  <si>
    <t>CHRISTIAN</t>
  </si>
  <si>
    <t>308 Teakwood Terrace</t>
  </si>
  <si>
    <t>Stockbridge</t>
  </si>
  <si>
    <t>4704080606@tmomail.net</t>
  </si>
  <si>
    <t>0535971</t>
  </si>
  <si>
    <t>047164</t>
  </si>
  <si>
    <t>410 Taylor St</t>
  </si>
  <si>
    <t>Apt. 202E</t>
  </si>
  <si>
    <t>6019780048@VTEXT.COM</t>
  </si>
  <si>
    <t>47166</t>
  </si>
  <si>
    <t>JOHNATHAN BLACK</t>
  </si>
  <si>
    <t>0877167</t>
  </si>
  <si>
    <t>047166</t>
  </si>
  <si>
    <t>BLACK</t>
  </si>
  <si>
    <t>JOHNATHAN</t>
  </si>
  <si>
    <t>6650 Nicholsville Road</t>
  </si>
  <si>
    <t>Thomasville</t>
  </si>
  <si>
    <t>3345451628@vtext.com</t>
  </si>
  <si>
    <t>0575332</t>
  </si>
  <si>
    <t>047172</t>
  </si>
  <si>
    <t>CARGILL</t>
  </si>
  <si>
    <t>2055803459@tmomail.net</t>
  </si>
  <si>
    <t>47180</t>
  </si>
  <si>
    <t>STEVE ROYSTER</t>
  </si>
  <si>
    <t>0890822</t>
  </si>
  <si>
    <t>047180</t>
  </si>
  <si>
    <t>ROYSTER</t>
  </si>
  <si>
    <t>2172 RESCUE RD</t>
  </si>
  <si>
    <t>Union Grove</t>
  </si>
  <si>
    <t>2562703922@vtext.com</t>
  </si>
  <si>
    <t>47190</t>
  </si>
  <si>
    <t>JARVIS BURGESS</t>
  </si>
  <si>
    <t>0500165</t>
  </si>
  <si>
    <t>047190</t>
  </si>
  <si>
    <t>JARVIS</t>
  </si>
  <si>
    <t>30667</t>
  </si>
  <si>
    <t>7063667171@vtext.com</t>
  </si>
  <si>
    <t>CHOCKDI DONHAM</t>
  </si>
  <si>
    <t>0940957</t>
  </si>
  <si>
    <t>DONHAM</t>
  </si>
  <si>
    <t>CHOCKDI</t>
  </si>
  <si>
    <t>1536 Wesley st</t>
  </si>
  <si>
    <t>7027214001@tmomail.net</t>
  </si>
  <si>
    <t>0117200</t>
  </si>
  <si>
    <t>047209</t>
  </si>
  <si>
    <t>HEMINGTON</t>
  </si>
  <si>
    <t>3638 Bayonne Dr SE</t>
  </si>
  <si>
    <t>5033836683@vtext.com</t>
  </si>
  <si>
    <t>47212</t>
  </si>
  <si>
    <t>JOEL GUTIERREZ</t>
  </si>
  <si>
    <t>0780676</t>
  </si>
  <si>
    <t>047212</t>
  </si>
  <si>
    <t>GUTIERREZ</t>
  </si>
  <si>
    <t>903 W BOULEVARD N</t>
  </si>
  <si>
    <t>GRANGER</t>
  </si>
  <si>
    <t>5094284028@tmomail.net</t>
  </si>
  <si>
    <t>47216</t>
  </si>
  <si>
    <t>PATRICK OKEEFE</t>
  </si>
  <si>
    <t>0908194</t>
  </si>
  <si>
    <t>047216</t>
  </si>
  <si>
    <t>OKEEFE</t>
  </si>
  <si>
    <t>Brush Prairie</t>
  </si>
  <si>
    <t>3604723040@tmomail.net</t>
  </si>
  <si>
    <t>47218</t>
  </si>
  <si>
    <t>DALE MEYER</t>
  </si>
  <si>
    <t>0837625</t>
  </si>
  <si>
    <t>047218</t>
  </si>
  <si>
    <t>MEYER</t>
  </si>
  <si>
    <t>DALE</t>
  </si>
  <si>
    <t>1495 se maple loop</t>
  </si>
  <si>
    <t>5035191664@tmomail.net</t>
  </si>
  <si>
    <t>47227</t>
  </si>
  <si>
    <t>MARTINEZ CHRYSOSTOM</t>
  </si>
  <si>
    <t>0906602</t>
  </si>
  <si>
    <t>047227</t>
  </si>
  <si>
    <t>MCHRYS0</t>
  </si>
  <si>
    <t>CHRYSOSTOM</t>
  </si>
  <si>
    <t>4221 w Armour St</t>
  </si>
  <si>
    <t>2062099387@tmomail.net</t>
  </si>
  <si>
    <t>47228</t>
  </si>
  <si>
    <t>MICHAEL BRISCOE</t>
  </si>
  <si>
    <t>047228</t>
  </si>
  <si>
    <t>BRISCOE</t>
  </si>
  <si>
    <t>171 BUCHANON RD</t>
  </si>
  <si>
    <t>5098903128@vtext.com</t>
  </si>
  <si>
    <t>47230</t>
  </si>
  <si>
    <t>JEREMY GORST</t>
  </si>
  <si>
    <t>0708602</t>
  </si>
  <si>
    <t>047230</t>
  </si>
  <si>
    <t>GORST</t>
  </si>
  <si>
    <t>7901 W CLEARWATER AVE</t>
  </si>
  <si>
    <t>UNIT 138</t>
  </si>
  <si>
    <t>KENNEWICK</t>
  </si>
  <si>
    <t>99336</t>
  </si>
  <si>
    <t>BDYSON0</t>
  </si>
  <si>
    <t>DYSON, BRANDON</t>
  </si>
  <si>
    <t>5097011250@tmomail.net</t>
  </si>
  <si>
    <t>47232</t>
  </si>
  <si>
    <t>RICHARD GRAY</t>
  </si>
  <si>
    <t>0730903</t>
  </si>
  <si>
    <t>047232</t>
  </si>
  <si>
    <t>GRAY</t>
  </si>
  <si>
    <t>3904 Wilkesboro ave</t>
  </si>
  <si>
    <t>Modesto</t>
  </si>
  <si>
    <t>2092691998@tmomail.net</t>
  </si>
  <si>
    <t>47237</t>
  </si>
  <si>
    <t>RIKKI STYLES</t>
  </si>
  <si>
    <t>0100281</t>
  </si>
  <si>
    <t>047237</t>
  </si>
  <si>
    <t>STYLES</t>
  </si>
  <si>
    <t>RIKKI</t>
  </si>
  <si>
    <t>7026614638@tmomail.net</t>
  </si>
  <si>
    <t>0878223</t>
  </si>
  <si>
    <t>047252</t>
  </si>
  <si>
    <t>BURDICK</t>
  </si>
  <si>
    <t>2905 S BAY RD NE</t>
  </si>
  <si>
    <t>3603901135@tmomail.net</t>
  </si>
  <si>
    <t>47256</t>
  </si>
  <si>
    <t>DAVID HUMPHREY</t>
  </si>
  <si>
    <t>0618991</t>
  </si>
  <si>
    <t>047256</t>
  </si>
  <si>
    <t>HUMPHREY</t>
  </si>
  <si>
    <t>1422 MILBANKE DRIVE SE</t>
  </si>
  <si>
    <t>OLYMPIA</t>
  </si>
  <si>
    <t>2533255413@tmomail.net</t>
  </si>
  <si>
    <t>47263</t>
  </si>
  <si>
    <t>JAMES FELKER</t>
  </si>
  <si>
    <t>0790089</t>
  </si>
  <si>
    <t>047263</t>
  </si>
  <si>
    <t>FELKER</t>
  </si>
  <si>
    <t>336 36th St</t>
  </si>
  <si>
    <t>bellingham</t>
  </si>
  <si>
    <t>3604722049@vtext.com</t>
  </si>
  <si>
    <t>47264</t>
  </si>
  <si>
    <t>PATRICK GAGNON</t>
  </si>
  <si>
    <t>0550855</t>
  </si>
  <si>
    <t>047264</t>
  </si>
  <si>
    <t>GAGNON</t>
  </si>
  <si>
    <t>2423 Pacific Ave.</t>
  </si>
  <si>
    <t>3608206491@vtext.com</t>
  </si>
  <si>
    <t>47270</t>
  </si>
  <si>
    <t>WILLA GREEN</t>
  </si>
  <si>
    <t>0665059</t>
  </si>
  <si>
    <t>047270</t>
  </si>
  <si>
    <t>WILLA</t>
  </si>
  <si>
    <t>5054479428@tmomail.net</t>
  </si>
  <si>
    <t>0028183</t>
  </si>
  <si>
    <t>1874 Alizarin Ave</t>
  </si>
  <si>
    <t>Apt #2</t>
  </si>
  <si>
    <t>Kuna</t>
  </si>
  <si>
    <t>2085803354@vtext.com</t>
  </si>
  <si>
    <t>0005223</t>
  </si>
  <si>
    <t>047280</t>
  </si>
  <si>
    <t>HARLEY</t>
  </si>
  <si>
    <t>327 S. Division St</t>
  </si>
  <si>
    <t>Apt# 34</t>
  </si>
  <si>
    <t>Soap Lake</t>
  </si>
  <si>
    <t>5097011324@tmomail.net</t>
  </si>
  <si>
    <t>GABRIEL LAPONTE</t>
  </si>
  <si>
    <t>0015255</t>
  </si>
  <si>
    <t>LAPONTE</t>
  </si>
  <si>
    <t>749 RIVERSIDE DRIVE</t>
  </si>
  <si>
    <t>3609468710@vtext.com</t>
  </si>
  <si>
    <t>47289</t>
  </si>
  <si>
    <t>JUSTIN MATTOCKS</t>
  </si>
  <si>
    <t>0524231</t>
  </si>
  <si>
    <t>047289</t>
  </si>
  <si>
    <t>MATTOCKS</t>
  </si>
  <si>
    <t>4710 E Brown Ave</t>
  </si>
  <si>
    <t>5598064542@tmomail.net</t>
  </si>
  <si>
    <t>0018259</t>
  </si>
  <si>
    <t>WICKLANDER</t>
  </si>
  <si>
    <t>610 Irvine ST</t>
  </si>
  <si>
    <t>Chippewa Falls</t>
  </si>
  <si>
    <t>7154922473@tmomail.net</t>
  </si>
  <si>
    <t>0942912</t>
  </si>
  <si>
    <t>047293</t>
  </si>
  <si>
    <t>FLENNIKEN</t>
  </si>
  <si>
    <t>207 S. 1st St.</t>
  </si>
  <si>
    <t>4177584630@vtext.com</t>
  </si>
  <si>
    <t>47298</t>
  </si>
  <si>
    <t>KEVIN SPECHT</t>
  </si>
  <si>
    <t>0710012</t>
  </si>
  <si>
    <t>047298</t>
  </si>
  <si>
    <t>SPECHT</t>
  </si>
  <si>
    <t>911 Garfield St</t>
  </si>
  <si>
    <t>Lincoln</t>
  </si>
  <si>
    <t>68502</t>
  </si>
  <si>
    <t>4028385149@tmomail.net</t>
  </si>
  <si>
    <t>47314</t>
  </si>
  <si>
    <t>MARC TRAVERS</t>
  </si>
  <si>
    <t>0556829</t>
  </si>
  <si>
    <t>047314</t>
  </si>
  <si>
    <t>MTRAVER</t>
  </si>
  <si>
    <t>TRAVERS</t>
  </si>
  <si>
    <t>4024823431@tmomail.net</t>
  </si>
  <si>
    <t>DANIEL MCKNIGHT</t>
  </si>
  <si>
    <t>0064154</t>
  </si>
  <si>
    <t>MCKNIGHT</t>
  </si>
  <si>
    <t>5022 Grant Rd</t>
  </si>
  <si>
    <t>Morrisville</t>
  </si>
  <si>
    <t>4178341635@vtext.com</t>
  </si>
  <si>
    <t>47317</t>
  </si>
  <si>
    <t>TARRANCE DONALDSON</t>
  </si>
  <si>
    <t>0028464</t>
  </si>
  <si>
    <t>047317</t>
  </si>
  <si>
    <t>DONALDSON</t>
  </si>
  <si>
    <t>TARRANCE</t>
  </si>
  <si>
    <t>1271 Hurst Dr</t>
  </si>
  <si>
    <t>Enid</t>
  </si>
  <si>
    <t>5805321629@vtext.com</t>
  </si>
  <si>
    <t>47322</t>
  </si>
  <si>
    <t>JUNNY SAUSAL</t>
  </si>
  <si>
    <t>0837666</t>
  </si>
  <si>
    <t>047322</t>
  </si>
  <si>
    <t>SAUSAL</t>
  </si>
  <si>
    <t>JUNNY</t>
  </si>
  <si>
    <t>8087669352@vtext.com</t>
  </si>
  <si>
    <t>47330</t>
  </si>
  <si>
    <t>JAMES JUHASZ</t>
  </si>
  <si>
    <t>0052134</t>
  </si>
  <si>
    <t>047330</t>
  </si>
  <si>
    <t>JUHASZ</t>
  </si>
  <si>
    <t>50 Cottonwood Court</t>
  </si>
  <si>
    <t>Monmouth Junction</t>
  </si>
  <si>
    <t>7326195164@tmomail.net</t>
  </si>
  <si>
    <t>47331</t>
  </si>
  <si>
    <t>ADAIR FERREIRA</t>
  </si>
  <si>
    <t>0002683</t>
  </si>
  <si>
    <t>047331</t>
  </si>
  <si>
    <t>AFERREI</t>
  </si>
  <si>
    <t>FERREIRA</t>
  </si>
  <si>
    <t>ADAIR</t>
  </si>
  <si>
    <t>116 School St</t>
  </si>
  <si>
    <t>Lowell</t>
  </si>
  <si>
    <t>7742399335@vtext.com</t>
  </si>
  <si>
    <t>47336</t>
  </si>
  <si>
    <t>RICHARD MANEGO</t>
  </si>
  <si>
    <t>0282673</t>
  </si>
  <si>
    <t>047336</t>
  </si>
  <si>
    <t>MANEGO</t>
  </si>
  <si>
    <t>1603 23rd Street</t>
  </si>
  <si>
    <t>2289180942@tmomail.net</t>
  </si>
  <si>
    <t>47338</t>
  </si>
  <si>
    <t>CHRISTOPHER AQUILA</t>
  </si>
  <si>
    <t>0590174</t>
  </si>
  <si>
    <t>047338</t>
  </si>
  <si>
    <t>CAQUILA</t>
  </si>
  <si>
    <t>AQUILA</t>
  </si>
  <si>
    <t>4104249884@tmomail.net</t>
  </si>
  <si>
    <t>47344</t>
  </si>
  <si>
    <t>NATHAN BYERS</t>
  </si>
  <si>
    <t>0582916</t>
  </si>
  <si>
    <t>047344</t>
  </si>
  <si>
    <t>NBYERS</t>
  </si>
  <si>
    <t>BYERS</t>
  </si>
  <si>
    <t>4090 HODGES BLVD</t>
  </si>
  <si>
    <t>APT. 912</t>
  </si>
  <si>
    <t>9047490558@tmomail.net</t>
  </si>
  <si>
    <t>47345</t>
  </si>
  <si>
    <t>SABAS MARTINEZ</t>
  </si>
  <si>
    <t>0022848</t>
  </si>
  <si>
    <t>047345</t>
  </si>
  <si>
    <t>SMART12</t>
  </si>
  <si>
    <t>SABAS</t>
  </si>
  <si>
    <t>2510 W KING HWY SH</t>
  </si>
  <si>
    <t>2106201725@tmomail.net</t>
  </si>
  <si>
    <t>47352</t>
  </si>
  <si>
    <t>RONALD JONES</t>
  </si>
  <si>
    <t>0012047</t>
  </si>
  <si>
    <t>047352</t>
  </si>
  <si>
    <t>990 Hoitt Ave</t>
  </si>
  <si>
    <t>9168834798@tmomail.net</t>
  </si>
  <si>
    <t>47353</t>
  </si>
  <si>
    <t>CLAY BEAUBIEN</t>
  </si>
  <si>
    <t>0517706</t>
  </si>
  <si>
    <t>047353</t>
  </si>
  <si>
    <t>CBEAUBI</t>
  </si>
  <si>
    <t>BEAUBIEN</t>
  </si>
  <si>
    <t>CLAY</t>
  </si>
  <si>
    <t>862 Rio Mesa Circle</t>
  </si>
  <si>
    <t>San Miguel</t>
  </si>
  <si>
    <t>8056273226@tmomail.net</t>
  </si>
  <si>
    <t>47359</t>
  </si>
  <si>
    <t>KAYDEN MORRIS</t>
  </si>
  <si>
    <t>0047361</t>
  </si>
  <si>
    <t>047359</t>
  </si>
  <si>
    <t>KAYDEN</t>
  </si>
  <si>
    <t>2025 Sidneywood Rd</t>
  </si>
  <si>
    <t>West Carrollton</t>
  </si>
  <si>
    <t>45449</t>
  </si>
  <si>
    <t>9378465915@vtext.com</t>
  </si>
  <si>
    <t>47361</t>
  </si>
  <si>
    <t>DONALD CRAYCRAFT</t>
  </si>
  <si>
    <t>0026898</t>
  </si>
  <si>
    <t>047361</t>
  </si>
  <si>
    <t>DCRAYCR</t>
  </si>
  <si>
    <t>CRAYCRAFT</t>
  </si>
  <si>
    <t>BEAVER CREEK</t>
  </si>
  <si>
    <t>9377943455@tmomail.net</t>
  </si>
  <si>
    <t>47362</t>
  </si>
  <si>
    <t>NATHAN ELLIS</t>
  </si>
  <si>
    <t>0011007</t>
  </si>
  <si>
    <t>047362</t>
  </si>
  <si>
    <t>NELLIS</t>
  </si>
  <si>
    <t>ELLIS</t>
  </si>
  <si>
    <t>16660 Clyde Ave</t>
  </si>
  <si>
    <t>7739643422@tmomail.net</t>
  </si>
  <si>
    <t>47363</t>
  </si>
  <si>
    <t>JAMES ROCHON</t>
  </si>
  <si>
    <t>0024448</t>
  </si>
  <si>
    <t>047363</t>
  </si>
  <si>
    <t>ROCHON</t>
  </si>
  <si>
    <t>5722730365@tmomail.net</t>
  </si>
  <si>
    <t>47368</t>
  </si>
  <si>
    <t>ISNAN ASHFAQ</t>
  </si>
  <si>
    <t>0011775</t>
  </si>
  <si>
    <t>047368</t>
  </si>
  <si>
    <t>IASHFAQ</t>
  </si>
  <si>
    <t>ASHFAQ</t>
  </si>
  <si>
    <t>ISNAN</t>
  </si>
  <si>
    <t>6046 W 129th Pl</t>
  </si>
  <si>
    <t>Palos Heights</t>
  </si>
  <si>
    <t>3128263442@tmomail.net</t>
  </si>
  <si>
    <t>0820361</t>
  </si>
  <si>
    <t>FULLWOOD</t>
  </si>
  <si>
    <t>61 Eagle Lane</t>
  </si>
  <si>
    <t>Mayesville</t>
  </si>
  <si>
    <t>8032211088@tmomail.net</t>
  </si>
  <si>
    <t>47371</t>
  </si>
  <si>
    <t>SUK GAJUREL</t>
  </si>
  <si>
    <t>0828624</t>
  </si>
  <si>
    <t>047371</t>
  </si>
  <si>
    <t>GAJUREL</t>
  </si>
  <si>
    <t>SUK</t>
  </si>
  <si>
    <t>3903 Edge Road</t>
  </si>
  <si>
    <t>Pittsburgh</t>
  </si>
  <si>
    <t>4129061159@tmomail.net</t>
  </si>
  <si>
    <t>47373</t>
  </si>
  <si>
    <t>TREVER ROGERS</t>
  </si>
  <si>
    <t>0832188</t>
  </si>
  <si>
    <t>047373</t>
  </si>
  <si>
    <t>TROGER0</t>
  </si>
  <si>
    <t>TREVER</t>
  </si>
  <si>
    <t>1928 Chevy WAy</t>
  </si>
  <si>
    <t>8288441034@tmomail.net</t>
  </si>
  <si>
    <t>0003129</t>
  </si>
  <si>
    <t>TRAN</t>
  </si>
  <si>
    <t>HAI</t>
  </si>
  <si>
    <t>5113 Winter Willow Cir</t>
  </si>
  <si>
    <t>7039530251@tmomail.net</t>
  </si>
  <si>
    <t>47382</t>
  </si>
  <si>
    <t>OSVALDO LOPEZ</t>
  </si>
  <si>
    <t>0002931</t>
  </si>
  <si>
    <t>047382</t>
  </si>
  <si>
    <t>OLOPE13</t>
  </si>
  <si>
    <t>OSVALDO</t>
  </si>
  <si>
    <t>YNNNNNN</t>
  </si>
  <si>
    <t>JPER103</t>
  </si>
  <si>
    <t>PEREZ, JAVIER</t>
  </si>
  <si>
    <t>9393950648@tmomail.net</t>
  </si>
  <si>
    <t>47384</t>
  </si>
  <si>
    <t>EMMANUAL MARKS</t>
  </si>
  <si>
    <t>0023093</t>
  </si>
  <si>
    <t>047384</t>
  </si>
  <si>
    <t>MARKS</t>
  </si>
  <si>
    <t>EMMANUAL</t>
  </si>
  <si>
    <t>8703150994@vtext.com</t>
  </si>
  <si>
    <t>47385</t>
  </si>
  <si>
    <t>ERIK TORRES</t>
  </si>
  <si>
    <t>0505396</t>
  </si>
  <si>
    <t>047385</t>
  </si>
  <si>
    <t>TORRES</t>
  </si>
  <si>
    <t>Urb Santa Juanita 9na Seccion</t>
  </si>
  <si>
    <t>Calle Litio NL 13</t>
  </si>
  <si>
    <t>Bayamon</t>
  </si>
  <si>
    <t>9397322735@tmomail.net</t>
  </si>
  <si>
    <t>47386</t>
  </si>
  <si>
    <t>DANIEL RIVERA TORRES</t>
  </si>
  <si>
    <t>0027045</t>
  </si>
  <si>
    <t>047386</t>
  </si>
  <si>
    <t>RIVERA TORRES</t>
  </si>
  <si>
    <t>9392001100@tmomail.net</t>
  </si>
  <si>
    <t>0004168</t>
  </si>
  <si>
    <t>3346550144@tmomail.net</t>
  </si>
  <si>
    <t>0506212</t>
  </si>
  <si>
    <t>047392</t>
  </si>
  <si>
    <t>WINGER</t>
  </si>
  <si>
    <t>5016729113@vtext.com</t>
  </si>
  <si>
    <t>47394</t>
  </si>
  <si>
    <t>HECTOR GONZALEZ</t>
  </si>
  <si>
    <t>0003337</t>
  </si>
  <si>
    <t>047394</t>
  </si>
  <si>
    <t>RD 173 KM6.1 BO SUMIDERO</t>
  </si>
  <si>
    <t>SECTOR LA LOMA</t>
  </si>
  <si>
    <t>CARABALLO GARCIA, WALDEMAR</t>
  </si>
  <si>
    <t>9393950663@tmomail.net</t>
  </si>
  <si>
    <t>0774612</t>
  </si>
  <si>
    <t>2527 BONDS LAVE RD NW</t>
  </si>
  <si>
    <t>4705961011@vtext.com</t>
  </si>
  <si>
    <t>47407</t>
  </si>
  <si>
    <t>NICHOLAS ESTES</t>
  </si>
  <si>
    <t>0913517</t>
  </si>
  <si>
    <t>047407</t>
  </si>
  <si>
    <t>ESTES</t>
  </si>
  <si>
    <t>3601 GOFF STREET</t>
  </si>
  <si>
    <t>Tifton</t>
  </si>
  <si>
    <t>2297120121@tmomail.net</t>
  </si>
  <si>
    <t>0500207</t>
  </si>
  <si>
    <t>047412</t>
  </si>
  <si>
    <t>HOLBROOK</t>
  </si>
  <si>
    <t>6786302971@vtext.com</t>
  </si>
  <si>
    <t>47416</t>
  </si>
  <si>
    <t>ARNALDO FALCON</t>
  </si>
  <si>
    <t>0011057</t>
  </si>
  <si>
    <t>047416</t>
  </si>
  <si>
    <t>FALCON</t>
  </si>
  <si>
    <t>ARNALDO</t>
  </si>
  <si>
    <t>Urb Villa Fontana</t>
  </si>
  <si>
    <t>Via 20 OR 88</t>
  </si>
  <si>
    <t>9397322758@tmomail.net</t>
  </si>
  <si>
    <t>47418</t>
  </si>
  <si>
    <t>JOSE MATOS</t>
  </si>
  <si>
    <t>0002090</t>
  </si>
  <si>
    <t>047418</t>
  </si>
  <si>
    <t>MATOS</t>
  </si>
  <si>
    <t>553 Carr Boqueron Frente al</t>
  </si>
  <si>
    <t>Salon Testigos de Jehova</t>
  </si>
  <si>
    <t>Cabo Rojo</t>
  </si>
  <si>
    <t>9397322766@tmomail.net</t>
  </si>
  <si>
    <t>0024034</t>
  </si>
  <si>
    <t>047420</t>
  </si>
  <si>
    <t>WISE</t>
  </si>
  <si>
    <t>SHAQUON</t>
  </si>
  <si>
    <t>6789390786@tmomail.net</t>
  </si>
  <si>
    <t>47421</t>
  </si>
  <si>
    <t>ANIBAL CRUZ</t>
  </si>
  <si>
    <t>0015272</t>
  </si>
  <si>
    <t>047421</t>
  </si>
  <si>
    <t>CRUZ</t>
  </si>
  <si>
    <t>ANIBAL</t>
  </si>
  <si>
    <t>RD 639 K5.3 SABANA HOYOS</t>
  </si>
  <si>
    <t>SECTOR RIACHUELO CASA AMARILLA</t>
  </si>
  <si>
    <t>ARECIBO</t>
  </si>
  <si>
    <t>9397322760@tmomail.net</t>
  </si>
  <si>
    <t>59002</t>
  </si>
  <si>
    <t>BOWMAN CABANA</t>
  </si>
  <si>
    <t>0527648</t>
  </si>
  <si>
    <t>059002</t>
  </si>
  <si>
    <t>CABANA</t>
  </si>
  <si>
    <t>BOWMAN</t>
  </si>
  <si>
    <t>8082944591@vtext.com</t>
  </si>
  <si>
    <t>59004</t>
  </si>
  <si>
    <t>JASON MILLER</t>
  </si>
  <si>
    <t>059004</t>
  </si>
  <si>
    <t>P.O. Box 3528</t>
  </si>
  <si>
    <t>96745</t>
  </si>
  <si>
    <t>8089804553@tmomail.net</t>
  </si>
  <si>
    <t>61001</t>
  </si>
  <si>
    <t>TARONNE HENDERSON</t>
  </si>
  <si>
    <t>0021766</t>
  </si>
  <si>
    <t>061001</t>
  </si>
  <si>
    <t>TARONNE</t>
  </si>
  <si>
    <t>3149011533@tmomail.net</t>
  </si>
  <si>
    <t>61003</t>
  </si>
  <si>
    <t>ALEXANDER COLINDREZ</t>
  </si>
  <si>
    <t>0930271</t>
  </si>
  <si>
    <t>061003</t>
  </si>
  <si>
    <t>COLINDREZ</t>
  </si>
  <si>
    <t>60 East Maple Street</t>
  </si>
  <si>
    <t>Central Islip</t>
  </si>
  <si>
    <t>5167077480@tmomail.net</t>
  </si>
  <si>
    <t>61004</t>
  </si>
  <si>
    <t>RONALD RUSYN</t>
  </si>
  <si>
    <t>0001170</t>
  </si>
  <si>
    <t>061004</t>
  </si>
  <si>
    <t>RUSYN</t>
  </si>
  <si>
    <t>114 School St</t>
  </si>
  <si>
    <t>Olyphant</t>
  </si>
  <si>
    <t>5708009447@tmomail.net</t>
  </si>
  <si>
    <t>61006</t>
  </si>
  <si>
    <t>RODNEY MASCHO</t>
  </si>
  <si>
    <t>0781864</t>
  </si>
  <si>
    <t>061006</t>
  </si>
  <si>
    <t>MASCHO</t>
  </si>
  <si>
    <t>RODNEY</t>
  </si>
  <si>
    <t>7985 State Route 417</t>
  </si>
  <si>
    <t>Bolivar</t>
  </si>
  <si>
    <t>5856486116@vtext.com</t>
  </si>
  <si>
    <t>61011</t>
  </si>
  <si>
    <t>STEPHEN LINKER</t>
  </si>
  <si>
    <t>0318477</t>
  </si>
  <si>
    <t>061011</t>
  </si>
  <si>
    <t>LINKER</t>
  </si>
  <si>
    <t>230 E. Franklin St.</t>
  </si>
  <si>
    <t>Centerville</t>
  </si>
  <si>
    <t>9377944073@tmomail.net</t>
  </si>
  <si>
    <t>61016</t>
  </si>
  <si>
    <t>0702811</t>
  </si>
  <si>
    <t>226-8 ADAMS pointe blvd</t>
  </si>
  <si>
    <t>8</t>
  </si>
  <si>
    <t>7249536540@vtext.com</t>
  </si>
  <si>
    <t>61018</t>
  </si>
  <si>
    <t>GEORGE FELON</t>
  </si>
  <si>
    <t>061018</t>
  </si>
  <si>
    <t>FELON</t>
  </si>
  <si>
    <t>Cleveland</t>
  </si>
  <si>
    <t>2163994219@vtext.com</t>
  </si>
  <si>
    <t>61020</t>
  </si>
  <si>
    <t>CHARLES BARLOW II</t>
  </si>
  <si>
    <t>0013615</t>
  </si>
  <si>
    <t>061020</t>
  </si>
  <si>
    <t>BARLOW II</t>
  </si>
  <si>
    <t>150 Osborn</t>
  </si>
  <si>
    <t>2489420260@vtext.com</t>
  </si>
  <si>
    <t>61028</t>
  </si>
  <si>
    <t>BRENT BICKFORD</t>
  </si>
  <si>
    <t>0020669</t>
  </si>
  <si>
    <t>061028</t>
  </si>
  <si>
    <t>BICKFORD</t>
  </si>
  <si>
    <t>BRENT</t>
  </si>
  <si>
    <t>32 Chrissy Circle</t>
  </si>
  <si>
    <t>Barrington</t>
  </si>
  <si>
    <t>03825</t>
  </si>
  <si>
    <t>6039950092@tmomail.net</t>
  </si>
  <si>
    <t>61029</t>
  </si>
  <si>
    <t>0940551</t>
  </si>
  <si>
    <t>061029</t>
  </si>
  <si>
    <t>BEJTE</t>
  </si>
  <si>
    <t>ARBEN</t>
  </si>
  <si>
    <t>440 North Ave</t>
  </si>
  <si>
    <t>Apt # 90</t>
  </si>
  <si>
    <t>Haverhill</t>
  </si>
  <si>
    <t>7816002093@tmomail.net</t>
  </si>
  <si>
    <t>61030</t>
  </si>
  <si>
    <t>DAVID BAY</t>
  </si>
  <si>
    <t>0000943</t>
  </si>
  <si>
    <t>061030</t>
  </si>
  <si>
    <t>BAY</t>
  </si>
  <si>
    <t>86 Featherbed Lane</t>
  </si>
  <si>
    <t>Norristown</t>
  </si>
  <si>
    <t>19403</t>
  </si>
  <si>
    <t>6108021239@tmomail.net</t>
  </si>
  <si>
    <t>61037</t>
  </si>
  <si>
    <t>FRANK MINER</t>
  </si>
  <si>
    <t>0040337</t>
  </si>
  <si>
    <t>061037</t>
  </si>
  <si>
    <t>MINER</t>
  </si>
  <si>
    <t>E5268 651ST AVE</t>
  </si>
  <si>
    <t>MENOMONIE</t>
  </si>
  <si>
    <t>7156197759@vtext.com</t>
  </si>
  <si>
    <t>61038</t>
  </si>
  <si>
    <t>DAVID DAILEY</t>
  </si>
  <si>
    <t>0111922</t>
  </si>
  <si>
    <t>061038</t>
  </si>
  <si>
    <t>DDAILEY</t>
  </si>
  <si>
    <t>4623 75TH ST</t>
  </si>
  <si>
    <t>ADL-SHS-DAVID DAILEY</t>
  </si>
  <si>
    <t>KENOSHA</t>
  </si>
  <si>
    <t>2628679603@vtext.com</t>
  </si>
  <si>
    <t>61040</t>
  </si>
  <si>
    <t>MARK MCELROY</t>
  </si>
  <si>
    <t>0032862</t>
  </si>
  <si>
    <t>061040</t>
  </si>
  <si>
    <t>MCELROY</t>
  </si>
  <si>
    <t>2318 W 120TH PL</t>
  </si>
  <si>
    <t>7089962276@tmomail.net</t>
  </si>
  <si>
    <t>61041</t>
  </si>
  <si>
    <t>0018978</t>
  </si>
  <si>
    <t>061041</t>
  </si>
  <si>
    <t>BAASCH</t>
  </si>
  <si>
    <t>GUNNER</t>
  </si>
  <si>
    <t>3620 Page Dr</t>
  </si>
  <si>
    <t>APT  #2</t>
  </si>
  <si>
    <t>Plover</t>
  </si>
  <si>
    <t>7156061399@tmomail.com</t>
  </si>
  <si>
    <t>61042</t>
  </si>
  <si>
    <t>ALEX WILLIAMS</t>
  </si>
  <si>
    <t>0584458</t>
  </si>
  <si>
    <t>061042</t>
  </si>
  <si>
    <t>9361 S ST LAWRENCE AVE</t>
  </si>
  <si>
    <t>7739461915@tmomail.net</t>
  </si>
  <si>
    <t>61045</t>
  </si>
  <si>
    <t>ANDREW KEMPF</t>
  </si>
  <si>
    <t>0058131</t>
  </si>
  <si>
    <t>061045</t>
  </si>
  <si>
    <t>KEMPF</t>
  </si>
  <si>
    <t>2570 Scout Rd</t>
  </si>
  <si>
    <t>Eaton Rapids</t>
  </si>
  <si>
    <t>5174209644@vtext.com</t>
  </si>
  <si>
    <t>61048</t>
  </si>
  <si>
    <t>TIMOTHY MCALLISTER</t>
  </si>
  <si>
    <t>0900159</t>
  </si>
  <si>
    <t>061048</t>
  </si>
  <si>
    <t>MCALLISTER</t>
  </si>
  <si>
    <t>Apt 3 **No signature required*</t>
  </si>
  <si>
    <t>7316976845@vtext.com</t>
  </si>
  <si>
    <t>0469916</t>
  </si>
  <si>
    <t>061053</t>
  </si>
  <si>
    <t>SABADO</t>
  </si>
  <si>
    <t>5009 horsestall dr.</t>
  </si>
  <si>
    <t>8658016685@vtext.com</t>
  </si>
  <si>
    <t>61055</t>
  </si>
  <si>
    <t>JOHN GRESKO</t>
  </si>
  <si>
    <t>0000224</t>
  </si>
  <si>
    <t>061055</t>
  </si>
  <si>
    <t>GRESKO</t>
  </si>
  <si>
    <t>4786 DRESSLER ROAD NW</t>
  </si>
  <si>
    <t>ADL/SHS-JOHN GRESKO</t>
  </si>
  <si>
    <t>3302457075@tmomail.net</t>
  </si>
  <si>
    <t>61058</t>
  </si>
  <si>
    <t>ISIDRO PEREZ</t>
  </si>
  <si>
    <t>0581843</t>
  </si>
  <si>
    <t>061058</t>
  </si>
  <si>
    <t>ISIDRO</t>
  </si>
  <si>
    <t>8088976523@tmomail.net</t>
  </si>
  <si>
    <t>61060</t>
  </si>
  <si>
    <t>RICKY LABORDE</t>
  </si>
  <si>
    <t>061060</t>
  </si>
  <si>
    <t>LABORDE</t>
  </si>
  <si>
    <t>676 390th Ave.</t>
  </si>
  <si>
    <t>Janesville</t>
  </si>
  <si>
    <t>5073088564@vtext.com</t>
  </si>
  <si>
    <t>61062</t>
  </si>
  <si>
    <t>0890459</t>
  </si>
  <si>
    <t>061062</t>
  </si>
  <si>
    <t>MORISCHE</t>
  </si>
  <si>
    <t>MIKE</t>
  </si>
  <si>
    <t>3199 FOOTHILL AVE SH</t>
  </si>
  <si>
    <t>Nora Springs</t>
  </si>
  <si>
    <t>6415299712@vtext.com</t>
  </si>
  <si>
    <t>61063</t>
  </si>
  <si>
    <t>0693952</t>
  </si>
  <si>
    <t>061063</t>
  </si>
  <si>
    <t>VLADISLAV</t>
  </si>
  <si>
    <t>701 Allamakee St</t>
  </si>
  <si>
    <t>Waukon</t>
  </si>
  <si>
    <t>5635790206@tmomail.net</t>
  </si>
  <si>
    <t>61064</t>
  </si>
  <si>
    <t>JOHNNY FRYE</t>
  </si>
  <si>
    <t>0937664</t>
  </si>
  <si>
    <t>061064</t>
  </si>
  <si>
    <t>10750 LARRY DR</t>
  </si>
  <si>
    <t>7209571457@tmomail.net</t>
  </si>
  <si>
    <t>61066</t>
  </si>
  <si>
    <t>SHAN HUFFMAN</t>
  </si>
  <si>
    <t>0700682</t>
  </si>
  <si>
    <t>061066</t>
  </si>
  <si>
    <t>SHUFFMA</t>
  </si>
  <si>
    <t>HUFFMAN</t>
  </si>
  <si>
    <t>SHAN</t>
  </si>
  <si>
    <t>5014590656@vtext.com</t>
  </si>
  <si>
    <t>61067</t>
  </si>
  <si>
    <t>TYLER SPENCE</t>
  </si>
  <si>
    <t>0011726</t>
  </si>
  <si>
    <t>061067</t>
  </si>
  <si>
    <t>SPENCE</t>
  </si>
  <si>
    <t>9038248859@vtext.com</t>
  </si>
  <si>
    <t>61069</t>
  </si>
  <si>
    <t>BENJAMIN GATSON</t>
  </si>
  <si>
    <t>0653238</t>
  </si>
  <si>
    <t>061069</t>
  </si>
  <si>
    <t>BGATSO1</t>
  </si>
  <si>
    <t>GATSON</t>
  </si>
  <si>
    <t>2412 Inman St.</t>
  </si>
  <si>
    <t>3188950088@tmomail.net</t>
  </si>
  <si>
    <t>STEVE OWENS</t>
  </si>
  <si>
    <t>0333609</t>
  </si>
  <si>
    <t>061072</t>
  </si>
  <si>
    <t>11335 Hwy 371</t>
  </si>
  <si>
    <t>Marietta</t>
  </si>
  <si>
    <t>6626053549@vtext.com</t>
  </si>
  <si>
    <t>61074</t>
  </si>
  <si>
    <t>TIMOTHY GALLION</t>
  </si>
  <si>
    <t>0010041</t>
  </si>
  <si>
    <t>061074</t>
  </si>
  <si>
    <t>TGALLIO</t>
  </si>
  <si>
    <t>GALLION</t>
  </si>
  <si>
    <t>5111 N Travis St. Apt 235</t>
  </si>
  <si>
    <t>2147134808@tmomail.net</t>
  </si>
  <si>
    <t>61075</t>
  </si>
  <si>
    <t>JESSE MILLER</t>
  </si>
  <si>
    <t>0499756</t>
  </si>
  <si>
    <t>061075</t>
  </si>
  <si>
    <t>JESSE</t>
  </si>
  <si>
    <t>1214 VICTORIA STREET</t>
  </si>
  <si>
    <t>BROWNWOOD</t>
  </si>
  <si>
    <t>76801</t>
  </si>
  <si>
    <t>3253206971@tmomail.net</t>
  </si>
  <si>
    <t>61080</t>
  </si>
  <si>
    <t>OSCAR RODRIGUEZ</t>
  </si>
  <si>
    <t>0641209</t>
  </si>
  <si>
    <t>061080</t>
  </si>
  <si>
    <t>3646 LATE MORNING CIRCLE</t>
  </si>
  <si>
    <t>Kissimmee</t>
  </si>
  <si>
    <t>34744</t>
  </si>
  <si>
    <t>3213013218@tmomail.net</t>
  </si>
  <si>
    <t>61083</t>
  </si>
  <si>
    <t>DAVID PARKS</t>
  </si>
  <si>
    <t>061083</t>
  </si>
  <si>
    <t>PARKS</t>
  </si>
  <si>
    <t>447 Hauck Rd.</t>
  </si>
  <si>
    <t>9087271026@tmomail.net</t>
  </si>
  <si>
    <t>61085</t>
  </si>
  <si>
    <t>PEDRO ALVAREZ</t>
  </si>
  <si>
    <t>0024687</t>
  </si>
  <si>
    <t>061085</t>
  </si>
  <si>
    <t>PALVARE</t>
  </si>
  <si>
    <t>1725 N Lynhurst Dr.</t>
  </si>
  <si>
    <t>3179984913@tmomail.net</t>
  </si>
  <si>
    <t>61087</t>
  </si>
  <si>
    <t>ANDREW HARDEN</t>
  </si>
  <si>
    <t>0006551</t>
  </si>
  <si>
    <t>061087</t>
  </si>
  <si>
    <t>HARDEN</t>
  </si>
  <si>
    <t>16495 State Road 159</t>
  </si>
  <si>
    <t>Lewis</t>
  </si>
  <si>
    <t>8129292120@tmomail.net</t>
  </si>
  <si>
    <t>61090</t>
  </si>
  <si>
    <t>LAWRENCE CARR JR</t>
  </si>
  <si>
    <t>0211615</t>
  </si>
  <si>
    <t>061090</t>
  </si>
  <si>
    <t>CARR JR</t>
  </si>
  <si>
    <t>4049404210@tmomail.net</t>
  </si>
  <si>
    <t>0008653</t>
  </si>
  <si>
    <t>061094</t>
  </si>
  <si>
    <t>JENKINS</t>
  </si>
  <si>
    <t>TERENCE</t>
  </si>
  <si>
    <t>6855 Horseback Lane</t>
  </si>
  <si>
    <t>9193443995@tmomail.net</t>
  </si>
  <si>
    <t>61095</t>
  </si>
  <si>
    <t>WARREN OBERDIECK</t>
  </si>
  <si>
    <t>0056028</t>
  </si>
  <si>
    <t>061095</t>
  </si>
  <si>
    <t>OBERDIECK</t>
  </si>
  <si>
    <t>2130 Freeburg Avenue</t>
  </si>
  <si>
    <t>3143630075@tmomail.net</t>
  </si>
  <si>
    <t>61097</t>
  </si>
  <si>
    <t>CLAY GOODWIN</t>
  </si>
  <si>
    <t>0007864</t>
  </si>
  <si>
    <t>061097</t>
  </si>
  <si>
    <t>213 OLIVER ST</t>
  </si>
  <si>
    <t>6187892876@tmomail.net</t>
  </si>
  <si>
    <t>61098</t>
  </si>
  <si>
    <t>SCOTT FISCHER</t>
  </si>
  <si>
    <t>0006668</t>
  </si>
  <si>
    <t>061098</t>
  </si>
  <si>
    <t>FISCHER</t>
  </si>
  <si>
    <t>609 Fox Run Road</t>
  </si>
  <si>
    <t>6363318423@tmomail.net</t>
  </si>
  <si>
    <t>61099</t>
  </si>
  <si>
    <t>TIMOTHY CAMPBELL</t>
  </si>
  <si>
    <t>061099</t>
  </si>
  <si>
    <t>2620 Angela Drive</t>
  </si>
  <si>
    <t>Granite City</t>
  </si>
  <si>
    <t>3145833949@tmomail.net</t>
  </si>
  <si>
    <t>0770891</t>
  </si>
  <si>
    <t>061100</t>
  </si>
  <si>
    <t>NIKITA</t>
  </si>
  <si>
    <t>66 Hollingworth Manor</t>
  </si>
  <si>
    <t>4109017580@tmomail.net</t>
  </si>
  <si>
    <t>0776419</t>
  </si>
  <si>
    <t>061104</t>
  </si>
  <si>
    <t>BEM</t>
  </si>
  <si>
    <t>50 Windihill Drive</t>
  </si>
  <si>
    <t>7247714951@vtext.com</t>
  </si>
  <si>
    <t>61105</t>
  </si>
  <si>
    <t>FRED KILLINGER</t>
  </si>
  <si>
    <t>0546416</t>
  </si>
  <si>
    <t>061105</t>
  </si>
  <si>
    <t>KILLINGER</t>
  </si>
  <si>
    <t>7248824386@vtext.com</t>
  </si>
  <si>
    <t>TRAVIS COLON-GAGOT</t>
  </si>
  <si>
    <t>0876987</t>
  </si>
  <si>
    <t>061108</t>
  </si>
  <si>
    <t>TCOLONG</t>
  </si>
  <si>
    <t>COLON-GAGOT</t>
  </si>
  <si>
    <t>318 Pennridge Avenue</t>
  </si>
  <si>
    <t>Mountville</t>
  </si>
  <si>
    <t>17554</t>
  </si>
  <si>
    <t>7176550115@tmomail.net</t>
  </si>
  <si>
    <t>61110</t>
  </si>
  <si>
    <t>IGNACIO FIGUEROA</t>
  </si>
  <si>
    <t>0093997</t>
  </si>
  <si>
    <t>061110</t>
  </si>
  <si>
    <t>16394 S Ave B</t>
  </si>
  <si>
    <t>Somerton</t>
  </si>
  <si>
    <t>85350</t>
  </si>
  <si>
    <t>9283155288@vtext.com</t>
  </si>
  <si>
    <t>61111</t>
  </si>
  <si>
    <t>DAVID MEREDITH</t>
  </si>
  <si>
    <t>0602268</t>
  </si>
  <si>
    <t>061111</t>
  </si>
  <si>
    <t>MEREDITH</t>
  </si>
  <si>
    <t>6749 Chadbourne Ave</t>
  </si>
  <si>
    <t>9095073080@tmomail.net</t>
  </si>
  <si>
    <t>61112</t>
  </si>
  <si>
    <t>PHUONG TRAN</t>
  </si>
  <si>
    <t>0661124</t>
  </si>
  <si>
    <t>061112</t>
  </si>
  <si>
    <t>PHUONG</t>
  </si>
  <si>
    <t>12362 GAMMA ST</t>
  </si>
  <si>
    <t>92841</t>
  </si>
  <si>
    <t>7142009698@tmomail.net</t>
  </si>
  <si>
    <t>61113</t>
  </si>
  <si>
    <t>JOSE RODRIGUEZ</t>
  </si>
  <si>
    <t>0614289</t>
  </si>
  <si>
    <t>061113</t>
  </si>
  <si>
    <t>3515 Todd Ave</t>
  </si>
  <si>
    <t>2132817238@tmomail.net</t>
  </si>
  <si>
    <t>61114</t>
  </si>
  <si>
    <t>J LUIS CASTANEDA</t>
  </si>
  <si>
    <t>0600098</t>
  </si>
  <si>
    <t>061114</t>
  </si>
  <si>
    <t>CASTANEDA</t>
  </si>
  <si>
    <t>J LUIS</t>
  </si>
  <si>
    <t>2718 W Camden Pl</t>
  </si>
  <si>
    <t>7142493164@tmomail.net</t>
  </si>
  <si>
    <t>61115</t>
  </si>
  <si>
    <t>CHRISTOPHER HENKEMEYER</t>
  </si>
  <si>
    <t>0937557</t>
  </si>
  <si>
    <t>061115</t>
  </si>
  <si>
    <t>HENKEMEYER</t>
  </si>
  <si>
    <t>6325 Pablo Court</t>
  </si>
  <si>
    <t>CHINO</t>
  </si>
  <si>
    <t>7148297543@tmomail.net</t>
  </si>
  <si>
    <t>61116</t>
  </si>
  <si>
    <t>RODOLFO CASTRO</t>
  </si>
  <si>
    <t>0001800</t>
  </si>
  <si>
    <t>061116</t>
  </si>
  <si>
    <t>RODOLFO</t>
  </si>
  <si>
    <t>11961 Nava St</t>
  </si>
  <si>
    <t>5625560280@tmomail.net</t>
  </si>
  <si>
    <t>61117</t>
  </si>
  <si>
    <t>KRIS WYRICK</t>
  </si>
  <si>
    <t>0006312</t>
  </si>
  <si>
    <t>061117</t>
  </si>
  <si>
    <t>WYRICK</t>
  </si>
  <si>
    <t>KRIS</t>
  </si>
  <si>
    <t>10760 Joshua St</t>
  </si>
  <si>
    <t>PLS LEAVE PKG ON SIDE BY TRASH</t>
  </si>
  <si>
    <t>7609836953@vtext.com</t>
  </si>
  <si>
    <t>61118</t>
  </si>
  <si>
    <t>ALFREDO GONZALEZ</t>
  </si>
  <si>
    <t>061118</t>
  </si>
  <si>
    <t>ALFREDO</t>
  </si>
  <si>
    <t>2109 N SPRUCE St</t>
  </si>
  <si>
    <t>7142008359@tmomail.net</t>
  </si>
  <si>
    <t>61119</t>
  </si>
  <si>
    <t>MARTIN BLAS</t>
  </si>
  <si>
    <t>0942813</t>
  </si>
  <si>
    <t>061119</t>
  </si>
  <si>
    <t>MBLAS</t>
  </si>
  <si>
    <t>BLAS</t>
  </si>
  <si>
    <t>11377 Pope Ave.</t>
  </si>
  <si>
    <t>3108631297@tmomail.net</t>
  </si>
  <si>
    <t>61120</t>
  </si>
  <si>
    <t>DANIEL JONES</t>
  </si>
  <si>
    <t>0788091</t>
  </si>
  <si>
    <t>061120</t>
  </si>
  <si>
    <t>1289 flower gap rd</t>
  </si>
  <si>
    <t>Cana</t>
  </si>
  <si>
    <t>2766969003@vtext.com</t>
  </si>
  <si>
    <t>61121</t>
  </si>
  <si>
    <t>BENJAMIN BLACKMON</t>
  </si>
  <si>
    <t>0808402</t>
  </si>
  <si>
    <t>061121</t>
  </si>
  <si>
    <t>BBLACK8</t>
  </si>
  <si>
    <t>BLACKMON</t>
  </si>
  <si>
    <t>6379 TABOR CHURCH RD</t>
  </si>
  <si>
    <t>9108189823@vtext.com</t>
  </si>
  <si>
    <t>61122</t>
  </si>
  <si>
    <t>JOHNNY GRAY</t>
  </si>
  <si>
    <t>0756049</t>
  </si>
  <si>
    <t>061122</t>
  </si>
  <si>
    <t>330 EASTERN DR</t>
  </si>
  <si>
    <t>ADL/SHS-JOHNNY GRAY</t>
  </si>
  <si>
    <t>40475</t>
  </si>
  <si>
    <t>8595130516@tmomail.net</t>
  </si>
  <si>
    <t>61124</t>
  </si>
  <si>
    <t>0576769</t>
  </si>
  <si>
    <t>061124</t>
  </si>
  <si>
    <t>GUZMAN</t>
  </si>
  <si>
    <t>555 Shady Oaks Dr #202</t>
  </si>
  <si>
    <t>2703080717@tmomail.net</t>
  </si>
  <si>
    <t>61125</t>
  </si>
  <si>
    <t>NELSON NIEVES HUERTAS</t>
  </si>
  <si>
    <t>0041186</t>
  </si>
  <si>
    <t>061125</t>
  </si>
  <si>
    <t>NIEVES HUERTAS</t>
  </si>
  <si>
    <t>185 calle de la colima</t>
  </si>
  <si>
    <t>urb valle san luis</t>
  </si>
  <si>
    <t>caguas</t>
  </si>
  <si>
    <t>9393560251@tmomail.net</t>
  </si>
  <si>
    <t>61126</t>
  </si>
  <si>
    <t>AHMED WAHMAN</t>
  </si>
  <si>
    <t>0773341</t>
  </si>
  <si>
    <t>061126</t>
  </si>
  <si>
    <t>WAHMAN</t>
  </si>
  <si>
    <t>AHMED</t>
  </si>
  <si>
    <t>22910 SW 113 Path</t>
  </si>
  <si>
    <t>7869354064@tmomail.net</t>
  </si>
  <si>
    <t>61128</t>
  </si>
  <si>
    <t>DAVID HUDSON</t>
  </si>
  <si>
    <t>0641159</t>
  </si>
  <si>
    <t>061128</t>
  </si>
  <si>
    <t>7867363756@tmomail.net</t>
  </si>
  <si>
    <t>61130</t>
  </si>
  <si>
    <t>RAWLE FAROSE</t>
  </si>
  <si>
    <t>0997467</t>
  </si>
  <si>
    <t>061130</t>
  </si>
  <si>
    <t>RFAROSE</t>
  </si>
  <si>
    <t>FAROSE</t>
  </si>
  <si>
    <t>RAWLE</t>
  </si>
  <si>
    <t>17775 Southwest 27th Court</t>
  </si>
  <si>
    <t>7544579499@tmomail.net</t>
  </si>
  <si>
    <t>61132</t>
  </si>
  <si>
    <t>HECTOR RAMIREZ</t>
  </si>
  <si>
    <t>0902031</t>
  </si>
  <si>
    <t>061132</t>
  </si>
  <si>
    <t>RAMIREZ</t>
  </si>
  <si>
    <t>136 Red Maple Burl Circ</t>
  </si>
  <si>
    <t>3866248397@vtext.com</t>
  </si>
  <si>
    <t>61133</t>
  </si>
  <si>
    <t>PAULO PINHEIRO</t>
  </si>
  <si>
    <t>0002642</t>
  </si>
  <si>
    <t>061133</t>
  </si>
  <si>
    <t>PINHEIRO</t>
  </si>
  <si>
    <t>PAULO</t>
  </si>
  <si>
    <t>East Taunton</t>
  </si>
  <si>
    <t>5089649424@vtext.com</t>
  </si>
  <si>
    <t>61134</t>
  </si>
  <si>
    <t>STEPHEN HANSON</t>
  </si>
  <si>
    <t>0001503</t>
  </si>
  <si>
    <t>061134</t>
  </si>
  <si>
    <t>7816359579@tmomail.net</t>
  </si>
  <si>
    <t>61136</t>
  </si>
  <si>
    <t>GLENN MATTSON</t>
  </si>
  <si>
    <t>0909432</t>
  </si>
  <si>
    <t>061136</t>
  </si>
  <si>
    <t>GMATTSO</t>
  </si>
  <si>
    <t>MATTSON</t>
  </si>
  <si>
    <t>59 Canario Dr</t>
  </si>
  <si>
    <t>4012567572@vtext.com</t>
  </si>
  <si>
    <t>61138</t>
  </si>
  <si>
    <t>BILL MORSE</t>
  </si>
  <si>
    <t>0092965</t>
  </si>
  <si>
    <t>061138</t>
  </si>
  <si>
    <t>MORSE</t>
  </si>
  <si>
    <t>BILL</t>
  </si>
  <si>
    <t>9512411584@tmomail.net</t>
  </si>
  <si>
    <t>61140</t>
  </si>
  <si>
    <t>VICTOR MARTINEZ</t>
  </si>
  <si>
    <t>0794057</t>
  </si>
  <si>
    <t>061140</t>
  </si>
  <si>
    <t>805 S. 113th Avenue</t>
  </si>
  <si>
    <t>Avondale</t>
  </si>
  <si>
    <t>4808750325@tmomail.net</t>
  </si>
  <si>
    <t>61142</t>
  </si>
  <si>
    <t>TAM PHAN</t>
  </si>
  <si>
    <t>0570051</t>
  </si>
  <si>
    <t>061142</t>
  </si>
  <si>
    <t>PHAN</t>
  </si>
  <si>
    <t>TAM</t>
  </si>
  <si>
    <t>2720 E Yellowstone Pl</t>
  </si>
  <si>
    <t>4804100537@tmomail.net</t>
  </si>
  <si>
    <t>61144</t>
  </si>
  <si>
    <t>GREGORY SHELTON</t>
  </si>
  <si>
    <t>0928838</t>
  </si>
  <si>
    <t>061144</t>
  </si>
  <si>
    <t>GSHELTO</t>
  </si>
  <si>
    <t>7317 E Montecito Dr</t>
  </si>
  <si>
    <t>5209790649@tmomail.net</t>
  </si>
  <si>
    <t>0689869</t>
  </si>
  <si>
    <t>061148</t>
  </si>
  <si>
    <t>219 Pinecrest Dr</t>
  </si>
  <si>
    <t>Seagoville</t>
  </si>
  <si>
    <t>9729042958@tmomail.net</t>
  </si>
  <si>
    <t>0542373</t>
  </si>
  <si>
    <t>061149</t>
  </si>
  <si>
    <t>17905 US highway 69S</t>
  </si>
  <si>
    <t># 201D</t>
  </si>
  <si>
    <t>Tyler</t>
  </si>
  <si>
    <t>9038692467@tmomail.net</t>
  </si>
  <si>
    <t>61150</t>
  </si>
  <si>
    <t>EMANUEL MARSHALL</t>
  </si>
  <si>
    <t>0093252</t>
  </si>
  <si>
    <t>061150</t>
  </si>
  <si>
    <t>EMANUEL</t>
  </si>
  <si>
    <t>586 LYNNWOOD DR</t>
  </si>
  <si>
    <t>Missoury City</t>
  </si>
  <si>
    <t>2814066613@tmomail.net</t>
  </si>
  <si>
    <t>61151</t>
  </si>
  <si>
    <t>MICHAEL LESTER</t>
  </si>
  <si>
    <t>0652883</t>
  </si>
  <si>
    <t>061151</t>
  </si>
  <si>
    <t>LESTER</t>
  </si>
  <si>
    <t>25211 Laird Knoll St</t>
  </si>
  <si>
    <t>8322314343@tmomail.net</t>
  </si>
  <si>
    <t>61152</t>
  </si>
  <si>
    <t>RAYMOND SKAE</t>
  </si>
  <si>
    <t>0744904</t>
  </si>
  <si>
    <t>061152</t>
  </si>
  <si>
    <t>SKAE</t>
  </si>
  <si>
    <t>9735 Blankenship Dr.</t>
  </si>
  <si>
    <t>2814541061@tmomail.net</t>
  </si>
  <si>
    <t>61154</t>
  </si>
  <si>
    <t>0878645</t>
  </si>
  <si>
    <t>061154</t>
  </si>
  <si>
    <t>2314 Sonora Dr.</t>
  </si>
  <si>
    <t>League City</t>
  </si>
  <si>
    <t>4092021425@tmomail.net</t>
  </si>
  <si>
    <t>61155</t>
  </si>
  <si>
    <t>FLOYD VERSHIER</t>
  </si>
  <si>
    <t>0808824</t>
  </si>
  <si>
    <t>061155</t>
  </si>
  <si>
    <t>VERSHIER</t>
  </si>
  <si>
    <t>16306 Cutten Road</t>
  </si>
  <si>
    <t>8322635029@tmomail.net</t>
  </si>
  <si>
    <t>61157</t>
  </si>
  <si>
    <t>0912543</t>
  </si>
  <si>
    <t>061157</t>
  </si>
  <si>
    <t>16610 Moary Firth D</t>
  </si>
  <si>
    <t>8328201739@vtext.com</t>
  </si>
  <si>
    <t>61158</t>
  </si>
  <si>
    <t>HERMON CHAN</t>
  </si>
  <si>
    <t>0732594</t>
  </si>
  <si>
    <t>061158</t>
  </si>
  <si>
    <t>CHAN</t>
  </si>
  <si>
    <t>HERMON</t>
  </si>
  <si>
    <t>7133196759@tmomail.net</t>
  </si>
  <si>
    <t>61159</t>
  </si>
  <si>
    <t>KENNETH HUFF</t>
  </si>
  <si>
    <t>0139345</t>
  </si>
  <si>
    <t>061159</t>
  </si>
  <si>
    <t>HUFF</t>
  </si>
  <si>
    <t>5220  Cottonwood Creek Lane</t>
  </si>
  <si>
    <t>8329978285@tmomail.net</t>
  </si>
  <si>
    <t>61160</t>
  </si>
  <si>
    <t>PAUL JACOBSON</t>
  </si>
  <si>
    <t>0512335</t>
  </si>
  <si>
    <t>061160</t>
  </si>
  <si>
    <t>PJACOBS</t>
  </si>
  <si>
    <t>JACOBSON</t>
  </si>
  <si>
    <t>110 Woods Lane</t>
  </si>
  <si>
    <t>Coldspring</t>
  </si>
  <si>
    <t>8327125148@vtext.com</t>
  </si>
  <si>
    <t>61162</t>
  </si>
  <si>
    <t>RAUL LOZOYA</t>
  </si>
  <si>
    <t>0774406</t>
  </si>
  <si>
    <t>061162</t>
  </si>
  <si>
    <t>RLOZOY</t>
  </si>
  <si>
    <t>LOZOYA</t>
  </si>
  <si>
    <t>4927 CONNORVALE RD</t>
  </si>
  <si>
    <t>8328340453@tmomail.net</t>
  </si>
  <si>
    <t>0011122</t>
  </si>
  <si>
    <t>061164</t>
  </si>
  <si>
    <t>LEMOINE</t>
  </si>
  <si>
    <t>7242 Hwy 29</t>
  </si>
  <si>
    <t>3184022348@vtext.com</t>
  </si>
  <si>
    <t>0002212</t>
  </si>
  <si>
    <t>061165</t>
  </si>
  <si>
    <t>BARRINGER</t>
  </si>
  <si>
    <t>126 Hunters Glen Dr</t>
  </si>
  <si>
    <t>9369554419@tmomail.net</t>
  </si>
  <si>
    <t>61167</t>
  </si>
  <si>
    <t>KELVIN DARDEN</t>
  </si>
  <si>
    <t>0648741</t>
  </si>
  <si>
    <t>061167</t>
  </si>
  <si>
    <t>DARDEN</t>
  </si>
  <si>
    <t>KELVIN</t>
  </si>
  <si>
    <t>2710 Winter park Ct.</t>
  </si>
  <si>
    <t>8328181574@tmomail.net</t>
  </si>
  <si>
    <t>61168</t>
  </si>
  <si>
    <t>CORNELIUS SCOTT</t>
  </si>
  <si>
    <t>0825158</t>
  </si>
  <si>
    <t>061168</t>
  </si>
  <si>
    <t>95-009 WAIKALANI DRIVE #A305</t>
  </si>
  <si>
    <t>MILILANI</t>
  </si>
  <si>
    <t>8088613049@vtext.com</t>
  </si>
  <si>
    <t>61169</t>
  </si>
  <si>
    <t>CHAD HASHIMOTO</t>
  </si>
  <si>
    <t>0001537</t>
  </si>
  <si>
    <t>061169</t>
  </si>
  <si>
    <t>HASHIMOTO</t>
  </si>
  <si>
    <t>8088610229@vtext.com</t>
  </si>
  <si>
    <t>61171</t>
  </si>
  <si>
    <t>JERALD HARPER</t>
  </si>
  <si>
    <t>0656348</t>
  </si>
  <si>
    <t>061171</t>
  </si>
  <si>
    <t>JHARPER</t>
  </si>
  <si>
    <t>HARPER</t>
  </si>
  <si>
    <t>JERALD</t>
  </si>
  <si>
    <t>8089920000@tmomail.net</t>
  </si>
  <si>
    <t>61175</t>
  </si>
  <si>
    <t>RANDALL TORDA</t>
  </si>
  <si>
    <t>0615625</t>
  </si>
  <si>
    <t>061175</t>
  </si>
  <si>
    <t>TORDA</t>
  </si>
  <si>
    <t>96732</t>
  </si>
  <si>
    <t>8088613409@vtext.com</t>
  </si>
  <si>
    <t>61179</t>
  </si>
  <si>
    <t>STEPHEN CORREA JR</t>
  </si>
  <si>
    <t>0001109</t>
  </si>
  <si>
    <t>061179</t>
  </si>
  <si>
    <t>CORREA JR</t>
  </si>
  <si>
    <t>563 KEONAONA STREET</t>
  </si>
  <si>
    <t>8089278516@vtext.com</t>
  </si>
  <si>
    <t>61180</t>
  </si>
  <si>
    <t>TRAVIS TEXEIRA</t>
  </si>
  <si>
    <t>0010033</t>
  </si>
  <si>
    <t>061180</t>
  </si>
  <si>
    <t>TTEXEIR</t>
  </si>
  <si>
    <t>TEXEIRA</t>
  </si>
  <si>
    <t>17-320 Ipuaiwaha st</t>
  </si>
  <si>
    <t>Keaau</t>
  </si>
  <si>
    <t>8089807141@tmomail.net</t>
  </si>
  <si>
    <t>61185</t>
  </si>
  <si>
    <t>JEFFREY SPARTZ</t>
  </si>
  <si>
    <t>0000257</t>
  </si>
  <si>
    <t>061185</t>
  </si>
  <si>
    <t>SPARTZ</t>
  </si>
  <si>
    <t>3051 Boone Ave. N.</t>
  </si>
  <si>
    <t>6122276248@tmomail.net</t>
  </si>
  <si>
    <t>61186</t>
  </si>
  <si>
    <t>ROBERT ABBAS</t>
  </si>
  <si>
    <t>0780262</t>
  </si>
  <si>
    <t>061186</t>
  </si>
  <si>
    <t>RABBAS</t>
  </si>
  <si>
    <t>ABBAS</t>
  </si>
  <si>
    <t>6151 238TH AVE NE SH</t>
  </si>
  <si>
    <t>Stacy</t>
  </si>
  <si>
    <t>6512065422@tmomail.net</t>
  </si>
  <si>
    <t>61187</t>
  </si>
  <si>
    <t>GRACIE MOHS</t>
  </si>
  <si>
    <t>0722462</t>
  </si>
  <si>
    <t>061187</t>
  </si>
  <si>
    <t>MOHS</t>
  </si>
  <si>
    <t>GRACIE</t>
  </si>
  <si>
    <t>2189401156@tmomail.net</t>
  </si>
  <si>
    <t>61190</t>
  </si>
  <si>
    <t>ROYCE RADER</t>
  </si>
  <si>
    <t>0499434</t>
  </si>
  <si>
    <t>061190</t>
  </si>
  <si>
    <t>RADER</t>
  </si>
  <si>
    <t>ROYCE</t>
  </si>
  <si>
    <t>14100 Park AVE S</t>
  </si>
  <si>
    <t>Burnsville</t>
  </si>
  <si>
    <t>9522017690@tmomail.net</t>
  </si>
  <si>
    <t>61191</t>
  </si>
  <si>
    <t>DANIEL CREW</t>
  </si>
  <si>
    <t>0902957</t>
  </si>
  <si>
    <t>061191</t>
  </si>
  <si>
    <t>CREW</t>
  </si>
  <si>
    <t>3918 s Truckee st</t>
  </si>
  <si>
    <t>80013</t>
  </si>
  <si>
    <t>7207420200@tmomail.net</t>
  </si>
  <si>
    <t>61193</t>
  </si>
  <si>
    <t>MICHAEL WRIGHT</t>
  </si>
  <si>
    <t>0610824</t>
  </si>
  <si>
    <t>061193</t>
  </si>
  <si>
    <t>3039610023@tmomail.net</t>
  </si>
  <si>
    <t>61196</t>
  </si>
  <si>
    <t>MARLON POWELL</t>
  </si>
  <si>
    <t>0004275</t>
  </si>
  <si>
    <t>061196</t>
  </si>
  <si>
    <t>MPOWEL4</t>
  </si>
  <si>
    <t>MARLON</t>
  </si>
  <si>
    <t>412 N Walnut St</t>
  </si>
  <si>
    <t>Medicine Lodge</t>
  </si>
  <si>
    <t>6207572183@vtext.com</t>
  </si>
  <si>
    <t>61197</t>
  </si>
  <si>
    <t>ROLLA STOUT</t>
  </si>
  <si>
    <t>0751222</t>
  </si>
  <si>
    <t>061197</t>
  </si>
  <si>
    <t>RSTOUT</t>
  </si>
  <si>
    <t>ROLLA</t>
  </si>
  <si>
    <t>613 Andrea st</t>
  </si>
  <si>
    <t>Fort collins</t>
  </si>
  <si>
    <t>9706940038@tmomail.net</t>
  </si>
  <si>
    <t>ARTHUR MONRIAL</t>
  </si>
  <si>
    <t>0596957</t>
  </si>
  <si>
    <t>061198</t>
  </si>
  <si>
    <t>AMONRIA</t>
  </si>
  <si>
    <t>MONRIAL</t>
  </si>
  <si>
    <t>Bastrop</t>
  </si>
  <si>
    <t>5125084215@tmomail.net</t>
  </si>
  <si>
    <t>61200</t>
  </si>
  <si>
    <t>MICHAEL GIBBS</t>
  </si>
  <si>
    <t>061200</t>
  </si>
  <si>
    <t>GIBBS</t>
  </si>
  <si>
    <t>636 Crown Ridge Dr</t>
  </si>
  <si>
    <t>7197237290@vtext.com</t>
  </si>
  <si>
    <t>WILLIAM CALDWELL</t>
  </si>
  <si>
    <t>0014795</t>
  </si>
  <si>
    <t>061201</t>
  </si>
  <si>
    <t>1001 north beta</t>
  </si>
  <si>
    <t>5757490114@tmomail.net</t>
  </si>
  <si>
    <t>61203</t>
  </si>
  <si>
    <t>SHANON KEMP</t>
  </si>
  <si>
    <t>0786582</t>
  </si>
  <si>
    <t>061203</t>
  </si>
  <si>
    <t>SKEMP1</t>
  </si>
  <si>
    <t>KEMP</t>
  </si>
  <si>
    <t>SHANON</t>
  </si>
  <si>
    <t>207 Dogwood Lane</t>
  </si>
  <si>
    <t>Waco</t>
  </si>
  <si>
    <t>2148365823@tmomail.net</t>
  </si>
  <si>
    <t>61206</t>
  </si>
  <si>
    <t>GARY CUTLER</t>
  </si>
  <si>
    <t>0195800</t>
  </si>
  <si>
    <t>061206</t>
  </si>
  <si>
    <t>CUTLER</t>
  </si>
  <si>
    <t>2147352628@tmomail.net</t>
  </si>
  <si>
    <t>61207</t>
  </si>
  <si>
    <t>BRADLEY SKIDMORE</t>
  </si>
  <si>
    <t>0606053</t>
  </si>
  <si>
    <t>061207</t>
  </si>
  <si>
    <t>SKIDMORE</t>
  </si>
  <si>
    <t>9728380505@tmomail.net</t>
  </si>
  <si>
    <t>0880443</t>
  </si>
  <si>
    <t>061208</t>
  </si>
  <si>
    <t>ALBERTO</t>
  </si>
  <si>
    <t>FORT  Worth</t>
  </si>
  <si>
    <t>8167249181@tmomail.net</t>
  </si>
  <si>
    <t>61209</t>
  </si>
  <si>
    <t>LUIS RUIZ</t>
  </si>
  <si>
    <t>0833541</t>
  </si>
  <si>
    <t>061209</t>
  </si>
  <si>
    <t>500 Onyx Court</t>
  </si>
  <si>
    <t>4696796160@tmomail.net</t>
  </si>
  <si>
    <t>61210</t>
  </si>
  <si>
    <t>JERRY POWERS</t>
  </si>
  <si>
    <t>0694166</t>
  </si>
  <si>
    <t>061210</t>
  </si>
  <si>
    <t>JERRY</t>
  </si>
  <si>
    <t>189 Reality Road</t>
  </si>
  <si>
    <t>Denison</t>
  </si>
  <si>
    <t>9035707673@vtext.com</t>
  </si>
  <si>
    <t>61211</t>
  </si>
  <si>
    <t>BRENT CURTIS</t>
  </si>
  <si>
    <t>0001974</t>
  </si>
  <si>
    <t>061211</t>
  </si>
  <si>
    <t>505 CRAIG ST</t>
  </si>
  <si>
    <t>HILLSBORO</t>
  </si>
  <si>
    <t>9729031263@tmomail.net</t>
  </si>
  <si>
    <t>0518746</t>
  </si>
  <si>
    <t>FOWLER</t>
  </si>
  <si>
    <t>LATARGI</t>
  </si>
  <si>
    <t>4698822214@tmomail.net</t>
  </si>
  <si>
    <t>61213</t>
  </si>
  <si>
    <t>BRIAN DAVIS</t>
  </si>
  <si>
    <t>0002386</t>
  </si>
  <si>
    <t>061213</t>
  </si>
  <si>
    <t>2807 Hollywood</t>
  </si>
  <si>
    <t>9405006238@vtext.com</t>
  </si>
  <si>
    <t>61218</t>
  </si>
  <si>
    <t>DEAN DAHLKE</t>
  </si>
  <si>
    <t>0000430</t>
  </si>
  <si>
    <t>061218</t>
  </si>
  <si>
    <t>DAHLKE</t>
  </si>
  <si>
    <t>402 N Hall St</t>
  </si>
  <si>
    <t>6823086749@Vtext.COM</t>
  </si>
  <si>
    <t>0015537</t>
  </si>
  <si>
    <t>061219</t>
  </si>
  <si>
    <t>BOX</t>
  </si>
  <si>
    <t>NOAH</t>
  </si>
  <si>
    <t>551 VZ COUNTY RD 3428</t>
  </si>
  <si>
    <t>2147842515@vtext.com</t>
  </si>
  <si>
    <t>0817676</t>
  </si>
  <si>
    <t>061222</t>
  </si>
  <si>
    <t>BIBLE JR</t>
  </si>
  <si>
    <t>1771 Myrtle St</t>
  </si>
  <si>
    <t>5413163404@vtext.com</t>
  </si>
  <si>
    <t>61225</t>
  </si>
  <si>
    <t>RAYMOND RODRIGUEZ-SEPULVEDA</t>
  </si>
  <si>
    <t>0843326</t>
  </si>
  <si>
    <t>061225</t>
  </si>
  <si>
    <t>RODRIGUEZ-SEPULVEDA</t>
  </si>
  <si>
    <t>889 Somerset Dr</t>
  </si>
  <si>
    <t>Rockledge</t>
  </si>
  <si>
    <t>3214661078@tmomail.net</t>
  </si>
  <si>
    <t>61228</t>
  </si>
  <si>
    <t>ROBERT SEDA</t>
  </si>
  <si>
    <t>0736397</t>
  </si>
  <si>
    <t>061228</t>
  </si>
  <si>
    <t>SEDA</t>
  </si>
  <si>
    <t>361 Gualdlupe street</t>
  </si>
  <si>
    <t>Haines City</t>
  </si>
  <si>
    <t>4074836549@tmomail.net</t>
  </si>
  <si>
    <t>61229</t>
  </si>
  <si>
    <t>ENRIQUE HERNANDEZ</t>
  </si>
  <si>
    <t>0607978</t>
  </si>
  <si>
    <t>061229</t>
  </si>
  <si>
    <t>EHERN27</t>
  </si>
  <si>
    <t>4073500363@tmomail.net</t>
  </si>
  <si>
    <t>61231</t>
  </si>
  <si>
    <t>BRADLEY EBANKS</t>
  </si>
  <si>
    <t>0108688</t>
  </si>
  <si>
    <t>061231</t>
  </si>
  <si>
    <t>EBANKS</t>
  </si>
  <si>
    <t>13565 North West 160th Street</t>
  </si>
  <si>
    <t>Okeechobee</t>
  </si>
  <si>
    <t>34972</t>
  </si>
  <si>
    <t>8635322879@vtext.com</t>
  </si>
  <si>
    <t>0773515</t>
  </si>
  <si>
    <t>061232</t>
  </si>
  <si>
    <t>STEVENSON</t>
  </si>
  <si>
    <t>3347464222@vtext.com</t>
  </si>
  <si>
    <t>61233</t>
  </si>
  <si>
    <t>DANIAL JASINSKI</t>
  </si>
  <si>
    <t>0614909</t>
  </si>
  <si>
    <t>061233</t>
  </si>
  <si>
    <t>JASINSKI</t>
  </si>
  <si>
    <t>DANIAL</t>
  </si>
  <si>
    <t>11005 fawnwood ct</t>
  </si>
  <si>
    <t>Bryceville</t>
  </si>
  <si>
    <t>9045370290@tmomail.net</t>
  </si>
  <si>
    <t>61234</t>
  </si>
  <si>
    <t>TONY HIGGINBOTHAM</t>
  </si>
  <si>
    <t>0367151</t>
  </si>
  <si>
    <t>061234</t>
  </si>
  <si>
    <t>HIGGINBOTHAM</t>
  </si>
  <si>
    <t>54390 BAYLAND DR</t>
  </si>
  <si>
    <t>CALLAHAN</t>
  </si>
  <si>
    <t>9046845048@tmomail.net</t>
  </si>
  <si>
    <t>61236</t>
  </si>
  <si>
    <t>DAVID WIGGINS</t>
  </si>
  <si>
    <t>0932558</t>
  </si>
  <si>
    <t>061236</t>
  </si>
  <si>
    <t>WIGGINS</t>
  </si>
  <si>
    <t>227 RED COACH CT</t>
  </si>
  <si>
    <t>Sanford</t>
  </si>
  <si>
    <t>3213330433@tmomail.net</t>
  </si>
  <si>
    <t>61237</t>
  </si>
  <si>
    <t>JOHN BAILEY</t>
  </si>
  <si>
    <t>0002618</t>
  </si>
  <si>
    <t>061237</t>
  </si>
  <si>
    <t>JBAILE0</t>
  </si>
  <si>
    <t>857 Tri County Rd</t>
  </si>
  <si>
    <t>Graceville</t>
  </si>
  <si>
    <t>8509600283@tmomail.net</t>
  </si>
  <si>
    <t>61238</t>
  </si>
  <si>
    <t>0011809</t>
  </si>
  <si>
    <t>061238</t>
  </si>
  <si>
    <t>106 Helen Place</t>
  </si>
  <si>
    <t>3527211672@tmomail.net</t>
  </si>
  <si>
    <t>61239</t>
  </si>
  <si>
    <t>NEAL COOPER JR</t>
  </si>
  <si>
    <t>0922617</t>
  </si>
  <si>
    <t>061239</t>
  </si>
  <si>
    <t>COOPER JR</t>
  </si>
  <si>
    <t>2720 Cozumel Drive</t>
  </si>
  <si>
    <t>Melbourne</t>
  </si>
  <si>
    <t>3213868710@vtext.com</t>
  </si>
  <si>
    <t>61240</t>
  </si>
  <si>
    <t>BRUNO THOMAS</t>
  </si>
  <si>
    <t>0670174</t>
  </si>
  <si>
    <t>061240</t>
  </si>
  <si>
    <t>BTHOMA5</t>
  </si>
  <si>
    <t>BRUNO</t>
  </si>
  <si>
    <t>205 elm ct</t>
  </si>
  <si>
    <t>5169093052@tmomail.net</t>
  </si>
  <si>
    <t>61241</t>
  </si>
  <si>
    <t>JACOB DOBBS</t>
  </si>
  <si>
    <t>0720847</t>
  </si>
  <si>
    <t>061241</t>
  </si>
  <si>
    <t>DOBBS</t>
  </si>
  <si>
    <t>3585 Drexel St</t>
  </si>
  <si>
    <t>9047491805@tmomail.net</t>
  </si>
  <si>
    <t>61242</t>
  </si>
  <si>
    <t>ISAAC ZERMENO</t>
  </si>
  <si>
    <t>0030205</t>
  </si>
  <si>
    <t>061242</t>
  </si>
  <si>
    <t>IZERMEN</t>
  </si>
  <si>
    <t>ZERMENO</t>
  </si>
  <si>
    <t>5597962161@tmomail.net</t>
  </si>
  <si>
    <t>61243</t>
  </si>
  <si>
    <t>FIDEL MAGALLANES</t>
  </si>
  <si>
    <t>0377325</t>
  </si>
  <si>
    <t>061243</t>
  </si>
  <si>
    <t>MAGALLANES</t>
  </si>
  <si>
    <t>FIDEL</t>
  </si>
  <si>
    <t>122 W Alvin Dr Apt H</t>
  </si>
  <si>
    <t>Salinas</t>
  </si>
  <si>
    <t>8312108140@tmomail.net</t>
  </si>
  <si>
    <t>61244</t>
  </si>
  <si>
    <t>ALONZO GONZALEZ</t>
  </si>
  <si>
    <t>0718205</t>
  </si>
  <si>
    <t>061244</t>
  </si>
  <si>
    <t>ALONZO</t>
  </si>
  <si>
    <t>14467 W KEARNEY BLVD</t>
  </si>
  <si>
    <t>Kerman</t>
  </si>
  <si>
    <t>5594033208@tmomail.net</t>
  </si>
  <si>
    <t>61246</t>
  </si>
  <si>
    <t>ANDREW PARKINSON</t>
  </si>
  <si>
    <t>0572727</t>
  </si>
  <si>
    <t>061246</t>
  </si>
  <si>
    <t>APARKIN</t>
  </si>
  <si>
    <t>PARKINSON</t>
  </si>
  <si>
    <t>44 Molyneaux Road</t>
  </si>
  <si>
    <t>Valley Stream</t>
  </si>
  <si>
    <t>5169242242@tmomail.net</t>
  </si>
  <si>
    <t>61247</t>
  </si>
  <si>
    <t>DESMOND FRANCIS</t>
  </si>
  <si>
    <t>0631333</t>
  </si>
  <si>
    <t>061247</t>
  </si>
  <si>
    <t>DESMOND</t>
  </si>
  <si>
    <t>274 8th Ave</t>
  </si>
  <si>
    <t>8624395373@tmomail.net</t>
  </si>
  <si>
    <t>61248</t>
  </si>
  <si>
    <t>DAVID MCLEAN</t>
  </si>
  <si>
    <t>0012591</t>
  </si>
  <si>
    <t>061248</t>
  </si>
  <si>
    <t>MCLEAN</t>
  </si>
  <si>
    <t>1078 WYOMING AVE</t>
  </si>
  <si>
    <t>WYOMING</t>
  </si>
  <si>
    <t>18644</t>
  </si>
  <si>
    <t>5704175482@vtext.com</t>
  </si>
  <si>
    <t>61249</t>
  </si>
  <si>
    <t>WAYNE TAYLOR</t>
  </si>
  <si>
    <t>0043927</t>
  </si>
  <si>
    <t>061249</t>
  </si>
  <si>
    <t>WAYNE</t>
  </si>
  <si>
    <t>2089 Clover Mill Rd.</t>
  </si>
  <si>
    <t>Quakertown</t>
  </si>
  <si>
    <t>4843583412@tmomail.net</t>
  </si>
  <si>
    <t>61250</t>
  </si>
  <si>
    <t>HASSIEM HAWKINS</t>
  </si>
  <si>
    <t>0918748</t>
  </si>
  <si>
    <t>061250</t>
  </si>
  <si>
    <t>HHAWKI0</t>
  </si>
  <si>
    <t>HASSIEM</t>
  </si>
  <si>
    <t>5189860107@tmomail.net</t>
  </si>
  <si>
    <t>61252</t>
  </si>
  <si>
    <t>RICHARD KOKOSKY</t>
  </si>
  <si>
    <t>0406637</t>
  </si>
  <si>
    <t>061252</t>
  </si>
  <si>
    <t>KOKOSKY</t>
  </si>
  <si>
    <t>3220 Glase Road</t>
  </si>
  <si>
    <t>4843633968@tmomail.net</t>
  </si>
  <si>
    <t>61253</t>
  </si>
  <si>
    <t>STEPHEN HEIMBACH</t>
  </si>
  <si>
    <t>0600833</t>
  </si>
  <si>
    <t>061253</t>
  </si>
  <si>
    <t>HEIMBACH</t>
  </si>
  <si>
    <t>315 E ARCH ST</t>
  </si>
  <si>
    <t>4847508606@tmomail.net</t>
  </si>
  <si>
    <t>61254</t>
  </si>
  <si>
    <t>ROBERT MOFFITT</t>
  </si>
  <si>
    <t>0030809</t>
  </si>
  <si>
    <t>061254</t>
  </si>
  <si>
    <t>MOFFITT</t>
  </si>
  <si>
    <t>176 Meadow Lane</t>
  </si>
  <si>
    <t>Paramus</t>
  </si>
  <si>
    <t>2019572643@vtext.com</t>
  </si>
  <si>
    <t>61255</t>
  </si>
  <si>
    <t>ALESSANDRO ROTTER</t>
  </si>
  <si>
    <t>0827568</t>
  </si>
  <si>
    <t>061255</t>
  </si>
  <si>
    <t>ROTTER</t>
  </si>
  <si>
    <t>ALESSANDRO</t>
  </si>
  <si>
    <t>42 Pleasant Avenue</t>
  </si>
  <si>
    <t>Centereach</t>
  </si>
  <si>
    <t>5168533816@tmomail.net</t>
  </si>
  <si>
    <t>61256</t>
  </si>
  <si>
    <t>ANDREW SOBIECH</t>
  </si>
  <si>
    <t>0031393</t>
  </si>
  <si>
    <t>061256</t>
  </si>
  <si>
    <t>SOBIECH</t>
  </si>
  <si>
    <t>132 Deerfoot Rd</t>
  </si>
  <si>
    <t>Lake Ariel</t>
  </si>
  <si>
    <t>2722269504@tmomail.net</t>
  </si>
  <si>
    <t>0544064</t>
  </si>
  <si>
    <t>HUBBARD</t>
  </si>
  <si>
    <t>534 BRICKYARD RD</t>
  </si>
  <si>
    <t>9082940684@tmomail.net</t>
  </si>
  <si>
    <t>61258</t>
  </si>
  <si>
    <t>JOSE REYNA</t>
  </si>
  <si>
    <t>0001430</t>
  </si>
  <si>
    <t>061258</t>
  </si>
  <si>
    <t>111 Buffalo Ave</t>
  </si>
  <si>
    <t>8627030618@tmomail.net</t>
  </si>
  <si>
    <t>61259</t>
  </si>
  <si>
    <t>DARRIN DAVIS</t>
  </si>
  <si>
    <t>0771238</t>
  </si>
  <si>
    <t>061259</t>
  </si>
  <si>
    <t>1136 Leslie way</t>
  </si>
  <si>
    <t>Tobyhanna</t>
  </si>
  <si>
    <t>5703165231@tmomail.net</t>
  </si>
  <si>
    <t>61261</t>
  </si>
  <si>
    <t>JOSEPH GREY</t>
  </si>
  <si>
    <t>0001685</t>
  </si>
  <si>
    <t>061261</t>
  </si>
  <si>
    <t>GREY</t>
  </si>
  <si>
    <t>1 SALT WORKS ST</t>
  </si>
  <si>
    <t>WALL</t>
  </si>
  <si>
    <t>7324702416@TMOMAIL.NET</t>
  </si>
  <si>
    <t>61262</t>
  </si>
  <si>
    <t>STACEY FINDLEY</t>
  </si>
  <si>
    <t>0005256</t>
  </si>
  <si>
    <t>061262</t>
  </si>
  <si>
    <t>FINDLEY</t>
  </si>
  <si>
    <t>STACEY</t>
  </si>
  <si>
    <t>3716 E Farm Rd 28</t>
  </si>
  <si>
    <t>Fair Grove</t>
  </si>
  <si>
    <t>4178340417@vtext.com</t>
  </si>
  <si>
    <t>61263</t>
  </si>
  <si>
    <t>THOMAS BATES</t>
  </si>
  <si>
    <t>0007468</t>
  </si>
  <si>
    <t>061263</t>
  </si>
  <si>
    <t>BATES</t>
  </si>
  <si>
    <t>9132960129@tmomail.net</t>
  </si>
  <si>
    <t>61265</t>
  </si>
  <si>
    <t>WAYNE HUNT</t>
  </si>
  <si>
    <t>0890434</t>
  </si>
  <si>
    <t>061265</t>
  </si>
  <si>
    <t>HUNT</t>
  </si>
  <si>
    <t>3305 S Indiana</t>
  </si>
  <si>
    <t>Lot # 2</t>
  </si>
  <si>
    <t>Joplin</t>
  </si>
  <si>
    <t>4178341237@vtext.com</t>
  </si>
  <si>
    <t>61266</t>
  </si>
  <si>
    <t>RICHARD BANKS</t>
  </si>
  <si>
    <t>0016543</t>
  </si>
  <si>
    <t>061266</t>
  </si>
  <si>
    <t>RBANKS</t>
  </si>
  <si>
    <t>5722 Metcalf Ct</t>
  </si>
  <si>
    <t>9132786326@tmomail.net</t>
  </si>
  <si>
    <t>61269</t>
  </si>
  <si>
    <t>PATRICK YOUNG</t>
  </si>
  <si>
    <t>0024364</t>
  </si>
  <si>
    <t>061269</t>
  </si>
  <si>
    <t>Prosser,</t>
  </si>
  <si>
    <t>5099101247@tmomail.net</t>
  </si>
  <si>
    <t>61271</t>
  </si>
  <si>
    <t>ROBERT MANNA</t>
  </si>
  <si>
    <t>0879726</t>
  </si>
  <si>
    <t>061271</t>
  </si>
  <si>
    <t>MANNA</t>
  </si>
  <si>
    <t>4106 204th Ave NE</t>
  </si>
  <si>
    <t>Sammamish</t>
  </si>
  <si>
    <t>4254800010@tmomail.net</t>
  </si>
  <si>
    <t>GARY MOREHOUSE</t>
  </si>
  <si>
    <t>0004903</t>
  </si>
  <si>
    <t>MOREHOUSE</t>
  </si>
  <si>
    <t>5039834131@vtext.com</t>
  </si>
  <si>
    <t>61273</t>
  </si>
  <si>
    <t>DAVID MOSHER</t>
  </si>
  <si>
    <t>0003772</t>
  </si>
  <si>
    <t>061273</t>
  </si>
  <si>
    <t>MOSHER</t>
  </si>
  <si>
    <t>8601 Railroad Place SE</t>
  </si>
  <si>
    <t>Snoqualmie</t>
  </si>
  <si>
    <t>4255470925@tmomail.net</t>
  </si>
  <si>
    <t>0732099</t>
  </si>
  <si>
    <t>061275</t>
  </si>
  <si>
    <t>CARLTON</t>
  </si>
  <si>
    <t>1909 SE 36th Ave</t>
  </si>
  <si>
    <t>5035190109@tmomail.net</t>
  </si>
  <si>
    <t>61277</t>
  </si>
  <si>
    <t>MEHRDAD RASSAIAN</t>
  </si>
  <si>
    <t>0579326</t>
  </si>
  <si>
    <t>061277</t>
  </si>
  <si>
    <t>RASSAIAN</t>
  </si>
  <si>
    <t>MEHRDAD</t>
  </si>
  <si>
    <t>1430 W CASINO ROAD #123</t>
  </si>
  <si>
    <t>4253192779@tmomail.net</t>
  </si>
  <si>
    <t>61278</t>
  </si>
  <si>
    <t>BRIAN RIORDAN</t>
  </si>
  <si>
    <t>0015735</t>
  </si>
  <si>
    <t>061278</t>
  </si>
  <si>
    <t>BRIORDA</t>
  </si>
  <si>
    <t>RIORDAN</t>
  </si>
  <si>
    <t>12023 Abbey Ln SW</t>
  </si>
  <si>
    <t>Port Orchard</t>
  </si>
  <si>
    <t>3606221987@vtext.com</t>
  </si>
  <si>
    <t>61279</t>
  </si>
  <si>
    <t>JOSE MASSA HUERTAS</t>
  </si>
  <si>
    <t>0051862</t>
  </si>
  <si>
    <t>061279</t>
  </si>
  <si>
    <t>MASSA HUERTAS</t>
  </si>
  <si>
    <t>Urb Rexville</t>
  </si>
  <si>
    <t>Calle 1 CO9</t>
  </si>
  <si>
    <t>7879327835@tmomail.net</t>
  </si>
  <si>
    <t>61281</t>
  </si>
  <si>
    <t>JOSE MORALES</t>
  </si>
  <si>
    <t>0024323</t>
  </si>
  <si>
    <t>061281</t>
  </si>
  <si>
    <t>MORALES</t>
  </si>
  <si>
    <t>Calle Estrella E4</t>
  </si>
  <si>
    <t>9393950650@tmomail.net</t>
  </si>
  <si>
    <t>61282</t>
  </si>
  <si>
    <t>JOSE FLORES</t>
  </si>
  <si>
    <t>0014894</t>
  </si>
  <si>
    <t>061282</t>
  </si>
  <si>
    <t>Villas de San Agustin</t>
  </si>
  <si>
    <t>Calle 12 P53</t>
  </si>
  <si>
    <t>7875385515@tmomail.net</t>
  </si>
  <si>
    <t>61283</t>
  </si>
  <si>
    <t>JUAN HERNANDEZ ORTEGA</t>
  </si>
  <si>
    <t>0004846</t>
  </si>
  <si>
    <t>061283</t>
  </si>
  <si>
    <t>HERNANDEZ ORTEGA</t>
  </si>
  <si>
    <t>Bo Maguayo</t>
  </si>
  <si>
    <t>Calle 1 Parcela 53</t>
  </si>
  <si>
    <t>Dorado</t>
  </si>
  <si>
    <t>00656</t>
  </si>
  <si>
    <t>9397322770@tmomail.net</t>
  </si>
  <si>
    <t>61284</t>
  </si>
  <si>
    <t>HERIBERTO LUGO PEREZ</t>
  </si>
  <si>
    <t>0062208</t>
  </si>
  <si>
    <t>061284</t>
  </si>
  <si>
    <t>LUGO PEREZ</t>
  </si>
  <si>
    <t>HERIBERTO</t>
  </si>
  <si>
    <t>5678 Paseo M Campo</t>
  </si>
  <si>
    <t>Hacienda la Matilde</t>
  </si>
  <si>
    <t>7879074011@tmomail.net</t>
  </si>
  <si>
    <t>61285</t>
  </si>
  <si>
    <t>NICOLAS MARTIS</t>
  </si>
  <si>
    <t>0505115</t>
  </si>
  <si>
    <t>061285</t>
  </si>
  <si>
    <t>NMART71</t>
  </si>
  <si>
    <t>MARTIS</t>
  </si>
  <si>
    <t>NICOLAS</t>
  </si>
  <si>
    <t>Urb Estancias del Bosque</t>
  </si>
  <si>
    <t>Calle Aguirre #12</t>
  </si>
  <si>
    <t>9395851132@tmomail.net</t>
  </si>
  <si>
    <t>61287</t>
  </si>
  <si>
    <t>JUAN COLON NIEVES</t>
  </si>
  <si>
    <t>0040626</t>
  </si>
  <si>
    <t>061287</t>
  </si>
  <si>
    <t>COLON NIEVES</t>
  </si>
  <si>
    <t>Rd 829 Km 5.6 Camino Colon Gon</t>
  </si>
  <si>
    <t>Bo.Santa Olaya, Sector Pasto S</t>
  </si>
  <si>
    <t>9392936298@tmomail.net</t>
  </si>
  <si>
    <t>61288</t>
  </si>
  <si>
    <t>ELLIOT VAZQUEZ</t>
  </si>
  <si>
    <t>0000588</t>
  </si>
  <si>
    <t>061288</t>
  </si>
  <si>
    <t>ELLIOT</t>
  </si>
  <si>
    <t>RD 646 Km 6.4</t>
  </si>
  <si>
    <t>Bo Rio Arriba</t>
  </si>
  <si>
    <t>Vega Baja</t>
  </si>
  <si>
    <t>00693</t>
  </si>
  <si>
    <t>9397322764@tmomail.net</t>
  </si>
  <si>
    <t>61289</t>
  </si>
  <si>
    <t>LUIS GONZALEZ</t>
  </si>
  <si>
    <t>0001917</t>
  </si>
  <si>
    <t>061289</t>
  </si>
  <si>
    <t>CALLE 53A  # 2D-22</t>
  </si>
  <si>
    <t>Urb Lomas de Carolina</t>
  </si>
  <si>
    <t>7879323280@tmomail.net</t>
  </si>
  <si>
    <t>61290</t>
  </si>
  <si>
    <t>JONATHAN ALLENDE</t>
  </si>
  <si>
    <t>0005363</t>
  </si>
  <si>
    <t>061290</t>
  </si>
  <si>
    <t>JALLE57</t>
  </si>
  <si>
    <t>ALLENDE</t>
  </si>
  <si>
    <t>525 AVE FRANKLIN DELANO ROOSEV</t>
  </si>
  <si>
    <t>SUITE IH</t>
  </si>
  <si>
    <t>00918</t>
  </si>
  <si>
    <t>9393430221@tmomail.net</t>
  </si>
  <si>
    <t>61291</t>
  </si>
  <si>
    <t>MIGUEL FERNANDEZ</t>
  </si>
  <si>
    <t>061291</t>
  </si>
  <si>
    <t>Carr 679 Km1.9 INT Bo Espinosa</t>
  </si>
  <si>
    <t>Reparto Del Valle #14</t>
  </si>
  <si>
    <t>7879070982@tmomail.net</t>
  </si>
  <si>
    <t>61292</t>
  </si>
  <si>
    <t>GILBERTO MARTINEZ</t>
  </si>
  <si>
    <t>0043471</t>
  </si>
  <si>
    <t>061292</t>
  </si>
  <si>
    <t>GILBERTO</t>
  </si>
  <si>
    <t>Carr 830 Km4.4</t>
  </si>
  <si>
    <t>Bo.Cerro Gordo</t>
  </si>
  <si>
    <t>9393560458@tmomail.net</t>
  </si>
  <si>
    <t>61293</t>
  </si>
  <si>
    <t>JOSE NEGRON</t>
  </si>
  <si>
    <t>0005057</t>
  </si>
  <si>
    <t>061293</t>
  </si>
  <si>
    <t>NEGRON</t>
  </si>
  <si>
    <t>Urb Villa Rosa II</t>
  </si>
  <si>
    <t>Calle Paz #4</t>
  </si>
  <si>
    <t>9392936270@tmomail.net</t>
  </si>
  <si>
    <t>61295</t>
  </si>
  <si>
    <t>KERIC ODUM</t>
  </si>
  <si>
    <t>0001552</t>
  </si>
  <si>
    <t>061295</t>
  </si>
  <si>
    <t>KODUM</t>
  </si>
  <si>
    <t>KERIC</t>
  </si>
  <si>
    <t>3224 19th St</t>
  </si>
  <si>
    <t>Tuscaloosa</t>
  </si>
  <si>
    <t>6592153914@vtext.com</t>
  </si>
  <si>
    <t>61296</t>
  </si>
  <si>
    <t>ANDREW ZEGERS</t>
  </si>
  <si>
    <t>0116913</t>
  </si>
  <si>
    <t>061296</t>
  </si>
  <si>
    <t>ZEGERS</t>
  </si>
  <si>
    <t>7172479458@tmomail.net</t>
  </si>
  <si>
    <t>61297</t>
  </si>
  <si>
    <t>CESAR HERNANDEZ</t>
  </si>
  <si>
    <t>0410217</t>
  </si>
  <si>
    <t>061297</t>
  </si>
  <si>
    <t>12417 Port Haven Dr</t>
  </si>
  <si>
    <t>Germantown</t>
  </si>
  <si>
    <t>3012564058@tmomail.net</t>
  </si>
  <si>
    <t>61299</t>
  </si>
  <si>
    <t>OLIMPIU PETRE</t>
  </si>
  <si>
    <t>0525857</t>
  </si>
  <si>
    <t>061299</t>
  </si>
  <si>
    <t>PETRE</t>
  </si>
  <si>
    <t>OLIMPIU</t>
  </si>
  <si>
    <t>11907 Parklawn Dr</t>
  </si>
  <si>
    <t>Apt 102</t>
  </si>
  <si>
    <t>Rockville</t>
  </si>
  <si>
    <t>3012564280@tmomail.net</t>
  </si>
  <si>
    <t>61300</t>
  </si>
  <si>
    <t>RICHARD MOHR</t>
  </si>
  <si>
    <t>0567669</t>
  </si>
  <si>
    <t>061300</t>
  </si>
  <si>
    <t>MOHR</t>
  </si>
  <si>
    <t>35259 Railroad Ave</t>
  </si>
  <si>
    <t>Pittsville</t>
  </si>
  <si>
    <t>4436823312@vtext.com</t>
  </si>
  <si>
    <t>61301</t>
  </si>
  <si>
    <t>BARRY FOLKS</t>
  </si>
  <si>
    <t>0757534</t>
  </si>
  <si>
    <t>061301</t>
  </si>
  <si>
    <t>FOLKS</t>
  </si>
  <si>
    <t>ADL/SHS-BARRY FOLKS</t>
  </si>
  <si>
    <t>2023846558@vtext.com</t>
  </si>
  <si>
    <t>61302</t>
  </si>
  <si>
    <t>MOHAMMAD HAROON NIZAM</t>
  </si>
  <si>
    <t>0816199</t>
  </si>
  <si>
    <t>061302</t>
  </si>
  <si>
    <t>NIZAM</t>
  </si>
  <si>
    <t>MOHAMMAD HAROON</t>
  </si>
  <si>
    <t>525-K E MARKET ST</t>
  </si>
  <si>
    <t>ADL/SHS-MOHAMMAD NIZAM</t>
  </si>
  <si>
    <t>3013168145@tmomail.net</t>
  </si>
  <si>
    <t>61303</t>
  </si>
  <si>
    <t>RACHID MEGHNEM</t>
  </si>
  <si>
    <t>0847376</t>
  </si>
  <si>
    <t>061303</t>
  </si>
  <si>
    <t>MEGHNEM</t>
  </si>
  <si>
    <t>RACHID</t>
  </si>
  <si>
    <t>13555 Highland Mews Pl</t>
  </si>
  <si>
    <t>7038356539@vtext.com</t>
  </si>
  <si>
    <t>61304</t>
  </si>
  <si>
    <t>DARIOUS MELLERSON</t>
  </si>
  <si>
    <t>0744821</t>
  </si>
  <si>
    <t>061304</t>
  </si>
  <si>
    <t>MELLERSON</t>
  </si>
  <si>
    <t>DARIOUS</t>
  </si>
  <si>
    <t>3217 Yosemite ave</t>
  </si>
  <si>
    <t>4107256236@tmomail.net</t>
  </si>
  <si>
    <t>61305</t>
  </si>
  <si>
    <t>MADJID FETMOUCHE</t>
  </si>
  <si>
    <t>0573824</t>
  </si>
  <si>
    <t>061305</t>
  </si>
  <si>
    <t>FETMOUCHE</t>
  </si>
  <si>
    <t>MADJID</t>
  </si>
  <si>
    <t>14505 Stilsby Ct</t>
  </si>
  <si>
    <t>5715790320@tmomail.net</t>
  </si>
  <si>
    <t>0754168</t>
  </si>
  <si>
    <t>061306</t>
  </si>
  <si>
    <t>HUME</t>
  </si>
  <si>
    <t>3012564155@tmomail.net</t>
  </si>
  <si>
    <t>61307</t>
  </si>
  <si>
    <t>WAYNE KELLEY</t>
  </si>
  <si>
    <t>0525345</t>
  </si>
  <si>
    <t>061307</t>
  </si>
  <si>
    <t>KELLEY</t>
  </si>
  <si>
    <t>8566 Sheffield Manor Blvd</t>
  </si>
  <si>
    <t>Waynesboro</t>
  </si>
  <si>
    <t>17268</t>
  </si>
  <si>
    <t>3015230165@tmomail.net</t>
  </si>
  <si>
    <t>0806026</t>
  </si>
  <si>
    <t>AZIMI</t>
  </si>
  <si>
    <t>HAMAYOON</t>
  </si>
  <si>
    <t>15868 pebblewood st</t>
  </si>
  <si>
    <t>3013791012@tmomail.net</t>
  </si>
  <si>
    <t>61310</t>
  </si>
  <si>
    <t>0826008</t>
  </si>
  <si>
    <t>061310</t>
  </si>
  <si>
    <t>QADERI</t>
  </si>
  <si>
    <t>SEDIQULLAH</t>
  </si>
  <si>
    <t>5715808844@vtext.com</t>
  </si>
  <si>
    <t>0030999</t>
  </si>
  <si>
    <t>061316</t>
  </si>
  <si>
    <t>BRADY</t>
  </si>
  <si>
    <t>4109770183@tmomail.net</t>
  </si>
  <si>
    <t>61317</t>
  </si>
  <si>
    <t>MANZOORHUSSAIN SHARIFI</t>
  </si>
  <si>
    <t>0510354</t>
  </si>
  <si>
    <t>061317</t>
  </si>
  <si>
    <t>MSHARIF</t>
  </si>
  <si>
    <t>SHARIFI</t>
  </si>
  <si>
    <t>MANZOORHUSSAIN</t>
  </si>
  <si>
    <t>5320 Satterfield dr</t>
  </si>
  <si>
    <t>7034830624@tmomail.net</t>
  </si>
  <si>
    <t>ABDUL ATTA</t>
  </si>
  <si>
    <t>0085392</t>
  </si>
  <si>
    <t>ATTA</t>
  </si>
  <si>
    <t>apt 301</t>
  </si>
  <si>
    <t>5715874426@tmomail.net</t>
  </si>
  <si>
    <t>0017996</t>
  </si>
  <si>
    <t>061320</t>
  </si>
  <si>
    <t>PELLE</t>
  </si>
  <si>
    <t>SHYHEIM</t>
  </si>
  <si>
    <t>4109821742@tmomail.net</t>
  </si>
  <si>
    <t>61321</t>
  </si>
  <si>
    <t>0604991</t>
  </si>
  <si>
    <t>061321</t>
  </si>
  <si>
    <t>WALZEL</t>
  </si>
  <si>
    <t>10810 Riverview  Rd</t>
  </si>
  <si>
    <t>Ft Washington</t>
  </si>
  <si>
    <t>3013001403@tmomail.net</t>
  </si>
  <si>
    <t>61322</t>
  </si>
  <si>
    <t>JOSEPH BRAKOWIECKI</t>
  </si>
  <si>
    <t>0561118</t>
  </si>
  <si>
    <t>061322</t>
  </si>
  <si>
    <t>BRAKOWIECKI</t>
  </si>
  <si>
    <t>6697 James Monroe Hwy</t>
  </si>
  <si>
    <t>Culpeper</t>
  </si>
  <si>
    <t>5402140845@tmomail.net</t>
  </si>
  <si>
    <t>61323</t>
  </si>
  <si>
    <t>MORGAN SMITH</t>
  </si>
  <si>
    <t>0016063</t>
  </si>
  <si>
    <t>061323</t>
  </si>
  <si>
    <t>2050 E Belvedere Ave</t>
  </si>
  <si>
    <t>4106990624@tmomail.net</t>
  </si>
  <si>
    <t>61325</t>
  </si>
  <si>
    <t>JOHN AMRHEIN</t>
  </si>
  <si>
    <t>0001307</t>
  </si>
  <si>
    <t>061325</t>
  </si>
  <si>
    <t>AMRHEIN</t>
  </si>
  <si>
    <t>246 Baltimore Ave</t>
  </si>
  <si>
    <t>4104249458@tmomail.net</t>
  </si>
  <si>
    <t>0565333</t>
  </si>
  <si>
    <t>061328</t>
  </si>
  <si>
    <t>YOUSUFY</t>
  </si>
  <si>
    <t>MOHAMMAD ASIF</t>
  </si>
  <si>
    <t>12369 Azure Lane</t>
  </si>
  <si>
    <t>5714242067@tmomail.net</t>
  </si>
  <si>
    <t>61329</t>
  </si>
  <si>
    <t>GREGORY HAZELWOOD</t>
  </si>
  <si>
    <t>0072231</t>
  </si>
  <si>
    <t>061329</t>
  </si>
  <si>
    <t>HAZELWOOD</t>
  </si>
  <si>
    <t>228 Gallaher Rd</t>
  </si>
  <si>
    <t>4436751096@tmomail.net</t>
  </si>
  <si>
    <t>61331</t>
  </si>
  <si>
    <t>SAYED FAWAD HAKIMZAD</t>
  </si>
  <si>
    <t>0028308</t>
  </si>
  <si>
    <t>061331</t>
  </si>
  <si>
    <t>HAKIMZAD</t>
  </si>
  <si>
    <t>SAYED FAWAD</t>
  </si>
  <si>
    <t>2055 Sierra Rd</t>
  </si>
  <si>
    <t>Apt. 105</t>
  </si>
  <si>
    <t>94518</t>
  </si>
  <si>
    <t>9255457069@tmomail.net</t>
  </si>
  <si>
    <t>61334</t>
  </si>
  <si>
    <t>MARCUS GASTELUM</t>
  </si>
  <si>
    <t>0860387</t>
  </si>
  <si>
    <t>061334</t>
  </si>
  <si>
    <t>GASTELUM</t>
  </si>
  <si>
    <t>1108 LAGUANA AVE</t>
  </si>
  <si>
    <t>6505051039@tmomail.net</t>
  </si>
  <si>
    <t>61335</t>
  </si>
  <si>
    <t>ANTONIO DE GUZMAN</t>
  </si>
  <si>
    <t>0660357</t>
  </si>
  <si>
    <t>061335</t>
  </si>
  <si>
    <t>ADEGUZ0</t>
  </si>
  <si>
    <t>DE GUZMAN</t>
  </si>
  <si>
    <t>vacaville</t>
  </si>
  <si>
    <t>7077403172@tmomail.net</t>
  </si>
  <si>
    <t>61337</t>
  </si>
  <si>
    <t>LAWSON SARGEANT</t>
  </si>
  <si>
    <t>0008417</t>
  </si>
  <si>
    <t>061337</t>
  </si>
  <si>
    <t>SARGEANT</t>
  </si>
  <si>
    <t>354 W Wood St</t>
  </si>
  <si>
    <t>5308847731@vtext.com</t>
  </si>
  <si>
    <t>61339</t>
  </si>
  <si>
    <t>EUGENIO FRANCISCO</t>
  </si>
  <si>
    <t>0001412</t>
  </si>
  <si>
    <t>061339</t>
  </si>
  <si>
    <t>EUGENIO</t>
  </si>
  <si>
    <t>2000 Smith Peak Ct</t>
  </si>
  <si>
    <t>9253663064@tmomail.net</t>
  </si>
  <si>
    <t>61340</t>
  </si>
  <si>
    <t>ALVIN DE VENT</t>
  </si>
  <si>
    <t>0779629</t>
  </si>
  <si>
    <t>061340</t>
  </si>
  <si>
    <t>DE VENT</t>
  </si>
  <si>
    <t>ALVIN</t>
  </si>
  <si>
    <t>2719, San Gregorio Ct.</t>
  </si>
  <si>
    <t>5109939018@tmomail.net</t>
  </si>
  <si>
    <t>0012666</t>
  </si>
  <si>
    <t>061343</t>
  </si>
  <si>
    <t>ARROYO-MEDINA</t>
  </si>
  <si>
    <t>7752922082@tmomail.net</t>
  </si>
  <si>
    <t>61346</t>
  </si>
  <si>
    <t>CLAUDIO RODRIGUEZ</t>
  </si>
  <si>
    <t>0655977</t>
  </si>
  <si>
    <t>061346</t>
  </si>
  <si>
    <t>CLAUDIO</t>
  </si>
  <si>
    <t>8721 Greenback Ln</t>
  </si>
  <si>
    <t>Apt # 5</t>
  </si>
  <si>
    <t>9169373448@tmomail.net</t>
  </si>
  <si>
    <t>61347</t>
  </si>
  <si>
    <t>ANTHONY ARELLANO</t>
  </si>
  <si>
    <t>0917476</t>
  </si>
  <si>
    <t>061347</t>
  </si>
  <si>
    <t>27492 ORLANDO AVENUE</t>
  </si>
  <si>
    <t>5107599645@tmomail.net</t>
  </si>
  <si>
    <t>61351</t>
  </si>
  <si>
    <t>0015859</t>
  </si>
  <si>
    <t>061351</t>
  </si>
  <si>
    <t>7134974394@mms.att.net</t>
  </si>
  <si>
    <t>61352</t>
  </si>
  <si>
    <t>CHRISTOPHER ECKERT</t>
  </si>
  <si>
    <t>0887109</t>
  </si>
  <si>
    <t>061352</t>
  </si>
  <si>
    <t>ECKERT</t>
  </si>
  <si>
    <t>5398 Dellwood Way apt #4</t>
  </si>
  <si>
    <t>4086599703@tmomail.net</t>
  </si>
  <si>
    <t>61354</t>
  </si>
  <si>
    <t>NICHOLAS BLAIR</t>
  </si>
  <si>
    <t>0599092</t>
  </si>
  <si>
    <t>061354</t>
  </si>
  <si>
    <t>9124822009@tmomail.net</t>
  </si>
  <si>
    <t>0622068</t>
  </si>
  <si>
    <t>658 Old Griffin Rd</t>
  </si>
  <si>
    <t>4042473033@tmomail.net</t>
  </si>
  <si>
    <t>61361</t>
  </si>
  <si>
    <t>ANDREW WILLIAMS</t>
  </si>
  <si>
    <t>0933531</t>
  </si>
  <si>
    <t>061361</t>
  </si>
  <si>
    <t>5748 Shoal Creek Drive</t>
  </si>
  <si>
    <t>7703019268@vtext.com</t>
  </si>
  <si>
    <t>61362</t>
  </si>
  <si>
    <t>WYMAN MCELROY JR</t>
  </si>
  <si>
    <t>0775916</t>
  </si>
  <si>
    <t>061362</t>
  </si>
  <si>
    <t>MCELROY JR</t>
  </si>
  <si>
    <t>WYMAN</t>
  </si>
  <si>
    <t>1130 RALEIGH LN</t>
  </si>
  <si>
    <t>ATHENS</t>
  </si>
  <si>
    <t>2148920358@tmomail.net</t>
  </si>
  <si>
    <t>61363</t>
  </si>
  <si>
    <t>STEVEN PERRY</t>
  </si>
  <si>
    <t>0910927</t>
  </si>
  <si>
    <t>061363</t>
  </si>
  <si>
    <t>8503687141@tmomail.net</t>
  </si>
  <si>
    <t>61364</t>
  </si>
  <si>
    <t>KEITH HOSPEDALES</t>
  </si>
  <si>
    <t>0565924</t>
  </si>
  <si>
    <t>061364</t>
  </si>
  <si>
    <t>HOSPEDALES</t>
  </si>
  <si>
    <t>240 Murphy Creek Lane</t>
  </si>
  <si>
    <t>7705395391@tmomail.net</t>
  </si>
  <si>
    <t>61365</t>
  </si>
  <si>
    <t>SAMUEL VAZQUEZ</t>
  </si>
  <si>
    <t>0002634</t>
  </si>
  <si>
    <t>061365</t>
  </si>
  <si>
    <t>Urb Espinosa #18</t>
  </si>
  <si>
    <t>Vega Alta</t>
  </si>
  <si>
    <t>9393950664@tmomail.net</t>
  </si>
  <si>
    <t>61366</t>
  </si>
  <si>
    <t>JIMMY BRANHAM</t>
  </si>
  <si>
    <t>0017954</t>
  </si>
  <si>
    <t>061366</t>
  </si>
  <si>
    <t>JBRANHA</t>
  </si>
  <si>
    <t>BRANHAM</t>
  </si>
  <si>
    <t>1003 west McKinnon street</t>
  </si>
  <si>
    <t>New Brockton</t>
  </si>
  <si>
    <t>3343793818@vtext.com</t>
  </si>
  <si>
    <t>0604587</t>
  </si>
  <si>
    <t>061367</t>
  </si>
  <si>
    <t>MCGILL</t>
  </si>
  <si>
    <t>8506312849@vtext.com</t>
  </si>
  <si>
    <t>61369</t>
  </si>
  <si>
    <t>CAROLYN BARNETT</t>
  </si>
  <si>
    <t>0709303</t>
  </si>
  <si>
    <t>061369</t>
  </si>
  <si>
    <t>BARNETT</t>
  </si>
  <si>
    <t>2569217517@vtext.com</t>
  </si>
  <si>
    <t>0606293</t>
  </si>
  <si>
    <t>061370</t>
  </si>
  <si>
    <t>813 Wagonwheel Rd</t>
  </si>
  <si>
    <t>3167495211@tmomail.net</t>
  </si>
  <si>
    <t>61372</t>
  </si>
  <si>
    <t>MICHAEL OHOULAHAN</t>
  </si>
  <si>
    <t>0714337</t>
  </si>
  <si>
    <t>061372</t>
  </si>
  <si>
    <t>MOHOULA</t>
  </si>
  <si>
    <t>OHOULAHAN</t>
  </si>
  <si>
    <t>8039495131@tmomail.net</t>
  </si>
  <si>
    <t>61373</t>
  </si>
  <si>
    <t>TANNER AIELLO</t>
  </si>
  <si>
    <t>0030429</t>
  </si>
  <si>
    <t>061373</t>
  </si>
  <si>
    <t>AIELLO</t>
  </si>
  <si>
    <t>3028982749@tmomail.net</t>
  </si>
  <si>
    <t>61374</t>
  </si>
  <si>
    <t>0282434</t>
  </si>
  <si>
    <t>061374</t>
  </si>
  <si>
    <t>GIORGAKIS</t>
  </si>
  <si>
    <t>1814 Laurel Brook Rd</t>
  </si>
  <si>
    <t>Fallston</t>
  </si>
  <si>
    <t>4109006411@tmomail.net</t>
  </si>
  <si>
    <t>0004531</t>
  </si>
  <si>
    <t>061376</t>
  </si>
  <si>
    <t>HA</t>
  </si>
  <si>
    <t>5200 Millard St</t>
  </si>
  <si>
    <t>7038430525@tmomail.net</t>
  </si>
  <si>
    <t>0021279</t>
  </si>
  <si>
    <t>WATKINS</t>
  </si>
  <si>
    <t>2550 Cartwright Road</t>
  </si>
  <si>
    <t>Mount Sterling</t>
  </si>
  <si>
    <t>5023035677@tmomail.net</t>
  </si>
  <si>
    <t>61381</t>
  </si>
  <si>
    <t>CARL PLUMMER</t>
  </si>
  <si>
    <t>061381</t>
  </si>
  <si>
    <t>CPLUMME</t>
  </si>
  <si>
    <t>PLUMMER</t>
  </si>
  <si>
    <t>4627 Longfellow Dr</t>
  </si>
  <si>
    <t>5049570778@tmomail.net</t>
  </si>
  <si>
    <t>0642116</t>
  </si>
  <si>
    <t>061382</t>
  </si>
  <si>
    <t>YEDRA LOPEZ</t>
  </si>
  <si>
    <t>7189731696@tmomail.net</t>
  </si>
  <si>
    <t>61384</t>
  </si>
  <si>
    <t>ALBERT MARMOL</t>
  </si>
  <si>
    <t>0575555</t>
  </si>
  <si>
    <t>061384</t>
  </si>
  <si>
    <t>MARMOL</t>
  </si>
  <si>
    <t>54 11th Street</t>
  </si>
  <si>
    <t>Apt BSD</t>
  </si>
  <si>
    <t>Hoboken</t>
  </si>
  <si>
    <t>07030</t>
  </si>
  <si>
    <t>5513372143@vtext.com</t>
  </si>
  <si>
    <t>61385</t>
  </si>
  <si>
    <t>JARROD WHITING</t>
  </si>
  <si>
    <t>0505693</t>
  </si>
  <si>
    <t>061385</t>
  </si>
  <si>
    <t>WHITING</t>
  </si>
  <si>
    <t>1545 N Lake Shipp Dr</t>
  </si>
  <si>
    <t>8633594219@tmomail.net</t>
  </si>
  <si>
    <t>0690776</t>
  </si>
  <si>
    <t>061386</t>
  </si>
  <si>
    <t>WATTERSON</t>
  </si>
  <si>
    <t>AUDREY</t>
  </si>
  <si>
    <t>12005 Georgia Wood Ct</t>
  </si>
  <si>
    <t>3212404001@tmomail.net</t>
  </si>
  <si>
    <t>61387</t>
  </si>
  <si>
    <t>RANDY SCHEELEY</t>
  </si>
  <si>
    <t>0804344</t>
  </si>
  <si>
    <t>061387</t>
  </si>
  <si>
    <t>RSCHEEL</t>
  </si>
  <si>
    <t>SCHEELEY</t>
  </si>
  <si>
    <t>4539 Smithville Rd</t>
  </si>
  <si>
    <t>9046840924@tmomail.net</t>
  </si>
  <si>
    <t>61388</t>
  </si>
  <si>
    <t>JAMES GATES</t>
  </si>
  <si>
    <t>0761627</t>
  </si>
  <si>
    <t>061388</t>
  </si>
  <si>
    <t>GATES</t>
  </si>
  <si>
    <t>3608 Jamestown Ln</t>
  </si>
  <si>
    <t>9046840298@tmomail.net</t>
  </si>
  <si>
    <t>61390</t>
  </si>
  <si>
    <t>DONALD LANE</t>
  </si>
  <si>
    <t>0298596</t>
  </si>
  <si>
    <t>061390</t>
  </si>
  <si>
    <t>LANE</t>
  </si>
  <si>
    <t>6760 DOUGLAS STREET</t>
  </si>
  <si>
    <t>9545571590@tmomail.net</t>
  </si>
  <si>
    <t>61391</t>
  </si>
  <si>
    <t>ALBERT MORESCHI II</t>
  </si>
  <si>
    <t>0243287</t>
  </si>
  <si>
    <t>061391</t>
  </si>
  <si>
    <t>MORESCHI II</t>
  </si>
  <si>
    <t>11826 154th Rd N</t>
  </si>
  <si>
    <t>Jupiter</t>
  </si>
  <si>
    <t>9549954794@vtext.com</t>
  </si>
  <si>
    <t>61392</t>
  </si>
  <si>
    <t>WILNER MONDESIR</t>
  </si>
  <si>
    <t>0917989</t>
  </si>
  <si>
    <t>061392</t>
  </si>
  <si>
    <t>MONDESIR</t>
  </si>
  <si>
    <t>WILNER</t>
  </si>
  <si>
    <t>1128 Drexel Rd</t>
  </si>
  <si>
    <t>3054650974@vtext.com</t>
  </si>
  <si>
    <t>61396</t>
  </si>
  <si>
    <t>JAIME GONZALEZ</t>
  </si>
  <si>
    <t>0283291</t>
  </si>
  <si>
    <t>061396</t>
  </si>
  <si>
    <t>13126 Sycamore Heights</t>
  </si>
  <si>
    <t>7139036603@tmomail.net</t>
  </si>
  <si>
    <t>61399</t>
  </si>
  <si>
    <t>ABDUR-RAHIM SHABAZZ</t>
  </si>
  <si>
    <t>0012187</t>
  </si>
  <si>
    <t>061399</t>
  </si>
  <si>
    <t>ASHABAZ</t>
  </si>
  <si>
    <t>SHABAZZ</t>
  </si>
  <si>
    <t>ABDUR-RAHIM</t>
  </si>
  <si>
    <t>3216 N.18th Street</t>
  </si>
  <si>
    <t>4696535610@tmomail.net</t>
  </si>
  <si>
    <t>61401</t>
  </si>
  <si>
    <t>COLLIN SCHAEFFER</t>
  </si>
  <si>
    <t>0292276</t>
  </si>
  <si>
    <t>061401</t>
  </si>
  <si>
    <t>SCHAEFFER</t>
  </si>
  <si>
    <t>COLLIN</t>
  </si>
  <si>
    <t>11305 W Pond Dr</t>
  </si>
  <si>
    <t>2148462650@vtext.com</t>
  </si>
  <si>
    <t>EDUARDO RODRIGUEZ JR</t>
  </si>
  <si>
    <t>0757005</t>
  </si>
  <si>
    <t>RODRIGUEZ JR</t>
  </si>
  <si>
    <t>2959 Fairmeadows Ln</t>
  </si>
  <si>
    <t>2109841925@tmomail.net</t>
  </si>
  <si>
    <t>61405</t>
  </si>
  <si>
    <t>ALFONSO BYRD</t>
  </si>
  <si>
    <t>0770008</t>
  </si>
  <si>
    <t>061405</t>
  </si>
  <si>
    <t>BYRD</t>
  </si>
  <si>
    <t>ALFONSO</t>
  </si>
  <si>
    <t>1048 Flat Shoals Rd</t>
  </si>
  <si>
    <t>Apt#1504</t>
  </si>
  <si>
    <t>4049800192@tmomail.net</t>
  </si>
  <si>
    <t>61406</t>
  </si>
  <si>
    <t>GREGORY BALDREE</t>
  </si>
  <si>
    <t>0744128</t>
  </si>
  <si>
    <t>061406</t>
  </si>
  <si>
    <t>BALDREE</t>
  </si>
  <si>
    <t>3844 Betty's Pl</t>
  </si>
  <si>
    <t>2292620893@vtext.com</t>
  </si>
  <si>
    <t>61409</t>
  </si>
  <si>
    <t>DARYL MARTIN</t>
  </si>
  <si>
    <t>0283259</t>
  </si>
  <si>
    <t>061409</t>
  </si>
  <si>
    <t>DARYL</t>
  </si>
  <si>
    <t>16 martin dr</t>
  </si>
  <si>
    <t>phenix city</t>
  </si>
  <si>
    <t>3345204075@vtext.com</t>
  </si>
  <si>
    <t>61411</t>
  </si>
  <si>
    <t>0470419</t>
  </si>
  <si>
    <t>061411</t>
  </si>
  <si>
    <t>SPRINGER</t>
  </si>
  <si>
    <t>253 Bucks Dr</t>
  </si>
  <si>
    <t>Shirley</t>
  </si>
  <si>
    <t>5017573269@vtext.com</t>
  </si>
  <si>
    <t>61412</t>
  </si>
  <si>
    <t>0283333</t>
  </si>
  <si>
    <t>061412</t>
  </si>
  <si>
    <t>3818 Pumpkin Creek St</t>
  </si>
  <si>
    <t>7025399570@vtext.com</t>
  </si>
  <si>
    <t>61414</t>
  </si>
  <si>
    <t>MOHAMMED AOUN</t>
  </si>
  <si>
    <t>0937011</t>
  </si>
  <si>
    <t>061414</t>
  </si>
  <si>
    <t>AOUN</t>
  </si>
  <si>
    <t>MOHAMMED</t>
  </si>
  <si>
    <t>9261 Nancy St</t>
  </si>
  <si>
    <t>Cypress</t>
  </si>
  <si>
    <t>3138051330@tmomail.net</t>
  </si>
  <si>
    <t>61416</t>
  </si>
  <si>
    <t>VISAL PRAK</t>
  </si>
  <si>
    <t>0003442</t>
  </si>
  <si>
    <t>061416</t>
  </si>
  <si>
    <t>VPRAK</t>
  </si>
  <si>
    <t>PRAK</t>
  </si>
  <si>
    <t>VISAL</t>
  </si>
  <si>
    <t>7430 West Fleetwood Ln</t>
  </si>
  <si>
    <t>6239203683@tmomail.net</t>
  </si>
  <si>
    <t>61417</t>
  </si>
  <si>
    <t>EDWIN MORALES</t>
  </si>
  <si>
    <t>0659813</t>
  </si>
  <si>
    <t>061417</t>
  </si>
  <si>
    <t>EDWIN</t>
  </si>
  <si>
    <t>2176 Venice Blvd</t>
  </si>
  <si>
    <t>Unit 1</t>
  </si>
  <si>
    <t>3107355413@tmomail.net</t>
  </si>
  <si>
    <t>61418</t>
  </si>
  <si>
    <t>RONALD FLEMING</t>
  </si>
  <si>
    <t>0010413</t>
  </si>
  <si>
    <t>061418</t>
  </si>
  <si>
    <t>FLEMING</t>
  </si>
  <si>
    <t>9514231283@tmomail.net</t>
  </si>
  <si>
    <t>61419</t>
  </si>
  <si>
    <t>ANTHONY WILLIAMS</t>
  </si>
  <si>
    <t>0192815</t>
  </si>
  <si>
    <t>061419</t>
  </si>
  <si>
    <t>7577480132@tmomail.net</t>
  </si>
  <si>
    <t>61422</t>
  </si>
  <si>
    <t>ELIO GONZALEZ</t>
  </si>
  <si>
    <t>0021527</t>
  </si>
  <si>
    <t>061422</t>
  </si>
  <si>
    <t>ELIO</t>
  </si>
  <si>
    <t>6033 Liberty Bell Ct</t>
  </si>
  <si>
    <t>Burke</t>
  </si>
  <si>
    <t>7034991105@tmomail.net</t>
  </si>
  <si>
    <t>61423</t>
  </si>
  <si>
    <t>SEVERINO INFANTE</t>
  </si>
  <si>
    <t>0282509</t>
  </si>
  <si>
    <t>061423</t>
  </si>
  <si>
    <t>SEVERINO</t>
  </si>
  <si>
    <t>12700 Valleywood Dr</t>
  </si>
  <si>
    <t>Silver Springs</t>
  </si>
  <si>
    <t>20906</t>
  </si>
  <si>
    <t>3016747183@tmomail.net</t>
  </si>
  <si>
    <t>0907287</t>
  </si>
  <si>
    <t>061432</t>
  </si>
  <si>
    <t>BEHLER</t>
  </si>
  <si>
    <t>9165454226@vtext.com</t>
  </si>
  <si>
    <t>61433</t>
  </si>
  <si>
    <t>SALVADOR MARTINEZ</t>
  </si>
  <si>
    <t>0077065</t>
  </si>
  <si>
    <t>061433</t>
  </si>
  <si>
    <t>8312976415@tmomail.net</t>
  </si>
  <si>
    <t>61435</t>
  </si>
  <si>
    <t>CESAR OCHOA</t>
  </si>
  <si>
    <t>0628529</t>
  </si>
  <si>
    <t>061435</t>
  </si>
  <si>
    <t>COCHOA8</t>
  </si>
  <si>
    <t>Bell Gardens</t>
  </si>
  <si>
    <t>3232862677@tmomail.net</t>
  </si>
  <si>
    <t>PATRICK ROBERTSON JR</t>
  </si>
  <si>
    <t>0002345</t>
  </si>
  <si>
    <t>061436</t>
  </si>
  <si>
    <t>ROBERTSON JR</t>
  </si>
  <si>
    <t>3615 Jennylind Ave</t>
  </si>
  <si>
    <t>North Highlands</t>
  </si>
  <si>
    <t>9164771778@tmomail.net</t>
  </si>
  <si>
    <t>61437</t>
  </si>
  <si>
    <t>JUAN LABRADO</t>
  </si>
  <si>
    <t>0574525</t>
  </si>
  <si>
    <t>061437</t>
  </si>
  <si>
    <t>LABRADO</t>
  </si>
  <si>
    <t>9092474496@tmomail.net</t>
  </si>
  <si>
    <t>61439</t>
  </si>
  <si>
    <t>ENRIQUE SANCHEZ</t>
  </si>
  <si>
    <t>0008987</t>
  </si>
  <si>
    <t>061439</t>
  </si>
  <si>
    <t>SANCHEZ</t>
  </si>
  <si>
    <t>5203 Deeboyar Ave</t>
  </si>
  <si>
    <t>5626158043@tmomail.net</t>
  </si>
  <si>
    <t>61442</t>
  </si>
  <si>
    <t>JULIAN MARMOLEJOS</t>
  </si>
  <si>
    <t>0005298</t>
  </si>
  <si>
    <t>061442</t>
  </si>
  <si>
    <t>MARMOLEJOS</t>
  </si>
  <si>
    <t>273 Walt Whitman Road</t>
  </si>
  <si>
    <t>Suite 340</t>
  </si>
  <si>
    <t>Huntington Station</t>
  </si>
  <si>
    <t>11746</t>
  </si>
  <si>
    <t>6468862955@tmomail.net</t>
  </si>
  <si>
    <t>0867358</t>
  </si>
  <si>
    <t>061443</t>
  </si>
  <si>
    <t>SNOW</t>
  </si>
  <si>
    <t>3 Academy Court</t>
  </si>
  <si>
    <t>6313087405@tmomail.net</t>
  </si>
  <si>
    <t>61444</t>
  </si>
  <si>
    <t>OMAR VANEGAS</t>
  </si>
  <si>
    <t>0628982</t>
  </si>
  <si>
    <t>061444</t>
  </si>
  <si>
    <t>1240 Burke Avenue</t>
  </si>
  <si>
    <t>Apartment 3C</t>
  </si>
  <si>
    <t>7182191463@tmomail.net</t>
  </si>
  <si>
    <t>61445</t>
  </si>
  <si>
    <t>HAREL SAINTILBERT</t>
  </si>
  <si>
    <t>0007989</t>
  </si>
  <si>
    <t>061445</t>
  </si>
  <si>
    <t>HSAINTI</t>
  </si>
  <si>
    <t>SAINTILBERT</t>
  </si>
  <si>
    <t>HAREL</t>
  </si>
  <si>
    <t>9294684016@tmomail.net</t>
  </si>
  <si>
    <t>61446</t>
  </si>
  <si>
    <t>0650036</t>
  </si>
  <si>
    <t>061446</t>
  </si>
  <si>
    <t>10416 Avenue L</t>
  </si>
  <si>
    <t>7183043303@tmomail.net</t>
  </si>
  <si>
    <t>61447</t>
  </si>
  <si>
    <t>ADAM URUSKYJ</t>
  </si>
  <si>
    <t>0043406</t>
  </si>
  <si>
    <t>061447</t>
  </si>
  <si>
    <t>URUSKYJ</t>
  </si>
  <si>
    <t>199 Fonda Road</t>
  </si>
  <si>
    <t>5189612274@tmomail.net</t>
  </si>
  <si>
    <t>61448</t>
  </si>
  <si>
    <t>DEXTER SHUFORD</t>
  </si>
  <si>
    <t>0011297</t>
  </si>
  <si>
    <t>061448</t>
  </si>
  <si>
    <t>SHUFORD</t>
  </si>
  <si>
    <t>DEXTER</t>
  </si>
  <si>
    <t>273 WALT WHITMAN RD</t>
  </si>
  <si>
    <t>9142079461@tmomail.net</t>
  </si>
  <si>
    <t>61449</t>
  </si>
  <si>
    <t>JOHN SCARLETT</t>
  </si>
  <si>
    <t>0940262</t>
  </si>
  <si>
    <t>061449</t>
  </si>
  <si>
    <t>SCARLETT</t>
  </si>
  <si>
    <t>766 Nicolls Road</t>
  </si>
  <si>
    <t>6313161686@vzwpix.com</t>
  </si>
  <si>
    <t>61450</t>
  </si>
  <si>
    <t>THEON KING</t>
  </si>
  <si>
    <t>0707935</t>
  </si>
  <si>
    <t>061450</t>
  </si>
  <si>
    <t>TKING</t>
  </si>
  <si>
    <t>THEON</t>
  </si>
  <si>
    <t>7186785177@tmomail.net</t>
  </si>
  <si>
    <t>61453</t>
  </si>
  <si>
    <t>DESMOND PARKER</t>
  </si>
  <si>
    <t>0851378</t>
  </si>
  <si>
    <t>061453</t>
  </si>
  <si>
    <t>3240 Ashley way</t>
  </si>
  <si>
    <t>9253670997@tmomail.net</t>
  </si>
  <si>
    <t>61454</t>
  </si>
  <si>
    <t>WAYNE HARRISON</t>
  </si>
  <si>
    <t>0915181</t>
  </si>
  <si>
    <t>061454</t>
  </si>
  <si>
    <t>WHARR10</t>
  </si>
  <si>
    <t>2490 BLACK ROCK TPK</t>
  </si>
  <si>
    <t>06824</t>
  </si>
  <si>
    <t>2037370546@tmomail.net</t>
  </si>
  <si>
    <t>61455</t>
  </si>
  <si>
    <t>ROY MCCONNELL</t>
  </si>
  <si>
    <t>0002273</t>
  </si>
  <si>
    <t>061455</t>
  </si>
  <si>
    <t>MCCONNELL</t>
  </si>
  <si>
    <t>1184 East 560th Rd</t>
  </si>
  <si>
    <t>Willard</t>
  </si>
  <si>
    <t>8703081298@vtext.com</t>
  </si>
  <si>
    <t>61456</t>
  </si>
  <si>
    <t>MITCHELL LOPEZ</t>
  </si>
  <si>
    <t>0000976</t>
  </si>
  <si>
    <t>061456</t>
  </si>
  <si>
    <t>MLOPEZ1</t>
  </si>
  <si>
    <t>6307685830@tmomail.net</t>
  </si>
  <si>
    <t>61457</t>
  </si>
  <si>
    <t>RANSFORD ARTHUR</t>
  </si>
  <si>
    <t>0706507</t>
  </si>
  <si>
    <t>061457</t>
  </si>
  <si>
    <t>RANSFORD</t>
  </si>
  <si>
    <t>10015 Greenbelt Rd</t>
  </si>
  <si>
    <t>apt 304</t>
  </si>
  <si>
    <t>Lanham</t>
  </si>
  <si>
    <t>3012227235@tmomail.net</t>
  </si>
  <si>
    <t>JAMES GROVES</t>
  </si>
  <si>
    <t>0875765</t>
  </si>
  <si>
    <t>37104 West Spicer Dr</t>
  </si>
  <si>
    <t>Mechanicsville</t>
  </si>
  <si>
    <t>3017925932@tmomail.net</t>
  </si>
  <si>
    <t>0847996</t>
  </si>
  <si>
    <t>061462</t>
  </si>
  <si>
    <t>37744 Teaberry Circle</t>
  </si>
  <si>
    <t>Selbyville</t>
  </si>
  <si>
    <t>3025190345@vtext.com</t>
  </si>
  <si>
    <t>61463</t>
  </si>
  <si>
    <t>DONALD HOOPER</t>
  </si>
  <si>
    <t>0003244</t>
  </si>
  <si>
    <t>061463</t>
  </si>
  <si>
    <t>DHOOPER</t>
  </si>
  <si>
    <t>HOOPER</t>
  </si>
  <si>
    <t>2325 GREENTREE N</t>
  </si>
  <si>
    <t>8125811088@tmomail.net</t>
  </si>
  <si>
    <t>61464</t>
  </si>
  <si>
    <t>PRESTON SERINI</t>
  </si>
  <si>
    <t>0694042</t>
  </si>
  <si>
    <t>061464</t>
  </si>
  <si>
    <t>PSERINI</t>
  </si>
  <si>
    <t>SERINI</t>
  </si>
  <si>
    <t>PRESTON</t>
  </si>
  <si>
    <t>5737973153@tmomail.net</t>
  </si>
  <si>
    <t>61465</t>
  </si>
  <si>
    <t>CODY KIDD</t>
  </si>
  <si>
    <t>0869172</t>
  </si>
  <si>
    <t>061465</t>
  </si>
  <si>
    <t>CKIDD0</t>
  </si>
  <si>
    <t>KIDD</t>
  </si>
  <si>
    <t>CODY</t>
  </si>
  <si>
    <t>2302 Adam Avenue</t>
  </si>
  <si>
    <t>Abilene</t>
  </si>
  <si>
    <t>3253206955@tmomail.net</t>
  </si>
  <si>
    <t>61466</t>
  </si>
  <si>
    <t>MARCUS WHITE</t>
  </si>
  <si>
    <t>0530832</t>
  </si>
  <si>
    <t>061466</t>
  </si>
  <si>
    <t>6824081490@tmomail.net</t>
  </si>
  <si>
    <t>0004101</t>
  </si>
  <si>
    <t>061467</t>
  </si>
  <si>
    <t>5216 North Denver St</t>
  </si>
  <si>
    <t>Spencer</t>
  </si>
  <si>
    <t>4058686617@tmomail.net</t>
  </si>
  <si>
    <t>61472</t>
  </si>
  <si>
    <t>DARRELL ABBOTT</t>
  </si>
  <si>
    <t>0755546</t>
  </si>
  <si>
    <t>061472</t>
  </si>
  <si>
    <t>1608 HARTLEY ST</t>
  </si>
  <si>
    <t>4028080016@tmomail.net</t>
  </si>
  <si>
    <t>61473</t>
  </si>
  <si>
    <t>ROY FARROW</t>
  </si>
  <si>
    <t>061473</t>
  </si>
  <si>
    <t>FARROW</t>
  </si>
  <si>
    <t>907 North F Street</t>
  </si>
  <si>
    <t>Muskogee</t>
  </si>
  <si>
    <t>9188160044@tmomail.net</t>
  </si>
  <si>
    <t>61474</t>
  </si>
  <si>
    <t>RICHARD SALISBURY</t>
  </si>
  <si>
    <t>0001420</t>
  </si>
  <si>
    <t>061474</t>
  </si>
  <si>
    <t>40831 NORTH 4020 ROAD SH</t>
  </si>
  <si>
    <t>9188166121@tmomail.net</t>
  </si>
  <si>
    <t>61475</t>
  </si>
  <si>
    <t>WARREN OZMENT</t>
  </si>
  <si>
    <t>0002584</t>
  </si>
  <si>
    <t>061475</t>
  </si>
  <si>
    <t>OZMENT</t>
  </si>
  <si>
    <t>1407 Carter Ave</t>
  </si>
  <si>
    <t>Wagoner</t>
  </si>
  <si>
    <t>9188160414@tmomail.net</t>
  </si>
  <si>
    <t>61476</t>
  </si>
  <si>
    <t>AUSTIN OSBURN</t>
  </si>
  <si>
    <t>0011858</t>
  </si>
  <si>
    <t>061476</t>
  </si>
  <si>
    <t>OSBURN</t>
  </si>
  <si>
    <t>2015 S Main St</t>
  </si>
  <si>
    <t>4059896003@tmomail.net</t>
  </si>
  <si>
    <t>61478</t>
  </si>
  <si>
    <t>GREGORY WEST JR</t>
  </si>
  <si>
    <t>0013185</t>
  </si>
  <si>
    <t>061478</t>
  </si>
  <si>
    <t>WEST JR</t>
  </si>
  <si>
    <t>113 Stallion Cir</t>
  </si>
  <si>
    <t>Socorro</t>
  </si>
  <si>
    <t>5052095142@tmomail.net</t>
  </si>
  <si>
    <t>61480</t>
  </si>
  <si>
    <t>JOSE MIRELES</t>
  </si>
  <si>
    <t>0882472</t>
  </si>
  <si>
    <t>061480</t>
  </si>
  <si>
    <t>MIRELES</t>
  </si>
  <si>
    <t>9582 W. WILLIAMS ST</t>
  </si>
  <si>
    <t>4804899409@vtext.com</t>
  </si>
  <si>
    <t>61481</t>
  </si>
  <si>
    <t>MICHAEL VITEZ</t>
  </si>
  <si>
    <t>0923573</t>
  </si>
  <si>
    <t>061481</t>
  </si>
  <si>
    <t>VITEZ</t>
  </si>
  <si>
    <t>100 E 28th St</t>
  </si>
  <si>
    <t>5053629618@vtext.com</t>
  </si>
  <si>
    <t>61483</t>
  </si>
  <si>
    <t>JAMIEL SHELTON</t>
  </si>
  <si>
    <t>0587261</t>
  </si>
  <si>
    <t>061483</t>
  </si>
  <si>
    <t>JSHELT0</t>
  </si>
  <si>
    <t>JAMIEL</t>
  </si>
  <si>
    <t>220 Paradise Hills Circle</t>
  </si>
  <si>
    <t>Mooreville</t>
  </si>
  <si>
    <t>7044534605@tmomail.net</t>
  </si>
  <si>
    <t>61484</t>
  </si>
  <si>
    <t>NEIL PRYOR</t>
  </si>
  <si>
    <t>0501114</t>
  </si>
  <si>
    <t>061484</t>
  </si>
  <si>
    <t>PRYOR</t>
  </si>
  <si>
    <t>NEIL</t>
  </si>
  <si>
    <t>6341 Duncan drive</t>
  </si>
  <si>
    <t>3302457673@tmomail.net</t>
  </si>
  <si>
    <t>61485</t>
  </si>
  <si>
    <t>DENNIS DAVIS</t>
  </si>
  <si>
    <t>0002190</t>
  </si>
  <si>
    <t>061485</t>
  </si>
  <si>
    <t>2722 newborn cir</t>
  </si>
  <si>
    <t>3302088123@tmomail.net</t>
  </si>
  <si>
    <t>61486</t>
  </si>
  <si>
    <t>KYM LEWIS</t>
  </si>
  <si>
    <t>0222521</t>
  </si>
  <si>
    <t>061486</t>
  </si>
  <si>
    <t>KYM</t>
  </si>
  <si>
    <t>10200 RABBIT HASH RD SE</t>
  </si>
  <si>
    <t>5022107704@tmomail.net</t>
  </si>
  <si>
    <t>61489</t>
  </si>
  <si>
    <t>JOSEPH BOROWSKI</t>
  </si>
  <si>
    <t>0003459</t>
  </si>
  <si>
    <t>061489</t>
  </si>
  <si>
    <t>BOROWSKI</t>
  </si>
  <si>
    <t>3013 Phalanx Mills Herner Road</t>
  </si>
  <si>
    <t>2344993045@tmomail.net</t>
  </si>
  <si>
    <t>61490</t>
  </si>
  <si>
    <t>GERALD HUTH</t>
  </si>
  <si>
    <t>0705772</t>
  </si>
  <si>
    <t>061490</t>
  </si>
  <si>
    <t>HUTH</t>
  </si>
  <si>
    <t>23565 Alexander Road</t>
  </si>
  <si>
    <t>North Olmsted</t>
  </si>
  <si>
    <t>2163994238@tmomail.net</t>
  </si>
  <si>
    <t>61493</t>
  </si>
  <si>
    <t>JOSHUA CARLTON</t>
  </si>
  <si>
    <t>0016204</t>
  </si>
  <si>
    <t>061493</t>
  </si>
  <si>
    <t>1402 Pennsylvania Ave</t>
  </si>
  <si>
    <t>Fairmont</t>
  </si>
  <si>
    <t>7245711857@tmomail.net</t>
  </si>
  <si>
    <t>61494</t>
  </si>
  <si>
    <t>PAUL RUCKERT</t>
  </si>
  <si>
    <t>0002182</t>
  </si>
  <si>
    <t>061494</t>
  </si>
  <si>
    <t>RUCKERT</t>
  </si>
  <si>
    <t>719 freedom crider road</t>
  </si>
  <si>
    <t>Freedom</t>
  </si>
  <si>
    <t>7249311122@tmomail.net</t>
  </si>
  <si>
    <t>61495</t>
  </si>
  <si>
    <t>DEAN FOUSE</t>
  </si>
  <si>
    <t>0000406</t>
  </si>
  <si>
    <t>061495</t>
  </si>
  <si>
    <t>FOUSE</t>
  </si>
  <si>
    <t>8925 Verbena  Rd</t>
  </si>
  <si>
    <t>Oak Hills</t>
  </si>
  <si>
    <t>7609836981@vtext.com</t>
  </si>
  <si>
    <t>61497</t>
  </si>
  <si>
    <t>ENRIQUE BARAJAS</t>
  </si>
  <si>
    <t>0019281</t>
  </si>
  <si>
    <t>061497</t>
  </si>
  <si>
    <t>BARAJAS</t>
  </si>
  <si>
    <t>1011 W ALRU ST</t>
  </si>
  <si>
    <t>Rialto</t>
  </si>
  <si>
    <t>9096024185@tmomail.net</t>
  </si>
  <si>
    <t>61498</t>
  </si>
  <si>
    <t>JESSE GONZALES</t>
  </si>
  <si>
    <t>0003640</t>
  </si>
  <si>
    <t>061498</t>
  </si>
  <si>
    <t>13166  FOUR HILLS WAY</t>
  </si>
  <si>
    <t>7607831792@tmomail.net</t>
  </si>
  <si>
    <t>61499</t>
  </si>
  <si>
    <t>BARRY ESTRIN</t>
  </si>
  <si>
    <t>0836304</t>
  </si>
  <si>
    <t>061499</t>
  </si>
  <si>
    <t>ESTRIN</t>
  </si>
  <si>
    <t>3728  Roxanne Ave</t>
  </si>
  <si>
    <t>Long Beach</t>
  </si>
  <si>
    <t>5624756808@tmomail.net</t>
  </si>
  <si>
    <t>61500</t>
  </si>
  <si>
    <t>SALVADOR ROMERO RAMIREZ</t>
  </si>
  <si>
    <t>0925552</t>
  </si>
  <si>
    <t>061500</t>
  </si>
  <si>
    <t>ROMERO RAMIREZ</t>
  </si>
  <si>
    <t>921 N SLOAN AVE</t>
  </si>
  <si>
    <t>5626864448@tmomail.net</t>
  </si>
  <si>
    <t>61502</t>
  </si>
  <si>
    <t>ANDREW TIEN</t>
  </si>
  <si>
    <t>0525162</t>
  </si>
  <si>
    <t>061502</t>
  </si>
  <si>
    <t>ATIEN0</t>
  </si>
  <si>
    <t>TIEN</t>
  </si>
  <si>
    <t>6268313114@tmomail.net</t>
  </si>
  <si>
    <t>61505</t>
  </si>
  <si>
    <t>ROBERT GUTIERREZ</t>
  </si>
  <si>
    <t>0898155</t>
  </si>
  <si>
    <t>061505</t>
  </si>
  <si>
    <t>1535 W CERRITOS AVE</t>
  </si>
  <si>
    <t>7142008820@tmomail.net</t>
  </si>
  <si>
    <t>61506</t>
  </si>
  <si>
    <t>STANISLAV SPIVAK</t>
  </si>
  <si>
    <t>0526012</t>
  </si>
  <si>
    <t>061506</t>
  </si>
  <si>
    <t>SPIVAK</t>
  </si>
  <si>
    <t>STANISLAV</t>
  </si>
  <si>
    <t>8189412448@tmomail.net</t>
  </si>
  <si>
    <t>61507</t>
  </si>
  <si>
    <t>JESUS FLORES</t>
  </si>
  <si>
    <t>0007138</t>
  </si>
  <si>
    <t>061507</t>
  </si>
  <si>
    <t>JESUS</t>
  </si>
  <si>
    <t>3515 W. 111th St</t>
  </si>
  <si>
    <t>Inglewood</t>
  </si>
  <si>
    <t>3109011895@tmomail.net</t>
  </si>
  <si>
    <t>61509</t>
  </si>
  <si>
    <t>NORBERTO MOLINA</t>
  </si>
  <si>
    <t>0807255</t>
  </si>
  <si>
    <t>061509</t>
  </si>
  <si>
    <t>NMOLINA</t>
  </si>
  <si>
    <t>MOLINA</t>
  </si>
  <si>
    <t>NORBERTO</t>
  </si>
  <si>
    <t>11134 Reichling LN</t>
  </si>
  <si>
    <t>7142009223@tmomail.net</t>
  </si>
  <si>
    <t>61510</t>
  </si>
  <si>
    <t>PATRICK GEARY</t>
  </si>
  <si>
    <t>0755033</t>
  </si>
  <si>
    <t>061510</t>
  </si>
  <si>
    <t>8058199965@tmomail.net</t>
  </si>
  <si>
    <t>61511</t>
  </si>
  <si>
    <t>SALVADOR ROJAS</t>
  </si>
  <si>
    <t>0745224</t>
  </si>
  <si>
    <t>061511</t>
  </si>
  <si>
    <t>ROJAS</t>
  </si>
  <si>
    <t>3107569141@tmomail.net</t>
  </si>
  <si>
    <t>61512</t>
  </si>
  <si>
    <t>LUCY QUINTANA</t>
  </si>
  <si>
    <t>0555128</t>
  </si>
  <si>
    <t>061512</t>
  </si>
  <si>
    <t>QUINTANA</t>
  </si>
  <si>
    <t>LUCY</t>
  </si>
  <si>
    <t>15723 1/2 Ryon Ave.</t>
  </si>
  <si>
    <t>5622159503@tmomail.net</t>
  </si>
  <si>
    <t>61514</t>
  </si>
  <si>
    <t>RUBEN LIMAS JR</t>
  </si>
  <si>
    <t>0510636</t>
  </si>
  <si>
    <t>061514</t>
  </si>
  <si>
    <t>LIMAS JR</t>
  </si>
  <si>
    <t>4125 flower st.</t>
  </si>
  <si>
    <t>cudahy</t>
  </si>
  <si>
    <t>3238470130@tmomail.net</t>
  </si>
  <si>
    <t>61515</t>
  </si>
  <si>
    <t>FRANK METZGER</t>
  </si>
  <si>
    <t>0555011</t>
  </si>
  <si>
    <t>061515</t>
  </si>
  <si>
    <t>METZGER</t>
  </si>
  <si>
    <t>54 PARADISE COVE RD</t>
  </si>
  <si>
    <t>8058199966@tmomail.net</t>
  </si>
  <si>
    <t>0900761</t>
  </si>
  <si>
    <t>061516</t>
  </si>
  <si>
    <t>639 Banbridge Ave</t>
  </si>
  <si>
    <t>La Puente</t>
  </si>
  <si>
    <t>6267131150@tmomail.net</t>
  </si>
  <si>
    <t>61517</t>
  </si>
  <si>
    <t>OVIK AZARYAN</t>
  </si>
  <si>
    <t>0922245</t>
  </si>
  <si>
    <t>061517</t>
  </si>
  <si>
    <t>AZARYAN</t>
  </si>
  <si>
    <t>OVIK</t>
  </si>
  <si>
    <t>8185334009@tmomail.net</t>
  </si>
  <si>
    <t>61519</t>
  </si>
  <si>
    <t>CONSTANTINE YARZA</t>
  </si>
  <si>
    <t>0826941</t>
  </si>
  <si>
    <t>061519</t>
  </si>
  <si>
    <t>YARZA</t>
  </si>
  <si>
    <t>CONSTANTINE</t>
  </si>
  <si>
    <t>19327 Revere Ave</t>
  </si>
  <si>
    <t>5622424047@tmomail.net</t>
  </si>
  <si>
    <t>61520</t>
  </si>
  <si>
    <t>JUSTINE ABALOS</t>
  </si>
  <si>
    <t>0513978</t>
  </si>
  <si>
    <t>061520</t>
  </si>
  <si>
    <t>JABALOS</t>
  </si>
  <si>
    <t>ABALOS</t>
  </si>
  <si>
    <t>JUSTINE</t>
  </si>
  <si>
    <t>14420 Behrens Ave</t>
  </si>
  <si>
    <t>5625036971@tmomail.net</t>
  </si>
  <si>
    <t>61521</t>
  </si>
  <si>
    <t>AMADO MORON</t>
  </si>
  <si>
    <t>0896118</t>
  </si>
  <si>
    <t>061521</t>
  </si>
  <si>
    <t>MORON</t>
  </si>
  <si>
    <t>AMADO</t>
  </si>
  <si>
    <t>1659 E KINGSLEY AVE</t>
  </si>
  <si>
    <t>UNIT A</t>
  </si>
  <si>
    <t>3234708353@tmomail.net</t>
  </si>
  <si>
    <t>61522</t>
  </si>
  <si>
    <t>061522</t>
  </si>
  <si>
    <t>PERALTA</t>
  </si>
  <si>
    <t>1015 Greenberry Dr</t>
  </si>
  <si>
    <t>6262058807@tmomail.net</t>
  </si>
  <si>
    <t>61523</t>
  </si>
  <si>
    <t>JOSE MENENDEZ</t>
  </si>
  <si>
    <t>0514638</t>
  </si>
  <si>
    <t>061523</t>
  </si>
  <si>
    <t>MENENDEZ</t>
  </si>
  <si>
    <t>1027 W. 186th St.</t>
  </si>
  <si>
    <t>3105975345@tmomail.net</t>
  </si>
  <si>
    <t>61524</t>
  </si>
  <si>
    <t>ERNESTO GOMEZ</t>
  </si>
  <si>
    <t>0910067</t>
  </si>
  <si>
    <t>061524</t>
  </si>
  <si>
    <t>7605808909@tmomail.net</t>
  </si>
  <si>
    <t>61526</t>
  </si>
  <si>
    <t>NOE MARTINEZ</t>
  </si>
  <si>
    <t>0813725</t>
  </si>
  <si>
    <t>061526</t>
  </si>
  <si>
    <t>NMARTI0</t>
  </si>
  <si>
    <t>9605 Elizabeth Ave</t>
  </si>
  <si>
    <t>Apt # F</t>
  </si>
  <si>
    <t>South Gate</t>
  </si>
  <si>
    <t>3234707802@tmomail.net</t>
  </si>
  <si>
    <t>61530</t>
  </si>
  <si>
    <t>CARLOS ROSALES</t>
  </si>
  <si>
    <t>0850826</t>
  </si>
  <si>
    <t>061530</t>
  </si>
  <si>
    <t>8125 S Hoover St</t>
  </si>
  <si>
    <t>Apt K</t>
  </si>
  <si>
    <t>3239743016@tmomail.net</t>
  </si>
  <si>
    <t>61531</t>
  </si>
  <si>
    <t>CARLOS REYES</t>
  </si>
  <si>
    <t>0529123</t>
  </si>
  <si>
    <t>061531</t>
  </si>
  <si>
    <t>329 Caldera St</t>
  </si>
  <si>
    <t>3102187252@tmomail.net</t>
  </si>
  <si>
    <t>61532</t>
  </si>
  <si>
    <t>FRANCISCO VASQUEZ</t>
  </si>
  <si>
    <t>0524538</t>
  </si>
  <si>
    <t>061532</t>
  </si>
  <si>
    <t>26893 BOUQUET CANYON RD</t>
  </si>
  <si>
    <t>STE C-ADL-SHS-F VASQUEZ</t>
  </si>
  <si>
    <t>SAUGUS</t>
  </si>
  <si>
    <t>91350</t>
  </si>
  <si>
    <t>6616883788@tmomail.net</t>
  </si>
  <si>
    <t>61533</t>
  </si>
  <si>
    <t>GILBERT ALVARADO</t>
  </si>
  <si>
    <t>0000380</t>
  </si>
  <si>
    <t>061533</t>
  </si>
  <si>
    <t>11122 JERSEY AVE</t>
  </si>
  <si>
    <t>5623746962@tmomail.net</t>
  </si>
  <si>
    <t>61534</t>
  </si>
  <si>
    <t>JESUS CASTRO</t>
  </si>
  <si>
    <t>0886234</t>
  </si>
  <si>
    <t>061534</t>
  </si>
  <si>
    <t>861 W 55TH ST</t>
  </si>
  <si>
    <t>5623863348@tmomail.net</t>
  </si>
  <si>
    <t>61536</t>
  </si>
  <si>
    <t>JONATHAN HAUSER</t>
  </si>
  <si>
    <t>0441246</t>
  </si>
  <si>
    <t>061536</t>
  </si>
  <si>
    <t>HAUSER</t>
  </si>
  <si>
    <t>9194823066@VTEXT.COM</t>
  </si>
  <si>
    <t>61537</t>
  </si>
  <si>
    <t>DANIEL MUNN</t>
  </si>
  <si>
    <t>0879189</t>
  </si>
  <si>
    <t>061537</t>
  </si>
  <si>
    <t>MUNN</t>
  </si>
  <si>
    <t>9193449251@tmomail.net</t>
  </si>
  <si>
    <t>61538</t>
  </si>
  <si>
    <t>LUIS PAGAN</t>
  </si>
  <si>
    <t>0024372</t>
  </si>
  <si>
    <t>061538</t>
  </si>
  <si>
    <t>PAGAN</t>
  </si>
  <si>
    <t>105 Turque Street</t>
  </si>
  <si>
    <t>Urb.Hacienda Paloma</t>
  </si>
  <si>
    <t>Luquillo</t>
  </si>
  <si>
    <t>9393198539@tmomail.net</t>
  </si>
  <si>
    <t>61539</t>
  </si>
  <si>
    <t>SHAREEF O PITTMAN</t>
  </si>
  <si>
    <t>0759712</t>
  </si>
  <si>
    <t>061539</t>
  </si>
  <si>
    <t>SPITTMA</t>
  </si>
  <si>
    <t>O PITTMAN</t>
  </si>
  <si>
    <t>SHAREEF</t>
  </si>
  <si>
    <t>431 ST JAMES AVE STE L</t>
  </si>
  <si>
    <t>ADL/SHS-S PITTMAN</t>
  </si>
  <si>
    <t>GOOSE CREEK</t>
  </si>
  <si>
    <t>29445</t>
  </si>
  <si>
    <t>8438645491@tmomail.net</t>
  </si>
  <si>
    <t>61540</t>
  </si>
  <si>
    <t>MATTHEW ROGERS</t>
  </si>
  <si>
    <t>0010157</t>
  </si>
  <si>
    <t>061540</t>
  </si>
  <si>
    <t>MROGERS</t>
  </si>
  <si>
    <t>8286660029@tmomail.net</t>
  </si>
  <si>
    <t>61541</t>
  </si>
  <si>
    <t>WALDEMAR CARABALLO GARCIA</t>
  </si>
  <si>
    <t>0002303</t>
  </si>
  <si>
    <t>061541</t>
  </si>
  <si>
    <t>CARABALLO GARCIA</t>
  </si>
  <si>
    <t>WALDEMAR</t>
  </si>
  <si>
    <t>CALLE 409</t>
  </si>
  <si>
    <t>BLOQUE 142 # 11 VILLA CAROLINA</t>
  </si>
  <si>
    <t>7875664382@tmomail.net</t>
  </si>
  <si>
    <t>61542</t>
  </si>
  <si>
    <t>ENRIQUE VAZQUEZ CLAUDIO</t>
  </si>
  <si>
    <t>0002998</t>
  </si>
  <si>
    <t>061542</t>
  </si>
  <si>
    <t>VAZQUEZ CLAUDIO</t>
  </si>
  <si>
    <t>Villas de Castro</t>
  </si>
  <si>
    <t>T19 calle 17</t>
  </si>
  <si>
    <t>Caguas</t>
  </si>
  <si>
    <t>9397322777@tmomail.net</t>
  </si>
  <si>
    <t>61544</t>
  </si>
  <si>
    <t>RAMIRO VILLALON</t>
  </si>
  <si>
    <t>0552349</t>
  </si>
  <si>
    <t>061544</t>
  </si>
  <si>
    <t>VILLALON</t>
  </si>
  <si>
    <t>RAMIRO</t>
  </si>
  <si>
    <t>903 Screech Owl Dr</t>
  </si>
  <si>
    <t>Hopemills</t>
  </si>
  <si>
    <t>9108275662@vtext.com</t>
  </si>
  <si>
    <t>61546</t>
  </si>
  <si>
    <t>0658815</t>
  </si>
  <si>
    <t>061546</t>
  </si>
  <si>
    <t>COOK</t>
  </si>
  <si>
    <t>1098 Keathley Branch</t>
  </si>
  <si>
    <t>Harold</t>
  </si>
  <si>
    <t>6064481412@vtext.com</t>
  </si>
  <si>
    <t>61547</t>
  </si>
  <si>
    <t>IVERSON MAY</t>
  </si>
  <si>
    <t>0770073</t>
  </si>
  <si>
    <t>061547</t>
  </si>
  <si>
    <t>MAY</t>
  </si>
  <si>
    <t>IVERSON</t>
  </si>
  <si>
    <t>9379724158@tmomail.net</t>
  </si>
  <si>
    <t>61549</t>
  </si>
  <si>
    <t>ANDRE LUIS GALDINO</t>
  </si>
  <si>
    <t>0832287</t>
  </si>
  <si>
    <t>061549</t>
  </si>
  <si>
    <t>GALDINO</t>
  </si>
  <si>
    <t>ANDRE LUIS</t>
  </si>
  <si>
    <t>5009 NW 58th Street</t>
  </si>
  <si>
    <t>7542026383@tmomail.net</t>
  </si>
  <si>
    <t>61550</t>
  </si>
  <si>
    <t>NELSON CRUZ MORALES</t>
  </si>
  <si>
    <t>061550</t>
  </si>
  <si>
    <t>CRUZ MORALES</t>
  </si>
  <si>
    <t>Rd 860 Km 3.2 Sector El Rio</t>
  </si>
  <si>
    <t>Bo.Martin Gonzalez</t>
  </si>
  <si>
    <t>9392936051@tmomail.net</t>
  </si>
  <si>
    <t>61552</t>
  </si>
  <si>
    <t>ORETT GARDNER</t>
  </si>
  <si>
    <t>0558296</t>
  </si>
  <si>
    <t>061552</t>
  </si>
  <si>
    <t>ORETT</t>
  </si>
  <si>
    <t>8571 Sunset strip</t>
  </si>
  <si>
    <t>Sunrise</t>
  </si>
  <si>
    <t>7542093106@tmomail.net</t>
  </si>
  <si>
    <t>61553</t>
  </si>
  <si>
    <t>PETER ROSEN</t>
  </si>
  <si>
    <t>061553</t>
  </si>
  <si>
    <t>PROSEN</t>
  </si>
  <si>
    <t>ROSEN</t>
  </si>
  <si>
    <t>5637  Soft Skies Dr</t>
  </si>
  <si>
    <t>Sarasota</t>
  </si>
  <si>
    <t>9413102720@tmomail.net</t>
  </si>
  <si>
    <t>0027946</t>
  </si>
  <si>
    <t>061555</t>
  </si>
  <si>
    <t>SANCHEZ PINO</t>
  </si>
  <si>
    <t>765 LEAFY LN</t>
  </si>
  <si>
    <t>9048462060@tmomail.net</t>
  </si>
  <si>
    <t>61556</t>
  </si>
  <si>
    <t>YARIEL VALIENTE</t>
  </si>
  <si>
    <t>0018598</t>
  </si>
  <si>
    <t>061556</t>
  </si>
  <si>
    <t>VALIENTE</t>
  </si>
  <si>
    <t>YARIEL</t>
  </si>
  <si>
    <t>11385 NW 7TH ST</t>
  </si>
  <si>
    <t>APT# 101</t>
  </si>
  <si>
    <t>7869840056@tmomail.net</t>
  </si>
  <si>
    <t>61557</t>
  </si>
  <si>
    <t>HECTOR FIGUEROA</t>
  </si>
  <si>
    <t>0001133</t>
  </si>
  <si>
    <t>061557</t>
  </si>
  <si>
    <t>Carr 411 Km 8 Interior</t>
  </si>
  <si>
    <t>Bo Atalaya Casa #13</t>
  </si>
  <si>
    <t>Aguada</t>
  </si>
  <si>
    <t>NYNNNNN</t>
  </si>
  <si>
    <t>9393350732@tmomail.net</t>
  </si>
  <si>
    <t>61559</t>
  </si>
  <si>
    <t>IFRAIN NIEVES MARTIR</t>
  </si>
  <si>
    <t>0058537</t>
  </si>
  <si>
    <t>061559</t>
  </si>
  <si>
    <t>NIEVES MARTIR</t>
  </si>
  <si>
    <t>IFRAIN</t>
  </si>
  <si>
    <t>Villa Hugo II San Isidro</t>
  </si>
  <si>
    <t>Calle Blackman #24</t>
  </si>
  <si>
    <t>Canovanas</t>
  </si>
  <si>
    <t>00729</t>
  </si>
  <si>
    <t>7875282276@tmomail.net</t>
  </si>
  <si>
    <t>61560</t>
  </si>
  <si>
    <t>ROBERSY MARTIN PEREZ</t>
  </si>
  <si>
    <t>0865899</t>
  </si>
  <si>
    <t>061560</t>
  </si>
  <si>
    <t>MARTIN PEREZ</t>
  </si>
  <si>
    <t>ROBERSY</t>
  </si>
  <si>
    <t>2437 SE Marseille St</t>
  </si>
  <si>
    <t>Port Saint Lucie</t>
  </si>
  <si>
    <t>5613328437@tmomail.net</t>
  </si>
  <si>
    <t>61561</t>
  </si>
  <si>
    <t>MICHEL FIALLO PEREZ</t>
  </si>
  <si>
    <t>0662627</t>
  </si>
  <si>
    <t>061561</t>
  </si>
  <si>
    <t>FIALLO PEREZ</t>
  </si>
  <si>
    <t>MICHEL</t>
  </si>
  <si>
    <t>2108 TARRAGON RD</t>
  </si>
  <si>
    <t>5613329810@tmomail.net</t>
  </si>
  <si>
    <t>61563</t>
  </si>
  <si>
    <t>RICHARD WATT</t>
  </si>
  <si>
    <t>0244699</t>
  </si>
  <si>
    <t>061563</t>
  </si>
  <si>
    <t>WATT</t>
  </si>
  <si>
    <t>6440 NW 21st ST</t>
  </si>
  <si>
    <t>7547150331@tmomail.net</t>
  </si>
  <si>
    <t>0925305</t>
  </si>
  <si>
    <t>061564</t>
  </si>
  <si>
    <t>JON</t>
  </si>
  <si>
    <t>96 RAEMOOR DR</t>
  </si>
  <si>
    <t>3865380853@tmomail.net</t>
  </si>
  <si>
    <t>61566</t>
  </si>
  <si>
    <t>JOSEPH LOCKE</t>
  </si>
  <si>
    <t>0011148</t>
  </si>
  <si>
    <t>061566</t>
  </si>
  <si>
    <t>LOCKE</t>
  </si>
  <si>
    <t>2076530192@vtext.com</t>
  </si>
  <si>
    <t>61569</t>
  </si>
  <si>
    <t>JORGE LORA</t>
  </si>
  <si>
    <t>061569</t>
  </si>
  <si>
    <t>LORA</t>
  </si>
  <si>
    <t>858 Bridge  Street</t>
  </si>
  <si>
    <t>9788043521@tmomail.net</t>
  </si>
  <si>
    <t>61572</t>
  </si>
  <si>
    <t>ANDRES ROSADO</t>
  </si>
  <si>
    <t>0499335</t>
  </si>
  <si>
    <t>061572</t>
  </si>
  <si>
    <t>ANDRES</t>
  </si>
  <si>
    <t>8609842612@tmomail.net</t>
  </si>
  <si>
    <t>0552232</t>
  </si>
  <si>
    <t>061574</t>
  </si>
  <si>
    <t>REEVE</t>
  </si>
  <si>
    <t>LEVI</t>
  </si>
  <si>
    <t>3 Jay Street</t>
  </si>
  <si>
    <t>Wilton</t>
  </si>
  <si>
    <t>2074324509@vtext.com</t>
  </si>
  <si>
    <t>0671057</t>
  </si>
  <si>
    <t>061577</t>
  </si>
  <si>
    <t>DELEKTA</t>
  </si>
  <si>
    <t>62 Dilla Street</t>
  </si>
  <si>
    <t>Milford</t>
  </si>
  <si>
    <t>01757</t>
  </si>
  <si>
    <t>5015109055@tmomail.net</t>
  </si>
  <si>
    <t>61580</t>
  </si>
  <si>
    <t>STEVEN SMITH</t>
  </si>
  <si>
    <t>0001149</t>
  </si>
  <si>
    <t>061580</t>
  </si>
  <si>
    <t>EXTRA SPACE STORAGE</t>
  </si>
  <si>
    <t>1420 BALTIMORE PIKE</t>
  </si>
  <si>
    <t>19064</t>
  </si>
  <si>
    <t>7177067950@tmomail.net</t>
  </si>
  <si>
    <t>61581</t>
  </si>
  <si>
    <t>LOUIS KOLB</t>
  </si>
  <si>
    <t>0010935</t>
  </si>
  <si>
    <t>061581</t>
  </si>
  <si>
    <t>KOLB</t>
  </si>
  <si>
    <t>1121 Grieb Av</t>
  </si>
  <si>
    <t>Bristol</t>
  </si>
  <si>
    <t>2158339357@tmomail.net</t>
  </si>
  <si>
    <t>61582</t>
  </si>
  <si>
    <t>JESSE CRUICKSHANK</t>
  </si>
  <si>
    <t>0666065</t>
  </si>
  <si>
    <t>061582</t>
  </si>
  <si>
    <t>CRUICKSHANK</t>
  </si>
  <si>
    <t>1173 WESTERN RD</t>
  </si>
  <si>
    <t>19640</t>
  </si>
  <si>
    <t>4847676205@tmomail.net</t>
  </si>
  <si>
    <t>61583</t>
  </si>
  <si>
    <t>JIMMY JACKSON</t>
  </si>
  <si>
    <t>061583</t>
  </si>
  <si>
    <t>121 HERNDON DR</t>
  </si>
  <si>
    <t>BLOUNTSVILLE</t>
  </si>
  <si>
    <t>2053594179@vtext.com</t>
  </si>
  <si>
    <t>61585</t>
  </si>
  <si>
    <t>WILLIAM TAYLOR</t>
  </si>
  <si>
    <t>0195974</t>
  </si>
  <si>
    <t>061585</t>
  </si>
  <si>
    <t>295 Arborview Dr</t>
  </si>
  <si>
    <t>Mcdonough</t>
  </si>
  <si>
    <t>4704523592@tmomail.net</t>
  </si>
  <si>
    <t>61586</t>
  </si>
  <si>
    <t>RENE CORREA</t>
  </si>
  <si>
    <t>0039552</t>
  </si>
  <si>
    <t>061586</t>
  </si>
  <si>
    <t>CORREA</t>
  </si>
  <si>
    <t>Villa Aurora Calle 1 A16</t>
  </si>
  <si>
    <t>9393950652@tmomail.net</t>
  </si>
  <si>
    <t>61587</t>
  </si>
  <si>
    <t>LIAM BLACKBURN</t>
  </si>
  <si>
    <t>0612242</t>
  </si>
  <si>
    <t>061587</t>
  </si>
  <si>
    <t>BLACKBURN</t>
  </si>
  <si>
    <t>Natchez</t>
  </si>
  <si>
    <t>6017730371@vtext.com</t>
  </si>
  <si>
    <t>61588</t>
  </si>
  <si>
    <t>MOISES GALAN-MARTINEZ</t>
  </si>
  <si>
    <t>0529362</t>
  </si>
  <si>
    <t>061588</t>
  </si>
  <si>
    <t>MGALANM</t>
  </si>
  <si>
    <t>GALAN-MARTINEZ</t>
  </si>
  <si>
    <t>Urb Country Club Calle 259 HH2</t>
  </si>
  <si>
    <t>9393310359@tmomail.net</t>
  </si>
  <si>
    <t>61590</t>
  </si>
  <si>
    <t>ROBERT THOMSON</t>
  </si>
  <si>
    <t>0772145</t>
  </si>
  <si>
    <t>061590</t>
  </si>
  <si>
    <t>RTHOMS0</t>
  </si>
  <si>
    <t>THOMSON</t>
  </si>
  <si>
    <t>6906 CARRIAGE WAY LN.</t>
  </si>
  <si>
    <t>7043491015@tmomail.net</t>
  </si>
  <si>
    <t>61592</t>
  </si>
  <si>
    <t>TIMOTHY TRENT</t>
  </si>
  <si>
    <t>0177436</t>
  </si>
  <si>
    <t>061592</t>
  </si>
  <si>
    <t>403 Heathrow Cir</t>
  </si>
  <si>
    <t>3219871168@tmomail.net</t>
  </si>
  <si>
    <t>61594</t>
  </si>
  <si>
    <t>JEFFREY VAN NESS</t>
  </si>
  <si>
    <t>0011081</t>
  </si>
  <si>
    <t>061594</t>
  </si>
  <si>
    <t>VAN NESS</t>
  </si>
  <si>
    <t>1621 Dairy View Rd</t>
  </si>
  <si>
    <t>Chatham</t>
  </si>
  <si>
    <t>4343632090@vtext.com</t>
  </si>
  <si>
    <t>61595</t>
  </si>
  <si>
    <t>ARTURO PEREZ JUAREZ</t>
  </si>
  <si>
    <t>0780031</t>
  </si>
  <si>
    <t>061595</t>
  </si>
  <si>
    <t>PEREZ JUAREZ</t>
  </si>
  <si>
    <t>7602239358@tmomail.net</t>
  </si>
  <si>
    <t>61597</t>
  </si>
  <si>
    <t>0594143</t>
  </si>
  <si>
    <t>061597</t>
  </si>
  <si>
    <t>RIOS</t>
  </si>
  <si>
    <t>4801 GOLDEN SKY WAY 226</t>
  </si>
  <si>
    <t>6197070066@tmomail.net</t>
  </si>
  <si>
    <t>61598</t>
  </si>
  <si>
    <t>ANTHONY CHANEY</t>
  </si>
  <si>
    <t>0673707</t>
  </si>
  <si>
    <t>061598</t>
  </si>
  <si>
    <t>CHANEY</t>
  </si>
  <si>
    <t>6015 EDGEWATER ST</t>
  </si>
  <si>
    <t>9493435812@tmomail.net</t>
  </si>
  <si>
    <t>61599</t>
  </si>
  <si>
    <t>VICTOR TARASYUK</t>
  </si>
  <si>
    <t>0921684</t>
  </si>
  <si>
    <t>061599</t>
  </si>
  <si>
    <t>TARASYUK</t>
  </si>
  <si>
    <t>APT 235</t>
  </si>
  <si>
    <t>9499926082@tmomail.net</t>
  </si>
  <si>
    <t>61601</t>
  </si>
  <si>
    <t>JOHN JUSTICE</t>
  </si>
  <si>
    <t>0534685</t>
  </si>
  <si>
    <t>061601</t>
  </si>
  <si>
    <t>JUSTICE</t>
  </si>
  <si>
    <t>2202 E Claire Dr</t>
  </si>
  <si>
    <t>Phoenix</t>
  </si>
  <si>
    <t>85022</t>
  </si>
  <si>
    <t>6192721905@tmomail.net</t>
  </si>
  <si>
    <t>61602</t>
  </si>
  <si>
    <t>RAYMOND SEKORA</t>
  </si>
  <si>
    <t>0003426</t>
  </si>
  <si>
    <t>061602</t>
  </si>
  <si>
    <t>SEKORA</t>
  </si>
  <si>
    <t>4011 ECHO DR</t>
  </si>
  <si>
    <t>7602239451@tmomail.net</t>
  </si>
  <si>
    <t>61603</t>
  </si>
  <si>
    <t>WILLIAM ARNOLD</t>
  </si>
  <si>
    <t>0657726</t>
  </si>
  <si>
    <t>061603</t>
  </si>
  <si>
    <t>5528 S Dove Valley</t>
  </si>
  <si>
    <t>Buckeye</t>
  </si>
  <si>
    <t>6232765037@tmomail.net</t>
  </si>
  <si>
    <t>0753497</t>
  </si>
  <si>
    <t>061607</t>
  </si>
  <si>
    <t>PROBST</t>
  </si>
  <si>
    <t>7861 E CHAUNCEY ST</t>
  </si>
  <si>
    <t>4809065027@tmomail.net</t>
  </si>
  <si>
    <t>61608</t>
  </si>
  <si>
    <t>ROBERT GARDUNO</t>
  </si>
  <si>
    <t>0170803</t>
  </si>
  <si>
    <t>061608</t>
  </si>
  <si>
    <t>GARDUNO</t>
  </si>
  <si>
    <t>2002 N West St</t>
  </si>
  <si>
    <t>Flagstaff</t>
  </si>
  <si>
    <t>9288634085@vtext.com</t>
  </si>
  <si>
    <t>61609</t>
  </si>
  <si>
    <t>JOHN SKROPETA</t>
  </si>
  <si>
    <t>0005686</t>
  </si>
  <si>
    <t>061609</t>
  </si>
  <si>
    <t>SKROPETA</t>
  </si>
  <si>
    <t>4049 N Gelding Dr</t>
  </si>
  <si>
    <t>Prescott Valley</t>
  </si>
  <si>
    <t>9285820020@vtext.com</t>
  </si>
  <si>
    <t>KEN LARMAY</t>
  </si>
  <si>
    <t>0029116</t>
  </si>
  <si>
    <t>061610</t>
  </si>
  <si>
    <t>LARMAY</t>
  </si>
  <si>
    <t>KEN</t>
  </si>
  <si>
    <t>6130 N. Sanders Rd.</t>
  </si>
  <si>
    <t>5205960052@tmomail.net</t>
  </si>
  <si>
    <t>0720839</t>
  </si>
  <si>
    <t>061611</t>
  </si>
  <si>
    <t>15710 North Road</t>
  </si>
  <si>
    <t>Ehrenberg</t>
  </si>
  <si>
    <t>9286107291@tmomail.net</t>
  </si>
  <si>
    <t>61612</t>
  </si>
  <si>
    <t>0520791</t>
  </si>
  <si>
    <t>061612</t>
  </si>
  <si>
    <t>BARRON</t>
  </si>
  <si>
    <t>GERARDO</t>
  </si>
  <si>
    <t>6826 S 55th Lane</t>
  </si>
  <si>
    <t>Laveen</t>
  </si>
  <si>
    <t>6027252505@tmomail.net</t>
  </si>
  <si>
    <t>61613</t>
  </si>
  <si>
    <t>JOSEPH ACEVEDO</t>
  </si>
  <si>
    <t>0817486</t>
  </si>
  <si>
    <t>061613</t>
  </si>
  <si>
    <t>ACEVEDO</t>
  </si>
  <si>
    <t>4804340020@tmomail.net</t>
  </si>
  <si>
    <t>61614</t>
  </si>
  <si>
    <t>JUSTIN ANDREWS</t>
  </si>
  <si>
    <t>0019422</t>
  </si>
  <si>
    <t>061614</t>
  </si>
  <si>
    <t>JANDREW</t>
  </si>
  <si>
    <t>1497 Ocotillo Dr</t>
  </si>
  <si>
    <t>6028153106@tmomail.net</t>
  </si>
  <si>
    <t>61615</t>
  </si>
  <si>
    <t>DANIEL PHELPS</t>
  </si>
  <si>
    <t>0001216</t>
  </si>
  <si>
    <t>061615</t>
  </si>
  <si>
    <t>775 W Roger Rd  #36</t>
  </si>
  <si>
    <t>5205612521@tmomail.net</t>
  </si>
  <si>
    <t>61618</t>
  </si>
  <si>
    <t>DENNIS HANDSBOROUGH II</t>
  </si>
  <si>
    <t>0577858</t>
  </si>
  <si>
    <t>061618</t>
  </si>
  <si>
    <t>HANDSBOROUGH II</t>
  </si>
  <si>
    <t>500 N LENZNER AVE</t>
  </si>
  <si>
    <t>Apt. A-16</t>
  </si>
  <si>
    <t>4804651384@tmomail.net</t>
  </si>
  <si>
    <t>61620</t>
  </si>
  <si>
    <t>DAVID PUNARO</t>
  </si>
  <si>
    <t>0003269</t>
  </si>
  <si>
    <t>061620</t>
  </si>
  <si>
    <t>PUNARO</t>
  </si>
  <si>
    <t>3510 ESTERLINA DR</t>
  </si>
  <si>
    <t>fallbrook</t>
  </si>
  <si>
    <t>6192770555@tmomail.net</t>
  </si>
  <si>
    <t>0996421</t>
  </si>
  <si>
    <t>061621</t>
  </si>
  <si>
    <t>PREFONTAINE</t>
  </si>
  <si>
    <t>25742 PALERMO COURT</t>
  </si>
  <si>
    <t>9512756547@tmomail.net</t>
  </si>
  <si>
    <t>61622</t>
  </si>
  <si>
    <t>0821587</t>
  </si>
  <si>
    <t>061622</t>
  </si>
  <si>
    <t>JULIO</t>
  </si>
  <si>
    <t>Thermal</t>
  </si>
  <si>
    <t>7609101003@tmomail.net</t>
  </si>
  <si>
    <t>61623</t>
  </si>
  <si>
    <t>HOWARD MOUW</t>
  </si>
  <si>
    <t>0905638</t>
  </si>
  <si>
    <t>061623</t>
  </si>
  <si>
    <t>MOUW</t>
  </si>
  <si>
    <t>9515463942@tmomail.net</t>
  </si>
  <si>
    <t>61624</t>
  </si>
  <si>
    <t>JOSE GURROLA-DOMINGUEZ</t>
  </si>
  <si>
    <t>0011437</t>
  </si>
  <si>
    <t>061624</t>
  </si>
  <si>
    <t>GURROLA-DOMINGUEZ</t>
  </si>
  <si>
    <t>1736 N SUMMIT AVENUE</t>
  </si>
  <si>
    <t>6269442631@tmomail.net</t>
  </si>
  <si>
    <t>61625</t>
  </si>
  <si>
    <t>MARLIN HOWE III</t>
  </si>
  <si>
    <t>0530287</t>
  </si>
  <si>
    <t>061625</t>
  </si>
  <si>
    <t>HOWE III</t>
  </si>
  <si>
    <t>MARLIN</t>
  </si>
  <si>
    <t>9898243919@vtext.com</t>
  </si>
  <si>
    <t>0654434</t>
  </si>
  <si>
    <t>LANG</t>
  </si>
  <si>
    <t>16 christian rd</t>
  </si>
  <si>
    <t>battle Creek</t>
  </si>
  <si>
    <t>2693007067@vtext.com</t>
  </si>
  <si>
    <t>61628</t>
  </si>
  <si>
    <t>JOHN GALLOWAY III</t>
  </si>
  <si>
    <t>0541516</t>
  </si>
  <si>
    <t>061628</t>
  </si>
  <si>
    <t>GALLOWAY III</t>
  </si>
  <si>
    <t>8108580589@tmomail.net</t>
  </si>
  <si>
    <t>61630</t>
  </si>
  <si>
    <t>SIMON KASPER</t>
  </si>
  <si>
    <t>0882175</t>
  </si>
  <si>
    <t>061630</t>
  </si>
  <si>
    <t>KASPER</t>
  </si>
  <si>
    <t>SIMON</t>
  </si>
  <si>
    <t>410 W FENNVILLE ST</t>
  </si>
  <si>
    <t>6162518336@tmomail.net</t>
  </si>
  <si>
    <t>0646877</t>
  </si>
  <si>
    <t>VISGAR</t>
  </si>
  <si>
    <t>CHLOE</t>
  </si>
  <si>
    <t>7156060245@tmomail.net</t>
  </si>
  <si>
    <t>61635</t>
  </si>
  <si>
    <t>0652453</t>
  </si>
  <si>
    <t>061635</t>
  </si>
  <si>
    <t>KNELLET</t>
  </si>
  <si>
    <t>NELLETT</t>
  </si>
  <si>
    <t>4460 Fraser Rd</t>
  </si>
  <si>
    <t>98954529172@vtext.com</t>
  </si>
  <si>
    <t>61637</t>
  </si>
  <si>
    <t>VALDEMAR SERNA</t>
  </si>
  <si>
    <t>061637</t>
  </si>
  <si>
    <t>VALDEMAR</t>
  </si>
  <si>
    <t>5159 FLAGLER ST</t>
  </si>
  <si>
    <t>Flint</t>
  </si>
  <si>
    <t>8102825022@vtext.com</t>
  </si>
  <si>
    <t>0012765</t>
  </si>
  <si>
    <t>061640</t>
  </si>
  <si>
    <t>CASTO</t>
  </si>
  <si>
    <t>DIVONTAE</t>
  </si>
  <si>
    <t>81 EAST 12TH ST</t>
  </si>
  <si>
    <t>APT#3</t>
  </si>
  <si>
    <t>FOND DU LAC</t>
  </si>
  <si>
    <t>54935</t>
  </si>
  <si>
    <t>9209616281@tmomail.net</t>
  </si>
  <si>
    <t>61641</t>
  </si>
  <si>
    <t>STEPHEN NELSON</t>
  </si>
  <si>
    <t>0793182</t>
  </si>
  <si>
    <t>061641</t>
  </si>
  <si>
    <t>4952 102nd Ave</t>
  </si>
  <si>
    <t>Grand Junction</t>
  </si>
  <si>
    <t>2697670888@vtext.com</t>
  </si>
  <si>
    <t>61643</t>
  </si>
  <si>
    <t>JAKE KIVELA</t>
  </si>
  <si>
    <t>0658963</t>
  </si>
  <si>
    <t>061643</t>
  </si>
  <si>
    <t>KIVELA</t>
  </si>
  <si>
    <t>JAKE</t>
  </si>
  <si>
    <t>51786 Tamarack St</t>
  </si>
  <si>
    <t>Hubbell</t>
  </si>
  <si>
    <t>9068692650@vtext.com</t>
  </si>
  <si>
    <t>61644</t>
  </si>
  <si>
    <t>MICHAEL KELBEL</t>
  </si>
  <si>
    <t>0889584</t>
  </si>
  <si>
    <t>061644</t>
  </si>
  <si>
    <t>MKELBEL</t>
  </si>
  <si>
    <t>KELBEL</t>
  </si>
  <si>
    <t>N3528 State Rd 58</t>
  </si>
  <si>
    <t>6088602020@vtext.com</t>
  </si>
  <si>
    <t>61647</t>
  </si>
  <si>
    <t>DARRYL CLAYTON</t>
  </si>
  <si>
    <t>0808295</t>
  </si>
  <si>
    <t>061647</t>
  </si>
  <si>
    <t>DCLAYTO</t>
  </si>
  <si>
    <t>CLAYTON</t>
  </si>
  <si>
    <t>2199001037@tmomail.net</t>
  </si>
  <si>
    <t>61648</t>
  </si>
  <si>
    <t>CORNEL CHAPLIN</t>
  </si>
  <si>
    <t>0284521</t>
  </si>
  <si>
    <t>061648</t>
  </si>
  <si>
    <t>CHAPLIN</t>
  </si>
  <si>
    <t>CORNEL</t>
  </si>
  <si>
    <t>1919 Dobson St</t>
  </si>
  <si>
    <t>Evanston</t>
  </si>
  <si>
    <t>60202</t>
  </si>
  <si>
    <t>7739530313@tmomail.net</t>
  </si>
  <si>
    <t>CADEN SANDERFOOT</t>
  </si>
  <si>
    <t>0525121</t>
  </si>
  <si>
    <t>CSANDER</t>
  </si>
  <si>
    <t>SANDERFOOT</t>
  </si>
  <si>
    <t>CADEN</t>
  </si>
  <si>
    <t>6088951034@tmomail.net</t>
  </si>
  <si>
    <t>0830869</t>
  </si>
  <si>
    <t>061650</t>
  </si>
  <si>
    <t>MENDOZA</t>
  </si>
  <si>
    <t>1455 CAMELOT MANOR</t>
  </si>
  <si>
    <t>2192390340@tmomail.net</t>
  </si>
  <si>
    <t>61651</t>
  </si>
  <si>
    <t>BYRON FLORES</t>
  </si>
  <si>
    <t>0734814</t>
  </si>
  <si>
    <t>061651</t>
  </si>
  <si>
    <t>BYRON</t>
  </si>
  <si>
    <t>1724 South Chuck Ave.</t>
  </si>
  <si>
    <t>2254494318@tmomail.net</t>
  </si>
  <si>
    <t>61653</t>
  </si>
  <si>
    <t>JASON MEADOWS</t>
  </si>
  <si>
    <t>0630772</t>
  </si>
  <si>
    <t>061653</t>
  </si>
  <si>
    <t>JMEADOW</t>
  </si>
  <si>
    <t>MEADOWS</t>
  </si>
  <si>
    <t>19362 3 Rivers Rd</t>
  </si>
  <si>
    <t>Lot# 8</t>
  </si>
  <si>
    <t>Seminole</t>
  </si>
  <si>
    <t>2513981147@tmomail.net</t>
  </si>
  <si>
    <t>61654</t>
  </si>
  <si>
    <t>DANIEL HEMINGWAY</t>
  </si>
  <si>
    <t>0021162</t>
  </si>
  <si>
    <t>061654</t>
  </si>
  <si>
    <t>HEMINGWAY</t>
  </si>
  <si>
    <t>3755 Denver St</t>
  </si>
  <si>
    <t>9013026329@vtext.com</t>
  </si>
  <si>
    <t>61655</t>
  </si>
  <si>
    <t>EFRAIN NIEVES</t>
  </si>
  <si>
    <t>061655</t>
  </si>
  <si>
    <t>NIEVES</t>
  </si>
  <si>
    <t>EFRAIN</t>
  </si>
  <si>
    <t>8632104587@tmomail.net</t>
  </si>
  <si>
    <t>61656</t>
  </si>
  <si>
    <t>DAVID BARNES</t>
  </si>
  <si>
    <t>0589333</t>
  </si>
  <si>
    <t>061656</t>
  </si>
  <si>
    <t>68 LEGGETT DR</t>
  </si>
  <si>
    <t>Shubuta</t>
  </si>
  <si>
    <t>6019156584@vtext.com</t>
  </si>
  <si>
    <t>61659</t>
  </si>
  <si>
    <t>JOEL SOTO</t>
  </si>
  <si>
    <t>0003871</t>
  </si>
  <si>
    <t>061659</t>
  </si>
  <si>
    <t>SOTO</t>
  </si>
  <si>
    <t>Urb Bairoa</t>
  </si>
  <si>
    <t>Calle Luis Az-5</t>
  </si>
  <si>
    <t>9393430119@tmomail.net</t>
  </si>
  <si>
    <t>61660</t>
  </si>
  <si>
    <t>HECTOR SANTIAGO</t>
  </si>
  <si>
    <t>0505255</t>
  </si>
  <si>
    <t>061660</t>
  </si>
  <si>
    <t>Urb Valles de Santa Olaya</t>
  </si>
  <si>
    <t>Calle 3 A31</t>
  </si>
  <si>
    <t>9392933891@tmomail.net</t>
  </si>
  <si>
    <t>0721555</t>
  </si>
  <si>
    <t>061661</t>
  </si>
  <si>
    <t>VAUGHN</t>
  </si>
  <si>
    <t>368 PROVIDENCE BAY RD</t>
  </si>
  <si>
    <t>9859560362@tmomail.net</t>
  </si>
  <si>
    <t>61662</t>
  </si>
  <si>
    <t>ISRAEL EMMANUEL</t>
  </si>
  <si>
    <t>0005654</t>
  </si>
  <si>
    <t>061662</t>
  </si>
  <si>
    <t>5043305430@vtext.com</t>
  </si>
  <si>
    <t>61663</t>
  </si>
  <si>
    <t>ERIC AROCHO AGUAYO</t>
  </si>
  <si>
    <t>0040402</t>
  </si>
  <si>
    <t>061663</t>
  </si>
  <si>
    <t>AROCHO AGUAYO</t>
  </si>
  <si>
    <t>Urb Metropolis Calle 41 2P-28</t>
  </si>
  <si>
    <t>9393358550@tmomail.net</t>
  </si>
  <si>
    <t>61664</t>
  </si>
  <si>
    <t>RONALD THIBODAUX</t>
  </si>
  <si>
    <t>0712588</t>
  </si>
  <si>
    <t>061664</t>
  </si>
  <si>
    <t>2289180485@tmomail.net</t>
  </si>
  <si>
    <t>61665</t>
  </si>
  <si>
    <t>WILLIE RICHARDS</t>
  </si>
  <si>
    <t>0838037</t>
  </si>
  <si>
    <t>061665</t>
  </si>
  <si>
    <t>WRICHAR</t>
  </si>
  <si>
    <t>RICHARDS</t>
  </si>
  <si>
    <t>703 E Martin Luther King Jr.</t>
  </si>
  <si>
    <t>(SH)</t>
  </si>
  <si>
    <t>Bryan</t>
  </si>
  <si>
    <t>8323741888@vtext.com</t>
  </si>
  <si>
    <t>0681122</t>
  </si>
  <si>
    <t>061666</t>
  </si>
  <si>
    <t>907 Red Oak Drive</t>
  </si>
  <si>
    <t>8179380488@tmomail.net</t>
  </si>
  <si>
    <t>61668</t>
  </si>
  <si>
    <t>JOSELITO ACUIN</t>
  </si>
  <si>
    <t>0939892</t>
  </si>
  <si>
    <t>061668</t>
  </si>
  <si>
    <t>ACUIN</t>
  </si>
  <si>
    <t>JOSELITO</t>
  </si>
  <si>
    <t>3731 LAKE CUMBERLAND WAY</t>
  </si>
  <si>
    <t>6143770547@tmomail.net</t>
  </si>
  <si>
    <t>61669</t>
  </si>
  <si>
    <t>NICHOLAS ROARK</t>
  </si>
  <si>
    <t>0586677</t>
  </si>
  <si>
    <t>061669</t>
  </si>
  <si>
    <t>NROARK</t>
  </si>
  <si>
    <t>ROARK</t>
  </si>
  <si>
    <t>8288089979@vtext.com</t>
  </si>
  <si>
    <t>GREGORY SMITH</t>
  </si>
  <si>
    <t>0914614</t>
  </si>
  <si>
    <t>3307 Eakin Road</t>
  </si>
  <si>
    <t>6144320621@tmomail.net</t>
  </si>
  <si>
    <t>61675</t>
  </si>
  <si>
    <t>ANDREW GARZA</t>
  </si>
  <si>
    <t>0523167</t>
  </si>
  <si>
    <t>061675</t>
  </si>
  <si>
    <t>AGARZA</t>
  </si>
  <si>
    <t>GARZA</t>
  </si>
  <si>
    <t>15607 MINT PATCH MDW</t>
  </si>
  <si>
    <t>Von Army</t>
  </si>
  <si>
    <t>2108401423@tmomail.net</t>
  </si>
  <si>
    <t>61678</t>
  </si>
  <si>
    <t>NEAL WOOD</t>
  </si>
  <si>
    <t>0695494</t>
  </si>
  <si>
    <t>061678</t>
  </si>
  <si>
    <t>WOOD</t>
  </si>
  <si>
    <t>1020 VIVROUX RANCH RD</t>
  </si>
  <si>
    <t>SEGUIN</t>
  </si>
  <si>
    <t>2107245089@tmomail.net</t>
  </si>
  <si>
    <t>0009837</t>
  </si>
  <si>
    <t>JUAREZ</t>
  </si>
  <si>
    <t>4011 ALABAMA ST</t>
  </si>
  <si>
    <t>APT 4308</t>
  </si>
  <si>
    <t>9154330595@tmomail.net</t>
  </si>
  <si>
    <t>61686</t>
  </si>
  <si>
    <t>0008474</t>
  </si>
  <si>
    <t>061686</t>
  </si>
  <si>
    <t>TIZOC</t>
  </si>
  <si>
    <t>9219 Five Forks St.</t>
  </si>
  <si>
    <t>2108950725@tmomail.net</t>
  </si>
  <si>
    <t>61687</t>
  </si>
  <si>
    <t>DIONYSIOS PAPADOPOULOS</t>
  </si>
  <si>
    <t>0505420</t>
  </si>
  <si>
    <t>061687</t>
  </si>
  <si>
    <t>PAPADOPOULOS</t>
  </si>
  <si>
    <t>DIONYSIOS</t>
  </si>
  <si>
    <t>2105000996@tmomail.net</t>
  </si>
  <si>
    <t>0057562</t>
  </si>
  <si>
    <t>1069 TALLEY LOOP SH</t>
  </si>
  <si>
    <t>2105488449@tmomail.net</t>
  </si>
  <si>
    <t>61689</t>
  </si>
  <si>
    <t>ALBERTO LEAL</t>
  </si>
  <si>
    <t>0003240</t>
  </si>
  <si>
    <t>061689</t>
  </si>
  <si>
    <t>LEAL</t>
  </si>
  <si>
    <t>9473 North Moorefield Drive</t>
  </si>
  <si>
    <t>Mission</t>
  </si>
  <si>
    <t>9567062925@tmomail.net</t>
  </si>
  <si>
    <t>61690</t>
  </si>
  <si>
    <t>JOSE RANGEL</t>
  </si>
  <si>
    <t>0450221</t>
  </si>
  <si>
    <t>061690</t>
  </si>
  <si>
    <t>RANGEL</t>
  </si>
  <si>
    <t>2194 athens street</t>
  </si>
  <si>
    <t>9562669424@tmomail.net</t>
  </si>
  <si>
    <t>61694</t>
  </si>
  <si>
    <t>EDUARDO NICASIO</t>
  </si>
  <si>
    <t>0771766</t>
  </si>
  <si>
    <t>061694</t>
  </si>
  <si>
    <t>NICASIO</t>
  </si>
  <si>
    <t>1707 ann arbor</t>
  </si>
  <si>
    <t>2109079811@tmomail.net</t>
  </si>
  <si>
    <t>61700</t>
  </si>
  <si>
    <t>OMAR LONGORIA</t>
  </si>
  <si>
    <t>0694117</t>
  </si>
  <si>
    <t>061700</t>
  </si>
  <si>
    <t>LONGORIA</t>
  </si>
  <si>
    <t>4039 Solid DR</t>
  </si>
  <si>
    <t>9569332563@tmomail.net</t>
  </si>
  <si>
    <t>61701</t>
  </si>
  <si>
    <t>MICHAEL MOGENSEN</t>
  </si>
  <si>
    <t>0553149</t>
  </si>
  <si>
    <t>061701</t>
  </si>
  <si>
    <t>9367075813@vtext.com</t>
  </si>
  <si>
    <t>61702</t>
  </si>
  <si>
    <t>ANDREW GOSNELL</t>
  </si>
  <si>
    <t>0798819</t>
  </si>
  <si>
    <t>061702</t>
  </si>
  <si>
    <t>GOSNELL</t>
  </si>
  <si>
    <t>523 N GREEN STREET SH</t>
  </si>
  <si>
    <t>Grand Saline</t>
  </si>
  <si>
    <t>9033360146@tmomail.net</t>
  </si>
  <si>
    <t>61704</t>
  </si>
  <si>
    <t>MICHAEL GRANADO</t>
  </si>
  <si>
    <t>0317685</t>
  </si>
  <si>
    <t>061704</t>
  </si>
  <si>
    <t>MGRANAD</t>
  </si>
  <si>
    <t>GRANADO</t>
  </si>
  <si>
    <t>1316 E. May Ave</t>
  </si>
  <si>
    <t>Las Cruces</t>
  </si>
  <si>
    <t>9158731039@tmomail.net</t>
  </si>
  <si>
    <t>61705</t>
  </si>
  <si>
    <t>HUGO GONZALEZ</t>
  </si>
  <si>
    <t>0003962</t>
  </si>
  <si>
    <t>061705</t>
  </si>
  <si>
    <t>HUGO</t>
  </si>
  <si>
    <t>APT. 126</t>
  </si>
  <si>
    <t>9158614306@tmomail.net</t>
  </si>
  <si>
    <t>61706</t>
  </si>
  <si>
    <t>ROGELIO ESCOBEDO</t>
  </si>
  <si>
    <t>0552554</t>
  </si>
  <si>
    <t>061706</t>
  </si>
  <si>
    <t>ESCOBEDO</t>
  </si>
  <si>
    <t>ROGELIO</t>
  </si>
  <si>
    <t>9152161775@tmomail.net</t>
  </si>
  <si>
    <t>61707</t>
  </si>
  <si>
    <t>CONNER GEORGE</t>
  </si>
  <si>
    <t>0258202</t>
  </si>
  <si>
    <t>061707</t>
  </si>
  <si>
    <t>1504 SE 6TH AVE</t>
  </si>
  <si>
    <t>55744</t>
  </si>
  <si>
    <t>2189961321@tmomail.net</t>
  </si>
  <si>
    <t>61708</t>
  </si>
  <si>
    <t>LAKHESHWAR SINGH</t>
  </si>
  <si>
    <t>0829093</t>
  </si>
  <si>
    <t>061708</t>
  </si>
  <si>
    <t>SINGH</t>
  </si>
  <si>
    <t>LAKHESHWAR</t>
  </si>
  <si>
    <t>1116 Cobblestone  RD  N</t>
  </si>
  <si>
    <t>Champlin</t>
  </si>
  <si>
    <t>6122274889@tmomail.net</t>
  </si>
  <si>
    <t>0022624</t>
  </si>
  <si>
    <t>STEVENS</t>
  </si>
  <si>
    <t>SHAWN</t>
  </si>
  <si>
    <t>502 N. C ST</t>
  </si>
  <si>
    <t>3195080293@tmomail.net</t>
  </si>
  <si>
    <t>61715</t>
  </si>
  <si>
    <t>BENNY BREWSTER</t>
  </si>
  <si>
    <t>0137372</t>
  </si>
  <si>
    <t>061715</t>
  </si>
  <si>
    <t>BREWSTER</t>
  </si>
  <si>
    <t>BENNY</t>
  </si>
  <si>
    <t>5764 Chessie Dr</t>
  </si>
  <si>
    <t>Olive Branch</t>
  </si>
  <si>
    <t>6622195156@tmomail.net</t>
  </si>
  <si>
    <t>61717</t>
  </si>
  <si>
    <t>CHRISTOPHER HEARON</t>
  </si>
  <si>
    <t>0836635</t>
  </si>
  <si>
    <t>061717</t>
  </si>
  <si>
    <t>HEARON</t>
  </si>
  <si>
    <t>9014828972@vtext.com</t>
  </si>
  <si>
    <t>61720</t>
  </si>
  <si>
    <t>RICHARD JEFFRIES</t>
  </si>
  <si>
    <t>0704999</t>
  </si>
  <si>
    <t>061720</t>
  </si>
  <si>
    <t>JEFFRIES</t>
  </si>
  <si>
    <t>186 DRY FIELD RD</t>
  </si>
  <si>
    <t>Byhalia</t>
  </si>
  <si>
    <t>9012645764@tmomail.net</t>
  </si>
  <si>
    <t>61722</t>
  </si>
  <si>
    <t>VICTOR RIVERA</t>
  </si>
  <si>
    <t>0059253</t>
  </si>
  <si>
    <t>061722</t>
  </si>
  <si>
    <t>Rd 157 Km 21.8</t>
  </si>
  <si>
    <t>Bo.Barros</t>
  </si>
  <si>
    <t>Orocovis</t>
  </si>
  <si>
    <t>9393359080@tmomail.net</t>
  </si>
  <si>
    <t>61723</t>
  </si>
  <si>
    <t>KENNETH HOKANSON</t>
  </si>
  <si>
    <t>0832303</t>
  </si>
  <si>
    <t>061723</t>
  </si>
  <si>
    <t>HOKANSON</t>
  </si>
  <si>
    <t>6154579753@tmomail.net</t>
  </si>
  <si>
    <t>61727</t>
  </si>
  <si>
    <t>DAIMON ANDREPONT</t>
  </si>
  <si>
    <t>0345207</t>
  </si>
  <si>
    <t>061727</t>
  </si>
  <si>
    <t>ANDREPONT</t>
  </si>
  <si>
    <t>DAIMON</t>
  </si>
  <si>
    <t>6909 Evangeline Hwy</t>
  </si>
  <si>
    <t>Basile</t>
  </si>
  <si>
    <t>3375570061@tmomail.net</t>
  </si>
  <si>
    <t>0743047</t>
  </si>
  <si>
    <t>061729</t>
  </si>
  <si>
    <t>METKA</t>
  </si>
  <si>
    <t>13248 Cottage Grove</t>
  </si>
  <si>
    <t>2144634924@tmomail.net</t>
  </si>
  <si>
    <t>61730</t>
  </si>
  <si>
    <t>CHRISTOPHER WILCHER</t>
  </si>
  <si>
    <t>0599787</t>
  </si>
  <si>
    <t>061730</t>
  </si>
  <si>
    <t>WILCHER</t>
  </si>
  <si>
    <t>4109 SWEET CLOVER LN</t>
  </si>
  <si>
    <t>6823389734@vtext.com</t>
  </si>
  <si>
    <t>61731</t>
  </si>
  <si>
    <t>RICKEY HODGES JR</t>
  </si>
  <si>
    <t>0855858</t>
  </si>
  <si>
    <t>061731</t>
  </si>
  <si>
    <t>HODGES JR</t>
  </si>
  <si>
    <t>580 CR 34760</t>
  </si>
  <si>
    <t>4693328752@vtext.com</t>
  </si>
  <si>
    <t>61732</t>
  </si>
  <si>
    <t>JACOB KENNEL</t>
  </si>
  <si>
    <t>0725747</t>
  </si>
  <si>
    <t>061732</t>
  </si>
  <si>
    <t>KENNEL</t>
  </si>
  <si>
    <t>1966 Fenton Dr</t>
  </si>
  <si>
    <t>2086711353@tmomail.net</t>
  </si>
  <si>
    <t>61735</t>
  </si>
  <si>
    <t>PATRICK OSBORNE</t>
  </si>
  <si>
    <t>0010990</t>
  </si>
  <si>
    <t>061735</t>
  </si>
  <si>
    <t>OSBORNE</t>
  </si>
  <si>
    <t>109 Montclair Dr</t>
  </si>
  <si>
    <t>Sutherlin</t>
  </si>
  <si>
    <t>5413163455@vtext.com</t>
  </si>
  <si>
    <t>61736</t>
  </si>
  <si>
    <t>NEEL SINGH</t>
  </si>
  <si>
    <t>0553925</t>
  </si>
  <si>
    <t>061736</t>
  </si>
  <si>
    <t>NEEL</t>
  </si>
  <si>
    <t>10010 GOLDEN GIVEN RD E</t>
  </si>
  <si>
    <t>UNIT#3</t>
  </si>
  <si>
    <t>3604722716@tmomail.net</t>
  </si>
  <si>
    <t>61737</t>
  </si>
  <si>
    <t>DONALD MCDONALD</t>
  </si>
  <si>
    <t>0710079</t>
  </si>
  <si>
    <t>061737</t>
  </si>
  <si>
    <t>26910 92ND AVE NW #C-5</t>
  </si>
  <si>
    <t>STANWOOD</t>
  </si>
  <si>
    <t>98292</t>
  </si>
  <si>
    <t>2062358690@tmomail.net</t>
  </si>
  <si>
    <t>61740</t>
  </si>
  <si>
    <t>VICTOR BYRD JR</t>
  </si>
  <si>
    <t>0511204</t>
  </si>
  <si>
    <t>061740</t>
  </si>
  <si>
    <t>VBYRD0</t>
  </si>
  <si>
    <t>BYRD JR</t>
  </si>
  <si>
    <t>5013 mill stream rd</t>
  </si>
  <si>
    <t>3213331727@tmomail.net</t>
  </si>
  <si>
    <t>61741</t>
  </si>
  <si>
    <t>KENNETH WYSONG</t>
  </si>
  <si>
    <t>0930008</t>
  </si>
  <si>
    <t>061741</t>
  </si>
  <si>
    <t>WYSONG</t>
  </si>
  <si>
    <t>4327 Bessemer Rd</t>
  </si>
  <si>
    <t>3528382090@vtext.com</t>
  </si>
  <si>
    <t>61742</t>
  </si>
  <si>
    <t>JOHN DICKENSON</t>
  </si>
  <si>
    <t>0827345</t>
  </si>
  <si>
    <t>061742</t>
  </si>
  <si>
    <t>JDICKEN</t>
  </si>
  <si>
    <t>DICKENSON</t>
  </si>
  <si>
    <t>2009 Las Palmas Cir</t>
  </si>
  <si>
    <t>3214670643@tmomail.net</t>
  </si>
  <si>
    <t>0825638</t>
  </si>
  <si>
    <t>AYALA MERCADO</t>
  </si>
  <si>
    <t>1850 SE 18TH AVE</t>
  </si>
  <si>
    <t>APT 2008</t>
  </si>
  <si>
    <t>3528093231@tmomail.net</t>
  </si>
  <si>
    <t>0001604</t>
  </si>
  <si>
    <t>JARRETT</t>
  </si>
  <si>
    <t>462 E Manitou Rd</t>
  </si>
  <si>
    <t>Hilton</t>
  </si>
  <si>
    <t>5855539663@tmomail.net</t>
  </si>
  <si>
    <t>61748</t>
  </si>
  <si>
    <t>ROBERT WEAVER</t>
  </si>
  <si>
    <t>0595157</t>
  </si>
  <si>
    <t>061748</t>
  </si>
  <si>
    <t>WEAVER</t>
  </si>
  <si>
    <t>1215 Chandler Street</t>
  </si>
  <si>
    <t>2177291132@vtext.com</t>
  </si>
  <si>
    <t>61749</t>
  </si>
  <si>
    <t>STEVEN BOBURKA</t>
  </si>
  <si>
    <t>0865402</t>
  </si>
  <si>
    <t>061749</t>
  </si>
  <si>
    <t>BOBURKA</t>
  </si>
  <si>
    <t>686 LASALLE DR</t>
  </si>
  <si>
    <t>60552</t>
  </si>
  <si>
    <t>8156166075@tmomail.net</t>
  </si>
  <si>
    <t>61750</t>
  </si>
  <si>
    <t>FRANCISCO VIERA</t>
  </si>
  <si>
    <t>0506097</t>
  </si>
  <si>
    <t>061750</t>
  </si>
  <si>
    <t>VIERA</t>
  </si>
  <si>
    <t>156 E LAKE ST</t>
  </si>
  <si>
    <t>STE F - ADL-SHS-F VIERA</t>
  </si>
  <si>
    <t>BLOOMINGDALE</t>
  </si>
  <si>
    <t>60108</t>
  </si>
  <si>
    <t>6309430193@tmomail.net</t>
  </si>
  <si>
    <t>61751</t>
  </si>
  <si>
    <t>JEREL HARNESS</t>
  </si>
  <si>
    <t>0121889</t>
  </si>
  <si>
    <t>061751</t>
  </si>
  <si>
    <t>HARNESS</t>
  </si>
  <si>
    <t>JEREL</t>
  </si>
  <si>
    <t>2701 Crested Butte Trl</t>
  </si>
  <si>
    <t>60586</t>
  </si>
  <si>
    <t>8156563147@tmomail.net</t>
  </si>
  <si>
    <t>61752</t>
  </si>
  <si>
    <t>JORGE LEON</t>
  </si>
  <si>
    <t>0870352</t>
  </si>
  <si>
    <t>061752</t>
  </si>
  <si>
    <t>LEON</t>
  </si>
  <si>
    <t>Algonqin</t>
  </si>
  <si>
    <t>8476308206@tmomail.net</t>
  </si>
  <si>
    <t>61753</t>
  </si>
  <si>
    <t>DANIEL BALABAN</t>
  </si>
  <si>
    <t>0725556</t>
  </si>
  <si>
    <t>061753</t>
  </si>
  <si>
    <t>BALABAN</t>
  </si>
  <si>
    <t>1007 S NA WA TA AVE</t>
  </si>
  <si>
    <t>Mount Prospect</t>
  </si>
  <si>
    <t>7732198842@tmomail.net</t>
  </si>
  <si>
    <t>61754</t>
  </si>
  <si>
    <t>EFRAIN RAIGOZA JR.</t>
  </si>
  <si>
    <t>0538686</t>
  </si>
  <si>
    <t>061754</t>
  </si>
  <si>
    <t>RAIGOZA JR.</t>
  </si>
  <si>
    <t>7737460132@tmomail.net</t>
  </si>
  <si>
    <t>0816348</t>
  </si>
  <si>
    <t>061755</t>
  </si>
  <si>
    <t>205 W 156TH COURT</t>
  </si>
  <si>
    <t>2192380088@tmomail.net</t>
  </si>
  <si>
    <t>61756</t>
  </si>
  <si>
    <t>IBRAHIM SANUSI</t>
  </si>
  <si>
    <t>0550012</t>
  </si>
  <si>
    <t>061756</t>
  </si>
  <si>
    <t>SANUSI</t>
  </si>
  <si>
    <t>IBRAHIM</t>
  </si>
  <si>
    <t>ADL-SHS-IBRAHIM SANUSI</t>
  </si>
  <si>
    <t>6308540786@tmomail.net</t>
  </si>
  <si>
    <t>61757</t>
  </si>
  <si>
    <t>SAUL GUZMAN</t>
  </si>
  <si>
    <t>0918615</t>
  </si>
  <si>
    <t>061757</t>
  </si>
  <si>
    <t>SAUL</t>
  </si>
  <si>
    <t>147 s michigan ave</t>
  </si>
  <si>
    <t>Villa Park</t>
  </si>
  <si>
    <t>6309435247@tmomail.net</t>
  </si>
  <si>
    <t>61758</t>
  </si>
  <si>
    <t>COSTANDINO METROPOULOS</t>
  </si>
  <si>
    <t>0856898</t>
  </si>
  <si>
    <t>061758</t>
  </si>
  <si>
    <t>METROPOULOS</t>
  </si>
  <si>
    <t>COSTANDINO</t>
  </si>
  <si>
    <t>8152228237@tmomail.net</t>
  </si>
  <si>
    <t>61759</t>
  </si>
  <si>
    <t>ISADORE MEEKS</t>
  </si>
  <si>
    <t>0816488</t>
  </si>
  <si>
    <t>061759</t>
  </si>
  <si>
    <t>ISADORE</t>
  </si>
  <si>
    <t>16525 W 159TH ST</t>
  </si>
  <si>
    <t>ADL-SHS-ISADORE MEEKS</t>
  </si>
  <si>
    <t>8472082803@tmomail.net</t>
  </si>
  <si>
    <t>61760</t>
  </si>
  <si>
    <t>MONTY ROBINSON</t>
  </si>
  <si>
    <t>0850594</t>
  </si>
  <si>
    <t>061760</t>
  </si>
  <si>
    <t>MONTY</t>
  </si>
  <si>
    <t>642 E Pershing Road</t>
  </si>
  <si>
    <t>apt 302</t>
  </si>
  <si>
    <t>7739776517@tmomail.net</t>
  </si>
  <si>
    <t>CLINT WALLACE</t>
  </si>
  <si>
    <t>0547901</t>
  </si>
  <si>
    <t>061761</t>
  </si>
  <si>
    <t>CLINT</t>
  </si>
  <si>
    <t>577 Mary Jane ln</t>
  </si>
  <si>
    <t>Wood dale</t>
  </si>
  <si>
    <t>6309437008@tmomail.net</t>
  </si>
  <si>
    <t>61762</t>
  </si>
  <si>
    <t>OSCAR GOMEZ</t>
  </si>
  <si>
    <t>0528158</t>
  </si>
  <si>
    <t>061762</t>
  </si>
  <si>
    <t>Wheeling</t>
  </si>
  <si>
    <t>7738793084@tmomail.net</t>
  </si>
  <si>
    <t>0566059</t>
  </si>
  <si>
    <t>1516 Miller Road</t>
  </si>
  <si>
    <t>Kalamazoo</t>
  </si>
  <si>
    <t>2698610084@tmomail.net</t>
  </si>
  <si>
    <t>61764</t>
  </si>
  <si>
    <t>BRIAN DUNLAP</t>
  </si>
  <si>
    <t>0928192</t>
  </si>
  <si>
    <t>061764</t>
  </si>
  <si>
    <t>DUNLAP</t>
  </si>
  <si>
    <t>618 CHARLES RD</t>
  </si>
  <si>
    <t>Phillipsburg</t>
  </si>
  <si>
    <t>9083461323@tmomail.net</t>
  </si>
  <si>
    <t>61767</t>
  </si>
  <si>
    <t>ROBERT CROSTHWAITE</t>
  </si>
  <si>
    <t>0525279</t>
  </si>
  <si>
    <t>061767</t>
  </si>
  <si>
    <t>RCROSTH</t>
  </si>
  <si>
    <t>CROSTHWAITE</t>
  </si>
  <si>
    <t>97  Hiawatha Drive</t>
  </si>
  <si>
    <t>Brightwaters</t>
  </si>
  <si>
    <t>6315727089@tmomail.net</t>
  </si>
  <si>
    <t>0027755</t>
  </si>
  <si>
    <t>710 Weeden St</t>
  </si>
  <si>
    <t>Pawtucket</t>
  </si>
  <si>
    <t>4015382023@tmomail.net</t>
  </si>
  <si>
    <t>61772</t>
  </si>
  <si>
    <t>KENNETH WALL</t>
  </si>
  <si>
    <t>0000612</t>
  </si>
  <si>
    <t>061772</t>
  </si>
  <si>
    <t>794 HEATHER LN</t>
  </si>
  <si>
    <t>Easton,</t>
  </si>
  <si>
    <t>4849631294@tmomail.net</t>
  </si>
  <si>
    <t>61773</t>
  </si>
  <si>
    <t>0586602</t>
  </si>
  <si>
    <t>061773</t>
  </si>
  <si>
    <t>BLOUNT</t>
  </si>
  <si>
    <t>1256 WEST 27TH ST</t>
  </si>
  <si>
    <t>9482325483@vtext.com</t>
  </si>
  <si>
    <t>61774</t>
  </si>
  <si>
    <t>WILLIAM MAGEE</t>
  </si>
  <si>
    <t>0002923</t>
  </si>
  <si>
    <t>061774</t>
  </si>
  <si>
    <t>MAGEE</t>
  </si>
  <si>
    <t>1227 Patterson ave</t>
  </si>
  <si>
    <t>Union Beach</t>
  </si>
  <si>
    <t>5182537373@tmomail.net</t>
  </si>
  <si>
    <t>61775</t>
  </si>
  <si>
    <t>THOMAS UHRIN</t>
  </si>
  <si>
    <t>0921767</t>
  </si>
  <si>
    <t>061775</t>
  </si>
  <si>
    <t>UHRIN</t>
  </si>
  <si>
    <t>7327999013@tmomail.net</t>
  </si>
  <si>
    <t>61776</t>
  </si>
  <si>
    <t>THOMAS DEVOTI</t>
  </si>
  <si>
    <t>0010504</t>
  </si>
  <si>
    <t>061776</t>
  </si>
  <si>
    <t>DEVOTI</t>
  </si>
  <si>
    <t>9172145166@tmomail.net</t>
  </si>
  <si>
    <t>61777</t>
  </si>
  <si>
    <t>KARL CHIN</t>
  </si>
  <si>
    <t>0394601</t>
  </si>
  <si>
    <t>061777</t>
  </si>
  <si>
    <t>CHIN</t>
  </si>
  <si>
    <t>8482342741@tmomail.net</t>
  </si>
  <si>
    <t>61778</t>
  </si>
  <si>
    <t>EDWARD FUSCOLETTI</t>
  </si>
  <si>
    <t>0539429</t>
  </si>
  <si>
    <t>061778</t>
  </si>
  <si>
    <t>FUSCOLETTI</t>
  </si>
  <si>
    <t>169 Front Street</t>
  </si>
  <si>
    <t>S. Plainfield</t>
  </si>
  <si>
    <t>9082978965@tmomail.net</t>
  </si>
  <si>
    <t>61780</t>
  </si>
  <si>
    <t>GEORGE VICKERY</t>
  </si>
  <si>
    <t>0001784</t>
  </si>
  <si>
    <t>061780</t>
  </si>
  <si>
    <t>VICKERY</t>
  </si>
  <si>
    <t>1316 WELLINGTON AVENUE</t>
  </si>
  <si>
    <t>TOMS RIVER</t>
  </si>
  <si>
    <t>8482343860@tmomail.net</t>
  </si>
  <si>
    <t>61781</t>
  </si>
  <si>
    <t>MARK WEBER</t>
  </si>
  <si>
    <t>0001040</t>
  </si>
  <si>
    <t>061781</t>
  </si>
  <si>
    <t>11 LINCOLN ST</t>
  </si>
  <si>
    <t>Howell</t>
  </si>
  <si>
    <t>7329254609@tmomail.net</t>
  </si>
  <si>
    <t>61784</t>
  </si>
  <si>
    <t>NICHOLAS FANNELL</t>
  </si>
  <si>
    <t>0013235</t>
  </si>
  <si>
    <t>061784</t>
  </si>
  <si>
    <t>FANNELL</t>
  </si>
  <si>
    <t>523 Fernwood Terrace</t>
  </si>
  <si>
    <t>7326040003@tmomail.net</t>
  </si>
  <si>
    <t>61785</t>
  </si>
  <si>
    <t>ETHAN ROSS</t>
  </si>
  <si>
    <t>0924324</t>
  </si>
  <si>
    <t>061785</t>
  </si>
  <si>
    <t>ROSS</t>
  </si>
  <si>
    <t>ETHAN</t>
  </si>
  <si>
    <t>1304 Walker CT</t>
  </si>
  <si>
    <t>Auburn</t>
  </si>
  <si>
    <t>2602760220@vtext.com</t>
  </si>
  <si>
    <t>0917617</t>
  </si>
  <si>
    <t>061786</t>
  </si>
  <si>
    <t>CASEY</t>
  </si>
  <si>
    <t>613 West Jackson St</t>
  </si>
  <si>
    <t>Virden</t>
  </si>
  <si>
    <t>2179090242@vtext.com</t>
  </si>
  <si>
    <t>61789</t>
  </si>
  <si>
    <t>ELISHA COLLINS. JR</t>
  </si>
  <si>
    <t>0212274</t>
  </si>
  <si>
    <t>061789</t>
  </si>
  <si>
    <t>COLLINS. JR</t>
  </si>
  <si>
    <t>1958 n 45th st</t>
  </si>
  <si>
    <t>kansas city</t>
  </si>
  <si>
    <t>9139952111@tmomail.net</t>
  </si>
  <si>
    <t>61793</t>
  </si>
  <si>
    <t>MINH HUYNH</t>
  </si>
  <si>
    <t>0839654</t>
  </si>
  <si>
    <t>061793</t>
  </si>
  <si>
    <t>HUYNH</t>
  </si>
  <si>
    <t>MINH</t>
  </si>
  <si>
    <t>2201 SE Davies</t>
  </si>
  <si>
    <t>Topeka</t>
  </si>
  <si>
    <t>7857871140@tmomail.net</t>
  </si>
  <si>
    <t>61795</t>
  </si>
  <si>
    <t>BRUCE BURKE</t>
  </si>
  <si>
    <t>0514422</t>
  </si>
  <si>
    <t>061795</t>
  </si>
  <si>
    <t>91089 N Spores</t>
  </si>
  <si>
    <t>5413163438@vtext.com</t>
  </si>
  <si>
    <t>61799</t>
  </si>
  <si>
    <t>SAMUEL WEST</t>
  </si>
  <si>
    <t>0858662</t>
  </si>
  <si>
    <t>061799</t>
  </si>
  <si>
    <t>SWEST</t>
  </si>
  <si>
    <t>573 RINCON AVENUE</t>
  </si>
  <si>
    <t>LIVERMORE</t>
  </si>
  <si>
    <t>5107072305@tmomail.net</t>
  </si>
  <si>
    <t>61801</t>
  </si>
  <si>
    <t>TUNG NGUYEN</t>
  </si>
  <si>
    <t>0505982</t>
  </si>
  <si>
    <t>061801</t>
  </si>
  <si>
    <t>TNGUYEN</t>
  </si>
  <si>
    <t>TUNG</t>
  </si>
  <si>
    <t>2114 Nottoway Ave</t>
  </si>
  <si>
    <t>95116</t>
  </si>
  <si>
    <t>4086888053@tmomail.net</t>
  </si>
  <si>
    <t>61804</t>
  </si>
  <si>
    <t>ROBERT EBERHARDT</t>
  </si>
  <si>
    <t>0828509</t>
  </si>
  <si>
    <t>061804</t>
  </si>
  <si>
    <t>EBERHARDT</t>
  </si>
  <si>
    <t>7075337683@vzwpix.com</t>
  </si>
  <si>
    <t>0723015</t>
  </si>
  <si>
    <t>061805</t>
  </si>
  <si>
    <t>GAYDOS</t>
  </si>
  <si>
    <t>4565 W. 150 Street</t>
  </si>
  <si>
    <t>2162996289@tmomail.net</t>
  </si>
  <si>
    <t>61806</t>
  </si>
  <si>
    <t>JUSTIN PETERSON</t>
  </si>
  <si>
    <t>0529081</t>
  </si>
  <si>
    <t>061806</t>
  </si>
  <si>
    <t>JPETERS</t>
  </si>
  <si>
    <t>PETERSON</t>
  </si>
  <si>
    <t>6003 JAYCOX RD</t>
  </si>
  <si>
    <t>APT 319</t>
  </si>
  <si>
    <t>4404772142@vtext.com</t>
  </si>
  <si>
    <t>61810</t>
  </si>
  <si>
    <t>TIMOTHY HAMILTON</t>
  </si>
  <si>
    <t>0014092</t>
  </si>
  <si>
    <t>061810</t>
  </si>
  <si>
    <t>441 W BAGLEY RD</t>
  </si>
  <si>
    <t>ADL/SHS-TIM HAMILTON</t>
  </si>
  <si>
    <t>BREA</t>
  </si>
  <si>
    <t>4129103683@vtext.com</t>
  </si>
  <si>
    <t>61811</t>
  </si>
  <si>
    <t>PAUL ESPINOZA</t>
  </si>
  <si>
    <t>0836411</t>
  </si>
  <si>
    <t>061811</t>
  </si>
  <si>
    <t>ESPINOZA</t>
  </si>
  <si>
    <t>111 N 49TH CT</t>
  </si>
  <si>
    <t>9709141631@tmomail.net</t>
  </si>
  <si>
    <t>0026799</t>
  </si>
  <si>
    <t>061812</t>
  </si>
  <si>
    <t>STEPHENSON</t>
  </si>
  <si>
    <t>120 Shadeland Dr.</t>
  </si>
  <si>
    <t>9369554140@tmomail.net</t>
  </si>
  <si>
    <t>61813</t>
  </si>
  <si>
    <t>DANE FAHRING</t>
  </si>
  <si>
    <t>0008029</t>
  </si>
  <si>
    <t>061813</t>
  </si>
  <si>
    <t>DFAHRIN</t>
  </si>
  <si>
    <t>FAHRING</t>
  </si>
  <si>
    <t>DANE</t>
  </si>
  <si>
    <t>304 WEST 500 NORTH SH</t>
  </si>
  <si>
    <t>La Verkin</t>
  </si>
  <si>
    <t>4354294778@vtext.com</t>
  </si>
  <si>
    <t>61814</t>
  </si>
  <si>
    <t>CASEY FORD</t>
  </si>
  <si>
    <t>0631564</t>
  </si>
  <si>
    <t>061814</t>
  </si>
  <si>
    <t>7197237291@vtext.com</t>
  </si>
  <si>
    <t>61815</t>
  </si>
  <si>
    <t>SERGII STRETOVYCH</t>
  </si>
  <si>
    <t>0498592</t>
  </si>
  <si>
    <t>STRETOVYCH</t>
  </si>
  <si>
    <t>SERGII</t>
  </si>
  <si>
    <t>13015 W 2ND PL</t>
  </si>
  <si>
    <t>#202 BUILDING N</t>
  </si>
  <si>
    <t>LAKEWWOOD</t>
  </si>
  <si>
    <t>3034340716@tmomail.net</t>
  </si>
  <si>
    <t>61816</t>
  </si>
  <si>
    <t>JOE PONCE JR</t>
  </si>
  <si>
    <t>0008557</t>
  </si>
  <si>
    <t>061816</t>
  </si>
  <si>
    <t>PONCE JR</t>
  </si>
  <si>
    <t>JOE</t>
  </si>
  <si>
    <t>7198214166@tmomail.net</t>
  </si>
  <si>
    <t>61817</t>
  </si>
  <si>
    <t>JAMES SHUMAKER</t>
  </si>
  <si>
    <t>0599845</t>
  </si>
  <si>
    <t>061817</t>
  </si>
  <si>
    <t>SHUMAKER</t>
  </si>
  <si>
    <t>7222 MILLBROOK CT</t>
  </si>
  <si>
    <t>7197443309@tmomail.net</t>
  </si>
  <si>
    <t>61818</t>
  </si>
  <si>
    <t>RICKY SPARKS</t>
  </si>
  <si>
    <t>0831602</t>
  </si>
  <si>
    <t>061818</t>
  </si>
  <si>
    <t>2203 OAK RIDGE RD</t>
  </si>
  <si>
    <t>7372980260@tmomail.net</t>
  </si>
  <si>
    <t>61821</t>
  </si>
  <si>
    <t>LAWRENCE VARELA</t>
  </si>
  <si>
    <t>0845925</t>
  </si>
  <si>
    <t>061821</t>
  </si>
  <si>
    <t>VARELA</t>
  </si>
  <si>
    <t>3210 SANTA MARIA WAY</t>
  </si>
  <si>
    <t>SPACE 12</t>
  </si>
  <si>
    <t>8059463185@tmomail.net</t>
  </si>
  <si>
    <t>61822</t>
  </si>
  <si>
    <t>FRANCISCO TORRES</t>
  </si>
  <si>
    <t>0905448</t>
  </si>
  <si>
    <t>061822</t>
  </si>
  <si>
    <t>3909 Jane Way</t>
  </si>
  <si>
    <t>2097023231@tmomail.net</t>
  </si>
  <si>
    <t>0001446</t>
  </si>
  <si>
    <t>PAREDES</t>
  </si>
  <si>
    <t>379 Via Navona</t>
  </si>
  <si>
    <t>Morgan Hill</t>
  </si>
  <si>
    <t>4083121186@tmomail.net</t>
  </si>
  <si>
    <t>61824</t>
  </si>
  <si>
    <t>DENNIS MAZE</t>
  </si>
  <si>
    <t>0786772</t>
  </si>
  <si>
    <t>061824</t>
  </si>
  <si>
    <t>MAZE</t>
  </si>
  <si>
    <t>866 Burl ave</t>
  </si>
  <si>
    <t>5593216514@tmomail.net</t>
  </si>
  <si>
    <t>61826</t>
  </si>
  <si>
    <t>FERNANDO BAUTISTA LIAS</t>
  </si>
  <si>
    <t>0568006</t>
  </si>
  <si>
    <t>061826</t>
  </si>
  <si>
    <t>BAUTISTA LIAS</t>
  </si>
  <si>
    <t>4140 W WELDON AVE</t>
  </si>
  <si>
    <t>5599421228@tmomail.net</t>
  </si>
  <si>
    <t>61827</t>
  </si>
  <si>
    <t>0558932</t>
  </si>
  <si>
    <t>061827</t>
  </si>
  <si>
    <t>CORONA</t>
  </si>
  <si>
    <t>1787 Celeste ave</t>
  </si>
  <si>
    <t>5595453734@tmomail.net</t>
  </si>
  <si>
    <t>61828</t>
  </si>
  <si>
    <t>PABLO VILLANUEVA</t>
  </si>
  <si>
    <t>0009506</t>
  </si>
  <si>
    <t>061828</t>
  </si>
  <si>
    <t>VILLANUEVA</t>
  </si>
  <si>
    <t>PABLO</t>
  </si>
  <si>
    <t>4 E Garland ave</t>
  </si>
  <si>
    <t>5592025147@tmomail.net</t>
  </si>
  <si>
    <t>61830</t>
  </si>
  <si>
    <t>VICTOR AVILES</t>
  </si>
  <si>
    <t>0003336</t>
  </si>
  <si>
    <t>061830</t>
  </si>
  <si>
    <t>AVILES</t>
  </si>
  <si>
    <t>Urb El Paraiso c/Eufrate 135</t>
  </si>
  <si>
    <t>Casa Esquina Frente a Parque</t>
  </si>
  <si>
    <t>RIO PIEDRAS</t>
  </si>
  <si>
    <t>7879092562@tmomail.net</t>
  </si>
  <si>
    <t>61836</t>
  </si>
  <si>
    <t>ALEKSANDR SABOSHCHUK</t>
  </si>
  <si>
    <t>061836</t>
  </si>
  <si>
    <t>SABOSHCHUK</t>
  </si>
  <si>
    <t>ALEKSANDR</t>
  </si>
  <si>
    <t>176-25 UNION TPKE</t>
  </si>
  <si>
    <t>Box 247</t>
  </si>
  <si>
    <t>Fresh Meadows</t>
  </si>
  <si>
    <t>11366</t>
  </si>
  <si>
    <t>6462260503@tmomail.net</t>
  </si>
  <si>
    <t>61838</t>
  </si>
  <si>
    <t>DMITRII KUMACHEV</t>
  </si>
  <si>
    <t>0559625</t>
  </si>
  <si>
    <t>061838</t>
  </si>
  <si>
    <t>DKUMACH</t>
  </si>
  <si>
    <t>KUMACHEV</t>
  </si>
  <si>
    <t>DMITRII</t>
  </si>
  <si>
    <t>1280 E 18TH ST</t>
  </si>
  <si>
    <t>APT 4A</t>
  </si>
  <si>
    <t>7187173582@tmomail.net</t>
  </si>
  <si>
    <t>61839</t>
  </si>
  <si>
    <t>0739524</t>
  </si>
  <si>
    <t>061839</t>
  </si>
  <si>
    <t>BARROW</t>
  </si>
  <si>
    <t>8043001464@tmomail.net</t>
  </si>
  <si>
    <t>61840</t>
  </si>
  <si>
    <t>HECTOR ROLDAN</t>
  </si>
  <si>
    <t>0651141</t>
  </si>
  <si>
    <t>061840</t>
  </si>
  <si>
    <t>ROLDAN</t>
  </si>
  <si>
    <t>25 Daisy Lane</t>
  </si>
  <si>
    <t>5162348216@tmomail.net</t>
  </si>
  <si>
    <t>61841</t>
  </si>
  <si>
    <t>NAZIM AHMED</t>
  </si>
  <si>
    <t>0808485</t>
  </si>
  <si>
    <t>061841</t>
  </si>
  <si>
    <t>NAZIM</t>
  </si>
  <si>
    <t>2727 HOLLAND AVE</t>
  </si>
  <si>
    <t>3479690320@tmomail.net</t>
  </si>
  <si>
    <t>61842</t>
  </si>
  <si>
    <t>WILLIAM EVERY</t>
  </si>
  <si>
    <t>0001289</t>
  </si>
  <si>
    <t>061842</t>
  </si>
  <si>
    <t>EVERY</t>
  </si>
  <si>
    <t>61 Wilelen Rd</t>
  </si>
  <si>
    <t>5855539662@tmomail.net</t>
  </si>
  <si>
    <t>61843</t>
  </si>
  <si>
    <t>0842831</t>
  </si>
  <si>
    <t>061843</t>
  </si>
  <si>
    <t>HAMBLIN</t>
  </si>
  <si>
    <t>2105A Indian Hills Road</t>
  </si>
  <si>
    <t>Painted Post</t>
  </si>
  <si>
    <t>6072062318@vzwpix.com</t>
  </si>
  <si>
    <t>61845</t>
  </si>
  <si>
    <t>TODD WATKINS</t>
  </si>
  <si>
    <t>0811661</t>
  </si>
  <si>
    <t>061845</t>
  </si>
  <si>
    <t>3972 West Branch Rd</t>
  </si>
  <si>
    <t>Allegany</t>
  </si>
  <si>
    <t>5855146277@vtext.com</t>
  </si>
  <si>
    <t>61847</t>
  </si>
  <si>
    <t>TYLER SPRAGUE</t>
  </si>
  <si>
    <t>0771188</t>
  </si>
  <si>
    <t>061847</t>
  </si>
  <si>
    <t>SPRAGUE</t>
  </si>
  <si>
    <t>3841 Weinhauer Hill Road</t>
  </si>
  <si>
    <t>Scio</t>
  </si>
  <si>
    <t>5856486164@vtext.com</t>
  </si>
  <si>
    <t>61848</t>
  </si>
  <si>
    <t>0020289</t>
  </si>
  <si>
    <t>061848</t>
  </si>
  <si>
    <t>1143 Northern Blvd</t>
  </si>
  <si>
    <t>ADL/SHS-SHANE WILLIAMS</t>
  </si>
  <si>
    <t>Clarks Summit</t>
  </si>
  <si>
    <t>18411</t>
  </si>
  <si>
    <t>6072373641@vtext.com</t>
  </si>
  <si>
    <t>61850</t>
  </si>
  <si>
    <t>TADD SALTON</t>
  </si>
  <si>
    <t>0837088</t>
  </si>
  <si>
    <t>061850</t>
  </si>
  <si>
    <t>SALTON</t>
  </si>
  <si>
    <t>TADD</t>
  </si>
  <si>
    <t>1235 UPPER FRONT ST</t>
  </si>
  <si>
    <t>STE 5-ADL/SHS-T SALTON</t>
  </si>
  <si>
    <t>BINGHAMTON</t>
  </si>
  <si>
    <t>13905</t>
  </si>
  <si>
    <t>6073740009@tmomail.net</t>
  </si>
  <si>
    <t>61851</t>
  </si>
  <si>
    <t>MATTHEW AMATO</t>
  </si>
  <si>
    <t>0896522</t>
  </si>
  <si>
    <t>061851</t>
  </si>
  <si>
    <t>AMATO</t>
  </si>
  <si>
    <t>191 Sunset Trail</t>
  </si>
  <si>
    <t>Clinton Corners</t>
  </si>
  <si>
    <t>12514</t>
  </si>
  <si>
    <t>8455876516@vtext.com</t>
  </si>
  <si>
    <t>61857</t>
  </si>
  <si>
    <t>BLAINE BORDERS</t>
  </si>
  <si>
    <t>0003327</t>
  </si>
  <si>
    <t>061857</t>
  </si>
  <si>
    <t>BORDERS</t>
  </si>
  <si>
    <t>814 BLAKELY CT</t>
  </si>
  <si>
    <t>APT 230</t>
  </si>
  <si>
    <t>Frederick</t>
  </si>
  <si>
    <t>21702</t>
  </si>
  <si>
    <t>3019790285@tmomail.net</t>
  </si>
  <si>
    <t>61860</t>
  </si>
  <si>
    <t>JAMES COLE</t>
  </si>
  <si>
    <t>0640797</t>
  </si>
  <si>
    <t>061860</t>
  </si>
  <si>
    <t>4232550999@tmomail.net</t>
  </si>
  <si>
    <t>61861</t>
  </si>
  <si>
    <t>CHRISTOPHER JOHNSON</t>
  </si>
  <si>
    <t>0009522</t>
  </si>
  <si>
    <t>061861</t>
  </si>
  <si>
    <t>1023 Dennis Ave</t>
  </si>
  <si>
    <t>4237503763@tmomail.net</t>
  </si>
  <si>
    <t>61862</t>
  </si>
  <si>
    <t>MONTAVIUS SMITH</t>
  </si>
  <si>
    <t>0011114</t>
  </si>
  <si>
    <t>061862</t>
  </si>
  <si>
    <t>MSMITH3</t>
  </si>
  <si>
    <t>MONTAVIUS</t>
  </si>
  <si>
    <t>426 N CANAL ST</t>
  </si>
  <si>
    <t>7692842998@vtext.com</t>
  </si>
  <si>
    <t>61864</t>
  </si>
  <si>
    <t>DONNIE BREAUX</t>
  </si>
  <si>
    <t>061864</t>
  </si>
  <si>
    <t>BREAUX</t>
  </si>
  <si>
    <t>9857917863@VTEXT.COM</t>
  </si>
  <si>
    <t>61865</t>
  </si>
  <si>
    <t>ERIC PALMER</t>
  </si>
  <si>
    <t>061865</t>
  </si>
  <si>
    <t>23886 W Desert Bloom St</t>
  </si>
  <si>
    <t>6025561459@tmomail.net</t>
  </si>
  <si>
    <t>71000</t>
  </si>
  <si>
    <t>XER VANG</t>
  </si>
  <si>
    <t>0522854</t>
  </si>
  <si>
    <t>071000</t>
  </si>
  <si>
    <t>VANG</t>
  </si>
  <si>
    <t>XER</t>
  </si>
  <si>
    <t>7483 GARDEN RIDGE WAY</t>
  </si>
  <si>
    <t>9165798662@tmomail.net</t>
  </si>
  <si>
    <t>71001</t>
  </si>
  <si>
    <t>BERNARD EXCONDE</t>
  </si>
  <si>
    <t>0839456</t>
  </si>
  <si>
    <t>071001</t>
  </si>
  <si>
    <t>EXCONDE</t>
  </si>
  <si>
    <t>949 Lundy Ave.</t>
  </si>
  <si>
    <t>#205</t>
  </si>
  <si>
    <t>4084800945@tmomail.net</t>
  </si>
  <si>
    <t>71003</t>
  </si>
  <si>
    <t>AMBER KADARIYA</t>
  </si>
  <si>
    <t>0709972</t>
  </si>
  <si>
    <t>071003</t>
  </si>
  <si>
    <t>KADARIYA</t>
  </si>
  <si>
    <t>AMBER</t>
  </si>
  <si>
    <t>444 JUDITH DR</t>
  </si>
  <si>
    <t>4125400829@tmomail.net</t>
  </si>
  <si>
    <t>71004</t>
  </si>
  <si>
    <t>0095968</t>
  </si>
  <si>
    <t>071004</t>
  </si>
  <si>
    <t>QUEZADA LEOS</t>
  </si>
  <si>
    <t>HUMBERTO</t>
  </si>
  <si>
    <t>377 Avocado St</t>
  </si>
  <si>
    <t>Unit H</t>
  </si>
  <si>
    <t>Costa Mesa</t>
  </si>
  <si>
    <t>9492471484@tmomail.net</t>
  </si>
  <si>
    <t>71007</t>
  </si>
  <si>
    <t>ALFRED LAMBERT</t>
  </si>
  <si>
    <t>071007</t>
  </si>
  <si>
    <t>ALFRED</t>
  </si>
  <si>
    <t>Staunton</t>
  </si>
  <si>
    <t>5407980364@vtext.com</t>
  </si>
  <si>
    <t>BRIAN TIERNEY</t>
  </si>
  <si>
    <t>TIERNEY</t>
  </si>
  <si>
    <t>846 Union Avenue</t>
  </si>
  <si>
    <t>Aquebogue</t>
  </si>
  <si>
    <t>6316440007@tmomail.net</t>
  </si>
  <si>
    <t>71009</t>
  </si>
  <si>
    <t>OSAHON OLAGUE</t>
  </si>
  <si>
    <t>0701748</t>
  </si>
  <si>
    <t>071009</t>
  </si>
  <si>
    <t>OLAGUE</t>
  </si>
  <si>
    <t>OSAHON</t>
  </si>
  <si>
    <t>7188076489@tmomail.net</t>
  </si>
  <si>
    <t>71010</t>
  </si>
  <si>
    <t>CHARLES BRAIDICH</t>
  </si>
  <si>
    <t>0867812</t>
  </si>
  <si>
    <t>071010</t>
  </si>
  <si>
    <t>CBRAIDI</t>
  </si>
  <si>
    <t>BRAIDICH</t>
  </si>
  <si>
    <t>3682 NY-394</t>
  </si>
  <si>
    <t>7167082001@tmomail.net</t>
  </si>
  <si>
    <t>71011</t>
  </si>
  <si>
    <t>PETER OSTROWSKI</t>
  </si>
  <si>
    <t>0754812</t>
  </si>
  <si>
    <t>071011</t>
  </si>
  <si>
    <t>OSTROWSKI</t>
  </si>
  <si>
    <t>2118 S PLUM GROVE RD</t>
  </si>
  <si>
    <t>ADL-SHS-PETER OSTROWSKI</t>
  </si>
  <si>
    <t>ROLLING MEADOWS</t>
  </si>
  <si>
    <t>60008</t>
  </si>
  <si>
    <t>8472080290@tmomail.net</t>
  </si>
  <si>
    <t>071012</t>
  </si>
  <si>
    <t>HAYMER</t>
  </si>
  <si>
    <t>1450 North Sedgwick St</t>
  </si>
  <si>
    <t>3124786854@tmomail.net</t>
  </si>
  <si>
    <t>71013</t>
  </si>
  <si>
    <t>MARK YOUNG</t>
  </si>
  <si>
    <t>0830422</t>
  </si>
  <si>
    <t>071013</t>
  </si>
  <si>
    <t>17036 HAVEN AVE</t>
  </si>
  <si>
    <t>Orland Hills</t>
  </si>
  <si>
    <t>7088304314@tmomail.net</t>
  </si>
  <si>
    <t>71014</t>
  </si>
  <si>
    <t>JOHN SCHAEFER</t>
  </si>
  <si>
    <t>0178475</t>
  </si>
  <si>
    <t>071014</t>
  </si>
  <si>
    <t>SCHAEFER</t>
  </si>
  <si>
    <t>5 CHARLEEN LN</t>
  </si>
  <si>
    <t>Madison</t>
  </si>
  <si>
    <t>6089822781@tmomail.net</t>
  </si>
  <si>
    <t>71015</t>
  </si>
  <si>
    <t>MATTHEW METELKO</t>
  </si>
  <si>
    <t>0703942</t>
  </si>
  <si>
    <t>071015</t>
  </si>
  <si>
    <t>METELKO</t>
  </si>
  <si>
    <t>830 Miller Ave</t>
  </si>
  <si>
    <t>Shelbyville</t>
  </si>
  <si>
    <t>46176</t>
  </si>
  <si>
    <t>3173345506@tmomail.net</t>
  </si>
  <si>
    <t>79255</t>
  </si>
  <si>
    <t>ANTONIO MARTINEZ</t>
  </si>
  <si>
    <t>0290189</t>
  </si>
  <si>
    <t>079255</t>
  </si>
  <si>
    <t>AMARTIN</t>
  </si>
  <si>
    <t>418 East St</t>
  </si>
  <si>
    <t>East Bernard</t>
  </si>
  <si>
    <t>77435</t>
  </si>
  <si>
    <t>3467160518@tmomail.net</t>
  </si>
  <si>
    <t>85702</t>
  </si>
  <si>
    <t>JOSE ZULETA-HERNANDEZ</t>
  </si>
  <si>
    <t>0015693</t>
  </si>
  <si>
    <t>085702</t>
  </si>
  <si>
    <t>JZULETA</t>
  </si>
  <si>
    <t>ZULETA-HERNANDEZ</t>
  </si>
  <si>
    <t>1946 PLUM CREEK LN</t>
  </si>
  <si>
    <t>Missouri City</t>
  </si>
  <si>
    <t>3467160521@tmomail.net</t>
  </si>
  <si>
    <t>88002</t>
  </si>
  <si>
    <t>JOHN SHANYFELT</t>
  </si>
  <si>
    <t>0006296</t>
  </si>
  <si>
    <t>088002</t>
  </si>
  <si>
    <t>JSHANYF</t>
  </si>
  <si>
    <t>SHANYFELT</t>
  </si>
  <si>
    <t>335 Rhodes Lane</t>
  </si>
  <si>
    <t>Wimberley</t>
  </si>
  <si>
    <t>5129926247@tmomail.net</t>
  </si>
  <si>
    <t>88010</t>
  </si>
  <si>
    <t>STEPHEN OGG</t>
  </si>
  <si>
    <t>0696773</t>
  </si>
  <si>
    <t>088010</t>
  </si>
  <si>
    <t>OGG</t>
  </si>
  <si>
    <t>222 Rockrimmon St</t>
  </si>
  <si>
    <t>Belchertown</t>
  </si>
  <si>
    <t>4136546113@vtext.com</t>
  </si>
  <si>
    <t>88020</t>
  </si>
  <si>
    <t>RODNEY HARTSELL</t>
  </si>
  <si>
    <t>0785295</t>
  </si>
  <si>
    <t>088020</t>
  </si>
  <si>
    <t>HARTSELL</t>
  </si>
  <si>
    <t>914 N MAIN ST</t>
  </si>
  <si>
    <t>Oakboro</t>
  </si>
  <si>
    <t>7042325502@tmomail.net</t>
  </si>
  <si>
    <t>88021</t>
  </si>
  <si>
    <t>CHRIS WELCOME</t>
  </si>
  <si>
    <t>0001099</t>
  </si>
  <si>
    <t>088021</t>
  </si>
  <si>
    <t>WELCOME</t>
  </si>
  <si>
    <t>CHRIS</t>
  </si>
  <si>
    <t>3525812031@vtext.com</t>
  </si>
  <si>
    <t>88022</t>
  </si>
  <si>
    <t>NELSON CRUZ</t>
  </si>
  <si>
    <t>0008086</t>
  </si>
  <si>
    <t>088022</t>
  </si>
  <si>
    <t>NCRUZ0</t>
  </si>
  <si>
    <t>24204 SW 107TH CT</t>
  </si>
  <si>
    <t>3057133132@tmomail.net</t>
  </si>
  <si>
    <t>88023</t>
  </si>
  <si>
    <t>LUIS FARIA</t>
  </si>
  <si>
    <t>0531442</t>
  </si>
  <si>
    <t>088023</t>
  </si>
  <si>
    <t>LFARIA</t>
  </si>
  <si>
    <t>FARIA</t>
  </si>
  <si>
    <t>245 ne 14th st</t>
  </si>
  <si>
    <t>apt 2513</t>
  </si>
  <si>
    <t>3058900854@tmomail.net</t>
  </si>
  <si>
    <t>88025</t>
  </si>
  <si>
    <t>ROGER SARAVIA</t>
  </si>
  <si>
    <t>0842757</t>
  </si>
  <si>
    <t>088025</t>
  </si>
  <si>
    <t>SARAVIA</t>
  </si>
  <si>
    <t>10826 SW 244th Terr</t>
  </si>
  <si>
    <t>3057978065@tmomail.net</t>
  </si>
  <si>
    <t>88026</t>
  </si>
  <si>
    <t>ANDRY URRIBARRI CHACIN</t>
  </si>
  <si>
    <t>0762252</t>
  </si>
  <si>
    <t>088026</t>
  </si>
  <si>
    <t>URRIBARRI CHACIN</t>
  </si>
  <si>
    <t>ANDRY</t>
  </si>
  <si>
    <t>347 Lily Lane</t>
  </si>
  <si>
    <t>3055402089@tmomail.net</t>
  </si>
  <si>
    <t>88027</t>
  </si>
  <si>
    <t>FRANKLIN CABRERA</t>
  </si>
  <si>
    <t>0653709</t>
  </si>
  <si>
    <t>088027</t>
  </si>
  <si>
    <t>FCABRER</t>
  </si>
  <si>
    <t>CABRERA</t>
  </si>
  <si>
    <t>3053391451@tmomail.net</t>
  </si>
  <si>
    <t>88028</t>
  </si>
  <si>
    <t>HANNET JURE</t>
  </si>
  <si>
    <t>0024836</t>
  </si>
  <si>
    <t>088028</t>
  </si>
  <si>
    <t>HJURE</t>
  </si>
  <si>
    <t>JURE</t>
  </si>
  <si>
    <t>HANNET</t>
  </si>
  <si>
    <t>16412 SW 53RD TERR</t>
  </si>
  <si>
    <t>3058332468@tmomail.net</t>
  </si>
  <si>
    <t>88029</t>
  </si>
  <si>
    <t>JOHN FINELLI</t>
  </si>
  <si>
    <t>0510487</t>
  </si>
  <si>
    <t>088029</t>
  </si>
  <si>
    <t>JFINELL</t>
  </si>
  <si>
    <t>FINELLI</t>
  </si>
  <si>
    <t>5558 PALM BEACH BLVD</t>
  </si>
  <si>
    <t>LOT 108</t>
  </si>
  <si>
    <t>33905</t>
  </si>
  <si>
    <t>2397371435@tmomail.net</t>
  </si>
  <si>
    <t>88035</t>
  </si>
  <si>
    <t>EDUARDO PEREZ SANTANA</t>
  </si>
  <si>
    <t>0548677</t>
  </si>
  <si>
    <t>088035</t>
  </si>
  <si>
    <t>EPEREZS</t>
  </si>
  <si>
    <t>PEREZ SANTANA</t>
  </si>
  <si>
    <t>2404 1ST AVE E</t>
  </si>
  <si>
    <t>Palmetto</t>
  </si>
  <si>
    <t>9413105830@tmomail.net</t>
  </si>
  <si>
    <t>88036</t>
  </si>
  <si>
    <t>ROBERT BUFORD</t>
  </si>
  <si>
    <t>0923409</t>
  </si>
  <si>
    <t>088036</t>
  </si>
  <si>
    <t>BUFORD</t>
  </si>
  <si>
    <t>2512954356@vtext.com</t>
  </si>
  <si>
    <t>88037</t>
  </si>
  <si>
    <t>RAYMOND PRICE</t>
  </si>
  <si>
    <t>0903815</t>
  </si>
  <si>
    <t>088037</t>
  </si>
  <si>
    <t>650 10th Ave NW</t>
  </si>
  <si>
    <t>2298500608@tmomail.net</t>
  </si>
  <si>
    <t>88039</t>
  </si>
  <si>
    <t>0670299</t>
  </si>
  <si>
    <t>088039</t>
  </si>
  <si>
    <t>RSANDE0</t>
  </si>
  <si>
    <t>SANDERSON</t>
  </si>
  <si>
    <t>RENDEL</t>
  </si>
  <si>
    <t>2513495864@vtext.com</t>
  </si>
  <si>
    <t>88046</t>
  </si>
  <si>
    <t>TODD THROWER</t>
  </si>
  <si>
    <t>0795393</t>
  </si>
  <si>
    <t>088046</t>
  </si>
  <si>
    <t>TTHROWE</t>
  </si>
  <si>
    <t>THROWER</t>
  </si>
  <si>
    <t>9107899943@vtext.com</t>
  </si>
  <si>
    <t>88047</t>
  </si>
  <si>
    <t>JAMES MORGAN</t>
  </si>
  <si>
    <t>0000547</t>
  </si>
  <si>
    <t>088047</t>
  </si>
  <si>
    <t>109</t>
  </si>
  <si>
    <t>9109063588@vtext.com</t>
  </si>
  <si>
    <t>88048</t>
  </si>
  <si>
    <t>KEVIN HERRING</t>
  </si>
  <si>
    <t>0585679</t>
  </si>
  <si>
    <t>088048</t>
  </si>
  <si>
    <t>HERRING</t>
  </si>
  <si>
    <t>204 General Clark Lane</t>
  </si>
  <si>
    <t>5403951237@vtext.com</t>
  </si>
  <si>
    <t>88049</t>
  </si>
  <si>
    <t>GABRIEL TENORIO</t>
  </si>
  <si>
    <t>0009985</t>
  </si>
  <si>
    <t>088049</t>
  </si>
  <si>
    <t>GTENORI</t>
  </si>
  <si>
    <t>TENORIO</t>
  </si>
  <si>
    <t>879 Heritage Downs Dr</t>
  </si>
  <si>
    <t>8439968288@vtext.com</t>
  </si>
  <si>
    <t>88052</t>
  </si>
  <si>
    <t>TANDY HOCKADAY</t>
  </si>
  <si>
    <t>0589663</t>
  </si>
  <si>
    <t>088052</t>
  </si>
  <si>
    <t>THOCKAD</t>
  </si>
  <si>
    <t>HOCKADAY</t>
  </si>
  <si>
    <t>TANDY</t>
  </si>
  <si>
    <t>1444 JEFFREYS RD</t>
  </si>
  <si>
    <t>ADL/SHS-TANDY HOCKADAY</t>
  </si>
  <si>
    <t>2529084192@vtext.com</t>
  </si>
  <si>
    <t>88053</t>
  </si>
  <si>
    <t>0000810</t>
  </si>
  <si>
    <t>MANDELL</t>
  </si>
  <si>
    <t>2100 Deerfield Ave</t>
  </si>
  <si>
    <t>Surfside</t>
  </si>
  <si>
    <t>8432146413@vtext.com</t>
  </si>
  <si>
    <t>88054</t>
  </si>
  <si>
    <t>PAUL SELLERS</t>
  </si>
  <si>
    <t>0012989</t>
  </si>
  <si>
    <t>088054</t>
  </si>
  <si>
    <t>SELLERS</t>
  </si>
  <si>
    <t>2001 WIDEWATERS PKY STE A</t>
  </si>
  <si>
    <t>ADL/SHS-PAUL SELLERS</t>
  </si>
  <si>
    <t>Knightdale</t>
  </si>
  <si>
    <t>27545</t>
  </si>
  <si>
    <t>9192577791@vtext.com</t>
  </si>
  <si>
    <t>88055</t>
  </si>
  <si>
    <t>ROBERT SLAWTER</t>
  </si>
  <si>
    <t>0017285</t>
  </si>
  <si>
    <t>088055</t>
  </si>
  <si>
    <t>RSLAWTE</t>
  </si>
  <si>
    <t>SLAWTER</t>
  </si>
  <si>
    <t>1528 Canterford Ct</t>
  </si>
  <si>
    <t>7576298388@vtext.com</t>
  </si>
  <si>
    <t>88056</t>
  </si>
  <si>
    <t>RONNIE CULLEY</t>
  </si>
  <si>
    <t>0009316</t>
  </si>
  <si>
    <t>088056</t>
  </si>
  <si>
    <t>RCULLEY</t>
  </si>
  <si>
    <t>CULLEY</t>
  </si>
  <si>
    <t>RONNIE</t>
  </si>
  <si>
    <t>2525066938@vtext.com</t>
  </si>
  <si>
    <t>88057</t>
  </si>
  <si>
    <t>JODY BERRY</t>
  </si>
  <si>
    <t>0010363</t>
  </si>
  <si>
    <t>088057</t>
  </si>
  <si>
    <t>JBERRY</t>
  </si>
  <si>
    <t>BERRY</t>
  </si>
  <si>
    <t>JODY</t>
  </si>
  <si>
    <t>16021 N PIERCE FERRY RD</t>
  </si>
  <si>
    <t>PO BOX 13</t>
  </si>
  <si>
    <t>Dolan Springs</t>
  </si>
  <si>
    <t>9289881313@tmomail.net</t>
  </si>
  <si>
    <t>88058</t>
  </si>
  <si>
    <t>CHRISTOPHER BOOKER</t>
  </si>
  <si>
    <t>0845784</t>
  </si>
  <si>
    <t>088058</t>
  </si>
  <si>
    <t>CBOOKE0</t>
  </si>
  <si>
    <t>BOOKER</t>
  </si>
  <si>
    <t>9288634269@vtext.com</t>
  </si>
  <si>
    <t>88068</t>
  </si>
  <si>
    <t>GARY DYE</t>
  </si>
  <si>
    <t>0123747</t>
  </si>
  <si>
    <t>088068</t>
  </si>
  <si>
    <t>DYE</t>
  </si>
  <si>
    <t>3910 S 22ND ST</t>
  </si>
  <si>
    <t>St Joseph</t>
  </si>
  <si>
    <t>8169375218@tmomail.net</t>
  </si>
  <si>
    <t>88069</t>
  </si>
  <si>
    <t>DARRYL NIGHTHART</t>
  </si>
  <si>
    <t>0839563</t>
  </si>
  <si>
    <t>088069</t>
  </si>
  <si>
    <t>NIGHTHART</t>
  </si>
  <si>
    <t>2172 liv 422</t>
  </si>
  <si>
    <t>ludlow</t>
  </si>
  <si>
    <t>8162067255@vtext.com</t>
  </si>
  <si>
    <t>88070</t>
  </si>
  <si>
    <t>DREW MOSIER</t>
  </si>
  <si>
    <t>0836114</t>
  </si>
  <si>
    <t>088070</t>
  </si>
  <si>
    <t>MOSIER</t>
  </si>
  <si>
    <t>DREW</t>
  </si>
  <si>
    <t>Hull</t>
  </si>
  <si>
    <t>7128871126@vtext.com</t>
  </si>
  <si>
    <t>88071</t>
  </si>
  <si>
    <t>JOHN WALKER</t>
  </si>
  <si>
    <t>0837799</t>
  </si>
  <si>
    <t>088071</t>
  </si>
  <si>
    <t>JWALK28</t>
  </si>
  <si>
    <t>1933 FALSETTO LN</t>
  </si>
  <si>
    <t>6157449138@vtext.com</t>
  </si>
  <si>
    <t>88075</t>
  </si>
  <si>
    <t>HUSTON GOFORTH</t>
  </si>
  <si>
    <t>0623801</t>
  </si>
  <si>
    <t>088075</t>
  </si>
  <si>
    <t>GOFORTH</t>
  </si>
  <si>
    <t>529 Poplar Dr</t>
  </si>
  <si>
    <t>Pittsboro</t>
  </si>
  <si>
    <t>3175511776@tmomail.net</t>
  </si>
  <si>
    <t>88076</t>
  </si>
  <si>
    <t>JONEL STINGU</t>
  </si>
  <si>
    <t>0561605</t>
  </si>
  <si>
    <t>088076</t>
  </si>
  <si>
    <t>JSTINGU</t>
  </si>
  <si>
    <t>STINGU</t>
  </si>
  <si>
    <t>JONEL</t>
  </si>
  <si>
    <t>10999 SE 37TH AVENUE 3306</t>
  </si>
  <si>
    <t>5035721098@tmomail.net</t>
  </si>
  <si>
    <t>88077</t>
  </si>
  <si>
    <t>BRET RING</t>
  </si>
  <si>
    <t>0125756</t>
  </si>
  <si>
    <t>088077</t>
  </si>
  <si>
    <t>BRING0</t>
  </si>
  <si>
    <t>RING</t>
  </si>
  <si>
    <t>BRET</t>
  </si>
  <si>
    <t>315 Cathedral Way,</t>
  </si>
  <si>
    <t>4582603069@tmomail.net</t>
  </si>
  <si>
    <t>88079</t>
  </si>
  <si>
    <t>BRENT DEROIAN</t>
  </si>
  <si>
    <t>0513549</t>
  </si>
  <si>
    <t>088079</t>
  </si>
  <si>
    <t>BDEROIA</t>
  </si>
  <si>
    <t>DEROIAN</t>
  </si>
  <si>
    <t>4058264868@VTEXT.COM</t>
  </si>
  <si>
    <t>88080</t>
  </si>
  <si>
    <t>HERBERT MILLER III</t>
  </si>
  <si>
    <t>0013094</t>
  </si>
  <si>
    <t>088080</t>
  </si>
  <si>
    <t>HMILLE1</t>
  </si>
  <si>
    <t>MILLER III</t>
  </si>
  <si>
    <t>HERBERT</t>
  </si>
  <si>
    <t>334 E Daffodil Rd</t>
  </si>
  <si>
    <t>Ruckersville</t>
  </si>
  <si>
    <t>5402233686@vtext.com</t>
  </si>
  <si>
    <t>BRADLEY WOODS</t>
  </si>
  <si>
    <t>0773838</t>
  </si>
  <si>
    <t>088081</t>
  </si>
  <si>
    <t>WOODS</t>
  </si>
  <si>
    <t>1208 N ST JOSEPH AVE</t>
  </si>
  <si>
    <t>Evansville</t>
  </si>
  <si>
    <t>8126713370@tmomail.net</t>
  </si>
  <si>
    <t>88082</t>
  </si>
  <si>
    <t>TIMOTHY PRICE</t>
  </si>
  <si>
    <t>0024877</t>
  </si>
  <si>
    <t>088082</t>
  </si>
  <si>
    <t>TPRICE0</t>
  </si>
  <si>
    <t>1938 STATE HIGHWAY 34</t>
  </si>
  <si>
    <t>6183632286@vtext.com</t>
  </si>
  <si>
    <t>88083</t>
  </si>
  <si>
    <t>VEACESLAV VERSIGORA</t>
  </si>
  <si>
    <t>0698902</t>
  </si>
  <si>
    <t>088083</t>
  </si>
  <si>
    <t>VERSIGORA</t>
  </si>
  <si>
    <t>VEACESLAV</t>
  </si>
  <si>
    <t>8476 Indian Hills Dr</t>
  </si>
  <si>
    <t>6156303497@tmomail.net</t>
  </si>
  <si>
    <t>88084</t>
  </si>
  <si>
    <t>RICHARD NOGGLE</t>
  </si>
  <si>
    <t>0779181</t>
  </si>
  <si>
    <t>088084</t>
  </si>
  <si>
    <t>RNOGGLE</t>
  </si>
  <si>
    <t>NOGGLE</t>
  </si>
  <si>
    <t>8494 Douglas Ave</t>
  </si>
  <si>
    <t>2693657188@vtext.com</t>
  </si>
  <si>
    <t>88085</t>
  </si>
  <si>
    <t>BILLIE GAMBRELL JR</t>
  </si>
  <si>
    <t>0221994</t>
  </si>
  <si>
    <t>088085</t>
  </si>
  <si>
    <t>GAMBRELL JR</t>
  </si>
  <si>
    <t>BILLIE</t>
  </si>
  <si>
    <t>Meridian</t>
  </si>
  <si>
    <t>6018680016@tmomail.net</t>
  </si>
  <si>
    <t>88087</t>
  </si>
  <si>
    <t>UJWAL AC</t>
  </si>
  <si>
    <t>0775809</t>
  </si>
  <si>
    <t>088087</t>
  </si>
  <si>
    <t>UAC000</t>
  </si>
  <si>
    <t>AC</t>
  </si>
  <si>
    <t>UJWAL</t>
  </si>
  <si>
    <t>5025 Leasdale rd</t>
  </si>
  <si>
    <t>4106993917@tmomail.net</t>
  </si>
  <si>
    <t>88088</t>
  </si>
  <si>
    <t>GLENN SWIFT</t>
  </si>
  <si>
    <t>0843268</t>
  </si>
  <si>
    <t>088088</t>
  </si>
  <si>
    <t>SWIFT</t>
  </si>
  <si>
    <t>411 Fourth Street East</t>
  </si>
  <si>
    <t>Scott City</t>
  </si>
  <si>
    <t>5737460024@tmomail.net</t>
  </si>
  <si>
    <t>88089</t>
  </si>
  <si>
    <t>DANIEL EGOLF</t>
  </si>
  <si>
    <t>0870196</t>
  </si>
  <si>
    <t>088089</t>
  </si>
  <si>
    <t>EGOLF</t>
  </si>
  <si>
    <t>33 Aztec Dr</t>
  </si>
  <si>
    <t>Martinsburg</t>
  </si>
  <si>
    <t>4432519918@tmomail.net</t>
  </si>
  <si>
    <t>88091</t>
  </si>
  <si>
    <t>BRYAN HANKINS</t>
  </si>
  <si>
    <t>0717546</t>
  </si>
  <si>
    <t>088091</t>
  </si>
  <si>
    <t>BHANKIN</t>
  </si>
  <si>
    <t>HANKINS</t>
  </si>
  <si>
    <t>914 Magnolia Ave NE</t>
  </si>
  <si>
    <t>Valdese  </t>
  </si>
  <si>
    <t>8282052611@tmomail.net</t>
  </si>
  <si>
    <t>88094</t>
  </si>
  <si>
    <t>MICHAEL MCGINNIS</t>
  </si>
  <si>
    <t>0008524</t>
  </si>
  <si>
    <t>088094</t>
  </si>
  <si>
    <t>MCGINNIS</t>
  </si>
  <si>
    <t>230 Hilarie Rd</t>
  </si>
  <si>
    <t>Stonewall</t>
  </si>
  <si>
    <t>3187160054@vtext.com</t>
  </si>
  <si>
    <t>88095</t>
  </si>
  <si>
    <t>MORRIS BAILEY</t>
  </si>
  <si>
    <t>088095</t>
  </si>
  <si>
    <t>MBAILE1</t>
  </si>
  <si>
    <t>7696391572@vtext.com</t>
  </si>
  <si>
    <t>88098</t>
  </si>
  <si>
    <t>FRANK CRAWLEY</t>
  </si>
  <si>
    <t>0813915</t>
  </si>
  <si>
    <t>088098</t>
  </si>
  <si>
    <t>FCRAWLE</t>
  </si>
  <si>
    <t>CRAWLEY</t>
  </si>
  <si>
    <t>7990 HAWKINSMITH RD</t>
  </si>
  <si>
    <t>Junction City</t>
  </si>
  <si>
    <t>7852104078@vtext.com</t>
  </si>
  <si>
    <t>88099</t>
  </si>
  <si>
    <t>TREAVOR WILHITE</t>
  </si>
  <si>
    <t>0524322</t>
  </si>
  <si>
    <t>088099</t>
  </si>
  <si>
    <t>WILHITE</t>
  </si>
  <si>
    <t>TREAVOR</t>
  </si>
  <si>
    <t>406 E Slater</t>
  </si>
  <si>
    <t>6603519556@tmomail.net</t>
  </si>
  <si>
    <t>88100</t>
  </si>
  <si>
    <t>JEFFREY THIELE</t>
  </si>
  <si>
    <t>0521922</t>
  </si>
  <si>
    <t>088100</t>
  </si>
  <si>
    <t>JTHIELE</t>
  </si>
  <si>
    <t>THIELE</t>
  </si>
  <si>
    <t>1526 N. SPANISH</t>
  </si>
  <si>
    <t>5732710921@vtext.com</t>
  </si>
  <si>
    <t>DON WOODS</t>
  </si>
  <si>
    <t>0744342</t>
  </si>
  <si>
    <t>088101</t>
  </si>
  <si>
    <t>DWOODS</t>
  </si>
  <si>
    <t>2711 S. Walnut St</t>
  </si>
  <si>
    <t>2179264068@tmomail.net</t>
  </si>
  <si>
    <t>88102</t>
  </si>
  <si>
    <t>CLAYTON ROBBINS</t>
  </si>
  <si>
    <t>0923847</t>
  </si>
  <si>
    <t>088102</t>
  </si>
  <si>
    <t>ROBBINS</t>
  </si>
  <si>
    <t>18217 Fox Pen Rd</t>
  </si>
  <si>
    <t>Queen City</t>
  </si>
  <si>
    <t>63561</t>
  </si>
  <si>
    <t>6602330863@tmomail.net</t>
  </si>
  <si>
    <t>88103</t>
  </si>
  <si>
    <t>KENNETH BAKER</t>
  </si>
  <si>
    <t>0640367</t>
  </si>
  <si>
    <t>088103</t>
  </si>
  <si>
    <t>KBAKE44</t>
  </si>
  <si>
    <t>815 41ST ST SW</t>
  </si>
  <si>
    <t>9034953957@vtext.com</t>
  </si>
  <si>
    <t>88104</t>
  </si>
  <si>
    <t>ELISEO LEON</t>
  </si>
  <si>
    <t>0013987</t>
  </si>
  <si>
    <t>088104</t>
  </si>
  <si>
    <t>ELEON</t>
  </si>
  <si>
    <t>ELISEO</t>
  </si>
  <si>
    <t>9039411944@vtext.com</t>
  </si>
  <si>
    <t>88105</t>
  </si>
  <si>
    <t>0857748</t>
  </si>
  <si>
    <t>088105</t>
  </si>
  <si>
    <t>YANKIE</t>
  </si>
  <si>
    <t>Corsicana</t>
  </si>
  <si>
    <t>2546612737@tmomail.net</t>
  </si>
  <si>
    <t>88109</t>
  </si>
  <si>
    <t>0017723</t>
  </si>
  <si>
    <t>088109</t>
  </si>
  <si>
    <t>JARANG0</t>
  </si>
  <si>
    <t>Cape coral</t>
  </si>
  <si>
    <t>2398394878@TMOMAIL.NET</t>
  </si>
  <si>
    <t>88111</t>
  </si>
  <si>
    <t>ADAM GAMBLE</t>
  </si>
  <si>
    <t>0757518</t>
  </si>
  <si>
    <t>088111</t>
  </si>
  <si>
    <t>AGAMBL0</t>
  </si>
  <si>
    <t>GAMBLE</t>
  </si>
  <si>
    <t>36 AMBERTON CT</t>
  </si>
  <si>
    <t>Deatsville</t>
  </si>
  <si>
    <t>3344256554@vtext.com</t>
  </si>
  <si>
    <t>88112</t>
  </si>
  <si>
    <t>BORIS TENENBOYM</t>
  </si>
  <si>
    <t>0022954</t>
  </si>
  <si>
    <t>088112</t>
  </si>
  <si>
    <t>BTENENB</t>
  </si>
  <si>
    <t>TENENBOYM</t>
  </si>
  <si>
    <t>BORIS</t>
  </si>
  <si>
    <t>3934 Longmore Ln</t>
  </si>
  <si>
    <t>Kannapolis</t>
  </si>
  <si>
    <t>7044534398@tmomail.net</t>
  </si>
  <si>
    <t>88113</t>
  </si>
  <si>
    <t>ROBERT DRAUGHN</t>
  </si>
  <si>
    <t>0934406</t>
  </si>
  <si>
    <t>088113</t>
  </si>
  <si>
    <t>DRAUGHN</t>
  </si>
  <si>
    <t>324 Burler st</t>
  </si>
  <si>
    <t>Lexington</t>
  </si>
  <si>
    <t>3366880561@vtext.com</t>
  </si>
  <si>
    <t>88114</t>
  </si>
  <si>
    <t>TIMOTHY MACKLING</t>
  </si>
  <si>
    <t>0025189</t>
  </si>
  <si>
    <t>088114</t>
  </si>
  <si>
    <t>TMACKLI</t>
  </si>
  <si>
    <t>MACKLING</t>
  </si>
  <si>
    <t>3815 Touchberry Ln NE</t>
  </si>
  <si>
    <t>38601</t>
  </si>
  <si>
    <t>8287083703@vtext.com</t>
  </si>
  <si>
    <t>88116</t>
  </si>
  <si>
    <t>SHANE JOHNSTON</t>
  </si>
  <si>
    <t>0629584</t>
  </si>
  <si>
    <t>088116</t>
  </si>
  <si>
    <t>JOHNSTON</t>
  </si>
  <si>
    <t>6612210988@tmomail.net</t>
  </si>
  <si>
    <t>88117</t>
  </si>
  <si>
    <t>0878496</t>
  </si>
  <si>
    <t>088117</t>
  </si>
  <si>
    <t>BURD</t>
  </si>
  <si>
    <t>5406765150@vtext.com</t>
  </si>
  <si>
    <t>88119</t>
  </si>
  <si>
    <t>JUSTIN SETLIFF</t>
  </si>
  <si>
    <t>0515395</t>
  </si>
  <si>
    <t>088119</t>
  </si>
  <si>
    <t>SETLIFF</t>
  </si>
  <si>
    <t>1480 Worsham Mill Rd</t>
  </si>
  <si>
    <t>Ruffin</t>
  </si>
  <si>
    <t>3367065348@vtext.com</t>
  </si>
  <si>
    <t>88120</t>
  </si>
  <si>
    <t>TYLER SQUIRES</t>
  </si>
  <si>
    <t>0559864</t>
  </si>
  <si>
    <t>088120</t>
  </si>
  <si>
    <t>TSQUIRE</t>
  </si>
  <si>
    <t>SQUIRES</t>
  </si>
  <si>
    <t>4202 Rosehill Rd</t>
  </si>
  <si>
    <t>9105363298@tmomail.net</t>
  </si>
  <si>
    <t>88121</t>
  </si>
  <si>
    <t>KEVIN MCDONALD</t>
  </si>
  <si>
    <t>0030569</t>
  </si>
  <si>
    <t>088121</t>
  </si>
  <si>
    <t>KMCDONA</t>
  </si>
  <si>
    <t>256 Regal Pl</t>
  </si>
  <si>
    <t>3039944731@tmomail.net</t>
  </si>
  <si>
    <t>88123</t>
  </si>
  <si>
    <t>JOSHUA MARTIN</t>
  </si>
  <si>
    <t>0006965</t>
  </si>
  <si>
    <t>088123</t>
  </si>
  <si>
    <t>9317351937@tmomail.net</t>
  </si>
  <si>
    <t>88124</t>
  </si>
  <si>
    <t>0006403</t>
  </si>
  <si>
    <t>088124</t>
  </si>
  <si>
    <t>BERGERON</t>
  </si>
  <si>
    <t>SKYLER</t>
  </si>
  <si>
    <t>606 Leisure Field Drive</t>
  </si>
  <si>
    <t>3373529445@vtext.com</t>
  </si>
  <si>
    <t>88125</t>
  </si>
  <si>
    <t>MICHAEL TADLOCK</t>
  </si>
  <si>
    <t>0528661</t>
  </si>
  <si>
    <t>088125</t>
  </si>
  <si>
    <t>TADLOCK</t>
  </si>
  <si>
    <t>9197507199@vtext.com</t>
  </si>
  <si>
    <t>88126</t>
  </si>
  <si>
    <t>LANDON LEBARON</t>
  </si>
  <si>
    <t>0633909</t>
  </si>
  <si>
    <t>088126</t>
  </si>
  <si>
    <t>LLEBARO</t>
  </si>
  <si>
    <t>LEBARON</t>
  </si>
  <si>
    <t>LANDON</t>
  </si>
  <si>
    <t>3187610173@tmomail.net</t>
  </si>
  <si>
    <t>88127</t>
  </si>
  <si>
    <t>0795286</t>
  </si>
  <si>
    <t>088127</t>
  </si>
  <si>
    <t>15881 McClellan Dr</t>
  </si>
  <si>
    <t>Apt B-18</t>
  </si>
  <si>
    <t>2693770553@TMOMAIL.NET</t>
  </si>
  <si>
    <t>88128</t>
  </si>
  <si>
    <t>0926592</t>
  </si>
  <si>
    <t>088128</t>
  </si>
  <si>
    <t>TONNY</t>
  </si>
  <si>
    <t>3017932301@tmomail.net</t>
  </si>
  <si>
    <t>88129</t>
  </si>
  <si>
    <t>RAKIBUL ISLAM</t>
  </si>
  <si>
    <t>0577577</t>
  </si>
  <si>
    <t>088129</t>
  </si>
  <si>
    <t>RISLAM</t>
  </si>
  <si>
    <t>ISLAM</t>
  </si>
  <si>
    <t>RAKIBUL</t>
  </si>
  <si>
    <t>75 MELISON DR</t>
  </si>
  <si>
    <t>3349219648@vtext.com</t>
  </si>
  <si>
    <t>88130</t>
  </si>
  <si>
    <t>CHANCE ROBERTS</t>
  </si>
  <si>
    <t>0002774</t>
  </si>
  <si>
    <t>088130</t>
  </si>
  <si>
    <t>CHANCE</t>
  </si>
  <si>
    <t>9859562096@tmomail.net</t>
  </si>
  <si>
    <t>88131</t>
  </si>
  <si>
    <t>CHAD NAPIER</t>
  </si>
  <si>
    <t>0023978</t>
  </si>
  <si>
    <t>088131</t>
  </si>
  <si>
    <t>1164 hwy 11</t>
  </si>
  <si>
    <t>Searcy</t>
  </si>
  <si>
    <t>5016679750@vtext.com</t>
  </si>
  <si>
    <t>88132</t>
  </si>
  <si>
    <t>ELBERT HILL JR</t>
  </si>
  <si>
    <t>0282822</t>
  </si>
  <si>
    <t>088132</t>
  </si>
  <si>
    <t>HILL JR</t>
  </si>
  <si>
    <t>ELBERT</t>
  </si>
  <si>
    <t>752 Ridenour Road</t>
  </si>
  <si>
    <t>Gahanna</t>
  </si>
  <si>
    <t>6142181805@tmomail.net</t>
  </si>
  <si>
    <t>88134</t>
  </si>
  <si>
    <t>JACOB CLEVIDENCE</t>
  </si>
  <si>
    <t>0022376</t>
  </si>
  <si>
    <t>088134</t>
  </si>
  <si>
    <t>JCLEVID</t>
  </si>
  <si>
    <t>CLEVIDENCE</t>
  </si>
  <si>
    <t>17 Senate Ave</t>
  </si>
  <si>
    <t>Morganfield</t>
  </si>
  <si>
    <t>2709971748@vtext.com</t>
  </si>
  <si>
    <t>90744</t>
  </si>
  <si>
    <t>0015503</t>
  </si>
  <si>
    <t>090744</t>
  </si>
  <si>
    <t>7190 CHURCH ST</t>
  </si>
  <si>
    <t>#B</t>
  </si>
  <si>
    <t>Gilroy</t>
  </si>
  <si>
    <t>4086901704@tmomail.net</t>
  </si>
  <si>
    <t>90772</t>
  </si>
  <si>
    <t>PATRICK YEE</t>
  </si>
  <si>
    <t>0666214</t>
  </si>
  <si>
    <t>090772</t>
  </si>
  <si>
    <t>YEE</t>
  </si>
  <si>
    <t>2601c Blanding Ave.</t>
  </si>
  <si>
    <t>#426</t>
  </si>
  <si>
    <t>Alameda</t>
  </si>
  <si>
    <t>94501</t>
  </si>
  <si>
    <t>9252553875@tmomail.net</t>
  </si>
  <si>
    <t>90774</t>
  </si>
  <si>
    <t>IGNACIO PEREZ</t>
  </si>
  <si>
    <t>0605337</t>
  </si>
  <si>
    <t>090774</t>
  </si>
  <si>
    <t>582 KATHRYN CT</t>
  </si>
  <si>
    <t>Merced</t>
  </si>
  <si>
    <t>2096962437@tmomail.net</t>
  </si>
  <si>
    <t>LUCAS CARLSON</t>
  </si>
  <si>
    <t>0000000</t>
  </si>
  <si>
    <t>LCARLSO</t>
  </si>
  <si>
    <t>CARLSON</t>
  </si>
  <si>
    <t>LUCAS</t>
  </si>
  <si>
    <t>CLINTON MORTON</t>
  </si>
  <si>
    <t>CMORTO1</t>
  </si>
  <si>
    <t>MORTON</t>
  </si>
  <si>
    <t>TERRAONTRE JARRETT</t>
  </si>
  <si>
    <t>0009936</t>
  </si>
  <si>
    <t>TERRAONTRE</t>
  </si>
  <si>
    <t>3113 E Newcastle Ct</t>
  </si>
  <si>
    <t>Waukegan</t>
  </si>
  <si>
    <t>2243742260@vtext.com</t>
  </si>
  <si>
    <t>0006205</t>
  </si>
  <si>
    <t>NEWELL</t>
  </si>
  <si>
    <t>2514960693@vtext.com</t>
  </si>
  <si>
    <t>0016071</t>
  </si>
  <si>
    <t>SULLIVAN</t>
  </si>
  <si>
    <t>APT# 2</t>
  </si>
  <si>
    <t>5708401795@tmomail.net</t>
  </si>
  <si>
    <t>RICHARD PADILLA</t>
  </si>
  <si>
    <t>0028449</t>
  </si>
  <si>
    <t>5317 Harwood St</t>
  </si>
  <si>
    <t>3255304235@tmomail.net</t>
  </si>
  <si>
    <t>JEROME NESBIT</t>
  </si>
  <si>
    <t>JNESBIT</t>
  </si>
  <si>
    <t>NESBIT</t>
  </si>
  <si>
    <t>112 county Rd. 268</t>
  </si>
  <si>
    <t>Etta</t>
  </si>
  <si>
    <t>6626681747@vtext.com</t>
  </si>
  <si>
    <t>0879395</t>
  </si>
  <si>
    <t>KATAWAZI</t>
  </si>
  <si>
    <t>ABDUL LATIF</t>
  </si>
  <si>
    <t>14065 Lotus Ln</t>
  </si>
  <si>
    <t>apt #1013</t>
  </si>
  <si>
    <t>7038631826@tmomail.net</t>
  </si>
  <si>
    <t>MATHEW HUNT</t>
  </si>
  <si>
    <t>0002638</t>
  </si>
  <si>
    <t>MATHEW</t>
  </si>
  <si>
    <t>85138 March Rd</t>
  </si>
  <si>
    <t>Milton Freeewater</t>
  </si>
  <si>
    <t>5098903127@vtext.com</t>
  </si>
  <si>
    <t>TRISTAN WEST</t>
  </si>
  <si>
    <t>TRISTAN</t>
  </si>
  <si>
    <t>MARK MCCLURE</t>
  </si>
  <si>
    <t>0001372</t>
  </si>
  <si>
    <t>MCCLURE</t>
  </si>
  <si>
    <t>28 Lynwood Ave</t>
  </si>
  <si>
    <t>3213017268@tmomail.net</t>
  </si>
  <si>
    <t>MASON BULLOCK</t>
  </si>
  <si>
    <t>0494443</t>
  </si>
  <si>
    <t>MBULLOC</t>
  </si>
  <si>
    <t>BULLOCK</t>
  </si>
  <si>
    <t>9107601279@tmomail.net</t>
  </si>
  <si>
    <t>JOSHUA KAIN</t>
  </si>
  <si>
    <t>0789982</t>
  </si>
  <si>
    <t>JKAIN</t>
  </si>
  <si>
    <t>KAIN</t>
  </si>
  <si>
    <t>144 Thackeray Dr</t>
  </si>
  <si>
    <t>Bolingbrook</t>
  </si>
  <si>
    <t>6308164076@tmomail.net</t>
  </si>
  <si>
    <t>FEDNEL FIGARO</t>
  </si>
  <si>
    <t>0023531</t>
  </si>
  <si>
    <t>FEDNEL</t>
  </si>
  <si>
    <t>5082060735@tmomail.net</t>
  </si>
  <si>
    <t>ZACHARY DYSART</t>
  </si>
  <si>
    <t>DYSART</t>
  </si>
  <si>
    <t>MOHAMMAD JALIL HAIDARI</t>
  </si>
  <si>
    <t>0829234</t>
  </si>
  <si>
    <t>HAIDARI</t>
  </si>
  <si>
    <t>MOHAMMAD JALIL</t>
  </si>
  <si>
    <t>5320 Satterfield Dr</t>
  </si>
  <si>
    <t>5716825085@tmomail.net</t>
  </si>
  <si>
    <t>ANTHONY FIGLIOLI</t>
  </si>
  <si>
    <t>0693077</t>
  </si>
  <si>
    <t>FIGLIOLI</t>
  </si>
  <si>
    <t>6 Benham St</t>
  </si>
  <si>
    <t>5084540095@tmomail.net</t>
  </si>
  <si>
    <t>JONATHAN CARBAJAL</t>
  </si>
  <si>
    <t>JCARBAJ</t>
  </si>
  <si>
    <t>CARBAJAL</t>
  </si>
  <si>
    <t>0019638</t>
  </si>
  <si>
    <t>YOWE</t>
  </si>
  <si>
    <t>580 GOLDSTONE LN</t>
  </si>
  <si>
    <t>8646520260@tmomail.net</t>
  </si>
  <si>
    <t>LUIS VARGAS</t>
  </si>
  <si>
    <t>0788331</t>
  </si>
  <si>
    <t>LVARGAS</t>
  </si>
  <si>
    <t>6303918119@vtext.com</t>
  </si>
  <si>
    <t>ANGUS</t>
  </si>
  <si>
    <t>0910398</t>
  </si>
  <si>
    <t>GOSSELIN</t>
  </si>
  <si>
    <t>135 MAINE ST</t>
  </si>
  <si>
    <t>ADL/SHS-T GOSSELIN</t>
  </si>
  <si>
    <t>04011</t>
  </si>
  <si>
    <t>2073308276@vtext.com</t>
  </si>
  <si>
    <t>0759217</t>
  </si>
  <si>
    <t>GANN</t>
  </si>
  <si>
    <t>6617173570@messaging.sprintpcs.com</t>
  </si>
  <si>
    <t>JON HARGETT</t>
  </si>
  <si>
    <t>0912378</t>
  </si>
  <si>
    <t>HARGETT</t>
  </si>
  <si>
    <t>7806 Vicki Lane</t>
  </si>
  <si>
    <t>Baldwinsville</t>
  </si>
  <si>
    <t>3155308189@vtext.com</t>
  </si>
  <si>
    <t>0019265</t>
  </si>
  <si>
    <t>MEHRABI</t>
  </si>
  <si>
    <t>SAFIULLAH</t>
  </si>
  <si>
    <t>7038433109@tmomail.net</t>
  </si>
  <si>
    <t>AUSTIN TITUS</t>
  </si>
  <si>
    <t>TITUS</t>
  </si>
  <si>
    <t>0908129</t>
  </si>
  <si>
    <t>AHMADY</t>
  </si>
  <si>
    <t>SAMAR</t>
  </si>
  <si>
    <t>2199001487@tmomail.net</t>
  </si>
  <si>
    <t>RYAN SANTOS</t>
  </si>
  <si>
    <t>RSANTO7</t>
  </si>
  <si>
    <t>CONRAD SLAUGHTER</t>
  </si>
  <si>
    <t>0675967</t>
  </si>
  <si>
    <t>4231 46th Ave.</t>
  </si>
  <si>
    <t>9169371823@tmomail.net</t>
  </si>
  <si>
    <t>0554584</t>
  </si>
  <si>
    <t>ALDARONDO</t>
  </si>
  <si>
    <t>KEANU</t>
  </si>
  <si>
    <t>972 Chaffee St</t>
  </si>
  <si>
    <t>New Bedford</t>
  </si>
  <si>
    <t>5087894888@vtext.com</t>
  </si>
  <si>
    <t>ALEXIS RIVERA-CRUZ</t>
  </si>
  <si>
    <t>0692103</t>
  </si>
  <si>
    <t>RIVERA-CRUZ</t>
  </si>
  <si>
    <t>ALEXIS</t>
  </si>
  <si>
    <t>3540 Primrose Road</t>
  </si>
  <si>
    <t>2154329301@pm.sprint.com</t>
  </si>
  <si>
    <t>0857409</t>
  </si>
  <si>
    <t>NIGEL</t>
  </si>
  <si>
    <t>202 Sawyertown Rd</t>
  </si>
  <si>
    <t>Moyock</t>
  </si>
  <si>
    <t>2523631184@tmomail.net</t>
  </si>
  <si>
    <t>DAVID HILL</t>
  </si>
  <si>
    <t>0820969</t>
  </si>
  <si>
    <t>HILL</t>
  </si>
  <si>
    <t>31738 Acacia Vista</t>
  </si>
  <si>
    <t>Bulverde</t>
  </si>
  <si>
    <t>8303666153@tmomail.net</t>
  </si>
  <si>
    <t>TAWFIQ KHAWALDEH</t>
  </si>
  <si>
    <t>0773036</t>
  </si>
  <si>
    <t>KHAWALDEH</t>
  </si>
  <si>
    <t>TAWFIQ</t>
  </si>
  <si>
    <t>2535905543@vtext.com</t>
  </si>
  <si>
    <t>ANGELO ANDERSON</t>
  </si>
  <si>
    <t>0498303</t>
  </si>
  <si>
    <t>AANDER2</t>
  </si>
  <si>
    <t>3522861862@tmomail.net</t>
  </si>
  <si>
    <t>0891176</t>
  </si>
  <si>
    <t>HUY</t>
  </si>
  <si>
    <t>528 Breton Dr.</t>
  </si>
  <si>
    <t>Grand Prairie</t>
  </si>
  <si>
    <t>4696793052@tmomail.net</t>
  </si>
  <si>
    <t>BRANDON FULLEN</t>
  </si>
  <si>
    <t>0969220</t>
  </si>
  <si>
    <t>FULLEN</t>
  </si>
  <si>
    <t>4507 N 4TH ST</t>
  </si>
  <si>
    <t>6148097004@vtext.com</t>
  </si>
  <si>
    <t>Date</t>
  </si>
  <si>
    <t>Classification</t>
  </si>
  <si>
    <t>Vehicle Number</t>
  </si>
  <si>
    <t>Tech Name</t>
  </si>
  <si>
    <t>Tech Phone</t>
  </si>
  <si>
    <t>City/State</t>
  </si>
  <si>
    <t>Transcript Summary</t>
  </si>
  <si>
    <t>interested</t>
  </si>
  <si>
    <t>KANSAS CITY, KS</t>
  </si>
  <si>
    <t>The agent, from Sears Home Services Fleet Team, called Thomas Bates regarding his rental request after his van broke down. The agent offered an alternative program allowing Thomas to use his personal vehicle for work, receive mileage reimbursement, and earn bonuses, avoiding downtime. Thomas expressed interest, and the agent confirmed they would send him a text with more information and an enrollment link.</t>
  </si>
  <si>
    <t>The agent, a fleet assistant for Sears Home Services, contacted a technician whose van was down to offer the Temporary BYOV (Bring Your Own Vehicle) program as an alternative to waiting for a rental. The program includes mileage reimbursement and a bonus for using a personal vehicle. The technician expressed interest and requested more information and an enrollment link via text. After an initial failure to send the text due to a missing phone number, the user provided the number, and the agent successfully sent the requested information.</t>
  </si>
  <si>
    <t>no_action</t>
  </si>
  <si>
    <t>QUENTON DOUGLAS</t>
  </si>
  <si>
    <t>HOUSTON, TX</t>
  </si>
  <si>
    <t>TAYLORS, SC</t>
  </si>
  <si>
    <t>The agent reached voicemail for Nico Groves and left a message regarding the Temporary BYOV (Bring Your Own Vehicle) program, offering reimbursement and a bonus, along with an enrollment link (B-Y-O-V-enrollment.replit.app). After leaving the message, the agent attempted multiple times to confirm if the user was still on the line but received no response. Consequently, the agent ended the call, logging it as "no answer" and utilizing a tool to send an SMS with the call details.</t>
  </si>
  <si>
    <t>The agent left a voicemail for Nico Groves (Sears Home Services) regarding a temporary "Bring Your Own Vehicle" (BYOV) program for technicians with disabled vans, offering mileage reimbursement and a bonus, directing them to an enrollment link.
The agent attempted to log the voicemail and send a follow-up SMS with the enrollment link but failed due to an unknown phone number. The agent informed the user of this and offered to send the SMS if the phone number was provided.
The user became unresponsive, prompting the agent to repeatedly try to re-engage and reiterate the offer to send the BYOV enrollment SMS if the technician's phone number was supplied.</t>
  </si>
  <si>
    <t>The agent called technician Nico Groves regarding a downed van, reaching voicemail. A message was left informing the technician about the BYOV (Bring Your Own Vehicle) program, offering reimbursement and a bonus for temporary personal vehicle use, and providing an enrollment link. The agent logged the voicemail outcome via a tool. The conversation concluded with the agent repeatedly attempting to confirm the user's presence before ending the call due to unresponsiveness.</t>
  </si>
  <si>
    <t>The agent left a voicemail for Nico Groves regarding a Temporary BYOV program, offering reimbursement and a bonus for using a personal vehicle while awaiting a rental. The voicemail included an enrollment link. The agent also attempted to send a follow-up text with the program details. The call concluded with no response from the user, leading the agent to assume a disconnection and end the call.</t>
  </si>
  <si>
    <t>The agent left a voicemail for Nico Groves of Sears Home Services regarding a temporary "Bring Your Own Vehicle" (BYOV) program. The message informed Nico that they could use their own vehicle and receive reimbursement and a bonus while awaiting a rental, providing an enrollment link. The agent logged the call as a "no answer" with notes about the voicemail. Subsequently, the agent repeatedly checked in with the user due to prolonged silence before concluding the call.</t>
  </si>
  <si>
    <t>not_interested</t>
  </si>
  <si>
    <t>LENOIR, NC</t>
  </si>
  <si>
    <t>The agent contacted Jonathan Hartley regarding his van breakdown and rental request, offering an alternative "Bring Your Own Vehicle" (BYOV) program with mileage reimbursement and bonuses. Jonathan declined the BYOV offer. He then inquired about the rental approval status, and the agent advised him to contact his Team Lead or the fleet team for specific details. The rental request remains active.</t>
  </si>
  <si>
    <t>MANTECA, CA</t>
  </si>
  <si>
    <t>The user provided a voicemail message stating that the person they were trying to reach had an unconfigured voicemail box.</t>
  </si>
  <si>
    <t>CLAYTON, NC</t>
  </si>
  <si>
    <t>The agent left a voicemail for Philip Lambert from Sears Home Services, informing him about the Bring Your Own Vehicle (BYOV) program as his company van was unavailable. The voicemail explained that he could use his personal vehicle for work, receive mileage reimbursement, and a bonus, directing him to B-Y-O-V-enrollment.replit.app for details. The call was logged as "no_answer." Following the voicemail, the agent repeatedly attempted to engage the user before disconnecting the call, reiterating the BYOV program information.</t>
  </si>
  <si>
    <t>The agent left a voicemail for Philip Lambert of Sears Home Services Fleet team, informing him about the Bring Your Own Vehicle (BYOV) program as a temporary alternative to a rental van, including a URL for enrollment. Subsequently, the user requested Philip Lambert's phone number to text him this information. The agent repeatedly prompted the user for the phone number, but it was not provided, leaving the request unresolved.</t>
  </si>
  <si>
    <t>SAN ANTONIO, TX</t>
  </si>
  <si>
    <t>The agent called Jose Lopez of Sears Home Services to inform him that his company van was down and he could temporarily use his personal vehicle for work, with reimbursement and a bonus. The agent provided a website for enrollment in this "BYOV" program. Jose was unavailable, and the agent left the message on his voicemail, reiterating the enrollment link before ending the call. An attempt to send an SMS failed due to an unknown phone number.</t>
  </si>
  <si>
    <t>BEDFORD, VA</t>
  </si>
  <si>
    <t>The agent, from Sears Home Services' fleet team, contacted Franklin Sears regarding his van being down and a rental request. The agent offered a program allowing Frank to use his personal vehicle for work, with mileage reimbursement and bonuses, while keeping his rental request active. Frank declined, stating he does not currently own a car. The agent acknowledged this, confirmed the rental request would proceed, and concluded the call.</t>
  </si>
  <si>
    <t>BEAUMONT, TX</t>
  </si>
  <si>
    <t>The agent, from Sears Home Services Fleet Team, contacted Patrick Williams regarding his van being down and a rental request. The agent offered an alternative: using a personal vehicle for work, with mileage reimbursement and bonuses, while keeping the rental request active. Patrick declined the offer. The agent acknowledged his decision, confirmed the rental request would proceed, and ended the call.</t>
  </si>
  <si>
    <t>MEMPHIS, TN</t>
  </si>
  <si>
    <t>The agent from Sears Home Services contacted Denzel Porter regarding his van being down and a rental request. The agent offered an alternative program where Denzel could use his personal vehicle for work, receiving mileage reimbursement and bonuses, while his rental request remained active. Denzel declined the offer, stating his van had already been fixed and he was going to pick it up. The agent acknowledged this and concluded the call.</t>
  </si>
  <si>
    <t>GREGGORY SORRELL</t>
  </si>
  <si>
    <t>MOREHEAD, KY</t>
  </si>
  <si>
    <t>RILLITO, AZ</t>
  </si>
  <si>
    <t>The agent left a voicemail for a technician (Lyle Donavon) regarding their van being down and offered a temporary "Bring Your Own Vehicle" (BYOV) program with reimbursement and a bonus. The agent also provided an enrollment link. Since there was no live answer, the agent noted a "no answer" outcome and sent a follow-up text with the BYOV information. The conversation concluded with the agent attempting to confirm user presence before ending the call due to unresponsiveness.</t>
  </si>
  <si>
    <t>The agent called a technician, reaching voicemail. A message was left for Lyle Donavon (Sears Home Services) regarding the BYOV program for vehicle reimbursement and a bonus, directing him to an enrollment website.
The agent logged a "no answer" outcome. After repeated attempts to confirm user presence, the agent sent a follow-up SMS to the technician with the enrollment details and concluded the call.</t>
  </si>
  <si>
    <t>JOCQUEZ DIXON</t>
  </si>
  <si>
    <t>MONTGOMERY, AL</t>
  </si>
  <si>
    <t>SAN BERNARDINO, CA</t>
  </si>
  <si>
    <t>DOMINICK JONES</t>
  </si>
  <si>
    <t>OXNARD, CA</t>
  </si>
  <si>
    <t>unknown</t>
  </si>
  <si>
    <t>WINNETKA, CA</t>
  </si>
  <si>
    <t>The agent from Sears Home Services contacted Bernardo Estrada regarding his van breakdown and rental request. The agent offered an alternative program allowing the use of a personal vehicle for work, with mileage reimbursement and bonuses. Estrada declined, stating he does not own a car. The agent confirmed his rental request would proceed and concluded the call.</t>
  </si>
  <si>
    <t>AURORA, CO</t>
  </si>
  <si>
    <t>The agent, from Sears Home Services, contacted CREW, DANIEL regarding a van breakdown and rental request. The agent offered an alternative solution: using a personal vehicle for work, with mileage reimbursement and bonuses ($100 after one week, $400 after 30 days), while keeping the rental request active. CREW, DANIEL declined the offer. The agent acknowledged the decision, confirmed the rental would proceed, and concluded the call politely.</t>
  </si>
  <si>
    <t>TOWNSEND, DE</t>
  </si>
  <si>
    <t>The agent, from Sears Home Services Fleet team, called to speak with Harold Wheeler regarding his vehicle situation and a program option. The call was answered by Mike Wright, Harold's lead tech, who clarified he was not Harold. Mike advised the agent to call Harold directly, which the agent confirmed they would do.</t>
  </si>
  <si>
    <t>PALMER, PA</t>
  </si>
  <si>
    <t>The agent left a voicemail for technician UHRIN, THOMAS regarding the Temporary BYOV program, offering mileage reimbursement and a bonus for using a personal vehicle while awaiting a rental. The agent attempted to send a follow-up SMS with an enrollment link but failed because the technician's phone number was not provided. The agent then repeatedly tried to re-engage the user to obtain the phone number before concluding the call due to unresponsiveness.</t>
  </si>
  <si>
    <t>COLLINSVILLE, OK</t>
  </si>
  <si>
    <t>The agent called Rick from Sears Home Services, reaching his voicemail. The agent left a message informing Rick about the Temporary BYOV program, which allows technicians with disabled vans to use their personal vehicles for reimbursement and a bonus, providing an enrollment link.  The agent attempted to send a follow-up SMS with program details, but this action failed. After repeated attempts to confirm the user's presence, the agent ended the call, logging it as 'no answer' and again attemptin</t>
  </si>
  <si>
    <t>EDINBURG, TX</t>
  </si>
  <si>
    <t>The agent left a voicemail for SANCHEZ JR., JESSIE regarding the Temporary BYOV program, offering mileage reimbursement and a bonus for using a personal vehicle while their company van is down. An enrollment link was provided. The agent also attempted to send a follow-up SMS and provided a BYOV hotline number for questions. The conversation concluded with the agent confirming the voicemail and SMS attempt, and then ending the call after repeated checks for user presence.</t>
  </si>
  <si>
    <t>CHRISTOPHE BENDER</t>
  </si>
  <si>
    <t>ELSBERRY, MO</t>
  </si>
  <si>
    <t>The agent reached voicemail and left a message for Christopher Bender of Sears Home Services regarding a 'Bring Your Own Vehicle' program, offering reimbursement and a bonus. The agent attempted to send a follow-up SMS with enrollment details but failed due to the technician's phone number being unavailable. The agent repeatedly requested the phone number from the silent user before concluding the call, noting the outcome as voicemail and offering to send the SMS if the number is provided later.</t>
  </si>
  <si>
    <t>HAHIRA, GA</t>
  </si>
  <si>
    <t xml:space="preserve">The agent left a voicemail for Gregory Baldree regarding the Temporary BYOV program, informing him that he could use his personal vehicle for work, receive mileage reimbursement, and a bonus, as his company van was down. An enrollment link was provided. The agent then attempted to send a follow-up SMS, which failed due to a fallback template, suggesting an issue with the contact information. The agent offered to resend the SMS if the correct phone number was provided. The conversation concluded </t>
  </si>
  <si>
    <t>HEMET, CA</t>
  </si>
  <si>
    <t xml:space="preserve">The agent called a technician, Jeff from A&amp;E Factory Service (identified as Steffen, Jeffery from Sears Home Services), whose van was down. The agent left a voicemail informing the technician about a Temporary BYOV program, offering mileage reimbursement and a bonus, and provided an enrollment link. An attempted follow-up SMS failed. After the voicemail, the agent repeatedly tried to engage the user to confirm their presence and identity, but received no verbal response. The agent concluded the </t>
  </si>
  <si>
    <t>DEERFIELD, IL</t>
  </si>
  <si>
    <t>The agent left a voicemail for BROOKS, DALLAS from Sears Home Services, informing them about a Temporary BYOV (Bring Your Own Vehicle) program. This program offers mileage reimbursement and a bonus for using a personal vehicle while their company van is down and awaiting a rental. The agent also attempted to send a follow-up text with enrollment information, but the SMS failed, indicating a potential issue with the contact details. The agent then repeatedly checked for user presence after a peri</t>
  </si>
  <si>
    <t>KELSEYVILLE, CA</t>
  </si>
  <si>
    <t>The conversation began with the agent from Sears Home Services contacting Robert about his van being down and a rental request. The agent proposed an alternative solution: using his personal vehicle for work, offering mileage reimbursement and bonuses. Robert declined this offer. The agent acknowledged his decision, confirmed his rental request remained active, and concluded the call.</t>
  </si>
  <si>
    <t>PALMETTO, FL</t>
  </si>
  <si>
    <t>The agent called PORTER, RANDY from Sears Home Services regarding the Temporary BYOV program. A voicemail was left explaining the option to use a personal vehicle for mileage reimbursement and a bonus, as the technician's van was down. An attempt to send a follow-up SMS with enrollment information failed.  After the voicemail, the agent tried to confirm the user's presence but received no response, leading to the call being documented as 'no answer.' The agent then provided the BYOV enrollment l</t>
  </si>
  <si>
    <t>MENIFEE, CA</t>
  </si>
  <si>
    <t>The agent from Sears Home Services contacted Javier Garcia regarding his van rental request. The agent offered an alternative program where Javier could use his personal vehicle for work, receiving mileage reimbursement and bonuses. Javier declined the offer, stating he does not own a car. The agent acknowledged this, confirmed his rental request would remain active, and concluded the call.</t>
  </si>
  <si>
    <t>CAPAC, MI</t>
  </si>
  <si>
    <t xml:space="preserve">The agent called GALLOWAY III, JOHN, and left a voicemail regarding the Temporary BYOV program, as the technician's van was down. The message informed them about using their own vehicle for reimbursement and a bonus, providing an enrollment link. The agent attempted to send a follow-up SMS to document the voicemail, which failed. Subsequently, the agent tried to confirm the user's presence on the line multiple times due to silence, eventually ending the call. A final SMS attempt to document the </t>
  </si>
  <si>
    <t>EAGLE RIVER, WI</t>
  </si>
  <si>
    <t>No summary</t>
  </si>
  <si>
    <t>HACIENDA HEIGHTS, CA</t>
  </si>
  <si>
    <t>The conversation began with the user responding negatively and questioning the caller's identity. The agent identified itself as the Fleet team from Sears Home Services, confirmed the user's identity as Candelario, Jose, and stated the purpose of the call: to discuss a rental option for the user whose van is down. The agent then asked if the user had a minute to talk.</t>
  </si>
  <si>
    <t>ITASCA, TX</t>
  </si>
  <si>
    <t>The conversation began with the agent from Sears Home Services' fleet team contacting Lewis about his van breakdown and rental request. The agent proposed an alternative solution: using a personal vehicle for work, offering mileage reimbursement and bonuses ($100 after the first week, $400 total after 30 days). Lewis declined the offer, stating he was 'not interested at the moment.' The agent acknowledged his decision, confirmed the rental request would remain active, and concluded the call.</t>
  </si>
  <si>
    <t>MENDOTA, IL</t>
  </si>
  <si>
    <t>The agent reached a voicemail for a technician whose van was down. The agent left a message offering a temporary solution: using their own vehicle for work with reimbursement and a $100 bonus, directing them to 'BYOV-enrollment.replit.app'.  Following the message, the agent repeatedly requested the technician's phone number from the user to log the voicemail, but received no response.</t>
  </si>
  <si>
    <t>WOODSTOCK, MD</t>
  </si>
  <si>
    <t>The agent called a technician, GREEN, SCOTT, from Sears Home Services, regarding their van being down and the availability of a Temporary BYOV (Bring Your Own Vehicle) program. The call went to voicemail, and the agent left a message detailing the program, including reimbursement and a bonus, and provided an enrollment website (B-Y-O-V-enrollment.replit.app). The agent initially logged the call as a voicemail. After the voicemail, the agent attempted to engage the user multiple times but receive</t>
  </si>
  <si>
    <t>HENRY RASHKE</t>
  </si>
  <si>
    <t>PENSACOLA, FL</t>
  </si>
  <si>
    <t>The agent reached voicemail for technician RASCHKE IV, HENRY, and left a message regarding the Temporary BYOV program. The message informed the technician about using their own vehicle for reimbursement and a bonus while awaiting a rental, providing an enrollment link. The call was logged as a voicemail outcome. The agent then confirmed the message was left and the call logged, subsequently attempting to re-engage the user multiple times before concluding the call and providing a BYOV hotline nu</t>
  </si>
  <si>
    <t>The conversation began with the agent from Sears Home Services' fleet team contacting Lewis about his van being down and his rental request. The agent offered an alternative solution: using his personal vehicle for work with mileage reimbursement to minimize downtime. Lewis declined this offer. The agent acknowledged his decision and attempted to send an SMS with additional information, which was unsuccessful.</t>
  </si>
  <si>
    <t>The agent reached voicemail and left a message for a technician whose van was down, offering a Temporary BYOV program with mileage reimbursement and a $100 bonus. The agent attempted to send a follow-up SMS with enrollment details, but the tool call indicated it was not sent. The agent then tried to re-engage the user multiple times before disconnecting, providing a hotline number for further assistance.</t>
  </si>
  <si>
    <t>The conversation began with the user initiating contact. The agent identified the user as GREEN, SCOTT and introduced themselves as the fleet team from Sears Home Services. The agent informed GREEN, SCOTT that their van was down, they had requested a rental, and offered a potential alternative solution. The conversation ended with the agent checking if the user was still present after a period of silence.</t>
  </si>
  <si>
    <t>The conversation began with the fleet team contacting Henry about a rental for his van. Henry, who was in class, was unable to speak. The agent briefly informed him about a 'Bring Your Own Vehicle' (BYOV) program for temporary vehicle use and mileage reimbursement, providing an enrollment link. The agent then sent a text with further details.</t>
  </si>
  <si>
    <t>LYNCHBURG, VA</t>
  </si>
  <si>
    <t>The conversation begins with the agent, from Sears Home Services' fleet team, informing David Hansen that his van is down and he has requested a rental. The agent then proposes an alternative: using his personal vehicle to continue his route, with the benefit of mileage reimbursement, to minimize downtime.</t>
  </si>
  <si>
    <t>FREEHOLD, NJ</t>
  </si>
  <si>
    <t>The agent, from Sears Home Services, contacted JULES WILLIAMS regarding a van breakdown and rental request. The agent offered a temporary solution involving using a personal vehicle and mileage reimbursement. The user declined to discuss this further, so the agent provided a link for BYOV enrollment and concluded the call.</t>
  </si>
  <si>
    <t>CONYERS, GA</t>
  </si>
  <si>
    <t>The Sears Home Services Fleet team contacted Shaquon regarding a van breakdown and rental request. The agent offered an alternative solution: using a personal vehicle for work, with mileage reimbursement and bonuses, to minimize downtime. Shaquon declined this offer, and the agent confirmed the rental request would remain active. The call concluded with the agent wishing Shaquon well.</t>
  </si>
  <si>
    <t>FOLEY, AL</t>
  </si>
  <si>
    <t>The agent, representing the BYOV team at Sears Home Services, called COREY regarding their vehicle program. The agent explained that they noticed COREY's van was down and offered an alternative option to a rental, suggesting the 'Bring Your Own Vehicle' program for mileage reimbursement. When asked if they had a minute, the user declined. The agent then provided the BYOV program details and a website link (B-Y-O-V-dash-enrollment.replit.app) before concluding the call.</t>
  </si>
  <si>
    <t>The agent reached a voicemail for a technician whose van was down. The agent left a message informing the technician about a temporary 'Bring Your Own Vehicle' (BYOV) program, offering reimbursement for miles and a bonus, directing them to an enrollment link. The call was then logged as a voicemail outcome, and the agent confirmed that a follow-up text with program details would be sent. The agent subsequently checked if the user was still present after a period of silence.</t>
  </si>
  <si>
    <t>JUPITER, FL</t>
  </si>
  <si>
    <t>The conversation began with the user experiencing audio issues and questioning if the agent was a live person. The agent, from Sears Home Services fleet team, identified themselves and offered an alternative solution for a vehicle breakdown: using a personal vehicle for mileage reimbursement instead of waiting for a rental. The user declined this offer. The agent then attempted to send a follow-up SMS but failed due to a missing phone number, which they subsequently requested from the user.</t>
  </si>
  <si>
    <t>ATHENS, GA</t>
  </si>
  <si>
    <t>The agent called Sears A&amp;E factory service for WYMAN regarding their vehicle program. Upon reaching a voicemail system, the agent left a detailed message for WYMAN. The message informed WYMAN about the option to temporarily use their own vehicle (BYOV program) and get reimbursed, including a bonus, while waiting for a rental, and provided an enrollment link. The agent also attempted to send a follow-up SMS with the enrollment link, which was unsuccessful.</t>
  </si>
  <si>
    <t>FORT WORTH, TX</t>
  </si>
  <si>
    <t>The agent, from Sears Home Services' fleet team, contacted Alberto regarding his van breakdown and rental request. The agent offered an alternative: using a personal vehicle for work, with mileage reimbursement and bonuses, while keeping the rental request active. Alberto declined the offer, stating he was 'not at this moment' interested. The agent acknowledged this, confirmed the rental was still active, and attempted to send a follow-up text.</t>
  </si>
  <si>
    <t>BASTROP, TX</t>
  </si>
  <si>
    <t>The agent reached voicemail and left a message for a Sears Home Services technician whose van was down. The message promoted a Temporary BYOV (Bring Your Own Vehicle) program, offering mileage reimbursement and a $100 bonus after the first week, directing them to an enrollment website. The agent logged the call as voicemail and indicated a follow-up text would be sent. The agent then repeatedly checked for user presence before ending the call, providing the enrollment link and a hotline number.</t>
  </si>
  <si>
    <t>GARDENA, CA</t>
  </si>
  <si>
    <t>The user requested the agent to leave a voicemail for a technician at 310-597-5345. The agent confirmed and successfully used the `Send_SMS` tool to leave a voicemail with information about the Temporary BYOV program, including an enrollment link and bonus details. Following this, the agent repeatedly prompted the unresponsive user for further assistance before concluding the conversation.</t>
  </si>
  <si>
    <t>BATAVIA, NY</t>
  </si>
  <si>
    <t>The agent from Sears Home Services contacted Brett regarding his broken-down van and rental request. The agent offered an alternative solution: using his personal vehicle for work with mileage reimbursement and a $100 bonus, to avoid downtime. Brett explicitly declined this offer. The agent acknowledged his decision, confirmed his rental was still processing, and concluded the call.</t>
  </si>
  <si>
    <t>BROWNSBORO, AL</t>
  </si>
  <si>
    <t>The conversation began with the user confirming their identity as Jayshawn. The agent, representing Sears Home Services' fleet team, informed Jayshawn that his van was out of service and he had requested a rental. The agent then offered a potential alternative solution and asked if Jayshawn was available to discuss it further.</t>
  </si>
  <si>
    <t>COVINA, CA</t>
  </si>
  <si>
    <t>The agent, from Sears Home Services, contacted Nile to offer an alternative to waiting for a rental van after their vehicle broke down. The agent proposed a 'Bring Your Own Vehicle' (BYOV) program, which included mileage reimbursement and bonuses. Nile declined, stating they do not own a car. The agent acknowledged this, confirming that Nile's rental request would proceed as planned.</t>
  </si>
  <si>
    <t>The conversation began with the user expressing confusion about who initiated the call. The agent, from Sears Home Services' fleet team, clarified they were calling regarding the user's van breakdown and rental request. The agent then presented the Bring Your Own Vehicle (BYOV) program as an alternative, highlighting benefits like mileage reimbursement and a sign-on bonus, while assuring the user that their rental request would remain active. The user declined the BYOV offer, and the agent respe</t>
  </si>
  <si>
    <t>RED OAK, TX</t>
  </si>
  <si>
    <t>The conversation began with the user, Brad from Sears, indicating unavailability and directing the caller to leave a voicemail. The agent then left a voicemail for Brad, informing him about a Temporary BYOV (Bring Your Own Vehicle) program as his van was down, and provided an enrollment link (BYOV-enrollment.replit.app). The agent noted that an SMS follow-up would be sent upon direct contact. The remainder of the call involved the agent attempting to re-engage the silent user and eventually conc</t>
  </si>
  <si>
    <t>CHAPARRAL, NM</t>
  </si>
  <si>
    <t>The agent, from Sears Home Services Fleet team, contacted Alonso regarding his rental request for a downed van. The agent offered an alternative solution: using a personal vehicle for work, with mileage reimbursement and a sign-on bonus, while keeping the rental request active. Alonso declined the offer, and the agent confirmed the rental process would continue.</t>
  </si>
  <si>
    <t>LANHAM, MD</t>
  </si>
  <si>
    <t>The conversation began with the Sears Home Services fleet team contacting Ransford about his van breakdown and rental request. The agent offered a temporary solution: using his personal vehicle and getting reimbursed for mileage. Ransford, being busy, was directed to 'BYOV-enrollment.replit.app' for enrollment details.</t>
  </si>
  <si>
    <t>The AI agent reached voicemail and left a message for a technician regarding the Temporary BYOV program, outlining its benefits and providing an enrollment link. Following this, the agent repeatedly requested the technician's phone number from the user to send an SMS follow-up with the enrollment link. The user remained unresponsive to these requests.</t>
  </si>
  <si>
    <t>CHINO, CA</t>
  </si>
  <si>
    <t>The conversation began with the agent from Sears Home Services contacting Juan about his van being down and his rental request. The agent proposed an alternative solution: using his personal vehicle for work, offering mileage reimbursement and a sign-on bonus, while keeping the rental request active. Juan declined this offer. The agent acknowledged his decision, confirmed the rental request would proceed, and ended the call.</t>
  </si>
  <si>
    <t>BINGHAMTON, NY</t>
  </si>
  <si>
    <t>The conversation began with the agent identifying the user as 'TADD' from Sears Home Services. The agent informed TADD that their work van was down and offered an alternative to waiting for a rental: using a personal vehicle for work, with mileage reimbursement, to minimize downtime. TADD agreed to hear more about this option.</t>
  </si>
  <si>
    <t>HOPE MILLS, NC</t>
  </si>
  <si>
    <t>The agent called Ramiro from Sears Home Services regarding the Temporary BYOV program. The call initially went to voicemail, where the agent left a detailed message explaining the program, including reimbursement for personal vehicle use and an enrollment link. After the voicemail, the agent attempted to engage Ramiro, who appeared to have joined the call but remained silent. Following multiple unanswered prompts, the agent logged the call as 'no answer' and noted that the fleet team could reatt</t>
  </si>
  <si>
    <t>RYAN LAMONT</t>
  </si>
  <si>
    <t>HIALEAH, FL</t>
  </si>
  <si>
    <t>The agent was instructed to leave a message for a contact. It successfully left a voicemail and sent an SMS regarding the Temporary BYOV (Bring Your Own Vehicle) program for a technician whose van was down. The message included details about mileage reimbursement, a potential bonus, and an enrollment link. The agent then repeatedly attempted to confirm the user's presence before disconnecting the call.</t>
  </si>
  <si>
    <t>KINGSLAND, TX</t>
  </si>
  <si>
    <t>The agent called Brandon from Sears Home Services, leaving a voicemail about a Temporary BYOV (Bring Your Own Vehicle) program. The message informed Brandon that he could use his personal vehicle for work while his van was down, offering mileage reimbursement and a potential bonus. An enrollment link was provided. The agent attempted to send a follow-up SMS but noted the phone number was not captured. The call ended with the agent assuming the user had disconnected.</t>
  </si>
  <si>
    <t>WARRENTON, VA</t>
  </si>
  <si>
    <t>The conversation was initiated by the Sears Home Services fleet team to Sayed Faroz regarding his van being out of service and a pending rental request. The agent offered an alternative 'Bring Your Own Vehicle' (BYOV) program, allowing Sayed to use his personal vehicle for work, receive mileage reimbursement, and a sign-on bonus. Sayed expressed interest, contingent on the bonus amount. The agent confirmed they would send an enrollment link via text, where Sayed could check the district-specific</t>
  </si>
  <si>
    <t>WESTVILLE, OK</t>
  </si>
  <si>
    <t>The agent reached voicemail for ELI and left a message from Sears Home Services' fleet team. The message informed ELI about a Temporary BYOV (Bring Your Own Vehicle) program, offering reimbursement and a bonus for using their personal vehicle while their van is down, directing them to a specific enrollment link. The agent then attempted to send a follow-up SMS, which failed. After several attempts to re-engage the user, the agent concluded the call by providing a BYOV hotline number for future c</t>
  </si>
  <si>
    <t>DOVER, PA</t>
  </si>
  <si>
    <t>John initiated contact. The Sears Home Services fleet team responded, acknowledging his van breakdown and rental request. They offered a popular alternative option and asked if he had a minute to discuss it.</t>
  </si>
  <si>
    <t>MCKEESPORT, PA</t>
  </si>
  <si>
    <t>The Sears Home Services fleet team contacted Sal regarding his van being out of service and his rental request. They offered an alternative solution: using his personal vehicle for work with mileage reimbursement to minimize downtime. Sal explicitly declined this offer, stating he was not interested. The agent acknowledged his decision, confirmed the rental would proceed, and ended the call politely.</t>
  </si>
  <si>
    <t>CHARLOTTE, NC</t>
  </si>
  <si>
    <t>The agent from Sears Home Services contacted Clement regarding his van being out of service. The agent offered an alternative solution, suggesting Clement use his personal vehicle for work to minimize downtime, with mileage reimbursement and a sign-on bonus. Clement declined the offer, stating he was 'not at all' interested. The agent acknowledged his decision, confirmed his rental request would remain active, and concluded the call.</t>
  </si>
  <si>
    <t>MIAMI, FL</t>
  </si>
  <si>
    <t>The conversation began with the Sears Home Services fleet team contacting Matthew about his van being down and a rental request. The agent offered an alternative solution: using his personal vehicle for work, with mileage reimbursement and a sign-on bonus, while keeping his rental request active. Matthew declined the offer. The agent acknowledged his decision, confirmed the rental request remained active, and concluded the call.</t>
  </si>
  <si>
    <t>WEST PALM BEACH, FL</t>
  </si>
  <si>
    <t>The user requested to leave a voicemail for a specific number. The agent asked for confirmation on the technician's name (VERLEY) and the call outcome. After repeated attempts to get a response from the silent user, the agent proceeded to leave a standard BYOV voicemail message, assuming the technician was VERLEY, and sent an SMS with an enrollment link. The SMS was successfully sent.</t>
  </si>
  <si>
    <t>HOUMA, LA</t>
  </si>
  <si>
    <t>The agent from Sears Home Services contacted Bruce regarding his broken-down van and rental request. The agent offered an alternative to waiting for a rental, suggesting Bruce use his personal vehicle for work, with mileage reimbursement and a sign-on bonus. Bruce declined, stating he does not own a vehicle. The agent acknowledged this, confirmed his rental request would proceed, and concluded the call.</t>
  </si>
  <si>
    <t>TIJERAS, NM</t>
  </si>
  <si>
    <t>The user identified themselves as 'Sears.' The agent confirmed the user's identity as 'Willa' and introduced themselves as the Sears Home Services fleet team. They informed Willa that they noticed her van was out of service and she had requested a rental, offering a potential solution.</t>
  </si>
  <si>
    <t>The conversation began with the user greeting the agent. The agent attempted to identify the user by asking if they were 'Ronald.' The user's response of 'Oh, man' suggests a potential reaction to this inquiry, though the conversation ended without further clarification.</t>
  </si>
  <si>
    <t>MACON, GA</t>
  </si>
  <si>
    <t>The user requested the agent to leave a voicemail for a specific number. The agent delivered a voicemail message to the technician at 478-388-2107, informing them about the Temporary BYOV program for using their own vehicle while waiting for a rental, including details on reimbursement and a bonus, and directing them to an enrollment website. The agent then logged the call as a voicemail outcome and sent a follow-up SMS with the enrollment link. The conversation concluded with the agent repeated</t>
  </si>
  <si>
    <t>LUFKIN, TX</t>
  </si>
  <si>
    <t>The agent, from Sears Home Services' fleet team, contacted David to offer a Temporary BYOV (Bring Your Own Vehicle) program while his van was being repaired. David quickly identified the agent as AI and declined the program. He explained that due to insufficient work hours and miles, the program would not be cost-effective for him, potentially costing him money rather than providing a benefit. The agent acknowledged David's reasoning, confirmed his rental request was still proceeding, and conclu</t>
  </si>
  <si>
    <t>LAREDO, TX</t>
  </si>
  <si>
    <t>The agent reached RENE's voicemail and left a message from Sears Home Services' fleet team. The message informed RENE about the Temporary BYOV program, offering mileage reimbursement and a bonus for using their personal vehicle while their company van is being repaired, directing them to an enrollment website.  The agent attempted to send a follow-up SMS with the enrollment link twice, but both attempts failed due to technical issues. The agent noted the voicemail was successful and the fleet te</t>
  </si>
  <si>
    <t>CORPUS CHRISTI, TX</t>
  </si>
  <si>
    <t>The agent, from Sears Home Services fleet team, contacted John regarding his van being out of service. The agent offered an alternative to waiting for a rental vehicle: John can use his personal vehicle for his route, receive mileage reimbursement, and a sign-on bonus. The agent will send an enrollment link with specific details.</t>
  </si>
  <si>
    <t>ILION, NY</t>
  </si>
  <si>
    <t>The Sears Home Services fleet team contacted Eric regarding his van being down, offering an alternative to waiting for a rental: using his personal vehicle for work with mileage reimbursement and a sign-on bonus. Eric expressed interest, and the agent sent him an enrollment link via text message after confirming his phone number.</t>
  </si>
  <si>
    <t>CLAREMONT, NH</t>
  </si>
  <si>
    <t>The agent from Sears Home Services contacted Bob (Robert) regarding his van breakdown and rental request. The agent proposed an alternative: using his personal vehicle for work, offering mileage reimbursement and a sign-on bonus, while keeping the rental request active. Bob declined, expressing concern about wear and tear on his only personal vehicle. The agent accepted his decision, confirmed the rental request would remain active, and ended the call. The interaction was logged as 'not interest</t>
  </si>
  <si>
    <t>UNKNOWN UNKNOWN</t>
  </si>
  <si>
    <t>MAYESVILLE, SC</t>
  </si>
  <si>
    <t>The user initiated the conversation by stating 'Leave a voicemail,' which the agent interpreted as a scenario setup. The agent then clarified its role as a BYOV fleet assistant, ready to call technicians needing rental vans. It requested the technician's name, phone number, and any additional details to proceed. Despite repeated prompts from the agent for this information, the user provided no further input, leading the agent to assume the user had stepped away while remaining ready to assist.</t>
  </si>
  <si>
    <t>PICO RIVERA, CA</t>
  </si>
  <si>
    <t>The agent reached Emmanuel's voicemail and left a message regarding the Temporary BYOV program, directing him to an enrollment website. An attempt to send a follow-up SMS with the enrollment link failed due to the absence of Emmanuel's phone number. Despite repeated requests for the number, the user did not provide it. Consequently, the agent flagged the issue for the admin team to follow up and then ended the call.</t>
  </si>
  <si>
    <t>OAKLAND, TN</t>
  </si>
  <si>
    <t xml:space="preserve">The agent called Christopher from Sears Home Services regarding his van being down and offered a Temporary BYOV (Bring Your Own Vehicle) program. This program allows technicians to use their personal vehicle for work, get reimbursed for miles, and potentially receive a bonus. The agent left a voicemail with program details and an enrollment website link (BYOV-enrollment.replit.app). Attempts to send follow-up SMS messages failed due to an unknown phone number. Christopher did not respond during </t>
  </si>
  <si>
    <t>The agent left a voicemail for a technician (Jules) regarding a temporary Bring Your Own Vehicle (BYOV) option, as their company van was down. The agent explained that Jules could use a personal vehicle for work, receive mileage reimbursement, and potentially a sign-on bonus, directing them to an enrollment site for district-specific offers. The agent also confirmed the rental request would remain active. An SMS was sent summarizing these details. After the voicemail, the agent attempted to re-e</t>
  </si>
  <si>
    <t>IRVING, TX</t>
  </si>
  <si>
    <t>The user initiated the conversation with an ambiguous 'Well...' and 'What?'. The agent attempted to engage by offering assistance with the BYOV program and then requested clarification from the user. The conversation ended without a clear question or topic being established by the user.</t>
  </si>
  <si>
    <t>BELVIDERE, IL</t>
  </si>
  <si>
    <t>The agent left a voicemail and sent an SMS to Manuel Viveros regarding their van being down. The message informed them about the Temporary BYOV program, allowing them to use a personal vehicle for work, get reimbursed for mileage, and potentially receive a bonus. The agent provided a website for enrollment details. The agent subsequently attempted to confirm receipt of the voicemail and offer further assistance, but the user remained unresponsive.</t>
  </si>
  <si>
    <t>TUCSON, AZ</t>
  </si>
  <si>
    <t>The conversation began with Michael's voicemail indicating his unavailability. The agent attempted to send an SMS and then left a detailed voicemail for Michael, informing him about the BYOV (Bring Your Own Vehicle) program as an option while he awaited a rental vehicle, providing a website for more information. Despite repeated attempts to re-engage Michael, there was no response, leading the agent to conclude the call after ensuring the BYOV program details were conveyed.</t>
  </si>
  <si>
    <t>STOCKBRIDGE, GA</t>
  </si>
  <si>
    <t>The conversation began with the agent from Sears Home Services offering ALEX an alternative to waiting for a rental van: using a personal vehicle for work with mileage reimbursement and a sign-on bonus. ALEX declined the offer, explaining they do not have a personal vehicle. The agent understood and confirmed that the rental request would proceed as planned, concluding the call. The interaction was polite and efficient.</t>
  </si>
  <si>
    <t>SPRINGFIELD, MA</t>
  </si>
  <si>
    <t>The user, Danny, contacted Sears Home Services about a broken-down van and a rental request. The agent offered an alternative solution: using a personal vehicle for work, with mileage reimbursement and a sign-on bonus, while keeping the rental request active. Danny declined this option. The agent accepted the decision, confirmed the rental would proceed, and concluded the call.</t>
  </si>
  <si>
    <t>BRISTOL, CT</t>
  </si>
  <si>
    <t>The agent left a voicemail for Scott from Sears Home Services, offering the Temporary BYOV program as an alternative to waiting for a rental van. This program allows the use of a personal vehicle for reimbursement and includes a sign-on bonus, while keeping the rental request active. The agent provided an enrollment link. After no response, the agent offered to send the enrollment link via text, which it then did, and attempted to confirm receipt of the text before the call ended.</t>
  </si>
  <si>
    <t>OLYPHANT, PA</t>
  </si>
  <si>
    <t>The agent attempted to contact Ronald regarding a van issue and rental request, but the call went to voicemail. The agent left a detailed voicemail promoting the Temporary BYOV program as an alternative, highlighting mileage reimbursement, a sign-on bonus, and the retention of the rental request. An SMS with an enrollment link was also sent. Despite repeated attempts, Ronald did not respond during the call, leading the agent to flag the interaction for a BYOV administrator to follow up.</t>
  </si>
  <si>
    <t>RALEIGH, NC</t>
  </si>
  <si>
    <t>The conversation began with an AI agent from Sears Home Services contacting Jonathan about his van being down and offering an alternative to a rental. Jonathan was immediately skeptical, questioning if the agent was trying to sell him something and repeatedly asking if it was a 'clinkers' or a real person. The agent clarified it was an AI assistant created by Anthropic, designed to provide information to Sears Home Services technicians. After answering a math question, Jonathan ended the call. T</t>
  </si>
  <si>
    <t>WINDHAM, NY</t>
  </si>
  <si>
    <t>The agent attempted to contact technician Fat with Sierra regarding the BYOV program. The technician's voicemail indicated unavailability. The agent left a detailed voicemail explaining the program, including benefits like personal vehicle use, reimbursement, and an enrollment link. Due to no response from the technician, the agent sent two follow-up SMS messages containing the program details and enrollment link. All SMS attempts to the provided number failed.</t>
  </si>
  <si>
    <t>CENTREVILLE, VA</t>
  </si>
  <si>
    <t>The agent from Sears Home Services' fleet team contacted Madjid regarding his van being down and a rental request. The agent offered an alternative to the rental: using a personal vehicle for work and getting reimbursed for mileage. Madjid stated he already had a rental car and, though aware of the personal vehicle program, was not interested. The agent acknowledged his decision, confirmed the rental was still proceeding, and recorded the outcome.</t>
  </si>
  <si>
    <t>ELIZABETHTON, TN</t>
  </si>
  <si>
    <t>The conversation began with the fleet team contacting Kenneth Sears about his van being down and a rental request. The agent offered an option to use his personal vehicle temporarily, which Kenneth declined. The agent acknowledged his decision, confirmed the rental would still proceed, and wished him well. The interaction concluded with the agent recording the outcome as 'not interested' in the BYOV program.</t>
  </si>
  <si>
    <t>SAINT CLOUD, FL</t>
  </si>
  <si>
    <t>The conversation involves an agent from Sears Home Services contacting Jorge about a rental van issue. The agent suggests using Jorge's personal vehicle for work, offering mileage reimbursement and a sign-on bonus, while keeping the rental request active. Jorge declines the offer. The agent acknowledges Jorge's decision and ensures the rental process continues. An attempt to send an SMS summarizing the call outcome fails.</t>
  </si>
  <si>
    <t>BROOKSVILLE, FL</t>
  </si>
  <si>
    <t>Summary couldn't be generated for this call.</t>
  </si>
  <si>
    <t>GRANGER, WA</t>
  </si>
  <si>
    <t>The agent, representing Sears Home Services, contacted Joel regarding his van breakdown and rental request. The agent offered an alternative solution: the 'Bring Your Own Vehicle' (BYOV) program, which allows technicians to use their personal vehicles for work, offering mileage reimbursement and a sign-on bonus. Joel expressed interest, and the agent confirmed sending an enrollment link via SMS, noting that the bonus amount varies by region. The agent also mentioned a reminder about the rental.</t>
  </si>
  <si>
    <t>HAMPTON, VA</t>
  </si>
  <si>
    <t>The user reached Anthony's voicemail at Sears. The agent logged the call outcome as 'voicemail' and attempted to send an SMS with BYOV enrollment information, noting that the technician's phone number and enterprise ID were unknown. The agent then made several attempts to re-engage the user after a period of silence.</t>
  </si>
  <si>
    <t>LEWIS, IN</t>
  </si>
  <si>
    <t>The conversation began with the agent from Sears Home Services' fleet team offering an alternative to a rental van for a user whose van was down. The agent proposed a 'Bring Your Own Vehicle' (BYOV) option, where the user could use their personal vehicle, receive mileage reimbursement, and potentially a sign-on bonus. The user's rental request would remain active. The user expressed interest, and the agent provided the enrollment link (BYOV-enrollment.replit.app), mentioning the required vehicle</t>
  </si>
  <si>
    <t>VISALIA, CA</t>
  </si>
  <si>
    <t>The conversation begins with the agent greeting John and acknowledging his van is down, and he's requested a rental. The agent then proposes an alternative: using his personal vehicle for work, with mileage reimbursement and a sign-on bonus, instead of waiting for the rental. John agrees to discuss this option.</t>
  </si>
  <si>
    <t>HOLLYWOOD, FL</t>
  </si>
  <si>
    <t>The user initiated a conversation, and the agent offered assistance. The user then stated the agent could not help, prompting the agent to politely conclude the interaction while offering future support for BYOV-related questions.</t>
  </si>
  <si>
    <t>The agent from Sears Home Services' Fleet team contacted Tonny regarding a van breakdown and rental request. The agent offered an alternative solution: using a personal vehicle for work, with mileage reimbursement and a sign-on bonus, while keeping the rental request active. Tonny declined the offer, and the agent confirmed the rental request would proceed as planned.</t>
  </si>
  <si>
    <t>HAWTHORNE, FL</t>
  </si>
  <si>
    <t>The agent from Sears Home Services fleet team left a voicemail for Daniel, informing him that his van was down. The agent offered an alternative to a rental: using his personal vehicle for work, with mileage reimbursement and a potential sign-on bonus. Daniel was directed to BYOV-enrollment.replit.app for enrollment. The agent then attempted to confirm Daniel's presence on the line but received no response, leading to the call's termination.</t>
  </si>
  <si>
    <t>BRANSON, MO</t>
  </si>
  <si>
    <t>The conversation began with the user repeatedly saying 'Hello?'. The agent, identifying as THEODORE from Sears Home Services, attempted to connect with the user to discuss a rental request for a van that went down. After several attempts, the agent confirmed the user's identity as THEODORE and then introduced the purpose of the call: to discuss the BYOV program as a potential alternative.</t>
  </si>
  <si>
    <t>A user called Sears Owned Services but did not leave a message. The agent flagged this to the admin team for follow-up. Despite multiple attempts by the agent to engage the user and offer assistance with the BYOV program, the user remained silent. Consequently, the agent sent the BYOV enrollment link to the user's phone.</t>
  </si>
  <si>
    <t>MORGAN HILL, CA</t>
  </si>
  <si>
    <t>The conversation began with the agent reaching Mike's voicemail, where Mike stated he was unavailable. The agent left a voicemail explaining the Temporary BYOV program, which allows technicians to use personal vehicles for work and receive reimbursement, including a potential sign-on bonus. An SMS with an enrollment link was also sent. Subsequently, the agent attempted to re-engage Mike, but received no verbal response. The agent made several attempts to confirm Mike's presence and offered to wa</t>
  </si>
  <si>
    <t>MCCONNELSVILLE, OH</t>
  </si>
  <si>
    <t>The agent from Sears Home Services contacted John regarding his downed van and rental request, offering a 'Bring Your Own Vehicle' (BYOV) option to maintain service. John initially expressed feeling harassed and then indicated he did not have a personal vehicle. The agent apologized for the misunderstanding, clarified the BYOV option, and confirmed the rental request would proceed regardless. The conversation ended with John unexpectedly stating, 'I want to thank you,' which confused the agent.</t>
  </si>
  <si>
    <t>MOUNT JOY, PA</t>
  </si>
  <si>
    <t>The user initiated a voicemail recording for 717-916-7608. The agent, representing the Sears Home Services fleet team, left a message for James. The voicemail informed James about using his personal vehicle for work due to a van breakdown, offering reimbursement and a bonus, and directed him to B-Y-O-V-enrollment.replit.app for details. After delivering the message, the user remained silent, prompting the agent to repeatedly check for a response before concluding the call.</t>
  </si>
  <si>
    <t>AMHERST, NY</t>
  </si>
  <si>
    <t>The conversation began with the user, Jason, being contacted by the Sears Home Services Fleet team. The agent attempted to offer an alternative option (BYOV) for a van rental, as Jason's van was down. However, Jason repeatedly expressed disinterest, and the agent concluded the call without further discussion of the alternative.</t>
  </si>
  <si>
    <t>FARMINGTON, NM</t>
  </si>
  <si>
    <t>The agent, Michael from Sears Home Services, contacted the user regarding their van breakdown and rental request. He offered an alternative option: using a personal vehicle for work with mileage reimbursement. The user declined this offer, and the agent confirmed that the rental would still proceed as planned.</t>
  </si>
  <si>
    <t>LAWRENCEVILLE, GA</t>
  </si>
  <si>
    <t xml:space="preserve">The conversation began with the agent from Sears Home Services Fleet team contacting Isreal regarding their van being down. The agent offered an alternative solution, the 'Bring Your Own Vehicle' (BYOV) program, which includes mileage reimbursement (57 cents/mile for Georgia) and a sign-on bonus. Isreal expressed disinterest in the BYOV program, confirming their rental request was still moving forward. Isreal then inquired about the status of their rental approval. The agent clarified that they </t>
  </si>
  <si>
    <t>FALL RIVER, MA</t>
  </si>
  <si>
    <t>The user, a Sears Home Services technician, contacted the AI agent expressing significant frustration over a four-hour delay in securing a rental car after their company vehicle broke down. They had initially called ARI for a tow and then this number for a rental, but received no callback.  The AI agent confirmed the user's unit number (7670) and location (Westport, Massachusetts), and offered a Temporary BYOV program for personal vehicle use, which the user declined due to their F-150's unsuita</t>
  </si>
  <si>
    <t>THERMAL, CA</t>
  </si>
  <si>
    <t>The conversation began with the agent, JULIO from the fleet team, contacting the user about their van being down and a rental request. The agent offered an alternative solution: using a personal vehicle for work and getting reimbursed, along with a sign-on bonus. The user initially expressed interest, and the agent sent an enrollment link. However, the user then stated they were 'Not interested.' The agent acknowledged this, confirmed the rental request would still proceed, and concluded the cal</t>
  </si>
  <si>
    <t>DALLAS, TX</t>
  </si>
  <si>
    <t>The user initially asked for the agent's name. The agent identified itself as an AI assistant from the Sears Home Services BYOV team, stating it does not have a personal name. The user then indicated they had no questions, and the conversation concluded with mutual polite goodbyes.</t>
  </si>
  <si>
    <t>KERNERSVILLE, NC</t>
  </si>
  <si>
    <t>The agent, representing the Sears Home Services fleet team, attempted to contact 'Johnny' regarding his broken-down van and a rental request. The agent proposed the Bring Your Own Vehicle (BYOV) program as an alternative, offering mileage reimbursement and a potential sign-on bonus, and mentioned sending a link for enrollment. Despite repeated attempts to confirm the user's presence, the agent received no verbal response and subsequently ended the call.</t>
  </si>
  <si>
    <t>STAUNTON, VA</t>
  </si>
  <si>
    <t>The user initiated a call, delivering a pre-recorded message from an A&amp;E service technician stating they would be notified when the technician was en route. The agent attempted to respond, but the user's message continued, announcing that the mailbox was full and ending the call. The conversation was a one-sided, pre-recorded message from the user.</t>
  </si>
  <si>
    <t>SOCORRO, NM</t>
  </si>
  <si>
    <t>The agent attempted to contact 'GREGORY' from Sears Home Services regarding a van issue and the availability of a 'Bring Your Own Vehicle' (BYOV) program as a temporary solution. The agent initially left a voicemail detailing the program, which offers reimbursement for mileage and potential bonuses. After the voicemail, the agent tried to engage the silent user, reiterating the BYOV program's benefits and offering to explain further. The agent provided a hotline number (762-238-7377) for the BYO</t>
  </si>
  <si>
    <t>SHERMAN, TX</t>
  </si>
  <si>
    <t>The agent called Stuart from Sears Home Services regarding his broken van. The call went to voicemail, where the agent left a message offering a temporary solution: using his own vehicle (BYOV program) for reimbursement and a potential bonus. The agent provided an enrollment link. Subsequently, the agent continued speaking, seemingly believing Stuart was on the line, but received no response and eventually ended the call, inviting Stuart to call back for more details.</t>
  </si>
  <si>
    <t>The agent initially left a voicemail for Jonathan from the Sears Home Services fleet team, informing him that his van was down and offering a 'Bring Your Own Vehicle' (BYOV) program as a temporary solution. This program allows for mileage reimbursement and a potential bonus, with enrollment details provided via a website. After the voicemail, the agent attempted to confirm Jonathan's presence on the line multiple times, but received no response. The agent concluded the call, inviting Jonathan to</t>
  </si>
  <si>
    <t>PATERSON, NJ</t>
  </si>
  <si>
    <t>The conversation began with the agent confirming the user's identity as ISMER. The agent then attempted to offer information about a 'BYOV option' as an alternative while the user awaited a rental due to their van being down. The user declined to hear about this option. Following this, the user became unresponsive, leading the agent to repeatedly try to re-engage and confirm audibility before ultimately ending the call due to a lack of response.</t>
  </si>
  <si>
    <t>The agent from Sears Home Services contacted the user to offer the Temporary BYOV (Bring Your Own Vehicle) program as an alternative while their company van was down and a rental was pending. The agent explained that the program allows the user to use their personal vehicle, receive mileage reimbursement, and potentially a sign-on bonus, while keeping the rental request active. Despite minimal and somewhat abrupt responses from the user, the agent calmly reiterated the program details and offere</t>
  </si>
  <si>
    <t>The agent initiated a call to 'SCOTT' from Sears Home Services to inform him about a Bring Your Own Vehicle (BYOV) program. This program offers mileage reimbursement and potential bonuses for using a personal vehicle temporarily, as his company van was down and he was awaiting a rental. The agent provided an enrollment website: BYOV-enrollment.replit.app. Despite multiple attempts to engage the user and confirm their presence, the agent received no audible response. The call was subsequently end</t>
  </si>
  <si>
    <t>SUN CITY, CA</t>
  </si>
  <si>
    <t>The conversation began with the agent from Sears Home Services' fleet team contacting Mark about his van being down and his rental request. The agent offered an alternative option: using his personal vehicle for work, which would include mileage reimbursement and a sign-on bonus, while keeping the rental request active. Mark declined this offer. The agent acknowledged his decision and confirmed that the rental request would remain active.</t>
  </si>
  <si>
    <t>ERIE, PA</t>
  </si>
  <si>
    <t>The conversation began with the user's voicemail greeting for 'Robert,' which the agent detected as an automated message. The agent then attempted to confirm the user's identity and establish communication, asking 'is this Robert?' and if the user could hear them. Despite multiple attempts, the user remained unresponsive, leading the agent to end the call repeatedly due to a lack of response.</t>
  </si>
  <si>
    <t>DEER PARK, WA</t>
  </si>
  <si>
    <t>The user's initial message was an automated greeting from 'Pete with A&amp;E Factory Service,' indicating unavailability. The agent detected this and left a voicemail for Pete from the BYOV team at Sears Home Services. The message informed Pete that he could use his own vehicle and get reimbursed for mileage instead of a rental, directing him to 'B-Y-O-V dash enrollment dot replit dot app.' The call concluded as no live person was detected.</t>
  </si>
  <si>
    <t>ROCKY MOUNT, NC</t>
  </si>
  <si>
    <t>The user initiated the conversation with a greeting. The agent responded by patiently waiting for the technician to speak first.</t>
  </si>
  <si>
    <t>The user's call was forwarded to voicemail, which the agent detected. After receiving no response from the user, the agent left a voicemail message. The message, from the BYOV team at Sears Home Services, informed the user about the option to use their personal vehicle for reimbursement instead of a rental, highlighted a potential sign-on bonus, and directed them to 'B-Y-O-V dash enrollment dot replit dot app' for details. The agent subsequently ended the call due to a lack of further user inter</t>
  </si>
  <si>
    <t>SILVER SPRING, MD</t>
  </si>
  <si>
    <t>The conversation began with the agent offering an alternative solution (using a personal vehicle) to the user, whose company van was down and awaiting a rental. The user declined this option, preferring to wait for a rental. The user then clarified that they were already in a rental vehicle and needed an extension on it because their company van was still unavailable. They expressed frustration about the lack of a suitable vehicle impacting their ability to perform their job effectively. The age</t>
  </si>
  <si>
    <t>The user initiated a call to a number, which was identified as a voicemail. The `voicemail_detection` tool successfully detected an automated greeting, indicating the recipient was unavailable and prompted the user to leave a message.</t>
  </si>
  <si>
    <t>The user's utterance, 'Please leave your message,' was successfully identified by the AI's `voicemail_detection` tool as a voicemail instruction.</t>
  </si>
  <si>
    <t>BOWLING GREEN, VA</t>
  </si>
  <si>
    <t>The conversation began with the fleet team contacting Daniel Sears about his broken-down van and rental request. The agent offered an alternative solution: using his own vehicle and getting reimbursed for mileage through the BYOV program. Daniel indicated he was busy, so the agent provided the BYOV enrollment link and ended the call.</t>
  </si>
  <si>
    <t>ARLINGTON, TN</t>
  </si>
  <si>
    <t>The agent, from Sears Home Services' BYOV team, contacted the user, identified as RONALD, regarding their van being down and a rental request. The agent offered an alternative solution: using a personal vehicle for work, with mileage reimbursement and a sign-on bonus, while keeping the rental request active. The user declined the offer, and the agent confirmed the rental would proceed.</t>
  </si>
  <si>
    <t>The conversation began with an automated voicemail greeting from Brandon at Sears Home Services. The agent detected the voicemail and proceeded to leave a message for Brandon. The message informed Brandon that he could use his personal vehicle for work and receive mileage reimbursement, mentioned a potential sign-on bonus, and directed him to an enrollment website (BYOV-enrollment.replit.app). The agent then ended the call.</t>
  </si>
  <si>
    <t>The user's call was forwarded to voicemail. The agent detected an automated voicemail greeting and confirmed it was a voicemail system, stating its intention to leave a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</si>
</sst>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lt;=9999999]###\-####;\(###\)\ ###\-####"/>
    <numFmt numFmtId="165" formatCode="0.0%"/>
    <numFmt numFmtId="166" formatCode="yyyy\-mm\-dd;@"/>
  </numFmts>
  <fonts count="42">
    <font>
      <sz val="11"/>
      <color theme="1"/>
      <name val="Calibri"/>
      <family val="2"/>
      <scheme val="minor"/>
    </font>
    <font>
      <sz val="12"/>
      <color theme="1"/>
      <name val="Aptos"/>
      <family val="2"/>
    </font>
    <font>
      <sz val="11"/>
      <color theme="1"/>
      <name val="Calibri"/>
      <family val="2"/>
      <scheme val="minor"/>
    </font>
    <font>
      <b/>
      <sz val="11"/>
      <color theme="1"/>
      <name val="Calibri"/>
      <family val="2"/>
      <scheme val="minor"/>
    </font>
    <font>
      <sz val="11"/>
      <color theme="1"/>
      <name val="Calibri"/>
      <family val="2"/>
    </font>
    <font>
      <sz val="12"/>
      <color rgb="FF000000"/>
      <name val="Aptos"/>
      <family val="2"/>
    </font>
    <font>
      <sz val="10"/>
      <color rgb="FF003057"/>
      <name val="Arial"/>
      <family val="2"/>
    </font>
    <font>
      <b/>
      <u/>
      <sz val="12"/>
      <color theme="1"/>
      <name val="Aptos"/>
      <family val="2"/>
    </font>
    <font>
      <sz val="10"/>
      <color rgb="FF003057"/>
      <name val="Muli"/>
      <charset val="1"/>
    </font>
    <font>
      <sz val="12"/>
      <color rgb="FFFF0000"/>
      <name val="Aptos"/>
      <family val="2"/>
    </font>
    <font>
      <sz val="12"/>
      <color rgb="FF095182"/>
      <name val="Aptos"/>
      <family val="2"/>
    </font>
    <font>
      <sz val="12"/>
      <color rgb="FF003057"/>
      <name val="Aptos"/>
      <family val="2"/>
    </font>
    <font>
      <sz val="12"/>
      <color rgb="FFC00000"/>
      <name val="Aptos"/>
      <family val="2"/>
    </font>
    <font>
      <b/>
      <sz val="12"/>
      <color rgb="FFC00000"/>
      <name val="Aptos"/>
      <family val="2"/>
    </font>
    <font>
      <b/>
      <sz val="12"/>
      <color theme="1"/>
      <name val="Aptos"/>
      <family val="2"/>
    </font>
    <font>
      <b/>
      <sz val="12"/>
      <color rgb="FFFF0000"/>
      <name val="Aptos"/>
      <family val="2"/>
    </font>
    <font>
      <i/>
      <u/>
      <sz val="12"/>
      <color theme="1"/>
      <name val="Aptos"/>
      <family val="2"/>
    </font>
    <font>
      <b/>
      <i/>
      <sz val="12"/>
      <color theme="1"/>
      <name val="Aptos"/>
      <family val="2"/>
    </font>
    <font>
      <b/>
      <sz val="12"/>
      <color rgb="FF000000"/>
      <name val="Aptos"/>
      <family val="2"/>
    </font>
    <font>
      <b/>
      <u/>
      <sz val="11"/>
      <color theme="1"/>
      <name val="Calibri"/>
      <family val="2"/>
      <scheme val="minor"/>
    </font>
    <font>
      <sz val="11"/>
      <color rgb="FF000000"/>
      <name val="Calibri"/>
      <family val="2"/>
    </font>
    <font>
      <sz val="12"/>
      <color theme="1"/>
      <name val="Calibri"/>
      <family val="2"/>
    </font>
    <font>
      <i/>
      <sz val="12"/>
      <color theme="1"/>
      <name val="Aptos"/>
      <family val="2"/>
    </font>
    <font>
      <sz val="12"/>
      <name val="Aptos"/>
      <family val="2"/>
    </font>
    <font>
      <i/>
      <sz val="12"/>
      <name val="Aptos"/>
      <family val="2"/>
    </font>
    <font>
      <b/>
      <sz val="12"/>
      <name val="Aptos"/>
      <family val="2"/>
    </font>
    <font>
      <b/>
      <sz val="12"/>
      <color rgb="FF00B050"/>
      <name val="Aptos"/>
      <family val="2"/>
    </font>
    <font>
      <b/>
      <sz val="12"/>
      <color theme="0"/>
      <name val="Aptos"/>
      <family val="2"/>
    </font>
    <font>
      <sz val="12"/>
      <color theme="0"/>
      <name val="Aptos"/>
      <family val="2"/>
    </font>
    <font>
      <sz val="12"/>
      <color rgb="FF000000"/>
      <name val="Arial"/>
      <family val="2"/>
    </font>
    <font>
      <b/>
      <sz val="11"/>
      <color rgb="FF000000"/>
      <name val="Calibri"/>
      <family val="2"/>
    </font>
    <font>
      <b/>
      <sz val="24"/>
      <color theme="1"/>
      <name val="Aptos"/>
      <family val="2"/>
    </font>
    <font>
      <sz val="24"/>
      <color theme="1"/>
      <name val="Calibri"/>
      <family val="2"/>
      <scheme val="minor"/>
    </font>
    <font>
      <b/>
      <sz val="11"/>
      <color theme="0"/>
      <name val="Calibri"/>
      <family val="2"/>
      <scheme val="minor"/>
    </font>
    <font>
      <sz val="11"/>
      <color rgb="FFFF0000"/>
      <name val="Calibri"/>
      <family val="2"/>
    </font>
    <font>
      <sz val="11"/>
      <color rgb="FF000000"/>
      <name val="Arial"/>
      <family val="2"/>
    </font>
    <font>
      <sz val="11"/>
      <color rgb="FF000000"/>
      <name val="Cambria"/>
      <family val="1"/>
      <charset val="1"/>
    </font>
    <font>
      <strike/>
      <sz val="12"/>
      <color theme="1"/>
      <name val="Aptos"/>
      <family val="2"/>
    </font>
    <font>
      <b/>
      <u/>
      <sz val="12"/>
      <color theme="0"/>
      <name val="Aptos"/>
      <family val="2"/>
    </font>
    <font>
      <b/>
      <sz val="12"/>
      <color theme="0"/>
      <name val="Calibri"/>
      <family val="2"/>
      <scheme val="minor"/>
    </font>
    <font>
      <sz val="12"/>
      <color rgb="FF000000"/>
      <name val="Aptos"/>
    </font>
    <font>
      <sz val="12"/>
      <color theme="1"/>
      <name val="Aptos"/>
    </font>
  </fonts>
  <fills count="19">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70C0"/>
        <bgColor indexed="64"/>
      </patternFill>
    </fill>
    <fill>
      <patternFill patternType="solid">
        <fgColor rgb="FFFFF2CC"/>
        <bgColor rgb="FF000000"/>
      </patternFill>
    </fill>
    <fill>
      <patternFill patternType="solid">
        <fgColor theme="0"/>
        <bgColor indexed="64"/>
      </patternFill>
    </fill>
    <fill>
      <patternFill patternType="solid">
        <fgColor rgb="FF00FFCC"/>
        <bgColor indexed="64"/>
      </patternFill>
    </fill>
    <fill>
      <patternFill patternType="solid">
        <fgColor indexed="22"/>
        <bgColor indexed="64"/>
      </patternFill>
    </fill>
    <fill>
      <patternFill patternType="solid">
        <fgColor rgb="FFC00000"/>
        <bgColor indexed="64"/>
      </patternFill>
    </fill>
    <fill>
      <patternFill patternType="solid">
        <fgColor rgb="FFFF0000"/>
        <bgColor indexed="64"/>
      </patternFill>
    </fill>
    <fill>
      <patternFill patternType="solid">
        <fgColor theme="4"/>
        <bgColor theme="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1"/>
        <bgColor theme="1"/>
      </patternFill>
    </fill>
    <fill>
      <patternFill patternType="solid">
        <fgColor theme="3"/>
        <bgColor theme="1"/>
      </patternFill>
    </fill>
    <fill>
      <patternFill patternType="solid">
        <fgColor theme="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theme="4" tint="0.39997558519241921"/>
      </top>
      <bottom/>
      <diagonal/>
    </border>
    <border>
      <left/>
      <right style="thin">
        <color theme="4" tint="0.39997558519241921"/>
      </right>
      <top style="thin">
        <color theme="4" tint="0.39997558519241921"/>
      </top>
      <bottom/>
      <diagonal/>
    </border>
  </borders>
  <cellStyleXfs count="4">
    <xf numFmtId="0" fontId="0" fillId="0" borderId="0"/>
    <xf numFmtId="0" fontId="2" fillId="0" borderId="0"/>
    <xf numFmtId="0" fontId="20" fillId="0" borderId="0" applyNumberFormat="0" applyBorder="0" applyAlignment="0"/>
    <xf numFmtId="0" fontId="2" fillId="0" borderId="0"/>
  </cellStyleXfs>
  <cellXfs count="244">
    <xf numFmtId="0" fontId="0" fillId="0" borderId="0" xfId="0"/>
    <xf numFmtId="0" fontId="0" fillId="0" borderId="0" xfId="0" applyAlignment="1">
      <alignment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4" fontId="1" fillId="0" borderId="1" xfId="0" applyNumberFormat="1" applyFont="1" applyBorder="1" applyAlignment="1">
      <alignment horizontal="center" vertical="center" wrapText="1"/>
    </xf>
    <xf numFmtId="0" fontId="5" fillId="4" borderId="2"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5" fillId="0" borderId="7" xfId="0" applyFont="1" applyBorder="1" applyAlignment="1">
      <alignment horizontal="center" vertical="center" wrapText="1"/>
    </xf>
    <xf numFmtId="14"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4" fontId="5" fillId="4" borderId="2" xfId="0" applyNumberFormat="1" applyFont="1" applyFill="1" applyBorder="1" applyAlignment="1">
      <alignment horizontal="center" vertical="center" wrapText="1"/>
    </xf>
    <xf numFmtId="14" fontId="5" fillId="4" borderId="6" xfId="0" applyNumberFormat="1" applyFont="1" applyFill="1" applyBorder="1" applyAlignment="1">
      <alignment horizontal="center" vertical="center" wrapText="1"/>
    </xf>
    <xf numFmtId="0" fontId="1" fillId="0" borderId="5" xfId="0" applyFont="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7" fillId="0" borderId="1" xfId="0" applyFont="1" applyBorder="1" applyAlignment="1">
      <alignment horizontal="center" vertical="center" wrapText="1"/>
    </xf>
    <xf numFmtId="14"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xf>
    <xf numFmtId="0" fontId="1" fillId="3" borderId="1" xfId="0" applyFont="1" applyFill="1" applyBorder="1" applyAlignment="1">
      <alignment horizontal="center" vertical="center" wrapText="1"/>
    </xf>
    <xf numFmtId="14" fontId="5" fillId="4" borderId="7" xfId="0" applyNumberFormat="1" applyFont="1" applyFill="1" applyBorder="1" applyAlignment="1">
      <alignment horizontal="center" vertical="center" wrapText="1"/>
    </xf>
    <xf numFmtId="0" fontId="5" fillId="4" borderId="7"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xf numFmtId="0" fontId="1" fillId="0" borderId="0" xfId="0" applyFont="1" applyAlignment="1">
      <alignment wrapText="1"/>
    </xf>
    <xf numFmtId="0" fontId="7" fillId="5" borderId="3" xfId="0" applyFont="1" applyFill="1" applyBorder="1" applyAlignment="1">
      <alignment horizontal="center" vertical="center" wrapText="1"/>
    </xf>
    <xf numFmtId="164"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0" fontId="1" fillId="3" borderId="7"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14" fontId="5" fillId="4" borderId="8" xfId="0" applyNumberFormat="1" applyFont="1" applyFill="1" applyBorder="1" applyAlignment="1">
      <alignment horizontal="center" vertical="center" wrapText="1"/>
    </xf>
    <xf numFmtId="0" fontId="0" fillId="0" borderId="0" xfId="0" applyAlignment="1">
      <alignment horizontal="left" vertical="top"/>
    </xf>
    <xf numFmtId="0" fontId="7" fillId="0" borderId="3" xfId="0" applyFont="1" applyBorder="1" applyAlignment="1">
      <alignment horizontal="center" vertical="center" wrapText="1"/>
    </xf>
    <xf numFmtId="0" fontId="0" fillId="0" borderId="0" xfId="0" quotePrefix="1" applyAlignment="1">
      <alignment horizontal="left" vertical="top"/>
    </xf>
    <xf numFmtId="0" fontId="0" fillId="0" borderId="1" xfId="0" applyBorder="1" applyAlignment="1">
      <alignment horizontal="center" vertical="center"/>
    </xf>
    <xf numFmtId="0" fontId="1" fillId="8" borderId="7"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20" fillId="0" borderId="0" xfId="2"/>
    <xf numFmtId="0" fontId="0" fillId="0" borderId="7" xfId="0" applyBorder="1"/>
    <xf numFmtId="0" fontId="13" fillId="0" borderId="1" xfId="0" applyFont="1" applyBorder="1" applyAlignment="1">
      <alignment horizontal="center" vertical="center" wrapText="1"/>
    </xf>
    <xf numFmtId="0" fontId="0" fillId="2" borderId="4" xfId="0" applyFill="1" applyBorder="1"/>
    <xf numFmtId="49" fontId="3" fillId="9" borderId="5" xfId="0" applyNumberFormat="1" applyFont="1" applyFill="1" applyBorder="1"/>
    <xf numFmtId="0" fontId="3" fillId="9" borderId="5" xfId="0" applyFont="1" applyFill="1" applyBorder="1"/>
    <xf numFmtId="49" fontId="0" fillId="0" borderId="1" xfId="0" applyNumberFormat="1" applyBorder="1"/>
    <xf numFmtId="0" fontId="0" fillId="0" borderId="1" xfId="0" applyBorder="1"/>
    <xf numFmtId="14" fontId="0" fillId="0" borderId="1" xfId="0" applyNumberFormat="1" applyBorder="1"/>
    <xf numFmtId="49" fontId="0" fillId="3" borderId="1" xfId="0" applyNumberFormat="1" applyFill="1" applyBorder="1"/>
    <xf numFmtId="0" fontId="0" fillId="3" borderId="1" xfId="0" applyFill="1" applyBorder="1"/>
    <xf numFmtId="49" fontId="0" fillId="0" borderId="7" xfId="0" applyNumberFormat="1" applyBorder="1"/>
    <xf numFmtId="14" fontId="0" fillId="0" borderId="7" xfId="0" applyNumberFormat="1" applyBorder="1"/>
    <xf numFmtId="0" fontId="12" fillId="0" borderId="7" xfId="0" applyFont="1" applyBorder="1" applyAlignment="1">
      <alignment horizontal="center" vertical="center" wrapText="1"/>
    </xf>
    <xf numFmtId="0" fontId="5" fillId="6"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4" borderId="7" xfId="0" applyFont="1" applyFill="1" applyBorder="1" applyAlignment="1">
      <alignment horizontal="center" vertical="center"/>
    </xf>
    <xf numFmtId="0" fontId="23" fillId="0" borderId="7" xfId="0" applyFont="1" applyBorder="1" applyAlignment="1">
      <alignment horizontal="center" vertical="center" wrapText="1"/>
    </xf>
    <xf numFmtId="0" fontId="9" fillId="3" borderId="7"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27" fillId="11" borderId="7" xfId="0" applyFont="1" applyFill="1" applyBorder="1" applyAlignment="1">
      <alignment horizontal="center" vertical="center" wrapText="1"/>
    </xf>
    <xf numFmtId="0" fontId="0" fillId="0" borderId="0" xfId="0" applyAlignment="1">
      <alignment horizontal="center" vertical="top" wrapText="1"/>
    </xf>
    <xf numFmtId="0" fontId="0" fillId="0" borderId="0" xfId="0" applyAlignment="1">
      <alignment vertical="top" wrapText="1"/>
    </xf>
    <xf numFmtId="164" fontId="0" fillId="0" borderId="0" xfId="0" applyNumberFormat="1" applyAlignment="1">
      <alignment horizontal="center" vertical="top" wrapText="1"/>
    </xf>
    <xf numFmtId="164" fontId="0" fillId="0" borderId="0" xfId="0" applyNumberFormat="1" applyAlignment="1">
      <alignment horizontal="center" vertical="center"/>
    </xf>
    <xf numFmtId="0" fontId="1" fillId="4" borderId="2" xfId="0" applyFont="1" applyFill="1" applyBorder="1" applyAlignment="1">
      <alignment horizontal="center" vertical="center" wrapText="1"/>
    </xf>
    <xf numFmtId="0" fontId="14" fillId="0" borderId="7" xfId="0" applyFont="1" applyBorder="1" applyAlignment="1">
      <alignment horizontal="center" vertical="center" wrapText="1"/>
    </xf>
    <xf numFmtId="0" fontId="30"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14" fontId="5" fillId="0" borderId="7"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0" fontId="5" fillId="4" borderId="6" xfId="0" applyFont="1" applyFill="1" applyBorder="1" applyAlignment="1">
      <alignment horizontal="center" vertical="center"/>
    </xf>
    <xf numFmtId="0" fontId="9" fillId="3" borderId="1" xfId="0" applyFont="1" applyFill="1" applyBorder="1" applyAlignment="1">
      <alignment horizontal="center" vertical="center" wrapText="1"/>
    </xf>
    <xf numFmtId="0" fontId="13" fillId="0" borderId="7" xfId="0" applyFont="1" applyBorder="1" applyAlignment="1">
      <alignment horizontal="center" vertical="center" wrapText="1"/>
    </xf>
    <xf numFmtId="0" fontId="28" fillId="11"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8" fillId="0" borderId="7" xfId="0" applyFont="1" applyBorder="1" applyAlignment="1">
      <alignment horizontal="center" vertical="center" wrapText="1"/>
    </xf>
    <xf numFmtId="0" fontId="14" fillId="0" borderId="0" xfId="0" applyFont="1" applyAlignment="1">
      <alignment horizontal="center" vertical="center" wrapText="1"/>
    </xf>
    <xf numFmtId="0" fontId="19" fillId="3" borderId="1" xfId="0" applyFont="1" applyFill="1" applyBorder="1" applyAlignment="1">
      <alignment horizontal="center" vertical="center"/>
    </xf>
    <xf numFmtId="0" fontId="0" fillId="3" borderId="1" xfId="0" applyFill="1" applyBorder="1" applyAlignment="1">
      <alignment horizontal="center" vertical="center"/>
    </xf>
    <xf numFmtId="0" fontId="1" fillId="11"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4" borderId="1" xfId="0" applyFont="1" applyFill="1" applyBorder="1" applyAlignment="1">
      <alignment horizontal="center" vertical="center"/>
    </xf>
    <xf numFmtId="0" fontId="27" fillId="11" borderId="1"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11" fillId="4" borderId="1" xfId="0" applyFont="1" applyFill="1" applyBorder="1" applyAlignment="1">
      <alignment horizontal="center" vertical="center"/>
    </xf>
    <xf numFmtId="0" fontId="5" fillId="6" borderId="7" xfId="0" applyFont="1" applyFill="1" applyBorder="1" applyAlignment="1">
      <alignment horizontal="center" vertical="center" wrapText="1"/>
    </xf>
    <xf numFmtId="0" fontId="8" fillId="4" borderId="7" xfId="0" applyFont="1" applyFill="1" applyBorder="1" applyAlignment="1">
      <alignment horizontal="center" vertical="center"/>
    </xf>
    <xf numFmtId="0" fontId="5" fillId="0" borderId="5" xfId="0" applyFont="1" applyBorder="1" applyAlignment="1">
      <alignment horizontal="center" vertical="center" wrapText="1"/>
    </xf>
    <xf numFmtId="16" fontId="5" fillId="0" borderId="7" xfId="0" applyNumberFormat="1" applyFont="1" applyBorder="1" applyAlignment="1">
      <alignment horizontal="center" vertical="center" wrapText="1"/>
    </xf>
    <xf numFmtId="0" fontId="5" fillId="3" borderId="7" xfId="0" applyFont="1" applyFill="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9" fillId="0" borderId="7" xfId="0" applyFont="1" applyBorder="1" applyAlignment="1">
      <alignment horizontal="center" vertical="center" wrapText="1"/>
    </xf>
    <xf numFmtId="0" fontId="5" fillId="8" borderId="7" xfId="0" applyFont="1" applyFill="1" applyBorder="1" applyAlignment="1">
      <alignment horizontal="center" vertical="center" wrapText="1"/>
    </xf>
    <xf numFmtId="0" fontId="17"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1" fillId="7" borderId="1"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5" fillId="4" borderId="0" xfId="0" applyFont="1" applyFill="1" applyAlignment="1">
      <alignment horizontal="center" vertical="center" wrapText="1"/>
    </xf>
    <xf numFmtId="0" fontId="1" fillId="4" borderId="0" xfId="0" applyFont="1" applyFill="1" applyAlignment="1">
      <alignment horizontal="center" vertical="center" wrapText="1"/>
    </xf>
    <xf numFmtId="0" fontId="5" fillId="0" borderId="0" xfId="0" applyFont="1" applyAlignment="1">
      <alignment horizontal="center" vertical="center" wrapText="1"/>
    </xf>
    <xf numFmtId="0" fontId="1"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1" fillId="0" borderId="0" xfId="0" applyFont="1" applyAlignment="1">
      <alignment horizontal="center" vertical="center"/>
    </xf>
    <xf numFmtId="165" fontId="1" fillId="0" borderId="0" xfId="0" applyNumberFormat="1" applyFont="1" applyAlignment="1">
      <alignment horizontal="center" vertical="center"/>
    </xf>
    <xf numFmtId="0" fontId="20" fillId="0" borderId="0" xfId="2" applyBorder="1"/>
    <xf numFmtId="49" fontId="3" fillId="9" borderId="24" xfId="0" applyNumberFormat="1" applyFont="1" applyFill="1" applyBorder="1"/>
    <xf numFmtId="0" fontId="0" fillId="14" borderId="1" xfId="0" applyFill="1" applyBorder="1"/>
    <xf numFmtId="49" fontId="0" fillId="14" borderId="1" xfId="0" applyNumberFormat="1" applyFill="1" applyBorder="1"/>
    <xf numFmtId="0" fontId="3" fillId="9" borderId="1" xfId="0" applyFont="1" applyFill="1" applyBorder="1"/>
    <xf numFmtId="49" fontId="3" fillId="9" borderId="1" xfId="0" applyNumberFormat="1" applyFont="1" applyFill="1" applyBorder="1"/>
    <xf numFmtId="0" fontId="3" fillId="9" borderId="7" xfId="0" applyFont="1" applyFill="1" applyBorder="1"/>
    <xf numFmtId="49" fontId="3" fillId="9" borderId="7" xfId="0" applyNumberFormat="1" applyFont="1" applyFill="1" applyBorder="1"/>
    <xf numFmtId="0" fontId="20" fillId="2" borderId="6" xfId="2" applyFill="1" applyBorder="1"/>
    <xf numFmtId="0" fontId="20" fillId="2" borderId="8" xfId="2" applyFill="1" applyBorder="1"/>
    <xf numFmtId="0" fontId="12" fillId="0" borderId="1" xfId="0" applyFont="1" applyBorder="1" applyAlignment="1">
      <alignment horizontal="center" vertical="center" wrapText="1"/>
    </xf>
    <xf numFmtId="14" fontId="0" fillId="0" borderId="1" xfId="0" applyNumberFormat="1" applyBorder="1" applyAlignment="1">
      <alignment horizontal="center" vertical="center"/>
    </xf>
    <xf numFmtId="49" fontId="0" fillId="3" borderId="0" xfId="0" applyNumberFormat="1" applyFill="1"/>
    <xf numFmtId="0" fontId="0" fillId="3" borderId="0" xfId="0" applyFill="1"/>
    <xf numFmtId="49" fontId="0" fillId="0" borderId="0" xfId="0" applyNumberFormat="1"/>
    <xf numFmtId="16" fontId="1" fillId="4" borderId="1" xfId="0" applyNumberFormat="1" applyFont="1" applyFill="1" applyBorder="1" applyAlignment="1">
      <alignment horizontal="center" vertical="center" wrapText="1"/>
    </xf>
    <xf numFmtId="0" fontId="5" fillId="11" borderId="1" xfId="0" applyFont="1" applyFill="1" applyBorder="1" applyAlignment="1">
      <alignment horizontal="center" vertical="center" wrapText="1"/>
    </xf>
    <xf numFmtId="0" fontId="18" fillId="0" borderId="1" xfId="0" applyFont="1" applyBorder="1" applyAlignment="1">
      <alignment horizontal="center" vertical="center" wrapText="1"/>
    </xf>
    <xf numFmtId="49" fontId="0" fillId="3" borderId="0" xfId="3" applyNumberFormat="1" applyFont="1" applyFill="1"/>
    <xf numFmtId="0" fontId="0" fillId="3" borderId="0" xfId="3" applyFont="1" applyFill="1"/>
    <xf numFmtId="49" fontId="0" fillId="3" borderId="7" xfId="0" applyNumberFormat="1" applyFill="1" applyBorder="1"/>
    <xf numFmtId="0" fontId="0" fillId="3" borderId="7" xfId="0" applyFill="1" applyBorder="1"/>
    <xf numFmtId="49" fontId="0" fillId="0" borderId="1" xfId="3" applyNumberFormat="1" applyFont="1" applyBorder="1"/>
    <xf numFmtId="0" fontId="0" fillId="0" borderId="1" xfId="3" applyFont="1" applyBorder="1"/>
    <xf numFmtId="14" fontId="0" fillId="0" borderId="1" xfId="3" applyNumberFormat="1" applyFont="1" applyBorder="1"/>
    <xf numFmtId="49" fontId="0" fillId="0" borderId="7" xfId="3" applyNumberFormat="1" applyFont="1" applyBorder="1"/>
    <xf numFmtId="0" fontId="0" fillId="0" borderId="7" xfId="3" applyFont="1" applyBorder="1"/>
    <xf numFmtId="14" fontId="0" fillId="0" borderId="7" xfId="3" applyNumberFormat="1" applyFont="1" applyBorder="1"/>
    <xf numFmtId="0" fontId="3" fillId="9" borderId="5" xfId="0" applyFont="1" applyFill="1" applyBorder="1" applyAlignment="1">
      <alignment horizontal="center" vertical="center"/>
    </xf>
    <xf numFmtId="49" fontId="0" fillId="0" borderId="1" xfId="0" applyNumberFormat="1" applyBorder="1" applyAlignment="1">
      <alignment horizontal="center" vertical="center"/>
    </xf>
    <xf numFmtId="0" fontId="0" fillId="0" borderId="7" xfId="0" applyBorder="1" applyAlignment="1">
      <alignment horizontal="center" vertical="center"/>
    </xf>
    <xf numFmtId="0" fontId="3" fillId="9" borderId="1" xfId="0" applyFont="1" applyFill="1" applyBorder="1" applyAlignment="1">
      <alignment horizontal="center" vertical="center"/>
    </xf>
    <xf numFmtId="0" fontId="3" fillId="9" borderId="7" xfId="0" applyFont="1" applyFill="1" applyBorder="1" applyAlignment="1">
      <alignment horizontal="center" vertical="center"/>
    </xf>
    <xf numFmtId="0" fontId="0" fillId="0" borderId="1" xfId="3" applyFont="1" applyBorder="1" applyAlignment="1">
      <alignment horizontal="center" vertical="center"/>
    </xf>
    <xf numFmtId="0" fontId="0" fillId="0" borderId="7" xfId="3" applyFont="1" applyBorder="1" applyAlignment="1">
      <alignment horizontal="center" vertical="center"/>
    </xf>
    <xf numFmtId="0" fontId="20" fillId="0" borderId="0" xfId="2" applyBorder="1" applyAlignment="1">
      <alignment horizontal="center" vertical="center"/>
    </xf>
    <xf numFmtId="0" fontId="2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 fillId="4" borderId="7" xfId="0" applyFont="1" applyFill="1" applyBorder="1" applyAlignment="1">
      <alignment horizontal="center" vertical="center" wrapText="1"/>
    </xf>
    <xf numFmtId="0" fontId="0" fillId="0" borderId="0" xfId="0" applyAlignment="1">
      <alignment horizontal="center" vertical="center" wrapText="1"/>
    </xf>
    <xf numFmtId="0" fontId="6" fillId="0" borderId="1" xfId="0" applyFont="1" applyBorder="1" applyAlignment="1">
      <alignment horizontal="center" vertical="center" wrapText="1"/>
    </xf>
    <xf numFmtId="0" fontId="0" fillId="0" borderId="7" xfId="0"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29" fillId="0" borderId="0" xfId="0" applyFont="1" applyAlignment="1">
      <alignment horizontal="center" vertical="center" wrapText="1"/>
    </xf>
    <xf numFmtId="0" fontId="0" fillId="3" borderId="1" xfId="0" applyFill="1" applyBorder="1" applyAlignment="1">
      <alignment horizontal="center" vertical="center" wrapText="1"/>
    </xf>
    <xf numFmtId="0" fontId="35" fillId="0" borderId="0" xfId="0" applyFont="1" applyAlignment="1">
      <alignment horizontal="center" vertical="center" wrapText="1"/>
    </xf>
    <xf numFmtId="0" fontId="4" fillId="0" borderId="1"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1" xfId="0" applyFont="1" applyBorder="1" applyAlignment="1">
      <alignment horizontal="center" vertical="center" wrapText="1"/>
    </xf>
    <xf numFmtId="0" fontId="36" fillId="0" borderId="0" xfId="0" applyFont="1" applyAlignment="1">
      <alignment horizontal="center" vertical="center" wrapText="1"/>
    </xf>
    <xf numFmtId="0" fontId="1" fillId="15" borderId="7"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1" fillId="15" borderId="25" xfId="0" applyFont="1" applyFill="1" applyBorder="1" applyAlignment="1">
      <alignment horizontal="center" vertical="center" wrapText="1"/>
    </xf>
    <xf numFmtId="0" fontId="1" fillId="15" borderId="26" xfId="0" applyFont="1" applyFill="1" applyBorder="1" applyAlignment="1">
      <alignment horizontal="center" vertical="center" wrapText="1"/>
    </xf>
    <xf numFmtId="0" fontId="1" fillId="15" borderId="9" xfId="0" applyFont="1" applyFill="1" applyBorder="1" applyAlignment="1">
      <alignment horizontal="center" vertical="center" wrapText="1"/>
    </xf>
    <xf numFmtId="14" fontId="1" fillId="15" borderId="7"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5" fillId="15" borderId="7" xfId="0" applyFont="1" applyFill="1" applyBorder="1" applyAlignment="1">
      <alignment horizontal="center" vertical="center" wrapText="1"/>
    </xf>
    <xf numFmtId="164" fontId="5" fillId="15" borderId="7"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64" fontId="5" fillId="15" borderId="5" xfId="0" applyNumberFormat="1" applyFont="1" applyFill="1" applyBorder="1" applyAlignment="1">
      <alignment horizontal="center" vertical="center" wrapText="1"/>
    </xf>
    <xf numFmtId="0" fontId="5" fillId="15" borderId="5" xfId="0" applyFont="1" applyFill="1" applyBorder="1" applyAlignment="1">
      <alignment horizontal="center" vertical="center" wrapText="1"/>
    </xf>
    <xf numFmtId="0" fontId="5" fillId="15" borderId="1" xfId="0" applyFont="1" applyFill="1" applyBorder="1" applyAlignment="1">
      <alignment horizontal="center" vertical="center"/>
    </xf>
    <xf numFmtId="0" fontId="5" fillId="15" borderId="7" xfId="0" applyFont="1" applyFill="1" applyBorder="1" applyAlignment="1">
      <alignment horizontal="center" vertical="center"/>
    </xf>
    <xf numFmtId="164" fontId="5" fillId="15" borderId="1" xfId="0" applyNumberFormat="1" applyFont="1" applyFill="1" applyBorder="1" applyAlignment="1">
      <alignment horizontal="center" vertical="center" wrapText="1"/>
    </xf>
    <xf numFmtId="166" fontId="0" fillId="0" borderId="1" xfId="0" applyNumberFormat="1" applyBorder="1" applyAlignment="1">
      <alignment horizontal="center" vertical="center"/>
    </xf>
    <xf numFmtId="166" fontId="30" fillId="0" borderId="1" xfId="0" applyNumberFormat="1" applyFont="1" applyBorder="1" applyAlignment="1">
      <alignment horizontal="center" vertical="center"/>
    </xf>
    <xf numFmtId="166" fontId="0" fillId="0" borderId="0" xfId="0" applyNumberFormat="1" applyAlignment="1">
      <alignment horizontal="center" vertical="center"/>
    </xf>
    <xf numFmtId="166" fontId="33" fillId="12" borderId="1" xfId="0" applyNumberFormat="1" applyFont="1" applyFill="1" applyBorder="1" applyAlignment="1">
      <alignment horizontal="center" vertical="center"/>
    </xf>
    <xf numFmtId="166" fontId="0" fillId="0" borderId="1" xfId="0" applyNumberFormat="1" applyBorder="1"/>
    <xf numFmtId="166" fontId="0" fillId="0" borderId="0" xfId="0" applyNumberFormat="1"/>
    <xf numFmtId="16" fontId="1" fillId="4" borderId="7" xfId="0" applyNumberFormat="1" applyFont="1" applyFill="1" applyBorder="1" applyAlignment="1">
      <alignment horizontal="center" vertical="center" wrapText="1"/>
    </xf>
    <xf numFmtId="0" fontId="8" fillId="0" borderId="0" xfId="0" applyFont="1" applyAlignment="1">
      <alignment wrapText="1"/>
    </xf>
    <xf numFmtId="0" fontId="5" fillId="0" borderId="0" xfId="0" applyFont="1"/>
    <xf numFmtId="0" fontId="5" fillId="7" borderId="1" xfId="0" applyFont="1" applyFill="1" applyBorder="1" applyAlignment="1">
      <alignment horizontal="center" vertical="center" wrapText="1"/>
    </xf>
    <xf numFmtId="14" fontId="5" fillId="0" borderId="0" xfId="0" applyNumberFormat="1" applyFont="1" applyAlignment="1">
      <alignment horizontal="center" vertical="center" wrapText="1"/>
    </xf>
    <xf numFmtId="164" fontId="5" fillId="0" borderId="0" xfId="0" applyNumberFormat="1" applyFont="1" applyAlignment="1">
      <alignment horizontal="center" vertical="center" wrapText="1"/>
    </xf>
    <xf numFmtId="14" fontId="38" fillId="16" borderId="1" xfId="0" applyNumberFormat="1" applyFont="1" applyFill="1" applyBorder="1" applyAlignment="1">
      <alignment horizontal="center" vertical="center" wrapText="1"/>
    </xf>
    <xf numFmtId="0" fontId="38" fillId="16" borderId="1" xfId="0" applyFont="1" applyFill="1" applyBorder="1" applyAlignment="1">
      <alignment horizontal="center" vertical="center" wrapText="1"/>
    </xf>
    <xf numFmtId="0" fontId="39" fillId="18" borderId="28" xfId="0" applyFont="1" applyFill="1" applyBorder="1"/>
    <xf numFmtId="14" fontId="27" fillId="17" borderId="25" xfId="0" applyNumberFormat="1" applyFont="1" applyFill="1" applyBorder="1" applyAlignment="1">
      <alignment horizontal="left" vertical="center" wrapText="1"/>
    </xf>
    <xf numFmtId="0" fontId="27" fillId="17" borderId="25" xfId="0" applyFont="1" applyFill="1" applyBorder="1" applyAlignment="1">
      <alignment horizontal="left" vertical="center" wrapText="1"/>
    </xf>
    <xf numFmtId="0" fontId="39" fillId="18" borderId="27" xfId="0" applyFont="1" applyFill="1" applyBorder="1" applyAlignment="1">
      <alignment horizontal="left"/>
    </xf>
    <xf numFmtId="0" fontId="1" fillId="0" borderId="10" xfId="0" applyFont="1" applyBorder="1"/>
    <xf numFmtId="0" fontId="1" fillId="0" borderId="21" xfId="0" pivotButton="1" applyFont="1" applyBorder="1"/>
    <xf numFmtId="0" fontId="1" fillId="0" borderId="11" xfId="0" applyFont="1" applyBorder="1"/>
    <xf numFmtId="0" fontId="1" fillId="0" borderId="12" xfId="0" applyFont="1" applyBorder="1"/>
    <xf numFmtId="0" fontId="1" fillId="0" borderId="13" xfId="0" applyFont="1" applyBorder="1"/>
    <xf numFmtId="0" fontId="1" fillId="0" borderId="17" xfId="0" applyFont="1" applyBorder="1" applyAlignment="1">
      <alignment horizontal="center" vertical="center"/>
    </xf>
    <xf numFmtId="0" fontId="1" fillId="0" borderId="19" xfId="0" applyFont="1" applyBorder="1" applyAlignment="1">
      <alignment horizontal="center" vertical="center"/>
    </xf>
    <xf numFmtId="0" fontId="1" fillId="0" borderId="1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3" xfId="0" pivotButton="1" applyFont="1" applyBorder="1"/>
    <xf numFmtId="0" fontId="1" fillId="0" borderId="17" xfId="0" applyFont="1" applyBorder="1"/>
    <xf numFmtId="0" fontId="1" fillId="0" borderId="19" xfId="0" applyFont="1" applyBorder="1"/>
    <xf numFmtId="0" fontId="1" fillId="0" borderId="21" xfId="0" applyFont="1" applyBorder="1" applyAlignment="1">
      <alignment horizontal="left"/>
    </xf>
    <xf numFmtId="0" fontId="1" fillId="0" borderId="10" xfId="0" applyFont="1" applyBorder="1" applyAlignment="1">
      <alignment horizontal="center" vertical="center"/>
    </xf>
    <xf numFmtId="165" fontId="1" fillId="0" borderId="12" xfId="0" applyNumberFormat="1" applyFont="1" applyBorder="1" applyAlignment="1">
      <alignment horizontal="center" vertical="center"/>
    </xf>
    <xf numFmtId="0" fontId="1" fillId="0" borderId="11" xfId="0" applyFont="1" applyBorder="1" applyAlignment="1">
      <alignment horizontal="center" vertical="center"/>
    </xf>
    <xf numFmtId="0" fontId="1" fillId="0" borderId="22" xfId="0" applyFont="1" applyBorder="1" applyAlignment="1">
      <alignment horizontal="left"/>
    </xf>
    <xf numFmtId="0" fontId="1" fillId="0" borderId="15" xfId="0" applyFont="1" applyBorder="1" applyAlignment="1">
      <alignment horizontal="center" vertical="center"/>
    </xf>
    <xf numFmtId="165" fontId="1" fillId="0" borderId="16" xfId="0" applyNumberFormat="1" applyFont="1" applyBorder="1" applyAlignment="1">
      <alignment horizontal="center" vertical="center"/>
    </xf>
    <xf numFmtId="0" fontId="1" fillId="0" borderId="13" xfId="0" applyFont="1" applyBorder="1" applyAlignment="1">
      <alignment horizontal="center" vertical="center"/>
    </xf>
    <xf numFmtId="165" fontId="1" fillId="0" borderId="14" xfId="0" applyNumberFormat="1"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horizontal="center" vertical="center"/>
    </xf>
    <xf numFmtId="0" fontId="1" fillId="0" borderId="0" xfId="0" pivotButton="1" applyFont="1"/>
    <xf numFmtId="0" fontId="1" fillId="0" borderId="18" xfId="0" applyFont="1" applyBorder="1" applyAlignment="1">
      <alignment horizontal="center" vertical="center"/>
    </xf>
    <xf numFmtId="0" fontId="1" fillId="0" borderId="18" xfId="0" applyFont="1" applyBorder="1"/>
    <xf numFmtId="14" fontId="1" fillId="0" borderId="0" xfId="0" applyNumberFormat="1" applyFont="1" applyAlignment="1">
      <alignment horizontal="center" vertical="center"/>
    </xf>
    <xf numFmtId="165" fontId="1" fillId="0" borderId="11" xfId="0" applyNumberFormat="1" applyFont="1" applyBorder="1" applyAlignment="1">
      <alignment horizontal="center" vertical="center"/>
    </xf>
    <xf numFmtId="165" fontId="1" fillId="0" borderId="23" xfId="0" applyNumberFormat="1" applyFont="1" applyBorder="1" applyAlignment="1">
      <alignment horizontal="center" vertical="center"/>
    </xf>
    <xf numFmtId="0" fontId="1" fillId="0" borderId="0" xfId="0" applyFont="1" applyAlignment="1">
      <alignment horizontal="left"/>
    </xf>
    <xf numFmtId="14" fontId="40" fillId="4" borderId="1" xfId="0" applyNumberFormat="1" applyFont="1" applyFill="1" applyBorder="1" applyAlignment="1">
      <alignment horizontal="center" vertical="center" wrapText="1"/>
    </xf>
    <xf numFmtId="0" fontId="40" fillId="4" borderId="2" xfId="0" applyFont="1" applyFill="1" applyBorder="1" applyAlignment="1">
      <alignment horizontal="center" vertical="center" wrapText="1"/>
    </xf>
    <xf numFmtId="22" fontId="0" fillId="0" borderId="0" xfId="0" applyNumberFormat="1"/>
    <xf numFmtId="0" fontId="41" fillId="0" borderId="7" xfId="0" applyFont="1" applyBorder="1" applyAlignment="1">
      <alignment horizontal="center" vertical="center" wrapText="1"/>
    </xf>
    <xf numFmtId="0" fontId="41"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4" borderId="1" xfId="0" applyFont="1" applyFill="1" applyBorder="1" applyAlignment="1">
      <alignment horizontal="center" vertical="center" wrapText="1"/>
    </xf>
    <xf numFmtId="0" fontId="40" fillId="4" borderId="6" xfId="0" applyFont="1" applyFill="1" applyBorder="1" applyAlignment="1">
      <alignment horizontal="center" vertical="center" wrapText="1"/>
    </xf>
    <xf numFmtId="0" fontId="40" fillId="4" borderId="1" xfId="0" applyFont="1" applyFill="1" applyBorder="1" applyAlignment="1">
      <alignment horizontal="center" vertical="center" wrapText="1"/>
    </xf>
    <xf numFmtId="0" fontId="31" fillId="3" borderId="17" xfId="0" applyFont="1" applyFill="1" applyBorder="1" applyAlignment="1">
      <alignment horizontal="center" vertical="center" wrapText="1"/>
    </xf>
    <xf numFmtId="0" fontId="31" fillId="3" borderId="18" xfId="0" applyFont="1" applyFill="1" applyBorder="1" applyAlignment="1">
      <alignment horizontal="center" vertical="center" wrapText="1"/>
    </xf>
    <xf numFmtId="0" fontId="32" fillId="0" borderId="18" xfId="0" applyFont="1" applyBorder="1" applyAlignment="1">
      <alignment wrapText="1"/>
    </xf>
    <xf numFmtId="0" fontId="32" fillId="0" borderId="19" xfId="0" applyFont="1" applyBorder="1" applyAlignment="1">
      <alignment wrapText="1"/>
    </xf>
  </cellXfs>
  <cellStyles count="4">
    <cellStyle name="Normal" xfId="0" builtinId="0"/>
    <cellStyle name="Normal 10" xfId="3" xr:uid="{40980909-7EFD-47AE-B16F-14852AEC2F75}"/>
    <cellStyle name="Normal 2" xfId="2" xr:uid="{BFDA0A6E-C5CC-4013-AE10-5CB0E7461B45}"/>
    <cellStyle name="Normal 7" xfId="1" xr:uid="{0188E135-095A-4AE8-BC4E-7C704CBE67EF}"/>
  </cellStyles>
  <dxfs count="553">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lt;=9999999]###\-####;\(###\)\ ###\-####"/>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top" textRotation="0" wrapText="1" indent="0" justifyLastLine="0" shrinkToFit="0" readingOrder="0"/>
    </dxf>
    <dxf>
      <font>
        <b val="0"/>
        <i val="0"/>
        <strike val="0"/>
        <condense val="0"/>
        <extend val="0"/>
        <outline val="0"/>
        <shadow val="0"/>
        <u val="none"/>
        <vertAlign val="baseline"/>
        <sz val="12"/>
        <color theme="1"/>
        <name val="Aptos"/>
        <family val="2"/>
        <scheme val="none"/>
      </font>
      <numFmt numFmtId="19" formatCode="m/d/yyyy"/>
      <fill>
        <patternFill>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19" formatCode="m/d/yyyy"/>
      <fill>
        <patternFill>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ptos"/>
        <family val="2"/>
        <scheme val="none"/>
      </font>
      <numFmt numFmtId="0" formatCode="General"/>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numFmt numFmtId="19" formatCode="m/d/yyyy"/>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numFmt numFmtId="164" formatCode="[&lt;=9999999]###\-####;\(###\)\ ###\-####"/>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numFmt numFmtId="164" formatCode="[&lt;=9999999]###\-####;\(###\)\ ###\-####"/>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numFmt numFmtId="19" formatCode="m/d/yyyy"/>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family val="2"/>
        <scheme val="none"/>
      </font>
      <alignment horizontal="center" vertical="center" textRotation="0" wrapText="1" indent="0" justifyLastLine="0" shrinkToFit="0" readingOrder="0"/>
    </dxf>
    <dxf>
      <font>
        <b/>
        <i val="0"/>
        <strike val="0"/>
        <condense val="0"/>
        <extend val="0"/>
        <outline val="0"/>
        <shadow val="0"/>
        <u/>
        <vertAlign val="baseline"/>
        <sz val="12"/>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numFmt numFmtId="30" formatCode="@"/>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ont>
        <b/>
      </font>
      <numFmt numFmtId="30" formatCode="@"/>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numFmt numFmtId="30" formatCode="@"/>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indexed="2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right style="thin">
          <color indexed="64"/>
        </right>
      </border>
    </dxf>
    <dxf>
      <font>
        <b/>
        <i val="0"/>
        <strike val="0"/>
        <condense val="0"/>
        <extend val="0"/>
        <outline val="0"/>
        <shadow val="0"/>
        <u val="none"/>
        <vertAlign val="baseline"/>
        <sz val="11"/>
        <color theme="1"/>
        <name val="Calibri"/>
        <family val="2"/>
        <scheme val="minor"/>
      </font>
      <fill>
        <patternFill patternType="solid">
          <fgColor indexed="64"/>
          <bgColor indexed="22"/>
        </patternFill>
      </fill>
      <border diagonalUp="0" diagonalDown="0" outline="0">
        <left style="thin">
          <color indexed="64"/>
        </left>
        <right style="thin">
          <color indexed="64"/>
        </right>
        <top/>
        <bottom/>
      </border>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alignment vertic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0.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0.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2"/>
      </font>
    </dxf>
    <dxf>
      <font>
        <sz val="12"/>
      </font>
    </dxf>
    <dxf>
      <font>
        <sz val="12"/>
      </font>
    </dxf>
    <dxf>
      <font>
        <sz val="12"/>
      </font>
    </dxf>
    <dxf>
      <font>
        <sz val="12"/>
      </font>
    </dxf>
    <dxf>
      <font>
        <sz val="12"/>
      </font>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65" formatCode="0.0%"/>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alignment wrapText="1"/>
    </dxf>
    <dxf>
      <alignment wrapText="1"/>
    </dxf>
    <dxf>
      <alignment wrapText="1"/>
    </dxf>
  </dxfs>
  <tableStyles count="1" defaultTableStyle="TableStyleMedium2" defaultPivotStyle="PivotStyleLight16">
    <tableStyle name="Invisible" pivot="0" table="0" count="0" xr9:uid="{49937C2B-5AE6-4919-9AF5-817E376EBE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documenttasks/documenttask1.xml><?xml version="1.0" encoding="utf-8"?>
<Tasks xmlns="http://schemas.microsoft.com/office/tasks/2019/documenttasks">
  <Task id="{A7189758-3331-4A75-896E-17D27A1D5337}">
    <Anchor>
      <Comment id="{E3ADB8C2-600C-48C7-AADF-EE03B7607D3E}"/>
    </Anchor>
    <History>
      <Event time="2025-11-13T20:12:20.15" id="{2C34FEA3-727D-4DF3-9E25-E8333BE6BA74}">
        <Attribution userId="S::tim.michael@transformco.com::d76fa418-4534-42b9-ae71-bf257dbcce54" userName="Michael, Tim" userProvider="AD"/>
        <Anchor>
          <Comment id="{E3ADB8C2-600C-48C7-AADF-EE03B7607D3E}"/>
        </Anchor>
        <Create/>
      </Event>
      <Event time="2025-11-13T20:12:20.15" id="{014D3211-D430-4194-8D8F-344B5C2BF0D4}">
        <Attribution userId="S::tim.michael@transformco.com::d76fa418-4534-42b9-ae71-bf257dbcce54" userName="Michael, Tim" userProvider="AD"/>
        <Anchor>
          <Comment id="{E3ADB8C2-600C-48C7-AADF-EE03B7607D3E}"/>
        </Anchor>
        <Assign userId="S::Howard.Anderson@transformco.com::1edd89d2-600a-4155-aec9-785aaf076103" userName="Anderson, Rob" userProvider="AD"/>
      </Event>
      <Event time="2025-11-13T20:12:20.15" id="{1FFBAE2E-7B61-4281-ABD3-86FFEF43EB9E}">
        <Attribution userId="S::tim.michael@transformco.com::d76fa418-4534-42b9-ae71-bf257dbcce54" userName="Michael, Tim" userProvider="AD"/>
        <Anchor>
          <Comment id="{E3ADB8C2-600C-48C7-AADF-EE03B7607D3E}"/>
        </Anchor>
        <SetTitle title="@Anderson, Rob when will this truck be repaired? "/>
      </Event>
    </History>
  </Task>
  <Task id="{E8A2268A-85B4-45CD-B7FE-4413C3F4F40F}">
    <Anchor>
      <Comment id="{94722599-0BFE-4A82-A73B-A59D2FEA1DC6}"/>
    </Anchor>
    <History>
      <Event time="2025-11-13T20:10:53.27" id="{1564189D-E086-4B39-A1B4-A42722BC3154}">
        <Attribution userId="S::tim.michael@transformco.com::d76fa418-4534-42b9-ae71-bf257dbcce54" userName="Michael, Tim" userProvider="AD"/>
        <Anchor>
          <Comment id="{94722599-0BFE-4A82-A73B-A59D2FEA1DC6}"/>
        </Anchor>
        <Create/>
      </Event>
      <Event time="2025-11-13T20:10:53.27" id="{AECA4279-0951-4527-A943-C643408D97B4}">
        <Attribution userId="S::tim.michael@transformco.com::d76fa418-4534-42b9-ae71-bf257dbcce54" userName="Michael, Tim" userProvider="AD"/>
        <Anchor>
          <Comment id="{94722599-0BFE-4A82-A73B-A59D2FEA1DC6}"/>
        </Anchor>
        <Assign userId="S::Jakkula.Ashwini@transformco.com::f5d69dc5-5724-4ae1-8392-f9a047346df6" userName="Ashwini, Jakkula" userProvider="AD"/>
      </Event>
      <Event time="2025-11-13T20:10:53.27" id="{83D9C978-135A-4DF0-9714-DB5545466F13}">
        <Attribution userId="S::tim.michael@transformco.com::d76fa418-4534-42b9-ae71-bf257dbcce54" userName="Michael, Tim" userProvider="AD"/>
        <Anchor>
          <Comment id="{94722599-0BFE-4A82-A73B-A59D2FEA1DC6}"/>
        </Anchor>
        <SetTitle title="@Ashwini, Jakkula Please include the name of the repair shop as part of this address field. "/>
      </Event>
    </History>
  </Task>
  <Task id="{8DA5239E-45A6-464D-A3CC-5D5D76EE2890}">
    <Anchor>
      <Comment id="{5901469F-4222-43E6-BF0A-BD669FC3559D}"/>
    </Anchor>
    <History>
      <Event time="2025-11-13T16:08:03.18" id="{0030B3E5-AF64-4B65-9489-69909A50C09F}">
        <Attribution userId="S::tim.michael@transformco.com::d76fa418-4534-42b9-ae71-bf257dbcce54" userName="Michael, Tim" userProvider="AD"/>
        <Anchor>
          <Comment id="{5901469F-4222-43E6-BF0A-BD669FC3559D}"/>
        </Anchor>
        <Create/>
      </Event>
      <Event time="2025-11-13T16:08:03.18" id="{72EA9BA4-AB22-4255-9FD5-778AF390616B}">
        <Attribution userId="S::tim.michael@transformco.com::d76fa418-4534-42b9-ae71-bf257dbcce54" userName="Michael, Tim" userProvider="AD"/>
        <Anchor>
          <Comment id="{5901469F-4222-43E6-BF0A-BD669FC3559D}"/>
        </Anchor>
        <Assign userId="S::Vikram.Pathania@transformco.com::335a76fa-cece-4c84-aa20-d23800358ce5" userName="Pathania, Vikram" userProvider="AD"/>
      </Event>
      <Event time="2025-11-13T16:08:03.18" id="{A14DF1D2-0AF6-4086-ABD7-2CB6136373FB}">
        <Attribution userId="S::tim.michael@transformco.com::d76fa418-4534-42b9-ae71-bf257dbcce54" userName="Michael, Tim" userProvider="AD"/>
        <Anchor>
          <Comment id="{5901469F-4222-43E6-BF0A-BD669FC3559D}"/>
        </Anchor>
        <SetTitle title="@Pathania, Vikram Please put the name of the business in the repair location – this field should include the name of the shop like “Pep Boys” or “Aamco” and the address. Phone number is also helpful"/>
      </Event>
    </History>
  </Task>
  <Task id="{244DAEC8-6B09-4A04-8A6D-43D173FAF250}">
    <Anchor>
      <Comment id="{C3020EB3-C48B-472C-AE32-510BBD435EFA}"/>
    </Anchor>
    <History>
      <Event time="2025-11-11T22:24:34.17" id="{AB10263B-FBE5-4036-A009-92FA3AF5DE81}">
        <Attribution userId="S::tim.michael@transformco.com::d76fa418-4534-42b9-ae71-bf257dbcce54" userName="Michael, Tim" userProvider="AD"/>
        <Anchor>
          <Comment id="{C3020EB3-C48B-472C-AE32-510BBD435EFA}"/>
        </Anchor>
        <Create/>
      </Event>
      <Event time="2025-11-11T22:24:34.17" id="{E85866C7-96BA-4966-9943-33F752D17EA2}">
        <Attribution userId="S::tim.michael@transformco.com::d76fa418-4534-42b9-ae71-bf257dbcce54" userName="Michael, Tim" userProvider="AD"/>
        <Anchor>
          <Comment id="{C3020EB3-C48B-472C-AE32-510BBD435EFA}"/>
        </Anchor>
        <Assign userId="S::Howard.Anderson@transformco.com::1edd89d2-600a-4155-aec9-785aaf076103" userName="Anderson, Rob" userProvider="AD"/>
      </Event>
      <Event time="2025-11-11T22:24:34.17" id="{6E3131A4-F6D4-4C81-83D7-0986297795A8}">
        <Attribution userId="S::tim.michael@transformco.com::d76fa418-4534-42b9-ae71-bf257dbcce54" userName="Michael, Tim" userProvider="AD"/>
        <Anchor>
          <Comment id="{C3020EB3-C48B-472C-AE32-510BBD435EFA}"/>
        </Anchor>
        <SetTitle title="@Anderson, Rob what is our van doing at Avis? "/>
      </Event>
    </History>
  </Task>
  <Task id="{0BB62AF2-8ED9-49FA-93F3-EE951EDFDD58}">
    <Anchor>
      <Comment id="{E185D1AA-BFBD-4EC6-B2C5-EE7F8E71DBB8}"/>
    </Anchor>
    <History>
      <Event time="2025-11-06T13:42:33.53" id="{3A8DC305-60C0-47CF-89F4-1D5D78495487}">
        <Attribution userId="S::tim.michael@transformco.com::d76fa418-4534-42b9-ae71-bf257dbcce54" userName="Michael, Tim" userProvider="AD"/>
        <Anchor>
          <Comment id="{E185D1AA-BFBD-4EC6-B2C5-EE7F8E71DBB8}"/>
        </Anchor>
        <Create/>
      </Event>
      <Event time="2025-11-06T13:42:33.53" id="{7AFFF024-006A-45A9-8813-B986D2710F80}">
        <Attribution userId="S::tim.michael@transformco.com::d76fa418-4534-42b9-ae71-bf257dbcce54" userName="Michael, Tim" userProvider="AD"/>
        <Anchor>
          <Comment id="{E185D1AA-BFBD-4EC6-B2C5-EE7F8E71DBB8}"/>
        </Anchor>
        <Assign userId="S::Howard.Anderson@transformco.com::1edd89d2-600a-4155-aec9-785aaf076103" userName="Anderson, Rob" userProvider="AD"/>
      </Event>
      <Event time="2025-11-06T13:42:33.53" id="{48B5F54E-883F-48B3-8927-F7881E89B500}">
        <Attribution userId="S::tim.michael@transformco.com::d76fa418-4534-42b9-ae71-bf257dbcce54" userName="Michael, Tim" userProvider="AD"/>
        <Anchor>
          <Comment id="{E185D1AA-BFBD-4EC6-B2C5-EE7F8E71DBB8}"/>
        </Anchor>
        <SetTitle title="@Anderson, Rob WHO approved this rental for an oil change and tires? This is NOT an approved reason for a rental. "/>
      </Event>
      <Event time="2025-11-06T14:02:07.55" id="{AC11154E-D15D-4ADC-9467-A53480C00940}">
        <Attribution userId="S::tim.michael@transformco.com::d76fa418-4534-42b9-ae71-bf257dbcce54" userName="Michael, Tim" userProvider="AD"/>
        <Progress percentComplete="100"/>
      </Event>
    </History>
  </Task>
  <Task id="{420B3BFB-9E5F-4C8B-8199-CBDFA14D41AB}">
    <Anchor>
      <Comment id="{A0ECAB9F-03D7-438D-9AFD-CE7588E523FA}"/>
    </Anchor>
    <History>
      <Event time="2025-11-14T13:30:13.87" id="{B7E2A88C-ED76-4B23-892C-115D0CBDA962}">
        <Attribution userId="S::tim.michael@transformco.com::d76fa418-4534-42b9-ae71-bf257dbcce54" userName="Michael, Tim" userProvider="AD"/>
        <Anchor>
          <Comment id="{A0ECAB9F-03D7-438D-9AFD-CE7588E523FA}"/>
        </Anchor>
        <Create/>
      </Event>
      <Event time="2025-11-14T13:30:13.87" id="{AB1BB939-0B90-46C3-8FC9-1A848EDB44DC}">
        <Attribution userId="S::tim.michael@transformco.com::d76fa418-4534-42b9-ae71-bf257dbcce54" userName="Michael, Tim" userProvider="AD"/>
        <Anchor>
          <Comment id="{A0ECAB9F-03D7-438D-9AFD-CE7588E523FA}"/>
        </Anchor>
        <Assign userId="S::John.Childres@transformco.com::23e7c719-33d2-496a-9095-c69a5aa4a511" userName="Childres, John D" userProvider="AD"/>
      </Event>
      <Event time="2025-11-14T13:30:13.87" id="{2104A8FB-3458-46B2-B8A6-F618AD1252FE}">
        <Attribution userId="S::tim.michael@transformco.com::d76fa418-4534-42b9-ae71-bf257dbcce54" userName="Michael, Tim" userProvider="AD"/>
        <Anchor>
          <Comment id="{A0ECAB9F-03D7-438D-9AFD-CE7588E523FA}"/>
        </Anchor>
        <SetTitle title="@Childres, John D "/>
      </Event>
    </History>
  </Task>
</Tasks>
</file>

<file path=xl/drawings/drawing1.xml><?xml version="1.0" encoding="utf-8"?>
<xdr:wsDr xmlns:xdr="http://schemas.openxmlformats.org/drawingml/2006/spreadsheetDrawing" xmlns:a="http://schemas.openxmlformats.org/drawingml/2006/main">
  <xdr:twoCellAnchor editAs="oneCell">
    <xdr:from>
      <xdr:col>15</xdr:col>
      <xdr:colOff>333375</xdr:colOff>
      <xdr:row>1</xdr:row>
      <xdr:rowOff>0</xdr:rowOff>
    </xdr:from>
    <xdr:to>
      <xdr:col>19</xdr:col>
      <xdr:colOff>177800</xdr:colOff>
      <xdr:row>14</xdr:row>
      <xdr:rowOff>113665</xdr:rowOff>
    </xdr:to>
    <mc:AlternateContent xmlns:mc="http://schemas.openxmlformats.org/markup-compatibility/2006" xmlns:a14="http://schemas.microsoft.com/office/drawing/2010/main">
      <mc:Choice Requires="a14">
        <xdr:graphicFrame macro="">
          <xdr:nvGraphicFramePr>
            <xdr:cNvPr id="7" name="Date of this request">
              <a:extLst>
                <a:ext uri="{FF2B5EF4-FFF2-40B4-BE49-F238E27FC236}">
                  <a16:creationId xmlns:a16="http://schemas.microsoft.com/office/drawing/2014/main" id="{81D1FA98-1BB9-227C-7996-7A2C5B5359FF}"/>
                </a:ext>
              </a:extLst>
            </xdr:cNvPr>
            <xdr:cNvGraphicFramePr/>
          </xdr:nvGraphicFramePr>
          <xdr:xfrm>
            <a:off x="0" y="0"/>
            <a:ext cx="0" cy="0"/>
          </xdr:xfrm>
          <a:graphic>
            <a:graphicData uri="http://schemas.microsoft.com/office/drawing/2010/slicer">
              <sle:slicer xmlns:sle="http://schemas.microsoft.com/office/drawing/2010/slicer" name="Date of this request"/>
            </a:graphicData>
          </a:graphic>
        </xdr:graphicFrame>
      </mc:Choice>
      <mc:Fallback xmlns="">
        <xdr:sp macro="" textlink="">
          <xdr:nvSpPr>
            <xdr:cNvPr id="0" name=""/>
            <xdr:cNvSpPr>
              <a:spLocks noTextEdit="1"/>
            </xdr:cNvSpPr>
          </xdr:nvSpPr>
          <xdr:spPr>
            <a:xfrm>
              <a:off x="14525625" y="209550"/>
              <a:ext cx="3162300" cy="3038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553719</xdr:colOff>
      <xdr:row>0</xdr:row>
      <xdr:rowOff>157480</xdr:rowOff>
    </xdr:from>
    <xdr:to>
      <xdr:col>27</xdr:col>
      <xdr:colOff>74929</xdr:colOff>
      <xdr:row>14</xdr:row>
      <xdr:rowOff>11430</xdr:rowOff>
    </xdr:to>
    <mc:AlternateContent xmlns:mc="http://schemas.openxmlformats.org/markup-compatibility/2006" xmlns:a14="http://schemas.microsoft.com/office/drawing/2010/main">
      <mc:Choice Requires="a14">
        <xdr:graphicFrame macro="">
          <xdr:nvGraphicFramePr>
            <xdr:cNvPr id="5" name="Rental Approved">
              <a:extLst>
                <a:ext uri="{FF2B5EF4-FFF2-40B4-BE49-F238E27FC236}">
                  <a16:creationId xmlns:a16="http://schemas.microsoft.com/office/drawing/2014/main" id="{0AC376E8-C8CE-377E-076F-3A50DFF0A096}"/>
                </a:ext>
              </a:extLst>
            </xdr:cNvPr>
            <xdr:cNvGraphicFramePr/>
          </xdr:nvGraphicFramePr>
          <xdr:xfrm>
            <a:off x="0" y="0"/>
            <a:ext cx="0" cy="0"/>
          </xdr:xfrm>
          <a:graphic>
            <a:graphicData uri="http://schemas.microsoft.com/office/drawing/2010/slicer">
              <sle:slicer xmlns:sle="http://schemas.microsoft.com/office/drawing/2010/slicer" name="Rental Approved"/>
            </a:graphicData>
          </a:graphic>
        </xdr:graphicFrame>
      </mc:Choice>
      <mc:Fallback xmlns="">
        <xdr:sp macro="" textlink="">
          <xdr:nvSpPr>
            <xdr:cNvPr id="0" name=""/>
            <xdr:cNvSpPr>
              <a:spLocks noTextEdit="1"/>
            </xdr:cNvSpPr>
          </xdr:nvSpPr>
          <xdr:spPr>
            <a:xfrm>
              <a:off x="20111719" y="157480"/>
              <a:ext cx="4855210" cy="325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520065</xdr:colOff>
      <xdr:row>15</xdr:row>
      <xdr:rowOff>132081</xdr:rowOff>
    </xdr:from>
    <xdr:to>
      <xdr:col>27</xdr:col>
      <xdr:colOff>44450</xdr:colOff>
      <xdr:row>24</xdr:row>
      <xdr:rowOff>41276</xdr:rowOff>
    </xdr:to>
    <mc:AlternateContent xmlns:mc="http://schemas.openxmlformats.org/markup-compatibility/2006" xmlns:a14="http://schemas.microsoft.com/office/drawing/2010/main">
      <mc:Choice Requires="a14">
        <xdr:graphicFrame macro="">
          <xdr:nvGraphicFramePr>
            <xdr:cNvPr id="4" name="Unit Number">
              <a:extLst>
                <a:ext uri="{FF2B5EF4-FFF2-40B4-BE49-F238E27FC236}">
                  <a16:creationId xmlns:a16="http://schemas.microsoft.com/office/drawing/2014/main" id="{10AE0022-28E7-3B93-CD69-2AC875A081AF}"/>
                </a:ext>
              </a:extLst>
            </xdr:cNvPr>
            <xdr:cNvGraphicFramePr/>
          </xdr:nvGraphicFramePr>
          <xdr:xfrm>
            <a:off x="0" y="0"/>
            <a:ext cx="0" cy="0"/>
          </xdr:xfrm>
          <a:graphic>
            <a:graphicData uri="http://schemas.microsoft.com/office/drawing/2010/slicer">
              <sle:slicer xmlns:sle="http://schemas.microsoft.com/office/drawing/2010/slicer" name="Unit Number"/>
            </a:graphicData>
          </a:graphic>
        </xdr:graphicFrame>
      </mc:Choice>
      <mc:Fallback xmlns="">
        <xdr:sp macro="" textlink="">
          <xdr:nvSpPr>
            <xdr:cNvPr id="0" name=""/>
            <xdr:cNvSpPr>
              <a:spLocks noTextEdit="1"/>
            </xdr:cNvSpPr>
          </xdr:nvSpPr>
          <xdr:spPr>
            <a:xfrm>
              <a:off x="20078065" y="3535681"/>
              <a:ext cx="4858385" cy="228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479426</xdr:colOff>
      <xdr:row>14</xdr:row>
      <xdr:rowOff>127000</xdr:rowOff>
    </xdr:from>
    <xdr:to>
      <xdr:col>19</xdr:col>
      <xdr:colOff>323851</xdr:colOff>
      <xdr:row>19</xdr:row>
      <xdr:rowOff>195580</xdr:rowOff>
    </xdr:to>
    <mc:AlternateContent xmlns:mc="http://schemas.openxmlformats.org/markup-compatibility/2006" xmlns:a14="http://schemas.microsoft.com/office/drawing/2010/main">
      <mc:Choice Requires="a14">
        <xdr:graphicFrame macro="">
          <xdr:nvGraphicFramePr>
            <xdr:cNvPr id="25" name="New Rental or Extension">
              <a:extLst>
                <a:ext uri="{FF2B5EF4-FFF2-40B4-BE49-F238E27FC236}">
                  <a16:creationId xmlns:a16="http://schemas.microsoft.com/office/drawing/2014/main" id="{C2FB0949-AF7B-F3B1-ED05-1F374C144D6C}"/>
                </a:ext>
              </a:extLst>
            </xdr:cNvPr>
            <xdr:cNvGraphicFramePr/>
          </xdr:nvGraphicFramePr>
          <xdr:xfrm>
            <a:off x="0" y="0"/>
            <a:ext cx="0" cy="0"/>
          </xdr:xfrm>
          <a:graphic>
            <a:graphicData uri="http://schemas.microsoft.com/office/drawing/2010/slicer">
              <sle:slicer xmlns:sle="http://schemas.microsoft.com/office/drawing/2010/slicer" name="New Rental or Extension"/>
            </a:graphicData>
          </a:graphic>
        </xdr:graphicFrame>
      </mc:Choice>
      <mc:Fallback xmlns="">
        <xdr:sp macro="" textlink="">
          <xdr:nvSpPr>
            <xdr:cNvPr id="0" name=""/>
            <xdr:cNvSpPr>
              <a:spLocks noTextEdit="1"/>
            </xdr:cNvSpPr>
          </xdr:nvSpPr>
          <xdr:spPr>
            <a:xfrm>
              <a:off x="18239106" y="3332480"/>
              <a:ext cx="1642745" cy="1610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229235</xdr:colOff>
      <xdr:row>14</xdr:row>
      <xdr:rowOff>181610</xdr:rowOff>
    </xdr:from>
    <xdr:to>
      <xdr:col>17</xdr:col>
      <xdr:colOff>245110</xdr:colOff>
      <xdr:row>21</xdr:row>
      <xdr:rowOff>27940</xdr:rowOff>
    </xdr:to>
    <mc:AlternateContent xmlns:mc="http://schemas.openxmlformats.org/markup-compatibility/2006" xmlns:a14="http://schemas.microsoft.com/office/drawing/2010/main">
      <mc:Choice Requires="a14">
        <xdr:graphicFrame macro="">
          <xdr:nvGraphicFramePr>
            <xdr:cNvPr id="24" name="Truck Breakdown or New Hire">
              <a:extLst>
                <a:ext uri="{FF2B5EF4-FFF2-40B4-BE49-F238E27FC236}">
                  <a16:creationId xmlns:a16="http://schemas.microsoft.com/office/drawing/2014/main" id="{98960E7F-3B10-9BA0-73D2-92254B8ADCD2}"/>
                </a:ext>
              </a:extLst>
            </xdr:cNvPr>
            <xdr:cNvGraphicFramePr/>
          </xdr:nvGraphicFramePr>
          <xdr:xfrm>
            <a:off x="0" y="0"/>
            <a:ext cx="0" cy="0"/>
          </xdr:xfrm>
          <a:graphic>
            <a:graphicData uri="http://schemas.microsoft.com/office/drawing/2010/slicer">
              <sle:slicer xmlns:sle="http://schemas.microsoft.com/office/drawing/2010/slicer" name="Truck Breakdown or New Hire"/>
            </a:graphicData>
          </a:graphic>
        </xdr:graphicFrame>
      </mc:Choice>
      <mc:Fallback xmlns="">
        <xdr:sp macro="" textlink="">
          <xdr:nvSpPr>
            <xdr:cNvPr id="0" name=""/>
            <xdr:cNvSpPr>
              <a:spLocks noTextEdit="1"/>
            </xdr:cNvSpPr>
          </xdr:nvSpPr>
          <xdr:spPr>
            <a:xfrm>
              <a:off x="16190595" y="3387090"/>
              <a:ext cx="1814195"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hn" id="{56FFCD66-56C9-4070-B27B-CAAFB23483C3}">
    <nsvFilter filterId="{604B0D58-4B82-4680-A7B4-7B94BB158803}" ref="A1:V5005" tableId="2"/>
  </namedSheetView>
  <namedSheetView name="Oscar" id="{FBBF2213-0E38-4059-9B0B-34805E22B9D6}">
    <nsvFilter filterId="{604B0D58-4B82-4680-A7B4-7B94BB158803}" ref="A1:V5005" tableId="2"/>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hn" id="{EF1A8435-2A95-4462-B8BD-282A5A82ED81}">
    <nsvFilter filterId="{461DA863-00E5-45F2-9166-8DEA7640DEA4}" ref="A1:I343" tableId="0">
      <sortRules>
        <sortRule colId="0">
          <sortCondition ref="A1:A343"/>
        </sortRule>
      </sortRules>
    </nsvFilter>
  </namedSheetView>
  <namedSheetView name="Oscar" id="{CA953A4D-877F-4AE2-9265-96402D223616}">
    <nsvFilter filterId="{461DA863-00E5-45F2-9166-8DEA7640DEA4}" ref="A1:I343" tableId="0">
      <sortRules>
        <sortRule colId="2">
          <sortCondition ref="C1:C343"/>
        </sortRule>
      </sortRules>
    </nsvFilter>
  </namedSheetView>
</namedSheetViews>
</file>

<file path=xl/persons/person.xml><?xml version="1.0" encoding="utf-8"?>
<personList xmlns="http://schemas.microsoft.com/office/spreadsheetml/2018/threadedcomments" xmlns:x="http://schemas.openxmlformats.org/spreadsheetml/2006/main">
  <person displayName="Tim Michael" id="{DFA45F02-C300-4FBF-8F4E-C458AD988CBA}" userId="9aae552d0a89f689" providerId="Windows Live"/>
  <person displayName="Michael, Tim" id="{EE79FA17-399E-4A28-AABA-75C98DACD9EC}" userId="tim.michael@transformco.com" providerId="PeoplePicker"/>
  <person displayName="Childres, John D" id="{CF16856C-C3ED-4F1C-BD05-73AB7AACAE1E}" userId="John.Childres@transformco.com" providerId="PeoplePicker"/>
  <person displayName="Anderson, Rob" id="{C0AED66C-49E2-48BB-BD1B-3027265439A3}" userId="Howard.Anderson@transformco.com" providerId="PeoplePicker"/>
  <person displayName="Ashwini, Jakkula" id="{AB2DFE62-C7BB-4006-AB08-7E482BFF40E0}" userId="Jakkula.Ashwini@transformco.com" providerId="PeoplePicker"/>
  <person displayName="Pathania, Vikram" id="{9F2D96A9-5C2E-46F2-9D7D-124860D7175F}" userId="Vikram.Pathania@transformco.com" providerId="PeoplePicker"/>
  <person displayName="Michael, Tim" id="{791A2E04-9D3B-4F9D-B075-24DC9C33D3BB}" userId="S::tim.michael@transformco.com::d76fa418-4534-42b9-ae71-bf257dbcce54" providerId="AD"/>
  <person displayName="Anderson, Rob" id="{8278D39E-5832-4904-8A6F-217E35BCC882}" userId="S::howard.anderson@transformco.com::1edd89d2-600a-4155-aec9-785aaf07610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9.917447800923" createdVersion="8" refreshedVersion="8" minRefreshableVersion="3" recordCount="2261" xr:uid="{DCF220AB-FE36-4F66-A66D-F01019282A29}">
  <cacheSource type="worksheet">
    <worksheetSource ref="A1:W1048576" sheet="Rental Approvals "/>
  </cacheSource>
  <cacheFields count="25">
    <cacheField name="Date of this request" numFmtId="14">
      <sharedItems containsNonDate="0" containsDate="1" containsString="0" containsBlank="1" minDate="2025-09-18T00:00:00" maxDate="2067-11-04T00:00:00" count="12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18T00:00:00"/>
        <d v="2025-10-20T00:00:00"/>
        <d v="2025-10-21T00:00:00"/>
        <d v="2025-10-22T00:00:00"/>
        <d v="2025-10-23T00:00:00"/>
        <d v="2025-10-24T00:00:00"/>
        <d v="2025-10-27T00:00:00"/>
        <d v="2025-10-28T00:00:00"/>
        <d v="2025-10-29T00:00:00"/>
        <d v="2025-10-30T00:00:00"/>
        <d v="2025-10-31T00:00:00"/>
        <d v="2025-11-0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6T00:00:00"/>
        <d v="2025-12-08T00:00:00"/>
        <d v="2025-12-09T00:00:00"/>
        <d v="2025-12-10T00:00:00"/>
        <d v="2025-12-11T00:00:00"/>
        <d v="2025-12-12T00:00:00"/>
        <d v="2025-12-15T00:00:00"/>
        <d v="2025-12-16T00:00:00"/>
        <d v="2025-12-17T00:00:00"/>
        <d v="2025-12-18T00:00:00"/>
        <d v="2025-12-19T00:00:00"/>
        <d v="2025-12-20T00:00:00"/>
        <d v="2025-12-22T00:00:00"/>
        <d v="2025-12-23T00:00:00"/>
        <d v="2025-12-24T00:00:00"/>
        <d v="2025-12-26T00:00:00"/>
        <d v="2025-12-29T00:00:00"/>
        <d v="2025-12-30T00:00:00"/>
        <d v="2025-12-31T00:00:00"/>
        <d v="2026-01-02T00:00:00"/>
        <d v="2026-01-05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m/>
        <d v="2067-11-03T00:00:00" u="1"/>
      </sharedItems>
      <fieldGroup par="24"/>
    </cacheField>
    <cacheField name="Van Rental PO is opened up on in Holman" numFmtId="0">
      <sharedItems containsBlank="1" containsMixedTypes="1" containsNumber="1" containsInteger="1" minValue="6008" maxValue="246091"/>
    </cacheField>
    <cacheField name="Name" numFmtId="0">
      <sharedItems containsBlank="1" containsMixedTypes="1" containsNumber="1" containsInteger="1" minValue="23307" maxValue="23307"/>
    </cacheField>
    <cacheField name="Enterprise ID" numFmtId="0">
      <sharedItems containsDate="1" containsBlank="1" containsMixedTypes="1" minDate="2025-12-29T00:00:00" maxDate="2025-12-30T00:00:00"/>
    </cacheField>
    <cacheField name="Trim Van Num" numFmtId="0">
      <sharedItems containsBlank="1" containsMixedTypes="1" containsNumber="1" containsInteger="1" minValue="82" maxValue="47298"/>
    </cacheField>
    <cacheField name="Tech Ph Num" numFmtId="0">
      <sharedItems containsBlank="1" containsMixedTypes="1" containsNumber="1" containsInteger="1" minValue="0" maxValue="9899062145"/>
    </cacheField>
    <cacheField name="Van assigned in TPMS" numFmtId="164">
      <sharedItems containsBlank="1" containsMixedTypes="1" containsNumber="1" containsInteger="1" minValue="0" maxValue="46691"/>
    </cacheField>
    <cacheField name="Start Rental Date" numFmtId="0">
      <sharedItems containsDate="1" containsBlank="1" containsMixedTypes="1" minDate="2025-05-19T00:00:00" maxDate="2027-06-22T00:00:00"/>
    </cacheField>
    <cacheField name="Repair Location" numFmtId="0">
      <sharedItems containsBlank="1" longText="1"/>
    </cacheField>
    <cacheField name="ISSUE: " numFmtId="0">
      <sharedItems containsBlank="1" longText="1"/>
    </cacheField>
    <cacheField name="Permanent Solution in place: " numFmtId="0">
      <sharedItems containsBlank="1" longText="1"/>
    </cacheField>
    <cacheField name="AMS updated: " numFmtId="0">
      <sharedItems containsBlank="1" containsMixedTypes="1" containsNumber="1" containsInteger="1" minValue="9209617156" maxValue="9209617156"/>
    </cacheField>
    <cacheField name="Fleet Tracker Updated" numFmtId="0">
      <sharedItems containsBlank="1"/>
    </cacheField>
    <cacheField name="Rental Approved" numFmtId="0">
      <sharedItems containsBlank="1" count="18">
        <s v="No"/>
        <s v="Yes"/>
        <s v="No - go get the van at PEP BOYS, 1001 BRECKENRIDGE LN, LOUISVILLE KY 40207"/>
        <m/>
        <s v="Holding on rental?"/>
        <s v="Call shop first please"/>
        <s v="Not Approved - use a different vehicle for rental, if one is still needed - where is truck 23304?"/>
        <s v="No  "/>
        <s v="NO - Why not go pick up the van? It's ready. "/>
        <s v="NO - add to Monday.com"/>
        <s v="No, tech to return rental tomorrow 10/17"/>
        <s v="NOT HERTZ"/>
        <s v="Contact John C"/>
        <s v="No - Jennifer got tech a spare"/>
        <s v="May have other van, approval pending"/>
        <s v="Already renewed as 61745"/>
        <s v="New Rental"/>
        <s v="No - find out where the van is….is it at PEP BOYS, 17015 TORRENCE AVE, LANSING IL 60438? " u="1"/>
      </sharedItems>
    </cacheField>
    <cacheField name="Approved in Holman" numFmtId="0">
      <sharedItems containsBlank="1"/>
    </cacheField>
    <cacheField name="Unit Number" numFmtId="0">
      <sharedItems containsBlank="1" count="30">
        <s v="Not-in-TPMS"/>
        <s v="0008555"/>
        <s v="0008147"/>
        <s v="0007108"/>
        <s v="0004766"/>
        <s v="0007084"/>
        <s v="0008035"/>
        <s v="0008206"/>
        <s v="0008420"/>
        <s v="0007435"/>
        <s v="0008184"/>
        <s v="0006141"/>
        <s v="0007744"/>
        <s v="0008175"/>
        <s v="0008366"/>
        <s v="0007995"/>
        <s v="0008380"/>
        <s v="0008096"/>
        <s v="0008220"/>
        <s v="0008107"/>
        <s v="0008228"/>
        <s v="0008162"/>
        <s v="0007670"/>
        <s v="0007088"/>
        <s v="0008169"/>
        <s v="0008309"/>
        <s v="0007983"/>
        <s v="0007323"/>
        <s v="0008158"/>
        <m/>
      </sharedItems>
    </cacheField>
    <cacheField name="Team Members" numFmtId="0">
      <sharedItems containsBlank="1"/>
    </cacheField>
    <cacheField name="Existing RENTAL opened on truck #" numFmtId="0">
      <sharedItems containsDate="1" containsBlank="1" containsMixedTypes="1" minDate="2025-06-19T00:00:00" maxDate="2025-12-11T00:00:00"/>
    </cacheField>
    <cacheField name="New Rental or Extension" numFmtId="0">
      <sharedItems containsBlank="1" count="3">
        <s v="Rental Extension Request"/>
        <s v="New Rental"/>
        <m/>
      </sharedItems>
    </cacheField>
    <cacheField name="Truck Breakdown or New Hire" numFmtId="0">
      <sharedItems containsBlank="1" count="6">
        <s v="New Hire Rental"/>
        <s v="Truck Breakdown"/>
        <m/>
        <s v="/" u="1"/>
        <s v="New Hire" u="1"/>
        <e v="#VALUE!" u="1"/>
      </sharedItems>
    </cacheField>
    <cacheField name="Existing Rental open for How long?" numFmtId="0">
      <sharedItems containsBlank="1"/>
    </cacheField>
    <cacheField name="Tech Service Date" numFmtId="0">
      <sharedItems containsDate="1" containsBlank="1" containsMixedTypes="1" minDate="1968-04-16T00:00:00" maxDate="2025-11-24T00:00:00"/>
    </cacheField>
    <cacheField name="Field23" caption="Field23" numFmtId="0">
      <sharedItems containsNonDate="0" containsString="0" containsBlank="1"/>
    </cacheField>
    <cacheField name="Days (Date of this request)" numFmtId="0" databaseField="0">
      <fieldGroup base="0">
        <rangePr groupBy="days" startDate="2025-09-18T00:00:00" endDate="2026-02-27T00:00:00"/>
        <groupItems count="368">
          <s v="&lt;9/1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7/2026"/>
        </groupItems>
      </fieldGroup>
    </cacheField>
    <cacheField name="Months (Date of this request)" numFmtId="0" databaseField="0">
      <fieldGroup base="0">
        <rangePr groupBy="months" startDate="2025-09-18T00:00:00" endDate="2026-02-27T00:00:00"/>
        <groupItems count="14">
          <s v="&lt;9/18/2025"/>
          <s v="Jan"/>
          <s v="Feb"/>
          <s v="Mar"/>
          <s v="Apr"/>
          <s v="May"/>
          <s v="Jun"/>
          <s v="Jul"/>
          <s v="Aug"/>
          <s v="Sep"/>
          <s v="Oct"/>
          <s v="Nov"/>
          <s v="Dec"/>
          <s v="&gt;2/27/2026"/>
        </groupItems>
      </fieldGroup>
    </cacheField>
  </cacheFields>
  <extLst>
    <ext xmlns:x14="http://schemas.microsoft.com/office/spreadsheetml/2009/9/main" uri="{725AE2AE-9491-48be-B2B4-4EB974FC3084}">
      <x14:pivotCacheDefinition pivotCacheId="425229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1">
  <r>
    <x v="0"/>
    <n v="46634"/>
    <s v="MCKENZIE, ANTHONY"/>
    <s v="AMCKENZ"/>
    <s v="46634"/>
    <s v="Not-in-TPMS"/>
    <s v="Not-in-TPMS"/>
    <d v="2025-08-18T00:00:00"/>
    <s v="Van 46634 looks like it is ready to go - located at: NH A MCKENZIE JR  PEP BOYS 17050 NW 57TH AVE"/>
    <s v="No van assigned in TPMS; Tech is in rental "/>
    <s v="Assign van in TPMS - "/>
    <s v="Yes"/>
    <m/>
    <x v="0"/>
    <s v="Yes"/>
    <x v="0"/>
    <s v="Not-in-TPMS"/>
    <s v="Not Open On 12.11"/>
    <x v="0"/>
    <x v="0"/>
    <s v="Not Open On 12.11"/>
    <s v="EitherNewHire or Termed"/>
    <m/>
  </r>
  <r>
    <x v="0"/>
    <n v="46146"/>
    <s v="Dilan Abreu"/>
    <s v="DABREU"/>
    <s v="46146"/>
    <n v="7735520093"/>
    <s v="021159"/>
    <d v="2025-09-11T00:00:00"/>
    <s v="New hire -  Truck is assigned in TPMS - was moved to Tulsa Ok - 907 NORTH F STREET, MUSKOGEE, OK, 74403 - this is RFARRO house - Samsara shows this van is there also"/>
    <m/>
    <s v="46146 has been moved to OK - need another van for this new hire tech"/>
    <s v="Yes"/>
    <m/>
    <x v="1"/>
    <s v="Yes"/>
    <x v="1"/>
    <s v="Monica, Cheryl &amp; Machell"/>
    <s v="Not Open On 12.11"/>
    <x v="0"/>
    <x v="0"/>
    <s v="Not Open On 12.11"/>
    <d v="2025-08-31T00:00:00"/>
    <m/>
  </r>
  <r>
    <x v="0"/>
    <n v="61679"/>
    <s v="JUAREZ, ELIJAH"/>
    <s v="EJUAREZ"/>
    <s v="61679"/>
    <n v="9154330595"/>
    <s v="061679"/>
    <d v="2025-08-29T00:00:00"/>
    <s v="AAMCO TOTAL CAR CARE 1407 LOMALAND DR #102 EL PASO TX 79935"/>
    <s v="Rear Diff on order will arrive 10/28"/>
    <s v="Rob Anderson: WHY is tech in a rental when van was approved for repair 8/29. Transmission slipping PO was voided - is this actually a declined repair?? this is actually a rear diff that is on order expected delivery date is 10/28"/>
    <s v="Yes"/>
    <m/>
    <x v="1"/>
    <s v="Yes"/>
    <x v="2"/>
    <s v="Carol &amp; Tasha"/>
    <d v="2025-12-02T00:00:00"/>
    <x v="0"/>
    <x v="1"/>
    <s v="ELIJAH JUAREZ"/>
    <d v="2022-09-01T00:00:00"/>
    <m/>
  </r>
  <r>
    <x v="0"/>
    <n v="36108"/>
    <s v="GOMEZ, JOHN"/>
    <s v="JGOMEZ"/>
    <s v="36108"/>
    <s v="Not-in-TPMS"/>
    <s v="Not-in-TPMS"/>
    <s v="New Rental"/>
    <s v="Rental - JGOMEZ in rental - Van location is unknown - need to find out where this van is - no PO open in Holman except for the rental PO (Last known location is: 12392 EASTLINE ROAD, TRENTON, TX, 75490)"/>
    <s v="Tech does not have a permanent van assignment - this truck was used as a random truck assignment- Tech needs a permanent van"/>
    <s v="Find a permanent van for this tech"/>
    <s v="Yes"/>
    <m/>
    <x v="1"/>
    <s v="Yes"/>
    <x v="0"/>
    <s v="Not-in-TPMS"/>
    <s v="Not Open On 12.11"/>
    <x v="1"/>
    <x v="0"/>
    <s v="Not Open On 12.11"/>
    <s v="EitherNewHire or Termed"/>
    <m/>
  </r>
  <r>
    <x v="0"/>
    <n v="21091"/>
    <s v="JOHNNY QUACH"/>
    <s v="JQUACH"/>
    <s v="21091"/>
    <n v="6262032405"/>
    <s v="021091"/>
    <m/>
    <s v="PEP BOYS 11937 E VALLEY BLVD EL MONTE CA 91732"/>
    <s v="PO approved on 9/16 - "/>
    <s v="Tech JQUACH in rental 9/16 - PO approved 9/17 - rental extended 9/18 - tire only repair - get out of the shop asap"/>
    <s v="Yes"/>
    <m/>
    <x v="1"/>
    <s v="Yes"/>
    <x v="3"/>
    <s v="Carol &amp; Tasha"/>
    <s v="Not Open On 12.11"/>
    <x v="0"/>
    <x v="1"/>
    <s v="Not Open On 12.11"/>
    <d v="2011-08-30T00:00:00"/>
    <m/>
  </r>
  <r>
    <x v="0"/>
    <n v="46835"/>
    <s v="HARTLEY, JONATHAN"/>
    <s v="JHARTLE"/>
    <s v="46835"/>
    <n v="8287230074"/>
    <s v="046835"/>
    <m/>
    <s v="DALE EARNHART CHEVROLET, PO BOX 1250, NEWTON NC 28658 - no estimate since 8/27 "/>
    <s v="Tech in rental - repair at Chevrolet - has no estimate to approve"/>
    <s v="Get van repaired and tech out of rental "/>
    <s v="Yes"/>
    <m/>
    <x v="1"/>
    <s v="Yes"/>
    <x v="4"/>
    <s v="Rob &amp; Andrea"/>
    <s v="Not Open On 12.11"/>
    <x v="0"/>
    <x v="1"/>
    <s v="Not Open On 12.11"/>
    <d v="2024-07-28T00:00:00"/>
    <m/>
  </r>
  <r>
    <x v="0"/>
    <n v="36161"/>
    <s v="GREGORY, KENTREL"/>
    <s v="KGREGOR"/>
    <s v="36161"/>
    <n v="5028302709"/>
    <s v="036161"/>
    <d v="2025-09-09T00:00:00"/>
    <s v="Rental extension request - van is repaired and is at: PEP BOYS, 1001 BRECKENRIDGE LN, LOUISVILLE KY 40207"/>
    <m/>
    <s v="36161 needs to be assigned to this tech and he needs to pick up the van"/>
    <s v="Yes"/>
    <m/>
    <x v="2"/>
    <s v="Yes"/>
    <x v="4"/>
    <s v="Rob &amp; Andrea"/>
    <s v="Not Open On 12.11"/>
    <x v="0"/>
    <x v="0"/>
    <s v="Not Open On 12.11"/>
    <d v="2025-08-24T00:00:00"/>
    <m/>
  </r>
  <r>
    <x v="0"/>
    <n v="36003"/>
    <s v="Fazil Hamza"/>
    <s v="FHAMZA"/>
    <s v="36003"/>
    <n v="7323185436"/>
    <s v="046509"/>
    <d v="2025-06-30T00:00:00"/>
    <s v="Van was approved for major repair on 2.20.2025. Need repair status LINDSAY CHEVROLET INC, 15605 JEFFERSON DAVIS HWY, WOODBRIDGE VA 22191"/>
    <s v="Last PO approval was 4687.45 on 8/28 0 need final repair status"/>
    <s v="Tech to get 46509 back to him and release 36003 for another tech"/>
    <s v="Yes"/>
    <m/>
    <x v="1"/>
    <s v="Yes"/>
    <x v="5"/>
    <s v="Monica, Cheryl &amp; Machell"/>
    <d v="2025-12-01T00:00:00"/>
    <x v="0"/>
    <x v="1"/>
    <s v="FAZIL HAMZA"/>
    <d v="2021-01-13T00:00:00"/>
    <m/>
  </r>
  <r>
    <x v="0"/>
    <n v="47164"/>
    <s v="Alan Hollis"/>
    <s v="AHOLLIS"/>
    <s v="47164"/>
    <n v="7064020229"/>
    <s v="046702"/>
    <d v="2025-07-11T00:00:00"/>
    <s v="This is not assigned to this tech - he's getting 46702? "/>
    <s v="Last service PO is in Pepboys - repaired on 5/30"/>
    <s v="Assign truck 46702 in TPMS"/>
    <s v="Yes"/>
    <m/>
    <x v="0"/>
    <s v="Yes"/>
    <x v="6"/>
    <s v="Rob &amp; Andrea"/>
    <s v="Not Open On 12.11"/>
    <x v="0"/>
    <x v="1"/>
    <s v="Not Open On 12.11"/>
    <d v="2025-07-06T00:00:00"/>
    <m/>
  </r>
  <r>
    <x v="0"/>
    <n v="21187"/>
    <s v="London Williams"/>
    <s v="LWILLI3"/>
    <s v="21187"/>
    <n v="2253371244"/>
    <s v="023686"/>
    <s v="New Rental"/>
    <s v="AMS showed van was at PEP BOYS 12200 I-10 SERVICE RD , NEW ORLEANS, LA, 70128 for 2nd opinion- Banner Chevrolet kept the van for a long time and didn't repair - New info says van is at Otter Self Storage - 9425 Burbank Dr, Baton Rouge, LA 70810_x000a_ "/>
    <s v="Tech assigned van 23686, but has 21187 listed as rental. 21187 is at Pep Boys for 2nd opinion - "/>
    <s v="No - needs a permanent van replacement - neither van is a good option (21187 nor 23686)"/>
    <s v="Yes"/>
    <m/>
    <x v="1"/>
    <s v="Yes"/>
    <x v="7"/>
    <s v="Monica, Cheryl &amp; Machell"/>
    <s v="Not Open On 12.11"/>
    <x v="1"/>
    <x v="1"/>
    <s v="Not Open On 12.11"/>
    <d v="2025-06-08T00:00:00"/>
    <m/>
  </r>
  <r>
    <x v="0"/>
    <n v="22234"/>
    <s v="Jonathan Washabaugh"/>
    <s v="JWASHAB"/>
    <s v="22234"/>
    <n v="8599131963"/>
    <s v="037176"/>
    <d v="2025-09-15T00:00:00"/>
    <s v="Tech in rental - 9/12 - at AAMCO - needs repair and get back to the tech"/>
    <m/>
    <s v="Get estimate and get repaired at AAMCO"/>
    <s v="Yes"/>
    <m/>
    <x v="1"/>
    <s v="Yes"/>
    <x v="4"/>
    <s v="Rob &amp; Andrea"/>
    <s v="Not Open On 12.11"/>
    <x v="0"/>
    <x v="1"/>
    <s v="Not Open On 12.11"/>
    <d v="2022-05-05T00:00:00"/>
    <m/>
  </r>
  <r>
    <x v="0"/>
    <n v="37125"/>
    <s v="Kareem Williams"/>
    <s v="KWILLI1"/>
    <s v="37125"/>
    <n v="2287602794"/>
    <s v="037125"/>
    <d v="2025-09-10T00:00:00"/>
    <s v="New hire - 9/2 start, 9/23 on route - need to set up transportation to get the tech and van connected - no OPEN pos on 37125"/>
    <s v="No van assigned in TPMS; Tech is in rental "/>
    <s v="Get him a permanent van asap - van is in Laurel, MS - going to Gulfport, MS - "/>
    <s v="Yes"/>
    <m/>
    <x v="1"/>
    <s v="Yes"/>
    <x v="7"/>
    <s v="Monica, Cheryl &amp; Machell"/>
    <d v="2025-11-10T00:00:00"/>
    <x v="0"/>
    <x v="0"/>
    <s v="KAREEM WILLIAMS"/>
    <d v="2025-08-31T00:00:00"/>
    <m/>
  </r>
  <r>
    <x v="0"/>
    <n v="61470"/>
    <s v="LARSON, CHRISTOPHER"/>
    <s v="CLARSON"/>
    <s v="61470"/>
    <n v="6605001207"/>
    <s v="046161"/>
    <d v="2025-08-27T00:00:00"/>
    <s v="Declined repair - after 2nd estimate - $9,794.76  - need permanent van assignment"/>
    <m/>
    <s v="Van will be declined repair $9,794.76 - need a permanent van assignment "/>
    <s v="Yes"/>
    <m/>
    <x v="1"/>
    <s v="Yes"/>
    <x v="8"/>
    <s v="Rob &amp; Andrea"/>
    <s v="Not Open On 12.11"/>
    <x v="0"/>
    <x v="1"/>
    <s v="Not Open On 12.11"/>
    <d v="2021-04-21T00:00:00"/>
    <m/>
  </r>
  <r>
    <x v="0"/>
    <n v="61015"/>
    <s v="SOKOLOWSKI, BERNARD"/>
    <s v="BSOKOLO"/>
    <s v="61015"/>
    <n v="7249536540"/>
    <s v="061016"/>
    <d v="2025-07-24T00:00:00"/>
    <s v="Tech in rental since 7/24 - is the van here: PEP BOYS 20229 ROUTE 19, CRANBERRY TWP, PA, 16066"/>
    <s v="Where is this van? Tech rental on 7/24 but no repair scheduled"/>
    <s v="Find van, get repair estimate"/>
    <s v="Yes"/>
    <m/>
    <x v="1"/>
    <s v="Yes"/>
    <x v="4"/>
    <s v="Rob &amp; Andrea"/>
    <s v="Not Open On 12.11"/>
    <x v="0"/>
    <x v="1"/>
    <s v="Not Open On 12.11"/>
    <d v="2001-12-30T00:00:00"/>
    <m/>
  </r>
  <r>
    <x v="0"/>
    <n v="36222"/>
    <s v="COMBS, GRANT"/>
    <s v="GCOMBS"/>
    <s v="36222"/>
    <s v="Not-in-TPMS"/>
    <s v="Not-in-TPMS"/>
    <d v="2025-06-20T00:00:00"/>
    <s v="Needs a windshield - approved on 9/15 in Holman - Safelite"/>
    <s v="Tech in rental since 6/20; What is the scheduled date for the windshield? "/>
    <s v="Tech in rental since 6/20- getting 61354 - just need windshield replaced and get tech out of rental into the van"/>
    <s v="Yes"/>
    <m/>
    <x v="1"/>
    <s v="Yes"/>
    <x v="0"/>
    <s v="Not-in-TPMS"/>
    <s v="Not Open On 12.11"/>
    <x v="0"/>
    <x v="0"/>
    <s v="Not Open On 12.11"/>
    <s v="EitherNewHire or Termed"/>
    <m/>
  </r>
  <r>
    <x v="0"/>
    <n v="36305"/>
    <s v="Francis Grejdus"/>
    <s v="FGREJDU"/>
    <s v="36305"/>
    <n v="8655009637"/>
    <s v="036305"/>
    <d v="2025-09-18T00:00:00"/>
    <m/>
    <m/>
    <s v="Get van repaired and tech out of rental "/>
    <s v="Yes"/>
    <m/>
    <x v="1"/>
    <s v="Yes"/>
    <x v="4"/>
    <s v="Rob &amp; Andrea"/>
    <s v="Not Open On 12.11"/>
    <x v="0"/>
    <x v="1"/>
    <s v="Not Open On 12.11"/>
    <d v="2006-01-27T00:00:00"/>
    <m/>
  </r>
  <r>
    <x v="0"/>
    <n v="23394"/>
    <s v="VELEZ, SUAMYS"/>
    <s v="SVELEZ4"/>
    <s v="23394"/>
    <s v="Not-in-TPMS"/>
    <s v="Not-in-TPMS"/>
    <d v="2025-06-17T00:00:00"/>
    <s v="PEP BOYS, 1490 US 70 W, GARNER NC 27529"/>
    <m/>
    <s v="Get van repaired and tech out of rental "/>
    <s v="Yes"/>
    <m/>
    <x v="1"/>
    <s v="Yes"/>
    <x v="0"/>
    <s v="Not-in-TPMS"/>
    <s v="Not Open On 12.11"/>
    <x v="0"/>
    <x v="1"/>
    <s v="Not Open On 12.11"/>
    <d v="2018-06-12T00:00:00"/>
    <m/>
  </r>
  <r>
    <x v="0"/>
    <n v="46837"/>
    <s v="SAMMONS, ALEX"/>
    <s v="ASAMMON"/>
    <s v="46837"/>
    <s v="Not-in-TPMS"/>
    <s v="Not-in-TPMS"/>
    <d v="2025-09-03T00:00:00"/>
    <s v="New Hire - no permanent van assignement - Move van from: PEP BOYS, 215 BOARDMAN POLAND RD, BOARDMAN OH 44512 - to 5844 E. P Ridge Road Apt 6 Huntington, WV"/>
    <s v="No van assigned in TPMS; Tech is in rental - van is in "/>
    <s v="Assign this van to ASAMMON and schedule transportation to get the van to him "/>
    <s v="Yes"/>
    <m/>
    <x v="1"/>
    <s v="Yes"/>
    <x v="0"/>
    <s v="Not-in-TPMS"/>
    <s v="Not Open On 12.11"/>
    <x v="0"/>
    <x v="0"/>
    <s v="Not Open On 12.11"/>
    <s v="EitherNewHire or Termed"/>
    <m/>
  </r>
  <r>
    <x v="0"/>
    <n v="46209"/>
    <s v="Jorge Pena"/>
    <s v="JPENA1"/>
    <s v="46209"/>
    <n v="2109150317"/>
    <s v="046209"/>
    <s v="New Rental"/>
    <s v="Tech in rental - JPENA1 - PO approved on 8/29 for AC repair - why is it still there?"/>
    <s v="PO approved 8/29, tech asking for rental extension"/>
    <s v="Get van repaired and tech out of rental "/>
    <s v="Yes"/>
    <m/>
    <x v="1"/>
    <s v="Yes"/>
    <x v="2"/>
    <s v="Carol &amp; Tasha"/>
    <d v="2025-10-30T00:00:00"/>
    <x v="1"/>
    <x v="1"/>
    <s v="JORGE PENA"/>
    <d v="2023-02-23T00:00:00"/>
    <m/>
  </r>
  <r>
    <x v="0"/>
    <n v="61320"/>
    <s v="LE, SHYHEIM"/>
    <s v="SPELLE"/>
    <s v="61320"/>
    <n v="4109821742"/>
    <s v="061320"/>
    <m/>
    <s v="Accident - truck is at: CHESAPEAKE SERVICE CENTER LLC, 895B NOTTINGHAM RD, ELKTON MD 21921"/>
    <m/>
    <s v="Send to body shop to get fixed"/>
    <s v="Yes"/>
    <m/>
    <x v="1"/>
    <s v="Yes"/>
    <x v="5"/>
    <s v="Monica, Cheryl &amp; Machell"/>
    <d v="2025-08-08T00:00:00"/>
    <x v="0"/>
    <x v="1"/>
    <s v="SHYHEIM PELLE"/>
    <d v="2023-11-26T00:00:00"/>
    <m/>
  </r>
  <r>
    <x v="0"/>
    <n v="21689"/>
    <s v="Tyler Carnahan"/>
    <s v="TCARNAH"/>
    <s v="21689"/>
    <n v="8136480860"/>
    <s v="021207"/>
    <d v="2025-09-05T00:00:00"/>
    <s v="Van is at Expert Car Care - last location - 3016 ALAFAYA TRAIL, OVIEDO FL 32765 - Van is being driven daily"/>
    <m/>
    <s v="Assign in TPMS - Van is at Expert Car Care or find the van where it is. "/>
    <s v="Yes"/>
    <m/>
    <x v="0"/>
    <s v="Yes"/>
    <x v="9"/>
    <s v="Rob &amp; Andrea"/>
    <d v="2025-07-23T00:00:00"/>
    <x v="0"/>
    <x v="0"/>
    <s v="TYLER CARNAHAN"/>
    <d v="2025-08-24T00:00:00"/>
    <m/>
  </r>
  <r>
    <x v="0"/>
    <n v="23862"/>
    <s v="COUCH, VAN"/>
    <s v="VCOUCH"/>
    <s v="23862"/>
    <n v="3312407987"/>
    <s v="023862"/>
    <d v="2025-08-07T00:00:00"/>
    <s v="Tech picked up and brought back on 9/5 - AC repair was at PEP BOYS, 17015 TORRENCE AVE, LANSING IL 60438"/>
    <m/>
    <s v="Went back in the shop on 9/5 - no purchase order - we don't know where this is / Reached out to Van Couch to understand his rental situation - 10/3 / Van reports that Pep Boys states they havent had time for someone to look at it. Calling Pep Boy's / 10/16 - Spoke to Pep Boy's earlier today and they should be getting inside today to look over it. Spoke with Tech prior so Pep Boys knows what the problems are. jchild2"/>
    <s v="Yes"/>
    <m/>
    <x v="1"/>
    <s v="Yes"/>
    <x v="1"/>
    <s v="Monica, Cheryl &amp; Machell"/>
    <d v="2025-09-05T00:00:00"/>
    <x v="0"/>
    <x v="1"/>
    <s v="VAN COUCH"/>
    <d v="2021-03-18T00:00:00"/>
    <m/>
  </r>
  <r>
    <x v="1"/>
    <n v="46044"/>
    <s v="Aaron Fruchey"/>
    <s v="AFRUCHE"/>
    <s v="46044"/>
    <n v="9167076508"/>
    <s v="046044"/>
    <d v="2025-09-18T00:00:00"/>
    <s v="520 CONTRA COSTA BLVD, PLEASANT HILL, CA 94523"/>
    <s v="Engine made popping noise"/>
    <s v="Get van repaired and tech out of rental "/>
    <s v="Yes"/>
    <m/>
    <x v="1"/>
    <s v="Yes"/>
    <x v="10"/>
    <s v="Carol &amp; Tasha"/>
    <d v="2025-09-18T00:00:00"/>
    <x v="0"/>
    <x v="1"/>
    <s v="AARON FRUCHEY"/>
    <d v="2023-03-23T00:00:00"/>
    <m/>
  </r>
  <r>
    <x v="1"/>
    <n v="36516"/>
    <s v="Lloyd, George"/>
    <s v="GLLOYD0"/>
    <s v="36516"/>
    <n v="6895008458"/>
    <s v="036516"/>
    <d v="2025-09-19T00:00:00"/>
    <s v="EXPERT CAR CARE INC., 3016 ALAFAYA TRAIL, OVIEDO FL 32765"/>
    <s v="no AC, sliding door in-op and load noise while driving"/>
    <s v="Get van repaired and tech out of rental "/>
    <s v="Yes"/>
    <m/>
    <x v="1"/>
    <s v="Yes"/>
    <x v="9"/>
    <s v="Rob &amp; Andrea"/>
    <d v="2025-11-25T00:00:00"/>
    <x v="0"/>
    <x v="1"/>
    <s v="GEORGE LLOYD"/>
    <d v="2021-03-03T00:00:00"/>
    <m/>
  </r>
  <r>
    <x v="1"/>
    <n v="23598"/>
    <s v="James Shaub"/>
    <s v="JSHAUB0"/>
    <s v="23598"/>
    <n v="7179167608"/>
    <s v="023598"/>
    <d v="2025-09-19T00:00:00"/>
    <s v="PEP BOYS 1700 FRUITVILLE PIKE LANCASTER PA 17601"/>
    <s v="AC issue"/>
    <s v="Get van repaired and tech out of rental "/>
    <s v="Yes"/>
    <m/>
    <x v="1"/>
    <s v="Yes"/>
    <x v="11"/>
    <s v="Monica, Cheryl &amp; Machell"/>
    <s v="Not Open On 12.11"/>
    <x v="0"/>
    <x v="1"/>
    <s v="Not Open On 12.11"/>
    <d v="2011-02-09T00:00:00"/>
    <m/>
  </r>
  <r>
    <x v="1"/>
    <n v="47109"/>
    <s v="JORDAN BARTLET"/>
    <s v="JBARTLE"/>
    <s v="47109"/>
    <n v="7189082409"/>
    <s v="047109"/>
    <d v="2025-08-13T00:00:00"/>
    <s v="Hertz rental since 8/6 - van is repaired and paid vendor: RICHIES CITGO, 1153 WALT WHITMAN RD, MELVILLE NY 11747"/>
    <s v="New hire, Not in TPMS"/>
    <s v="Assign van # 47109 to this tech and move him into it - get him out of the rental by 9/22"/>
    <s v="Yes"/>
    <m/>
    <x v="1"/>
    <s v="Yes"/>
    <x v="12"/>
    <s v="Rob &amp; Andrea"/>
    <s v="Not Open On 12.11"/>
    <x v="0"/>
    <x v="0"/>
    <s v="Not Open On 12.11"/>
    <d v="2025-07-27T00:00:00"/>
    <m/>
  </r>
  <r>
    <x v="1"/>
    <n v="46838"/>
    <s v="KURTIS ELLINGER"/>
    <s v="KELLIN"/>
    <s v="46838"/>
    <n v="7403241033"/>
    <s v="046838"/>
    <d v="2025-08-09T00:00:00"/>
    <s v="JEFF WYLER COLUMBUS INC, 5885 GENDER RD, CANAL WINCHESTER OH 43110"/>
    <s v="Declined repair - reversing decision - will repair"/>
    <s v="Repair his truck and get him back in it asap"/>
    <s v="Yes"/>
    <m/>
    <x v="1"/>
    <s v="Yes"/>
    <x v="4"/>
    <s v="Rob &amp; Andrea"/>
    <d v="2025-09-16T00:00:00"/>
    <x v="0"/>
    <x v="1"/>
    <s v="KURTIS ELLINGER"/>
    <d v="1998-06-11T00:00:00"/>
    <m/>
  </r>
  <r>
    <x v="1"/>
    <n v="37424"/>
    <s v="PEREZ, JOSEPH"/>
    <s v="JPEREZ3"/>
    <s v="37424"/>
    <s v="Not-in-TPMS"/>
    <s v="Not-in-TPMS"/>
    <d v="2025-07-11T00:00:00"/>
    <s v="Rental is on 37424 but tech is assigned 21192 - 21192 is in the shop"/>
    <m/>
    <s v="21192 needs to have decision reversed - install transmission and get it back to the tech asap"/>
    <s v="Yes"/>
    <m/>
    <x v="1"/>
    <s v="Yes"/>
    <x v="0"/>
    <s v="Not-in-TPMS"/>
    <s v="Not Open On 12.11"/>
    <x v="0"/>
    <x v="0"/>
    <s v="Not Open On 12.11"/>
    <s v="EitherNewHire or Termed"/>
    <m/>
  </r>
  <r>
    <x v="1"/>
    <n v="36780"/>
    <s v="ROBINSON, WALTER"/>
    <s v="WROBINS"/>
    <s v="36780"/>
    <s v="Not-in-TPMS"/>
    <s v="Not-in-TPMS"/>
    <d v="2025-07-11T00:00:00"/>
    <s v="In rental - van is in Houston, tech is in Houston - he needs to get out of rental and into the van"/>
    <s v="AAMCO TOTAL CAR CARE, 10030 VETERANS MEMORIAL, HOUSTON TX 77038"/>
    <s v="Assign the van to the tech 36780 - give him time to move into the van asap"/>
    <s v="Yes"/>
    <m/>
    <x v="1"/>
    <s v="Yes"/>
    <x v="0"/>
    <s v="Not-in-TPMS"/>
    <s v="Not Open On 12.11"/>
    <x v="0"/>
    <x v="0"/>
    <s v="Not Open On 12.11"/>
    <s v="EitherNewHire or Termed"/>
    <m/>
  </r>
  <r>
    <x v="1"/>
    <n v="22610"/>
    <s v="Justin Setlif"/>
    <s v="JSETLIF"/>
    <s v="22610"/>
    <n v="3367065348"/>
    <s v="088119"/>
    <d v="2025-09-19T00:00:00"/>
    <m/>
    <s v="Part time new hire needs rental starting Monday"/>
    <s v="Needs a permanent van"/>
    <s v="Yes"/>
    <m/>
    <x v="1"/>
    <s v="Yes"/>
    <x v="13"/>
    <s v="Rob &amp; Andrea"/>
    <s v="Not Open On 12.11"/>
    <x v="0"/>
    <x v="0"/>
    <s v="Not Open On 12.11"/>
    <d v="2025-08-03T00:00:00"/>
    <m/>
  </r>
  <r>
    <x v="1"/>
    <n v="61243"/>
    <s v="Fidel Magallanes"/>
    <s v="FMAGA01"/>
    <s v="61243"/>
    <n v="8312108140"/>
    <s v="061243"/>
    <d v="2025-09-09T00:00:00"/>
    <s v="SALINAS VALLEY FORD/ISUZU, 1100 AUTO CENTER CIR, SALINAS CA 93907"/>
    <s v="Trans warranty"/>
    <s v="Waiting for Dahmer to respond to the warranty request. That was sent off today.  NO eta at this time"/>
    <s v="Yes"/>
    <m/>
    <x v="1"/>
    <s v="Yes"/>
    <x v="14"/>
    <s v="Carol &amp; Tasha"/>
    <s v="Not Open On 12.11"/>
    <x v="0"/>
    <x v="1"/>
    <s v="Not Open On 12.11"/>
    <d v="2003-10-09T00:00:00"/>
    <m/>
  </r>
  <r>
    <x v="1"/>
    <n v="21207"/>
    <s v="Corey Newell"/>
    <s v="CNEWELL"/>
    <s v="21207"/>
    <n v="2514960693"/>
    <n v="0"/>
    <d v="2025-07-22T00:00:00"/>
    <s v="21207 was updated to MHOWSON on 9/19 "/>
    <s v="No van assigned in TPMS; Tech is in rental Not seeing tech on New hire sheet"/>
    <s v="Find a van for this tech"/>
    <s v="Yes"/>
    <m/>
    <x v="1"/>
    <s v="Yes"/>
    <x v="6"/>
    <s v="Rob &amp; Andrea"/>
    <s v="Not Open On 12.11"/>
    <x v="0"/>
    <x v="1"/>
    <s v="Not Open On 12.11"/>
    <d v="2025-07-13T00:00:00"/>
    <m/>
  </r>
  <r>
    <x v="1"/>
    <n v="22183"/>
    <s v="Robert Mcelwain"/>
    <s v="RMCELWA"/>
    <s v="22183"/>
    <n v="6622195968"/>
    <s v="022183"/>
    <d v="2025-09-11T00:00:00"/>
    <s v="D&amp;S SERVICE CENTER, 5464 CLIFF GOOKIN BLVD, TUPELO MS 38801"/>
    <s v="Vas has fuel injector issues, to be repaired under warranty. "/>
    <s v="ETA 9/26"/>
    <s v="Yes"/>
    <m/>
    <x v="1"/>
    <s v="Yes"/>
    <x v="7"/>
    <s v="Monica, Cheryl &amp; Machell"/>
    <s v="Not Open On 12.11"/>
    <x v="0"/>
    <x v="1"/>
    <s v="Not Open On 12.11"/>
    <d v="2016-03-28T00:00:00"/>
    <m/>
  </r>
  <r>
    <x v="1"/>
    <n v="23945"/>
    <s v="COSTELLO, MARSHALL"/>
    <s v="MCOSTEL"/>
    <s v="23945"/>
    <n v="3028974391"/>
    <s v="046465"/>
    <d v="2025-08-13T00:00:00"/>
    <s v="Tech does not have a permanent van assignement - using this van for rental approval"/>
    <m/>
    <s v="Assign a van to MCOSTEL asap"/>
    <s v="Yes"/>
    <m/>
    <x v="1"/>
    <s v="Yes"/>
    <x v="5"/>
    <s v="Monica, Cheryl &amp; Machell"/>
    <d v="2025-12-09T00:00:00"/>
    <x v="0"/>
    <x v="0"/>
    <s v="MARSHALL COSTELLO"/>
    <d v="2025-08-17T00:00:00"/>
    <m/>
  </r>
  <r>
    <x v="1"/>
    <n v="23022"/>
    <s v="BARBA, CHRISTOPHE"/>
    <s v="CBARBA2"/>
    <s v="23022"/>
    <n v="9098466848"/>
    <s v="023022"/>
    <d v="2025-09-15T00:00:00"/>
    <s v="Tech broke down - just received the van - needs brakes and has been approved"/>
    <m/>
    <s v="CBARBA2 - rental started 9/15 - van needs brakes - at Pep Boys - estimate approved - "/>
    <s v="Yes"/>
    <m/>
    <x v="1"/>
    <s v="Yes"/>
    <x v="3"/>
    <s v="Carol &amp; Tasha"/>
    <s v="Not Open On 12.11"/>
    <x v="0"/>
    <x v="1"/>
    <s v="Not Open On 12.11"/>
    <d v="1987-07-21T00:00:00"/>
    <m/>
  </r>
  <r>
    <x v="1"/>
    <n v="36222"/>
    <s v="Roberto Ayala"/>
    <s v="RAYALA1"/>
    <s v="36222"/>
    <s v="Not-in-TPMS"/>
    <s v="Not-in-TPMS"/>
    <d v="2025-06-20T00:00:00"/>
    <s v="Tech is assigned to 61513 - that was the van he was driving when the engine blew - no oil. $9200 repair was declined in June"/>
    <s v="Tech had a declined repair and no solution for a new van - we must find a solution before a repair is declined. "/>
    <s v="Find a van for RAYALA1 and get him out of the rental "/>
    <s v="Yes"/>
    <m/>
    <x v="1"/>
    <s v="Yes"/>
    <x v="0"/>
    <s v="Not-in-TPMS"/>
    <s v="Not Open On 12.11"/>
    <x v="0"/>
    <x v="0"/>
    <s v="Not Open On 12.11"/>
    <s v="EitherNewHire or Termed"/>
    <m/>
  </r>
  <r>
    <x v="2"/>
    <n v="61208"/>
    <s v="Alberto Gonzalez"/>
    <s v="AGONZA4"/>
    <s v="61208"/>
    <n v="8167249181"/>
    <s v="061208"/>
    <d v="2025-07-18T00:00:00"/>
    <s v="PEP BOYS 6725 MCCART ST FORT WORTH TX 76133"/>
    <s v="Declined repair"/>
    <s v="John - Jen: Declined repair on 7/23 - need a new truck assignment. AGONZA4 is in rental as of 7/18 - needs a permanent truck assigned asap"/>
    <s v="Yes"/>
    <m/>
    <x v="1"/>
    <s v="Yes"/>
    <x v="15"/>
    <s v="Carol &amp; Tasha"/>
    <d v="2025-08-18T00:00:00"/>
    <x v="0"/>
    <x v="1"/>
    <s v="ALBERTO GONZALEZ"/>
    <d v="1999-05-03T00:00:00"/>
    <m/>
  </r>
  <r>
    <x v="2"/>
    <n v="36295"/>
    <s v="EMERSON, ALLAN"/>
    <s v="AEMERSO"/>
    <s v="36295"/>
    <n v="5139570009"/>
    <s v="036295"/>
    <d v="2025-09-08T00:00:00"/>
    <s v="FIRESTONE COMPLETE AUTO CARE, 8045 ARBOR SQUARE DR, MASON OH 45040"/>
    <s v="Van picked up, rental still open"/>
    <s v="Decline rental renewal until technician reports why they haven't gotten back in their new van"/>
    <s v="Yes"/>
    <m/>
    <x v="1"/>
    <s v="Yes"/>
    <x v="4"/>
    <s v="Rob &amp; Andrea"/>
    <d v="2025-09-08T00:00:00"/>
    <x v="0"/>
    <x v="1"/>
    <s v="ALLAN EMERSON"/>
    <d v="2021-12-09T00:00:00"/>
    <m/>
  </r>
  <r>
    <x v="2"/>
    <n v="37139"/>
    <s v="Anthony Parson"/>
    <s v="APARSO0"/>
    <s v="37139"/>
    <n v="3042209563"/>
    <s v="037139"/>
    <d v="2025-07-08T00:00:00"/>
    <s v="EATON CHEVROLET BUICK &amp; GMC, 527 W MADISON ST, HOUSTON MS 38851"/>
    <s v="Trans warrranty - APARSO0 - in rental since 7/8 - van is tat Eaton Chevrolet - warranty transmission repair - they have taken 2 months and still not approved by GM for replacement of the transmission under warranty.."/>
    <s v="Move the van to another shop - repair it and ask Holman to get our money back from Eaton Chevrolet"/>
    <s v="Yes"/>
    <m/>
    <x v="1"/>
    <s v="Yes"/>
    <x v="7"/>
    <s v="Monica, Cheryl &amp; Machell"/>
    <d v="2025-07-08T00:00:00"/>
    <x v="0"/>
    <x v="1"/>
    <s v="ANTHONY PARSON"/>
    <d v="2019-11-13T00:00:00"/>
    <m/>
  </r>
  <r>
    <x v="2"/>
    <n v="46775"/>
    <s v="Cedric Thomas"/>
    <s v="CTHOMAS"/>
    <s v="46775"/>
    <n v="9105391963"/>
    <s v="046775"/>
    <d v="2025-07-22T00:00:00"/>
    <s v="PEP BOYS 1490 US HWY 70 W GARNER NC 27529"/>
    <s v="Van is not in TPMS"/>
    <s v="New hire - on route on 8/4 with no van assignment - Jen and John : Need a van assigned asap"/>
    <s v="Yes"/>
    <m/>
    <x v="1"/>
    <s v="Yes"/>
    <x v="13"/>
    <s v="Rob &amp; Andrea"/>
    <d v="2025-07-23T00:00:00"/>
    <x v="0"/>
    <x v="1"/>
    <s v="CEDRIC THOMAS"/>
    <d v="2025-07-13T00:00:00"/>
    <m/>
  </r>
  <r>
    <x v="2"/>
    <n v="23150"/>
    <s v="JACKSON, DAVIDW"/>
    <s v="DJACKS2"/>
    <s v="23150"/>
    <n v="6019780048"/>
    <s v="047164"/>
    <d v="2025-08-14T00:00:00"/>
    <m/>
    <s v="Van is not in TPMS"/>
    <s v="DJACKS2 - new hire in rental since 8/14/2025 - tech needs a permanent van assignment asap - Tech on Route 8/25"/>
    <s v="Yes"/>
    <m/>
    <x v="1"/>
    <s v="Yes"/>
    <x v="7"/>
    <s v="Monica, Cheryl &amp; Machell"/>
    <d v="2025-07-29T00:00:00"/>
    <x v="0"/>
    <x v="0"/>
    <s v="DAVID JACKSON"/>
    <d v="2025-08-03T00:00:00"/>
    <m/>
  </r>
  <r>
    <x v="2"/>
    <n v="21537"/>
    <s v="BANKSTON, DONNIE"/>
    <s v="DBANKST"/>
    <s v="21537"/>
    <n v="9854033640"/>
    <s v="037167"/>
    <d v="2025-07-21T00:00:00"/>
    <m/>
    <m/>
    <s v="DBANKST - in rental since 7/21/2025 - Van repair was declined - tech needs a replacement van assignment asap"/>
    <s v="Yes"/>
    <m/>
    <x v="1"/>
    <s v="Yes"/>
    <x v="7"/>
    <s v="Monica, Cheryl &amp; Machell"/>
    <s v="Not Open On 12.11"/>
    <x v="0"/>
    <x v="1"/>
    <s v="Not Open On 12.11"/>
    <d v="2001-03-26T00:00:00"/>
    <m/>
  </r>
  <r>
    <x v="2"/>
    <n v="46677"/>
    <s v="PINK, DWIGHT"/>
    <s v="DPINK2"/>
    <s v="46677"/>
    <n v="5619005962"/>
    <s v="046677"/>
    <d v="2025-09-08T00:00:00"/>
    <s v="PEP BOYS 800 N MILITARY TRAIL WEST PALM BEACH FL 33415"/>
    <s v="Additional work approved on 9/15 "/>
    <s v="DPINK2 - in rental since 9/8 - PO approved for Pep Boys to repair on 9/15 - need to get it repaired (Rob Anderson)"/>
    <s v="Yes"/>
    <m/>
    <x v="1"/>
    <s v="Yes"/>
    <x v="9"/>
    <s v="Rob &amp; Andrea"/>
    <d v="2025-11-14T00:00:00"/>
    <x v="0"/>
    <x v="1"/>
    <s v="DWIGHT PINK"/>
    <d v="2001-04-02T00:00:00"/>
    <m/>
  </r>
  <r>
    <x v="2"/>
    <n v="21252"/>
    <s v="Gary Riggins"/>
    <s v="GRIGGI1"/>
    <s v="21252"/>
    <n v="4083090972"/>
    <s v="021252"/>
    <d v="2025-08-26T00:00:00"/>
    <s v="CAPITOL CHEVROLET INC, 905 CAPITOL EXPY AUTO MALL, SAN JOSE CA 95136"/>
    <s v="Rob has issues with this dealership - it is there because of warranty on prior transmission replacement"/>
    <s v="Get van repaired or moved - discuss with Holman - first repair was on 8/23, never completed, new PO on 9/22 - shop is unresponsive"/>
    <s v="Yes"/>
    <m/>
    <x v="1"/>
    <s v="Yes"/>
    <x v="10"/>
    <s v="Carol &amp; Tasha"/>
    <s v="Not Open On 12.11"/>
    <x v="0"/>
    <x v="1"/>
    <s v="Not Open On 12.11"/>
    <d v="2018-05-21T00:00:00"/>
    <m/>
  </r>
  <r>
    <x v="2"/>
    <n v="61308"/>
    <s v="Hamayoon Azimi"/>
    <s v="HAZIMI"/>
    <s v="61308"/>
    <n v="3013791012"/>
    <s v="061308"/>
    <d v="2025-08-06T00:00:00"/>
    <s v="PEP BOYS, 1641 WIGGLESWORTH WAY, WOODBRIDGE VA 22191"/>
    <s v="Sliding door handle is broken eta 9/25 all other repairs have been completed"/>
    <s v="Get van repaired - can he use it without the handle? "/>
    <s v="Yes"/>
    <m/>
    <x v="1"/>
    <s v="Yes"/>
    <x v="5"/>
    <s v="Monica, Cheryl &amp; Machell"/>
    <d v="2025-11-03T00:00:00"/>
    <x v="0"/>
    <x v="1"/>
    <s v="HAMAYOON AZIMI"/>
    <d v="2017-02-06T00:00:00"/>
    <m/>
  </r>
  <r>
    <x v="2"/>
    <n v="61705"/>
    <s v="GONZALEZ, HUGO"/>
    <s v="HGONZA2"/>
    <s v="61705"/>
    <n v="9158614306"/>
    <s v="061705"/>
    <d v="2025-08-27T00:00:00"/>
    <s v="AAMCO TOTAL CAR CARE, 1407 LOMALAND DR, #102, EL PASO TX 79935"/>
    <s v="AAMCO repair approved on 9/5/2025 - is van ready?"/>
    <s v="Van needs to be repaired and picked up - Rob to follow up with shop"/>
    <s v="Yes"/>
    <m/>
    <x v="0"/>
    <s v="Yes"/>
    <x v="2"/>
    <s v="Carol &amp; Tasha"/>
    <s v="Not Open On 12.11"/>
    <x v="0"/>
    <x v="1"/>
    <s v="Not Open On 12.11"/>
    <d v="2022-09-08T00:00:00"/>
    <m/>
  </r>
  <r>
    <x v="2"/>
    <n v="47330"/>
    <s v="James Juhasz"/>
    <s v="JJUHASZ"/>
    <s v="47330"/>
    <n v="7326195164"/>
    <s v="047330"/>
    <d v="2025-09-20T00:00:00"/>
    <s v="AAMCO 545 ST HWY 18 , EAST BRUNSWICK, NJ."/>
    <s v="Trans issue, trans is under warranty"/>
    <s v="JJUHAZ - in rental since 9/22 - no estimate pending, towed on 9/20 - what is the repair needed and where is the van?"/>
    <s v="Yes"/>
    <m/>
    <x v="1"/>
    <s v="Yes"/>
    <x v="16"/>
    <s v="Rob &amp; Andrea"/>
    <s v="Not Open On 12.11"/>
    <x v="0"/>
    <x v="1"/>
    <s v="Not Open On 12.11"/>
    <d v="2011-10-24T00:00:00"/>
    <m/>
  </r>
  <r>
    <x v="2"/>
    <n v="21264"/>
    <s v="Jose Lopez"/>
    <s v="JLOPEZ0"/>
    <s v="21264"/>
    <n v="2108753317"/>
    <s v="021264"/>
    <d v="2025-08-06T00:00:00"/>
    <s v="MIDAS #2279, 16337 SAN PEDRO AVE, SAN ANTONIO TX 78232"/>
    <s v="Repair was approved on 8/6 - why hasn't the tech picked up the van? "/>
    <s v="Tech pick up the van asap"/>
    <s v="Yes"/>
    <m/>
    <x v="0"/>
    <s v="Yes"/>
    <x v="2"/>
    <s v="Carol &amp; Tasha"/>
    <d v="2025-08-06T00:00:00"/>
    <x v="0"/>
    <x v="1"/>
    <s v="JOSE LOPEZ"/>
    <d v="2024-10-27T00:00:00"/>
    <m/>
  </r>
  <r>
    <x v="2"/>
    <n v="36605"/>
    <s v="MUDGETT, JOSHUA"/>
    <s v="JMUDGET"/>
    <s v="36605"/>
    <n v="7156062268"/>
    <s v="036605"/>
    <d v="2025-08-28T00:00:00"/>
    <m/>
    <s v="JMUDGET - in rental since 8/28 - van repair was approved for $2969 on 9/19 - need van repaired and tech out of rental"/>
    <s v="Check on van repair status"/>
    <s v="Yes"/>
    <m/>
    <x v="1"/>
    <s v="Yes"/>
    <x v="1"/>
    <s v="Monica, Cheryl &amp; Machell"/>
    <s v="Not Open On 12.11"/>
    <x v="0"/>
    <x v="1"/>
    <s v="Not Open On 12.11"/>
    <d v="2023-03-16T00:00:00"/>
    <m/>
  </r>
  <r>
    <x v="2"/>
    <n v="61212"/>
    <s v="Latargi Fowler"/>
    <s v="LFOWLER"/>
    <s v="61212"/>
    <n v="4698822214"/>
    <s v="061212"/>
    <d v="2025-07-16T00:00:00"/>
    <m/>
    <s v="Declined repair"/>
    <s v="Tech needs a replacement van assigned to him and moved to his location (Jennifer Dyer, John Childres)?"/>
    <s v="Yes"/>
    <m/>
    <x v="1"/>
    <s v="Yes"/>
    <x v="15"/>
    <s v="Carol &amp; Tasha"/>
    <s v="Not Open On 12.11"/>
    <x v="0"/>
    <x v="1"/>
    <s v="Not Open On 12.11"/>
    <d v="2024-05-26T00:00:00"/>
    <m/>
  </r>
  <r>
    <x v="2"/>
    <n v="6588"/>
    <s v="ADAMS, MARK"/>
    <s v="MADAMS0"/>
    <s v="6588"/>
    <n v="8654040116"/>
    <s v="022161"/>
    <d v="2025-08-06T00:00:00"/>
    <m/>
    <s v="Declined repair"/>
    <s v="MADAMS0 - in rental since 8/6 - needs a replacement van asap - John / Jen - get the tech a replacement asap"/>
    <s v="Yes"/>
    <m/>
    <x v="1"/>
    <s v="Yes"/>
    <x v="4"/>
    <s v="Rob &amp; Andrea"/>
    <d v="2025-10-08T00:00:00"/>
    <x v="0"/>
    <x v="1"/>
    <s v="MARK ADAMS JR"/>
    <d v="2024-12-29T00:00:00"/>
    <m/>
  </r>
  <r>
    <x v="2"/>
    <n v="22368"/>
    <s v="Mark Polite"/>
    <s v="MPOLITE"/>
    <s v="22368"/>
    <n v="5746214542"/>
    <s v="022368"/>
    <d v="2025-09-11T00:00:00"/>
    <s v="New hire in rental - started 9/2 - on route 9/23 -"/>
    <s v="Rental should not be assigned to this truck "/>
    <s v="John - Jen - what is the status of getting the van to the tech? "/>
    <s v="Yes"/>
    <m/>
    <x v="1"/>
    <s v="Yes"/>
    <x v="17"/>
    <s v="Monica, Cheryl &amp; Machell"/>
    <d v="2025-12-08T00:00:00"/>
    <x v="0"/>
    <x v="0"/>
    <s v="MARK POLITE"/>
    <d v="2025-08-31T00:00:00"/>
    <m/>
  </r>
  <r>
    <x v="2"/>
    <n v="46205"/>
    <s v="ALMARAZ, NICHOLAS"/>
    <s v="NALMARA"/>
    <s v="46205"/>
    <n v="3613433095"/>
    <s v="046205"/>
    <d v="2025-08-15T00:00:00"/>
    <s v="_x000a_MIDAS #5126 (National Account) 6407 N NAVARRO ST VICTORIA TX 77904"/>
    <s v="PO was paid on 9/13 and most likely done"/>
    <s v="NALMARA in rental since 8/15 - repair in process at Midas - Holman PO needs followup (ROB) Rob Anderson to investigate - need more information on this, PO in Holman is incomplete - only shows Jasper Engines approval request - rob will follow up"/>
    <s v="Yes"/>
    <m/>
    <x v="0"/>
    <s v="No"/>
    <x v="2"/>
    <s v="Carol &amp; Tasha"/>
    <d v="2025-08-15T00:00:00"/>
    <x v="0"/>
    <x v="1"/>
    <s v="NICHOLAS ALMARAZ"/>
    <d v="2023-05-21T00:00:00"/>
    <m/>
  </r>
  <r>
    <x v="2"/>
    <n v="21312"/>
    <s v="SWISHER, NICK"/>
    <s v="NSWISHE"/>
    <s v="21312"/>
    <n v="6146780095"/>
    <s v="021312"/>
    <d v="2025-09-19T00:00:00"/>
    <s v="MIDAS #5126 (National Account) 6407 N NAVARRO ST VICTORIA TX 77904"/>
    <s v="Tech is in van and was at a valveline on 9/18 wanting the flushes to be done. "/>
    <s v="NSWISHE - in rental since 9/9 - need followup with the shop - tech took van from Valvoline to another shop? Rob Anderson to investigate - NO PO in Holman"/>
    <s v="Yes"/>
    <m/>
    <x v="0"/>
    <s v="No"/>
    <x v="4"/>
    <s v="Rob &amp; Andrea"/>
    <s v="Not Open On 12.11"/>
    <x v="0"/>
    <x v="1"/>
    <s v="Not Open On 12.11"/>
    <d v="2018-04-11T00:00:00"/>
    <m/>
  </r>
  <r>
    <x v="2"/>
    <n v="61436"/>
    <s v="Patrick Allen Robertson JR"/>
    <s v="PROBERT"/>
    <s v="61436"/>
    <n v="9164771778"/>
    <s v="061436"/>
    <s v="New Rental"/>
    <s v="New hire PROBERT - started 9/15, on route 10/6 "/>
    <s v="Van is not in TPMS"/>
    <s v="New hire that needs a permanent van identified and assigned - John and Jen asap!"/>
    <s v="Yes"/>
    <m/>
    <x v="1"/>
    <s v="Yes"/>
    <x v="3"/>
    <s v="Carol &amp; Tasha"/>
    <s v="Not Open On 12.11"/>
    <x v="1"/>
    <x v="0"/>
    <s v="Not Open On 12.11"/>
    <d v="2025-09-14T00:00:00"/>
    <m/>
  </r>
  <r>
    <x v="2"/>
    <n v="36243"/>
    <s v="Philllip Hassel"/>
    <s v="PHASSE0"/>
    <s v="36243"/>
    <n v="9108765642"/>
    <s v="037035"/>
    <d v="2025-09-07T00:00:00"/>
    <s v="AAMCO TOTAL CAR CARE, 1047 BRAGG BLVD, FAYETTEVILLE NC 28301"/>
    <s v="Trans warranty"/>
    <s v="Repair van - Holman approval was on 9/15 for $2694 - when will repair be completed? "/>
    <s v="Yes"/>
    <m/>
    <x v="1"/>
    <s v="Yes"/>
    <x v="13"/>
    <s v="Rob &amp; Andrea"/>
    <s v="Not Open On 12.11"/>
    <x v="0"/>
    <x v="1"/>
    <s v="Not Open On 12.11"/>
    <d v="2012-09-24T00:00:00"/>
    <m/>
  </r>
  <r>
    <x v="2"/>
    <n v="37275"/>
    <s v="COOPER, LUTHER"/>
    <s v="LERBYCO"/>
    <s v="37275"/>
    <n v="2058642855"/>
    <s v="037275"/>
    <d v="2025-07-30T00:00:00"/>
    <s v="PEP BOYS, 3019 ALLISON BONNETT DR, HUEYTOWN AL 35023"/>
    <s v="Van repair was approved on 8/5 - knock sensor - last notes were on 8/14 - we need the van out of the shop and back to the tech"/>
    <s v="Get van repair status - tech needs to get out of the rental"/>
    <s v="Yes"/>
    <m/>
    <x v="1"/>
    <s v="Yes"/>
    <x v="6"/>
    <s v="Rob &amp; Andrea"/>
    <d v="2025-11-13T00:00:00"/>
    <x v="0"/>
    <x v="1"/>
    <s v="LUTHER ERBY COOPER"/>
    <d v="2023-04-16T00:00:00"/>
    <m/>
  </r>
  <r>
    <x v="2"/>
    <n v="46802"/>
    <s v="ANDREW VASQUEZ"/>
    <s v="AVASQU3"/>
    <s v="46802"/>
    <n v="7048340147"/>
    <s v="046802"/>
    <s v="New Rental"/>
    <m/>
    <s v="Trans issue"/>
    <s v="AVASQU3 - in rental since 9/22 - repair estimate of $3823.88 waiting for approval - AAMCO TOTAL CAR CARE 225 E GARRISON BLVD GASTONIA NC 28052"/>
    <s v="Yes"/>
    <m/>
    <x v="1"/>
    <s v="Yes"/>
    <x v="4"/>
    <s v="Rob &amp; Andrea"/>
    <s v="Not Open On 12.11"/>
    <x v="1"/>
    <x v="1"/>
    <s v="Not Open On 12.11"/>
    <d v="2020-10-14T00:00:00"/>
    <m/>
  </r>
  <r>
    <x v="2"/>
    <n v="46445"/>
    <s v="Jose Nunez"/>
    <s v="JNUNEZ"/>
    <s v="46445"/>
    <n v="9098488012"/>
    <s v="046445"/>
    <s v="New Rental"/>
    <s v="PEP BOYS 1650 W REDLANDS BLVD REDLANDS CA 92373"/>
    <s v="Oil leak and check engine light - JNUNEZ in rental on 9/22 - Holman approved 3 days. Tech broke down due to no oil in the van! - Fortunately, the shop has added oil, checked out the van and it should be repaired on 9/23 and ready for pickup"/>
    <s v="New rental request;  Holman shows auto approved  - tech needs to return the rental on 9/23 and pick up his van. Also need to initiate an EPV for allowing the truck to run without oil - he risked a major engine failure and is fortunate this only required a tow and oil. "/>
    <s v="Yes"/>
    <m/>
    <x v="0"/>
    <s v="Yes"/>
    <x v="3"/>
    <s v="Carol &amp; Tasha"/>
    <s v="Not Open On 12.11"/>
    <x v="1"/>
    <x v="1"/>
    <s v="Not Open On 12.11"/>
    <d v="2022-07-21T00:00:00"/>
    <m/>
  </r>
  <r>
    <x v="2"/>
    <n v="46663"/>
    <s v="RONALD TASSIN"/>
    <s v="RTASSIN"/>
    <s v="46663"/>
    <n v="9855494860"/>
    <s v="046663"/>
    <s v="New Rental"/>
    <s v="600 S MORRISON BLVD, HAMMOND, LA 70403"/>
    <s v="Radiator burst open"/>
    <s v="New rental request - need repair estimate"/>
    <s v="Yes"/>
    <m/>
    <x v="1"/>
    <s v="Yes"/>
    <x v="7"/>
    <s v="Monica, Cheryl &amp; Machell"/>
    <s v="Not Open On 12.11"/>
    <x v="1"/>
    <x v="1"/>
    <s v="Not Open On 12.11"/>
    <d v="2016-01-25T00:00:00"/>
    <m/>
  </r>
  <r>
    <x v="2"/>
    <n v="23310"/>
    <s v="Martin Wohlford"/>
    <s v="MWOHLFO"/>
    <s v="23310"/>
    <n v="2108510351"/>
    <s v="023310"/>
    <d v="2025-09-17T00:00:00"/>
    <s v="Insights is down"/>
    <s v="Tech is sick and can't pick up vehicle"/>
    <s v="Van is ready for pickup - tech will return rental 9/23"/>
    <s v="Yes"/>
    <m/>
    <x v="1"/>
    <s v="Yes"/>
    <x v="2"/>
    <s v="Carol &amp; Tasha"/>
    <s v="Not Open On 12.11"/>
    <x v="0"/>
    <x v="1"/>
    <s v="Not Open On 12.11"/>
    <d v="2020-12-02T00:00:00"/>
    <m/>
  </r>
  <r>
    <x v="2"/>
    <n v="46961"/>
    <s v="CRAWFORD, LAVER"/>
    <s v="LCRAWFO"/>
    <s v="46961"/>
    <n v="9482233344"/>
    <s v="046961"/>
    <d v="2025-06-17T00:00:00"/>
    <s v="van 46961 was assigned to the tech previously - "/>
    <s v="Declined repair"/>
    <s v="Rob Anderson - van repair shows declined on 6/26, but the amount declined is unclear in the Holman PO - should this be reconsidered since the tech is STILL IN A RENTAL? Tech needs a permanent van assignment asap! "/>
    <s v="Yes"/>
    <m/>
    <x v="1"/>
    <s v="Yes"/>
    <x v="13"/>
    <s v="Rob &amp; Andrea"/>
    <d v="2025-06-19T00:00:00"/>
    <x v="0"/>
    <x v="1"/>
    <s v="LAVER CRAWFORD"/>
    <d v="2025-04-13T00:00:00"/>
    <m/>
  </r>
  <r>
    <x v="2"/>
    <n v="61369"/>
    <s v="Carolyn Barnett"/>
    <s v="CBARNET"/>
    <s v="61369"/>
    <n v="2569217517"/>
    <s v="061369"/>
    <d v="2025-09-16T00:00:00"/>
    <s v="AAMCO TOTAL CAR CARE, 1109 S QUINTARD AVE, ANNISTON AL 36201"/>
    <s v="CBARNET - tech in rental since 9/16 - AAMCO TOTAL CAR CARE, 1109 S QUINTARD AVE, ANNISTON AL 36201 get van repaired"/>
    <s v="Get van repaired"/>
    <s v="Yes"/>
    <m/>
    <x v="1"/>
    <s v="Yes"/>
    <x v="6"/>
    <s v="Rob &amp; Andrea"/>
    <s v="Not Open On 12.11"/>
    <x v="0"/>
    <x v="1"/>
    <s v="Not Open On 12.11"/>
    <d v="2024-03-03T00:00:00"/>
    <m/>
  </r>
  <r>
    <x v="2"/>
    <n v="36636"/>
    <s v="BALDARAS, ROBERTO"/>
    <s v="RBALDER"/>
    <s v="36636"/>
    <s v="Not-in-TPMS"/>
    <s v="Not-in-TPMS"/>
    <d v="2025-08-18T00:00:00"/>
    <s v="New hire - no van assigned - in rental since 8/18 - no truck assigned"/>
    <s v="Van is not in TPMS"/>
    <s v="Van 36636 has been assigned to the tech / Will be transported / TPMS and AMS are being updated / Will update with Transport ETA once we have it / jchild2"/>
    <s v="Yes"/>
    <m/>
    <x v="1"/>
    <s v="Yes"/>
    <x v="0"/>
    <s v="Not-in-TPMS"/>
    <s v="Not Open On 12.11"/>
    <x v="0"/>
    <x v="0"/>
    <s v="Not Open On 12.11"/>
    <s v="EitherNewHire or Termed"/>
    <m/>
  </r>
  <r>
    <x v="2"/>
    <n v="46983"/>
    <s v="Luis Merced"/>
    <s v="LMERCED"/>
    <s v="46983"/>
    <n v="7577252358"/>
    <s v="046983"/>
    <s v="New Rental"/>
    <s v="New rental"/>
    <s v="Van in repair - tires - waiting for approval in Holman"/>
    <s v="New rental request"/>
    <s v="Yes"/>
    <m/>
    <x v="1"/>
    <s v="Yes"/>
    <x v="13"/>
    <s v="Rob &amp; Andrea"/>
    <s v="Not Open On 12.11"/>
    <x v="1"/>
    <x v="1"/>
    <s v="Not Open On 12.11"/>
    <d v="2018-06-11T00:00:00"/>
    <m/>
  </r>
  <r>
    <x v="2"/>
    <n v="61045"/>
    <s v="Andy Kempf"/>
    <s v="AKEMPF1"/>
    <s v="61045"/>
    <n v="5174209644"/>
    <s v="061045"/>
    <s v="New Rental"/>
    <s v="6615 SOUTH PENNSYLVANIA AVENUE LANSING,MICHIGAN"/>
    <s v="Van does not crank or start"/>
    <s v="New rental request - for oil change and tire rotation - technician should schedule this and WAIT for the repair to be completed - this should NOT require a rental vehicle"/>
    <s v="Yes"/>
    <m/>
    <x v="0"/>
    <s v="Yes"/>
    <x v="18"/>
    <s v="Monica, Cheryl &amp; Machell"/>
    <s v="Not Open On 12.11"/>
    <x v="1"/>
    <x v="1"/>
    <s v="Not Open On 12.11"/>
    <d v="1989-04-18T00:00:00"/>
    <m/>
  </r>
  <r>
    <x v="2"/>
    <n v="36488"/>
    <s v="Mathew Roelke"/>
    <s v="MROELKE"/>
    <s v="36488"/>
    <n v="8508241426"/>
    <s v="036488"/>
    <s v="New Rental"/>
    <s v="MROELKE - in rental since 9/22 - van repair at ARKANSAS AUTOMOTIVE &amp; TRUCK MA, 129 SHADY GROVE RD, HOT SPRINGS AR 71901 waiting on estimate from shop - since 9/16 - no estimate in HOLMAN?"/>
    <s v="Need estimate from Shop asap - get van repaired - truck was taken to the shop on 9/16 - no estimate in Holman on 9/22"/>
    <s v="New rental request"/>
    <s v="Yes"/>
    <m/>
    <x v="1"/>
    <s v="Yes"/>
    <x v="7"/>
    <s v="Monica, Cheryl &amp; Machell"/>
    <s v="Not Open On 12.11"/>
    <x v="1"/>
    <x v="1"/>
    <s v="Not Open On 12.11"/>
    <d v="2023-07-16T00:00:00"/>
    <m/>
  </r>
  <r>
    <x v="2"/>
    <n v="21317"/>
    <s v="Yakerial Judah"/>
    <s v="YJUDAH"/>
    <s v="21317"/>
    <s v="Not-in-TPMS"/>
    <s v="Not-in-TPMS"/>
    <s v="New Rental"/>
    <s v="FIRESTONE COMPLETE AUTO CARE, 1014 E INNES ST, SALISBURY NC 28144"/>
    <s v="Van does not crank or start tech assigned to 46801"/>
    <s v="New rental request - YJUDAH is assigned this van - he has been in a rental since 9/22 - the rental is opened on truck #21317 - this van, 46801 appears to be repaired - it was assigned to this tech since 2/7/2025 - where is van #46801??"/>
    <s v="Yes"/>
    <m/>
    <x v="1"/>
    <s v="Yes"/>
    <x v="0"/>
    <s v="Not-in-TPMS"/>
    <s v="Not Open On 12.11"/>
    <x v="1"/>
    <x v="1"/>
    <s v="Not Open On 12.11"/>
    <d v="2024-09-22T00:00:00"/>
    <m/>
  </r>
  <r>
    <x v="2"/>
    <n v="37365"/>
    <s v="Rafi Abassi"/>
    <s v="RABASSI"/>
    <s v="37365"/>
    <n v="2098890779"/>
    <s v="037365"/>
    <s v="New Rental"/>
    <s v="711 KANSAS AVE EXT, MODESTO, CA 95351"/>
    <s v="Van overheated"/>
    <s v="New rental request - MWOHLFO - tehc in rental since 9/17 - J+L COMPLETE AUTO RPR INC 711 N FRANKLIN ST MODESTO CA 95351 - repair is approved"/>
    <s v="Yes"/>
    <m/>
    <x v="1"/>
    <s v="Yes"/>
    <x v="14"/>
    <s v="Carol &amp; Tasha"/>
    <s v="Not Open On 12.11"/>
    <x v="1"/>
    <x v="1"/>
    <s v="Not Open On 12.11"/>
    <d v="2017-10-06T00:00:00"/>
    <m/>
  </r>
  <r>
    <x v="2"/>
    <n v="46490"/>
    <s v="MCLIECHEY, DANIEL"/>
    <s v="DMCLIEC"/>
    <s v="46490"/>
    <n v="7578310437"/>
    <s v="046986"/>
    <d v="2025-09-15T00:00:00"/>
    <s v="New hire - started on 8/25, on route 9/15 no van assignment "/>
    <s v="Van is not in TPMS"/>
    <s v="John - Jen - Need a permanent van assignment"/>
    <s v="Yes"/>
    <m/>
    <x v="1"/>
    <s v="Yes"/>
    <x v="13"/>
    <s v="Rob &amp; Andrea"/>
    <s v="Not Open On 12.11"/>
    <x v="0"/>
    <x v="0"/>
    <s v="Not Open On 12.11"/>
    <d v="2025-08-24T00:00:00"/>
    <m/>
  </r>
  <r>
    <x v="2"/>
    <n v="23153"/>
    <s v="MCGHEE, EISHA"/>
    <m/>
    <s v="23153"/>
    <s v="Not-in-TPMS"/>
    <s v="Not-in-TPMS"/>
    <d v="2025-07-08T00:00:00"/>
    <s v="Tech was terminated 8/30 - rental is not approved"/>
    <s v="Van is not in TPMS - Tech was terminated on 8/30 - Segno still shows active and rental is still open with Enterprise"/>
    <s v="Rental extension is not approved - this person owes us for 22 days rental"/>
    <s v="Yes"/>
    <m/>
    <x v="0"/>
    <s v="Yes"/>
    <x v="0"/>
    <s v="Not-in-TPMS"/>
    <s v="Not Open On 12.11"/>
    <x v="0"/>
    <x v="0"/>
    <s v="Not Open On 12.11"/>
    <s v="EitherNewHire or Termed"/>
    <m/>
  </r>
  <r>
    <x v="2"/>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s v="Monica, Cheryl &amp; Machell"/>
    <s v="Not Open On 12.11"/>
    <x v="0"/>
    <x v="1"/>
    <s v="Not Open On 12.11"/>
    <d v="2025-06-29T00:00:00"/>
    <m/>
  </r>
  <r>
    <x v="2"/>
    <n v="36770"/>
    <s v="Louis Smith"/>
    <s v="LSMI314"/>
    <s v="36770"/>
    <n v="3468483248"/>
    <s v="036770"/>
    <s v="New Rental"/>
    <s v="PEP BOYS 845 S FRY ROAD KATY TX 77450"/>
    <s v="Check Engine light on and ABS light on - repair is approved - tech can get a rental for 2 days max"/>
    <s v="Van is at Pep Boys - tech waited hours for repair to be completed, asked for rental at 5PM"/>
    <s v="Yes"/>
    <m/>
    <x v="1"/>
    <s v="Yes"/>
    <x v="19"/>
    <s v="Carol &amp; Tasha"/>
    <d v="2025-11-19T00:00:00"/>
    <x v="1"/>
    <x v="1"/>
    <s v="LOUIS SMITH"/>
    <d v="2006-12-01T00:00:00"/>
    <m/>
  </r>
  <r>
    <x v="2"/>
    <n v="37417"/>
    <s v="HER, KENEDY"/>
    <s v="KHER0"/>
    <s v="37417"/>
    <s v="Not-in-TPMS"/>
    <s v="Not-in-TPMS"/>
    <d v="2025-09-18T00:00:00"/>
    <s v="BERGSTROM CHEVY OF MADISON, 1225 APPLEGATE RD, MADISON WI 53713"/>
    <s v="Possible transmission warranty - "/>
    <s v="Get van repaired and tech out of rental "/>
    <s v="Yes"/>
    <m/>
    <x v="1"/>
    <s v="Yes"/>
    <x v="0"/>
    <s v="Not-in-TPMS"/>
    <s v="Not Open On 12.11"/>
    <x v="0"/>
    <x v="0"/>
    <s v="Not Open On 12.11"/>
    <s v="EitherNewHire or Termed"/>
    <m/>
  </r>
  <r>
    <x v="2"/>
    <n v="21633"/>
    <s v="Anthony Clayton"/>
    <s v="ACLAYTO"/>
    <s v="21633"/>
    <s v="Not-in-TPMS"/>
    <s v="Not-in-TPMS"/>
    <d v="2025-08-12T00:00:00"/>
    <s v="PEP BOYS 1001 BRECKENVILLE LN, LOUISVILLE, KY, 40207"/>
    <s v="Van is not in TPMS - ACLAYTO - in rental on 8/12 - van was originally declined, switched from sell to keep on 9/16 - towed from storage lot to Pep Boys - no estimate from Holman or Pep as of 9/22"/>
    <s v="Get tech Van #37386 - asap - 37386 does not have a PO in Holman - ROB A call Holman about this one - find out why it doesn't have a PO"/>
    <s v="Yes"/>
    <m/>
    <x v="1"/>
    <s v="Yes"/>
    <x v="0"/>
    <s v="Not-in-TPMS"/>
    <s v="Not Open On 12.11"/>
    <x v="0"/>
    <x v="0"/>
    <s v="Not Open On 12.11"/>
    <s v="EitherNewHire or Termed"/>
    <m/>
  </r>
  <r>
    <x v="2"/>
    <n v="46007"/>
    <s v="Steven Bailey"/>
    <s v="SBAILE7"/>
    <s v="46007"/>
    <n v="2089700407"/>
    <s v="046007"/>
    <s v="New Rental"/>
    <s v="ALL THINGS AUTOMOTIVE &amp; DIESEL, 1509 CHAFFIN LN, IDAHO FALLS ID 83401"/>
    <s v="No AC"/>
    <s v="Waiting for estimate from shop - "/>
    <s v="Yes"/>
    <m/>
    <x v="1"/>
    <s v="Yes"/>
    <x v="20"/>
    <s v="Carol &amp; Tasha"/>
    <s v="Not Open On 12.11"/>
    <x v="1"/>
    <x v="1"/>
    <s v="Not Open On 12.11"/>
    <d v="2018-12-12T00:00:00"/>
    <m/>
  </r>
  <r>
    <x v="2"/>
    <n v="23028"/>
    <s v="Ron Jones"/>
    <s v="RJONES2"/>
    <s v="23028"/>
    <n v="9168834798"/>
    <s v="047352"/>
    <s v="New Rental"/>
    <s v="FIRESTONE COMPLETE AUTO CARE, 760 IKEA COURT, WEST SACRAMENTO CA 95605"/>
    <s v="Just now in TPMS today - tech is assigned truck #47352. The rental should be opened on the correct truck assigned to the technician 47352"/>
    <s v="Truck 47352 assigned to the technician in TPMS, but it appears to be needing repair - shows an estimate was declined on 8/22 for $6,196.11 -- was it declined or was it repaired? Remove the TPMS truck assignment IF the tech is getting a new van, when will it be in his possession? John Childres-Jen Dyer??"/>
    <s v="Yes"/>
    <m/>
    <x v="1"/>
    <s v="Yes"/>
    <x v="10"/>
    <s v="Carol &amp; Tasha"/>
    <s v="Not Open On 12.11"/>
    <x v="1"/>
    <x v="1"/>
    <s v="Not Open On 12.11"/>
    <d v="2022-06-30T00:00:00"/>
    <m/>
  </r>
  <r>
    <x v="2"/>
    <n v="22258"/>
    <s v="RAFAEL ROBERT "/>
    <s v="RROBERT"/>
    <s v="22258"/>
    <n v="3214295314"/>
    <s v="022258"/>
    <s v="New Rental"/>
    <s v="Unknown "/>
    <s v="No AC - tech didn't say where he was taking the van"/>
    <s v="Need to know where the tech is taking the van prior to approving rental "/>
    <s v="Yes"/>
    <m/>
    <x v="0"/>
    <s v="Yes"/>
    <x v="9"/>
    <s v="Rob &amp; Andrea"/>
    <s v="Not Open On 12.11"/>
    <x v="1"/>
    <x v="1"/>
    <s v="Not Open On 12.11"/>
    <d v="2022-08-25T00:00:00"/>
    <m/>
  </r>
  <r>
    <x v="2"/>
    <n v="46884"/>
    <s v="FULLER, ROOSEVELT"/>
    <s v="RFULLER"/>
    <s v="46884"/>
    <s v="Not-in-TPMS"/>
    <s v="Not-in-TPMS"/>
    <d v="2025-09-08T00:00:00"/>
    <s v="CHEV-BUICK-GMC-CAD OF MURFREES, 960 JOHN R RICE BLVD, MURFREESBORO TN 37129"/>
    <s v="Warranty Trans"/>
    <s v="RFULLER - in rental since 9/8 - transmission is IN WARRANTY with GM - stuck waiting for repairs - Rob to discuss with Holman about getting another shop to repair and bill GM"/>
    <s v="Yes"/>
    <m/>
    <x v="1"/>
    <s v="Yes"/>
    <x v="0"/>
    <s v="Not-in-TPMS"/>
    <s v="Not Open On 12.11"/>
    <x v="0"/>
    <x v="0"/>
    <s v="Not Open On 12.11"/>
    <s v="EitherNewHire or Termed"/>
    <m/>
  </r>
  <r>
    <x v="2"/>
    <n v="36026"/>
    <s v="RAMZ, SEEAR"/>
    <s v="SRAMZ"/>
    <s v="36026"/>
    <n v="5406307000"/>
    <s v="036026"/>
    <d v="2025-09-09T00:00:00"/>
    <s v="PEP BOYS, 8000 STREAM WALK LN, MANASSAS VA 22110"/>
    <s v="Van running rough CEL on"/>
    <s v="Tech refuses to pick up van, he was told it was done over a week ago, he showed up today and said the AC was not working (it is) and the brakes were bad (they're not) curently driving a 2024 Suburban rental - Tim Michael called tech, he will return the rental today.  "/>
    <s v="Yes"/>
    <m/>
    <x v="0"/>
    <s v="No"/>
    <x v="5"/>
    <s v="Monica, Cheryl &amp; Machell"/>
    <s v="Not Open On 12.11"/>
    <x v="0"/>
    <x v="1"/>
    <s v="Not Open On 12.11"/>
    <d v="2023-02-16T00:00:00"/>
    <m/>
  </r>
  <r>
    <x v="2"/>
    <n v="47218"/>
    <s v="Dale Meyer"/>
    <s v="DMEYE1"/>
    <s v="47218"/>
    <n v="5035191664"/>
    <s v="047218"/>
    <s v="New Rental"/>
    <s v="LES SCHWAB TIRE CENTER 390 NE BURNSIDE RD GRESHAM OR 97030"/>
    <s v="New rental 2 days max"/>
    <s v="Brake repair - DMEYE1 - since 9/22 - at Les Schwab Tire Repair - repair approved - 2 days rental max per Rob"/>
    <s v="Yes"/>
    <m/>
    <x v="1"/>
    <s v="Yes"/>
    <x v="20"/>
    <s v="Carol &amp; Tasha"/>
    <s v="Not Open On 12.11"/>
    <x v="1"/>
    <x v="1"/>
    <s v="Not Open On 12.11"/>
    <d v="2001-02-05T00:00:00"/>
    <m/>
  </r>
  <r>
    <x v="2"/>
    <n v="46473"/>
    <s v="Paul Thibodo"/>
    <s v="PTHIBOD"/>
    <s v="46473"/>
    <s v="Not-in-TPMS"/>
    <s v="Not-in-TPMS"/>
    <d v="2025-08-05T00:00:00"/>
    <s v="PEP BOYS 1641 WIGGLESWORTH WAY WOODBRIDGE VA 22191 "/>
    <s v="Repair estimate for $433 - Holman was &quot;reminding&quot; Pep Boys from 8/13 through 9/22 -- no answer from Pep Boys - they ended up calling Pep Boys, received the PO and approved it on 9/22"/>
    <s v="Van will be repaired by 9/25. "/>
    <s v="Yes"/>
    <m/>
    <x v="1"/>
    <s v="Yes"/>
    <x v="0"/>
    <s v="Not-in-TPMS"/>
    <s v="Not Open On 12.11"/>
    <x v="0"/>
    <x v="0"/>
    <s v="Not Open On 12.11"/>
    <s v="EitherNewHire or Termed"/>
    <m/>
  </r>
  <r>
    <x v="2"/>
    <n v="46159"/>
    <s v="YURAN, RUDY"/>
    <s v="RYURANL"/>
    <s v="46159"/>
    <s v="Not-in-TPMS"/>
    <s v="Not-in-TPMS"/>
    <d v="2025-07-29T00:00:00"/>
    <m/>
    <s v="Van was picked up and driver was to bring van back for further repairs"/>
    <s v="Rob A Follow up with the driver"/>
    <m/>
    <m/>
    <x v="0"/>
    <s v="No"/>
    <x v="0"/>
    <s v="Not-in-TPMS"/>
    <s v="Not Open On 12.11"/>
    <x v="0"/>
    <x v="1"/>
    <s v="Not Open On 12.11"/>
    <d v="2022-05-05T00:00:00"/>
    <m/>
  </r>
  <r>
    <x v="2"/>
    <n v="47291"/>
    <s v="Sean Wicklander"/>
    <s v="SWICKLA"/>
    <s v="47291"/>
    <n v="7154922473"/>
    <s v="047291"/>
    <d v="2025-08-25T00:00:00"/>
    <s v="Declined repair -   ADVANCED TRANSMISSION SVC LLC, 1233 W. CLAIREMONT AVE., EAU CLAIRE WI 54301"/>
    <s v="Declined in JUNE - no solution in place? "/>
    <s v="John - Jen - what is the status of getting the van to the tech? "/>
    <s v="Yes"/>
    <m/>
    <x v="1"/>
    <s v="Yes"/>
    <x v="21"/>
    <s v="Monica, Cheryl &amp; Machell"/>
    <d v="2025-08-26T00:00:00"/>
    <x v="0"/>
    <x v="1"/>
    <s v="SEAN WICKLANDER"/>
    <d v="2022-12-01T00:00:00"/>
    <m/>
  </r>
  <r>
    <x v="2"/>
    <n v="61842"/>
    <s v="William Every"/>
    <s v="WEVERY1"/>
    <s v="61842"/>
    <n v="5855539662"/>
    <s v="061842"/>
    <d v="2025-09-15T00:00:00"/>
    <s v="PEP BOYS, 1375 MARKET PLACE DR, HENRIETTA NY 14623"/>
    <s v="Approved on 9/19 no eta at this time - tech got rental on 9/15, had a wreck on 9/17 - rear ended by another driver "/>
    <s v="Repair finally approved at Pep Boys on 9/19 - multiple issues"/>
    <s v="Yes"/>
    <m/>
    <x v="1"/>
    <s v="Yes"/>
    <x v="22"/>
    <s v="Rob &amp; Andrea"/>
    <s v="Not Open On 12.11"/>
    <x v="0"/>
    <x v="1"/>
    <s v="Not Open On 12.11"/>
    <d v="1993-10-18T00:00:00"/>
    <m/>
  </r>
  <r>
    <x v="3"/>
    <n v="36876"/>
    <s v="HUTCHINSON, ADAM"/>
    <s v="AHUTCHI"/>
    <s v="36876"/>
    <n v="3619051148"/>
    <s v="036876"/>
    <d v="2025-08-12T00:00:00"/>
    <s v="NEESSEN CHEVROLET INC., 2007 S US HWY 77, PO BOX 1573, KINGSVILLE TX 78363"/>
    <s v="Rob Anderson declined on 8/12 - $5,677.60 Van is at NEESSEN CHEVROLET INC., 2007 S US HWY 77, PO BOX 1573, KINGSVILLE TX 78363 - tech AHUTCHI needs a permanent van assignment"/>
    <s v="Get the tech another van assigned asap - John Childres and Jen Dyer"/>
    <s v="Yes"/>
    <m/>
    <x v="1"/>
    <s v="Yes"/>
    <x v="2"/>
    <s v="Carol &amp; Tasha"/>
    <s v="Not Open On 12.11"/>
    <x v="0"/>
    <x v="1"/>
    <s v="Not Open On 12.11"/>
    <d v="2025-03-02T00:00:00"/>
    <m/>
  </r>
  <r>
    <x v="3"/>
    <n v="46315"/>
    <s v="ALEXANDER STURNS"/>
    <s v="ASTURNS"/>
    <s v="46315"/>
    <n v="2819350549"/>
    <s v="046315"/>
    <d v="2025-08-04T00:00:00"/>
    <s v="AAMCO TOTAL CAR CARE, 1377 SOUTH LOOP WEST, HOUSTON TX 77054"/>
    <s v="ASTURNS - in rental since 8/4 - Declined repair $7609 - need to get the tech a van"/>
    <s v="Needs permenant van assigned - John C and Jen - tech needs a van assignment "/>
    <s v="Yes"/>
    <m/>
    <x v="1"/>
    <s v="Yes"/>
    <x v="19"/>
    <s v="Carol &amp; Tasha"/>
    <s v="Not Open On 12.11"/>
    <x v="0"/>
    <x v="1"/>
    <s v="Not Open On 12.11"/>
    <d v="2011-03-21T00:00:00"/>
    <m/>
  </r>
  <r>
    <x v="3"/>
    <n v="46598"/>
    <s v="FELIX, ASCHBEA"/>
    <s v="AFELIX"/>
    <s v="46598"/>
    <n v="7186904729"/>
    <s v="046598"/>
    <m/>
    <m/>
    <m/>
    <m/>
    <s v="Yes"/>
    <m/>
    <x v="1"/>
    <s v="Yes"/>
    <x v="12"/>
    <s v="Rob &amp; Andrea"/>
    <d v="2025-08-11T00:00:00"/>
    <x v="0"/>
    <x v="0"/>
    <s v="ASCHBEA FELIX"/>
    <d v="2025-07-27T00:00:00"/>
    <m/>
  </r>
  <r>
    <x v="3"/>
    <n v="46431"/>
    <s v="Ashely Orozco"/>
    <s v="AOROZCO"/>
    <s v="46431"/>
    <n v="8189411387"/>
    <s v="046431"/>
    <s v="New Rental"/>
    <s v="PEP BOYS, 1231 SAN FERNANDO RD, SAN FERNANDO CA 91340"/>
    <s v="CEL on loss of power"/>
    <s v="New Rental - what is the ETA on repair? Rob Anderson"/>
    <s v="Yes"/>
    <m/>
    <x v="1"/>
    <s v="Yes"/>
    <x v="3"/>
    <s v="Carol &amp; Tasha"/>
    <d v="2025-11-20T00:00:00"/>
    <x v="1"/>
    <x v="1"/>
    <s v="ASHLEY OROZCO"/>
    <d v="2025-05-25T00:00:00"/>
    <m/>
  </r>
  <r>
    <x v="3"/>
    <n v="37051"/>
    <s v="HANSEN, DAVID"/>
    <s v="DHANSE9"/>
    <s v="37051"/>
    <n v="4343635938"/>
    <s v="037051"/>
    <d v="2025-07-21T00:00:00"/>
    <s v="PINKERTON CHEVROLET- LYNCHBURG, 801 GRAVES MILL RD., LYNCHBURG VA 24502"/>
    <s v="9/4: _x0009_DVR DAVID HANSEN CALLED STATING VEH NEEDS TO BE TOWED TO DEALER BECAUSE THIS VENDOR FOUND IN LIMP ,ODE AND 11 DTC'S AND MORE THAN TECH CAN HANDLE. I CALLED F/A ROB ANDERSON AND HE ADVISED TO HAVE VEH TOWED TO LYNCHBURG CHEVROLET PER DVR REQUEST . I CALLED DEALER AND ANNOUNCED THE VEHICLE ."/>
    <s v="Get the van repaired - at PINKERTON CHEVROLET- LYNCHBURG 801 GRAVES MILL RD. LYNCHBURG VA 24502 - PO approved on 9/10 - for $874 - tech has been in rental since 7/21 - Rob Anderson"/>
    <s v="Yes"/>
    <m/>
    <x v="1"/>
    <s v="Yes"/>
    <x v="13"/>
    <s v="Rob &amp; Andrea"/>
    <s v="Not Open On 12.11"/>
    <x v="0"/>
    <x v="1"/>
    <s v="Not Open On 12.11"/>
    <d v="2015-04-13T00:00:00"/>
    <m/>
  </r>
  <r>
    <x v="3"/>
    <n v="46585"/>
    <s v="Hector Fernadez"/>
    <s v="HFERNAN"/>
    <s v="46585"/>
    <n v="9736260994"/>
    <s v="046585"/>
    <s v="New Rental"/>
    <s v="AAA 3478 US-9, FREEHOLD, NJ 07728"/>
    <s v="Van will not start"/>
    <s v="New rental - "/>
    <s v="Yes"/>
    <m/>
    <x v="1"/>
    <s v="Yes"/>
    <x v="16"/>
    <s v="Rob &amp; Andrea"/>
    <s v="Not Open On 12.11"/>
    <x v="1"/>
    <x v="0"/>
    <s v="Not Open On 12.11"/>
    <d v="2025-08-17T00:00:00"/>
    <m/>
  </r>
  <r>
    <x v="3"/>
    <n v="37402"/>
    <s v="Jamie Adachi"/>
    <s v="JADACHI"/>
    <s v="37402"/>
    <s v="Not-in-TPMS"/>
    <s v="Not-in-TPMS"/>
    <s v="New Rental"/>
    <s v="LA QUINTA CHEVROLET, 79-225 HIGHWAY 111, LA QUINTA CA 92253"/>
    <s v="No AC, CEL on, loss of power"/>
    <s v="New Rental - what is the ETA on repair? Rob Anderson"/>
    <s v="Yes"/>
    <m/>
    <x v="1"/>
    <s v="Yes"/>
    <x v="0"/>
    <s v="Not-in-TPMS"/>
    <s v="Not Open On 12.11"/>
    <x v="1"/>
    <x v="0"/>
    <s v="Not Open On 12.11"/>
    <s v="EitherNewHire or Termed"/>
    <m/>
  </r>
  <r>
    <x v="3"/>
    <n v="36903"/>
    <s v="JONATHAN HUDNALL"/>
    <s v="JHUDNA1"/>
    <s v="36903"/>
    <n v="2109541809"/>
    <s v="036903"/>
    <d v="2025-09-23T00:00:00"/>
    <s v="Was in Transit"/>
    <s v="Tech moving  from San Antonio to Corpus Cristi"/>
    <s v="Tech picked up the van and is good to go / Address updated in TPMS/AMS/Holman /  jchild2"/>
    <s v="Yes"/>
    <m/>
    <x v="0"/>
    <s v="No"/>
    <x v="2"/>
    <s v="Carol &amp; Tasha"/>
    <s v="Not Open On 12.11"/>
    <x v="0"/>
    <x v="1"/>
    <s v="Not Open On 12.11"/>
    <d v="2021-01-04T00:00:00"/>
    <m/>
  </r>
  <r>
    <x v="3"/>
    <n v="61746"/>
    <s v="JARRETT, KEVIN"/>
    <s v="KJARRET"/>
    <s v="61746"/>
    <n v="5855539663"/>
    <s v="061746"/>
    <d v="2025-07-07T00:00:00"/>
    <s v="PEP BOYS, 1375 MARKET PLACE DR, HENRIETTA NY 14623"/>
    <s v="Declined repair in July - no solution in place, we are spending more on rental than the repair declined"/>
    <s v="KJARRET - in rental since 7/7 - Declined repair was $4,622.33 at Pep Boys - why haven't we solved this? Rob Anderson - get repair reconsidered asap Van is very Rusty and shop does not recommend repairing the van"/>
    <s v="Yes"/>
    <m/>
    <x v="1"/>
    <s v="Yes"/>
    <x v="22"/>
    <s v="Rob &amp; Andrea"/>
    <d v="2025-10-24T00:00:00"/>
    <x v="0"/>
    <x v="1"/>
    <s v="KEVIN JARRETT"/>
    <d v="1997-05-22T00:00:00"/>
    <m/>
  </r>
  <r>
    <x v="3"/>
    <n v="47273"/>
    <s v="Mark Higgins"/>
    <s v="MHIGGI0"/>
    <s v="47273"/>
    <n v="2085803354"/>
    <s v="047273"/>
    <s v="New Rental"/>
    <s v="BLUE WRENCH, 265 N BALTIC PL, MERIDIAN ID 83642"/>
    <s v="Probably broken shiift cable"/>
    <s v="New Rental - what is the ETA on repair? Rob Anderson"/>
    <s v="Yes"/>
    <m/>
    <x v="1"/>
    <s v="Yes"/>
    <x v="20"/>
    <s v="Carol &amp; Tasha"/>
    <d v="2025-12-09T00:00:00"/>
    <x v="1"/>
    <x v="1"/>
    <s v="MARK HIGGINS"/>
    <d v="2021-09-23T00:00:00"/>
    <m/>
  </r>
  <r>
    <x v="3"/>
    <n v="36056"/>
    <s v="MUSTAFA EBADI"/>
    <s v="MEBADI"/>
    <s v="36056"/>
    <n v="3017930671"/>
    <s v="036056"/>
    <d v="2025-07-17T00:00:00"/>
    <s v="MEBADI - in rental since 7/17 -- PEP BOYS 1641 WIGGLESWORTH WAY WOODBRIDGE VA 22191 - last repair approved for engine diagnostics - 9/22 - was repaired on another PO at the same Pep Boys for $574 -  brakes"/>
    <m/>
    <s v="Stop the insanity - get this van repaired and to the technician this week - Rob Anderson"/>
    <s v="Yes"/>
    <m/>
    <x v="1"/>
    <s v="Yes"/>
    <x v="5"/>
    <s v="Monica, Cheryl &amp; Machell"/>
    <d v="2025-07-18T00:00:00"/>
    <x v="0"/>
    <x v="1"/>
    <s v="MUSTAFA EBADI"/>
    <d v="2022-04-07T00:00:00"/>
    <m/>
  </r>
  <r>
    <x v="3"/>
    <n v="46551"/>
    <s v="BLAIR HORNICK"/>
    <s v="BHORNIC"/>
    <s v="46551"/>
    <n v="7177210063"/>
    <s v="046527"/>
    <d v="2025-07-28T00:00:00"/>
    <m/>
    <s v="Declined repair $10,052"/>
    <s v="Needs permenant van assigned - John C and Jen - tech needs a van assignment "/>
    <s v="Yes"/>
    <m/>
    <x v="1"/>
    <s v="Yes"/>
    <x v="11"/>
    <s v="Monica, Cheryl &amp; Machell"/>
    <s v="Not Open On 12.11"/>
    <x v="0"/>
    <x v="1"/>
    <s v="Not Open On 12.11"/>
    <d v="2022-08-25T00:00:00"/>
    <m/>
  </r>
  <r>
    <x v="3"/>
    <n v="61137"/>
    <s v="GOSSELIN, TIMOTHY"/>
    <s v="TGOSSEL"/>
    <s v="61137"/>
    <n v="2073308276"/>
    <n v="0"/>
    <d v="2025-07-08T00:00:00"/>
    <s v="7/7/25 - Declined repair - $7,010.66 at DARLINGS BRUNSWICK FORD, 262 BATH RD, BRUNSWICK ME 040112619"/>
    <s v="Declined repair for $7K but no solution deployed since 7/7 - tech still in the rental since then! "/>
    <s v="Need a new van for this tech - John C and Jen Dyer"/>
    <s v="Yes"/>
    <m/>
    <x v="1"/>
    <s v="Yes"/>
    <x v="22"/>
    <s v="Rob &amp; Andrea"/>
    <d v="2025-12-06T00:00:00"/>
    <x v="0"/>
    <x v="1"/>
    <s v="TIMOTHY GOSSELIN"/>
    <d v="2017-05-30T00:00:00"/>
    <m/>
  </r>
  <r>
    <x v="3"/>
    <n v="36777"/>
    <s v="BRUNT, TIMOTHY"/>
    <s v="TBRUNT"/>
    <s v="36777"/>
    <n v="3372300429"/>
    <s v="036636"/>
    <d v="2025-09-17T00:00:00"/>
    <s v="ROGERS TRUCK REPAIR, LLC, 900 S ROBERTS ST, AMARILLO TX 79102"/>
    <s v="TBRUNT assigned van in TPMS on 9/19 ; TBRUNT in rental since 9/17 - van repair was approved on 8/27 and what is the status of the repair? "/>
    <s v="Truck assigned to TBRUNT on 9/19 - what is the solution to get van to technician? John Childres, Jen Dyer"/>
    <s v="Yes"/>
    <m/>
    <x v="1"/>
    <s v="Yes"/>
    <x v="19"/>
    <s v="Carol &amp; Tasha"/>
    <d v="2025-10-29T00:00:00"/>
    <x v="0"/>
    <x v="1"/>
    <s v="TIMOTHY BRUNT"/>
    <d v="2025-06-29T00:00:00"/>
    <m/>
  </r>
  <r>
    <x v="3"/>
    <n v="61198"/>
    <s v="NEAL, DAVID"/>
    <s v="DNEAL"/>
    <s v="61198"/>
    <n v="8708682852"/>
    <s v="046283"/>
    <d v="2025-08-06T00:00:00"/>
    <s v="46283 was repaired and then transported in August - why is this tech still in a rental? "/>
    <s v="Tech not assigned in TPMS  to this van"/>
    <s v="New van was delivered on 8/20 - why is this tech still in a rental?  John Childres - Jen Dyer"/>
    <s v="Yes"/>
    <m/>
    <x v="0"/>
    <m/>
    <x v="7"/>
    <s v="Monica, Cheryl &amp; Machell"/>
    <s v="Not Open On 12.11"/>
    <x v="0"/>
    <x v="0"/>
    <s v="Not Open On 12.11"/>
    <d v="2025-07-27T00:00:00"/>
    <m/>
  </r>
  <r>
    <x v="3"/>
    <n v="46693"/>
    <s v="CYPRIAN, JAKIRA"/>
    <s v="JCYPRIA"/>
    <s v="46693"/>
    <s v="Not-in-TPMS"/>
    <s v="Not-in-TPMS"/>
    <d v="2025-07-10T00:00:00"/>
    <s v="No van assigned - nothing in the shop"/>
    <s v="New hire - never assigned a van "/>
    <s v="Need a permanent van assignement for this new hire - Jen/John?  / Sent email to team to get a truck assigned 9/29/ jchild2 / Sent a reminder to the team, 10,1 / jchild2"/>
    <s v="No"/>
    <m/>
    <x v="1"/>
    <s v="Yes"/>
    <x v="0"/>
    <s v="Not-in-TPMS"/>
    <s v="Not Open On 12.11"/>
    <x v="0"/>
    <x v="0"/>
    <s v="Not Open On 12.11"/>
    <s v="EitherNewHire or Termed"/>
    <m/>
  </r>
  <r>
    <x v="3"/>
    <n v="37275"/>
    <s v="COOPER, LUTHER"/>
    <s v="LERBYCO"/>
    <s v="37275"/>
    <n v="2058642855"/>
    <s v="037275"/>
    <d v="2025-07-30T00:00:00"/>
    <s v="PEP BOYS, 3019 ALLISON BONNETT DR, HUEYTOWN AL 35023"/>
    <s v="Van repair was approved on 8/5 - knock sensor - last notes were on 8/14 - we need the van out of the shop and back to the tech"/>
    <s v="Duplicate Line / Please see row 64"/>
    <s v="Yes"/>
    <m/>
    <x v="1"/>
    <s v="Yes"/>
    <x v="6"/>
    <s v="Rob &amp; Andrea"/>
    <d v="2025-11-13T00:00:00"/>
    <x v="0"/>
    <x v="1"/>
    <s v="LUTHER ERBY COOPER"/>
    <d v="2023-04-16T00:00:00"/>
    <m/>
  </r>
  <r>
    <x v="3"/>
    <n v="47122"/>
    <s v="Aaron Hartwick"/>
    <s v="AHARTWE"/>
    <s v="47122"/>
    <n v="2524148868"/>
    <s v="047122"/>
    <s v="New Rental"/>
    <s v="3300 US-70, GOLDSBORO, NC 27534"/>
    <s v="CEL on loss of power"/>
    <s v="New Rental - what is the ETA on repair? Rob Anderson"/>
    <s v="Yes"/>
    <m/>
    <x v="1"/>
    <s v="Yes"/>
    <x v="13"/>
    <s v="Rob &amp; Andrea"/>
    <s v="Not Open On 12.11"/>
    <x v="1"/>
    <x v="1"/>
    <s v="Not Open On 12.11"/>
    <d v="2021-09-30T00:00:00"/>
    <m/>
  </r>
  <r>
    <x v="3"/>
    <n v="46370"/>
    <s v="Xanthos Gamboa"/>
    <s v="XGAMBOA"/>
    <s v="46370"/>
    <n v="8322504087"/>
    <s v="046370"/>
    <s v="New Rental"/>
    <s v="Pep Boys 1433 e broadway st pearland, TX  77581"/>
    <s v="CEL on and bad vibrations while driving"/>
    <s v="New Rental - what is the ETA on repair? Rob Anderson"/>
    <s v="Yes"/>
    <m/>
    <x v="1"/>
    <s v="Yes"/>
    <x v="19"/>
    <s v="Carol &amp; Tasha"/>
    <s v="Not Open On 12.11"/>
    <x v="1"/>
    <x v="1"/>
    <s v="Not Open On 12.11"/>
    <d v="2023-10-22T00:00:00"/>
    <m/>
  </r>
  <r>
    <x v="3"/>
    <n v="47201"/>
    <s v="Chockdi Dunham"/>
    <s v="CDONHAM"/>
    <s v="47201"/>
    <n v="7027214001"/>
    <s v="047201"/>
    <s v="New Rental"/>
    <s v="Pep Boys 506 s decatur blvd  las vegas, NV  89107"/>
    <s v="CEL on loss of power"/>
    <s v="New Rental - what is the ETA on repair? Rob Anderson"/>
    <s v="Yes"/>
    <m/>
    <x v="1"/>
    <s v="Yes"/>
    <x v="14"/>
    <s v="Carol &amp; Tasha"/>
    <s v="Not Open On 12.11"/>
    <x v="1"/>
    <x v="1"/>
    <s v="Not Open On 12.11"/>
    <d v="2007-01-06T00:00:00"/>
    <m/>
  </r>
  <r>
    <x v="3"/>
    <n v="21654"/>
    <s v="DERRICK AIDEN"/>
    <s v="DAIDEN"/>
    <s v="21654"/>
    <n v="7572846540"/>
    <s v="021654"/>
    <d v="2025-09-08T00:00:00"/>
    <s v="HAMPTON CHEV-JEEP-MAZDA, INC., 1073 W. MERCURY BLVD, HAMPTON VA 23666"/>
    <s v="GEORGE FROM - HAMPTON CHEVROLET CALLED LOOKING FOR KEYS TO VAN. I CALLED PEP BOYS AND SPOKE WITH JULIE NO KEYS FOUND. SECOND TRX TOW SHOWS THAT UNIT WAS AT PRIORITY HONDA HAMPTON.. CALLED SERVICE CHECKING TO SEE IF THEY HAVE KEYS. LEFT MESSAGE TO CALL HOLMAN. CALLED CA LUCAS MARNIN -- FOR PROFF OF OWNERSHIP LETTER TO GET KEYS MADE. GEORGE GWOOD@FIRSTTEAMAUTO.COM SENT E MAIL REQUEST."/>
    <s v="DAIDEN - in rental since 9/8 - Pep Boys had the keys and van was moved to Hampton Chev without the keys - need to get the van fixed asap - ROB ANDERSON-moved to Hampton Chevy after Pep Boys put tires on the van - get van repaired and back to tech - coordinating repairs with 2 different shops causes excess expense in rentals"/>
    <s v="Yes"/>
    <m/>
    <x v="1"/>
    <s v="Yes"/>
    <x v="13"/>
    <s v="Rob &amp; Andrea"/>
    <s v="Not Open On 12.11"/>
    <x v="0"/>
    <x v="1"/>
    <s v="Not Open On 12.11"/>
    <d v="2021-05-13T00:00:00"/>
    <m/>
  </r>
  <r>
    <x v="3"/>
    <n v="21481"/>
    <s v="Wyatt Beck"/>
    <s v="WBECK"/>
    <s v="21481"/>
    <s v="Not-in-TPMS"/>
    <s v="Not-in-TPMS"/>
    <d v="2025-07-24T00:00:00"/>
    <s v="AAMCO TOTAL CAR CARE, 1110 WINCHESTER RD, LEXINGTON KY 40505"/>
    <s v="Tech not assigned in TPMS  to this van - at AAMCO TOTAL CAR CARE, 1110 WINCHESTER RD, LEXINGTON KY 40505"/>
    <s v="Vehicle is repaired -but was assigned to GHEBROC - need to get this tech a van asap  - John Childres - Jen Dyer"/>
    <s v="Yes"/>
    <m/>
    <x v="1"/>
    <s v="Yes"/>
    <x v="0"/>
    <s v="Not-in-TPMS"/>
    <s v="Not Open On 12.11"/>
    <x v="0"/>
    <x v="0"/>
    <s v="Not Open On 12.11"/>
    <s v="EitherNewHire or Termed"/>
    <m/>
  </r>
  <r>
    <x v="3"/>
    <n v="36040"/>
    <s v="MCNEILL, JONATHAN"/>
    <m/>
    <s v="36040"/>
    <s v="Not-in-TPMS"/>
    <s v="Not-in-TPMS"/>
    <d v="2025-07-08T00:00:00"/>
    <s v="TECH LEFT THE COMPANY ON 8/22 - Send to "/>
    <s v="TECH is NLWC as of 8/22 and still shows he has an open rental"/>
    <s v="Tech left the company on 8/22/2025 - DECLINE RENTAL and notify  LP Rob Anderson"/>
    <s v="Yes"/>
    <m/>
    <x v="0"/>
    <m/>
    <x v="0"/>
    <s v="Not-in-TPMS"/>
    <s v="Not Open On 12.11"/>
    <x v="0"/>
    <x v="0"/>
    <s v="Not Open On 12.11"/>
    <s v="EitherNewHire or Termed"/>
    <m/>
  </r>
  <r>
    <x v="3"/>
    <n v="61146"/>
    <s v="BERGERON, SKYLER"/>
    <s v="SBERGER"/>
    <s v="61146"/>
    <n v="3373529445"/>
    <s v="088124"/>
    <d v="2025-06-16T00:00:00"/>
    <s v="PEP BOYS, 5639 JOHNSON ST, LAFAYETTE LA 70503"/>
    <s v="Declined repair 6/30 - $3,023.35 and tech has been in the rental ever since - Reconsider this repair -- we spent more than repair on rentals"/>
    <s v="SBERGER - in rental since 6/16 - need an alternate van for this tech - Alerted Childres and Dyer"/>
    <s v="Yes"/>
    <m/>
    <x v="1"/>
    <s v="Yes"/>
    <x v="19"/>
    <s v="Carol &amp; Tasha"/>
    <s v="Not Open On 12.11"/>
    <x v="0"/>
    <x v="1"/>
    <s v="Not Open On 12.11"/>
    <d v="2024-01-07T00:00:00"/>
    <m/>
  </r>
  <r>
    <x v="3"/>
    <n v="46272"/>
    <s v="ROBINSON, SCOTT"/>
    <s v="SROBI98"/>
    <s v="46272"/>
    <n v="8064713584"/>
    <s v="037221"/>
    <d v="2025-08-22T00:00:00"/>
    <s v="PEP BOYS, 4417 S LOOP 289, LUBBOCK TX 79424 - TRUCK # 46282 is at MIDAS #5865, 5115 S LOOP 289, LUBBOCK TX 79424 and that van was declined in APRIL - needs to be picked up and sold"/>
    <s v="Rental is on 46272 - 46272 assigned to RHOSEY in TPMS - this tech SROBI98 is showing assigned to 46282 in TPMS - why doesn't he have the van and why still in a rental? - "/>
    <s v="46282 is ALSO a declined repair - Note in AMS updated - that van needs to be decommissioned and sold --- also we need a permanent solution for this tech - RDELGAL?? John Childres &amp; Jen Dyer"/>
    <s v="Yes"/>
    <m/>
    <x v="1"/>
    <s v="Yes"/>
    <x v="15"/>
    <s v="Carol &amp; Tasha"/>
    <s v="Not Open On 12.11"/>
    <x v="0"/>
    <x v="1"/>
    <s v="Not Open On 12.11"/>
    <d v="2007-02-20T00:00:00"/>
    <m/>
  </r>
  <r>
    <x v="3"/>
    <n v="88075"/>
    <s v="Houston Goforth"/>
    <s v="HGOFORT"/>
    <s v="88075"/>
    <n v="3175511776"/>
    <s v="088075"/>
    <s v="New Rental"/>
    <m/>
    <s v="Sears Drive  driver hit a deer"/>
    <s v="BYOV rental approved for 5 days maximum"/>
    <s v="Yes"/>
    <m/>
    <x v="1"/>
    <s v="Yes"/>
    <x v="17"/>
    <s v="Monica, Cheryl &amp; Machell"/>
    <s v="Not Open On 12.11"/>
    <x v="1"/>
    <x v="1"/>
    <s v="Not Open On 12.11"/>
    <d v="2022-10-27T00:00:00"/>
    <m/>
  </r>
  <r>
    <x v="3"/>
    <n v="24039"/>
    <s v="MICHAEL LUONG"/>
    <s v="MLUONG1"/>
    <s v="24039"/>
    <n v="7149483128"/>
    <s v="024039"/>
    <s v="New Rental"/>
    <s v="PEP BOYS, 505 E FOOTHILL BLVD, RIALTO CA 92376"/>
    <s v="Van wont shift"/>
    <s v="New Rental"/>
    <s v="Yes"/>
    <m/>
    <x v="1"/>
    <s v="Yes"/>
    <x v="3"/>
    <s v="Carol &amp; Tasha"/>
    <s v="Not Open On 12.11"/>
    <x v="1"/>
    <x v="1"/>
    <s v="Not Open On 12.11"/>
    <d v="1990-01-23T00:00:00"/>
    <m/>
  </r>
  <r>
    <x v="3"/>
    <n v="21960"/>
    <s v="LATUS, PIERRE"/>
    <s v="PLATUS"/>
    <s v="21960"/>
    <n v="9378312691"/>
    <s v="036174"/>
    <d v="2025-05-19T00:00:00"/>
    <s v="Longer story - truck is at the shop but I am not approving a new rental for Latus - shop is repairing and will have ready tomorrow 9/25/2025 - Shop has NOT sent PO in, replacing upper control arms on both sides - FIRESTONE COMPLETE AUTO CARE, 7085 E MAIN ST, REYNOLDSBURG OH 43068"/>
    <s v="Still has rental as of Sept 24th 2025 / Assign 36174 to Pierre Latus"/>
    <s v="Tech Pierre Latus confirmed he had 36174 / He also stated that he STILL has the retal and he wants to take his truck back to the shop for brake noise / Instructed him to return the Rental TODAY and call me or text when he has it returned, TODAY - JCHILD2_x000a__x000a_Tech did NOT return the rental. T. Michael called him and he took the rental back. The next day (9/25) he complained about vibration and I asked him to take the van to wherever Car Care sent him. He did. Two upper control arms need to be replaced. They had trouble getting one bolt out and should have it ready tomorrow (9/25). "/>
    <s v="Yes"/>
    <m/>
    <x v="0"/>
    <s v="No"/>
    <x v="4"/>
    <s v="Rob &amp; Andrea"/>
    <s v="Not Open On 12.11"/>
    <x v="0"/>
    <x v="1"/>
    <s v="Not Open On 12.11"/>
    <d v="2024-08-11T00:00:00"/>
    <m/>
  </r>
  <r>
    <x v="3"/>
    <n v="36380"/>
    <s v="Jacob Dixon"/>
    <s v="JDIXON"/>
    <s v="36380"/>
    <n v="8608491670"/>
    <s v="036380"/>
    <s v="New Rental"/>
    <s v="PEP BOYS 699 WOLCOTT ST WATERBURY CT 06705"/>
    <s v="Water pump failed"/>
    <s v="New Rental - what is the ETA on repair? Rob Anderson"/>
    <s v="Yes"/>
    <m/>
    <x v="1"/>
    <s v="Yes"/>
    <x v="22"/>
    <s v="Rob &amp; Andrea"/>
    <s v="Not Open On 12.11"/>
    <x v="1"/>
    <x v="1"/>
    <s v="Not Open On 12.11"/>
    <d v="2022-03-10T00:00:00"/>
    <m/>
  </r>
  <r>
    <x v="3"/>
    <n v="46017"/>
    <s v="STERLING SZULWACH"/>
    <s v="SSZULWA"/>
    <s v="46017"/>
    <n v="2549221627"/>
    <s v="046229"/>
    <s v="New Rental"/>
    <s v="Wisner's Automotive 3321 PARKWAY DR, TEMPLE, TX 76504,"/>
    <s v="CEL on no start"/>
    <s v="New rental"/>
    <s v="Yes"/>
    <m/>
    <x v="1"/>
    <s v="Yes"/>
    <x v="2"/>
    <s v="Carol &amp; Tasha"/>
    <s v="Not Open On 12.11"/>
    <x v="1"/>
    <x v="1"/>
    <s v="Not Open On 12.11"/>
    <d v="2025-04-20T00:00:00"/>
    <m/>
  </r>
  <r>
    <x v="3"/>
    <n v="46227"/>
    <s v="Hilario Gonzales"/>
    <s v="HGONZA0"/>
    <s v="46227"/>
    <n v="3613078005"/>
    <s v="046227"/>
    <s v="New Rental"/>
    <s v="MIDAS #5266, 3209 S PADRE ISLAND DR, CORPUS CHRISTI TX 78415"/>
    <s v="CEL on loss of of power"/>
    <s v="Repair van - Rob Anderson, what is the ETA? "/>
    <s v="Yes"/>
    <m/>
    <x v="1"/>
    <s v="Yes"/>
    <x v="2"/>
    <s v="Carol &amp; Tasha"/>
    <d v="2025-11-25T00:00:00"/>
    <x v="1"/>
    <x v="1"/>
    <s v="HILARIO GONZALES JR"/>
    <d v="2021-05-20T00:00:00"/>
    <m/>
  </r>
  <r>
    <x v="3"/>
    <n v="46369"/>
    <s v="Patrick Williams"/>
    <s v="PWILL50"/>
    <s v="46369"/>
    <n v="4099375037"/>
    <s v="046369"/>
    <s v="New Rental"/>
    <s v="Bakers auto repair 2310 Calder Ave, Beaumont, TX 77702"/>
    <s v="Van has CEL and running rough"/>
    <s v="New rental"/>
    <s v="Yes"/>
    <m/>
    <x v="1"/>
    <s v="Yes"/>
    <x v="19"/>
    <s v="Carol &amp; Tasha"/>
    <s v="Not Open On 12.11"/>
    <x v="1"/>
    <x v="1"/>
    <s v="Not Open On 12.11"/>
    <d v="1997-03-24T00:00:00"/>
    <m/>
  </r>
  <r>
    <x v="3"/>
    <n v="46426"/>
    <s v="GARCIA, RANCARLOS"/>
    <s v="RGARCI0"/>
    <s v="46426"/>
    <n v="8058068124"/>
    <s v="046426"/>
    <d v="2025-09-18T00:00:00"/>
    <s v="Towed on 9/18 to: 1304 NEWBURY RD, NEWBURY PARK, CA 91320 AFTER an OIL CHANGE was done at Jiffy Lube??"/>
    <s v="No estimate in Holman ?? Why "/>
    <s v="RCARCI0 - still in rental since 9/18 when van broke down - van was at Jiffy Lube for oil change then towed to 1304 Newbury Rd Newbury Park, CA - no estimate in Holman - Rob Anderson assigned"/>
    <s v="Yes"/>
    <m/>
    <x v="1"/>
    <s v="Yes"/>
    <x v="3"/>
    <s v="Carol &amp; Tasha"/>
    <d v="2025-10-07T00:00:00"/>
    <x v="0"/>
    <x v="1"/>
    <s v="RANCARLOS GARCIA"/>
    <d v="2020-07-22T00:00:00"/>
    <m/>
  </r>
  <r>
    <x v="4"/>
    <n v="6008"/>
    <s v="KATAWAZI, ABDUL"/>
    <s v="AKATAWA"/>
    <s v="6008"/>
    <n v="7038631826"/>
    <n v="0"/>
    <d v="2025-07-31T00:00:00"/>
    <s v="AKATAWA - in rental since 7/31 - when will he get his permanent van"/>
    <m/>
    <s v="Tech is not assigned to this van - assigned to 36443 - what is the status of getting this van to 36443? (John C and Jen Dyer)"/>
    <s v="Yes"/>
    <m/>
    <x v="1"/>
    <s v="Yes"/>
    <x v="5"/>
    <s v="Monica, Cheryl &amp; Machell"/>
    <d v="2025-12-03T00:00:00"/>
    <x v="0"/>
    <x v="1"/>
    <s v="ABDUL LATIF KATAWAZI"/>
    <d v="2025-07-20T00:00:00"/>
    <m/>
  </r>
  <r>
    <x v="4"/>
    <n v="47163"/>
    <s v="CHRISTIAN, ALEX"/>
    <s v="ACHRI10"/>
    <s v="47163"/>
    <n v="4704080606"/>
    <s v="047163"/>
    <d v="2025-07-23T00:00:00"/>
    <s v="Pep Boys - Stockbridge, GA"/>
    <s v="Declined repair $7,058"/>
    <s v="ACHRI10 needs a permanent van assignment - John C, Jennifer D"/>
    <s v="Yes"/>
    <m/>
    <x v="1"/>
    <s v="Yes"/>
    <x v="6"/>
    <s v="Rob &amp; Andrea"/>
    <d v="2025-07-23T00:00:00"/>
    <x v="0"/>
    <x v="1"/>
    <s v="ALEX CHRISTIAN"/>
    <d v="1997-10-20T00:00:00"/>
    <m/>
  </r>
  <r>
    <x v="4"/>
    <n v="23132"/>
    <s v="Emanuel Jean"/>
    <s v="EJEAN"/>
    <s v="23132"/>
    <s v="Not-in-TPMS"/>
    <s v="Not-in-TPMS"/>
    <d v="2025-07-28T00:00:00"/>
    <s v="PEP BOYS, 4797 S CLEVELAND AVE, FT MYERS FL 33902"/>
    <s v="Holman SPOKE WITH BRIAN, JUST GOT SOME PARTS IN , SHOULD BE BRINGING VEHICLE BACK IN SHOP TOMORROW, SHOULD BE DONE FRIDAY OR SATURDAY"/>
    <s v="Van should be ready 9/26"/>
    <s v="Yes"/>
    <m/>
    <x v="1"/>
    <s v="Yes"/>
    <x v="0"/>
    <s v="Not-in-TPMS"/>
    <s v="Not Open On 12.11"/>
    <x v="0"/>
    <x v="0"/>
    <s v="Not Open On 12.11"/>
    <s v="EitherNewHire or Termed"/>
    <m/>
  </r>
  <r>
    <x v="4"/>
    <n v="21144"/>
    <s v="Esteban Martinez"/>
    <s v="EBANUEL"/>
    <s v="21144"/>
    <n v="5597685143"/>
    <s v="021144"/>
    <d v="2025-08-29T00:00:00"/>
    <s v="GB AUTO SERVICE INC 2530 N WEBER AVE FRESNO CA 93705"/>
    <s v="Rob Anderson - On 9/18 -- here is what you said: Tech in Rental - 8/29 - Should be repaired tomorrow 9/19 - GB AUTO SERVICE INC 2530 N WEBER AVE FRESNO CA 93705"/>
    <s v="Rob Anderson - Bob Banfill: Notes on Holman indicate the van is repaired Finally and tech needs to pick up the van and return the rental - John Childres - Jen Dyer - schedule tech to return rental NLT 9/26 Driver states he's out of town on a call and can't return rental until Monday. "/>
    <s v="Yes"/>
    <m/>
    <x v="0"/>
    <m/>
    <x v="14"/>
    <s v="Carol &amp; Tasha"/>
    <d v="2025-11-13T00:00:00"/>
    <x v="0"/>
    <x v="1"/>
    <s v="ESTEBAN BANUELOS-MARTINEZ"/>
    <d v="2024-08-25T00:00:00"/>
    <m/>
  </r>
  <r>
    <x v="4"/>
    <n v="47374"/>
    <s v="TRAN, HAI"/>
    <s v="HTRAN"/>
    <s v="47374"/>
    <n v="7039530251"/>
    <s v="047374"/>
    <s v="New Rental"/>
    <s v="BOMNIN CHEVROLET MANASSAS, 8000 SUDLEY RD, MANASSAS VA 20109"/>
    <s v="No AC - not blowing"/>
    <s v="New rental"/>
    <s v="Yes"/>
    <m/>
    <x v="1"/>
    <s v="Yes"/>
    <x v="5"/>
    <s v="Monica, Cheryl &amp; Machell"/>
    <d v="2025-09-25T00:00:00"/>
    <x v="1"/>
    <x v="1"/>
    <s v="HAI TRAN"/>
    <d v="2022-03-02T00:00:00"/>
    <m/>
  </r>
  <r>
    <x v="4"/>
    <n v="47280"/>
    <s v="BROWN, HARLEY"/>
    <s v="HBROWN"/>
    <s v="47280"/>
    <n v="5097011324"/>
    <s v="047280"/>
    <d v="2025-09-18T00:00:00"/>
    <s v="GEAR HEAD MOTORWORKS, 3118 BOW ST NE, MOSES LAKE WA 98837"/>
    <s v="Spoke with shop / confirmed they had the van / have been super busy, but should have it in the bay tomorrow morning to diagnosis and send over an estimate / 9/25 / jchild2"/>
    <s v="No solution provided at this time / awaiting shop to provide estimite to determine if we need to arrange for a long term loaner / Per Nicole Martiin, Harley Brown returned the loaner on Oct 2nd / jchild2"/>
    <s v="Yes"/>
    <m/>
    <x v="0"/>
    <m/>
    <x v="20"/>
    <s v="Carol &amp; Tasha"/>
    <d v="2025-12-10T00:00:00"/>
    <x v="0"/>
    <x v="1"/>
    <s v="HARLEY BROWN"/>
    <d v="2024-12-22T00:00:00"/>
    <m/>
  </r>
  <r>
    <x v="4"/>
    <n v="36317"/>
    <s v="ISIAH LEWIS"/>
    <s v="ILEWIS"/>
    <s v="36317"/>
    <n v="4704696443"/>
    <s v="036317"/>
    <s v="New Rental"/>
    <s v="BIG 10 TIRES, 6942 DOUGLAS BLVD, DOUGLASVILLE GA 30135"/>
    <s v="Someone cut his gas line"/>
    <s v="Get van repaired - van is repaired and WAS repaired on 9/19 - tech needs to get out of rental and into this van. It WAS scheduled for 9/19 - "/>
    <s v="Yes"/>
    <m/>
    <x v="1"/>
    <s v="Yes"/>
    <x v="6"/>
    <s v="Rob &amp; Andrea"/>
    <s v="Not Open On 12.11"/>
    <x v="1"/>
    <x v="1"/>
    <s v="Not Open On 12.11"/>
    <d v="2013-03-04T00:00:00"/>
    <m/>
  </r>
  <r>
    <x v="4"/>
    <n v="47043"/>
    <s v="GAQUIN, JOHN"/>
    <s v="JGAQUIN"/>
    <s v="47043"/>
    <n v="5086659920"/>
    <s v="047043"/>
    <d v="2025-08-19T00:00:00"/>
    <s v="PEP BOYS (508) 884-9577. Unable to get an update."/>
    <m/>
    <s v="Need an update and ETA on the repair - and AMS updated - Rob Anderson"/>
    <m/>
    <m/>
    <x v="0"/>
    <m/>
    <x v="22"/>
    <s v="Rob &amp; Andrea"/>
    <d v="2025-08-19T00:00:00"/>
    <x v="0"/>
    <x v="1"/>
    <s v="JOHN GAQUIN JR"/>
    <d v="1989-05-01T00:00:00"/>
    <m/>
  </r>
  <r>
    <x v="4"/>
    <n v="36374"/>
    <s v="URENA, JOSEPH"/>
    <s v="JURENA"/>
    <s v="36374"/>
    <n v="9789962043"/>
    <s v="036374"/>
    <d v="2025-09-14T00:00:00"/>
    <s v="PEP BOYS (413) 783-1500 for update."/>
    <s v="In repair for mis-firing on 8/21"/>
    <s v="Vehicle repaired and ready for PU, confirmed 9/25"/>
    <s v="Yes"/>
    <m/>
    <x v="0"/>
    <m/>
    <x v="22"/>
    <s v="Rob &amp; Andrea"/>
    <s v="Not Open On 12.11"/>
    <x v="0"/>
    <x v="0"/>
    <s v="Not Open On 12.11"/>
    <d v="2025-08-31T00:00:00"/>
    <m/>
  </r>
  <r>
    <x v="4"/>
    <n v="21775"/>
    <s v="PEREZ, LUIS"/>
    <s v="LPEREZ"/>
    <s v="21775"/>
    <n v="9413100595"/>
    <s v="036315"/>
    <d v="2025-08-25T00:00:00"/>
    <s v="Attempted to contact PEP BOYS (941) 289-0664, immediately put on hold and after over 3 minutes of waiting I ended the call. No repair status updates currently."/>
    <s v="Holman has 2 PO's pending since 9/22 for around 6K / Will need to identify a loaner or permanent replacement for this tech"/>
    <s v="Enterprise requesting a rental extension and we have no status of this repair - Rob Anderson, Jen Dyer, John Childres?"/>
    <s v="Yes"/>
    <m/>
    <x v="0"/>
    <m/>
    <x v="9"/>
    <s v="Rob &amp; Andrea"/>
    <d v="2025-11-14T00:00:00"/>
    <x v="0"/>
    <x v="1"/>
    <s v="LUIS PEREZ"/>
    <d v="2023-01-05T00:00:00"/>
    <m/>
  </r>
  <r>
    <x v="4"/>
    <n v="22418"/>
    <s v="George Gwin"/>
    <s v="GGWIN"/>
    <s v="22418"/>
    <n v="9016335462"/>
    <s v="022418"/>
    <s v="New Rental"/>
    <s v="PEP BOYS 6791 E. SHELBY DRIVE MEMPHIS TN 38141"/>
    <s v="Van Overheated"/>
    <s v="New Rental"/>
    <s v="Yes"/>
    <m/>
    <x v="1"/>
    <s v="Yes"/>
    <x v="7"/>
    <s v="Monica, Cheryl &amp; Machell"/>
    <s v="Not Open On 12.11"/>
    <x v="1"/>
    <x v="1"/>
    <s v="Not Open On 12.11"/>
    <d v="2018-02-21T00:00:00"/>
    <m/>
  </r>
  <r>
    <x v="4"/>
    <n v="61621"/>
    <s v="MICHAEL PREFONTAINE"/>
    <s v="MPREFON"/>
    <s v="61621"/>
    <n v="9512756547"/>
    <s v="061621"/>
    <s v="New Rental"/>
    <s v="GOSCH FORD OF TEMECULA 26895 YNEZ RD TEMECULA CA 92591"/>
    <s v="Trans issue"/>
    <s v="Missing TRANSMISSION HAS REVERSE AND 1ST GEARS ONLY."/>
    <s v="Yes"/>
    <m/>
    <x v="1"/>
    <s v="Yes"/>
    <x v="23"/>
    <s v="Carol &amp; Tasha"/>
    <s v="Not Open On 12.11"/>
    <x v="1"/>
    <x v="1"/>
    <s v="Not Open On 12.11"/>
    <d v="2009-06-01T00:00:00"/>
    <m/>
  </r>
  <r>
    <x v="4"/>
    <n v="46515"/>
    <s v="SANCHEZ, SAYLOR"/>
    <s v="SSANCH0"/>
    <s v="46515"/>
    <s v="Not-in-TPMS"/>
    <s v="Not-in-TPMS"/>
    <d v="2025-07-07T00:00:00"/>
    <s v="21234 at PEP BOYS, 8000 STREAM WALK LN, MANASSAS VA 22110"/>
    <s v="Needs registration changed to VA / Van is sitting in front of his house and still in Rental / Contacting Saylor to make sure he calls Holman today to get the Van (21234) transported back to Pep Boys to get it fixed / 9/29 /  jchild2"/>
    <s v="Van has been taken back to Pep Boy's @ 8000 STREAM WALK LN. 22110 for A/C AND HEAT AND OIL LEAK AND DASH LIGHTS GO, OUT AND GUAGES ERRATIC / No update from shop as of 10/3 "/>
    <s v="Yes"/>
    <m/>
    <x v="0"/>
    <m/>
    <x v="0"/>
    <s v="Not-in-TPMS"/>
    <s v="Not Open On 12.11"/>
    <x v="0"/>
    <x v="0"/>
    <s v="Not Open On 12.11"/>
    <s v="EitherNewHire or Termed"/>
    <m/>
  </r>
  <r>
    <x v="4"/>
    <n v="37096"/>
    <s v="BROWN, ERIC"/>
    <s v="EBROWN"/>
    <s v="37096"/>
    <n v="6146803361"/>
    <s v="037096"/>
    <d v="2025-09-12T00:00:00"/>
    <s v="PEP BOYS, 1321 MORSE RD, COLUMBUS OH 43229"/>
    <s v="Transmission replacement. ETA: Early next week, (the Pep Boys tech is off today) should have complete by end of week or early next week / Repair looks as if it's completed / waiting for tech to call me back to confirm whether or not he has picked up the van and returned the rental / 9/29 /  jchild2"/>
    <s v="Enterprise requesting a rental extension and we have no status of this repair - Tech Texted me back (9/30) stating he should be able to return the Rental and pickup the van on Oct 1st / jchild2 / Tech reached back out stating that he needs time to return the rental. Submitting a request in Monday / jchild2"/>
    <s v="Yes"/>
    <m/>
    <x v="1"/>
    <s v="Yes"/>
    <x v="4"/>
    <s v="Rob &amp; Andrea"/>
    <s v="Not Open On 12.11"/>
    <x v="0"/>
    <x v="1"/>
    <s v="Not Open On 12.11"/>
    <d v="2024-03-10T00:00:00"/>
    <m/>
  </r>
  <r>
    <x v="4"/>
    <n v="61404"/>
    <s v="EDWARDO RODRIGUEZ"/>
    <s v="ERODRIG"/>
    <s v="61404"/>
    <n v="2109841925"/>
    <s v="061404"/>
    <d v="2025-09-02T00:00:00"/>
    <m/>
    <s v="New hire"/>
    <s v="Tech needs a permanent van assignment - John C., Jen Dyer"/>
    <s v="Yes"/>
    <m/>
    <x v="1"/>
    <s v="Yes"/>
    <x v="2"/>
    <s v="Carol &amp; Tasha"/>
    <s v="Not Open On 12.11"/>
    <x v="0"/>
    <x v="0"/>
    <s v="Not Open On 12.11"/>
    <d v="2025-08-31T00:00:00"/>
    <m/>
  </r>
  <r>
    <x v="4"/>
    <n v="46994"/>
    <s v="LOCK, JOSEPH"/>
    <s v="JLOCKE"/>
    <s v="46994"/>
    <n v="2076530192"/>
    <s v="061566"/>
    <d v="2025-07-10T00:00:00"/>
    <s v="Greely's 741 WASHINGTON ST N, AUBURN, ME 04210"/>
    <m/>
    <s v="Has been at the shop since 7/10 Need updates from shop Rob Anderson"/>
    <s v="Yes"/>
    <m/>
    <x v="1"/>
    <s v="Yes"/>
    <x v="22"/>
    <s v="Rob &amp; Andrea"/>
    <s v="Not Open On 12.11"/>
    <x v="0"/>
    <x v="1"/>
    <s v="Not Open On 12.11"/>
    <d v="2024-02-04T00:00:00"/>
    <m/>
  </r>
  <r>
    <x v="4"/>
    <n v="21175"/>
    <s v="Kyle Tatum"/>
    <s v="KTATUM3"/>
    <s v="21175"/>
    <n v="8178193584"/>
    <s v="021175"/>
    <s v="New Rental"/>
    <s v="1681 SW WILSHIRE BLVD BURLESON TX 76028 "/>
    <s v="CEL on loss of power"/>
    <s v="New rental"/>
    <s v="Yes"/>
    <m/>
    <x v="1"/>
    <s v="Yes"/>
    <x v="15"/>
    <s v="Carol &amp; Tasha"/>
    <d v="2025-09-25T00:00:00"/>
    <x v="1"/>
    <x v="1"/>
    <s v="KYLE TATUM"/>
    <d v="2024-12-29T00:00:00"/>
    <m/>
  </r>
  <r>
    <x v="4"/>
    <n v="46019"/>
    <s v="Robert Lillie"/>
    <s v="RLILLIE"/>
    <s v="46019"/>
    <n v="9094027800"/>
    <s v="046019"/>
    <s v="New Rental"/>
    <s v="PEP BOYS 581 N MAIN ST CORONA CA 92880"/>
    <s v="Drivabilty Issue"/>
    <s v="New rental"/>
    <s v="Yes"/>
    <m/>
    <x v="1"/>
    <s v="Yes"/>
    <x v="3"/>
    <s v="Carol &amp; Tasha"/>
    <s v="Not Open On 12.11"/>
    <x v="1"/>
    <x v="1"/>
    <s v="Not Open On 12.11"/>
    <d v="2023-11-12T00:00:00"/>
    <m/>
  </r>
  <r>
    <x v="4"/>
    <n v="21076"/>
    <s v="Joshua Aritter"/>
    <s v="JRAITTE"/>
    <s v="21076"/>
    <n v="9289203014"/>
    <s v="021076"/>
    <s v="New Rental"/>
    <s v="PEP BOYS 155 W 32ND ST, UNIT B YUMA AZ 85364"/>
    <s v="ALT light, tpms lights and CEL on"/>
    <s v="Tech Taking Uber home will need New Rental Tomorrow"/>
    <s v="Yes"/>
    <m/>
    <x v="1"/>
    <s v="Yes"/>
    <x v="23"/>
    <s v="Carol &amp; Tasha"/>
    <d v="2025-12-02T00:00:00"/>
    <x v="1"/>
    <x v="1"/>
    <s v="JOSHUA RAITTER"/>
    <d v="2021-02-04T00:00:00"/>
    <m/>
  </r>
  <r>
    <x v="4"/>
    <n v="61647"/>
    <s v="Lamarrion Jones"/>
    <s v="LJONES"/>
    <s v="61647"/>
    <s v="Not-in-TPMS"/>
    <s v="Not-in-TPMS"/>
    <d v="2025-09-17T00:00:00"/>
    <s v="KURT'S LUBE EXPRESS+SRV CENTER 5730 WANSFORD WAY ROCKFORD IL 61109 as of 9/24"/>
    <s v="Van issued to new hire / Van in shop for Tires / PO was approved on 9/24/2025 / As of 9/25 the van needs brakes / 9/25 / jchild2"/>
    <s v="No solution provided at this time / awaiting shop to provide estimite to determine if we need to arrange for a long term loaner / jchild2"/>
    <s v="Yes"/>
    <m/>
    <x v="0"/>
    <m/>
    <x v="0"/>
    <s v="Not-in-TPMS"/>
    <s v="Not Open On 12.11"/>
    <x v="0"/>
    <x v="0"/>
    <s v="Not Open On 12.11"/>
    <s v="EitherNewHire or Termed"/>
    <m/>
  </r>
  <r>
    <x v="4"/>
    <n v="61747"/>
    <s v="SALTON, TADD"/>
    <s v="TSALTON"/>
    <s v="61747"/>
    <n v="6073740009"/>
    <s v="061850"/>
    <d v="2025-06-18T00:00:00"/>
    <s v="Shop unknown. Please advise on shop info, or let us know if vehicle is total loss or not under repair, or if this is a long term rental."/>
    <s v="Situation with the van is unknown but AMS has it as a &quot;declined repair&quot; / notes indicate that Rob was attempting to arrange a replacement (while we pay Mr. Tire for storage fees and Rental since June)"/>
    <s v="Need to get this tech a replacement van and get this van moved away from Mr. Tire so we stop paying storage costs / Sent this to Rob and Andrea to get a replacement in motion / jchild2 / As of 9/30 van #61850 is being added to the Transport list to get it to the tech, no ETA as on this moment. Systems are bing updated to reflect this / jchild2"/>
    <s v="Yes"/>
    <m/>
    <x v="0"/>
    <m/>
    <x v="22"/>
    <s v="Rob &amp; Andrea"/>
    <s v="Not Open On 12.11"/>
    <x v="0"/>
    <x v="1"/>
    <s v="Not Open On 12.11"/>
    <d v="2009-05-11T00:00:00"/>
    <m/>
  </r>
  <r>
    <x v="4"/>
    <n v="46239"/>
    <s v="KIRKLAND, JIMMY"/>
    <s v="JKIRKLA"/>
    <s v="46239"/>
    <n v="8063361120"/>
    <s v="046239"/>
    <d v="2025-08-01T00:00:00"/>
    <s v="Repairs completed 8/21/25._x000a_Spoke to Jordan at FIRESTONE COMPLETE AUTO (806) 503-4359. He put me on hold and didn't come back on the line. Unable to ask of the driver picked up yet"/>
    <s v="Pending call back from Technician / 9/25 / jchild2 // Unsure if repairs are completed as PO is just in an approved status  / reached out to the tech again 9/29 and waiting for a call or text back / jchild2"/>
    <s v="Contacted Tech and Firestone. Van repair is complete / Texted tech to return the Rental and get the van as soon as possible and let me know when completed / 9/30 / jchild2"/>
    <s v="Yes"/>
    <m/>
    <x v="0"/>
    <m/>
    <x v="15"/>
    <s v="Carol &amp; Tasha"/>
    <s v="Not Open On 12.11"/>
    <x v="0"/>
    <x v="1"/>
    <s v="Not Open On 12.11"/>
    <d v="2023-03-23T00:00:00"/>
    <m/>
  </r>
  <r>
    <x v="4"/>
    <n v="36280"/>
    <s v="GREGORY LAMBERT"/>
    <s v="GLAMBE0"/>
    <s v="36280"/>
    <n v="3363413808"/>
    <s v="036280"/>
    <d v="2025-06-09T00:00:00"/>
    <s v="FIRESTONE COMPLETE AUTO CARE, 2743 REYNOLDA RD, WINSTON-SALEM NC 27106"/>
    <s v="Van is ready for pick up, tech to go pick up van"/>
    <s v="GLAMBE0 - in rental since 6/9 - Hertz - $6048 spent on the Rental PO since 6/9 - rental is NOT approved - John, Jen: Schedule time tomorrow for tech to get into his van. "/>
    <s v="Yes"/>
    <m/>
    <x v="0"/>
    <m/>
    <x v="13"/>
    <s v="Rob &amp; Andrea"/>
    <s v="Not Open On 12.11"/>
    <x v="0"/>
    <x v="1"/>
    <s v="Not Open On 12.11"/>
    <d v="2019-05-22T00:00:00"/>
    <m/>
  </r>
  <r>
    <x v="4"/>
    <n v="36376"/>
    <s v="QUINONES, JAIME"/>
    <s v="JQUINON"/>
    <s v="36376"/>
    <n v="9785518213"/>
    <s v="036376"/>
    <d v="2025-07-08T00:00:00"/>
    <s v="PEP BOYS 524 S BROADWAY SALEM NH 03079"/>
    <s v="JQUINON - in rental since 8/14 - at PEP BOYS 524 S BROADWAY SALEM NH 03079 - waiting for vendor to accept - Rob Anderson"/>
    <s v="Rob - Rental opened on 7/8 but Repair PO not open till 9/19 - need a solution and get this repaired - it's waiting on vendor to accept estimate - Rob Anderson"/>
    <s v="Yes"/>
    <m/>
    <x v="1"/>
    <s v="Yes"/>
    <x v="22"/>
    <s v="Rob &amp; Andrea"/>
    <d v="2025-12-09T00:00:00"/>
    <x v="0"/>
    <x v="1"/>
    <s v="JAIME QUINONES"/>
    <d v="2023-12-31T00:00:00"/>
    <m/>
  </r>
  <r>
    <x v="4"/>
    <n v="37104"/>
    <s v="TURNER, JESTAVIAN"/>
    <s v="JTURNER"/>
    <s v="37104"/>
    <n v="7209190856"/>
    <s v="037104"/>
    <d v="2025-09-04T00:00:00"/>
    <s v="PEP BOYS, 7817 W JEWELL AVE, LAKEWOOD CO 80232"/>
    <s v="JTURNER in rental since 9/4 - PO approved on 9/12 for $864 - need to get van repaired and back to tech"/>
    <s v="Rob Anderson - get van repaired asap and back to tech "/>
    <s v="Yes"/>
    <m/>
    <x v="1"/>
    <s v="Yes"/>
    <x v="24"/>
    <s v="Carol &amp; Tasha"/>
    <s v="Not Open On 12.11"/>
    <x v="0"/>
    <x v="1"/>
    <s v="Not Open On 12.11"/>
    <d v="2025-06-08T00:00:00"/>
    <m/>
  </r>
  <r>
    <x v="4"/>
    <n v="61307"/>
    <s v="KELLEY, WAYNE"/>
    <s v="WKELLE"/>
    <s v="61307"/>
    <n v="3015230165"/>
    <s v="061307"/>
    <d v="2025-09-15T00:00:00"/>
    <s v="MAACO 1887 2404200090 completed 9/22/25, driver picking up today 9/23/25, extended rental to same and noted Intellifleet"/>
    <s v="Driver has picked up van and returned the rental as of 9/23 / jchild2"/>
    <s v="Driver has picked up van and returned the rental as of 9/23 / jchild2"/>
    <s v="Yes"/>
    <m/>
    <x v="0"/>
    <m/>
    <x v="5"/>
    <s v="Monica, Cheryl &amp; Machell"/>
    <s v="Not Open On 12.11"/>
    <x v="0"/>
    <x v="1"/>
    <s v="Not Open On 12.11"/>
    <d v="1994-04-28T00:00:00"/>
    <m/>
  </r>
  <r>
    <x v="4"/>
    <m/>
    <s v="REYES, AGUSTIN"/>
    <m/>
    <s v=""/>
    <s v="Not-in-TPMS"/>
    <s v="Not-in-TPMS"/>
    <m/>
    <s v="Per the fleet client called service at ROMEO NISSAN, Kingston NY 12401 8453383100, spoke to Alexandra, she could not find that they have the veh or have ever had it, checked by driver and fleet client, last 8 of VIN."/>
    <s v="Shop unknown. Please advise on shop info, or let us know if vehicle is total loss or not under repair, or if this is a long term rental."/>
    <s v="Enterprise passed this request but there is NO tech by this name on payroll and the truck number they gave (240030) is invalid. "/>
    <s v="No"/>
    <m/>
    <x v="0"/>
    <s v="No"/>
    <x v="0"/>
    <s v="Not-in-TPMS"/>
    <s v="Not Open On 12.11"/>
    <x v="0"/>
    <x v="0"/>
    <s v="Not Open On 12.11"/>
    <s v="EitherNewHire or Termed"/>
    <m/>
  </r>
  <r>
    <x v="4"/>
    <n v="61053"/>
    <s v="James Sabado"/>
    <s v="JSABADO"/>
    <s v="61053"/>
    <n v="8658016685"/>
    <s v="061053"/>
    <s v="New Rental"/>
    <s v="Pep Boys 4770 center line dr knoxville, TN  37917"/>
    <s v="Brake failure"/>
    <s v="New rental Repair ETA is 9/24"/>
    <s v="Yes"/>
    <m/>
    <x v="0"/>
    <m/>
    <x v="4"/>
    <s v="Rob &amp; Andrea"/>
    <d v="2025-10-28T00:00:00"/>
    <x v="1"/>
    <x v="1"/>
    <s v="JAMES SABADO"/>
    <d v="2014-07-08T00:00:00"/>
    <m/>
  </r>
  <r>
    <x v="4"/>
    <n v="46491"/>
    <s v="AHMAD OMAID ASGHARI"/>
    <s v="AASGHAR"/>
    <s v="46491"/>
    <n v="5716978827"/>
    <s v="046491"/>
    <s v="New Rental"/>
    <s v="Pep Boys 8000 stream walk ln manassas, VA  20109"/>
    <s v="Brake issues"/>
    <s v="New rental"/>
    <s v="Yes"/>
    <m/>
    <x v="1"/>
    <s v="Yes"/>
    <x v="5"/>
    <s v="Monica, Cheryl &amp; Machell"/>
    <s v="Not Open On 12.11"/>
    <x v="1"/>
    <x v="1"/>
    <s v="Not Open On 12.11"/>
    <d v="2023-08-27T00:00:00"/>
    <m/>
  </r>
  <r>
    <x v="4"/>
    <n v="36676"/>
    <s v="Lionest Bonin"/>
    <s v="LBONIN"/>
    <s v="36676"/>
    <n v="3374860598"/>
    <s v="036676"/>
    <d v="2025-09-22T00:00:00"/>
    <s v="GDYR AUTO SERVICE CTR #2750 5725 JOHNSTON ST LAFAYETTE LA 70503"/>
    <m/>
    <s v="Repair van ETA 9/26"/>
    <s v="Yes"/>
    <m/>
    <x v="1"/>
    <s v="Yes"/>
    <x v="19"/>
    <s v="Carol &amp; Tasha"/>
    <d v="2025-12-05T00:00:00"/>
    <x v="0"/>
    <x v="1"/>
    <s v="LIONEST BONIN"/>
    <d v="2021-04-29T00:00:00"/>
    <m/>
  </r>
  <r>
    <x v="4"/>
    <n v="61848"/>
    <s v="WILLIAMS, SHANE"/>
    <s v="SWILL15"/>
    <s v="61848"/>
    <n v="6072373641"/>
    <s v="061848"/>
    <d v="2025-09-16T00:00:00"/>
    <s v="PEP BOYS, RT 6 SCRANTON CARBONDALE HWY, SCRANTON PA 18505"/>
    <s v="Misfire, tires - approved $4265 on 9/17 - "/>
    <s v="Waiting for a call back on ETA - Rob Anderson follow-up"/>
    <s v="Yes"/>
    <m/>
    <x v="1"/>
    <s v="Yes"/>
    <x v="22"/>
    <s v="Rob &amp; Andrea"/>
    <s v="Not Open On 12.11"/>
    <x v="0"/>
    <x v="1"/>
    <s v="Not Open On 12.11"/>
    <d v="2021-10-07T00:00:00"/>
    <m/>
  </r>
  <r>
    <x v="4"/>
    <n v="37159"/>
    <s v="MORRIS, SCOTT"/>
    <s v="SMORRIS"/>
    <s v="37159"/>
    <n v="3348733719"/>
    <s v="037159"/>
    <d v="2025-09-11T00:00:00"/>
    <s v="MANN AUTO &amp; DIESEL INC, 240 FORTNER ST, DOTHAN AL 36301"/>
    <s v="SMORRIS - in rental since 9/11 - repair estimate didn't come in till 9/16 - for $1319.95 - PO not approved till 9/21"/>
    <s v="Rob Anderson - follow up with the SHOP and HOLMAN - there have already been too many delays"/>
    <s v="Yes"/>
    <m/>
    <x v="1"/>
    <s v="Yes"/>
    <x v="6"/>
    <s v="Rob &amp; Andrea"/>
    <s v="Not Open On 12.11"/>
    <x v="0"/>
    <x v="1"/>
    <s v="Not Open On 12.11"/>
    <d v="2002-08-09T00:00:00"/>
    <m/>
  </r>
  <r>
    <x v="4"/>
    <n v="46174"/>
    <s v="VLADISLAV TAVYANSKYY"/>
    <s v="VTAVYAN"/>
    <s v="46174"/>
    <n v="5635790206"/>
    <s v="061063"/>
    <s v="New Rental"/>
    <s v="GOSCH FORD OF TEMECULA 26895 YNEZ RD TEMECULA CA 92591"/>
    <s v="Tech is out of town training"/>
    <s v="Tech does not have a permanent van assignment - John C/Jen - get a van assigment in TPMS - if it is THIS truck, then please make sure he has the van on the way / Team working on "/>
    <s v="Yes"/>
    <m/>
    <x v="1"/>
    <s v="Yes"/>
    <x v="1"/>
    <s v="Monica, Cheryl &amp; Machell"/>
    <s v="Not Open On 12.11"/>
    <x v="1"/>
    <x v="0"/>
    <s v="Not Open On 12.11"/>
    <d v="2025-08-03T00:00:00"/>
    <m/>
  </r>
  <r>
    <x v="5"/>
    <n v="46995"/>
    <s v="ARKADIY VOLOSHIN"/>
    <s v="AVOLOSH"/>
    <s v="46995"/>
    <s v="Not-in-TPMS"/>
    <s v="Not-in-TPMS"/>
    <s v="New Rental"/>
    <s v="FIRESTONE COMPLETE AUTO CARE, 40 ARSENAL ST, WATERTOWN MA 02472"/>
    <s v="CEL on loss of power"/>
    <s v="Awaiting throttle body"/>
    <s v="Yes"/>
    <m/>
    <x v="1"/>
    <s v="Yes"/>
    <x v="0"/>
    <s v="Not-in-TPMS"/>
    <s v="Not Open On 12.11"/>
    <x v="1"/>
    <x v="0"/>
    <s v="Not Open On 12.11"/>
    <s v="EitherNewHire or Termed"/>
    <m/>
  </r>
  <r>
    <x v="5"/>
    <n v="46652"/>
    <s v=" WILLIAMS, BRUCE"/>
    <s v="BWIL167"/>
    <s v="46652"/>
    <n v="9857100114"/>
    <s v="046652"/>
    <d v="2025-07-29T00:00:00"/>
    <s v="PEP BOYS 6638 VETERANS MEM. BLVD METAIRIE LA 70003"/>
    <s v="ABS / Braking issues"/>
    <s v="ABS unit needs programming should be done 10/6"/>
    <s v="Yes"/>
    <m/>
    <x v="1"/>
    <s v="Yes"/>
    <x v="7"/>
    <s v="Monica, Cheryl &amp; Machell"/>
    <d v="2025-07-29T00:00:00"/>
    <x v="0"/>
    <x v="1"/>
    <s v="BRUCE WILLIAMS"/>
    <d v="2006-09-28T00:00:00"/>
    <m/>
  </r>
  <r>
    <x v="5"/>
    <n v="46836"/>
    <s v="Chris Popp"/>
    <s v="CPOPP1"/>
    <s v="46836"/>
    <n v="9375031313"/>
    <s v="046836"/>
    <s v="New Rental"/>
    <s v="PEP BOYS, 8499 SPRINGBORD PK, MIAMISBURG OH 45342"/>
    <s v="Shift Cable Broke - this tech was in a rental at this same shop back in August. "/>
    <s v="Shop believe van was picked up"/>
    <s v="Yes"/>
    <m/>
    <x v="1"/>
    <s v="Yes"/>
    <x v="4"/>
    <s v="Rob &amp; Andrea"/>
    <s v="Not Open On 12.11"/>
    <x v="1"/>
    <x v="1"/>
    <s v="Not Open On 12.11"/>
    <d v="1997-10-11T00:00:00"/>
    <m/>
  </r>
  <r>
    <x v="5"/>
    <n v="46482"/>
    <s v="JASON TAYLOR"/>
    <s v="JTAYL56"/>
    <s v="46482"/>
    <n v="3028300017"/>
    <s v="046482"/>
    <d v="2025-09-12T00:00:00"/>
    <s v="IG BURTON OF LEWES, LLC, 17861 COASTAL HWY, LEWES DE 19958"/>
    <s v="CEL on and trans issues, will need a trans and possible an engine damage"/>
    <s v="Will mostly likely be declined"/>
    <s v="Yes"/>
    <m/>
    <x v="1"/>
    <s v="Yes"/>
    <x v="5"/>
    <s v="Monica, Cheryl &amp; Machell"/>
    <d v="2025-09-12T00:00:00"/>
    <x v="0"/>
    <x v="1"/>
    <s v="JASON TAYLOR"/>
    <d v="2015-07-09T00:00:00"/>
    <m/>
  </r>
  <r>
    <x v="5"/>
    <n v="61212"/>
    <s v="Latargi Fowler"/>
    <s v="LFOWLER"/>
    <s v="61212"/>
    <n v="4698822214"/>
    <s v="061212"/>
    <d v="2025-07-16T00:00:00"/>
    <s v="PEP BOYS 4329 LEMMON AVENUE DALLAS TX 75219"/>
    <s v="Van moved to Pep Boys for 2nd Opinion"/>
    <s v="Tech Needs new van assigned"/>
    <s v="Yes"/>
    <m/>
    <x v="1"/>
    <s v="Yes"/>
    <x v="15"/>
    <s v="Carol &amp; Tasha"/>
    <s v="Not Open On 12.11"/>
    <x v="0"/>
    <x v="1"/>
    <s v="Not Open On 12.11"/>
    <d v="2024-05-26T00:00:00"/>
    <m/>
  </r>
  <r>
    <x v="5"/>
    <n v="61843"/>
    <s v="TRACY HAMBLIN"/>
    <s v="THAMBLI"/>
    <s v="61843"/>
    <n v="6072062318"/>
    <s v="061843"/>
    <s v="New Rental"/>
    <s v="FERRARIO C/D/J/L/M, 2472 CORNING ROAD, ELMIRA NY 14903"/>
    <s v="Still awaiting a diag"/>
    <s v="Follow up to get van repaired - Rob Anderson"/>
    <s v="Yes"/>
    <m/>
    <x v="1"/>
    <s v="Yes"/>
    <x v="22"/>
    <s v="Rob &amp; Andrea"/>
    <s v="Not Open On 12.11"/>
    <x v="1"/>
    <x v="1"/>
    <s v="Not Open On 12.11"/>
    <d v="2004-02-27T00:00:00"/>
    <m/>
  </r>
  <r>
    <x v="5"/>
    <n v="21887"/>
    <s v="BRIAN HAGEDORN"/>
    <s v="BHAGEDO"/>
    <s v="21887"/>
    <n v="9283040310"/>
    <s v="021887"/>
    <s v="New Rental"/>
    <s v="AAMCO TOTAL CAR CARE, 1699 1ST AVE, YUMA AZ 85364"/>
    <s v="Vibration, loss of power"/>
    <s v="Still trying to duplicate problem "/>
    <s v="Yes"/>
    <m/>
    <x v="1"/>
    <s v="Yes"/>
    <x v="23"/>
    <s v="Carol &amp; Tasha"/>
    <s v="Not Open On 12.11"/>
    <x v="1"/>
    <x v="1"/>
    <s v="Not Open On 12.11"/>
    <d v="2013-08-05T00:00:00"/>
    <m/>
  </r>
  <r>
    <x v="5"/>
    <n v="61377"/>
    <s v="Bobby Watkins"/>
    <s v="BWATKI7"/>
    <s v="61377"/>
    <n v="5023035677"/>
    <s v="061377"/>
    <s v="New Rental"/>
    <s v="DUTCH ISHMAEL FORD MERCURY LLC, 745 INDIAN MOUND DR, PO BOX 305, MT STERLING KY 40353"/>
    <s v="Front end issues, headlights not working, Brakes vibration"/>
    <s v="Follow up to get van repaired - Rob Anderson"/>
    <s v="Yes"/>
    <m/>
    <x v="1"/>
    <s v="Yes"/>
    <x v="4"/>
    <s v="Rob &amp; Andrea"/>
    <d v="2025-11-03T00:00:00"/>
    <x v="1"/>
    <x v="1"/>
    <s v="BOBBY WATKINS"/>
    <d v="1998-05-14T00:00:00"/>
    <m/>
  </r>
  <r>
    <x v="5"/>
    <n v="23087"/>
    <s v="Trevor Broomhall"/>
    <s v="TBroomh"/>
    <s v="23087"/>
    <s v="Not-in-TPMS"/>
    <s v="Not-in-TPMS"/>
    <s v="New Rental"/>
    <s v="Rob: How did you get this information? Did you get an email or a teams chat from someone? "/>
    <s v="Tech needs to travel for training Wants a rental Friday to travel Sunday thru Thursday"/>
    <s v="New hire - TBROOMH - van #23087 is in repair (Pep Boys   Marketplace Dr) - once fixed - get it to him asap"/>
    <s v="Yes"/>
    <m/>
    <x v="1"/>
    <s v="Yes"/>
    <x v="0"/>
    <s v="Not-in-TPMS"/>
    <s v="Not Open On 12.11"/>
    <x v="1"/>
    <x v="0"/>
    <s v="Not Open On 12.11"/>
    <s v="EitherNewHire or Termed"/>
    <m/>
  </r>
  <r>
    <x v="5"/>
    <n v="23861"/>
    <s v="POREBA, TOM"/>
    <s v="TPOREBA"/>
    <s v="23861"/>
    <n v="3313273001"/>
    <s v="023861"/>
    <d v="2025-09-17T00:00:00"/>
    <s v="No shop Listed"/>
    <s v="New hire 9/7, assigned this vehicle, rental issued 9/17, need delivery confirmation"/>
    <s v="Jen/John, has truck 23861 been delivered?"/>
    <s v="Yes"/>
    <m/>
    <x v="1"/>
    <s v="Yes"/>
    <x v="1"/>
    <s v="Monica, Cheryl &amp; Machell"/>
    <s v="Not Open On 12.11"/>
    <x v="0"/>
    <x v="0"/>
    <s v="Not Open On 12.11"/>
    <d v="2025-09-07T00:00:00"/>
    <m/>
  </r>
  <r>
    <x v="5"/>
    <n v="23025"/>
    <s v="BRIAN CRAWFORD"/>
    <s v="BCRAWFO"/>
    <s v="23025"/>
    <n v="5308551193"/>
    <s v="023025"/>
    <s v="New Rental"/>
    <s v="PEP BOYS, 1555 MANGROVE AVE, CHICO CA 95926"/>
    <s v="Loss of oil pressure"/>
    <s v="Repair van"/>
    <s v="Yes"/>
    <m/>
    <x v="1"/>
    <s v="Yes"/>
    <x v="10"/>
    <s v="Carol &amp; Tasha"/>
    <s v="Not Open On 12.11"/>
    <x v="1"/>
    <x v="1"/>
    <s v="Not Open On 12.11"/>
    <d v="2023-06-25T00:00:00"/>
    <m/>
  </r>
  <r>
    <x v="5"/>
    <n v="37306"/>
    <s v="BRETT WOLFF"/>
    <s v="BWOLFF"/>
    <s v="37306"/>
    <n v="5856644977"/>
    <s v="037306"/>
    <d v="2025-09-04T00:00:00"/>
    <s v="FIRESTONE COMPLETE AUTO CARE, 4665 TRANSIT RD, WILLIAMSVILLE NY 14221"/>
    <s v="Van completed 9/24"/>
    <s v="Not in TPMS Driver needs to pick up van"/>
    <s v="Yes"/>
    <m/>
    <x v="0"/>
    <m/>
    <x v="22"/>
    <s v="Rob &amp; Andrea"/>
    <d v="2025-11-28T00:00:00"/>
    <x v="0"/>
    <x v="1"/>
    <s v="BRETT WOLFF"/>
    <d v="2022-12-22T00:00:00"/>
    <m/>
  </r>
  <r>
    <x v="5"/>
    <n v="46252"/>
    <s v="WEST, GREG"/>
    <s v="GWEST"/>
    <s v="46252"/>
    <n v="5052095142"/>
    <s v="061478"/>
    <d v="2025-09-05T00:00:00"/>
    <s v="No shop Listed"/>
    <m/>
    <s v="Jen/John, was truck 46252 delivered to this tech yet?"/>
    <s v="Yes"/>
    <m/>
    <x v="1"/>
    <s v="Yes"/>
    <x v="23"/>
    <s v="Carol &amp; Tasha"/>
    <s v="Not Open On 12.11"/>
    <x v="0"/>
    <x v="1"/>
    <s v="Not Open On 12.11"/>
    <d v="2019-06-10T00:00:00"/>
    <m/>
  </r>
  <r>
    <x v="5"/>
    <n v="61015"/>
    <s v="SOKOLOWSKI, BERNARD"/>
    <s v="BSOKOLO"/>
    <s v="61015"/>
    <n v="7249536540"/>
    <s v="061016"/>
    <d v="2025-09-22T00:00:00"/>
    <s v="Tech van is rented for 2-3 days at a time - he is part time - "/>
    <s v="Tech is Part time"/>
    <s v="Declined repair - accident in July - cost of: $$8,275.12  - John Childres - get tech a permanent van please"/>
    <s v="Yes"/>
    <m/>
    <x v="1"/>
    <s v="Yes"/>
    <x v="4"/>
    <s v="Rob &amp; Andrea"/>
    <s v="Not Open On 12.11"/>
    <x v="0"/>
    <x v="1"/>
    <s v="Not Open On 12.11"/>
    <d v="2001-12-30T00:00:00"/>
    <m/>
  </r>
  <r>
    <x v="5"/>
    <n v="61312"/>
    <s v="MICHAEL DIPIETRO"/>
    <s v="MDIPIE"/>
    <s v="61312"/>
    <n v="4109772274"/>
    <s v="046493"/>
    <d v="2025-08-21T00:00:00"/>
    <s v="PEP BOYS 403A BALTIMORE PIKE BEL AIR MD 21014"/>
    <s v="Declined Repair $8373"/>
    <s v="Needs new van - John Childres-Jen Dyer"/>
    <s v="Yes"/>
    <m/>
    <x v="1"/>
    <s v="Yes"/>
    <x v="5"/>
    <s v="Monica, Cheryl &amp; Machell"/>
    <s v="Not Open On 12.11"/>
    <x v="0"/>
    <x v="1"/>
    <s v="Not Open On 12.11"/>
    <d v="1997-03-17T00:00:00"/>
    <m/>
  </r>
  <r>
    <x v="5"/>
    <n v="61426"/>
    <s v="HASSIB STANIKZAI"/>
    <s v="HSTANIK"/>
    <s v="61426"/>
    <s v="Not-in-TPMS"/>
    <s v="Not-in-TPMS"/>
    <d v="2025-08-20T00:00:00"/>
    <s v="AABCO AUTOMOTIVE REPAIR, INC., 1200 PORTOLA AVE, LIVERMORE CA 94551"/>
    <s v="Transmission"/>
    <s v="Radiator leaking, ETA  10/9 new parts authorized 10/3"/>
    <s v="Yes"/>
    <m/>
    <x v="1"/>
    <s v="Yes"/>
    <x v="0"/>
    <s v="Not-in-TPMS"/>
    <s v="Not Open On 12.11"/>
    <x v="0"/>
    <x v="1"/>
    <s v="Not Open On 12.11"/>
    <d v="2022-10-06T00:00:00"/>
    <m/>
  </r>
  <r>
    <x v="5"/>
    <n v="36222"/>
    <s v="Grant Combs"/>
    <s v="GCOMBS"/>
    <s v="36222"/>
    <s v="Not-in-TPMS"/>
    <s v="Not-in-TPMS"/>
    <d v="2025-06-23T00:00:00"/>
    <m/>
    <s v="Rental assigned to Ktatom and Grant Combs, TPMS show Grant Combs"/>
    <s v="IS 61354 going to this tech? If so, when? John Childres, Jen Dyer"/>
    <s v="Yes"/>
    <m/>
    <x v="1"/>
    <s v="Yes"/>
    <x v="0"/>
    <s v="Not-in-TPMS"/>
    <s v="Not Open On 12.11"/>
    <x v="0"/>
    <x v="0"/>
    <s v="Not Open On 12.11"/>
    <s v="EitherNewHire or Termed"/>
    <m/>
  </r>
  <r>
    <x v="5"/>
    <n v="36026"/>
    <s v="RAMZ, SEEAR"/>
    <s v="SRAMZ"/>
    <s v="36026"/>
    <n v="5406307000"/>
    <s v="036026"/>
    <s v="New Rental"/>
    <s v="PROVIDENT AUTOMOTIVE, 6967 GATEWAY CT, MANASSAS VA 20109 (technician told Tim Michael that he was at: Express Tire Auto Care 7880 Sudley Rd Manassas, VA 20109)"/>
    <s v="Tech picked up van from Pep Boys, 8000 Stream Walk Ln , Manassas, VA 22110 - stated his van has Check Engine Light on - AC off message on dash and van engine is making a noise. I instructed him to call 1-800-CAR-CARE and ask for a different shop. Take the van to the shop and let them check it asap. Message into SHSAI and ask for a rental - AFTER he gets to the shop. TURN OVER THE KEYS ASAP so they can check out the issue while he is waiting. "/>
    <s v="Shop states van will need a new engine, having it moved back to Pep Boys, Shop stated they could not check the van today. TMICHA gave tech instructions to call the shop tomorrow. I have approved your rental. Call 1-800-CAR-CARE - they will confirm approval from Rob Anderson. I expect YOU to call the shop tomorrow and check the status of your van. We want you out of the rental tomorrow if the shop can look at it today. Tech is off work on 9/26, works again on Saturday, 9/27. He will call on Saturday to check the status of his repair. "/>
    <s v="Yes"/>
    <m/>
    <x v="1"/>
    <s v="Yes"/>
    <x v="5"/>
    <s v="Monica, Cheryl &amp; Machell"/>
    <s v="Not Open On 12.11"/>
    <x v="1"/>
    <x v="1"/>
    <s v="Not Open On 12.11"/>
    <d v="2023-02-16T00:00:00"/>
    <m/>
  </r>
  <r>
    <x v="5"/>
    <n v="61632"/>
    <s v=" TYLER ATWATER"/>
    <s v="TATWATE"/>
    <s v="61632"/>
    <n v="2693770553"/>
    <s v="088127"/>
    <d v="2025-08-12T00:00:00"/>
    <s v="PEP BOYS, 3737 ALPINE AVE, COMSTOCK PARK MI 49321"/>
    <s v="Overheating"/>
    <s v="Van is assigned to NH Dswager - this tech does not have a van - new hire? John Childres, Jen Dyer pls find a van asap"/>
    <s v="Yes"/>
    <m/>
    <x v="1"/>
    <s v="Yes"/>
    <x v="18"/>
    <s v="Monica, Cheryl &amp; Machell"/>
    <s v="Not Open On 12.11"/>
    <x v="0"/>
    <x v="0"/>
    <s v="Not Open On 12.11"/>
    <d v="2025-08-03T00:00:00"/>
    <m/>
  </r>
  <r>
    <x v="5"/>
    <n v="23308"/>
    <s v="BLACKBURN, LIAM"/>
    <s v="LBLACKB"/>
    <s v="23308"/>
    <n v="6017730371"/>
    <s v="061587"/>
    <d v="2025-09-11T00:00:00"/>
    <s v="New hire - van is not in repair"/>
    <s v="Van assigned to Joshua Threats in TPMS"/>
    <s v="Tech Needs new van assigned"/>
    <s v="Yes"/>
    <m/>
    <x v="1"/>
    <s v="Yes"/>
    <x v="7"/>
    <s v="Monica, Cheryl &amp; Machell"/>
    <s v="Not Open On 12.11"/>
    <x v="0"/>
    <x v="0"/>
    <s v="Not Open On 12.11"/>
    <d v="2025-08-31T00:00:00"/>
    <m/>
  </r>
  <r>
    <x v="5"/>
    <n v="23882"/>
    <s v="Terraontre Jarrett"/>
    <s v="TJARRET"/>
    <s v="23882"/>
    <n v="2243742260"/>
    <n v="0"/>
    <d v="2025-09-03T00:00:00"/>
    <s v="No shop Listed"/>
    <s v="New Hire on 8/4, rental issued 9/3, unknown if truck delivered"/>
    <s v="Jen/John, was truck 23882 delivered to this tech yet?"/>
    <s v="Yes"/>
    <m/>
    <x v="0"/>
    <m/>
    <x v="1"/>
    <s v="Monica, Cheryl &amp; Machell"/>
    <s v="Not Open On 12.11"/>
    <x v="0"/>
    <x v="0"/>
    <s v="Not Open On 12.11"/>
    <d v="2025-08-10T00:00:00"/>
    <m/>
  </r>
  <r>
    <x v="6"/>
    <n v="36040"/>
    <s v="Elisha Peake"/>
    <s v="EPEAKE"/>
    <s v="36040"/>
    <n v="2406430072"/>
    <s v="036040"/>
    <s v="New Rental"/>
    <m/>
    <s v="New Hire"/>
    <s v="Not assigned a van in AMS"/>
    <s v="Yes"/>
    <m/>
    <x v="1"/>
    <s v="Yes"/>
    <x v="5"/>
    <s v="Monica, Cheryl &amp; Machell"/>
    <d v="2025-11-10T00:00:00"/>
    <x v="1"/>
    <x v="0"/>
    <s v="ELISHA PEAKE"/>
    <d v="2025-09-14T00:00:00"/>
    <m/>
  </r>
  <r>
    <x v="6"/>
    <n v="46313"/>
    <s v="Gary Smith"/>
    <s v="GSMIT78"/>
    <s v="46313"/>
    <n v="9369552970"/>
    <s v="046313"/>
    <s v="New Rental"/>
    <s v="FIRESTONE COMPLETE AUTO CARE 301 S TIMBERLAND DR LUFKIN TX 75901"/>
    <s v="AC and CEL on"/>
    <s v="Tech may need a rental starting Tuesday"/>
    <s v="Yes"/>
    <m/>
    <x v="1"/>
    <s v="Yes"/>
    <x v="19"/>
    <s v="Carol &amp; Tasha"/>
    <d v="2025-09-30T00:00:00"/>
    <x v="1"/>
    <x v="1"/>
    <s v="GARY SMITH"/>
    <d v="1995-05-02T00:00:00"/>
    <m/>
  </r>
  <r>
    <x v="6"/>
    <n v="46645"/>
    <s v="George Pagonas"/>
    <s v="GPAGONA"/>
    <s v="46645"/>
    <n v="9546052740"/>
    <s v="046645"/>
    <s v="New Rental"/>
    <m/>
    <s v="New Hire"/>
    <m/>
    <s v="Yes"/>
    <m/>
    <x v="1"/>
    <s v="Yes"/>
    <x v="9"/>
    <s v="Rob &amp; Andrea"/>
    <d v="2025-11-06T00:00:00"/>
    <x v="1"/>
    <x v="0"/>
    <s v="GEORGE PAGONAS"/>
    <d v="2025-09-14T00:00:00"/>
    <m/>
  </r>
  <r>
    <x v="6"/>
    <n v="23598"/>
    <s v="JAMES SHAUB"/>
    <s v="JSHAUB0"/>
    <s v="23598"/>
    <n v="7179167608"/>
    <s v="023598"/>
    <s v="New Rental"/>
    <s v="FAULKNER CHEVROLET, INC., P O BOX 4308, LANCASTER PA 17604"/>
    <s v="CEL on loss of power"/>
    <s v="Repair van"/>
    <s v="Yes"/>
    <m/>
    <x v="1"/>
    <s v="Yes"/>
    <x v="11"/>
    <s v="Monica, Cheryl &amp; Machell"/>
    <s v="Not Open On 12.11"/>
    <x v="1"/>
    <x v="1"/>
    <s v="Not Open On 12.11"/>
    <d v="2011-02-09T00:00:00"/>
    <m/>
  </r>
  <r>
    <x v="6"/>
    <n v="37046"/>
    <s v="Mark Ray"/>
    <s v="MRAY0"/>
    <s v="37046"/>
    <n v="8049875468"/>
    <s v="037046"/>
    <d v="2025-08-13T00:00:00"/>
    <s v="WEST SERVICE CENTER, INC, 904 CAVALIER BLVD, CHESAPEAKE VA 23323"/>
    <s v="Wiring Harness"/>
    <s v="Tech in process of repairing"/>
    <s v="Yes"/>
    <m/>
    <x v="1"/>
    <s v="Yes"/>
    <x v="13"/>
    <s v="Rob &amp; Andrea"/>
    <s v="Not Open On 12.11"/>
    <x v="0"/>
    <x v="1"/>
    <s v="Not Open On 12.11"/>
    <d v="2021-08-12T00:00:00"/>
    <m/>
  </r>
  <r>
    <x v="6"/>
    <n v="36056"/>
    <s v="Mustafa Ebadi"/>
    <s v="MEBADI"/>
    <s v="36056"/>
    <n v="3017930671"/>
    <s v="036056"/>
    <d v="2025-07-18T00:00:00"/>
    <s v=" PEP BOYS 1641 WIGGLESWORTH WAY WOODBRIDGE VA 22191"/>
    <s v="May have registration issues need to check with Jennifer"/>
    <s v="May have registration issues need to check with Jennifer"/>
    <s v="Yes"/>
    <m/>
    <x v="1"/>
    <s v="Yes"/>
    <x v="5"/>
    <s v="Monica, Cheryl &amp; Machell"/>
    <d v="2025-07-18T00:00:00"/>
    <x v="0"/>
    <x v="1"/>
    <s v="MUSTAFA EBADI"/>
    <d v="2022-04-07T00:00:00"/>
    <m/>
  </r>
  <r>
    <x v="6"/>
    <n v="47164"/>
    <s v="Alan Hollis"/>
    <s v="AHOLLIS"/>
    <s v="47164"/>
    <n v="7064020229"/>
    <s v="046702"/>
    <d v="2025-07-11T00:00:00"/>
    <s v="This is not assigned to this tech - he's getting 46702? "/>
    <s v="Last service PO is in Pepboys - repaired on 5/30"/>
    <s v="Assign truck 46702 in TPMS"/>
    <s v="Yes"/>
    <m/>
    <x v="0"/>
    <m/>
    <x v="6"/>
    <s v="Rob &amp; Andrea"/>
    <s v="Not Open On 12.11"/>
    <x v="0"/>
    <x v="1"/>
    <s v="Not Open On 12.11"/>
    <d v="2025-07-06T00:00:00"/>
    <m/>
  </r>
  <r>
    <x v="6"/>
    <n v="61827"/>
    <s v="ISIDRO CORONA"/>
    <s v="ICORONA"/>
    <s v="61827"/>
    <n v="5595453734"/>
    <s v="061827"/>
    <s v="New Rental"/>
    <s v="GB AUTO SERVICE INC, 1425 E HERNDON AVE, CLOVIS CA 93611"/>
    <s v="Brakes grinding shop states they may be able to look at it on Monday. If they can't work on it today Van is moving to Pep Boys 693 W Shaw Ave, Clovis, CA 93612 for repair"/>
    <s v="Repair Van - Rob, please don't try to manage where the techs go unless the shop it is AT fails. Once the van is at a shop, we need to get it fixed and the tech out of the rental. "/>
    <s v="Yes"/>
    <m/>
    <x v="1"/>
    <s v="Yes"/>
    <x v="14"/>
    <s v="Carol &amp; Tasha"/>
    <s v="Not Open On 12.11"/>
    <x v="1"/>
    <x v="1"/>
    <s v="Not Open On 12.11"/>
    <d v="2004-09-07T00:00:00"/>
    <m/>
  </r>
  <r>
    <x v="6"/>
    <n v="61062"/>
    <s v="MIKE MORISCHE"/>
    <s v="MMORISC"/>
    <s v="61062"/>
    <n v="6415299712"/>
    <s v="061062"/>
    <s v="New Rental"/>
    <s v="JEFFREY REPAIR SERVICE INC, 2071 15TH ST SW, MASON CITY IA 50401"/>
    <s v="Shaking while driving. unsafe to drive, CEL on"/>
    <s v="Repair Van"/>
    <s v="Yes"/>
    <m/>
    <x v="1"/>
    <s v="Yes"/>
    <x v="21"/>
    <s v="Monica, Cheryl &amp; Machell"/>
    <s v="Not Open On 12.11"/>
    <x v="1"/>
    <x v="1"/>
    <s v="Not Open On 12.11"/>
    <d v="2011-10-03T00:00:00"/>
    <m/>
  </r>
  <r>
    <x v="6"/>
    <n v="36683"/>
    <s v="Raymond White"/>
    <s v="RWHITE0"/>
    <s v="36683"/>
    <n v="4809131039"/>
    <s v="036683"/>
    <s v="New Rental"/>
    <s v="FIRESTONE COMPLETE AUTO CARE 655 COURTHOUSE RD GULFPORT MS 39507"/>
    <s v="Oil leaking and exhaust fumes coming into van"/>
    <s v="Repair van"/>
    <s v="Yes"/>
    <m/>
    <x v="1"/>
    <s v="Yes"/>
    <x v="7"/>
    <s v="Monica, Cheryl &amp; Machell"/>
    <s v="Not Open On 12.11"/>
    <x v="1"/>
    <x v="1"/>
    <s v="Not Open On 12.11"/>
    <d v="2020-09-09T00:00:00"/>
    <m/>
  </r>
  <r>
    <x v="6"/>
    <n v="23936"/>
    <s v="MORAN, RICHARD"/>
    <s v="RMORAN"/>
    <s v="23936"/>
    <n v="4109005964"/>
    <s v="023936"/>
    <d v="2025-09-16T00:00:00"/>
    <s v="MYERS AUTO SERVICE, INC., 11710 PIKA DR, WALDORF MD 20602"/>
    <s v="Van may be ready, they were approved 9/23 for brakes, headlights"/>
    <s v="Van may be ready, they were approved 9/23 for brakes, headlights"/>
    <s v="Yes"/>
    <m/>
    <x v="0"/>
    <m/>
    <x v="5"/>
    <s v="Monica, Cheryl &amp; Machell"/>
    <s v="Not Open On 12.11"/>
    <x v="0"/>
    <x v="1"/>
    <s v="Not Open On 12.11"/>
    <d v="2021-05-13T00:00:00"/>
    <m/>
  </r>
  <r>
    <x v="6"/>
    <n v="36407"/>
    <s v="CHRISTOPHE WURTZ"/>
    <s v="CWURTZ1"/>
    <s v="36407"/>
    <n v="5702661782"/>
    <s v="036407"/>
    <s v="New Rental"/>
    <s v="PEP BOYS 1113 SCRANTON-CARBONDALE SCRANTON PA 18508-"/>
    <s v="Van wont start"/>
    <s v="May need a rental for Monday morning"/>
    <s v="Yes"/>
    <m/>
    <x v="1"/>
    <s v="Yes"/>
    <x v="22"/>
    <s v="Rob &amp; Andrea"/>
    <d v="2025-12-04T00:00:00"/>
    <x v="1"/>
    <x v="1"/>
    <s v="CHRISTOPHER WURTZ"/>
    <d v="1989-07-10T00:00:00"/>
    <m/>
  </r>
  <r>
    <x v="6"/>
    <n v="61470"/>
    <s v="LARSON, CHRISTOPHER"/>
    <s v="CLARSON"/>
    <s v="61470"/>
    <n v="6605001207"/>
    <s v="046161"/>
    <d v="2025-08-27T00:00:00"/>
    <s v="Declined repair - after 2nd estimate - $9,794.76  - need permanent van assignment"/>
    <m/>
    <s v="Van will be declined repair $9,794.76 - need a permanent van assignment "/>
    <s v="Yes"/>
    <m/>
    <x v="1"/>
    <s v="Yes"/>
    <x v="8"/>
    <s v="Rob &amp; Andrea"/>
    <s v="Not Open On 12.11"/>
    <x v="0"/>
    <x v="1"/>
    <s v="Not Open On 12.11"/>
    <d v="2021-04-21T00:00:00"/>
    <m/>
  </r>
  <r>
    <x v="6"/>
    <n v="46587"/>
    <s v="Ismer Herazo"/>
    <s v="IHERAZO"/>
    <s v="46587"/>
    <n v="8624130884"/>
    <s v="046587"/>
    <d v="2025-08-21T00:00:00"/>
    <s v="PEP BOYS, 261 MCLEAN BLVD, PATTERSON NJ 07054"/>
    <s v="Needs New trans"/>
    <s v="Vehicle is not ready"/>
    <s v="Yes"/>
    <m/>
    <x v="3"/>
    <m/>
    <x v="16"/>
    <s v="Rob &amp; Andrea"/>
    <s v="Not Open On 12.11"/>
    <x v="0"/>
    <x v="1"/>
    <s v="Not Open On 12.11"/>
    <d v="2007-07-18T00:00:00"/>
    <m/>
  </r>
  <r>
    <x v="6"/>
    <n v="37055"/>
    <s v="Jason Fletcher"/>
    <s v="JFLETCH"/>
    <s v="37055"/>
    <n v="3213013550"/>
    <s v="037055"/>
    <d v="2025-09-26T00:00:00"/>
    <s v="HOLD"/>
    <s v="HOLD"/>
    <s v="Per tech, picked up van on the 26th and returned the rental the same day"/>
    <s v="Yes"/>
    <m/>
    <x v="0"/>
    <m/>
    <x v="9"/>
    <s v="Rob &amp; Andrea"/>
    <d v="2025-11-26T00:00:00"/>
    <x v="0"/>
    <x v="1"/>
    <s v="JASON FLETCHER"/>
    <d v="1983-04-20T00:00:00"/>
    <m/>
  </r>
  <r>
    <x v="6"/>
    <n v="61257"/>
    <s v="Ransford Arthur"/>
    <m/>
    <s v="61257"/>
    <s v="Not-in-TPMS"/>
    <s v="Not-in-TPMS"/>
    <d v="2025-08-13T00:00:00"/>
    <s v="AAMCO 1420 ASBURY, ASBURY PARK, NJ. 07712"/>
    <s v="Van was towed to Aamco 9/25 for transmission issues, Van not assigned to rental driver"/>
    <s v="Repair Van"/>
    <s v="Yes"/>
    <m/>
    <x v="1"/>
    <s v="Yes"/>
    <x v="0"/>
    <s v="Not-in-TPMS"/>
    <s v="Not Open On 12.11"/>
    <x v="0"/>
    <x v="0"/>
    <s v="Not Open On 12.11"/>
    <s v="EitherNewHire or Termed"/>
    <m/>
  </r>
  <r>
    <x v="6"/>
    <n v="46998"/>
    <s v="Robert Berenguer"/>
    <s v="RBERENG"/>
    <s v="46998"/>
    <n v="7864401454"/>
    <s v="046998"/>
    <s v="New Rental"/>
    <s v="PEP BOYS 10200 BROAD CHANNEL RD MIAMI FL 33157"/>
    <s v="CEL on loss of power, noise from engine"/>
    <s v="Repair Van"/>
    <s v="Yes"/>
    <m/>
    <x v="1"/>
    <s v="Yes"/>
    <x v="9"/>
    <s v="Rob &amp; Andrea"/>
    <s v="Not Open On 12.11"/>
    <x v="1"/>
    <x v="1"/>
    <s v="Not Open On 12.11"/>
    <d v="2019-06-05T00:00:00"/>
    <m/>
  </r>
  <r>
    <x v="6"/>
    <n v="21547"/>
    <s v="Eric Consuegra"/>
    <s v="ECONSUE"/>
    <s v="21547"/>
    <n v="8438451401"/>
    <s v="036167"/>
    <d v="2025-09-17T00:00:00"/>
    <s v="JONES CHEVROLET CO., INC., 1230 BROAD ST EXT, PO BOX 458, SUMTER SC 29150"/>
    <s v="Declined Repair"/>
    <s v="Needs new van"/>
    <s v="Yes"/>
    <m/>
    <x v="1"/>
    <s v="Yes"/>
    <x v="13"/>
    <s v="Rob &amp; Andrea"/>
    <s v="Not Open On 12.11"/>
    <x v="0"/>
    <x v="1"/>
    <s v="Not Open On 12.11"/>
    <d v="2025-03-30T00:00:00"/>
    <m/>
  </r>
  <r>
    <x v="6"/>
    <n v="23394"/>
    <s v="VELEZ, SUAMYS"/>
    <s v="SVELEZ4"/>
    <s v="23394"/>
    <s v="Not-in-TPMS"/>
    <s v="Not-in-TPMS"/>
    <d v="2025-06-17T00:00:00"/>
    <s v="PEP BOYS, 1490 US 70 W, GARNER NC 27529"/>
    <s v="Van is having electrical issues due to water intrusion"/>
    <s v="Tech resigned today 9/26 - Has this been repaired? "/>
    <s v="Yes"/>
    <m/>
    <x v="0"/>
    <m/>
    <x v="0"/>
    <s v="Not-in-TPMS"/>
    <s v="Not Open On 12.11"/>
    <x v="0"/>
    <x v="1"/>
    <s v="Not Open On 12.11"/>
    <d v="2018-06-12T00:00:00"/>
    <m/>
  </r>
  <r>
    <x v="6"/>
    <n v="36222"/>
    <s v="COMBS, GRANT"/>
    <s v="GCOMBS"/>
    <s v="36222"/>
    <s v="Not-in-TPMS"/>
    <s v="Not-in-TPMS"/>
    <d v="2025-06-20T00:00:00"/>
    <s v="Needs a windshield - approved on 9/15 in Holman - Safelite"/>
    <s v="Tech in rental since 6/20; What is the scheduled date for the windshield? "/>
    <s v="Tech in rental since 6/20- getting 61354 - just need windshield replaced and get tech out of rental into the van - This tech supervisor (IN TEAMSCHAT) stated the tech is scheduling with Holman...this should take less than one day. We need to push ASAP to get him out of the rental and into this van since he has it in his posession"/>
    <s v="Yes"/>
    <m/>
    <x v="0"/>
    <m/>
    <x v="0"/>
    <s v="Not-in-TPMS"/>
    <s v="Not Open On 12.11"/>
    <x v="0"/>
    <x v="0"/>
    <s v="Not Open On 12.11"/>
    <s v="EitherNewHire or Termed"/>
    <m/>
  </r>
  <r>
    <x v="6"/>
    <n v="22212"/>
    <s v="Thomas Wilson"/>
    <s v="TWILSO3"/>
    <s v="22212"/>
    <n v="3135182164"/>
    <s v="022212"/>
    <s v="New Rental"/>
    <s v="Belle Tire  36591 PLYMOUTH RD, LIVONIA, MI 48150"/>
    <s v="Van truns over, will not start"/>
    <s v="Repair van, Tech works Saturday"/>
    <s v="Yes"/>
    <m/>
    <x v="1"/>
    <s v="Yes"/>
    <x v="25"/>
    <s v="Monica, Cheryl &amp; Machell"/>
    <s v="Not Open On 12.11"/>
    <x v="1"/>
    <x v="1"/>
    <s v="Not Open On 12.11"/>
    <d v="2022-12-12T00:00:00"/>
    <m/>
  </r>
  <r>
    <x v="6"/>
    <n v="21689"/>
    <s v="Tyler Carnahan"/>
    <s v="TCARNAH"/>
    <s v="21689"/>
    <n v="8136480860"/>
    <s v="021207"/>
    <d v="2025-09-05T00:00:00"/>
    <s v="Last shop listed is EXPERT CAR CARE INC., 3016 ALAFAYA TRAIL, OVIEDO FL 32765"/>
    <s v="Tech not assigned this van in AMS or TPMS"/>
    <s v="Van may be ready as no current PO's are open"/>
    <s v="Yes"/>
    <m/>
    <x v="0"/>
    <m/>
    <x v="9"/>
    <s v="Rob &amp; Andrea"/>
    <d v="2025-07-23T00:00:00"/>
    <x v="0"/>
    <x v="0"/>
    <s v="TYLER CARNAHAN"/>
    <d v="2025-08-24T00:00:00"/>
    <m/>
  </r>
  <r>
    <x v="6"/>
    <n v="23823"/>
    <s v="ZACKARY TOUGAS"/>
    <s v="ZTOUGAS"/>
    <s v="23823"/>
    <n v="3365281762"/>
    <s v="023823"/>
    <s v="New Rental"/>
    <s v="512 PISGAH CHURCH ROAD GREENSBORO,NORTH CAROLINA,US 27455"/>
    <s v="Overheating"/>
    <s v="Repair van, AMS not showing a Driver name and address is a Pep Boys"/>
    <s v="Yes"/>
    <m/>
    <x v="1"/>
    <s v="Yes"/>
    <x v="13"/>
    <s v="Rob &amp; Andrea"/>
    <s v="Not Open On 12.11"/>
    <x v="1"/>
    <x v="1"/>
    <s v="Not Open On 12.11"/>
    <d v="2025-01-26T00:00:00"/>
    <m/>
  </r>
  <r>
    <x v="7"/>
    <n v="61322"/>
    <s v="Joseph L Brakowiecki"/>
    <s v="JBRAKOW"/>
    <s v="61322"/>
    <n v="5402140845"/>
    <s v="061322"/>
    <d v="2025-09-29T00:00:00"/>
    <s v="Battlefield Ford 10463 James Monroe Hwy, Culpeper, VA 22701"/>
    <s v="Loud knocking noise from engine, louder when under load, dropped at shop 9/29"/>
    <s v="Shop will not be able to diagnose today, and may require engine tear down. Recommend 5 day rental, should have diagnosis within that time."/>
    <s v="Yes"/>
    <m/>
    <x v="1"/>
    <s v="Yes"/>
    <x v="5"/>
    <s v="Monica, Cheryl &amp; Machell"/>
    <s v="Not Open On 12.11"/>
    <x v="0"/>
    <x v="1"/>
    <s v="Not Open On 12.11"/>
    <d v="2006-05-08T00:00:00"/>
    <m/>
  </r>
  <r>
    <x v="7"/>
    <n v="46600"/>
    <s v="Juan A Flores"/>
    <s v="JFLOR37"/>
    <s v="46600"/>
    <n v="2016937420"/>
    <s v="046600"/>
    <d v="2025-09-29T00:00:00"/>
    <s v="PEP BOYS 65 COURT ST HACKENSACK NJ 07601"/>
    <s v="VEHICLE STALLS AT STOP ,SHAKES , OIL AND FUEL GUAGE DROP ,OIL WARNING LIGHT, GOING TO PEP BOYS"/>
    <s v="PEP Boys reports will not be able to look at it today, recommend 3 day rental."/>
    <s v="Yes"/>
    <m/>
    <x v="1"/>
    <s v="Yes"/>
    <x v="16"/>
    <s v="Rob &amp; Andrea"/>
    <d v="2025-12-03T00:00:00"/>
    <x v="0"/>
    <x v="1"/>
    <s v="JUAN FLORES"/>
    <d v="2014-07-09T00:00:00"/>
    <m/>
  </r>
  <r>
    <x v="7"/>
    <n v="36161"/>
    <s v="Kentrel Gregory"/>
    <s v="KGREGOR"/>
    <s v="36161"/>
    <n v="5028302709"/>
    <s v="036161"/>
    <d v="2025-09-29T00:00:00"/>
    <s v="VEHICLE BREAKDOWN LOCATION: 6401 FERN VALLEY COURT , LOUISVILLE KY 40219"/>
    <s v="Brakes not stopping vehicle, requested an emergency tow, shop was not yet selected."/>
    <s v="Should have shop location and estimate by morning, recommend no rental approval until shop diagnosis. Vehicle received a brake inspection on 8/1/2025"/>
    <s v="Yes"/>
    <m/>
    <x v="1"/>
    <s v="Yes"/>
    <x v="4"/>
    <s v="Rob &amp; Andrea"/>
    <s v="Not Open On 12.11"/>
    <x v="0"/>
    <x v="0"/>
    <s v="Not Open On 12.11"/>
    <d v="2025-08-24T00:00:00"/>
    <m/>
  </r>
  <r>
    <x v="7"/>
    <n v="22412"/>
    <s v="William D Poe"/>
    <s v="WPOE1"/>
    <s v="22412"/>
    <n v="8709411145"/>
    <s v="046630"/>
    <d v="2025-06-19T00:00:00"/>
    <s v="PEP BOYS, 4228 E MCCAIN BLVD, N LITTLE ROCK AR 72117"/>
    <s v="Vehicle was declined, tech is waiting for a replacement vehicle, not yet arrived, request rental extension"/>
    <s v="Replace vehicle, extend rental pending replacement vehicle"/>
    <s v="Yes"/>
    <m/>
    <x v="1"/>
    <s v="Yes"/>
    <x v="7"/>
    <s v="Monica, Cheryl &amp; Machell"/>
    <s v="Not Open On 12.11"/>
    <x v="0"/>
    <x v="1"/>
    <s v="Not Open On 12.11"/>
    <d v="2018-03-14T00:00:00"/>
    <m/>
  </r>
  <r>
    <x v="7"/>
    <n v="21769"/>
    <s v="William Giz"/>
    <s v="WGIZ0"/>
    <s v="21769"/>
    <n v="3864063522"/>
    <s v="046716"/>
    <d v="2025-09-09T00:00:00"/>
    <s v="NA"/>
    <s v="New hire has not received truck"/>
    <s v="New Hire waiting truck delivery, reccommend 10 day extension."/>
    <s v="Yes"/>
    <m/>
    <x v="1"/>
    <s v="Yes"/>
    <x v="6"/>
    <s v="Rob &amp; Andrea"/>
    <s v="Not Open On 12.11"/>
    <x v="0"/>
    <x v="0"/>
    <s v="Not Open On 12.11"/>
    <d v="2025-09-07T00:00:00"/>
    <m/>
  </r>
  <r>
    <x v="7"/>
    <n v="36010"/>
    <s v="Scott A Green"/>
    <s v="SGREE56"/>
    <s v="36010"/>
    <n v="2402372305"/>
    <s v="036010"/>
    <d v="2025-09-29T00:00:00"/>
    <s v="Pep Boys (Unknown Address)"/>
    <s v="Unknown - Tech Called in advised taking to Pep Boys and requested a rental. Left Message for Tech//As of 7 AM CDT 9/30, vehicle is not in shop"/>
    <s v="Repair Van, Hold on rental until we know issue"/>
    <s v="Yes"/>
    <m/>
    <x v="4"/>
    <m/>
    <x v="5"/>
    <s v="Monica, Cheryl &amp; Machell"/>
    <s v="Not Open On 12.11"/>
    <x v="0"/>
    <x v="1"/>
    <s v="Not Open On 12.11"/>
    <d v="2014-11-24T00:00:00"/>
    <m/>
  </r>
  <r>
    <x v="7"/>
    <n v="46848"/>
    <s v="Blake Haggerty"/>
    <s v="BHAGGER"/>
    <s v="46848"/>
    <n v="5736502238"/>
    <s v="046848"/>
    <d v="2025-08-27T00:00:00"/>
    <s v="DOBBS TIRE &amp; AUTO CENTERS INC, 607 S KINGS HIGHWAY, CAPE GIRARDEAU MO 63703"/>
    <s v="Transmission repair, needs replacement. New Transmission estimated to arrive 10/1, shop will complete by 10/3 "/>
    <s v="Repair the van, recommend extension to 10/3"/>
    <s v="Yes"/>
    <m/>
    <x v="1"/>
    <s v="Yes"/>
    <x v="17"/>
    <s v="Monica, Cheryl &amp; Machell"/>
    <s v="Not Open On 12.11"/>
    <x v="0"/>
    <x v="1"/>
    <s v="Not Open On 12.11"/>
    <d v="2021-04-14T00:00:00"/>
    <m/>
  </r>
  <r>
    <x v="7"/>
    <n v="46445"/>
    <s v="Jose L Nunez Jr"/>
    <s v="JNUNEZ"/>
    <s v="46445"/>
    <n v="9098488012"/>
    <s v="046445"/>
    <s v="New Rental"/>
    <s v="DIAMOND CHEVROLET, 909 West 21st, San Bernadino, CA"/>
    <s v="Tech just picked up his vehicle form Pep Boys, he had a warning light come on the dash and Pep boys advised him the unit needs to go to the dealer as it is not something they work on. It was towed to Diamond  Chev."/>
    <s v="Dealership will not be able to diagnose until Weds. Recommend rental through 10/3"/>
    <s v="Yes"/>
    <m/>
    <x v="1"/>
    <s v="Yes"/>
    <x v="3"/>
    <s v="Carol &amp; Tasha"/>
    <s v="Not Open On 12.11"/>
    <x v="1"/>
    <x v="1"/>
    <s v="Not Open On 12.11"/>
    <d v="2022-07-21T00:00:00"/>
    <m/>
  </r>
  <r>
    <x v="7"/>
    <n v="46663"/>
    <s v="Ronald Tassin"/>
    <s v="RTASSIN"/>
    <s v="46663"/>
    <n v="9855494860"/>
    <s v="046663"/>
    <d v="2025-09-22T00:00:00"/>
    <s v="ROSS DOWNING CHEVROLET-GEO,, 600 S. MORRISON BLVD., HAMMOND LA 70403"/>
    <s v="Estimate approved 9/25, rental has expired, but repair is not yet complete. Checking on ETA"/>
    <s v="Repair approved on 9/25, repair not completed. Recommend extend 3 days"/>
    <s v="Yes"/>
    <m/>
    <x v="1"/>
    <s v="Yes"/>
    <x v="7"/>
    <s v="Monica, Cheryl &amp; Machell"/>
    <s v="Not Open On 12.11"/>
    <x v="0"/>
    <x v="1"/>
    <s v="Not Open On 12.11"/>
    <d v="2016-01-25T00:00:00"/>
    <m/>
  </r>
  <r>
    <x v="7"/>
    <n v="61369"/>
    <s v="Carolyn Barnett"/>
    <s v="CBARNET"/>
    <s v="61369"/>
    <n v="2569217517"/>
    <s v="061369"/>
    <d v="2025-09-16T00:00:00"/>
    <s v="AAMCO TOTAL CAR CARE, 1109 S QUINTARD AVE, ANNISTON AL 36201    "/>
    <s v="Repair is not yet completed, Checking on possible warranty, eta 10/3"/>
    <s v="Complete Transmission repair, approve extension to 10/3"/>
    <s v="Yes"/>
    <m/>
    <x v="1"/>
    <s v="Yes"/>
    <x v="6"/>
    <s v="Rob &amp; Andrea"/>
    <s v="Not Open On 12.11"/>
    <x v="0"/>
    <x v="1"/>
    <s v="Not Open On 12.11"/>
    <d v="2024-03-03T00:00:00"/>
    <m/>
  </r>
  <r>
    <x v="7"/>
    <n v="23944"/>
    <s v="Victor Potvin"/>
    <s v="VPOTVIN"/>
    <s v="23944"/>
    <s v="Not-in-TPMS"/>
    <s v="Not-in-TPMS"/>
    <d v="2025-07-11T00:00:00"/>
    <s v="PEP BOYS, 7600 S WALKER, OKLAHOMA CITY OK 73139"/>
    <s v="Engine Replacement, as of 9/29, ETA for completion is 10/3"/>
    <s v="Recommend extension 5 days, to 10/3"/>
    <s v="Yes"/>
    <m/>
    <x v="1"/>
    <s v="Yes"/>
    <x v="0"/>
    <s v="Not-in-TPMS"/>
    <s v="Not Open On 12.11"/>
    <x v="0"/>
    <x v="0"/>
    <s v="Not Open On 12.11"/>
    <s v="EitherNewHire or Termed"/>
    <m/>
  </r>
  <r>
    <x v="7"/>
    <n v="61470"/>
    <s v="Christopher C Larson"/>
    <s v="CLARSON"/>
    <s v="61470"/>
    <n v="6605001207"/>
    <s v="046161"/>
    <d v="2025-06-09T00:00:00"/>
    <s v="WOODY'S AUTOMOTIVE GROUP LLC, 310 S WASHINGTON ST, CHILLICOTHE MO 646013034"/>
    <s v="Vehicle has 298K miles, estimate pending for replacement engine as of 9/29"/>
    <s v="Estimate is not likley to be approved based on odometer, recommend locating replacement vehicle. Recommend 7 day extension while replacement located. Why so long in a rental and just now getting an estimate? "/>
    <s v="Yes"/>
    <m/>
    <x v="1"/>
    <s v="Yes"/>
    <x v="8"/>
    <s v="Rob &amp; Andrea"/>
    <s v="Not Open On 12.11"/>
    <x v="0"/>
    <x v="1"/>
    <s v="Not Open On 12.11"/>
    <d v="2021-04-21T00:00:00"/>
    <m/>
  </r>
  <r>
    <x v="7"/>
    <n v="36043"/>
    <s v="Elijah Ennis"/>
    <s v="EENNIS"/>
    <s v="36043"/>
    <n v="3025132891"/>
    <s v="036043"/>
    <d v="2025-09-29T00:00:00"/>
    <s v="FIRESTONE COMPLETE AUTO CARE, 202 CASA DRIVE, MIDDLETOWN DE 19709"/>
    <s v="Would not start, previous repair on 9/5 (Engine), being towed on 9/29"/>
    <s v="Repair the van"/>
    <s v="Yes"/>
    <m/>
    <x v="1"/>
    <s v="Yes"/>
    <x v="5"/>
    <s v="Monica, Cheryl &amp; Machell"/>
    <d v="2025-11-25T00:00:00"/>
    <x v="0"/>
    <x v="0"/>
    <s v="ELIJAH ENNIS"/>
    <d v="2025-08-17T00:00:00"/>
    <m/>
  </r>
  <r>
    <x v="7"/>
    <n v="46259"/>
    <s v="Sergio Salinas"/>
    <s v="SSALINA"/>
    <s v="46259"/>
    <n v="9724826682"/>
    <s v="046259"/>
    <d v="2025-09-29T00:00:00"/>
    <s v="Pep Boys 755 NE Loop 820. North Richland Hills, TX "/>
    <s v="Vehicle will not run, being towed to shop"/>
    <s v="Repair vehicle, no ETA available at this time, waiting for diagnosis"/>
    <s v="Yes"/>
    <m/>
    <x v="1"/>
    <s v="Yes"/>
    <x v="15"/>
    <s v="Carol &amp; Tasha"/>
    <s v="Not Open On 12.11"/>
    <x v="0"/>
    <x v="1"/>
    <s v="Not Open On 12.11"/>
    <d v="2021-11-04T00:00:00"/>
    <m/>
  </r>
  <r>
    <x v="7"/>
    <n v="36219"/>
    <s v="Michael Getz"/>
    <s v="MGETZ"/>
    <s v="36219"/>
    <n v="5406301959"/>
    <s v="036219"/>
    <d v="2025-09-29T00:00:00"/>
    <s v="PEP BOYS 3830 ELECTRIC ROAD ROANOKE VA 24018"/>
    <s v="Shifting issues and seems to lack power, potential transmission issue, need to teardown to diagnose"/>
    <s v="No ETA on diagnosis yet, based on transmission tear down needed, recommend 5 day rental for diagnosis"/>
    <s v="Yes"/>
    <m/>
    <x v="1"/>
    <s v="Yes"/>
    <x v="13"/>
    <s v="Rob &amp; Andrea"/>
    <s v="Not Open On 12.11"/>
    <x v="0"/>
    <x v="1"/>
    <s v="Not Open On 12.11"/>
    <d v="2025-07-06T00:00:00"/>
    <m/>
  </r>
  <r>
    <x v="7"/>
    <n v="46127"/>
    <s v="Marshall G Lindquist"/>
    <s v="MLINDQ0"/>
    <s v="46127"/>
    <n v="7347568064"/>
    <s v="046127"/>
    <d v="2025-09-29T00:00:00"/>
    <s v="BELLE TIRE CO #19 36591 PLYMOUTH RD LIVONIA MI 48150"/>
    <s v="Won't start, AC not working, dropped off 9/29"/>
    <s v="Shop won't be able to diagnose until 9/30, recommend 3 day rental"/>
    <s v="Yes"/>
    <m/>
    <x v="1"/>
    <s v="Yes"/>
    <x v="25"/>
    <s v="Monica, Cheryl &amp; Machell"/>
    <s v="Not Open On 12.11"/>
    <x v="0"/>
    <x v="1"/>
    <s v="Not Open On 12.11"/>
    <d v="2008-04-22T00:00:00"/>
    <m/>
  </r>
  <r>
    <x v="7"/>
    <n v="46502"/>
    <s v="SAYED FAROZ"/>
    <s v="SFAKHRI"/>
    <s v="46502"/>
    <n v="3018935023"/>
    <s v="046502"/>
    <d v="2025-09-29T00:00:00"/>
    <s v="INTEGRITY AUTOMOTIVE INC, 902 S MAIN ST, CULPEPER VA 22701"/>
    <s v="Oil leaking - fumes "/>
    <s v="Tech said he has been leaking oil - "/>
    <s v="Yes"/>
    <m/>
    <x v="1"/>
    <s v="Yes"/>
    <x v="5"/>
    <s v="Monica, Cheryl &amp; Machell"/>
    <d v="2025-11-18T00:00:00"/>
    <x v="0"/>
    <x v="1"/>
    <s v="SAYED FAROZ FAKHRI"/>
    <d v="2021-08-19T00:00:00"/>
    <m/>
  </r>
  <r>
    <x v="7"/>
    <n v="61275"/>
    <s v="Taylor Carlton"/>
    <s v="TCARLTO"/>
    <s v="61275"/>
    <n v="5035190109"/>
    <s v="061275"/>
    <d v="2025-09-29T00:00:00"/>
    <s v="NA"/>
    <s v="New Hire has not received truck."/>
    <s v="New Hire waiting truck delivery, reccommend 10 day extension."/>
    <s v="Yes"/>
    <m/>
    <x v="1"/>
    <s v="Yes"/>
    <x v="20"/>
    <s v="Carol &amp; Tasha"/>
    <s v="Not Open On 12.11"/>
    <x v="0"/>
    <x v="0"/>
    <s v="Not Open On 12.11"/>
    <d v="2025-09-07T00:00:00"/>
    <m/>
  </r>
  <r>
    <x v="7"/>
    <n v="36024"/>
    <s v="Walton Edwards"/>
    <s v="WEDWAR3"/>
    <s v="36024"/>
    <n v="3012564042"/>
    <s v="036024"/>
    <d v="2025-09-29T00:00:00"/>
    <s v="FIRESTONE COMPLETE AUTO CARE 11500 GEORGIA AVE SILVER SPRING MD 20902"/>
    <s v="MULTIPLE CODES PULLED, P0016, P2099, P0420, P0430, P0700, P0741, P2097. MOST OF THESE CODES ARE TRANSMISSION RELATED. VEHICLE NEEDS TIMING CHAIN WITH SENSORS. CAT CONVERTER WITH 4 O2 SENSORS. THERE IS ALSO A LOUD GROWLING NOISE COMING FROM THE REAR OF THE VAN. REAR DIFFERENTIAL IS BLOWN AND ALL OIL LEAKED OUT FROM PINION SEAL. PLEASE REFER TO DEALER FOR FURTHER DIAGNOSTIC AND WORK COMPLETION. TRANSMISSION RELATED IS BEYOND OUR SCOPE AND VEHICLE MAY COME BACK."/>
    <s v="Vehicle will need to be towed to dealer, diagnosed, and estimate provided. Recommend 5 day rental to 10/3."/>
    <s v="Yes"/>
    <m/>
    <x v="1"/>
    <s v="Yes"/>
    <x v="5"/>
    <s v="Monica, Cheryl &amp; Machell"/>
    <d v="2025-09-30T00:00:00"/>
    <x v="0"/>
    <x v="1"/>
    <s v="WALTON EDWARDS"/>
    <d v="2008-03-31T00:00:00"/>
    <m/>
  </r>
  <r>
    <x v="8"/>
    <n v="36295"/>
    <s v="EMERSON, ALLAN"/>
    <s v="AEMERSO"/>
    <s v="36295"/>
    <n v="5139570009"/>
    <s v="036295"/>
    <d v="2025-09-08T00:00:00"/>
    <s v="MCCLUSKEY CHEVROLET-GEO INC. 9673 KINGS AUTO MALL RD CINCINNATI OH 452498241"/>
    <s v="Van moved to dealership 9/29 for further diag"/>
    <m/>
    <s v="Yes"/>
    <m/>
    <x v="1"/>
    <s v="Yes"/>
    <x v="4"/>
    <s v="Rob &amp; Andrea"/>
    <d v="2025-09-08T00:00:00"/>
    <x v="0"/>
    <x v="1"/>
    <s v="ALLAN EMERSON"/>
    <d v="2021-12-09T00:00:00"/>
    <m/>
  </r>
  <r>
    <x v="8"/>
    <n v="46794"/>
    <s v="Bobby Coomer"/>
    <s v="BCOOMER"/>
    <s v="46794"/>
    <n v="2764941026"/>
    <s v="046794"/>
    <d v="2025-08-27T00:00:00"/>
    <s v="JOE HUDSON'S COLLISION CENTER, 3508 BRISTOL HWY SUITE 10, JOHNSON CITY TN 37601"/>
    <s v="Van will be declined 27,000 po"/>
    <s v="Driver needs a new van"/>
    <s v="Yes"/>
    <m/>
    <x v="1"/>
    <s v="Yes"/>
    <x v="4"/>
    <s v="Rob &amp; Andrea"/>
    <s v="Not Open On 12.11"/>
    <x v="0"/>
    <x v="1"/>
    <s v="Not Open On 12.11"/>
    <d v="2024-11-10T00:00:00"/>
    <m/>
  </r>
  <r>
    <x v="8"/>
    <n v="47078"/>
    <s v="Brendan J Farrell"/>
    <s v="BFARREL"/>
    <s v="47078"/>
    <n v="6075915386"/>
    <s v="047078"/>
    <s v="New Rental"/>
    <s v="GDYR AUTO SERVICE CTR #1129, 411 ELMIRA RD, ITHACA NY 14850"/>
    <s v="Low Oil Pressure"/>
    <s v="Repair vehicle, recommend 3 day rental"/>
    <s v="Yes"/>
    <m/>
    <x v="1"/>
    <s v="Yes"/>
    <x v="22"/>
    <s v="Rob &amp; Andrea"/>
    <d v="2025-11-17T00:00:00"/>
    <x v="1"/>
    <x v="1"/>
    <s v="BRENDAN FARRELL"/>
    <d v="2024-11-24T00:00:00"/>
    <m/>
  </r>
  <r>
    <x v="8"/>
    <n v="61656"/>
    <s v="David Barnes"/>
    <s v="DBARNES"/>
    <s v="61656"/>
    <n v="6019156584"/>
    <s v="061656"/>
    <s v="New Rental"/>
    <m/>
    <s v="New hire needs rental until his vehicle is ready"/>
    <m/>
    <s v="Yes"/>
    <m/>
    <x v="1"/>
    <s v="Yes"/>
    <x v="7"/>
    <s v="Monica, Cheryl &amp; Machell"/>
    <s v="Not Open On 12.11"/>
    <x v="1"/>
    <x v="0"/>
    <s v="Not Open On 12.11"/>
    <d v="2025-09-14T00:00:00"/>
    <m/>
  </r>
  <r>
    <x v="8"/>
    <n v="21252"/>
    <s v="Gary Riggins"/>
    <s v="GRIGGI1"/>
    <s v="21252"/>
    <n v="4083090972"/>
    <s v="021252"/>
    <d v="2025-08-26T00:00:00"/>
    <s v="CAPITOL CHEVROLET INC, 905 CAPITOL EXPY AUTO MALL, SAN JOSE CA 95136"/>
    <s v="Rob has issues with this dealership - it is there because of warranty on prior transmission replacement"/>
    <s v="Get van repaired or moved - discuss with Holman - first repair was on 8/23, never completed, new PO on 9/22 - shop is unresponsive- Rob - Move this van to another shop- warranty or not, we cannot afford to continue waiting for this repair. Repairs should be completed by  10/4. Van is ready for pick up "/>
    <s v="Yes"/>
    <m/>
    <x v="0"/>
    <s v="Yes"/>
    <x v="10"/>
    <s v="Carol &amp; Tasha"/>
    <s v="Not Open On 12.11"/>
    <x v="0"/>
    <x v="1"/>
    <s v="Not Open On 12.11"/>
    <d v="2018-05-21T00:00:00"/>
    <m/>
  </r>
  <r>
    <x v="8"/>
    <n v="46633"/>
    <s v="James Jackson "/>
    <s v="JJACKS2"/>
    <s v="46633"/>
    <n v="4049404035"/>
    <s v="046633"/>
    <s v="New Rental"/>
    <s v="PEP BOYS 5000 HWY 138 UNION CITY GA 30291"/>
    <s v="No AC"/>
    <s v="Repair Van"/>
    <s v="Yes"/>
    <m/>
    <x v="1"/>
    <s v="Yes"/>
    <x v="6"/>
    <s v="Rob &amp; Andrea"/>
    <s v="Not Open On 12.11"/>
    <x v="1"/>
    <x v="1"/>
    <s v="Not Open On 12.11"/>
    <d v="2025-07-20T00:00:00"/>
    <m/>
  </r>
  <r>
    <x v="8"/>
    <n v="21281"/>
    <s v="JOSHUA LEONARD "/>
    <s v="JLEONAR"/>
    <s v="21281"/>
    <n v="2146800258"/>
    <s v="021281"/>
    <s v="New Rental"/>
    <s v="PEP BOYS 4329 LEMMON AVENUE DALLAS TX 75219"/>
    <s v="Running rough CEL on"/>
    <s v="Repair van"/>
    <s v="Yes"/>
    <m/>
    <x v="1"/>
    <s v="Yes"/>
    <x v="15"/>
    <s v="Carol &amp; Tasha"/>
    <s v="Not Open On 12.11"/>
    <x v="1"/>
    <x v="1"/>
    <s v="Not Open On 12.11"/>
    <d v="2024-11-17T00:00:00"/>
    <m/>
  </r>
  <r>
    <x v="8"/>
    <n v="46838"/>
    <s v="KURTIS ELLINGER"/>
    <s v="KELLIN"/>
    <s v="46838"/>
    <n v="7403241033"/>
    <s v="046838"/>
    <d v="2025-08-09T00:00:00"/>
    <s v="JEFF WYLER COLUMBUS INC, 5885 GENDER RD, CANAL WINCHESTER OH 43110"/>
    <s v="Declined repair - reversing decision - will repair"/>
    <s v="Having van moved to Pep Boys 1321 morse rd columbus, OH  43229 for repair"/>
    <s v="Yes"/>
    <m/>
    <x v="1"/>
    <s v="Yes"/>
    <x v="4"/>
    <s v="Rob &amp; Andrea"/>
    <d v="2025-09-16T00:00:00"/>
    <x v="0"/>
    <x v="1"/>
    <s v="KURTIS ELLINGER"/>
    <d v="1998-06-11T00:00:00"/>
    <m/>
  </r>
  <r>
    <x v="8"/>
    <n v="23874"/>
    <s v="Letwan Hand"/>
    <s v="LHAND0"/>
    <s v="23874"/>
    <n v="2194552219"/>
    <s v="023874"/>
    <s v="New Rental"/>
    <s v="Pep Boys 17015 torrence ave lansing, IL  60438"/>
    <s v="Front end noise, van shakes while drive."/>
    <s v="Repair van"/>
    <s v="Yes"/>
    <m/>
    <x v="1"/>
    <s v="Yes"/>
    <x v="1"/>
    <s v="Monica, Cheryl &amp; Machell"/>
    <d v="2025-09-30T00:00:00"/>
    <x v="1"/>
    <x v="1"/>
    <s v="LETWAN HAND"/>
    <d v="2017-08-07T00:00:00"/>
    <m/>
  </r>
  <r>
    <x v="8"/>
    <n v="46164"/>
    <s v="MARCO ARZUAGA_x000a_"/>
    <s v="MARZUAG"/>
    <s v="46164"/>
    <n v="8478120768"/>
    <s v="046164"/>
    <s v="New Rental"/>
    <s v=" 2936 W Ogden Ave Suite 11, Naperville, IL 60540"/>
    <s v="Major oil leak, overheating"/>
    <s v="Repair van"/>
    <s v="Yes"/>
    <m/>
    <x v="1"/>
    <s v="Yes"/>
    <x v="1"/>
    <s v="Monica, Cheryl &amp; Machell"/>
    <d v="2025-12-03T00:00:00"/>
    <x v="1"/>
    <x v="1"/>
    <s v="MARCO ARZUAGA"/>
    <d v="2025-07-20T00:00:00"/>
    <m/>
  </r>
  <r>
    <x v="8"/>
    <n v="22368"/>
    <s v="Mark Polite"/>
    <s v="MPOLITE"/>
    <s v="22368"/>
    <n v="5746214542"/>
    <s v="022368"/>
    <d v="2025-09-11T00:00:00"/>
    <s v="New hire in rental - started 9/2 - on route 9/23 -"/>
    <s v="Rental should not be assigned to this truck "/>
    <s v="Van #22368 is now assigned to the tech and transport is being arranged (Jassial) / jchild2"/>
    <s v="Yes"/>
    <m/>
    <x v="1"/>
    <s v="Yes"/>
    <x v="17"/>
    <s v="Monica, Cheryl &amp; Machell"/>
    <d v="2025-12-08T00:00:00"/>
    <x v="0"/>
    <x v="0"/>
    <s v="MARK POLITE"/>
    <d v="2025-08-31T00:00:00"/>
    <m/>
  </r>
  <r>
    <x v="8"/>
    <n v="21222"/>
    <s v="XAIVER LEANDRE"/>
    <s v="XLEANDR"/>
    <s v="21222"/>
    <n v="7709023155"/>
    <s v="021222"/>
    <s v="New Rental"/>
    <s v="Pep Boy's - 3829 Austell Rd, Austell, GA 30106"/>
    <s v="New hire needs rental until his vehicle is ready"/>
    <s v="Vehicle being prepped for Xavier Leandre / Currently being checked out at Pep Boy's and then get transported / jchild2"/>
    <s v="Yes"/>
    <m/>
    <x v="1"/>
    <s v="Yes"/>
    <x v="6"/>
    <s v="Rob &amp; Andrea"/>
    <s v="Not Open On 12.11"/>
    <x v="1"/>
    <x v="0"/>
    <s v="Not Open On 12.11"/>
    <d v="2025-09-14T00:00:00"/>
    <m/>
  </r>
  <r>
    <x v="8"/>
    <n v="61321"/>
    <s v="JOSEPH WALZEL"/>
    <s v="JWALZE"/>
    <s v="61321"/>
    <n v="3013001403"/>
    <s v="061321"/>
    <s v="New Rental"/>
    <s v="MYERS AUTO SERVICE, INC., 11710 PIKA DR, WALDORF MD 20602"/>
    <s v="Coolant leak and tires"/>
    <s v="Repair van - According to tech, vehicle was towed in, coolant system burst, possibly a hose burst. Towed into shop on 9/29. Also said needs two new rear tires. "/>
    <s v="Yes"/>
    <m/>
    <x v="1"/>
    <s v="Yes"/>
    <x v="5"/>
    <s v="Monica, Cheryl &amp; Machell"/>
    <s v="Not Open On 12.11"/>
    <x v="1"/>
    <x v="1"/>
    <s v="Not Open On 12.11"/>
    <d v="1986-07-07T00:00:00"/>
    <m/>
  </r>
  <r>
    <x v="8"/>
    <n v="71007"/>
    <s v="Alfred Lambert"/>
    <s v="ALAMBE8"/>
    <s v="71007"/>
    <n v="5407980364"/>
    <s v="071007"/>
    <s v="New Rental"/>
    <s v="1008 RICHMOND AVE, STAUNTON, VA 24401"/>
    <s v="No crank"/>
    <s v="Repair van"/>
    <s v="Yes"/>
    <m/>
    <x v="1"/>
    <s v="Yes"/>
    <x v="13"/>
    <s v="Rob &amp; Andrea"/>
    <s v="Not Open On 12.11"/>
    <x v="1"/>
    <x v="1"/>
    <s v="Not Open On 12.11"/>
    <d v="1988-08-25T00:00:00"/>
    <m/>
  </r>
  <r>
    <x v="8"/>
    <n v="21887"/>
    <s v="BRIAN HAGEDORN"/>
    <s v="BHAGEDO"/>
    <s v="21887"/>
    <n v="9283040310"/>
    <s v="021887"/>
    <d v="2025-09-25T00:00:00"/>
    <s v="AAMCO 1699 S 1ST AVE YUMA, AZ 85364"/>
    <s v="Repairs will not completed until 10/2"/>
    <s v="Needs an extension for 2 days"/>
    <s v="Yes"/>
    <m/>
    <x v="1"/>
    <s v="Yes"/>
    <x v="23"/>
    <s v="Carol &amp; Tasha"/>
    <s v="Not Open On 12.11"/>
    <x v="0"/>
    <x v="1"/>
    <s v="Not Open On 12.11"/>
    <d v="2013-08-05T00:00:00"/>
    <m/>
  </r>
  <r>
    <x v="8"/>
    <n v="61006"/>
    <s v="MASCHO, RODNEY"/>
    <s v="RMASCH"/>
    <s v="61006"/>
    <n v="5856486116"/>
    <s v="061006"/>
    <d v="2025-09-06T00:00:00"/>
    <s v="HESS TIRE, 2377 COUNTY RD 22, ANDOVER NY 14806"/>
    <s v="AC, Tires and brakes"/>
    <s v="Van has been ready since 9/24 Tech should be picking up van today 9/30"/>
    <m/>
    <m/>
    <x v="0"/>
    <m/>
    <x v="22"/>
    <s v="Rob &amp; Andrea"/>
    <s v="Not Open On 12.11"/>
    <x v="0"/>
    <x v="1"/>
    <s v="Not Open On 12.11"/>
    <d v="2001-03-06T00:00:00"/>
    <m/>
  </r>
  <r>
    <x v="8"/>
    <n v="21675"/>
    <s v="Todd Fraser"/>
    <s v="TFRASER"/>
    <s v="21675"/>
    <n v="3305591394"/>
    <s v="021675"/>
    <s v="New Rental"/>
    <s v="ZIEGLER TIRE &amp; OIL, 4300 W TUSCARAWAS, CANTON OH 44706"/>
    <s v="No AC"/>
    <s v="Repair van"/>
    <s v="Yes"/>
    <m/>
    <x v="1"/>
    <s v="Yes"/>
    <x v="4"/>
    <s v="Rob &amp; Andrea"/>
    <s v="Not Open On 12.11"/>
    <x v="1"/>
    <x v="1"/>
    <s v="Not Open On 12.11"/>
    <d v="2023-08-20T00:00:00"/>
    <m/>
  </r>
  <r>
    <x v="8"/>
    <n v="61360"/>
    <s v="Dwayne Howell"/>
    <s v="DHOWEL5"/>
    <s v="61360"/>
    <n v="4042473033"/>
    <s v="061360"/>
    <d v="2025-07-14T00:00:00"/>
    <s v="AAMCO TOTAL CAR CARE 2940 MACLAND RD DALLAS GA 30157"/>
    <s v="Declined repair $8273 on 8/21/25"/>
    <s v="Driver needs a new van - ASAP -  ROB and ANDREA - please find a van for this tech asap"/>
    <s v="Yes"/>
    <m/>
    <x v="1"/>
    <s v="Yes"/>
    <x v="6"/>
    <s v="Rob &amp; Andrea"/>
    <d v="2025-12-08T00:00:00"/>
    <x v="0"/>
    <x v="1"/>
    <s v="DWAYNE HOWELL"/>
    <d v="1981-06-29T00:00:00"/>
    <m/>
  </r>
  <r>
    <x v="8"/>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m/>
    <s v="Not Open On 12.11"/>
    <x v="0"/>
    <x v="1"/>
    <s v="Not Open On 12.11"/>
    <d v="2025-06-29T00:00:00"/>
    <m/>
  </r>
  <r>
    <x v="8"/>
    <n v="36488"/>
    <s v="Matthew J Roelke"/>
    <s v="MROELKE"/>
    <s v="36488"/>
    <n v="8508241426"/>
    <s v="036488"/>
    <d v="2025-08-18T00:00:00"/>
    <s v="ARKANSAS AUTOMOTIVE &amp; TRUCK MA, 129 SHADY GROVE RD, HOT SPRINGS AR 71901"/>
    <s v="ELECTROINCS CUT OFF WHEN DRIVING INTERMITTENLY TROUBLE CODES -PO300,PO326,PO332,PO430,PO455,P2272,PO174,PO300,PO455 FOUND THE BATTERY CABLE TO THE NEGATIVE POST WAS VERY LOOSE, MISFIRES ON 1,3&amp;4, VALVE COVER GASKET LEAKING, TENSIONER PULLY AND BELT BAD WILL REPLACE WITH NEW SPARK PLUS AND PLUG WIRES, REPLACE TENSIONER BELT AND PULLY WITH NEW AND REPLACE VALVE COVER GASKETS WITH NEW"/>
    <s v="Parts have arrived, shop estimates completion by EOD Weds, 10/1, recommend 3 day extension."/>
    <s v="Yes"/>
    <m/>
    <x v="1"/>
    <s v="Yes"/>
    <x v="7"/>
    <s v="Monica, Cheryl &amp; Machell"/>
    <s v="Not Open On 12.11"/>
    <x v="0"/>
    <x v="1"/>
    <s v="Not Open On 12.11"/>
    <d v="2023-07-16T00:00:00"/>
    <m/>
  </r>
  <r>
    <x v="8"/>
    <n v="21402"/>
    <s v="MOHAMMAD SAHIBZADA"/>
    <s v="MSAHIBZ "/>
    <s v="21402"/>
    <s v="Not-in-TPMS"/>
    <s v="Not-in-TPMS"/>
    <s v="New Rental"/>
    <s v="Pep Boy's - 1230 N Military HWY Norfolk VA 23502"/>
    <s v="New hire needs rental until his vehicle is ready"/>
    <s v="will be assigned 21402 / Team working on getting it checked out and transported to the tech / no ETA as on 9/29 / jchild2"/>
    <s v="Yes"/>
    <m/>
    <x v="1"/>
    <s v="Yes"/>
    <x v="0"/>
    <e v="#N/A"/>
    <s v="Not Open On 12.11"/>
    <x v="1"/>
    <x v="0"/>
    <s v="Not Open On 12.11"/>
    <s v="EitherNewHire or Termed"/>
    <m/>
  </r>
  <r>
    <x v="8"/>
    <n v="37377"/>
    <s v="TAIWAN ROBINSON"/>
    <s v="TROBINS "/>
    <s v="37377"/>
    <s v="Not-in-TPMS"/>
    <s v="Not-in-TPMS"/>
    <s v="New Rental"/>
    <s v="Pep Boy's - 2418 Laurens Rd, Greenville, SC 29607"/>
    <s v="New hire needs rental until his vehicle is ready"/>
    <s v="At this time 37377 will be assigned to New Hire T Robinson / Will be checked out and transported to tech (if need be) "/>
    <s v="Yes"/>
    <m/>
    <x v="1"/>
    <s v="Yes"/>
    <x v="0"/>
    <e v="#N/A"/>
    <s v="Not Open On 12.11"/>
    <x v="1"/>
    <x v="0"/>
    <s v="Not Open On 12.11"/>
    <s v="EitherNewHire or Termed"/>
    <m/>
  </r>
  <r>
    <x v="8"/>
    <n v="46607"/>
    <s v="DANIEL WHITE"/>
    <s v="DWHITE0"/>
    <s v="46607"/>
    <n v="3527211672"/>
    <s v="061238"/>
    <s v="New Rental"/>
    <s v="Davis Gainesville Chevrolet 2600 N Main St, Gainesville, FL 32609"/>
    <s v="Van having trans issues"/>
    <s v="Repair van"/>
    <s v="Yes"/>
    <m/>
    <x v="1"/>
    <s v="Yes"/>
    <x v="9"/>
    <s v="Rob &amp; Andrea"/>
    <s v="Not Open On 12.11"/>
    <x v="1"/>
    <x v="1"/>
    <s v="Not Open On 12.11"/>
    <d v="2019-05-15T00:00:00"/>
    <m/>
  </r>
  <r>
    <x v="8"/>
    <n v="46906"/>
    <s v="Darren Farmer"/>
    <s v="DFARME5"/>
    <s v="46906"/>
    <n v="9013039659"/>
    <s v="046906"/>
    <s v="New Rental"/>
    <s v="PEP BOYS 5975 BARTLETT CENTER DR BARTLETT TN 38134"/>
    <s v="Repair was approved by Holman on 9/26 - truck is still being repaired?? This is a new repair, Tech might have went back to the same shop, I have to call and find out. "/>
    <s v="Repair and get him out of rental"/>
    <s v="Yes"/>
    <m/>
    <x v="1"/>
    <s v="Yes"/>
    <x v="7"/>
    <s v="Monica, Cheryl &amp; Machell"/>
    <s v="Not Open On 12.11"/>
    <x v="1"/>
    <x v="1"/>
    <s v="Not Open On 12.11"/>
    <d v="1989-05-05T00:00:00"/>
    <m/>
  </r>
  <r>
    <x v="8"/>
    <n v="46473"/>
    <s v="PAUL THIBODEAU"/>
    <s v="PTHIBOD"/>
    <s v="46473"/>
    <s v="Not-in-TPMS"/>
    <s v="Not-in-TPMS"/>
    <d v="2025-08-05T00:00:00"/>
    <s v="PEP BOYS 1641 WIGGLESWORTH WAY WOODBRIDGE VA 22191"/>
    <s v="Waiting for a call back on status of van Van will be ready 10/1"/>
    <s v="Repair Van"/>
    <s v="Yes"/>
    <m/>
    <x v="1"/>
    <s v="Yes"/>
    <x v="0"/>
    <s v="Not-in-TPMS"/>
    <s v="Not Open On 12.11"/>
    <x v="0"/>
    <x v="0"/>
    <s v="Not Open On 12.11"/>
    <s v="EitherNewHire or Termed"/>
    <m/>
  </r>
  <r>
    <x v="8"/>
    <n v="46276"/>
    <s v="Victor Hawkins"/>
    <s v="VHAWKI3"/>
    <s v="46276"/>
    <n v="9034909052"/>
    <s v="046276"/>
    <s v="New Rental"/>
    <s v="Pep Boys 317 N Galloway Ave Mesquite, TX 75150"/>
    <s v="CEL on Loss of power - PO was opened on 9/4 - and approved on 9/8 - what is the ETA on the final repair?  Tech picked up van, this is a new PO"/>
    <s v="Repair his truck and get him back in it asap"/>
    <s v="Yes"/>
    <m/>
    <x v="1"/>
    <s v="Yes"/>
    <x v="15"/>
    <s v="Carol &amp; Tasha"/>
    <d v="2025-12-01T00:00:00"/>
    <x v="1"/>
    <x v="1"/>
    <s v="VICTOR HAWKINS"/>
    <d v="2012-09-10T00:00:00"/>
    <m/>
  </r>
  <r>
    <x v="9"/>
    <n v="37051"/>
    <s v="HANSEN, DAVID"/>
    <s v="DHANSE9"/>
    <s v="37051"/>
    <n v="4343635938"/>
    <s v="037051"/>
    <d v="2025-07-18T00:00:00"/>
    <s v="PINKERTON CHEVROLET- LYNCHBURG 801 GRAVES MILL RD. LYNCHBURG VA 24502"/>
    <s v="CHECK ENGINE LIGHT ,ABS LIGHT CAME ON AND WENT INTO REDUCED POWER"/>
    <s v="Repair Van - The PO was approved on 9/10 - it is unclear why it has not been repaired?? Can you call the shop please? "/>
    <s v="Yes"/>
    <m/>
    <x v="5"/>
    <m/>
    <x v="13"/>
    <s v="Rob &amp; Andrea"/>
    <s v="Not Open On 12.11"/>
    <x v="0"/>
    <x v="1"/>
    <s v="Not Open On 12.11"/>
    <d v="2015-04-13T00:00:00"/>
    <m/>
  </r>
  <r>
    <x v="9"/>
    <n v="46916"/>
    <s v="Denzel Porter"/>
    <s v="Dporter"/>
    <s v="46916"/>
    <n v="9016862331"/>
    <s v="046916"/>
    <s v="New Rental"/>
    <s v="PEP BOYS, 8529 US-64, MEMPHIS TN 38133"/>
    <s v="CEL on loss of Power, Needs brakes "/>
    <s v="Repair Van"/>
    <s v="Yes"/>
    <m/>
    <x v="1"/>
    <s v="Yes"/>
    <x v="7"/>
    <s v="Monica, Cheryl &amp; Machell"/>
    <s v="Not Open On 12.11"/>
    <x v="1"/>
    <x v="0"/>
    <s v="Not Open On 12.11"/>
    <d v="2025-09-14T00:00:00"/>
    <m/>
  </r>
  <r>
    <x v="9"/>
    <n v="24023"/>
    <s v="Fernando Bautista Lias"/>
    <s v="FBAUTIS"/>
    <s v="24023"/>
    <n v="5599421228"/>
    <s v="061826"/>
    <s v="New Rental"/>
    <s v="CALIBER COLLISION 5421 E. OLIVE AVE, FRESNO, CA 93727"/>
    <s v="Vehicle Accident - drivers side door and wheel , door is dented and wheel is torn off"/>
    <s v="Collision repair estimate may take several days, recommend 7 day rental to determine estimate"/>
    <s v="Yes"/>
    <m/>
    <x v="1"/>
    <s v="Yes"/>
    <x v="14"/>
    <s v="Carol &amp; Tasha"/>
    <s v="Not Open On 12.11"/>
    <x v="1"/>
    <x v="1"/>
    <s v="Not Open On 12.11"/>
    <d v="2024-04-28T00:00:00"/>
    <m/>
  </r>
  <r>
    <x v="9"/>
    <n v="61705"/>
    <s v="GONZALEZ, HUGO"/>
    <s v="HGONZA2"/>
    <s v="61705"/>
    <n v="9158614306"/>
    <s v="061705"/>
    <d v="2025-08-27T00:00:00"/>
    <s v="AAMCO TOTAL CAR CARE, 1407 LOMALAND DR, #102, EL PASO TX 79935"/>
    <s v="AAMCO repair approved on 9/5/2025 - is van ready?"/>
    <s v="Van is ready need tech to pick up van"/>
    <s v="Yes"/>
    <m/>
    <x v="1"/>
    <s v="Yes"/>
    <x v="2"/>
    <s v="Carol &amp; Tasha"/>
    <s v="Not Open On 12.11"/>
    <x v="0"/>
    <x v="1"/>
    <s v="Not Open On 12.11"/>
    <d v="2022-09-08T00:00:00"/>
    <m/>
  </r>
  <r>
    <x v="9"/>
    <n v="21312"/>
    <s v="SWISHER, NICK"/>
    <s v="NSWISHE"/>
    <s v="21312"/>
    <n v="6146780095"/>
    <s v="021312"/>
    <d v="2025-09-18T00:00:00"/>
    <s v="FIRESTONE COMPLETE AUTO CARE, 6574 WINCHESTER BLVD, CANAL WINCHESTER OH 43110"/>
    <s v="CUSTOMER STATES THE OIL PRESSURE GOES SKY HIGH AND THEN WONT SHIFT."/>
    <s v="Repair Van"/>
    <s v="Yes"/>
    <m/>
    <x v="1"/>
    <s v="Yes"/>
    <x v="4"/>
    <s v="Rob &amp; Andrea"/>
    <s v="Not Open On 12.11"/>
    <x v="0"/>
    <x v="1"/>
    <s v="Not Open On 12.11"/>
    <d v="2018-04-11T00:00:00"/>
    <m/>
  </r>
  <r>
    <x v="9"/>
    <n v="46551"/>
    <s v="Blair Hornick"/>
    <s v="BHORNIC"/>
    <s v="46551"/>
    <n v="7177210063"/>
    <s v="046527"/>
    <d v="2025-07-28T00:00:00"/>
    <m/>
    <s v="Declined repair $10,052.60"/>
    <s v="Needs a new van assignment"/>
    <s v="Yes"/>
    <m/>
    <x v="1"/>
    <s v="Yes"/>
    <x v="11"/>
    <s v="Monica, Cheryl &amp; Machell"/>
    <s v="Not Open On 12.11"/>
    <x v="0"/>
    <x v="1"/>
    <s v="Not Open On 12.11"/>
    <d v="2022-08-25T00:00:00"/>
    <m/>
  </r>
  <r>
    <x v="9"/>
    <n v="61621"/>
    <s v="MICHAEL PREFONTAINE"/>
    <s v="MPREFON"/>
    <s v="61621"/>
    <n v="9512756547"/>
    <s v="061621"/>
    <d v="2025-09-24T00:00:00"/>
    <s v="GOSCH FORD OF TEMECULA 26895 YNEZ RD TEMECULA CA 92591"/>
    <s v="Trans issue"/>
    <s v="Missing TRANSMISSION HAS REVERSE AND 1ST GEARS ONLY."/>
    <s v="Yes"/>
    <m/>
    <x v="1"/>
    <s v="Yes"/>
    <x v="23"/>
    <s v="Carol &amp; Tasha"/>
    <s v="Not Open On 12.11"/>
    <x v="0"/>
    <x v="1"/>
    <s v="Not Open On 12.11"/>
    <d v="2009-06-01T00:00:00"/>
    <m/>
  </r>
  <r>
    <x v="9"/>
    <n v="61427"/>
    <s v="Ronald Fleming"/>
    <s v="RFLEMI0"/>
    <s v="61427"/>
    <n v="9514231283"/>
    <s v="061418"/>
    <s v="New Rental"/>
    <s v="2350 W Menlo Ave, , Hemet, CA 92545"/>
    <s v="Trans issue, not assigned van in AMS"/>
    <s v="Reapir Van "/>
    <s v="Yes"/>
    <m/>
    <x v="1"/>
    <s v="Yes"/>
    <x v="23"/>
    <s v="Carol &amp; Tasha"/>
    <s v="Not Open On 12.11"/>
    <x v="1"/>
    <x v="1"/>
    <s v="Not Open On 12.11"/>
    <d v="2021-05-26T00:00:00"/>
    <m/>
  </r>
  <r>
    <x v="9"/>
    <n v="47122"/>
    <s v="HARTWECK, AARON"/>
    <s v="AHARTWE"/>
    <s v="47122"/>
    <n v="2524148868"/>
    <s v="047122"/>
    <d v="2025-09-24T00:00:00"/>
    <s v="3300 US-70, GOLDSBORO, NC 27534"/>
    <s v="CEl loss of power."/>
    <s v="Repair Van - are you checking with these shops? They all went into the shop last week or the week before..."/>
    <s v="Yes"/>
    <m/>
    <x v="1"/>
    <s v="Yes"/>
    <x v="13"/>
    <s v="Rob &amp; Andrea"/>
    <s v="Not Open On 12.11"/>
    <x v="0"/>
    <x v="1"/>
    <s v="Not Open On 12.11"/>
    <d v="2021-09-30T00:00:00"/>
    <m/>
  </r>
  <r>
    <x v="9"/>
    <n v="46017"/>
    <s v="SZULWACH, STERLING"/>
    <s v="SSZULWA"/>
    <s v="46017"/>
    <n v="2549221627"/>
    <s v="046229"/>
    <d v="2025-09-23T00:00:00"/>
    <s v="Wisner's Automotive 3321 PARKWAY DR, TEMPLE, TX 76504"/>
    <s v="CEL loss of power."/>
    <s v="Repair Van - are you checking with these shops? They all went into the shop last week or the week before..."/>
    <s v="Yes"/>
    <m/>
    <x v="1"/>
    <s v="Yes"/>
    <x v="2"/>
    <s v="Carol &amp; Tasha"/>
    <s v="Not Open On 12.11"/>
    <x v="0"/>
    <x v="1"/>
    <s v="Not Open On 12.11"/>
    <d v="2025-04-20T00:00:00"/>
    <m/>
  </r>
  <r>
    <x v="9"/>
    <n v="46227"/>
    <s v="GONZALES, HILARIO"/>
    <s v="HGONZA0"/>
    <s v="46227"/>
    <n v="3613078005"/>
    <s v="046227"/>
    <d v="2025-09-23T00:00:00"/>
    <s v="MIDAS #5266, 3209 S PADRE ISLAND DR, CORPUS CHRISTI TX 78415"/>
    <s v="Wiring Issue"/>
    <s v="Repair Van - PO approved on 9/22 - why not out of the rental by now? Has anyone called the shop?  Van  is/ was moved to dealership "/>
    <s v="Yes"/>
    <m/>
    <x v="5"/>
    <s v="Yes"/>
    <x v="2"/>
    <s v="Carol &amp; Tasha"/>
    <d v="2025-11-25T00:00:00"/>
    <x v="0"/>
    <x v="1"/>
    <s v="HILARIO GONZALES JR"/>
    <d v="2021-05-20T00:00:00"/>
    <m/>
  </r>
  <r>
    <x v="9"/>
    <n v="37272"/>
    <s v="PARIS JR, JAMES ADELBERT"/>
    <s v="JPARISJ"/>
    <s v="37272"/>
    <n v="8132608719"/>
    <s v="037272"/>
    <s v="New Rental"/>
    <s v="PEP BOYS 22545 CATFISH LAKE RD LUTZ FL 33549"/>
    <s v="CHECK ENGINE LIGHT IS ON. COOLANT RESERVIOR WAS EMPTY THIS MORNING. LEFT REAR TURN SIGNAL DOESN'T WORK.,"/>
    <s v="Repair Van"/>
    <s v="Yes"/>
    <m/>
    <x v="1"/>
    <s v="Yes"/>
    <x v="9"/>
    <s v="Rob &amp; Andrea"/>
    <s v="Not Open On 12.11"/>
    <x v="1"/>
    <x v="1"/>
    <s v="Not Open On 12.11"/>
    <d v="2001-04-16T00:00:00"/>
    <m/>
  </r>
  <r>
    <x v="9"/>
    <n v="46150"/>
    <s v="Abib Diaz"/>
    <s v="ADIAZ2"/>
    <s v="46150"/>
    <n v="3173246830"/>
    <s v="046150"/>
    <s v="New Rental"/>
    <s v="AAMCO 8141 CRAIG ST, CASTLETON, IN 46250"/>
    <s v="CEL on loss of power"/>
    <s v="Repair Van"/>
    <s v="Yes"/>
    <m/>
    <x v="1"/>
    <s v="Yes"/>
    <x v="17"/>
    <s v="Monica, Cheryl &amp; Machell"/>
    <s v="Not Open On 12.11"/>
    <x v="1"/>
    <x v="1"/>
    <s v="Not Open On 12.11"/>
    <d v="2021-08-19T00:00:00"/>
    <m/>
  </r>
  <r>
    <x v="9"/>
    <n v="46409"/>
    <s v="Nathan Andrews"/>
    <s v="NANDREW"/>
    <s v="46409"/>
    <n v="5205900947"/>
    <s v="046409"/>
    <s v="New Rental"/>
    <s v="4511 North Commerce Drive Sierra Vista,Arizona,US 85635"/>
    <s v="Unable to check Holman."/>
    <m/>
    <s v="Yes"/>
    <m/>
    <x v="0"/>
    <s v="Yes"/>
    <x v="23"/>
    <s v="Carol &amp; Tasha"/>
    <s v="Not Open On 12.11"/>
    <x v="1"/>
    <x v="1"/>
    <s v="Not Open On 12.11"/>
    <d v="2023-05-07T00:00:00"/>
    <m/>
  </r>
  <r>
    <x v="9"/>
    <n v="21481"/>
    <s v="BECK, WYATT"/>
    <s v="WBECK"/>
    <s v="21481"/>
    <s v="Not-in-TPMS"/>
    <s v="Not-in-TPMS"/>
    <d v="2025-09-25T00:00:00"/>
    <s v="No recent shop listed"/>
    <m/>
    <s v="Find out where van is at and why tech is in rental"/>
    <m/>
    <m/>
    <x v="0"/>
    <m/>
    <x v="0"/>
    <e v="#N/A"/>
    <s v="Not Open On 12.11"/>
    <x v="0"/>
    <x v="0"/>
    <s v="Not Open On 12.11"/>
    <s v="EitherNewHire or Termed"/>
    <m/>
  </r>
  <r>
    <x v="9"/>
    <n v="36040"/>
    <s v="Jonathan Mcneill"/>
    <m/>
    <s v="36040"/>
    <s v="Not-in-TPMS"/>
    <s v="Not-in-TPMS"/>
    <d v="2025-09-26T00:00:00"/>
    <m/>
    <s v="New Hire"/>
    <s v="Not assigned a van in AMS, needs van assigned"/>
    <s v="Yes"/>
    <m/>
    <x v="1"/>
    <s v="Yes"/>
    <x v="0"/>
    <e v="#N/A"/>
    <s v="Not Open On 12.11"/>
    <x v="0"/>
    <x v="0"/>
    <s v="Not Open On 12.11"/>
    <s v="EitherNewHire or Termed"/>
    <m/>
  </r>
  <r>
    <x v="9"/>
    <n v="61423"/>
    <s v="Severino Infante"/>
    <s v="SINFANT"/>
    <s v="61423"/>
    <n v="3016747183"/>
    <s v="061423"/>
    <m/>
    <m/>
    <s v="Tech has called for a rental, request will need to be canceled tech will be using spare 61421 located at Pep Boys Forestville, MD, cgroce, 10/01/2025_x000a_"/>
    <m/>
    <s v="Yes"/>
    <m/>
    <x v="0"/>
    <m/>
    <x v="5"/>
    <s v="Monica, Cheryl &amp; Machell"/>
    <s v="Not Open On 12.11"/>
    <x v="0"/>
    <x v="1"/>
    <s v="Not Open On 12.11"/>
    <d v="2014-08-04T00:00:00"/>
    <m/>
  </r>
  <r>
    <x v="9"/>
    <n v="46426"/>
    <s v="Rancarlos P Garcia"/>
    <s v="RGARCI0"/>
    <s v="46426"/>
    <n v="8058068124"/>
    <s v="046426"/>
    <d v="2025-09-18T00:00:00"/>
    <s v="1304 Newbury Rd Newbury Park, CA"/>
    <s v="CEL on loss of power."/>
    <s v="Repair Van"/>
    <s v="Yes"/>
    <m/>
    <x v="1"/>
    <s v="Yes"/>
    <x v="3"/>
    <s v="Carol &amp; Tasha"/>
    <d v="2025-10-07T00:00:00"/>
    <x v="0"/>
    <x v="1"/>
    <s v="RANCARLOS GARCIA"/>
    <d v="2020-07-22T00:00:00"/>
    <m/>
  </r>
  <r>
    <x v="9"/>
    <n v="61225"/>
    <s v=" Raymond Rodriguez-Sepulveda"/>
    <s v="RRODR47"/>
    <s v="61225"/>
    <n v="3214661078"/>
    <s v="061225"/>
    <d v="2025-08-29T00:00:00"/>
    <s v="PEP BOYS, 1090 N COURTENAY PKWY, MERRITT ISLAND FL 32953"/>
    <s v="NEEDS AN ENGINE"/>
    <s v="Tech will need a new van"/>
    <s v="Yes"/>
    <m/>
    <x v="1"/>
    <s v="Yes"/>
    <x v="9"/>
    <s v="Rob &amp; Andrea"/>
    <s v="Not Open On 12.11"/>
    <x v="0"/>
    <x v="1"/>
    <s v="Not Open On 12.11"/>
    <d v="2024-01-12T00:00:00"/>
    <m/>
  </r>
  <r>
    <x v="9"/>
    <n v="23798"/>
    <s v="POMNITZ, ROBERT"/>
    <s v="RPOMNIT"/>
    <s v="23798"/>
    <n v="4085921319"/>
    <s v="023798"/>
    <d v="2025-09-12T00:00:00"/>
    <s v="PEP BOYS 520 CONTRA COSTA BLVD PLEASANT HILL CA 94523"/>
    <m/>
    <m/>
    <m/>
    <m/>
    <x v="1"/>
    <s v="Yes"/>
    <x v="10"/>
    <s v="Carol &amp; Tasha"/>
    <d v="2025-09-12T00:00:00"/>
    <x v="0"/>
    <x v="1"/>
    <s v="ROBERT POMNITZ"/>
    <d v="2024-09-29T00:00:00"/>
    <m/>
  </r>
  <r>
    <x v="9"/>
    <n v="47159"/>
    <s v="GARRETT, RONALD"/>
    <s v="RGARRE3"/>
    <s v="47159"/>
    <n v="7066174194"/>
    <s v="047159"/>
    <d v="2025-07-28T00:00:00"/>
    <s v="SONS CHEVROLET, 3615 MANCHESTER EXPRESSWAY, COLUMBUS GA 31909"/>
    <s v="Declined repair $3000."/>
    <s v="Repair Van - are you checking with these shops? They all went into the shop last week or the week before..."/>
    <s v="Yes"/>
    <m/>
    <x v="1"/>
    <s v="Yes"/>
    <x v="6"/>
    <s v="Rob &amp; Andrea"/>
    <d v="2025-10-23T00:00:00"/>
    <x v="0"/>
    <x v="1"/>
    <s v="RONALD GARRETT"/>
    <d v="2017-11-27T00:00:00"/>
    <m/>
  </r>
  <r>
    <x v="9"/>
    <n v="47291"/>
    <s v="Sean Wicklander"/>
    <s v="SWICKLA"/>
    <s v="47291"/>
    <n v="7154922473"/>
    <s v="047291"/>
    <d v="2025-08-25T00:00:00"/>
    <m/>
    <s v="Declined repair $6007"/>
    <s v="Tech needs a new van"/>
    <s v="Yes"/>
    <m/>
    <x v="1"/>
    <s v="Yes"/>
    <x v="21"/>
    <s v="Monica, Cheryl &amp; Machell"/>
    <d v="2025-08-26T00:00:00"/>
    <x v="0"/>
    <x v="1"/>
    <s v="SEAN WICKLANDER"/>
    <d v="2022-12-01T00:00:00"/>
    <m/>
  </r>
  <r>
    <x v="9"/>
    <n v="46174"/>
    <s v="VLADISLAV TAVYANSKYY"/>
    <s v="VTAVYAN"/>
    <s v="46174"/>
    <n v="5635790206"/>
    <s v="061063"/>
    <d v="2025-08-18T00:00:00"/>
    <s v="GOSCH FORD OF TEMECULA 26895 YNEZ RD TEMECULA CA 92591"/>
    <s v="Unable to check Holman as Site is down. Not assigned in AMS."/>
    <m/>
    <s v="Yes"/>
    <m/>
    <x v="1"/>
    <s v="Yes"/>
    <x v="1"/>
    <s v="Monica, Cheryl &amp; Machell"/>
    <s v="Not Open On 12.11"/>
    <x v="0"/>
    <x v="0"/>
    <s v="Not Open On 12.11"/>
    <d v="2025-08-03T00:00:00"/>
    <m/>
  </r>
  <r>
    <x v="10"/>
    <n v="6008"/>
    <s v="KATAWAZI, ABDUL"/>
    <s v="AKATAWA"/>
    <s v="6008"/>
    <n v="7038631826"/>
    <n v="0"/>
    <d v="2025-08-04T00:00:00"/>
    <s v="1317 W PATRICK ST, FREDERICK, MD 21702"/>
    <s v="No issue listed"/>
    <m/>
    <m/>
    <m/>
    <x v="1"/>
    <s v="Yes"/>
    <x v="5"/>
    <s v="Monica, Cheryl &amp; Machell"/>
    <d v="2025-12-03T00:00:00"/>
    <x v="0"/>
    <x v="1"/>
    <s v="ABDUL LATIF KATAWAZI"/>
    <d v="2025-07-20T00:00:00"/>
    <m/>
  </r>
  <r>
    <x v="10"/>
    <n v="6534"/>
    <s v="REID, ALLISON"/>
    <s v="AREID"/>
    <s v="6534"/>
    <n v="3344981273"/>
    <s v="047131"/>
    <d v="2025-08-04T00:00:00"/>
    <s v="KURT'S LUBE EXPRESS+SRV CENTER, 5730 WANSFORD WAY, ROCKFORD IL 61109"/>
    <m/>
    <s v="Tech needs new van assigned, Van is out of Chicago tech is in GA"/>
    <m/>
    <m/>
    <x v="1"/>
    <s v="Yes"/>
    <x v="6"/>
    <s v="Rob &amp; Andrea"/>
    <s v="Not Open On 12.11"/>
    <x v="0"/>
    <x v="1"/>
    <s v="Not Open On 12.11"/>
    <d v="2025-07-20T00:00:00"/>
    <m/>
  </r>
  <r>
    <x v="10"/>
    <n v="37139"/>
    <s v="Anthony Parson"/>
    <s v="APARSO0"/>
    <s v="37139"/>
    <n v="3042209563"/>
    <s v="037139"/>
    <d v="2025-07-08T00:00:00"/>
    <s v="EATON CHEVROLET BUICK &amp; GMC, 527 W MADISON ST, HOUSTON MS 38851"/>
    <s v="Trans warrranty - APARSO0 - in rental since 7/8 - van is tat Eaton Chevrolet - warranty transmission repair - they have taken 2 months and still not approved by GM for replacement of the transmission under warranty.."/>
    <s v="Move the van to another shop - repair it and ask Holman to get our money back from Eaton Chevrolet"/>
    <s v="Yes"/>
    <m/>
    <x v="1"/>
    <s v="Yes"/>
    <x v="7"/>
    <s v="Monica, Cheryl &amp; Machell"/>
    <d v="2025-07-08T00:00:00"/>
    <x v="0"/>
    <x v="1"/>
    <s v="ANTHONY PARSON"/>
    <d v="2019-11-13T00:00:00"/>
    <m/>
  </r>
  <r>
    <x v="10"/>
    <n v="46995"/>
    <s v="ARKADIY VOLOSHIN"/>
    <s v="AVOLOSH"/>
    <s v="46995"/>
    <s v="Not-in-TPMS"/>
    <s v="Not-in-TPMS"/>
    <d v="2025-09-25T00:00:00"/>
    <s v="FIRESTONE COMPLETE AUTO CARE, 40 ARSENAL ST, WATERTOWN MA 02472"/>
    <s v="CEL on loss of power"/>
    <s v="Awaiting throttle body"/>
    <s v="Yes"/>
    <m/>
    <x v="1"/>
    <s v="Yes"/>
    <x v="0"/>
    <s v="Not-in-TPMS"/>
    <s v="Not Open On 12.11"/>
    <x v="0"/>
    <x v="0"/>
    <s v="Not Open On 12.11"/>
    <s v="EitherNewHire or Termed"/>
    <m/>
  </r>
  <r>
    <x v="10"/>
    <n v="23718"/>
    <s v="David Amezcua"/>
    <s v="DAMEZCU"/>
    <s v="23718"/>
    <n v="7608024522"/>
    <s v="023718"/>
    <s v="New Rental"/>
    <s v="No shop listed"/>
    <s v="Tech not assigned van in AMS"/>
    <m/>
    <s v="Yes"/>
    <m/>
    <x v="1"/>
    <s v="Yes"/>
    <x v="23"/>
    <s v="Carol &amp; Tasha"/>
    <s v="Not Open On 12.11"/>
    <x v="1"/>
    <x v="0"/>
    <s v="Not Open On 12.11"/>
    <d v="2025-08-31T00:00:00"/>
    <m/>
  </r>
  <r>
    <x v="10"/>
    <n v="36040"/>
    <s v="Elisha Peake"/>
    <s v="EPEAKE"/>
    <s v="36040"/>
    <n v="2406430072"/>
    <s v="036040"/>
    <s v="New Rental"/>
    <s v="PEP BOYS 6825 ANNAPOLIS RD LANDOVER HILLS MD 20784"/>
    <s v="Breaks not working"/>
    <s v="Repair van"/>
    <s v="Yes"/>
    <m/>
    <x v="1"/>
    <s v="Yes"/>
    <x v="5"/>
    <s v="Monica, Cheryl &amp; Machell"/>
    <d v="2025-11-10T00:00:00"/>
    <x v="1"/>
    <x v="0"/>
    <s v="ELISHA PEAKE"/>
    <d v="2025-09-14T00:00:00"/>
    <m/>
  </r>
  <r>
    <x v="10"/>
    <n v="37402"/>
    <s v="Jamie Adachi"/>
    <s v="JADACHI"/>
    <s v="37402"/>
    <s v="Not-in-TPMS"/>
    <s v="Not-in-TPMS"/>
    <d v="2025-09-23T00:00:00"/>
    <s v="LA QUINTA CHEVROLET, 79-225 HIGHWAY 111, LA QUINTA CA 92253"/>
    <s v="No AC, CEL on, loss of power"/>
    <s v="New Rental - what is the ETA on repair? Rob Anderson"/>
    <s v="Yes"/>
    <m/>
    <x v="1"/>
    <s v="Yes"/>
    <x v="0"/>
    <s v="Not-in-TPMS"/>
    <s v="Not Open On 12.11"/>
    <x v="0"/>
    <x v="0"/>
    <s v="Not Open On 12.11"/>
    <s v="EitherNewHire or Termed"/>
    <m/>
  </r>
  <r>
    <x v="10"/>
    <n v="36544"/>
    <s v="LUIS SOTELO"/>
    <s v="LSOTELO"/>
    <s v="36544"/>
    <n v="7606410778"/>
    <s v="036568"/>
    <s v="8/25/2025_x000a_"/>
    <s v="No shop listed"/>
    <s v="LUIS SOTELO has a rental under this Van not assigned."/>
    <s v="New rental - this is a new hire - added to Jassiel transport on 9/25 - when will it arrive to New Hire (Jen Dyer??)"/>
    <s v="Yes"/>
    <m/>
    <x v="1"/>
    <s v="Yes"/>
    <x v="23"/>
    <s v="Carol &amp; Tasha"/>
    <d v="2025-11-13T00:00:00"/>
    <x v="0"/>
    <x v="0"/>
    <s v="LUIS SOTELO"/>
    <d v="2025-08-31T00:00:00"/>
    <m/>
  </r>
  <r>
    <x v="10"/>
    <n v="47273"/>
    <s v="Mark Higgins"/>
    <s v="MHIGGI0"/>
    <s v="47273"/>
    <n v="2085803354"/>
    <s v="047273"/>
    <d v="2025-09-23T00:00:00"/>
    <s v="BLUE WRENCH, 265 N BALTIC PL, MERIDIAN ID 83642"/>
    <s v="Probably broken shiift cable"/>
    <s v="Should be done EOD 10/3"/>
    <s v="Yes"/>
    <m/>
    <x v="1"/>
    <s v="Yes"/>
    <x v="20"/>
    <s v="Carol &amp; Tasha"/>
    <d v="2025-12-09T00:00:00"/>
    <x v="0"/>
    <x v="1"/>
    <s v="MARK HIGGINS"/>
    <d v="2021-09-23T00:00:00"/>
    <m/>
  </r>
  <r>
    <x v="10"/>
    <n v="61462"/>
    <s v="WRIGHT, MIKE"/>
    <s v="MWRIG31"/>
    <s v="61462"/>
    <n v="3025190345"/>
    <s v="061462"/>
    <d v="2025-09-08T00:00:00"/>
    <s v="PITTSVILLE MOTORS, 34690 OLD OCEAN CITY HWY, PITTSVILLE MD 21850"/>
    <s v="Needs new engine $10,229.75"/>
    <s v="Tech needs a replacement van ASAP"/>
    <s v="Yes"/>
    <m/>
    <x v="1"/>
    <s v="Yes"/>
    <x v="5"/>
    <s v="Monica, Cheryl &amp; Machell"/>
    <d v="2025-09-08T00:00:00"/>
    <x v="0"/>
    <x v="1"/>
    <s v="MIKE WRIGHT"/>
    <d v="2001-02-12T00:00:00"/>
    <m/>
  </r>
  <r>
    <x v="10"/>
    <n v="23917"/>
    <s v="Aaron Wunder"/>
    <s v="AWUNDER"/>
    <s v="23917"/>
    <n v="3016750329"/>
    <s v="023917"/>
    <s v="New Rental"/>
    <s v="MIDAS #3964 1002 W PATRICK ST FREDERICK MD 21703"/>
    <s v="COOLANT and Heater SERVICE"/>
    <s v="Repair Van"/>
    <s v="Yes"/>
    <m/>
    <x v="1"/>
    <s v="Yes"/>
    <x v="5"/>
    <s v="Monica, Cheryl &amp; Machell"/>
    <s v="Not Open On 12.11"/>
    <x v="1"/>
    <x v="1"/>
    <s v="Not Open On 12.11"/>
    <d v="2024-11-17T00:00:00"/>
    <m/>
  </r>
  <r>
    <x v="10"/>
    <n v="46053"/>
    <s v="Prateek Sehgal"/>
    <s v="PSEHGA0"/>
    <s v="46053"/>
    <n v="6507100050"/>
    <s v="046053"/>
    <s v="New Rental"/>
    <s v="J+L COMPLETE AUTO RPR INC, 711 N FRANKLIN ST, MODESTO CA 95351"/>
    <s v="Van leak fluid"/>
    <s v="Repair Van"/>
    <s v="Yes"/>
    <m/>
    <x v="1"/>
    <s v="Yes"/>
    <x v="14"/>
    <s v="Carol &amp; Tasha"/>
    <s v="Not Open On 12.11"/>
    <x v="1"/>
    <x v="1"/>
    <s v="Not Open On 12.11"/>
    <d v="2017-10-06T00:00:00"/>
    <m/>
  </r>
  <r>
    <x v="10"/>
    <n v="61786"/>
    <s v=" John Casey"/>
    <s v="JCASEY0"/>
    <s v="61786"/>
    <n v="2179090242"/>
    <s v="061786"/>
    <s v="New Rental"/>
    <s v=" Vendor: MAIN STREET TIRE &amp; AUTO 1104 N SPRINGFIELD ST VIRDEN IL 62690 "/>
    <s v="Engine Failure"/>
    <s v="Needs a replacement van"/>
    <s v="Yes"/>
    <m/>
    <x v="1"/>
    <s v="Yes"/>
    <x v="17"/>
    <s v="Monica, Cheryl &amp; Machell"/>
    <d v="2025-10-03T00:00:00"/>
    <x v="1"/>
    <x v="1"/>
    <s v="JOHN CASEY"/>
    <d v="2021-11-04T00:00:00"/>
    <m/>
  </r>
  <r>
    <x v="10"/>
    <n v="47201"/>
    <s v="Chockdi Dunham"/>
    <s v="CDONHAM"/>
    <s v="47201"/>
    <n v="7027214001"/>
    <s v="047201"/>
    <d v="2025-09-23T00:00:00"/>
    <s v="Pep Boys 506 s decatur blvd  las vegas, NV  89107"/>
    <s v="CEL on loss of power"/>
    <s v="New Rental - what is the ETA on repair? Rob Anderson"/>
    <s v="Yes"/>
    <m/>
    <x v="1"/>
    <s v="Yes"/>
    <x v="14"/>
    <s v="Carol &amp; Tasha"/>
    <s v="Not Open On 12.11"/>
    <x v="0"/>
    <x v="1"/>
    <s v="Not Open On 12.11"/>
    <d v="2007-01-06T00:00:00"/>
    <m/>
  </r>
  <r>
    <x v="10"/>
    <n v="36785"/>
    <s v="BEN GEBBERT"/>
    <s v="BGEBBER"/>
    <s v="36785"/>
    <n v="5128281526"/>
    <s v="036785"/>
    <s v="New Rental"/>
    <s v="No shop listed"/>
    <s v="BEN GEBBERT has a rental under this Van not assigned in AMS."/>
    <s v="New hire"/>
    <s v="Yes"/>
    <m/>
    <x v="1"/>
    <s v="Yes"/>
    <x v="2"/>
    <s v="Carol &amp; Tasha"/>
    <d v="2025-12-10T00:00:00"/>
    <x v="1"/>
    <x v="0"/>
    <s v="BEN GEBBERT"/>
    <d v="2025-08-31T00:00:00"/>
    <m/>
  </r>
  <r>
    <x v="10"/>
    <n v="46249"/>
    <s v="CRAIG-PARKER, STEPHEN"/>
    <s v="SCRAIGP"/>
    <s v="46249"/>
    <n v="9722138196"/>
    <s v="046003"/>
    <d v="2025-05-19T00:00:00"/>
    <s v="FIRESTONE COMPLETE AUTO CARE, 1172 W MAIN ST, LEWISVILLE TX 75067"/>
    <s v="Declined repair $6,051.28"/>
    <s v="Tech needs a replacement van ASAP"/>
    <s v="Yes"/>
    <m/>
    <x v="1"/>
    <s v="Yes"/>
    <x v="15"/>
    <s v="Carol &amp; Tasha"/>
    <s v="Not Open On 12.11"/>
    <x v="0"/>
    <x v="1"/>
    <s v="Not Open On 12.11"/>
    <d v="2011-06-06T00:00:00"/>
    <m/>
  </r>
  <r>
    <x v="10"/>
    <n v="36066"/>
    <s v="SKYLER BERGERON"/>
    <s v="SBERGER"/>
    <s v="36066"/>
    <n v="3373529445"/>
    <s v="088124"/>
    <s v="New Rental"/>
    <s v="PEP BOYS 5639 JOHNSTON ST LAFAYETTE LA 70503"/>
    <s v="COOLANT FLUSH"/>
    <s v="SBERGER - in rental since 6/16 - need an alternate van for this tech - Ok, Figured this out - this is a new hire van, it was moved to Lafayete, then put in the shop for service. Rpair approved for coolant flush on 10/1 at Pep Boys. TRUCK # 24116 is his new van - assign this van to him in TPMS asap so this is known"/>
    <s v="Yes"/>
    <m/>
    <x v="1"/>
    <s v="Yes"/>
    <x v="19"/>
    <s v="Carol &amp; Tasha"/>
    <s v="Not Open On 12.11"/>
    <x v="1"/>
    <x v="1"/>
    <s v="Not Open On 12.11"/>
    <d v="2024-01-07T00:00:00"/>
    <m/>
  </r>
  <r>
    <x v="10"/>
    <n v="36066"/>
    <s v="Aaron Weaver Cooper"/>
    <s v="AWEAVER"/>
    <s v="36066"/>
    <s v="Not-in-TPMS"/>
    <s v="Not-in-TPMS"/>
    <s v="New Rental"/>
    <s v="PEP BOYS 1230 N MILITARY HWY NORFOLK VA 23502"/>
    <s v="CEL on Loss of power"/>
    <s v="Repair van"/>
    <s v="Yes"/>
    <m/>
    <x v="1"/>
    <s v="Yes"/>
    <x v="0"/>
    <e v="#N/A"/>
    <s v="Not Open On 12.11"/>
    <x v="1"/>
    <x v="0"/>
    <s v="Not Open On 12.11"/>
    <s v="EitherNewHire or Termed"/>
    <m/>
  </r>
  <r>
    <x v="10"/>
    <n v="61178"/>
    <s v="JORDAN DARROW"/>
    <s v="JDARROW"/>
    <s v="61178"/>
    <s v="Not-in-TPMS"/>
    <s v="Not-in-TPMS"/>
    <s v="New Rental"/>
    <s v="No shop listed"/>
    <s v="JORDAN DARROW has a rental under this Van not assigned in AMS."/>
    <s v="New hire in Hawaii, should have spares."/>
    <s v="Yes"/>
    <m/>
    <x v="1"/>
    <s v="Yes"/>
    <x v="0"/>
    <e v="#N/A"/>
    <s v="Not Open On 12.11"/>
    <x v="1"/>
    <x v="0"/>
    <s v="Not Open On 12.11"/>
    <s v="EitherNewHire or Termed"/>
    <m/>
  </r>
  <r>
    <x v="10"/>
    <n v="61790"/>
    <s v="TREVOR WILHITE"/>
    <s v="TWILHI0"/>
    <s v="61790"/>
    <n v="6603519556"/>
    <s v="088099"/>
    <d v="2025-09-22T00:00:00"/>
    <s v="ELMER HARE FORD SALES,INC, 966 W. NORTH, MARSHALL MO 65340"/>
    <s v="INTERNAL FAILURE, TRANSMISSION NEEDS TO BE REPLACED."/>
    <s v="10/2 reopening PO for possible repair"/>
    <s v="Yes"/>
    <m/>
    <x v="1"/>
    <s v="Yes"/>
    <x v="8"/>
    <s v="Rob &amp; Andrea"/>
    <s v="Not Open On 12.11"/>
    <x v="0"/>
    <x v="1"/>
    <s v="Not Open On 12.11"/>
    <d v="2016-08-08T00:00:00"/>
    <m/>
  </r>
  <r>
    <x v="10"/>
    <n v="21159"/>
    <s v="MONTGOMERY, CURTIS"/>
    <s v="CMONTGO"/>
    <s v="21159"/>
    <s v="Not-in-TPMS"/>
    <s v="Not-in-TPMS"/>
    <d v="2025-09-12T00:00:00"/>
    <s v="BIG O TIRES, 2801 MEMORIAL HWY, MANDAN ND 58554"/>
    <s v="Van assigned to another tech DABREU per jdyer2 09/23/2025"/>
    <s v="Tech needs a replacement van ASAP"/>
    <m/>
    <m/>
    <x v="0"/>
    <m/>
    <x v="0"/>
    <e v="#N/A"/>
    <s v="Not Open On 12.11"/>
    <x v="0"/>
    <x v="0"/>
    <s v="Not Open On 12.11"/>
    <s v="EitherNewHire or Termed"/>
    <m/>
  </r>
  <r>
    <x v="10"/>
    <n v="21204"/>
    <s v="Glenn Kirts"/>
    <s v="GKIRTS"/>
    <s v="21204"/>
    <s v="Not-in-TPMS"/>
    <s v="Not-in-TPMS"/>
    <d v="2025-09-15T00:00:00"/>
    <s v="HAMNER TOWING &amp; REPAIR, 2125 RAILROAD STREET, CORONA CA 928780489"/>
    <s v="During test drive found a couple more issues, Po approved 10/2"/>
    <s v="Repair Van"/>
    <s v="Yes"/>
    <m/>
    <x v="1"/>
    <s v="Yes"/>
    <x v="0"/>
    <e v="#N/A"/>
    <s v="Not Open On 12.11"/>
    <x v="0"/>
    <x v="0"/>
    <s v="Not Open On 12.11"/>
    <s v="EitherNewHire or Termed"/>
    <m/>
  </r>
  <r>
    <x v="10"/>
    <n v="36585"/>
    <s v="JULIO LOPEZ"/>
    <s v="JLOP105"/>
    <s v="36585"/>
    <n v="7609101003"/>
    <s v="061622"/>
    <s v="New Rental"/>
    <s v="PEP BOYS "/>
    <s v="Tech not assigned van in AMS"/>
    <m/>
    <s v="Yes"/>
    <m/>
    <x v="1"/>
    <s v="Yes"/>
    <x v="23"/>
    <s v="Carol &amp; Tasha"/>
    <s v="Not Open On 12.11"/>
    <x v="1"/>
    <x v="1"/>
    <s v="Not Open On 12.11"/>
    <d v="2003-08-12T00:00:00"/>
    <m/>
  </r>
  <r>
    <x v="10"/>
    <n v="21315"/>
    <s v="Simeon Sena"/>
    <s v="SSENA"/>
    <s v="21315"/>
    <n v="5135373061"/>
    <s v="021315"/>
    <s v="New Rental"/>
    <s v="No shop listed"/>
    <s v="CEL ABS on"/>
    <s v="Tech will take van in on Friday after he get done with work"/>
    <m/>
    <m/>
    <x v="0"/>
    <m/>
    <x v="4"/>
    <s v="Rob &amp; Andrea"/>
    <s v="Not Open On 12.11"/>
    <x v="1"/>
    <x v="1"/>
    <s v="Not Open On 12.11"/>
    <d v="2025-06-29T00:00:00"/>
    <m/>
  </r>
  <r>
    <x v="10"/>
    <n v="22186"/>
    <s v="William Price"/>
    <s v="WPRICE1"/>
    <s v="22186"/>
    <n v="7042521537"/>
    <s v="022186"/>
    <d v="2025-08-25T00:00:00"/>
    <s v="PEP BOYS 2514 N CHERRY RD ROCK HILL SC 29732"/>
    <s v="This has been getting renewed without hitting this sheet - not sure why….but I'm researching rentals and found this one. "/>
    <s v="Engine wiring harness - repaired by dealer and won't hold. Tech will need a replacement van - 28PLUS day old rental - Please find tech a placement van asap! "/>
    <s v="Yes"/>
    <m/>
    <x v="1"/>
    <s v="Yes"/>
    <x v="4"/>
    <s v="Rob &amp; Andrea"/>
    <d v="2025-08-25T00:00:00"/>
    <x v="0"/>
    <x v="1"/>
    <s v="WILLIAM PRICE"/>
    <d v="2016-02-22T00:00:00"/>
    <m/>
  </r>
  <r>
    <x v="11"/>
    <n v="61257"/>
    <s v="HUBBARD, DAVID"/>
    <s v="DHUBBAR"/>
    <s v="61257"/>
    <n v="9082940684"/>
    <s v="061257"/>
    <d v="2025-08-13T00:00:00"/>
    <s v="AAMCO TOTAL CAR CARE 1420 ASBURY AVE ASBURY PARJ NJ 07712"/>
    <s v="Transmission Issues"/>
    <s v="Tech will need new van ASAP $9,566 PO for new trans"/>
    <s v="Yes"/>
    <m/>
    <x v="1"/>
    <s v="Yes"/>
    <x v="16"/>
    <s v="Rob &amp; Andrea"/>
    <d v="2025-08-13T00:00:00"/>
    <x v="0"/>
    <x v="1"/>
    <s v="DAVID HUBBARD"/>
    <d v="1983-11-01T00:00:00"/>
    <m/>
  </r>
  <r>
    <x v="11"/>
    <n v="21144"/>
    <s v="BANUELOS-MARTINEZ, ESTEBAN"/>
    <s v="EBANUEL"/>
    <s v="21144"/>
    <n v="5597685143"/>
    <s v="021144"/>
    <d v="2025-08-29T00:00:00"/>
    <s v="GB AUTO SERVICE INC, 2530 N WEBER AVE, FRESNO CA 93705"/>
    <m/>
    <s v="Van has been read for two weeks"/>
    <s v="Yes"/>
    <m/>
    <x v="0"/>
    <m/>
    <x v="14"/>
    <s v="Carol &amp; Tasha"/>
    <d v="2025-11-13T00:00:00"/>
    <x v="0"/>
    <x v="1"/>
    <s v="ESTEBAN BANUELOS-MARTINEZ"/>
    <d v="2024-08-25T00:00:00"/>
    <m/>
  </r>
  <r>
    <x v="11"/>
    <n v="47363"/>
    <s v="James Rochon"/>
    <s v="JROCHON"/>
    <s v="47363"/>
    <n v="5722730365"/>
    <s v="047363"/>
    <s v="New Rental"/>
    <s v="PEP BOYS, 7401 NW EXPY, OKLAHOMA CITY OK 73132"/>
    <s v="OIL LEAK UNDER NEAR PASSENGER FRONT OF VEHICLE."/>
    <s v="New Rental"/>
    <s v="Yes"/>
    <m/>
    <x v="1"/>
    <s v="Yes"/>
    <x v="8"/>
    <s v="Rob &amp; Andrea"/>
    <s v="Not Open On 12.11"/>
    <x v="1"/>
    <x v="1"/>
    <s v="Not Open On 12.11"/>
    <d v="2025-03-09T00:00:00"/>
    <m/>
  </r>
  <r>
    <x v="11"/>
    <n v="21091"/>
    <s v="JOHNNY QUACH"/>
    <s v="JQUACH"/>
    <s v="21091"/>
    <n v="6262032405"/>
    <s v="021091"/>
    <d v="2025-09-16T00:00:00"/>
    <s v="PEP BOYS 11937 E VALLEY BLVD EL MONTE CA 91732"/>
    <s v="PO approved on 9/16 - "/>
    <s v="Tech JQUACH in rental 9/16 - PO approved 9/17 - rental extended 9/18 - tire only repair - get out of the shop asap"/>
    <s v="Yes"/>
    <m/>
    <x v="1"/>
    <s v="Yes"/>
    <x v="3"/>
    <s v="Carol &amp; Tasha"/>
    <s v="Not Open On 12.11"/>
    <x v="0"/>
    <x v="1"/>
    <s v="Not Open On 12.11"/>
    <d v="2011-08-30T00:00:00"/>
    <m/>
  </r>
  <r>
    <x v="11"/>
    <n v="46600"/>
    <s v="FLORES, JUAN"/>
    <s v="JFLOR37"/>
    <s v="46600"/>
    <n v="2016937420"/>
    <s v="046600"/>
    <d v="2025-09-29T00:00:00"/>
    <s v="PEP BOYS 65 COURT ST HACKENSACK NJ 07601"/>
    <s v="Rough Idle, van hesitates and cuts off."/>
    <s v="Repair Van."/>
    <s v="Yes"/>
    <m/>
    <x v="1"/>
    <s v="Yes"/>
    <x v="16"/>
    <s v="Rob &amp; Andrea"/>
    <d v="2025-12-03T00:00:00"/>
    <x v="0"/>
    <x v="1"/>
    <s v="JUAN FLORES"/>
    <d v="2014-07-09T00:00:00"/>
    <m/>
  </r>
  <r>
    <x v="11"/>
    <n v="46600"/>
    <s v="Juan A Flores"/>
    <s v="JFLOR37"/>
    <s v="46600"/>
    <n v="2016937420"/>
    <s v="046600"/>
    <d v="2025-09-29T00:00:00"/>
    <s v="PEP BOYS 65 COURT ST HACKENSACK NJ 07601"/>
    <s v="VEHICLE STALLS AT STOP ,SHAKES , OIL AND FUEL GUAGE DROP ,OIL WARNING LIGHT, GOING TO PEP BOYS"/>
    <s v="PEP Boys reports will not be able to look at it today, recommend 3 day rental."/>
    <s v="Yes"/>
    <m/>
    <x v="1"/>
    <s v="Yes"/>
    <x v="16"/>
    <s v="Rob &amp; Andrea"/>
    <d v="2025-12-03T00:00:00"/>
    <x v="0"/>
    <x v="1"/>
    <s v="JUAN FLORES"/>
    <d v="2014-07-09T00:00:00"/>
    <m/>
  </r>
  <r>
    <x v="11"/>
    <n v="61164"/>
    <s v="Mark R Lemoine"/>
    <s v="MLEMOIN"/>
    <s v="61164"/>
    <n v="3184022348"/>
    <s v="061164"/>
    <s v="New Rental"/>
    <s v="HIXSON AUTOPLEX OF ALEXANDRIA, 2506 MACARTHUR DRIVE, ALEXANDRIA LA 71301"/>
    <s v="No AC, van running rough &amp; died"/>
    <s v="Needs rental for Tuesday"/>
    <s v="Yes"/>
    <m/>
    <x v="1"/>
    <s v="Yes"/>
    <x v="19"/>
    <s v="Carol &amp; Tasha"/>
    <d v="2025-10-06T00:00:00"/>
    <x v="1"/>
    <x v="1"/>
    <s v="MARK LEMOINE"/>
    <d v="2019-07-10T00:00:00"/>
    <m/>
  </r>
  <r>
    <x v="11"/>
    <n v="61362"/>
    <s v="MCELROY, WYMAN"/>
    <s v="WMCELRO"/>
    <s v="61362"/>
    <n v="2148920358"/>
    <s v="061362"/>
    <d v="2025-09-15T00:00:00"/>
    <s v="PEP BOYS, 3702 ATLANTA HWY, ATHENS GA 30601"/>
    <s v="Trans issue"/>
    <s v="Repair Van"/>
    <s v="Yes"/>
    <m/>
    <x v="1"/>
    <s v="Yes"/>
    <x v="6"/>
    <s v="Rob &amp; Andrea"/>
    <s v="Not Open On 12.11"/>
    <x v="0"/>
    <x v="1"/>
    <s v="Not Open On 12.11"/>
    <d v="2001-08-12T00:00:00"/>
    <m/>
  </r>
  <r>
    <x v="11"/>
    <n v="61404"/>
    <s v="EDWARDO RODRIGUEZ"/>
    <s v="ERODRIG"/>
    <s v="61404"/>
    <n v="2109841925"/>
    <s v="061404"/>
    <d v="2025-09-02T00:00:00"/>
    <m/>
    <s v="New hire"/>
    <s v="Tech needs a permanent van assignment - John C., Jen Dyer"/>
    <s v="Yes"/>
    <m/>
    <x v="1"/>
    <s v="Yes"/>
    <x v="2"/>
    <s v="Carol &amp; Tasha"/>
    <s v="Not Open On 12.11"/>
    <x v="0"/>
    <x v="0"/>
    <s v="Not Open On 12.11"/>
    <d v="2025-08-31T00:00:00"/>
    <m/>
  </r>
  <r>
    <x v="11"/>
    <n v="21988"/>
    <s v="William P Mcleod"/>
    <s v="WMCLEO1"/>
    <s v="21988"/>
    <n v="5862341936"/>
    <s v="021988"/>
    <s v="New Rental"/>
    <s v="Shop unknown"/>
    <s v="Rob A called couple of times no answer"/>
    <m/>
    <m/>
    <m/>
    <x v="1"/>
    <s v="Yes"/>
    <x v="25"/>
    <s v="Monica, Cheryl &amp; Machell"/>
    <s v="Not Open On 12.11"/>
    <x v="1"/>
    <x v="1"/>
    <s v="Not Open On 12.11"/>
    <d v="2007-04-18T00:00:00"/>
    <m/>
  </r>
  <r>
    <x v="11"/>
    <n v="23944"/>
    <s v="Victor Potvin"/>
    <s v="VPOTVIN"/>
    <s v="23944"/>
    <s v="Not-in-TPMS"/>
    <s v="Not-in-TPMS"/>
    <d v="2025-07-11T00:00:00"/>
    <s v="PEP BOYS, 7600 S WALKER, OKLAHOMA CITY OK 73139"/>
    <s v="Engine Replacement, as of 9/29, ETA for completion is 10/3"/>
    <s v="Recommend extension 5 days, to 10/3"/>
    <s v="Yes"/>
    <m/>
    <x v="1"/>
    <s v="Yes"/>
    <x v="0"/>
    <s v="Not-in-TPMS"/>
    <s v="Not Open On 12.11"/>
    <x v="0"/>
    <x v="0"/>
    <s v="Not Open On 12.11"/>
    <s v="EitherNewHire or Termed"/>
    <m/>
  </r>
  <r>
    <x v="11"/>
    <n v="61265"/>
    <s v="Wayne Hunt"/>
    <s v="WHUNT"/>
    <s v="61265"/>
    <n v="4178341237"/>
    <s v="061265"/>
    <s v="New Rental"/>
    <s v="GDYR AUTO SERVICE CTR #4328, 1302 E 7TH, JOPLIN MO 64801"/>
    <s v="Running rough, shutters CEL on"/>
    <s v="Repair Van"/>
    <s v="Yes"/>
    <m/>
    <x v="3"/>
    <m/>
    <x v="8"/>
    <s v="Rob &amp; Andrea"/>
    <s v="Not Open On 12.11"/>
    <x v="1"/>
    <x v="1"/>
    <s v="Not Open On 12.11"/>
    <d v="2009-03-02T00:00:00"/>
    <m/>
  </r>
  <r>
    <x v="11"/>
    <n v="36443"/>
    <s v="EVANS, DANTE"/>
    <s v="DEVANS"/>
    <s v="36443"/>
    <n v="4109004225"/>
    <s v="036443"/>
    <d v="2025-09-30T00:00:00"/>
    <s v="MR TIRE, 6332 BALTIMORE NAT'L PK, BALTIMORE MD 21228"/>
    <m/>
    <s v="6008 assigned to KATAWAZI, ABDUL"/>
    <s v="Yes"/>
    <m/>
    <x v="1"/>
    <s v="Yes"/>
    <x v="5"/>
    <s v="Monica, Cheryl &amp; Machell"/>
    <d v="2025-10-28T00:00:00"/>
    <x v="0"/>
    <x v="1"/>
    <s v="DONTA EVANS"/>
    <d v="2024-02-25T00:00:00"/>
    <m/>
  </r>
  <r>
    <x v="11"/>
    <n v="21708"/>
    <s v="GREEN, ERIC"/>
    <s v="EGREEN9"/>
    <s v="21708"/>
    <n v="3212742927"/>
    <s v="021708"/>
    <s v="New Rental"/>
    <s v="Pep Boys Merritt Island Fl"/>
    <s v="Truck is overheating."/>
    <s v="Repair Van"/>
    <s v="Yes"/>
    <m/>
    <x v="1"/>
    <s v="Yes"/>
    <x v="9"/>
    <s v="Rob &amp; Andrea"/>
    <s v="Not Open On 12.11"/>
    <x v="1"/>
    <x v="1"/>
    <s v="Not Open On 12.11"/>
    <d v="2003-05-27T00:00:00"/>
    <m/>
  </r>
  <r>
    <x v="11"/>
    <n v="46409"/>
    <s v="Nathan Andrews"/>
    <s v="NANDREW"/>
    <s v="46409"/>
    <n v="5205900947"/>
    <s v="046409"/>
    <d v="2025-10-01T00:00:00"/>
    <s v="4511 North Commerce Drive Sierra Vista,Arizona,US 85635"/>
    <s v="VACCUME LEAK, NEEDS A NEW LINE INSTALLED"/>
    <s v="Repair Van"/>
    <s v="Yes"/>
    <m/>
    <x v="1"/>
    <s v="Yes"/>
    <x v="23"/>
    <s v="Carol &amp; Tasha"/>
    <s v="Not Open On 12.11"/>
    <x v="0"/>
    <x v="1"/>
    <s v="Not Open On 12.11"/>
    <d v="2023-05-07T00:00:00"/>
    <m/>
  </r>
  <r>
    <x v="11"/>
    <n v="36222"/>
    <s v="COMBS, GRANT"/>
    <s v="GCOMBS"/>
    <s v="36222"/>
    <s v="Not-in-TPMS"/>
    <s v="Not-in-TPMS"/>
    <d v="2025-06-20T00:00:00"/>
    <s v="Needs a windshield - approved on 9/15 in Holman - Safelite"/>
    <s v="Tech in rental since 6/20; What is the scheduled date for the windshield? "/>
    <s v="Tech in rental since 6/20- getting 61354 - just need windshield replaced and get tech out of rental into the van"/>
    <s v="Yes"/>
    <m/>
    <x v="1"/>
    <s v="Yes"/>
    <x v="0"/>
    <e v="#N/A"/>
    <s v="Not Open On 12.11"/>
    <x v="0"/>
    <x v="0"/>
    <s v="Not Open On 12.11"/>
    <s v="EitherNewHire or Termed"/>
    <m/>
  </r>
  <r>
    <x v="11"/>
    <n v="50503"/>
    <s v=" ROBERTO AYALA"/>
    <s v="RAYALAM"/>
    <s v="50503"/>
    <n v="3528093231"/>
    <s v="061745"/>
    <s v="New Rental"/>
    <s v="Vehicle is not loaded in AMS"/>
    <s v="2008 CHEVROLET UPLANDER Client: 2B56   Vehicle: 50503   Client Vehicle No:    Lic Plate: 52BNUQ   VIN: 1GNDU23148D150503"/>
    <s v="Cannot update AMS as vehicle is not loaded in AMS"/>
    <m/>
    <m/>
    <x v="1"/>
    <s v="Yes"/>
    <x v="9"/>
    <s v="Rob &amp; Andrea"/>
    <d v="2025-11-07T00:00:00"/>
    <x v="1"/>
    <x v="1"/>
    <s v="ROBERTO AYALA MERCADO"/>
    <d v="2025-07-06T00:00:00"/>
    <m/>
  </r>
  <r>
    <x v="11"/>
    <n v="22239"/>
    <s v="WILLS, RICHARD"/>
    <s v="RWILLS1"/>
    <s v="22239"/>
    <n v="3214663186"/>
    <s v="022239"/>
    <s v="New Rental"/>
    <s v="PEP BOYS 1090 NORTH COURTENAY PARKWAY, MERRITT ISLAND, FL"/>
    <s v="Mechanical Failure."/>
    <s v="Needs a replacement van"/>
    <s v="Yes"/>
    <m/>
    <x v="1"/>
    <s v="Yes"/>
    <x v="9"/>
    <s v="Rob &amp; Andrea"/>
    <s v="Not Open On 12.11"/>
    <x v="1"/>
    <x v="1"/>
    <s v="Not Open On 12.11"/>
    <d v="2021-02-24T00:00:00"/>
    <m/>
  </r>
  <r>
    <x v="11"/>
    <n v="23931"/>
    <s v="Ryan Hobbs"/>
    <s v="RHOBBS2"/>
    <s v="23931"/>
    <n v="7656399092"/>
    <s v="023931"/>
    <s v="New Rental"/>
    <s v="1307 N Wabash Ave, Marion, IN 46952"/>
    <s v="Transmission issues"/>
    <s v="Needs rental for Tuesday"/>
    <s v="Yes"/>
    <m/>
    <x v="1"/>
    <s v="Yes"/>
    <x v="17"/>
    <s v="Monica, Cheryl &amp; Machell"/>
    <s v="Not Open On 12.11"/>
    <x v="1"/>
    <x v="1"/>
    <s v="Not Open On 12.11"/>
    <d v="2015-05-11T00:00:00"/>
    <m/>
  </r>
  <r>
    <x v="11"/>
    <n v="36597"/>
    <s v="MEAD, STEPHEN"/>
    <s v="SMEAD"/>
    <s v="36597"/>
    <n v="2693032005"/>
    <s v="036597"/>
    <d v="2025-09-12T00:00:00"/>
    <s v="5630 S WESTNEDGE AVE KALAMAZOO MI 49002 USA"/>
    <m/>
    <s v="Rob Anderson needs to call."/>
    <m/>
    <m/>
    <x v="1"/>
    <s v="Yes"/>
    <x v="18"/>
    <s v="Monica, Cheryl &amp; Machell"/>
    <d v="2025-09-12T00:00:00"/>
    <x v="0"/>
    <x v="1"/>
    <s v="STEPHEN MEAD"/>
    <d v="2021-12-16T00:00:00"/>
    <m/>
  </r>
  <r>
    <x v="11"/>
    <n v="46976"/>
    <s v="DOHERTY, THOMAS"/>
    <s v="TDOHERT"/>
    <s v="46976"/>
    <n v="3012227835"/>
    <s v="046976"/>
    <d v="2025-09-15T00:00:00"/>
    <s v="SPORT CHEVROLET, HONDA INC, 3101 AUTOMOBILE BLVD, SILVER SPRING MD 20904"/>
    <s v="THERE ARE 2 OIL LEAKS, STILL TRYING TO FIGURE OUT WHERE THE OIL LEAK IS COMING FROM."/>
    <s v="Repair Van."/>
    <s v="Yes"/>
    <m/>
    <x v="1"/>
    <s v="Yes"/>
    <x v="5"/>
    <s v="Monica, Cheryl &amp; Machell"/>
    <d v="2025-09-15T00:00:00"/>
    <x v="0"/>
    <x v="1"/>
    <s v="THOMAS DOHERTY"/>
    <d v="2006-11-13T00:00:00"/>
    <m/>
  </r>
  <r>
    <x v="12"/>
    <n v="61656"/>
    <s v="David Barnes"/>
    <s v="DBARNES"/>
    <s v="61656"/>
    <n v="6019156584"/>
    <s v="061656"/>
    <d v="2025-09-30T00:00:00"/>
    <s v="FIRESTONE COMPLETE AUTO CARE, 2610 CLAY ST, VICKSBURG MS 39183"/>
    <s v="FULL MAINTENANCE CHECK."/>
    <s v="Repair Van (Shop is still waiting on a part)"/>
    <s v="Yes"/>
    <m/>
    <x v="1"/>
    <s v="Yes"/>
    <x v="7"/>
    <s v="Monica, Cheryl &amp; Machell"/>
    <s v="Not Open On 12.11"/>
    <x v="0"/>
    <x v="0"/>
    <s v="Not Open On 12.11"/>
    <d v="2025-09-14T00:00:00"/>
    <m/>
  </r>
  <r>
    <x v="12"/>
    <n v="36040"/>
    <s v="Elisha Peake"/>
    <s v="EPEAKE"/>
    <s v="36040"/>
    <n v="2406430072"/>
    <s v="036040"/>
    <s v="New Rental"/>
    <m/>
    <s v="Now saying transmission issues"/>
    <s v="I'm waiting for a call back from Holman tech is saying that Holman told him to take it to a NTB for a transmission issue which I find suspect.  Call from tech was not recorded due to glitch. I'm having the van pulled back to Pep Boys dor diag. "/>
    <s v="Yes"/>
    <m/>
    <x v="1"/>
    <s v="Yes"/>
    <x v="5"/>
    <s v="Monica, Cheryl &amp; Machell"/>
    <d v="2025-11-10T00:00:00"/>
    <x v="1"/>
    <x v="0"/>
    <s v="ELISHA PEAKE"/>
    <d v="2025-09-14T00:00:00"/>
    <m/>
  </r>
  <r>
    <x v="12"/>
    <n v="61041"/>
    <s v="GUNNER BAASCH"/>
    <s v="GBAASCH"/>
    <s v="61041"/>
    <n v="7156061399"/>
    <s v="061041"/>
    <s v="New Rental"/>
    <m/>
    <s v="New hire"/>
    <s v="Van to be transported to tech"/>
    <s v="Yes"/>
    <m/>
    <x v="1"/>
    <s v="Yes"/>
    <x v="1"/>
    <s v="Monica, Cheryl &amp; Machell"/>
    <s v="Not Open On 12.11"/>
    <x v="1"/>
    <x v="0"/>
    <s v="Not Open On 12.11"/>
    <d v="2025-09-21T00:00:00"/>
    <m/>
  </r>
  <r>
    <x v="12"/>
    <n v="22110"/>
    <s v="Ijaz Farooq"/>
    <s v="IFAROOQ"/>
    <s v="22110"/>
    <n v="4432519936"/>
    <s v="022110"/>
    <s v="New Rental"/>
    <s v="PEP BOYS 5495 GLENWAY AVE CINCINNATI OH 45238"/>
    <s v="ENGINE LIGHT AND LOSS OF POWER"/>
    <s v="Repair van"/>
    <s v="Yes"/>
    <m/>
    <x v="1"/>
    <s v="Yes"/>
    <x v="5"/>
    <s v="Monica, Cheryl &amp; Machell"/>
    <d v="2025-10-07T00:00:00"/>
    <x v="1"/>
    <x v="1"/>
    <s v="IJAZ FAROOQ"/>
    <d v="2020-08-12T00:00:00"/>
    <m/>
  </r>
  <r>
    <x v="12"/>
    <n v="46964"/>
    <s v="Michael Billlups"/>
    <s v="MBILLLU"/>
    <s v="46964"/>
    <n v="2527223147"/>
    <s v="046964"/>
    <d v="2025-09-25T00:00:00"/>
    <s v="TIRE, LUBE AND CAR CARE, 1332 B WEST EHRINGHAUS, ELIZABETH CITY NC 27909"/>
    <s v="NO CRANK NO START. TRANSMISSION FLUID LEAK. THE UNIT IS AT SHOP"/>
    <s v="Repair Van"/>
    <m/>
    <m/>
    <x v="1"/>
    <s v="Yes"/>
    <x v="13"/>
    <s v="Rob &amp; Andrea"/>
    <d v="2025-11-28T00:00:00"/>
    <x v="0"/>
    <x v="1"/>
    <s v="MICHAEL BILLLUPS"/>
    <d v="2025-07-20T00:00:00"/>
    <m/>
  </r>
  <r>
    <x v="12"/>
    <n v="61362"/>
    <s v="MCELROY JR, WYMAN"/>
    <s v="WMCELRO"/>
    <s v="61362"/>
    <n v="2148920358"/>
    <s v="061362"/>
    <s v="New Rental"/>
    <s v="PEP BOYS, 3702 ATLANTA HWY, ATHENS GA 30601"/>
    <s v="NO FORWARD GEAR - INTERNAL TRANS FAILURE."/>
    <s v="New Rental"/>
    <s v="Yes"/>
    <m/>
    <x v="1"/>
    <s v="Yes"/>
    <x v="6"/>
    <s v="Rob &amp; Andrea"/>
    <s v="Not Open On 12.11"/>
    <x v="1"/>
    <x v="1"/>
    <s v="Not Open On 12.11"/>
    <d v="2001-08-12T00:00:00"/>
    <m/>
  </r>
  <r>
    <x v="12"/>
    <n v="21769"/>
    <s v="WILLIAM GIZ"/>
    <s v="WGIZ0"/>
    <s v="21769"/>
    <n v="3864063522"/>
    <s v="046716"/>
    <d v="2025-09-09T00:00:00"/>
    <m/>
    <s v="New Hire"/>
    <s v="Needs a van ASAP"/>
    <s v="Yes"/>
    <m/>
    <x v="1"/>
    <s v="Yes"/>
    <x v="6"/>
    <s v="Rob &amp; Andrea"/>
    <s v="Not Open On 12.11"/>
    <x v="0"/>
    <x v="0"/>
    <s v="Not Open On 12.11"/>
    <d v="2025-09-07T00:00:00"/>
    <m/>
  </r>
  <r>
    <x v="12"/>
    <n v="47111"/>
    <s v="DIAZ, LOUIE"/>
    <s v="LDIAZ0"/>
    <s v="47111"/>
    <n v="9175490203"/>
    <s v="047111"/>
    <s v="New Rental"/>
    <s v="Pep Boys PEP BOYS, 2633 E TREMONT AVE, BRONX NY 10461"/>
    <s v="PO approved on 9/16 - "/>
    <s v="NEED TO START AN INSURANCE CLAIM. Insurance claim # 1733216 - he was driving another van (61450) but that van is going to new hire Theon King - so he now needs a rental - his van has a broken lock and he believes it is unfit to drive and wants a new truck"/>
    <s v="Yes"/>
    <m/>
    <x v="1"/>
    <s v="Yes"/>
    <x v="12"/>
    <s v="Rob &amp; Andrea"/>
    <s v="Not Open On 12.11"/>
    <x v="1"/>
    <x v="1"/>
    <s v="Not Open On 12.11"/>
    <d v="2023-04-06T00:00:00"/>
    <m/>
  </r>
  <r>
    <x v="12"/>
    <n v="47201"/>
    <s v="Chockdi Dunham"/>
    <s v="CDONHAM"/>
    <s v="47201"/>
    <n v="7027214001"/>
    <s v="047201"/>
    <d v="2025-09-23T00:00:00"/>
    <s v="Pep Boys 506 s decatur blvd  las vegas, NV  89107"/>
    <s v="CEL on loss of power"/>
    <s v="Still trying to diag wiring issue"/>
    <s v="Yes"/>
    <m/>
    <x v="1"/>
    <s v="Yes"/>
    <x v="14"/>
    <s v="Carol &amp; Tasha"/>
    <s v="Not Open On 12.11"/>
    <x v="0"/>
    <x v="1"/>
    <s v="Not Open On 12.11"/>
    <d v="2007-01-06T00:00:00"/>
    <m/>
  </r>
  <r>
    <x v="12"/>
    <n v="46017"/>
    <s v="STERLING SZULWACH"/>
    <s v="SSZULWA"/>
    <s v="46017"/>
    <n v="2549221627"/>
    <s v="046229"/>
    <d v="2025-09-23T00:00:00"/>
    <s v="WISENER'S AUTO CLINIC, LLC 3321 PARKWAY DRIVE TEMPLE TX 76504"/>
    <s v="CEL on no start"/>
    <s v="Repair van (Need to check the status)"/>
    <s v="Yes"/>
    <m/>
    <x v="1"/>
    <s v="Yes"/>
    <x v="2"/>
    <s v="Carol &amp; Tasha"/>
    <s v="Not Open On 12.11"/>
    <x v="0"/>
    <x v="1"/>
    <s v="Not Open On 12.11"/>
    <d v="2025-04-20T00:00:00"/>
    <m/>
  </r>
  <r>
    <x v="12"/>
    <n v="46017"/>
    <s v="SZULWACH, STERLING"/>
    <s v="SSZULWA"/>
    <s v="46017"/>
    <n v="2549221627"/>
    <s v="046229"/>
    <d v="2025-09-23T00:00:00"/>
    <s v="Wisner's Automotive 3321 PARKWAY DR, TEMPLE, TX 76504"/>
    <s v="CEL loss of power."/>
    <s v="Repair Van - are you checking with these shops? They all went into the shop last week or the week before..."/>
    <s v="Yes"/>
    <m/>
    <x v="1"/>
    <s v="Yes"/>
    <x v="2"/>
    <s v="Carol &amp; Tasha"/>
    <s v="Not Open On 12.11"/>
    <x v="0"/>
    <x v="1"/>
    <s v="Not Open On 12.11"/>
    <d v="2025-04-20T00:00:00"/>
    <m/>
  </r>
  <r>
    <x v="12"/>
    <n v="61015"/>
    <s v="SOKOLOWSKI, BERNARD"/>
    <s v="BSOKOLO"/>
    <s v="61015"/>
    <n v="7249536540"/>
    <s v="061016"/>
    <d v="2025-07-24T00:00:00"/>
    <s v="Tech van is rented for 2-3 days at a time - he is part time - "/>
    <s v="Tech is Part time"/>
    <s v="Declined repair - accident in July - cost of: $$8,275.12  - John Childres - get tech a permanent van please"/>
    <s v="Yes"/>
    <m/>
    <x v="1"/>
    <s v="Yes"/>
    <x v="4"/>
    <s v="Rob &amp; Andrea"/>
    <s v="Not Open On 12.11"/>
    <x v="0"/>
    <x v="1"/>
    <s v="Not Open On 12.11"/>
    <d v="2001-12-30T00:00:00"/>
    <m/>
  </r>
  <r>
    <x v="12"/>
    <n v="21207"/>
    <s v="MEKHI HOWSON"/>
    <m/>
    <s v="21207"/>
    <s v="Not-in-TPMS"/>
    <s v="Not-in-TPMS"/>
    <d v="2025-09-05T00:00:00"/>
    <s v="Van is at Expert Car Care - last location - 3016 ALAFAYA TRAIL, OVIEDO FL 32765 - Van is being driven daily"/>
    <m/>
    <s v="Assign in TPMS - Van is at Expert Car Care or find the van where it is. - Tech was terminated on 9/25"/>
    <s v="Yes"/>
    <m/>
    <x v="0"/>
    <m/>
    <x v="0"/>
    <e v="#N/A"/>
    <s v="Not Open On 12.11"/>
    <x v="0"/>
    <x v="0"/>
    <s v="Not Open On 12.11"/>
    <s v="EitherNewHire or Termed"/>
    <m/>
  </r>
  <r>
    <x v="12"/>
    <n v="21162"/>
    <s v="Iljir Zulfiu"/>
    <s v="IZULFIU"/>
    <s v="21162"/>
    <n v="2166321004"/>
    <s v="021162"/>
    <s v="New Rental"/>
    <s v="FIRESTONE COMPLETE AUTO CARE, 6874 PEARL RD, CLEVELAND OH 44130"/>
    <s v="FRONT SHOCKS ARE WORN OUT AND THE REAR SHOCKS ARE LEAKING"/>
    <s v="New Rental"/>
    <s v="Yes"/>
    <m/>
    <x v="1"/>
    <s v="Yes"/>
    <x v="4"/>
    <s v="Rob &amp; Andrea"/>
    <d v="2025-10-10T00:00:00"/>
    <x v="1"/>
    <x v="1"/>
    <s v="ILJIR ZULFIU"/>
    <d v="2025-06-01T00:00:00"/>
    <m/>
  </r>
  <r>
    <x v="12"/>
    <n v="36488"/>
    <s v="ROELKE, MATTHEW"/>
    <s v="MROELKE"/>
    <s v="36488"/>
    <n v="8508241426"/>
    <s v="036488"/>
    <s v="New Rental"/>
    <s v="FIRESTONE COMPLETE AUTO CARE 920 W 3RD ST LITTLE ROCK AR 72201"/>
    <s v="NEEDS TRANSMISSION SHIFTER CABLE BUSHING"/>
    <s v="Repair van"/>
    <s v="Yes"/>
    <m/>
    <x v="1"/>
    <s v="Yes"/>
    <x v="7"/>
    <s v="Monica, Cheryl &amp; Machell"/>
    <s v="Not Open On 12.11"/>
    <x v="1"/>
    <x v="1"/>
    <s v="Not Open On 12.11"/>
    <d v="2023-07-16T00:00:00"/>
    <m/>
  </r>
  <r>
    <x v="12"/>
    <n v="37270"/>
    <s v="THOMAS, BARRY"/>
    <s v="BTHOMAS"/>
    <s v="37270"/>
    <n v="6015594132"/>
    <s v="037270"/>
    <s v="New Rental"/>
    <s v="WALT MASSEY CHEVROLET, 1480 HWY 98E, COLUMBIA MS 39429"/>
    <s v="REAR DOORS INOPERATIVE NOT OPENING, DOOR HANDLE BROKEN"/>
    <s v="New Rental"/>
    <s v="Yes"/>
    <m/>
    <x v="1"/>
    <s v="Yes"/>
    <x v="7"/>
    <s v="Monica, Cheryl &amp; Machell"/>
    <s v="Not Open On 12.11"/>
    <x v="1"/>
    <x v="1"/>
    <s v="Not Open On 12.11"/>
    <d v="2022-03-29T00:00:00"/>
    <m/>
  </r>
  <r>
    <x v="12"/>
    <n v="46131"/>
    <s v="CHAPMAN, MARK"/>
    <s v="MCHAPMA"/>
    <s v="46131"/>
    <n v="5865151482"/>
    <s v="046131"/>
    <s v="New Rental"/>
    <s v="BASHA AUTOPLEX, 36638 GROESBECK HWY, CLINTON TOWNSHIP MI 48035"/>
    <s v="UNIT IS IN THE SHOP FOR C.E.L"/>
    <s v="New Rental"/>
    <s v="Yes"/>
    <m/>
    <x v="1"/>
    <s v="Yes"/>
    <x v="25"/>
    <s v="Monica, Cheryl &amp; Machell"/>
    <s v="Not Open On 12.11"/>
    <x v="1"/>
    <x v="1"/>
    <s v="Not Open On 12.11"/>
    <d v="1990-02-06T00:00:00"/>
    <m/>
  </r>
  <r>
    <x v="12"/>
    <n v="61857"/>
    <s v="BORDERS, BLAINE"/>
    <s v="BBORDER"/>
    <s v="61857"/>
    <n v="3019790285"/>
    <s v="061857"/>
    <d v="2025-10-04T00:00:00"/>
    <s v="FREDERICKTOWNE AUTO REPAIR #4 1395 W PATRICK ST #D FREDERICK MD 21702"/>
    <s v="Transmissions failure, will not go into gear."/>
    <s v="New Rental"/>
    <s v="Yes"/>
    <m/>
    <x v="1"/>
    <s v="Yes"/>
    <x v="5"/>
    <s v="Monica, Cheryl &amp; Machell"/>
    <s v="Not Open On 12.11"/>
    <x v="0"/>
    <x v="1"/>
    <s v="Not Open On 12.11"/>
    <d v="2019-07-24T00:00:00"/>
    <m/>
  </r>
  <r>
    <x v="12"/>
    <n v="23875"/>
    <s v="CHAD JONES"/>
    <s v="CJONES1"/>
    <s v="23875"/>
    <n v="8158142916"/>
    <s v="023875"/>
    <s v="New Rental"/>
    <m/>
    <s v="Van was broken into"/>
    <s v="Spare van should be available "/>
    <m/>
    <m/>
    <x v="0"/>
    <m/>
    <x v="1"/>
    <s v="Monica, Cheryl &amp; Machell"/>
    <s v="Not Open On 12.11"/>
    <x v="1"/>
    <x v="0"/>
    <s v="Not Open On 12.11"/>
    <d v="2025-09-21T00:00:00"/>
    <m/>
  </r>
  <r>
    <x v="12"/>
    <n v="37105"/>
    <s v="MICHAEL PERSINGER"/>
    <s v="MPERSIN"/>
    <s v="37105"/>
    <n v="7019643032"/>
    <s v="022335"/>
    <d v="2025-10-03T00:00:00"/>
    <m/>
    <s v="New Hire"/>
    <s v="Van to be transported"/>
    <s v="Yes"/>
    <m/>
    <x v="1"/>
    <s v="Yes"/>
    <x v="21"/>
    <s v="Monica, Cheryl &amp; Machell"/>
    <s v="Not Open On 12.11"/>
    <x v="0"/>
    <x v="0"/>
    <s v="Not Open On 12.11"/>
    <d v="2025-08-31T00:00:00"/>
    <m/>
  </r>
  <r>
    <x v="12"/>
    <n v="50503"/>
    <s v=" ROBERTO AYALA"/>
    <s v="RAYALAM"/>
    <s v="50503"/>
    <n v="3528093231"/>
    <s v="061745"/>
    <d v="2025-10-03T00:00:00"/>
    <s v="Vehicle is not loaded in AMS"/>
    <s v="2008 CHEVROLET UPLANDER Client: 2B56   Vehicle: 50503   Client Vehicle No:    Lic Plate: 52BNUQ   VIN: 1GNDU23148D150503"/>
    <s v="Cannot update AMS as vehicle is not loaded in AMS - OPEN THIS RENTAL on TRUCK # 61745"/>
    <m/>
    <m/>
    <x v="1"/>
    <s v="Yes"/>
    <x v="9"/>
    <s v="Rob &amp; Andrea"/>
    <d v="2025-11-07T00:00:00"/>
    <x v="0"/>
    <x v="1"/>
    <s v="ROBERTO AYALA MERCADO"/>
    <d v="2025-07-06T00:00:00"/>
    <m/>
  </r>
  <r>
    <x v="12"/>
    <n v="61269"/>
    <s v="YOUNG, PATRICK"/>
    <s v="PYOUNG"/>
    <s v="61269"/>
    <n v="5099101247"/>
    <s v="061269"/>
    <s v="New Rental"/>
    <s v="630 Wine Country Rd, Prosser, WA 99350"/>
    <s v="Trans issue"/>
    <s v="Repair van"/>
    <s v="Yes"/>
    <m/>
    <x v="1"/>
    <s v="Yes"/>
    <x v="20"/>
    <s v="Carol &amp; Tasha"/>
    <s v="Not Open On 12.11"/>
    <x v="1"/>
    <x v="1"/>
    <s v="Not Open On 12.11"/>
    <d v="2023-04-30T00:00:00"/>
    <m/>
  </r>
  <r>
    <x v="12"/>
    <n v="46426"/>
    <s v="Rancarlos P Garcia"/>
    <s v="RGARCI0"/>
    <s v="46426"/>
    <n v="8058068124"/>
    <s v="046426"/>
    <d v="2025-09-18T00:00:00"/>
    <s v="1304 Newbury Rd Newbury Park, CA"/>
    <s v="CEL on loss of power."/>
    <s v="Repair Van"/>
    <s v="Yes"/>
    <m/>
    <x v="1"/>
    <s v="Yes"/>
    <x v="3"/>
    <s v="Carol &amp; Tasha"/>
    <d v="2025-10-07T00:00:00"/>
    <x v="0"/>
    <x v="1"/>
    <s v="RANCARLOS GARCIA"/>
    <d v="2020-07-22T00:00:00"/>
    <m/>
  </r>
  <r>
    <x v="12"/>
    <n v="61320"/>
    <s v="PELLE, SHYHEIM"/>
    <s v="SPELLE"/>
    <s v="61320"/>
    <n v="4109821742"/>
    <s v="061320"/>
    <d v="2025-08-07T00:00:00"/>
    <s v="CROUSE AUTO BODY INC, 378 W MAIN ST, ELKTON MD 21921"/>
    <s v="Van was declined"/>
    <s v="Tech needs new van ASAP"/>
    <s v="Yes"/>
    <m/>
    <x v="1"/>
    <s v="Yes"/>
    <x v="5"/>
    <s v="Monica, Cheryl &amp; Machell"/>
    <d v="2025-08-08T00:00:00"/>
    <x v="0"/>
    <x v="1"/>
    <s v="SHYHEIM PELLE"/>
    <d v="2023-11-26T00:00:00"/>
    <m/>
  </r>
  <r>
    <x v="12"/>
    <n v="21315"/>
    <s v="Simeon Sena"/>
    <s v="SSENA"/>
    <s v="21315"/>
    <n v="5135373061"/>
    <s v="021315"/>
    <s v="New Rental"/>
    <s v="PEP BOYS 5495 GLENWAY AVE CINCINNATI OH 45238"/>
    <s v="CEL ABS on"/>
    <s v="Repair van"/>
    <s v="Yes"/>
    <m/>
    <x v="1"/>
    <s v="Yes"/>
    <x v="4"/>
    <s v="Rob &amp; Andrea"/>
    <s v="Not Open On 12.11"/>
    <x v="1"/>
    <x v="1"/>
    <s v="Not Open On 12.11"/>
    <d v="2025-06-29T00:00:00"/>
    <m/>
  </r>
  <r>
    <x v="12"/>
    <s v="21315_x0009_"/>
    <s v="SENA, SIMEON"/>
    <s v="SSENA"/>
    <s v="21315_x0009_"/>
    <n v="5135373061"/>
    <s v="021315"/>
    <s v="New Rental"/>
    <s v="PEP BOYS 5495 GLENWAY AVE CINCINNATI OH 45238"/>
    <s v="SCHEDULED SERVICE"/>
    <s v="Repair van"/>
    <s v="Yes"/>
    <m/>
    <x v="1"/>
    <s v="Yes"/>
    <x v="4"/>
    <s v="Rob &amp; Andrea"/>
    <s v="Not Open On 12.11"/>
    <x v="1"/>
    <x v="1"/>
    <s v="Not Open On 12.11"/>
    <d v="2025-06-29T00:00:00"/>
    <m/>
  </r>
  <r>
    <x v="12"/>
    <n v="47392"/>
    <s v="WINGER, SONNY"/>
    <s v="SWINGER"/>
    <s v="47392"/>
    <n v="5016729113"/>
    <s v="047392"/>
    <s v="New Rental"/>
    <s v="7791 ALCOA ROAD BENTON,ARKANSAS,US 72019"/>
    <m/>
    <s v="Need to find out where the van is at"/>
    <m/>
    <m/>
    <x v="1"/>
    <s v="Yes"/>
    <x v="7"/>
    <s v="Monica, Cheryl &amp; Machell"/>
    <d v="2025-10-08T00:00:00"/>
    <x v="1"/>
    <x v="1"/>
    <s v="SONNY WINGER"/>
    <d v="2025-06-01T00:00:00"/>
    <m/>
  </r>
  <r>
    <x v="12"/>
    <n v="46880"/>
    <s v="Theodore Dailey"/>
    <s v="TDAILEY"/>
    <s v="46880"/>
    <n v="5026980094"/>
    <s v="046880"/>
    <s v="New Rental"/>
    <m/>
    <s v="New hire"/>
    <s v="No van in TPMS needs van assigned and ransported to him"/>
    <s v="Yes"/>
    <m/>
    <x v="1"/>
    <s v="Yes"/>
    <x v="4"/>
    <s v="Rob &amp; Andrea"/>
    <d v="2025-08-14T00:00:00"/>
    <x v="1"/>
    <x v="0"/>
    <s v="THEODORE DAILEY"/>
    <d v="2025-09-07T00:00:00"/>
    <m/>
  </r>
  <r>
    <x v="12"/>
    <n v="21207"/>
    <s v="Tyler Carnahan"/>
    <s v="TCARNAH"/>
    <s v="21207"/>
    <n v="8136480860"/>
    <s v="021207"/>
    <s v="New Rental"/>
    <s v="New hire - truck is on Jaseel's transport list"/>
    <s v="New hire - please find out the ETA for when the truck will arrive to the technician"/>
    <s v="New Rental, Please find out when this truck will arrive to the technician -- Tyler Carnahan? Rob Del Galdo scheduled for Jaseel to transport on 9/25"/>
    <s v="Yes"/>
    <m/>
    <x v="1"/>
    <s v="Yes"/>
    <x v="9"/>
    <s v="Rob &amp; Andrea"/>
    <d v="2025-07-23T00:00:00"/>
    <x v="1"/>
    <x v="0"/>
    <s v="TYLER CARNAHAN"/>
    <d v="2025-08-24T00:00:00"/>
    <m/>
  </r>
  <r>
    <x v="13"/>
    <n v="36383"/>
    <s v="Anthony Figlioli"/>
    <s v="AFIGLIO"/>
    <s v="36383"/>
    <n v="5084540095"/>
    <n v="0"/>
    <d v="2025-10-07T00:00:00"/>
    <s v="Pep Boys 216 Highland Ave, Seekonk,MA 02771"/>
    <m/>
    <m/>
    <m/>
    <m/>
    <x v="1"/>
    <s v="Yes"/>
    <x v="22"/>
    <e v="#N/A"/>
    <s v="Not Open On 12.11"/>
    <x v="0"/>
    <x v="0"/>
    <s v="Not Open On 12.11"/>
    <d v="2025-09-14T00:00:00"/>
    <m/>
  </r>
  <r>
    <x v="13"/>
    <n v="71008"/>
    <s v="Brian Tierney"/>
    <s v="BTIERNE"/>
    <s v="71008"/>
    <n v="6316440007"/>
    <s v="071008"/>
    <s v="New Rental"/>
    <s v="SAFELITE AUTOGLASS 2400 FARMERS DR P.O. BOX 182827 COLUMBUS OH 43235"/>
    <s v="Maintenance for front door glass and wiper."/>
    <s v="New Rental"/>
    <s v="Yes"/>
    <m/>
    <x v="1"/>
    <s v="Yes"/>
    <x v="12"/>
    <s v="Rob &amp; Andrea"/>
    <s v="Not Open On 12.11"/>
    <x v="1"/>
    <x v="1"/>
    <s v="Not Open On 12.11"/>
    <d v="1992-04-02T00:00:00"/>
    <m/>
  </r>
  <r>
    <x v="13"/>
    <n v="21526"/>
    <s v="BRADLEY, BRIC"/>
    <s v="BBRADLE"/>
    <s v="21526"/>
    <n v="6187501928"/>
    <s v="021526"/>
    <d v="2025-10-07T00:00:00"/>
    <s v="PLAZA TIRE 3033 IRVIN COBB DR, PADUCAH, KY 42003"/>
    <s v="Truck is now experiencing issues , he was driving it and it over heated and started smoking then shut off."/>
    <m/>
    <s v="Yes"/>
    <m/>
    <x v="1"/>
    <s v="Yes"/>
    <x v="17"/>
    <s v="Monica, Cheryl &amp; Machell"/>
    <d v="2025-10-08T00:00:00"/>
    <x v="0"/>
    <x v="1"/>
    <s v="BRIC BRADLEY"/>
    <d v="2023-03-02T00:00:00"/>
    <m/>
  </r>
  <r>
    <x v="13"/>
    <n v="21144"/>
    <s v="BANUELOS-MARTINEZ, ESTEBAN"/>
    <s v="EBANUEL"/>
    <s v="21144"/>
    <n v="5597685143"/>
    <s v="021144"/>
    <d v="2025-08-29T00:00:00"/>
    <s v="GB AUTO SERVICE INC, 2530 N WEBER AVE, FRESNO CA 93705"/>
    <m/>
    <s v="Van has been ready for two weeks"/>
    <s v="Yes"/>
    <m/>
    <x v="0"/>
    <m/>
    <x v="14"/>
    <s v="Carol &amp; Tasha"/>
    <d v="2025-11-13T00:00:00"/>
    <x v="0"/>
    <x v="1"/>
    <s v="ESTEBAN BANUELOS-MARTINEZ"/>
    <d v="2024-08-25T00:00:00"/>
    <m/>
  </r>
  <r>
    <x v="13"/>
    <n v="46280"/>
    <s v="Frank Yanez"/>
    <s v="FYANEZ0"/>
    <s v="46280"/>
    <n v="2108452711"/>
    <s v="046280"/>
    <d v="2025-09-05T00:00:00"/>
    <s v="1901 S I-35 FRONTAGE RD, ROUND ROCK, TX 78681, USA"/>
    <s v="THE VEHICLE IS GOING BACK TO MIDAS FOR TRANSMISSION WARRANTY."/>
    <s v="Tech requested an extension on their rental."/>
    <s v="Yes"/>
    <m/>
    <x v="1"/>
    <s v="Yes"/>
    <x v="2"/>
    <s v="Carol &amp; Tasha"/>
    <d v="2025-09-05T00:00:00"/>
    <x v="0"/>
    <x v="1"/>
    <s v="FRANK YANEZ"/>
    <d v="2021-03-03T00:00:00"/>
    <m/>
  </r>
  <r>
    <x v="13"/>
    <n v="47079"/>
    <s v="JOHNSON, GEORGE"/>
    <s v="GJOHNS7"/>
    <s v="47079"/>
    <n v="5708404022"/>
    <s v="022249"/>
    <d v="2025-07-02T00:00:00"/>
    <m/>
    <s v="Declined repair $9054"/>
    <s v="Tech needs new van ASAP"/>
    <s v="Yes"/>
    <m/>
    <x v="1"/>
    <s v="Yes"/>
    <x v="22"/>
    <s v="Rob &amp; Andrea"/>
    <d v="2025-11-19T00:00:00"/>
    <x v="0"/>
    <x v="1"/>
    <s v="GEORGE JOHNSON"/>
    <d v="2013-05-20T00:00:00"/>
    <m/>
  </r>
  <r>
    <x v="13"/>
    <n v="46645"/>
    <s v="George Pagonas"/>
    <s v="GPAGONA"/>
    <s v="46645"/>
    <n v="9546052740"/>
    <s v="046645"/>
    <d v="2025-09-26T00:00:00"/>
    <m/>
    <s v="New Hire"/>
    <m/>
    <s v="Yes"/>
    <m/>
    <x v="1"/>
    <s v="Yes"/>
    <x v="9"/>
    <s v="Rob &amp; Andrea"/>
    <d v="2025-11-06T00:00:00"/>
    <x v="0"/>
    <x v="0"/>
    <s v="GEORGE PAGONAS"/>
    <d v="2025-09-14T00:00:00"/>
    <m/>
  </r>
  <r>
    <x v="13"/>
    <n v="46550"/>
    <s v="Jebadiah Zerance"/>
    <s v="JZERANC"/>
    <s v="46550"/>
    <n v="7172479651"/>
    <s v="046550"/>
    <s v="New Rental"/>
    <m/>
    <s v="VEHICLE IS LEAKING OIL AND THE TRANS IS NOT SHIFTNG"/>
    <s v="New Rental"/>
    <m/>
    <m/>
    <x v="1"/>
    <s v="Yes"/>
    <x v="11"/>
    <s v="Monica, Cheryl &amp; Machell"/>
    <s v="Not Open On 12.11"/>
    <x v="1"/>
    <x v="1"/>
    <s v="Not Open On 12.11"/>
    <d v="2008-03-03T00:00:00"/>
    <m/>
  </r>
  <r>
    <x v="13"/>
    <n v="61321"/>
    <s v="Joseph Walzel"/>
    <s v="JWALZE"/>
    <s v="61321"/>
    <n v="3013001403"/>
    <s v="061321"/>
    <s v="New Rental"/>
    <s v="MYERS AUTO SERVICE, INC., 11710 PIKA DR, WALDORF MD 20602"/>
    <s v="COOLANT LEAK, Tire replace and COOLANT OVERFLOW TANK HOSE issue."/>
    <s v="New Rental"/>
    <s v="Yes"/>
    <m/>
    <x v="1"/>
    <s v="Yes"/>
    <x v="5"/>
    <s v="Monica, Cheryl &amp; Machell"/>
    <s v="Not Open On 12.11"/>
    <x v="1"/>
    <x v="1"/>
    <s v="Not Open On 12.11"/>
    <d v="1986-07-07T00:00:00"/>
    <m/>
  </r>
  <r>
    <x v="13"/>
    <n v="47064"/>
    <s v="Paul Bibeau"/>
    <s v="PBIBEA"/>
    <s v="47064"/>
    <n v="5082507662"/>
    <s v="047064"/>
    <s v="New Rental"/>
    <s v="SULLIVAN TIRE CO INC, 387 COMMON ST, BRAINTREE MA 02184"/>
    <s v="REQUIRE A HEADLIGHT CONNECTOR. AND RECOMMEND A HEADLIGHT REPLACEMENT."/>
    <s v="New Rental"/>
    <s v="Yes"/>
    <m/>
    <x v="1"/>
    <s v="Yes"/>
    <x v="22"/>
    <s v="Rob &amp; Andrea"/>
    <s v="Not Open On 12.11"/>
    <x v="1"/>
    <x v="1"/>
    <s v="Not Open On 12.11"/>
    <d v="1987-09-15T00:00:00"/>
    <m/>
  </r>
  <r>
    <x v="13"/>
    <n v="61404"/>
    <s v="Eduardo Rodriguez Jr"/>
    <s v="ERODRIG"/>
    <s v="61404"/>
    <n v="2109841925"/>
    <s v="061404"/>
    <d v="2025-09-02T00:00:00"/>
    <m/>
    <s v="SHOP IS UNKNOWN AND NOT LISTED IN ARMS OR INTELLIFLEET."/>
    <s v="Tech requested an extension on their rental UNTIL OCT 10TH - Contact technician to find out where the van is.  I've called and sent a text no answer will be reach out to his Supervisor, Supervisor listed  in TPMS said he doesn't know who the guy is. "/>
    <s v="Yes"/>
    <m/>
    <x v="1"/>
    <s v="Yes"/>
    <x v="2"/>
    <s v="Carol &amp; Tasha"/>
    <s v="Not Open On 12.11"/>
    <x v="0"/>
    <x v="0"/>
    <s v="Not Open On 12.11"/>
    <d v="2025-08-31T00:00:00"/>
    <m/>
  </r>
  <r>
    <x v="13"/>
    <n v="61377"/>
    <s v="Bobby Watkins"/>
    <s v="BWATKI7"/>
    <s v="61377"/>
    <n v="5023035677"/>
    <s v="061377"/>
    <d v="2025-10-01T00:00:00"/>
    <s v="DUTCH ISHMAEL FORD MERCURY LLC 745 INDIAN MOUND DR PO BOX 305 MT STERLING KY 40353"/>
    <s v="CLUNKING NOISE, HEAD LIGHT BULB OUT, PULL TO THE LEFT WHEN APPLYING THE BRAKES."/>
    <s v="Repair Van"/>
    <s v="Yes"/>
    <m/>
    <x v="1"/>
    <s v="Yes"/>
    <x v="4"/>
    <s v="Rob &amp; Andrea"/>
    <d v="2025-11-03T00:00:00"/>
    <x v="0"/>
    <x v="1"/>
    <s v="BOBBY WATKINS"/>
    <d v="1998-05-14T00:00:00"/>
    <m/>
  </r>
  <r>
    <x v="13"/>
    <n v="21187"/>
    <s v="London Williams"/>
    <s v="LWILLI3"/>
    <s v="21187"/>
    <n v="2253371244"/>
    <s v="023686"/>
    <m/>
    <s v="AMS showed van was at PEP BOYS 12200 I-10 SERVICE RD , NEW ORLEANS, LA, 70128 for 2nd opinion- Banner Chevrolet kept the van for a long time and didn't repair - New info says van is at Otter Self Storage - 9425 Burbank Dr, Baton Rouge, LA 70810_x000a_ "/>
    <s v="Tech assigned van 23686, but has 21187 listed as rental. 21187 is at Pep Boys for 2nd opinion - "/>
    <s v="No - needs a permanent van replacement - neither van is a good option (21187 nor 23686)"/>
    <s v="Yes"/>
    <m/>
    <x v="1"/>
    <s v="Yes"/>
    <x v="7"/>
    <s v="Monica, Cheryl &amp; Machell"/>
    <s v="Not Open On 12.11"/>
    <x v="0"/>
    <x v="1"/>
    <s v="Not Open On 12.11"/>
    <d v="2025-06-08T00:00:00"/>
    <m/>
  </r>
  <r>
    <x v="13"/>
    <n v="36376"/>
    <s v="QUINONES, JAIME"/>
    <s v="JQUINON"/>
    <s v="36376"/>
    <n v="9785518213"/>
    <s v="036376"/>
    <d v="2025-07-08T00:00:00"/>
    <s v="PEP BOYS 524 S BROADWAY SALEM NH 03079"/>
    <s v="JQUINON - in rental since 8/14 - at PEP BOYS 524 S BROADWAY SALEM NH 03079 - waiting for vendor to accept - Rob Anderson"/>
    <s v="Rob - Rental opened on 7/8 but Repair PO not open till 9/19 - need a solution and get this repaired - it's waiting on vendor to accept estimate - Rob Anderson"/>
    <s v="Yes"/>
    <m/>
    <x v="1"/>
    <s v="Yes"/>
    <x v="22"/>
    <s v="Rob &amp; Andrea"/>
    <d v="2025-12-09T00:00:00"/>
    <x v="0"/>
    <x v="1"/>
    <s v="JAIME QUINONES"/>
    <d v="2023-12-31T00:00:00"/>
    <m/>
  </r>
  <r>
    <x v="13"/>
    <n v="22161"/>
    <s v="Mark Adams Jr"/>
    <m/>
    <s v="22161"/>
    <s v="Not-in-TPMS"/>
    <s v="Not-in-TPMS"/>
    <s v="New Rental"/>
    <s v="Pep Boys 106 MARKET PL BLVD, KNOXVILLE, TN 37922"/>
    <s v="SCHEDULED SERVICE"/>
    <s v="New Rental"/>
    <s v="Yes"/>
    <m/>
    <x v="1"/>
    <s v="Yes"/>
    <x v="0"/>
    <e v="#N/A"/>
    <s v="Not Open On 12.11"/>
    <x v="1"/>
    <x v="0"/>
    <s v="Not Open On 12.11"/>
    <s v="EitherNewHire or Termed"/>
    <m/>
  </r>
  <r>
    <x v="13"/>
    <n v="22187"/>
    <s v="Jevgenijs Hrenovs"/>
    <s v="JHRENOV"/>
    <s v="22187"/>
    <n v="8289895421"/>
    <s v="022187"/>
    <s v="New Rental"/>
    <s v="MEINEKE ASHEVILLE #1596 801 FAIRVIEW RD STE 14 ASHVILLE NC 28803"/>
    <s v="OIL LEAKING UNDER VAN."/>
    <s v="New Rental"/>
    <s v="Yes"/>
    <m/>
    <x v="1"/>
    <s v="Yes"/>
    <x v="4"/>
    <s v="Rob &amp; Andrea"/>
    <s v="Not Open On 12.11"/>
    <x v="1"/>
    <x v="1"/>
    <s v="Not Open On 12.11"/>
    <d v="2025-04-13T00:00:00"/>
    <m/>
  </r>
  <r>
    <x v="13"/>
    <n v="23875"/>
    <s v="Chad Jones"/>
    <s v="CJONES1"/>
    <s v="23875"/>
    <n v="8158142916"/>
    <s v="023875"/>
    <s v="New Rental"/>
    <s v="CASTLE CHEVROLET NORTH, 175 N ARLIGNTON HEIGHTS RD, ELK GROVE VILLAGE IL 60007"/>
    <s v="Battery, Tyres, Oil and Filter Change."/>
    <s v="New Rental"/>
    <s v="Yes"/>
    <m/>
    <x v="0"/>
    <m/>
    <x v="1"/>
    <s v="Monica, Cheryl &amp; Machell"/>
    <s v="Not Open On 12.11"/>
    <x v="1"/>
    <x v="0"/>
    <s v="Not Open On 12.11"/>
    <d v="2025-09-21T00:00:00"/>
    <m/>
  </r>
  <r>
    <x v="13"/>
    <n v="46404"/>
    <s v="Martin Rodriguez"/>
    <s v="MROD198"/>
    <s v="46404"/>
    <n v="2027903819"/>
    <s v="046404"/>
    <s v="New Rental"/>
    <s v="GB AUTO SERVICE INC 3002 2447S SAN JACINTO AVE SAN JACINTO CA 92581"/>
    <s v="Oil filler, coolant, engine air filter issues."/>
    <s v="New Rental"/>
    <s v="Yes"/>
    <m/>
    <x v="1"/>
    <s v="Yes"/>
    <x v="23"/>
    <s v="Carol &amp; Tasha"/>
    <s v="Not Open On 12.11"/>
    <x v="1"/>
    <x v="1"/>
    <s v="Not Open On 12.11"/>
    <d v="2006-06-06T00:00:00"/>
    <m/>
  </r>
  <r>
    <x v="13"/>
    <n v="37255"/>
    <s v="BERRIAN, KENNETH"/>
    <s v="KBERRIA"/>
    <s v="37255"/>
    <n v="8138931564"/>
    <s v="037239"/>
    <d v="2025-06-30T00:00:00"/>
    <m/>
    <s v="Van picked up from shop 8/5 "/>
    <s v="Tech needs to get Uber to pick up van  - UBER cost estimate is $72 - get uber from Enterprise to Pep Boys and pick up his van"/>
    <m/>
    <m/>
    <x v="0"/>
    <m/>
    <x v="9"/>
    <e v="#N/A"/>
    <d v="2025-10-30T00:00:00"/>
    <x v="0"/>
    <x v="1"/>
    <s v="KENNETH BERRIAN"/>
    <d v="2025-06-22T00:00:00"/>
    <m/>
  </r>
  <r>
    <x v="13"/>
    <n v="21583"/>
    <s v="FAM, MARIA"/>
    <s v="MFAM0"/>
    <s v="21583"/>
    <n v="9162042844"/>
    <s v="021583"/>
    <s v="New Rental"/>
    <s v="CARPOOL AUTO REPAIR AND TRANSM 22328 MISSION BLVD HAYWARD CA 94541"/>
    <s v="Trans Issue"/>
    <s v="Repair Van"/>
    <s v="Yes"/>
    <m/>
    <x v="1"/>
    <s v="Yes"/>
    <x v="10"/>
    <s v="Carol &amp; Tasha"/>
    <s v="Not Open On 12.11"/>
    <x v="1"/>
    <x v="1"/>
    <s v="Not Open On 12.11"/>
    <d v="2021-06-10T00:00:00"/>
    <m/>
  </r>
  <r>
    <x v="13"/>
    <n v="41000"/>
    <s v="Terraontre Jarrett"/>
    <s v="TJARRET"/>
    <s v="41000"/>
    <n v="2243742260"/>
    <n v="0"/>
    <s v="New Rental"/>
    <s v="PEP BOYS 620 N GREENBAY RD WAUKEGAN IL 60085"/>
    <s v="INTERNAL TRANSMISSION FAULT."/>
    <s v="New Rental"/>
    <s v="Yes"/>
    <m/>
    <x v="1"/>
    <s v="Yes"/>
    <x v="1"/>
    <s v="Monica, Cheryl &amp; Machell"/>
    <s v="Not Open On 12.11"/>
    <x v="1"/>
    <x v="0"/>
    <s v="Not Open On 12.11"/>
    <d v="2025-08-10T00:00:00"/>
    <m/>
  </r>
  <r>
    <x v="13"/>
    <n v="23898"/>
    <s v="Tyrone Phillips Jr"/>
    <s v="TPHILL0"/>
    <s v="23898"/>
    <s v="Not-in-TPMS"/>
    <s v="Not-in-TPMS"/>
    <s v="New Rental"/>
    <s v="6425 BALTIMORE NATIONAL PIKE, CATONSVILLE, MD 21228,"/>
    <s v="Trans"/>
    <s v="New Rental"/>
    <s v="Yes"/>
    <m/>
    <x v="1"/>
    <s v="Yes"/>
    <x v="0"/>
    <e v="#N/A"/>
    <s v="Not Open On 12.11"/>
    <x v="1"/>
    <x v="0"/>
    <s v="Not Open On 12.11"/>
    <s v="EitherNewHire or Termed"/>
    <m/>
  </r>
  <r>
    <x v="14"/>
    <n v="61353"/>
    <s v="SEALY, CHRIS"/>
    <s v="CSEALY"/>
    <s v="61353"/>
    <s v="Not-in-TPMS"/>
    <s v="Not-in-TPMS"/>
    <s v="New Rental"/>
    <s v="AAMCO Transmissions &amp; Total Car Care 2101 W PINE ST, HATTIESBURG, MS 39402"/>
    <s v="Trans issue"/>
    <s v="Repair van"/>
    <s v="Yes"/>
    <m/>
    <x v="1"/>
    <s v="Yes"/>
    <x v="0"/>
    <e v="#N/A"/>
    <s v="Not Open On 12.11"/>
    <x v="1"/>
    <x v="1"/>
    <s v="Not Open On 12.11"/>
    <d v="2025-04-20T00:00:00"/>
    <m/>
  </r>
  <r>
    <x v="14"/>
    <n v="36308"/>
    <s v="MALUMBA, CLEMENT"/>
    <s v="CMALUMB"/>
    <s v="36308"/>
    <n v="5026062041"/>
    <s v="046749"/>
    <d v="2025-09-24T00:00:00"/>
    <m/>
    <m/>
    <s v="We need to know where the van has been taken before approving the rental extension and the status of the repair. "/>
    <m/>
    <m/>
    <x v="3"/>
    <m/>
    <x v="4"/>
    <s v="Rob &amp; Andrea"/>
    <s v="Not Open On 12.11"/>
    <x v="0"/>
    <x v="1"/>
    <s v="Not Open On 12.11"/>
    <d v="2025-02-16T00:00:00"/>
    <m/>
  </r>
  <r>
    <x v="14"/>
    <n v="47086"/>
    <s v="Conrad Fuchs"/>
    <s v="CFUCHS"/>
    <s v="47086"/>
    <n v="5857380613"/>
    <s v="047086"/>
    <s v="New Rental"/>
    <s v="PEP BOYS, 1375 MARKET PLACE DR, HENRIETTA NY 14623"/>
    <s v="RIGHT FRONT DOOR LATCH BROKEN and A/C NOT WORKING WELL."/>
    <s v="Repair van"/>
    <s v="Yes"/>
    <m/>
    <x v="1"/>
    <s v="Yes"/>
    <x v="22"/>
    <s v="Rob &amp; Andrea"/>
    <s v="Not Open On 12.11"/>
    <x v="1"/>
    <x v="1"/>
    <s v="Not Open On 12.11"/>
    <d v="2015-09-14T00:00:00"/>
    <m/>
  </r>
  <r>
    <x v="14"/>
    <n v="61679"/>
    <s v="Elijah Juarez"/>
    <s v="EJUAREZ"/>
    <s v="61679"/>
    <n v="9154330595"/>
    <s v="061679"/>
    <s v="New Rental"/>
    <s v="TOP'S TIRE &amp; WHEEL, 5401 DYER ST, EL PASO TX 79904"/>
    <s v="Air filter, wiper and tyre maintenance"/>
    <s v="Repair van"/>
    <s v="Yes"/>
    <m/>
    <x v="1"/>
    <s v="Yes"/>
    <x v="2"/>
    <s v="Carol &amp; Tasha"/>
    <d v="2025-12-02T00:00:00"/>
    <x v="1"/>
    <x v="1"/>
    <s v="ELIJAH JUAREZ"/>
    <d v="2022-09-01T00:00:00"/>
    <m/>
  </r>
  <r>
    <x v="14"/>
    <n v="61308"/>
    <s v="Hamayoon Azimi"/>
    <s v="HAZIMI"/>
    <s v="61308"/>
    <n v="3013791012"/>
    <s v="061308"/>
    <d v="2025-08-06T00:00:00"/>
    <s v="PEP BOYS, 1641 WIGGLESWORTH WAY, WOODBRIDGE VA 22191"/>
    <s v="Sliding door handle is broken eta 9/25 all other repairs have been completed"/>
    <s v="Rob Anderson check with shop"/>
    <s v="Yes"/>
    <m/>
    <x v="1"/>
    <s v="Yes"/>
    <x v="5"/>
    <s v="Monica, Cheryl &amp; Machell"/>
    <d v="2025-11-03T00:00:00"/>
    <x v="0"/>
    <x v="1"/>
    <s v="HAMAYOON AZIMI"/>
    <d v="2017-02-06T00:00:00"/>
    <m/>
  </r>
  <r>
    <x v="14"/>
    <n v="36903"/>
    <s v="JONATHAN HUDNALL"/>
    <s v="JHUDNA1"/>
    <s v="36903"/>
    <n v="2109541809"/>
    <s v="036903"/>
    <s v="New Rental"/>
    <s v="PEP BOYS 5106 S PADRE ISLAND DR CORPUS CHRISTI TX 78411"/>
    <s v="Brakes grinding, fuel gauge inop. Confirmed will not be repaired today, tech is still at shop, has sent note to Rob G regarding need for rental"/>
    <s v="Repair van"/>
    <s v="Yes"/>
    <m/>
    <x v="1"/>
    <s v="Yes"/>
    <x v="2"/>
    <s v="Carol &amp; Tasha"/>
    <s v="Not Open On 12.11"/>
    <x v="1"/>
    <x v="1"/>
    <s v="Not Open On 12.11"/>
    <d v="2021-01-04T00:00:00"/>
    <m/>
  </r>
  <r>
    <x v="14"/>
    <n v="47109"/>
    <s v="JORDAN BARTLET"/>
    <s v="JBARTLE"/>
    <s v="47109"/>
    <n v="7189082409"/>
    <s v="047109"/>
    <d v="2025-08-13T00:00:00"/>
    <s v="Hertz rental since 8/6 - van is repaired and paid vendor: RICHIES CITGO, 1153 WALT WHITMAN RD, MELVILLE NY 11747"/>
    <s v="Van is stil having ABS issues "/>
    <s v="47109 still having ABS issues"/>
    <m/>
    <m/>
    <x v="0"/>
    <m/>
    <x v="12"/>
    <s v="Rob &amp; Andrea"/>
    <s v="Not Open On 12.11"/>
    <x v="0"/>
    <x v="1"/>
    <s v="Not Open On 12.11"/>
    <d v="2025-07-27T00:00:00"/>
    <m/>
  </r>
  <r>
    <x v="14"/>
    <n v="36605"/>
    <s v="MUDGETT, JOSHUA"/>
    <s v="JMUDGET"/>
    <s v="36605"/>
    <n v="7156062268"/>
    <s v="036605"/>
    <d v="2025-08-28T00:00:00"/>
    <m/>
    <s v="JMUDGET - in rental since 8/28 - van repair was approved for $2969 on 9/19 - need van repaired and tech out of rental"/>
    <s v="Check on van repair status"/>
    <s v="Yes"/>
    <m/>
    <x v="1"/>
    <s v="Yes"/>
    <x v="1"/>
    <s v="Monica, Cheryl &amp; Machell"/>
    <s v="Not Open On 12.11"/>
    <x v="0"/>
    <x v="1"/>
    <s v="Not Open On 12.11"/>
    <d v="2023-03-16T00:00:00"/>
    <m/>
  </r>
  <r>
    <x v="14"/>
    <n v="46308"/>
    <s v="FISHER, L'TERAN"/>
    <s v="LFISHE7"/>
    <s v="46308"/>
    <n v="3462036143"/>
    <s v="046308"/>
    <d v="2025-07-29T00:00:00"/>
    <s v="PEP BOYS 1433 E. BROADWAY STREET PEARLAND TX 77581"/>
    <s v="Cel On loss of power"/>
    <s v="Repair van"/>
    <m/>
    <m/>
    <x v="1"/>
    <s v="Yes"/>
    <x v="19"/>
    <s v="Carol &amp; Tasha"/>
    <s v="Not Open On 12.11"/>
    <x v="0"/>
    <x v="1"/>
    <s v="Not Open On 12.11"/>
    <d v="2011-09-27T00:00:00"/>
    <m/>
  </r>
  <r>
    <x v="14"/>
    <n v="22182"/>
    <s v="Michael Martin"/>
    <s v="MMARTI0"/>
    <s v="22182"/>
    <s v="Not-in-TPMS"/>
    <s v="Not-in-TPMS"/>
    <s v="New Rental"/>
    <s v="PEP BOYS 5221 SALEM AVE TROTWOOD OH 45426"/>
    <s v="Cel On loss of power"/>
    <s v="Repair van"/>
    <s v="Yes"/>
    <m/>
    <x v="1"/>
    <s v="Yes"/>
    <x v="0"/>
    <e v="#N/A"/>
    <s v="Not Open On 12.11"/>
    <x v="1"/>
    <x v="0"/>
    <s v="Not Open On 12.11"/>
    <s v="EitherNewHire or Termed"/>
    <m/>
  </r>
  <r>
    <x v="14"/>
    <n v="36307"/>
    <s v="Rogers, Michael"/>
    <s v="MROGER3"/>
    <s v="36307"/>
    <n v="8655009585"/>
    <s v="036307"/>
    <s v="New Rental"/>
    <s v="REEDER CHEV/QUINLAN MOTORS INC, 4301 CLINTON HWY, KNOXVILLE TN 37912"/>
    <s v="Check engine light"/>
    <s v="Repair Van, Approved 3 day rental "/>
    <s v="Yes"/>
    <m/>
    <x v="1"/>
    <s v="Yes"/>
    <x v="4"/>
    <s v="Rob &amp; Andrea"/>
    <s v="Not Open On 12.11"/>
    <x v="1"/>
    <x v="1"/>
    <s v="Not Open On 12.11"/>
    <d v="2000-06-26T00:00:00"/>
    <m/>
  </r>
  <r>
    <x v="14"/>
    <n v="22316"/>
    <s v="Michael Scigliano"/>
    <s v="MSCIGLI"/>
    <s v="22316"/>
    <n v="6163491017"/>
    <s v="022316"/>
    <s v="New Rental"/>
    <s v="2411 f st bakersfield, CA  93301"/>
    <s v="Van is sluggish like brakes are locked up"/>
    <s v="Repair van"/>
    <s v="Yes"/>
    <m/>
    <x v="1"/>
    <s v="Yes"/>
    <x v="14"/>
    <s v="Carol &amp; Tasha"/>
    <s v="Not Open On 12.11"/>
    <x v="1"/>
    <x v="1"/>
    <s v="Not Open On 12.11"/>
    <d v="2025-06-22T00:00:00"/>
    <m/>
  </r>
  <r>
    <x v="14"/>
    <n v="22418"/>
    <s v="George Gwin Jr"/>
    <s v="GGWIN"/>
    <s v="22418"/>
    <n v="9016335462"/>
    <s v="022418"/>
    <s v="New Rental"/>
    <s v="PEP BOYS 6791 E. SHELBY DRIVE MEMPHIS TN 38141"/>
    <s v="Fluid leak and overheating issue, no start"/>
    <s v="Repair van"/>
    <s v="Yes"/>
    <m/>
    <x v="1"/>
    <s v="Yes"/>
    <x v="7"/>
    <s v="Monica, Cheryl &amp; Machell"/>
    <s v="Not Open On 12.11"/>
    <x v="1"/>
    <x v="1"/>
    <s v="Not Open On 12.11"/>
    <d v="2018-02-21T00:00:00"/>
    <m/>
  </r>
  <r>
    <x v="14"/>
    <n v="46047"/>
    <s v="ELAHI, MANZOOR"/>
    <s v="MELAHI"/>
    <s v="46047"/>
    <n v="9166952751"/>
    <s v="046047"/>
    <s v="New Rental"/>
    <m/>
    <m/>
    <m/>
    <m/>
    <m/>
    <x v="1"/>
    <s v="Yes"/>
    <x v="10"/>
    <s v="Carol &amp; Tasha"/>
    <s v="Not Open On 12.11"/>
    <x v="1"/>
    <x v="1"/>
    <s v="Not Open On 12.11"/>
    <d v="2022-07-28T00:00:00"/>
    <m/>
  </r>
  <r>
    <x v="14"/>
    <n v="61404"/>
    <s v="Eduardo Rodriguez Jr"/>
    <s v="ERODRIG"/>
    <s v="61404"/>
    <n v="2109841925"/>
    <s v="061404"/>
    <d v="2025-09-02T00:00:00"/>
    <m/>
    <s v="SHOP IS UNKNOWN AND NOT LISTED IN ARMS OR INTELLIFLEET."/>
    <s v="Tech requested an extension on their rental UNTIL OCT 10TH - Contact technician to find out where the van is.  I've called and sent a text no answer will be reach out to his Supervisor, Supervisor listed  in TPMS said he doesn't know who the guy is. "/>
    <m/>
    <m/>
    <x v="0"/>
    <m/>
    <x v="2"/>
    <s v="Carol &amp; Tasha"/>
    <s v="Not Open On 12.11"/>
    <x v="0"/>
    <x v="0"/>
    <s v="Not Open On 12.11"/>
    <d v="2025-08-31T00:00:00"/>
    <m/>
  </r>
  <r>
    <x v="14"/>
    <n v="47201"/>
    <s v="Chockdi Dunham"/>
    <s v="CDONHAM"/>
    <s v="47201"/>
    <n v="7027214001"/>
    <s v="047201"/>
    <d v="2025-09-23T00:00:00"/>
    <s v="Pep Boys 506 s decatur blvd  las vegas, NV  89107"/>
    <s v="CEL on loss of power"/>
    <s v="Still trying to diag wiring issue"/>
    <s v="Yes"/>
    <m/>
    <x v="1"/>
    <s v="Yes"/>
    <x v="14"/>
    <s v="Carol &amp; Tasha"/>
    <s v="Not Open On 12.11"/>
    <x v="0"/>
    <x v="1"/>
    <s v="Not Open On 12.11"/>
    <d v="2007-01-06T00:00:00"/>
    <m/>
  </r>
  <r>
    <x v="14"/>
    <n v="61792"/>
    <s v="ERIC KELLY"/>
    <s v="EKELLY"/>
    <s v="61792"/>
    <n v="3167301420"/>
    <s v="023966"/>
    <d v="2025-10-01T00:00:00"/>
    <s v="MIDWAY MOTORS OF NEWTON, 1124 WASHINGTON RD, NEWTON KS 67114"/>
    <s v="Declined repair"/>
    <s v="Tech need neew van assigned to them ASAP"/>
    <m/>
    <m/>
    <x v="3"/>
    <m/>
    <x v="8"/>
    <s v="Rob &amp; Andrea"/>
    <d v="2025-12-01T00:00:00"/>
    <x v="0"/>
    <x v="1"/>
    <s v="ERIC KELLY"/>
    <d v="2020-07-06T00:00:00"/>
    <m/>
  </r>
  <r>
    <x v="14"/>
    <n v="36780"/>
    <s v="ROBINSON, WALTER"/>
    <s v="WROBINS"/>
    <s v="36780"/>
    <s v="Not-in-TPMS"/>
    <s v="Not-in-TPMS"/>
    <d v="2025-09-22T00:00:00"/>
    <m/>
    <m/>
    <s v="We need to know where the van has been taken before approving the rental extension and the status of the repair. "/>
    <m/>
    <m/>
    <x v="3"/>
    <m/>
    <x v="0"/>
    <s v="Not-in-TPMS"/>
    <s v="Not Open On 12.11"/>
    <x v="0"/>
    <x v="0"/>
    <s v="Not Open On 12.11"/>
    <s v="EitherNewHire or Termed"/>
    <m/>
  </r>
  <r>
    <x v="14"/>
    <n v="36750"/>
    <s v="VICTOR POTVIN"/>
    <s v="VPOTVIN"/>
    <s v="36750"/>
    <s v="Not-in-TPMS"/>
    <s v="Not-in-TPMS"/>
    <s v="New Rental"/>
    <s v="2311 S Air Depot Blvd, Midwest City, OK 73110"/>
    <s v="Transmission"/>
    <s v="Repair van"/>
    <s v="Yes"/>
    <m/>
    <x v="1"/>
    <s v="Yes"/>
    <x v="0"/>
    <s v="Not-in-TPMS"/>
    <s v="Not Open On 12.11"/>
    <x v="1"/>
    <x v="0"/>
    <s v="Not Open On 12.11"/>
    <s v="EitherNewHire or Termed"/>
    <m/>
  </r>
  <r>
    <x v="14"/>
    <n v="61597"/>
    <s v="RUBEN RIOS"/>
    <s v="RRIOS8"/>
    <s v="61597"/>
    <n v="6197070066"/>
    <s v="061597"/>
    <s v="New Rental"/>
    <s v="830 BROADWAY, CHULA VISTA, CA 91911"/>
    <s v="OVERHEATING"/>
    <s v="Repair van"/>
    <s v="Yes"/>
    <m/>
    <x v="1"/>
    <s v="Yes"/>
    <x v="23"/>
    <s v="Carol &amp; Tasha"/>
    <s v="Not Open On 12.11"/>
    <x v="1"/>
    <x v="1"/>
    <s v="Not Open On 12.11"/>
    <d v="2013-10-28T00:00:00"/>
    <m/>
  </r>
  <r>
    <x v="14"/>
    <n v="61192"/>
    <s v="SIRGI STRETOEYE"/>
    <s v="SSTRETO"/>
    <s v="61192"/>
    <n v="3034340716"/>
    <s v="061815"/>
    <s v="New Rental"/>
    <s v="LARRY H. MILLER FORD LAKEWOOD 11595 W 6TH AVE LAKEWOOD CO 80215"/>
    <s v="Transmission"/>
    <s v="Repair van"/>
    <s v="Yes"/>
    <m/>
    <x v="1"/>
    <s v="Yes"/>
    <x v="24"/>
    <s v="Carol &amp; Tasha"/>
    <s v="Not Open On 12.11"/>
    <x v="1"/>
    <x v="1"/>
    <s v="Not Open On 12.11"/>
    <d v="2024-09-08T00:00:00"/>
    <m/>
  </r>
  <r>
    <x v="14"/>
    <n v="23472"/>
    <s v="RISTAU, JOHN"/>
    <s v="JRISTA"/>
    <s v="23472"/>
    <n v="3523593179"/>
    <s v="023472"/>
    <s v="New Rental"/>
    <s v="2035 SW COLLEGE RD, OCALA, FL 34471"/>
    <s v="Coolant Leaking"/>
    <s v="Repair van"/>
    <s v="Yes"/>
    <m/>
    <x v="1"/>
    <s v="Yes"/>
    <x v="9"/>
    <s v="Rob &amp; Andrea"/>
    <s v="Not Open On 12.11"/>
    <x v="1"/>
    <x v="1"/>
    <s v="Not Open On 12.11"/>
    <d v="1999-06-03T00:00:00"/>
    <m/>
  </r>
  <r>
    <x v="14"/>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s v="Monica, Cheryl &amp; Machell"/>
    <s v="Not Open On 12.11"/>
    <x v="0"/>
    <x v="1"/>
    <s v="Not Open On 12.11"/>
    <d v="2025-06-29T00:00:00"/>
    <m/>
  </r>
  <r>
    <x v="14"/>
    <n v="46942"/>
    <s v="JOHNATHAN WILLIAMS"/>
    <s v="JWILLI0"/>
    <s v="46942"/>
    <n v="8708680395"/>
    <s v="023144"/>
    <s v="New Rental"/>
    <m/>
    <s v="New Hire"/>
    <s v="Needs van assigned to tech ASAP"/>
    <s v="Yes"/>
    <m/>
    <x v="0"/>
    <m/>
    <x v="7"/>
    <s v="Monica, Cheryl &amp; Machell"/>
    <s v="Not Open On 12.11"/>
    <x v="1"/>
    <x v="0"/>
    <s v="Not Open On 12.11"/>
    <d v="2025-09-14T00:00:00"/>
    <m/>
  </r>
  <r>
    <x v="14"/>
    <n v="61784"/>
    <s v="FANNELL, NICHOLAS"/>
    <s v="NFANNEL"/>
    <s v="61784"/>
    <n v="7326040003"/>
    <s v="061784"/>
    <d v="2025-10-08T00:00:00"/>
    <s v="PEP BOYS 711 E. FIRST AVENUE ROSELLE NJ 07203"/>
    <s v="BRAKE REPAIRS AND FRONT SUSPENSION REPAIRS."/>
    <s v="Repair van"/>
    <s v="Yes"/>
    <m/>
    <x v="1"/>
    <s v="Yes"/>
    <x v="16"/>
    <s v="Rob &amp; Andrea"/>
    <s v="Not Open On 12.11"/>
    <x v="0"/>
    <x v="1"/>
    <s v="Not Open On 12.11"/>
    <d v="1978-03-27T00:00:00"/>
    <m/>
  </r>
  <r>
    <x v="14"/>
    <n v="23028"/>
    <s v="Ron Jones"/>
    <s v="RJONES2"/>
    <s v="23028"/>
    <n v="9168834798"/>
    <s v="047352"/>
    <d v="2025-09-22T00:00:00"/>
    <s v="FIRESTONE COMPLETE AUTO CARE, 760 IKEA COURT, WEST SACRAMENTO CA 95605"/>
    <s v="Just now in TPMS today - tech is assigned truck #47352. The rental should be opened on the correct truck assigned to the technician 47352"/>
    <s v="Truck 47352 assigned to the technician in TPMS, but it appears to be needing repair - shows an estimate was declined on 8/22 for $6,196.11 -- was it declined or was it repaired? Remove the TPMS truck assignment IF the tech is getting a new van, when will it be in his possession? John Childres-Jen Dyer??"/>
    <s v="Yes"/>
    <m/>
    <x v="1"/>
    <s v="Yes"/>
    <x v="10"/>
    <s v="Carol &amp; Tasha"/>
    <s v="Not Open On 12.11"/>
    <x v="0"/>
    <x v="1"/>
    <s v="Not Open On 12.11"/>
    <d v="2022-06-30T00:00:00"/>
    <m/>
  </r>
  <r>
    <x v="14"/>
    <n v="23875"/>
    <s v="CHAD JONES"/>
    <s v="CJONES1"/>
    <s v="23875"/>
    <n v="8158142916"/>
    <s v="023875"/>
    <d v="2025-10-06T00:00:00"/>
    <m/>
    <s v="Van was broken into"/>
    <s v="Jennifer is there a spare availble?"/>
    <s v="Yes"/>
    <m/>
    <x v="0"/>
    <m/>
    <x v="1"/>
    <s v="Monica, Cheryl &amp; Machell"/>
    <s v="Not Open On 12.11"/>
    <x v="0"/>
    <x v="0"/>
    <s v="Not Open On 12.11"/>
    <d v="2025-09-21T00:00:00"/>
    <m/>
  </r>
  <r>
    <x v="14"/>
    <n v="46949"/>
    <s v="Allen Kuhn"/>
    <s v="Akuhn"/>
    <s v="46949"/>
    <s v="Not-in-TPMS"/>
    <s v="Not-in-TPMS"/>
    <s v="New Rental"/>
    <s v="DANVILLE AUTO SERVICE 605 E MAIN ST DANVILLE IN 46122"/>
    <s v="CEL on brakes soft"/>
    <s v="Repair Van."/>
    <s v="Yes"/>
    <m/>
    <x v="1"/>
    <s v="Yes"/>
    <x v="0"/>
    <e v="#N/A"/>
    <s v="Not Open On 12.11"/>
    <x v="1"/>
    <x v="1"/>
    <s v="Not Open On 12.11"/>
    <d v="2025-08-03T00:00:00"/>
    <m/>
  </r>
  <r>
    <x v="14"/>
    <n v="22391"/>
    <s v="DE GRANGE, RHYEN"/>
    <s v="RDEGRAN"/>
    <s v="22391"/>
    <n v="2089893889"/>
    <s v="036830"/>
    <d v="2025-08-25T00:00:00"/>
    <s v="BLUE WRENCH, 265 N BALTIC PL, MERIDIAN ID 83642"/>
    <s v="Transmission"/>
    <s v="Repair van"/>
    <m/>
    <m/>
    <x v="1"/>
    <s v="Yes"/>
    <x v="20"/>
    <s v="Carol &amp; Tasha"/>
    <s v="Not Open On 12.11"/>
    <x v="0"/>
    <x v="1"/>
    <s v="Not Open On 12.11"/>
    <d v="2021-09-02T00:00:00"/>
    <m/>
  </r>
  <r>
    <x v="14"/>
    <n v="46976"/>
    <s v="DOHERTY, THOMAS"/>
    <s v="TDOHERT"/>
    <s v="46976"/>
    <n v="3012227835"/>
    <s v="046976"/>
    <d v="2025-09-15T00:00:00"/>
    <s v="SPORT CHEVROLET, HONDA INC, 3101 AUTOMOBILE BLVD, SILVER SPRING MD 20904"/>
    <s v="THERE ARE 2 OIL LEAKS, STILL TRYING TO FIGURE OUT WHERE THE OIL LEAK IS COMING FROM."/>
    <s v="Repair Van."/>
    <s v="Yes"/>
    <m/>
    <x v="1"/>
    <s v="Yes"/>
    <x v="5"/>
    <s v="Monica, Cheryl &amp; Machell"/>
    <d v="2025-09-15T00:00:00"/>
    <x v="0"/>
    <x v="1"/>
    <s v="THOMAS DOHERTY"/>
    <d v="2006-11-13T00:00:00"/>
    <m/>
  </r>
  <r>
    <x v="14"/>
    <n v="61842"/>
    <s v="William Every"/>
    <s v="WEVERY1"/>
    <s v="61842"/>
    <n v="5855539662"/>
    <s v="061842"/>
    <s v="New Rental"/>
    <s v="PEP BOYS, 1375 MARKET PLACE DR, HENRIETTA NY 14623"/>
    <s v="VEHICLE IS VABRATING AND MAKING A DRAGING NOISE UNDER ACCELERATION"/>
    <s v="Repair van"/>
    <s v="Yes"/>
    <m/>
    <x v="1"/>
    <s v="Yes"/>
    <x v="22"/>
    <s v="Rob &amp; Andrea"/>
    <s v="Not Open On 12.11"/>
    <x v="1"/>
    <x v="1"/>
    <s v="Not Open On 12.11"/>
    <d v="1993-10-18T00:00:00"/>
    <m/>
  </r>
  <r>
    <x v="15"/>
    <n v="21174"/>
    <s v="SMITH, ALEXANDER"/>
    <s v="ASMITH2"/>
    <s v="21174"/>
    <n v="3347464041"/>
    <s v="021174"/>
    <d v="2025-09-03T00:00:00"/>
    <s v="PEP BOYS, 1749 E MAIN ST, PRATTVILLE AL 36066"/>
    <s v="Trans issue"/>
    <s v="Repair Van"/>
    <s v="Yes"/>
    <m/>
    <x v="1"/>
    <s v="Yes"/>
    <x v="6"/>
    <s v="Rob &amp; Andrea"/>
    <d v="2025-09-03T00:00:00"/>
    <x v="0"/>
    <x v="1"/>
    <s v="ALEXANDER SMITH"/>
    <d v="2024-02-04T00:00:00"/>
    <m/>
  </r>
  <r>
    <x v="15"/>
    <n v="36295"/>
    <s v="EMERSON, ALLAN"/>
    <s v="AEMERSO"/>
    <s v="36295"/>
    <n v="5139570009"/>
    <s v="036295"/>
    <d v="2025-09-08T00:00:00"/>
    <s v="MCCLUSKEY CHEVROLET-GEO INC. 9673 KINGS AUTO MALL RD CINCINNATI OH 452498241"/>
    <s v="Van moved to dealership 9/29 for further diag"/>
    <m/>
    <s v="Yes"/>
    <m/>
    <x v="1"/>
    <s v="Yes"/>
    <x v="4"/>
    <s v="Rob &amp; Andrea"/>
    <d v="2025-09-08T00:00:00"/>
    <x v="0"/>
    <x v="1"/>
    <s v="ALLAN EMERSON"/>
    <d v="2021-12-09T00:00:00"/>
    <m/>
  </r>
  <r>
    <x v="15"/>
    <n v="46210"/>
    <s v="Brandon Webb"/>
    <s v="BWEBB4"/>
    <s v="46210"/>
    <n v="5122281385"/>
    <s v="046210"/>
    <s v="New Rental"/>
    <s v="3301 N U.S. HWY 281, MARBLE FALLS, TX 78654, USA"/>
    <s v="SMOKING AND OVERHEATING."/>
    <s v="Repair van"/>
    <s v="Yes"/>
    <m/>
    <x v="1"/>
    <s v="Yes"/>
    <x v="2"/>
    <s v="Carol &amp; Tasha"/>
    <d v="2025-12-01T00:00:00"/>
    <x v="1"/>
    <x v="1"/>
    <s v="BRANDON WEBB"/>
    <d v="2018-12-26T00:00:00"/>
    <m/>
  </r>
  <r>
    <x v="15"/>
    <n v="46622"/>
    <s v="GEORGE HORIATES"/>
    <s v="GHORIAT"/>
    <s v="46622"/>
    <n v="2397371127"/>
    <s v="046622"/>
    <d v="2025-07-29T00:00:00"/>
    <s v="PEP BOYS, 1820 S DEL PRADO BLVD, CAPE CORAL FL 33990"/>
    <s v="Called Pep Boys truck is there have to wat until Monday to follow up"/>
    <s v="Where is the truck and what is wrong with it? This makes no sense - since July?  Have to wait until Monday to get details"/>
    <m/>
    <m/>
    <x v="1"/>
    <s v="Yes"/>
    <x v="9"/>
    <s v="Rob &amp; Andrea"/>
    <d v="2025-07-29T00:00:00"/>
    <x v="0"/>
    <x v="1"/>
    <s v="GEORGE HORIATES"/>
    <d v="2025-06-08T00:00:00"/>
    <m/>
  </r>
  <r>
    <x v="15"/>
    <n v="47374"/>
    <s v="TRAN, HAI"/>
    <s v="HTRAN"/>
    <s v="47374"/>
    <n v="7039530251"/>
    <s v="047374"/>
    <d v="2025-09-24T00:00:00"/>
    <s v="BOMNIN CHEVROLET MANASSAS, 8000 SUDLEY RD, MANASSAS VA 20109"/>
    <s v="VEHICLE IS JUMPING AND SHIFTING CORRECTLY AFTER PICKUP"/>
    <s v="New rental"/>
    <s v="Yes"/>
    <m/>
    <x v="1"/>
    <s v="Yes"/>
    <x v="5"/>
    <s v="Monica, Cheryl &amp; Machell"/>
    <d v="2025-09-25T00:00:00"/>
    <x v="0"/>
    <x v="1"/>
    <s v="HAI TRAN"/>
    <d v="2022-03-02T00:00:00"/>
    <m/>
  </r>
  <r>
    <x v="15"/>
    <n v="36317"/>
    <s v="ISIAH LEWIS"/>
    <s v="ILEWIS"/>
    <s v="36317"/>
    <n v="4704696443"/>
    <s v="036317"/>
    <s v="New Rental"/>
    <s v="FIRESTONE COMPLETE AUTO CARE 6341 ARBOR PLACE BLVD DOUGLASVILLE GA 30135 "/>
    <s v="tech picked up van and it's still leaking fuel"/>
    <s v="Repair van"/>
    <s v="Yes"/>
    <m/>
    <x v="1"/>
    <s v="Yes"/>
    <x v="6"/>
    <s v="Rob &amp; Andrea"/>
    <s v="Not Open On 12.11"/>
    <x v="1"/>
    <x v="1"/>
    <s v="Not Open On 12.11"/>
    <d v="2013-03-04T00:00:00"/>
    <m/>
  </r>
  <r>
    <x v="15"/>
    <n v="23598"/>
    <s v="JAMES SHAUB"/>
    <s v="JSHAUB0"/>
    <s v="23598"/>
    <n v="7179167608"/>
    <s v="023598"/>
    <d v="2025-09-26T00:00:00"/>
    <s v="FAULKNER CHEVROLET, INC., P O BOX 4308, LANCASTER PA 17604"/>
    <s v="CEL on loss of power"/>
    <s v="Repair van"/>
    <s v="Yes"/>
    <m/>
    <x v="1"/>
    <s v="Yes"/>
    <x v="11"/>
    <s v="Monica, Cheryl &amp; Machell"/>
    <s v="Not Open On 12.11"/>
    <x v="0"/>
    <x v="1"/>
    <s v="Not Open On 12.11"/>
    <d v="2011-02-09T00:00:00"/>
    <m/>
  </r>
  <r>
    <x v="15"/>
    <n v="22383"/>
    <s v="REED, JIM"/>
    <s v="JREED22"/>
    <s v="22383"/>
    <n v="5413163601"/>
    <s v="022383"/>
    <s v="New Rental"/>
    <s v="PRAIRIE ROAD AUTOMOTIVE 89925 PRAIRIE ROAD EUGENE OR 97402"/>
    <s v="CEL IS ON"/>
    <s v="Repair van"/>
    <s v="Yes"/>
    <m/>
    <x v="1"/>
    <s v="Yes"/>
    <x v="20"/>
    <s v="Carol &amp; Tasha"/>
    <s v="Not Open On 12.11"/>
    <x v="1"/>
    <x v="1"/>
    <s v="Not Open On 12.11"/>
    <d v="2000-08-18T00:00:00"/>
    <m/>
  </r>
  <r>
    <x v="15"/>
    <n v="36108"/>
    <s v="GOMEZ, JOHN"/>
    <s v="JGOMEZ"/>
    <s v="36108"/>
    <s v="Not-in-TPMS"/>
    <s v="Not-in-TPMS"/>
    <m/>
    <s v="Rental - JGOMEZ in rental - Van location is unknown - need to find out where this van is - no PO open in Holman except for the rental PO (Last known location is: 12392 EASTLINE ROAD, TRENTON, TX, 75490)"/>
    <s v="Tech does not have a permanent van assignment - this truck was used as a random truck assignment- Tech needs a permanent van"/>
    <s v="Find a permanent van for this tech"/>
    <s v="Yes"/>
    <m/>
    <x v="1"/>
    <s v="Yes"/>
    <x v="0"/>
    <s v="Not-in-TPMS"/>
    <s v="Not Open On 12.11"/>
    <x v="0"/>
    <x v="0"/>
    <s v="Not Open On 12.11"/>
    <s v="EitherNewHire or Termed"/>
    <m/>
  </r>
  <r>
    <x v="15"/>
    <n v="46835"/>
    <s v="HARTLEY, JONATHAN"/>
    <s v="JHARTLE"/>
    <s v="46835"/>
    <n v="8287230074"/>
    <s v="046835"/>
    <m/>
    <s v="DALE EARNHART CHEVROLET, PO BOX 1250, NEWTON NC 28658 - no estimate since 8/27 "/>
    <s v="Tech in rental - repair at Chevrolet - has no estimate to approve"/>
    <s v="Get van repaired and tech out of rental "/>
    <s v="Yes"/>
    <m/>
    <x v="1"/>
    <s v="Yes"/>
    <x v="4"/>
    <s v="Rob &amp; Andrea"/>
    <s v="Not Open On 12.11"/>
    <x v="0"/>
    <x v="1"/>
    <s v="Not Open On 12.11"/>
    <d v="2024-07-28T00:00:00"/>
    <m/>
  </r>
  <r>
    <x v="15"/>
    <s v="36702_x000a_"/>
    <s v="Michael Marquez"/>
    <s v="MMARQUE"/>
    <s v="36702_x000a_"/>
    <n v="5596016405"/>
    <s v="036702"/>
    <s v="New Rental"/>
    <s v="PEP BOYS 3015 S MOONEY BLVD VISALIA CA 93277"/>
    <s v="CEL IS ON and OIL PRESSURE SWITCH NOT WORKING."/>
    <s v="Repair van"/>
    <s v="Yes"/>
    <m/>
    <x v="1"/>
    <s v="Yes"/>
    <x v="14"/>
    <s v="Carol &amp; Tasha"/>
    <s v="Not Open On 12.11"/>
    <x v="1"/>
    <x v="1"/>
    <s v="Not Open On 12.11"/>
    <d v="2019-08-28T00:00:00"/>
    <m/>
  </r>
  <r>
    <x v="15"/>
    <n v="61621"/>
    <s v="MICHAEL PREFONTAINE"/>
    <s v="MPREFON"/>
    <s v="61621"/>
    <n v="9512756547"/>
    <s v="061621"/>
    <d v="2025-09-24T00:00:00"/>
    <s v="GOSCH FORD OF TEMECULA 26895 YNEZ RD TEMECULA CA 92591"/>
    <s v="Trans issue"/>
    <s v="Missing TRANSMISSION HAS REVERSE AND 1ST GEARS ONLY."/>
    <s v="Yes"/>
    <m/>
    <x v="1"/>
    <s v="Yes"/>
    <x v="23"/>
    <s v="Carol &amp; Tasha"/>
    <s v="Not Open On 12.11"/>
    <x v="0"/>
    <x v="1"/>
    <s v="Not Open On 12.11"/>
    <d v="2009-06-01T00:00:00"/>
    <m/>
  </r>
  <r>
    <x v="15"/>
    <n v="37424"/>
    <s v="PEREZ, JOSEPH"/>
    <s v="JPEREZ3"/>
    <s v="37424"/>
    <s v="Not-in-TPMS"/>
    <s v="Not-in-TPMS"/>
    <d v="2025-07-11T00:00:00"/>
    <s v="Rental is on 37424 but tech is assigned 21192 - 21192 is in the shop"/>
    <m/>
    <s v="21192 needs to have decision reversed - install transmission and get it back to the tech asap Trans approved 10/8 "/>
    <s v="Yes"/>
    <m/>
    <x v="1"/>
    <s v="Yes"/>
    <x v="0"/>
    <s v="Not-in-TPMS"/>
    <s v="Not Open On 12.11"/>
    <x v="0"/>
    <x v="0"/>
    <s v="Not Open On 12.11"/>
    <s v="EitherNewHire or Termed"/>
    <m/>
  </r>
  <r>
    <x v="15"/>
    <n v="61310"/>
    <s v="SEDIQULLAH QADERI"/>
    <s v="SQADERI"/>
    <s v="61310"/>
    <n v="5715808844"/>
    <s v="061310"/>
    <d v="2025-08-06T00:00:00"/>
    <s v="KOONS WOODBRIDGE FORD, 13779 NOBLEWOOD PLAZA, WOODBRIDGE VA 22193"/>
    <s v="BRKS DO NOT WORK PROPERLY, PASS DOOR HANDLE DOES NOT OPEN FROM OUTSIDE, DRVR SIDE SEAT HAS A BRKN SPRING_x000a_"/>
    <m/>
    <m/>
    <m/>
    <x v="1"/>
    <s v="Yes"/>
    <x v="5"/>
    <s v="Monica, Cheryl &amp; Machell"/>
    <s v="Not Open On 12.11"/>
    <x v="0"/>
    <x v="1"/>
    <s v="Not Open On 12.11"/>
    <d v="2017-01-09T00:00:00"/>
    <m/>
  </r>
  <r>
    <x v="15"/>
    <n v="23548"/>
    <s v="Kylen Harris"/>
    <s v="KHARRI3"/>
    <s v="23548"/>
    <n v="4236473059"/>
    <s v="046791"/>
    <s v="New Rental"/>
    <s v="106 market place blvd knoxville, TN  37922"/>
    <s v="CHECK ENGINE LIGHT ON AND RUNNING ROUGH"/>
    <s v="Repair van, Tech is not assigned van in AMS"/>
    <s v="Yes"/>
    <m/>
    <x v="1"/>
    <s v="Yes"/>
    <x v="4"/>
    <s v="Rob &amp; Andrea"/>
    <s v="Not Open On 12.11"/>
    <x v="1"/>
    <x v="1"/>
    <s v="Not Open On 12.11"/>
    <d v="2021-01-29T00:00:00"/>
    <m/>
  </r>
  <r>
    <x v="15"/>
    <n v="46226"/>
    <s v="RISEKHIL, MOHAMMAD"/>
    <s v="MRISEKH"/>
    <s v="46226"/>
    <n v="5129988368"/>
    <s v="046226"/>
    <d v="2025-09-16T00:00:00"/>
    <s v="PEP BOYS, 8917 RESEARCH BLVD, AUSTIN TX 78758"/>
    <s v="TRANSMISSION SLIPS AFTER TUNE UP,REPAIR,"/>
    <m/>
    <m/>
    <m/>
    <x v="1"/>
    <s v="Yes"/>
    <x v="2"/>
    <s v="Carol &amp; Tasha"/>
    <s v="Not Open On 12.11"/>
    <x v="0"/>
    <x v="1"/>
    <s v="Not Open On 12.11"/>
    <d v="2021-03-17T00:00:00"/>
    <m/>
  </r>
  <r>
    <x v="15"/>
    <n v="37223"/>
    <s v="Ladarrien Auzenne"/>
    <s v="LAUZENN"/>
    <s v="37223"/>
    <n v="8178195263"/>
    <s v="037386"/>
    <m/>
    <s v="TABER AUTOMOTIVE, 1520 NW LOOP 286, PARIS TX 75460"/>
    <s v="Van has been ready since mid September"/>
    <s v="Where is the truck and what is wrong with it?  Tech is a new hire and may have never been notified his van is ready , I notified Brandon to get his truck and out of the rental"/>
    <m/>
    <m/>
    <x v="3"/>
    <m/>
    <x v="15"/>
    <s v="Carol &amp; Tasha"/>
    <s v="Not Open On 12.11"/>
    <x v="0"/>
    <x v="1"/>
    <s v="Not Open On 12.11"/>
    <d v="2025-07-20T00:00:00"/>
    <m/>
  </r>
  <r>
    <x v="15"/>
    <n v="46961"/>
    <s v="CRAWFORD, LAVER"/>
    <s v="LCRAWFO"/>
    <s v="46961"/>
    <n v="9482233344"/>
    <s v="046961"/>
    <d v="2025-06-17T00:00:00"/>
    <s v="van 46961 was assigned to the tech previously - "/>
    <s v="Declined repair"/>
    <s v="Rob Anderson - van repair shows declined on 6/26, but the amount declined is unclear in the Holman PO - should this be reconsidered since the tech is STILL IN A RENTAL? Tech needs a permanent van assignment asap! "/>
    <s v="Yes"/>
    <m/>
    <x v="1"/>
    <s v="Yes"/>
    <x v="13"/>
    <s v="Rob &amp; Andrea"/>
    <d v="2025-06-19T00:00:00"/>
    <x v="0"/>
    <x v="1"/>
    <s v="LAVER CRAWFORD"/>
    <d v="2025-04-13T00:00:00"/>
    <m/>
  </r>
  <r>
    <x v="15"/>
    <n v="47076"/>
    <s v="BERNARD PHELPS"/>
    <s v="BPHELP1"/>
    <s v="47076"/>
    <n v="6073214727"/>
    <s v="037322"/>
    <d v="2025-08-19T00:00:00"/>
    <s v="BUCKLEY AUTOMOTIVE INC, 3157 LAKE RD, HORSEHEADS NY 14845"/>
    <s v="NEEDS A TRANSMISSION . HAS AN INTERNAL ISSUE."/>
    <s v="Repair van"/>
    <s v="Yes"/>
    <m/>
    <x v="1"/>
    <s v="Yes"/>
    <x v="22"/>
    <s v="Rob &amp; Andrea"/>
    <s v="Not Open On 12.11"/>
    <x v="0"/>
    <x v="1"/>
    <s v="Not Open On 12.11"/>
    <d v="2000-01-24T00:00:00"/>
    <m/>
  </r>
  <r>
    <x v="15"/>
    <n v="61015"/>
    <s v="SOKOLOWSKI, BERNARD"/>
    <s v="BSOKOLO"/>
    <s v="61015"/>
    <n v="7249536540"/>
    <s v="061016"/>
    <d v="2025-07-24T00:00:00"/>
    <s v="Tech in rental since 7/24 - is the van here: PEP BOYS 20229 ROUTE 19, CRANBERRY TWP, PA, 16066"/>
    <s v="Where is this van? Tech rental on 7/24 but no repair scheduled"/>
    <s v="Find van, get repair estimate"/>
    <s v="Yes"/>
    <m/>
    <x v="1"/>
    <s v="Yes"/>
    <x v="4"/>
    <s v="Rob &amp; Andrea"/>
    <s v="Not Open On 12.11"/>
    <x v="0"/>
    <x v="1"/>
    <s v="Not Open On 12.11"/>
    <d v="2001-12-30T00:00:00"/>
    <m/>
  </r>
  <r>
    <x v="15"/>
    <n v="46252"/>
    <s v="WEST, GREG"/>
    <s v="GWEST"/>
    <s v="46252"/>
    <n v="5052095142"/>
    <s v="061478"/>
    <d v="2025-09-05T00:00:00"/>
    <s v="No shop Listed"/>
    <m/>
    <s v="Jen/John, was truck 46252 delivered to this tech yet?"/>
    <s v="Yes"/>
    <m/>
    <x v="1"/>
    <s v="Yes"/>
    <x v="23"/>
    <s v="Carol &amp; Tasha"/>
    <s v="Not Open On 12.11"/>
    <x v="0"/>
    <x v="1"/>
    <s v="Not Open On 12.11"/>
    <d v="2019-06-10T00:00:00"/>
    <m/>
  </r>
  <r>
    <x v="15"/>
    <n v="23028"/>
    <s v="RON JONES"/>
    <s v="RJONES2"/>
    <s v="23028"/>
    <n v="9168834798"/>
    <s v="047352"/>
    <s v="New Rental"/>
    <s v="FIRESTONE COMPLETE AUTO CARE, 760 IKEA COURT, WEST SACRAMENTO CA 95605"/>
    <s v="NOISE WHEN TURNING AND BRAKING."/>
    <s v="Repair van"/>
    <s v="Yes"/>
    <m/>
    <x v="1"/>
    <s v="Yes"/>
    <x v="10"/>
    <s v="Carol &amp; Tasha"/>
    <s v="Not Open On 12.11"/>
    <x v="1"/>
    <x v="1"/>
    <s v="Not Open On 12.11"/>
    <d v="2022-06-30T00:00:00"/>
    <m/>
  </r>
  <r>
    <x v="15"/>
    <n v="61319"/>
    <s v="Abdul Atta"/>
    <s v="AATTA"/>
    <s v="61319"/>
    <n v="5715874426"/>
    <s v="061319"/>
    <s v="New Rental"/>
    <s v="PEP BOYS, 1641 WIGGLESWORTH WAY, WOODBRIDGE VA 22191"/>
    <s v="VEHICLE IS DEAD."/>
    <s v="I'm digging on in this one, Pep Boys is installing a new battery as soon as tech get's there, declining the rental "/>
    <s v="Yes"/>
    <m/>
    <x v="0"/>
    <m/>
    <x v="5"/>
    <s v="Monica, Cheryl &amp; Machell"/>
    <s v="Not Open On 12.11"/>
    <x v="1"/>
    <x v="1"/>
    <s v="Not Open On 12.11"/>
    <d v="2020-10-07T00:00:00"/>
    <m/>
  </r>
  <r>
    <x v="15"/>
    <n v="46837"/>
    <s v="SAMMONS, ALEX"/>
    <s v="ASAMMON"/>
    <s v="46837"/>
    <s v="Not-in-TPMS"/>
    <s v="Not-in-TPMS"/>
    <d v="2025-09-03T00:00:00"/>
    <s v="New Hire - no permanent van assignement - Move van from: PEP BOYS, 215 BOARDMAN POLAND RD, BOARDMAN OH 44512 - to 5844 E. P Ridge Road Apt 6 Huntington, WV"/>
    <s v="No van assigned in TPMS; Tech is in rental - van is in "/>
    <s v="Assign this van to ASAMMON and schedule transportation to get the van to him "/>
    <s v="Yes"/>
    <m/>
    <x v="1"/>
    <s v="Yes"/>
    <x v="0"/>
    <e v="#N/A"/>
    <s v="Not Open On 12.11"/>
    <x v="0"/>
    <x v="0"/>
    <s v="Not Open On 12.11"/>
    <s v="EitherNewHire or Termed"/>
    <m/>
  </r>
  <r>
    <x v="15"/>
    <n v="61605"/>
    <s v="LARMAY, KENNETH"/>
    <s v="KLARMAY"/>
    <s v="61605"/>
    <n v="5205960052"/>
    <s v="061610"/>
    <d v="2025-07-09T00:00:00"/>
    <s v="PEP BOYS, 4275 W INA RD, TUCSON AZ 85741"/>
    <s v="RAD FAN ASSEMBLY - PARTS - ONE FAN BINDING CAUSIE FUSE TO BLOW,"/>
    <s v="trying to find out status of van "/>
    <m/>
    <m/>
    <x v="1"/>
    <s v="No Rental Request on File - 10/10"/>
    <x v="23"/>
    <s v="Carol &amp; Tasha"/>
    <s v="Not Open On 12.11"/>
    <x v="0"/>
    <x v="1"/>
    <s v="Not Open On 12.11"/>
    <d v="2024-12-15T00:00:00"/>
    <m/>
  </r>
  <r>
    <x v="15"/>
    <s v="37039_x000a_"/>
    <s v="RAYMON FARMER"/>
    <s v="RFARMER"/>
    <s v="37039_x000a_"/>
    <s v="Not-in-TPMS"/>
    <s v="Not-in-TPMS"/>
    <s v="New Rental"/>
    <m/>
    <s v="New Hire"/>
    <s v="TECH NEEDS A RENTAL FROM 10/9-10/17 SETUP"/>
    <s v="Yes"/>
    <m/>
    <x v="1"/>
    <s v="Yes"/>
    <x v="0"/>
    <e v="#N/A"/>
    <s v="Not Open On 12.11"/>
    <x v="1"/>
    <x v="0"/>
    <s v="Not Open On 12.11"/>
    <s v="EitherNewHire or Termed"/>
    <m/>
  </r>
  <r>
    <x v="15"/>
    <n v="61275"/>
    <s v="Taylor Carlton"/>
    <s v="TCARLTO"/>
    <s v="61275"/>
    <n v="5035190109"/>
    <s v="061275"/>
    <d v="2025-09-29T00:00:00"/>
    <s v="NA"/>
    <s v="New Hire has not received truck."/>
    <s v="New Hire waiting truck delivery, reccommend 10 day extension."/>
    <s v="Yes"/>
    <m/>
    <x v="1"/>
    <s v="Yes"/>
    <x v="20"/>
    <s v="Carol &amp; Tasha"/>
    <s v="Not Open On 12.11"/>
    <x v="0"/>
    <x v="0"/>
    <s v="Not Open On 12.11"/>
    <d v="2025-09-07T00:00:00"/>
    <m/>
  </r>
  <r>
    <x v="15"/>
    <n v="23862"/>
    <s v="COUCH, VAN"/>
    <s v="VCOUCH"/>
    <s v="23862"/>
    <n v="3312407987"/>
    <s v="023862"/>
    <d v="2025-08-07T00:00:00"/>
    <s v="Tech picked up and brought back on 9/5 - AC repair was at PEP BOYS, 17015 TORRENCE AVE, LANSING IL 60438"/>
    <s v="Calling to find out status"/>
    <s v="Went back in the shop on 9/5 - no purchase order - we don't know where this is / Reached out to Van Couch to understand his rental situation - 10/3 / Van reports that Pep Boys states they havent had time for someone to look at it. Calling Pep Boy's"/>
    <s v="Yes"/>
    <m/>
    <x v="1"/>
    <s v="Yes"/>
    <x v="1"/>
    <s v="Monica, Cheryl &amp; Machell"/>
    <d v="2025-09-05T00:00:00"/>
    <x v="0"/>
    <x v="1"/>
    <s v="VAN COUCH"/>
    <d v="2021-03-18T00:00:00"/>
    <m/>
  </r>
  <r>
    <x v="16"/>
    <n v="21573"/>
    <s v="Andrew Parker"/>
    <s v="APARKER"/>
    <s v="21573"/>
    <s v="Not-in-TPMS"/>
    <s v="Not-in-TPMS"/>
    <d v="2025-09-11T00:00:00"/>
    <s v="PEP BOYS 4275 W INA RD TUCSON AZ 85741"/>
    <s v="Maintenance and repair."/>
    <s v="Tech requested for rental extension"/>
    <s v="Yes"/>
    <m/>
    <x v="1"/>
    <s v="Yes"/>
    <x v="0"/>
    <e v="#N/A"/>
    <s v="Not Open On 12.11"/>
    <x v="0"/>
    <x v="0"/>
    <s v="Not Open On 12.11"/>
    <s v="EitherNewHire or Termed"/>
    <m/>
  </r>
  <r>
    <x v="16"/>
    <n v="6633"/>
    <s v="SALVADOR, ANTHONY"/>
    <s v="ASALVAD"/>
    <s v="6633"/>
    <n v="6195720714"/>
    <s v="006633"/>
    <s v="New Rental"/>
    <s v="PEP BOYS 3332 SAN FERNANDO RD LOS ANGELES CA 90065"/>
    <s v="DRIVER STATES THAT VEHICLE BEGINS TO SHAKE WHILE DRIVING DOWN THE ROAD AT HIGHWAY SPEEDS, PASSENGER HEADLIGHT IS OUT, AND THAT THE A/C DOES NOT WORK AT CERTAIN TIMES CUTTING OUT MOSTLY WHEN PRESSING THE ACCELERATOR"/>
    <s v="Repair Van"/>
    <s v="Yes"/>
    <m/>
    <x v="1"/>
    <s v="Yes"/>
    <x v="3"/>
    <s v="Carol &amp; Tasha"/>
    <d v="2025-10-10T00:00:00"/>
    <x v="1"/>
    <x v="1"/>
    <s v="ANTHONY SALVADOR"/>
    <d v="2025-06-22T00:00:00"/>
    <m/>
  </r>
  <r>
    <x v="16"/>
    <n v="21231"/>
    <s v="Barry Redd"/>
    <s v="BREDD"/>
    <s v="21231"/>
    <s v="Not-in-TPMS"/>
    <s v="Not-in-TPMS"/>
    <s v="New Rental"/>
    <s v="PEP BOYS, 3720 CAPITOL BLVD, RALEIGH NC 27604"/>
    <s v="STALLS OUT WHEN DRIVING."/>
    <s v="Repair van"/>
    <s v="Yes"/>
    <m/>
    <x v="1"/>
    <s v="Yes"/>
    <x v="0"/>
    <e v="#N/A"/>
    <s v="Not Open On 12.11"/>
    <x v="1"/>
    <x v="0"/>
    <s v="Not Open On 12.11"/>
    <s v="EitherNewHire or Termed"/>
    <m/>
  </r>
  <r>
    <x v="16"/>
    <n v="23718"/>
    <s v="David Amezcua"/>
    <s v="DAMEZCU"/>
    <s v="23718"/>
    <n v="7608024522"/>
    <s v="023718"/>
    <s v="New Rental"/>
    <s v="FIRESTONE COMPLETE AUTO CARE, 82323 US HIGHWAY 111, INDIO CA 92201"/>
    <s v="CEL IS ON W/S CRACKED"/>
    <s v="Repair van"/>
    <s v="Yes"/>
    <m/>
    <x v="1"/>
    <s v="Yes"/>
    <x v="23"/>
    <s v="Carol &amp; Tasha"/>
    <s v="Not Open On 12.11"/>
    <x v="1"/>
    <x v="0"/>
    <s v="Not Open On 12.11"/>
    <d v="2025-08-31T00:00:00"/>
    <m/>
  </r>
  <r>
    <x v="16"/>
    <n v="47280"/>
    <s v="HARLEY BROWN"/>
    <s v="HBROWN"/>
    <s v="47280"/>
    <n v="5097011324"/>
    <s v="047280"/>
    <s v="New Rental"/>
    <s v="SCOTTY'S AUTO REPAIR, 1625 E WHEELER RD, MOSES LAKE WA 98827"/>
    <s v=" CHECK ENGINE LIGHT/ DIES"/>
    <s v="Repair Van "/>
    <s v="Yes"/>
    <m/>
    <x v="1"/>
    <s v="Yes"/>
    <x v="20"/>
    <s v="Carol &amp; Tasha"/>
    <d v="2025-12-10T00:00:00"/>
    <x v="1"/>
    <x v="1"/>
    <s v="HARLEY BROWN"/>
    <d v="2024-12-22T00:00:00"/>
    <m/>
  </r>
  <r>
    <x v="16"/>
    <n v="37118"/>
    <s v="DELACRUZ, ISAAC"/>
    <s v="IDELACR"/>
    <s v="37118"/>
    <n v="6074422250"/>
    <s v="037118"/>
    <s v="New Rental"/>
    <m/>
    <s v="New Hire"/>
    <s v="Tech needs RENTAL FOR TRAINING"/>
    <s v="Yes"/>
    <m/>
    <x v="1"/>
    <s v="Yes"/>
    <x v="15"/>
    <s v="Carol &amp; Tasha"/>
    <s v="Not Open On 12.11"/>
    <x v="1"/>
    <x v="0"/>
    <s v="Not Open On 12.11"/>
    <d v="2025-09-21T00:00:00"/>
    <m/>
  </r>
  <r>
    <x v="16"/>
    <n v="21980"/>
    <s v="JAMES OBRIEN"/>
    <s v="JOBRIEN"/>
    <s v="21980"/>
    <n v="4196545005"/>
    <s v="021980"/>
    <s v="New Rental"/>
    <s v="GDYR AUTO SERVICE CTR #6555, 2220 S REYNOLDS RD, TOLEDO OH 43614"/>
    <s v="No Start."/>
    <s v="Repair Van "/>
    <s v="Yes"/>
    <m/>
    <x v="1"/>
    <s v="Yes"/>
    <x v="25"/>
    <s v="Monica, Cheryl &amp; Machell"/>
    <d v="2025-12-10T00:00:00"/>
    <x v="1"/>
    <x v="1"/>
    <s v="JAMES OBRIEN"/>
    <d v="2024-01-28T00:00:00"/>
    <m/>
  </r>
  <r>
    <x v="16"/>
    <n v="36161"/>
    <s v="KENTEREL GREGOR"/>
    <s v="KGREGOR"/>
    <s v="36161"/>
    <n v="5028302709"/>
    <s v="036161"/>
    <s v="New Rental"/>
    <s v="PEP BOYS, 1001 BRECKENRIDGE LN, LOUISVILLE KY 40207"/>
    <s v="Maintenance and repair."/>
    <s v="Repair van"/>
    <s v="Yes"/>
    <m/>
    <x v="1"/>
    <s v="Yes"/>
    <x v="4"/>
    <s v="Rob &amp; Andrea"/>
    <s v="Not Open On 12.11"/>
    <x v="1"/>
    <x v="0"/>
    <s v="Not Open On 12.11"/>
    <d v="2025-08-24T00:00:00"/>
    <m/>
  </r>
  <r>
    <x v="16"/>
    <n v="22368"/>
    <s v="Mark Polite"/>
    <s v="MPOLITE"/>
    <s v="22368"/>
    <n v="5746214542"/>
    <s v="022368"/>
    <d v="2025-10-10T00:00:00"/>
    <s v="BEST ONE 2150 N. OAK DRIVE, PLYMOUTH, INDIANA 46563"/>
    <s v="Truck was just delivered to NH tech Mark Polite, he stated truck is misfiring and the stabiltrak light is on, tech is driving it to a shop. No Uber available in this market, requesting spare. "/>
    <s v="Repair van"/>
    <s v="Yes"/>
    <m/>
    <x v="1"/>
    <s v="Yes"/>
    <x v="17"/>
    <s v="Monica, Cheryl &amp; Machell"/>
    <d v="2025-12-08T00:00:00"/>
    <x v="0"/>
    <x v="0"/>
    <s v="MARK POLITE"/>
    <d v="2025-08-31T00:00:00"/>
    <m/>
  </r>
  <r>
    <x v="16"/>
    <n v="36056"/>
    <s v="Mustafa Ebadi"/>
    <s v="MEBADI"/>
    <s v="36056"/>
    <n v="3017930671"/>
    <s v="036056"/>
    <d v="2025-07-18T00:00:00"/>
    <s v=" PEP BOYS 1641 WIGGLESWORTH WAY WOODBRIDGE VA 22191"/>
    <s v="May have registration issues need to check with Jennifer"/>
    <s v="May have registration issues need to check with Jennifer"/>
    <s v="Yes"/>
    <m/>
    <x v="1"/>
    <s v="Yes"/>
    <x v="5"/>
    <s v="Monica, Cheryl &amp; Machell"/>
    <d v="2025-07-18T00:00:00"/>
    <x v="0"/>
    <x v="1"/>
    <s v="MUSTAFA EBADI"/>
    <d v="2022-04-07T00:00:00"/>
    <m/>
  </r>
  <r>
    <x v="16"/>
    <n v="61137"/>
    <s v="GOSSELIN, TIMOTHY"/>
    <s v="TGOSSEL"/>
    <s v="61137"/>
    <n v="2073308276"/>
    <n v="0"/>
    <d v="2025-07-08T00:00:00"/>
    <s v="7/7/25 - Declined repair - $7,010.66 at DARLINGS BRUNSWICK FORD, 262 BATH RD, BRUNSWICK ME 040112619"/>
    <s v="Declined repair for $7K but no solution deployed since 7/7 - tech still in the rental since then! "/>
    <s v="Need a new van for this tech - John C and Jen Dyer"/>
    <s v="Yes"/>
    <m/>
    <x v="1"/>
    <s v="Yes"/>
    <x v="22"/>
    <s v="Rob &amp; Andrea"/>
    <d v="2025-12-06T00:00:00"/>
    <x v="0"/>
    <x v="1"/>
    <s v="TIMOTHY GOSSELIN"/>
    <d v="2017-05-30T00:00:00"/>
    <m/>
  </r>
  <r>
    <x v="16"/>
    <n v="46440"/>
    <s v="Rosendo Madero"/>
    <s v="RMADERO"/>
    <s v="46440"/>
    <n v="9516272408"/>
    <s v="046440"/>
    <s v="New Rental"/>
    <s v="AAMCO TRANS 14708 ARROW ROUTE, FONTANA, CA 92335,"/>
    <s v="Trans Issue"/>
    <s v="Repair Van "/>
    <s v="Yes"/>
    <m/>
    <x v="1"/>
    <s v="Yes"/>
    <x v="3"/>
    <s v="Carol &amp; Tasha"/>
    <s v="Not Open On 12.11"/>
    <x v="1"/>
    <x v="1"/>
    <s v="Not Open On 12.11"/>
    <d v="2005-03-07T00:00:00"/>
    <m/>
  </r>
  <r>
    <x v="16"/>
    <n v="36066"/>
    <s v="Aaron Weaver-Cooper"/>
    <s v="AWEAVER"/>
    <s v="36066"/>
    <s v="Not-in-TPMS"/>
    <s v="Not-in-TPMS"/>
    <d v="2025-10-02T00:00:00"/>
    <s v="PEP BOYS 1230 N MILITARY HWY NORFOLK VA 23502"/>
    <s v="CHECK ENGINE LIGHT ON. VEHICLE STRUGGLING TO ACCELERATE"/>
    <s v="Tech requested for rental extension (THEY HAD TO ORDER THE MAF SENSOR CAUSING DELAYS. JUST NEEDS 1 DAY ADDED)"/>
    <s v="Yes"/>
    <m/>
    <x v="1"/>
    <s v="Yes"/>
    <x v="0"/>
    <e v="#N/A"/>
    <s v="Not Open On 12.11"/>
    <x v="0"/>
    <x v="0"/>
    <s v="Not Open On 12.11"/>
    <s v="EitherNewHire or Termed"/>
    <m/>
  </r>
  <r>
    <x v="16"/>
    <n v="37377"/>
    <s v="TAIWAN ROBINSON"/>
    <s v="TROBINS "/>
    <s v="37377"/>
    <s v="Not-in-TPMS"/>
    <s v="Not-in-TPMS"/>
    <d v="2025-09-30T00:00:00"/>
    <s v="Pep Boy's - 2418 Laurens Rd, Greenville, SC 29607"/>
    <s v="New Hire"/>
    <s v="Tech requested for rental extension"/>
    <s v="Yes"/>
    <m/>
    <x v="1"/>
    <s v="Yes"/>
    <x v="0"/>
    <e v="#N/A"/>
    <s v="Not Open On 12.11"/>
    <x v="0"/>
    <x v="0"/>
    <s v="Not Open On 12.11"/>
    <s v="EitherNewHire or Termed"/>
    <m/>
  </r>
  <r>
    <x v="16"/>
    <n v="46607"/>
    <s v="DANIEL WHITE"/>
    <s v="DWHITE0"/>
    <s v="46607"/>
    <n v="3527211672"/>
    <s v="061238"/>
    <d v="2025-09-29T00:00:00"/>
    <s v="PALM CHEVROLET OF GAINESVILLE, 2600 N MAIN ST, GAINESVILLE FL 32609"/>
    <s v="TRANSMISSION Issue"/>
    <s v="Tech requested for rental extension"/>
    <s v="Yes"/>
    <m/>
    <x v="1"/>
    <s v="Yes"/>
    <x v="9"/>
    <s v="Rob &amp; Andrea"/>
    <s v="Not Open On 12.11"/>
    <x v="0"/>
    <x v="1"/>
    <s v="Not Open On 12.11"/>
    <d v="2019-05-15T00:00:00"/>
    <m/>
  </r>
  <r>
    <x v="16"/>
    <n v="36271"/>
    <s v="Isaac Curtis"/>
    <s v="ICURTIS"/>
    <s v="36271"/>
    <n v="7437703466"/>
    <s v="037377"/>
    <s v="NEW RENTAL"/>
    <s v="160 SEAGREVES DR. EDEN, NC 27288"/>
    <s v="New Hire, was just assigned truck late Friday 10/10, does not have truck yet. The tech is scheduled to travel on Monday, his hotel is already booked. Needs to pick-up rental Monday morning."/>
    <s v="Deliver van to tech."/>
    <s v="Not in AMS on 10/10, TPMS was just updated so should be in AMS on 10/13"/>
    <m/>
    <x v="1"/>
    <s v="Yes"/>
    <x v="13"/>
    <s v="Rob &amp; Andrea"/>
    <d v="2025-12-05T00:00:00"/>
    <x v="1"/>
    <x v="0"/>
    <s v="ISAAC CURTIS"/>
    <d v="2025-10-05T00:00:00"/>
    <m/>
  </r>
  <r>
    <x v="16"/>
    <n v="23591"/>
    <s v="HUSTON, ROBERT"/>
    <s v="RHUSTON"/>
    <s v="23591"/>
    <n v="5139570125"/>
    <s v="023591"/>
    <s v="New Rental"/>
    <s v="FIRESTONE COMPLETE AUTO CARE, 10400 READING RD, CINCINNATI OH 45241"/>
    <s v="CHECK ENGINE LIGHT ON"/>
    <s v="Repair Van "/>
    <s v="Yes"/>
    <m/>
    <x v="1"/>
    <s v="Yes"/>
    <x v="4"/>
    <s v="Rob &amp; Andrea"/>
    <d v="2025-10-11T00:00:00"/>
    <x v="1"/>
    <x v="1"/>
    <s v="ROBERT HUSTON"/>
    <d v="2024-11-17T00:00:00"/>
    <m/>
  </r>
  <r>
    <x v="17"/>
    <n v="47163"/>
    <s v="CHRISTIAN, ALEX"/>
    <s v="ACHRI10"/>
    <s v="47163"/>
    <n v="4704080606"/>
    <s v="047163"/>
    <d v="2025-07-23T00:00:00"/>
    <s v="Pep Boys - Stockbridge, GA"/>
    <s v="Declined repair $7,058"/>
    <s v="ACHRI10 needs a permanent van assignment - John C, Jennifer D"/>
    <s v="Yes"/>
    <m/>
    <x v="1"/>
    <s v="Yes"/>
    <x v="6"/>
    <s v="Rob &amp; Andrea"/>
    <d v="2025-07-23T00:00:00"/>
    <x v="0"/>
    <x v="1"/>
    <s v="ALEX CHRISTIAN"/>
    <d v="1997-10-20T00:00:00"/>
    <m/>
  </r>
  <r>
    <x v="17"/>
    <n v="37139"/>
    <s v="Anthony Parson"/>
    <s v="APARSO0"/>
    <s v="37139"/>
    <n v="3042209563"/>
    <s v="037139"/>
    <d v="2025-07-08T00:00:00"/>
    <s v="EATON CHEVROLET BUICK &amp; GMC, 527 W MADISON ST, HOUSTON MS 38851"/>
    <s v="Trans warrranty - APARSO0 - in rental since 7/8 - van is tat Eaton Chevrolet - warranty transmission repair - they have taken 2 months and still not approved by GM for replacement of the transmission under warranty.."/>
    <s v="Move the van to another shop - repair it and ask Holman to get our money back from Eaton Chevrolet"/>
    <s v="Yes"/>
    <m/>
    <x v="1"/>
    <s v="Yes"/>
    <x v="7"/>
    <s v="Monica, Cheryl &amp; Machell"/>
    <d v="2025-07-08T00:00:00"/>
    <x v="0"/>
    <x v="1"/>
    <s v="ANTHONY PARSON"/>
    <d v="2019-11-13T00:00:00"/>
    <m/>
  </r>
  <r>
    <x v="17"/>
    <n v="46995"/>
    <s v="VOLOSHIN, ARKADIY"/>
    <s v="AVOLOSH"/>
    <s v="46995"/>
    <s v="Not-in-TPMS"/>
    <s v="Not-in-TPMS"/>
    <d v="2025-10-01T00:00:00"/>
    <s v="FIRESTONE COMPLETE AUTO CARE, 40 ARSENAL ST, WATERTOWN MA 02472"/>
    <s v="ENGINE STALLS, HARNESS REPLACEMENT"/>
    <s v="Van Repair"/>
    <s v="Yes"/>
    <m/>
    <x v="1"/>
    <s v="Yes"/>
    <x v="0"/>
    <e v="#N/A"/>
    <s v="Not Open On 12.11"/>
    <x v="0"/>
    <x v="0"/>
    <s v="Not Open On 12.11"/>
    <s v="EitherNewHire or Termed"/>
    <m/>
  </r>
  <r>
    <x v="17"/>
    <n v="46775"/>
    <s v="Cedric Thomas"/>
    <s v="CTHOMAS"/>
    <s v="46775"/>
    <n v="9105391963"/>
    <s v="046775"/>
    <d v="2025-07-22T00:00:00"/>
    <s v="PEP BOYS 1490 US HWY 70 W GARNER NC 27529"/>
    <s v="Van is not in TPMS"/>
    <s v="New hire - on route on 8/4 with no van assignment - Jen and John : Need a van assigned asap"/>
    <s v="Yes"/>
    <m/>
    <x v="1"/>
    <s v="Yes"/>
    <x v="13"/>
    <s v="Rob &amp; Andrea"/>
    <d v="2025-07-23T00:00:00"/>
    <x v="0"/>
    <x v="1"/>
    <s v="CEDRIC THOMAS"/>
    <d v="2025-07-13T00:00:00"/>
    <m/>
  </r>
  <r>
    <x v="17"/>
    <n v="61346"/>
    <s v="RODRIGUEZ, CLAUDIO"/>
    <s v="CRODR18"/>
    <s v="61346"/>
    <n v="9169373448"/>
    <s v="061346"/>
    <d v="2025-10-10T00:00:00"/>
    <s v="BIG BRAND TIRE &amp; SERVICE, 1571 E MAIN ST, GRASS VALLEY CA 95945"/>
    <s v="TRANSMISSION AND A COOLANT LEAK"/>
    <s v="Repair van"/>
    <s v="Yes"/>
    <m/>
    <x v="1"/>
    <s v="Yes"/>
    <x v="10"/>
    <s v="Carol &amp; Tasha"/>
    <s v="Not Open On 12.11"/>
    <x v="0"/>
    <x v="1"/>
    <s v="Not Open On 12.11"/>
    <d v="2011-05-26T00:00:00"/>
    <m/>
  </r>
  <r>
    <x v="17"/>
    <n v="23132"/>
    <s v="JEAN, EMMANUEL"/>
    <s v="EJEAN"/>
    <s v="23132"/>
    <s v="Not-in-TPMS"/>
    <s v="Not-in-TPMS"/>
    <d v="2025-07-30T00:00:00"/>
    <s v="PEP BOYS, 4797 S CLEVELAND AVE, FT MYERS FL 33902"/>
    <s v="Cross member is on back order"/>
    <s v="Tech requested for rental extension"/>
    <s v="Yes"/>
    <m/>
    <x v="1"/>
    <s v="Yes"/>
    <x v="0"/>
    <e v="#N/A"/>
    <s v="Not Open On 12.11"/>
    <x v="0"/>
    <x v="0"/>
    <s v="Not Open On 12.11"/>
    <s v="EitherNewHire or Termed"/>
    <m/>
  </r>
  <r>
    <x v="17"/>
    <n v="21144"/>
    <s v="BANUELOS-MARTINEZ, ESTEBAN"/>
    <s v="EBANUEL"/>
    <s v="21144"/>
    <n v="5597685143"/>
    <s v="021144"/>
    <d v="2025-08-29T00:00:00"/>
    <s v="GB AUTO SERVICE INC, 2530 N WEBER AVE, FRESNO CA 93705"/>
    <s v="Callng shop to find out if it's been picked up"/>
    <s v="Van has been ready for two weeks - I gave this personally to Rob Gerlach, Nicole and to Carl over a week ago - it is NOT approved for extension technician MUST return the rental Rental has been returned was still showing in Holman as awaiting approval it is closed now."/>
    <s v="Yes"/>
    <m/>
    <x v="0"/>
    <s v="No"/>
    <x v="14"/>
    <s v="Carol &amp; Tasha"/>
    <d v="2025-11-13T00:00:00"/>
    <x v="0"/>
    <x v="1"/>
    <s v="ESTEBAN BANUELOS-MARTINEZ"/>
    <d v="2024-08-25T00:00:00"/>
    <m/>
  </r>
  <r>
    <x v="17"/>
    <n v="46796"/>
    <s v="WATERS, JEREMY"/>
    <s v="JWATERS"/>
    <s v="46796"/>
    <n v="2566768468"/>
    <s v="046796"/>
    <d v="2025-09-10T00:00:00"/>
    <s v="FIRESTONE COMPLETE AUTO CARE, 156 MIDDLE RIDGE AVE, CONWAY SC 29526"/>
    <s v="INNER AND OUTER TIE RODS EXTREMELY LOOSE AND MAKING NOISE .. THEY NEED ALIGNMENT."/>
    <s v="Tech requested for rental extension (Rob's approval is requested and PO needs to be updated)  Van is ready for transport "/>
    <s v="Yes"/>
    <m/>
    <x v="1"/>
    <s v="Yes"/>
    <x v="6"/>
    <s v="Rob &amp; Andrea"/>
    <d v="2025-09-11T00:00:00"/>
    <x v="0"/>
    <x v="0"/>
    <s v="JEREMY WATERS"/>
    <d v="2025-08-31T00:00:00"/>
    <m/>
  </r>
  <r>
    <x v="17"/>
    <n v="47109"/>
    <s v="JORDAN BARTLET"/>
    <s v="JBARTLE"/>
    <s v="47109"/>
    <n v="7189082409"/>
    <s v="047109"/>
    <d v="2025-08-13T00:00:00"/>
    <s v="Hertz rental since 8/6 - van is repaired and paid vendor: RICHIES CITGO, 1153 WALT WHITMAN RD, MELVILLE NY 11747"/>
    <s v="Van is stil having ABS issues "/>
    <s v="47109 still having ABS issues"/>
    <m/>
    <m/>
    <x v="1"/>
    <s v="Yes"/>
    <x v="12"/>
    <s v="Rob &amp; Andrea"/>
    <s v="Not Open On 12.11"/>
    <x v="0"/>
    <x v="1"/>
    <s v="Not Open On 12.11"/>
    <d v="2025-07-27T00:00:00"/>
    <m/>
  </r>
  <r>
    <x v="17"/>
    <n v="21075"/>
    <s v="GARRETT, MARK"/>
    <s v="MGARRET"/>
    <s v="21075"/>
    <n v="9099187548"/>
    <s v="021075"/>
    <s v="NEW RENTAL"/>
    <s v="PEP BOYS, 14475 7TH ST, VICTORVILLE CA 92392"/>
    <s v="Vehicle CRANKS NO START ISSUE, VEHICLE SHUTS OFF WHILE DRIVING"/>
    <s v="New Rental"/>
    <s v="Yes"/>
    <m/>
    <x v="1"/>
    <s v="Yes"/>
    <x v="3"/>
    <s v="Carol &amp; Tasha"/>
    <s v="Not Open On 12.11"/>
    <x v="1"/>
    <x v="1"/>
    <s v="Not Open On 12.11"/>
    <d v="2023-10-08T00:00:00"/>
    <m/>
  </r>
  <r>
    <x v="17"/>
    <n v="37046"/>
    <s v="Mark Ray"/>
    <s v="MRAY0"/>
    <s v="37046"/>
    <n v="7578612527"/>
    <s v="037046"/>
    <d v="2025-08-13T00:00:00"/>
    <s v="WEST SERVICE CENTER, INC, 904 CAVALIER BLVD, CHESAPEAKE VA 23323"/>
    <s v="Wiring Harness"/>
    <s v="Tech in process of repairing"/>
    <s v="Yes"/>
    <m/>
    <x v="1"/>
    <s v="Yes"/>
    <x v="13"/>
    <s v="Rob &amp; Andrea"/>
    <s v="Not Open On 12.11"/>
    <x v="0"/>
    <x v="1"/>
    <s v="Not Open On 12.11"/>
    <d v="2021-08-12T00:00:00"/>
    <m/>
  </r>
  <r>
    <x v="17"/>
    <n v="46873"/>
    <s v="JOHNSON, MICHAEL"/>
    <s v="MJOH304"/>
    <s v="46873"/>
    <n v="6624605707"/>
    <s v="046873"/>
    <s v="NEW RENTAL"/>
    <s v="GOODYEAR 6551 WINCHESTER RD MEMPHIS, TN"/>
    <s v="LOSS OF POWER"/>
    <s v="Rental Request"/>
    <s v="Yes"/>
    <m/>
    <x v="1"/>
    <s v="Yes"/>
    <x v="7"/>
    <s v="Monica, Cheryl &amp; Machell"/>
    <d v="2025-10-14T00:00:00"/>
    <x v="1"/>
    <x v="1"/>
    <s v="MICHAEL JOHNSON"/>
    <d v="2004-08-10T00:00:00"/>
    <m/>
  </r>
  <r>
    <x v="17"/>
    <n v="36902"/>
    <s v="SAUCEDO, ROBERT"/>
    <s v="RSAUCED"/>
    <s v="36902"/>
    <n v="2207104428"/>
    <s v="023304"/>
    <d v="2025-07-07T00:00:00"/>
    <s v="Shop Unknown - this rental cannot be extended on truck 36902 - that truck is no longer active - a new rental authorization must be done IF THE TECH NEEDS a new rental - where is truck # 23304?? "/>
    <s v="Declined repair $9343"/>
    <s v="Van36902  is sold "/>
    <m/>
    <m/>
    <x v="6"/>
    <m/>
    <x v="2"/>
    <s v="Carol &amp; Tasha"/>
    <s v="Not Open On 12.11"/>
    <x v="0"/>
    <x v="1"/>
    <s v="Not Open On 12.11"/>
    <d v="1993-05-14T00:00:00"/>
    <m/>
  </r>
  <r>
    <x v="17"/>
    <n v="22418"/>
    <s v="George Gwin Jr"/>
    <s v="GGWIN"/>
    <s v="22418"/>
    <n v="9016335462"/>
    <s v="022418"/>
    <d v="2025-10-08T00:00:00"/>
    <s v="PEP BOYS 6791 E. SHELBY DRIVE MEMPHIS TN 38141"/>
    <s v="Fluid leak and overheating issue, no start"/>
    <s v="Repair van"/>
    <s v="Yes"/>
    <m/>
    <x v="1"/>
    <s v="Yes"/>
    <x v="7"/>
    <s v="Monica, Cheryl &amp; Machell"/>
    <s v="Not Open On 12.11"/>
    <x v="0"/>
    <x v="1"/>
    <s v="Not Open On 12.11"/>
    <d v="2018-02-21T00:00:00"/>
    <m/>
  </r>
  <r>
    <x v="17"/>
    <n v="47164"/>
    <s v="Alan Hollis"/>
    <s v="AHOLLIS"/>
    <s v="47164"/>
    <n v="7064020229"/>
    <s v="046702"/>
    <d v="2025-07-11T00:00:00"/>
    <s v="This is not assigned to this tech - he's getting 46702? "/>
    <s v="Last service PO is in Pepboys - repaired on 5/30"/>
    <s v="Assign truck 46702 in TPMS"/>
    <s v="Yes"/>
    <m/>
    <x v="1"/>
    <s v="Yes"/>
    <x v="6"/>
    <s v="Rob &amp; Andrea"/>
    <s v="Not Open On 12.11"/>
    <x v="0"/>
    <x v="1"/>
    <s v="Not Open On 12.11"/>
    <d v="2025-07-06T00:00:00"/>
    <m/>
  </r>
  <r>
    <x v="17"/>
    <n v="46689"/>
    <s v="MCMEINS, JONATHAN"/>
    <s v="JMCMEIN"/>
    <s v="46689"/>
    <n v="2294441032"/>
    <s v="036499"/>
    <d v="2025-07-23T00:00:00"/>
    <s v=" PEP BOYS 325 JONESBORO RD MCDONOUGH, GA, 30253"/>
    <s v="PM check &amp; EVAP REPAIRS"/>
    <m/>
    <m/>
    <m/>
    <x v="1"/>
    <s v="Yes"/>
    <x v="6"/>
    <s v="Rob &amp; Andrea"/>
    <s v="Not Open On 12.11"/>
    <x v="0"/>
    <x v="1"/>
    <s v="Not Open On 12.11"/>
    <d v="2025-06-29T00:00:00"/>
    <m/>
  </r>
  <r>
    <x v="17"/>
    <n v="61404"/>
    <s v="EDWARDO RODRIGUEZ"/>
    <s v="ERODRIG"/>
    <s v="61404"/>
    <n v="2109841925"/>
    <s v="061404"/>
    <d v="2025-09-02T00:00:00"/>
    <m/>
    <s v="New hire"/>
    <s v="Tech needs a permanent van assignment - John C., Jen Dyer"/>
    <s v="Yes"/>
    <m/>
    <x v="1"/>
    <s v="Yes"/>
    <x v="2"/>
    <s v="Carol &amp; Tasha"/>
    <s v="Not Open On 12.11"/>
    <x v="0"/>
    <x v="0"/>
    <s v="Not Open On 12.11"/>
    <d v="2025-08-31T00:00:00"/>
    <m/>
  </r>
  <r>
    <x v="17"/>
    <n v="46440"/>
    <s v="Rosendo Madero"/>
    <s v="RMADERO"/>
    <s v="46440"/>
    <n v="9516272408"/>
    <s v="046440"/>
    <d v="2025-10-10T00:00:00"/>
    <s v="AAMCO TRANS 14708 ARROW ROUTE, FONTANA, CA 92335,"/>
    <s v="Trans Issue"/>
    <s v="Repair Van "/>
    <s v="Yes"/>
    <m/>
    <x v="1"/>
    <s v="Yes"/>
    <x v="3"/>
    <s v="Carol &amp; Tasha"/>
    <s v="Not Open On 12.11"/>
    <x v="0"/>
    <x v="1"/>
    <s v="Not Open On 12.11"/>
    <d v="2005-03-07T00:00:00"/>
    <m/>
  </r>
  <r>
    <x v="17"/>
    <n v="61470"/>
    <s v="LARSON, CHRISTOPHER"/>
    <s v="CLARSON"/>
    <s v="61470"/>
    <n v="6605001207"/>
    <s v="046161"/>
    <d v="2025-08-27T00:00:00"/>
    <s v="Declined repair - after 2nd estimate - $9,794.76  - need permanent van assignment"/>
    <m/>
    <s v="Van will be declined repair $9,794.76 - need a permanent van assignment "/>
    <s v="Yes"/>
    <m/>
    <x v="1"/>
    <s v="Yes"/>
    <x v="8"/>
    <s v="Rob &amp; Andrea"/>
    <s v="Not Open On 12.11"/>
    <x v="0"/>
    <x v="1"/>
    <s v="Not Open On 12.11"/>
    <d v="2021-04-21T00:00:00"/>
    <m/>
  </r>
  <r>
    <x v="17"/>
    <n v="61689"/>
    <s v="Alberto Leal"/>
    <s v="ALEAL3"/>
    <s v="61689"/>
    <n v="9567062925"/>
    <s v="061689"/>
    <s v="NEW RENTAL"/>
    <s v="PEP BOYS 609 S 10TH ST MCALLEN TX 78501"/>
    <s v="Rear Hubs are bad"/>
    <s v="Repair van"/>
    <s v="Yes"/>
    <m/>
    <x v="1"/>
    <s v="Yes"/>
    <x v="2"/>
    <s v="Carol &amp; Tasha"/>
    <s v="Not Open On 12.11"/>
    <x v="1"/>
    <x v="1"/>
    <s v="Not Open On 12.11"/>
    <d v="1996-10-07T00:00:00"/>
    <m/>
  </r>
  <r>
    <x v="17"/>
    <n v="36488"/>
    <s v="ROELKE, MATTHEW"/>
    <s v="MROELKE"/>
    <s v="36488"/>
    <n v="8508241426"/>
    <s v="036488"/>
    <s v="NEW RENTAL"/>
    <s v="FIRESTONE COMPLETE AUTO CARE 920 W 3RD ST LITTLE ROCK AR 72201"/>
    <s v="TRANSMISSION Issue"/>
    <s v="Rental Request (Repairs are still pending)"/>
    <s v="Yes"/>
    <m/>
    <x v="1"/>
    <s v="Yes"/>
    <x v="7"/>
    <s v="Monica, Cheryl &amp; Machell"/>
    <s v="Not Open On 12.11"/>
    <x v="1"/>
    <x v="1"/>
    <s v="Not Open On 12.11"/>
    <d v="2023-07-16T00:00:00"/>
    <m/>
  </r>
  <r>
    <x v="17"/>
    <n v="47189"/>
    <s v="MICHAEL AYLA"/>
    <s v="MAYALA"/>
    <s v="47189"/>
    <n v="4783880084"/>
    <s v="037301"/>
    <s v="NEW RENTAL"/>
    <s v="BUTLER CHEVROLET, 2020 RIVERSIDE DR, MACON GA 31204"/>
    <s v="SHREADDED BELT "/>
    <s v="Rental Request"/>
    <s v="Yes"/>
    <m/>
    <x v="1"/>
    <s v="Yes"/>
    <x v="6"/>
    <s v="Rob &amp; Andrea"/>
    <s v="Not Open On 12.11"/>
    <x v="1"/>
    <x v="0"/>
    <s v="Not Open On 12.11"/>
    <d v="2025-09-28T00:00:00"/>
    <m/>
  </r>
  <r>
    <x v="17"/>
    <n v="46131"/>
    <s v="CHAPMAN, MARK"/>
    <s v="MCHAPMA"/>
    <s v="46131"/>
    <n v="5865151482"/>
    <s v="046131"/>
    <s v="NEW RENTAL"/>
    <s v="BASHA AUTOPLEX, 36638 GROESBECK HWY, CLINTON TOWNSHIP MI 48035"/>
    <s v="UNIT IS IN THE SHOP FOR C.E.L"/>
    <s v="New Rental"/>
    <s v="Yes"/>
    <m/>
    <x v="1"/>
    <s v="Yes"/>
    <x v="25"/>
    <s v="Monica, Cheryl &amp; Machell"/>
    <s v="Not Open On 12.11"/>
    <x v="1"/>
    <x v="1"/>
    <s v="Not Open On 12.11"/>
    <d v="1990-02-06T00:00:00"/>
    <m/>
  </r>
  <r>
    <x v="17"/>
    <n v="46499"/>
    <s v="Mohammed Haidari"/>
    <s v="MHAIDAR"/>
    <s v="46499"/>
    <n v="5716825085"/>
    <n v="0"/>
    <d v="2025-09-09T00:00:00"/>
    <s v="FITZGERALD AUTO MALL INC, 114 BAUGHMANS LANE, FREDERICK MD 21702"/>
    <s v="New hire, TPMS shows JHARRIS - this truck is being used for rental approval but tech does not have a permanent van assignment_x000a_"/>
    <s v="John - Jen: Get tech assigned to a permanent van "/>
    <s v="Yes"/>
    <m/>
    <x v="1"/>
    <s v="Yes"/>
    <x v="5"/>
    <s v="Monica, Cheryl &amp; Machell"/>
    <s v="Not Open On 12.11"/>
    <x v="0"/>
    <x v="1"/>
    <s v="Not Open On 12.11"/>
    <d v="2025-06-29T00:00:00"/>
    <m/>
  </r>
  <r>
    <x v="17"/>
    <n v="61192"/>
    <s v="SIRGI STRETOEYE"/>
    <s v="SSTRETO"/>
    <s v="61192"/>
    <n v="3034340716"/>
    <s v="061815"/>
    <d v="2025-10-07T00:00:00"/>
    <s v="LARRY H. MILLER FORD LAKEWOOD 11595 W 6TH AVE LAKEWOOD CO 80215"/>
    <s v="Transmission"/>
    <s v="Repair van"/>
    <s v="Yes"/>
    <m/>
    <x v="1"/>
    <s v="Yes"/>
    <x v="24"/>
    <s v="Carol &amp; Tasha"/>
    <s v="Not Open On 12.11"/>
    <x v="0"/>
    <x v="1"/>
    <s v="Not Open On 12.11"/>
    <d v="2024-09-08T00:00:00"/>
    <m/>
  </r>
  <r>
    <x v="17"/>
    <n v="61319"/>
    <s v="Abdul Atta"/>
    <s v="AATTA"/>
    <s v="61319"/>
    <n v="5715874426"/>
    <s v="061319"/>
    <d v="2025-10-09T00:00:00"/>
    <s v="PEP BOYS, 1641 WIGGLESWORTH WAY, WOODBRIDGE VA 22191"/>
    <s v="VEHICLE IS DEAD."/>
    <s v="I'm digging on in this one, Pep Boys is installing a new battery as soon as tech get's there, declining the rental "/>
    <s v="Yes"/>
    <m/>
    <x v="0"/>
    <m/>
    <x v="5"/>
    <s v="Monica, Cheryl &amp; Machell"/>
    <s v="Not Open On 12.11"/>
    <x v="0"/>
    <x v="1"/>
    <s v="Not Open On 12.11"/>
    <d v="2020-10-07T00:00:00"/>
    <m/>
  </r>
  <r>
    <x v="17"/>
    <n v="61419"/>
    <s v="WILLIAMS, ANTHONY"/>
    <s v="AWILLI3"/>
    <s v="61419"/>
    <n v="7577480132"/>
    <s v="061419"/>
    <s v="NEW RENTAL"/>
    <s v="WYNNE FORD, 1020 W. MERCURY BLVD, HAMPTON VA 23666"/>
    <s v="Keys were burnt in House fire."/>
    <s v="Repair van"/>
    <s v="Yes"/>
    <m/>
    <x v="7"/>
    <m/>
    <x v="13"/>
    <s v="Rob &amp; Andrea"/>
    <s v="Not Open On 12.11"/>
    <x v="1"/>
    <x v="1"/>
    <s v="Not Open On 12.11"/>
    <d v="2021-02-09T00:00:00"/>
    <m/>
  </r>
  <r>
    <x v="17"/>
    <n v="61552"/>
    <s v="GARDNER, ORETT"/>
    <s v="OGARDN1"/>
    <s v="61552"/>
    <n v="7542093106"/>
    <s v="061552"/>
    <s v="NEW RENTAL"/>
    <s v="PEP BOYS 4397 N. PINE ISLAND RD SUNRISE FL 33351"/>
    <s v="Over Heating"/>
    <s v="Repair van"/>
    <s v="Yes"/>
    <m/>
    <x v="1"/>
    <s v="Yes"/>
    <x v="9"/>
    <s v="Rob &amp; Andrea"/>
    <s v="Not Open On 12.11"/>
    <x v="1"/>
    <x v="1"/>
    <s v="Not Open On 12.11"/>
    <d v="2002-04-30T00:00:00"/>
    <m/>
  </r>
  <r>
    <x v="17"/>
    <n v="61192"/>
    <s v="SIRGI STRETOEYE"/>
    <s v="SSTRETO"/>
    <s v="61192"/>
    <n v="3034340716"/>
    <s v="061815"/>
    <d v="2025-10-07T00:00:00"/>
    <s v="LARRY H. MILLER FORD LAKEWOOD 11595 W 6TH AVE LAKEWOOD CO 80215"/>
    <s v="Transmission"/>
    <s v="Repair van"/>
    <s v="Yes"/>
    <m/>
    <x v="1"/>
    <s v="Yes"/>
    <x v="24"/>
    <s v="Carol &amp; Tasha"/>
    <s v="Not Open On 12.11"/>
    <x v="0"/>
    <x v="1"/>
    <s v="Not Open On 12.11"/>
    <d v="2024-09-08T00:00:00"/>
    <m/>
  </r>
  <r>
    <x v="17"/>
    <n v="36040"/>
    <s v="Jonathan Mcneill"/>
    <m/>
    <s v="36040"/>
    <s v="Not-in-TPMS"/>
    <s v="Not-in-TPMS"/>
    <d v="2025-09-26T00:00:00"/>
    <m/>
    <s v="New Hire"/>
    <s v="Not assigned a van in AMS, needs van assigned"/>
    <s v="Yes"/>
    <m/>
    <x v="1"/>
    <s v="Yes"/>
    <x v="0"/>
    <e v="#N/A"/>
    <s v="Not Open On 12.11"/>
    <x v="0"/>
    <x v="0"/>
    <s v="Not Open On 12.11"/>
    <s v="EitherNewHire or Termed"/>
    <m/>
  </r>
  <r>
    <x v="17"/>
    <n v="46473"/>
    <s v="Paul Thibodo"/>
    <s v="PTHIBOD"/>
    <s v="46473"/>
    <n v="3017284818"/>
    <s v="046473"/>
    <d v="2025-08-05T00:00:00"/>
    <s v="PEP BOYS 1641 WIGGLESWORTH WAY WOODBRIDGE VA 22191 "/>
    <s v="Repair estimate for $433 - Holman was &quot;reminding&quot; Pep Boys from 8/13 through 9/22 -- no answer from Pep Boys - they ended up calling Pep Boys, received the PO and approved it on 9/22"/>
    <s v="New update van should be ready 10/13"/>
    <s v="Yes"/>
    <m/>
    <x v="3"/>
    <m/>
    <x v="0"/>
    <e v="#N/A"/>
    <s v="Not Open On 12.11"/>
    <x v="0"/>
    <x v="0"/>
    <s v="Not Open On 12.11"/>
    <s v="EitherNewHire or Termed"/>
    <m/>
  </r>
  <r>
    <x v="17"/>
    <n v="21698"/>
    <s v="LAWSON, PHILLIP"/>
    <s v="PLAWSON"/>
    <s v="21698"/>
    <n v="2287601717"/>
    <s v="021698"/>
    <s v="NEW RENTAL"/>
    <s v="PEP BOYS, 1716 BLANDING BLVD, MIDDLEBURG FL 32068"/>
    <s v="Van being transported to tech"/>
    <s v="New Rental Request"/>
    <m/>
    <m/>
    <x v="1"/>
    <s v="Yes"/>
    <x v="7"/>
    <s v="Monica, Cheryl &amp; Machell"/>
    <s v="Not Open On 12.11"/>
    <x v="1"/>
    <x v="1"/>
    <s v="Not Open On 12.11"/>
    <d v="2025-08-10T00:00:00"/>
    <m/>
  </r>
  <r>
    <x v="17"/>
    <n v="24072"/>
    <s v="Phillip Williams"/>
    <s v="PWILLI0"/>
    <s v="24072"/>
    <s v="Not-in-TPMS"/>
    <s v="Not-in-TPMS"/>
    <s v="NEW RENTAL"/>
    <m/>
    <s v="New hire"/>
    <s v="TPMS column updated"/>
    <s v="Yes"/>
    <m/>
    <x v="1"/>
    <s v="Yes"/>
    <x v="0"/>
    <e v="#N/A"/>
    <s v="Not Open On 12.11"/>
    <x v="1"/>
    <x v="0"/>
    <s v="Not Open On 12.11"/>
    <d v="2025-09-21T00:00:00"/>
    <m/>
  </r>
  <r>
    <x v="17"/>
    <n v="21315"/>
    <s v="Simeon Sena"/>
    <s v="SSENA"/>
    <s v="21315"/>
    <n v="5135373061"/>
    <s v="021315"/>
    <s v="NEW RENTAL"/>
    <s v="BURTON'S COLLISION+REPAIR, 4384 E. GALBRAITH RD., CINCINNATI OH 45236"/>
    <s v="Tech hit stationary object"/>
    <s v="Repair Van"/>
    <s v="Yes"/>
    <m/>
    <x v="1"/>
    <s v="Yes"/>
    <x v="4"/>
    <s v="Rob &amp; Andrea"/>
    <s v="Not Open On 12.11"/>
    <x v="1"/>
    <x v="1"/>
    <s v="Not Open On 12.11"/>
    <d v="2025-06-29T00:00:00"/>
    <m/>
  </r>
  <r>
    <x v="17"/>
    <n v="37420"/>
    <s v="Terry Hood"/>
    <s v="THOOD0"/>
    <s v="37420"/>
    <n v="4709201039"/>
    <s v="037420"/>
    <s v="NEW RENTAL"/>
    <s v="TERRY CULLEN SOUTHLAKE CHEVROL, 1250 BATTLECREEK RD, JONESBORO GA 30236"/>
    <s v="Keys need made"/>
    <s v="Repair van"/>
    <s v="Yes"/>
    <m/>
    <x v="1"/>
    <s v="Yes"/>
    <x v="6"/>
    <s v="Rob &amp; Andrea"/>
    <s v="Not Open On 12.11"/>
    <x v="1"/>
    <x v="0"/>
    <s v="Not Open On 12.11"/>
    <d v="2025-08-31T00:00:00"/>
    <m/>
  </r>
  <r>
    <x v="17"/>
    <n v="23898"/>
    <s v="Tyrone Phillips Jr"/>
    <s v="TPHILL0"/>
    <s v="23898"/>
    <n v="4109610650"/>
    <s v="023898"/>
    <d v="2025-10-07T00:00:00"/>
    <s v="6425 BALTIMORE NATIONAL PIKE, CATONSVILLE, MD 21228,"/>
    <s v="Trans"/>
    <m/>
    <s v="Yes"/>
    <m/>
    <x v="1"/>
    <s v="Yes"/>
    <x v="0"/>
    <e v="#N/A"/>
    <s v="Not Open On 12.11"/>
    <x v="0"/>
    <x v="0"/>
    <s v="Not Open On 12.11"/>
    <s v="EitherNewHire or Termed"/>
    <m/>
  </r>
  <r>
    <x v="17"/>
    <n v="36024"/>
    <s v="Walton Edwards"/>
    <s v="WEDWAR3"/>
    <s v="36024"/>
    <n v="3012564042"/>
    <s v="036024"/>
    <d v="2025-09-29T00:00:00"/>
    <s v="FIRESTONE COMPLETE AUTO CARE 11500 GEORGIA AVE SILVER SPRING MD 20902"/>
    <s v="Trans Issues , catalytic converter"/>
    <s v="Vehicle will need to be towed to dealer, diagnosed, and estimate provided. Recommend 5 day rental to 10/3."/>
    <s v="Yes"/>
    <m/>
    <x v="1"/>
    <s v="Yes"/>
    <x v="5"/>
    <s v="Monica, Cheryl &amp; Machell"/>
    <d v="2025-09-30T00:00:00"/>
    <x v="0"/>
    <x v="1"/>
    <s v="WALTON EDWARDS"/>
    <d v="2008-03-31T00:00:00"/>
    <m/>
  </r>
  <r>
    <x v="17"/>
    <n v="23823"/>
    <s v="ZACKARY TOUGAS"/>
    <s v="ZTOUGAS"/>
    <s v="23823"/>
    <n v="3365281762"/>
    <s v="023823"/>
    <d v="2025-09-26T00:00:00"/>
    <s v="512 PISGAH CHURCH ROAD GREENSBORO,NORTH CAROLINA,US 27455"/>
    <s v="Overheating"/>
    <s v="Repair van, AMS not showing a Driver name and address is a Pep Boys"/>
    <s v="Yes"/>
    <m/>
    <x v="1"/>
    <s v="Yes"/>
    <x v="13"/>
    <s v="Rob &amp; Andrea"/>
    <s v="Not Open On 12.11"/>
    <x v="0"/>
    <x v="1"/>
    <s v="Not Open On 12.11"/>
    <d v="2025-01-26T00:00:00"/>
    <m/>
  </r>
  <r>
    <x v="18"/>
    <n v="47163"/>
    <s v="CHRISTIAN, ALEX"/>
    <s v="ACHRI10"/>
    <s v="47163"/>
    <n v="4704080606"/>
    <s v="047163"/>
    <d v="2025-07-23T00:00:00"/>
    <s v="Pep Boys - Stockbridge, GA"/>
    <s v="Tech needs a permanent van assignment"/>
    <s v="ROB ANDERSON APPROVED 1 WEEK EXT FROM TODAY 10/14, "/>
    <s v="Yes"/>
    <m/>
    <x v="3"/>
    <m/>
    <x v="6"/>
    <s v="Rob &amp; Andrea"/>
    <d v="2025-07-23T00:00:00"/>
    <x v="0"/>
    <x v="1"/>
    <s v="ALEX CHRISTIAN"/>
    <d v="1997-10-20T00:00:00"/>
    <m/>
  </r>
  <r>
    <x v="18"/>
    <n v="46315"/>
    <s v="ALEXANDER STURNS"/>
    <s v="ASTURNS"/>
    <s v="46315"/>
    <n v="2819350549"/>
    <s v="046315"/>
    <d v="2025-09-25T00:00:00"/>
    <s v="AAMCO TOTAL CAR CARE, 1377 SOUTH LOOP WEST, HOUSTON TX 77054"/>
    <s v="ASTURNS - in rental since 8/4 - Declined repair $7609 - need to get the tech a van"/>
    <s v="Needs permenant van assigned - John C and Jen - tech needs a van assignment "/>
    <s v="Yes"/>
    <m/>
    <x v="1"/>
    <s v="Yes"/>
    <x v="19"/>
    <s v="Carol &amp; Tasha"/>
    <s v="Not Open On 12.11"/>
    <x v="0"/>
    <x v="1"/>
    <s v="Not Open On 12.11"/>
    <d v="2011-03-21T00:00:00"/>
    <m/>
  </r>
  <r>
    <x v="18"/>
    <n v="36478"/>
    <s v="Daniel Kinn"/>
    <s v="DKINN"/>
    <s v="36478"/>
    <n v="8047505698"/>
    <s v="036478"/>
    <s v="NEW RENTAL"/>
    <s v="4728 WISTAR RD, HENRICO, VA 23228"/>
    <s v="CEL ON loss of power"/>
    <s v="Repair van"/>
    <s v="Yes"/>
    <m/>
    <x v="1"/>
    <s v="Yes"/>
    <x v="13"/>
    <s v="Rob &amp; Andrea"/>
    <s v="Not Open On 12.11"/>
    <x v="1"/>
    <x v="1"/>
    <s v="Not Open On 12.11"/>
    <d v="2022-12-15T00:00:00"/>
    <m/>
  </r>
  <r>
    <x v="18"/>
    <n v="47282"/>
    <s v="LAPONTE, GABRIEL"/>
    <s v="GLAPONT"/>
    <s v="47282"/>
    <n v="3609468710"/>
    <s v="047282"/>
    <s v="NEW RENTAL"/>
    <s v="CASCADE CHEVROLET COMPANY, 148 EASY ST, WENATCHEE WA 98807"/>
    <s v="UNIT OVERHEATING - PM Check"/>
    <s v="Repair Van "/>
    <s v="Yes"/>
    <m/>
    <x v="1"/>
    <s v="Yes"/>
    <x v="20"/>
    <s v="Carol &amp; Tasha"/>
    <s v="Not Open On 12.11"/>
    <x v="1"/>
    <x v="1"/>
    <s v="Not Open On 12.11"/>
    <d v="2020-11-27T00:00:00"/>
    <m/>
  </r>
  <r>
    <x v="18"/>
    <n v="61041"/>
    <s v="BAASCH, GUNNER"/>
    <s v="GBAASCH"/>
    <s v="61041"/>
    <n v="7156061399"/>
    <s v="061041"/>
    <s v="NEW RENTAL"/>
    <m/>
    <s v="New Hire has not received a Van"/>
    <s v="New Rental"/>
    <s v="Yes"/>
    <m/>
    <x v="1"/>
    <s v="Yes"/>
    <x v="1"/>
    <s v="Monica, Cheryl &amp; Machell"/>
    <s v="Not Open On 12.11"/>
    <x v="1"/>
    <x v="0"/>
    <s v="Not Open On 12.11"/>
    <d v="2025-09-21T00:00:00"/>
    <m/>
  </r>
  <r>
    <x v="18"/>
    <n v="36953"/>
    <s v="HILARIO ANGEL"/>
    <s v="HANGEL"/>
    <s v="36953"/>
    <n v="2608042628"/>
    <s v="036953"/>
    <s v="NEW RENTAL"/>
    <m/>
    <s v="New hire"/>
    <s v="Van to be transported to tech"/>
    <s v="Yes"/>
    <m/>
    <x v="1"/>
    <s v="Yes"/>
    <x v="17"/>
    <s v="Monica, Cheryl &amp; Machell"/>
    <s v="Not Open On 12.11"/>
    <x v="1"/>
    <x v="0"/>
    <s v="Not Open On 12.11"/>
    <d v="2025-10-05T00:00:00"/>
    <m/>
  </r>
  <r>
    <x v="18"/>
    <n v="22110"/>
    <s v="Ijaz Farooq"/>
    <s v="IFAROOQ"/>
    <s v="22110"/>
    <n v="4432519936"/>
    <s v="022110"/>
    <d v="2025-10-04T00:00:00"/>
    <s v="PEP BOYS 5495 GLENWAY AVE CINCINNATI OH 45238"/>
    <s v="ENGINE LIGHT AND LOSS OF POWER"/>
    <s v="Repair van"/>
    <s v="Yes"/>
    <m/>
    <x v="1"/>
    <s v="Yes"/>
    <x v="5"/>
    <s v="Monica, Cheryl &amp; Machell"/>
    <d v="2025-10-07T00:00:00"/>
    <x v="0"/>
    <x v="1"/>
    <s v="IJAZ FAROOQ"/>
    <d v="2020-08-12T00:00:00"/>
    <m/>
  </r>
  <r>
    <x v="18"/>
    <n v="46550"/>
    <s v="Jebadiah Zerance"/>
    <s v="JZERANC"/>
    <s v="46550"/>
    <n v="7172479651"/>
    <s v="046550"/>
    <d v="2025-10-07T00:00:00"/>
    <s v="LAWRENCE CHEV-GEO INC., 6445 CARLISLE PIKE, MECHANICSBURG PA 17050"/>
    <s v="VEHICLE IS LEAKING OIL AND THE TRANS IS NOT SHIFTNG"/>
    <s v="Repair van"/>
    <s v="Yes"/>
    <m/>
    <x v="1"/>
    <s v="Yes"/>
    <x v="11"/>
    <s v="Monica, Cheryl &amp; Machell"/>
    <s v="Not Open On 12.11"/>
    <x v="0"/>
    <x v="1"/>
    <s v="Not Open On 12.11"/>
    <d v="2008-03-03T00:00:00"/>
    <m/>
  </r>
  <r>
    <x v="18"/>
    <n v="61746"/>
    <s v="JARRETT, KEVIN"/>
    <s v="KJARRET"/>
    <s v="61746"/>
    <n v="5855539663"/>
    <s v="061746"/>
    <d v="2025-07-07T00:00:00"/>
    <s v="PEP BOYS, 1375 MARKET PLACE DR, HENRIETTA NY 14623"/>
    <s v="Declined repair in July - no solution in place, we are spending more on rental than the repair declined"/>
    <s v="KJARRET - in rental since 7/7 - Declined repair was $4,622.33 at Pep Boys - why haven't we solved this? Rob Anderson - get repair reconsidered asap"/>
    <s v="Yes"/>
    <m/>
    <x v="3"/>
    <m/>
    <x v="22"/>
    <s v="Rob &amp; Andrea"/>
    <d v="2025-10-24T00:00:00"/>
    <x v="0"/>
    <x v="1"/>
    <s v="KEVIN JARRETT"/>
    <d v="1997-05-22T00:00:00"/>
    <m/>
  </r>
  <r>
    <x v="18"/>
    <n v="36003"/>
    <s v="FAZIL HAMZA"/>
    <s v="FHAMZA"/>
    <s v="36003"/>
    <n v="7323185436"/>
    <s v="046509"/>
    <d v="2025-09-03T00:00:00"/>
    <s v="LINDSAY CHEVROLET INC, 15605 JEFFERSON DAVIS HWY, WOODBRIDGE VA 22191 (703) 670-8181"/>
    <s v="Received email from Enterprise wanting to extend rental - his assigned vehicle (46509) is completed and ready for pickup at LINDSAY CHEVROLET INC, 15605 JEFFERSON DAVIS HWY, WOODBRIDGE VA 22191"/>
    <s v="ROB ANDERSON - CALL LINDSAY and find out if this van (46509 ) is actually fixed and ready for Fazil Hamza to pick up. Tech needs to return his rental and pick up his vehicle"/>
    <s v="Yes"/>
    <m/>
    <x v="0"/>
    <m/>
    <x v="5"/>
    <s v="Monica, Cheryl &amp; Machell"/>
    <d v="2025-12-01T00:00:00"/>
    <x v="0"/>
    <x v="1"/>
    <s v="FAZIL HAMZA"/>
    <d v="2021-01-13T00:00:00"/>
    <m/>
  </r>
  <r>
    <x v="18"/>
    <n v="46515"/>
    <s v="SANCHEZ, SAYLOR"/>
    <s v="SSANCH0"/>
    <s v="46515"/>
    <n v="7039873058"/>
    <s v="021234"/>
    <d v="2025-07-07T00:00:00"/>
    <s v="21234 at PEP BOYS, 8000 STREAM WALK LN, MANASSAS VA 22110"/>
    <s v="Needs registration changed to VA / Van is sitting in front of his house and still in Rental / Contacting Saylor to make sure he calls Holman today to get the Van (21234) transported back to Pep Boys to get it fixed / 9/29 /  jchild2"/>
    <s v="Van has been taken back to Pep Boy's @ 8000 STREAM WALK LN. 22110 for A/C AND HEAT AND OIL LEAK AND DASH LIGHTS GO, OUT AND GUAGES ERRATIC / No update from shop as of 10/3 "/>
    <s v="Yes"/>
    <m/>
    <x v="1"/>
    <s v="Yes"/>
    <x v="0"/>
    <e v="#N/A"/>
    <s v="Not Open On 12.11"/>
    <x v="0"/>
    <x v="0"/>
    <s v="Not Open On 12.11"/>
    <s v="EitherNewHire or Termed"/>
    <m/>
  </r>
  <r>
    <x v="18"/>
    <n v="46047"/>
    <s v="ELAHI, MANZOOR"/>
    <s v="MELAHI"/>
    <s v="46047"/>
    <n v="9166952751"/>
    <s v="046047"/>
    <d v="2025-10-08T00:00:00"/>
    <s v="FUTURE CHEVROLET OF SACRAMENTO 4811 MADISON AVE SACRAMENTO CA 95841"/>
    <s v="CHECK ENGINE LIGHT ON"/>
    <s v="Repair Van"/>
    <s v="Yes"/>
    <m/>
    <x v="1"/>
    <s v="Yes"/>
    <x v="10"/>
    <s v="Carol &amp; Tasha"/>
    <s v="Not Open On 12.11"/>
    <x v="0"/>
    <x v="1"/>
    <s v="Not Open On 12.11"/>
    <d v="2022-07-28T00:00:00"/>
    <m/>
  </r>
  <r>
    <x v="18"/>
    <n v="61015"/>
    <s v="SOKOLOWSKI, BERNARD"/>
    <s v="BSOKOLO"/>
    <s v="61015"/>
    <n v="7249536540"/>
    <s v="061016"/>
    <s v="NEW RENTAL"/>
    <s v="Tech van is rented for 2-3 days at a time - he is part time - "/>
    <s v="Tech is Part time"/>
    <s v="Declined repair - accident in July - cost of: $$8,275.12  - John Childres - get tech a permanent van please"/>
    <s v="Yes"/>
    <m/>
    <x v="1"/>
    <s v="Yes"/>
    <x v="4"/>
    <s v="Rob &amp; Andrea"/>
    <s v="Not Open On 12.11"/>
    <x v="1"/>
    <x v="1"/>
    <s v="Not Open On 12.11"/>
    <d v="2001-12-30T00:00:00"/>
    <m/>
  </r>
  <r>
    <x v="18"/>
    <n v="22244"/>
    <s v="MARQUES FLOYD"/>
    <s v="MFLOYD"/>
    <s v="22244"/>
    <n v="2194552221"/>
    <s v="022244"/>
    <s v="NEW RENTAL"/>
    <m/>
    <s v="Tech waiting for new van"/>
    <m/>
    <s v="Yes"/>
    <m/>
    <x v="1"/>
    <s v="Yes"/>
    <x v="1"/>
    <s v="Monica, Cheryl &amp; Machell"/>
    <s v="Not Open On 12.11"/>
    <x v="1"/>
    <x v="0"/>
    <s v="Not Open On 12.11"/>
    <d v="2025-09-28T00:00:00"/>
    <m/>
  </r>
  <r>
    <x v="18"/>
    <n v="36043"/>
    <s v="Elijah Ennis"/>
    <s v="EENNIS"/>
    <s v="36043"/>
    <n v="3025132891"/>
    <s v="036043"/>
    <s v="NEW RENTAL"/>
    <s v="FIRESTONE COMPLETE AUTO CARE, 202 CASA DRIVE, MIDDLETOWN DE 19709"/>
    <s v="Would not start, previous repair on 9/5 (Engine), being towed on 9/29"/>
    <s v="Repair the van"/>
    <s v="Yes"/>
    <m/>
    <x v="1"/>
    <s v="Yes"/>
    <x v="5"/>
    <s v="Monica, Cheryl &amp; Machell"/>
    <d v="2025-11-25T00:00:00"/>
    <x v="1"/>
    <x v="0"/>
    <s v="ELIJAH ENNIS"/>
    <d v="2025-08-17T00:00:00"/>
    <m/>
  </r>
  <r>
    <x v="18"/>
    <n v="61839"/>
    <s v="JEREMY BARROW"/>
    <s v="JBARROW"/>
    <s v="61839"/>
    <n v="8043001464"/>
    <s v="061839"/>
    <s v="NEW RENTAL"/>
    <s v="FIRESTONE COMPLETE AUTO CARE, 3908 HULL STREET RD, RICHMOND VA 23224"/>
    <s v="CEL on loss of power"/>
    <s v="Repair van"/>
    <s v="Yes"/>
    <m/>
    <x v="1"/>
    <s v="Yes"/>
    <x v="13"/>
    <s v="Rob &amp; Andrea"/>
    <s v="Not Open On 12.11"/>
    <x v="1"/>
    <x v="1"/>
    <s v="Not Open On 12.11"/>
    <d v="2025-06-15T00:00:00"/>
    <m/>
  </r>
  <r>
    <x v="18"/>
    <n v="36770"/>
    <s v="Luis Smith"/>
    <s v="LSMI314"/>
    <s v="36770"/>
    <n v="3468483248"/>
    <s v="036770"/>
    <s v="NEW RENTAL"/>
    <s v="FULSHEAR TIRE &amp; AUTOMOTIVE 2945 FM 1463 RD KATY TX 77494"/>
    <s v="Will not shift"/>
    <s v="Repair van"/>
    <s v="Yes"/>
    <m/>
    <x v="1"/>
    <s v="Yes"/>
    <x v="19"/>
    <s v="Carol &amp; Tasha"/>
    <d v="2025-11-19T00:00:00"/>
    <x v="1"/>
    <x v="1"/>
    <s v="LOUIS SMITH"/>
    <d v="2006-12-01T00:00:00"/>
    <m/>
  </r>
  <r>
    <x v="18"/>
    <n v="46115"/>
    <s v="Daniel Geiger"/>
    <s v="DGEIGE"/>
    <s v="46115"/>
    <n v="5862130291"/>
    <s v="046115"/>
    <s v="NEW RENTAL"/>
    <s v="Belle Tire, 51310 Gratiot Ave, New Baltimore, MI 48051, US"/>
    <s v="Brake line blew out"/>
    <s v="Repair van"/>
    <s v="Yes"/>
    <m/>
    <x v="1"/>
    <s v="Yes"/>
    <x v="25"/>
    <s v="Monica, Cheryl &amp; Machell"/>
    <s v="Not Open On 12.11"/>
    <x v="1"/>
    <x v="1"/>
    <s v="Not Open On 12.11"/>
    <d v="1994-04-04T00:00:00"/>
    <m/>
  </r>
  <r>
    <x v="18"/>
    <n v="46866"/>
    <s v="Steven Harrington"/>
    <s v="SHARRI0"/>
    <s v="46866"/>
    <n v="8125811133"/>
    <s v="046866"/>
    <s v="NEW RENTAL"/>
    <s v="MCCORD TIRE AND AUTO 3503 SOUTH US 41 TERRE HAUTE IN 47802"/>
    <s v="Control arm broke"/>
    <s v="Repair van"/>
    <s v="Yes"/>
    <m/>
    <x v="1"/>
    <s v="Yes"/>
    <x v="17"/>
    <s v="Monica, Cheryl &amp; Machell"/>
    <s v="Not Open On 12.11"/>
    <x v="1"/>
    <x v="1"/>
    <s v="Not Open On 12.11"/>
    <d v="2025-07-13T00:00:00"/>
    <m/>
  </r>
  <r>
    <x v="18"/>
    <n v="21576"/>
    <s v="PABLO VILANUEVA"/>
    <s v="PVILLA0"/>
    <s v="21576"/>
    <n v="5592025147"/>
    <s v="061828"/>
    <s v="NEW RENTAL"/>
    <s v="PEP BOYS 693 W SHAW AVE CLOVIS CA 93612"/>
    <s v="FUEL FILLER LINE IS CUT, GAS LEAK ISSUE"/>
    <s v="Repair van"/>
    <s v="Yes"/>
    <m/>
    <x v="1"/>
    <s v="Yes"/>
    <x v="14"/>
    <s v="Carol &amp; Tasha"/>
    <s v="Not Open On 12.11"/>
    <x v="1"/>
    <x v="1"/>
    <s v="Not Open On 12.11"/>
    <d v="2021-05-20T00:00:00"/>
    <m/>
  </r>
  <r>
    <x v="18"/>
    <n v="21720"/>
    <s v="MICHAEL MITCHELL"/>
    <s v="MMITCHE"/>
    <s v="21720"/>
    <n v="2605150349"/>
    <s v="021720"/>
    <s v="NEW RENTAL"/>
    <m/>
    <s v="New Hire"/>
    <s v="New Rental"/>
    <s v="Yes"/>
    <m/>
    <x v="1"/>
    <s v="Yes"/>
    <x v="17"/>
    <s v="Monica, Cheryl &amp; Machell"/>
    <d v="2025-12-01T00:00:00"/>
    <x v="1"/>
    <x v="0"/>
    <s v="MICHAEL MITCHELL"/>
    <d v="2025-09-14T00:00:00"/>
    <m/>
  </r>
  <r>
    <x v="18"/>
    <n v="46046"/>
    <s v="PRASAD, MADHO"/>
    <s v="MPRASA1"/>
    <s v="46046"/>
    <n v="9165798031"/>
    <s v="046046"/>
    <s v="NEW RENTAL"/>
    <s v="PEP BOYS 5895 47TH AVE SACRAMENTO CA 95824"/>
    <s v="OVERHEATING ISSUE"/>
    <s v="Repair van"/>
    <s v="Yes"/>
    <m/>
    <x v="1"/>
    <s v="Yes"/>
    <x v="10"/>
    <s v="Carol &amp; Tasha"/>
    <s v="Not Open On 12.11"/>
    <x v="1"/>
    <x v="1"/>
    <s v="Not Open On 12.11"/>
    <d v="2006-04-21T00:00:00"/>
    <m/>
  </r>
  <r>
    <x v="18"/>
    <n v="61710"/>
    <s v="SHAWN STEVENS"/>
    <s v="SSTEVE0"/>
    <s v="61710"/>
    <n v="3195080293"/>
    <s v="061710"/>
    <s v="NEW RENTAL"/>
    <s v="FIRESTONE COMPLETE AUTO CARE 4323 FLEUR DR DES MOINES IA 50321"/>
    <s v="New Hire has not received a Van"/>
    <s v="New Rental"/>
    <s v="Yes"/>
    <m/>
    <x v="1"/>
    <s v="Yes"/>
    <x v="17"/>
    <s v="Monica, Cheryl &amp; Machell"/>
    <s v="Not Open On 12.11"/>
    <x v="1"/>
    <x v="0"/>
    <s v="Not Open On 12.11"/>
    <d v="2025-09-28T00:00:00"/>
    <m/>
  </r>
  <r>
    <x v="18"/>
    <n v="47201"/>
    <s v="Chockdi Dunham"/>
    <s v="CDONHAM"/>
    <s v="47201"/>
    <n v="7027214001"/>
    <s v="047201"/>
    <s v="NEW RENTAL"/>
    <s v="Pep Boys 506 s decatur blvd  las vegas, NV  89107"/>
    <s v="CEL on loss of power"/>
    <s v="Still trying to diag wiring issue"/>
    <s v="Yes"/>
    <m/>
    <x v="1"/>
    <s v="Yes"/>
    <x v="14"/>
    <s v="Carol &amp; Tasha"/>
    <s v="Not Open On 12.11"/>
    <x v="1"/>
    <x v="1"/>
    <s v="Not Open On 12.11"/>
    <d v="2007-01-06T00:00:00"/>
    <m/>
  </r>
  <r>
    <x v="18"/>
    <n v="46272"/>
    <s v="ROBINSON, SCOTT"/>
    <s v="SROBI98"/>
    <s v="46272"/>
    <n v="8064713584"/>
    <s v="037221"/>
    <s v="NEW RENTAL"/>
    <s v="PEP BOYS, 4417 S LOOP 289, LUBBOCK TX 79424 - TRUCK # 46282 is at MIDAS #5865, 5115 S LOOP 289, LUBBOCK TX 79424 and that van was declined in APRIL - needs to be picked up and sold"/>
    <s v="Rental is on 46272 - 46272 assigned to RHOSEY in TPMS - this tech SROBI98 is showing assigned to 46282 in TPMS - why doesn't he have the van and why still in a rental? - "/>
    <s v="46282 is ALSO a declined repair - Note in AMS updated - that van needs to be decommissioned and sold --- also we need a permanent solution for this tech - RDELGAL?? John Childres &amp; Jen Dyer"/>
    <s v="Yes"/>
    <m/>
    <x v="1"/>
    <s v="Yes"/>
    <x v="15"/>
    <s v="Carol &amp; Tasha"/>
    <s v="Not Open On 12.11"/>
    <x v="1"/>
    <x v="1"/>
    <s v="Not Open On 12.11"/>
    <d v="2007-02-20T00:00:00"/>
    <m/>
  </r>
  <r>
    <x v="18"/>
    <n v="37309"/>
    <s v="BRANDON DRAZIC"/>
    <s v="BDRAZIC"/>
    <s v="37309"/>
    <n v="5189860043"/>
    <s v="037309"/>
    <s v="NEW RENTAL"/>
    <m/>
    <s v="New hire"/>
    <m/>
    <s v="Yes"/>
    <m/>
    <x v="1"/>
    <s v="Yes"/>
    <x v="22"/>
    <s v="Rob &amp; Andrea"/>
    <s v="Not Open On 12.11"/>
    <x v="1"/>
    <x v="0"/>
    <s v="Not Open On 12.11"/>
    <d v="2025-09-28T00:00:00"/>
    <m/>
  </r>
  <r>
    <x v="18"/>
    <n v="61232"/>
    <s v="STEVENSON, JACOB"/>
    <s v="JSTEVEN"/>
    <s v="61232"/>
    <n v="3347464222"/>
    <s v="061232"/>
    <s v="NEW RENTAL"/>
    <s v="LEWIS FORD OF THE RIVER REGION 2091 FAIRVIEW AVE, PRATTVILLE AL 36066"/>
    <s v="TRANS NOT SHIFTING OUT AND CHECK ENGINE LIGHT IS ON RPMS REV UP"/>
    <s v="Repair Van"/>
    <s v="Yes"/>
    <m/>
    <x v="1"/>
    <s v="Yes"/>
    <x v="6"/>
    <s v="Rob &amp; Andrea"/>
    <d v="2025-10-15T00:00:00"/>
    <x v="1"/>
    <x v="1"/>
    <s v="JACOB STEVENSON"/>
    <d v="2025-04-06T00:00:00"/>
    <m/>
  </r>
  <r>
    <x v="18"/>
    <n v="23944"/>
    <s v="Victor Potvin"/>
    <s v="VPOTVIN"/>
    <s v="23944"/>
    <n v="4059921492"/>
    <s v="023944"/>
    <d v="2025-07-11T00:00:00"/>
    <s v="PEP BOYS, 7600 S WALKER, OKLAHOMA CITY OK 73139"/>
    <s v="Engine Replacement, as of 9/29, ETA for completion is 10/3"/>
    <s v="Van should be ready eod 10/15"/>
    <s v="Yes"/>
    <m/>
    <x v="1"/>
    <s v="Yes"/>
    <x v="0"/>
    <e v="#N/A"/>
    <s v="Not Open On 12.11"/>
    <x v="0"/>
    <x v="0"/>
    <s v="Not Open On 12.11"/>
    <s v="EitherNewHire or Termed"/>
    <m/>
  </r>
  <r>
    <x v="18"/>
    <n v="37230"/>
    <s v="Philip Campbell"/>
    <s v="PCAMPBE"/>
    <s v="37230"/>
    <n v="2143495002"/>
    <s v="037230"/>
    <d v="2025-09-11T00:00:00"/>
    <s v="PEP BOYS AT 101 W SEMINARY DR, FORT WORTH, TX 76115"/>
    <s v="UNIT IN FOR POWER STEERING LEAK"/>
    <s v="Repair Van"/>
    <m/>
    <m/>
    <x v="3"/>
    <m/>
    <x v="15"/>
    <s v="Carol &amp; Tasha"/>
    <d v="2025-07-14T00:00:00"/>
    <x v="0"/>
    <x v="1"/>
    <s v="PHILIP CAMPBELL"/>
    <d v="2023-10-08T00:00:00"/>
    <m/>
  </r>
  <r>
    <x v="18"/>
    <n v="21207"/>
    <s v="Tyler Carnahan"/>
    <s v="TCARNAH"/>
    <s v="21207"/>
    <n v="8136480860"/>
    <s v="021207"/>
    <s v="NEW RENTAL"/>
    <s v="Pep Boys 1747 w brandon blvd_x000a_brandon, FL  33511"/>
    <s v="CEL ON loss of power"/>
    <s v="Repair van"/>
    <s v="Yes"/>
    <m/>
    <x v="1"/>
    <s v="Yes"/>
    <x v="9"/>
    <s v="Rob &amp; Andrea"/>
    <d v="2025-07-23T00:00:00"/>
    <x v="1"/>
    <x v="0"/>
    <s v="TYLER CARNAHAN"/>
    <d v="2025-08-24T00:00:00"/>
    <m/>
  </r>
  <r>
    <x v="18"/>
    <n v="36024"/>
    <s v="WALTON EDWARDS"/>
    <s v="WEDWAR3"/>
    <s v="36024"/>
    <n v="3012564042"/>
    <s v="036024"/>
    <d v="2025-09-27T00:00:00"/>
    <s v="FIRESTONE COMPLETE AUTO CARE, 11500 GEORGIA AVE, SILVER SPRING MD 20902"/>
    <s v="VEH IS READY TO BE PICKED UP"/>
    <s v="Tech requested for rental extension"/>
    <s v="Yes"/>
    <m/>
    <x v="8"/>
    <m/>
    <x v="5"/>
    <s v="Monica, Cheryl &amp; Machell"/>
    <d v="2025-09-30T00:00:00"/>
    <x v="0"/>
    <x v="1"/>
    <s v="WALTON EDWARDS"/>
    <d v="2008-03-31T00:00:00"/>
    <m/>
  </r>
  <r>
    <x v="19"/>
    <n v="46863"/>
    <s v="ANTHONY ARNOLD"/>
    <s v="AARNOLD"/>
    <s v="46863"/>
    <n v="2608042842"/>
    <s v="046863"/>
    <s v="NEW RENTAL"/>
    <s v="PEP BOYS, 101 METRO AVE, EVANSVILLE IN 47715"/>
    <s v="New Hire"/>
    <s v="Van to be transported to tech"/>
    <s v="Yes"/>
    <m/>
    <x v="1"/>
    <s v="Yes"/>
    <x v="17"/>
    <s v="Monica, Cheryl &amp; Machell"/>
    <d v="2025-12-01T00:00:00"/>
    <x v="1"/>
    <x v="0"/>
    <s v="ANTHONY ARNOLD"/>
    <d v="2025-10-05T00:00:00"/>
    <m/>
  </r>
  <r>
    <x v="19"/>
    <n v="46836"/>
    <s v="Christopher Popp"/>
    <s v="CPOPP1"/>
    <s v="46836"/>
    <n v="9375031313"/>
    <s v="046836"/>
    <s v="NEW RENTAL"/>
    <s v="PEP BOYS, 8499 SPRINGBORD PK, MIAMISBURG OH 45342"/>
    <s v="Trans issue"/>
    <s v="Repair van"/>
    <s v="Yes"/>
    <m/>
    <x v="1"/>
    <s v="Yes"/>
    <x v="4"/>
    <s v="Rob &amp; Andrea"/>
    <s v="Not Open On 12.11"/>
    <x v="1"/>
    <x v="1"/>
    <s v="Not Open On 12.11"/>
    <d v="1997-10-11T00:00:00"/>
    <m/>
  </r>
  <r>
    <x v="19"/>
    <n v="61679"/>
    <s v="Elijah Juarez"/>
    <s v="EJUAREZ"/>
    <s v="61679"/>
    <n v="9154330595"/>
    <s v="061679"/>
    <d v="2025-10-08T00:00:00"/>
    <s v="TOP'S TIRE &amp; WHEEL, 5401 DYER ST, EL PASO TX 79904"/>
    <s v="Rear diff issues"/>
    <s v="Repair van"/>
    <s v="Yes"/>
    <m/>
    <x v="1"/>
    <s v="Yes"/>
    <x v="2"/>
    <s v="Carol &amp; Tasha"/>
    <d v="2025-12-02T00:00:00"/>
    <x v="0"/>
    <x v="1"/>
    <s v="ELIJAH JUAREZ"/>
    <d v="2022-09-01T00:00:00"/>
    <m/>
  </r>
  <r>
    <x v="19"/>
    <n v="47384"/>
    <s v="Emmanuel Marks"/>
    <s v="EMARKS"/>
    <s v="47384"/>
    <n v="8703150994"/>
    <s v="047384"/>
    <s v="New Rental"/>
    <m/>
    <s v="New Hire has not received a Van"/>
    <s v="New Rental"/>
    <s v="Yes"/>
    <m/>
    <x v="1"/>
    <s v="Yes"/>
    <x v="7"/>
    <s v="Monica, Cheryl &amp; Machell"/>
    <s v="Not Open On 12.11"/>
    <x v="1"/>
    <x v="0"/>
    <s v="Not Open On 12.11"/>
    <d v="2025-10-05T00:00:00"/>
    <m/>
  </r>
  <r>
    <x v="19"/>
    <n v="36777"/>
    <s v="Eric Davis"/>
    <s v="EDAVIS0"/>
    <s v="36777"/>
    <n v="8062070309"/>
    <s v="036777"/>
    <s v="NEW RENTAL"/>
    <s v="ROGERS TRUCK REPAIRS 900 S ROBERTS ST AMARILLO TX"/>
    <s v="Trans Issue"/>
    <s v="Repair van"/>
    <s v="Yes"/>
    <m/>
    <x v="1"/>
    <s v="Yes"/>
    <x v="15"/>
    <s v="Carol &amp; Tasha"/>
    <d v="2025-10-15T00:00:00"/>
    <x v="1"/>
    <x v="1"/>
    <s v="ERIC DAVIS"/>
    <d v="2020-12-15T00:00:00"/>
    <m/>
  </r>
  <r>
    <x v="19"/>
    <n v="46629"/>
    <s v="FREDDIE CARABALLO"/>
    <s v="FCARABA"/>
    <s v="46629"/>
    <n v="8138930329"/>
    <s v="046629"/>
    <s v="New Rental"/>
    <m/>
    <s v="New Hire"/>
    <s v="Van needs to be transported"/>
    <s v="Yes"/>
    <m/>
    <x v="1"/>
    <s v="Yes"/>
    <x v="9"/>
    <s v="Rob &amp; Andrea"/>
    <s v="Not Open On 12.11"/>
    <x v="1"/>
    <x v="1"/>
    <s v="Not Open On 12.11"/>
    <d v="2022-09-29T00:00:00"/>
    <m/>
  </r>
  <r>
    <x v="19"/>
    <n v="23859"/>
    <s v="ISAC RAMOS"/>
    <s v="IVAZQUE"/>
    <s v="23859"/>
    <s v="Not-in-TPMS"/>
    <s v="Not-in-TPMS"/>
    <s v="New Rental"/>
    <m/>
    <s v="New Hire"/>
    <s v="Van needs to be assigned"/>
    <s v="Yes"/>
    <m/>
    <x v="1"/>
    <s v="Yes"/>
    <x v="0"/>
    <e v="#N/A"/>
    <s v="Not Open On 12.11"/>
    <x v="1"/>
    <x v="0"/>
    <s v="Not Open On 12.11"/>
    <s v="EitherNewHire or Termed"/>
    <m/>
  </r>
  <r>
    <x v="19"/>
    <n v="21980"/>
    <s v="JAMES OBRIEN"/>
    <s v="JOBRIEN"/>
    <s v="21980"/>
    <n v="4196545005"/>
    <s v="021980"/>
    <s v="New Rental"/>
    <s v="GDYR AUTO SERVICE CTR #6555, 2220 S REYNOLDS RD, TOLEDO OH 43614"/>
    <s v="No Start."/>
    <s v="Repair Van "/>
    <s v="Yes"/>
    <m/>
    <x v="1"/>
    <s v="Yes"/>
    <x v="25"/>
    <s v="Monica, Cheryl &amp; Machell"/>
    <d v="2025-12-10T00:00:00"/>
    <x v="1"/>
    <x v="1"/>
    <s v="JAMES OBRIEN"/>
    <d v="2024-01-28T00:00:00"/>
    <m/>
  </r>
  <r>
    <x v="19"/>
    <n v="47109"/>
    <s v="JORDAN BARTLET"/>
    <s v="JBARTLE"/>
    <s v="47109"/>
    <n v="7189082409"/>
    <s v="047109"/>
    <d v="2025-08-13T00:00:00"/>
    <s v="Hertz rental since 8/6 - van is repaired and paid vendor: RICHIES CITGO, 1153 WALT WHITMAN RD, MELVILLE NY 11747"/>
    <s v="ABS issues "/>
    <s v="VAN IS READY TO GO. Added to Monday.com "/>
    <s v="Yes"/>
    <m/>
    <x v="9"/>
    <m/>
    <x v="12"/>
    <s v="Rob &amp; Andrea"/>
    <s v="Not Open On 12.11"/>
    <x v="0"/>
    <x v="1"/>
    <s v="Not Open On 12.11"/>
    <d v="2025-07-27T00:00:00"/>
    <m/>
  </r>
  <r>
    <x v="19"/>
    <n v="36544"/>
    <s v="LUIS SOTELO"/>
    <s v="LSOTELO"/>
    <s v="36544"/>
    <n v="7606410778"/>
    <s v="036544"/>
    <s v="New Rental"/>
    <s v="No shop listed"/>
    <s v="Fuel Smell &amp; CEL"/>
    <s v="Repair Van - Rob Anderson - please find out where this van went for repair - Tech said Pep boys in Indio "/>
    <s v="Yes"/>
    <m/>
    <x v="1"/>
    <s v="Yes"/>
    <x v="23"/>
    <s v="Carol &amp; Tasha"/>
    <d v="2025-11-13T00:00:00"/>
    <x v="1"/>
    <x v="0"/>
    <s v="LUIS SOTELO"/>
    <d v="2025-08-31T00:00:00"/>
    <m/>
  </r>
  <r>
    <x v="19"/>
    <n v="46118"/>
    <s v="JOSEPH PONZIO"/>
    <s v="JPONZI"/>
    <s v="46118"/>
    <n v="5866152168"/>
    <s v="046118"/>
    <s v="NEW RENTAL"/>
    <s v="BELLE TIRE CO #50 51310 GRATIOT CHESTERFIELD MI 48051"/>
    <s v="Trans issue"/>
    <m/>
    <s v="Yes"/>
    <m/>
    <x v="1"/>
    <s v="Yes"/>
    <x v="25"/>
    <s v="Monica, Cheryl &amp; Machell"/>
    <s v="Not Open On 12.11"/>
    <x v="1"/>
    <x v="1"/>
    <s v="Not Open On 12.11"/>
    <d v="2000-06-06T00:00:00"/>
    <m/>
  </r>
  <r>
    <x v="19"/>
    <n v="22412"/>
    <s v="WILLIAM POE"/>
    <s v="WPOE1"/>
    <s v="22412"/>
    <n v="8709411145"/>
    <s v="046630"/>
    <s v="NEW RENTAL"/>
    <m/>
    <s v="EXHAUST LEAK, AND SIDE SLIDING DOOR STILL INOPERATIVE"/>
    <s v="Repair van"/>
    <s v="Yes"/>
    <m/>
    <x v="1"/>
    <s v="Yes"/>
    <x v="7"/>
    <s v="Monica, Cheryl &amp; Machell"/>
    <s v="Not Open On 12.11"/>
    <x v="1"/>
    <x v="1"/>
    <s v="Not Open On 12.11"/>
    <d v="2018-03-14T00:00:00"/>
    <m/>
  </r>
  <r>
    <x v="19"/>
    <n v="61419"/>
    <s v="WILLIAMS, ANTHONY"/>
    <s v="AWILLI3"/>
    <s v="61419"/>
    <n v="7577480132"/>
    <s v="061419"/>
    <s v="NEW RENTAL"/>
    <s v="WYNNE FORD, 1020 W. MERCURY BLVD, HAMPTON VA 23666"/>
    <s v="Keys were burnt in House fire. Why does he need a rental for keys to be made? "/>
    <s v="Repair van (HE DID GO TO SHOP AND FOUND THE KEY FOR THEM)"/>
    <s v="Yes"/>
    <m/>
    <x v="0"/>
    <m/>
    <x v="13"/>
    <s v="Rob &amp; Andrea"/>
    <s v="Not Open On 12.11"/>
    <x v="1"/>
    <x v="1"/>
    <s v="Not Open On 12.11"/>
    <d v="2021-02-09T00:00:00"/>
    <m/>
  </r>
  <r>
    <x v="19"/>
    <n v="46123"/>
    <s v="JOE CONDIO"/>
    <m/>
    <s v="46123"/>
    <s v="Not-in-TPMS"/>
    <s v="Not-in-TPMS"/>
    <s v="NEW RENTAL"/>
    <s v="BELLE TIRE CO #50, 51310 GRATIOT, CHESTERFIELD MI 48051"/>
    <s v="HEATER CORE LEAKING"/>
    <s v="Repair van"/>
    <s v="Yes"/>
    <m/>
    <x v="1"/>
    <s v="Yes"/>
    <x v="0"/>
    <e v="#N/A"/>
    <s v="Not Open On 12.11"/>
    <x v="1"/>
    <x v="0"/>
    <s v="Not Open On 12.11"/>
    <s v="EitherNewHire or Termed"/>
    <m/>
  </r>
  <r>
    <x v="19"/>
    <n v="23433"/>
    <s v="COLIN BANIK"/>
    <s v="CBANIK"/>
    <s v="23433"/>
    <n v="6172129013"/>
    <s v="023433"/>
    <s v="New Rental"/>
    <s v="33 PALOMBA DR Springfield  CT"/>
    <s v="VAN IS AT THE FIRESTONE, GETTING A FULL MANTAINANCE CHECK"/>
    <s v="New Rental"/>
    <s v="Yes"/>
    <m/>
    <x v="1"/>
    <s v="Yes"/>
    <x v="22"/>
    <s v="Rob &amp; Andrea"/>
    <s v="Not Open On 12.11"/>
    <x v="1"/>
    <x v="0"/>
    <s v="Not Open On 12.11"/>
    <d v="2025-09-28T00:00:00"/>
    <m/>
  </r>
  <r>
    <x v="19"/>
    <n v="21793"/>
    <s v="JUAN TIZOC"/>
    <s v="JTIZOC"/>
    <s v="21793"/>
    <n v="2108950725"/>
    <s v="061686"/>
    <s v="NEW RENTAL"/>
    <s v="PEP BOYS 8103 MARBACH RD SAN ANTONIO TX 78227"/>
    <s v="CEL ON van continues to run for 10 to 15 seconds after he shuts it off"/>
    <s v="Repair Van"/>
    <s v="Yes"/>
    <m/>
    <x v="1"/>
    <s v="Yes"/>
    <x v="2"/>
    <s v="Carol &amp; Tasha"/>
    <s v="Not Open On 12.11"/>
    <x v="1"/>
    <x v="1"/>
    <s v="Not Open On 12.11"/>
    <d v="2022-01-27T00:00:00"/>
    <m/>
  </r>
  <r>
    <x v="19"/>
    <n v="61316"/>
    <s v="BRADY, PAUL"/>
    <s v="PBRADY"/>
    <s v="61316"/>
    <n v="4109770183"/>
    <s v="061316"/>
    <s v="New Rental"/>
    <s v="PEP BOYS  1911 West St, Annapolis, MD 21401"/>
    <s v="Tech is stating his truck has no headlights and no power in cab, lights in cab flicker and outlets have no power"/>
    <s v="Repair van"/>
    <s v="Yes"/>
    <m/>
    <x v="1"/>
    <s v="Yes"/>
    <x v="5"/>
    <s v="Monica, Cheryl &amp; Machell"/>
    <d v="2025-10-16T00:00:00"/>
    <x v="1"/>
    <x v="1"/>
    <s v="PAUL BRADY"/>
    <d v="2025-03-23T00:00:00"/>
    <m/>
  </r>
  <r>
    <x v="19"/>
    <n v="46473"/>
    <s v="THIBODEAU, PAUL"/>
    <s v="PTHIBOD"/>
    <s v="46473"/>
    <s v="Not-in-TPMS"/>
    <s v="Not-in-TPMS"/>
    <d v="2025-08-05T00:00:00"/>
    <s v="PEP BOYS 1641 WIGGLESWORTH WAY WOODBRIDGE VA 22191 "/>
    <s v="Fluid Leak and Transmission Issue"/>
    <s v="New update tech can retrive the van on Oct 16th."/>
    <s v="Yes"/>
    <m/>
    <x v="10"/>
    <m/>
    <x v="0"/>
    <e v="#N/A"/>
    <s v="Not Open On 12.11"/>
    <x v="0"/>
    <x v="0"/>
    <s v="Not Open On 12.11"/>
    <s v="EitherNewHire or Termed"/>
    <m/>
  </r>
  <r>
    <x v="19"/>
    <n v="61685"/>
    <s v="GARZA, ROY"/>
    <s v="RGARZ00"/>
    <s v="61685"/>
    <s v="Not-in-TPMS"/>
    <s v="Not-in-TPMS"/>
    <s v="New Rental"/>
    <s v="PEP BOYS 212 W. EXPRESSWAY 83 WESLACO TX 78596"/>
    <s v="Rear diff issues"/>
    <s v="Repair Van "/>
    <s v="Yes"/>
    <m/>
    <x v="1"/>
    <s v="Yes"/>
    <x v="0"/>
    <e v="#N/A"/>
    <s v="Not Open On 12.11"/>
    <x v="1"/>
    <x v="1"/>
    <s v="Not Open On 12.11"/>
    <d v="2003-06-30T00:00:00"/>
    <m/>
  </r>
  <r>
    <x v="19"/>
    <n v="46276"/>
    <s v="Victor Hawkins"/>
    <s v="VHAWKI3"/>
    <s v="46276"/>
    <n v="9034909052"/>
    <s v="046276"/>
    <s v="NEW RENTAL"/>
    <s v="2317 N Galloway Ave, Mesquite, TX 75150"/>
    <s v="Cel on loss of power"/>
    <s v="Repair van"/>
    <s v="Yes"/>
    <m/>
    <x v="1"/>
    <s v="Yes"/>
    <x v="15"/>
    <s v="Carol &amp; Tasha"/>
    <d v="2025-12-01T00:00:00"/>
    <x v="1"/>
    <x v="1"/>
    <s v="VICTOR HAWKINS"/>
    <d v="2012-09-10T00:00:00"/>
    <m/>
  </r>
  <r>
    <x v="19"/>
    <n v="21648"/>
    <s v="WOODRUM, WILLIAM"/>
    <s v="WWOODRU"/>
    <s v="21648"/>
    <n v="7069125364"/>
    <s v="021648"/>
    <s v="New Rental"/>
    <s v="TIRES PLUS 1980 EXPERIMENT STATION RD WATKINSVILLE GA 30677"/>
    <s v="Vehicle shuts off in between - "/>
    <s v="Repair Van "/>
    <s v="Yes"/>
    <m/>
    <x v="1"/>
    <s v="Yes"/>
    <x v="6"/>
    <s v="Rob &amp; Andrea"/>
    <s v="Not Open On 12.11"/>
    <x v="1"/>
    <x v="1"/>
    <s v="Not Open On 12.11"/>
    <d v="2015-04-06T00:00:00"/>
    <m/>
  </r>
  <r>
    <x v="20"/>
    <n v="24021"/>
    <s v="MONTIEL, BENITO"/>
    <s v="BMONTIE"/>
    <s v="24021"/>
    <s v="Not-in-TPMS"/>
    <s v="Not-in-TPMS"/>
    <s v="New Rental"/>
    <s v="PEP BOYS, 2411 F ST BAKERSFIELD CA 93301"/>
    <s v="Trans Issue"/>
    <s v="Repair Van"/>
    <s v="Yes"/>
    <m/>
    <x v="1"/>
    <s v="Yes"/>
    <x v="0"/>
    <e v="#N/A"/>
    <s v="Not Open On 12.11"/>
    <x v="1"/>
    <x v="0"/>
    <s v="Not Open On 12.11"/>
    <s v="EitherNewHire or Termed"/>
    <m/>
  </r>
  <r>
    <x v="20"/>
    <n v="23860"/>
    <s v="SHELTON, BRANDI"/>
    <s v="BSHELTO"/>
    <s v="23860"/>
    <n v="8659782772"/>
    <s v="023860"/>
    <s v="New Rental"/>
    <s v="ACTS FLEET MAINT SERVICE INC, 10625 LEXINGTON DR, KNOXVILLE TN 37932"/>
    <s v="Transmission Issue"/>
    <s v="Repair van"/>
    <s v="Yes"/>
    <m/>
    <x v="1"/>
    <s v="Yes"/>
    <x v="4"/>
    <s v="Rob &amp; Andrea"/>
    <d v="2025-10-16T00:00:00"/>
    <x v="1"/>
    <x v="1"/>
    <s v="BRANDI SHELTON"/>
    <d v="2025-07-27T00:00:00"/>
    <m/>
  </r>
  <r>
    <x v="20"/>
    <n v="46210"/>
    <s v="Brandon Webb"/>
    <s v="BWEBB4"/>
    <s v="46210"/>
    <n v="5122281385"/>
    <s v="046210"/>
    <d v="2025-10-09T00:00:00"/>
    <s v="CHEVROLET BUICK MARBLE FALLS, 2301 HWY 281 N, MARBLE FALLS TX 78654"/>
    <s v="SMOKING AND OVERHEATING."/>
    <s v="Repair van (ETA ON REPAIRS THEY SAID IT WOULD BE MONDAY OR TUE NEXT WEEK TO GET ALL THE PART AND REPAIR UNIT AS LONG AS NOTHING ELSE IS WRONG)"/>
    <s v="Yes"/>
    <m/>
    <x v="1"/>
    <s v="Yes"/>
    <x v="2"/>
    <s v="Carol &amp; Tasha"/>
    <d v="2025-12-01T00:00:00"/>
    <x v="0"/>
    <x v="1"/>
    <s v="BRANDON WEBB"/>
    <d v="2018-12-26T00:00:00"/>
    <m/>
  </r>
  <r>
    <x v="20"/>
    <n v="46965"/>
    <s v="CAROMINA LUGO"/>
    <s v="CLUGO"/>
    <s v="46965"/>
    <n v="8049891407"/>
    <s v="046965"/>
    <s v="New Rental"/>
    <s v="Van is coming from a BYOV tech / currently located at 1528 Canterford Ct. VIRGINIA BEACH, VA. 23464"/>
    <s v="FULL MAINTENANCE CHECK NEW HIRE"/>
    <s v="Van is coming from a BYOV tech / currently located at 1528 Canterford Ct. VIRGINIA BEACH, VA. 23464 / Van will be towed to a shop to be checked over (been sitting for about a year) and then transported to the new hire"/>
    <s v="Yes"/>
    <m/>
    <x v="1"/>
    <s v="Yes"/>
    <x v="13"/>
    <s v="Rob &amp; Andrea"/>
    <s v="Not Open On 12.11"/>
    <x v="1"/>
    <x v="0"/>
    <s v="Not Open On 12.11"/>
    <d v="2025-09-28T00:00:00"/>
    <m/>
  </r>
  <r>
    <x v="20"/>
    <n v="23718"/>
    <s v="David Amezcua"/>
    <s v="DAMEZCU"/>
    <s v="23718"/>
    <n v="7608024522"/>
    <s v="023718"/>
    <d v="2025-10-10T00:00:00"/>
    <s v="CAM STONE'S AUTOMOTIVE INC, 74867 VELIE WAY, PALM DESERT CA 92260"/>
    <s v="CEL IS ON W/S CRACKED"/>
    <s v="Repair van (BIG O, they were unable to repair engine issue. Repair shop changed)"/>
    <s v="Yes"/>
    <m/>
    <x v="1"/>
    <s v="Yes"/>
    <x v="23"/>
    <s v="Carol &amp; Tasha"/>
    <s v="Not Open On 12.11"/>
    <x v="0"/>
    <x v="0"/>
    <s v="Not Open On 12.11"/>
    <d v="2025-08-31T00:00:00"/>
    <m/>
  </r>
  <r>
    <x v="20"/>
    <n v="23307"/>
    <s v="DUSTIN JEANNICE"/>
    <s v="DJEANNI"/>
    <s v="23307"/>
    <n v="3379305852"/>
    <s v="023307"/>
    <s v="New Rental"/>
    <s v="Gerber collision 3322 broad st lake charles la 70615"/>
    <s v="Van leak water inside, parts were already ordered and in stock now"/>
    <s v="Repair van"/>
    <s v="Yes"/>
    <m/>
    <x v="1"/>
    <s v="Yes"/>
    <x v="19"/>
    <s v="Carol &amp; Tasha"/>
    <s v="Not Open On 12.11"/>
    <x v="1"/>
    <x v="1"/>
    <s v="Not Open On 12.11"/>
    <d v="2023-05-07T00:00:00"/>
    <m/>
  </r>
  <r>
    <x v="20"/>
    <n v="22249"/>
    <s v="GEORGE JOHNSTON"/>
    <s v="GJOHNS7"/>
    <s v="22249"/>
    <n v="5708404022"/>
    <s v="022249"/>
    <s v="New Rental"/>
    <s v="PEP BOYS 1113 SCRANTON-CARBONDALE SCRANTON PA 18508"/>
    <s v="TRANSMISSION LEAK, CEL LIGHT IS ON "/>
    <s v="Repair van"/>
    <s v="Yes"/>
    <m/>
    <x v="1"/>
    <s v="Yes"/>
    <x v="22"/>
    <s v="Rob &amp; Andrea"/>
    <d v="2025-11-19T00:00:00"/>
    <x v="1"/>
    <x v="1"/>
    <s v="GEORGE JOHNSON"/>
    <d v="2013-05-20T00:00:00"/>
    <m/>
  </r>
  <r>
    <x v="20"/>
    <n v="23302"/>
    <s v="PADILLA, GEORGE"/>
    <s v="GPADIL6"/>
    <s v="23302"/>
    <n v="2108520846"/>
    <s v="023302"/>
    <s v="New Rental"/>
    <s v="MIDAS #5630 - 613872UA, 1769 SW LOOP 410, SAN ANTONIO, TX 78227"/>
    <s v="CEL on fuel gauge inop"/>
    <s v="Repair Van"/>
    <s v="Yes"/>
    <m/>
    <x v="1"/>
    <s v="Yes"/>
    <x v="2"/>
    <s v="Carol &amp; Tasha"/>
    <d v="2025-09-08T00:00:00"/>
    <x v="1"/>
    <x v="1"/>
    <s v="GEORGE PADILLA"/>
    <d v="2012-11-12T00:00:00"/>
    <m/>
  </r>
  <r>
    <x v="20"/>
    <n v="21542"/>
    <s v="SANTIAGO, JOSEPH"/>
    <s v="JSANTI1"/>
    <s v="21542"/>
    <n v="5045126053"/>
    <s v="021542"/>
    <s v="New Rental"/>
    <s v=" (LESON CHEVROLET) 1501 WESTBANK EXPY, HARVEY, LA, 70058"/>
    <s v="Throttle Body needs to be replaced"/>
    <s v="Tech to receive a rental for one to two days as Dealership already has the part to repair van (short term)"/>
    <s v="Yes"/>
    <m/>
    <x v="1"/>
    <s v="Yes"/>
    <x v="7"/>
    <s v="Monica, Cheryl &amp; Machell"/>
    <s v="Not Open On 12.11"/>
    <x v="1"/>
    <x v="1"/>
    <s v="Not Open On 12.11"/>
    <d v="2024-01-07T00:00:00"/>
    <m/>
  </r>
  <r>
    <x v="20"/>
    <n v="36793"/>
    <s v="Joseph Santiago"/>
    <s v="JSANTI1"/>
    <s v="36793"/>
    <n v="5045126053"/>
    <s v="021542"/>
    <s v="New Rental"/>
    <s v="VEHICLE GOING IN TO LIMP MODE."/>
    <s v="LESON CHEVROLET, 1501 WESTBANK EXPWY, HARVEY LA 70058"/>
    <s v="Repair Van"/>
    <s v="Yes"/>
    <m/>
    <x v="1"/>
    <s v="Yes"/>
    <x v="7"/>
    <s v="Monica, Cheryl &amp; Machell"/>
    <s v="Not Open On 12.11"/>
    <x v="1"/>
    <x v="1"/>
    <s v="Not Open On 12.11"/>
    <d v="2024-01-07T00:00:00"/>
    <m/>
  </r>
  <r>
    <x v="20"/>
    <n v="61746"/>
    <s v="JARRETT, KEVIN"/>
    <s v="KJARRET"/>
    <s v="61746"/>
    <n v="5855539663"/>
    <s v="061746"/>
    <d v="2025-07-07T00:00:00"/>
    <s v="PEP BOYS, 1375 MARKET PLACE DR, HENRIETTA NY 14623"/>
    <s v="Declined repair in July - no solution in place, we are spending more on rental than the repair declined"/>
    <s v="KJARRET - in rental since 7/7 - Declined repair was $4,622.33 at Pep Boys - why haven't we solved this? Rob Anderson - get repair reconsidered asap Van is very Rusty and shop does not recommend repairing the van"/>
    <s v="Yes"/>
    <m/>
    <x v="1"/>
    <s v="Yes"/>
    <x v="22"/>
    <s v="Rob &amp; Andrea"/>
    <d v="2025-10-24T00:00:00"/>
    <x v="0"/>
    <x v="1"/>
    <s v="KEVIN JARRETT"/>
    <d v="1997-05-22T00:00:00"/>
    <m/>
  </r>
  <r>
    <x v="20"/>
    <n v="23179"/>
    <s v="PRESTIN, EDWARD"/>
    <s v="EPRESTI"/>
    <s v="23179"/>
    <n v="7347540781"/>
    <s v="023179"/>
    <s v="New Rental"/>
    <s v="BELLE TIRE CO #19, 36591 PLYMOUTH RD, LIVONIA MI 48150"/>
    <s v="REDUCED ENGINE POWER WARNING CAME ON, TAIL LIGHTS NOT WORKING AND WINDOW CRANK"/>
    <s v="Tech recieved Loaner"/>
    <s v="Yes"/>
    <m/>
    <x v="0"/>
    <s v="Yes"/>
    <x v="25"/>
    <s v="Monica, Cheryl &amp; Machell"/>
    <s v="Not Open On 12.11"/>
    <x v="1"/>
    <x v="1"/>
    <s v="Not Open On 12.11"/>
    <d v="1984-05-24T00:00:00"/>
    <m/>
  </r>
  <r>
    <x v="20"/>
    <n v="61824"/>
    <s v="MAZE, DENNIS"/>
    <s v="DMAZE"/>
    <s v="61824"/>
    <n v="5593216514"/>
    <s v="061824"/>
    <s v="New Rental"/>
    <s v="GB AUTO SERVICE INC 1425 E HERNDON AVE CLOVIS CA 93611"/>
    <s v="Gas cap, Brakes, AC and 3 Tires replacement issues"/>
    <s v="Repair van"/>
    <s v="Yes"/>
    <m/>
    <x v="1"/>
    <s v="Yes"/>
    <x v="14"/>
    <s v="Carol &amp; Tasha"/>
    <s v="Not Open On 12.11"/>
    <x v="1"/>
    <x v="1"/>
    <s v="Not Open On 12.11"/>
    <d v="2006-04-04T00:00:00"/>
    <m/>
  </r>
  <r>
    <x v="20"/>
    <n v="46607"/>
    <s v="DANIEL WHITE"/>
    <s v="DWHITE0"/>
    <s v="46607"/>
    <n v="3527211672"/>
    <s v="061551"/>
    <d v="2025-09-29T00:00:00"/>
    <s v="PALM CHEVROLET OF GAINESVILLE, 2600 N MAIN ST, GAINESVILLE FL 32609"/>
    <s v="TRANSMISSION Issue"/>
    <s v="Tech requested for rental extension"/>
    <s v="Yes"/>
    <m/>
    <x v="1"/>
    <s v="Yes"/>
    <x v="9"/>
    <s v="Rob &amp; Andrea"/>
    <s v="Not Open On 12.11"/>
    <x v="0"/>
    <x v="1"/>
    <s v="Not Open On 12.11"/>
    <d v="2019-05-15T00:00:00"/>
    <m/>
  </r>
  <r>
    <x v="20"/>
    <n v="36243"/>
    <s v="Philllip Hassel"/>
    <s v="PHASSE0"/>
    <s v="36243"/>
    <n v="9108765642"/>
    <s v="037035"/>
    <d v="2025-09-07T00:00:00"/>
    <s v="AAMCO TOTAL CAR CARE, 1047 BRAGG BLVD, FAYETTEVILLE NC 28301"/>
    <s v="Trans warranty"/>
    <s v="Repair van - Holman approval was on 9/15 for $2694 - when will repair be completed?  van should be completted this week"/>
    <s v="Yes"/>
    <m/>
    <x v="1"/>
    <s v="Yes"/>
    <x v="13"/>
    <s v="Rob &amp; Andrea"/>
    <s v="Not Open On 12.11"/>
    <x v="0"/>
    <x v="1"/>
    <s v="Not Open On 12.11"/>
    <d v="2012-09-24T00:00:00"/>
    <m/>
  </r>
  <r>
    <x v="20"/>
    <n v="24112"/>
    <s v="HIGGINS, FREDRICK"/>
    <s v="FHIGGIN"/>
    <s v="24112"/>
    <n v="6628803364"/>
    <s v="024112"/>
    <s v="New Rental"/>
    <s v="PEP BOYS 7071 Commerce Dr, Olive Branch, MS 38654"/>
    <s v="ENGINE DERATED INTERMITENTLY AND NOW IT STARTS AND THEN STALLS"/>
    <s v="Repair van"/>
    <s v="Yes"/>
    <m/>
    <x v="1"/>
    <s v="Yes"/>
    <x v="7"/>
    <s v="Monica, Cheryl &amp; Machell"/>
    <s v="Not Open On 12.11"/>
    <x v="1"/>
    <x v="1"/>
    <s v="Not Open On 12.11"/>
    <d v="2025-02-09T00:00:00"/>
    <m/>
  </r>
  <r>
    <x v="20"/>
    <n v="46174"/>
    <s v="VLADISLAV TAVYANSKYY"/>
    <s v="VTAVYAN"/>
    <s v="46174"/>
    <n v="5635790206"/>
    <s v="046174"/>
    <d v="2025-09-24T00:00:00"/>
    <s v="GOSCH FORD OF TEMECULA 26895 YNEZ RD TEMECULA CA 92591"/>
    <s v="Tech is out of town training"/>
    <s v="Tech does not have a permanent van assignment - John C/Jen - get a van assigment in TPMS - if it is THIS truck, then please make sure he has the van on the way / Team working on "/>
    <s v="Yes"/>
    <m/>
    <x v="1"/>
    <s v="Yes"/>
    <x v="1"/>
    <s v="Monica, Cheryl &amp; Machell"/>
    <s v="Not Open On 12.11"/>
    <x v="0"/>
    <x v="1"/>
    <s v="Not Open On 12.11"/>
    <d v="2025-08-03T00:00:00"/>
    <m/>
  </r>
  <r>
    <x v="21"/>
    <n v="46643"/>
    <s v="WHITE, DELROY"/>
    <s v="DWHITE"/>
    <s v="46643"/>
    <n v="5618843605"/>
    <s v="046643"/>
    <s v="New Rental"/>
    <s v="PEP BOYS 4301 LAKE WORTH RD LAKE WORTH FL 33461"/>
    <s v="DRIVER CONCER NO BRAKES AND VEHICLE STALLED"/>
    <s v="Repair Van"/>
    <s v="Yes"/>
    <m/>
    <x v="1"/>
    <s v="Yes"/>
    <x v="9"/>
    <s v="Rob &amp; Andrea"/>
    <d v="2025-11-14T00:00:00"/>
    <x v="1"/>
    <x v="1"/>
    <s v="DELROY WHITE"/>
    <d v="2023-07-30T00:00:00"/>
    <m/>
  </r>
  <r>
    <x v="21"/>
    <n v="36903"/>
    <s v="JONATHAN HUDNALL"/>
    <s v="JHUDNA1"/>
    <s v="36903"/>
    <n v="2109541809"/>
    <s v="036903"/>
    <d v="2025-09-23T00:00:00"/>
    <s v="PEP BOYS 5106 S PADRE ISLAND DR CORPUS CHRISTI TX 78411"/>
    <s v="Brakes grinding, fuel gauge inop. Confirmed will not be repaired today, tech is still at shop, has sent note to Rob G regarding need for rental"/>
    <s v="Repair van"/>
    <s v="Yes"/>
    <m/>
    <x v="1"/>
    <s v="Yes"/>
    <x v="2"/>
    <s v="Carol &amp; Tasha"/>
    <s v="Not Open On 12.11"/>
    <x v="0"/>
    <x v="1"/>
    <s v="Not Open On 12.11"/>
    <d v="2021-01-04T00:00:00"/>
    <m/>
  </r>
  <r>
    <x v="21"/>
    <n v="47109"/>
    <s v="JORDAN BARTLET"/>
    <s v="JBARTLE"/>
    <s v="47109"/>
    <n v="7189082409"/>
    <s v="047109"/>
    <d v="2025-08-13T00:00:00"/>
    <s v="Hertz rental since 8/6 - van is repaired and paid vendor: RICHIES CITGO, 1153 WALT WHITMAN RD, MELVILLE NY 11747"/>
    <s v="ABS issues - YAY!!! HERTZ RENTAL GONE!!! "/>
    <s v="VAN IS READY TO GO. Added to Monday.com "/>
    <s v="Yes"/>
    <m/>
    <x v="0"/>
    <m/>
    <x v="12"/>
    <s v="Rob &amp; Andrea"/>
    <s v="Not Open On 12.11"/>
    <x v="0"/>
    <x v="1"/>
    <s v="Not Open On 12.11"/>
    <d v="2025-07-27T00:00:00"/>
    <m/>
  </r>
  <r>
    <x v="21"/>
    <n v="61212"/>
    <s v="Latargi Fowler"/>
    <s v="LFOWLER"/>
    <s v="61212"/>
    <n v="4698822214"/>
    <s v="061212"/>
    <d v="2025-07-16T00:00:00"/>
    <s v="PEP BOYS 4329 LEMMON AVENUE DALLAS TX 75219"/>
    <s v="Van moved to Pep Boys for 2nd Opinion"/>
    <s v="Tech Needs new van assigned"/>
    <s v="Yes"/>
    <m/>
    <x v="1"/>
    <s v="Yes"/>
    <x v="15"/>
    <s v="Carol &amp; Tasha"/>
    <s v="Not Open On 12.11"/>
    <x v="0"/>
    <x v="1"/>
    <s v="Not Open On 12.11"/>
    <d v="2024-05-26T00:00:00"/>
    <m/>
  </r>
  <r>
    <x v="21"/>
    <n v="46964"/>
    <s v="BILLLUPS, MICHAEL"/>
    <s v="MBILLLU"/>
    <s v="46964"/>
    <n v="2527223147"/>
    <s v="046964"/>
    <s v="New Rental"/>
    <s v="TIRE, LUBE AND CAR CARE, 1332 B WEST EHRINGHAUS, ELIZABETH CITY NC 27909"/>
    <s v="VEH &quot;POPPED&quot; AND THEN SHUT DOWN"/>
    <s v="Repair Van"/>
    <s v="Yes"/>
    <m/>
    <x v="1"/>
    <s v="Yes"/>
    <x v="13"/>
    <s v="Rob &amp; Andrea"/>
    <d v="2025-11-28T00:00:00"/>
    <x v="1"/>
    <x v="1"/>
    <s v="MICHAEL BILLLUPS"/>
    <d v="2025-07-20T00:00:00"/>
    <m/>
  </r>
  <r>
    <x v="21"/>
    <n v="46873"/>
    <s v="JOHNSON, MICHAEL"/>
    <s v="MJOH304"/>
    <s v="46873"/>
    <n v="6624605707"/>
    <s v="046873"/>
    <d v="2025-10-13T00:00:00"/>
    <s v="GOODYEAR 6551 WINCHESTER RD MEMPHIS, TN"/>
    <s v="LOSS OF POWER"/>
    <s v="SHOP WILL LOOK AT THE VEHICLE ON MONDAY 5/20. Driver needs rental Extension."/>
    <s v="Yes"/>
    <m/>
    <x v="1"/>
    <s v="Yes"/>
    <x v="7"/>
    <s v="Monica, Cheryl &amp; Machell"/>
    <d v="2025-10-14T00:00:00"/>
    <x v="0"/>
    <x v="1"/>
    <s v="MICHAEL JOHNSON"/>
    <d v="2004-08-10T00:00:00"/>
    <m/>
  </r>
  <r>
    <x v="21"/>
    <n v="37377"/>
    <s v="TAIWAN ROBINSON"/>
    <s v="TROBINS"/>
    <s v="37377"/>
    <n v="8038560063"/>
    <s v="021672"/>
    <d v="2025-09-30T00:00:00"/>
    <s v="Pep Boy's - 2418 Laurens Rd, Greenville, SC 29607"/>
    <s v="New Hire"/>
    <s v="Tech requested for rental extension (Need to check with ROB about the extension status)"/>
    <s v="Yes"/>
    <m/>
    <x v="1"/>
    <s v="Yes"/>
    <x v="13"/>
    <s v="Rob &amp; Andrea"/>
    <s v="Not Open On 12.11"/>
    <x v="0"/>
    <x v="0"/>
    <s v="Not Open On 12.11"/>
    <d v="2025-09-14T00:00:00"/>
    <m/>
  </r>
  <r>
    <x v="21"/>
    <s v="37306_x0009_"/>
    <s v="BRETT WOLFF"/>
    <s v="BWOLFF"/>
    <s v="37306_x0009_"/>
    <n v="5856644977"/>
    <s v="037306"/>
    <s v="New Rental"/>
    <s v="FIRESTONE COMPLETE AUTO CARE, 2311 MILITARY RD, NIAGARA FALLS NY 14304"/>
    <s v="Broken Gear shift cable"/>
    <s v="Reapir Van"/>
    <s v="Yes"/>
    <m/>
    <x v="1"/>
    <s v="Yes"/>
    <x v="22"/>
    <s v="Rob &amp; Andrea"/>
    <d v="2025-11-28T00:00:00"/>
    <x v="1"/>
    <x v="1"/>
    <s v="BRETT WOLFF"/>
    <d v="2022-12-22T00:00:00"/>
    <m/>
  </r>
  <r>
    <x v="21"/>
    <n v="61158"/>
    <s v="CHAN, HERMON"/>
    <s v="HCHAN"/>
    <s v="61158"/>
    <n v="7133196759"/>
    <s v="061158"/>
    <s v="New Rental"/>
    <s v="NWCARZONE, 8210 PINEMONT DR, HOUSTON TX 77040"/>
    <s v="OVERHEATING - HOSE LEAKING ISSUE"/>
    <s v="Repair Van"/>
    <s v="Yes"/>
    <m/>
    <x v="1"/>
    <s v="Yes"/>
    <x v="19"/>
    <s v="Carol &amp; Tasha"/>
    <s v="Not Open On 12.11"/>
    <x v="1"/>
    <x v="1"/>
    <s v="Not Open On 12.11"/>
    <d v="2022-07-14T00:00:00"/>
    <m/>
  </r>
  <r>
    <x v="21"/>
    <n v="61257"/>
    <s v="Ransford Arthur"/>
    <s v="RARTHU1"/>
    <s v="61257"/>
    <s v="Not-in-TPMS"/>
    <s v="Not-in-TPMS"/>
    <d v="2025-08-13T00:00:00"/>
    <s v="AAMCO 1420 ASBURY, ASBURY PARK, NJ. 07712"/>
    <s v="Van was towed to Aamco 9/25 for transmission issues, Van not assigned to rental driver"/>
    <s v="Repair Van"/>
    <s v="Yes"/>
    <m/>
    <x v="1"/>
    <s v="Yes"/>
    <x v="5"/>
    <s v="Monica, Cheryl &amp; Machell"/>
    <s v="Not Open On 12.11"/>
    <x v="0"/>
    <x v="1"/>
    <s v="Not Open On 12.11"/>
    <d v="2017-05-08T00:00:00"/>
    <m/>
  </r>
  <r>
    <x v="21"/>
    <n v="46434"/>
    <s v="GABRIEL ASNNIS"/>
    <s v="GASCENC"/>
    <s v="46434"/>
    <s v="Not-in-TPMS"/>
    <s v="Not-in-TPMS"/>
    <s v="New Rental"/>
    <s v="PEP BOYS, 14475 7TH ST, VICTORVILLE CA 92392"/>
    <s v="BAD VIBRATION"/>
    <s v="Repair Van"/>
    <s v="Yes"/>
    <m/>
    <x v="1"/>
    <s v="Yes"/>
    <x v="0"/>
    <e v="#N/A"/>
    <s v="Not Open On 12.11"/>
    <x v="1"/>
    <x v="0"/>
    <s v="Not Open On 12.11"/>
    <s v="EitherNewHire or Termed"/>
    <m/>
  </r>
  <r>
    <x v="21"/>
    <n v="46212"/>
    <s v="BUTLER, WINFRED"/>
    <s v="WBUTLE0"/>
    <s v="46212"/>
    <n v="5122106363"/>
    <s v="046212"/>
    <s v="New Rental"/>
    <s v="AAMCO TOTAL CAR CARE , 2409 S BELL BLVD, CEDAR PARK TX 78613"/>
    <s v="POWER STEERING LEAKING ISSUE"/>
    <s v="Repair Van"/>
    <s v="Yes"/>
    <m/>
    <x v="1"/>
    <s v="Yes"/>
    <x v="2"/>
    <s v="Carol &amp; Tasha"/>
    <d v="2025-11-20T00:00:00"/>
    <x v="1"/>
    <x v="1"/>
    <s v="WINFRED BUTLER"/>
    <d v="2021-08-05T00:00:00"/>
    <m/>
  </r>
  <r>
    <x v="22"/>
    <n v="61312"/>
    <s v="MICHAEL DIPIETRO"/>
    <s v="MDIPIE"/>
    <s v="61312"/>
    <n v="4109772274"/>
    <n v="0"/>
    <d v="2025-08-21T00:00:00"/>
    <s v="PEP BOYS 403A BALTIMORE PIKE BEL AIR MD 21014"/>
    <s v="Declined Repair $8373"/>
    <m/>
    <s v="Yes"/>
    <m/>
    <x v="1"/>
    <s v="Yes"/>
    <x v="5"/>
    <s v="Monica, Cheryl &amp; Machell"/>
    <s v="Not Open On 12.11"/>
    <x v="0"/>
    <x v="1"/>
    <s v="Not Open On 12.11"/>
    <d v="1997-03-17T00:00:00"/>
    <m/>
  </r>
  <r>
    <x v="23"/>
    <n v="61296"/>
    <s v="Andrew Zegers"/>
    <s v="AZEGER"/>
    <s v="61296"/>
    <n v="7172479458"/>
    <s v="061296"/>
    <s v="New Rental"/>
    <s v="MR TIRE 96 TULIP DR LEWES DE 19958 "/>
    <s v="Radiator hose broke, overheated"/>
    <s v="Repair van"/>
    <s v="Yes"/>
    <m/>
    <x v="1"/>
    <s v="Yes"/>
    <x v="5"/>
    <s v="Monica, Cheryl &amp; Machell"/>
    <s v="Not Open On 12.11"/>
    <x v="1"/>
    <x v="1"/>
    <s v="Not Open On 12.11"/>
    <d v="1998-10-29T00:00:00"/>
    <m/>
  </r>
  <r>
    <x v="23"/>
    <n v="46995"/>
    <s v="VOLOSHIN, ARKADIY"/>
    <s v="AVOLOSH"/>
    <s v="46995"/>
    <n v="3392059266"/>
    <s v="046995"/>
    <d v="2025-10-01T00:00:00"/>
    <s v="FIRESTONE COMPLETE AUTO CARE, 40 ARSENAL ST, WATERTOWN MA 02472"/>
    <s v="ENGINE STALLS, HARNESS REPLACEMENT"/>
    <s v="Van Repair"/>
    <s v="Yes"/>
    <m/>
    <x v="1"/>
    <s v="Yes"/>
    <x v="0"/>
    <e v="#N/A"/>
    <s v="Not Open On 12.11"/>
    <x v="0"/>
    <x v="0"/>
    <s v="Not Open On 12.11"/>
    <s v="EitherNewHire or Termed"/>
    <m/>
  </r>
  <r>
    <x v="23"/>
    <n v="61771"/>
    <s v="ASHLEY ESTRADA"/>
    <s v="AESTRAD"/>
    <s v="61771"/>
    <n v="4015382023"/>
    <s v="061771"/>
    <s v="New Rental"/>
    <m/>
    <s v="New Hire"/>
    <s v="When will he get his van? @childres/@jen? "/>
    <s v="Yes"/>
    <m/>
    <x v="1"/>
    <s v="Yes"/>
    <x v="22"/>
    <s v="Rob &amp; Andrea"/>
    <s v="Not Open On 12.11"/>
    <x v="1"/>
    <x v="0"/>
    <s v="Not Open On 12.11"/>
    <d v="2025-09-28T00:00:00"/>
    <m/>
  </r>
  <r>
    <x v="23"/>
    <n v="47086"/>
    <s v="Conrad Fuchs"/>
    <s v="CFUCHS"/>
    <s v="47086"/>
    <n v="5857380613"/>
    <s v="047086"/>
    <d v="2025-10-08T00:00:00"/>
    <s v="PEP BOYS, 1375 MARKET PLACE DR, HENRIETTA NY 14623"/>
    <s v="RIGHT FRONT DOOR LATCH BROKEN and A/C NOT WORKING WELL."/>
    <s v="Repair van"/>
    <s v="Yes"/>
    <m/>
    <x v="1"/>
    <s v="Yes"/>
    <x v="22"/>
    <s v="Rob &amp; Andrea"/>
    <s v="Not Open On 12.11"/>
    <x v="0"/>
    <x v="1"/>
    <s v="Not Open On 12.11"/>
    <d v="2015-09-14T00:00:00"/>
    <m/>
  </r>
  <r>
    <x v="23"/>
    <n v="46643"/>
    <s v="WHITE, DELROY"/>
    <s v="DWHITE"/>
    <s v="46643"/>
    <n v="5618843605"/>
    <s v="046643"/>
    <d v="2025-10-20T00:00:00"/>
    <s v="PEP BOYS 4301 LAKE WORTH RD LAKE WORTH FL 33461"/>
    <s v="DRIVER CONCER NO BRAKES AND VEHICLE STALLED"/>
    <s v="Repair Van"/>
    <s v="Yes"/>
    <m/>
    <x v="1"/>
    <s v="Yes"/>
    <x v="9"/>
    <s v="Rob &amp; Andrea"/>
    <d v="2025-11-14T00:00:00"/>
    <x v="0"/>
    <x v="1"/>
    <s v="DELROY WHITE"/>
    <d v="2023-07-30T00:00:00"/>
    <m/>
  </r>
  <r>
    <x v="23"/>
    <n v="37388"/>
    <s v="JAMES KEPLEY"/>
    <s v="JKEPLEY"/>
    <s v="37388"/>
    <s v="Not-in-TPMS"/>
    <s v="Not-in-TPMS"/>
    <s v="NEW RENTAL"/>
    <m/>
    <s v="New Hire"/>
    <s v="Rental request "/>
    <s v="Yes"/>
    <m/>
    <x v="1"/>
    <s v="Yes"/>
    <x v="0"/>
    <e v="#N/A"/>
    <s v="Not Open On 12.11"/>
    <x v="1"/>
    <x v="0"/>
    <s v="Not Open On 12.11"/>
    <s v="EitherNewHire or Termed"/>
    <m/>
  </r>
  <r>
    <x v="23"/>
    <n v="47091"/>
    <s v="Joseph Cole"/>
    <s v="Jcole"/>
    <s v="47091"/>
    <n v="7169361043"/>
    <s v="047091"/>
    <s v="New Rental"/>
    <m/>
    <s v="New Hire"/>
    <s v="When will he get his van? @childres/@jen? "/>
    <s v="Yes"/>
    <m/>
    <x v="1"/>
    <s v="Yes"/>
    <x v="22"/>
    <s v="Rob &amp; Andrea"/>
    <d v="2025-10-20T00:00:00"/>
    <x v="1"/>
    <x v="0"/>
    <s v="JOSEPH COLE"/>
    <d v="2025-10-05T00:00:00"/>
    <m/>
  </r>
  <r>
    <x v="23"/>
    <n v="47298"/>
    <s v="SPECHT, KEVIN"/>
    <s v="KSPECHT"/>
    <n v="47298"/>
    <n v="4028385149"/>
    <s v="047298"/>
    <s v="NEW RENTAL"/>
    <s v="MEINEKE CAR CARE 2717 S 8TH ST. SUITE 3 LINCOLN NE 68502"/>
    <s v="Low oil pressure &amp; brakes making noise"/>
    <s v="Repair van"/>
    <s v="Yes"/>
    <m/>
    <x v="1"/>
    <s v="Yes"/>
    <x v="21"/>
    <s v="Monica, Cheryl &amp; Machell"/>
    <s v="Not Open On 12.11"/>
    <x v="1"/>
    <x v="0"/>
    <s v="Not Open On 12.11"/>
    <d v="2025-08-24T00:00:00"/>
    <m/>
  </r>
  <r>
    <x v="23"/>
    <n v="46821"/>
    <s v="NICO GROVES"/>
    <s v="NGROVES"/>
    <s v="46821"/>
    <n v="8643400517"/>
    <s v="046821"/>
    <s v="New Rental"/>
    <s v="AAMCO TOTAL CAR CARE, 2918 WADE HAMPTON BLVD, TAYLORS SC 29687"/>
    <s v="OIL LEAK"/>
    <s v="Repair van HERTZ rental - WHY A HERTZ RENTAL??  Driver is banned from Enterprise"/>
    <s v="Yes"/>
    <m/>
    <x v="11"/>
    <m/>
    <x v="4"/>
    <s v="Rob &amp; Andrea"/>
    <s v="Not Open On 12.11"/>
    <x v="1"/>
    <x v="1"/>
    <s v="Not Open On 12.11"/>
    <d v="2024-01-07T00:00:00"/>
    <m/>
  </r>
  <r>
    <x v="23"/>
    <n v="36988"/>
    <s v="SCOTT HAMILTON"/>
    <s v="SHAMIL"/>
    <s v="36988"/>
    <n v="6415255369"/>
    <s v="036988"/>
    <s v="New Rental"/>
    <s v="JEFFREY REPAIR SERVICE INC 2071 15TH ST SW MASON CITY IA 50401"/>
    <m/>
    <s v="Repair Van"/>
    <s v="Yes"/>
    <m/>
    <x v="1"/>
    <s v="Yes"/>
    <x v="21"/>
    <s v="Monica, Cheryl &amp; Machell"/>
    <s v="Not Open On 12.11"/>
    <x v="1"/>
    <x v="1"/>
    <s v="Not Open On 12.11"/>
    <d v="1989-01-10T00:00:00"/>
    <m/>
  </r>
  <r>
    <x v="23"/>
    <n v="46815"/>
    <s v="Robert Broome"/>
    <s v="RBROOME"/>
    <s v="46815"/>
    <n v="8643401537"/>
    <s v="046634"/>
    <s v="New Rental"/>
    <m/>
    <s v="New Hire"/>
    <s v="When will he get his van? @childres/@jen? "/>
    <s v="Yes"/>
    <m/>
    <x v="1"/>
    <s v="Yes"/>
    <x v="4"/>
    <s v="Rob &amp; Andrea"/>
    <s v="Not Open On 12.11"/>
    <x v="1"/>
    <x v="0"/>
    <s v="Not Open On 12.11"/>
    <d v="2025-10-05T00:00:00"/>
    <m/>
  </r>
  <r>
    <x v="23"/>
    <n v="50503"/>
    <s v=" ROBERTO AYALA"/>
    <s v="RAYALAM"/>
    <s v="50503"/>
    <n v="3528093231"/>
    <s v="061745"/>
    <d v="2025-10-03T00:00:00"/>
    <s v="Vehicle is not loaded in AMS"/>
    <s v="2008 CHEVROLET UPLANDER Client: 2B56   Vehicle: 50503   Client Vehicle No:    Lic Plate: 52BNUQ   VIN: 1GNDU23148D150503"/>
    <s v="Cannot update AMS as vehicle is not loaded in AMS - Can you change the rental to his correct assigned vehicle? Close this PO and re-open? "/>
    <m/>
    <m/>
    <x v="1"/>
    <s v="Yes"/>
    <x v="9"/>
    <s v="Rob &amp; Andrea"/>
    <d v="2025-11-07T00:00:00"/>
    <x v="0"/>
    <x v="1"/>
    <s v="ROBERTO AYALA MERCADO"/>
    <d v="2025-07-06T00:00:00"/>
    <m/>
  </r>
  <r>
    <x v="23"/>
    <n v="61015"/>
    <s v="SOKOLOWSKI, BERNARD"/>
    <s v="BSOKOLO"/>
    <s v="61015"/>
    <n v="7249536540"/>
    <s v="061016"/>
    <s v="NEW RENTAL"/>
    <s v="Tech van is rented for 2-3 days at a time - he is part time - "/>
    <s v="Tech is Part time"/>
    <s v="Declined repair - accident in July - cost of: $$8,275.12  - John Childres - get tech a permanent van please"/>
    <s v="Yes"/>
    <m/>
    <x v="1"/>
    <s v="Yes"/>
    <x v="4"/>
    <s v="Rob &amp; Andrea"/>
    <s v="Not Open On 12.11"/>
    <x v="1"/>
    <x v="1"/>
    <s v="Not Open On 12.11"/>
    <d v="2001-12-30T00:00:00"/>
    <m/>
  </r>
  <r>
    <x v="23"/>
    <n v="46708"/>
    <s v="JAYSHAWN ROWLS"/>
    <s v="JROWLS"/>
    <s v="46708"/>
    <n v="2569623009"/>
    <s v="046708"/>
    <s v="NEW RENTAL"/>
    <s v="PEP BOYS, 6820 S FLORIDA AVE, LAKELAND FL 33813"/>
    <s v="OVERHEATING ISSUE"/>
    <s v="Rental extension requested by Tech"/>
    <s v="Yes"/>
    <m/>
    <x v="1"/>
    <s v="Yes"/>
    <x v="6"/>
    <s v="Rob &amp; Andrea"/>
    <d v="2025-11-04T00:00:00"/>
    <x v="1"/>
    <x v="0"/>
    <s v="JAYSHAWN ROWLS"/>
    <d v="2025-10-12T00:00:00"/>
    <m/>
  </r>
  <r>
    <x v="23"/>
    <n v="21769"/>
    <s v="William Giz"/>
    <s v="WGIZ0"/>
    <s v="21769"/>
    <n v="3864063522"/>
    <s v="046716"/>
    <d v="2025-10-06T00:00:00"/>
    <s v=" Pep Boys 7725 w newberry rd gainesville, FL  32606"/>
    <s v="ENGINE IS SEIZED"/>
    <s v="Repair van - @rob anderson, please find out if this van was driven without oil asap Last oil change was 5k miles. will have to check with shop tomorrow"/>
    <s v="Yes"/>
    <m/>
    <x v="1"/>
    <s v="Yes"/>
    <x v="6"/>
    <s v="Rob &amp; Andrea"/>
    <s v="Not Open On 12.11"/>
    <x v="0"/>
    <x v="0"/>
    <s v="Not Open On 12.11"/>
    <d v="2025-09-07T00:00:00"/>
    <m/>
  </r>
  <r>
    <x v="23"/>
    <n v="47001"/>
    <s v="YOUNG, ANDRE"/>
    <s v="AYOUNG"/>
    <s v="47001"/>
    <n v="2039043004"/>
    <s v="047001"/>
    <s v="NEW RENTAL"/>
    <m/>
    <s v="New Hire"/>
    <s v="Rental Request - when will his van be arriving? John/Jennifer?"/>
    <s v="Yes"/>
    <m/>
    <x v="1"/>
    <s v="Yes"/>
    <x v="22"/>
    <s v="Rob &amp; Andrea"/>
    <d v="2025-12-04T00:00:00"/>
    <x v="1"/>
    <x v="0"/>
    <s v="ANDRE YOUNG"/>
    <d v="2025-10-05T00:00:00"/>
    <m/>
  </r>
  <r>
    <x v="23"/>
    <n v="36488"/>
    <s v="ROELKE, MATTHEW"/>
    <s v="MROELKE"/>
    <s v="36488"/>
    <n v="8508241426"/>
    <s v="036488"/>
    <s v="NEW RENTAL"/>
    <s v="FIRESTONE COMPLETE AUTO CARE 920 W 3RD ST LITTLE ROCK AR 72201"/>
    <s v="TRANSMISSION Issue"/>
    <s v="Rental Request (Repairs are still pending)"/>
    <s v="Yes"/>
    <m/>
    <x v="1"/>
    <s v="Yes"/>
    <x v="7"/>
    <s v="Monica, Cheryl &amp; Machell"/>
    <s v="Not Open On 12.11"/>
    <x v="1"/>
    <x v="1"/>
    <s v="Not Open On 12.11"/>
    <d v="2023-07-16T00:00:00"/>
    <m/>
  </r>
  <r>
    <x v="23"/>
    <n v="46350"/>
    <s v="FRANKLIN, JOEY"/>
    <s v="JFRAN35"/>
    <s v="46350"/>
    <n v="8325848157"/>
    <s v="046350"/>
    <s v="NEW RENTAL"/>
    <s v="PEP BOYS, 10275 NW FREEWAY HOUSTONE 77037"/>
    <s v="Brakes grinding "/>
    <s v="Repair van"/>
    <s v="Yes"/>
    <m/>
    <x v="1"/>
    <s v="Yes"/>
    <x v="19"/>
    <s v="Carol &amp; Tasha"/>
    <s v="Not Open On 12.11"/>
    <x v="1"/>
    <x v="1"/>
    <s v="Not Open On 12.11"/>
    <d v="1990-04-09T00:00:00"/>
    <m/>
  </r>
  <r>
    <x v="23"/>
    <n v="46811"/>
    <s v="James Sawyer"/>
    <s v="JSAWYER"/>
    <s v="46811"/>
    <n v="3368091154"/>
    <s v="046811"/>
    <s v="NEW RENTAL"/>
    <s v="PEP BOYS 11999 CLAYTON BLVD CLAYTON NC 27520"/>
    <s v="New Hire"/>
    <s v="Rental Request - when will his van be arriving? John/Jennifer?"/>
    <s v="Yes"/>
    <m/>
    <x v="1"/>
    <s v="Yes"/>
    <x v="4"/>
    <s v="Rob &amp; Andrea"/>
    <s v="Not Open On 12.11"/>
    <x v="1"/>
    <x v="0"/>
    <s v="Not Open On 12.11"/>
    <d v="2025-10-05T00:00:00"/>
    <m/>
  </r>
  <r>
    <x v="23"/>
    <n v="36402"/>
    <s v="PETER KANTZAS"/>
    <s v="PKANTZA"/>
    <s v="36402"/>
    <n v="2039013892"/>
    <s v="036402"/>
    <s v="New Rental"/>
    <m/>
    <s v="New Hire"/>
    <s v="When will he get his van? @childres/@jen? "/>
    <s v="Yes"/>
    <m/>
    <x v="1"/>
    <s v="Yes"/>
    <x v="22"/>
    <s v="Rob &amp; Andrea"/>
    <d v="2025-11-05T00:00:00"/>
    <x v="1"/>
    <x v="0"/>
    <s v="PETER KANTZAS"/>
    <d v="2025-09-28T00:00:00"/>
    <m/>
  </r>
  <r>
    <x v="23"/>
    <n v="47291"/>
    <s v="WICKLANDER, SEAN"/>
    <s v="SWICKLA"/>
    <s v="47291"/>
    <n v="7154922473"/>
    <s v="047291"/>
    <d v="2025-10-01T00:00:00"/>
    <m/>
    <s v="Declined repair $6007"/>
    <s v="Rental extension requested by Tech"/>
    <s v="Yes"/>
    <m/>
    <x v="1"/>
    <s v="Yes"/>
    <x v="21"/>
    <s v="Monica, Cheryl &amp; Machell"/>
    <d v="2025-08-26T00:00:00"/>
    <x v="0"/>
    <x v="1"/>
    <s v="SEAN WICKLANDER"/>
    <d v="2022-12-01T00:00:00"/>
    <m/>
  </r>
  <r>
    <x v="23"/>
    <n v="36269"/>
    <s v="BROWN, WILLIAM"/>
    <s v="WBROWN"/>
    <s v="36269"/>
    <n v="2525941533"/>
    <s v="036269"/>
    <s v="NEW RENTAL"/>
    <s v="FIRESTONE COMPLETE AUTO CARE, 1001 N WESLEYAN BLVD, ROCKY MOUNT NC 27804"/>
    <s v="BRAKE DIAGNOSE AND REPAIRS"/>
    <s v="Repair van"/>
    <s v="Yes"/>
    <m/>
    <x v="1"/>
    <s v="Yes"/>
    <x v="13"/>
    <s v="Rob &amp; Andrea"/>
    <d v="2025-11-19T00:00:00"/>
    <x v="1"/>
    <x v="1"/>
    <s v="WILLIAM BROWN"/>
    <d v="2024-01-28T00:00:00"/>
    <m/>
  </r>
  <r>
    <x v="23"/>
    <n v="23823"/>
    <s v="ZACKARY TOUGAS"/>
    <s v="ZTOUGAS"/>
    <s v="23823"/>
    <n v="3365281762"/>
    <s v="023823"/>
    <s v="New Rental"/>
    <s v="512 PISGAH CHURCH ROAD GREENSBORO,NORTH CAROLINA,US 27455"/>
    <s v="Overheating"/>
    <s v="Repair van, AMS not showing a Driver name and address is a Pep Boys"/>
    <s v="Yes"/>
    <m/>
    <x v="1"/>
    <s v="Yes"/>
    <x v="13"/>
    <s v="Rob &amp; Andrea"/>
    <s v="Not Open On 12.11"/>
    <x v="1"/>
    <x v="1"/>
    <s v="Not Open On 12.11"/>
    <d v="2025-01-26T00:00:00"/>
    <m/>
  </r>
  <r>
    <x v="24"/>
    <n v="36383"/>
    <s v="Anthony Figlioli"/>
    <s v="AFIGLIO"/>
    <s v="36383"/>
    <n v="5084540095"/>
    <s v="036383"/>
    <s v="NEW RENTAL"/>
    <s v="Pep Boys 216 Highland Ave, Seekonk,MA 02771"/>
    <s v="CEL on, brakes lock up"/>
    <s v="Repair van"/>
    <s v="Yes"/>
    <m/>
    <x v="1"/>
    <s v="Yes"/>
    <x v="22"/>
    <s v="Rob &amp; Andrea"/>
    <s v="Not Open On 12.11"/>
    <x v="1"/>
    <x v="0"/>
    <s v="Not Open On 12.11"/>
    <d v="2025-09-14T00:00:00"/>
    <m/>
  </r>
  <r>
    <x v="24"/>
    <n v="37139"/>
    <s v="Anthony Parson"/>
    <s v="APARSO0"/>
    <s v="37139"/>
    <n v="3042209563"/>
    <s v="037139"/>
    <d v="2025-07-08T00:00:00"/>
    <s v="DWAYNE BLACKMON CHEV,INC, PO BOX 25, TUPELO MS 38802"/>
    <s v="Trans warrranty - APARSO0 - in rental since 7/8 - van is at Eaton Chevrolet - warranty transmission repair - they have taken 2 months and still not approved by GM for replacement of the transmission under warranty.. Moved van to another shop"/>
    <s v="Move the van to another shop - repair it and ask Holman to get our money back from Eaton Chevrolet moved van to another shop"/>
    <s v="Yes"/>
    <m/>
    <x v="1"/>
    <s v="Yes"/>
    <x v="7"/>
    <s v="Monica, Cheryl &amp; Machell"/>
    <d v="2025-07-08T00:00:00"/>
    <x v="0"/>
    <x v="1"/>
    <s v="ANTHONY PARSON"/>
    <d v="2019-11-13T00:00:00"/>
    <m/>
  </r>
  <r>
    <x v="24"/>
    <n v="36317"/>
    <s v="ISIAH LEWIS"/>
    <s v="ILEWIS"/>
    <s v="36317"/>
    <n v="4704696443"/>
    <s v="036317"/>
    <d v="2025-10-09T00:00:00"/>
    <s v="FIRESTONE COMPLETE AUTO CARE 6341 ARBOR PLACE BLVD DOUGLASVILLE GA 30135 "/>
    <s v="tech picked up van and it's still leaking fuel"/>
    <s v="Repair van"/>
    <s v="Yes"/>
    <m/>
    <x v="1"/>
    <s v="Yes"/>
    <x v="6"/>
    <s v="Rob &amp; Andrea"/>
    <s v="Not Open On 12.11"/>
    <x v="0"/>
    <x v="1"/>
    <s v="Not Open On 12.11"/>
    <d v="2013-03-04T00:00:00"/>
    <m/>
  </r>
  <r>
    <x v="24"/>
    <n v="46967"/>
    <s v="Gary Acord"/>
    <s v="GACORD"/>
    <s v="46967"/>
    <n v="7576102192"/>
    <s v="046967"/>
    <s v="NEW RENTAL"/>
    <s v="FIRESTONE COMPLETE AUTO CARE, 1772 VIRGINIA BEACH BLVD, VIRGINIA BEACH VA 23454"/>
    <s v="Engine issues"/>
    <s v="Repair van"/>
    <s v="Yes"/>
    <m/>
    <x v="1"/>
    <s v="Yes"/>
    <x v="13"/>
    <s v="Rob &amp; Andrea"/>
    <s v="Not Open On 12.11"/>
    <x v="1"/>
    <x v="1"/>
    <s v="Not Open On 12.11"/>
    <d v="2025-03-23T00:00:00"/>
    <m/>
  </r>
  <r>
    <x v="24"/>
    <n v="23221"/>
    <s v="Robert Urquhart"/>
    <s v="RURQUH"/>
    <s v="23221"/>
    <n v="2149852046"/>
    <s v="023221"/>
    <s v="NEW RENTAL"/>
    <s v="No shop listed"/>
    <s v="BRAKES ARE GRINDING AND ABS LIGHT IS ON"/>
    <s v="I tried reaching out to tech to find out where he took the van, no answer Finally got in touch with the tech, he says he can safely driver the van until EOD Friday and drop off the van at a Pep Boys"/>
    <s v="Yes"/>
    <m/>
    <x v="0"/>
    <m/>
    <x v="15"/>
    <s v="Carol &amp; Tasha"/>
    <d v="2025-11-04T00:00:00"/>
    <x v="1"/>
    <x v="1"/>
    <s v="ROBERT URQUHART"/>
    <d v="2001-02-05T00:00:00"/>
    <m/>
  </r>
  <r>
    <x v="24"/>
    <n v="36417"/>
    <s v="Michael Bonomi"/>
    <s v="MBONOM"/>
    <s v="36417"/>
    <n v="8607101867"/>
    <s v="036420"/>
    <s v="NEW RENTAL"/>
    <s v="Currently at PEP BOYS, 2400 GOLDSTAR HWY, MYSTIC CT 06355"/>
    <s v="RENTAL GIVING HIS VAN TO A NEW HIRE"/>
    <s v="We are needing to find this technician another van due to engine issues / jchild2"/>
    <s v="Yes"/>
    <m/>
    <x v="1"/>
    <s v="Yes"/>
    <x v="22"/>
    <s v="Rob &amp; Andrea"/>
    <s v="Not Open On 12.11"/>
    <x v="1"/>
    <x v="1"/>
    <s v="Not Open On 12.11"/>
    <d v="1985-06-25T00:00:00"/>
    <m/>
  </r>
  <r>
    <x v="24"/>
    <n v="46364"/>
    <s v="manuel benavide"/>
    <s v="MBENAVI"/>
    <s v="46364"/>
    <n v="8327950656"/>
    <s v="046364"/>
    <s v="NEW RENTAL"/>
    <s v="Pep Boys  1960 Rd E, Humble, TX 77346"/>
    <s v="Overheating"/>
    <s v="Repair van"/>
    <s v="Yes"/>
    <m/>
    <x v="1"/>
    <s v="Yes"/>
    <x v="19"/>
    <s v="Carol &amp; Tasha"/>
    <d v="2025-10-21T00:00:00"/>
    <x v="1"/>
    <x v="1"/>
    <s v="MANUEL BENAVIDES"/>
    <d v="2024-05-19T00:00:00"/>
    <m/>
  </r>
  <r>
    <x v="24"/>
    <n v="61087"/>
    <s v="HARDEN, ANDREW"/>
    <s v="AHARDE"/>
    <s v="61087"/>
    <n v="8129292120"/>
    <s v="061087"/>
    <s v="NEW RENTAL"/>
    <s v="MCCORD TIRE AND AUTO 3503 SOUTH US 41 TERRE HAUTE IN 47802"/>
    <s v="OVERHEATING ISSUE"/>
    <s v="Repair van"/>
    <s v="Yes"/>
    <m/>
    <x v="1"/>
    <s v="Yes"/>
    <x v="17"/>
    <s v="Monica, Cheryl &amp; Machell"/>
    <s v="Not Open On 12.11"/>
    <x v="1"/>
    <x v="1"/>
    <s v="Not Open On 12.11"/>
    <d v="1983-12-14T00:00:00"/>
    <m/>
  </r>
  <r>
    <x v="24"/>
    <n v="46259"/>
    <s v="SALINAS, SERGIO"/>
    <s v="SSALINA"/>
    <s v="46259"/>
    <n v="9724826682"/>
    <s v="046259"/>
    <s v="NEW RENTAL"/>
    <s v="PEP BOYS 2317 N GALLOWAY AVE MESQUITE TX 75150"/>
    <s v="CEL IS ON AND ADVANCE TRACK LIGHT IS ON"/>
    <s v="Repair van"/>
    <s v="Yes"/>
    <m/>
    <x v="1"/>
    <s v="Yes"/>
    <x v="15"/>
    <s v="Carol &amp; Tasha"/>
    <s v="Not Open On 12.11"/>
    <x v="1"/>
    <x v="1"/>
    <s v="Not Open On 12.11"/>
    <d v="2021-11-04T00:00:00"/>
    <m/>
  </r>
  <r>
    <x v="24"/>
    <n v="23261"/>
    <s v="HARIS, MOHAMMAD"/>
    <s v="MHARIS"/>
    <s v="23261"/>
    <n v="9165265144"/>
    <s v="023261"/>
    <s v="NEW RENTAL"/>
    <s v="PEP BOYS 2500 ARDEN WAY-UNIT #101 SACRAMENTO CA 95825"/>
    <s v="NO START BATTERY ISSUE"/>
    <s v="Repair van"/>
    <s v="Yes"/>
    <m/>
    <x v="1"/>
    <s v="Yes"/>
    <x v="10"/>
    <s v="Carol &amp; Tasha"/>
    <s v="Not Open On 12.11"/>
    <x v="1"/>
    <x v="1"/>
    <s v="Not Open On 12.11"/>
    <d v="2018-09-12T00:00:00"/>
    <m/>
  </r>
  <r>
    <x v="24"/>
    <n v="46607"/>
    <s v="DANIEL WHITE"/>
    <s v="DWHITE0"/>
    <s v="46607"/>
    <n v="3527211672"/>
    <s v="061551"/>
    <d v="2025-09-29T00:00:00"/>
    <s v="PALM CHEVROLET OF GAINESVILLE, 2600 N MAIN ST, GAINESVILLE FL 32609"/>
    <s v="TRANSMISSION Issue"/>
    <s v="Tech requested for rental extension (Need to check with Rob A about current status) ETA of 10/24"/>
    <s v="Yes"/>
    <m/>
    <x v="1"/>
    <s v="Yes"/>
    <x v="9"/>
    <s v="Rob &amp; Andrea"/>
    <s v="Not Open On 12.11"/>
    <x v="0"/>
    <x v="1"/>
    <s v="Not Open On 12.11"/>
    <d v="2019-05-15T00:00:00"/>
    <m/>
  </r>
  <r>
    <x v="24"/>
    <n v="61115"/>
    <s v="HENKEMEYER, CHRISTOPHER"/>
    <s v="CHENKEM"/>
    <s v="61115"/>
    <n v="7148297543"/>
    <s v="061115"/>
    <s v="NEW RENTAL"/>
    <s v="PEP BOYS 11980 CENTRAL AVE CHINO CA 91710"/>
    <s v="DRIVABILITY ISSUE, TEMP GUAGE WORKING OFF AND ON"/>
    <s v="Repair van"/>
    <s v="Yes"/>
    <m/>
    <x v="1"/>
    <s v="Yes"/>
    <x v="3"/>
    <s v="Carol &amp; Tasha"/>
    <s v="Not Open On 12.11"/>
    <x v="1"/>
    <x v="1"/>
    <s v="Not Open On 12.11"/>
    <d v="2009-02-17T00:00:00"/>
    <m/>
  </r>
  <r>
    <x v="24"/>
    <n v="22380"/>
    <s v="Garrett Omara"/>
    <s v="GOMARA"/>
    <s v="22380"/>
    <n v="6088951316"/>
    <s v="022380"/>
    <s v="NEW RENTAL"/>
    <s v=" JONES CHEVROLET 2035 US-14, RICHLAND CENTER, WI 53581"/>
    <s v="TRANSMISSION WONT GO IN REVERSE"/>
    <s v="Repair Van."/>
    <s v="Yes"/>
    <m/>
    <x v="1"/>
    <s v="Yes"/>
    <x v="1"/>
    <s v="Monica, Cheryl &amp; Machell"/>
    <d v="2025-10-23T00:00:00"/>
    <x v="1"/>
    <x v="1"/>
    <s v="GARRETT OMARA"/>
    <d v="2025-06-29T00:00:00"/>
    <m/>
  </r>
  <r>
    <x v="24"/>
    <n v="46949"/>
    <s v="Allen Kuhn"/>
    <s v="Akuhn"/>
    <s v="46949"/>
    <n v="7656841964"/>
    <s v="046949"/>
    <d v="2025-10-09T00:00:00"/>
    <s v="DANVILLE AUTO SERVICE 605 E MAIN ST DANVILLE IN 46122"/>
    <s v="CEL on brakes soft"/>
    <s v="Repair Van."/>
    <s v="Yes"/>
    <m/>
    <x v="1"/>
    <s v="Yes"/>
    <x v="0"/>
    <e v="#N/A"/>
    <s v="Not Open On 12.11"/>
    <x v="0"/>
    <x v="1"/>
    <s v="Not Open On 12.11"/>
    <d v="2025-08-03T00:00:00"/>
    <m/>
  </r>
  <r>
    <x v="24"/>
    <n v="47094"/>
    <s v="Darius Smith"/>
    <s v="DSMITH0"/>
    <s v="47094"/>
    <n v="8458633216"/>
    <s v="047094"/>
    <s v="NEW RENTAL"/>
    <s v="MONROE 4220 ALBANY POST RD HYDE PARK NY"/>
    <s v="No heat"/>
    <s v="AVIS rental"/>
    <s v="Yes"/>
    <m/>
    <x v="1"/>
    <s v="Yes"/>
    <x v="22"/>
    <s v="Rob &amp; Andrea"/>
    <d v="2025-10-21T00:00:00"/>
    <x v="1"/>
    <x v="1"/>
    <s v="DARIUS SMITH"/>
    <d v="2025-04-06T00:00:00"/>
    <m/>
  </r>
  <r>
    <x v="24"/>
    <n v="61192"/>
    <s v="SIRGI STRETOEYE"/>
    <s v="SSTRETO"/>
    <s v="61192"/>
    <n v="3034340716"/>
    <s v="061815"/>
    <d v="2025-10-08T00:00:00"/>
    <s v="LARRY H. MILLER FORD LAKEWOOD 11595 W 6TH AVE LAKEWOOD CO 80215"/>
    <s v="Declined repair"/>
    <s v="Tech needs new van"/>
    <s v="Yes"/>
    <m/>
    <x v="1"/>
    <s v="Yes"/>
    <x v="24"/>
    <s v="Carol &amp; Tasha"/>
    <s v="Not Open On 12.11"/>
    <x v="0"/>
    <x v="1"/>
    <s v="Not Open On 12.11"/>
    <d v="2024-09-08T00:00:00"/>
    <m/>
  </r>
  <r>
    <x v="24"/>
    <n v="61392"/>
    <s v="Wilner Mondesir"/>
    <s v="WMONDES"/>
    <s v="61392"/>
    <n v="3054650974"/>
    <s v="061392"/>
    <s v="NEW RENTAL"/>
    <s v="PEP BOYS 2064 W INDIANTOWN RD JUPITER FL 33458"/>
    <s v="Overheated"/>
    <s v="Repair van"/>
    <s v="Yes"/>
    <m/>
    <x v="1"/>
    <s v="Yes"/>
    <x v="9"/>
    <s v="Rob &amp; Andrea"/>
    <s v="Not Open On 12.11"/>
    <x v="1"/>
    <x v="1"/>
    <s v="Not Open On 12.11"/>
    <d v="2016-03-21T00:00:00"/>
    <m/>
  </r>
  <r>
    <x v="24"/>
    <n v="46490"/>
    <s v="ROBERT GAULDEN"/>
    <s v="RGAULDE"/>
    <s v="46490"/>
    <s v="Not-in-TPMS"/>
    <s v="Not-in-TPMS"/>
    <s v="NEW RENTAL"/>
    <m/>
    <s v="New Hire"/>
    <s v="Needs van assigned and delivered"/>
    <s v="Yes"/>
    <m/>
    <x v="1"/>
    <s v="Yes"/>
    <x v="0"/>
    <e v="#N/A"/>
    <s v="Not Open On 12.11"/>
    <x v="1"/>
    <x v="0"/>
    <s v="Not Open On 12.11"/>
    <d v="2025-10-05T00:00:00"/>
    <m/>
  </r>
  <r>
    <x v="24"/>
    <n v="46801"/>
    <s v="Jeffery Yowe"/>
    <s v="JYOWE"/>
    <s v="46801"/>
    <n v="8646520260"/>
    <n v="0"/>
    <s v="NEW RENTAL"/>
    <m/>
    <s v="New Hire"/>
    <s v="When will he get his van? @childres/@jen? "/>
    <s v="Yes"/>
    <m/>
    <x v="1"/>
    <s v="Yes"/>
    <x v="4"/>
    <s v="Rob &amp; Andrea"/>
    <d v="2025-12-08T00:00:00"/>
    <x v="1"/>
    <x v="0"/>
    <s v="JEFFERY YOWE"/>
    <d v="2025-09-28T00:00:00"/>
    <m/>
  </r>
  <r>
    <x v="24"/>
    <n v="21720"/>
    <s v="MICHAEL MITCHELL"/>
    <s v="MMITCHE"/>
    <s v="21720"/>
    <n v="2605150349"/>
    <s v="021720"/>
    <d v="2025-10-14T00:00:00"/>
    <m/>
    <s v="New Hire"/>
    <s v="When will he get his van? @childres/@jen? "/>
    <s v="Yes"/>
    <m/>
    <x v="1"/>
    <s v="Yes"/>
    <x v="17"/>
    <s v="Monica, Cheryl &amp; Machell"/>
    <d v="2025-12-01T00:00:00"/>
    <x v="0"/>
    <x v="0"/>
    <s v="MICHAEL MITCHELL"/>
    <d v="2025-09-14T00:00:00"/>
    <m/>
  </r>
  <r>
    <x v="24"/>
    <n v="61780"/>
    <s v="George Vickery"/>
    <s v="GVICKER"/>
    <s v="61780"/>
    <n v="8482343860"/>
    <s v="061780"/>
    <s v="NEW RENTAL"/>
    <s v="PEP BOYS 301 RTE 37 E TOMS RIVER NJ 08753"/>
    <s v="Radiator hose burst"/>
    <s v="Repair van"/>
    <s v="Yes"/>
    <m/>
    <x v="1"/>
    <s v="Yes"/>
    <x v="16"/>
    <s v="Rob &amp; Andrea"/>
    <s v="Not Open On 12.11"/>
    <x v="1"/>
    <x v="1"/>
    <s v="Not Open On 12.11"/>
    <d v="1994-05-09T00:00:00"/>
    <m/>
  </r>
  <r>
    <x v="24"/>
    <n v="46976"/>
    <s v="DOHERTY, THOMAS"/>
    <s v="TDOHERT"/>
    <s v="46976"/>
    <n v="3012227835"/>
    <s v="046976"/>
    <d v="2025-09-15T00:00:00"/>
    <s v="SPORT CHEVROLET, HONDA INC, 3101 AUTOMOBILE BLVD, SILVER SPRING MD 20904"/>
    <s v="THERE ARE 2 OIL LEAKS, STILL TRYING TO FIGURE OUT WHERE THE OIL LEAK IS COMING FROM."/>
    <s v="Repair Van. (Need to check the repair status) Left Voicemail, Joe Carr is also involved trying to expedite the repairs"/>
    <s v="Yes"/>
    <m/>
    <x v="1"/>
    <s v="Yes"/>
    <x v="5"/>
    <s v="Monica, Cheryl &amp; Machell"/>
    <d v="2025-09-15T00:00:00"/>
    <x v="0"/>
    <x v="1"/>
    <s v="THOMAS DOHERTY"/>
    <d v="2006-11-13T00:00:00"/>
    <m/>
  </r>
  <r>
    <x v="25"/>
    <n v="61679"/>
    <s v="Elijah Juarez"/>
    <s v="EJUAREZ"/>
    <s v="61679"/>
    <n v="9154330595"/>
    <s v="061679"/>
    <d v="2025-10-08T00:00:00"/>
    <s v="TOP'S TIRE &amp; WHEEL, 5401 DYER ST, EL PASO TX 79904"/>
    <s v="Rear diff issues"/>
    <s v="Repair van"/>
    <s v="Yes"/>
    <m/>
    <x v="1"/>
    <s v="Yes"/>
    <x v="2"/>
    <s v="Carol &amp; Tasha"/>
    <d v="2025-12-02T00:00:00"/>
    <x v="0"/>
    <x v="1"/>
    <s v="ELIJAH JUAREZ"/>
    <d v="2022-09-01T00:00:00"/>
    <m/>
  </r>
  <r>
    <x v="25"/>
    <n v="23859"/>
    <s v="VAZQUEZ RAMOS, ISAC"/>
    <s v="IVAZQUE"/>
    <s v="23859"/>
    <s v="Not-in-TPMS"/>
    <s v="Not-in-TPMS"/>
    <d v="2025-10-15T00:00:00"/>
    <m/>
    <s v="New Hire"/>
    <s v="Van needs to be assigned"/>
    <s v="Yes"/>
    <m/>
    <x v="1"/>
    <s v="Yes"/>
    <x v="0"/>
    <e v="#N/A"/>
    <s v="Not Open On 12.11"/>
    <x v="0"/>
    <x v="0"/>
    <s v="Not Open On 12.11"/>
    <s v="EitherNewHire or Termed"/>
    <m/>
  </r>
  <r>
    <x v="25"/>
    <n v="36376"/>
    <s v="QUINONES, JAIME"/>
    <s v="JQUINON"/>
    <s v="36376"/>
    <n v="9785518213"/>
    <s v="036376"/>
    <s v="NEW RENTAL"/>
    <s v="PEP BOYS 1337 LAKEVIEW AVE DRACUT MA 01826"/>
    <s v="BAD BANGING NOISE FROM REAR WHILE STOPPING AND STARTING"/>
    <s v="Repair van"/>
    <s v="Yes"/>
    <m/>
    <x v="1"/>
    <s v="Yes"/>
    <x v="22"/>
    <s v="Rob &amp; Andrea"/>
    <d v="2025-12-09T00:00:00"/>
    <x v="1"/>
    <x v="1"/>
    <s v="JAIME QUINONES"/>
    <d v="2023-12-31T00:00:00"/>
    <m/>
  </r>
  <r>
    <x v="25"/>
    <n v="46330"/>
    <s v="SUZIE LOPEZ"/>
    <s v="jlope63"/>
    <s v="46330"/>
    <n v="6122718135"/>
    <s v="036096"/>
    <s v="NEW RENTAL"/>
    <s v="PEP BOYS 10225 HIGHWAY 6 SOUTH SUGAR LAND TX 77498"/>
    <s v="Tech came back from leave and her van had reassigned to someone else"/>
    <s v="Repair van"/>
    <s v="Yes"/>
    <m/>
    <x v="1"/>
    <s v="Yes"/>
    <x v="19"/>
    <s v="Carol &amp; Tasha"/>
    <d v="2025-11-19T00:00:00"/>
    <x v="1"/>
    <x v="1"/>
    <s v="JESUSA LOPEZ"/>
    <d v="1999-01-25T00:00:00"/>
    <m/>
  </r>
  <r>
    <x v="25"/>
    <n v="36271"/>
    <s v="ISAAC CURTIS"/>
    <s v="ICURTIS"/>
    <s v="36271"/>
    <n v="7437703466"/>
    <s v="037377"/>
    <d v="2025-10-10T00:00:00"/>
    <s v="160 SEAGREVES DR. EDEN, NC 27288"/>
    <s v="New Hire, was just assigned truck late Friday 10/10, does not have truck yet. The tech is scheduled to travel on Monday, his hotel is already booked. Needs to pick-up rental Monday morning."/>
    <s v="Van# 37377 will be assigned to the New Hire / At repair shop and being transferred in Softeon from 4766 to 8175 before we can assign in TPMS / Authorized Rental"/>
    <s v="Yes"/>
    <m/>
    <x v="1"/>
    <s v="Yes"/>
    <x v="13"/>
    <s v="Rob &amp; Andrea"/>
    <d v="2025-12-05T00:00:00"/>
    <x v="0"/>
    <x v="0"/>
    <s v="ISAAC CURTIS"/>
    <d v="2025-10-05T00:00:00"/>
    <m/>
  </r>
  <r>
    <x v="25"/>
    <n v="36991"/>
    <s v="MURPHY, BENJAMIN"/>
    <s v="BMURPHY"/>
    <s v="36991"/>
    <n v="7633369187"/>
    <s v="036991"/>
    <s v="NEW RENTAL"/>
    <s v="PEP BOYS, 3325 124TH AVE NW, COON RAPIDS MN 55433"/>
    <s v="BRAKES NOT FUNCTIONING"/>
    <s v="Repair van"/>
    <s v="Yes"/>
    <m/>
    <x v="1"/>
    <s v="Yes"/>
    <x v="21"/>
    <s v="Monica, Cheryl &amp; Machell"/>
    <s v="Not Open On 12.11"/>
    <x v="1"/>
    <x v="1"/>
    <s v="Not Open On 12.11"/>
    <d v="2022-04-14T00:00:00"/>
    <m/>
  </r>
  <r>
    <x v="25"/>
    <n v="47052"/>
    <s v="Philip Karamuze"/>
    <s v="Pkaramu"/>
    <s v="47052"/>
    <n v="8458730032"/>
    <s v="023674"/>
    <s v="NEW RENTAL"/>
    <s v="Quaility auto Body 6316 Route 32 Cairo Ny 12413"/>
    <s v="Hit deer"/>
    <s v="Repair van"/>
    <s v="Yes"/>
    <m/>
    <x v="1"/>
    <s v="Yes"/>
    <x v="22"/>
    <s v="Rob &amp; Andrea"/>
    <s v="Not Open On 12.11"/>
    <x v="1"/>
    <x v="1"/>
    <s v="Not Open On 12.11"/>
    <d v="2022-04-07T00:00:00"/>
    <m/>
  </r>
  <r>
    <x v="25"/>
    <n v="37091"/>
    <s v="ARNOLD, MATTHEW"/>
    <s v="MARNOL0"/>
    <s v="37091"/>
    <n v="2703080743"/>
    <s v="037091"/>
    <s v="NEW RENTAL"/>
    <s v="CAMPBELLSVILLE FIRESTONE 100 LEBANON AVE, CAMPBELLSVILLE, KY 42718"/>
    <s v="BRAKES MAKING NOISE AND FLUID IS LOW."/>
    <s v="Repair van"/>
    <s v="Yes"/>
    <m/>
    <x v="1"/>
    <s v="Yes"/>
    <x v="4"/>
    <s v="Rob &amp; Andrea"/>
    <s v="Not Open On 12.11"/>
    <x v="1"/>
    <x v="1"/>
    <s v="Not Open On 12.11"/>
    <d v="2025-07-13T00:00:00"/>
    <m/>
  </r>
  <r>
    <x v="25"/>
    <n v="46553"/>
    <s v="KEITH, BLAKE"/>
    <s v="BKEITH"/>
    <s v="46553"/>
    <n v="8659102610"/>
    <s v="036196"/>
    <s v="NEW RENTAL"/>
    <s v="Not available"/>
    <s v="New Hire"/>
    <s v="Rental Request (TECH DID NOT GET THIS VEHICLE YET)"/>
    <s v="Yes"/>
    <m/>
    <x v="1"/>
    <s v="Yes"/>
    <x v="4"/>
    <s v="Rob &amp; Andrea"/>
    <d v="2025-11-26T00:00:00"/>
    <x v="1"/>
    <x v="0"/>
    <s v="BLAKE KEITH"/>
    <d v="2025-10-12T00:00:00"/>
    <m/>
  </r>
  <r>
    <x v="25"/>
    <n v="46688"/>
    <s v="ARRINGTON, JOHN"/>
    <s v="JARRING"/>
    <s v="46688"/>
    <n v="5016170796"/>
    <s v="046688"/>
    <s v="NEW RENTAL"/>
    <s v="MIDAS AUTOSERVICE AND TIRES, 4536 CENTRAL AVE, HOT SPRINGS AR 71913"/>
    <s v="VEHICLE KNOCKING ISSUE"/>
    <s v="Repair van"/>
    <s v="Yes"/>
    <m/>
    <x v="1"/>
    <s v="Yes"/>
    <x v="7"/>
    <s v="Monica, Cheryl &amp; Machell"/>
    <d v="2025-12-05T00:00:00"/>
    <x v="1"/>
    <x v="1"/>
    <s v="JOHN ARRINGTON"/>
    <d v="2024-05-05T00:00:00"/>
    <m/>
  </r>
  <r>
    <x v="25"/>
    <n v="23028"/>
    <s v="RON JONES"/>
    <s v="RJONES2"/>
    <s v="23028"/>
    <n v="9168834798"/>
    <s v="047352"/>
    <s v="NEW RENTAL"/>
    <s v="FIRESTONE COMPLETE AUTO CARE, 760 IKEA COURT, WEST SACRAMENTO CA 95605"/>
    <s v="BACK TO SHOP FOR POWER STEERING ISSUE"/>
    <s v="Repair van"/>
    <s v="Yes"/>
    <m/>
    <x v="1"/>
    <s v="Yes"/>
    <x v="10"/>
    <s v="Carol &amp; Tasha"/>
    <s v="Not Open On 12.11"/>
    <x v="1"/>
    <x v="1"/>
    <s v="Not Open On 12.11"/>
    <d v="2022-06-30T00:00:00"/>
    <m/>
  </r>
  <r>
    <x v="25"/>
    <n v="71014"/>
    <s v="SCHAEFER, JOHN"/>
    <s v="JSCHAEF"/>
    <s v="71014"/>
    <n v="6089822781"/>
    <s v="071014"/>
    <s v="NEW RENTAL"/>
    <s v="FIRESTONE COMPLETE AUTO CARE, 4601 E TOWNE BLVD, MADISON WI 53704"/>
    <s v="OVERHEATING ISSUE"/>
    <s v="Repair van"/>
    <s v="Yes"/>
    <m/>
    <x v="1"/>
    <s v="Yes"/>
    <x v="1"/>
    <s v="Monica, Cheryl &amp; Machell"/>
    <s v="Not Open On 12.11"/>
    <x v="1"/>
    <x v="1"/>
    <s v="Not Open On 12.11"/>
    <d v="1987-04-06T00:00:00"/>
    <m/>
  </r>
  <r>
    <x v="25"/>
    <m/>
    <s v="Davis, Travis"/>
    <s v="TDAVIS"/>
    <s v=""/>
    <n v="8509640368"/>
    <s v="037282"/>
    <s v="NEW RENTAL"/>
    <s v="Pending"/>
    <s v="Van not gotten to the tech yet"/>
    <s v="Assigning and transporting a van to the tech"/>
    <s v="No"/>
    <m/>
    <x v="12"/>
    <m/>
    <x v="6"/>
    <s v="Rob &amp; Andrea"/>
    <s v="Not Open On 12.11"/>
    <x v="1"/>
    <x v="0"/>
    <s v="Not Open On 12.11"/>
    <d v="2025-08-31T00:00:00"/>
    <m/>
  </r>
  <r>
    <x v="25"/>
    <n v="61374"/>
    <s v="JOHN GIORGAKIS"/>
    <s v="JGIORGA"/>
    <s v="61374"/>
    <n v="4109006411"/>
    <s v="061374"/>
    <s v="NEW RENTAL"/>
    <s v="PEP BOYS, 403 A BALTIMORE PK, BEL AIR MD 21014"/>
    <s v="GRINDING WHILE BRAKING, SUSPENSION SQUEAKING WHILE DRIVING, PASSENGER SIDE HEADLIGHT IS OUT AND DUE FOR OIL CHANGE"/>
    <s v="Repair van"/>
    <s v="Yes"/>
    <m/>
    <x v="1"/>
    <s v="Yes"/>
    <x v="5"/>
    <s v="Monica, Cheryl &amp; Machell"/>
    <s v="Not Open On 12.11"/>
    <x v="1"/>
    <x v="1"/>
    <s v="Not Open On 12.11"/>
    <d v="2003-09-29T00:00:00"/>
    <m/>
  </r>
  <r>
    <x v="25"/>
    <n v="36023"/>
    <s v="Carter Andersen"/>
    <s v="CANDER2"/>
    <s v="36023"/>
    <n v="4109771339"/>
    <s v="036023"/>
    <s v="NEW RENTAL"/>
    <s v="Pep Boys 1628 N Salisbury Blvd, Salisbury MD 21801"/>
    <s v="Transmission issues warranty"/>
    <s v="Repair van"/>
    <s v="Yes"/>
    <m/>
    <x v="1"/>
    <s v="Yes"/>
    <x v="5"/>
    <s v="Monica, Cheryl &amp; Machell"/>
    <d v="2025-10-22T00:00:00"/>
    <x v="1"/>
    <x v="0"/>
    <s v="CARTER ANDERSEN"/>
    <d v="2025-10-05T00:00:00"/>
    <m/>
  </r>
  <r>
    <x v="26"/>
    <n v="46965"/>
    <s v="CAROMINA LUGO"/>
    <s v="CLUGO"/>
    <s v="46965"/>
    <n v="8049891407"/>
    <s v="046965"/>
    <d v="2025-10-16T00:00:00"/>
    <s v="Van is coming from a BYOV tech / currently located at 1528 Canterford Ct. VIRGINIA BEACH, VA. 23464"/>
    <s v="FULL MAINTENANCE CHECK NEW HIRE"/>
    <s v="Van is coming from a BYOV tech / currently located at 1528 Canterford Ct. VIRGINIA BEACH, VA. 23464 / Van will be towed to a shop to be checked over (been sitting for about a year) and then transported to the new hire"/>
    <s v="Yes"/>
    <m/>
    <x v="1"/>
    <s v="Yes"/>
    <x v="13"/>
    <s v="Rob &amp; Andrea"/>
    <s v="Not Open On 12.11"/>
    <x v="0"/>
    <x v="0"/>
    <s v="Not Open On 12.11"/>
    <d v="2025-09-28T00:00:00"/>
    <m/>
  </r>
  <r>
    <x v="26"/>
    <n v="47086"/>
    <s v="Conrad Fuchs"/>
    <s v="CFUCHS"/>
    <s v="47086"/>
    <n v="5857380613"/>
    <s v="047086"/>
    <d v="2025-10-20T00:00:00"/>
    <s v="COMPLETE AUTOMOTIVE SOLUTIONS, 12 PIXLEY INDUSTRIAL PKWY, ROCHESTER NY 14624"/>
    <s v="TRANSMISSION ISSUE"/>
    <s v="Repair van"/>
    <s v="Yes"/>
    <m/>
    <x v="1"/>
    <s v="Yes"/>
    <x v="22"/>
    <s v="Rob &amp; Andrea"/>
    <s v="Not Open On 12.11"/>
    <x v="0"/>
    <x v="1"/>
    <s v="Not Open On 12.11"/>
    <d v="2015-09-14T00:00:00"/>
    <m/>
  </r>
  <r>
    <x v="26"/>
    <n v="36516"/>
    <s v="George Lloyd"/>
    <s v="GLLOYD0"/>
    <s v="36516"/>
    <n v="6895008458"/>
    <s v="036516"/>
    <d v="2025-09-16T00:00:00"/>
    <s v="Expert Car Care, 3016 ALAFAYA TRAIL, OVIEDO, FL 32765 "/>
    <s v="CEL loss of power"/>
    <s v="Repair van"/>
    <s v="Yes"/>
    <m/>
    <x v="1"/>
    <s v="Yes"/>
    <x v="9"/>
    <s v="Rob &amp; Andrea"/>
    <d v="2025-11-25T00:00:00"/>
    <x v="0"/>
    <x v="1"/>
    <s v="GEORGE LLOYD"/>
    <d v="2021-03-03T00:00:00"/>
    <m/>
  </r>
  <r>
    <x v="26"/>
    <n v="46873"/>
    <s v="JOHNSON, MICHAEL"/>
    <s v="MJOH304"/>
    <s v="46873"/>
    <n v="6624605707"/>
    <s v="046873"/>
    <d v="2025-10-13T00:00:00"/>
    <s v="Pep Boys 6791 e shelby drive memphis, TN  38141"/>
    <s v="LOSS OF POWER"/>
    <s v="SHOP WILL LOOK AT THE VEHICLE ON MONDAY 5/20. Driver needs rental Extension."/>
    <s v="Yes"/>
    <m/>
    <x v="1"/>
    <s v="Yes"/>
    <x v="7"/>
    <s v="Monica, Cheryl &amp; Machell"/>
    <d v="2025-10-14T00:00:00"/>
    <x v="0"/>
    <x v="1"/>
    <s v="MICHAEL JOHNSON"/>
    <d v="2004-08-10T00:00:00"/>
    <m/>
  </r>
  <r>
    <x v="26"/>
    <n v="47059"/>
    <s v="Roger Imhoff"/>
    <s v="Rimhoff"/>
    <s v="47059"/>
    <n v="8024978234"/>
    <s v="047059"/>
    <s v="NEW RENTAL"/>
    <s v="Goss Chevrolet 622 State route 11 Chemplain NY 12919"/>
    <s v="Hit deer"/>
    <s v="Repair van"/>
    <s v="Yes"/>
    <m/>
    <x v="1"/>
    <s v="Yes"/>
    <x v="22"/>
    <s v="Rob &amp; Andrea"/>
    <s v="Not Open On 12.11"/>
    <x v="1"/>
    <x v="1"/>
    <s v="Not Open On 12.11"/>
    <d v="2018-01-18T00:00:00"/>
    <m/>
  </r>
  <r>
    <x v="26"/>
    <n v="46316"/>
    <s v="MICHAEL SHRUM"/>
    <s v="MSHRUM"/>
    <s v="46316"/>
    <n v="8703841484"/>
    <s v="046316"/>
    <s v="NEW RENTAL"/>
    <s v="820 N MAIN ST, CAVE CITY, AR 72521,"/>
    <s v="Overheating"/>
    <s v="Repair van"/>
    <s v="Yes"/>
    <m/>
    <x v="1"/>
    <s v="Yes"/>
    <x v="7"/>
    <s v="Monica, Cheryl &amp; Machell"/>
    <s v="Not Open On 12.11"/>
    <x v="1"/>
    <x v="1"/>
    <s v="Not Open On 12.11"/>
    <d v="2025-06-08T00:00:00"/>
    <m/>
  </r>
  <r>
    <x v="26"/>
    <n v="36438"/>
    <s v="Brian Powers"/>
    <s v="BPOWER8"/>
    <s v="36438"/>
    <n v="8565039462"/>
    <s v="036438"/>
    <s v="NEW RENTAL"/>
    <s v="2615 MONROE AVE VINELAND NJ--08361--"/>
    <s v="No brakes"/>
    <s v="Repair van"/>
    <s v="Yes"/>
    <m/>
    <x v="1"/>
    <s v="Yes"/>
    <x v="26"/>
    <s v="Rob &amp; Andrea"/>
    <d v="2025-10-28T00:00:00"/>
    <x v="1"/>
    <x v="1"/>
    <s v="BRIAN POWERS"/>
    <d v="1986-01-20T00:00:00"/>
    <m/>
  </r>
  <r>
    <x v="26"/>
    <n v="47209"/>
    <s v="HEMINGTON, JAMES"/>
    <s v="JHEMING"/>
    <s v="47209"/>
    <n v="5033836683"/>
    <s v="047209"/>
    <s v="NEW RENTAL"/>
    <s v="AAMCO, 1855 Liberty St NE, Salem, OR 97303"/>
    <s v="VEHICLE WILL NOT GO INTO REVERSE"/>
    <s v="Repair van"/>
    <s v="Yes"/>
    <m/>
    <x v="1"/>
    <s v="Yes"/>
    <x v="20"/>
    <s v="Carol &amp; Tasha"/>
    <d v="2025-12-08T00:00:00"/>
    <x v="1"/>
    <x v="1"/>
    <s v="JAMES HEMINGTON"/>
    <d v="1992-12-09T00:00:00"/>
    <m/>
  </r>
  <r>
    <x v="26"/>
    <n v="46599"/>
    <s v=" Felix Bogopolsky"/>
    <s v="FBOGOPO"/>
    <s v="46599"/>
    <n v="7323510103"/>
    <s v="046599"/>
    <s v="NEW RENTAL"/>
    <s v="PEP BOYS 518 OLD POST RD EDISON NJ 08817"/>
    <s v="TRANSMISSION ISSUE"/>
    <s v="Repair van"/>
    <s v="Yes"/>
    <m/>
    <x v="1"/>
    <s v="Yes"/>
    <x v="16"/>
    <s v="Rob &amp; Andrea"/>
    <s v="Not Open On 12.11"/>
    <x v="1"/>
    <x v="1"/>
    <s v="Not Open On 12.11"/>
    <d v="2006-12-02T00:00:00"/>
    <m/>
  </r>
  <r>
    <x v="26"/>
    <n v="61785"/>
    <s v="ETHAN ROSS "/>
    <s v="EROSS"/>
    <s v="61785"/>
    <n v="2602760220"/>
    <s v="061785"/>
    <s v="NEW RENTAL"/>
    <s v="1723 UPTON ST, DEFIANCE, OH 43512, USA"/>
    <s v="Coolant Leak ISSUE"/>
    <s v="Repair van"/>
    <s v="Yes"/>
    <m/>
    <x v="1"/>
    <s v="Yes"/>
    <x v="17"/>
    <s v="Monica, Cheryl &amp; Machell"/>
    <s v="Not Open On 12.11"/>
    <x v="1"/>
    <x v="1"/>
    <s v="Not Open On 12.11"/>
    <d v="2023-04-23T00:00:00"/>
    <m/>
  </r>
  <r>
    <x v="26"/>
    <n v="23764"/>
    <s v="RUDY DACPANO"/>
    <s v="RDACPAN"/>
    <s v="23764"/>
    <n v="6267041070"/>
    <s v="023764"/>
    <s v="NEW RENTAL"/>
    <s v="AAMCO TOTAL CAR CARE    968 E ARROW HWY  COVINA, CA, 91724 "/>
    <s v="TRANSMISSION ISSUE"/>
    <s v="Repair van"/>
    <s v="Yes"/>
    <m/>
    <x v="13"/>
    <m/>
    <x v="3"/>
    <s v="Carol &amp; Tasha"/>
    <s v="Not Open On 12.11"/>
    <x v="1"/>
    <x v="1"/>
    <s v="Not Open On 12.11"/>
    <d v="2023-12-31T00:00:00"/>
    <m/>
  </r>
  <r>
    <x v="26"/>
    <n v="46473"/>
    <s v="THIBODEAU, PAUL"/>
    <s v="PTHIBOD"/>
    <s v="46473"/>
    <s v="Not-in-TPMS"/>
    <s v="Not-in-TPMS"/>
    <s v="NEW RENTAL"/>
    <s v="PEP BOYS 1641 WIGGLESWORTH WAY WOODBRIDGE VA 22191 "/>
    <s v="Electrical issue "/>
    <s v="Repair van"/>
    <s v="Yes"/>
    <m/>
    <x v="1"/>
    <s v="Yes"/>
    <x v="0"/>
    <e v="#N/A"/>
    <s v="Not Open On 12.11"/>
    <x v="1"/>
    <x v="0"/>
    <s v="Not Open On 12.11"/>
    <s v="EitherNewHire or Termed"/>
    <m/>
  </r>
  <r>
    <x v="27"/>
    <n v="61771"/>
    <s v="ASHLEY ESTRADA"/>
    <s v="AESTRAD"/>
    <s v="61771"/>
    <n v="4015382023"/>
    <s v="061771"/>
    <d v="2025-10-20T00:00:00"/>
    <s v="PEP BOYS, 143 145 BOSTON POST RD, ORANGE CT 06477"/>
    <s v="New Hire"/>
    <s v="Van 61771 is pending Jassiel Transport / No ETA posted yet"/>
    <s v="Yes"/>
    <m/>
    <x v="1"/>
    <s v="Yes"/>
    <x v="22"/>
    <s v="Rob &amp; Andrea"/>
    <s v="Not Open On 12.11"/>
    <x v="0"/>
    <x v="0"/>
    <s v="Not Open On 12.11"/>
    <d v="2025-09-28T00:00:00"/>
    <m/>
  </r>
  <r>
    <x v="27"/>
    <n v="47384"/>
    <s v="MARKS, EMMANUAL"/>
    <s v="EMARKS"/>
    <s v="47384"/>
    <n v="8703150994"/>
    <s v="047384"/>
    <s v="New Rental"/>
    <s v="PEP BOYS 1577 GALLATIN PIKE MADISON TN 37115"/>
    <s v="CEL is on "/>
    <s v="Repair van"/>
    <s v="Yes"/>
    <m/>
    <x v="1"/>
    <s v="Yes"/>
    <x v="7"/>
    <s v="Monica, Cheryl &amp; Machell"/>
    <s v="Not Open On 12.11"/>
    <x v="1"/>
    <x v="0"/>
    <s v="Not Open On 12.11"/>
    <d v="2025-10-05T00:00:00"/>
    <m/>
  </r>
  <r>
    <x v="27"/>
    <n v="23859"/>
    <s v="ISSAC RAMOS"/>
    <s v="IVAZQUE"/>
    <s v="23859"/>
    <s v="Not-in-TPMS"/>
    <s v="Not-in-TPMS"/>
    <d v="2025-10-15T00:00:00"/>
    <m/>
    <s v="Tech is out of town training"/>
    <s v="Tech (ISSAC RAMOS) needs rental extension"/>
    <s v="Yes"/>
    <m/>
    <x v="1"/>
    <s v="Yes"/>
    <x v="0"/>
    <e v="#N/A"/>
    <s v="Not Open On 12.11"/>
    <x v="0"/>
    <x v="0"/>
    <s v="Not Open On 12.11"/>
    <s v="EitherNewHire or Termed"/>
    <m/>
  </r>
  <r>
    <x v="27"/>
    <n v="23863"/>
    <s v="Mark Gonder"/>
    <s v="MGONDER"/>
    <s v="23863"/>
    <n v="2197417271"/>
    <s v="023863"/>
    <d v="2025-10-24T00:00:00"/>
    <s v="Vehicle was hit while parked overnight, not yet transported to repair shop, at tech's home"/>
    <s v="DAMAGE TO PASS SIDE DOOR AND MIRROR GLASS BROKEN OUT. SCRATCH ON MIRROR."/>
    <s v="To be taken to collision shop and repaired"/>
    <s v="Yes"/>
    <m/>
    <x v="1"/>
    <s v="Yes"/>
    <x v="1"/>
    <s v="Monica, Cheryl &amp; Machell"/>
    <s v="Not Open On 12.11"/>
    <x v="0"/>
    <x v="1"/>
    <s v="Not Open On 12.11"/>
    <d v="2024-02-11T00:00:00"/>
    <m/>
  </r>
  <r>
    <x v="27"/>
    <n v="37309"/>
    <s v="DRAZIC, BRANDON"/>
    <s v="BDRAZIC"/>
    <s v="37309"/>
    <n v="5189860043"/>
    <s v="037309"/>
    <s v="New Rental"/>
    <s v="Pep Boys 1008 central ave Albany NY"/>
    <s v="Muffler fell off"/>
    <s v="Repair van"/>
    <s v="Yes"/>
    <m/>
    <x v="1"/>
    <s v="Yes"/>
    <x v="22"/>
    <s v="Rob &amp; Andrea"/>
    <s v="Not Open On 12.11"/>
    <x v="1"/>
    <x v="0"/>
    <s v="Not Open On 12.11"/>
    <d v="2025-09-28T00:00:00"/>
    <m/>
  </r>
  <r>
    <x v="27"/>
    <n v="46650"/>
    <s v="ROY SWANSON "/>
    <s v="RSWANS3"/>
    <s v="46650"/>
    <n v="4343632361"/>
    <s v="046650"/>
    <s v="New Rental"/>
    <s v="GDYR AUTO SERVICE CTR #2822 450 MOUNT CROSS RD DANVILLE VA 24540"/>
    <s v="Wheel bearings"/>
    <s v="Repair van"/>
    <s v="Yes"/>
    <m/>
    <x v="1"/>
    <s v="Yes"/>
    <x v="13"/>
    <s v="Rob &amp; Andrea"/>
    <s v="Not Open On 12.11"/>
    <x v="1"/>
    <x v="1"/>
    <s v="Not Open On 12.11"/>
    <d v="2016-02-15T00:00:00"/>
    <m/>
  </r>
  <r>
    <x v="27"/>
    <n v="46227"/>
    <s v="Hilario Gonzales"/>
    <s v="HGONZA0"/>
    <s v="46227"/>
    <n v="3613078005"/>
    <s v="046227"/>
    <s v="New Rental"/>
    <s v="MIDAS #5266, 3209 S PADRE ISLAND DR, CORPUS CHRISTI TX 78415"/>
    <s v="Trans issues"/>
    <s v="Repair van"/>
    <s v="Yes"/>
    <m/>
    <x v="1"/>
    <s v="Yes"/>
    <x v="2"/>
    <s v="Carol &amp; Tasha"/>
    <d v="2025-11-25T00:00:00"/>
    <x v="1"/>
    <x v="1"/>
    <s v="HILARIO GONZALES JR"/>
    <d v="2021-05-20T00:00:00"/>
    <m/>
  </r>
  <r>
    <x v="27"/>
    <n v="46046"/>
    <s v="PRASAD, MADHO"/>
    <s v="MPRASA1"/>
    <s v="46046"/>
    <n v="9165798031"/>
    <s v="046046"/>
    <d v="2025-10-14T00:00:00"/>
    <s v="PEP BOYS 5895 47TH AVE SACRAMENTO CA 95824"/>
    <s v="OVERHEATING ISSUE"/>
    <s v="Repair van (Tech requesting rental again)"/>
    <s v="Yes"/>
    <m/>
    <x v="1"/>
    <s v="Yes"/>
    <x v="10"/>
    <s v="Carol &amp; Tasha"/>
    <s v="Not Open On 12.11"/>
    <x v="0"/>
    <x v="1"/>
    <s v="Not Open On 12.11"/>
    <d v="2006-04-21T00:00:00"/>
    <m/>
  </r>
  <r>
    <x v="27"/>
    <n v="61493"/>
    <s v="Joshua Carlton"/>
    <s v="JCARLTO"/>
    <s v="61493"/>
    <n v="7245711857"/>
    <s v="061493"/>
    <s v="New Rental"/>
    <s v="Chipps Auto Repair 21 Dylan Dr Fairmont , WV 26554"/>
    <s v="Transmission and Tire issues "/>
    <s v="Repair van"/>
    <s v="Yes"/>
    <m/>
    <x v="1"/>
    <s v="Yes"/>
    <x v="11"/>
    <s v="Monica, Cheryl &amp; Machell"/>
    <s v="Not Open On 12.11"/>
    <x v="1"/>
    <x v="1"/>
    <s v="Not Open On 12.11"/>
    <d v="2022-12-15T00:00:00"/>
    <m/>
  </r>
  <r>
    <x v="27"/>
    <n v="61649"/>
    <s v="COLTON MARTELL"/>
    <s v="CMARTEL"/>
    <s v="61649"/>
    <s v="Not-in-TPMS"/>
    <s v="Not-in-TPMS"/>
    <s v="New Rental"/>
    <s v="KURT'S LUBE EXPRESS+SRV CENTER, 5730 WANSFORD WAY, ROCKFORD IL 61109"/>
    <s v="New Hire"/>
    <s v="New Rental Request,  @jennifer do we have a van ready to go for this person?"/>
    <s v="Yes"/>
    <m/>
    <x v="14"/>
    <m/>
    <x v="0"/>
    <e v="#N/A"/>
    <s v="Not Open On 12.11"/>
    <x v="1"/>
    <x v="0"/>
    <s v="Not Open On 12.11"/>
    <s v="EitherNewHire or Termed"/>
    <m/>
  </r>
  <r>
    <x v="27"/>
    <n v="46809"/>
    <s v="DELACEY MOORE"/>
    <s v="DMOORE"/>
    <s v="46809"/>
    <n v="7577375722"/>
    <s v="046809"/>
    <s v="New Rental"/>
    <s v="PEP BOYS 1116 LYNNHAVEN PKWY VIRGINIA BEACH VA 23452"/>
    <s v="TIRE REPAIR AND REBALANCE"/>
    <s v="Repair van"/>
    <s v="Yes"/>
    <m/>
    <x v="0"/>
    <m/>
    <x v="13"/>
    <s v="Rob &amp; Andrea"/>
    <s v="Not Open On 12.11"/>
    <x v="1"/>
    <x v="1"/>
    <s v="Not Open On 12.11"/>
    <d v="2025-06-08T00:00:00"/>
    <m/>
  </r>
  <r>
    <x v="27"/>
    <n v="46245"/>
    <s v="ELI SOCKEY"/>
    <s v="ESOCKEY"/>
    <s v="46245"/>
    <n v="4799770004"/>
    <s v="046245"/>
    <s v="New Rental"/>
    <s v="PRECISION TUNE #048-08, 2101 S THOMPSON ST, SPRINGDALE AR 72764"/>
    <s v="CEL on loss of power"/>
    <s v="Repair van"/>
    <s v="Yes"/>
    <m/>
    <x v="1"/>
    <s v="Yes"/>
    <x v="8"/>
    <s v="Rob &amp; Andrea"/>
    <d v="2025-11-24T00:00:00"/>
    <x v="1"/>
    <x v="1"/>
    <s v="ELI SOCKEY"/>
    <d v="2018-07-03T00:00:00"/>
    <m/>
  </r>
  <r>
    <x v="27"/>
    <n v="23921"/>
    <s v="MICHAEL COLLINS "/>
    <s v="MCOLLI0"/>
    <s v="23921"/>
    <n v="3016741829"/>
    <s v="023921"/>
    <s v="New Rental"/>
    <s v="PEP BOYS 1641 WIGGLESWORTH WAY WOODBRIDGE VA 22191"/>
    <s v="New Hire"/>
    <s v="Waiting for van to be delivered"/>
    <s v="Yes"/>
    <m/>
    <x v="1"/>
    <s v="Yes"/>
    <x v="5"/>
    <s v="Monica, Cheryl &amp; Machell"/>
    <s v="Not Open On 12.11"/>
    <x v="1"/>
    <x v="0"/>
    <s v="Not Open On 12.11"/>
    <d v="2025-10-12T00:00:00"/>
    <m/>
  </r>
  <r>
    <x v="27"/>
    <n v="36234"/>
    <s v="Robert Higgins"/>
    <s v="RHIGGIN"/>
    <s v="36234"/>
    <s v="Not-in-TPMS"/>
    <s v="Not-in-TPMS"/>
    <s v="New Rental"/>
    <s v="FIRESTONE COMPLETE AUTO CARE 127 COOK ST ABINGDON VA 24210"/>
    <s v="VEHICLE HAS A KNOCK/RATTLE WITH ENGINE, COOLANT LEAK EVIDENT WITH ANTIFREEZE SMELL COMING THROUGH DASH, AND TPMS LIGHT IS ON"/>
    <s v="Repair van"/>
    <s v="Yes"/>
    <m/>
    <x v="1"/>
    <s v="Yes"/>
    <x v="0"/>
    <e v="#N/A"/>
    <d v="2025-10-28T00:00:00"/>
    <x v="1"/>
    <x v="1"/>
    <s v="ROBERT HIGGINS"/>
    <d v="2025-04-13T00:00:00"/>
    <m/>
  </r>
  <r>
    <x v="27"/>
    <n v="46034"/>
    <s v="TAJMOHAMMAD KHILWAT"/>
    <s v="TKHILWA"/>
    <s v="46034"/>
    <n v="9162052067"/>
    <s v="046034"/>
    <s v="New Rental"/>
    <s v="2500 arden way sacramento, CA  95825"/>
    <s v="Coolant leaking, massiva oil leak"/>
    <s v="Repair van"/>
    <s v="Yes"/>
    <m/>
    <x v="1"/>
    <s v="Yes"/>
    <x v="10"/>
    <s v="Carol &amp; Tasha"/>
    <s v="Not Open On 12.11"/>
    <x v="1"/>
    <x v="1"/>
    <s v="Not Open On 12.11"/>
    <d v="2020-12-02T00:00:00"/>
    <m/>
  </r>
  <r>
    <x v="27"/>
    <n v="36915"/>
    <s v="Chis Sutton"/>
    <s v="CSUTTON"/>
    <s v="36915"/>
    <n v="2708787175"/>
    <s v="036915"/>
    <s v="New Rental"/>
    <s v="FIRESTONE COMPLETE AUTO CARE, 4000 FORT CAMPBELL BLVD, HOPKINSVILLE KY 42240"/>
    <s v="TRANSMISSION ISSUE"/>
    <s v="Repair van"/>
    <s v="Yes"/>
    <m/>
    <x v="1"/>
    <s v="Yes"/>
    <x v="17"/>
    <s v="Monica, Cheryl &amp; Machell"/>
    <d v="2025-10-30T00:00:00"/>
    <x v="1"/>
    <x v="1"/>
    <s v="CHRISTOPHER SUTTON"/>
    <d v="2025-08-10T00:00:00"/>
    <m/>
  </r>
  <r>
    <x v="27"/>
    <n v="46209"/>
    <s v="Jorge Pena"/>
    <s v="JPENA1"/>
    <s v="46209"/>
    <n v="2109150317"/>
    <s v="046209"/>
    <s v="New Rental"/>
    <s v="MIDAS #5630, 1769 S W LOOP 410, SAN ANTONIO TX 78227"/>
    <s v="FUEL PUMP REPLACED"/>
    <s v="Repair van"/>
    <s v="Yes"/>
    <m/>
    <x v="1"/>
    <s v="Yes"/>
    <x v="2"/>
    <s v="Carol &amp; Tasha"/>
    <d v="2025-10-30T00:00:00"/>
    <x v="1"/>
    <x v="1"/>
    <s v="JORGE PENA"/>
    <d v="2023-02-23T00:00:00"/>
    <m/>
  </r>
  <r>
    <x v="27"/>
    <n v="61786"/>
    <s v=" John Casey"/>
    <s v="JCASEY0"/>
    <s v="61786"/>
    <n v="2179090242"/>
    <n v="0"/>
    <d v="2025-10-02T00:00:00"/>
    <s v=" Vendor: MAIN STREET TIRE &amp; AUTO 1104 N SPRINGFIELD ST VIRDEN IL 62690 "/>
    <s v="Engine Failure"/>
    <s v="Needs a replacement van"/>
    <s v="Yes"/>
    <m/>
    <x v="1"/>
    <s v="Yes"/>
    <x v="17"/>
    <s v="Monica, Cheryl &amp; Machell"/>
    <d v="2025-10-03T00:00:00"/>
    <x v="0"/>
    <x v="1"/>
    <s v="JOHN CASEY"/>
    <d v="2021-11-04T00:00:00"/>
    <m/>
  </r>
  <r>
    <x v="27"/>
    <n v="61321"/>
    <s v="WALZEL, JOSEPH"/>
    <s v="JWALZE"/>
    <s v="61321"/>
    <n v="3013001403"/>
    <s v="061321"/>
    <s v="New Rental"/>
    <s v="11710 PIKA DR, WALDORF, MD 20602"/>
    <m/>
    <s v="Repair van"/>
    <s v="Yes"/>
    <m/>
    <x v="1"/>
    <s v="Yes"/>
    <x v="5"/>
    <s v="Monica, Cheryl &amp; Machell"/>
    <s v="Not Open On 12.11"/>
    <x v="1"/>
    <x v="1"/>
    <s v="Not Open On 12.11"/>
    <d v="1986-07-07T00:00:00"/>
    <m/>
  </r>
  <r>
    <x v="28"/>
    <n v="37051"/>
    <s v="DAVID HANSEN"/>
    <s v="DHANSE9"/>
    <s v="37051"/>
    <n v="4343635938"/>
    <s v="037051"/>
    <s v="NEW RENTAL"/>
    <s v="PINKERTON CHEVROLET- LYNCHBURG, 801 GRAVES MILL RD., LYNCHBURG VA 24502"/>
    <s v="Coolant leak issue "/>
    <s v="Repair Van"/>
    <s v="Yes"/>
    <m/>
    <x v="1"/>
    <s v="Yes"/>
    <x v="13"/>
    <s v="Rob &amp; Andrea"/>
    <s v="Not Open On 12.11"/>
    <x v="1"/>
    <x v="1"/>
    <s v="Not Open On 12.11"/>
    <d v="2015-04-13T00:00:00"/>
    <m/>
  </r>
  <r>
    <x v="28"/>
    <n v="46964"/>
    <s v="BILLLUPS, MICHAEL"/>
    <s v="MBILLLU"/>
    <s v="46964"/>
    <n v="2527223147"/>
    <s v="046964"/>
    <s v="New Rental"/>
    <s v="311 FOREST PARK RD, ELIZABETH CITY, NC 27909"/>
    <s v="VEH &quot;POPPED&quot; AND THEN SHUT DOWN"/>
    <s v="Repair Van"/>
    <s v="Yes"/>
    <m/>
    <x v="1"/>
    <s v="Yes"/>
    <x v="13"/>
    <s v="Rob &amp; Andrea"/>
    <d v="2025-11-28T00:00:00"/>
    <x v="1"/>
    <x v="1"/>
    <s v="MICHAEL BILLLUPS"/>
    <d v="2025-07-20T00:00:00"/>
    <m/>
  </r>
  <r>
    <x v="28"/>
    <n v="47420"/>
    <s v="Shaquon Wise"/>
    <s v="SWISE0"/>
    <s v="47420"/>
    <n v="6789390786"/>
    <s v="047420"/>
    <s v="New Rental"/>
    <s v="GERBER COLLISION, 1290 PORTMAN DRIVE SE, CONYERS GA 30094"/>
    <s v="Accident"/>
    <s v="Repair van"/>
    <s v="Yes"/>
    <m/>
    <x v="1"/>
    <s v="Yes"/>
    <x v="6"/>
    <s v="Rob &amp; Andrea"/>
    <d v="2025-10-27T00:00:00"/>
    <x v="1"/>
    <x v="1"/>
    <s v="SHAQUON WISE"/>
    <d v="2021-03-29T00:00:00"/>
    <m/>
  </r>
  <r>
    <x v="28"/>
    <n v="23941"/>
    <s v="PAUL DILEY"/>
    <s v="PDILEY"/>
    <s v="23941"/>
    <n v="4434328249"/>
    <s v="023941"/>
    <s v="New Rental"/>
    <s v="PEP BOYS 403A BALTIMORE PIKE BEL AIR MD 21014"/>
    <s v="Overheating"/>
    <s v="Repair van"/>
    <s v="Yes"/>
    <m/>
    <x v="1"/>
    <s v="Yes"/>
    <x v="5"/>
    <s v="Monica, Cheryl &amp; Machell"/>
    <s v="Not Open On 12.11"/>
    <x v="1"/>
    <x v="1"/>
    <s v="Not Open On 12.11"/>
    <d v="2011-10-31T00:00:00"/>
    <m/>
  </r>
  <r>
    <x v="28"/>
    <n v="36488"/>
    <s v="Mathew Roelke"/>
    <s v="MROELKE"/>
    <s v="36488"/>
    <n v="8508241426"/>
    <s v="036488"/>
    <s v="New Rental"/>
    <s v="ARKANSAS AUTOMOTIVE &amp; TRUCK MA, 129 SHADY GROVE RD, HOT SPRINGS AR 71901 waiting on estimate from shop "/>
    <s v="Loses eletrical power for gauges and tail lights i"/>
    <s v="Repair Van"/>
    <s v="Yes"/>
    <m/>
    <x v="1"/>
    <s v="Yes"/>
    <x v="7"/>
    <s v="Monica, Cheryl &amp; Machell"/>
    <s v="Not Open On 12.11"/>
    <x v="1"/>
    <x v="1"/>
    <s v="Not Open On 12.11"/>
    <d v="2023-07-16T00:00:00"/>
    <m/>
  </r>
  <r>
    <x v="28"/>
    <n v="61848"/>
    <s v="SHANE WILLIAMS"/>
    <s v="SWILL15"/>
    <s v="61848"/>
    <n v="6072373641"/>
    <s v="061848"/>
    <s v="New Rental"/>
    <s v="PEP BOYS, RT 6 SCRANTON CARBONDALE HWY, SCRANTON PA 18505"/>
    <s v="Accident broken brake light after tech backed into something "/>
    <s v="Repair Van"/>
    <s v="Yes"/>
    <m/>
    <x v="1"/>
    <s v="Yes"/>
    <x v="22"/>
    <s v="Rob &amp; Andrea"/>
    <s v="Not Open On 12.11"/>
    <x v="1"/>
    <x v="1"/>
    <s v="Not Open On 12.11"/>
    <d v="2021-10-07T00:00:00"/>
    <m/>
  </r>
  <r>
    <x v="28"/>
    <n v="37377"/>
    <s v="TAIWAN ROBINSON"/>
    <s v="TROBINS"/>
    <s v="37377"/>
    <n v="8038560063"/>
    <s v="021672"/>
    <d v="2025-09-30T00:00:00"/>
    <s v="Pep Boy's - 2418 Laurens Rd, Greenville, SC 29607"/>
    <s v="Trans issue"/>
    <s v="Repair Van"/>
    <s v="Yes"/>
    <m/>
    <x v="1"/>
    <s v="Yes"/>
    <x v="13"/>
    <s v="Rob &amp; Andrea"/>
    <s v="Not Open On 12.11"/>
    <x v="0"/>
    <x v="0"/>
    <s v="Not Open On 12.11"/>
    <d v="2025-09-14T00:00:00"/>
    <m/>
  </r>
  <r>
    <x v="28"/>
    <n v="46708"/>
    <s v="JAYSHAWN ROWLS"/>
    <s v="JROWLS"/>
    <s v="46708"/>
    <n v="2569623009"/>
    <s v="046708"/>
    <d v="2025-10-20T00:00:00"/>
    <s v="PEP BOYS, 6820 S FLORIDA AVE, LAKELAND FL 33813"/>
    <s v="OVERHEATING ISSUE"/>
    <s v="Rental extension requested by Tech"/>
    <s v="Yes"/>
    <m/>
    <x v="1"/>
    <s v="Yes"/>
    <x v="6"/>
    <s v="Rob &amp; Andrea"/>
    <d v="2025-11-04T00:00:00"/>
    <x v="0"/>
    <x v="0"/>
    <s v="JAYSHAWN ROWLS"/>
    <d v="2025-10-12T00:00:00"/>
    <m/>
  </r>
  <r>
    <x v="28"/>
    <n v="46127"/>
    <s v="Marshall G Lindquist"/>
    <s v="MLINDQ0"/>
    <s v="46127"/>
    <n v="7347568064"/>
    <s v="046127"/>
    <s v="New Rental"/>
    <s v="BELLE TIRE CO #19 36591 PLYMOUTH RD LIVONIA MI 48150"/>
    <s v="Won't start, AC not working, dropped off 9/29"/>
    <s v="Repair Van"/>
    <s v="Yes"/>
    <m/>
    <x v="1"/>
    <s v="Yes"/>
    <x v="25"/>
    <s v="Monica, Cheryl &amp; Machell"/>
    <s v="Not Open On 12.11"/>
    <x v="1"/>
    <x v="1"/>
    <s v="Not Open On 12.11"/>
    <d v="2008-04-22T00:00:00"/>
    <m/>
  </r>
  <r>
    <x v="28"/>
    <n v="46990"/>
    <s v="MAHMOOD WALI "/>
    <s v="MWALI"/>
    <s v="46990"/>
    <n v="5407921927"/>
    <s v="046990"/>
    <s v="New Rental"/>
    <s v="2384 PLANK RD FREDRICKSBURG VA 22401"/>
    <s v="Overheating"/>
    <s v="Repair Van"/>
    <s v="Yes"/>
    <m/>
    <x v="1"/>
    <s v="Yes"/>
    <x v="13"/>
    <s v="Rob &amp; Andrea"/>
    <d v="2025-10-27T00:00:00"/>
    <x v="1"/>
    <x v="1"/>
    <s v="MAHMOOD WALI"/>
    <d v="2021-08-26T00:00:00"/>
    <m/>
  </r>
  <r>
    <x v="28"/>
    <n v="36667"/>
    <s v="WRIGHT, CYMONE"/>
    <s v="Awright"/>
    <s v="36667"/>
    <n v="2513931049"/>
    <s v="036667"/>
    <s v="New Rental"/>
    <s v="JOE BULLARD CHEVROLET INC 2900 GOVERNMENT BOULEVARD MOBILE AL 36606"/>
    <s v="CEL on loss of power"/>
    <s v="Repair Van"/>
    <m/>
    <m/>
    <x v="1"/>
    <s v="Yes"/>
    <x v="6"/>
    <s v="Rob &amp; Andrea"/>
    <d v="2025-10-27T00:00:00"/>
    <x v="1"/>
    <x v="0"/>
    <s v="CYMONE WRIGHT"/>
    <d v="2025-10-12T00:00:00"/>
    <m/>
  </r>
  <r>
    <x v="28"/>
    <n v="61015"/>
    <s v="SOKOLOWSKI, BERNARD"/>
    <s v="BSOKOLO"/>
    <s v="61015"/>
    <n v="7249536540"/>
    <s v="061016"/>
    <s v="NEW RENTAL"/>
    <s v="Tech van is rented for 2-3 days at a time - he is part time - "/>
    <s v="Tech is Part time"/>
    <s v="Declined repair - accident in July - cost of: $$8,275.12  - John Childres - get tech a permanent van please"/>
    <s v="Yes"/>
    <m/>
    <x v="1"/>
    <s v="Yes"/>
    <x v="4"/>
    <s v="Rob &amp; Andrea"/>
    <s v="Not Open On 12.11"/>
    <x v="1"/>
    <x v="1"/>
    <s v="Not Open On 12.11"/>
    <d v="2001-12-30T00:00:00"/>
    <m/>
  </r>
  <r>
    <x v="28"/>
    <n v="61640"/>
    <s v="DIVONTAE CASTO"/>
    <s v="DCASTO"/>
    <s v="61640"/>
    <n v="9209616281"/>
    <s v="061640"/>
    <s v="NEW RENTAL"/>
    <m/>
    <s v="New Hire"/>
    <s v="Van needs to be assigned"/>
    <s v="Yes"/>
    <m/>
    <x v="1"/>
    <s v="Yes"/>
    <x v="1"/>
    <s v="Monica, Cheryl &amp; Machell"/>
    <d v="2025-12-01T00:00:00"/>
    <x v="1"/>
    <x v="0"/>
    <s v="DIVONTAE CASTO"/>
    <d v="2025-10-12T00:00:00"/>
    <m/>
  </r>
  <r>
    <x v="28"/>
    <n v="46499"/>
    <s v="MOHAMMAD HAIDARI"/>
    <s v="MHAIDAR"/>
    <s v="46499"/>
    <n v="5716825085"/>
    <n v="0"/>
    <d v="2025-10-21T00:00:00"/>
    <s v="MR TIRE, 1317 W PATRICK ST, FREDERICK MD 21702"/>
    <s v="New Hire"/>
    <s v="Tech requesting extension for rental"/>
    <s v="Yes"/>
    <m/>
    <x v="1"/>
    <s v="Yes"/>
    <x v="5"/>
    <s v="Monica, Cheryl &amp; Machell"/>
    <s v="Not Open On 12.11"/>
    <x v="0"/>
    <x v="1"/>
    <s v="Not Open On 12.11"/>
    <d v="2025-06-29T00:00:00"/>
    <m/>
  </r>
  <r>
    <x v="28"/>
    <n v="61391"/>
    <s v="MORESCHI II, ALBERT"/>
    <s v="AMORESC"/>
    <s v="61391"/>
    <n v="9549954794"/>
    <s v="061391"/>
    <s v="NEW RENTAL"/>
    <s v="TIRE KINGDOM, 233 WEST INDIANTOWN ROAD JUPITER,FLORIDA,US 33458"/>
    <s v="HOSE IS LEAKING"/>
    <s v="Repair Van"/>
    <s v="Yes"/>
    <m/>
    <x v="1"/>
    <s v="Yes"/>
    <x v="9"/>
    <s v="Rob &amp; Andrea"/>
    <s v="Not Open On 12.11"/>
    <x v="1"/>
    <x v="1"/>
    <s v="Not Open On 12.11"/>
    <d v="1976-07-26T00:00:00"/>
    <m/>
  </r>
  <r>
    <x v="28"/>
    <n v="23336"/>
    <s v="MCKELLAR, BLAKE"/>
    <s v="BMCKELL"/>
    <s v="23336"/>
    <n v="3098500348"/>
    <s v="023336"/>
    <s v="NEW RENTAL"/>
    <s v="FIRESTONE COMPLETE AUTO CARE, 4750 16TH ST, MOLINE IL 61265"/>
    <s v="Oil Leak Issue"/>
    <s v="Repair Van"/>
    <s v="Yes"/>
    <m/>
    <x v="1"/>
    <s v="Yes"/>
    <x v="17"/>
    <s v="Monica, Cheryl &amp; Machell"/>
    <s v="Not Open On 12.11"/>
    <x v="1"/>
    <x v="1"/>
    <s v="Not Open On 12.11"/>
    <d v="2022-02-17T00:00:00"/>
    <m/>
  </r>
  <r>
    <x v="28"/>
    <n v="61309"/>
    <s v="MEHRABI, SAFIULLAH"/>
    <s v="SMEHRAB"/>
    <s v="61309"/>
    <n v="7038433109"/>
    <n v="0"/>
    <s v="NEW RENTAL"/>
    <s v="PEP BOYS 7800 RICHMOND HWY, COMMUNITY, VA 22306"/>
    <s v="NO CRANK//NO START ISSUE"/>
    <s v="Repair Van"/>
    <s v="Yes"/>
    <m/>
    <x v="1"/>
    <s v="Yes"/>
    <x v="5"/>
    <s v="Monica, Cheryl &amp; Machell"/>
    <d v="2025-10-28T00:00:00"/>
    <x v="1"/>
    <x v="1"/>
    <s v="SAFIULLAH MEHRABI"/>
    <d v="2025-07-13T00:00:00"/>
    <m/>
  </r>
  <r>
    <x v="28"/>
    <n v="46130"/>
    <s v="RICKETTS, KEVIN"/>
    <s v="KRICKET"/>
    <s v="46130"/>
    <n v="2482693385"/>
    <s v="046130"/>
    <s v="NEW RENTAL"/>
    <s v="BELLE TIRE CO #50, 51310 GRATIOT, CHESTERFIELD MI 48051"/>
    <s v="Broken Gear shift cable issue"/>
    <s v="Repair Van"/>
    <s v="Yes"/>
    <m/>
    <x v="1"/>
    <s v="Yes"/>
    <x v="25"/>
    <s v="Monica, Cheryl &amp; Machell"/>
    <s v="Not Open On 12.11"/>
    <x v="1"/>
    <x v="1"/>
    <s v="Not Open On 12.11"/>
    <d v="1997-06-23T00:00:00"/>
    <m/>
  </r>
  <r>
    <x v="28"/>
    <n v="61053"/>
    <s v="James Sabado"/>
    <s v="JSABADO"/>
    <s v="61053"/>
    <n v="8658016685"/>
    <s v="061053"/>
    <s v="NEW RENTAL"/>
    <s v="4770 CENTERLINE DR, KNOXVILLE, TN 37917"/>
    <s v="Shut Down "/>
    <s v="Repair Van"/>
    <s v="Yes"/>
    <m/>
    <x v="1"/>
    <s v="Yes"/>
    <x v="4"/>
    <s v="Rob &amp; Andrea"/>
    <d v="2025-10-28T00:00:00"/>
    <x v="1"/>
    <x v="1"/>
    <s v="JAMES SABADO"/>
    <d v="2014-07-08T00:00:00"/>
    <m/>
  </r>
  <r>
    <x v="28"/>
    <n v="23158"/>
    <s v=" Eli Lindsey"/>
    <s v="ELINDSE"/>
    <s v="23158"/>
    <n v="4709790272"/>
    <s v="023158"/>
    <s v="NEW RENTAL"/>
    <s v="ONSITE FLEET SERVICES, 2400 WEAVER WAY, ATLANTA GA 30340"/>
    <s v="TRANSMISSION ISSUE"/>
    <s v="Repair Van"/>
    <s v="Yes"/>
    <m/>
    <x v="1"/>
    <s v="Yes"/>
    <x v="6"/>
    <s v="Rob &amp; Andrea"/>
    <s v="Not Open On 12.11"/>
    <x v="1"/>
    <x v="1"/>
    <s v="Not Open On 12.11"/>
    <d v="2015-02-02T00:00:00"/>
    <m/>
  </r>
  <r>
    <x v="28"/>
    <n v="22109"/>
    <s v="Quatrey Belcher"/>
    <s v="QBELCHE"/>
    <s v="22109"/>
    <n v="3017280597"/>
    <s v="022109"/>
    <s v="NEW RENTAL"/>
    <m/>
    <s v="New Hire"/>
    <s v="Van needs to be assigned"/>
    <s v="Yes"/>
    <m/>
    <x v="1"/>
    <s v="Yes"/>
    <x v="5"/>
    <s v="Monica, Cheryl &amp; Machell"/>
    <s v="Not Open On 12.11"/>
    <x v="1"/>
    <x v="0"/>
    <s v="Not Open On 12.11"/>
    <d v="2025-10-12T00:00:00"/>
    <m/>
  </r>
  <r>
    <x v="28"/>
    <n v="46161"/>
    <s v="Christopher Larson"/>
    <s v="CLARSON"/>
    <s v="46161"/>
    <n v="6605001207"/>
    <s v="046161"/>
    <s v="NEW RENTAL"/>
    <m/>
    <s v="Overheating"/>
    <s v="Repair Van - where is his van?"/>
    <m/>
    <m/>
    <x v="0"/>
    <m/>
    <x v="8"/>
    <s v="Rob &amp; Andrea"/>
    <s v="Not Open On 12.11"/>
    <x v="1"/>
    <x v="1"/>
    <s v="Not Open On 12.11"/>
    <d v="2021-04-21T00:00:00"/>
    <m/>
  </r>
  <r>
    <x v="28"/>
    <n v="21555"/>
    <s v="CLEVENS DELICE"/>
    <s v="CDELICE"/>
    <s v="21555"/>
    <s v="Not-in-TPMS"/>
    <s v="Not-in-TPMS"/>
    <s v="NEW RENTAL"/>
    <s v="Cox Automotive Fleet Services Shop, 6802 BUFORD HWY, DORAVILLE GA 30340"/>
    <s v="exhaust issue"/>
    <s v="Repair Van"/>
    <s v="Yes"/>
    <m/>
    <x v="1"/>
    <s v="Yes"/>
    <x v="0"/>
    <e v="#N/A"/>
    <s v="Not Open On 12.11"/>
    <x v="1"/>
    <x v="0"/>
    <s v="Not Open On 12.11"/>
    <s v="EitherNewHire or Termed"/>
    <m/>
  </r>
  <r>
    <x v="28"/>
    <n v="6585"/>
    <s v="GREGG PAULSEN"/>
    <s v="GPAULSE"/>
    <s v="6585"/>
    <n v="5635790302"/>
    <s v="006585"/>
    <s v="NEW RENTAL"/>
    <s v="3636 EASTERN AVE, DAVENPORT, IA 52807"/>
    <s v="BATTERY CHARGING ISSUE"/>
    <s v="Repair Van"/>
    <s v="Yes"/>
    <m/>
    <x v="1"/>
    <s v="Yes"/>
    <x v="17"/>
    <s v="Monica, Cheryl &amp; Machell"/>
    <d v="2025-10-28T00:00:00"/>
    <x v="1"/>
    <x v="1"/>
    <s v="GREGG PAULSEN"/>
    <d v="2025-07-06T00:00:00"/>
    <m/>
  </r>
  <r>
    <x v="28"/>
    <n v="6610"/>
    <s v="Austin Johnson"/>
    <s v="AJOHNSO"/>
    <s v="6610"/>
    <n v="9165076141"/>
    <s v="006610"/>
    <s v="NEW RENTAL"/>
    <s v="GM SPECIALIST INC 232 GARDEN HWY YUBA CITY CA 95991"/>
    <s v="OIL CHANGE/TIRE ROTATION AND STATES VEHICLES STEERING IS VERY HARD WHEN TURNING "/>
    <s v="Repair Van"/>
    <s v="Yes"/>
    <m/>
    <x v="1"/>
    <s v="Yes"/>
    <x v="10"/>
    <s v="Carol &amp; Tasha"/>
    <s v="Not Open On 12.11"/>
    <x v="1"/>
    <x v="1"/>
    <s v="Not Open On 12.11"/>
    <d v="2023-03-09T00:00:00"/>
    <m/>
  </r>
  <r>
    <x v="28"/>
    <n v="21776"/>
    <s v="JOEL VREELAND"/>
    <s v="JVREELA"/>
    <s v="21776"/>
    <n v="8505973926"/>
    <s v="021776"/>
    <s v="NEW RENTAL"/>
    <s v="2237 capital circle ne tallahassee, FL  32308"/>
    <s v="TRANSMISSION SLIPPING"/>
    <s v="Repair Van"/>
    <s v="Yes"/>
    <m/>
    <x v="1"/>
    <s v="Yes"/>
    <x v="6"/>
    <s v="Rob &amp; Andrea"/>
    <s v="Not Open On 12.11"/>
    <x v="1"/>
    <x v="1"/>
    <s v="Not Open On 12.11"/>
    <d v="2025-06-15T00:00:00"/>
    <m/>
  </r>
  <r>
    <x v="28"/>
    <n v="36438"/>
    <s v="BRIAN POWERS "/>
    <s v="BPOWER8"/>
    <s v="36438"/>
    <n v="8565039462"/>
    <s v="036438"/>
    <d v="2025-10-23T00:00:00"/>
    <s v="PEP BOYS 323 W LANDIS AVE VINELAND NJ 08360"/>
    <s v="MULTIPLE BRAKE LIGHTS ON"/>
    <s v="Tech needs another rental as van is not repaired yet"/>
    <s v="Yes"/>
    <m/>
    <x v="1"/>
    <s v="Yes"/>
    <x v="26"/>
    <s v="Rob &amp; Andrea"/>
    <d v="2025-10-28T00:00:00"/>
    <x v="0"/>
    <x v="1"/>
    <s v="BRIAN POWERS"/>
    <d v="1986-01-20T00:00:00"/>
    <m/>
  </r>
  <r>
    <x v="28"/>
    <n v="61649"/>
    <s v="COLTON MARTELL"/>
    <s v="CMARTEL"/>
    <s v="61649"/>
    <n v="9203162614"/>
    <s v="061649"/>
    <s v="New Rental"/>
    <s v="KURT'S LUBE EXPRESS+SRV CENTER, 5730 WANSFORD WAY, ROCKFORD IL 61109"/>
    <s v="New Hire"/>
    <s v="New Rental Request,  @jennifer do we have a van ready to go for this person?"/>
    <s v="Yes"/>
    <m/>
    <x v="1"/>
    <s v="Yes"/>
    <x v="0"/>
    <e v="#N/A"/>
    <s v="Not Open On 12.11"/>
    <x v="1"/>
    <x v="0"/>
    <s v="Not Open On 12.11"/>
    <s v="EitherNewHire or Termed"/>
    <m/>
  </r>
  <r>
    <x v="28"/>
    <n v="46691"/>
    <s v="Jamal Singleton"/>
    <s v="JSINGLE"/>
    <s v="46691"/>
    <n v="3187530054"/>
    <s v="046691"/>
    <s v="New Rental"/>
    <m/>
    <s v="New Hire"/>
    <s v="Van is on transport list 10/27"/>
    <s v="Yes"/>
    <m/>
    <x v="1"/>
    <s v="Yes"/>
    <x v="7"/>
    <s v="Monica, Cheryl &amp; Machell"/>
    <s v="Not Open On 12.11"/>
    <x v="1"/>
    <x v="0"/>
    <s v="Not Open On 12.11"/>
    <d v="2025-10-12T00:00:00"/>
    <m/>
  </r>
  <r>
    <x v="29"/>
    <n v="46863"/>
    <s v="ANTHONY ARNOLD"/>
    <s v="AARNOLD"/>
    <s v="46863"/>
    <n v="2608042842"/>
    <s v="046863"/>
    <s v="NEW RENTAL"/>
    <s v="PREFERRED AUTOMOTIVE GROUP, 5005 ILLINOIS RD, FT WAYNE IN 46804"/>
    <s v="Trans slipping"/>
    <s v="Repair Van"/>
    <s v="Yes"/>
    <m/>
    <x v="1"/>
    <s v="Yes"/>
    <x v="17"/>
    <s v="Monica, Cheryl &amp; Machell"/>
    <d v="2025-12-01T00:00:00"/>
    <x v="1"/>
    <x v="0"/>
    <s v="ANTHONY ARNOLD"/>
    <d v="2025-10-05T00:00:00"/>
    <m/>
  </r>
  <r>
    <x v="29"/>
    <n v="36478"/>
    <s v="DANIEL KINN"/>
    <s v="DKINN"/>
    <s v="36478"/>
    <n v="8047505698"/>
    <s v="036478"/>
    <s v="NEW RENTAL"/>
    <s v="11327 HULL STREET ROAD MIDLOTHIAN VA 23112"/>
    <s v="REDUCED POWER MODE, P/S INOP,"/>
    <s v="Repair Van"/>
    <s v="Yes"/>
    <m/>
    <x v="1"/>
    <s v="Yes"/>
    <x v="13"/>
    <s v="Rob &amp; Andrea"/>
    <s v="Not Open On 12.11"/>
    <x v="1"/>
    <x v="1"/>
    <s v="Not Open On 12.11"/>
    <d v="2022-12-15T00:00:00"/>
    <m/>
  </r>
  <r>
    <x v="29"/>
    <n v="47370"/>
    <s v="Marcus Fullwood"/>
    <s v="MFULLWO"/>
    <s v="47370"/>
    <n v="8032211088"/>
    <s v="047370"/>
    <s v="NEW RENTAL"/>
    <s v="2187 BROWNTOWN RD, BISHOPVILLE, SC 29010"/>
    <s v="Brake issue / not safe"/>
    <s v="Repair Van"/>
    <s v="Yes"/>
    <m/>
    <x v="1"/>
    <s v="Yes"/>
    <x v="13"/>
    <s v="Rob &amp; Andrea"/>
    <d v="2025-11-24T00:00:00"/>
    <x v="1"/>
    <x v="0"/>
    <s v="MARCUS FULLWOOD"/>
    <d v="2025-09-21T00:00:00"/>
    <m/>
  </r>
  <r>
    <x v="29"/>
    <n v="36056"/>
    <s v="Mustafa Ebadi"/>
    <s v="MEBADI"/>
    <s v="36056"/>
    <n v="3017930671"/>
    <s v="036056"/>
    <s v="NEW RENTAL"/>
    <s v="PEP BOYS, 1641 WIGGLESWORTH WAY, WOODBRIDGE VA 22191"/>
    <s v="DRIVABILITY ISSUE( ENGINE , BATTERY  Issue ) / Need to follow up on this one"/>
    <s v="Repair Van"/>
    <s v="Yes"/>
    <m/>
    <x v="1"/>
    <s v="Yes"/>
    <x v="5"/>
    <s v="Monica, Cheryl &amp; Machell"/>
    <d v="2025-07-18T00:00:00"/>
    <x v="1"/>
    <x v="1"/>
    <s v="MUSTAFA EBADI"/>
    <d v="2022-04-07T00:00:00"/>
    <m/>
  </r>
  <r>
    <x v="29"/>
    <n v="24071"/>
    <s v="LILIAN GOMEZ"/>
    <s v="LGOMEZ0"/>
    <s v="24071"/>
    <n v="5044181134"/>
    <s v="046558"/>
    <s v="New Rental"/>
    <s v="Maybe 9704 AIRLINE HWY (PEP BOYS), BATON ROUGE, LA, 70816"/>
    <s v="New Hire"/>
    <s v="New Rental Request,  @jennifer do we have a van ready to go for this person?"/>
    <s v="Yes"/>
    <m/>
    <x v="1"/>
    <s v="Yes"/>
    <x v="7"/>
    <s v="Monica, Cheryl &amp; Machell"/>
    <s v="Not Open On 12.11"/>
    <x v="1"/>
    <x v="0"/>
    <s v="Not Open On 12.11"/>
    <d v="2025-10-12T00:00:00"/>
    <m/>
  </r>
  <r>
    <x v="29"/>
    <n v="61497"/>
    <s v="ENRIQUE BARAJAS "/>
    <s v="EBARAJA"/>
    <s v="61497"/>
    <n v="9096024185"/>
    <s v="061497"/>
    <s v="New Rental"/>
    <s v="PEP BOYS 16711 VALLEY BLVD FONTANA CA 92335"/>
    <s v="Overheating"/>
    <s v="Repair van"/>
    <s v="Yes"/>
    <m/>
    <x v="1"/>
    <s v="Yes"/>
    <x v="3"/>
    <s v="Carol &amp; Tasha"/>
    <s v="Not Open On 12.11"/>
    <x v="1"/>
    <x v="1"/>
    <s v="Not Open On 12.11"/>
    <d v="2019-10-02T00:00:00"/>
    <m/>
  </r>
  <r>
    <x v="29"/>
    <n v="46676"/>
    <s v="ANTHJONY RINALDI   "/>
    <s v="ARINALD"/>
    <s v="46676"/>
    <n v="7276873220"/>
    <s v="046676"/>
    <s v="NEW RENTAL"/>
    <s v="FIRESTONE COMPLETE AUTO CARE, 7700 49TH ST, PINELLAS PARK FL 33781"/>
    <s v="shift cable came off and ac not working"/>
    <s v="Repair Van"/>
    <s v="Yes"/>
    <m/>
    <x v="1"/>
    <s v="Yes"/>
    <x v="9"/>
    <s v="Rob &amp; Andrea"/>
    <s v="Not Open On 12.11"/>
    <x v="1"/>
    <x v="0"/>
    <s v="Not Open On 12.11"/>
    <d v="2025-09-07T00:00:00"/>
    <m/>
  </r>
  <r>
    <x v="29"/>
    <n v="61670"/>
    <s v="JAMES CUMPSTON"/>
    <s v="JCUMPST"/>
    <s v="61670"/>
    <s v="Not-in-TPMS"/>
    <s v="Not-in-TPMS"/>
    <s v="NEW RENTAL"/>
    <s v="SENECA FORD, 2582 STATE RT 257, SENECA PA 16346"/>
    <s v="CEL flashing and loss of power"/>
    <s v="Repair Van"/>
    <s v="Yes"/>
    <m/>
    <x v="1"/>
    <s v="Yes"/>
    <x v="0"/>
    <e v="#N/A"/>
    <s v="Not Open On 12.11"/>
    <x v="1"/>
    <x v="0"/>
    <s v="Not Open On 12.11"/>
    <s v="EitherNewHire or Termed"/>
    <m/>
  </r>
  <r>
    <x v="29"/>
    <n v="46465"/>
    <s v="Marshall Costello "/>
    <s v="MCOSTEL"/>
    <s v="46465"/>
    <n v="3028974391"/>
    <s v="046465"/>
    <s v="NEW RENTAL"/>
    <s v="Pep Boys 1628 n salisbury blvd salisbury, MD  21801"/>
    <s v="FUEL GAUGE IN INOP CEL on "/>
    <s v="Repair Van"/>
    <s v="Yes"/>
    <m/>
    <x v="1"/>
    <s v="Yes"/>
    <x v="5"/>
    <s v="Monica, Cheryl &amp; Machell"/>
    <d v="2025-12-09T00:00:00"/>
    <x v="1"/>
    <x v="1"/>
    <s v="MARSHALL COSTELLO"/>
    <d v="2025-08-17T00:00:00"/>
    <m/>
  </r>
  <r>
    <x v="29"/>
    <n v="36443"/>
    <s v="Donta Evans "/>
    <s v="DEVANS"/>
    <s v="36443"/>
    <n v="4109004225"/>
    <s v="036443"/>
    <s v="NEW RENTAL"/>
    <s v="Midas in Ellicott City, MD 21042"/>
    <s v="CEL on loss of power"/>
    <s v="Repair Van"/>
    <s v="Yes"/>
    <m/>
    <x v="1"/>
    <s v="Yes"/>
    <x v="5"/>
    <s v="Monica, Cheryl &amp; Machell"/>
    <d v="2025-10-28T00:00:00"/>
    <x v="1"/>
    <x v="1"/>
    <s v="DONTA EVANS"/>
    <d v="2024-02-25T00:00:00"/>
    <m/>
  </r>
  <r>
    <x v="29"/>
    <n v="61192"/>
    <s v="Sergi Strenovych"/>
    <s v="SSTRETO"/>
    <s v="61192"/>
    <n v="3034340716"/>
    <s v="061815"/>
    <d v="2025-10-08T00:00:00"/>
    <s v="LARRY H. MILLER FORD LAKEWOOD 11595 W 6TH AVE LAKEWOOD CO 80215"/>
    <s v="Declined repair"/>
    <s v="Tech needs new van and extension (Rob kindly check this request)"/>
    <s v="Yes"/>
    <m/>
    <x v="1"/>
    <s v="Yes"/>
    <x v="24"/>
    <s v="Carol &amp; Tasha"/>
    <s v="Not Open On 12.11"/>
    <x v="0"/>
    <x v="1"/>
    <s v="Not Open On 12.11"/>
    <d v="2024-09-08T00:00:00"/>
    <m/>
  </r>
  <r>
    <x v="29"/>
    <n v="21095"/>
    <s v="RODRIGUEZ, JC"/>
    <s v="JRODRI3"/>
    <s v="21095"/>
    <n v="6619360072"/>
    <s v="021095"/>
    <s v="NEW RENTAL"/>
    <s v="OLD TOWN TIRE+AUTO CENTER 24203 MAIN ST NEWHALL CA 91321"/>
    <s v="Issue is under investigation"/>
    <s v="Repair Van"/>
    <s v="Yes"/>
    <m/>
    <x v="1"/>
    <s v="Yes"/>
    <x v="3"/>
    <s v="Carol &amp; Tasha"/>
    <d v="2025-11-14T00:00:00"/>
    <x v="1"/>
    <x v="1"/>
    <s v="JC RODRIGUEZ"/>
    <d v="2024-10-06T00:00:00"/>
    <m/>
  </r>
  <r>
    <x v="29"/>
    <n v="21285"/>
    <s v="JORGE SORIAN"/>
    <s v="JSORIAN"/>
    <s v="21285"/>
    <n v="4077281392"/>
    <s v="021285"/>
    <s v="NEW RENTAL"/>
    <s v="FIRESTONE COMPLETE AUTO CARE, 2849 MYERS RD, KISSIMMEE FL 34743"/>
    <s v="CEL on loss of power, shifting hard"/>
    <s v="Repair Van"/>
    <s v="Yes"/>
    <m/>
    <x v="1"/>
    <s v="Yes"/>
    <x v="9"/>
    <s v="Rob &amp; Andrea"/>
    <d v="2025-10-29T00:00:00"/>
    <x v="1"/>
    <x v="0"/>
    <s v="JORGE SORIANO"/>
    <d v="2025-09-28T00:00:00"/>
    <m/>
  </r>
  <r>
    <x v="29"/>
    <n v="23936"/>
    <s v="Richard Moran"/>
    <s v="RMORAN"/>
    <s v="23936"/>
    <n v="4109005964"/>
    <s v="023936"/>
    <s v="NEW RENTAL"/>
    <s v="MYERS AUTO SERVICE, INC., 11710 PIKA DR, WALDORF MD 20602"/>
    <s v="vibration and pulling"/>
    <s v="Repair Van"/>
    <s v="Yes"/>
    <m/>
    <x v="1"/>
    <s v="Yes"/>
    <x v="5"/>
    <s v="Monica, Cheryl &amp; Machell"/>
    <s v="Not Open On 12.11"/>
    <x v="1"/>
    <x v="1"/>
    <s v="Not Open On 12.11"/>
    <d v="2021-05-13T00:00:00"/>
    <m/>
  </r>
  <r>
    <x v="29"/>
    <n v="61028"/>
    <s v=" BRENT BICKFORD"/>
    <s v="BBICKFO"/>
    <s v="61028"/>
    <n v="6039950092"/>
    <s v="061028"/>
    <s v="NEW RENTAL"/>
    <s v="21 WEST AUBURN STREET MANCHESTER,NEW HAMPSHIRE,US 03101"/>
    <s v="steering inop"/>
    <s v="Repair Van"/>
    <s v="Yes"/>
    <m/>
    <x v="1"/>
    <s v="Yes"/>
    <x v="22"/>
    <s v="Rob &amp; Andrea"/>
    <s v="Not Open On 12.11"/>
    <x v="1"/>
    <x v="1"/>
    <s v="Not Open On 12.11"/>
    <d v="1975-09-20T00:00:00"/>
    <m/>
  </r>
  <r>
    <x v="29"/>
    <n v="36636"/>
    <s v="TIM BRUNT "/>
    <s v="TBRUNT"/>
    <s v="36636"/>
    <n v="3372300429"/>
    <s v="036636"/>
    <s v="NEW RENTAL"/>
    <s v="PEP BOYS, 2002 E CENTRAL TEXAS EXPY #D, KILEEN TX 76541"/>
    <s v="Engine Failure"/>
    <s v="Repair Van"/>
    <s v="Yes"/>
    <m/>
    <x v="1"/>
    <s v="Yes"/>
    <x v="19"/>
    <s v="Carol &amp; Tasha"/>
    <d v="2025-10-29T00:00:00"/>
    <x v="1"/>
    <x v="1"/>
    <s v="TIMOTHY BRUNT"/>
    <d v="2025-06-29T00:00:00"/>
    <m/>
  </r>
  <r>
    <x v="29"/>
    <n v="21016"/>
    <s v="Keith Griffin "/>
    <s v="KGRIFF0"/>
    <s v="21016"/>
    <n v="9169406300"/>
    <s v="021016"/>
    <s v="NEW RENTAL"/>
    <s v="8055 ORCHARD LOOP LANE ELK GROVE,CALIFORNIA,US 95624"/>
    <s v="Overheating / Traction Control Light on / requesting a rental"/>
    <s v="Repair Van"/>
    <s v="Yes"/>
    <m/>
    <x v="1"/>
    <s v="Yes"/>
    <x v="10"/>
    <s v="Carol &amp; Tasha"/>
    <d v="2025-10-29T00:00:00"/>
    <x v="1"/>
    <x v="1"/>
    <s v="KEITH GRIFFIN"/>
    <d v="2022-02-10T00:00:00"/>
    <m/>
  </r>
  <r>
    <x v="29"/>
    <n v="46577"/>
    <s v=" Jose Martinez "/>
    <s v="JMARTI1"/>
    <s v="46577"/>
    <n v="8483382397"/>
    <s v="046577"/>
    <s v="NEW RENTAL"/>
    <s v="AAA TIRE &amp; SERVICE #8019 260 STATE ROUTE 18 EAST BRUNSWICK NJ 08816"/>
    <s v="CEL is on "/>
    <s v="Repair Van"/>
    <s v="Yes"/>
    <m/>
    <x v="1"/>
    <s v="Yes"/>
    <x v="16"/>
    <s v="Rob &amp; Andrea"/>
    <s v="Not Open On 12.11"/>
    <x v="1"/>
    <x v="0"/>
    <s v="Not Open On 12.11"/>
    <d v="2025-10-05T00:00:00"/>
    <m/>
  </r>
  <r>
    <x v="29"/>
    <n v="61412"/>
    <s v="ALEX MARTINEZ"/>
    <s v="AMAR324"/>
    <s v="61412"/>
    <n v="7025399570"/>
    <s v="061412"/>
    <s v="NEW RENTAL"/>
    <s v="3841 E Craig Rd North Las Vegas NV 89030."/>
    <s v="GAS TANK AND OIL PAN LEAKING"/>
    <s v="Repair Van"/>
    <s v="Yes"/>
    <m/>
    <x v="1"/>
    <s v="Yes"/>
    <x v="14"/>
    <s v="Carol &amp; Tasha"/>
    <s v="Not Open On 12.11"/>
    <x v="1"/>
    <x v="1"/>
    <s v="Not Open On 12.11"/>
    <d v="2007-06-20T00:00:00"/>
    <m/>
  </r>
  <r>
    <x v="29"/>
    <n v="33304"/>
    <s v="RUSSELL EDGE"/>
    <s v="REDGE"/>
    <s v="33304"/>
    <n v="7063927570"/>
    <s v="033304"/>
    <s v="NEW RENTAL"/>
    <s v="JOHN MEGEL FORD, 2742 HWY 129 S, CLEVELAND GA 30528 / 706-865-2168"/>
    <s v="Check Engine Light / Running Rough and little power"/>
    <s v="Repair Van"/>
    <s v="Yes"/>
    <m/>
    <x v="1"/>
    <s v="Yes"/>
    <x v="6"/>
    <s v="Rob &amp; Andrea"/>
    <s v="Not Open On 12.11"/>
    <x v="1"/>
    <x v="1"/>
    <s v="Not Open On 12.11"/>
    <d v="1995-03-19T00:00:00"/>
    <m/>
  </r>
  <r>
    <x v="29"/>
    <n v="47107"/>
    <s v="JUSTIN INMAN_STREETY"/>
    <s v="JINMANS"/>
    <s v="47107"/>
    <n v="7187902629"/>
    <s v="047107"/>
    <s v="NEW RENTAL"/>
    <s v="PEP BOYS 2015 UTICA AVENUE BROOKLYN NY 11234"/>
    <s v="Radiator / Water Pump and LOF"/>
    <s v="Repair on van could be completed by tomorrow (Oct 30th) / Tech needing rental"/>
    <s v="Yes"/>
    <m/>
    <x v="1"/>
    <s v="Yes"/>
    <x v="12"/>
    <s v="Rob &amp; Andrea"/>
    <s v="Not Open On 12.11"/>
    <x v="1"/>
    <x v="1"/>
    <s v="Not Open On 12.11"/>
    <d v="2023-12-03T00:00:00"/>
    <m/>
  </r>
  <r>
    <x v="29"/>
    <n v="36966"/>
    <s v="Chistopher Bender"/>
    <s v="CBENDER"/>
    <s v="36966"/>
    <n v="8169370067"/>
    <s v="036966"/>
    <s v="NEW RENTAL"/>
    <s v="Dobbs Auto - 17146 CHESTERFIELD AIRPORT RD, CHESTERFIELD, MO 63005"/>
    <s v="Overheating"/>
    <s v="Repair Van"/>
    <s v="Yes"/>
    <m/>
    <x v="1"/>
    <s v="Yes"/>
    <x v="27"/>
    <s v="Monica, Cheryl &amp; Machell"/>
    <s v="Not Open On 12.11"/>
    <x v="1"/>
    <x v="1"/>
    <s v="Not Open On 12.11"/>
    <d v="2024-12-08T00:00:00"/>
    <m/>
  </r>
  <r>
    <x v="29"/>
    <n v="36402"/>
    <s v="KANTZAS, PETER"/>
    <s v="PKANTZA"/>
    <s v="36402"/>
    <n v="2039013892"/>
    <s v="036402"/>
    <s v="NEW RENTAL"/>
    <s v="PEP BOYS 145 BOSTON POST RD ORANGE CT 06477"/>
    <s v="VEH IS UNDRIVEABLE NEEDS TO BE CLEANED"/>
    <s v="Detail van being set up "/>
    <s v="Yes"/>
    <m/>
    <x v="1"/>
    <s v="Yes"/>
    <x v="22"/>
    <s v="Rob &amp; Andrea"/>
    <d v="2025-11-05T00:00:00"/>
    <x v="1"/>
    <x v="0"/>
    <s v="PETER KANTZAS"/>
    <d v="2025-09-28T00:00:00"/>
    <m/>
  </r>
  <r>
    <x v="29"/>
    <n v="47291"/>
    <s v="WICKLANDER, SEAN"/>
    <s v="SWICKLA"/>
    <s v="47291"/>
    <n v="7154922473"/>
    <s v="047291"/>
    <d v="2025-10-20T00:00:00"/>
    <s v="Where is his van??"/>
    <s v="Declined repair $6007"/>
    <s v="Rental extension requested by Tech (Rob kindly check this request)"/>
    <s v="Yes"/>
    <m/>
    <x v="1"/>
    <s v="Yes"/>
    <x v="21"/>
    <s v="Monica, Cheryl &amp; Machell"/>
    <d v="2025-08-26T00:00:00"/>
    <x v="0"/>
    <x v="1"/>
    <s v="SEAN WICKLANDER"/>
    <d v="2022-12-01T00:00:00"/>
    <m/>
  </r>
  <r>
    <x v="29"/>
    <n v="37420"/>
    <s v="Terry Hood"/>
    <s v="THOOD0"/>
    <s v="37420"/>
    <n v="4709201039"/>
    <s v="037420"/>
    <s v="NEW RENTAL"/>
    <s v="PEP BOYS 5380 COVINGTON HWY DECATUR GA 30035"/>
    <s v="Overheating"/>
    <s v="Repair van"/>
    <s v="Yes"/>
    <m/>
    <x v="1"/>
    <s v="Yes"/>
    <x v="6"/>
    <s v="Rob &amp; Andrea"/>
    <s v="Not Open On 12.11"/>
    <x v="1"/>
    <x v="0"/>
    <s v="Not Open On 12.11"/>
    <d v="2025-08-31T00:00:00"/>
    <m/>
  </r>
  <r>
    <x v="29"/>
    <n v="61842"/>
    <s v="Bill Every"/>
    <s v="WEVERY1"/>
    <s v="61842"/>
    <n v="5855539662"/>
    <s v="061842"/>
    <s v="NEW RENTAL"/>
    <s v="1375 MARKET PLACE DR, HENRIETTA, NY, 14623"/>
    <s v="UNABLE TO OPEN REAR DOOR "/>
    <s v="Repair Van"/>
    <s v="Yes"/>
    <m/>
    <x v="1"/>
    <s v="Yes"/>
    <x v="22"/>
    <s v="Rob &amp; Andrea"/>
    <s v="Not Open On 12.11"/>
    <x v="1"/>
    <x v="1"/>
    <s v="Not Open On 12.11"/>
    <d v="1993-10-18T00:00:00"/>
    <m/>
  </r>
  <r>
    <x v="30"/>
    <n v="23718"/>
    <s v="AMEZCUA, DAVID"/>
    <s v="DAMEZCU"/>
    <s v="23718"/>
    <n v="7608024522"/>
    <s v="023718"/>
    <d v="2025-10-16T00:00:00"/>
    <s v="CAM STONE'S AUTOMOTIVE INC, 74867 VELIE WAY, PALM DESERT CA 92260"/>
    <s v="CEL IS ON W/S CRACKED"/>
    <s v="Repair van (BIG O, they were unable to repair engine issue. Repair shop changed)"/>
    <s v="Yes"/>
    <m/>
    <x v="1"/>
    <s v="Yes"/>
    <x v="23"/>
    <s v="Carol &amp; Tasha"/>
    <s v="Not Open On 12.11"/>
    <x v="0"/>
    <x v="0"/>
    <s v="Not Open On 12.11"/>
    <d v="2025-08-31T00:00:00"/>
    <m/>
  </r>
  <r>
    <x v="30"/>
    <n v="61257"/>
    <s v=" Lindsey Z"/>
    <s v="DHUBBAR"/>
    <s v="61257"/>
    <n v="9082940684"/>
    <s v="061257"/>
    <d v="2025-08-13T00:00:00"/>
    <s v="AAMCO TOTAL CAR CARE, 1420 ASBURY AVE, ASBURY PARJ NJ 07712"/>
    <m/>
    <s v="Repair Van"/>
    <s v="Yes"/>
    <m/>
    <x v="1"/>
    <s v="Yes"/>
    <x v="16"/>
    <s v="Rob &amp; Andrea"/>
    <d v="2025-08-13T00:00:00"/>
    <x v="0"/>
    <x v="1"/>
    <s v="DAVID HUBBARD"/>
    <d v="1983-11-01T00:00:00"/>
    <m/>
  </r>
  <r>
    <x v="30"/>
    <n v="46873"/>
    <s v="JOHNSON, MICHAEL"/>
    <s v="MJOH304"/>
    <s v="46873"/>
    <n v="6624605707"/>
    <s v="046873"/>
    <d v="2025-10-13T00:00:00"/>
    <s v="Pep Boys 6791 e shelby drive memphis, TN  38141"/>
    <s v="LOSS OF POWER"/>
    <s v="Tech needs rental Extension"/>
    <s v="Yes"/>
    <m/>
    <x v="1"/>
    <s v="Yes"/>
    <x v="7"/>
    <s v="Monica, Cheryl &amp; Machell"/>
    <d v="2025-10-14T00:00:00"/>
    <x v="0"/>
    <x v="1"/>
    <s v="MICHAEL JOHNSON"/>
    <d v="2004-08-10T00:00:00"/>
    <m/>
  </r>
  <r>
    <x v="30"/>
    <n v="47073"/>
    <s v="Joel Bidwell "/>
    <s v="JBIDWEL"/>
    <s v="47073"/>
    <n v="3159804912"/>
    <s v="047073"/>
    <s v="NEW RENTAL"/>
    <s v="GDYR AUTO SERVICE CTR #1137 5884 E CIRCLE DR CICERO NY 13039"/>
    <s v="Failed inspection needs new tie rods"/>
    <s v="Repair Van"/>
    <s v="Yes"/>
    <m/>
    <x v="1"/>
    <s v="Yes"/>
    <x v="22"/>
    <s v="Rob &amp; Andrea"/>
    <s v="Not Open On 12.11"/>
    <x v="1"/>
    <x v="1"/>
    <s v="Not Open On 12.11"/>
    <d v="2024-02-11T00:00:00"/>
    <m/>
  </r>
  <r>
    <x v="30"/>
    <n v="23844"/>
    <s v="WHALEY, VINCENT"/>
    <s v="VWHALEY"/>
    <s v="23844"/>
    <n v="8436977421"/>
    <s v="023844"/>
    <s v="NEW RENTAL"/>
    <s v="FIRESTONE COMPLETE AUTO CARE 1920 OLD TROLLEY RD SUMMERVILLE SC 29485"/>
    <s v="Oil Leak Issue"/>
    <s v="Repair Van"/>
    <s v="Yes"/>
    <m/>
    <x v="1"/>
    <s v="Yes"/>
    <x v="13"/>
    <s v="Rob &amp; Andrea"/>
    <d v="2025-11-26T00:00:00"/>
    <x v="1"/>
    <x v="1"/>
    <s v="VINCENT WHALEY"/>
    <d v="2024-02-18T00:00:00"/>
    <m/>
  </r>
  <r>
    <x v="30"/>
    <n v="47052"/>
    <s v="PHILLIP KARAMUZE"/>
    <s v="PKARAMU"/>
    <s v="47052"/>
    <n v="8458730032"/>
    <s v="023674"/>
    <d v="2025-10-22T00:00:00"/>
    <s v="Quaility auto Body 6316 Route 32 Cairo Ny 12413"/>
    <s v="Hit deer"/>
    <s v="Repair van"/>
    <s v="Yes"/>
    <m/>
    <x v="1"/>
    <s v="Yes"/>
    <x v="22"/>
    <s v="Rob &amp; Andrea"/>
    <s v="Not Open On 12.11"/>
    <x v="0"/>
    <x v="1"/>
    <s v="Not Open On 12.11"/>
    <d v="2022-04-07T00:00:00"/>
    <m/>
  </r>
  <r>
    <x v="30"/>
    <n v="61574"/>
    <s v="Levi Reeve "/>
    <s v="LREEVE"/>
    <s v="61574"/>
    <n v="2074324509"/>
    <s v="061574"/>
    <s v="NEW RENTAL"/>
    <s v="Pep Boys 395 Center St_x000a_Auburn, ME 04210 "/>
    <s v="Transmission Issue. NO ACCELERATION/DOES NOT SHIFT. CEL IS ON."/>
    <s v="Repair van"/>
    <s v="Yes"/>
    <m/>
    <x v="1"/>
    <s v="Yes"/>
    <x v="22"/>
    <s v="Rob &amp; Andrea"/>
    <d v="2025-10-29T00:00:00"/>
    <x v="1"/>
    <x v="1"/>
    <s v="LEVI REEVE"/>
    <d v="2022-11-03T00:00:00"/>
    <m/>
  </r>
  <r>
    <x v="30"/>
    <n v="37239"/>
    <s v="KENNETH BERRIAN"/>
    <s v="KBERRIA"/>
    <s v="37239"/>
    <n v="8138931564"/>
    <s v="037239"/>
    <s v="NEW RENTAL"/>
    <s v="PEP BOYS 10119 MCMULLEN RD RIVERVIEW, FL, 33569 "/>
    <s v="No A/C, check engine light is on, brakes are squeaking and dragging"/>
    <s v="Repair van"/>
    <s v="Yes"/>
    <m/>
    <x v="1"/>
    <s v="Yes"/>
    <x v="9"/>
    <s v="Rob &amp; Andrea"/>
    <d v="2025-10-30T00:00:00"/>
    <x v="1"/>
    <x v="1"/>
    <s v="KENNETH BERRIAN"/>
    <d v="2025-06-22T00:00:00"/>
    <m/>
  </r>
  <r>
    <x v="30"/>
    <n v="61707"/>
    <s v="GEORGE, CONNER"/>
    <s v="CGEORG0"/>
    <s v="61707"/>
    <n v="2189961321"/>
    <s v="061707"/>
    <s v="NEW RENTAL"/>
    <s v="MOUW MOTOR COMPANY INC, 125 22ND ST NE, SIOUX CENTER IA 51250"/>
    <s v="New hire needs van for training"/>
    <s v="Tech Van will be transported to his address"/>
    <s v="Yes"/>
    <m/>
    <x v="1"/>
    <s v="Yes"/>
    <x v="21"/>
    <s v="Monica, Cheryl &amp; Machell"/>
    <s v="Not Open On 12.11"/>
    <x v="1"/>
    <x v="0"/>
    <s v="Not Open On 12.11"/>
    <d v="2025-10-12T00:00:00"/>
    <m/>
  </r>
  <r>
    <x v="30"/>
    <n v="46599"/>
    <s v=" Felix Bogopolsky"/>
    <s v="FBOGOPO"/>
    <s v="46599"/>
    <n v="7323510103"/>
    <s v="046599"/>
    <d v="2025-10-23T00:00:00"/>
    <s v="PEP BOYS 518 OLD POST RD EDISON NJ 08817"/>
    <s v="TRANSMISSION ISSUE (PEP BOYS STILL WAITING FOR TRANSMISSION)"/>
    <s v="Repair van / Tech needing rental extension"/>
    <s v="Yes"/>
    <m/>
    <x v="1"/>
    <s v="Yes"/>
    <x v="16"/>
    <s v="Rob &amp; Andrea"/>
    <s v="Not Open On 12.11"/>
    <x v="0"/>
    <x v="1"/>
    <s v="Not Open On 12.11"/>
    <d v="2006-12-02T00:00:00"/>
    <m/>
  </r>
  <r>
    <x v="30"/>
    <n v="22334"/>
    <s v="Dorian Wade"/>
    <s v="DWADE"/>
    <s v="22334"/>
    <n v="6052312334"/>
    <s v="022334"/>
    <s v="New Rental"/>
    <m/>
    <s v="New Hire"/>
    <s v="TECH NEEDS RENTAL UNTIL GIVEN VAN"/>
    <s v="Yes"/>
    <m/>
    <x v="1"/>
    <s v="Yes"/>
    <x v="21"/>
    <s v="Monica, Cheryl &amp; Machell"/>
    <d v="2025-10-29T00:00:00"/>
    <x v="1"/>
    <x v="0"/>
    <s v="DORIAN WADE"/>
    <d v="2025-10-05T00:00:00"/>
    <m/>
  </r>
  <r>
    <x v="30"/>
    <n v="36915"/>
    <s v="CHRIS SUTTON "/>
    <s v="CSUTTON"/>
    <s v="36915"/>
    <n v="2708787175"/>
    <s v="036915"/>
    <d v="2025-10-24T00:00:00"/>
    <s v="FIRESTONE COMPLETE AUTO CARE, 4000 FORT CAMPBELL BLVD, HOPKINSVILLE KY 42240"/>
    <s v="STABILITY, TRACTION AND REDUCED POWER"/>
    <s v="Repair Van"/>
    <s v="Yes"/>
    <m/>
    <x v="1"/>
    <s v="Yes"/>
    <x v="17"/>
    <s v="Monica, Cheryl &amp; Machell"/>
    <d v="2025-10-30T00:00:00"/>
    <x v="0"/>
    <x v="1"/>
    <s v="CHRISTOPHER SUTTON"/>
    <d v="2025-08-10T00:00:00"/>
    <m/>
  </r>
  <r>
    <x v="30"/>
    <n v="21158"/>
    <s v="BRUCE LOTT"/>
    <s v="BLOTT"/>
    <s v="21158"/>
    <n v="2289180374"/>
    <s v="021158"/>
    <s v="New Rental"/>
    <s v="PEP BOYS 2580 BEACH BLVD BILOXI MS 39531"/>
    <s v="DRIVABILITY ISSUE, CLUNKING NOISE FROM UNDERCARRIAGE/ENGINE BAY."/>
    <s v="Repair Van"/>
    <s v="Yes"/>
    <m/>
    <x v="1"/>
    <s v="Yes"/>
    <x v="7"/>
    <s v="Monica, Cheryl &amp; Machell"/>
    <s v="Not Open On 12.11"/>
    <x v="1"/>
    <x v="1"/>
    <s v="Not Open On 12.11"/>
    <d v="2024-06-02T00:00:00"/>
    <m/>
  </r>
  <r>
    <x v="30"/>
    <n v="47212"/>
    <s v="Joel Gutierrez"/>
    <s v="JGUTIE2"/>
    <s v="47212"/>
    <n v="5094284028"/>
    <s v="047212"/>
    <s v="New Rental"/>
    <s v="HALL CHEVROLET-BUICK CO, 314 6TH ST, PROSSER WA 99350"/>
    <s v="Overheating"/>
    <s v="Repair Van"/>
    <s v="Yes"/>
    <m/>
    <x v="1"/>
    <s v="Yes"/>
    <x v="20"/>
    <s v="Carol &amp; Tasha"/>
    <s v="Not Open On 12.11"/>
    <x v="1"/>
    <x v="1"/>
    <s v="Not Open On 12.11"/>
    <d v="2023-11-05T00:00:00"/>
    <m/>
  </r>
  <r>
    <x v="30"/>
    <n v="61564"/>
    <s v=" Jon Jackson "/>
    <s v="JJACKS0"/>
    <s v="61564"/>
    <n v="3865380853"/>
    <s v="061564"/>
    <s v="New Rental"/>
    <s v="TIRES PLUS, 1600 US HIGHWAY 1 S, ST AUGUSTINE FL 32084"/>
    <s v="VIBRATION "/>
    <s v="Repair Van"/>
    <s v="Yes"/>
    <m/>
    <x v="1"/>
    <s v="Yes"/>
    <x v="9"/>
    <s v="Rob &amp; Andrea"/>
    <d v="2025-11-21T00:00:00"/>
    <x v="1"/>
    <x v="1"/>
    <s v="JON JACKSON"/>
    <d v="2025-07-13T00:00:00"/>
    <m/>
  </r>
  <r>
    <x v="30"/>
    <n v="21180"/>
    <s v="CESAR MIRANDA GOMEZ"/>
    <s v="CMIRAND"/>
    <s v="21180"/>
    <n v="2404831317"/>
    <s v="021180"/>
    <s v="New Rental"/>
    <s v="131 S FRANKIN STREET, CHAMBERSBURG, PA 17201"/>
    <s v="OVERHEAT"/>
    <s v="Repair Van"/>
    <s v="Yes"/>
    <m/>
    <x v="1"/>
    <s v="Yes"/>
    <x v="5"/>
    <s v="Monica, Cheryl &amp; Machell"/>
    <d v="2025-11-14T00:00:00"/>
    <x v="1"/>
    <x v="1"/>
    <s v="CESAR MIRANDA GOMEZ"/>
    <d v="2024-02-11T00:00:00"/>
    <m/>
  </r>
  <r>
    <x v="30"/>
    <n v="90744"/>
    <s v="THEODORE LOPEZ"/>
    <s v="TLOPEZ"/>
    <s v="90744"/>
    <n v="4086901704"/>
    <s v="090744"/>
    <s v="New Rental"/>
    <s v="FIRESTONE COMPLETE AUTO CARE, 150 NORTHRIDGE CTR, SALINAS CA 93906"/>
    <s v="REAR SHOCKS ARE LEAKING"/>
    <s v="Repair Van"/>
    <s v="Yes"/>
    <m/>
    <x v="1"/>
    <s v="Yes"/>
    <x v="14"/>
    <s v="Carol &amp; Tasha"/>
    <s v="Not Open On 12.11"/>
    <x v="1"/>
    <x v="1"/>
    <s v="Not Open On 12.11"/>
    <d v="2022-11-17T00:00:00"/>
    <m/>
  </r>
  <r>
    <x v="30"/>
    <n v="36422"/>
    <s v="NICOLAS, OBLIN"/>
    <s v="ONICOLA"/>
    <s v="36422"/>
    <s v="Not-in-TPMS"/>
    <s v="Not-in-TPMS"/>
    <s v="New Rental"/>
    <s v="2400 GOLD STAR HWY, MYSTIC, CT 06355,"/>
    <s v="Overheating"/>
    <s v="Repair Van"/>
    <s v="Yes"/>
    <m/>
    <x v="1"/>
    <s v="Yes"/>
    <x v="0"/>
    <e v="#N/A"/>
    <s v="Not Open On 12.11"/>
    <x v="1"/>
    <x v="0"/>
    <s v="Not Open On 12.11"/>
    <s v="EitherNewHire or Termed"/>
    <m/>
  </r>
  <r>
    <x v="30"/>
    <n v="46473"/>
    <s v="Paul Thibodeau"/>
    <s v="PTHIBOD"/>
    <s v="46473"/>
    <s v="Not-in-TPMS"/>
    <s v="Not-in-TPMS"/>
    <d v="2025-10-23T00:00:00"/>
    <s v="15605 RICHMOND HWY, WOODBRIDGE, VA 22191"/>
    <s v="ELECTICAL ISSUE "/>
    <s v="Repair Van"/>
    <s v="Yes"/>
    <m/>
    <x v="1"/>
    <s v="Yes"/>
    <x v="0"/>
    <e v="#N/A"/>
    <s v="Not Open On 12.11"/>
    <x v="0"/>
    <x v="0"/>
    <s v="Not Open On 12.11"/>
    <s v="EitherNewHire or Termed"/>
    <m/>
  </r>
  <r>
    <x v="31"/>
    <n v="37139"/>
    <s v="Anthony Parson"/>
    <s v="APARSO0"/>
    <s v="37139"/>
    <n v="3042209563"/>
    <s v="037139"/>
    <d v="2025-07-08T00:00:00"/>
    <s v="DWAYNE BLACKMON CHEV,INC, PO BOX 25, TUPELO MS 38802"/>
    <s v="Trans warrranty - APARSO0 - in rental since 7/8 - van is at Eaton Chevrolet - warranty transmission repair - they have taken 2 months and still not approved by GM for replacement of the transmission under warranty.. Moved van to another shop"/>
    <s v="Move the van to another shop - repair it and ask Holman to get our money back from Eaton Chevrolet moved van to another shop. Van was moved to another dealership."/>
    <s v="Yes"/>
    <m/>
    <x v="1"/>
    <s v="Yes"/>
    <x v="7"/>
    <s v="Monica, Cheryl &amp; Machell"/>
    <d v="2025-07-08T00:00:00"/>
    <x v="0"/>
    <x v="1"/>
    <s v="ANTHONY PARSON"/>
    <d v="2019-11-13T00:00:00"/>
    <m/>
  </r>
  <r>
    <x v="31"/>
    <n v="37272"/>
    <s v="PARIS JR, JAMES ADELBERT"/>
    <s v="JPARISJ"/>
    <s v="37272"/>
    <n v="8132608719"/>
    <s v="037272"/>
    <s v="New Rental"/>
    <s v="PEP BOYS 22545 CATFISH LAKE RD LUTZ FL 33549"/>
    <s v="CHECK ENGINE LIGHT IS ON. loss of power"/>
    <s v="Repair Van"/>
    <s v="Yes"/>
    <m/>
    <x v="1"/>
    <s v="Yes"/>
    <x v="9"/>
    <s v="Rob &amp; Andrea"/>
    <s v="Not Open On 12.11"/>
    <x v="1"/>
    <x v="1"/>
    <s v="Not Open On 12.11"/>
    <d v="2001-04-16T00:00:00"/>
    <m/>
  </r>
  <r>
    <x v="31"/>
    <n v="21542"/>
    <s v="SANTIAGO, JOSEPH"/>
    <s v="JSANTI1"/>
    <s v="21542"/>
    <n v="5045126053"/>
    <s v="021542"/>
    <d v="2025-10-16T00:00:00"/>
    <s v="LESON CHEVROLET, 1501 WESTBANK EXPWY, HARVEY LA 70058"/>
    <s v="VEHICLE GOING IN TO LIMP MODE."/>
    <s v="Tech requesting extension of rental (No update on repair from shop)"/>
    <s v="Yes"/>
    <m/>
    <x v="1"/>
    <s v="Yes"/>
    <x v="7"/>
    <s v="Monica, Cheryl &amp; Machell"/>
    <s v="Not Open On 12.11"/>
    <x v="0"/>
    <x v="1"/>
    <s v="Not Open On 12.11"/>
    <d v="2024-01-07T00:00:00"/>
    <m/>
  </r>
  <r>
    <x v="31"/>
    <n v="37421"/>
    <s v="BRANDON FERGUSON"/>
    <s v="BFERGU0"/>
    <s v="37421"/>
    <n v="3344981010"/>
    <s v="037421"/>
    <s v="New Rental"/>
    <m/>
    <s v="New Hire"/>
    <s v="TECH NEEDS RENTAL for 1 week"/>
    <s v="Yes"/>
    <m/>
    <x v="1"/>
    <s v="Yes"/>
    <x v="6"/>
    <s v="Rob &amp; Andrea"/>
    <s v="Not Open On 12.11"/>
    <x v="1"/>
    <x v="0"/>
    <s v="Not Open On 12.11"/>
    <d v="2025-10-26T00:00:00"/>
    <m/>
  </r>
  <r>
    <x v="31"/>
    <n v="61624"/>
    <s v="Jose Dominguez"/>
    <s v="JGURRO0"/>
    <s v="61624"/>
    <n v="6269442631"/>
    <s v="061624"/>
    <s v="New Rental"/>
    <s v="PEP BOYS, 1135 E COLORADO BLVD, PASADENA, CA 91106"/>
    <s v="Overheating"/>
    <s v="Repair Van"/>
    <s v="Yes"/>
    <m/>
    <x v="1"/>
    <s v="Yes"/>
    <x v="3"/>
    <s v="Carol &amp; Tasha"/>
    <s v="Not Open On 12.11"/>
    <x v="1"/>
    <x v="1"/>
    <s v="Not Open On 12.11"/>
    <d v="2023-01-06T00:00:00"/>
    <m/>
  </r>
  <r>
    <x v="31"/>
    <n v="61547"/>
    <s v="MAY, IVERSON"/>
    <s v="IMAY0"/>
    <s v="61547"/>
    <n v="9379724158"/>
    <s v="061547"/>
    <s v="New Rental"/>
    <s v="PEP BOYS 8499 N. SPRINGBORO PIKE, MIAMISBURG, OH, 45342"/>
    <s v="New Hire"/>
    <s v="Get Van transported to the New Hire (awaiting an EST for delievery date)"/>
    <s v="Yes"/>
    <m/>
    <x v="1"/>
    <s v="Yes"/>
    <x v="4"/>
    <s v="Rob &amp; Andrea"/>
    <s v="Not Open On 12.11"/>
    <x v="1"/>
    <x v="0"/>
    <s v="Not Open On 12.11"/>
    <d v="2025-10-19T00:00:00"/>
    <m/>
  </r>
  <r>
    <x v="31"/>
    <n v="61377"/>
    <s v="Bobby Watkins"/>
    <s v="BWATKI7"/>
    <s v="61377"/>
    <n v="5023035677"/>
    <s v="061377"/>
    <s v="New Rental"/>
    <s v="DUTCH ISHMAEL FORD MERCURY LLC, 745 INDIAN MOUND DR, PO BOX 305, MT STERLING KY 40353"/>
    <s v="Vehicle shut off"/>
    <s v="Repair Van"/>
    <s v="Yes"/>
    <m/>
    <x v="1"/>
    <s v="Yes"/>
    <x v="4"/>
    <s v="Rob &amp; Andrea"/>
    <d v="2025-11-03T00:00:00"/>
    <x v="1"/>
    <x v="1"/>
    <s v="BOBBY WATKINS"/>
    <d v="1998-05-14T00:00:00"/>
    <m/>
  </r>
  <r>
    <x v="31"/>
    <n v="36675"/>
    <s v="BLEUS, OJ"/>
    <s v="OBLEUS"/>
    <s v="36675"/>
    <n v="9049300625"/>
    <s v="036675"/>
    <s v="New Rental"/>
    <s v="PEP BOYS 9605 SAN JOSE BLVD JACKSONVILLE FL 32257"/>
    <s v="ENGINE ASSEMBLY ISSUE"/>
    <s v="Tech requesting extension of rental till 11/05 (Pep Boys just received the engine today)"/>
    <s v="Yes"/>
    <m/>
    <x v="1"/>
    <s v="Yes"/>
    <x v="9"/>
    <s v="Rob &amp; Andrea"/>
    <d v="2025-10-09T00:00:00"/>
    <x v="1"/>
    <x v="1"/>
    <s v="OJ BLEUS"/>
    <d v="2024-10-27T00:00:00"/>
    <m/>
  </r>
  <r>
    <x v="31"/>
    <n v="61618"/>
    <s v="HANDSBOROUGH II, DENNIS"/>
    <s v="DHANDSB"/>
    <s v="61618"/>
    <n v="4804651384"/>
    <s v="061618"/>
    <s v="New Rental"/>
    <s v="MIDAS #1124, 1317 E FRY BLVD, SIERRA VISTA AZ 85635"/>
    <s v="Suspension and Tire concern"/>
    <s v="Repair Van"/>
    <s v="Yes"/>
    <m/>
    <x v="1"/>
    <s v="Yes"/>
    <x v="23"/>
    <s v="Carol &amp; Tasha"/>
    <s v="Not Open On 12.11"/>
    <x v="1"/>
    <x v="1"/>
    <s v="Not Open On 12.11"/>
    <d v="2024-12-08T00:00:00"/>
    <m/>
  </r>
  <r>
    <x v="31"/>
    <n v="23302"/>
    <s v="GEORGE PADILLA"/>
    <s v="GPADIL6"/>
    <s v="23302"/>
    <n v="2108520846"/>
    <s v="023302"/>
    <s v="New Rental"/>
    <s v="6721 OLD SEGUIN RD, SAN ANTONIO, TX 78244"/>
    <s v="ENGINE OVERHEATING ISSUE"/>
    <s v="Repair Van"/>
    <s v="Yes"/>
    <m/>
    <x v="1"/>
    <s v="Yes"/>
    <x v="2"/>
    <s v="Carol &amp; Tasha"/>
    <d v="2025-09-08T00:00:00"/>
    <x v="1"/>
    <x v="1"/>
    <s v="GEORGE PADILLA"/>
    <d v="2012-11-12T00:00:00"/>
    <m/>
  </r>
  <r>
    <x v="31"/>
    <n v="23718"/>
    <s v="AMEZCUA, DAVID"/>
    <s v="DAMEZCU"/>
    <s v="23718"/>
    <n v="7608024522"/>
    <s v="023718"/>
    <d v="2025-10-16T00:00:00"/>
    <s v="CAM STONE'S AUTOMOTIVE INC, 74867 VELIE WAY, PALM DESERT CA 92260"/>
    <s v="CEL IS ON W/S CRACKED"/>
    <s v="Repair van (BIG O, they were unable to repair engine issue. Repair shop changed)"/>
    <s v="Yes"/>
    <m/>
    <x v="1"/>
    <s v="Yes"/>
    <x v="23"/>
    <s v="Carol &amp; Tasha"/>
    <s v="Not Open On 12.11"/>
    <x v="0"/>
    <x v="1"/>
    <s v="Not Open On 12.11"/>
    <d v="2025-08-31T00:00:00"/>
    <m/>
  </r>
  <r>
    <x v="32"/>
    <n v="61785"/>
    <s v="ETHAN ROSS "/>
    <s v="EROSS"/>
    <s v="61785"/>
    <n v="2602760220"/>
    <s v="061785"/>
    <d v="2025-10-31T00:00:00"/>
    <s v="Bele Tire / 301 VERITAS DR AUBURN IN 46706"/>
    <s v="Overheating"/>
    <s v="Repair Van"/>
    <s v="Yes"/>
    <m/>
    <x v="1"/>
    <s v="Yes"/>
    <x v="17"/>
    <s v="Monica, Cheryl &amp; Machell"/>
    <s v="Not Open On 12.11"/>
    <x v="0"/>
    <x v="1"/>
    <s v="Not Open On 12.11"/>
    <d v="2023-04-23T00:00:00"/>
    <m/>
  </r>
  <r>
    <x v="32"/>
    <n v="23261"/>
    <s v="Mohammad Haris"/>
    <s v="MHARIS"/>
    <s v="23261"/>
    <n v="9165265144"/>
    <s v="023261"/>
    <d v="2025-10-31T00:00:00"/>
    <s v="Pep Boy's - 2500 ARDEN WAY-UNIT #101 SACRAMENTO CA 95825"/>
    <s v="Shaking and little to no power above 40 mph"/>
    <s v="Repair Van"/>
    <s v="Yes"/>
    <m/>
    <x v="1"/>
    <s v="Yes"/>
    <x v="10"/>
    <s v="Carol &amp; Tasha"/>
    <s v="Not Open On 12.11"/>
    <x v="0"/>
    <x v="1"/>
    <s v="Not Open On 12.11"/>
    <d v="2018-09-12T00:00:00"/>
    <m/>
  </r>
  <r>
    <x v="32"/>
    <n v="46987"/>
    <s v="Jimmy Harris"/>
    <s v="JHARR48"/>
    <s v="46987"/>
    <n v="8438555508"/>
    <s v="046987"/>
    <d v="2025-10-31T00:00:00"/>
    <s v="DART AUTOMOTIVE, INC., 1039 HWY 501 EAST, CONWAY SC 29526 - (843) 347-2277"/>
    <s v="Van in Limp Mode"/>
    <s v="Repair Van"/>
    <s v="Yes"/>
    <m/>
    <x v="1"/>
    <s v="Yes"/>
    <x v="13"/>
    <s v="Rob &amp; Andrea"/>
    <s v="Not Open On 12.11"/>
    <x v="0"/>
    <x v="1"/>
    <s v="Not Open On 12.11"/>
    <d v="2016-03-07T00:00:00"/>
    <m/>
  </r>
  <r>
    <x v="32"/>
    <n v="37301"/>
    <s v="AYALA, MICHAEL"/>
    <s v="MAYALA"/>
    <s v="37301"/>
    <n v="4783880084"/>
    <s v="037301"/>
    <d v="2025-10-13T00:00:00"/>
    <s v="BUTLER CHEVROLET 2020 RIVERSIDE DR MACON GA 31204"/>
    <s v="LOSS OF BRAKE PEDAL DUE TO  BRAKE LINE ISSUES (Note, this rental was originally set up under vehicle 47189 on 10/13, which was incorrect. Moved it to vehicle 37301"/>
    <s v="Repair Van / Tech needs rental extended"/>
    <s v="Yes"/>
    <m/>
    <x v="1"/>
    <s v="Yes"/>
    <x v="6"/>
    <s v="Rob &amp; Andrea"/>
    <s v="Not Open On 12.11"/>
    <x v="0"/>
    <x v="0"/>
    <s v="Not Open On 12.11"/>
    <d v="2025-09-28T00:00:00"/>
    <m/>
  </r>
  <r>
    <x v="32"/>
    <n v="61275"/>
    <s v="CARLTON, TAYLOR"/>
    <s v="TCARLTO"/>
    <s v="61275"/>
    <n v="5035190109"/>
    <s v="061275"/>
    <s v="New Rental"/>
    <s v="COURTESY FORD, 1313 NE 122ND AVE, PORTLAND OR 97294"/>
    <s v="CEL ON RUNNING ROUGH"/>
    <s v="Repair Van / Tech needs rental extended"/>
    <s v="Yes"/>
    <m/>
    <x v="1"/>
    <s v="Yes"/>
    <x v="20"/>
    <s v="Carol &amp; Tasha"/>
    <s v="Not Open On 12.11"/>
    <x v="1"/>
    <x v="0"/>
    <s v="Not Open On 12.11"/>
    <d v="2025-09-07T00:00:00"/>
    <m/>
  </r>
  <r>
    <x v="32"/>
    <n v="46103"/>
    <s v="Ty Barluado"/>
    <s v="TBARLUA"/>
    <s v="46103"/>
    <n v="8087881096"/>
    <s v="046106"/>
    <s v="New Rental"/>
    <s v="ALLSTAR CHEVROLET, INC., 7240 CRAFT GOODMAN RD, OLIVE BRANCH MS 38654"/>
    <s v="CHECK ENGINE LIGHT ON AND AIRBAG LIGHT ON"/>
    <s v="Support confirms that the tech has a loaner / or access to the loaner"/>
    <s v="Yes"/>
    <m/>
    <x v="0"/>
    <m/>
    <x v="28"/>
    <s v="Carol &amp; Tasha"/>
    <s v="Not Open On 12.11"/>
    <x v="1"/>
    <x v="1"/>
    <s v="Not Open On 12.11"/>
    <d v="2025-08-10T00:00:00"/>
    <m/>
  </r>
  <r>
    <x v="32"/>
    <n v="36226"/>
    <s v="ALCORN, SETH"/>
    <s v="SALCORN"/>
    <s v="36226"/>
    <s v="Not-in-TPMS"/>
    <s v="Not-in-TPMS"/>
    <s v="New Rental"/>
    <s v="Belle Tire Co#19 at 36591 Plymouth Rd Livonia, MI 48150"/>
    <s v="Dead Battery Issue (VEHICAL IS IN LIMP MODE)"/>
    <s v="Tech Received a Loaner Van, no rental required."/>
    <s v="Yes"/>
    <m/>
    <x v="0"/>
    <m/>
    <x v="0"/>
    <e v="#N/A"/>
    <s v="Not Open On 12.11"/>
    <x v="1"/>
    <x v="0"/>
    <s v="Not Open On 12.11"/>
    <s v="EitherNewHire or Termed"/>
    <m/>
  </r>
  <r>
    <x v="32"/>
    <n v="22421"/>
    <s v="Richard T Hanson"/>
    <s v="RHANSO4"/>
    <s v="22421"/>
    <n v="6154248023"/>
    <s v="022421"/>
    <s v="New Rental"/>
    <s v="WEST POWER SERVICES 1401 S Dickerson Pike, Goodlettsville, TN 37072"/>
    <s v="COOLANT LEAKING IN CAB OF TRUCK HEATER CORE LEAKING FOUND DURING DIAG"/>
    <s v="Repair Van"/>
    <s v="Yes"/>
    <m/>
    <x v="1"/>
    <s v="Yes"/>
    <x v="7"/>
    <s v="Monica, Cheryl &amp; Machell"/>
    <s v="Not Open On 12.11"/>
    <x v="1"/>
    <x v="1"/>
    <s v="Not Open On 12.11"/>
    <d v="1988-09-07T00:00:00"/>
    <m/>
  </r>
  <r>
    <x v="32"/>
    <n v="61745"/>
    <s v="Roberto Ayala"/>
    <s v="Rayalam"/>
    <s v="61745"/>
    <n v="3528093231"/>
    <s v="061745"/>
    <s v="New Rental"/>
    <s v="PEP BOYS, 2035 SW COLLEGE AVE, OCALA FL 34474"/>
    <s v=" ELECTRICAL ISSUE. This was set up under the wrong vehicle (50503) initially on 10/3, on 10/31, updated to correct vehicle 61745"/>
    <s v="Repair Van"/>
    <s v="Yes"/>
    <m/>
    <x v="1"/>
    <s v="Yes"/>
    <x v="9"/>
    <s v="Rob &amp; Andrea"/>
    <d v="2025-11-07T00:00:00"/>
    <x v="1"/>
    <x v="1"/>
    <s v="ROBERTO AYALA MERCADO"/>
    <d v="2025-07-06T00:00:00"/>
    <m/>
  </r>
  <r>
    <x v="33"/>
    <n v="61328"/>
    <s v="Mohammad Yousufy "/>
    <s v="MYOUSU0"/>
    <s v="61328"/>
    <n v="5714242067"/>
    <s v="061328"/>
    <s v="New Rental"/>
    <s v="No shop listed"/>
    <s v="Registration is expired"/>
    <s v="Registration just expired 10/31, please check with Cheryl Groce on renewal"/>
    <s v="Yes"/>
    <m/>
    <x v="1"/>
    <s v="Yes"/>
    <x v="5"/>
    <s v="Monica, Cheryl &amp; Machell"/>
    <d v="2025-11-04T00:00:00"/>
    <x v="1"/>
    <x v="1"/>
    <s v="MOHAMMAD ASIF YOUSUFY"/>
    <d v="2020-12-02T00:00:00"/>
    <m/>
  </r>
  <r>
    <x v="34"/>
    <n v="37377"/>
    <s v="TAIWAN ROBINSON"/>
    <s v="TROBINS"/>
    <s v="37377"/>
    <n v="8038560063"/>
    <s v="021672"/>
    <d v="2025-09-30T00:00:00"/>
    <s v="Pep Boy's - 2418 Laurens Rd, Greenville, SC 29607"/>
    <s v="Trans issue"/>
    <s v="Repair Van"/>
    <s v="Yes"/>
    <m/>
    <x v="1"/>
    <s v="Yes"/>
    <x v="13"/>
    <s v="Rob &amp; Andrea"/>
    <s v="Not Open On 12.11"/>
    <x v="0"/>
    <x v="0"/>
    <s v="Not Open On 12.11"/>
    <d v="2025-09-14T00:00:00"/>
    <m/>
  </r>
  <r>
    <x v="34"/>
    <n v="50503"/>
    <s v=" ROBERTO AYALA"/>
    <s v="RAYALAM"/>
    <s v="50503"/>
    <n v="3528093231"/>
    <s v="061745"/>
    <d v="2025-10-03T00:00:00"/>
    <s v="Vehicle is not loaded in AMS"/>
    <s v="2008 CHEVROLET UPLANDER Client: 2B56   Vehicle: 50503   Client Vehicle No:    Lic Plate: 52BNUQ   VIN: 1GNDU23148D150503"/>
    <s v="Cannot update AMS as vehicle is not loaded in AMS - Can you change the rental to his correct assigned vehicle? Close this PO and re-open?  working on getting this moved to 61745, BB - I updated this on 10/31, see row 742. Tech needs to be advised that rental is under his vehicle 61745, not 50503. BB - I have confirmed that rental history has been moved to 61745, at Holman and Enterprise. Extended through 11/7. Any future extension must be made for truck 61745, not 50503."/>
    <s v="Yes"/>
    <m/>
    <x v="15"/>
    <m/>
    <x v="9"/>
    <s v="Rob &amp; Andrea"/>
    <d v="2025-11-07T00:00:00"/>
    <x v="0"/>
    <x v="1"/>
    <s v="ROBERTO AYALA MERCADO"/>
    <d v="2025-07-06T00:00:00"/>
    <m/>
  </r>
  <r>
    <x v="34"/>
    <n v="36324"/>
    <s v="MICHAEL BORGES"/>
    <s v="MBORGES"/>
    <s v="36324"/>
    <n v="9784791029"/>
    <s v="047021"/>
    <s v="New Rental"/>
    <s v="SULLIVAN TIRE CO INC, 387 COMMON ST, BRAINTREE MA 02184"/>
    <s v="New Hire Hertz rental due to driver age"/>
    <s v="Van should be ready by Friday"/>
    <s v="Yes"/>
    <m/>
    <x v="1"/>
    <s v="Yes"/>
    <x v="22"/>
    <s v="Rob &amp; Andrea"/>
    <d v="2025-08-23T00:00:00"/>
    <x v="1"/>
    <x v="0"/>
    <s v="MICHAEL BORGES"/>
    <d v="2025-10-19T00:00:00"/>
    <m/>
  </r>
  <r>
    <x v="34"/>
    <n v="22249"/>
    <s v="JOHNSON, GEORGE"/>
    <s v="GJOHNS7"/>
    <s v="22249"/>
    <n v="5708404022"/>
    <s v="022249"/>
    <d v="2025-10-16T00:00:00"/>
    <s v="PEP BOYS 1113 SCRANTON-CARBONDALE SCRANTON PA 18508"/>
    <s v="TRANSMISSION LEAK, CEL LIGHT IS ON "/>
    <s v="Repair van / Vehicle will be ready by Thursday or Friday."/>
    <s v="Yes"/>
    <m/>
    <x v="1"/>
    <s v="Yes"/>
    <x v="22"/>
    <s v="Rob &amp; Andrea"/>
    <d v="2025-11-19T00:00:00"/>
    <x v="0"/>
    <x v="1"/>
    <s v="GEORGE JOHNSON"/>
    <d v="2013-05-20T00:00:00"/>
    <m/>
  </r>
  <r>
    <x v="34"/>
    <n v="24070"/>
    <s v="LACY, IAN"/>
    <s v="ILACY"/>
    <s v="24070"/>
    <n v="4708951330"/>
    <s v="024070"/>
    <s v="New Rental"/>
    <s v="NEIGHBORHOOD TIRE PROS &amp; AUTO SERVICE, 307 CLAIREMONT AVE, DECATUR GA 30030"/>
    <s v="CEL is on and vehicle is misfiring"/>
    <s v="Repair Van"/>
    <s v="Yes"/>
    <m/>
    <x v="1"/>
    <s v="Yes"/>
    <x v="6"/>
    <s v="Rob &amp; Andrea"/>
    <d v="2025-11-05T00:00:00"/>
    <x v="1"/>
    <x v="1"/>
    <s v="IAN LACY"/>
    <d v="2016-06-13T00:00:00"/>
    <m/>
  </r>
  <r>
    <x v="34"/>
    <n v="61848"/>
    <s v="WILLIAMS, SHANE"/>
    <s v="SWILL15"/>
    <s v="61848"/>
    <n v="6072373641"/>
    <s v="061848"/>
    <d v="2025-10-27T00:00:00"/>
    <s v="PEP BOYS, RT 6 SCRANTON CARBONDALE HWY, SCRANTON PA 18505"/>
    <s v="Accident broken brake light after tech backed into something "/>
    <s v="Repair Van / Vehicle will be ready by the end of this week. "/>
    <s v="Yes"/>
    <m/>
    <x v="1"/>
    <s v="Yes"/>
    <x v="22"/>
    <s v="Rob &amp; Andrea"/>
    <s v="Not Open On 12.11"/>
    <x v="0"/>
    <x v="1"/>
    <s v="Not Open On 12.11"/>
    <d v="2021-10-07T00:00:00"/>
    <m/>
  </r>
  <r>
    <x v="34"/>
    <n v="23221"/>
    <s v="Robert Urquhart"/>
    <s v="RURQUH"/>
    <s v="23221"/>
    <n v="2142413752"/>
    <s v="023221"/>
    <s v="NEW RENTAL"/>
    <s v="No shop listed"/>
    <s v="BRAKES ARE GRINDING AND ABS LIGHT IS ON"/>
    <s v="Tech will be taking van to Pep Boys when he returns to work on 11/4  "/>
    <s v="Yes"/>
    <m/>
    <x v="1"/>
    <s v="Yes"/>
    <x v="15"/>
    <s v="Carol &amp; Tasha"/>
    <d v="2025-11-04T00:00:00"/>
    <x v="1"/>
    <x v="1"/>
    <s v="ROBERT URQUHART"/>
    <d v="2001-02-05T00:00:00"/>
    <m/>
  </r>
  <r>
    <x v="34"/>
    <n v="23179"/>
    <s v="PRESTIN, EDWARD"/>
    <s v="EPRESTI"/>
    <s v="23179"/>
    <n v="7347540781"/>
    <s v="023179"/>
    <d v="2025-10-16T00:00:00"/>
    <s v="BELLE TIRE CO #19, 36591 PLYMOUTH RD, LIVONIA MI 48150"/>
    <s v="REDUCED ENGINE POWER WARNING CAME ON, TAIL LIGHTS NOT WORKING AND WINDOW CRANK"/>
    <s v="Tech recieved Loaner"/>
    <s v="Yes"/>
    <m/>
    <x v="0"/>
    <m/>
    <x v="25"/>
    <s v="Monica, Cheryl &amp; Machell"/>
    <s v="Not Open On 12.11"/>
    <x v="0"/>
    <x v="1"/>
    <s v="Not Open On 12.11"/>
    <d v="1984-05-24T00:00:00"/>
    <m/>
  </r>
  <r>
    <x v="34"/>
    <n v="46708"/>
    <s v="ROWLS, JAYSHAWN"/>
    <s v="JROWLS"/>
    <s v="46708"/>
    <n v="2569623009"/>
    <s v="046708"/>
    <d v="2025-10-20T00:00:00"/>
    <s v="PEP BOYS, 6820 S FLORIDA AVE, LAKELAND FL 33813"/>
    <s v="OVERHEATING ISSUE"/>
    <s v="Rental extension requested by Tech / Vehicle will not be ready until 11/17/25."/>
    <s v="Yes"/>
    <m/>
    <x v="1"/>
    <s v="Yes"/>
    <x v="6"/>
    <s v="Rob &amp; Andrea"/>
    <d v="2025-11-04T00:00:00"/>
    <x v="0"/>
    <x v="0"/>
    <s v="JAYSHAWN ROWLS"/>
    <d v="2025-10-12T00:00:00"/>
    <m/>
  </r>
  <r>
    <x v="34"/>
    <n v="36407"/>
    <s v="WURTZ, CHRISTOPHER"/>
    <s v="CWURTZ1"/>
    <s v="36407"/>
    <n v="5702661782"/>
    <s v="036407"/>
    <s v="NEW RENTAL"/>
    <s v="PEP BOYS 1113 SCRANTON-CARBONDALE SCRANTON PA 18508-1129"/>
    <s v="CEL IS ON AND THE VEHICLE IS VERY WEAK GOING UP HILLS AND THE ENGINE IS SHOWING HOT"/>
    <s v="Repair Van"/>
    <s v="Yes"/>
    <m/>
    <x v="1"/>
    <s v="Yes"/>
    <x v="22"/>
    <s v="Rob &amp; Andrea"/>
    <d v="2025-12-04T00:00:00"/>
    <x v="1"/>
    <x v="1"/>
    <s v="CHRISTOPHER WURTZ"/>
    <d v="1989-07-10T00:00:00"/>
    <m/>
  </r>
  <r>
    <x v="34"/>
    <n v="37046"/>
    <s v="RAY, MARK"/>
    <s v="MRAY0"/>
    <s v="37046"/>
    <n v="8049875468"/>
    <s v="037046"/>
    <d v="2025-09-29T00:00:00"/>
    <s v="WEST SERVICE CENTER, INC, 904 CAVALIER BLVD, CHESAPEAKE VA 23323"/>
    <s v="Wiring issues and the shop is having to redo the wiring harness."/>
    <s v="Tech in process of repairing / Tech needs rental"/>
    <s v="Yes"/>
    <m/>
    <x v="1"/>
    <s v="Yes"/>
    <x v="13"/>
    <s v="Rob &amp; Andrea"/>
    <s v="Not Open On 12.11"/>
    <x v="0"/>
    <x v="1"/>
    <s v="Not Open On 12.11"/>
    <d v="2021-08-12T00:00:00"/>
    <m/>
  </r>
  <r>
    <x v="34"/>
    <n v="61306"/>
    <s v="Jeffery Hume"/>
    <s v="JHUME1"/>
    <s v="61306"/>
    <n v="3012564155"/>
    <s v="061306"/>
    <s v="NEW RENTAL"/>
    <s v="CATON AUTO CLINIC, INC, 6013 BALTIMORE NATIONAL PK, BALTIMORE MD 21228"/>
    <s v="Overheating "/>
    <s v="Repair van"/>
    <s v="Yes"/>
    <m/>
    <x v="1"/>
    <s v="Yes"/>
    <x v="5"/>
    <s v="Monica, Cheryl &amp; Machell"/>
    <d v="2025-11-19T00:00:00"/>
    <x v="1"/>
    <x v="1"/>
    <s v="JEFFREY HUME"/>
    <d v="2008-09-02T00:00:00"/>
    <m/>
  </r>
  <r>
    <x v="34"/>
    <n v="61319"/>
    <s v="ATTA, ABDUL"/>
    <s v="AATTA"/>
    <s v="61319"/>
    <n v="5715874426"/>
    <s v="061319"/>
    <s v="NEW RENTAL"/>
    <s v="PEP BOYS, 1641 WIGGLESWORTH WAY, WOODBRIDGE VA 22191"/>
    <s v="CEL is on"/>
    <s v="Repair van"/>
    <s v="Yes"/>
    <m/>
    <x v="1"/>
    <s v="Yes"/>
    <x v="5"/>
    <s v="Monica, Cheryl &amp; Machell"/>
    <s v="Not Open On 12.11"/>
    <x v="1"/>
    <x v="1"/>
    <s v="Not Open On 12.11"/>
    <d v="2020-10-07T00:00:00"/>
    <m/>
  </r>
  <r>
    <x v="34"/>
    <n v="46880"/>
    <s v="DAILEY, THEODORE"/>
    <s v="TDAILEY"/>
    <s v="46880"/>
    <n v="5026980094"/>
    <s v="046880"/>
    <d v="2025-10-06T00:00:00"/>
    <m/>
    <s v="New hire"/>
    <s v="No van in TPMS needs van assigned and transported to him / They have 9 days overage, plus an additional 7 days that must be approved."/>
    <s v="Yes"/>
    <m/>
    <x v="1"/>
    <s v="Yes"/>
    <x v="4"/>
    <s v="Rob &amp; Andrea"/>
    <d v="2025-08-14T00:00:00"/>
    <x v="0"/>
    <x v="0"/>
    <s v="THEODORE DAILEY"/>
    <d v="2025-09-07T00:00:00"/>
    <m/>
  </r>
  <r>
    <x v="34"/>
    <n v="61015"/>
    <s v="Bernard Sokolowski"/>
    <s v="BSOKOLO"/>
    <s v="61015"/>
    <n v="7249536540"/>
    <s v="061016"/>
    <s v="NEW RENTAL"/>
    <s v="Tech van is rented for 2-3 days at a time - he is part time - / Tech requesting rental for 11/4, 11/5, 11/6"/>
    <s v="Tech is Part time"/>
    <s v="Declined repair - accident in July - cost of: $$8,275.12  - John Childres - get tech a permanent van please"/>
    <s v="Yes"/>
    <m/>
    <x v="1"/>
    <s v="Yes"/>
    <x v="4"/>
    <s v="Rob &amp; Andrea"/>
    <s v="Not Open On 12.11"/>
    <x v="1"/>
    <x v="1"/>
    <s v="Not Open On 12.11"/>
    <d v="2001-12-30T00:00:00"/>
    <m/>
  </r>
  <r>
    <x v="34"/>
    <n v="37057"/>
    <s v="MATTHEWS, TRENT"/>
    <s v="TMATTHE"/>
    <s v="37057"/>
    <n v="2523632466"/>
    <s v="037057"/>
    <s v="NEW RENTAL"/>
    <s v="TIRE CHOICE AUTO SERVICE CENTER, 3112 N CROATAN HWY, KILL DEVIL HILLS NC 27948"/>
    <s v="BATTERY IS DEAD"/>
    <s v="Repair Van / Tech is requesting extension for the rental - Same day Repair for battery?"/>
    <s v="Yes"/>
    <m/>
    <x v="1"/>
    <s v="Yes"/>
    <x v="13"/>
    <s v="Rob &amp; Andrea"/>
    <d v="2025-12-02T00:00:00"/>
    <x v="1"/>
    <x v="0"/>
    <s v="TRENT MATTHEWS"/>
    <d v="2025-10-05T00:00:00"/>
    <m/>
  </r>
  <r>
    <x v="34"/>
    <n v="37177"/>
    <s v="JAIRUS MOTON"/>
    <s v="JMOTON"/>
    <s v="37177"/>
    <n v="6627853807"/>
    <s v="037177"/>
    <s v="NEW RENTAL"/>
    <s v="FIRESTONE COMPLETE AUTO CARE, 222 E SECOND ST, CLARKSDALE MS 38614"/>
    <s v="States vehicle making scrubbing noises and has  oil  burning smell coming through the vents"/>
    <s v="Repair van"/>
    <s v="Yes"/>
    <m/>
    <x v="1"/>
    <s v="Yes"/>
    <x v="7"/>
    <s v="Monica, Cheryl &amp; Machell"/>
    <s v="Not Open On 12.11"/>
    <x v="1"/>
    <x v="1"/>
    <s v="Not Open On 12.11"/>
    <d v="2022-12-29T00:00:00"/>
    <m/>
  </r>
  <r>
    <x v="34"/>
    <n v="61771"/>
    <s v="Ashley Estrada"/>
    <s v="AESTRAD"/>
    <s v="61771"/>
    <n v="4015382023"/>
    <s v="061771"/>
    <d v="2025-10-20T00:00:00"/>
    <s v="THE BATTERY SHOP, 2411 POST ROAD, WARWICK RI 02886"/>
    <s v="Stalling will not go over 30, smoke smell from vents when heat is on, hood will not open, right front tire leaking."/>
    <s v="Repair van"/>
    <s v="Yes"/>
    <m/>
    <x v="1"/>
    <s v="Yes"/>
    <x v="22"/>
    <s v="Rob &amp; Andrea"/>
    <s v="Not Open On 12.11"/>
    <x v="0"/>
    <x v="0"/>
    <s v="Not Open On 12.11"/>
    <d v="2025-09-28T00:00:00"/>
    <m/>
  </r>
  <r>
    <x v="34"/>
    <n v="24069"/>
    <s v="Vernon Guy"/>
    <s v="VGUY0"/>
    <s v="24069"/>
    <n v="7144172396"/>
    <s v="024069"/>
    <s v="NEW RENTAL"/>
    <s v="OM RACING FULLERTON, 1010 W COMMONWEALTH AVE, FULLERTON CA 92833"/>
    <s v="BELT TENSIONER HAS PLAY AND MAKING NOISE - REC REPLACING BELT AND TENSIONER"/>
    <s v="CANCEL RENTAL STATED HE HIS VAN WILL BE READY IN 3 HOURS"/>
    <s v="Yes"/>
    <m/>
    <x v="0"/>
    <m/>
    <x v="3"/>
    <s v="Carol &amp; Tasha"/>
    <s v="Not Open On 12.11"/>
    <x v="1"/>
    <x v="1"/>
    <s v="Not Open On 12.11"/>
    <d v="2024-09-15T00:00:00"/>
    <m/>
  </r>
  <r>
    <x v="34"/>
    <n v="36488"/>
    <s v="Mathew Roelke"/>
    <s v="MROELKE"/>
    <s v="36488"/>
    <n v="8508241426"/>
    <s v="036488"/>
    <d v="2025-10-27T00:00:00"/>
    <s v="ARKANSAS AUTOMOTIVE &amp; TRUCK MA, 129 SHADY GROVE RD, HOT SPRINGS AR 71901 waiting on estimate from shop "/>
    <s v="Electronic issue with the steering "/>
    <s v="Repair Van / Tech is requesting extension for the rental"/>
    <s v="Yes"/>
    <m/>
    <x v="1"/>
    <s v="Yes"/>
    <x v="7"/>
    <s v="Monica, Cheryl &amp; Machell"/>
    <s v="Not Open On 12.11"/>
    <x v="0"/>
    <x v="1"/>
    <s v="Not Open On 12.11"/>
    <d v="2023-07-16T00:00:00"/>
    <m/>
  </r>
  <r>
    <x v="34"/>
    <n v="22435"/>
    <s v="JOSH GARRETT"/>
    <s v="JGARRET"/>
    <s v="22435"/>
    <s v="Not-in-TPMS"/>
    <s v="Not-in-TPMS"/>
    <s v="NEW RENTAL"/>
    <m/>
    <s v="Vehicle was being transported to his location and has not arrived yet and was told to set up a rental          "/>
    <s v="Rental request"/>
    <s v="Yes"/>
    <m/>
    <x v="1"/>
    <s v="Yes"/>
    <x v="0"/>
    <e v="#N/A"/>
    <s v="Not Open On 12.11"/>
    <x v="1"/>
    <x v="0"/>
    <s v="Not Open On 12.11"/>
    <s v="EitherNewHire or Termed"/>
    <m/>
  </r>
  <r>
    <x v="34"/>
    <n v="23859"/>
    <s v="IVAZQUE"/>
    <s v="IVAZQUE"/>
    <s v="23859"/>
    <s v="Not-in-TPMS"/>
    <s v="Not-in-TPMS"/>
    <s v="NEW RENTAL"/>
    <s v="INGMANS SERVICE, 2508 COUNTY L, TOMAHAWK WI 54487"/>
    <s v="COOLING SYSTEM HAS STOP LEAK IN IT"/>
    <s v="Rental request"/>
    <s v="Yes"/>
    <m/>
    <x v="1"/>
    <s v="Yes"/>
    <x v="0"/>
    <e v="#N/A"/>
    <s v="Not Open On 12.11"/>
    <x v="1"/>
    <x v="0"/>
    <s v="Not Open On 12.11"/>
    <s v="EitherNewHire or Termed"/>
    <m/>
  </r>
  <r>
    <x v="34"/>
    <n v="61319"/>
    <s v="Abdul M Atta"/>
    <s v="AATTA"/>
    <s v="61319"/>
    <n v="5715874426"/>
    <s v="061319"/>
    <s v="NEW RENTAL"/>
    <s v="AAMCO TOTAL CAR CARE 2599 HANCO CTR DR, WOODBRIDGE, VA 22191."/>
    <s v="transmission issue"/>
    <s v="Repair van"/>
    <s v="Yes"/>
    <m/>
    <x v="1"/>
    <s v="Yes"/>
    <x v="5"/>
    <s v="Monica, Cheryl &amp; Machell"/>
    <s v="Not Open On 12.11"/>
    <x v="1"/>
    <x v="1"/>
    <s v="Not Open On 12.11"/>
    <d v="2020-10-07T00:00:00"/>
    <m/>
  </r>
  <r>
    <x v="34"/>
    <n v="47359"/>
    <s v="KMORRIS"/>
    <s v="KMORRIS"/>
    <s v="47359"/>
    <n v="9378465915"/>
    <s v="047359"/>
    <s v="NEW RENTAL"/>
    <s v="FIRESTONE COMPLETE AUTO CARE, 550 N BROAD ST, FAIRBORN OH 45324"/>
    <s v="STALLED OUT"/>
    <s v="Repair van"/>
    <s v="Yes"/>
    <m/>
    <x v="1"/>
    <s v="Yes"/>
    <x v="4"/>
    <s v="Rob &amp; Andrea"/>
    <s v="Not Open On 12.11"/>
    <x v="1"/>
    <x v="1"/>
    <s v="Not Open On 12.11"/>
    <d v="2025-06-01T00:00:00"/>
    <m/>
  </r>
  <r>
    <x v="34"/>
    <n v="61308"/>
    <s v="Hamayoon Azimi"/>
    <s v="HAZIMI"/>
    <s v="61308"/>
    <n v="3013791012"/>
    <s v="061308"/>
    <d v="2025-08-06T00:00:00"/>
    <s v="PEP BOYS, 1641 WIGGLESWORTH WAY, WOODBRIDGE VA 22191"/>
    <s v=" DOOR HANDLE"/>
    <s v="Repair van "/>
    <s v="Yes"/>
    <m/>
    <x v="1"/>
    <s v="Yes"/>
    <x v="5"/>
    <s v="Monica, Cheryl &amp; Machell"/>
    <d v="2025-11-03T00:00:00"/>
    <x v="0"/>
    <x v="1"/>
    <s v="HAMAYOON AZIMI"/>
    <d v="2017-02-06T00:00:00"/>
    <m/>
  </r>
  <r>
    <x v="34"/>
    <n v="61346"/>
    <s v="Claudio C Rodriguez"/>
    <s v="CRODR18"/>
    <s v="61346"/>
    <n v="9169373448"/>
    <s v="061346"/>
    <s v="NEW RENTAL"/>
    <s v="207 KENROY LANE ROSEVILLE,CALIFORNIA,US 95678"/>
    <s v="TRANSMISSION ISSUE"/>
    <s v="Repair van"/>
    <s v="Yes"/>
    <m/>
    <x v="1"/>
    <s v="Yes"/>
    <x v="10"/>
    <s v="Carol &amp; Tasha"/>
    <s v="Not Open On 12.11"/>
    <x v="1"/>
    <x v="1"/>
    <s v="Not Open On 12.11"/>
    <d v="2011-05-26T00:00:00"/>
    <m/>
  </r>
  <r>
    <x v="34"/>
    <n v="23921"/>
    <s v="MICHAEL COLLINS "/>
    <s v="MCOLLI0"/>
    <s v="23921"/>
    <n v="3018062717"/>
    <s v="023921"/>
    <s v="New Rental"/>
    <s v="PEP BOYS 1641 WIGGLESWORTH WAY WOODBRIDGE VA 22191"/>
    <s v="New Hire"/>
    <s v="Expired tags"/>
    <s v="Yes"/>
    <m/>
    <x v="1"/>
    <s v="Yes"/>
    <x v="5"/>
    <s v="Monica, Cheryl &amp; Machell"/>
    <s v="Not Open On 12.11"/>
    <x v="1"/>
    <x v="0"/>
    <s v="Not Open On 12.11"/>
    <d v="2025-10-12T00:00:00"/>
    <m/>
  </r>
  <r>
    <x v="35"/>
    <n v="46691"/>
    <s v="Jamal Singleton"/>
    <s v="JSINGLE"/>
    <s v="46691"/>
    <n v="3187530054"/>
    <s v="046691"/>
    <d v="2025-10-27T00:00:00"/>
    <m/>
    <s v="New Hire"/>
    <s v="Van is on transport list 10/27"/>
    <s v="Yes"/>
    <m/>
    <x v="1"/>
    <s v="Yes"/>
    <x v="7"/>
    <s v="Monica, Cheryl &amp; Machell"/>
    <s v="Not Open On 12.11"/>
    <x v="0"/>
    <x v="0"/>
    <s v="Not Open On 12.11"/>
    <d v="2025-10-12T00:00:00"/>
    <m/>
  </r>
  <r>
    <x v="35"/>
    <n v="22274"/>
    <s v="CORDON, ISREAL"/>
    <s v="ICORDON"/>
    <s v="22274"/>
    <n v="6787583057"/>
    <s v="022274"/>
    <s v="New Rental"/>
    <s v="PEP BOYS, 463801 E STATE RD 200, YULEE FL 32097"/>
    <s v="Vehicle did not start"/>
    <s v="Repair van / Tech required new vehicle"/>
    <s v="Yes"/>
    <m/>
    <x v="1"/>
    <s v="Yes"/>
    <x v="6"/>
    <s v="Rob &amp; Andrea"/>
    <s v="Not Open On 12.11"/>
    <x v="1"/>
    <x v="0"/>
    <s v="Not Open On 12.11"/>
    <d v="2025-10-19T00:00:00"/>
    <m/>
  </r>
  <r>
    <x v="35"/>
    <n v="46499"/>
    <s v="MOHAMMAD HAIDARI"/>
    <s v="MHAIDAR"/>
    <s v="46499"/>
    <n v="5716825085"/>
    <n v="0"/>
    <d v="2025-10-21T00:00:00"/>
    <s v="MR TIRE, 1317 W PATRICK ST, FREDERICK MD 21702"/>
    <s v="New Hire"/>
    <s v="Tech is requesting rental extension as current rental is expired / Texting tech that van is ready to be picked up and to use SHSAI for an Uber to pickup the van"/>
    <s v="Yes"/>
    <m/>
    <x v="0"/>
    <m/>
    <x v="5"/>
    <s v="Monica, Cheryl &amp; Machell"/>
    <s v="Not Open On 12.11"/>
    <x v="0"/>
    <x v="1"/>
    <s v="Not Open On 12.11"/>
    <d v="2025-06-29T00:00:00"/>
    <m/>
  </r>
  <r>
    <x v="35"/>
    <n v="46122"/>
    <s v="BURGESS, DAVID"/>
    <s v="DBURGE0"/>
    <s v="46122"/>
    <n v="5865063329"/>
    <s v="046122"/>
    <s v="New Rental"/>
    <s v="BELLE TIRE CO #50 51310 GRATIOT CHESTERFIELD MI 48051"/>
    <s v="Trans issue"/>
    <s v="Tech should schedule the oil change or use a Valvoline quick oil change place"/>
    <s v="Yes"/>
    <m/>
    <x v="1"/>
    <m/>
    <x v="25"/>
    <s v="Monica, Cheryl &amp; Machell"/>
    <s v="Not Open On 12.11"/>
    <x v="1"/>
    <x v="1"/>
    <s v="Not Open On 12.11"/>
    <d v="2022-01-06T00:00:00"/>
    <m/>
  </r>
  <r>
    <x v="35"/>
    <n v="37110"/>
    <s v="KELLAM, AUGUSTE"/>
    <s v="AKELLAM"/>
    <s v="37110"/>
    <s v="Not-in-TPMS"/>
    <s v="Not-in-TPMS"/>
    <s v="New Rental"/>
    <s v="PEP BOYS, 9325 S 700 E, SANDY CITY UT 84070"/>
    <s v="New Hire"/>
    <s v="Get van transported to the New Hire"/>
    <s v="Yes"/>
    <m/>
    <x v="1"/>
    <s v="Yes"/>
    <x v="0"/>
    <e v="#N/A"/>
    <s v="Not Open On 12.11"/>
    <x v="1"/>
    <x v="0"/>
    <s v="Not Open On 12.11"/>
    <s v="EitherNewHire or Termed"/>
    <m/>
  </r>
  <r>
    <x v="35"/>
    <n v="23931"/>
    <s v="HOBBS, RYAN"/>
    <s v="RHOBBS2"/>
    <s v="23931"/>
    <n v="7656399092"/>
    <s v="023931"/>
    <d v="2025-10-03T00:00:00"/>
    <s v="BARRY BUNKER CHEV-CAD, INC., 1307 WABASH AVE, MARION IN 46952"/>
    <s v="Transmission repair"/>
    <s v="Repair van"/>
    <s v="Yes"/>
    <m/>
    <x v="1"/>
    <s v="Yes"/>
    <x v="17"/>
    <s v="Monica, Cheryl &amp; Machell"/>
    <s v="Not Open On 12.11"/>
    <x v="0"/>
    <x v="1"/>
    <s v="Not Open On 12.11"/>
    <d v="2015-05-11T00:00:00"/>
    <m/>
  </r>
  <r>
    <x v="35"/>
    <n v="46708"/>
    <s v="ROWLS, JAYSHAWN"/>
    <s v="JROWLS"/>
    <s v="46708"/>
    <n v="2569623009"/>
    <s v="046708"/>
    <d v="2025-10-20T00:00:00"/>
    <s v="PEP BOYS, 6820 S FLORIDA AVE, LAKELAND FL 33813"/>
    <s v="CEL is on and OVERHEATING ISSUE"/>
    <s v="Rental extension requested by Tech / Vehicle will not be ready until 11/17/25."/>
    <s v="Yes"/>
    <m/>
    <x v="1"/>
    <s v="Yes"/>
    <x v="6"/>
    <s v="Rob &amp; Andrea"/>
    <d v="2025-11-04T00:00:00"/>
    <x v="0"/>
    <x v="0"/>
    <s v="JAYSHAWN ROWLS"/>
    <d v="2025-10-12T00:00:00"/>
    <m/>
  </r>
  <r>
    <x v="35"/>
    <n v="36833"/>
    <s v="DUNKLE, PETER"/>
    <s v="PDUNKL"/>
    <s v="36833"/>
    <n v="5098903126"/>
    <s v="036833"/>
    <s v="New Rental"/>
    <s v="AAMCO Total Car Care 628 E Francis Ave, Spokane WA 99208"/>
    <s v="Heater core blew and fogged up windshield"/>
    <s v="Repair van"/>
    <s v="Yes"/>
    <m/>
    <x v="1"/>
    <s v="Yes"/>
    <x v="20"/>
    <s v="Carol &amp; Tasha"/>
    <s v="Not Open On 12.11"/>
    <x v="1"/>
    <x v="1"/>
    <s v="Not Open On 12.11"/>
    <d v="1989-01-04T00:00:00"/>
    <m/>
  </r>
  <r>
    <x v="35"/>
    <n v="61727"/>
    <s v="ANDREPONT, DAIMON"/>
    <s v="DANDREP"/>
    <s v="61727"/>
    <n v="3375570061"/>
    <s v="061727"/>
    <s v="New Rental"/>
    <s v="GERBER COLLISION, 3322 BROAD ST, LAKE CHARLES LA 70615"/>
    <s v="Accident rear ended"/>
    <s v="Needs rental starting 11/12"/>
    <s v="Yes"/>
    <m/>
    <x v="1"/>
    <s v="Yes"/>
    <x v="19"/>
    <s v="Carol &amp; Tasha"/>
    <s v="Not Open On 12.11"/>
    <x v="1"/>
    <x v="1"/>
    <s v="Not Open On 12.11"/>
    <d v="2025-03-02T00:00:00"/>
    <m/>
  </r>
  <r>
    <x v="35"/>
    <n v="22606"/>
    <s v="MOISES GARCIAROJAS"/>
    <s v="MGARCI2"/>
    <s v="22606"/>
    <n v="7029691317"/>
    <s v="022606"/>
    <s v="New Rental"/>
    <s v="TED WIENS TIRE &amp; AUTOMOTIVE 3352 E FREMONT LAS VEGAS NV 89104"/>
    <s v="Expired plates"/>
    <s v="Repair van"/>
    <s v="Yes"/>
    <m/>
    <x v="1"/>
    <s v="Yes"/>
    <x v="14"/>
    <s v="Carol &amp; Tasha"/>
    <s v="Not Open On 12.11"/>
    <x v="1"/>
    <x v="1"/>
    <s v="Not Open On 12.11"/>
    <d v="2025-06-29T00:00:00"/>
    <m/>
  </r>
  <r>
    <x v="35"/>
    <n v="61133"/>
    <s v=" Tyrell Wilkins "/>
    <s v="TWILKIN"/>
    <s v="61133"/>
    <n v="5084540664"/>
    <s v="047008"/>
    <s v="New Rental"/>
    <s v="PEP BOYS 85 U.S. ROUTE 44 RAYNHAM MA 02767"/>
    <s v="oil leak."/>
    <s v="Repair van"/>
    <s v="Yes"/>
    <m/>
    <x v="1"/>
    <s v="Yes"/>
    <x v="22"/>
    <s v="Rob &amp; Andrea"/>
    <s v="Not Open On 12.11"/>
    <x v="1"/>
    <x v="0"/>
    <s v="Not Open On 12.11"/>
    <d v="2025-10-12T00:00:00"/>
    <m/>
  </r>
  <r>
    <x v="35"/>
    <n v="46599"/>
    <s v="Felix Bogopolsky"/>
    <s v="FBOGOPO"/>
    <s v="46599"/>
    <n v="7323510103"/>
    <s v="046599"/>
    <d v="2025-10-23T00:00:00"/>
    <s v="PEP BOYS 518 OLD POST RD EDISON NJ 08817_x000a_"/>
    <s v="transmission issue"/>
    <s v="Repair van"/>
    <s v="Yes"/>
    <m/>
    <x v="1"/>
    <s v="Yes"/>
    <x v="16"/>
    <s v="Rob &amp; Andrea"/>
    <s v="Not Open On 12.11"/>
    <x v="0"/>
    <x v="1"/>
    <s v="Not Open On 12.11"/>
    <d v="2006-12-02T00:00:00"/>
    <m/>
  </r>
  <r>
    <x v="35"/>
    <n v="46046"/>
    <s v="Madho Prasad  "/>
    <s v="MPRASA1"/>
    <s v="46046"/>
    <n v="9165798031"/>
    <s v="046046"/>
    <s v="New Rental"/>
    <s v="2449 FULTON AVE, SACRAMENTO, CA 95825,"/>
    <s v="BATERY DEAD. ALSO VEHICAL IS SHOWING ENGINE HOT A/C OF"/>
    <s v="Repair van"/>
    <s v="Yes"/>
    <m/>
    <x v="1"/>
    <s v="Yes"/>
    <x v="10"/>
    <s v="Carol &amp; Tasha"/>
    <s v="Not Open On 12.11"/>
    <x v="1"/>
    <x v="1"/>
    <s v="Not Open On 12.11"/>
    <d v="2006-04-21T00:00:00"/>
    <m/>
  </r>
  <r>
    <x v="35"/>
    <n v="46642"/>
    <s v="Richard Romero "/>
    <s v="RROME3"/>
    <s v="46642"/>
    <n v="3053377896"/>
    <s v="046642"/>
    <s v="New Rental"/>
    <s v="211 NW 82ND AVE MIAMI FL 33126 USA"/>
    <s v="GEAR SHIFTER IS SIEZED IN REVERSE"/>
    <s v="Repair van"/>
    <s v="Yes"/>
    <m/>
    <x v="1"/>
    <s v="Yes"/>
    <x v="9"/>
    <s v="Rob &amp; Andrea"/>
    <s v="Not Open On 12.11"/>
    <x v="1"/>
    <x v="1"/>
    <s v="Not Open On 12.11"/>
    <d v="1991-08-12T00:00:00"/>
    <m/>
  </r>
  <r>
    <x v="35"/>
    <n v="46541"/>
    <s v=" SHANE SMIDDY"/>
    <s v="SSMIDDY"/>
    <s v="46541"/>
    <n v="4076866937"/>
    <s v="046541"/>
    <s v="New Rental"/>
    <s v="602 18TH ST CORBIN KY 40702"/>
    <s v="BRAKE CALIPER IS LOCKING UP BRING BACK"/>
    <s v="Repair van"/>
    <s v="Yes"/>
    <m/>
    <x v="1"/>
    <s v="Yes"/>
    <x v="4"/>
    <s v="Rob &amp; Andrea"/>
    <d v="2025-10-10T00:00:00"/>
    <x v="1"/>
    <x v="0"/>
    <s v="SHANE SMIDDY"/>
    <d v="2025-09-14T00:00:00"/>
    <m/>
  </r>
  <r>
    <x v="35"/>
    <n v="47085"/>
    <s v="MCLEOD CHISIMULENJE"/>
    <s v="MCHISIM"/>
    <s v="47085"/>
    <n v="5859539611"/>
    <s v="047085"/>
    <s v="New Rental"/>
    <s v="VALVOLINE INSTANT OIL CHANGE, 1350 LATTA RD, GREECE NY 14612"/>
    <s v="tire and lighting issue"/>
    <s v="Repair van"/>
    <s v="Yes"/>
    <m/>
    <x v="1"/>
    <s v="Yes"/>
    <x v="22"/>
    <s v="Rob &amp; Andrea"/>
    <s v="Not Open On 12.11"/>
    <x v="1"/>
    <x v="1"/>
    <s v="Not Open On 12.11"/>
    <d v="2024-12-01T00:00:00"/>
    <m/>
  </r>
  <r>
    <x v="36"/>
    <n v="46122"/>
    <s v="DAVID BURGESS"/>
    <s v="DBURGE0"/>
    <s v="46122"/>
    <n v="5865063329"/>
    <s v="046122"/>
    <s v="New Rental"/>
    <s v="BELLE TIRE CO #50 51310 GRATIOT CHESTERFIELD MI 48051"/>
    <s v="Trans issue"/>
    <s v="Repair van"/>
    <s v="Yes"/>
    <m/>
    <x v="1"/>
    <s v="Yes"/>
    <x v="25"/>
    <s v="Monica, Cheryl &amp; Machell"/>
    <s v="Not Open On 12.11"/>
    <x v="1"/>
    <x v="1"/>
    <s v="Not Open On 12.11"/>
    <d v="2022-01-06T00:00:00"/>
    <m/>
  </r>
  <r>
    <x v="36"/>
    <n v="61334"/>
    <s v="MARCUS GASTELUM "/>
    <s v="MGASTEL"/>
    <s v="61334"/>
    <n v="6505051039"/>
    <s v="061334"/>
    <s v="New Rental"/>
    <s v="WHEEL WORKS, 120 EL CAMINO REAL, BELMONT CA 94002"/>
    <s v="CEL on Over heating"/>
    <s v="Repair van"/>
    <s v="Yes"/>
    <m/>
    <x v="1"/>
    <s v="Yes"/>
    <x v="10"/>
    <s v="Carol &amp; Tasha"/>
    <s v="Not Open On 12.11"/>
    <x v="1"/>
    <x v="1"/>
    <s v="Not Open On 12.11"/>
    <d v="2025-07-06T00:00:00"/>
    <m/>
  </r>
  <r>
    <x v="36"/>
    <n v="36953"/>
    <s v="ANGEL JR, HILARIO"/>
    <s v="HANGEL"/>
    <s v="36953"/>
    <n v="2608042628"/>
    <s v="036953"/>
    <s v="New Rental"/>
    <s v="MIDAS #2934, 3422 ILLINOIS RD, FORT WAYNE IN 46802"/>
    <s v="No Start, will not Jump start."/>
    <s v="Repair van"/>
    <s v="Yes"/>
    <m/>
    <x v="1"/>
    <s v="Yes"/>
    <x v="17"/>
    <s v="Monica, Cheryl &amp; Machell"/>
    <s v="Not Open On 12.11"/>
    <x v="1"/>
    <x v="0"/>
    <s v="Not Open On 12.11"/>
    <d v="2025-10-05T00:00:00"/>
    <m/>
  </r>
  <r>
    <x v="36"/>
    <n v="37272"/>
    <s v="James Adelbert Paris Jr"/>
    <s v="JPARISJ"/>
    <s v="37272"/>
    <n v="8132608719"/>
    <s v="037272"/>
    <s v="New Rental"/>
    <s v="PEP BOYS 22545 CATFISH LAKE RD LUTZ FL 33549"/>
    <s v="CEL on Trac light on"/>
    <s v="Repair van"/>
    <s v="Yes"/>
    <m/>
    <x v="1"/>
    <s v="Yes"/>
    <x v="9"/>
    <s v="Rob &amp; Andrea"/>
    <s v="Not Open On 12.11"/>
    <x v="1"/>
    <x v="1"/>
    <s v="Not Open On 12.11"/>
    <d v="2001-04-16T00:00:00"/>
    <m/>
  </r>
  <r>
    <x v="36"/>
    <n v="37303"/>
    <s v="Carl DiBello  "/>
    <s v="CDIBELL"/>
    <s v="37303"/>
    <n v="3158860334"/>
    <s v="037303"/>
    <s v="New Rental"/>
    <s v="PEP BOYS 1375 MARKETPLACE DRIVE ROCHESTER NY 14623"/>
    <s v="Battery Issue"/>
    <s v="Repair van / New hire needs a van"/>
    <s v="Yes"/>
    <m/>
    <x v="1"/>
    <s v="Yes"/>
    <x v="22"/>
    <s v="Rob &amp; Andrea"/>
    <s v="Not Open On 12.11"/>
    <x v="1"/>
    <x v="0"/>
    <s v="Not Open On 12.11"/>
    <d v="2025-10-26T00:00:00"/>
    <m/>
  </r>
  <r>
    <x v="36"/>
    <n v="46873"/>
    <s v="JOHNSON, MICHAEL"/>
    <s v="MJOH304"/>
    <s v="46873"/>
    <n v="6624605707"/>
    <s v="046873"/>
    <d v="2025-10-13T00:00:00"/>
    <s v="PEP BOYS, 6791 E SHELBY DR, MEMPHIS TN 38141"/>
    <s v="LOSS OF POWER"/>
    <s v="Tech needs rental Extension"/>
    <s v="Yes"/>
    <m/>
    <x v="1"/>
    <s v="Yes"/>
    <x v="7"/>
    <s v="Monica, Cheryl &amp; Machell"/>
    <d v="2025-10-14T00:00:00"/>
    <x v="0"/>
    <x v="1"/>
    <s v="MICHAEL JOHNSON"/>
    <d v="2004-08-10T00:00:00"/>
    <m/>
  </r>
  <r>
    <x v="36"/>
    <n v="37372"/>
    <s v="BARNES, CARLOS"/>
    <s v="CBARNES"/>
    <s v="37372"/>
    <n v="7209675237"/>
    <s v="037372"/>
    <s v="New Rental"/>
    <s v="CALIBER COLLISION, 10120 GRANT ST, THORNTON CO 80229"/>
    <s v="Van was broken into"/>
    <s v="Spare van should be available "/>
    <s v="Yes"/>
    <m/>
    <x v="3"/>
    <m/>
    <x v="24"/>
    <s v="Carol &amp; Tasha"/>
    <s v="Not Open On 12.11"/>
    <x v="1"/>
    <x v="1"/>
    <s v="Not Open On 12.11"/>
    <d v="2025-07-20T00:00:00"/>
    <m/>
  </r>
  <r>
    <x v="36"/>
    <n v="61823"/>
    <s v="PAREDES, MICHAEL"/>
    <s v="MPAREDE"/>
    <s v="61823"/>
    <n v="4083121186"/>
    <s v="061823"/>
    <s v="New Rental"/>
    <s v="MIDAS #1316, 231 JOHN ST, SALINAS CA 93901"/>
    <s v="Oil Leak Issue "/>
    <s v="Repair van"/>
    <s v="Yes"/>
    <m/>
    <x v="1"/>
    <s v="Yes"/>
    <x v="14"/>
    <s v="Carol &amp; Tasha"/>
    <d v="2025-11-05T00:00:00"/>
    <x v="1"/>
    <x v="1"/>
    <s v="MICHAEL PAREDES"/>
    <d v="1989-05-30T00:00:00"/>
    <m/>
  </r>
  <r>
    <x v="36"/>
    <n v="61737"/>
    <s v="MCDONALD, DONALD"/>
    <s v="DMCDON1"/>
    <s v="61737"/>
    <n v="2062358960"/>
    <s v="061737"/>
    <s v="New Rental"/>
    <s v="FIRESTONE COMPLETE AUTO CARE 17305 27TH AVENUE NE MARYSVILLE WA 98271"/>
    <s v="BRAKING ISSUE"/>
    <s v="Repair van"/>
    <s v="Yes"/>
    <m/>
    <x v="1"/>
    <s v="Yes"/>
    <x v="20"/>
    <s v="Carol &amp; Tasha"/>
    <s v="Not Open On 12.11"/>
    <x v="1"/>
    <x v="1"/>
    <s v="Not Open On 12.11"/>
    <d v="1986-03-11T00:00:00"/>
    <m/>
  </r>
  <r>
    <x v="36"/>
    <n v="37420"/>
    <s v="HOOD, TERRY"/>
    <s v="THOOD0"/>
    <s v="37420"/>
    <n v="4709201039"/>
    <s v="037420"/>
    <d v="2025-10-28T00:00:00"/>
    <s v="PEP BOYS 1120 CROSSTOWN CT PEACHTREE CITY GA 30269"/>
    <s v="ELECTRICAL / CHARGING ISSUE"/>
    <s v="Repair van"/>
    <s v="Yes"/>
    <m/>
    <x v="1"/>
    <s v="Yes"/>
    <x v="6"/>
    <s v="Rob &amp; Andrea"/>
    <s v="Not Open On 12.11"/>
    <x v="0"/>
    <x v="1"/>
    <s v="Not Open On 12.11"/>
    <d v="2025-08-31T00:00:00"/>
    <m/>
  </r>
  <r>
    <x v="36"/>
    <n v="36413"/>
    <s v="MCIVER JR, LONNIE"/>
    <s v="LMCIVER"/>
    <s v="36413"/>
    <n v="9193942001"/>
    <s v="036413"/>
    <s v="New Rental"/>
    <s v="FIRESTONE COMPLETE AUTO CARE, 507 N BERKELEY BLVD, GOLDSBORO NC 27534"/>
    <s v="Wheel bearing issues"/>
    <s v="Repair van"/>
    <s v="Yes"/>
    <m/>
    <x v="1"/>
    <s v="Yes"/>
    <x v="13"/>
    <s v="Rob &amp; Andrea"/>
    <s v="Not Open On 12.11"/>
    <x v="1"/>
    <x v="1"/>
    <s v="Not Open On 12.11"/>
    <d v="2025-05-11T00:00:00"/>
    <m/>
  </r>
  <r>
    <x v="36"/>
    <n v="24003"/>
    <s v="Antonio Magana"/>
    <s v="AMAGANA"/>
    <s v="24003"/>
    <n v="8057324095"/>
    <s v="024003"/>
    <s v="New Rental"/>
    <s v="PEP BOYS 6325 FALLBROOK AVE WOODLAND HILLS CA 91367"/>
    <s v="New Hire / OIL CHANGE"/>
    <s v="Repair van"/>
    <s v="Yes"/>
    <m/>
    <x v="1"/>
    <s v="Yes"/>
    <x v="3"/>
    <s v="Carol &amp; Tasha"/>
    <s v="Not Open On 12.11"/>
    <x v="1"/>
    <x v="0"/>
    <s v="Not Open On 12.11"/>
    <d v="2025-11-02T00:00:00"/>
    <m/>
  </r>
  <r>
    <x v="36"/>
    <n v="36785"/>
    <s v="GEBBERT, BEN"/>
    <s v="BGEBBER"/>
    <s v="36785"/>
    <n v="5128281526"/>
    <s v="036785"/>
    <d v="2025-10-02T00:00:00"/>
    <s v="MIDAS #5630, 1769 S W LOOP 410, SAN ANTONIO TX 78227"/>
    <s v="New Hire / VEH GOING TO LIMP MODE"/>
    <s v="Repair van"/>
    <s v="Yes"/>
    <m/>
    <x v="1"/>
    <s v="Yes"/>
    <x v="2"/>
    <s v="Carol &amp; Tasha"/>
    <d v="2025-12-10T00:00:00"/>
    <x v="0"/>
    <x v="1"/>
    <s v="BEN GEBBERT"/>
    <d v="2025-08-31T00:00:00"/>
    <m/>
  </r>
  <r>
    <x v="36"/>
    <n v="21076"/>
    <s v="RAITTER, JOSHUA"/>
    <s v="JRAITTE"/>
    <s v="21076"/>
    <n v="9289203014"/>
    <s v="021076"/>
    <s v="New Rental"/>
    <s v="PEP BOYS, 155 E 32ND ST, YUMA AZ 85364"/>
    <s v="BRAKES, THERMOSTAT, LR TIRE SENSOR - HEADLAMP OUT"/>
    <s v="Repair van"/>
    <s v="Yes"/>
    <m/>
    <x v="1"/>
    <s v="Yes"/>
    <x v="23"/>
    <s v="Carol &amp; Tasha"/>
    <d v="2025-12-02T00:00:00"/>
    <x v="1"/>
    <x v="1"/>
    <s v="JOSHUA RAITTER"/>
    <d v="2021-02-04T00:00:00"/>
    <m/>
  </r>
  <r>
    <x v="36"/>
    <n v="36402"/>
    <s v="KANTZAS, PETER"/>
    <s v="PKANTZA"/>
    <s v="36402"/>
    <n v="2039013892"/>
    <s v="036402"/>
    <d v="2025-10-28T00:00:00"/>
    <s v="PEP BOYS, 143 145 BOSTON POST RD, ORANGE CT 06477"/>
    <s v="VEH IS UNDRIVEABLE NEEDS TO BE CLEANED"/>
    <s v="Detail van being set up (John approves / this is the one Rob G is chasing)"/>
    <s v="Yes"/>
    <m/>
    <x v="1"/>
    <s v="Yes"/>
    <x v="22"/>
    <s v="Rob &amp; Andrea"/>
    <d v="2025-11-05T00:00:00"/>
    <x v="0"/>
    <x v="0"/>
    <s v="PETER KANTZAS"/>
    <d v="2025-09-28T00:00:00"/>
    <m/>
  </r>
  <r>
    <x v="36"/>
    <n v="46106"/>
    <s v="TY BARLUADO"/>
    <s v="TBARLUA"/>
    <s v="46106"/>
    <n v="8087881096"/>
    <s v="046106"/>
    <s v="New Rental"/>
    <m/>
    <s v="New Hire"/>
    <s v="Repair van"/>
    <s v="Yes"/>
    <m/>
    <x v="1"/>
    <s v="Yes"/>
    <x v="28"/>
    <s v="Carol &amp; Tasha"/>
    <s v="Not Open On 12.11"/>
    <x v="1"/>
    <x v="1"/>
    <s v="Not Open On 12.11"/>
    <d v="2025-08-10T00:00:00"/>
    <m/>
  </r>
  <r>
    <x v="36"/>
    <n v="36887"/>
    <s v=" Jeremiah Fern"/>
    <s v="JFERN"/>
    <s v="36887"/>
    <n v="2109560799"/>
    <s v="036887"/>
    <s v="New Rental"/>
    <s v="14575 POTRANCO RD SAN ANTONIO TX 78253"/>
    <s v="Water pump failed, Front hubs are bad , OIL CHANGE, REPALCE BOTH REAR TIRES_x000a_"/>
    <s v="Repair van"/>
    <s v="Yes"/>
    <m/>
    <x v="1"/>
    <s v="Yes"/>
    <x v="2"/>
    <s v="Carol &amp; Tasha"/>
    <s v="Not Open On 12.11"/>
    <x v="1"/>
    <x v="1"/>
    <s v="Not Open On 12.11"/>
    <d v="2024-08-25T00:00:00"/>
    <m/>
  </r>
  <r>
    <x v="36"/>
    <n v="61583"/>
    <s v="JIMMY JACKSON "/>
    <s v="JJACKS4"/>
    <s v="61583"/>
    <n v="2053594179"/>
    <s v="061583"/>
    <s v="New Rental"/>
    <s v="PEP BOYS 1901 EDWARDS LAKE ROAD BIRMINGHAM AL 35235"/>
    <s v="CEL FLASHING &amp; RUNNING ROUGH"/>
    <s v="Repair van"/>
    <s v="Yes"/>
    <m/>
    <x v="1"/>
    <s v="Yes"/>
    <x v="6"/>
    <s v="Rob &amp; Andrea"/>
    <s v="Not Open On 12.11"/>
    <x v="1"/>
    <x v="1"/>
    <s v="Not Open On 12.11"/>
    <d v="1993-06-25T00:00:00"/>
    <m/>
  </r>
  <r>
    <x v="36"/>
    <n v="46873"/>
    <s v="Michael A Johnson"/>
    <s v="MJOH304"/>
    <s v="46873"/>
    <n v="6624605707"/>
    <s v="046873"/>
    <s v="New Rental"/>
    <s v="PEP BOYS, 6791 E SHELBY DR, MEMPHIS TN 38141"/>
    <s v="ENGINE LIGHT"/>
    <s v="Repair van"/>
    <s v="Yes"/>
    <m/>
    <x v="1"/>
    <s v="Yes"/>
    <x v="7"/>
    <s v="Monica, Cheryl &amp; Machell"/>
    <d v="2025-10-14T00:00:00"/>
    <x v="1"/>
    <x v="1"/>
    <s v="MICHAEL JOHNSON"/>
    <d v="2004-08-10T00:00:00"/>
    <m/>
  </r>
  <r>
    <x v="36"/>
    <n v="47026"/>
    <s v="Vonzell B Best"/>
    <s v="VBEST1"/>
    <s v="47026"/>
    <n v="6172598395"/>
    <s v="047026"/>
    <s v="New Rental"/>
    <s v="635 AMERICAN LEGION HWY, ROSLINDALE, MA 02131"/>
    <s v="Driver's side rear wheel fell off, tech was not injured."/>
    <s v="Repair van"/>
    <s v="Yes"/>
    <m/>
    <x v="1"/>
    <s v="Yes"/>
    <x v="22"/>
    <s v="Rob &amp; Andrea"/>
    <d v="2025-11-06T00:00:00"/>
    <x v="1"/>
    <x v="1"/>
    <s v="VONZELL BEST"/>
    <d v="1997-08-05T00:00:00"/>
    <m/>
  </r>
  <r>
    <x v="36"/>
    <n v="21239"/>
    <s v="Shawn Blaunt "/>
    <s v="SBLOUNT"/>
    <s v="21239"/>
    <n v="9482325483"/>
    <s v="061773"/>
    <s v="New Rental"/>
    <s v="PEP BOYS, 1901 MACARTHUR RD, WHITEHALL PA 18052"/>
    <s v="New Hire"/>
    <s v="Transport van to tech"/>
    <s v="Yes"/>
    <m/>
    <x v="1"/>
    <s v="Yes"/>
    <x v="13"/>
    <s v="Rob &amp; Andrea"/>
    <s v="Not Open On 12.11"/>
    <x v="1"/>
    <x v="0"/>
    <s v="Not Open On 12.11"/>
    <d v="2025-10-05T00:00:00"/>
    <m/>
  </r>
  <r>
    <x v="37"/>
    <n v="47230"/>
    <s v="Jeremy Gorst "/>
    <s v="JGORST"/>
    <s v="47230"/>
    <n v="5097011250"/>
    <s v="047230"/>
    <s v="New Rental"/>
    <s v="FIRESTONE COMPLETE AUTO CARE 1765 N COLUMBIA CTR BLVD KENNEWICK, WA, 99336"/>
    <s v="Sliding door Broken Door Handle - this should be SCHEDULED repair. Door handle should have been ordered in advance"/>
    <s v="Repair van"/>
    <s v="Yes"/>
    <m/>
    <x v="1"/>
    <s v="Yes"/>
    <x v="20"/>
    <s v="Carol &amp; Tasha"/>
    <s v="Not Open On 12.11"/>
    <x v="1"/>
    <x v="0"/>
    <s v="Not Open On 12.11"/>
    <d v="2025-10-26T00:00:00"/>
    <m/>
  </r>
  <r>
    <x v="37"/>
    <n v="36675"/>
    <s v="BLEUS, OJ"/>
    <s v="OBLEUS"/>
    <s v="36675"/>
    <n v="9049300625"/>
    <s v="036675"/>
    <d v="2025-10-30T00:00:00"/>
    <s v="PEP BOYS 9605 SAN JOSE BLVD JACKSONVILLE FL 32257"/>
    <s v="ENGINE ASSEMBLY ISSUE"/>
    <s v="Tech requesting extension of rental till 11/05 (Pep Boys just received the engine today)"/>
    <s v="Yes"/>
    <m/>
    <x v="1"/>
    <s v="Yes"/>
    <x v="9"/>
    <s v="Rob &amp; Andrea"/>
    <d v="2025-10-09T00:00:00"/>
    <x v="0"/>
    <x v="1"/>
    <s v="OJ BLEUS"/>
    <d v="2024-10-27T00:00:00"/>
    <m/>
  </r>
  <r>
    <x v="37"/>
    <n v="37049"/>
    <s v="Frank Vela "/>
    <s v="FVELA"/>
    <s v="37049"/>
    <n v="5409151618"/>
    <s v="023377"/>
    <s v="New Rental"/>
    <s v="Van @ Nathan Burd's home (4715 Oakville Rd Appomattox VA 24522 ) / Van will be transported after its inventory"/>
    <s v="New Hire"/>
    <s v="Was assigned in AMS to FVELA 10/28 and went to UNKNOWN 11/5.  What van is FVELA supposed to be in?"/>
    <s v="Yes"/>
    <m/>
    <x v="1"/>
    <s v="Yes"/>
    <x v="13"/>
    <s v="Rob &amp; Andrea"/>
    <d v="2025-11-28T00:00:00"/>
    <x v="1"/>
    <x v="0"/>
    <s v="FRANK VELA"/>
    <d v="2025-09-28T00:00:00"/>
    <m/>
  </r>
  <r>
    <x v="37"/>
    <n v="46965"/>
    <s v="Carolina Lugo "/>
    <s v="CLUGO"/>
    <s v="46965"/>
    <n v="8049891407"/>
    <s v="046965"/>
    <s v="New Rental"/>
    <s v="What is the shop name?? Vendor is important - and phone number on this sheet is helpful - PEP BOYS - PB102UA - 4507 NINE MILE RD, RICHMOND, VA, 2322"/>
    <s v="Over heating"/>
    <s v="Repair van"/>
    <s v="Yes"/>
    <m/>
    <x v="1"/>
    <s v="Yes"/>
    <x v="13"/>
    <s v="Rob &amp; Andrea"/>
    <s v="Not Open On 12.11"/>
    <x v="1"/>
    <x v="0"/>
    <s v="Not Open On 12.11"/>
    <d v="2025-09-28T00:00:00"/>
    <m/>
  </r>
  <r>
    <x v="37"/>
    <n v="22216"/>
    <s v="MARTINEZ, MANUEL"/>
    <s v="MMARTI2"/>
    <s v="22216"/>
    <n v="4076866102"/>
    <s v="022216"/>
    <s v="New Rental"/>
    <s v="EXPERT CAR CARE INC., 3016 ALAFAYA TRAIL, OVIEDO FL 32765"/>
    <s v="Air bag light on and Front end shaking"/>
    <s v="Repair van"/>
    <s v="Yes"/>
    <m/>
    <x v="1"/>
    <s v="Yes"/>
    <x v="9"/>
    <s v="Rob &amp; Andrea"/>
    <s v="Not Open On 12.11"/>
    <x v="1"/>
    <x v="1"/>
    <s v="Not Open On 12.11"/>
    <d v="2025-08-31T00:00:00"/>
    <m/>
  </r>
  <r>
    <x v="37"/>
    <n v="37402"/>
    <s v="ADACHI, JAMIE"/>
    <s v="JADACHI"/>
    <s v="37402"/>
    <s v="Not-in-TPMS"/>
    <s v="Not-in-TPMS"/>
    <s v="New Rental"/>
    <s v="LA QUINTA CHEVROLET, 79-225 HIGHWAY 111, LA QUINTA CA 92253"/>
    <s v="Van pullig to the right and shakes really bad when van exceeds  35 mph"/>
    <s v="New Rental - what is the ETA on repair? Rob Anderson"/>
    <s v="Yes"/>
    <m/>
    <x v="1"/>
    <s v="Yes"/>
    <x v="0"/>
    <e v="#N/A"/>
    <s v="Not Open On 12.11"/>
    <x v="1"/>
    <x v="0"/>
    <s v="Not Open On 12.11"/>
    <s v="EitherNewHire or Termed"/>
    <m/>
  </r>
  <r>
    <x v="37"/>
    <n v="47063"/>
    <s v="Eric M Magana"/>
    <s v="EMAGAN1"/>
    <s v="47063"/>
    <n v="3159831656"/>
    <s v="047063"/>
    <s v="New Rental"/>
    <s v="PEP BOYS 4475 COMMERCIAL DR NEW HARTFORD NY 13413"/>
    <s v="Driver hearing a thumping noise from right front when braking"/>
    <s v="Repair van"/>
    <s v="Yes"/>
    <m/>
    <x v="1"/>
    <s v="Yes"/>
    <x v="22"/>
    <s v="Rob &amp; Andrea"/>
    <s v="Not Open On 12.11"/>
    <x v="1"/>
    <x v="1"/>
    <s v="Not Open On 12.11"/>
    <d v="2020-12-21T00:00:00"/>
    <m/>
  </r>
  <r>
    <x v="37"/>
    <n v="47293"/>
    <s v="Jordan Flenniken"/>
    <s v="JFLENNI"/>
    <s v="47293"/>
    <n v="4177584630"/>
    <s v="047293"/>
    <s v="New Rental"/>
    <s v="COLUMBUS TIRE &amp; SVC CTR INC 2910 13TH ST COLUMBUS NE 68602"/>
    <s v="New Hire"/>
    <s v="Repair van"/>
    <s v="Yes"/>
    <m/>
    <x v="1"/>
    <s v="Yes"/>
    <x v="8"/>
    <s v="Rob &amp; Andrea"/>
    <d v="2025-11-10T00:00:00"/>
    <x v="1"/>
    <x v="0"/>
    <s v="JORDAN FLENNIKEN"/>
    <d v="2025-10-19T00:00:00"/>
    <m/>
  </r>
  <r>
    <x v="37"/>
    <n v="36386"/>
    <s v="VTUIOFU"/>
    <s v="VTUIOFU"/>
    <s v="36386"/>
    <n v="4016635037"/>
    <s v="036386"/>
    <s v="New Rental"/>
    <s v="SULLIVAN TIRE CO INC, 387 COMMON ST, BRAINTREE MA 02184"/>
    <s v="MAJOR OIL LEAK"/>
    <s v="Repair van"/>
    <s v="Yes"/>
    <m/>
    <x v="1"/>
    <s v="Yes"/>
    <x v="22"/>
    <s v="Rob &amp; Andrea"/>
    <d v="2025-12-10T00:00:00"/>
    <x v="1"/>
    <x v="0"/>
    <s v="V-DAL TUIOFU"/>
    <d v="2025-10-26T00:00:00"/>
    <m/>
  </r>
  <r>
    <x v="37"/>
    <n v="21675"/>
    <s v="Todd Fraser"/>
    <s v="TFRASER"/>
    <s v="21675"/>
    <n v="3305591394"/>
    <s v="021675"/>
    <s v="New Rental"/>
    <s v="ZIEGLER TIRE &amp; OIL, 4300 W TUSCARAWAS, CANTON OH 44706"/>
    <s v="CEL is on"/>
    <s v="Repair van"/>
    <s v="Yes"/>
    <m/>
    <x v="1"/>
    <s v="Yes"/>
    <x v="4"/>
    <s v="Rob &amp; Andrea"/>
    <s v="Not Open On 12.11"/>
    <x v="1"/>
    <x v="1"/>
    <s v="Not Open On 12.11"/>
    <d v="2023-08-20T00:00:00"/>
    <m/>
  </r>
  <r>
    <x v="37"/>
    <n v="23261"/>
    <s v="Mohammad Haris"/>
    <s v="MHARIS"/>
    <s v="23261"/>
    <n v="9165265144"/>
    <s v="023261"/>
    <s v="New Rental"/>
    <s v="PEP BOYS 2500 ARDEN WAY-UNIT #101 SACRAMENTO CA 95825"/>
    <s v="transmission issues "/>
    <s v="Repair van"/>
    <s v="Yes"/>
    <m/>
    <x v="1"/>
    <s v="Yes"/>
    <x v="10"/>
    <s v="Carol &amp; Tasha"/>
    <s v="Not Open On 12.11"/>
    <x v="1"/>
    <x v="1"/>
    <s v="Not Open On 12.11"/>
    <d v="2018-09-12T00:00:00"/>
    <m/>
  </r>
  <r>
    <x v="37"/>
    <n v="61094"/>
    <s v="Terence D Jenkins"/>
    <s v="TJENKIN"/>
    <s v="61094"/>
    <n v="9193443995"/>
    <s v="061094"/>
    <s v="New Rental"/>
    <s v="PEP BOYS, 1490 US 70 W, GARNER NC 27529"/>
    <s v=" TRANSMISSION HAS GONE OUT"/>
    <s v="Repair van"/>
    <s v="Yes"/>
    <m/>
    <x v="1"/>
    <s v="Yes"/>
    <x v="13"/>
    <s v="Rob &amp; Andrea"/>
    <d v="2025-11-06T00:00:00"/>
    <x v="1"/>
    <x v="1"/>
    <s v="TERENCE JENKINS"/>
    <d v="1999-03-08T00:00:00"/>
    <m/>
  </r>
  <r>
    <x v="37"/>
    <n v="46645"/>
    <s v="George Pagonas"/>
    <s v="GPAGONA"/>
    <s v="46645"/>
    <n v="9546052740"/>
    <s v="046645"/>
    <s v="New Rental"/>
    <s v="PEP BOYS 17050 NORTHWEST 57TH AVE HIALEAH FL 33015"/>
    <s v="transmission issues "/>
    <s v="Repair van"/>
    <s v="Yes"/>
    <m/>
    <x v="1"/>
    <s v="Yes"/>
    <x v="9"/>
    <s v="Rob &amp; Andrea"/>
    <d v="2025-11-06T00:00:00"/>
    <x v="1"/>
    <x v="0"/>
    <s v="GEORGE PAGONAS"/>
    <d v="2025-09-14T00:00:00"/>
    <m/>
  </r>
  <r>
    <x v="37"/>
    <n v="47119"/>
    <s v="Willaim Hoss"/>
    <s v="WHOSS"/>
    <s v="47119"/>
    <n v="4237504415"/>
    <s v="047119"/>
    <s v="New Rental"/>
    <s v="PEP BOYS 2114 GUNBARREL RD CHATTANOOGA TN 37421"/>
    <s v="loud popping sounds and vehicle will to the left or right when braking."/>
    <s v="Repair van"/>
    <s v="Yes"/>
    <m/>
    <x v="1"/>
    <s v="Yes"/>
    <x v="7"/>
    <s v="Monica, Cheryl &amp; Machell"/>
    <s v="Not Open On 12.11"/>
    <x v="1"/>
    <x v="1"/>
    <s v="Not Open On 12.11"/>
    <d v="2024-11-10T00:00:00"/>
    <m/>
  </r>
  <r>
    <x v="37"/>
    <n v="46625"/>
    <s v="Joshua Vargas"/>
    <s v="JVARGA3"/>
    <s v="46625"/>
    <n v="4072324448"/>
    <s v="046625"/>
    <s v="New Rental"/>
    <s v="3016 ALAFAYA TRAIL, OVIEDO, FL 32765"/>
    <s v="GRINDING FRONT BRAKES, NO PAD LEFT IN REAR, NEEDS BRAKE JOB AND FLUSH"/>
    <s v="Repair van"/>
    <s v="Yes"/>
    <m/>
    <x v="1"/>
    <s v="Yes"/>
    <x v="9"/>
    <s v="Rob &amp; Andrea"/>
    <d v="2025-12-10T00:00:00"/>
    <x v="1"/>
    <x v="1"/>
    <s v="JOSHUA VARGAS"/>
    <d v="2021-08-26T00:00:00"/>
    <m/>
  </r>
  <r>
    <x v="37"/>
    <n v="36243"/>
    <s v=" HASSELL, PHILLIP"/>
    <s v="PHASSE0"/>
    <s v="36243"/>
    <n v="9108765642"/>
    <s v="037035"/>
    <s v="New Rental"/>
    <s v="AAMCO TOTAL CAR CARE, 1047 BRAGG BLVD, FAYETTEVILLE NC 28301"/>
    <s v="ENGINE OIL LEAKING FROM ENGINE OIL PAN, "/>
    <s v="Repair van"/>
    <s v="Yes"/>
    <m/>
    <x v="1"/>
    <s v="Yes"/>
    <x v="13"/>
    <s v="Rob &amp; Andrea"/>
    <s v="Not Open On 12.11"/>
    <x v="1"/>
    <x v="1"/>
    <s v="Not Open On 12.11"/>
    <d v="2012-09-24T00:00:00"/>
    <m/>
  </r>
  <r>
    <x v="37"/>
    <n v="46165"/>
    <s v="Hunayouh Hakhimi"/>
    <s v="HHAKIMI"/>
    <s v="46165"/>
    <n v="6306641089"/>
    <s v="046165"/>
    <s v="New Rental"/>
    <s v="CASTLE CHEVROLET NORTH, 175 N ARLIGNTON HEIGHTS RD, ELK GROVE VILLAGE IL 60007"/>
    <s v="UNIT WILL NOT GO WHEN GIVEN GAS, ISSUE IS INTERMITTANT"/>
    <s v="Repair van"/>
    <s v="Yes"/>
    <m/>
    <x v="1"/>
    <s v="Yes"/>
    <x v="1"/>
    <s v="Monica, Cheryl &amp; Machell"/>
    <s v="Not Open On 12.11"/>
    <x v="1"/>
    <x v="0"/>
    <s v="Not Open On 12.11"/>
    <d v="2025-10-19T00:00:00"/>
    <m/>
  </r>
  <r>
    <x v="37"/>
    <n v="22334"/>
    <s v="DORIAN WADE"/>
    <s v="DWADE"/>
    <s v="22334"/>
    <n v="6052312334"/>
    <s v="022334"/>
    <s v="New Rental"/>
    <s v="NORTHWEST TIRE INC, 422 E MAIN ST, MANDAN ND 58554"/>
    <s v="repair brake issue"/>
    <s v="Repair van"/>
    <s v="Yes"/>
    <m/>
    <x v="1"/>
    <s v="Yes"/>
    <x v="21"/>
    <s v="Monica, Cheryl &amp; Machell"/>
    <d v="2025-10-29T00:00:00"/>
    <x v="1"/>
    <x v="0"/>
    <s v="DORIAN WADE"/>
    <d v="2025-10-05T00:00:00"/>
    <m/>
  </r>
  <r>
    <x v="38"/>
    <n v="46340"/>
    <s v="EMILIO RUIZ"/>
    <s v="ERUIZ"/>
    <s v="46340"/>
    <n v="8328654269"/>
    <s v="046340"/>
    <d v="2025-09-17T00:00:00"/>
    <s v="AAMCO TOTAL CAR CARE 10030 VETERANS MEMORIAL HOUSTON TX 77038"/>
    <s v="Engine warranty, shop is waiting for engine."/>
    <s v="Repair van"/>
    <s v="Yes"/>
    <m/>
    <x v="1"/>
    <s v="Yes"/>
    <x v="19"/>
    <s v="Carol &amp; Tasha"/>
    <d v="2025-09-17T00:00:00"/>
    <x v="0"/>
    <x v="1"/>
    <s v="EMILIO RUIZ"/>
    <d v="2023-11-12T00:00:00"/>
    <m/>
  </r>
  <r>
    <x v="38"/>
    <n v="47291"/>
    <s v="WICKLANDER, SEAN"/>
    <s v="SWICKLA"/>
    <s v="47291"/>
    <n v="7154922473"/>
    <s v="047291"/>
    <d v="2025-10-20T00:00:00"/>
    <s v="610 IRVINE ST (SH), CHIPPEWA FALLS, WI, 54729"/>
    <s v="Declined repair $6007"/>
    <s v="Rental extension requested by Tech (Rob kindly check this request)"/>
    <s v="Yes"/>
    <m/>
    <x v="1"/>
    <s v="Yes"/>
    <x v="21"/>
    <s v="Monica, Cheryl &amp; Machell"/>
    <d v="2025-08-26T00:00:00"/>
    <x v="0"/>
    <x v="1"/>
    <s v="SEAN WICKLANDER"/>
    <d v="2022-12-01T00:00:00"/>
    <m/>
  </r>
  <r>
    <x v="38"/>
    <n v="47007"/>
    <s v="FRED JONES "/>
    <s v="FJONES0"/>
    <s v="47007"/>
    <n v="3159520053"/>
    <s v="047007"/>
    <s v="New Rental"/>
    <s v="MIDAS #6270, 236 GRANT AVE, AUBURN NY 13021"/>
    <s v="No start, hood cable broken"/>
    <s v="Repair van"/>
    <s v="Yes"/>
    <m/>
    <x v="1"/>
    <s v="Yes"/>
    <x v="22"/>
    <s v="Rob &amp; Andrea"/>
    <s v="Not Open On 12.11"/>
    <x v="1"/>
    <x v="0"/>
    <s v="Not Open On 12.11"/>
    <d v="2025-10-26T00:00:00"/>
    <m/>
  </r>
  <r>
    <x v="38"/>
    <n v="46880"/>
    <s v="DAILEY, THEODORE"/>
    <s v="TDAILEY"/>
    <s v="46880"/>
    <n v="5026980094"/>
    <s v="046880"/>
    <d v="2025-10-06T00:00:00"/>
    <s v="PEP BOYS 1001 BRECKENRIDGE LN LOUISVILLE KY 40207"/>
    <s v="ELECTRICAL / CHARGING ISSUE"/>
    <s v="No van in TPMS needs van assigned and transported to him / They have 9 days overage, plus an additional 7 days that must be approved. (Tech is looking for 14 day rental extension)"/>
    <s v="Yes"/>
    <m/>
    <x v="1"/>
    <s v="Yes"/>
    <x v="4"/>
    <s v="Rob &amp; Andrea"/>
    <d v="2025-08-14T00:00:00"/>
    <x v="0"/>
    <x v="1"/>
    <s v="THEODORE DAILEY"/>
    <d v="2025-09-07T00:00:00"/>
    <m/>
  </r>
  <r>
    <x v="38"/>
    <n v="21162"/>
    <s v="Iljir Zulfiu"/>
    <s v="IZULFIU"/>
    <s v="21162"/>
    <n v="2166321004"/>
    <s v="021162"/>
    <s v="New Rental"/>
    <s v="FIRESTONE COMPLETE AUTO CARE, 6874 PEARL RD, CLEVELAND OH 44130"/>
    <s v="TRANSMISSION ISSUE"/>
    <s v="Repair van"/>
    <s v="Yes"/>
    <m/>
    <x v="1"/>
    <s v="Yes"/>
    <x v="4"/>
    <s v="Rob &amp; Andrea"/>
    <d v="2025-10-10T00:00:00"/>
    <x v="1"/>
    <x v="1"/>
    <s v="ILJIR ZULFIU"/>
    <d v="2025-06-01T00:00:00"/>
    <m/>
  </r>
  <r>
    <x v="38"/>
    <n v="23151"/>
    <s v="BLAIR, NICHOLAS"/>
    <s v="NBLAIR"/>
    <s v="23151"/>
    <n v="9124822009"/>
    <s v="061354"/>
    <s v="New Rental"/>
    <s v="FIRESTONE COMPLETE AUTO CARE, 5020 HIGHWAY 90, PACE FL 32571"/>
    <s v="New Hire / PREVENTIVE MAINTENANCE SERVICE and BATTERY ISSUE"/>
    <s v="Transport van to tech / Repair Van"/>
    <s v="Yes"/>
    <m/>
    <x v="1"/>
    <s v="Yes"/>
    <x v="6"/>
    <s v="Rob &amp; Andrea"/>
    <s v="Not Open On 12.11"/>
    <x v="1"/>
    <x v="0"/>
    <s v="Not Open On 12.11"/>
    <d v="2025-10-26T00:00:00"/>
    <m/>
  </r>
  <r>
    <x v="38"/>
    <n v="6609"/>
    <s v="LACEY, ANTHONY"/>
    <s v="ALACEY"/>
    <s v="6609"/>
    <n v="5309835186"/>
    <s v="006609"/>
    <s v="New Rental"/>
    <m/>
    <s v="New Hire"/>
    <s v="Transport van to tech "/>
    <s v="Yes"/>
    <m/>
    <x v="1"/>
    <s v="Yes"/>
    <x v="10"/>
    <s v="Carol &amp; Tasha"/>
    <d v="2025-11-20T00:00:00"/>
    <x v="1"/>
    <x v="0"/>
    <s v="ANTHONY LACEY"/>
    <d v="2025-09-28T00:00:00"/>
    <m/>
  </r>
  <r>
    <x v="38"/>
    <n v="61745"/>
    <s v=" ROBERTO AYALA"/>
    <s v="RAYALAM"/>
    <s v="61745"/>
    <n v="3528093231"/>
    <s v="061745"/>
    <s v="New Rental"/>
    <s v="PEP BOYS, 2035 SW COLLEGE AVE, OCALA FL 34474"/>
    <s v="Vehicle Start Issue / stopped running / won't start"/>
    <s v="Was under 50503, now under 61745 "/>
    <s v="Yes"/>
    <m/>
    <x v="1"/>
    <s v="Yes"/>
    <x v="9"/>
    <s v="Rob &amp; Andrea"/>
    <d v="2025-11-07T00:00:00"/>
    <x v="1"/>
    <x v="1"/>
    <s v="ROBERTO AYALA MERCADO"/>
    <d v="2025-07-06T00:00:00"/>
    <m/>
  </r>
  <r>
    <x v="38"/>
    <n v="22201"/>
    <s v="Erin Tipton"/>
    <s v="ETIPTON"/>
    <s v="22201"/>
    <n v="4342472814"/>
    <s v="022201"/>
    <s v="New Rental"/>
    <s v="624 N AUGUSTA ST, STAUNTON, VA 24401"/>
    <s v="BRAKES FAILED ON VEHICLE"/>
    <s v="Repair van"/>
    <s v="Yes"/>
    <m/>
    <x v="1"/>
    <s v="Yes"/>
    <x v="13"/>
    <s v="Rob &amp; Andrea"/>
    <d v="2025-07-21T00:00:00"/>
    <x v="1"/>
    <x v="0"/>
    <s v="ERIN TIPTON"/>
    <d v="2025-10-26T00:00:00"/>
    <m/>
  </r>
  <r>
    <x v="38"/>
    <n v="37077"/>
    <s v="James R Lewis"/>
    <s v="JLEWI09"/>
    <s v="37077"/>
    <n v="4235122847"/>
    <s v="037077"/>
    <s v="New Rental"/>
    <m/>
    <s v="TRANSMISSION ISSUE"/>
    <s v="Repair van"/>
    <m/>
    <m/>
    <x v="1"/>
    <s v="Yes"/>
    <x v="4"/>
    <s v="Rob &amp; Andrea"/>
    <d v="2025-11-18T00:00:00"/>
    <x v="1"/>
    <x v="1"/>
    <s v="JAMES LEWIS"/>
    <d v="1990-03-19T00:00:00"/>
    <m/>
  </r>
  <r>
    <x v="38"/>
    <n v="46052"/>
    <s v="MANUEL LOPEZ ALONZO"/>
    <s v="MLOPEZA"/>
    <s v="46052"/>
    <n v="6502782821"/>
    <s v="046052"/>
    <s v="New Rental"/>
    <s v="22328 MISSION BLVD, HAYWARD, CA 94541"/>
    <s v="TRANSMISSION ISSUE"/>
    <s v="Repair van"/>
    <s v="Yes"/>
    <m/>
    <x v="1"/>
    <s v="Yes"/>
    <x v="10"/>
    <s v="Carol &amp; Tasha"/>
    <s v="Not Open On 12.11"/>
    <x v="1"/>
    <x v="1"/>
    <s v="Not Open On 12.11"/>
    <d v="2025-08-03T00:00:00"/>
    <m/>
  </r>
  <r>
    <x v="38"/>
    <n v="61745"/>
    <s v="AYALA MERCADO, ROBERTO"/>
    <s v="RAYALAM"/>
    <s v="61745"/>
    <n v="3528093231"/>
    <s v="061745"/>
    <s v="New Rental"/>
    <s v="PEP BOYS 2035 SOUTHWEST COLLEGE RD. OCALA FL.34471"/>
    <s v="STARTER ISSUE"/>
    <s v="Repair van"/>
    <s v="Yes"/>
    <m/>
    <x v="1"/>
    <s v="Yes"/>
    <x v="9"/>
    <s v="Rob &amp; Andrea"/>
    <d v="2025-11-07T00:00:00"/>
    <x v="1"/>
    <x v="1"/>
    <s v="ROBERTO AYALA MERCADO"/>
    <d v="2025-07-06T00:00:00"/>
    <m/>
  </r>
  <r>
    <x v="38"/>
    <n v="23087"/>
    <s v="SCOTT, DEJON"/>
    <s v="DSCOTT0"/>
    <s v="23087"/>
    <n v="7169360121"/>
    <s v="023087"/>
    <s v="New Rental"/>
    <s v="PEP BOYS, 1375 MARKET PLACE DR, HENRIETTA NY 14623"/>
    <s v="VEHICLE IS NOT TURNING OVER"/>
    <s v="Repair van"/>
    <s v="Yes"/>
    <m/>
    <x v="1"/>
    <s v="Yes"/>
    <x v="22"/>
    <s v="Rob &amp; Andrea"/>
    <s v="Not Open On 12.11"/>
    <x v="1"/>
    <x v="0"/>
    <s v="Not Open On 12.11"/>
    <d v="2025-10-26T00:00:00"/>
    <m/>
  </r>
  <r>
    <x v="38"/>
    <n v="46976"/>
    <s v="DOHERTY, THOMAS"/>
    <s v="TDOHERT"/>
    <s v="46976"/>
    <n v="3012227835"/>
    <s v="046976"/>
    <s v="New Rental"/>
    <s v="1804 UNIVERSITY BLVD, W HYATTSVILLE, MD, 20787"/>
    <s v="OIL LEAKING "/>
    <s v="Repair van"/>
    <s v="Yes"/>
    <m/>
    <x v="1"/>
    <s v="Yes"/>
    <x v="5"/>
    <s v="Monica, Cheryl &amp; Machell"/>
    <d v="2025-09-15T00:00:00"/>
    <x v="1"/>
    <x v="1"/>
    <s v="THOMAS DOHERTY"/>
    <d v="2006-11-13T00:00:00"/>
    <m/>
  </r>
  <r>
    <x v="39"/>
    <n v="46708"/>
    <s v="ROWLS, JAYSHAWN"/>
    <s v="JROWLS"/>
    <s v="46708"/>
    <n v="2569623009"/>
    <s v="046708"/>
    <d v="2025-11-04T00:00:00"/>
    <s v="PEP BOYS 3305 S MEMORIAL PKWY HUNTSVILLE AL 35801"/>
    <s v="No Start"/>
    <s v="Repair van"/>
    <s v="Yes"/>
    <m/>
    <x v="1"/>
    <s v="Yes"/>
    <x v="6"/>
    <s v="Rob &amp; Andrea"/>
    <d v="2025-11-04T00:00:00"/>
    <x v="0"/>
    <x v="0"/>
    <s v="JAYSHAWN ROWLS"/>
    <d v="2025-10-12T00:00:00"/>
    <m/>
  </r>
  <r>
    <x v="39"/>
    <n v="36040"/>
    <s v="Elisha Peake"/>
    <s v="EPEAKE"/>
    <s v="36040"/>
    <n v="2406430072"/>
    <s v="036040"/>
    <s v="New Rental"/>
    <s v="6825 ANNAPOLIS RD, LANDOVER HILLS, MD 20784"/>
    <s v="Now saying ABS issues"/>
    <s v="Repair van"/>
    <s v="Yes"/>
    <m/>
    <x v="1"/>
    <s v="Yes"/>
    <x v="5"/>
    <s v="Monica, Cheryl &amp; Machell"/>
    <d v="2025-11-10T00:00:00"/>
    <x v="1"/>
    <x v="0"/>
    <s v="ELISHA PEAKE"/>
    <d v="2025-09-14T00:00:00"/>
    <m/>
  </r>
  <r>
    <x v="39"/>
    <n v="46749"/>
    <s v="Clement Malumba "/>
    <s v="CMALUMB"/>
    <s v="46749"/>
    <n v="5026062041"/>
    <s v="046749"/>
    <s v="New Rental"/>
    <s v="FIRESTONE COMPLETE AUTO CARE, 8148 PROVIDENCE RD, CHARLOTTE NC 28277"/>
    <s v="No Start"/>
    <s v="Repair van"/>
    <s v="Yes"/>
    <m/>
    <x v="1"/>
    <s v="Yes"/>
    <x v="4"/>
    <s v="Rob &amp; Andrea"/>
    <s v="Not Open On 12.11"/>
    <x v="1"/>
    <x v="1"/>
    <s v="Not Open On 12.11"/>
    <d v="2025-02-16T00:00:00"/>
    <m/>
  </r>
  <r>
    <x v="39"/>
    <n v="61360"/>
    <s v="Dwayne Howell"/>
    <s v="DHOWEL5"/>
    <s v="61360"/>
    <n v="4042473033"/>
    <s v="061360"/>
    <d v="2025-07-14T00:00:00"/>
    <s v="AAMCO TOTAL CAR CARE 2940 MACLAND RD DALLAS GA 30157"/>
    <s v="Declined repair $8273 on 8/21/25"/>
    <s v="Driver needs a new van - ASAP -  ROB and ANDREA - please find a van for this tech asap"/>
    <s v="Yes"/>
    <m/>
    <x v="1"/>
    <s v="Yes"/>
    <x v="6"/>
    <s v="Rob &amp; Andrea"/>
    <d v="2025-12-08T00:00:00"/>
    <x v="0"/>
    <x v="1"/>
    <s v="DWAYNE HOWELL"/>
    <d v="1981-06-29T00:00:00"/>
    <m/>
  </r>
  <r>
    <x v="39"/>
    <n v="46143"/>
    <s v="COFESSOR CASTRO"/>
    <s v="CCAST40"/>
    <s v="46143"/>
    <n v="6304578521"/>
    <s v="046143"/>
    <s v="New Rental"/>
    <s v="MIDAS #2319 20W536 LAKE ST ADDISON IL 60101"/>
    <s v="ABS LIGHT ON"/>
    <s v="Repair van / Shop needs the vehicle for another 2 to 3 days.  "/>
    <s v="Yes"/>
    <m/>
    <x v="1"/>
    <s v="Yes"/>
    <x v="1"/>
    <s v="Monica, Cheryl &amp; Machell"/>
    <s v="Not Open On 12.11"/>
    <x v="1"/>
    <x v="1"/>
    <s v="Not Open On 12.11"/>
    <d v="2005-02-21T00:00:00"/>
    <m/>
  </r>
  <r>
    <x v="39"/>
    <n v="61015"/>
    <s v="BERNARD SOKOLOWSKI "/>
    <s v="BSOKOLO"/>
    <s v="61015"/>
    <n v="7249536540"/>
    <s v="061016"/>
    <s v="New Rental"/>
    <s v="Vehicle is not being repaired - / Tech receives a rental every week to drive"/>
    <s v="Tech is Part time"/>
    <s v="Declined repair - accident in July - cost of: $$8,275.12  - John Childres - get tech a permanent van please"/>
    <s v="Yes"/>
    <m/>
    <x v="1"/>
    <s v="Yes"/>
    <x v="4"/>
    <s v="Rob &amp; Andrea"/>
    <s v="Not Open On 12.11"/>
    <x v="1"/>
    <x v="1"/>
    <s v="Not Open On 12.11"/>
    <d v="2001-12-30T00:00:00"/>
    <m/>
  </r>
  <r>
    <x v="39"/>
    <n v="37125"/>
    <s v="WILLIAMS, KAREEM"/>
    <s v="KWILLI1"/>
    <s v="37125"/>
    <n v="2287602794"/>
    <s v="037125"/>
    <s v="New Rental"/>
    <s v="PEP BOYS 2580 BEACH BLVD BILOXI MS 39531"/>
    <s v="Engine Replacement "/>
    <s v="Repair van"/>
    <s v="Yes"/>
    <m/>
    <x v="1"/>
    <s v="Yes"/>
    <x v="7"/>
    <s v="Monica, Cheryl &amp; Machell"/>
    <d v="2025-11-10T00:00:00"/>
    <x v="1"/>
    <x v="1"/>
    <s v="KAREEM WILLIAMS"/>
    <d v="2025-08-31T00:00:00"/>
    <m/>
  </r>
  <r>
    <x v="39"/>
    <n v="22334"/>
    <s v="WADE, DORIAN"/>
    <s v="DWADE"/>
    <s v="22334"/>
    <n v="6052312334"/>
    <s v="022334"/>
    <d v="2025-11-06T00:00:00"/>
    <s v="NORTHWEST TIRE INC, 422 E MAIN ST, MANDAN ND 58554"/>
    <s v="repair brake issue"/>
    <s v="Repair van"/>
    <s v="Yes"/>
    <m/>
    <x v="1"/>
    <s v="Yes"/>
    <x v="21"/>
    <s v="Monica, Cheryl &amp; Machell"/>
    <d v="2025-10-29T00:00:00"/>
    <x v="0"/>
    <x v="0"/>
    <s v="DORIAN WADE"/>
    <d v="2025-10-05T00:00:00"/>
    <m/>
  </r>
  <r>
    <x v="39"/>
    <n v="46748"/>
    <s v=" Andrew Richardson"/>
    <s v="ARICHAR"/>
    <s v="46748"/>
    <n v="2523630764"/>
    <s v="046748"/>
    <s v="New Rental"/>
    <s v="FIRESTONE COMPLETE AUTO CARE 1001 N WESLEYAN BLVD ROCKY MOUNT NC 27804"/>
    <s v="WHEN FILLING IT UP IT CLICKS OFF BEFORE IT FILLS UP"/>
    <s v="Repair van"/>
    <s v="Yes"/>
    <m/>
    <x v="1"/>
    <s v="Yes"/>
    <x v="13"/>
    <s v="Rob &amp; Andrea"/>
    <d v="2025-12-02T00:00:00"/>
    <x v="1"/>
    <x v="0"/>
    <s v="ANDREW RICHARDSON"/>
    <d v="2025-10-19T00:00:00"/>
    <m/>
  </r>
  <r>
    <x v="39"/>
    <n v="46799"/>
    <s v="Dylan Mizelle"/>
    <s v="DMIZELL"/>
    <s v="46799"/>
    <s v="Not-in-TPMS"/>
    <s v="Not-in-TPMS"/>
    <s v="New Rental"/>
    <s v="1130 John Small Ave, Washington, NC 27889"/>
    <s v="New Hire"/>
    <s v="Awaiting van"/>
    <s v="Yes"/>
    <m/>
    <x v="1"/>
    <s v="Yes"/>
    <x v="0"/>
    <e v="#N/A"/>
    <s v="Not Open On 12.11"/>
    <x v="1"/>
    <x v="0"/>
    <s v="Not Open On 12.11"/>
    <s v="EitherNewHire or Termed"/>
    <m/>
  </r>
  <r>
    <x v="39"/>
    <n v="61369"/>
    <s v="BARNETT, CAROLYN"/>
    <s v="CBARNET"/>
    <s v="61369"/>
    <n v="2569217517"/>
    <s v="061369"/>
    <s v="New Rental"/>
    <s v="HULLDOBBS FORD, 9924 PARKWAY E, BIRMINGHAM AL 352157308"/>
    <s v="SMOKE COMING FROM ENGINE BAY AND OIL LEAKING"/>
    <s v="Repair van"/>
    <s v="Yes"/>
    <m/>
    <x v="1"/>
    <s v="Yes"/>
    <x v="6"/>
    <s v="Rob &amp; Andrea"/>
    <s v="Not Open On 12.11"/>
    <x v="1"/>
    <x v="1"/>
    <s v="Not Open On 12.11"/>
    <d v="2024-03-03T00:00:00"/>
    <m/>
  </r>
  <r>
    <x v="39"/>
    <n v="36228"/>
    <s v="FELTON, JABARI"/>
    <s v="JFELTON"/>
    <s v="36228"/>
    <n v="4077805287"/>
    <s v="036228"/>
    <s v="New Rental"/>
    <s v="EXPERT CAR CARE INC. 3016 ALAFAYA TRAIL OVIEDO FL 32765"/>
    <s v="BRAKES GRINDING NOISE VERY BAD, FEELS LIKE IT IS LOCKING U"/>
    <s v="Repair van"/>
    <s v="Yes"/>
    <m/>
    <x v="1"/>
    <s v="Yes"/>
    <x v="9"/>
    <s v="Rob &amp; Andrea"/>
    <d v="2025-11-19T00:00:00"/>
    <x v="1"/>
    <x v="1"/>
    <s v="JABARI FELTON"/>
    <d v="2024-07-07T00:00:00"/>
    <m/>
  </r>
  <r>
    <x v="39"/>
    <n v="21831"/>
    <s v="HEATHMAN, KEVIN"/>
    <s v="KHEATHM"/>
    <s v="21831"/>
    <n v="6824150436"/>
    <s v="021831"/>
    <s v="New Rental"/>
    <s v="DOUBLE D AUTOMOTIVE, 1302 STONECIPHER BLVD, ADA OK 74820"/>
    <s v="COOLANT LEAK"/>
    <s v="Repair van"/>
    <s v="Yes"/>
    <m/>
    <x v="1"/>
    <s v="Yes"/>
    <x v="8"/>
    <s v="Rob &amp; Andrea"/>
    <s v="Not Open On 12.11"/>
    <x v="1"/>
    <x v="1"/>
    <s v="Not Open On 12.11"/>
    <d v="2009-04-13T00:00:00"/>
    <m/>
  </r>
  <r>
    <x v="39"/>
    <n v="23921"/>
    <s v="COLLINS JR, MICHAEL"/>
    <s v="MCOLLI0"/>
    <s v="23921"/>
    <n v="3016741829"/>
    <s v="023921"/>
    <d v="2025-11-04T00:00:00"/>
    <s v="PEP BOYS 1641 WIGGLESWORTH WAY WOODBRIDGE VA 22191"/>
    <s v="TRANSMISSION ISSUE"/>
    <s v="Repair van"/>
    <s v="Yes"/>
    <m/>
    <x v="1"/>
    <s v="Yes"/>
    <x v="5"/>
    <s v="Monica, Cheryl &amp; Machell"/>
    <s v="Not Open On 12.11"/>
    <x v="0"/>
    <x v="0"/>
    <s v="Not Open On 12.11"/>
    <d v="2025-10-12T00:00:00"/>
    <m/>
  </r>
  <r>
    <x v="39"/>
    <n v="46165"/>
    <s v="HAKIMI, HUMAYOUN"/>
    <s v="HHAKIMI"/>
    <s v="46165"/>
    <n v="6306641089"/>
    <s v="046165"/>
    <s v="New Rental"/>
    <s v="PEP BOYS 5220 TOUHY AVE SKOKIE IL 60077"/>
    <s v="TRANSMISSION ISSUE"/>
    <s v="Repair van"/>
    <s v="Yes"/>
    <m/>
    <x v="1"/>
    <s v="Yes"/>
    <x v="1"/>
    <s v="Monica, Cheryl &amp; Machell"/>
    <s v="Not Open On 12.11"/>
    <x v="1"/>
    <x v="0"/>
    <s v="Not Open On 12.11"/>
    <d v="2025-10-19T00:00:00"/>
    <m/>
  </r>
  <r>
    <x v="39"/>
    <n v="24118"/>
    <s v="Carlos Barnes "/>
    <s v="CBARNES"/>
    <s v="24118"/>
    <n v="7209675237"/>
    <s v="037372"/>
    <s v="New Rental"/>
    <s v="PEP BOYS 920 E. 120TH AVE. STE A NORTHGLENN CO 80233"/>
    <s v="TRANSMISSION ISSUE"/>
    <s v="Repair van"/>
    <s v="Yes"/>
    <m/>
    <x v="1"/>
    <s v="Yes"/>
    <x v="24"/>
    <s v="Carol &amp; Tasha"/>
    <s v="Not Open On 12.11"/>
    <x v="1"/>
    <x v="1"/>
    <s v="Not Open On 12.11"/>
    <d v="2025-07-20T00:00:00"/>
    <m/>
  </r>
  <r>
    <x v="40"/>
    <n v="61640"/>
    <s v="DIVONTAE CASTO"/>
    <s v="DCASTO"/>
    <s v="61640"/>
    <n v="9209616281"/>
    <s v="061640"/>
    <s v="New Rental"/>
    <s v="FIRESTONE COMPLETE AUTO CARE, 12300 W BURLEIGH ST, WAUWATOSA WI 53222"/>
    <s v="No start"/>
    <s v="Repair van"/>
    <s v="Yes"/>
    <m/>
    <x v="1"/>
    <s v="Yes"/>
    <x v="1"/>
    <s v="Monica, Cheryl &amp; Machell"/>
    <d v="2025-12-01T00:00:00"/>
    <x v="1"/>
    <x v="0"/>
    <s v="DIVONTAE CASTO"/>
    <d v="2025-10-12T00:00:00"/>
    <m/>
  </r>
  <r>
    <x v="40"/>
    <n v="37420"/>
    <s v="HOOD, TERRY"/>
    <s v="THOOD0"/>
    <s v="37420"/>
    <n v="4709201039"/>
    <s v="037420"/>
    <s v="New Rental"/>
    <s v="TERRY CULLEN SOUTHLAKE CHEVROL, 1250 BATTLECREEK RD, JONESBORO GA 30236"/>
    <s v="ELECTRICAL / CHARGING ISSUE"/>
    <s v="Repair van"/>
    <s v="Yes"/>
    <m/>
    <x v="1"/>
    <s v="Yes"/>
    <x v="6"/>
    <s v="Rob &amp; Andrea"/>
    <s v="Not Open On 12.11"/>
    <x v="1"/>
    <x v="1"/>
    <s v="Not Open On 12.11"/>
    <d v="2025-08-31T00:00:00"/>
    <m/>
  </r>
  <r>
    <x v="40"/>
    <n v="61780"/>
    <s v="VICKERY, GEORGE"/>
    <s v="GVICKER"/>
    <s v="61780"/>
    <n v="8482343860"/>
    <s v="061780"/>
    <s v="New Rental"/>
    <s v="PEP BOYS 274 BRICK BLVD BRICK NJ 08723"/>
    <s v="Leaking Coolant and Overheating"/>
    <s v="Repair van"/>
    <s v="Yes"/>
    <m/>
    <x v="1"/>
    <s v="Yes"/>
    <x v="16"/>
    <s v="Rob &amp; Andrea"/>
    <s v="Not Open On 12.11"/>
    <x v="1"/>
    <x v="1"/>
    <s v="Not Open On 12.11"/>
    <d v="1994-05-09T00:00:00"/>
    <m/>
  </r>
  <r>
    <x v="40"/>
    <n v="46755"/>
    <s v="RUDY, WILLIAM"/>
    <s v="WRUDY"/>
    <s v="46755"/>
    <n v="9102093162"/>
    <s v="046755"/>
    <s v="New Rental"/>
    <s v="Aamco 1047 Bragg Blvd, Fayetteville, NC 28301"/>
    <s v="Dash lights and exterior light problem (stablitrac light on and head light out and reduced power issue)"/>
    <s v="Repair van"/>
    <s v="Yes"/>
    <m/>
    <x v="1"/>
    <s v="Yes"/>
    <x v="13"/>
    <s v="Rob &amp; Andrea"/>
    <s v="Not Open On 12.11"/>
    <x v="1"/>
    <x v="1"/>
    <s v="Not Open On 12.11"/>
    <d v="2016-01-11T00:00:00"/>
    <m/>
  </r>
  <r>
    <x v="40"/>
    <n v="37149"/>
    <s v="ROGERS, ADAM"/>
    <s v="AROGERS"/>
    <s v="37149"/>
    <s v="Not-in-TPMS"/>
    <s v="Not-in-TPMS"/>
    <s v="New Rental"/>
    <s v="MAC'S AUTO CARE, 1938 S HIGHLAND AVE, JACKSON TN 38301"/>
    <s v="Several Lights On the Dash"/>
    <s v="Repair van"/>
    <s v="Yes"/>
    <m/>
    <x v="1"/>
    <s v="Yes"/>
    <x v="0"/>
    <e v="#N/A"/>
    <s v="Not Open On 12.11"/>
    <x v="1"/>
    <x v="0"/>
    <s v="Not Open On 12.11"/>
    <s v="EitherNewHire or Termed"/>
    <m/>
  </r>
  <r>
    <x v="40"/>
    <n v="23225"/>
    <s v="SEVREY, JOSHUA"/>
    <s v="JSEVR02"/>
    <s v="23225"/>
    <n v="5175255496"/>
    <s v="023225"/>
    <s v="New Rental"/>
    <s v="Tripp's Collision 2959 WEST MICHIGAN AVENUE JACKSON,MICHIGAN,US 49202"/>
    <s v="No Start and Jump Failed"/>
    <s v="Repair van"/>
    <s v="Yes"/>
    <m/>
    <x v="1"/>
    <s v="Yes"/>
    <x v="18"/>
    <s v="Monica, Cheryl &amp; Machell"/>
    <d v="2025-11-13T00:00:00"/>
    <x v="1"/>
    <x v="1"/>
    <s v="JOSHUA SEVREY"/>
    <d v="2006-05-30T00:00:00"/>
    <m/>
  </r>
  <r>
    <x v="40"/>
    <n v="22606"/>
    <s v="MOISES GARCIAROJAS"/>
    <s v="MGARCI2"/>
    <s v="22606"/>
    <n v="7029691317"/>
    <s v="022606"/>
    <d v="2025-11-04T00:00:00"/>
    <s v="TED WIENS TIRE &amp; AUTOMOTIVE 3352 E FREMONT LAS VEGAS NV 89104"/>
    <s v="Expired plates - Carol Collins is working on this one as it requires a state change from CA to NV."/>
    <s v="Repair van"/>
    <s v="Yes"/>
    <m/>
    <x v="1"/>
    <s v="Yes"/>
    <x v="14"/>
    <s v="Carol &amp; Tasha"/>
    <s v="Not Open On 12.11"/>
    <x v="0"/>
    <x v="1"/>
    <s v="Not Open On 12.11"/>
    <d v="2025-06-29T00:00:00"/>
    <m/>
  </r>
  <r>
    <x v="40"/>
    <n v="36020"/>
    <s v="ANDERSON, CEDRIC"/>
    <s v="CANDER4"/>
    <s v="36020"/>
    <n v="4436241103"/>
    <s v="036020"/>
    <s v="New Rental"/>
    <s v="MYERS AUTO SERVICE, INC., 11710 PIKA DR, WALDORF MD 20602"/>
    <s v="Coolant Leak "/>
    <s v="Repair van"/>
    <s v="Yes"/>
    <m/>
    <x v="1"/>
    <s v="Yes"/>
    <x v="5"/>
    <s v="Monica, Cheryl &amp; Machell"/>
    <d v="2025-11-12T00:00:00"/>
    <x v="1"/>
    <x v="1"/>
    <s v="CEDRIC ANDERSON"/>
    <d v="1986-06-11T00:00:00"/>
    <m/>
  </r>
  <r>
    <x v="40"/>
    <n v="61607"/>
    <s v="MICHEAL PROBST "/>
    <s v="MPROBST"/>
    <s v="61607"/>
    <n v="4809065027"/>
    <s v="061607"/>
    <s v="New Rental"/>
    <s v="4491 E Speedway Blvd, Tucson, AZ 85712"/>
    <s v="Major Oil leak"/>
    <s v="Repair van"/>
    <s v="Yes"/>
    <m/>
    <x v="1"/>
    <s v="Yes"/>
    <x v="23"/>
    <s v="Carol &amp; Tasha"/>
    <d v="2025-11-11T00:00:00"/>
    <x v="1"/>
    <x v="1"/>
    <s v="MICHAEL PROBST"/>
    <d v="2022-10-27T00:00:00"/>
    <m/>
  </r>
  <r>
    <x v="40"/>
    <n v="21557"/>
    <s v="James Chisolm "/>
    <s v="JCHISOL"/>
    <s v="21557"/>
    <n v="6017510718"/>
    <s v="021557"/>
    <s v="New Rental"/>
    <s v="AUTOPORT INC 2725 HWY 39 NORTH MERIDIAN MS 39301"/>
    <s v="Coolant Leak "/>
    <s v="Repair van"/>
    <s v="Yes"/>
    <m/>
    <x v="1"/>
    <s v="Yes"/>
    <x v="7"/>
    <s v="Monica, Cheryl &amp; Machell"/>
    <d v="2025-12-01T00:00:00"/>
    <x v="1"/>
    <x v="1"/>
    <s v="JAMES CHISOLM"/>
    <d v="2024-10-06T00:00:00"/>
    <m/>
  </r>
  <r>
    <x v="40"/>
    <n v="46794"/>
    <s v="COOMER, BOBBY"/>
    <s v="BCOOMER"/>
    <s v="46794"/>
    <n v="2764941026"/>
    <s v="046794"/>
    <s v="New Rental"/>
    <s v="JOE HUDSON'S COLLISION CENTER, 3508 BRISTOL HWY SUITE 10, JOHNSON CITY TN 37601"/>
    <s v="Accident Declined repair"/>
    <s v="Needs new van"/>
    <s v="Yes"/>
    <m/>
    <x v="1"/>
    <s v="Yes"/>
    <x v="4"/>
    <s v="Rob &amp; Andrea"/>
    <s v="Not Open On 12.11"/>
    <x v="1"/>
    <x v="1"/>
    <s v="Not Open On 12.11"/>
    <d v="2024-11-10T00:00:00"/>
    <m/>
  </r>
  <r>
    <x v="40"/>
    <n v="61405"/>
    <s v="BYRD, ALFONSO"/>
    <s v="ABYRD0"/>
    <s v="61405"/>
    <n v="4049800192"/>
    <s v="061405"/>
    <s v="New Rental"/>
    <s v="2609 N Church St, East Point, GA 30344"/>
    <s v="Transmission is slipping"/>
    <s v="Repair van"/>
    <s v="Yes"/>
    <m/>
    <x v="1"/>
    <s v="Yes"/>
    <x v="6"/>
    <s v="Rob &amp; Andrea"/>
    <s v="Not Open On 12.11"/>
    <x v="1"/>
    <x v="0"/>
    <s v="Not Open On 12.11"/>
    <d v="2025-09-14T00:00:00"/>
    <m/>
  </r>
  <r>
    <x v="40"/>
    <n v="61821"/>
    <s v=" Lawrence Varela "/>
    <s v=" Lawrence Varela "/>
    <s v="61821"/>
    <s v="Not-in-TPMS"/>
    <s v="Not-in-TPMS"/>
    <s v="New Rental"/>
    <s v="1149 TAMA LN, SANTA MARIA, CA 93455"/>
    <s v=" overheating possible major coolant leak"/>
    <s v="Repair van"/>
    <s v="Yes"/>
    <m/>
    <x v="1"/>
    <s v="Yes"/>
    <x v="0"/>
    <e v="#N/A"/>
    <s v="Not Open On 12.11"/>
    <x v="1"/>
    <x v="0"/>
    <s v="Not Open On 12.11"/>
    <s v="EitherNewHire or Termed"/>
    <m/>
  </r>
  <r>
    <x v="40"/>
    <n v="46691"/>
    <s v="SINGLETON JR, JAMAL"/>
    <s v="JSINGLE"/>
    <s v="46691"/>
    <n v="3187530054"/>
    <s v="046691"/>
    <d v="2025-10-27T00:00:00"/>
    <s v="This is extension, tech waiting for truck to be delivered"/>
    <s v="new hire"/>
    <s v="Repair van"/>
    <s v="Yes"/>
    <m/>
    <x v="1"/>
    <s v="Yes"/>
    <x v="7"/>
    <s v="Monica, Cheryl &amp; Machell"/>
    <s v="Not Open On 12.11"/>
    <x v="0"/>
    <x v="0"/>
    <s v="Not Open On 12.11"/>
    <d v="2025-10-12T00:00:00"/>
    <m/>
  </r>
  <r>
    <x v="40"/>
    <n v="46896"/>
    <s v="BROWNLEE SR, BRANDON"/>
    <s v="BBROWNL"/>
    <s v="46896"/>
    <n v="6015805334"/>
    <s v="046896"/>
    <s v="New Rental"/>
    <s v="COURTESY MOTORS INC., 6393 HWY 98 WEST, HATTIESBURG MS 39402"/>
    <s v="CHECK ENGINE LIGHT FLASHING AND FEELS LIKE IT IS LOOSING POWER"/>
    <s v="Repair van"/>
    <s v="Yes"/>
    <m/>
    <x v="1"/>
    <s v="Yes"/>
    <x v="7"/>
    <s v="Monica, Cheryl &amp; Machell"/>
    <d v="2025-11-17T00:00:00"/>
    <x v="1"/>
    <x v="1"/>
    <s v="BRANDON BROWNLEE SR"/>
    <d v="2020-05-06T00:00:00"/>
    <m/>
  </r>
  <r>
    <x v="40"/>
    <n v="37046"/>
    <s v="RAY, MARK"/>
    <s v="MRAY0"/>
    <s v="37046"/>
    <n v="8049875468"/>
    <s v="037046"/>
    <s v="New Rental"/>
    <s v="WEST SERVICE CENTER, INC, 904 CAVALIER BLVD, CHESAPEAKE VA 23323"/>
    <s v=" wiring issue "/>
    <s v="Repair van"/>
    <s v="Yes"/>
    <m/>
    <x v="1"/>
    <s v="Yes"/>
    <x v="13"/>
    <s v="Rob &amp; Andrea"/>
    <s v="Not Open On 12.11"/>
    <x v="1"/>
    <x v="1"/>
    <s v="Not Open On 12.11"/>
    <d v="2021-08-12T00:00:00"/>
    <m/>
  </r>
  <r>
    <x v="40"/>
    <n v="46837"/>
    <s v="COVAS, ANTHONY"/>
    <s v="ACOVAS"/>
    <s v="46837"/>
    <n v="3302230142"/>
    <s v="046837"/>
    <s v="New Rental"/>
    <s v="215 BOARDMAN POLAND RD, BOARDMAN, OH 44512"/>
    <s v="cel and no power"/>
    <s v="Repair van"/>
    <s v="Yes"/>
    <m/>
    <x v="1"/>
    <s v="Yes"/>
    <x v="4"/>
    <s v="Rob &amp; Andrea"/>
    <s v="Not Open On 12.11"/>
    <x v="1"/>
    <x v="1"/>
    <s v="Not Open On 12.11"/>
    <d v="2021-08-17T00:00:00"/>
    <m/>
  </r>
  <r>
    <x v="40"/>
    <n v="21365"/>
    <s v="WEBER, TOM"/>
    <s v="TWEBER2"/>
    <s v="21365"/>
    <n v="8166171509"/>
    <s v="021365"/>
    <s v="New Rental"/>
    <s v="BIG O TIRES #25043, 9501 NE 83RD TERRACE, KANSAS CITY MO 64158"/>
    <m/>
    <s v="Repair van"/>
    <s v="Yes"/>
    <m/>
    <x v="1"/>
    <s v="Yes"/>
    <x v="8"/>
    <s v="Rob &amp; Andrea"/>
    <d v="2025-11-13T00:00:00"/>
    <x v="1"/>
    <x v="1"/>
    <s v="TOM WEBER"/>
    <d v="2001-02-07T00:00:00"/>
    <m/>
  </r>
  <r>
    <x v="40"/>
    <n v="23931"/>
    <s v="HOBBS, RYAN"/>
    <s v="RHOBBS2"/>
    <s v="23931"/>
    <n v="7656399092"/>
    <s v="023931"/>
    <s v="New Rental"/>
    <s v="BARRY BUNKER CHEV-CAD, INC., 1307 WABASH AVE, MARION IN 46952"/>
    <s v="Transmission Issue"/>
    <s v="Repair van"/>
    <s v="Yes"/>
    <m/>
    <x v="1"/>
    <s v="Yes"/>
    <x v="17"/>
    <s v="Monica, Cheryl &amp; Machell"/>
    <s v="Not Open On 12.11"/>
    <x v="1"/>
    <x v="1"/>
    <s v="Not Open On 12.11"/>
    <d v="2015-05-11T00:00:00"/>
    <m/>
  </r>
  <r>
    <x v="41"/>
    <n v="37057"/>
    <s v="MATTHEWS, TRENT"/>
    <s v="TMATTHE"/>
    <s v="37057"/>
    <n v="2523632466"/>
    <s v="037057"/>
    <s v="New Rental"/>
    <s v="FIRESTONE COMPLETE AUTO CARE, 1001 N WESLEYAN BLVD, ROCKY MOUNT NC 27804"/>
    <s v="STABILITRAK AND TRAC LIGHTS ON"/>
    <s v="Repair van"/>
    <s v="Yes"/>
    <m/>
    <x v="1"/>
    <s v="Yes"/>
    <x v="13"/>
    <s v="Rob &amp; Andrea"/>
    <d v="2025-12-02T00:00:00"/>
    <x v="1"/>
    <x v="0"/>
    <s v="TRENT MATTHEWS"/>
    <d v="2025-10-05T00:00:00"/>
    <m/>
  </r>
  <r>
    <x v="41"/>
    <n v="61154"/>
    <s v="ROY RAMSEY"/>
    <s v="RRAMSE1"/>
    <s v="61154"/>
    <n v="4092021425"/>
    <s v="061154"/>
    <s v="New Rental"/>
    <s v="MAVIS TIRE EXPRESS SVCS CORP 2488 GULF FWY S LEAGUE CITY, TX, 77573"/>
    <s v="Brakes Grinding after havig a brake job"/>
    <s v="Repair van"/>
    <s v="Yes"/>
    <m/>
    <x v="1"/>
    <s v="Yes"/>
    <x v="19"/>
    <s v="Carol &amp; Tasha"/>
    <s v="Not Open On 12.11"/>
    <x v="1"/>
    <x v="1"/>
    <s v="Not Open On 12.11"/>
    <d v="2018-02-26T00:00:00"/>
    <m/>
  </r>
  <r>
    <x v="41"/>
    <n v="61467"/>
    <s v="LEWIS, HAROLD"/>
    <s v="HLEWIS7"/>
    <s v="61467"/>
    <n v="4058686617"/>
    <s v="061467"/>
    <s v="New Rental"/>
    <s v="Hibdon Tires Plus 5720 Tinker Diagonal, Oklahoma City, OK 73110"/>
    <s v="COOLANT LEAKING &amp; BRAKES ARE GRINDING"/>
    <s v="Repair van"/>
    <s v="Yes"/>
    <m/>
    <x v="1"/>
    <s v="Yes"/>
    <x v="8"/>
    <s v="Rob &amp; Andrea"/>
    <d v="2025-11-12T00:00:00"/>
    <x v="1"/>
    <x v="1"/>
    <s v="HAROLD LEWIS"/>
    <d v="1984-06-04T00:00:00"/>
    <m/>
  </r>
  <r>
    <x v="41"/>
    <n v="37039"/>
    <s v="PERRY, TRON"/>
    <s v="TPERRY"/>
    <s v="37039"/>
    <n v="7573324167"/>
    <s v="037039"/>
    <s v="New Rental"/>
    <s v="TREADQUARTERS 1101 N MAIN ST SUFFOLK VA 23434"/>
    <s v="NO START. NO POWER. BATTERY REPLACEMENT ISSUE."/>
    <s v="Repair van"/>
    <s v="Yes"/>
    <m/>
    <x v="1"/>
    <s v="Yes"/>
    <x v="13"/>
    <s v="Rob &amp; Andrea"/>
    <s v="Not Open On 12.11"/>
    <x v="1"/>
    <x v="0"/>
    <s v="Not Open On 12.11"/>
    <d v="2025-10-19T00:00:00"/>
    <m/>
  </r>
  <r>
    <x v="41"/>
    <n v="23692"/>
    <s v="CHAVEZ, MARK"/>
    <s v="MCHAVE0"/>
    <s v="23692"/>
    <n v="6266630527"/>
    <s v="023692"/>
    <s v="New Rental"/>
    <s v="COVINA HILLS CHEVROLET, 635 S CITRUS AVE, COVINA CA 917233416"/>
    <s v="TRACTION CONTROL LIGHT, CEL ON LOOSES POWER"/>
    <s v="Repair van"/>
    <s v="Yes"/>
    <m/>
    <x v="1"/>
    <s v="Yes"/>
    <x v="3"/>
    <s v="Carol &amp; Tasha"/>
    <s v="Not Open On 12.11"/>
    <x v="1"/>
    <x v="1"/>
    <s v="Not Open On 12.11"/>
    <d v="2017-10-16T00:00:00"/>
    <m/>
  </r>
  <r>
    <x v="41"/>
    <n v="47389"/>
    <s v="WILLIAM ADAMS"/>
    <s v="WADAMS0"/>
    <s v="47389"/>
    <n v="3346550144"/>
    <s v="047389"/>
    <s v="New Rental"/>
    <s v="Tech waiting for van to arrive"/>
    <s v="New Hire"/>
    <s v="Awaiting Van"/>
    <s v="Yes"/>
    <m/>
    <x v="1"/>
    <s v="Yes"/>
    <x v="6"/>
    <s v="Rob &amp; Andrea"/>
    <d v="2025-11-12T00:00:00"/>
    <x v="1"/>
    <x v="0"/>
    <s v="WILLIAM ADAMS"/>
    <d v="2025-11-09T00:00:00"/>
    <m/>
  </r>
  <r>
    <x v="41"/>
    <n v="36860"/>
    <s v="ROWAN, GARY"/>
    <s v="GROWAN1"/>
    <s v="36860"/>
    <n v="6192773047"/>
    <s v="036860"/>
    <s v="New Rental"/>
    <s v="OIL CHANGER, 906 FLATCHER PKWY, EL CAJON CA 92020"/>
    <s v="Accidental Vehicle. / PREVENTIVE MAINTENANCE &amp; OIL CHANGE"/>
    <s v="Repair van / CLAIM NUMBER:- 1737939"/>
    <s v="Yes"/>
    <m/>
    <x v="1"/>
    <s v="Yes"/>
    <x v="23"/>
    <s v="Carol &amp; Tasha"/>
    <s v="Not Open On 12.11"/>
    <x v="1"/>
    <x v="1"/>
    <s v="Not Open On 12.11"/>
    <d v="1984-03-20T00:00:00"/>
    <m/>
  </r>
  <r>
    <x v="41"/>
    <n v="46259"/>
    <s v="SALINAS, SERGIO"/>
    <s v="SSALINA"/>
    <s v="46259"/>
    <n v="9724826682"/>
    <s v="046259"/>
    <s v="New Rental"/>
    <s v="Pep Boys Auto Service &amp; Tires 2317 N GALLOWAY AVE, MESQUITE, TX 75150"/>
    <s v="Power Steering Leaked Out"/>
    <s v="Repair van"/>
    <s v="Yes"/>
    <m/>
    <x v="1"/>
    <s v="Yes"/>
    <x v="15"/>
    <s v="Carol &amp; Tasha"/>
    <s v="Not Open On 12.11"/>
    <x v="1"/>
    <x v="1"/>
    <s v="Not Open On 12.11"/>
    <d v="2021-11-04T00:00:00"/>
    <m/>
  </r>
  <r>
    <x v="41"/>
    <n v="21182"/>
    <s v="Mathew Husta "/>
    <s v="MHUSTA"/>
    <s v="21182"/>
    <n v="3056840011"/>
    <s v="021182"/>
    <s v="New Rental"/>
    <s v="PEP BOYS 295 NE 167TH STREET NORTH MIAMI BEACH FL 33162"/>
    <s v="New Hire  /  BATTERY TEST, VISUAL STEERING/SUSPENSION CHECK"/>
    <s v="Awaiting Van / Repair Van - This vehicle should be completed at 2:30 PM on 11/12 - Jen is arranging for Uber to take tech to shop"/>
    <s v="Yes"/>
    <m/>
    <x v="0"/>
    <m/>
    <x v="9"/>
    <s v="Rob &amp; Andrea"/>
    <s v="Not Open On 12.11"/>
    <x v="1"/>
    <x v="0"/>
    <s v="Not Open On 12.11"/>
    <d v="2025-11-09T00:00:00"/>
    <m/>
  </r>
  <r>
    <x v="41"/>
    <n v="46138"/>
    <s v="DEAN, JESSUP"/>
    <s v="JDEAN"/>
    <s v="46138"/>
    <n v="7342191357"/>
    <s v="046138"/>
    <s v="New Rental"/>
    <s v="NEW ROADS GARAGE, 3170 WASHTENAW AVE, ANN ARBOR MI 48104"/>
    <s v="knocking noise on turns."/>
    <s v="Repair van"/>
    <s v="Yes"/>
    <m/>
    <x v="1"/>
    <s v="Yes"/>
    <x v="25"/>
    <s v="Monica, Cheryl &amp; Machell"/>
    <s v="Not Open On 12.11"/>
    <x v="1"/>
    <x v="1"/>
    <s v="Not Open On 12.11"/>
    <d v="2021-06-10T00:00:00"/>
    <m/>
  </r>
  <r>
    <x v="41"/>
    <n v="47075"/>
    <s v="LICATA, PATRICK"/>
    <s v="PLICAT"/>
    <s v="47075"/>
    <n v="5855539664"/>
    <s v="047075"/>
    <s v="New Rental"/>
    <s v=" PEP BOYS 1375 MARKET PLACE HENRIETTA NY 14623"/>
    <s v="BRAKES, CEL FLASHING, HOOD IS RUSTING AWAY, TIRE LEAK, WIPERS"/>
    <s v="Repair van"/>
    <s v="Yes"/>
    <m/>
    <x v="1"/>
    <s v="Yes"/>
    <x v="22"/>
    <s v="Rob &amp; Andrea"/>
    <d v="2025-11-13T00:00:00"/>
    <x v="1"/>
    <x v="1"/>
    <s v="PATRICK LICATA"/>
    <d v="2001-12-30T00:00:00"/>
    <m/>
  </r>
  <r>
    <x v="41"/>
    <n v="46599"/>
    <s v="Felix Bogopolsky"/>
    <s v="FBOGOPO"/>
    <s v="46599"/>
    <n v="7323510103"/>
    <s v="046599"/>
    <d v="2025-10-23T00:00:00"/>
    <s v="PEP BOYS 518 OLD POST RD EDISON NJ 08817"/>
    <s v="Transmission Issue"/>
    <s v="Repair van"/>
    <s v="Yes"/>
    <m/>
    <x v="1"/>
    <s v="Yes"/>
    <x v="16"/>
    <s v="Rob &amp; Andrea"/>
    <s v="Not Open On 12.11"/>
    <x v="0"/>
    <x v="1"/>
    <s v="Not Open On 12.11"/>
    <d v="2006-12-02T00:00:00"/>
    <m/>
  </r>
  <r>
    <x v="42"/>
    <n v="61522"/>
    <s v="MARTIN PERALTA"/>
    <s v="MPERAL2"/>
    <s v="61522"/>
    <n v="6262058807"/>
    <s v="061522"/>
    <s v="New Rental"/>
    <s v="PEP BOYS 1540 E AMAR RD WEST COVINA CA 91792"/>
    <s v="Van getting water pump and a tire replaced on top of regular maintenace while there / Work is approved and in progress / eta 2 to 3 days"/>
    <s v="Repair Van"/>
    <s v="Yes"/>
    <m/>
    <x v="1"/>
    <s v="Yes"/>
    <x v="3"/>
    <s v="Carol &amp; Tasha"/>
    <s v="Not Open On 12.11"/>
    <x v="1"/>
    <x v="1"/>
    <s v="Not Open On 12.11"/>
    <d v="2019-06-12T00:00:00"/>
    <m/>
  </r>
  <r>
    <x v="42"/>
    <n v="36386"/>
    <s v="VTUIOFU"/>
    <s v="VTUIOFU"/>
    <s v="36386"/>
    <n v="4016635037"/>
    <s v="036386"/>
    <d v="2025-11-06T00:00:00"/>
    <s v="SULLIVAN TIRE CO INC, 387 COMMON ST, BRAINTREE MA 02184"/>
    <s v="MAJOR OIL LEAK"/>
    <s v="Repair van"/>
    <s v="Yes"/>
    <m/>
    <x v="1"/>
    <s v="Yes"/>
    <x v="22"/>
    <s v="Rob &amp; Andrea"/>
    <d v="2025-12-10T00:00:00"/>
    <x v="0"/>
    <x v="0"/>
    <s v="V-DAL TUIOFU"/>
    <d v="2025-10-26T00:00:00"/>
    <m/>
  </r>
  <r>
    <x v="42"/>
    <n v="37275"/>
    <s v="COOPER, LUTHER"/>
    <s v="LERBYCO"/>
    <s v="37275"/>
    <n v="2058642855"/>
    <s v="037275"/>
    <s v="New Rental"/>
    <s v="EXPRESS OIL CHANGE, 737 3RD AVE W, BIRMINGHAM AL 35204"/>
    <s v="LECTRICAL ISSUES. NO HEADLIGHTS. MAKES VAN GLITCH OUT. MAKES VEHICLE STUTTER. NO HEAT AND AIR."/>
    <s v="Repair Van"/>
    <s v="Yes"/>
    <m/>
    <x v="1"/>
    <s v="Yes"/>
    <x v="6"/>
    <s v="Rob &amp; Andrea"/>
    <d v="2025-11-13T00:00:00"/>
    <x v="1"/>
    <x v="1"/>
    <s v="LUTHER ERBY COOPER"/>
    <d v="2023-04-16T00:00:00"/>
    <m/>
  </r>
  <r>
    <x v="42"/>
    <n v="61225"/>
    <s v="RODRIGUEZ-SEPULVEDA, RAYMOND"/>
    <s v="RRODR47"/>
    <s v="61225"/>
    <n v="3214661078"/>
    <s v="061225"/>
    <d v="2025-10-01T00:00:00"/>
    <s v="PEP BOYS, 1090 N COURTENAY PKWY, MERRITT ISLAND FL 32953"/>
    <s v="Rental Extension Request"/>
    <s v="Tech wants to extend the rental - when will truck be repaired?"/>
    <s v="Yes"/>
    <m/>
    <x v="0"/>
    <m/>
    <x v="9"/>
    <s v="Rob &amp; Andrea"/>
    <s v="Not Open On 12.11"/>
    <x v="0"/>
    <x v="1"/>
    <s v="Not Open On 12.11"/>
    <d v="2024-01-12T00:00:00"/>
    <m/>
  </r>
  <r>
    <x v="42"/>
    <n v="23352"/>
    <s v="HULL, TAMETRIOUS"/>
    <s v="THULL"/>
    <s v="23352"/>
    <n v="6307681037"/>
    <s v="023352"/>
    <s v="New Rental"/>
    <s v="PEP BOYS 620 N GREENBAY RD WAUKEGAN IL 60085"/>
    <s v="ON ACCELERATION THE VEHICLE WILL HESITATE TO UPSHIFT"/>
    <s v="Repair Van"/>
    <s v="Yes"/>
    <m/>
    <x v="1"/>
    <s v="Yes"/>
    <x v="1"/>
    <s v="Monica, Cheryl &amp; Machell"/>
    <s v="Not Open On 12.11"/>
    <x v="1"/>
    <x v="0"/>
    <s v="Not Open On 12.11"/>
    <d v="2025-10-26T00:00:00"/>
    <m/>
  </r>
  <r>
    <x v="42"/>
    <n v="61457"/>
    <s v="ARTHUR, RANSFORD"/>
    <s v="RARTHU1"/>
    <s v="61457"/>
    <n v="3012227235"/>
    <s v="061457"/>
    <s v="New Rental"/>
    <s v="PEP BOYS 6825 ANNAPOLIS RD LANDOVER HILLS MD 20784"/>
    <s v="THE HEAT IS NOT WORKING"/>
    <s v="Repair Van"/>
    <s v="Yes"/>
    <m/>
    <x v="1"/>
    <s v="Yes"/>
    <x v="5"/>
    <s v="Monica, Cheryl &amp; Machell"/>
    <s v="Not Open On 12.11"/>
    <x v="1"/>
    <x v="1"/>
    <s v="Not Open On 12.11"/>
    <d v="2017-05-08T00:00:00"/>
    <m/>
  </r>
  <r>
    <x v="42"/>
    <n v="23261"/>
    <s v="HARIS, MOHAMMAD"/>
    <s v="MHARIS"/>
    <s v="23261"/>
    <n v="9165265144"/>
    <s v="023261"/>
    <d v="2025-11-06T00:00:00"/>
    <s v="PEP BOYS 2500 ARDEN WAY-UNIT #101 SACRAMENTO CA 95825"/>
    <s v="Trans issue"/>
    <s v="Repair Van"/>
    <s v="Yes"/>
    <m/>
    <x v="1"/>
    <s v="Yes"/>
    <x v="10"/>
    <s v="Carol &amp; Tasha"/>
    <s v="Not Open On 12.11"/>
    <x v="0"/>
    <x v="1"/>
    <s v="Not Open On 12.11"/>
    <d v="2018-09-12T00:00:00"/>
    <m/>
  </r>
  <r>
    <x v="42"/>
    <n v="46559"/>
    <s v="GARDNER, WILLIAM"/>
    <s v="WGARDNE"/>
    <s v="46559"/>
    <n v="9209617156"/>
    <s v="046559"/>
    <s v="New Rental"/>
    <s v="FIRESTONE COMPLETE AUTO CARE, 5736 BECKLEY RD, BATTLE CREEK MI 49015"/>
    <s v="New Hire"/>
    <s v="AWAITING HIS VEHICLE"/>
    <s v="Yes"/>
    <m/>
    <x v="1"/>
    <s v="Yes"/>
    <x v="1"/>
    <s v="Monica, Cheryl &amp; Machell"/>
    <s v="Not Open On 12.11"/>
    <x v="1"/>
    <x v="0"/>
    <s v="Not Open On 12.11"/>
    <d v="2025-11-02T00:00:00"/>
    <m/>
  </r>
  <r>
    <x v="42"/>
    <n v="21144"/>
    <s v="BANUELOS-MARTINEZ, ESTEBAN"/>
    <s v="EBANUEL"/>
    <s v="21144"/>
    <n v="5597685143"/>
    <s v="021144"/>
    <s v="New Rental"/>
    <s v="FIRESTONE COMPLETE AUTO CARE 6512 N BLACKSTONE AVE FRESNO CA 93710"/>
    <s v="CEL ON AND THEFT LIGHT ON. NOISE COMING FROM THE ENGINE"/>
    <s v="Repair Van"/>
    <s v="Yes"/>
    <m/>
    <x v="1"/>
    <s v="Yes"/>
    <x v="14"/>
    <s v="Carol &amp; Tasha"/>
    <d v="2025-11-13T00:00:00"/>
    <x v="1"/>
    <x v="1"/>
    <s v="ESTEBAN BANUELOS-MARTINEZ"/>
    <d v="2024-08-25T00:00:00"/>
    <m/>
  </r>
  <r>
    <x v="42"/>
    <n v="61472"/>
    <s v="ABBOTT, DARRELL"/>
    <s v="DABBOTT"/>
    <s v="61472"/>
    <n v="4028080016"/>
    <s v="061472"/>
    <s v="New Rental"/>
    <s v="FIRESTONE COMPLETE AUTO CARE, 566 W MAIN ST, NORMAN OK 73069"/>
    <s v="CEL ON - RUNNING ROUGH - TPMS LIGHT ON - LOF"/>
    <s v="Repair Van"/>
    <s v="Yes"/>
    <m/>
    <x v="1"/>
    <s v="Yes"/>
    <x v="21"/>
    <s v="Monica, Cheryl &amp; Machell"/>
    <s v="Not Open On 12.11"/>
    <x v="1"/>
    <x v="0"/>
    <s v="Not Open On 12.11"/>
    <d v="2025-10-19T00:00:00"/>
    <m/>
  </r>
  <r>
    <x v="42"/>
    <n v="36568"/>
    <s v="SOTELO, LUIS"/>
    <s v="LSOTELO"/>
    <s v="36568"/>
    <n v="7606410778"/>
    <s v="036568"/>
    <s v="New Rental"/>
    <s v="82323 CA-111, INDIO, CA 92201"/>
    <s v="vehicle was overheating"/>
    <s v="Repair Van"/>
    <s v="Yes"/>
    <m/>
    <x v="1"/>
    <s v="Yes"/>
    <x v="23"/>
    <s v="Carol &amp; Tasha"/>
    <d v="2025-11-13T00:00:00"/>
    <x v="1"/>
    <x v="1"/>
    <s v="LUIS SOTELO"/>
    <d v="2025-08-31T00:00:00"/>
    <m/>
  </r>
  <r>
    <x v="42"/>
    <n v="46688"/>
    <s v="ARRINGTON, JOHN"/>
    <s v="JARRING"/>
    <s v="46688"/>
    <n v="5016170796"/>
    <s v="046688"/>
    <s v="New Rental"/>
    <s v="MIDAS AUTOSERVICE AND TIRES, 4536 CENTRAL AVE, HOT SPRINGS AR 71913"/>
    <s v="POWER ISSUES"/>
    <s v="Repair Van"/>
    <s v="Yes"/>
    <m/>
    <x v="1"/>
    <s v="Yes"/>
    <x v="7"/>
    <s v="Monica, Cheryl &amp; Machell"/>
    <d v="2025-12-05T00:00:00"/>
    <x v="1"/>
    <x v="1"/>
    <s v="JOHN ARRINGTON"/>
    <d v="2024-05-05T00:00:00"/>
    <m/>
  </r>
  <r>
    <x v="42"/>
    <n v="46369"/>
    <s v="WILLIAMS, PATRICK"/>
    <s v="PWILL50"/>
    <s v="46369"/>
    <n v="4099375037"/>
    <s v="046369"/>
    <s v="New Rental"/>
    <s v="2310 CALDER AVE, BEAUMONT, TX 77702, USA;"/>
    <s v="engine, now leaking oil/fluid."/>
    <s v="Repair Van"/>
    <s v="Yes"/>
    <m/>
    <x v="1"/>
    <s v="Yes"/>
    <x v="19"/>
    <s v="Carol &amp; Tasha"/>
    <s v="Not Open On 12.11"/>
    <x v="1"/>
    <x v="1"/>
    <s v="Not Open On 12.11"/>
    <d v="1997-03-24T00:00:00"/>
    <m/>
  </r>
  <r>
    <x v="42"/>
    <n v="36315"/>
    <s v="PEREZ, LUIS"/>
    <s v="LPEREZ"/>
    <s v="36315"/>
    <n v="9413100595"/>
    <s v="036315"/>
    <s v="New Rental"/>
    <s v="PEP BOYS, 2303 CORTEZ RD, BRADENTON FL 34207"/>
    <s v="dirty, smells like cigarettes, driver seat has a hole, sliding door is inop."/>
    <s v="Repair Van"/>
    <s v="Yes"/>
    <m/>
    <x v="1"/>
    <s v="Yes"/>
    <x v="9"/>
    <s v="Rob &amp; Andrea"/>
    <d v="2025-11-14T00:00:00"/>
    <x v="1"/>
    <x v="1"/>
    <s v="LUIS PEREZ"/>
    <d v="2023-01-05T00:00:00"/>
    <m/>
  </r>
  <r>
    <x v="42"/>
    <n v="46586"/>
    <s v="Angel Correa"/>
    <s v="ACORRE"/>
    <s v="46586"/>
    <n v="4845613975"/>
    <s v="046586"/>
    <s v="New Rental"/>
    <s v="PEP BOYS 1610 STEFKO BLVD BETHLEHEM PA 18017"/>
    <s v="RATTLE/KNOCKING NOISE WHEN DRIVING (SOUND COMING FROM TRANSMISSION"/>
    <s v="Repair Van"/>
    <s v="Yes"/>
    <m/>
    <x v="1"/>
    <s v="Yes"/>
    <x v="16"/>
    <s v="Rob &amp; Andrea"/>
    <s v="Not Open On 12.11"/>
    <x v="1"/>
    <x v="1"/>
    <s v="Not Open On 12.11"/>
    <d v="1990-09-06T00:00:00"/>
    <m/>
  </r>
  <r>
    <x v="42"/>
    <n v="46677"/>
    <s v="PINK, DWIGHT"/>
    <s v="DPINK2"/>
    <s v="46677"/>
    <n v="5619005962"/>
    <s v="046677"/>
    <s v="New Rental"/>
    <s v="PEP BOYS, 800 N MILITARY TRL, W PALM BEACH FL 33406"/>
    <s v="AWAITING A FUSE BLOCK AND HARNESS"/>
    <s v="Repair Van"/>
    <s v="Yes"/>
    <m/>
    <x v="1"/>
    <s v="Yes"/>
    <x v="9"/>
    <s v="Rob &amp; Andrea"/>
    <d v="2025-11-14T00:00:00"/>
    <x v="1"/>
    <x v="1"/>
    <s v="DWIGHT PINK"/>
    <d v="2001-04-02T00:00:00"/>
    <m/>
  </r>
  <r>
    <x v="42"/>
    <n v="36207"/>
    <s v="WALI, MUHAMMAD BILAL"/>
    <s v="MWALI0"/>
    <s v="36207"/>
    <n v="3017285405"/>
    <s v="036207"/>
    <s v="New Rental"/>
    <s v="Tech dropped van off at PEP BOYS,  6825 Annapolis Rd, Hyuattsville, MD 20784. PEP Boys is sending it to dealer."/>
    <s v="There is issue with ignition system"/>
    <s v="Repair Van"/>
    <s v="Yes"/>
    <m/>
    <x v="1"/>
    <s v="Yes"/>
    <x v="5"/>
    <s v="Monica, Cheryl &amp; Machell"/>
    <d v="2025-12-01T00:00:00"/>
    <x v="1"/>
    <x v="0"/>
    <s v="MUHAMMAD BILAL WALI"/>
    <d v="2025-10-26T00:00:00"/>
    <m/>
  </r>
  <r>
    <x v="42"/>
    <n v="23571"/>
    <s v="Sean Johnson "/>
    <s v="SJOHNSO"/>
    <m/>
    <n v="3098682983"/>
    <s v="023571"/>
    <s v="New Rental"/>
    <s v="POMP'S TIRE, 4101 S 42ND ST, KANSAS CITY KS 66106"/>
    <s v="New Hire"/>
    <s v="Van needs transport"/>
    <s v="Yes"/>
    <m/>
    <x v="1"/>
    <s v="Yes"/>
    <x v="17"/>
    <s v="Monica, Cheryl &amp; Machell"/>
    <d v="2025-11-21T00:00:00"/>
    <x v="1"/>
    <x v="0"/>
    <s v="SEAN JOHNSON"/>
    <d v="2025-11-02T00:00:00"/>
    <m/>
  </r>
  <r>
    <x v="42"/>
    <n v="46987"/>
    <s v="HARRIS, JIMMY"/>
    <s v="JHARR48"/>
    <s v="46987"/>
    <n v="8438555508"/>
    <s v="046987"/>
    <s v="New Rental"/>
    <s v="1039 US-501, CONWAY, SC 29526,"/>
    <s v="ENGINE REDUCE POWER, SHUTS OFF ON DRIVER"/>
    <s v="Repair Van"/>
    <s v="Yes"/>
    <m/>
    <x v="1"/>
    <s v="Yes"/>
    <x v="13"/>
    <s v="Rob &amp; Andrea"/>
    <s v="Not Open On 12.11"/>
    <x v="1"/>
    <x v="1"/>
    <s v="Not Open On 12.11"/>
    <d v="2016-03-07T00:00:00"/>
    <m/>
  </r>
  <r>
    <x v="42"/>
    <n v="61751"/>
    <s v="Jerel Harness"/>
    <s v="JHARNES"/>
    <s v="61751"/>
    <n v="8156563147"/>
    <s v="061751"/>
    <s v="New Rental"/>
    <s v="PEP BOYS 1824 W JEFFERSON ST, JOLIET, IL 60435"/>
    <s v="Leaking coolant and overheated"/>
    <s v="Repair Van"/>
    <s v="Yes"/>
    <m/>
    <x v="1"/>
    <s v="Yes"/>
    <x v="1"/>
    <s v="Monica, Cheryl &amp; Machell"/>
    <s v="Not Open On 12.11"/>
    <x v="1"/>
    <x v="1"/>
    <s v="Not Open On 12.11"/>
    <d v="1986-08-22T00:00:00"/>
    <m/>
  </r>
  <r>
    <x v="43"/>
    <n v="22325"/>
    <s v="Ethmane Mohamed Vall"/>
    <s v="EMOHAME"/>
    <s v="22325"/>
    <n v="3103439294"/>
    <s v="022325"/>
    <s v="New Rental"/>
    <s v="PEP BOYS 14207 ROSECRANS AVE LA MIRADA CA 90638"/>
    <s v="Transmission"/>
    <s v="Repair Van"/>
    <s v="Yes"/>
    <m/>
    <x v="1"/>
    <s v="Yes"/>
    <x v="3"/>
    <s v="Carol &amp; Tasha"/>
    <d v="2025-11-14T00:00:00"/>
    <x v="1"/>
    <x v="1"/>
    <s v="ETHMANE MOHAMED VALL"/>
    <d v="2019-05-08T00:00:00"/>
    <m/>
  </r>
  <r>
    <x v="43"/>
    <n v="46643"/>
    <s v="DELROY WHITE "/>
    <s v="DWHITE"/>
    <s v="46643"/>
    <n v="5618843605"/>
    <s v="046643"/>
    <s v="New Rental"/>
    <s v="FIRESTONE COMPLETE AUTO CARE 3810 JOG RD GREENACRES FL 33467"/>
    <s v="Vehicle shut off when driving, states he smelled burning smell."/>
    <s v="Repair Van"/>
    <s v="Yes"/>
    <m/>
    <x v="1"/>
    <s v="Yes"/>
    <x v="9"/>
    <s v="Rob &amp; Andrea"/>
    <d v="2025-11-14T00:00:00"/>
    <x v="1"/>
    <x v="1"/>
    <s v="DELROY WHITE"/>
    <d v="2023-07-30T00:00:00"/>
    <m/>
  </r>
  <r>
    <x v="43"/>
    <n v="61029"/>
    <s v="ARBEN BEJTE"/>
    <s v="ABEJTE"/>
    <s v="61029"/>
    <n v="7816002093"/>
    <s v="061029"/>
    <s v="New Rental"/>
    <s v="SULLIVAN TIRE, 126 PLAISTOW RD, PLAISTOW NH 03865"/>
    <s v="&quot;LEAKING TIRE AND A COMPLAINT OF NOISE AND VIBRATION&quot;"/>
    <s v="Repair Van van wont be ready until after 2pm "/>
    <m/>
    <m/>
    <x v="3"/>
    <m/>
    <x v="22"/>
    <s v="Rob &amp; Andrea"/>
    <s v="Not Open On 12.11"/>
    <x v="1"/>
    <x v="1"/>
    <s v="Not Open On 12.11"/>
    <d v="2013-05-02T00:00:00"/>
    <m/>
  </r>
  <r>
    <x v="43"/>
    <n v="47291"/>
    <s v="WICKLANDER, SEAN"/>
    <s v="SWICKLA"/>
    <s v="47291"/>
    <n v="7154922473"/>
    <s v="047291"/>
    <d v="2025-10-20T00:00:00"/>
    <s v="610 IRVINE ST (SH), CHIPPEWA FALLS, WI, 54729"/>
    <s v="Declined repair $6007 287k miles"/>
    <s v="Rental extension requested by Tech. Tim do we want to revisit the decline?"/>
    <s v="Yes"/>
    <m/>
    <x v="1"/>
    <s v="Yes"/>
    <x v="21"/>
    <s v="Monica, Cheryl &amp; Machell"/>
    <d v="2025-08-26T00:00:00"/>
    <x v="0"/>
    <x v="1"/>
    <s v="SEAN WICKLANDER"/>
    <d v="2022-12-01T00:00:00"/>
    <m/>
  </r>
  <r>
    <x v="43"/>
    <n v="36405"/>
    <s v="Toshiro Romero "/>
    <s v="TROMERO"/>
    <s v="36405"/>
    <n v="6314522363"/>
    <s v="036405"/>
    <s v="New Rental"/>
    <s v="PEP BOYS 1846 5TH AVE BRENTWOOD, NY, 11717"/>
    <s v="brakes grinding"/>
    <s v="Repair Van"/>
    <s v="Yes"/>
    <m/>
    <x v="1"/>
    <s v="Yes"/>
    <x v="12"/>
    <s v="Rob &amp; Andrea"/>
    <s v="Not Open On 12.11"/>
    <x v="1"/>
    <x v="1"/>
    <s v="Not Open On 12.11"/>
    <d v="2025-07-13T00:00:00"/>
    <m/>
  </r>
  <r>
    <x v="43"/>
    <n v="24114"/>
    <s v="Sean Kelly"/>
    <s v="SKELLY0"/>
    <s v="24114"/>
    <n v="5138148753"/>
    <s v="024114"/>
    <s v="New Rental"/>
    <s v="FIRESTONE COMPLETE AUTO CARE, 4625 EASTGATE BLVD, CINCINNATI OH 45245"/>
    <s v="DASH CLUSTER IN INOP"/>
    <s v="Repair Van"/>
    <s v="Yes"/>
    <m/>
    <x v="1"/>
    <s v="Yes"/>
    <x v="4"/>
    <s v="Rob &amp; Andrea"/>
    <d v="2025-11-14T00:00:00"/>
    <x v="1"/>
    <x v="1"/>
    <s v="SEAN KELLY"/>
    <d v="2022-05-18T00:00:00"/>
    <m/>
  </r>
  <r>
    <x v="43"/>
    <n v="46210"/>
    <s v="Brandon Webb"/>
    <s v="BWEBB4"/>
    <s v="46210"/>
    <n v="5122281385"/>
    <s v="046210"/>
    <s v="New Rental"/>
    <s v="Chevrolet Buick Marble Falls, 2301 N U.S. Hwy 281, Marble Falls, TX 78654"/>
    <s v="brakes are grinding &amp; has a noise from the engine area"/>
    <s v="Repair Van"/>
    <s v="Yes"/>
    <m/>
    <x v="1"/>
    <s v="Yes"/>
    <x v="2"/>
    <s v="Carol &amp; Tasha"/>
    <d v="2025-12-01T00:00:00"/>
    <x v="1"/>
    <x v="1"/>
    <s v="BRANDON WEBB"/>
    <d v="2018-12-26T00:00:00"/>
    <m/>
  </r>
  <r>
    <x v="43"/>
    <n v="24107"/>
    <s v="LYLE, DONAVON"/>
    <s v="DLYLE0"/>
    <s v="24107"/>
    <n v="2813844583"/>
    <s v="024107"/>
    <s v="New Rental"/>
    <s v="PEP BOYS, 10275 N FRWY, HOUSTON TX 77037"/>
    <s v="Wobble and BRAKE NOISE Issue"/>
    <s v="Repair Van"/>
    <s v="Yes"/>
    <m/>
    <x v="1"/>
    <s v="Yes"/>
    <x v="19"/>
    <s v="Carol &amp; Tasha"/>
    <s v="Not Open On 12.11"/>
    <x v="1"/>
    <x v="1"/>
    <s v="Not Open On 12.11"/>
    <d v="2023-10-08T00:00:00"/>
    <m/>
  </r>
  <r>
    <x v="43"/>
    <n v="46174"/>
    <s v="Vadislav Tavyanskyy"/>
    <s v="VTAVYAN"/>
    <s v="46174"/>
    <n v="5635790206"/>
    <s v="061063"/>
    <d v="2025-10-16T00:00:00"/>
    <s v="GOSCH FORD OF TEMECULA 26895 YNEZ RD TEMECULA CA 92591"/>
    <s v="New Hire"/>
    <m/>
    <s v="Yes"/>
    <m/>
    <x v="1"/>
    <s v="Yes"/>
    <x v="1"/>
    <s v="Monica, Cheryl &amp; Machell"/>
    <s v="Not Open On 12.11"/>
    <x v="0"/>
    <x v="1"/>
    <s v="Not Open On 12.11"/>
    <d v="2025-08-03T00:00:00"/>
    <m/>
  </r>
  <r>
    <x v="43"/>
    <n v="21180"/>
    <s v="MIRANDA GOMEZ, CESAR"/>
    <s v="CMIRAND"/>
    <s v="21180"/>
    <n v="2404831317"/>
    <s v="021180"/>
    <s v="New Rental"/>
    <s v="FIRESTONE COMPLETE AUTO CARE, 131 S FRANKLIN ST, CHAMBERSBURG PA 17201"/>
    <s v="CUTTING OFF WHILE DRIVING"/>
    <s v="Repair Van"/>
    <s v="Yes"/>
    <m/>
    <x v="1"/>
    <s v="Yes"/>
    <x v="5"/>
    <s v="Monica, Cheryl &amp; Machell"/>
    <d v="2025-11-14T00:00:00"/>
    <x v="1"/>
    <x v="1"/>
    <s v="CESAR MIRANDA GOMEZ"/>
    <d v="2024-02-11T00:00:00"/>
    <m/>
  </r>
  <r>
    <x v="43"/>
    <n v="36605"/>
    <s v="MUDGETT, JOSHUA"/>
    <s v="JMUDGET"/>
    <s v="36605"/>
    <n v="7156062268"/>
    <s v="036605"/>
    <s v="New Rental"/>
    <s v="PARSONS OF EAGLE RIVER INC., PO BOX 2500, EAGLE RIVER WI 54521"/>
    <s v="Heater Inoperative /  HEAT NOT WORKING PROPERLY"/>
    <s v="Repair Van"/>
    <s v="Yes"/>
    <m/>
    <x v="1"/>
    <s v="Yes"/>
    <x v="1"/>
    <s v="Monica, Cheryl &amp; Machell"/>
    <s v="Not Open On 12.11"/>
    <x v="1"/>
    <x v="1"/>
    <s v="Not Open On 12.11"/>
    <d v="2023-03-16T00:00:00"/>
    <m/>
  </r>
  <r>
    <x v="43"/>
    <n v="36280"/>
    <s v="LAMBERT, GREGORY"/>
    <s v="GLAMBE0"/>
    <s v="36280"/>
    <n v="3363413808"/>
    <s v="036280"/>
    <s v="New Rental"/>
    <s v="FIRESTONE COMPLETE AUTO CARE, 2743 REYNOLDA RD, WINSTON-SALEM NC 27106"/>
    <s v="Oil pressure issue with unit and very intermittent starting issue."/>
    <s v="Repair Van"/>
    <s v="Yes"/>
    <m/>
    <x v="1"/>
    <s v="Yes"/>
    <x v="13"/>
    <s v="Rob &amp; Andrea"/>
    <s v="Not Open On 12.11"/>
    <x v="1"/>
    <x v="1"/>
    <s v="Not Open On 12.11"/>
    <d v="2019-05-22T00:00:00"/>
    <m/>
  </r>
  <r>
    <x v="43"/>
    <n v="61847"/>
    <s v="SPRAGUE, TYLER"/>
    <s v="TSPRAG3"/>
    <s v="61847"/>
    <n v="5856486164"/>
    <s v="061847"/>
    <s v="New Rental"/>
    <s v="DELACY FORD INC., 3061 TRANSIT ROAD, ELMA NY 14059"/>
    <s v="Vehicle is in limp mode and barley move"/>
    <s v="Repair Van"/>
    <s v="Yes"/>
    <m/>
    <x v="1"/>
    <s v="Yes"/>
    <x v="22"/>
    <s v="Rob &amp; Andrea"/>
    <s v="Not Open On 12.11"/>
    <x v="1"/>
    <x v="1"/>
    <s v="Not Open On 12.11"/>
    <d v="2008-02-04T00:00:00"/>
    <m/>
  </r>
  <r>
    <x v="43"/>
    <n v="36237"/>
    <s v="KRUGER, MARK"/>
    <s v="MKRUGER"/>
    <s v="36237"/>
    <n v="5189611575"/>
    <s v="036237"/>
    <s v="New Rental"/>
    <s v="PEP BOYS, 8091 OSWEGO RD, LIVERPOOL NY 13090"/>
    <s v="New Hire"/>
    <s v="NEW UNIT HAS NOT ARRIVED YET"/>
    <s v="Yes"/>
    <m/>
    <x v="1"/>
    <s v="Yes"/>
    <x v="22"/>
    <s v="Rob &amp; Andrea"/>
    <d v="2025-11-15T00:00:00"/>
    <x v="1"/>
    <x v="0"/>
    <s v="MARK KRUGER"/>
    <d v="2025-11-02T00:00:00"/>
    <m/>
  </r>
  <r>
    <x v="43"/>
    <n v="61555"/>
    <s v="Robert Sanchez "/>
    <s v="RSANCHE"/>
    <s v="61555"/>
    <n v="9048462060"/>
    <s v="061555"/>
    <s v="New Rental"/>
    <s v="AAMCO 8721 ATLANTIC BLVD, JACKSONVILLE, FL"/>
    <s v="Trans issue"/>
    <s v="Repair Van"/>
    <s v="Yes"/>
    <m/>
    <x v="1"/>
    <s v="Yes"/>
    <x v="9"/>
    <s v="Rob &amp; Andrea"/>
    <d v="2025-11-18T00:00:00"/>
    <x v="1"/>
    <x v="0"/>
    <s v="ROBERT SANCHEZ PINO"/>
    <d v="2025-10-26T00:00:00"/>
    <m/>
  </r>
  <r>
    <x v="43"/>
    <n v="23249"/>
    <s v="MOHAMMAD MAHMOODI"/>
    <s v="MMAHMO0"/>
    <s v="23249"/>
    <n v="9169319241"/>
    <s v="023249"/>
    <s v="New Rental"/>
    <s v="FIRESTONE COMPLETE AUTO CARE 5041 MADISON AVENUE SACRAMENTO CA 95841"/>
    <s v="loss of power steering "/>
    <s v="Repair Van"/>
    <s v="Yes"/>
    <m/>
    <x v="1"/>
    <s v="Yes"/>
    <x v="10"/>
    <s v="Carol &amp; Tasha"/>
    <s v="Not Open On 12.11"/>
    <x v="1"/>
    <x v="1"/>
    <s v="Not Open On 12.11"/>
    <d v="2023-10-08T00:00:00"/>
    <m/>
  </r>
  <r>
    <x v="43"/>
    <n v="21542"/>
    <s v="Joseph Santiago"/>
    <s v="JSANTI1"/>
    <m/>
    <n v="5045126053"/>
    <s v="021542"/>
    <s v="New Rental"/>
    <s v="PEP BOYS, 1100 BEHRMAN HWY, GRETNA LA 70056"/>
    <s v="REDUCED ENGINE POWER"/>
    <s v="Repair Van"/>
    <s v="Yes"/>
    <m/>
    <x v="1"/>
    <s v="Yes"/>
    <x v="7"/>
    <s v="Monica, Cheryl &amp; Machell"/>
    <s v="Not Open On 12.11"/>
    <x v="1"/>
    <x v="1"/>
    <s v="Not Open On 12.11"/>
    <d v="2024-01-07T00:00:00"/>
    <m/>
  </r>
  <r>
    <x v="43"/>
    <n v="61220"/>
    <s v="PADILLA, RICHARD"/>
    <s v="RPADILL"/>
    <s v="61220"/>
    <n v="3255304235"/>
    <n v="0"/>
    <s v="New Rental"/>
    <s v="GERBER COLLISION (National Account) 1580 SOUTH CLACK ST ABILENE TX 79605"/>
    <s v="Accident - Driver states vehicle was parked and hit by unknown third party"/>
    <s v="Repair Van"/>
    <s v="Yes"/>
    <m/>
    <x v="1"/>
    <s v="Yes"/>
    <x v="15"/>
    <s v="Carol &amp; Tasha"/>
    <s v="Not Open On 12.11"/>
    <x v="1"/>
    <x v="1"/>
    <s v="Not Open On 12.11"/>
    <d v="2023-08-20T00:00:00"/>
    <m/>
  </r>
  <r>
    <x v="43"/>
    <n v="61257"/>
    <s v="DAVID HUBBARD"/>
    <s v="DHUBBAR"/>
    <s v="61257"/>
    <n v="9082940684"/>
    <s v="061257"/>
    <d v="2025-08-13T00:00:00"/>
    <s v="AAMCO TOTAL CAR CARE, 1420 ASBURY AVE, ASBURY PARJ NJ 07712"/>
    <s v="Declined repair $9,500 175 k miles HERTZ rental"/>
    <s v="Get tech new van"/>
    <s v="Yes"/>
    <m/>
    <x v="1"/>
    <s v="Yes"/>
    <x v="16"/>
    <s v="Rob &amp; Andrea"/>
    <d v="2025-08-13T00:00:00"/>
    <x v="0"/>
    <x v="1"/>
    <s v="DAVID HUBBARD"/>
    <d v="1983-11-01T00:00:00"/>
    <m/>
  </r>
  <r>
    <x v="43"/>
    <n v="21095"/>
    <s v="RODRIGUEZ, JC"/>
    <s v="JRODRI3"/>
    <s v="21095"/>
    <n v="6619360072"/>
    <s v="021095"/>
    <s v="New Rental"/>
    <s v="24203 MAIN ST, NEWHALL, CA 91321,"/>
    <s v="Vehicle not starting"/>
    <s v="Repair Van"/>
    <s v="Yes"/>
    <m/>
    <x v="1"/>
    <s v="Yes"/>
    <x v="3"/>
    <s v="Carol &amp; Tasha"/>
    <d v="2025-11-14T00:00:00"/>
    <x v="1"/>
    <x v="1"/>
    <s v="JC RODRIGUEZ"/>
    <d v="2024-10-06T00:00:00"/>
    <m/>
  </r>
  <r>
    <x v="43"/>
    <n v="61370"/>
    <s v="MILLS, BRIAN"/>
    <s v="BMILLS9"/>
    <s v="61370"/>
    <n v="3167495211"/>
    <s v="061370"/>
    <s v="New Rental"/>
    <s v="KANSASLAND TIRE CO/HAYS 611 PRAIRIE ST EMPORIA KS 66801"/>
    <s v="Blower motor stopped working"/>
    <s v="Repair Van"/>
    <s v="Yes"/>
    <m/>
    <x v="1"/>
    <s v="Yes"/>
    <x v="8"/>
    <s v="Rob &amp; Andrea"/>
    <d v="2025-11-21T00:00:00"/>
    <x v="1"/>
    <x v="1"/>
    <s v="BRIAN MILLS"/>
    <d v="2015-04-27T00:00:00"/>
    <m/>
  </r>
  <r>
    <x v="43"/>
    <n v="47280"/>
    <s v="BROWN, HARLEY"/>
    <s v="HBROWN"/>
    <s v="47280"/>
    <n v="5097011324"/>
    <s v="047280"/>
    <s v="New Rental"/>
    <s v="SCOTTY'S AUTO REPAIR, 1625 E WHEELER RD, MOSES LAKE WA 98827"/>
    <s v="CEL on reduced power"/>
    <s v="Repair Van"/>
    <s v="Yes"/>
    <m/>
    <x v="1"/>
    <s v="Yes"/>
    <x v="20"/>
    <s v="Carol &amp; Tasha"/>
    <d v="2025-12-10T00:00:00"/>
    <x v="1"/>
    <x v="1"/>
    <s v="HARLEY BROWN"/>
    <d v="2024-12-22T00:00:00"/>
    <m/>
  </r>
  <r>
    <x v="43"/>
    <n v="61632"/>
    <s v="VISGAR, CHLOE"/>
    <s v="CVISGAR"/>
    <s v="61632"/>
    <n v="7156060245"/>
    <s v="061632"/>
    <s v="New Rental"/>
    <s v="2240 8th St S, Wisconsin Rapids, WI 54494"/>
    <s v="New Hire/ Vehicle not delivered"/>
    <s v="Repair Van"/>
    <s v="Yes"/>
    <m/>
    <x v="1"/>
    <s v="Yes"/>
    <x v="1"/>
    <s v="Monica, Cheryl &amp; Machell"/>
    <d v="2025-12-01T00:00:00"/>
    <x v="1"/>
    <x v="0"/>
    <s v="CHLOE VISGAR"/>
    <d v="2025-11-02T00:00:00"/>
    <m/>
  </r>
  <r>
    <x v="44"/>
    <n v="61343"/>
    <s v="Franciso Arroyo"/>
    <s v="FARROYO"/>
    <s v="61343"/>
    <n v="7752922082"/>
    <s v="061343"/>
    <s v="New Rental"/>
    <m/>
    <s v="New Hire/ Vehicle not delivered"/>
    <s v="NEW UNIT HAS NOT ARRIVED YET"/>
    <s v="Yes"/>
    <m/>
    <x v="1"/>
    <s v="Yes"/>
    <x v="10"/>
    <s v="Carol &amp; Tasha"/>
    <d v="2025-11-25T00:00:00"/>
    <x v="1"/>
    <x v="0"/>
    <s v="FRANCISCO ARROYO-MEDINA"/>
    <d v="2025-10-26T00:00:00"/>
    <m/>
  </r>
  <r>
    <x v="44"/>
    <n v="47397"/>
    <s v="ANTHONY   GILLS"/>
    <s v="AGILLIS"/>
    <s v="47397"/>
    <n v="4705961011"/>
    <s v="047397"/>
    <s v="New Rental"/>
    <s v="PEP BOYS 1717 HIGHWAY 20 CONYERS GA 30013"/>
    <s v="Steering issue"/>
    <s v="Repair Van"/>
    <s v="Yes"/>
    <m/>
    <x v="1"/>
    <s v="Yes"/>
    <x v="6"/>
    <s v="Rob &amp; Andrea"/>
    <d v="2025-11-17T00:00:00"/>
    <x v="1"/>
    <x v="1"/>
    <s v="ANTHONY GILLIS"/>
    <d v="2025-02-16T00:00:00"/>
    <m/>
  </r>
  <r>
    <x v="44"/>
    <n v="36366"/>
    <s v="Michael Angelo "/>
    <s v="MANGELO"/>
    <s v="36366"/>
    <n v="2038872043"/>
    <s v="036366"/>
    <s v="New Rental"/>
    <m/>
    <s v="New Hire/ Vehicle not delivered"/>
    <s v="NEW UNIT HAS NOT ARRIVED YET"/>
    <s v="Yes"/>
    <m/>
    <x v="1"/>
    <s v="Yes"/>
    <x v="22"/>
    <s v="Rob &amp; Andrea"/>
    <d v="2025-12-02T00:00:00"/>
    <x v="1"/>
    <x v="0"/>
    <s v="MICHAEL ANGELO"/>
    <d v="2025-10-26T00:00:00"/>
    <m/>
  </r>
  <r>
    <x v="44"/>
    <n v="46509"/>
    <s v="Fazil Hamza "/>
    <s v="FHAMZA"/>
    <s v="46509"/>
    <n v="7323185436"/>
    <s v="046509"/>
    <s v="New Rental"/>
    <s v="Lindsay Chevrolet 15605 Jefferson Davis Hwy, Woodbridge VA"/>
    <s v="Registration expired"/>
    <s v="Cheryl is in process of getting a duplicate mailed to the tech"/>
    <s v="Yes"/>
    <m/>
    <x v="1"/>
    <s v="Yes"/>
    <x v="5"/>
    <s v="Monica, Cheryl &amp; Machell"/>
    <d v="2025-12-01T00:00:00"/>
    <x v="1"/>
    <x v="1"/>
    <s v="FAZIL HAMZA"/>
    <d v="2021-01-13T00:00:00"/>
    <m/>
  </r>
  <r>
    <x v="44"/>
    <n v="36040"/>
    <s v="PEAKE, ELISHA"/>
    <s v="EPEAKE"/>
    <s v="36040"/>
    <n v="2406430072"/>
    <s v="036040"/>
    <d v="2025-11-10T00:00:00"/>
    <s v="PEP BOYS 6825 ANNAPOLIS RD LANDOVER HILLS MD 20784"/>
    <s v="ABS issues"/>
    <s v="Rental Extension Request / Repairs are not complete at Pep Boys"/>
    <s v="Yes"/>
    <m/>
    <x v="1"/>
    <s v="Yes"/>
    <x v="5"/>
    <s v="Monica, Cheryl &amp; Machell"/>
    <d v="2025-11-10T00:00:00"/>
    <x v="0"/>
    <x v="1"/>
    <s v="ELISHA PEAKE"/>
    <d v="2025-09-14T00:00:00"/>
    <m/>
  </r>
  <r>
    <x v="44"/>
    <n v="46815"/>
    <s v="BROOME, ROBERT"/>
    <s v="RBROOME"/>
    <s v="46815"/>
    <n v="8643401537"/>
    <s v="046634"/>
    <d v="2025-10-20T00:00:00"/>
    <m/>
    <s v="New Hire"/>
    <s v="AWAITING FOR HIS VEHICLE"/>
    <s v="Yes"/>
    <m/>
    <x v="1"/>
    <s v="Yes"/>
    <x v="4"/>
    <s v="Rob &amp; Andrea"/>
    <s v="Not Open On 12.11"/>
    <x v="0"/>
    <x v="0"/>
    <s v="Not Open On 12.11"/>
    <d v="2025-10-05T00:00:00"/>
    <m/>
  </r>
  <r>
    <x v="44"/>
    <n v="21704"/>
    <s v="CRNALIC, NEDZAD"/>
    <s v="NCRNALI"/>
    <s v="21704"/>
    <n v="7276210000"/>
    <s v="021704"/>
    <s v="New Rental"/>
    <s v="SUNCOAST 6777 Haines rd Saint Petersburg FL 33702"/>
    <s v="LEAKING Issue"/>
    <s v="Repair"/>
    <s v="Yes"/>
    <m/>
    <x v="1"/>
    <s v="Yes"/>
    <x v="9"/>
    <s v="Rob &amp; Andrea"/>
    <d v="2025-11-17T00:00:00"/>
    <x v="1"/>
    <x v="1"/>
    <s v="NEDZAD CRNALIC"/>
    <d v="2005-05-16T00:00:00"/>
    <m/>
  </r>
  <r>
    <x v="44"/>
    <n v="22434"/>
    <s v="YOUNG, MARCUS"/>
    <s v="MYOUNG"/>
    <s v="22434"/>
    <n v="6018680887"/>
    <s v="022434"/>
    <s v="New Rental"/>
    <s v="PEP BOYS 4228 E MCCAIN BLVD UNT A N LITTLE ROCK AR 72117"/>
    <s v="CEL IS ON. SIDE SLIDING DOOR HANDLE IS BROKEN. HOOD WILL NOT OPEN."/>
    <s v="Repair / VEHICLE WILL BE DELIVERED BY END OF THE WEEK."/>
    <s v="Yes"/>
    <m/>
    <x v="1"/>
    <s v="Yes"/>
    <x v="7"/>
    <s v="Monica, Cheryl &amp; Machell"/>
    <s v="Not Open On 12.11"/>
    <x v="1"/>
    <x v="0"/>
    <s v="Not Open On 12.11"/>
    <d v="2025-11-02T00:00:00"/>
    <m/>
  </r>
  <r>
    <x v="44"/>
    <n v="47078"/>
    <s v="Brendan J Farrell"/>
    <s v="BFARREL"/>
    <s v="47078"/>
    <n v="6075915386"/>
    <s v="047078"/>
    <s v="New Rental"/>
    <s v="ROYAL CHEVROLET/CORTLAND,INC, 3838 STATE ROUTE 281, CORTLAND NY 13045"/>
    <s v="Declined repair $11,066"/>
    <s v="Tech needs new van "/>
    <s v="Yes"/>
    <m/>
    <x v="1"/>
    <s v="Yes"/>
    <x v="22"/>
    <s v="Rob &amp; Andrea"/>
    <d v="2025-11-17T00:00:00"/>
    <x v="1"/>
    <x v="1"/>
    <s v="BRENDAN FARRELL"/>
    <d v="2024-11-24T00:00:00"/>
    <m/>
  </r>
  <r>
    <x v="44"/>
    <n v="46641"/>
    <s v="MONTERROSO, RICARDO"/>
    <s v="RMONTE4"/>
    <s v="46641"/>
    <n v="3529010826"/>
    <s v="046641"/>
    <s v="New Rental"/>
    <s v="CECIL CLARK CHEVROLET, INC, 8843 US HWY 441, P.O. BOX 491090, LEESBURG FL 34747"/>
    <s v="Transmission Issue "/>
    <s v="Repair"/>
    <s v="Yes"/>
    <m/>
    <x v="1"/>
    <s v="Yes"/>
    <x v="9"/>
    <s v="Rob &amp; Andrea"/>
    <s v="Not Open On 12.11"/>
    <x v="1"/>
    <x v="1"/>
    <s v="Not Open On 12.11"/>
    <d v="1995-09-22T00:00:00"/>
    <m/>
  </r>
  <r>
    <x v="44"/>
    <n v="47122"/>
    <s v="HARTWECK, AARON"/>
    <s v="AHARTWE"/>
    <s v="47122"/>
    <n v="2524148868"/>
    <s v="047122"/>
    <s v="New Rental"/>
    <s v="FIRESTONE COMPLETE AUTO CARE, 507 N BERKELEY BLVD, GOLDSBORO NC 27534"/>
    <s v="Brake Job (SHAKING WHEN BRAKING)"/>
    <s v="Repair / Two days rental required"/>
    <s v="Yes"/>
    <m/>
    <x v="1"/>
    <s v="Yes"/>
    <x v="13"/>
    <s v="Rob &amp; Andrea"/>
    <s v="Not Open On 12.11"/>
    <x v="1"/>
    <x v="1"/>
    <s v="Not Open On 12.11"/>
    <d v="2021-09-30T00:00:00"/>
    <m/>
  </r>
  <r>
    <x v="44"/>
    <n v="61015"/>
    <s v="BERNARD SOKOLOWSKI"/>
    <s v="BSOKOLO"/>
    <s v="61015"/>
    <n v="7249536540"/>
    <s v="061016"/>
    <s v="New Rental"/>
    <s v="Vehicle is not being repaired - / Tech requesting a rental for Tuesday 11/18 to Thursday 11/20."/>
    <s v="Tech is Part time"/>
    <s v="Declined repair - accident in July - cost of: $$8,275.12  - John Childres - get tech a permanent van please"/>
    <s v="Yes"/>
    <m/>
    <x v="1"/>
    <s v="Yes"/>
    <x v="4"/>
    <s v="Rob &amp; Andrea"/>
    <s v="Not Open On 12.11"/>
    <x v="1"/>
    <x v="1"/>
    <s v="Not Open On 12.11"/>
    <d v="2001-12-30T00:00:00"/>
    <m/>
  </r>
  <r>
    <x v="44"/>
    <n v="46642"/>
    <s v="Richard Romero "/>
    <s v="RROME3"/>
    <s v="46642"/>
    <n v="3053377896"/>
    <s v="046642"/>
    <d v="2025-11-04T00:00:00"/>
    <s v="AUTONATION CHEVROLET CORAL GABLES, 4181 SW 8TH ST, MIAMI FL 33134"/>
    <s v="GEAR SHIFTER IS SIEZED IN REVERSE, ignition will not turn"/>
    <s v="Repair van"/>
    <s v="Yes"/>
    <m/>
    <x v="1"/>
    <s v="Yes"/>
    <x v="9"/>
    <s v="Rob &amp; Andrea"/>
    <s v="Not Open On 12.11"/>
    <x v="0"/>
    <x v="1"/>
    <s v="Not Open On 12.11"/>
    <d v="1991-08-12T00:00:00"/>
    <m/>
  </r>
  <r>
    <x v="44"/>
    <n v="61694"/>
    <s v="NICASIO, EDUARDO"/>
    <s v="ENICASI"/>
    <s v="61694"/>
    <n v="2109079811"/>
    <s v="061694"/>
    <s v="New Rental"/>
    <s v="MIDAS #5630, 1769 S W LOOP 410, SAN ANTONIO TX 78227"/>
    <s v="BRAKES WORN OUT "/>
    <s v="Repair van"/>
    <s v="Yes"/>
    <m/>
    <x v="1"/>
    <s v="Yes"/>
    <x v="2"/>
    <s v="Carol &amp; Tasha"/>
    <s v="Not Open On 12.11"/>
    <x v="1"/>
    <x v="1"/>
    <s v="Not Open On 12.11"/>
    <d v="2000-04-29T00:00:00"/>
    <m/>
  </r>
  <r>
    <x v="44"/>
    <n v="37125"/>
    <s v="WILLIAMS, KAREEM"/>
    <s v="KWILLI1"/>
    <s v="37125"/>
    <n v="2287602794"/>
    <s v="037125"/>
    <s v="New Rental"/>
    <s v="PEP BOYS 2580 BEACH BLVD BILOXI MS 39531"/>
    <s v="SOUNDS FROM ENGINE, BURNT TRANSMISSION FLUID AND HESITATION WHEN DRIVING"/>
    <s v="Repair van"/>
    <s v="Yes"/>
    <m/>
    <x v="1"/>
    <s v="Yes"/>
    <x v="7"/>
    <s v="Monica, Cheryl &amp; Machell"/>
    <d v="2025-11-10T00:00:00"/>
    <x v="1"/>
    <x v="1"/>
    <s v="KAREEM WILLIAMS"/>
    <d v="2025-08-31T00:00:00"/>
    <m/>
  </r>
  <r>
    <x v="44"/>
    <n v="46546"/>
    <s v="DICKERSON, JOSHUA"/>
    <s v="JDICKER"/>
    <s v="46546"/>
    <n v="7404080165"/>
    <s v="046546"/>
    <s v="New Rental"/>
    <s v="FIRESTONE COMPLETE AUTO CARE, 1834 NORTH MEMORIAL DRIVE, LANCASTER OH 43130"/>
    <s v="BRAKES PULSATING, CHECK ENGINE LIGHT - ROUGHT TO START"/>
    <s v="Repair van"/>
    <s v="Yes"/>
    <m/>
    <x v="1"/>
    <s v="Yes"/>
    <x v="4"/>
    <s v="Rob &amp; Andrea"/>
    <d v="2025-11-19T00:00:00"/>
    <x v="1"/>
    <x v="1"/>
    <s v="JOSHUA DICKERSON"/>
    <d v="2025-07-06T00:00:00"/>
    <m/>
  </r>
  <r>
    <x v="44"/>
    <n v="46017"/>
    <s v="MITT, JAVEN"/>
    <s v="JMITT"/>
    <s v="46017"/>
    <n v="2254410274"/>
    <s v="046017"/>
    <s v="New Rental"/>
    <s v="WISENER'S AUTO CLINIC, LLC 3321 PARKWAY DRIVE TEMPLE TX 76504"/>
    <s v="New  Hire"/>
    <s v="Repair van"/>
    <s v="Yes"/>
    <m/>
    <x v="1"/>
    <s v="Yes"/>
    <x v="7"/>
    <s v="Monica, Cheryl &amp; Machell"/>
    <d v="2025-11-17T00:00:00"/>
    <x v="1"/>
    <x v="0"/>
    <s v="JAVEN MITT"/>
    <d v="2025-11-02T00:00:00"/>
    <m/>
  </r>
  <r>
    <x v="44"/>
    <n v="37301"/>
    <s v="AYALA, MICHAEL"/>
    <s v="MAYALA"/>
    <s v="37301"/>
    <n v="4783880084"/>
    <s v="037301"/>
    <s v="New Rental"/>
    <s v="BUTLER CHEVROLET, 2020 RIVERSIDE DR, MACON GA 31204"/>
    <s v="CEL diagnosis."/>
    <s v="Repair van"/>
    <s v="Yes"/>
    <m/>
    <x v="1"/>
    <s v="Yes"/>
    <x v="6"/>
    <s v="Rob &amp; Andrea"/>
    <s v="Not Open On 12.11"/>
    <x v="1"/>
    <x v="0"/>
    <s v="Not Open On 12.11"/>
    <d v="2025-09-28T00:00:00"/>
    <m/>
  </r>
  <r>
    <x v="44"/>
    <n v="61688"/>
    <s v="HANSON, DONALD"/>
    <s v="DHANSO5"/>
    <s v="61688"/>
    <n v="2105488449"/>
    <s v="061688"/>
    <s v="New Rental"/>
    <s v="MIDAS AUTO SERVICE #5957, 2325 KOHLER CROSSING, KYLE TX 78640"/>
    <s v="Oil Leaking"/>
    <s v="Repair van"/>
    <s v="Yes"/>
    <m/>
    <x v="1"/>
    <s v="Yes"/>
    <x v="2"/>
    <s v="Carol &amp; Tasha"/>
    <d v="2025-11-18T00:00:00"/>
    <x v="1"/>
    <x v="1"/>
    <s v="DONALD HANSON"/>
    <d v="1985-04-23T00:00:00"/>
    <m/>
  </r>
  <r>
    <x v="44"/>
    <n v="22280"/>
    <s v="FEIL, JOSEPH"/>
    <s v="JFEIL0"/>
    <s v="22280"/>
    <n v="2622333585"/>
    <s v="022280"/>
    <s v="New Rental"/>
    <s v="FRANK BOUCHER CHEVROLET INC., 8600 WASHINGTON AVE, RACINE WI 53408"/>
    <s v="LOW POWER ISSUE"/>
    <s v="Repair van"/>
    <s v="Yes"/>
    <m/>
    <x v="1"/>
    <s v="Yes"/>
    <x v="1"/>
    <s v="Monica, Cheryl &amp; Machell"/>
    <s v="Not Open On 12.11"/>
    <x v="1"/>
    <x v="1"/>
    <s v="Not Open On 12.11"/>
    <d v="2007-10-02T00:00:00"/>
    <m/>
  </r>
  <r>
    <x v="44"/>
    <n v="36184"/>
    <s v="SALVATORE PALLOTTI "/>
    <s v="SPALLOT"/>
    <s v="36184"/>
    <n v="4129103674"/>
    <s v="036184"/>
    <s v="New Rental"/>
    <s v="PEP BOYS 5055 LIBRARY RD BETHEL PARK PA 15102"/>
    <s v="Oil Leaking"/>
    <s v="Repair van"/>
    <s v="Yes"/>
    <m/>
    <x v="1"/>
    <s v="Yes"/>
    <x v="11"/>
    <s v="Monica, Cheryl &amp; Machell"/>
    <d v="2025-11-18T00:00:00"/>
    <x v="1"/>
    <x v="1"/>
    <s v="SALVATORE PALLOTTI"/>
    <d v="1999-01-22T00:00:00"/>
    <m/>
  </r>
  <r>
    <x v="44"/>
    <n v="61446"/>
    <s v="TERRELL JONES"/>
    <s v="TJONES"/>
    <s v="61446"/>
    <n v="7183043303"/>
    <s v="061446"/>
    <s v="New Rental"/>
    <s v="Meineke 8914 Church Ave, Brooklyn, NY 11236"/>
    <s v="Heater stopped working"/>
    <s v="Repair van"/>
    <s v="Yes"/>
    <m/>
    <x v="1"/>
    <s v="Yes"/>
    <x v="12"/>
    <s v="Rob &amp; Andrea"/>
    <s v="Not Open On 12.11"/>
    <x v="1"/>
    <x v="1"/>
    <s v="Not Open On 12.11"/>
    <d v="2025-09-07T00:00:00"/>
    <m/>
  </r>
  <r>
    <x v="45"/>
    <n v="46691"/>
    <s v="SINGLETON JR, JAMAL"/>
    <s v="JSINGLE"/>
    <s v="46691"/>
    <n v="3187530054"/>
    <s v="046691"/>
    <d v="2025-11-11T00:00:00"/>
    <s v="This is extension, tech waiting for truck to be delivered"/>
    <s v="new hire"/>
    <s v="Repair van / Tech is requesting extension of rental"/>
    <s v="Yes"/>
    <m/>
    <x v="1"/>
    <s v="Yes"/>
    <x v="7"/>
    <s v="Monica, Cheryl &amp; Machell"/>
    <s v="Not Open On 12.11"/>
    <x v="0"/>
    <x v="0"/>
    <s v="Not Open On 12.11"/>
    <d v="2025-10-12T00:00:00"/>
    <m/>
  </r>
  <r>
    <x v="45"/>
    <n v="21660"/>
    <s v="CAMARA, MAURY"/>
    <s v="MCAMARA"/>
    <s v="21660"/>
    <n v="4016026884"/>
    <s v="021660"/>
    <s v="New Rental"/>
    <s v="PEP BOYS, 1246 N MAIN ST, PROVIDENCE RI 02904"/>
    <s v="ENGINE OVERHEATING, ROUGH IDLE, ENGINE MISFIRING"/>
    <s v="Repair van"/>
    <s v="Yes"/>
    <m/>
    <x v="1"/>
    <s v="Yes"/>
    <x v="22"/>
    <s v="Rob &amp; Andrea"/>
    <d v="2025-12-02T00:00:00"/>
    <x v="1"/>
    <x v="1"/>
    <s v="MAURY CAMARA"/>
    <d v="2025-09-07T00:00:00"/>
    <m/>
  </r>
  <r>
    <x v="45"/>
    <n v="46836"/>
    <s v="POPP, CHRISTOPHER"/>
    <s v="CPOPP1"/>
    <s v="46836"/>
    <n v="9375031313"/>
    <s v="046836"/>
    <s v="New Rental"/>
    <s v="PEP BOYS 8499 SPRINGBORO PIKE MIAMISBURG OH 45342"/>
    <s v="DRIVABILITY ISSUE. Clunking/Grinding noises in front end"/>
    <s v="Repair van"/>
    <s v="Yes"/>
    <m/>
    <x v="1"/>
    <s v="Yes"/>
    <x v="4"/>
    <s v="Rob &amp; Andrea"/>
    <s v="Not Open On 12.11"/>
    <x v="1"/>
    <x v="1"/>
    <s v="Not Open On 12.11"/>
    <d v="1997-10-11T00:00:00"/>
    <m/>
  </r>
  <r>
    <x v="45"/>
    <n v="61816"/>
    <s v="RALPH PONCE"/>
    <m/>
    <s v="61816"/>
    <s v="Not-in-TPMS"/>
    <s v="Not-in-TPMS"/>
    <s v="New Rental"/>
    <s v="GREASE MONKEY #932 1020 MARKET PLAZA N PUEBLO WEST CO 81007"/>
    <s v="Rattle in dash after ac repair and brakes making noise, LF DOOR SPEAKER IS NOT WORKING "/>
    <s v="Repair van"/>
    <s v="Yes"/>
    <m/>
    <x v="1"/>
    <s v="Yes"/>
    <x v="0"/>
    <e v="#N/A"/>
    <s v="Not Open On 12.11"/>
    <x v="1"/>
    <x v="0"/>
    <s v="Not Open On 12.11"/>
    <s v="EitherNewHire or Termed"/>
    <m/>
  </r>
  <r>
    <x v="45"/>
    <n v="61812"/>
    <s v="STEPHENSON, ANTHONY"/>
    <s v="ASTEPH4"/>
    <s v="61812"/>
    <n v="9369554140"/>
    <s v="061812"/>
    <s v="New Rental"/>
    <m/>
    <s v="Tech is in training. His vehicle is in Texas. "/>
    <s v="Tech needs from 11/20/25 -11/22/25 - rental Thursday – Saturday mini van."/>
    <s v="Yes"/>
    <m/>
    <x v="1"/>
    <s v="Yes"/>
    <x v="19"/>
    <s v="Carol &amp; Tasha"/>
    <d v="2025-12-07T00:00:00"/>
    <x v="1"/>
    <x v="1"/>
    <s v="ANTHONY STEPHENSON"/>
    <d v="2020-03-02T00:00:00"/>
    <m/>
  </r>
  <r>
    <x v="45"/>
    <n v="46502"/>
    <s v="FAKHRI, SAYED FAROZ"/>
    <s v="SFAKHRI"/>
    <s v="46502"/>
    <n v="3018935023"/>
    <s v="046502"/>
    <s v="New Rental"/>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1"/>
    <x v="1"/>
    <s v="SAYED FAROZ FAKHRI"/>
    <d v="2021-08-19T00:00:00"/>
    <m/>
  </r>
  <r>
    <x v="45"/>
    <n v="61122"/>
    <s v="GRAY, JOHNNY"/>
    <s v="JGRAY7"/>
    <s v="61122"/>
    <n v="8595130516"/>
    <s v="061122"/>
    <s v="New Rental"/>
    <s v="SMITH'S TIRE, 306 RICHMOND RD N, BEREA KY 40403"/>
    <s v="RIGHT FRONT WEEL IS MAKING NOISE ANS SMOKING A LITTLE BIT"/>
    <s v="Repair van"/>
    <s v="Yes"/>
    <m/>
    <x v="1"/>
    <s v="Yes"/>
    <x v="4"/>
    <s v="Rob &amp; Andrea"/>
    <s v="Not Open On 12.11"/>
    <x v="1"/>
    <x v="1"/>
    <s v="Not Open On 12.11"/>
    <d v="2017-07-31T00:00:00"/>
    <m/>
  </r>
  <r>
    <x v="45"/>
    <n v="61611"/>
    <s v="FARRELL, STEVEN"/>
    <s v="SFARREL"/>
    <s v="61611"/>
    <n v="9286107291"/>
    <s v="061611"/>
    <s v="New Rental"/>
    <s v="BRADLEY FORD LINC-MERC, 1690 INDUSTRIAL BLVD, LAKE HAVASU CITY AZ 86403"/>
    <s v="FLAT TIRE  and CEL on"/>
    <s v="Repair van"/>
    <s v="Yes"/>
    <m/>
    <x v="1"/>
    <s v="Yes"/>
    <x v="23"/>
    <s v="Carol &amp; Tasha"/>
    <d v="2025-11-18T00:00:00"/>
    <x v="1"/>
    <x v="1"/>
    <s v="STEVEN FARRELL"/>
    <d v="2021-09-02T00:00:00"/>
    <m/>
  </r>
  <r>
    <x v="45"/>
    <n v="61322"/>
    <s v="BRAKOWIECKI, JOSEPH"/>
    <s v="JBRAKOW"/>
    <s v="61322"/>
    <n v="5402140845"/>
    <s v="061322"/>
    <s v="New Rental"/>
    <s v="BATTLEFIELD FORD, 10463 JAMES MONROE HIGHWAY, CULPEPER VA 22701"/>
    <s v="COOLANT LEAKING AFTER ENGINE REPLACED"/>
    <s v="Repair van"/>
    <s v="Yes"/>
    <m/>
    <x v="1"/>
    <s v="Yes"/>
    <x v="5"/>
    <s v="Monica, Cheryl &amp; Machell"/>
    <s v="Not Open On 12.11"/>
    <x v="1"/>
    <x v="1"/>
    <s v="Not Open On 12.11"/>
    <d v="2006-05-08T00:00:00"/>
    <m/>
  </r>
  <r>
    <x v="45"/>
    <n v="36777"/>
    <s v="DAVIS, ERIC"/>
    <s v="EDAVIS0"/>
    <s v="36777"/>
    <n v="8062070309"/>
    <s v="036777"/>
    <d v="2025-10-15T00:00:00"/>
    <s v="ROGERS TRUCK REPAIR, LLC 900 S ROBERTS ST AMARILLO TX 79102"/>
    <s v="11/21/2025. REASON: ADDITIONAL REPAIRS NEEDED"/>
    <s v="Repair van"/>
    <s v="Yes"/>
    <m/>
    <x v="1"/>
    <s v="Yes"/>
    <x v="15"/>
    <s v="Carol &amp; Tasha"/>
    <d v="2025-10-15T00:00:00"/>
    <x v="0"/>
    <x v="1"/>
    <s v="ERIC DAVIS"/>
    <d v="2020-12-15T00:00:00"/>
    <m/>
  </r>
  <r>
    <x v="45"/>
    <n v="37077"/>
    <s v="James R Lewis"/>
    <s v="JLEWI09"/>
    <s v="37077"/>
    <n v="4235122847"/>
    <s v="037077"/>
    <s v="New Rental"/>
    <s v="FREE SERVICE TIRES, BRAKES &amp; SERVICE, 2006 N ROAN ST, JOHNSON CITY TN 37601"/>
    <s v="Heater not working"/>
    <s v="Repair van"/>
    <s v="Yes"/>
    <m/>
    <x v="1"/>
    <s v="Yes"/>
    <x v="4"/>
    <s v="Rob &amp; Andrea"/>
    <d v="2025-11-18T00:00:00"/>
    <x v="1"/>
    <x v="1"/>
    <s v="JAMES LEWIS"/>
    <d v="1990-03-19T00:00:00"/>
    <m/>
  </r>
  <r>
    <x v="45"/>
    <n v="46347"/>
    <s v="HERNANDEZ, FRANCISCO"/>
    <s v="FHERNA4"/>
    <s v="46347"/>
    <n v="8328499074"/>
    <s v="046347"/>
    <s v="New Rental"/>
    <s v="6901 HARRISBURG BLVD HOUSTON TX 77011 "/>
    <s v="transmission issue"/>
    <s v="Repair van"/>
    <s v="Yes"/>
    <m/>
    <x v="1"/>
    <s v="Yes"/>
    <x v="19"/>
    <s v="Carol &amp; Tasha"/>
    <d v="2025-11-18T00:00:00"/>
    <x v="1"/>
    <x v="1"/>
    <s v="FRANCISCO HERNANDEZ"/>
    <d v="1985-03-25T00:00:00"/>
    <m/>
  </r>
  <r>
    <x v="45"/>
    <n v="46106"/>
    <s v="BARLUADO, TY"/>
    <s v="TBARLUA"/>
    <s v="46106"/>
    <n v="8087881096"/>
    <s v="046106"/>
    <s v="New Rental"/>
    <s v="LEX BRODIES TIRE CO, 94-169 FARRINGTON HWY, WAIPAHU HI 96797"/>
    <s v="HIGH MOUNT STOP LAMP IS INTERNALLY SHORTED AND NOT WORKING"/>
    <s v="HAWAII RENTAL????? Can we check with Tasha before we approve. Tasha Is going to see about a spare"/>
    <s v="Yes"/>
    <m/>
    <x v="0"/>
    <m/>
    <x v="28"/>
    <s v="Carol &amp; Tasha"/>
    <s v="Not Open On 12.11"/>
    <x v="1"/>
    <x v="1"/>
    <s v="Not Open On 12.11"/>
    <d v="2025-08-10T00:00:00"/>
    <m/>
  </r>
  <r>
    <x v="45"/>
    <n v="61222"/>
    <s v="BIBLE JR, ARTHUR"/>
    <s v="ABIBLEJ"/>
    <s v="61222"/>
    <n v="5413163404"/>
    <s v="061222"/>
    <s v="New Rental"/>
    <s v="LES SCHWAB TIRE CENTER, 210 BRIDGE ST, BAKER CITY OR 97814"/>
    <s v="brake noise, blower only works on 1 speed."/>
    <s v="Repair van"/>
    <s v="Yes"/>
    <m/>
    <x v="1"/>
    <s v="Yes"/>
    <x v="20"/>
    <s v="Carol &amp; Tasha"/>
    <d v="2025-11-19T00:00:00"/>
    <x v="1"/>
    <x v="1"/>
    <s v="ARTHUR BIBLE JR"/>
    <d v="2015-02-03T00:00:00"/>
    <m/>
  </r>
  <r>
    <x v="45"/>
    <n v="36770"/>
    <s v="SMITH, LOUIS"/>
    <s v="LSMI314"/>
    <s v="36770"/>
    <n v="3468483248"/>
    <s v="036770"/>
    <s v="New Rental"/>
    <s v="PEP BOYS 845 S FRY ROAD KATY TX 77450"/>
    <s v="*ENGINE LIGHT IS ON - Per Samsara, engine code is O2 sensor blank"/>
    <s v="Repair van"/>
    <s v="Yes"/>
    <m/>
    <x v="1"/>
    <s v="Yes"/>
    <x v="19"/>
    <s v="Carol &amp; Tasha"/>
    <d v="2025-11-19T00:00:00"/>
    <x v="1"/>
    <x v="1"/>
    <s v="LOUIS SMITH"/>
    <d v="2006-12-01T00:00:00"/>
    <m/>
  </r>
  <r>
    <x v="45"/>
    <n v="59004"/>
    <s v="MILLER, JASON"/>
    <s v="JMILLE0"/>
    <s v="59004"/>
    <n v="8089804553"/>
    <s v="059004"/>
    <s v="New Rental"/>
    <s v="ORCHID ISLE FORD, 1030 KANOELEHUA AVE, HILO HI 967205263"/>
    <s v="VEHICLE HAS TRANSMISSION ISSUE; MAJOR SHUDDER WHEN GOING DOWN A HILL OR ACCELERATING"/>
    <s v="HAWAII RENTAL????? Can we check with Tasha before we approve. Tasha Is going to see about a spare"/>
    <s v="Yes"/>
    <m/>
    <x v="0"/>
    <m/>
    <x v="28"/>
    <s v="Carol &amp; Tasha"/>
    <s v="Not Open On 12.11"/>
    <x v="1"/>
    <x v="0"/>
    <s v="Not Open On 12.11"/>
    <d v="2025-10-19T00:00:00"/>
    <m/>
  </r>
  <r>
    <x v="45"/>
    <n v="21076"/>
    <s v="RAITTER, JOSHUA"/>
    <s v="JRAITTE"/>
    <s v="21076"/>
    <n v="9289203014"/>
    <s v="021076"/>
    <s v="New Rental"/>
    <s v="PEP BOYS 155 W 32ND ST, UNIT B YUMA AZ 85364"/>
    <s v="Unit going back into shop for unit temp sensor saying unit is overheating and it is not."/>
    <s v="Repair van"/>
    <s v="Yes"/>
    <m/>
    <x v="1"/>
    <s v="Yes"/>
    <x v="23"/>
    <s v="Carol &amp; Tasha"/>
    <d v="2025-12-02T00:00:00"/>
    <x v="1"/>
    <x v="1"/>
    <s v="JOSHUA RAITTER"/>
    <d v="2021-02-04T00:00:00"/>
    <m/>
  </r>
  <r>
    <x v="46"/>
    <n v="36096"/>
    <s v="SUZIE LOPEZ"/>
    <s v="jlope63"/>
    <s v="36096"/>
    <n v="6122718135"/>
    <s v="036096"/>
    <s v="NEW RENTAL"/>
    <s v="BERCHER TIRE CO., 1250 A TEXAS PKWY, STAFFORD TX 77477"/>
    <s v="EXHAUST IN THE CAB, A/C NOT WORKING"/>
    <s v="Repair van"/>
    <s v="Yes"/>
    <m/>
    <x v="1"/>
    <s v="Yes"/>
    <x v="19"/>
    <s v="Carol &amp; Tasha"/>
    <d v="2025-11-19T00:00:00"/>
    <x v="1"/>
    <x v="1"/>
    <s v="JESUSA LOPEZ"/>
    <d v="1999-01-25T00:00:00"/>
    <m/>
  </r>
  <r>
    <x v="46"/>
    <n v="47370"/>
    <s v="FULLWOOD, MARCUS"/>
    <s v="MFULLWO"/>
    <s v="47370"/>
    <n v="8032211088"/>
    <s v="047370"/>
    <s v="NEW RENTAL"/>
    <s v="FIRESTONE COMPLETE AUTO CARE, 243 BROAD ST, SUMTER SC 29150"/>
    <s v="BRAKE PEDAL GOES TO THE FLOOR"/>
    <s v="Repair van"/>
    <s v="Yes"/>
    <m/>
    <x v="1"/>
    <s v="Yes"/>
    <x v="13"/>
    <s v="Rob &amp; Andrea"/>
    <d v="2025-11-24T00:00:00"/>
    <x v="1"/>
    <x v="0"/>
    <s v="MARCUS FULLWOOD"/>
    <d v="2025-09-21T00:00:00"/>
    <m/>
  </r>
  <r>
    <x v="46"/>
    <n v="22153"/>
    <s v="Ben McDowell "/>
    <s v="BMCDOWE"/>
    <s v="22153"/>
    <n v="8438779789"/>
    <s v="022153"/>
    <s v="NEW RENTAL"/>
    <s v="DART AUTOMOTIVE, INC., 1039 HWY 501 EAST, CONWAY SC 29526"/>
    <s v="No heat and oil leak"/>
    <s v="Repair van"/>
    <s v="Yes"/>
    <m/>
    <x v="1"/>
    <s v="Yes"/>
    <x v="13"/>
    <s v="Rob &amp; Andrea"/>
    <d v="2025-12-01T00:00:00"/>
    <x v="1"/>
    <x v="1"/>
    <s v="BEN MCDOWELL"/>
    <d v="2000-10-30T00:00:00"/>
    <m/>
  </r>
  <r>
    <x v="46"/>
    <n v="22249"/>
    <s v="George Johnson"/>
    <s v="GJOHNS7"/>
    <s v="22249"/>
    <n v="5708404022"/>
    <s v="022249"/>
    <s v="NEW RENTAL"/>
    <s v="PEP BOYS 1113 SCRANTON-CARBONDALE SCRANTON PA 18508-"/>
    <s v="CEL is on and Transmission fluid may be low"/>
    <s v="Repair van"/>
    <s v="Yes"/>
    <m/>
    <x v="1"/>
    <s v="Yes"/>
    <x v="22"/>
    <s v="Rob &amp; Andrea"/>
    <d v="2025-11-19T00:00:00"/>
    <x v="1"/>
    <x v="1"/>
    <s v="GEORGE JOHNSON"/>
    <d v="2013-05-20T00:00:00"/>
    <m/>
  </r>
  <r>
    <x v="46"/>
    <n v="46880"/>
    <s v="DAILEY, THEODORE"/>
    <s v="TDAILEY"/>
    <s v="46880"/>
    <n v="5026980094"/>
    <s v="046880"/>
    <d v="2025-11-07T00:00:00"/>
    <s v="AAMCO TOTAL CAR CARE, 126 BRECKINRIDGE LN, LOUISVILLE KY 40207"/>
    <s v="Transmission Issue and CEL on"/>
    <s v="Repair van"/>
    <s v="Yes"/>
    <m/>
    <x v="1"/>
    <s v="Yes"/>
    <x v="4"/>
    <s v="Rob &amp; Andrea"/>
    <d v="2025-08-14T00:00:00"/>
    <x v="0"/>
    <x v="1"/>
    <s v="THEODORE DAILEY"/>
    <d v="2025-09-07T00:00:00"/>
    <m/>
  </r>
  <r>
    <x v="46"/>
    <n v="61257"/>
    <s v="HUBBARD, DAVID"/>
    <s v="DHUBBAR"/>
    <s v="61257"/>
    <n v="9082940684"/>
    <s v="061257"/>
    <d v="2025-11-14T00:00:00"/>
    <s v="AAMCO TOTAL CAR CARE, 1420 ASBURY AVE, ASBURY PARJ NJ 07712"/>
    <s v="Declined repair $9,500 175 k miles HERTZ rental"/>
    <s v="Tech needs new van asigned to him "/>
    <s v="Yes"/>
    <m/>
    <x v="1"/>
    <s v="Yes"/>
    <x v="16"/>
    <s v="Rob &amp; Andrea"/>
    <d v="2025-08-13T00:00:00"/>
    <x v="0"/>
    <x v="1"/>
    <s v="DAVID HUBBARD"/>
    <d v="1983-11-01T00:00:00"/>
    <m/>
  </r>
  <r>
    <x v="46"/>
    <n v="23931"/>
    <s v="HOBBS, RYAN"/>
    <s v="RHOBBS2"/>
    <s v="23931"/>
    <n v="7656399092"/>
    <s v="023931"/>
    <d v="2025-11-11T00:00:00"/>
    <s v="BARRY BUNKER CHEV-CAD, INC., 1307 WABASH AVE, MARION IN 46952"/>
    <s v="Transmission replacement"/>
    <s v="Transmission is in transit, driver requesting rental extension "/>
    <s v="Yes"/>
    <m/>
    <x v="1"/>
    <s v="Yes"/>
    <x v="17"/>
    <s v="Monica, Cheryl &amp; Machell"/>
    <s v="Not Open On 12.11"/>
    <x v="0"/>
    <x v="1"/>
    <s v="Not Open On 12.11"/>
    <d v="2015-05-11T00:00:00"/>
    <m/>
  </r>
  <r>
    <x v="46"/>
    <n v="36894"/>
    <s v="FELTS, CHRISTOPHER"/>
    <s v="CFELTS"/>
    <s v="36894"/>
    <n v="2109293433"/>
    <s v="036894"/>
    <s v="NEW RENTAL"/>
    <s v="MIDAS#5534, 2424 BROADWAY ST, SAN ANTONIO TX 78215"/>
    <s v="Transmission issue"/>
    <s v="Repair van"/>
    <s v="Yes"/>
    <m/>
    <x v="1"/>
    <s v="Yes"/>
    <x v="2"/>
    <s v="Carol &amp; Tasha"/>
    <d v="2025-11-19T00:00:00"/>
    <x v="1"/>
    <x v="1"/>
    <s v="CHRISTOPHER FELTS"/>
    <d v="2025-03-09T00:00:00"/>
    <m/>
  </r>
  <r>
    <x v="46"/>
    <n v="61306"/>
    <s v="HUME, JEFFREY"/>
    <s v="JHUME1"/>
    <s v="61306"/>
    <n v="3012564155"/>
    <s v="061306"/>
    <d v="2025-11-03T00:00:00"/>
    <s v="CATON AUTO CLINIC, INC, 6013 BALTIMORE NATIONAL PK, BALTIMORE MD 21228"/>
    <s v="Coolant Leak"/>
    <s v="Repair van"/>
    <s v="Yes"/>
    <m/>
    <x v="1"/>
    <s v="Yes"/>
    <x v="5"/>
    <s v="Monica, Cheryl &amp; Machell"/>
    <d v="2025-11-19T00:00:00"/>
    <x v="0"/>
    <x v="1"/>
    <s v="JEFFREY HUME"/>
    <d v="2008-09-02T00:00:00"/>
    <m/>
  </r>
  <r>
    <x v="46"/>
    <n v="36228"/>
    <s v="FELTON, JABARI"/>
    <s v="JFELTON"/>
    <s v="36228"/>
    <n v="4077805287"/>
    <s v="036228"/>
    <s v="NEW RENTAL"/>
    <s v="PEP BOYS, 5546 L.B. MCLEOD RD, ORLANDO FL 32811"/>
    <s v="Transmission Issue "/>
    <s v="Repair van"/>
    <s v="Yes"/>
    <m/>
    <x v="1"/>
    <s v="Yes"/>
    <x v="9"/>
    <s v="Rob &amp; Andrea"/>
    <d v="2025-11-19T00:00:00"/>
    <x v="1"/>
    <x v="1"/>
    <s v="JABARI FELTON"/>
    <d v="2024-07-07T00:00:00"/>
    <m/>
  </r>
  <r>
    <x v="46"/>
    <n v="46794"/>
    <s v="COOMER, BOBBY"/>
    <s v="BCOOMER"/>
    <s v="46794"/>
    <n v="2764941026"/>
    <s v="046794"/>
    <d v="2025-11-11T00:00:00"/>
    <m/>
    <s v="Accident Declined repair"/>
    <s v="Tech needs new van asigned to him "/>
    <s v="Yes"/>
    <m/>
    <x v="1"/>
    <s v="Yes"/>
    <x v="4"/>
    <s v="Rob &amp; Andrea"/>
    <s v="Not Open On 12.11"/>
    <x v="0"/>
    <x v="1"/>
    <s v="Not Open On 12.11"/>
    <d v="2024-11-10T00:00:00"/>
    <m/>
  </r>
  <r>
    <x v="46"/>
    <n v="23225"/>
    <s v="SEVREY, JOSHUA"/>
    <s v="JSEVR02"/>
    <s v="23225"/>
    <n v="5175255496"/>
    <s v="023225"/>
    <d v="2025-11-11T00:00:00"/>
    <s v="Tripp's Collision 2959 WEST MICHIGAN AVENUE JACKSON,MICHIGAN,US 49202"/>
    <s v="No Start and Jump Failed (Vendor is awaiting for parts.  Should arrive tomorrow.  Completion possibly by Friday.)"/>
    <s v="Repair van"/>
    <s v="Yes"/>
    <m/>
    <x v="1"/>
    <s v="Yes"/>
    <x v="18"/>
    <s v="Monica, Cheryl &amp; Machell"/>
    <d v="2025-11-13T00:00:00"/>
    <x v="0"/>
    <x v="1"/>
    <s v="JOSHUA SEVREY"/>
    <d v="2006-05-30T00:00:00"/>
    <m/>
  </r>
  <r>
    <x v="46"/>
    <n v="36269"/>
    <s v="BROWN, WILLIAM"/>
    <s v="WBROWN"/>
    <s v="36269"/>
    <n v="2525941533"/>
    <s v="036269"/>
    <s v="NEW RENTAL"/>
    <s v="FIRESTONE COMPLETE AUTO CARE, 1001 N WESLEYAN BLVD, ROCKY MOUNT NC 27804"/>
    <s v="NO OIL PRESSURE"/>
    <s v="Repair van"/>
    <s v="Yes"/>
    <m/>
    <x v="1"/>
    <s v="Yes"/>
    <x v="13"/>
    <s v="Rob &amp; Andrea"/>
    <d v="2025-11-19T00:00:00"/>
    <x v="1"/>
    <x v="1"/>
    <s v="WILLIAM BROWN"/>
    <d v="2024-01-28T00:00:00"/>
    <m/>
  </r>
  <r>
    <x v="46"/>
    <n v="46599"/>
    <s v="BOGOPOLSKY, FELIX"/>
    <s v="FBOGOPO"/>
    <s v="46599"/>
    <n v="7323510103"/>
    <s v="046599"/>
    <d v="2025-11-12T00:00:00"/>
    <s v="PEP BOYS 518 OLD POST RD EDISON NJ 08817"/>
    <s v="Transmission Issue (Pep boys waiting on part.)"/>
    <s v="Repair van"/>
    <s v="Yes"/>
    <m/>
    <x v="1"/>
    <s v="Yes"/>
    <x v="16"/>
    <s v="Rob &amp; Andrea"/>
    <s v="Not Open On 12.11"/>
    <x v="0"/>
    <x v="1"/>
    <s v="Not Open On 12.11"/>
    <d v="2006-12-02T00:00:00"/>
    <m/>
  </r>
  <r>
    <x v="46"/>
    <n v="61432"/>
    <s v="Adam Behler "/>
    <s v="ABEHLE"/>
    <s v="61432"/>
    <n v="9165454226"/>
    <s v="061432"/>
    <s v="NEW RENTAL"/>
    <s v="Aamco 207 KENROY LN, ROSEVILLE, CA 95678"/>
    <s v="Transmission issue"/>
    <s v="Repair van"/>
    <s v="Yes"/>
    <m/>
    <x v="1"/>
    <s v="Yes"/>
    <x v="10"/>
    <s v="Carol &amp; Tasha"/>
    <d v="2025-11-19T00:00:00"/>
    <x v="1"/>
    <x v="1"/>
    <s v="ADAM BEHLER"/>
    <d v="2001-09-03T00:00:00"/>
    <m/>
  </r>
  <r>
    <x v="46"/>
    <n v="47389"/>
    <s v="WILLIAM ADAMS"/>
    <s v="WADAMS0"/>
    <s v="47389"/>
    <n v="3346550144"/>
    <s v="047389"/>
    <d v="2025-11-12T00:00:00"/>
    <s v="Tech waiting for van to arrive"/>
    <s v="New Hire"/>
    <s v="Awaiting Van"/>
    <s v="Yes"/>
    <m/>
    <x v="1"/>
    <s v="Yes"/>
    <x v="6"/>
    <s v="Rob &amp; Andrea"/>
    <d v="2025-11-12T00:00:00"/>
    <x v="0"/>
    <x v="0"/>
    <s v="WILLIAM ADAMS"/>
    <d v="2025-11-09T00:00:00"/>
    <m/>
  </r>
  <r>
    <x v="46"/>
    <n v="61192"/>
    <s v="Sergi Strenovych"/>
    <s v="SSTRETO"/>
    <s v="61192"/>
    <n v="3034340716"/>
    <s v="061815"/>
    <d v="2025-10-08T00:00:00"/>
    <s v="LARRY H. MILLER FORD LAKEWOOD 11595 W 6TH AVE LAKEWOOD CO 80215"/>
    <s v="Declined repair"/>
    <s v="Tech needs new van and extension "/>
    <s v="Yes"/>
    <m/>
    <x v="1"/>
    <s v="Yes"/>
    <x v="24"/>
    <s v="Carol &amp; Tasha"/>
    <s v="Not Open On 12.11"/>
    <x v="0"/>
    <x v="1"/>
    <s v="Not Open On 12.11"/>
    <d v="2024-09-08T00:00:00"/>
    <m/>
  </r>
  <r>
    <x v="46"/>
    <n v="37251"/>
    <s v="Connor Lingafelter-Crane"/>
    <s v="CLINGAF"/>
    <s v="37251"/>
    <n v="9048403127"/>
    <s v="037251"/>
    <s v="NEW RENTAL"/>
    <s v="Pep Boys 1105 DUNN AVENUE JACKSONVILLE,FLORIDA,US 32218;"/>
    <s v="Smoke from A/C vents &amp; overheating"/>
    <s v="Repair Van"/>
    <s v="Yes"/>
    <m/>
    <x v="1"/>
    <s v="Yes"/>
    <x v="9"/>
    <s v="Rob &amp; Andrea"/>
    <d v="2025-11-20T00:00:00"/>
    <x v="1"/>
    <x v="1"/>
    <s v="CONNOR LINGAFELTER-CRANE"/>
    <d v="2024-07-07T00:00:00"/>
    <m/>
  </r>
  <r>
    <x v="46"/>
    <n v="47040"/>
    <s v="Tara Rai "/>
    <s v="TRAI0"/>
    <s v="47040"/>
    <n v="7746350742"/>
    <s v="047040"/>
    <s v="NEW RENTAL"/>
    <s v="x"/>
    <s v="engine/exhaust making noise"/>
    <s v="Repair Van"/>
    <s v="Yes"/>
    <m/>
    <x v="1"/>
    <s v="Yes"/>
    <x v="22"/>
    <s v="Rob &amp; Andrea"/>
    <d v="2025-11-20T00:00:00"/>
    <x v="1"/>
    <x v="1"/>
    <s v="TARA RAI"/>
    <d v="2022-05-19T00:00:00"/>
    <m/>
  </r>
  <r>
    <x v="46"/>
    <n v="61561"/>
    <s v="Michael Perez"/>
    <s v="MFIALLO"/>
    <s v="61561"/>
    <n v="5613329810"/>
    <s v="061561"/>
    <s v="NEW RENTAL"/>
    <s v="FIRESTONE COMPLETE AUTO CARE, 3810 JOG RD, GREENACRES FL 33467"/>
    <s v="Loss of brakes"/>
    <s v="Repair van"/>
    <s v="Yes"/>
    <m/>
    <x v="1"/>
    <s v="Yes"/>
    <x v="9"/>
    <s v="Rob &amp; Andrea"/>
    <s v="Not Open On 12.11"/>
    <x v="1"/>
    <x v="1"/>
    <s v="Not Open On 12.11"/>
    <d v="2013-11-04T00:00:00"/>
    <m/>
  </r>
  <r>
    <x v="46"/>
    <n v="61804"/>
    <s v="Robert W Eberhardt"/>
    <s v="REBER01"/>
    <s v="61804"/>
    <n v="7075337683"/>
    <s v="061804"/>
    <s v="NEW RENTAL"/>
    <s v="BIG O TIRES #5077 1020 N STATE ST UKIAH CA 95482"/>
    <s v="Overheating "/>
    <s v="Repair van"/>
    <s v="Yes"/>
    <m/>
    <x v="1"/>
    <s v="Yes"/>
    <x v="10"/>
    <s v="Carol &amp; Tasha"/>
    <s v="Not Open On 12.11"/>
    <x v="1"/>
    <x v="1"/>
    <s v="Not Open On 12.11"/>
    <d v="2004-04-26T00:00:00"/>
    <m/>
  </r>
  <r>
    <x v="47"/>
    <n v="46431"/>
    <s v="Ashley Orosco "/>
    <s v="AOROZCO"/>
    <s v="46431"/>
    <n v="8189411387"/>
    <s v="046431"/>
    <s v="NEW RENTAL"/>
    <s v="PEP BOYS, 1231 SAN FERNANDO RD, SAN FERNANDO CA 91340"/>
    <s v="CEL on and low power message. "/>
    <s v="Repair van"/>
    <s v="Yes"/>
    <m/>
    <x v="1"/>
    <s v="Yes"/>
    <x v="3"/>
    <s v="Carol &amp; Tasha"/>
    <d v="2025-11-20T00:00:00"/>
    <x v="1"/>
    <x v="1"/>
    <s v="ASHLEY OROZCO"/>
    <d v="2025-05-25T00:00:00"/>
    <m/>
  </r>
  <r>
    <x v="47"/>
    <n v="6609"/>
    <s v="Anthony Lacey"/>
    <s v="ALACEY"/>
    <s v="6609"/>
    <n v="5309835186"/>
    <s v="006609"/>
    <s v="NEW RENTAL"/>
    <s v="PEP BOYS 520 CONTRA COSTA BLVD, PLEASANT HILL, CA, 94523"/>
    <s v="Van supplied to the tech is unsafe / Need to find another van for tech"/>
    <s v="Identify a replacement van"/>
    <s v="Yes"/>
    <m/>
    <x v="1"/>
    <s v="Yes"/>
    <x v="10"/>
    <s v="Carol &amp; Tasha"/>
    <d v="2025-11-20T00:00:00"/>
    <x v="1"/>
    <x v="0"/>
    <s v="ANTHONY LACEY"/>
    <d v="2025-09-28T00:00:00"/>
    <m/>
  </r>
  <r>
    <x v="47"/>
    <n v="22201"/>
    <s v="Erin Tipton"/>
    <s v="ETIPTON"/>
    <s v="22201"/>
    <n v="4342472814"/>
    <s v="022201"/>
    <d v="2025-11-07T00:00:00"/>
    <s v="624 N AUGUSTA ST, STAUNTON, VA 24401"/>
    <s v="New Hire"/>
    <s v="Van needs transported it's now ready for transport"/>
    <s v="Yes"/>
    <m/>
    <x v="1"/>
    <s v="Yes"/>
    <x v="13"/>
    <s v="Rob &amp; Andrea"/>
    <d v="2025-07-21T00:00:00"/>
    <x v="0"/>
    <x v="0"/>
    <s v="ERIN TIPTON"/>
    <d v="2025-10-26T00:00:00"/>
    <m/>
  </r>
  <r>
    <x v="47"/>
    <n v="21720"/>
    <s v="Michael Mitchell "/>
    <s v="MMITCHE"/>
    <s v="21720"/>
    <n v="2605150349"/>
    <s v="021720"/>
    <s v="NEW RENTAL"/>
    <m/>
    <s v="states sticker on plates expired request"/>
    <s v="Needs registration sent to him / Sending digital Registration to tech (valid until 6/2026), replacement sticker has already been requested. "/>
    <s v="Yes"/>
    <m/>
    <x v="0"/>
    <m/>
    <x v="17"/>
    <s v="Monica, Cheryl &amp; Machell"/>
    <d v="2025-12-01T00:00:00"/>
    <x v="1"/>
    <x v="1"/>
    <s v="MICHAEL MITCHELL"/>
    <d v="2025-09-14T00:00:00"/>
    <m/>
  </r>
  <r>
    <x v="47"/>
    <n v="46940"/>
    <s v="JAMES, JASON"/>
    <s v="JJAMES"/>
    <s v="46940"/>
    <n v="7165793078"/>
    <s v="046940"/>
    <s v="NEW RENTAL"/>
    <s v="FIRESTONE COMPLETE AUTO CARE, 995 NIAGARA FALLS BLVD, AMHERST NY 14226"/>
    <s v="No start, CEL on"/>
    <s v="Repair van"/>
    <s v="Yes"/>
    <m/>
    <x v="1"/>
    <s v="Yes"/>
    <x v="22"/>
    <s v="Rob &amp; Andrea"/>
    <s v="Not Open On 12.11"/>
    <x v="1"/>
    <x v="0"/>
    <s v="Not Open On 12.11"/>
    <d v="2025-10-19T00:00:00"/>
    <m/>
  </r>
  <r>
    <x v="47"/>
    <n v="21237"/>
    <s v="HARRIS, ARTHUR"/>
    <s v="AHARRIS"/>
    <s v="21237"/>
    <n v="7186660114"/>
    <s v="021237"/>
    <s v="NEW RENTAL"/>
    <s v="PEP BOYS, 2633 E TREMONT AVE, BRONX NY 10461"/>
    <s v="Van has been Ready since july"/>
    <m/>
    <s v="Yes"/>
    <m/>
    <x v="0"/>
    <m/>
    <x v="12"/>
    <s v="Rob &amp; Andrea"/>
    <d v="2025-07-22T00:00:00"/>
    <x v="1"/>
    <x v="1"/>
    <s v="ARTHUR HARRIS"/>
    <d v="2025-07-20T00:00:00"/>
    <m/>
  </r>
  <r>
    <x v="47"/>
    <n v="23308"/>
    <s v="THREATS, JOSHUA"/>
    <s v="JTHREAT"/>
    <s v="23308"/>
    <n v="5048770539"/>
    <s v="023308"/>
    <s v="NEW RENTAL"/>
    <s v="PEP BOYS 6638 Veterans Memorial Blvd, Metairie, LA 70003"/>
    <s v="Steering Fluid Leak "/>
    <s v="Repair van"/>
    <s v="Yes"/>
    <m/>
    <x v="1"/>
    <s v="Yes"/>
    <x v="7"/>
    <s v="Monica, Cheryl &amp; Machell"/>
    <s v="Not Open On 12.11"/>
    <x v="1"/>
    <x v="1"/>
    <s v="Not Open On 12.11"/>
    <d v="2025-07-13T00:00:00"/>
    <m/>
  </r>
  <r>
    <x v="47"/>
    <n v="46572"/>
    <s v="David Dedon"/>
    <s v="DDEDON"/>
    <s v="46572"/>
    <n v="5189610843"/>
    <s v="046572"/>
    <s v="NEW RENTAL"/>
    <s v="AAA TIRE &amp; SERVICE #8019, 260 STATE ROUTE 18, EAST BRUNSWICK NJ 08816"/>
    <s v="New/Rehire"/>
    <s v="Tech is waiting to get a vehicle"/>
    <s v="Yes"/>
    <m/>
    <x v="1"/>
    <s v="Yes"/>
    <x v="22"/>
    <s v="Rob &amp; Andrea"/>
    <d v="2025-12-04T00:00:00"/>
    <x v="1"/>
    <x v="0"/>
    <s v="DAVID DEDON"/>
    <d v="2025-11-16T00:00:00"/>
    <m/>
  </r>
  <r>
    <x v="47"/>
    <n v="61238"/>
    <s v="WHITE, DANIEL"/>
    <s v="DWHITE0"/>
    <s v="61238"/>
    <n v="3527211672"/>
    <s v="061238"/>
    <s v="NEW RENTAL"/>
    <s v="FIRESTONE COMPLETE AUTO CARE, 3744 SW ARCHER RD, GAINESVILLE FL 32608"/>
    <s v="NOISE FROM THE REAR BRAKES"/>
    <s v="Repair van"/>
    <s v="Yes"/>
    <m/>
    <x v="1"/>
    <s v="Yes"/>
    <x v="9"/>
    <s v="Rob &amp; Andrea"/>
    <s v="Not Open On 12.11"/>
    <x v="1"/>
    <x v="1"/>
    <s v="Not Open On 12.11"/>
    <d v="2019-05-15T00:00:00"/>
    <m/>
  </r>
  <r>
    <x v="47"/>
    <n v="46212"/>
    <s v="BUTLER, WINFRED"/>
    <s v="WBUTLE0"/>
    <s v="46212"/>
    <n v="5122106363"/>
    <s v="046212"/>
    <s v="New Rental"/>
    <s v="PEP BOYS, 11928 RESEARCH BLVD, AUSTIN, TX 78759"/>
    <s v="MULTIPLE DASH LIGHTS ON-- STABILITRAC/ TRACTION CONTROL LIGHTS ON-- HEADLIGHTS INOP-- VEHICLE BOUNCES WHEN HITTING BUMPS AT HIGHWAY SPEEDS.. TAKING TO PEP BOYS"/>
    <s v="Repair Van"/>
    <s v="Yes"/>
    <m/>
    <x v="1"/>
    <s v="Yes"/>
    <x v="2"/>
    <s v="Carol &amp; Tasha"/>
    <d v="2025-11-20T00:00:00"/>
    <x v="1"/>
    <x v="1"/>
    <s v="WINFRED BUTLER"/>
    <d v="2021-08-05T00:00:00"/>
    <m/>
  </r>
  <r>
    <x v="47"/>
    <n v="61745"/>
    <s v="AYALA MERCADO, ROBERTO"/>
    <s v="RAYALAM"/>
    <s v="61745"/>
    <n v="3528093231"/>
    <s v="061745"/>
    <d v="2025-11-07T00:00:00"/>
    <s v="PEP BOYS 2035 SOUTHWEST COLLEGE RD. OCALA FL.34471"/>
    <s v="STARTER ISSUE"/>
    <s v="Repair van"/>
    <s v="Yes"/>
    <m/>
    <x v="1"/>
    <s v="Yes"/>
    <x v="9"/>
    <s v="Rob &amp; Andrea"/>
    <d v="2025-11-07T00:00:00"/>
    <x v="0"/>
    <x v="1"/>
    <s v="ROBERTO AYALA MERCADO"/>
    <d v="2025-07-06T00:00:00"/>
    <m/>
  </r>
  <r>
    <x v="47"/>
    <n v="47087"/>
    <s v="DAVIS, MARC"/>
    <s v="MDAVI31"/>
    <s v="47087"/>
    <n v="8608196496"/>
    <s v="047087"/>
    <s v="New Rental"/>
    <s v="PEP BOYS 1177 BOSTON RD SPRINGFIELD MA 01119"/>
    <s v="CEL POWER STEERING REAR MAIL SEAL ANTI FREZZE LEAKING TIRE LEAKING EXHAUST LEAKING"/>
    <s v="Repair van"/>
    <s v="Yes"/>
    <m/>
    <x v="1"/>
    <s v="Yes"/>
    <x v="22"/>
    <s v="Rob &amp; Andrea"/>
    <d v="2025-11-21T00:00:00"/>
    <x v="1"/>
    <x v="1"/>
    <s v="MARC DAVIS"/>
    <d v="2002-02-05T00:00:00"/>
    <m/>
  </r>
  <r>
    <x v="47"/>
    <n v="46203"/>
    <s v="STANFORD, MARK"/>
    <s v="MSTANFO"/>
    <s v="46203"/>
    <n v="2544415845"/>
    <s v="046203"/>
    <s v="New Rental"/>
    <s v="PEP BOYS, 2002 E CENTRAL TEXAS EXPY #D, KILEEN TX 76541"/>
    <s v="Shift Linkage Cable Broke"/>
    <s v="Repair van"/>
    <s v="Yes"/>
    <m/>
    <x v="1"/>
    <s v="Yes"/>
    <x v="2"/>
    <s v="Carol &amp; Tasha"/>
    <s v="Not Open On 12.11"/>
    <x v="1"/>
    <x v="1"/>
    <s v="Not Open On 12.11"/>
    <d v="2020-03-02T00:00:00"/>
    <m/>
  </r>
  <r>
    <x v="47"/>
    <n v="61100"/>
    <s v="BOYER, NIKITA"/>
    <s v="NBOYER"/>
    <s v="61100"/>
    <n v="4109017580"/>
    <s v="061100"/>
    <s v="New Rental"/>
    <s v="PEP BOYS, 4800 KIRKWOOD HWY, WILMINGTON, DE 19808"/>
    <s v="Vehicle is losing power when driving, unable to get up past 50mph"/>
    <s v="Repair van"/>
    <s v="Yes"/>
    <m/>
    <x v="1"/>
    <s v="Yes"/>
    <x v="5"/>
    <s v="Monica, Cheryl &amp; Machell"/>
    <d v="2025-11-21T00:00:00"/>
    <x v="1"/>
    <x v="1"/>
    <s v="NIKITA BOYER"/>
    <d v="2023-10-15T00:00:00"/>
    <m/>
  </r>
  <r>
    <x v="48"/>
    <n v="36237"/>
    <s v="KRUGER, MARK"/>
    <s v="MKRUGER"/>
    <s v="36237"/>
    <n v="5189611575"/>
    <s v="036237"/>
    <d v="2025-11-14T00:00:00"/>
    <s v="PEP BOYS, 8091 OSWEGO RD, LIVERPOOL NY 13090"/>
    <s v="New Hire"/>
    <s v="NEW UNIT HAS NOT ARRIVED YET"/>
    <s v="Yes"/>
    <m/>
    <x v="1"/>
    <s v="Yes"/>
    <x v="22"/>
    <s v="Rob &amp; Andrea"/>
    <d v="2025-11-15T00:00:00"/>
    <x v="0"/>
    <x v="0"/>
    <s v="MARK KRUGER"/>
    <d v="2025-11-02T00:00:00"/>
    <m/>
  </r>
  <r>
    <x v="48"/>
    <n v="46726"/>
    <s v="BRIAN HOVER"/>
    <s v="BHOVER"/>
    <s v="46726"/>
    <n v="6095403825"/>
    <s v="046726"/>
    <s v="New Rental"/>
    <s v="ELKIN'S CHEVROLET, 401 RT#73 POB 528, MARLTON NJ 08053"/>
    <s v="MAINTENANCE, BATTERY ISSUE and WIPER BLADE CHANGE "/>
    <s v="Repair Complete (1 KRESGE RD FAIRLESS HILLS , 19030 , WAREHOUSE, @ SECURITY GATE TO BE LET IN ,. PARK BESIDE OTHER VAN &gt; KEYS IN GAS FLAP ,.)"/>
    <s v="Yes"/>
    <m/>
    <x v="0"/>
    <m/>
    <x v="16"/>
    <s v="Rob &amp; Andrea"/>
    <s v="Not Open On 12.11"/>
    <x v="1"/>
    <x v="0"/>
    <s v="Not Open On 12.11"/>
    <d v="2025-11-16T00:00:00"/>
    <m/>
  </r>
  <r>
    <x v="48"/>
    <n v="46993"/>
    <s v="VENTURA, RUBEN"/>
    <s v="RVENTUR"/>
    <s v="46993"/>
    <n v="9787018542"/>
    <s v="046993"/>
    <s v="New Rental"/>
    <s v="FIRESTONE (Complete address is not available)"/>
    <s v="AC CONTROL HEAD IS SMOKING"/>
    <s v="Repair van"/>
    <s v="Yes"/>
    <m/>
    <x v="1"/>
    <s v="Yes"/>
    <x v="22"/>
    <s v="Rob &amp; Andrea"/>
    <d v="2025-12-04T00:00:00"/>
    <x v="1"/>
    <x v="1"/>
    <s v="RUBEN VENTURA"/>
    <d v="2023-10-01T00:00:00"/>
    <m/>
  </r>
  <r>
    <x v="48"/>
    <n v="47291"/>
    <s v="WICKLANDER, SEAN"/>
    <s v="SWICKLA"/>
    <s v="47291"/>
    <n v="7154922473"/>
    <s v="047291"/>
    <d v="2025-11-14T00:00:00"/>
    <s v="610 IRVINE ST (SH), CHIPPEWA FALLS, WI, 54729"/>
    <s v="Declined repair $6007 287k miles"/>
    <s v="Rental extension requested by Tech. Tim do we want to revisit the decline?"/>
    <s v="Yes"/>
    <m/>
    <x v="1"/>
    <s v="Yes"/>
    <x v="21"/>
    <s v="Monica, Cheryl &amp; Machell"/>
    <d v="2025-08-26T00:00:00"/>
    <x v="0"/>
    <x v="1"/>
    <s v="SEAN WICKLANDER"/>
    <d v="2022-12-01T00:00:00"/>
    <m/>
  </r>
  <r>
    <x v="48"/>
    <n v="59004"/>
    <s v="MILLER, JASON"/>
    <s v="JMILLE0"/>
    <s v="59004"/>
    <n v="8089804553"/>
    <s v="059004"/>
    <d v="2025-11-18T00:00:00"/>
    <s v="ORCHID ISLE FORD, 1030 KANOELEHUA AVE, HILO HI 967205263"/>
    <s v="VEHICLE HAS TRANSMISSION ISSUE; MAJOR SHUDDER WHEN GOING DOWN A HILL OR ACCELERATING"/>
    <s v="HAWAII RENTAL????? Can we check with Tasha before we approve. Tasha Is going to see about a spare"/>
    <s v="Yes"/>
    <m/>
    <x v="0"/>
    <m/>
    <x v="28"/>
    <s v="Carol &amp; Tasha"/>
    <s v="Not Open On 12.11"/>
    <x v="0"/>
    <x v="0"/>
    <s v="Not Open On 12.11"/>
    <d v="2025-10-19T00:00:00"/>
    <m/>
  </r>
  <r>
    <x v="48"/>
    <n v="61382"/>
    <s v="JUAN YEDRA LOPEZ"/>
    <s v="JYEDRAL"/>
    <s v="61382"/>
    <n v="7189731696"/>
    <s v="061382"/>
    <s v="New Rental"/>
    <s v="PEP BOYS, 1335 RT 1 S, N BRUNSWICK NJ 08902"/>
    <s v="BATTERY REPLACEMENT / This should be scehduled or the tech should wait on it to be completed"/>
    <s v="Repair van"/>
    <s v="Yes"/>
    <m/>
    <x v="0"/>
    <m/>
    <x v="12"/>
    <s v="Rob &amp; Andrea"/>
    <d v="2025-12-08T00:00:00"/>
    <x v="1"/>
    <x v="0"/>
    <s v="JUAN YEDRA LOPEZ"/>
    <d v="2025-11-16T00:00:00"/>
    <m/>
  </r>
  <r>
    <x v="48"/>
    <n v="61392"/>
    <s v="MONDESIR, WILNER"/>
    <s v="WMONDES"/>
    <s v="61392"/>
    <n v="3054650974"/>
    <s v="061392"/>
    <s v="New Rental"/>
    <s v="PEP BOYS 800 N MILITARY TRAIL WEST PALM BEACH FL 33415"/>
    <s v="OIL, AC ISSUE AND CELIGHT ON (REPAIRS ON HIS VEHICLE ARE NOT COMPLETE YET)"/>
    <s v="Repair van"/>
    <s v="Yes"/>
    <m/>
    <x v="1"/>
    <s v="Yes"/>
    <x v="9"/>
    <s v="Rob &amp; Andrea"/>
    <s v="Not Open On 12.11"/>
    <x v="1"/>
    <x v="1"/>
    <s v="Not Open On 12.11"/>
    <d v="2016-03-21T00:00:00"/>
    <m/>
  </r>
  <r>
    <x v="48"/>
    <n v="46210"/>
    <s v="WEBB, BRANDON"/>
    <s v="BWEBB4"/>
    <s v="46210"/>
    <n v="5122281385"/>
    <s v="046210"/>
    <d v="2025-11-14T00:00:00"/>
    <s v="Chevrolet Buick Marble Falls, 2301 N U.S. Hwy 281, Marble Falls, TX 78654"/>
    <s v="brakes are grinding &amp; has a noise from the engine area"/>
    <s v="Repair Van"/>
    <s v="Yes"/>
    <m/>
    <x v="1"/>
    <s v="Yes"/>
    <x v="2"/>
    <s v="Carol &amp; Tasha"/>
    <d v="2025-12-01T00:00:00"/>
    <x v="0"/>
    <x v="1"/>
    <s v="BRANDON WEBB"/>
    <d v="2018-12-26T00:00:00"/>
    <m/>
  </r>
  <r>
    <x v="48"/>
    <n v="46369"/>
    <s v="WILLIAMS, PATRICK"/>
    <s v="PWILL50"/>
    <s v="46369"/>
    <n v="4099375037"/>
    <s v="046369"/>
    <d v="2025-11-13T00:00:00"/>
    <s v="BAKER AUTO REPAIR, INC., 2310 CALDER AVE., BEAUMONT TX 77702"/>
    <s v="ENGINE BELT BROKE, HEADLAMP INOPERATIVE"/>
    <s v="Repair Van"/>
    <s v="Yes"/>
    <m/>
    <x v="1"/>
    <s v="Yes"/>
    <x v="19"/>
    <s v="Carol &amp; Tasha"/>
    <s v="Not Open On 12.11"/>
    <x v="0"/>
    <x v="1"/>
    <s v="Not Open On 12.11"/>
    <d v="1997-03-24T00:00:00"/>
    <m/>
  </r>
  <r>
    <x v="48"/>
    <n v="46465"/>
    <s v="COSTELLO, MARSHALL"/>
    <s v="MCOSTEL"/>
    <s v="46465"/>
    <n v="3028974391"/>
    <s v="046465"/>
    <s v="New Rental"/>
    <s v="Pep Boys 1628 n salisbury blvd salisbury, MD  21801"/>
    <s v="VEHICLE STALLED ON DRIVER AND ENGINE IS MAKING A CLICKING NOISE AND CEL IS ON"/>
    <s v="Repair Van"/>
    <s v="Yes"/>
    <m/>
    <x v="1"/>
    <s v="Yes"/>
    <x v="5"/>
    <s v="Monica, Cheryl &amp; Machell"/>
    <d v="2025-12-09T00:00:00"/>
    <x v="1"/>
    <x v="1"/>
    <s v="MARSHALL COSTELLO"/>
    <d v="2025-08-17T00:00:00"/>
    <m/>
  </r>
  <r>
    <x v="48"/>
    <n v="61564"/>
    <s v="JACKSON, JON"/>
    <s v="JJACKS0"/>
    <s v="61564"/>
    <n v="3865380853"/>
    <s v="061564"/>
    <s v="New Rental"/>
    <s v="AUTO TECH TOTAL CAR CARE, 2902 E MOODY BLVD, BUNNELL FL 32110"/>
    <s v="TRANSMISSION ISSUE / CHECK TRANS SLIPPING"/>
    <s v="Repair Van"/>
    <s v="Yes"/>
    <m/>
    <x v="1"/>
    <s v="Yes"/>
    <x v="9"/>
    <s v="Rob &amp; Andrea"/>
    <d v="2025-11-21T00:00:00"/>
    <x v="1"/>
    <x v="1"/>
    <s v="JON JACKSON"/>
    <d v="2025-07-13T00:00:00"/>
    <m/>
  </r>
  <r>
    <x v="48"/>
    <n v="21704"/>
    <s v="CRNALIC, NEDZAD"/>
    <s v="NCRNALI"/>
    <s v="21704"/>
    <n v="7276210000"/>
    <s v="021704"/>
    <d v="2025-11-17T00:00:00"/>
    <s v="SUNCOAST 6777 Haines rd Saint Petersburg FL 33702"/>
    <s v="LEAKING Issue"/>
    <s v="Repair"/>
    <s v="Yes"/>
    <m/>
    <x v="1"/>
    <s v="Yes"/>
    <x v="9"/>
    <s v="Rob &amp; Andrea"/>
    <d v="2025-11-17T00:00:00"/>
    <x v="0"/>
    <x v="1"/>
    <s v="NEDZAD CRNALIC"/>
    <d v="2005-05-16T00:00:00"/>
    <m/>
  </r>
  <r>
    <x v="48"/>
    <n v="23874"/>
    <s v="Letwan Hand"/>
    <s v="LHAND0"/>
    <s v="23874"/>
    <n v="2194552219"/>
    <s v="023874"/>
    <s v="New Rental"/>
    <s v="Pep Boys 17015 torrence ave lansing, IL  60438"/>
    <s v="Front end noise, van shakes while drive."/>
    <s v="Repair van"/>
    <s v="Yes"/>
    <m/>
    <x v="1"/>
    <s v="Yes"/>
    <x v="1"/>
    <s v="Monica, Cheryl &amp; Machell"/>
    <d v="2025-09-30T00:00:00"/>
    <x v="1"/>
    <x v="1"/>
    <s v="LETWAN HAND"/>
    <d v="2017-08-07T00:00:00"/>
    <m/>
  </r>
  <r>
    <x v="48"/>
    <n v="23261"/>
    <s v="HARIS, MOHAMMAD"/>
    <s v="MHARIS"/>
    <s v="23261"/>
    <n v="9165265144"/>
    <s v="023261"/>
    <d v="2025-11-13T00:00:00"/>
    <s v="PEP BOYS 2500 ARDEN WAY-UNIT #101 SACRAMENTO CA 95825"/>
    <s v="Trans issue"/>
    <s v="Repair Van"/>
    <s v="Yes"/>
    <m/>
    <x v="1"/>
    <s v="Yes"/>
    <x v="10"/>
    <s v="Carol &amp; Tasha"/>
    <s v="Not Open On 12.11"/>
    <x v="0"/>
    <x v="1"/>
    <s v="Not Open On 12.11"/>
    <d v="2018-09-12T00:00:00"/>
    <m/>
  </r>
  <r>
    <x v="48"/>
    <n v="36459"/>
    <s v="LAMBERT, PHILIP"/>
    <s v="PLAMBE0"/>
    <s v="36459"/>
    <n v="9193444283"/>
    <s v="036459"/>
    <s v="New Rental"/>
    <s v="PEP BOYS, 1490 US 70 W, GARNER NC 27529"/>
    <s v="COOLANT LEAKING, BLOWER MOTOR NOT WORKING,"/>
    <s v="Repair Van"/>
    <s v="Yes"/>
    <m/>
    <x v="1"/>
    <s v="Yes"/>
    <x v="13"/>
    <s v="Rob &amp; Andrea"/>
    <s v="Not Open On 12.11"/>
    <x v="1"/>
    <x v="1"/>
    <s v="Not Open On 12.11"/>
    <d v="2014-04-28T00:00:00"/>
    <m/>
  </r>
  <r>
    <x v="48"/>
    <n v="46218"/>
    <s v="GAMEZ, ALDO"/>
    <s v="AGAME05"/>
    <s v="46218"/>
    <n v="9562930202"/>
    <s v="046218"/>
    <s v="New Rental"/>
    <s v=" PEP BOYS AUTO SERVICE &amp; TIRES, 2336 BOCA CHICA BLVD, BROWNSVILLE, TX 78521"/>
    <s v="OVERHEATING"/>
    <s v="Repair Van"/>
    <s v="Yes"/>
    <m/>
    <x v="1"/>
    <s v="Yes"/>
    <x v="2"/>
    <s v="Carol &amp; Tasha"/>
    <d v="2025-11-21T00:00:00"/>
    <x v="1"/>
    <x v="1"/>
    <s v="ALDO GAMEZ"/>
    <d v="2005-05-09T00:00:00"/>
    <m/>
  </r>
  <r>
    <x v="48"/>
    <n v="61149"/>
    <s v="COLEMAN, JAMES"/>
    <s v="JCOLEM0"/>
    <s v="61149"/>
    <n v="9038692467"/>
    <s v="061149"/>
    <s v="New Rental"/>
    <s v="ANDERSON AUTOMOTIVE CENTER LLC, 2025 S S.E LOOP 323, TYLER TX 75701"/>
    <s v="MIL FLASHING. REDUCED POWER"/>
    <s v="Repair Van"/>
    <s v="Yes"/>
    <m/>
    <x v="1"/>
    <s v="Yes"/>
    <x v="15"/>
    <s v="Carol &amp; Tasha"/>
    <d v="2025-11-21T00:00:00"/>
    <x v="1"/>
    <x v="1"/>
    <s v="JAMES COLEMAN"/>
    <d v="2025-06-08T00:00:00"/>
    <m/>
  </r>
  <r>
    <x v="49"/>
    <n v="46708"/>
    <s v="ROWLS, JAYSHAWN"/>
    <s v="JROWLS"/>
    <s v="46708"/>
    <n v="2569623009"/>
    <s v="046708"/>
    <d v="2025-11-0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0"/>
    <s v="JAYSHAWN ROWLS"/>
    <d v="2025-10-12T00:00:00"/>
    <m/>
  </r>
  <r>
    <x v="49"/>
    <n v="61522"/>
    <s v="MARTIN PERALTA"/>
    <s v="MPERAL2"/>
    <s v="61522"/>
    <n v="6262058807"/>
    <s v="061522"/>
    <d v="2025-11-13T00:00:00"/>
    <s v="PEP BOYS 1540 E AMAR RD WEST COVINA CA 91792"/>
    <s v="Van getting water pump and a tire replaced on top of regular maintenace while there / Work is approved and in progress / eta 2 to 3 days"/>
    <s v="Repair van - @rob anderson - what is taking so long to repair this van??  ETA 11/25"/>
    <s v="Yes"/>
    <m/>
    <x v="1"/>
    <s v="Yes"/>
    <x v="3"/>
    <s v="Carol &amp; Tasha"/>
    <s v="Not Open On 12.11"/>
    <x v="0"/>
    <x v="1"/>
    <s v="Not Open On 12.11"/>
    <d v="2019-06-12T00:00:00"/>
    <m/>
  </r>
  <r>
    <x v="49"/>
    <n v="61592"/>
    <s v="Timothy Trent"/>
    <s v="TTRENT"/>
    <s v="61592"/>
    <n v="3219871168"/>
    <s v="061592"/>
    <s v="New Rental"/>
    <s v="FIRESTONE COMPLETE AUTO CARE (National Account) 777 E MERRITT ISLAND CSWY MERRITT ISLAND FL 32952"/>
    <s v="Rear end issues"/>
    <s v="Repair Van"/>
    <s v="Yes"/>
    <m/>
    <x v="1"/>
    <s v="Yes"/>
    <x v="9"/>
    <s v="Rob &amp; Andrea"/>
    <s v="Not Open On 12.11"/>
    <x v="1"/>
    <x v="1"/>
    <s v="Not Open On 12.11"/>
    <d v="1984-06-15T00:00:00"/>
    <m/>
  </r>
  <r>
    <x v="49"/>
    <n v="24116"/>
    <s v="HUSSEY, DEWAYNE"/>
    <s v="DHUSSEY"/>
    <s v="24116"/>
    <n v="9015988329"/>
    <s v="024116"/>
    <s v="New Rental"/>
    <s v="PEP BOYS 1394 EAST GOODMAN ROAD SOUTHAVEN MS 38671"/>
    <s v="Starting issues, headlight, brake light"/>
    <s v="Repair"/>
    <s v="Yes"/>
    <m/>
    <x v="1"/>
    <s v="Yes"/>
    <x v="7"/>
    <s v="Monica, Cheryl &amp; Machell"/>
    <s v="Not Open On 12.11"/>
    <x v="1"/>
    <x v="0"/>
    <s v="Not Open On 12.11"/>
    <d v="2025-10-12T00:00:00"/>
    <m/>
  </r>
  <r>
    <x v="49"/>
    <n v="21365"/>
    <s v="WEBER, TOM"/>
    <s v="TWEBER2"/>
    <s v="21365"/>
    <n v="8166171509"/>
    <s v="021365"/>
    <s v="New Rental"/>
    <s v="BIG O TIRES #25043 9501 NE 83RD TERRACE KANSAS CITY MO 64158"/>
    <s v="Ball joint came out"/>
    <s v="Repair"/>
    <s v="Yes"/>
    <m/>
    <x v="1"/>
    <s v="Yes"/>
    <x v="8"/>
    <s v="Rob &amp; Andrea"/>
    <d v="2025-11-13T00:00:00"/>
    <x v="1"/>
    <x v="1"/>
    <s v="TOM WEBER"/>
    <d v="2001-02-07T00:00:00"/>
    <m/>
  </r>
  <r>
    <x v="49"/>
    <n v="37385"/>
    <s v="SILVA, MARCO"/>
    <s v="MSILVA2"/>
    <s v="37385"/>
    <n v="9562156434"/>
    <s v="037385"/>
    <s v="New Rental"/>
    <s v="PEP BOYS 2321 W EXPRESSWAY 83 HARLINGEN TX 78552"/>
    <s v="Fluid Leak Issue"/>
    <s v="Repair"/>
    <s v="Yes"/>
    <m/>
    <x v="1"/>
    <s v="Yes"/>
    <x v="2"/>
    <s v="Carol &amp; Tasha"/>
    <s v="Not Open On 12.11"/>
    <x v="1"/>
    <x v="1"/>
    <s v="Not Open On 12.11"/>
    <d v="2021-03-22T00:00:00"/>
    <m/>
  </r>
  <r>
    <x v="49"/>
    <n v="61015"/>
    <s v="Bernard Sokolowski"/>
    <s v="BSOKOLO"/>
    <s v="61015"/>
    <n v="7249536540"/>
    <s v="061016"/>
    <s v="New Rental"/>
    <s v="Vehicle is not being repaired - / Tech requesting a rental for 1 day."/>
    <s v="Tech is Part time"/>
    <s v="VEHICLE HAS BEEN REMOVED FROM SERVICE AND IS WAITING ON A REPLACEMENT."/>
    <s v="Yes"/>
    <m/>
    <x v="1"/>
    <s v="Yes"/>
    <x v="4"/>
    <s v="Rob &amp; Andrea"/>
    <s v="Not Open On 12.11"/>
    <x v="1"/>
    <x v="1"/>
    <s v="Not Open On 12.11"/>
    <d v="2001-12-30T00:00:00"/>
    <m/>
  </r>
  <r>
    <x v="49"/>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49"/>
    <n v="47397"/>
    <s v="GILLIS, ANTHONY"/>
    <s v="AGILLIS"/>
    <s v="47397"/>
    <n v="4705961011"/>
    <s v="047397"/>
    <d v="2025-11-17T00:00:00"/>
    <s v="PEP BOYS 1717 HIGHWAY 20 CONYERS GA 30013"/>
    <s v="Steering issue"/>
    <s v="Repair Van"/>
    <s v="Yes"/>
    <m/>
    <x v="1"/>
    <s v="Yes"/>
    <x v="6"/>
    <s v="Rob &amp; Andrea"/>
    <d v="2025-11-17T00:00:00"/>
    <x v="0"/>
    <x v="1"/>
    <s v="ANTHONY GILLIS"/>
    <d v="2025-02-16T00:00:00"/>
    <m/>
  </r>
  <r>
    <x v="49"/>
    <n v="61343"/>
    <s v="ARROYO-MEDINA, FRANCISCO"/>
    <s v="FARROYO"/>
    <s v="61343"/>
    <n v="7752922082"/>
    <s v="061343"/>
    <d v="2025-11-17T00:00:00"/>
    <s v="PEP BOYS 520 CONTRA COSTA BLVD PLEASANT HILL CA 94523"/>
    <s v="TIRE REPAIR ISSUE / New Hire/ Vehicle not delivered"/>
    <s v="NEW UNIT HAS NOT ARRIVED YET"/>
    <s v="Yes"/>
    <m/>
    <x v="1"/>
    <s v="Yes"/>
    <x v="10"/>
    <s v="Carol &amp; Tasha"/>
    <d v="2025-11-25T00:00:00"/>
    <x v="0"/>
    <x v="0"/>
    <s v="FRANCISCO ARROYO-MEDINA"/>
    <d v="2025-10-26T00:00:00"/>
    <m/>
  </r>
  <r>
    <x v="49"/>
    <n v="23225"/>
    <s v="SEVREY, JOSHUA"/>
    <s v="JSEVR02"/>
    <s v="23225"/>
    <n v="5175255496"/>
    <s v="023225"/>
    <s v="New Rental"/>
    <s v="2959 West Michigan Avenue Jackson,Michigan,US 49202"/>
    <s v="OIL COOLER LINE DAMAGED"/>
    <s v="Repair van"/>
    <s v="Yes"/>
    <m/>
    <x v="1"/>
    <s v="Yes"/>
    <x v="18"/>
    <s v="Monica, Cheryl &amp; Machell"/>
    <d v="2025-11-13T00:00:00"/>
    <x v="1"/>
    <x v="1"/>
    <s v="JOSHUA SEVREY"/>
    <d v="2006-05-30T00:00:00"/>
    <m/>
  </r>
  <r>
    <x v="49"/>
    <n v="36676"/>
    <s v="BONIN, LIONEST"/>
    <s v="LBONIN"/>
    <s v="36676"/>
    <n v="3374860598"/>
    <s v="036676"/>
    <s v="New Rental"/>
    <s v="1212 AMBASSADOR CAFFERY PKWY, LAFAYETTE, LA 70506,"/>
    <s v="VEH WILL NO START, CHARGING SYSTEM"/>
    <s v="Repair van"/>
    <s v="Yes"/>
    <m/>
    <x v="1"/>
    <s v="Yes"/>
    <x v="19"/>
    <s v="Carol &amp; Tasha"/>
    <d v="2025-12-05T00:00:00"/>
    <x v="1"/>
    <x v="1"/>
    <s v="LIONEST BONIN"/>
    <d v="2021-04-29T00:00:00"/>
    <m/>
  </r>
  <r>
    <x v="49"/>
    <n v="36915"/>
    <s v="SUTTON, CHRISTOPHER"/>
    <s v="CSUTTON"/>
    <s v="36915"/>
    <n v="2708787175"/>
    <s v="036915"/>
    <s v="New Rental"/>
    <s v="4401 FORT CAMPBELL BLVD, HOPKINSVILLE, KY 42240"/>
    <s v="STS STABILITRAC LIGHT ON , REDUCED POWER"/>
    <s v="Repair van"/>
    <s v="Yes"/>
    <m/>
    <x v="1"/>
    <s v="Yes"/>
    <x v="17"/>
    <s v="Monica, Cheryl &amp; Machell"/>
    <d v="2025-10-30T00:00:00"/>
    <x v="1"/>
    <x v="1"/>
    <s v="CHRISTOPHER SUTTON"/>
    <d v="2025-08-10T00:00:00"/>
    <m/>
  </r>
  <r>
    <x v="49"/>
    <n v="46499"/>
    <s v="HARRISON, JOSEPH"/>
    <s v="JHARRIS"/>
    <s v="46499"/>
    <n v="3025536022"/>
    <s v="046499"/>
    <s v="New Rental"/>
    <s v="Pep Boys 1830 S. STATE ST, DOVER, DE, 19901 "/>
    <s v="User: jchild2     Date: 2025-11-04 Cmnts/Hist: Van 46499 is confirmed at Pep Boy's - 919 N Dupont "/>
    <s v="Did the tech pick up this van at Pep Boys? Did it subsequently break down? "/>
    <m/>
    <m/>
    <x v="0"/>
    <m/>
    <x v="5"/>
    <s v="Monica, Cheryl &amp; Machell"/>
    <d v="2025-11-07T00:00:00"/>
    <x v="1"/>
    <x v="1"/>
    <s v="JOSEPH HARRISON"/>
    <d v="2025-08-17T00:00:00"/>
    <m/>
  </r>
  <r>
    <x v="49"/>
    <n v="61612"/>
    <s v="GERARDO BARRON"/>
    <s v="GBARRO0"/>
    <s v="61612"/>
    <n v="6027252505"/>
    <s v="061612"/>
    <s v="New Rental"/>
    <s v="Aamco 6161 s 35th ave phoenix as 85041 (602) 737-3414"/>
    <s v="Brakes and door parts - AAMCO delayed submitting the estimate to Holman for 10 days. Submitted to Holman on 11/24, "/>
    <s v="Repair van"/>
    <s v="Yes"/>
    <m/>
    <x v="1"/>
    <s v="Yes"/>
    <x v="23"/>
    <s v="Carol &amp; Tasha"/>
    <s v="Not Open On 12.11"/>
    <x v="1"/>
    <x v="1"/>
    <s v="Not Open On 12.11"/>
    <d v="2008-03-31T00:00:00"/>
    <m/>
  </r>
  <r>
    <x v="49"/>
    <n v="21204"/>
    <s v=" Glenn Kirts"/>
    <s v="GKIRTS"/>
    <s v="21204"/>
    <s v="Not-in-TPMS"/>
    <s v="Not-in-TPMS"/>
    <s v="New Rental"/>
    <s v="2125 RAILROAD ST, CORONA, CA 92878"/>
    <s v="CHECK BRAKE PEDAL  IS ALL THE SUDDEN VERY SOFT GOES TO THE FLOOR "/>
    <s v="Repair van"/>
    <s v="Yes"/>
    <m/>
    <x v="1"/>
    <s v="Yes"/>
    <x v="0"/>
    <e v="#N/A"/>
    <s v="Not Open On 12.11"/>
    <x v="1"/>
    <x v="0"/>
    <s v="Not Open On 12.11"/>
    <s v="EitherNewHire or Termed"/>
    <m/>
  </r>
  <r>
    <x v="49"/>
    <n v="61688"/>
    <s v="HANSON, DONALD"/>
    <s v="DHANSO5"/>
    <s v="61688"/>
    <n v="2105488449"/>
    <s v="061688"/>
    <d v="2025-11-17T00:00:00"/>
    <s v="MIDAS AUTO SERVICE #5957 2325 KOHLER CROSSING KYLE TX 78640"/>
    <s v="POWER STEERING GETS SUPER HARD AND MAKES LOUD WHNE- PUMP IS LEAKING AND WHINING"/>
    <s v="Repair van"/>
    <s v="Yes"/>
    <m/>
    <x v="1"/>
    <s v="Yes"/>
    <x v="2"/>
    <s v="Carol &amp; Tasha"/>
    <d v="2025-11-18T00:00:00"/>
    <x v="0"/>
    <x v="1"/>
    <s v="DONALD HANSON"/>
    <d v="1985-04-23T00:00:00"/>
    <m/>
  </r>
  <r>
    <x v="49"/>
    <n v="46691"/>
    <s v="SINGLETON JR, JAMAL"/>
    <s v="JSINGLE"/>
    <s v="46691"/>
    <n v="3187530054"/>
    <s v="046691"/>
    <d v="2025-11-18T00:00:00"/>
    <s v="1212 AMBASSADOR CAFFERY PKWY, LAFAYETTE, LA 70506"/>
    <s v="VEH WILL NO START, CHARGING SYSTEM"/>
    <s v="Repair van"/>
    <s v="Yes"/>
    <m/>
    <x v="1"/>
    <s v="Yes"/>
    <x v="7"/>
    <s v="Monica, Cheryl &amp; Machell"/>
    <s v="Not Open On 12.11"/>
    <x v="0"/>
    <x v="0"/>
    <s v="Not Open On 12.11"/>
    <d v="2025-10-12T00:00:00"/>
    <m/>
  </r>
  <r>
    <x v="49"/>
    <n v="21689"/>
    <s v="PORTER, RANDY"/>
    <s v="RPORTER"/>
    <s v="21689"/>
    <n v="9413102965"/>
    <s v="021689"/>
    <s v="New Rental"/>
    <s v="Pep Boy's - 211 NW 82nd Ave, Miami, FL 33126"/>
    <s v="New Hire / Not received van yet"/>
    <s v="Get Van to New Hire"/>
    <m/>
    <m/>
    <x v="1"/>
    <s v="Yes"/>
    <x v="9"/>
    <s v="Rob &amp; Andrea"/>
    <d v="2025-11-25T00:00:00"/>
    <x v="1"/>
    <x v="0"/>
    <s v="RANDY PORTER"/>
    <d v="2025-11-09T00:00:00"/>
    <m/>
  </r>
  <r>
    <x v="49"/>
    <n v="89868"/>
    <s v="FORE, ROBERT"/>
    <s v="RFORE"/>
    <s v="89868"/>
    <n v="9365142244"/>
    <s v="046326"/>
    <s v="New Rental"/>
    <s v="PEP BOYS, 520 CONTRA COSTA BLVD, PLEASANT HILL CA 94523"/>
    <s v=" IT IS LEAKING POWER STEERING FLUID"/>
    <s v="Repair van"/>
    <s v="Yes"/>
    <m/>
    <x v="1"/>
    <s v="Yes"/>
    <x v="19"/>
    <s v="Carol &amp; Tasha"/>
    <s v="Not Open On 12.11"/>
    <x v="1"/>
    <x v="1"/>
    <s v="Not Open On 12.11"/>
    <d v="2025-06-22T00:00:00"/>
    <m/>
  </r>
  <r>
    <x v="49"/>
    <n v="36043"/>
    <s v="Elijah Ennis"/>
    <s v="EENNIS"/>
    <s v="36043"/>
    <n v="3025132891"/>
    <s v="036043"/>
    <s v="NEW RENTAL"/>
    <s v="PEP BOYS 8000 STREAM WALK LN MANASSAS VA 20109"/>
    <s v="HAS NOISE COMING FROM REAR TIRES NEEDS A SHOP TO CHECK TIRES ,BRAKES ETC ,"/>
    <s v="Repair van"/>
    <s v="Yes"/>
    <m/>
    <x v="1"/>
    <s v="Yes"/>
    <x v="5"/>
    <s v="Monica, Cheryl &amp; Machell"/>
    <d v="2025-11-25T00:00:00"/>
    <x v="1"/>
    <x v="1"/>
    <s v="ELIJAH ENNIS"/>
    <d v="2025-08-17T00:00:00"/>
    <m/>
  </r>
  <r>
    <x v="49"/>
    <n v="36516"/>
    <s v="LLOYD, GEORGE"/>
    <s v="GLLOYD0"/>
    <s v="36516"/>
    <n v="6895008458"/>
    <s v="036516"/>
    <s v="New Rental"/>
    <s v="EXPERT CAR CARE INC., 3016 ALAFAYA TRAIL, OVIEDO FL 32765"/>
    <s v=" VEHICLE IS GETTING AN ENGINE HOT WARNING - MAKES LOUD NOISE IN ENGINE AREA"/>
    <s v="Repair van"/>
    <s v="Yes"/>
    <m/>
    <x v="1"/>
    <s v="Yes"/>
    <x v="9"/>
    <s v="Rob &amp; Andrea"/>
    <d v="2025-11-25T00:00:00"/>
    <x v="1"/>
    <x v="1"/>
    <s v="GEORGE LLOYD"/>
    <d v="2021-03-03T00:00:00"/>
    <m/>
  </r>
  <r>
    <x v="49"/>
    <n v="37125"/>
    <s v="WILLIAMS, KAREEM"/>
    <s v="KWILLI1"/>
    <s v="37125"/>
    <n v="2287602794"/>
    <s v="037125"/>
    <d v="2025-11-17T00:00:00"/>
    <s v="PEP BOYS 2580 BEACH BLVD BILOXI MS 39531"/>
    <s v="SOUNDS FROM ENGINE, BURNT TRANSMISSION FLUID AND HESITATION WHEN DRIVING"/>
    <s v="Repair van"/>
    <s v="Yes"/>
    <m/>
    <x v="1"/>
    <s v="Yes"/>
    <x v="7"/>
    <s v="Monica, Cheryl &amp; Machell"/>
    <d v="2025-11-10T00:00:00"/>
    <x v="0"/>
    <x v="1"/>
    <s v="KAREEM WILLIAMS"/>
    <d v="2025-08-31T00:00:00"/>
    <m/>
  </r>
  <r>
    <x v="49"/>
    <n v="46227"/>
    <s v="Hilario Gonzales"/>
    <s v="HGONZA0"/>
    <s v="46227"/>
    <n v="3613078005"/>
    <s v="046227"/>
    <d v="2025-10-24T00:00:00"/>
    <s v="MIDAS #5266, 3209 S PADRE ISLAND DR, CORPUS CHRISTI TX 78415"/>
    <s v="Trans issues"/>
    <s v="Repair van"/>
    <s v="Yes"/>
    <m/>
    <x v="1"/>
    <s v="Yes"/>
    <x v="2"/>
    <s v="Carol &amp; Tasha"/>
    <d v="2025-11-25T00:00:00"/>
    <x v="0"/>
    <x v="1"/>
    <s v="HILARIO GONZALES JR"/>
    <d v="2021-05-20T00:00:00"/>
    <m/>
  </r>
  <r>
    <x v="50"/>
    <n v="36043"/>
    <s v="Elijah Ennis"/>
    <s v="EENNIS"/>
    <s v="36043"/>
    <n v="3025132891"/>
    <s v="036043"/>
    <s v="NEW RENTAL"/>
    <s v="WILLIS CHEVROLET, INC., 2707 S DUPONT BLVD, SMYRNA DE 19977"/>
    <s v="cel on loss of poower"/>
    <s v="Repair van"/>
    <s v="Yes"/>
    <m/>
    <x v="1"/>
    <s v="Yes"/>
    <x v="5"/>
    <s v="Monica, Cheryl &amp; Machell"/>
    <d v="2025-11-25T00:00:00"/>
    <x v="1"/>
    <x v="1"/>
    <s v="ELIJAH ENNIS"/>
    <d v="2025-08-17T00:00:00"/>
    <m/>
  </r>
  <r>
    <x v="50"/>
    <n v="36366"/>
    <s v="Michael Angelo "/>
    <s v="MANGELO"/>
    <s v="36366"/>
    <n v="2038872043"/>
    <s v="036366"/>
    <d v="2025-11-17T00:00:00"/>
    <s v="PEP BOYS, 145 BOSTON POST RD, ORANGE CT 06477"/>
    <s v="New Hire/ Vehicle not delivered / Van is at Pep Boys and ready to be picked up by tech (approx 4 miles from techs home)"/>
    <s v="NEW UNIT HAS NOT ARRIVED YET / Declined rental"/>
    <s v="Yes"/>
    <m/>
    <x v="0"/>
    <m/>
    <x v="22"/>
    <s v="Rob &amp; Andrea"/>
    <d v="2025-12-02T00:00:00"/>
    <x v="0"/>
    <x v="0"/>
    <s v="MICHAEL ANGELO"/>
    <d v="2025-10-26T00:00:00"/>
    <m/>
  </r>
  <r>
    <x v="50"/>
    <n v="47073"/>
    <s v="Joel Bidwell "/>
    <s v="JBIDWEL"/>
    <s v="47073"/>
    <n v="3159804912"/>
    <s v="047073"/>
    <s v="NEW RENTAL"/>
    <s v="GDYR AUTO SERVICE CTR #1137 5884 E CIRCLE DR CICERO NY 13039"/>
    <s v="Belt broke"/>
    <s v="Repair Van"/>
    <s v="Yes"/>
    <m/>
    <x v="1"/>
    <s v="Yes"/>
    <x v="22"/>
    <s v="Rob &amp; Andrea"/>
    <s v="Not Open On 12.11"/>
    <x v="1"/>
    <x v="1"/>
    <s v="Not Open On 12.11"/>
    <d v="2024-02-11T00:00:00"/>
    <m/>
  </r>
  <r>
    <x v="50"/>
    <n v="37055"/>
    <s v="Jason Fletcher"/>
    <s v="JFLETCH"/>
    <s v="37055"/>
    <n v="3213013550"/>
    <s v="037055"/>
    <s v="NEW RENTAL"/>
    <s v="PEP BOYS, 1090 N COURTENAY PKWY, MERRITT ISLAND FL 32953"/>
    <s v="Right rear brake is making noise"/>
    <s v="Repair Van"/>
    <s v="Yes"/>
    <m/>
    <x v="1"/>
    <s v="Yes"/>
    <x v="9"/>
    <s v="Rob &amp; Andrea"/>
    <d v="2025-11-26T00:00:00"/>
    <x v="1"/>
    <x v="1"/>
    <s v="JASON FLETCHER"/>
    <d v="1983-04-20T00:00:00"/>
    <m/>
  </r>
  <r>
    <x v="50"/>
    <n v="37309"/>
    <s v="DRAZIC, BRANDON"/>
    <s v="BDRAZIC"/>
    <s v="37309"/>
    <n v="5189860043"/>
    <s v="037309"/>
    <s v="New Rental"/>
    <s v="PEP BOYS 1008 CENTRAL AVE ALBANY NY 12205"/>
    <s v="Heat not working and foul smell"/>
    <s v="Repair Van"/>
    <s v="Yes"/>
    <m/>
    <x v="1"/>
    <s v="Yes"/>
    <x v="22"/>
    <s v="Rob &amp; Andrea"/>
    <s v="Not Open On 12.11"/>
    <x v="1"/>
    <x v="0"/>
    <s v="Not Open On 12.11"/>
    <d v="2025-09-28T00:00:00"/>
    <m/>
  </r>
  <r>
    <x v="50"/>
    <n v="46499"/>
    <s v="HARRISON, JOSEPH"/>
    <s v="JHARRIS"/>
    <s v="46499"/>
    <n v="3025536022"/>
    <s v="046499"/>
    <s v="New Rental"/>
    <s v="Pep Boys 1830 S. STATE ST, DOVER, DE, 19901 "/>
    <s v="User: jchild2     Date: 2025-11-04 Cmnts/Hist: Van 46499 is confirmed at Pep Boy's - 919 N Dupont "/>
    <s v="Did the tech pick up this van at Pep Boys? Did it subsequently break down? "/>
    <s v="Yes"/>
    <m/>
    <x v="1"/>
    <s v="Yes"/>
    <x v="5"/>
    <s v="Monica, Cheryl &amp; Machell"/>
    <d v="2025-11-07T00:00:00"/>
    <x v="1"/>
    <x v="1"/>
    <s v="JOSEPH HARRISON"/>
    <d v="2025-08-17T00:00:00"/>
    <m/>
  </r>
  <r>
    <x v="50"/>
    <n v="46906"/>
    <s v="Darren Farmer"/>
    <s v="DFARME5"/>
    <s v="46906"/>
    <n v="9013039659"/>
    <s v="046906"/>
    <s v="New Rental"/>
    <s v="FIRESTONE COMPLETE AUTO CARE 2870 NEW BRUNSWICK RD MEMPHIS TN 38133"/>
    <s v="Driveshaft bent causing vibration"/>
    <s v="Repair Van"/>
    <s v="Yes"/>
    <m/>
    <x v="1"/>
    <s v="Yes"/>
    <x v="7"/>
    <s v="Monica, Cheryl &amp; Machell"/>
    <s v="Not Open On 12.11"/>
    <x v="1"/>
    <x v="1"/>
    <s v="Not Open On 12.11"/>
    <d v="1989-05-05T00:00:00"/>
    <m/>
  </r>
  <r>
    <x v="50"/>
    <n v="61257"/>
    <s v="HUBBARD, DAVID"/>
    <s v="DHUBBAR"/>
    <s v="61257"/>
    <n v="9082940684"/>
    <s v="061257"/>
    <d v="2025-11-14T00:00:00"/>
    <s v="AAMCO TOTAL CAR CARE, 1420 ASBURY AVE, ASBURY PARJ NJ 07712"/>
    <s v="Declined repair $9,500 175 k miles HERTZ rental"/>
    <s v="Tech needs new van asigned to him "/>
    <s v="Yes"/>
    <m/>
    <x v="1"/>
    <s v="Yes"/>
    <x v="16"/>
    <s v="Rob &amp; Andrea"/>
    <d v="2025-08-13T00:00:00"/>
    <x v="0"/>
    <x v="1"/>
    <s v="DAVID HUBBARD"/>
    <d v="1983-11-01T00:00:00"/>
    <m/>
  </r>
  <r>
    <x v="50"/>
    <n v="61493"/>
    <s v="Joshua Carlton"/>
    <s v="JCARLTO"/>
    <s v="61493"/>
    <n v="7245711857"/>
    <s v="061493"/>
    <s v="New Rental"/>
    <s v="CHIPPS AUTO REPAIR SERVICE (Independent Vendor) 21 DYLAN DR FAIRMONT WV 26554"/>
    <s v="Cel on Flashing limp mode"/>
    <s v="Repair Van"/>
    <s v="Yes"/>
    <m/>
    <x v="1"/>
    <s v="Yes"/>
    <x v="11"/>
    <s v="Monica, Cheryl &amp; Machell"/>
    <s v="Not Open On 12.11"/>
    <x v="1"/>
    <x v="1"/>
    <s v="Not Open On 12.11"/>
    <d v="2022-12-15T00:00:00"/>
    <m/>
  </r>
  <r>
    <x v="50"/>
    <n v="36040"/>
    <s v="PEAKE, ELISHA"/>
    <s v="EPEAKE"/>
    <s v="36040"/>
    <n v="2406430072"/>
    <s v="036040"/>
    <d v="2025-11-17T00:00:00"/>
    <s v="PEP BOYS 6825 ANNAPOLIS RD LANDOVER HILLS MD 20784"/>
    <s v="ABS issues"/>
    <s v="Rental Extension Request / Repairs are not complete at Pep Boys"/>
    <s v="Yes"/>
    <m/>
    <x v="1"/>
    <s v="Yes"/>
    <x v="5"/>
    <s v="Monica, Cheryl &amp; Machell"/>
    <d v="2025-11-10T00:00:00"/>
    <x v="0"/>
    <x v="1"/>
    <s v="ELISHA PEAKE"/>
    <d v="2025-09-14T00:00:00"/>
    <m/>
  </r>
  <r>
    <x v="50"/>
    <n v="36629"/>
    <s v="ASOBS, RUBIN"/>
    <s v="RASOBS"/>
    <s v="36629"/>
    <n v="2624691086"/>
    <s v="036629"/>
    <s v="New Rental"/>
    <s v="FRANK BOUCHER CHEVROLET INC., 8600 WASHINGTON AVE, RACINE WI 53408"/>
    <s v="CEL ON. STS ENGINE IS NOISY BUT OIL LIGHT IS NOT ON, DVR DESCRIBED AS GRINDING. TRAC CONTROL LIGHT ALSO CAME ON AND ALMOST SHUT OFF ON HIM WHILE DRIVING."/>
    <s v="Repair Van"/>
    <s v="Yes"/>
    <m/>
    <x v="1"/>
    <s v="Yes"/>
    <x v="1"/>
    <s v="Monica, Cheryl &amp; Machell"/>
    <s v="Not Open On 12.11"/>
    <x v="1"/>
    <x v="1"/>
    <s v="Not Open On 12.11"/>
    <d v="2021-02-24T00:00:00"/>
    <m/>
  </r>
  <r>
    <x v="50"/>
    <n v="23065"/>
    <s v="MARTIN, DINO"/>
    <s v="DMAR101"/>
    <s v="23065"/>
    <n v="8168382755"/>
    <s v="023065"/>
    <s v="New Rental"/>
    <s v="CABLE-DAHMER CHEVY INC., 1834 S. NOLAND ROAD, INDEPENDENCE MO 64055"/>
    <s v="BRAKES SHAKING WHEN SLOWING DOWN, SIDE DOOR NOT OPENING AND LOST KEYS TO THE VEHICLE."/>
    <s v="Repair Van"/>
    <s v="Yes"/>
    <m/>
    <x v="1"/>
    <s v="Yes"/>
    <x v="8"/>
    <s v="Rob &amp; Andrea"/>
    <s v="Not Open On 12.11"/>
    <x v="1"/>
    <x v="1"/>
    <s v="Not Open On 12.11"/>
    <d v="2014-06-23T00:00:00"/>
    <m/>
  </r>
  <r>
    <x v="50"/>
    <n v="61097"/>
    <s v="GOODWIN, CLAY"/>
    <s v="CGOODWI"/>
    <s v="61097"/>
    <n v="6187892876"/>
    <s v="061097"/>
    <s v="New Rental"/>
    <s v="Dobbs Tire &amp; Auto Centers, 912 CHESTERFIELD PKWY E, CHESTERFIELD, MO 63017"/>
    <s v="UNIT OVERHEATED, BLEW ALL COOLANT OUT."/>
    <s v="Repair Van"/>
    <s v="Yes"/>
    <m/>
    <x v="1"/>
    <s v="Yes"/>
    <x v="27"/>
    <s v="Monica, Cheryl &amp; Machell"/>
    <s v="Not Open On 12.11"/>
    <x v="1"/>
    <x v="1"/>
    <s v="Not Open On 12.11"/>
    <d v="1985-08-05T00:00:00"/>
    <m/>
  </r>
  <r>
    <x v="50"/>
    <n v="46261"/>
    <s v="COOPER, CHRISTOPHER"/>
    <s v="CCOOPER"/>
    <s v="46261"/>
    <n v="4326031006"/>
    <s v="046261"/>
    <s v="New Rental"/>
    <s v="PEP BOYS, 5616 WASLEM, SAN ANTONIO TX 78218"/>
    <s v="NEW HIRE"/>
    <s v="TECH DOES NOT HAVE A VEHICLE YET / Need to get van transported"/>
    <s v="Yes"/>
    <m/>
    <x v="1"/>
    <s v="Yes"/>
    <x v="2"/>
    <s v="Carol &amp; Tasha"/>
    <d v="2025-11-28T00:00:00"/>
    <x v="1"/>
    <x v="0"/>
    <s v="CHRISTOPHER COOPER"/>
    <d v="2025-11-09T00:00:00"/>
    <m/>
  </r>
  <r>
    <x v="50"/>
    <n v="61745"/>
    <s v="AYALA MERCADO, ROBERTO"/>
    <s v="RAYALAM"/>
    <s v="61745"/>
    <n v="3528093231"/>
    <s v="061745"/>
    <d v="2025-11-20T00:00:00"/>
    <s v="PEP BOYS 2035 SOUTHWEST COLLEGE RD. OCALA FL.34471"/>
    <s v="STARTER ISSUE"/>
    <s v="Repair van"/>
    <s v="Yes"/>
    <m/>
    <x v="1"/>
    <s v="Yes"/>
    <x v="9"/>
    <s v="Rob &amp; Andrea"/>
    <d v="2025-11-07T00:00:00"/>
    <x v="0"/>
    <x v="1"/>
    <s v="ROBERTO AYALA MERCADO"/>
    <d v="2025-07-06T00:00:00"/>
    <m/>
  </r>
  <r>
    <x v="50"/>
    <n v="61572"/>
    <s v="ROSADO, ANDRES"/>
    <s v="AROSADO"/>
    <s v="61572"/>
    <n v="8609842612"/>
    <s v="061572"/>
    <s v="New Rental"/>
    <s v="PEP BOYS, 44 BERLIN TPK, BERLIN CT 06037"/>
    <s v="A COOLANT LEAK AND PULLING TO THE RIGHT"/>
    <s v="Repair van"/>
    <s v="Yes"/>
    <m/>
    <x v="1"/>
    <s v="Yes"/>
    <x v="22"/>
    <s v="Rob &amp; Andrea"/>
    <s v="Not Open On 12.11"/>
    <x v="1"/>
    <x v="0"/>
    <s v="Not Open On 12.11"/>
    <d v="2025-11-09T00:00:00"/>
    <m/>
  </r>
  <r>
    <x v="50"/>
    <n v="61192"/>
    <s v="Sergi Strenovych"/>
    <s v="SSTRETO"/>
    <s v="61192"/>
    <n v="3034340716"/>
    <s v="061815"/>
    <d v="2025-11-19T00:00:00"/>
    <s v="LARRY H. MILLER FORD LAKEWOOD 11595 W 6TH AVE LAKEWOOD CO 80215"/>
    <s v="VEHICLE WILL NOT SHIFT OUT OF 1ST GEAR- TRANSMISSION REPLACEMENT"/>
    <s v="Tech needs new van and extension "/>
    <s v="Yes"/>
    <m/>
    <x v="1"/>
    <s v="Yes"/>
    <x v="24"/>
    <s v="Carol &amp; Tasha"/>
    <s v="Not Open On 12.11"/>
    <x v="0"/>
    <x v="1"/>
    <s v="Not Open On 12.11"/>
    <d v="2024-09-08T00:00:00"/>
    <m/>
  </r>
  <r>
    <x v="50"/>
    <n v="46329"/>
    <s v="MOGENSEN, MARK"/>
    <s v="MMOGENS"/>
    <s v="46329"/>
    <n v="3464538872"/>
    <s v="046329"/>
    <s v="New Rental"/>
    <s v="PEP BOYS, 20220 I45, SPRING TX 77373"/>
    <s v=" FRONT BRAKES ARE GRINDING BAD"/>
    <s v="Repair van"/>
    <s v="Yes"/>
    <m/>
    <x v="1"/>
    <s v="Yes"/>
    <x v="19"/>
    <s v="Carol &amp; Tasha"/>
    <s v="Not Open On 12.11"/>
    <x v="1"/>
    <x v="1"/>
    <s v="Not Open On 12.11"/>
    <d v="1995-02-27T00:00:00"/>
    <m/>
  </r>
  <r>
    <x v="50"/>
    <n v="37377"/>
    <s v="CURTIS, ISAAC"/>
    <s v="ICURTIS"/>
    <s v="37377"/>
    <n v="7437703466"/>
    <s v="037377"/>
    <s v="New Rental"/>
    <s v="TRXNOW 243 E MAIN ST JOHNSON CITY TN 37604"/>
    <s v="UNTI IS GOING TO SHOP FOR COOLANT LEAK AND OVER HEATING"/>
    <s v="Repair van"/>
    <s v="Yes"/>
    <m/>
    <x v="1"/>
    <s v="Yes"/>
    <x v="13"/>
    <s v="Rob &amp; Andrea"/>
    <d v="2025-12-05T00:00:00"/>
    <x v="1"/>
    <x v="0"/>
    <s v="ISAAC CURTIS"/>
    <d v="2025-10-05T00:00:00"/>
    <m/>
  </r>
  <r>
    <x v="50"/>
    <n v="46371"/>
    <s v="WELLS, CRAIG"/>
    <s v="CWELL22"/>
    <s v="46371"/>
    <n v="9792507500"/>
    <s v="046371"/>
    <s v="New Rental"/>
    <s v="SS MOTORTRENDZ, LLC, 109 E KIBER ST, ANGLETON TX 77515"/>
    <s v="VEH OVERHEATED AND LOST COOLANT."/>
    <s v="Repair van"/>
    <s v="Yes"/>
    <m/>
    <x v="1"/>
    <s v="Yes"/>
    <x v="19"/>
    <s v="Carol &amp; Tasha"/>
    <d v="2025-11-26T00:00:00"/>
    <x v="1"/>
    <x v="1"/>
    <s v="CRAIG WELLS"/>
    <d v="2006-01-16T00:00:00"/>
    <m/>
  </r>
  <r>
    <x v="50"/>
    <n v="36196"/>
    <s v="KEITH, BLAKE"/>
    <s v="BKEITH"/>
    <s v="36196"/>
    <n v="8659102610"/>
    <s v="036196"/>
    <s v="New Rental"/>
    <s v="PEP BOYS 4770 CENTER LINE DR KNOXVILLE TN 37917"/>
    <s v="CHECK ENGINE LIGHT ON FOR MAINTENANCE"/>
    <s v="Repair van"/>
    <s v="Yes"/>
    <m/>
    <x v="1"/>
    <s v="Yes"/>
    <x v="4"/>
    <s v="Rob &amp; Andrea"/>
    <d v="2025-11-26T00:00:00"/>
    <x v="1"/>
    <x v="0"/>
    <s v="BLAKE KEITH"/>
    <d v="2025-10-12T00:00:00"/>
    <m/>
  </r>
  <r>
    <x v="50"/>
    <n v="46000"/>
    <s v="RICHARDSON, JOSHUA"/>
    <s v="JRICHA0"/>
    <s v="46000"/>
    <n v="8018350487"/>
    <s v="046000"/>
    <s v="New Rental"/>
    <s v="PEP BOYS, 9325 S 700 E, SANDY CITY UT 84070"/>
    <s v="New hire"/>
    <s v="get van to tech"/>
    <s v="Yes"/>
    <m/>
    <x v="1"/>
    <s v="Yes"/>
    <x v="24"/>
    <s v="Carol &amp; Tasha"/>
    <s v="Not Open On 12.11"/>
    <x v="1"/>
    <x v="0"/>
    <s v="Not Open On 12.11"/>
    <d v="2025-11-09T00:00:00"/>
    <m/>
  </r>
  <r>
    <x v="50"/>
    <n v="21049"/>
    <s v=" Chad Napier"/>
    <m/>
    <s v="21049"/>
    <s v="Not-in-TPMS"/>
    <s v="Not-in-TPMS"/>
    <s v="New Rental"/>
    <s v="253 BUCKS DR, SHIRLEY, AR 72153"/>
    <s v="CHECK ENGINE LIGHT IS FLASHING AND HAS A VERY ROUGH IDLE. "/>
    <s v="Repair van"/>
    <s v="Yes"/>
    <m/>
    <x v="1"/>
    <s v="Yes"/>
    <x v="0"/>
    <e v="#N/A"/>
    <s v="Not Open On 12.11"/>
    <x v="1"/>
    <x v="0"/>
    <s v="Not Open On 12.11"/>
    <s v="EitherNewHire or Termed"/>
    <m/>
  </r>
  <r>
    <x v="50"/>
    <n v="23377"/>
    <s v="VELA, FRANK"/>
    <s v="FVELA"/>
    <s v="23377"/>
    <n v="5409151618"/>
    <s v="023377"/>
    <s v="New Rental"/>
    <s v="GDYR AUTO SERVICE CTR #2830 17702 FOREST RD FOREST VA 24551"/>
    <s v="CHECK ENGINE LIGHT IS ON, SHAKES OVER 40 MPH AND MAKING A LOUD BUCKSHOT SOUND, AC/HEAT ARE NOT WORKING"/>
    <s v="Repair van"/>
    <s v="Yes"/>
    <m/>
    <x v="1"/>
    <s v="Yes"/>
    <x v="13"/>
    <s v="Rob &amp; Andrea"/>
    <d v="2025-11-28T00:00:00"/>
    <x v="1"/>
    <x v="0"/>
    <s v="FRANK VELA"/>
    <d v="2025-09-28T00:00:00"/>
    <m/>
  </r>
  <r>
    <x v="50"/>
    <n v="61432"/>
    <s v="Adam Behler "/>
    <s v="ABEHLE"/>
    <s v="61432"/>
    <n v="9165454226"/>
    <s v="061432"/>
    <d v="2025-11-19T00:00:00"/>
    <s v="Aamco 207 KENROY LN, ROSEVILLE, CA 95678"/>
    <s v="Transmission issue"/>
    <s v="Repair van"/>
    <s v="Yes"/>
    <m/>
    <x v="1"/>
    <s v="Yes"/>
    <x v="10"/>
    <s v="Carol &amp; Tasha"/>
    <d v="2025-11-19T00:00:00"/>
    <x v="0"/>
    <x v="1"/>
    <s v="ADAM BEHLER"/>
    <d v="2001-09-03T00:00:00"/>
    <m/>
  </r>
  <r>
    <x v="50"/>
    <n v="21503"/>
    <s v="SANTANA MORAIS, HIGOR"/>
    <s v="HSANTAN"/>
    <m/>
    <n v="2098893073"/>
    <s v="021503"/>
    <s v="New Rental"/>
    <s v="PEP BOYS, 2500 ARDEN WAY, SACRAMENTO CA 95825"/>
    <s v="New hire"/>
    <s v="Get van transported to the tech"/>
    <s v="Yes"/>
    <m/>
    <x v="1"/>
    <s v="Yes"/>
    <x v="10"/>
    <s v="Carol &amp; Tasha"/>
    <s v="Not Open On 12.11"/>
    <x v="1"/>
    <x v="0"/>
    <s v="Not Open On 12.11"/>
    <d v="2025-11-02T00:00:00"/>
    <m/>
  </r>
  <r>
    <x v="50"/>
    <n v="47040"/>
    <s v="Tara Rai "/>
    <s v="TRAI0"/>
    <s v="47040"/>
    <n v="7746350742"/>
    <s v="047040"/>
    <d v="2025-11-19T00:00:00"/>
    <s v="570 PROVIDENCE HWY, DEDHAM, MA 02026"/>
    <s v="engine/exhaust making noise"/>
    <s v="Repair Van"/>
    <s v="Yes"/>
    <m/>
    <x v="1"/>
    <s v="Yes"/>
    <x v="22"/>
    <s v="Rob &amp; Andrea"/>
    <d v="2025-11-20T00:00:00"/>
    <x v="0"/>
    <x v="1"/>
    <s v="TARA RAI"/>
    <d v="2022-05-19T00:00:00"/>
    <m/>
  </r>
  <r>
    <x v="51"/>
    <n v="21192"/>
    <s v="Juan Skaropoulos Luna"/>
    <s v="JSKAROP"/>
    <s v="21192"/>
    <n v="7026100218"/>
    <s v="021192"/>
    <s v="New Rental"/>
    <s v="1267 E. BASELINE ROAD (J LUNA PEP BOYS)"/>
    <s v="New Hire  "/>
    <s v="Get van transported to the tech"/>
    <s v="Yes"/>
    <m/>
    <x v="1"/>
    <s v="Yes"/>
    <x v="14"/>
    <s v="Carol &amp; Tasha"/>
    <s v="Not Open On 12.11"/>
    <x v="1"/>
    <x v="0"/>
    <s v="Not Open On 12.11"/>
    <d v="2025-11-09T00:00:00"/>
    <m/>
  </r>
  <r>
    <x v="51"/>
    <n v="23022"/>
    <s v="BARBA, CHRISTOPHE"/>
    <s v="CBARBA2"/>
    <s v="23022"/>
    <n v="9098466848"/>
    <s v="023022"/>
    <s v="New Rental"/>
    <s v="PEP BOYS AUTO SERVICE &amp; TIRES 16711 VALLEY BLVD, FONTANA, CA 92335"/>
    <s v="Brakes are grinding"/>
    <s v="Repair Van"/>
    <s v="Yes"/>
    <m/>
    <x v="1"/>
    <s v="Yes"/>
    <x v="3"/>
    <s v="Carol &amp; Tasha"/>
    <s v="Not Open On 12.11"/>
    <x v="1"/>
    <x v="1"/>
    <s v="Not Open On 12.11"/>
    <d v="1987-07-21T00:00:00"/>
    <m/>
  </r>
  <r>
    <x v="51"/>
    <n v="36459"/>
    <s v="LAMBERT, PHILIP"/>
    <s v="PLAMBE0"/>
    <s v="36459"/>
    <n v="9193444283"/>
    <s v="036459"/>
    <d v="2025-11-21T00:00:00"/>
    <s v="PEP BOYS, 1490 US 70 W, GARNER NC 27529"/>
    <s v="COOLANT LEAKING, BLOWER MOTOR NOT WORKING,"/>
    <s v="Repair Van"/>
    <s v="Yes"/>
    <m/>
    <x v="1"/>
    <s v="Yes"/>
    <x v="13"/>
    <s v="Rob &amp; Andrea"/>
    <s v="Not Open On 12.11"/>
    <x v="0"/>
    <x v="1"/>
    <s v="Not Open On 12.11"/>
    <d v="2014-04-28T00:00:00"/>
    <m/>
  </r>
  <r>
    <x v="51"/>
    <n v="46964"/>
    <s v="BILLLUPS, MICHAEL"/>
    <s v="MBILLLU"/>
    <s v="46964"/>
    <n v="2527223147"/>
    <s v="046964"/>
    <s v="New Rental"/>
    <s v="PERFORMANCE CHEV/PERRY AUTO GP, 1005 W EHRINGHAUS ST, ELIZABETH CITY NC 27909"/>
    <s v="Cel on Loss of power"/>
    <s v="Repair Van"/>
    <s v="Yes"/>
    <m/>
    <x v="1"/>
    <s v="Yes"/>
    <x v="13"/>
    <s v="Rob &amp; Andrea"/>
    <d v="2025-11-28T00:00:00"/>
    <x v="1"/>
    <x v="1"/>
    <s v="MICHAEL BILLLUPS"/>
    <d v="2025-07-20T00:00:00"/>
    <m/>
  </r>
  <r>
    <x v="51"/>
    <n v="47106"/>
    <s v="Avarie Poitier"/>
    <s v="APOITIE"/>
    <s v="47106"/>
    <n v="5165231363"/>
    <s v="047106"/>
    <s v="New Rental"/>
    <s v="FIRESTONE COMPLETE AUTO CARE 700 PATCHOGUE YAPHANK RD #70 MEDFORD NY 11763"/>
    <s v="Seat belt light on while driving and strpped oil drain plug"/>
    <s v="Repair Van"/>
    <s v="Yes"/>
    <m/>
    <x v="1"/>
    <s v="Yes"/>
    <x v="12"/>
    <s v="Rob &amp; Andrea"/>
    <s v="Not Open On 12.11"/>
    <x v="1"/>
    <x v="1"/>
    <s v="Not Open On 12.11"/>
    <d v="2022-09-15T00:00:00"/>
    <m/>
  </r>
  <r>
    <x v="51"/>
    <n v="47389"/>
    <s v="WILLIAM ADAMS"/>
    <s v="WADAMS0"/>
    <s v="47389"/>
    <n v="3346550144"/>
    <s v="047389"/>
    <d v="2025-11-12T00:00:00"/>
    <s v="Tech waiting for van to arrive"/>
    <s v="New Hire"/>
    <s v="Awaiting Van"/>
    <s v="Yes"/>
    <m/>
    <x v="1"/>
    <s v="Yes"/>
    <x v="6"/>
    <s v="Rob &amp; Andrea"/>
    <d v="2025-11-12T00:00:00"/>
    <x v="0"/>
    <x v="0"/>
    <s v="WILLIAM ADAMS"/>
    <d v="2025-11-09T00:00:00"/>
    <m/>
  </r>
  <r>
    <x v="51"/>
    <n v="46855"/>
    <s v="MURPHY JR, FRANCIS"/>
    <s v="FMURPH"/>
    <s v="46855"/>
    <n v="5746214274"/>
    <s v="046855"/>
    <s v="New Rental"/>
    <s v="MONTEITH TIRE, 2150 N OAK DRIVE, PLYMOUTH IN 46563 &amp; SAFELITE AUTOGLASS, 2400 FARMERS DR, P.O. BOX 182827, COLUMBUS OH 43235"/>
    <s v="UNIT MAKING NOISE GRINDING NOISE - LF WHEEL MAKING NOISE - HEATER CORE LEAKING - WINDHSIELD CRACKED"/>
    <s v="Repair Van"/>
    <s v="Yes"/>
    <m/>
    <x v="1"/>
    <s v="Yes"/>
    <x v="17"/>
    <s v="Monica, Cheryl &amp; Machell"/>
    <d v="2025-11-26T00:00:00"/>
    <x v="1"/>
    <x v="1"/>
    <s v="FRANCIS MURPHY JR"/>
    <d v="1991-05-16T00:00:00"/>
    <m/>
  </r>
  <r>
    <x v="51"/>
    <n v="61263"/>
    <s v="BATES, THOMAS"/>
    <s v="TBATES"/>
    <s v="61263"/>
    <n v="9132960129"/>
    <s v="061263"/>
    <s v="New Rental"/>
    <s v="FIRESTONE COMPLETE AUTO CARE, 7717 STATE AVE, KANSAS CITY KS 66112"/>
    <s v="FLAT TIRE ISSUE - Spoke with Shop &amp; Holman, vehicle was towed in. Shop unable to get to vehicle today even for a diagnosis, closed tomorrow - approved 3 day rental."/>
    <s v="Repair Van"/>
    <s v="Yes"/>
    <m/>
    <x v="1"/>
    <s v="Yes"/>
    <x v="8"/>
    <s v="Rob &amp; Andrea"/>
    <s v="Not Open On 12.11"/>
    <x v="1"/>
    <x v="1"/>
    <s v="Not Open On 12.11"/>
    <d v="2023-03-30T00:00:00"/>
    <m/>
  </r>
  <r>
    <x v="51"/>
    <s v="_x0009_37409"/>
    <s v="ESCORCIA, DAVID"/>
    <s v="DESCORC"/>
    <s v="_x0009_37409"/>
    <n v="7087963927"/>
    <s v="037409"/>
    <s v="New Rental"/>
    <s v="PHILIPS CHEVY (Complete address is missing)"/>
    <s v="VEH IS AT PHILIPS CHEVY BUT THEY HAVE NO ONE ONSITE TO MAKE KEYS TODAY - FRIDAY IS THE SOONEST - LOCK SMITH SERVICES CAN'T GO OUT AND I CALLED LOCKOUT EXPRESS LLC - 563856UA (ACTIVE) - CAN'T MAKE KEYS -TRIED CHEVROLET OF HOMEWOOD - THEY DON'T HAVE IT INSOCK - 2 WEEKS TO GET A KEY + SMITH MOTORS, INC. OF HAMMOND CAN'T GET TO IT TILL NEXT WEEK - DRIVER WILL NEED A RENTAL TILL FRIDAY"/>
    <s v="New/Replacement Keys are required "/>
    <s v="Yes"/>
    <m/>
    <x v="1"/>
    <s v="Yes"/>
    <x v="1"/>
    <s v="Monica, Cheryl &amp; Machell"/>
    <s v="Not Open On 12.11"/>
    <x v="1"/>
    <x v="1"/>
    <s v="Not Open On 12.11"/>
    <d v="2021-08-18T00:00:00"/>
    <m/>
  </r>
  <r>
    <x v="51"/>
    <n v="23844"/>
    <s v="WHALEY, VINCENT"/>
    <s v="VWHALEY"/>
    <s v="23844"/>
    <n v="8436977421"/>
    <s v="023844"/>
    <s v="New Rental"/>
    <s v="CREWS CHEVROLET, 8199 RIVERS AVE, NORTH CHARLESTON SC 29406"/>
    <s v="TRANSMISSION ISSUE - MAX SPEED 50 MPH"/>
    <s v="Repair Van"/>
    <s v="Yes"/>
    <m/>
    <x v="1"/>
    <s v="Yes"/>
    <x v="13"/>
    <s v="Rob &amp; Andrea"/>
    <d v="2025-11-26T00:00:00"/>
    <x v="1"/>
    <x v="1"/>
    <s v="VINCENT WHALEY"/>
    <d v="2024-02-18T00:00:00"/>
    <m/>
  </r>
  <r>
    <x v="51"/>
    <n v="23498"/>
    <s v="GREENE, JUSTIN"/>
    <s v="JGREENE"/>
    <s v="23498"/>
    <n v="8289625024"/>
    <s v="023498"/>
    <s v="New Rental"/>
    <s v="ELEVATION CHEVROLET GMC, 2705 US HWY 421 S, BOONE NC 28607"/>
    <s v="BRAKE WORN, REPEAT HEATER BLOWER ISSUE, CEL ON AND OFF EVERY 3-4 DAYS"/>
    <s v="Repair Van"/>
    <s v="Yes"/>
    <m/>
    <x v="1"/>
    <s v="Yes"/>
    <x v="4"/>
    <s v="Rob &amp; Andrea"/>
    <d v="2025-11-26T00:00:00"/>
    <x v="1"/>
    <x v="1"/>
    <s v="JUSTIN GREENE"/>
    <d v="2023-09-03T00:00:00"/>
    <m/>
  </r>
  <r>
    <x v="51"/>
    <n v="36894"/>
    <s v="FELTS, CHRISTOPHER"/>
    <s v="CFELTS"/>
    <s v="36894"/>
    <n v="2109293433"/>
    <s v="036894"/>
    <d v="2025-11-19T00:00:00"/>
    <s v="PEP BOYS 830 MILITARY DR SE SAN ANTONIO TX 78214"/>
    <s v="DRIVABILITY ISSUE, THE ENGINE IS BOGGING DOWN UPON DECCELERATION "/>
    <s v="Repair van"/>
    <s v="Yes"/>
    <m/>
    <x v="1"/>
    <s v="Yes"/>
    <x v="2"/>
    <s v="Carol &amp; Tasha"/>
    <d v="2025-11-19T00:00:00"/>
    <x v="0"/>
    <x v="1"/>
    <s v="CHRISTOPHER FELTS"/>
    <d v="2025-03-09T00:00:00"/>
    <m/>
  </r>
  <r>
    <x v="51"/>
    <n v="37268"/>
    <s v="WILBER, JUSTIN"/>
    <s v="JWILBER"/>
    <s v="37268"/>
    <n v="7066270226"/>
    <s v="037268"/>
    <s v="New Rental"/>
    <s v="611 DANIEL ST, LAGRANGE, GA, 30241"/>
    <s v="Vehicle does not have current registration decals. Vehicle is registered, no tags."/>
    <s v="Please get vehicle replacement tags."/>
    <s v="Yes"/>
    <m/>
    <x v="1"/>
    <s v="Yes"/>
    <x v="6"/>
    <s v="Rob &amp; Andrea"/>
    <d v="2025-11-28T00:00:00"/>
    <x v="1"/>
    <x v="1"/>
    <s v="JUSTIN WILBER"/>
    <d v="2025-09-07T00:00:00"/>
    <m/>
  </r>
  <r>
    <x v="51"/>
    <s v="37306_x0009_"/>
    <s v="BRETT WOLFF"/>
    <s v="BWOLFF"/>
    <s v="37306_x0009_"/>
    <n v="5856644977"/>
    <s v="037306"/>
    <s v="New Rental"/>
    <s v="PEP BOYS 5658 S TRANSIT ROAD LOCKPORT NY 14094"/>
    <s v="SHIFTER ISSUE "/>
    <s v="Repair Van"/>
    <s v="Yes"/>
    <m/>
    <x v="1"/>
    <s v="Yes"/>
    <x v="22"/>
    <s v="Rob &amp; Andrea"/>
    <d v="2025-11-28T00:00:00"/>
    <x v="1"/>
    <x v="1"/>
    <s v="BRETT WOLFF"/>
    <d v="2022-12-22T00:00:00"/>
    <m/>
  </r>
  <r>
    <x v="51"/>
    <n v="47280"/>
    <s v="BROWN, HARLEY"/>
    <s v="HBROWN"/>
    <s v="47280"/>
    <n v="5097011324"/>
    <s v="047280"/>
    <s v="New Rental"/>
    <s v="SCOTTY'S AUTO REPAIR, 1625 E WHEELER RD, MOSES LAKE WA 98827"/>
    <s v="WINDOW SEAL LEAKING BADLY ,WILL TAKE TO SHOP"/>
    <s v="Repair Van"/>
    <s v="Yes"/>
    <m/>
    <x v="1"/>
    <s v="Yes"/>
    <x v="20"/>
    <s v="Carol &amp; Tasha"/>
    <d v="2025-12-10T00:00:00"/>
    <x v="1"/>
    <x v="1"/>
    <s v="HARLEY BROWN"/>
    <d v="2024-12-22T00:00:00"/>
    <m/>
  </r>
  <r>
    <x v="51"/>
    <n v="61306"/>
    <s v="HUME, JEFFREY"/>
    <s v="JHUME1"/>
    <s v="61306"/>
    <n v="3012564155"/>
    <s v="061306"/>
    <d v="2025-11-03T00:00:00"/>
    <s v="CATON AUTO CLINIC, INC, 6013 BALTIMORE NATIONAL PK, BALTIMORE MD 21228"/>
    <s v="Coolant Leak"/>
    <s v="Repair van"/>
    <s v="Yes"/>
    <m/>
    <x v="1"/>
    <s v="Yes"/>
    <x v="5"/>
    <s v="Monica, Cheryl &amp; Machell"/>
    <d v="2025-11-19T00:00:00"/>
    <x v="0"/>
    <x v="1"/>
    <s v="JEFFREY HUME"/>
    <d v="2008-09-02T00:00:00"/>
    <m/>
  </r>
  <r>
    <x v="51"/>
    <n v="21793"/>
    <s v="JUAN TIZOC"/>
    <s v="JTIZOC"/>
    <s v="21793"/>
    <n v="2108950725"/>
    <s v="061686"/>
    <d v="2025-10-15T00:00:00"/>
    <s v="PEP BOYS, 8103 MARBACH RD, SAN ANTONIO TX 78227"/>
    <s v="VEHICLE IS MAKING POPPING SOUNDS AND EXPERIENCING LOSS OF ACCELERATION"/>
    <s v="Repair Van"/>
    <s v="Yes"/>
    <m/>
    <x v="1"/>
    <s v="Yes"/>
    <x v="2"/>
    <s v="Carol &amp; Tasha"/>
    <s v="Not Open On 12.11"/>
    <x v="0"/>
    <x v="1"/>
    <s v="Not Open On 12.11"/>
    <d v="2022-01-27T00:00:00"/>
    <m/>
  </r>
  <r>
    <x v="51"/>
    <n v="46546"/>
    <s v="DICKERSON, JOSHUA"/>
    <s v="JDICKER"/>
    <s v="46546"/>
    <n v="7404080165"/>
    <s v="046546"/>
    <d v="2025-11-17T00:00:00"/>
    <s v="FIRESTONE COMPLETE AUTO CARE, 1834 NORTH MEMORIAL DRIVE, LANCASTER OH 43130"/>
    <s v="BRAKES PULSATING, CHECK ENGINE LIGHT - ROUGHT TO START"/>
    <s v="Repair van"/>
    <s v="Yes"/>
    <m/>
    <x v="1"/>
    <s v="Yes"/>
    <x v="4"/>
    <s v="Rob &amp; Andrea"/>
    <d v="2025-11-19T00:00:00"/>
    <x v="0"/>
    <x v="1"/>
    <s v="JOSHUA DICKERSON"/>
    <d v="2025-07-06T00:00:00"/>
    <m/>
  </r>
  <r>
    <x v="51"/>
    <n v="23254"/>
    <s v="ENGEN, ALLEN"/>
    <s v="AENGEN"/>
    <s v="23254"/>
    <n v="9253674052"/>
    <s v="023254"/>
    <s v="New Rental"/>
    <s v="PEP BOYS, 520 CONTRA COSTA BLVD, PLEASANT HILL CA 94523"/>
    <s v="THE HEATER INOP AND THE AIR BAG LIGHT ON"/>
    <s v="Repair van"/>
    <s v="Yes"/>
    <m/>
    <x v="1"/>
    <s v="Yes"/>
    <x v="10"/>
    <s v="Carol &amp; Tasha"/>
    <d v="2025-11-28T00:00:00"/>
    <x v="1"/>
    <x v="1"/>
    <s v="ALLEN ENGEN"/>
    <d v="2016-05-09T00:00:00"/>
    <m/>
  </r>
  <r>
    <x v="52"/>
    <n v="61736"/>
    <s v="SINGH, NEEL"/>
    <s v="NSINGH1"/>
    <s v="61736"/>
    <n v="3604722716"/>
    <s v="061736"/>
    <s v="New Rental"/>
    <s v="PEP BOYS 12228 MERIDIAN EAST PUYALLUP WA 98373"/>
    <s v="TIRE REPLACEMENT"/>
    <s v="Repair van - tire replacements should NOT REQUIRE A RENTAL - THIS WAS A SINGLE FLAT TIRE - TECH WAS TOWED IN ON WEDNESDAY NIGHT -- PEP BOYS can replace the tire and put him back on the road this morning (FRIDAY MORNING) --- anytime TIRES are needing replacement, tech should ensure tires are IN STOCK before taking truck in for repair, then schedule the tire replacement and WAIT for the repair. IF tech wants to leave the van and go home, he can UBER home and then UBER back the next day to pick up his van. "/>
    <s v="Yes"/>
    <m/>
    <x v="0"/>
    <s v="No"/>
    <x v="20"/>
    <s v="Carol &amp; Tasha"/>
    <s v="Not Open On 12.11"/>
    <x v="1"/>
    <x v="1"/>
    <s v="Not Open On 12.11"/>
    <d v="2022-03-24T00:00:00"/>
    <m/>
  </r>
  <r>
    <x v="53"/>
    <n v="22334"/>
    <s v="WADE, DORIAN"/>
    <s v="DWADE"/>
    <s v="22334"/>
    <n v="6052312334"/>
    <s v="022334"/>
    <d v="2025-11-06T00:00:00"/>
    <s v="NORTHWEST TIRE INC, 422 E MAIN ST, MANDAN ND 58554"/>
    <s v="repair brake issue"/>
    <s v="Repair van"/>
    <s v="Yes"/>
    <m/>
    <x v="1"/>
    <s v="Yes"/>
    <x v="21"/>
    <s v="Monica, Cheryl &amp; Machell"/>
    <d v="2025-10-29T00:00:00"/>
    <x v="0"/>
    <x v="0"/>
    <s v="DORIAN WADE"/>
    <d v="2025-10-05T00:00:00"/>
    <m/>
  </r>
  <r>
    <x v="53"/>
    <n v="36207"/>
    <s v="WALI, MUHAMMAD BILAL"/>
    <s v="MWALI0"/>
    <s v="36207"/>
    <n v="3017285405"/>
    <s v="036207"/>
    <s v="New Rental"/>
    <s v="Tech dropped van off at PEP BOYS,  6825 Annapolis Rd, Hyuattsville, MD 20784. PEP Boys is sending it to dealer."/>
    <s v="There is issue with ignition system"/>
    <s v="Repair Van"/>
    <s v="Yes"/>
    <m/>
    <x v="1"/>
    <s v="Yes"/>
    <x v="5"/>
    <s v="Monica, Cheryl &amp; Machell"/>
    <d v="2025-12-01T00:00:00"/>
    <x v="1"/>
    <x v="0"/>
    <s v="MUHAMMAD BILAL WALI"/>
    <d v="2025-10-26T00:00:00"/>
    <m/>
  </r>
  <r>
    <x v="53"/>
    <n v="6568"/>
    <s v="FLETCHER, CORTEZ"/>
    <s v="CFLETC1"/>
    <s v="6568"/>
    <n v="2148920567"/>
    <s v="006568"/>
    <s v="New Rental"/>
    <s v="PEP BOYS 2330 HIGHWAY 31 SOUTH DECATUR AL 35601"/>
    <s v="OVER HEATING ISSUE"/>
    <s v="Repair Van"/>
    <s v="Yes"/>
    <m/>
    <x v="1"/>
    <s v="Yes"/>
    <x v="6"/>
    <s v="Rob &amp; Andrea"/>
    <d v="2025-12-01T00:00:00"/>
    <x v="1"/>
    <x v="1"/>
    <s v="CORTEZ FLETCHER"/>
    <d v="1992-07-27T00:00:00"/>
    <m/>
  </r>
  <r>
    <x v="53"/>
    <n v="46688"/>
    <s v="ARRINGTON, JOHN"/>
    <s v="JARRING"/>
    <s v="46688"/>
    <n v="5016170796"/>
    <s v="046688"/>
    <s v="New Rental"/>
    <s v="LESTER QUALITY AUTO SERVICE, 5945 HWY 7 N, JESSIEVILLE AR 71949"/>
    <s v="ENGINE IS MISFIRING AND CEL IS ON."/>
    <s v="Repair Van"/>
    <s v="Yes"/>
    <m/>
    <x v="1"/>
    <s v="Yes"/>
    <x v="7"/>
    <s v="Monica, Cheryl &amp; Machell"/>
    <d v="2025-12-05T00:00:00"/>
    <x v="1"/>
    <x v="1"/>
    <s v="JOHN ARRINGTON"/>
    <d v="2024-05-05T00:00:00"/>
    <m/>
  </r>
  <r>
    <x v="53"/>
    <s v="46164_x0009_"/>
    <s v="ARZUAGA, MARCO"/>
    <s v="MARZUAG"/>
    <s v="46164_x0009_"/>
    <n v="8478120768"/>
    <s v="046164"/>
    <s v="New Rental"/>
    <s v="PEP BOYS AT 2936 W OGDEN AVE NAPERVILLE, IL 60540"/>
    <s v="No heat"/>
    <s v="Repair van"/>
    <s v="Yes"/>
    <m/>
    <x v="1"/>
    <s v="Yes"/>
    <x v="1"/>
    <s v="Monica, Cheryl &amp; Machell"/>
    <d v="2025-12-03T00:00:00"/>
    <x v="1"/>
    <x v="1"/>
    <s v="MARCO ARZUAGA"/>
    <d v="2025-07-20T00:00:00"/>
    <m/>
  </r>
  <r>
    <x v="53"/>
    <n v="37251"/>
    <s v="LINGAFELTER-CRANE, CONNOR"/>
    <s v="CLINGAF"/>
    <s v="37251"/>
    <n v="9048403127"/>
    <s v="037251"/>
    <d v="2025-11-19T00:00:00"/>
    <s v="Pep Boys 1105 DUNN AVENUE JACKSONVILLE,FLORIDA,US 32218"/>
    <s v="Smoke from A/C vents &amp; overheating"/>
    <s v="Repair Van"/>
    <s v="Yes"/>
    <m/>
    <x v="1"/>
    <s v="Yes"/>
    <x v="9"/>
    <s v="Rob &amp; Andrea"/>
    <d v="2025-11-20T00:00:00"/>
    <x v="0"/>
    <x v="1"/>
    <s v="CONNOR LINGAFELTER-CRANE"/>
    <d v="2024-07-07T00:00:00"/>
    <m/>
  </r>
  <r>
    <x v="53"/>
    <n v="46957"/>
    <s v="BRAVAR, ALEX"/>
    <s v="ABRAVAR"/>
    <s v="46957"/>
    <n v="7574043471"/>
    <s v="046957"/>
    <s v="New Rental"/>
    <s v="PEP BOYS, 1230 N MILITARY HWY, NORFOLK VA 23502"/>
    <s v="VEHICLE ENGINE LIGHT IS ON, TAIL PIPE IS HANGING ON WITH BUNGIE CORD, STEERING WHEEL IS SHAKING HARD RANDOMLY."/>
    <s v="Repair Van"/>
    <s v="Yes"/>
    <m/>
    <x v="1"/>
    <s v="Yes"/>
    <x v="13"/>
    <s v="Rob &amp; Andrea"/>
    <d v="2025-12-01T00:00:00"/>
    <x v="1"/>
    <x v="1"/>
    <s v="ALEX BRAVAR"/>
    <d v="2021-02-23T00:00:00"/>
    <m/>
  </r>
  <r>
    <x v="53"/>
    <n v="61817"/>
    <s v="SHUMAKER, JAMES"/>
    <s v="JSHUMAK"/>
    <s v="61817"/>
    <n v="7197443309"/>
    <s v="061817"/>
    <s v="New Rental"/>
    <s v="PEP BOYS (Complete address is missing)"/>
    <s v="VEHICLE REAR BRAKES ARE SQUEAKING - FOUND SCREW REAR DRIVER SIDE - SHUTTERING IN REAR END - FRONT TIRE LOW TREAD"/>
    <s v="Repair Van"/>
    <s v="Yes"/>
    <m/>
    <x v="1"/>
    <s v="Yes"/>
    <x v="24"/>
    <s v="Carol &amp; Tasha"/>
    <s v="Not Open On 12.11"/>
    <x v="1"/>
    <x v="0"/>
    <s v="Not Open On 12.11"/>
    <d v="2025-10-05T00:00:00"/>
    <m/>
  </r>
  <r>
    <x v="53"/>
    <n v="23022"/>
    <s v="BARBA, CHRISTOPHER"/>
    <s v="CBARBA2"/>
    <s v="23022"/>
    <n v="9098466848"/>
    <s v="023022"/>
    <d v="2025-11-26T00:00:00"/>
    <s v="PEP BOYS AUTO SERVICE &amp; TIRES 16711 VALLEY BLVD, FONTANA, CA 92335"/>
    <s v="Brakes are grinding"/>
    <s v="Repair Van"/>
    <s v="Yes"/>
    <m/>
    <x v="1"/>
    <s v="Yes"/>
    <x v="3"/>
    <s v="Carol &amp; Tasha"/>
    <s v="Not Open On 12.11"/>
    <x v="0"/>
    <x v="1"/>
    <s v="Not Open On 12.11"/>
    <d v="1987-07-21T00:00:00"/>
    <m/>
  </r>
  <r>
    <x v="53"/>
    <n v="23530"/>
    <s v="HAMMOND JR., GREGORY"/>
    <s v="GHAMMON"/>
    <s v="23530"/>
    <n v="3143130031"/>
    <s v="023530"/>
    <s v="New Rental"/>
    <s v="DOBBS 17146 chesterfield airport rd chesterfield MO 63005"/>
    <s v="UNIT HAD TO BE JUMPSTARTED SEVERAL TIMES- SHOP IS UNABLE TO ASSIST TODAY"/>
    <s v="Repair Van"/>
    <s v="Yes"/>
    <m/>
    <x v="1"/>
    <s v="Yes"/>
    <x v="27"/>
    <s v="Monica, Cheryl &amp; Machell"/>
    <s v="Not Open On 12.11"/>
    <x v="1"/>
    <x v="1"/>
    <s v="Not Open On 12.11"/>
    <d v="2019-09-25T00:00:00"/>
    <m/>
  </r>
  <r>
    <x v="53"/>
    <n v="21239"/>
    <s v=" Shawn Blount"/>
    <s v="SBLOUNT"/>
    <s v="21239"/>
    <n v="9482325483"/>
    <s v="061773"/>
    <d v="2025-11-05T00:00:00"/>
    <s v="PEP BOYS, 1901 MACARTHUR RD, WHITEHALL PA 18052"/>
    <s v="NEW HIRE "/>
    <s v="Repair Van"/>
    <s v="Yes"/>
    <m/>
    <x v="1"/>
    <s v="Yes"/>
    <x v="13"/>
    <s v="Rob &amp; Andrea"/>
    <s v="Not Open On 12.11"/>
    <x v="0"/>
    <x v="0"/>
    <s v="Not Open On 12.11"/>
    <d v="2025-10-05T00:00:00"/>
    <m/>
  </r>
  <r>
    <x v="53"/>
    <n v="46976"/>
    <s v="DOHERTY, THOMAS"/>
    <s v="TDOHERT"/>
    <s v="46976"/>
    <n v="3012227835"/>
    <s v="046976"/>
    <d v="2025-11-07T00:00:00"/>
    <s v="PEP BOYS, 1804 UNIVERSITY BLVD, W HYATTSVILLE MD 20787"/>
    <m/>
    <s v="Repair van"/>
    <s v="Yes"/>
    <m/>
    <x v="1"/>
    <s v="Yes"/>
    <x v="5"/>
    <s v="Monica, Cheryl &amp; Machell"/>
    <d v="2025-09-15T00:00:00"/>
    <x v="0"/>
    <x v="1"/>
    <s v="THOMAS DOHERTY"/>
    <d v="2006-11-13T00:00:00"/>
    <m/>
  </r>
  <r>
    <x v="53"/>
    <n v="47029"/>
    <s v="Timothy Boland"/>
    <s v="TBOLAN"/>
    <s v="47029"/>
    <n v="6034514365"/>
    <s v="047029"/>
    <s v="New Rental"/>
    <s v="RON CURRIER'S HILLTOP CHV, 385 ROUTE 108, P.O. BOX 470, SOMERSWORTH NH 03878"/>
    <s v="ENGINE OIL COOLER LINES AND VALVE COVERS ARE LEAKING, DRIPPING ONTO THE EXHAUST"/>
    <s v="Repair van"/>
    <s v="Yes"/>
    <m/>
    <x v="1"/>
    <s v="Yes"/>
    <x v="22"/>
    <s v="Rob &amp; Andrea"/>
    <d v="2025-12-01T00:00:00"/>
    <x v="1"/>
    <x v="1"/>
    <s v="TIMOTHY BOLAND"/>
    <d v="1985-10-27T00:00:00"/>
    <m/>
  </r>
  <r>
    <x v="53"/>
    <n v="47291"/>
    <s v="WICKLANDER, SEAN"/>
    <s v="SWICKLA"/>
    <s v="47291"/>
    <n v="7154922473"/>
    <s v="047291"/>
    <d v="2025-11-21T00:00:00"/>
    <s v="610 IRVINE ST (SH), CHIPPEWA FALLS, WI, 54729"/>
    <m/>
    <s v="Repair van"/>
    <s v="Yes"/>
    <m/>
    <x v="1"/>
    <s v="Yes"/>
    <x v="21"/>
    <s v="Monica, Cheryl &amp; Machell"/>
    <d v="2025-08-26T00:00:00"/>
    <x v="0"/>
    <x v="1"/>
    <s v="SEAN WICKLANDER"/>
    <d v="2022-12-01T00:00:00"/>
    <m/>
  </r>
  <r>
    <x v="53"/>
    <n v="61367"/>
    <s v="MCGILL, MARK"/>
    <s v="MMCGILL"/>
    <s v="61367"/>
    <n v="8506312849"/>
    <s v="061367"/>
    <s v="New Rental"/>
    <s v="EXPRESS OIL CHANGE, 1650 E NINE MILE RD, PENSACOLA FL 32514"/>
    <s v="Tech is HVAC that is traveling to NY to do HVAC calls"/>
    <s v="Repair van"/>
    <s v="Yes"/>
    <m/>
    <x v="1"/>
    <s v="Yes"/>
    <x v="6"/>
    <s v="Rob &amp; Andrea"/>
    <d v="2025-12-01T00:00:00"/>
    <x v="1"/>
    <x v="1"/>
    <s v="MARK MCGILL"/>
    <d v="2016-04-18T00:00:00"/>
    <m/>
  </r>
  <r>
    <x v="54"/>
    <n v="21720"/>
    <s v="Michael Mitchell "/>
    <s v="MMITCHE"/>
    <s v="21720"/>
    <n v="2605150349"/>
    <s v="021720"/>
    <d v="2025-11-20T00:00:00"/>
    <m/>
    <s v="states sticker on plates expired request"/>
    <s v="Needs registration sent to him / Sending digital Registration to tech (valid until 6/2026), replacement sticker has already been requested. "/>
    <s v="Yes"/>
    <m/>
    <x v="1"/>
    <s v="Yes"/>
    <x v="17"/>
    <s v="Monica, Cheryl &amp; Machell"/>
    <d v="2025-12-01T00:00:00"/>
    <x v="0"/>
    <x v="1"/>
    <s v="MICHAEL MITCHELL"/>
    <d v="2025-09-14T00:00:00"/>
    <m/>
  </r>
  <r>
    <x v="54"/>
    <n v="22153"/>
    <s v="Ben McDowell "/>
    <s v="BMCDOWE"/>
    <s v="22153"/>
    <n v="8438779789"/>
    <s v="022153"/>
    <d v="2025-11-19T00:00:00"/>
    <s v="DART AUTOMOTIVE, INC., 1039 HWY 501 EAST, CONWAY SC 29526"/>
    <s v="No heat and oil leak"/>
    <s v="Repair van"/>
    <s v="Yes"/>
    <m/>
    <x v="1"/>
    <s v="Yes"/>
    <x v="13"/>
    <s v="Rob &amp; Andrea"/>
    <d v="2025-12-01T00:00:00"/>
    <x v="0"/>
    <x v="1"/>
    <s v="BEN MCDOWELL"/>
    <d v="2000-10-30T00:00:00"/>
    <m/>
  </r>
  <r>
    <x v="54"/>
    <n v="24107"/>
    <s v="LYLE, DONAVON"/>
    <s v="DLYLE0"/>
    <s v="24107"/>
    <n v="2813844583"/>
    <s v="024107"/>
    <d v="2025-11-17T00:00:00"/>
    <s v="PEP BOYS, 10275 N FRWY, HOUSTON TX 77037"/>
    <s v="Wobble and BRAKE NOISE Issue"/>
    <s v="Repair Van"/>
    <s v="Yes"/>
    <m/>
    <x v="1"/>
    <s v="Yes"/>
    <x v="19"/>
    <s v="Carol &amp; Tasha"/>
    <s v="Not Open On 12.11"/>
    <x v="0"/>
    <x v="1"/>
    <s v="Not Open On 12.11"/>
    <d v="2023-10-08T00:00:00"/>
    <m/>
  </r>
  <r>
    <x v="54"/>
    <n v="46509"/>
    <s v="Fazil Hamza "/>
    <s v="FHAMZA"/>
    <s v="46509"/>
    <n v="7323185436"/>
    <s v="046509"/>
    <s v="New Rental"/>
    <s v="Lindsay Chevrolet 15605 Jefferson Davis Hwy, Woodbridge VA"/>
    <s v="Registration expired"/>
    <s v="Cheryl is in process of getting a duplicate mailed to the tech"/>
    <s v="Yes"/>
    <m/>
    <x v="1"/>
    <s v="Yes"/>
    <x v="5"/>
    <s v="Monica, Cheryl &amp; Machell"/>
    <d v="2025-12-01T00:00:00"/>
    <x v="1"/>
    <x v="1"/>
    <s v="FAZIL HAMZA"/>
    <d v="2021-01-13T00:00:00"/>
    <m/>
  </r>
  <r>
    <x v="54"/>
    <n v="46555"/>
    <s v="CHRISTOPHE DAVENPORT"/>
    <s v="CDAVENP"/>
    <s v="46555"/>
    <n v="7656240252"/>
    <s v="046555"/>
    <d v="2025-12-01T00:00:00"/>
    <s v="Eriks Chevrolet 1800 S Reed Rd, Kokomo, IN 46902"/>
    <s v="No Heat"/>
    <s v="Repair van"/>
    <s v="Yes"/>
    <m/>
    <x v="1"/>
    <s v="Yes"/>
    <x v="17"/>
    <s v="Monica, Cheryl &amp; Machell"/>
    <d v="2025-12-02T00:00:00"/>
    <x v="0"/>
    <x v="0"/>
    <s v="CHRISTOPHER DAVENPORT"/>
    <d v="2025-10-19T00:00:00"/>
    <m/>
  </r>
  <r>
    <x v="54"/>
    <n v="46625"/>
    <s v="Joshua Vargas"/>
    <s v="JVARGA3"/>
    <s v="46625"/>
    <n v="4072324448"/>
    <s v="046625"/>
    <d v="2025-11-06T00:00:00"/>
    <s v="3016 ALAFAYA TRAIL, OVIEDO, FL 32765"/>
    <s v="GRINDING FRONT BRAKES, NO PAD LEFT IN REAR, NEEDS BRAKE JOB AND FLUSH"/>
    <s v="Repair van"/>
    <s v="Yes"/>
    <m/>
    <x v="1"/>
    <s v="Yes"/>
    <x v="9"/>
    <s v="Rob &amp; Andrea"/>
    <d v="2025-12-10T00:00:00"/>
    <x v="0"/>
    <x v="1"/>
    <s v="JOSHUA VARGAS"/>
    <d v="2021-08-26T00:00:00"/>
    <m/>
  </r>
  <r>
    <x v="54"/>
    <n v="46906"/>
    <s v="Darren Farmer"/>
    <s v="DFARME5"/>
    <s v="46906"/>
    <n v="9013039659"/>
    <s v="046906"/>
    <d v="2025-11-25T00:00:00"/>
    <s v="FIRESTONE COMPLETE AUTO CARE 2870 NEW BRUNSWICK RD MEMPHIS TN 38133"/>
    <s v="Driveshaft bent causing vibration"/>
    <s v="Repair Van"/>
    <s v="Yes"/>
    <m/>
    <x v="1"/>
    <s v="Yes"/>
    <x v="7"/>
    <s v="Monica, Cheryl &amp; Machell"/>
    <s v="Not Open On 12.11"/>
    <x v="0"/>
    <x v="1"/>
    <s v="Not Open On 12.11"/>
    <d v="1989-05-05T00:00:00"/>
    <m/>
  </r>
  <r>
    <x v="54"/>
    <n v="61632"/>
    <s v="VISGAR, CHLOE"/>
    <s v="CVISGAR"/>
    <s v="61632"/>
    <n v="7156060245"/>
    <s v="061632"/>
    <s v="New Rental"/>
    <s v="2240 8th St S, Wisconsin Rapids, WI 54494"/>
    <s v="New Hire/ Vehicle not delivered"/>
    <s v="Repair Van"/>
    <s v="Yes"/>
    <m/>
    <x v="1"/>
    <s v="Yes"/>
    <x v="1"/>
    <s v="Monica, Cheryl &amp; Machell"/>
    <d v="2025-12-01T00:00:00"/>
    <x v="1"/>
    <x v="0"/>
    <s v="CHLOE VISGAR"/>
    <d v="2025-11-02T00:00:00"/>
    <m/>
  </r>
  <r>
    <x v="54"/>
    <n v="61688"/>
    <s v="HANSON, DONALD"/>
    <s v="DHANSO5"/>
    <s v="61688"/>
    <n v="2105488449"/>
    <s v="061688"/>
    <d v="2025-11-17T00:00:00"/>
    <s v="MIDAS AUTO SERVICE #5957, 2325 KOHLER CROSSING, KYLE TX 78640"/>
    <s v="Oil Leaking"/>
    <s v="Repair van"/>
    <s v="Yes"/>
    <m/>
    <x v="1"/>
    <s v="Yes"/>
    <x v="2"/>
    <s v="Carol &amp; Tasha"/>
    <d v="2025-11-18T00:00:00"/>
    <x v="0"/>
    <x v="1"/>
    <s v="DONALD HANSON"/>
    <d v="1985-04-23T00:00:00"/>
    <m/>
  </r>
  <r>
    <x v="54"/>
    <n v="37032"/>
    <s v="BROWN, SCOTTY"/>
    <s v="SBROWN5"/>
    <s v="37032"/>
    <n v="7574084265"/>
    <s v="037032"/>
    <s v="New Rental"/>
    <s v="Dewitt's Automotive Center, 25780 WALTERS HWY, WINDSOR, VA 23487"/>
    <s v="TRANSMISSION ISSUES."/>
    <s v="Repair van"/>
    <s v="Yes"/>
    <m/>
    <x v="1"/>
    <s v="Yes"/>
    <x v="13"/>
    <s v="Rob &amp; Andrea"/>
    <d v="2025-12-02T00:00:00"/>
    <x v="1"/>
    <x v="1"/>
    <s v="SCOTTY BROWN"/>
    <d v="2021-07-29T00:00:00"/>
    <m/>
  </r>
  <r>
    <x v="54"/>
    <n v="47104"/>
    <s v="KIMBERLING, THEODORE"/>
    <s v="TKIMBER"/>
    <s v="47104"/>
    <n v="9149120158"/>
    <s v="047104"/>
    <s v="New Rental"/>
    <s v="MIDAS, 140 NEW YORK 17M HARRIMAN,NEW YORK,US 10926"/>
    <s v="TRANSMISSION SLIPPING AND HEADLIGHTS INOPERATIVE."/>
    <s v="Repair van"/>
    <s v="Yes"/>
    <m/>
    <x v="1"/>
    <s v="Yes"/>
    <x v="22"/>
    <s v="Rob &amp; Andrea"/>
    <d v="2025-12-01T00:00:00"/>
    <x v="1"/>
    <x v="0"/>
    <s v="THEODORE KIMBERLING"/>
    <d v="2025-10-12T00:00:00"/>
    <m/>
  </r>
  <r>
    <x v="54"/>
    <n v="61748"/>
    <s v="WEAVER, ROBERT"/>
    <s v="RWEAVE5"/>
    <s v="61748"/>
    <n v="2177291132"/>
    <s v="061748"/>
    <s v="New Rental"/>
    <s v="COURTESY F-L-M INC, 3533 N VERMILLION RD, DANVILLE IL 61832"/>
    <s v="NO HEAT CONCERN"/>
    <s v="Repair van"/>
    <s v="Yes"/>
    <m/>
    <x v="1"/>
    <s v="Yes"/>
    <x v="17"/>
    <s v="Monica, Cheryl &amp; Machell"/>
    <s v="Not Open On 12.11"/>
    <x v="1"/>
    <x v="1"/>
    <s v="Not Open On 12.11"/>
    <d v="2007-10-30T00:00:00"/>
    <m/>
  </r>
  <r>
    <x v="54"/>
    <n v="61752"/>
    <s v="LEON, JORGE"/>
    <s v="JLEON45"/>
    <s v="61752"/>
    <n v="8476308206"/>
    <s v="061752"/>
    <s v="New Rental"/>
    <s v="FIRESTONE COMPLETE AUTO CARE 2255 W ALGONQUIN RD LAKE-IN-THE-HILLS IL 60156"/>
    <s v="BRAKES GRINDING IN FRONT RIGHT, RR CALIPER DRAGGING PADS AT 2MM ON RR LR PADS AT 6MM_x000a_"/>
    <s v="Repair van"/>
    <s v="Yes"/>
    <m/>
    <x v="1"/>
    <s v="Yes"/>
    <x v="1"/>
    <s v="Monica, Cheryl &amp; Machell"/>
    <s v="Not Open On 12.11"/>
    <x v="1"/>
    <x v="1"/>
    <s v="Not Open On 12.11"/>
    <d v="2005-03-07T00:00:00"/>
    <m/>
  </r>
  <r>
    <x v="54"/>
    <n v="23966"/>
    <s v="KELLY, ERIC"/>
    <s v="EKELLY"/>
    <s v="23966"/>
    <n v="3167301420"/>
    <s v="023966"/>
    <s v="New Rental"/>
    <s v="MIDWAY MOTORS OF NEWTON, 1124 WASHINGTON RD, NEWTON KS 67114"/>
    <s v="OIL CHANGE and MUTIPLE REPAIRS AND THE AIR BAG WON'T DEPLOY"/>
    <s v="Repair van"/>
    <s v="Yes"/>
    <m/>
    <x v="1"/>
    <s v="Yes"/>
    <x v="8"/>
    <s v="Rob &amp; Andrea"/>
    <d v="2025-12-01T00:00:00"/>
    <x v="1"/>
    <x v="1"/>
    <s v="ERIC KELLY"/>
    <d v="2020-07-06T00:00:00"/>
    <m/>
  </r>
  <r>
    <x v="54"/>
    <n v="36051"/>
    <s v="QURAISHI, HABIBULLAH"/>
    <s v="HQURAIS"/>
    <s v="36051"/>
    <n v="3019962048"/>
    <s v="036051"/>
    <s v="New Rental"/>
    <s v="PEPBOYS (703) 256-8966 PB87UA PEP BOYS 7121 LITTLE RIVER TPK ANNANDALE, VA, 22003"/>
    <s v="ENGINE RUNNING ROUGH SPUTTERING CEL LIGHT ON."/>
    <s v="Repair van"/>
    <s v="Yes"/>
    <m/>
    <x v="1"/>
    <s v="Yes"/>
    <x v="5"/>
    <s v="Monica, Cheryl &amp; Machell"/>
    <d v="2025-12-01T00:00:00"/>
    <x v="1"/>
    <x v="1"/>
    <s v="HABIBULLAH QURAISHI"/>
    <d v="2023-10-08T00:00:00"/>
    <m/>
  </r>
  <r>
    <x v="54"/>
    <n v="36207"/>
    <s v="WALI, MUHAMMAD BILAL"/>
    <s v="MWALI0"/>
    <s v="36207"/>
    <n v="3017285405"/>
    <s v="036207"/>
    <s v="New Rental"/>
    <s v="SPORT CHEVROLET, HONDA INC, 3101 AUTOMOBILE BLVD, SILVER SPRING MD 20904"/>
    <s v="CEL IS ON"/>
    <s v="Repair Van"/>
    <s v="Yes"/>
    <m/>
    <x v="1"/>
    <s v="Yes"/>
    <x v="5"/>
    <s v="Monica, Cheryl &amp; Machell"/>
    <d v="2025-12-01T00:00:00"/>
    <x v="1"/>
    <x v="0"/>
    <s v="MUHAMMAD BILAL WALI"/>
    <d v="2025-10-26T00:00:00"/>
    <m/>
  </r>
  <r>
    <x v="54"/>
    <n v="46210"/>
    <s v="WEBB, BRANDON"/>
    <s v="BWEBB4"/>
    <s v="46210"/>
    <n v="5122281385"/>
    <s v="046210"/>
    <s v="New Rental"/>
    <s v="CHEVROLET BUICK MARBLE FALLS, 2301 HWY 281 N, MARBLE FALLS TX 78654"/>
    <s v="D/C OF VIBRATION WHILE DRIVING. STABILTRAC LIGHT ON IN THE DASH."/>
    <s v="Repair Van"/>
    <s v="Yes"/>
    <m/>
    <x v="1"/>
    <s v="Yes"/>
    <x v="2"/>
    <s v="Carol &amp; Tasha"/>
    <d v="2025-12-01T00:00:00"/>
    <x v="1"/>
    <x v="1"/>
    <s v="BRANDON WEBB"/>
    <d v="2018-12-26T00:00:00"/>
    <m/>
  </r>
  <r>
    <x v="54"/>
    <n v="46276"/>
    <s v="HAWKINS, VICTOR"/>
    <s v="VHAWKI3"/>
    <s v="46276"/>
    <n v="9034909052"/>
    <s v="046276"/>
    <s v="New Rental"/>
    <s v="PEP BOYS IN 2317 N DELAWAY AVE MESQUITE TX 75150"/>
    <s v="NO HEAT AND POWER STEERING LEAKING BADLY"/>
    <s v="Repair Van"/>
    <s v="Yes"/>
    <m/>
    <x v="1"/>
    <s v="Yes"/>
    <x v="15"/>
    <s v="Carol &amp; Tasha"/>
    <d v="2025-12-01T00:00:00"/>
    <x v="1"/>
    <x v="1"/>
    <s v="VICTOR HAWKINS"/>
    <d v="2012-09-10T00:00:00"/>
    <m/>
  </r>
  <r>
    <x v="54"/>
    <n v="46863"/>
    <s v="ARNOLD, ANTHONY"/>
    <s v="AARNOLD"/>
    <s v="46863"/>
    <n v="2608042842"/>
    <s v="046863"/>
    <s v="New Rental"/>
    <s v="PREFERRED AUTOMOTIVE GROUP, 5005 ILLINOIS RD, FORT WAYNE IN 46804"/>
    <s v="HEATER ISSSUES"/>
    <s v="Repair Van"/>
    <s v="Yes"/>
    <m/>
    <x v="1"/>
    <s v="Yes"/>
    <x v="17"/>
    <s v="Monica, Cheryl &amp; Machell"/>
    <d v="2025-12-01T00:00:00"/>
    <x v="1"/>
    <x v="0"/>
    <s v="ANTHONY ARNOLD"/>
    <d v="2025-10-05T00:00:00"/>
    <m/>
  </r>
  <r>
    <x v="54"/>
    <n v="61015"/>
    <s v="BERNARD SOKOLOWSKI"/>
    <s v="BSOKOLO"/>
    <s v="61015"/>
    <n v="7249536540"/>
    <s v="061016"/>
    <d v="2025-11-24T00:00:00"/>
    <s v="Vehicle is not being repaired - / Tech requesting a rental from 12/2-12/5."/>
    <s v="Tech is Part time"/>
    <s v="VEHICLE HAS BEEN REMOVED FROM SERVICE AND IS STILL WAITING FOR A VEHICLE."/>
    <s v="Yes"/>
    <m/>
    <x v="1"/>
    <s v="Yes"/>
    <x v="4"/>
    <s v="Rob &amp; Andrea"/>
    <s v="Not Open On 12.11"/>
    <x v="0"/>
    <x v="1"/>
    <s v="Not Open On 12.11"/>
    <d v="2001-12-30T00:00:00"/>
    <m/>
  </r>
  <r>
    <x v="54"/>
    <n v="61165"/>
    <s v="BARRINGER, DAVID"/>
    <s v="DBARRIN"/>
    <s v="61165"/>
    <n v="9369554419"/>
    <s v="061165"/>
    <s v="New Rental"/>
    <s v="FIRESTONE COMPLETE AUTO CARE 301 S TIMBERLAND DR LUFKIN TX 75901"/>
    <s v="INTERMITTENT START. HAD BATTERY PUT ON THIS AM, BUT IS STILL INTERMITTENT. THINKS IS STARTER OR IGNITION ISSUE. WILL NEED A DIAGNOSTIC."/>
    <s v="Repair Van"/>
    <s v="Yes"/>
    <m/>
    <x v="1"/>
    <s v="Yes"/>
    <x v="19"/>
    <s v="Carol &amp; Tasha"/>
    <d v="2025-12-01T00:00:00"/>
    <x v="1"/>
    <x v="1"/>
    <s v="DAVID BARRINGER"/>
    <d v="2009-10-05T00:00:00"/>
    <m/>
  </r>
  <r>
    <x v="54"/>
    <n v="61592"/>
    <s v="TRENT, TIMOTHY"/>
    <s v="TTRENT"/>
    <s v="61592"/>
    <n v="3219871168"/>
    <s v="061592"/>
    <d v="2025-11-24T00:00:00"/>
    <s v="FIRESTONE COMPLETE AUTO CARE (National Account) 777 E MERRITT ISLAND CSWY MERRITT ISLAND FL 32952"/>
    <s v="Rear end issues"/>
    <s v="Repair Van"/>
    <s v="Yes"/>
    <m/>
    <x v="1"/>
    <s v="Yes"/>
    <x v="9"/>
    <s v="Rob &amp; Andrea"/>
    <s v="Not Open On 12.11"/>
    <x v="0"/>
    <x v="1"/>
    <s v="Not Open On 12.11"/>
    <d v="1984-06-15T00:00:00"/>
    <m/>
  </r>
  <r>
    <x v="54"/>
    <n v="46880"/>
    <s v="DAILEY, THEODORE"/>
    <s v="TDAILEY"/>
    <s v="46880"/>
    <n v="5026980094"/>
    <s v="046880"/>
    <s v="New Rental"/>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1"/>
    <x v="1"/>
    <s v="THEODORE DAILEY"/>
    <d v="2025-09-07T00:00:00"/>
    <m/>
  </r>
  <r>
    <x v="54"/>
    <n v="37125"/>
    <s v="WILLIAMS, KAREEM"/>
    <s v="KWILLI1"/>
    <s v="37125"/>
    <n v="2287602794"/>
    <s v="037125"/>
    <d v="2025-11-17T00:00:00"/>
    <s v="PEP BOYS 2580 BEACH BLVD BILOXI MS 39531"/>
    <s v="SOUNDS FROM ENGINE, BURNT TRANSMISSION FLUID AND HESITATION WHEN DRIVING"/>
    <s v="Repair van"/>
    <s v="Yes"/>
    <m/>
    <x v="1"/>
    <s v="Yes"/>
    <x v="7"/>
    <s v="Monica, Cheryl &amp; Machell"/>
    <d v="2025-11-10T00:00:00"/>
    <x v="0"/>
    <x v="1"/>
    <s v="KAREEM WILLIAMS"/>
    <d v="2025-08-31T00:00:00"/>
    <m/>
  </r>
  <r>
    <x v="54"/>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54"/>
    <n v="47040"/>
    <s v="Tara Rai "/>
    <s v="TRAI0"/>
    <s v="47040"/>
    <n v="7746350742"/>
    <s v="047040"/>
    <d v="2025-11-19T00:00:00"/>
    <s v="570 PROVIDENCE HWY, DEDHAM, MA 02026"/>
    <s v="engine/exhaust making noise"/>
    <s v="Repair Van"/>
    <s v="Yes"/>
    <m/>
    <x v="1"/>
    <s v="Yes"/>
    <x v="22"/>
    <s v="Rob &amp; Andrea"/>
    <d v="2025-11-20T00:00:00"/>
    <x v="0"/>
    <x v="1"/>
    <s v="TARA RAI"/>
    <d v="2022-05-19T00:00:00"/>
    <m/>
  </r>
  <r>
    <x v="54"/>
    <n v="21557"/>
    <s v="CHISOLM, JAMES"/>
    <s v="JCHISOL"/>
    <s v="21557"/>
    <n v="6017510718"/>
    <s v="021557"/>
    <s v="New Rental"/>
    <s v="FIRESTONE 2821 N HILLS ST, MERIDIAN, MS 39305"/>
    <s v="SERPENTINE BELT BROKEN, RADIATOR SMOKING."/>
    <s v="Repair van"/>
    <s v="Yes"/>
    <m/>
    <x v="1"/>
    <s v="Yes"/>
    <x v="7"/>
    <s v="Monica, Cheryl &amp; Machell"/>
    <d v="2025-12-01T00:00:00"/>
    <x v="1"/>
    <x v="1"/>
    <s v="JAMES CHISOLM"/>
    <d v="2024-10-06T00:00:00"/>
    <m/>
  </r>
  <r>
    <x v="54"/>
    <n v="36031"/>
    <s v="WHEELER, HAROLD"/>
    <s v="HWHEELE"/>
    <s v="36031"/>
    <n v="4109017784"/>
    <s v="036031"/>
    <s v="New Rental"/>
    <s v="WILLIS CHEVROLET, INC., 2707 S DUPONT BLVD, SMYRNA DE 199772874"/>
    <s v="ISSUES WITH TRANSMISSION."/>
    <s v="Repair van / DEALER CAN'T LOOK AT THIS VEHICLE UNTIL 12/12/2025."/>
    <s v="Yes"/>
    <m/>
    <x v="1"/>
    <s v="Yes"/>
    <x v="5"/>
    <s v="Monica, Cheryl &amp; Machell"/>
    <d v="2025-12-01T00:00:00"/>
    <x v="1"/>
    <x v="1"/>
    <s v="HAROLD WHEELER"/>
    <d v="2022-04-07T00:00:00"/>
    <m/>
  </r>
  <r>
    <x v="54"/>
    <n v="61187"/>
    <s v="MOHS, GRACIE"/>
    <s v="GMOHS"/>
    <s v="61187"/>
    <n v="2189401156"/>
    <s v="061187"/>
    <s v="New Rental"/>
    <s v="VALVOLINE INSTANT OIL CHANGE, 88 SE 13TH ST, GRAND RAPIDS MN 55744"/>
    <s v="No Start Issue."/>
    <s v="Repair van"/>
    <s v="Yes"/>
    <m/>
    <x v="1"/>
    <s v="Yes"/>
    <x v="21"/>
    <s v="Monica, Cheryl &amp; Machell"/>
    <s v="Not Open On 12.11"/>
    <x v="1"/>
    <x v="0"/>
    <s v="Not Open On 12.11"/>
    <d v="2025-11-02T00:00:00"/>
    <m/>
  </r>
  <r>
    <x v="54"/>
    <n v="61668"/>
    <s v="ACUIN, JOSELITO"/>
    <s v="JACUIN1"/>
    <s v="61668"/>
    <n v="6143770547"/>
    <s v="061668"/>
    <s v="New Rental"/>
    <s v="Goodyear 4580 W BROAD ST COLUMBUS OH 43228"/>
    <s v="COOLANT LEAK AND A KNOCKING NOISE IN THE FRONT SUSPENTION."/>
    <s v="Repair van"/>
    <s v="Yes"/>
    <m/>
    <x v="1"/>
    <s v="Yes"/>
    <x v="4"/>
    <s v="Rob &amp; Andrea"/>
    <s v="Not Open On 12.11"/>
    <x v="1"/>
    <x v="1"/>
    <s v="Not Open On 12.11"/>
    <d v="1991-09-16T00:00:00"/>
    <m/>
  </r>
  <r>
    <x v="54"/>
    <n v="61776"/>
    <s v="DEVOTI, THOMAS"/>
    <s v="TDEVOT"/>
    <s v="61776"/>
    <n v="9172145166"/>
    <s v="061776"/>
    <s v="New Rental"/>
    <s v="(DANA FORD) 266 West Service Road, Staten Island, NY 10314 "/>
    <s v="DRIVESHAFT FLEX COUPLER."/>
    <s v="Repair van"/>
    <s v="Yes"/>
    <m/>
    <x v="1"/>
    <s v="Yes"/>
    <x v="16"/>
    <s v="Rob &amp; Andrea"/>
    <s v="Not Open On 12.11"/>
    <x v="1"/>
    <x v="1"/>
    <s v="Not Open On 12.11"/>
    <d v="1975-07-07T00:00:00"/>
    <m/>
  </r>
  <r>
    <x v="54"/>
    <n v="61640"/>
    <s v="DIVONTAE CASTO"/>
    <s v="DCASTO"/>
    <s v="61640"/>
    <n v="9209616281"/>
    <s v="061640"/>
    <s v="New Rental"/>
    <s v="FIRESTONE COMPLETE AUTO CARE, 12300 W BURLEIGH ST, WAUWATOSA WI 53222"/>
    <s v="No start"/>
    <s v="Repair van"/>
    <s v="Yes"/>
    <m/>
    <x v="1"/>
    <s v="Yes"/>
    <x v="1"/>
    <s v="Monica, Cheryl &amp; Machell"/>
    <d v="2025-12-01T00:00:00"/>
    <x v="1"/>
    <x v="0"/>
    <s v="DIVONTAE CASTO"/>
    <d v="2025-10-12T00:00:00"/>
    <m/>
  </r>
  <r>
    <x v="54"/>
    <n v="46601"/>
    <s v="MINIER, GERALD"/>
    <s v="GMINIER"/>
    <n v="46601"/>
    <n v="5708403222"/>
    <s v="046601"/>
    <s v="New Rental"/>
    <s v="RICHMOND TOWN SERVICE CENTER, 3310 RICHMOND RD, STATEN ISLAND NY 10306"/>
    <s v="LEAKING OIL"/>
    <s v="Repair van"/>
    <s v="Yes"/>
    <m/>
    <x v="1"/>
    <s v="Yes"/>
    <x v="22"/>
    <s v="Rob &amp; Andrea"/>
    <d v="2025-12-02T00:00:00"/>
    <x v="1"/>
    <x v="0"/>
    <s v="GERALD MINIER"/>
    <d v="2025-11-16T00:00:00"/>
    <m/>
  </r>
  <r>
    <x v="54"/>
    <n v="36606"/>
    <s v="SAMADI, AHMAD PARWIZ"/>
    <s v="ASAMAD0"/>
    <m/>
    <n v="9255800400"/>
    <s v="036606"/>
    <s v="New Rental"/>
    <s v="PEP BOYS, 520 CONTRA COSTA BLVD, PLEASANT HILL CA 94523"/>
    <s v="BRAKES ARE NOT WORKING CORRECTLY AND TURN SIGNAL IS NOT WORKING CORRECTLY"/>
    <s v="Repair van"/>
    <s v="Yes"/>
    <m/>
    <x v="1"/>
    <s v="Yes"/>
    <x v="10"/>
    <s v="Carol &amp; Tasha"/>
    <d v="2025-12-01T00:00:00"/>
    <x v="1"/>
    <x v="1"/>
    <s v="AHMAD PARWIZ SAMADI"/>
    <d v="2024-06-30T00:00:00"/>
    <m/>
  </r>
  <r>
    <x v="54"/>
    <n v="46499"/>
    <s v="HARRISON, JOSEPH"/>
    <s v="JHARRIS"/>
    <s v="46499"/>
    <n v="3025536022"/>
    <s v="046499"/>
    <d v="2025-11-25T00:00:00"/>
    <s v="Pep Boys 1830 S. STATE ST, DOVER, DE, 19901 "/>
    <s v="User: jchild2     Date: 2025-11-04 Cmnts/Hist: Van 46499 is confirmed at Pep Boy's - 919 N Dupont "/>
    <s v="Did the tech pick up this van at Pep Boys? Did it subsequently break down? "/>
    <s v="Yes"/>
    <m/>
    <x v="1"/>
    <s v="Yes"/>
    <x v="5"/>
    <s v="Monica, Cheryl &amp; Machell"/>
    <d v="2025-11-07T00:00:00"/>
    <x v="0"/>
    <x v="1"/>
    <s v="JOSEPH HARRISON"/>
    <d v="2025-08-17T00:00:00"/>
    <m/>
  </r>
  <r>
    <x v="54"/>
    <n v="61679"/>
    <s v="JUAREZ, ELIJAH"/>
    <s v="EJUAREZ"/>
    <s v="61679"/>
    <n v="9154330595"/>
    <s v="061679"/>
    <s v="New Rental"/>
    <s v="AAMCO TOTAL CAR CARE 1407 LOMALAND DR #102 EL PASO TX 79935"/>
    <s v="still having noise come from transmission "/>
    <s v="Repair van"/>
    <s v="Yes"/>
    <m/>
    <x v="1"/>
    <s v="Yes"/>
    <x v="2"/>
    <s v="Carol &amp; Tasha"/>
    <d v="2025-12-02T00:00:00"/>
    <x v="1"/>
    <x v="1"/>
    <s v="ELIJAH JUAREZ"/>
    <d v="2022-09-01T00:00:00"/>
    <m/>
  </r>
  <r>
    <x v="54"/>
    <n v="21076"/>
    <s v="RAITTER, JOSHUA"/>
    <s v="JRAITTE"/>
    <s v="21076"/>
    <n v="9289203014"/>
    <s v="021076"/>
    <s v="New Rental"/>
    <s v="PEP BOYS 155 W 32ND ST, UNIT B YUMA AZ 85364"/>
    <s v="No start, battery had 12 volts"/>
    <s v="Repair van"/>
    <s v="Yes"/>
    <m/>
    <x v="1"/>
    <s v="Yes"/>
    <x v="23"/>
    <s v="Carol &amp; Tasha"/>
    <d v="2025-12-02T00:00:00"/>
    <x v="1"/>
    <x v="1"/>
    <s v="JOSHUA RAITTER"/>
    <d v="2021-02-04T00:00:00"/>
    <m/>
  </r>
  <r>
    <x v="54"/>
    <n v="47282"/>
    <s v="LAPONTE, GABRIEL"/>
    <s v="GLAPONT"/>
    <s v="47282"/>
    <n v="3609468710"/>
    <s v="047282"/>
    <s v="NEW RENTAL"/>
    <s v="CASCADE CHEVROLET COMPANY, 148 EASY ST, WENATCHEE WA 98807"/>
    <s v="No heat"/>
    <s v="Repair van"/>
    <s v="Yes"/>
    <m/>
    <x v="1"/>
    <s v="Yes"/>
    <x v="20"/>
    <s v="Carol &amp; Tasha"/>
    <s v="Not Open On 12.11"/>
    <x v="1"/>
    <x v="1"/>
    <s v="Not Open On 12.11"/>
    <d v="2020-11-27T00:00:00"/>
    <m/>
  </r>
  <r>
    <x v="54"/>
    <n v="47397"/>
    <s v="GILLIS, ANTHONY"/>
    <s v="AGILLIS"/>
    <s v="47397"/>
    <n v="4705961011"/>
    <s v="047397"/>
    <d v="2025-11-24T00:00:00"/>
    <s v="PEP BOYS 1717 HIGHWAY 20 CONYERS GA 30013"/>
    <s v="Steering issue"/>
    <s v="Repair Van"/>
    <s v="Yes"/>
    <m/>
    <x v="1"/>
    <s v="Yes"/>
    <x v="6"/>
    <s v="Rob &amp; Andrea"/>
    <d v="2025-11-17T00:00:00"/>
    <x v="0"/>
    <x v="1"/>
    <s v="ANTHONY GILLIS"/>
    <d v="2025-02-16T00:00:00"/>
    <m/>
  </r>
  <r>
    <x v="55"/>
    <n v="36366"/>
    <s v="Michael Angelo "/>
    <s v="MANGELO"/>
    <s v="36366"/>
    <n v="2038872043"/>
    <s v="036366"/>
    <s v="New Rental"/>
    <s v="PEP BOYS, 145 BOSTON POST RD, ORANGE CT 06477"/>
    <s v="No heat"/>
    <s v="Repair van"/>
    <s v="Yes"/>
    <m/>
    <x v="1"/>
    <s v="Yes"/>
    <x v="22"/>
    <s v="Rob &amp; Andrea"/>
    <d v="2025-12-02T00:00:00"/>
    <x v="1"/>
    <x v="0"/>
    <s v="MICHAEL ANGELO"/>
    <d v="2025-10-26T00:00:00"/>
    <m/>
  </r>
  <r>
    <x v="55"/>
    <n v="61376"/>
    <s v="Hung Ha"/>
    <s v="HHA000"/>
    <s v="61376"/>
    <n v="7038430525"/>
    <s v="061376"/>
    <s v="New Rental"/>
    <s v="Pep Boys 7121 little river turnpik annandale, VA  22003"/>
    <s v="Overheating"/>
    <s v="Repair van"/>
    <s v="Yes"/>
    <m/>
    <x v="1"/>
    <s v="Yes"/>
    <x v="5"/>
    <s v="Monica, Cheryl &amp; Machell"/>
    <d v="2025-12-03T00:00:00"/>
    <x v="1"/>
    <x v="1"/>
    <s v="HUNG HA"/>
    <d v="2022-01-06T00:00:00"/>
    <m/>
  </r>
  <r>
    <x v="55"/>
    <n v="61626"/>
    <s v="Jacob Lang"/>
    <s v="JLANG1"/>
    <s v="61626"/>
    <n v="2693007067"/>
    <s v="061626"/>
    <s v="New Rental"/>
    <s v="5736 BECKLEY RD, BATTLE CREEK, MI 49015,"/>
    <s v="CEL on loss of power"/>
    <s v="Repair Van"/>
    <s v="Yes"/>
    <m/>
    <x v="1"/>
    <s v="Yes"/>
    <x v="18"/>
    <s v="Monica, Cheryl &amp; Machell"/>
    <d v="2025-12-02T00:00:00"/>
    <x v="1"/>
    <x v="1"/>
    <s v="JACOB LANG"/>
    <d v="2018-07-16T00:00:00"/>
    <m/>
  </r>
  <r>
    <x v="55"/>
    <n v="23467"/>
    <s v="BRAGGS, MACK"/>
    <s v="MBRAGGS"/>
    <s v="23467"/>
    <n v="8704082099"/>
    <s v="023467"/>
    <s v="New Rental"/>
    <s v="PEP BOYS 2580 BEACH BLVD BILOXI MS 39531"/>
    <s v="New Hire / PREVENTIVE MAINTENANCE"/>
    <s v="Tech has not received the van yet."/>
    <s v="Yes"/>
    <m/>
    <x v="1"/>
    <s v="Yes"/>
    <x v="7"/>
    <s v="Monica, Cheryl &amp; Machell"/>
    <d v="2025-12-02T00:00:00"/>
    <x v="1"/>
    <x v="0"/>
    <s v="MACK BRAGGS"/>
    <d v="2025-11-16T00:00:00"/>
    <m/>
  </r>
  <r>
    <x v="55"/>
    <n v="47074"/>
    <s v="DOBROWOLSKI, SCOTT"/>
    <s v="SDOBROW"/>
    <s v="47074"/>
    <n v="8023698320"/>
    <s v="047074"/>
    <s v="New Rental"/>
    <s v="DON'S AUTO REPAIR, 2506 US-5, DERBY, VT 05829"/>
    <s v="BLUE SMOKE FROM TAIL PIPE, SMOKE GETTING INTO CAB."/>
    <s v="Repair Van"/>
    <s v="Yes"/>
    <m/>
    <x v="1"/>
    <s v="Yes"/>
    <x v="22"/>
    <s v="Rob &amp; Andrea"/>
    <s v="Not Open On 12.11"/>
    <x v="1"/>
    <x v="1"/>
    <s v="Not Open On 12.11"/>
    <d v="2023-12-31T00:00:00"/>
    <m/>
  </r>
  <r>
    <x v="55"/>
    <n v="61192"/>
    <s v="SERGI STRENOVICH"/>
    <s v="SSTRETO"/>
    <s v="61192"/>
    <n v="3034340716"/>
    <s v="061815"/>
    <d v="2025-11-25T00:00:00"/>
    <s v="LARRY H. MILLER FORD LAKEWOOD 11595 W 6TH AVE LAKEWOOD CO 80215"/>
    <s v="VEHICLE WILL NOT SHIFT OUT OF 1ST GEAR- TRANSMISSION REPLACEMENT"/>
    <s v="Tech needs new van and extension "/>
    <s v="Yes"/>
    <m/>
    <x v="1"/>
    <s v="Yes"/>
    <x v="24"/>
    <s v="Carol &amp; Tasha"/>
    <s v="Not Open On 12.11"/>
    <x v="0"/>
    <x v="1"/>
    <s v="Not Open On 12.11"/>
    <d v="2024-09-08T00:00:00"/>
    <m/>
  </r>
  <r>
    <x v="55"/>
    <n v="23530"/>
    <s v="HAMMOND JR., GREGORY"/>
    <s v="GHAMMON"/>
    <s v="23530"/>
    <n v="3143130031"/>
    <s v="023530"/>
    <d v="2025-11-28T00:00:00"/>
    <s v="DOBBS 17146 chesterfield airport rd chesterfield MO 63005"/>
    <s v="UNIT HAD TO BE JUMPSTARTED SEVERAL TIMES- SHOP IS UNABLE TO ASSIST TODAY"/>
    <s v="Repairs will be completed by end of day 12/2/22025. will need rental extended by one day."/>
    <s v="Yes"/>
    <m/>
    <x v="1"/>
    <s v="Yes"/>
    <x v="27"/>
    <s v="Monica, Cheryl &amp; Machell"/>
    <s v="Not Open On 12.11"/>
    <x v="0"/>
    <x v="1"/>
    <s v="Not Open On 12.11"/>
    <d v="2019-09-25T00:00:00"/>
    <m/>
  </r>
  <r>
    <x v="55"/>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55"/>
    <n v="37057"/>
    <s v="MATTHEWS, TRENT"/>
    <s v="TMATTHE"/>
    <s v="37057"/>
    <n v="2523632466"/>
    <s v="037057"/>
    <s v="New Rental"/>
    <s v="AAMCO TRANSMISSIONS &amp; TOTAL CAR CARE, 560 FENNER ROAD ROCKY MOUNT,NORTH CAROLINA,US 27804"/>
    <s v="VECHILE DIED REDUCED POWER"/>
    <s v="Repair Van"/>
    <s v="Yes"/>
    <m/>
    <x v="1"/>
    <s v="Yes"/>
    <x v="13"/>
    <s v="Rob &amp; Andrea"/>
    <d v="2025-12-02T00:00:00"/>
    <x v="1"/>
    <x v="0"/>
    <s v="TRENT MATTHEWS"/>
    <d v="2025-10-05T00:00:00"/>
    <m/>
  </r>
  <r>
    <x v="55"/>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0"/>
    <s v="JAYSHAWN ROWLS"/>
    <d v="2025-10-12T00:00:00"/>
    <m/>
  </r>
  <r>
    <x v="55"/>
    <n v="46748"/>
    <s v="RICHARDSON, ANDREW"/>
    <s v="ARICHAR"/>
    <s v="46748"/>
    <n v="2523630764"/>
    <s v="046748"/>
    <s v="New Rental"/>
    <s v="A-1 BRIGHTSIDE AUTO LLC, 1826 SUNSET AVE, ROCKY MOUNT NC 27804"/>
    <s v="IN FOR SLIDE DOOR HARD TO OPEN AND CLOSE, IN FOR LOCK CYLINDERS WORN OUT, IN FOR SUN VISIOR CLIP MISSING."/>
    <s v="Repair Van"/>
    <s v="Yes"/>
    <m/>
    <x v="1"/>
    <s v="Yes"/>
    <x v="13"/>
    <s v="Rob &amp; Andrea"/>
    <d v="2025-12-02T00:00:00"/>
    <x v="1"/>
    <x v="0"/>
    <s v="ANDREW RICHARDSON"/>
    <d v="2025-10-19T00:00:00"/>
    <m/>
  </r>
  <r>
    <x v="55"/>
    <n v="61104"/>
    <s v="BEM, DAVID"/>
    <s v="DBEM00"/>
    <s v="61104"/>
    <n v="7247714951"/>
    <s v="061104"/>
    <s v="New Rental"/>
    <s v="MAVIS TIRE EXPRESS SVCS CORP, 104 NATURE PARK RD, GREENSBURG PA 15601"/>
    <s v="DEFROST DOES NOT WORK -  A/C CLUTCH IS BURNT OUT."/>
    <s v="Repair Van"/>
    <s v="Yes"/>
    <m/>
    <x v="1"/>
    <s v="Yes"/>
    <x v="11"/>
    <s v="Monica, Cheryl &amp; Machell"/>
    <d v="2025-12-02T00:00:00"/>
    <x v="1"/>
    <x v="1"/>
    <s v="DAVID BEM"/>
    <d v="2006-11-13T00:00:00"/>
    <m/>
  </r>
  <r>
    <x v="55"/>
    <n v="37251"/>
    <s v="LINGAFELTER-CRANE, CONNOR"/>
    <s v="CLINGAF"/>
    <s v="37251"/>
    <n v="9048403127"/>
    <s v="037251"/>
    <d v="2025-11-28T00:00:00"/>
    <s v="Pep Boys 1105 DUNN AVENUE JACKSONVILLE,FLORIDA,US 32218"/>
    <s v="Smoke from A/C vents &amp; overheating"/>
    <s v="Repair Van"/>
    <s v="Yes"/>
    <m/>
    <x v="1"/>
    <s v="Yes"/>
    <x v="9"/>
    <s v="Rob &amp; Andrea"/>
    <d v="2025-11-20T00:00:00"/>
    <x v="0"/>
    <x v="1"/>
    <s v="CONNOR LINGAFELTER-CRANE"/>
    <d v="2024-07-07T00:00:00"/>
    <m/>
  </r>
  <r>
    <x v="55"/>
    <n v="21315"/>
    <s v="Simeon Sena"/>
    <s v="SSENA"/>
    <s v="21315"/>
    <n v="5135373061"/>
    <s v="021315"/>
    <s v="NEW RENTAL"/>
    <s v="FIRESTONE COMPLETE AUTO CARE, 6345 GLENWAY AVE, CINCINNATI OH 45211"/>
    <s v="Low oil light, oil leak"/>
    <s v="Repair"/>
    <s v="Yes"/>
    <m/>
    <x v="1"/>
    <s v="Yes"/>
    <x v="4"/>
    <s v="Rob &amp; Andrea"/>
    <s v="Not Open On 12.11"/>
    <x v="1"/>
    <x v="1"/>
    <s v="Not Open On 12.11"/>
    <d v="2025-06-29T00:00:00"/>
    <m/>
  </r>
  <r>
    <x v="55"/>
    <n v="47022"/>
    <s v="SIMONDS, ALEX"/>
    <s v="ASIMOND"/>
    <s v="47022"/>
    <n v="2073149501"/>
    <s v="047022"/>
    <s v="NEW RENTAL"/>
    <s v="FIRESTONE COMPLETE AUTO CARE, 6345 GLENWAY AVE, CINCINNATI OH 45211"/>
    <s v="TRANSMISSION ISSUE"/>
    <s v="Repair"/>
    <s v="Yes"/>
    <m/>
    <x v="1"/>
    <s v="Yes"/>
    <x v="22"/>
    <s v="Rob &amp; Andrea"/>
    <d v="2025-12-03T00:00:00"/>
    <x v="1"/>
    <x v="1"/>
    <s v="ALEX SIMONDS"/>
    <d v="2023-08-06T00:00:00"/>
    <m/>
  </r>
  <r>
    <x v="55"/>
    <n v="46470"/>
    <s v="BROWN, HAYWOOD"/>
    <s v="HBROWN0"/>
    <s v="46470"/>
    <n v="8486331086"/>
    <s v="046470"/>
    <s v="NEW RENTAL"/>
    <s v="PEP BOYS, 9880 E ROOSEVELT BLVD, PHILADELPHIA PA 19115"/>
    <s v="EXHAUST  ISSUE"/>
    <s v="Repair"/>
    <s v="Yes"/>
    <m/>
    <x v="1"/>
    <s v="Yes"/>
    <x v="26"/>
    <s v="Rob &amp; Andrea"/>
    <s v="Not Open On 12.11"/>
    <x v="1"/>
    <x v="1"/>
    <s v="Not Open On 12.11"/>
    <d v="2018-03-15T00:00:00"/>
    <m/>
  </r>
  <r>
    <x v="55"/>
    <n v="21660"/>
    <s v="CAMARA, MAURY"/>
    <s v="MCAMARA"/>
    <s v="21660"/>
    <n v="4016026884"/>
    <s v="021660"/>
    <s v="New Rental"/>
    <s v="PEP BOYS, 1246 N MAIN ST, PROVIDENCE RI 02904"/>
    <s v="ENGINE OVERHEATING, ROUGH IDLE, ENGINE MISFIRING"/>
    <s v="Repair van"/>
    <s v="Yes"/>
    <m/>
    <x v="1"/>
    <s v="Yes"/>
    <x v="22"/>
    <s v="Rob &amp; Andrea"/>
    <d v="2025-12-02T00:00:00"/>
    <x v="1"/>
    <x v="1"/>
    <s v="MAURY CAMARA"/>
    <d v="2025-09-07T00:00:00"/>
    <m/>
  </r>
  <r>
    <x v="55"/>
    <n v="21824"/>
    <s v="VASQUEZ, CARLOS"/>
    <s v="CVASQUE"/>
    <s v="21824"/>
    <n v="3613898086"/>
    <s v="021824"/>
    <s v="New Rental"/>
    <s v="MIDAS #5266, 3209 S PADRE ISLAND DR, CORPUS CHRISTI TX 78415"/>
    <s v="FRT BRAKES &amp; BEARING"/>
    <s v="Repair van"/>
    <s v="Yes"/>
    <m/>
    <x v="1"/>
    <s v="Yes"/>
    <x v="2"/>
    <s v="Carol &amp; Tasha"/>
    <s v="Not Open On 12.11"/>
    <x v="1"/>
    <x v="1"/>
    <s v="Not Open On 12.11"/>
    <d v="2001-02-05T00:00:00"/>
    <m/>
  </r>
  <r>
    <x v="55"/>
    <n v="46329"/>
    <s v="MOGENSEN, MARK"/>
    <s v="MMOGENS"/>
    <s v="46329"/>
    <n v="3464538872"/>
    <s v="046329"/>
    <s v="New Rental"/>
    <s v="PEP BOYS, 20220 I45, SPRING TX 77373"/>
    <s v=" FRONT BRAKES ARE GRINDING BAD"/>
    <s v="Repair van"/>
    <s v="Yes"/>
    <m/>
    <x v="1"/>
    <s v="Yes"/>
    <x v="19"/>
    <s v="Carol &amp; Tasha"/>
    <s v="Not Open On 12.11"/>
    <x v="1"/>
    <x v="1"/>
    <s v="Not Open On 12.11"/>
    <d v="1995-02-27T00:00:00"/>
    <m/>
  </r>
  <r>
    <x v="55"/>
    <n v="46531"/>
    <s v="MCCABE, JOHN"/>
    <s v="JMCCABE"/>
    <s v="46531"/>
    <n v="3304151334"/>
    <s v="046531"/>
    <s v="New Rental"/>
    <s v=" 6850 Frank Ave NW, North Canton, OH 44720"/>
    <m/>
    <s v="Repair van"/>
    <m/>
    <m/>
    <x v="3"/>
    <m/>
    <x v="4"/>
    <s v="Rob &amp; Andrea"/>
    <d v="2025-12-05T00:00:00"/>
    <x v="1"/>
    <x v="0"/>
    <s v="JOHN MCCABE"/>
    <d v="2025-11-16T00:00:00"/>
    <m/>
  </r>
  <r>
    <x v="55"/>
    <n v="47412"/>
    <s v="HOLBROOK, TIMOTHY"/>
    <s v="THOLBRO"/>
    <s v="47412"/>
    <n v="6786302971"/>
    <s v="047412"/>
    <s v="New Rental"/>
    <s v="EXPRESS OIL CHANGE, 318 INDUSTRIAL PARK RD, DAWSONVILLE GA 30534"/>
    <s v="VEHICLE WILL REMAIN IN DRIVEWAY UNTIL TAGS ARE RENEWED."/>
    <s v="Repair van"/>
    <s v="Yes"/>
    <m/>
    <x v="1"/>
    <s v="Yes"/>
    <x v="6"/>
    <s v="Rob &amp; Andrea"/>
    <d v="2025-12-03T00:00:00"/>
    <x v="1"/>
    <x v="1"/>
    <s v="TIMOTHY HOLBROOK"/>
    <d v="1990-04-10T00:00:00"/>
    <m/>
  </r>
  <r>
    <x v="55"/>
    <n v="36604"/>
    <s v="ALVAREZ, JEREMY"/>
    <s v="JALVARE"/>
    <s v="36604"/>
    <n v="7197250247"/>
    <s v="036604"/>
    <s v="New Rental"/>
    <s v="COX TIRE AND AUTO SERVICES, 4032 N FORESTDALE DR, PARK CITY UT 84098"/>
    <s v="Repair van"/>
    <s v="Repair van"/>
    <s v="Yes"/>
    <m/>
    <x v="1"/>
    <s v="Yes"/>
    <x v="24"/>
    <s v="Carol &amp; Tasha"/>
    <d v="2025-12-04T00:00:00"/>
    <x v="1"/>
    <x v="0"/>
    <s v="JEREMY ALVAREZ"/>
    <d v="2025-10-19T00:00:00"/>
    <m/>
  </r>
  <r>
    <x v="56"/>
    <n v="6121"/>
    <s v="SOLOMON FESSHAYE"/>
    <s v="SFESSHA"/>
    <s v="6121"/>
    <n v="7038435717"/>
    <s v="006121"/>
    <s v="New Rental"/>
    <s v="Pep Boys 1641 Wigglesworth Way, Woodbridge, VA 22191"/>
    <s v=" BOTH HEAD LIGHT NOT WORKING"/>
    <s v="Repair van"/>
    <s v="Yes"/>
    <s v="Yes"/>
    <x v="1"/>
    <s v="Yes"/>
    <x v="5"/>
    <s v="Monica, Cheryl &amp; Machell"/>
    <d v="2025-12-03T00:00:00"/>
    <x v="1"/>
    <x v="1"/>
    <s v="SOLOMON FESSHAYE"/>
    <d v="2022-03-09T00:00:00"/>
    <m/>
  </r>
  <r>
    <x v="56"/>
    <n v="36407"/>
    <s v="Christopher Wurtz"/>
    <s v="CWURTZ1"/>
    <s v="36407"/>
    <n v="5702661782"/>
    <s v="036407"/>
    <s v="New Rental"/>
    <s v="PEP BOYS, RT 6 SCRANTON CARBONDALE HWY, SCRANTON PA 18505"/>
    <s v="CEL on"/>
    <s v="Repair Van"/>
    <s v="Yes"/>
    <s v="Yes"/>
    <x v="1"/>
    <s v="Yes"/>
    <x v="22"/>
    <s v="Rob &amp; Andrea"/>
    <d v="2025-12-04T00:00:00"/>
    <x v="1"/>
    <x v="1"/>
    <s v="CHRISTOPHER WURTZ"/>
    <d v="1989-07-10T00:00:00"/>
    <m/>
  </r>
  <r>
    <x v="56"/>
    <n v="46221"/>
    <s v="GOODWIN, THOMAS"/>
    <s v="TGOODW3"/>
    <s v="46221"/>
    <n v="2102046852"/>
    <s v="046221"/>
    <s v="New Rental"/>
    <s v="PEP BOYS 8103 MARBACH RD SAN ANTONIO TX 78227"/>
    <s v="CRANK BUT NOT START"/>
    <s v="Repair van"/>
    <s v="Yes"/>
    <m/>
    <x v="1"/>
    <s v="Yes"/>
    <x v="2"/>
    <s v="Carol &amp; Tasha"/>
    <s v="Not Open On 12.11"/>
    <x v="1"/>
    <x v="1"/>
    <s v="Not Open On 12.11"/>
    <d v="2012-03-19T00:00:00"/>
    <m/>
  </r>
  <r>
    <x v="56"/>
    <n v="6008"/>
    <s v="ABDUL KATAWAZI"/>
    <s v="AKATAWA"/>
    <s v="6008"/>
    <n v="7038631826"/>
    <n v="0"/>
    <s v="New Rental"/>
    <s v="PEP BOYS 8000 STREAM WALK LN MANASSAS VA 20109"/>
    <s v="ENGINE LOST POWER AND CEL LIGHT ON FLASHING"/>
    <s v="Repair van"/>
    <s v="Yes"/>
    <m/>
    <x v="1"/>
    <s v="Yes"/>
    <x v="5"/>
    <s v="Monica, Cheryl &amp; Machell"/>
    <d v="2025-12-03T00:00:00"/>
    <x v="1"/>
    <x v="1"/>
    <s v="ABDUL LATIF KATAWAZI"/>
    <d v="2025-07-20T00:00:00"/>
    <m/>
  </r>
  <r>
    <x v="56"/>
    <n v="46572"/>
    <s v="DEDON, DAVID"/>
    <s v="DDEDON"/>
    <s v="46572"/>
    <n v="5189610843"/>
    <s v="046572"/>
    <s v="New Rental"/>
    <s v="FIRESTONE COMPLETE AUTO CARE, 657 UPPER GLEN ST, QUEENSBURY NY 12804"/>
    <s v="NO START ISSUE"/>
    <s v="Repair van"/>
    <s v="Yes"/>
    <m/>
    <x v="1"/>
    <s v="Yes"/>
    <x v="22"/>
    <s v="Rob &amp; Andrea"/>
    <d v="2025-12-04T00:00:00"/>
    <x v="1"/>
    <x v="0"/>
    <s v="DAVID DEDON"/>
    <d v="2025-11-16T00:00:00"/>
    <m/>
  </r>
  <r>
    <x v="56"/>
    <n v="61812"/>
    <s v="STEPHENSON, ANTHONY"/>
    <s v="ASTEPH4"/>
    <s v="61812"/>
    <n v="9369554140"/>
    <s v="061812"/>
    <s v="New Rental"/>
    <s v="Anthony will be flying up to wrap up training with Michael Persinger 12/7 to 12/12, will need a rental car to pick up at Bismark, ND airport on 12/7 by 2 PM. Will return to same airport on 12/12. "/>
    <s v="NEEDS RENTAL WHILE IN NORTH DAKOTA TRAINING. HAS TO BE A LARGE SUV OR TRUCK. PACIFICA IS PREFERRED."/>
    <s v="TECH NEEDS A LARGE SUV OR TRUCK."/>
    <s v="Yes"/>
    <m/>
    <x v="1"/>
    <s v="Yes"/>
    <x v="19"/>
    <s v="Carol &amp; Tasha"/>
    <d v="2025-12-07T00:00:00"/>
    <x v="1"/>
    <x v="1"/>
    <s v="ANTHONY STEPHENSON"/>
    <d v="2020-03-02T00:00:00"/>
    <m/>
  </r>
  <r>
    <x v="56"/>
    <n v="22153"/>
    <s v="MCDOWELL, BEN"/>
    <s v="BMCDOWE"/>
    <s v="22153"/>
    <n v="8438779789"/>
    <s v="022153"/>
    <d v="2025-12-01T00:00:00"/>
    <s v="DART AUTOMOTIVE, INC., 1039 HWY 501 EAST, CONWAY SC 29526"/>
    <s v="No heat and oil leak"/>
    <s v="Repair van"/>
    <s v="Yes"/>
    <m/>
    <x v="1"/>
    <s v="Yes"/>
    <x v="13"/>
    <s v="Rob &amp; Andrea"/>
    <d v="2025-12-01T00:00:00"/>
    <x v="0"/>
    <x v="1"/>
    <s v="BEN MCDOWELL"/>
    <d v="2000-10-30T00:00:00"/>
    <m/>
  </r>
  <r>
    <x v="56"/>
    <n v="22187"/>
    <s v="HRENOVS, JEVGENIJS"/>
    <s v="JHRENOV"/>
    <s v="22187"/>
    <n v="8289895421"/>
    <s v="022187"/>
    <s v="New Rental"/>
    <s v="MR TIRE 1034 N MAIN ST WAYNESVILLE NC 28786"/>
    <s v="TIRES,BRAKES AND WATER PUMP ISSUES"/>
    <s v="Repair van"/>
    <s v="Yes"/>
    <m/>
    <x v="1"/>
    <s v="Yes"/>
    <x v="4"/>
    <s v="Rob &amp; Andrea"/>
    <s v="Not Open On 12.11"/>
    <x v="1"/>
    <x v="1"/>
    <s v="Not Open On 12.11"/>
    <d v="2025-04-13T00:00:00"/>
    <m/>
  </r>
  <r>
    <x v="56"/>
    <n v="36222"/>
    <s v="TATOM, KAMRON"/>
    <s v="KTATOM"/>
    <s v="36222"/>
    <n v="3348613091"/>
    <s v="036222"/>
    <s v="New Rental"/>
    <s v="FIRESTONE COMPLETE AUTO CARE 127 JONES DR DOTHAN AL 36303"/>
    <s v="TRACTION CONTROL LIGHT ON/ SHAKES OVER 50 MPH/ OIL LEAKS/ OIL GAUGE FLUCTUATES."/>
    <s v="Repair van"/>
    <s v="Yes"/>
    <m/>
    <x v="1"/>
    <s v="Yes"/>
    <x v="6"/>
    <s v="Rob &amp; Andrea"/>
    <s v="Not Open On 12.11"/>
    <x v="1"/>
    <x v="1"/>
    <s v="Not Open On 12.11"/>
    <d v="2025-08-31T00:00:00"/>
    <m/>
  </r>
  <r>
    <x v="56"/>
    <n v="23377"/>
    <s v="VELA, FRANK"/>
    <s v="FVELA"/>
    <s v="23377"/>
    <n v="5409151618"/>
    <s v="023377"/>
    <d v="2025-11-25T00:00:00"/>
    <s v="GDYR AUTO SERVICE CTR #2830 17702 FOREST RD FOREST VA 24551"/>
    <s v="CHECK ENGINE LIGHT IS ON, SHAKES OVER 40 MPH AND MAKING A LOUD BUCKSHOT SOUND, AC/HEAT ARE NOT WORKING"/>
    <s v="Repair van"/>
    <s v="Yes"/>
    <m/>
    <x v="1"/>
    <s v="Yes"/>
    <x v="13"/>
    <s v="Rob &amp; Andrea"/>
    <d v="2025-11-28T00:00:00"/>
    <x v="0"/>
    <x v="1"/>
    <s v="FRANK VELA"/>
    <d v="2025-09-28T00:00:00"/>
    <m/>
  </r>
  <r>
    <x v="56"/>
    <n v="24042"/>
    <s v="RAY MCQUILLEN"/>
    <s v="RMCQUI"/>
    <s v="24042"/>
    <n v="7023448310"/>
    <s v="023740"/>
    <s v="New Rental"/>
    <s v="Pep Boys Auto Service &amp; Tires, 774 N Nellis Blvd, Las Vegas, NV 89110"/>
    <s v="EXHAUST LEAK BELTS SQUEALING"/>
    <s v="Repair van"/>
    <s v="Yes"/>
    <m/>
    <x v="1"/>
    <s v="Yes"/>
    <x v="14"/>
    <s v="Carol &amp; Tasha"/>
    <s v="Not Open On 12.11"/>
    <x v="1"/>
    <x v="1"/>
    <s v="Not Open On 12.11"/>
    <d v="1988-11-09T00:00:00"/>
    <m/>
  </r>
  <r>
    <x v="56"/>
    <n v="47112"/>
    <s v="BELL, KARL"/>
    <s v="KBELL12"/>
    <s v="47112"/>
    <n v="7184151547"/>
    <s v="047112"/>
    <s v="New Rental"/>
    <s v="TOM &amp; ARTIES AUTO AND COLLISIO 8909 DITMAS AVE BROOKLYN NY 11236"/>
    <s v="NOISE FROM THE ENGINE BAY AND LEAKING FLUID PLUS LIGHTS ARE NOT WORKING."/>
    <s v="Repair van"/>
    <s v="Yes"/>
    <m/>
    <x v="1"/>
    <s v="Yes"/>
    <x v="12"/>
    <s v="Rob &amp; Andrea"/>
    <s v="Not Open On 12.11"/>
    <x v="1"/>
    <x v="1"/>
    <s v="Not Open On 12.11"/>
    <d v="2003-04-29T00:00:00"/>
    <m/>
  </r>
  <r>
    <x v="56"/>
    <n v="24116"/>
    <s v="HUSSEY, DEWAYNE"/>
    <s v="DHUSSEY"/>
    <s v="24116"/>
    <n v="9015988329"/>
    <s v="024116"/>
    <d v="2025-11-24T00:00:00"/>
    <s v="PEP BOYS 1394 EAST GOODMAN ROAD SOUTHAVEN MS 38671"/>
    <s v="Starting issues, headlight, brake light"/>
    <s v="Repair"/>
    <s v="Yes"/>
    <m/>
    <x v="1"/>
    <s v="Yes"/>
    <x v="7"/>
    <s v="Monica, Cheryl &amp; Machell"/>
    <s v="Not Open On 12.11"/>
    <x v="0"/>
    <x v="0"/>
    <s v="Not Open On 12.11"/>
    <d v="2025-10-12T00:00:00"/>
    <m/>
  </r>
  <r>
    <x v="56"/>
    <n v="61432"/>
    <s v="BEHLER, ADAM"/>
    <s v="ABEHLE"/>
    <s v="61432"/>
    <n v="9165454226"/>
    <s v="061432"/>
    <d v="2025-11-25T00:00:00"/>
    <s v="Aamco 207 KENROY LN, ROSEVILLE, CA 95678"/>
    <s v="Transmission issue"/>
    <s v="Repair van"/>
    <s v="Yes"/>
    <m/>
    <x v="1"/>
    <s v="Yes"/>
    <x v="10"/>
    <s v="Carol &amp; Tasha"/>
    <d v="2025-11-19T00:00:00"/>
    <x v="0"/>
    <x v="1"/>
    <s v="ADAM BEHLER"/>
    <d v="2001-09-03T00:00:00"/>
    <m/>
  </r>
  <r>
    <x v="56"/>
    <n v="61308"/>
    <s v="AZIMI, HAMAYOON"/>
    <s v="HAZIMI"/>
    <s v="61308"/>
    <n v="3013791012"/>
    <s v="061308"/>
    <d v="2025-11-03T00:00:00"/>
    <s v="CRASH CHAMPIONS, 14132 RICHMOND HWY, WOODBRIDGE VA 22191"/>
    <s v="RIGHT SLIDEING DOOR EXT HANDLE IS BRKN"/>
    <s v="Repair van"/>
    <s v="Yes"/>
    <m/>
    <x v="1"/>
    <s v="Yes"/>
    <x v="5"/>
    <s v="Monica, Cheryl &amp; Machell"/>
    <d v="2025-11-03T00:00:00"/>
    <x v="0"/>
    <x v="1"/>
    <s v="HAMAYOON AZIMI"/>
    <d v="2017-02-06T00:00:00"/>
    <m/>
  </r>
  <r>
    <x v="56"/>
    <n v="46600"/>
    <s v="Juan A Flores"/>
    <s v="JFLOR37"/>
    <s v="46600"/>
    <n v="2016937420"/>
    <s v="046600"/>
    <d v="2025-10-03T00:00:00"/>
    <s v="PEP BOYS 65 COURT ST HACKENSACK NJ 07601"/>
    <s v="ALL THE DASH BORD LIGHTS ON THERE IS OIL LEAK "/>
    <s v="Repair van"/>
    <s v="Yes"/>
    <m/>
    <x v="1"/>
    <s v="Yes"/>
    <x v="16"/>
    <s v="Rob &amp; Andrea"/>
    <d v="2025-12-03T00:00:00"/>
    <x v="0"/>
    <x v="1"/>
    <s v="JUAN FLORES"/>
    <d v="2014-07-09T00:00:00"/>
    <m/>
  </r>
  <r>
    <x v="56"/>
    <n v="47009"/>
    <s v=" Jonathan Copeta"/>
    <m/>
    <s v="47009"/>
    <n v="6036420338"/>
    <s v="Not-in-TPMS"/>
    <s v="New Rental"/>
    <s v="PEP BOYS, 274 AMHERST ST, NASHUA NH 03060"/>
    <s v="STOPPED RUNNING"/>
    <s v="Repair van"/>
    <s v="Yes"/>
    <m/>
    <x v="1"/>
    <s v="Yes"/>
    <x v="0"/>
    <e v="#N/A"/>
    <s v="Not Open On 12.11"/>
    <x v="1"/>
    <x v="0"/>
    <s v="Not Open On 12.11"/>
    <s v="EitherNewHire or Termed"/>
    <m/>
  </r>
  <r>
    <x v="56"/>
    <n v="23225"/>
    <s v="SEVREY, JOSHUA"/>
    <s v="JSEVR02"/>
    <s v="23225"/>
    <n v="5175255496"/>
    <s v="023225"/>
    <d v="2025-11-24T00:00:00"/>
    <s v="TRIPP'S COLLISION, 2999 W MICHIGAN AVE, JACKSON MI 49202"/>
    <s v="OIL COOLER LINE DAMAGED"/>
    <s v="Repair van"/>
    <s v="Yes"/>
    <m/>
    <x v="1"/>
    <s v="Yes"/>
    <x v="18"/>
    <s v="Monica, Cheryl &amp; Machell"/>
    <d v="2025-11-13T00:00:00"/>
    <x v="0"/>
    <x v="1"/>
    <s v="JOSHUA SEVREY"/>
    <d v="2006-05-30T00:00:00"/>
    <m/>
  </r>
  <r>
    <x v="57"/>
    <n v="36215"/>
    <s v="JORDAN, GEARY"/>
    <s v="GJORDAN"/>
    <s v="36215"/>
    <n v="2039433339"/>
    <s v="036215"/>
    <s v="New Rental"/>
    <m/>
    <s v="New Hire"/>
    <s v="Waiting for transport of his van"/>
    <s v="Yes"/>
    <m/>
    <x v="1"/>
    <s v="Yes"/>
    <x v="22"/>
    <s v="Rob &amp; Andrea"/>
    <d v="2025-12-05T00:00:00"/>
    <x v="1"/>
    <x v="0"/>
    <s v="GEARY JORDAN"/>
    <d v="2025-11-09T00:00:00"/>
    <m/>
  </r>
  <r>
    <x v="57"/>
    <n v="37255"/>
    <s v="ERROL WATSON"/>
    <m/>
    <s v="37255"/>
    <s v="Not-in-TPMS"/>
    <s v="Not-in-TPMS"/>
    <s v="New Rental"/>
    <s v="PEP BOYS, 5694 CYPRESS GARDENS BLVD, WINTER HAVEN FL 33884"/>
    <s v="KNOCKING SOUND IN THE ENGINE."/>
    <s v="Repair van"/>
    <s v="Yes"/>
    <m/>
    <x v="1"/>
    <s v="Yes"/>
    <x v="0"/>
    <e v="#N/A"/>
    <s v="Not Open On 12.11"/>
    <x v="1"/>
    <x v="0"/>
    <s v="Not Open On 12.11"/>
    <s v="EitherNewHire or Termed"/>
    <m/>
  </r>
  <r>
    <x v="57"/>
    <n v="46993"/>
    <s v="VENTURA, RUBEN"/>
    <s v="RVENTUR"/>
    <s v="46993"/>
    <n v="9787018542"/>
    <s v="046993"/>
    <s v="New Rental"/>
    <s v="FIRESTONE COMPLETE AUTO CARE 60 ESSEX ST LAWRENCE MA 01840"/>
    <s v="SMELL COOLANT AND WHEN TURNING ON THE AC IT THROWS SMOKE."/>
    <s v="Repair van"/>
    <s v="Yes"/>
    <m/>
    <x v="1"/>
    <s v="Yes"/>
    <x v="22"/>
    <s v="Rob &amp; Andrea"/>
    <d v="2025-12-04T00:00:00"/>
    <x v="1"/>
    <x v="1"/>
    <s v="RUBEN VENTURA"/>
    <d v="2023-10-01T00:00:00"/>
    <m/>
  </r>
  <r>
    <x v="57"/>
    <n v="71012"/>
    <s v="HAYMER, KENNETH"/>
    <s v="KHAYME"/>
    <s v="71012"/>
    <n v="3124786854"/>
    <s v="071012"/>
    <s v="New Rental"/>
    <s v="PEP BOYS, 2604 N ELSTON AVE, ELSTON IL 60647"/>
    <s v="CEL IS ON"/>
    <s v="Repair van"/>
    <s v="Yes"/>
    <m/>
    <x v="1"/>
    <s v="Yes"/>
    <x v="1"/>
    <s v="Monica, Cheryl &amp; Machell"/>
    <d v="2025-12-04T00:00:00"/>
    <x v="1"/>
    <x v="1"/>
    <s v="KENNETH HAYMER"/>
    <d v="1995-10-11T00:00:00"/>
    <m/>
  </r>
  <r>
    <x v="57"/>
    <n v="23254"/>
    <s v="ENGEN, ALLEN"/>
    <s v="AENGEN"/>
    <s v="23254"/>
    <n v="9253674052"/>
    <s v="023254"/>
    <d v="2025-11-26T00:00:00"/>
    <s v="AAMCO TOTAL CAR CARE 301 STATE ST FAIRFIELD CA 94533"/>
    <s v="ENGINE RUNS ROUGH, VIBRATION, HEATER DOES NOT WORK."/>
    <s v="Repair van"/>
    <s v="Yes"/>
    <m/>
    <x v="1"/>
    <s v="Yes"/>
    <x v="10"/>
    <s v="Carol &amp; Tasha"/>
    <d v="2025-11-28T00:00:00"/>
    <x v="0"/>
    <x v="1"/>
    <s v="ALLEN ENGEN"/>
    <d v="2016-05-09T00:00:00"/>
    <m/>
  </r>
  <r>
    <x v="57"/>
    <n v="46977"/>
    <s v="ESPOSITO, ANTHONY"/>
    <s v="AESPOSI"/>
    <s v="46977"/>
    <n v="7576219851"/>
    <s v="046977"/>
    <s v="New Rental"/>
    <s v="CASEY AUTO GROUP, 11700 JEFFERSON AVE, NEWPORT NEWS VA 23606"/>
    <s v="NO HEAT ISSUE"/>
    <s v="Repair van"/>
    <s v="Yes"/>
    <m/>
    <x v="1"/>
    <s v="Yes"/>
    <x v="13"/>
    <s v="Rob &amp; Andrea"/>
    <d v="2025-12-04T00:00:00"/>
    <x v="1"/>
    <x v="1"/>
    <s v="ANTHONY ESPOSITO"/>
    <d v="2007-04-09T00:00:00"/>
    <m/>
  </r>
  <r>
    <x v="57"/>
    <n v="47001"/>
    <s v="YOUNG, ANDRE"/>
    <s v="AYOUNG"/>
    <s v="47001"/>
    <n v="2039043004"/>
    <s v="047001"/>
    <s v="New Rental"/>
    <s v="FIRESTONE COMPLETE AUTO CARE, 892 E MAIN ST, STAMFORD CT 06902"/>
    <s v="CEL IS ON, TIRES AND BRAKES Issue"/>
    <s v="Repair van"/>
    <s v="Yes"/>
    <m/>
    <x v="1"/>
    <s v="Yes"/>
    <x v="22"/>
    <s v="Rob &amp; Andrea"/>
    <d v="2025-12-04T00:00:00"/>
    <x v="1"/>
    <x v="1"/>
    <s v="ANDRE YOUNG"/>
    <d v="2025-10-05T00:00:00"/>
    <m/>
  </r>
  <r>
    <x v="57"/>
    <n v="47389"/>
    <s v="WILLIAM ADAMS"/>
    <s v="WADAMS0"/>
    <s v="47389"/>
    <n v="3346550144"/>
    <s v="047389"/>
    <d v="2025-11-26T00:00:00"/>
    <s v="Tech waiting for van to arrive"/>
    <s v="New Hire"/>
    <s v="Awaiting Van"/>
    <s v="Yes"/>
    <m/>
    <x v="1"/>
    <s v="Yes"/>
    <x v="6"/>
    <s v="Rob &amp; Andrea"/>
    <d v="2025-11-12T00:00:00"/>
    <x v="0"/>
    <x v="0"/>
    <s v="WILLIAM ADAMS"/>
    <d v="2025-11-09T00:00:00"/>
    <m/>
  </r>
  <r>
    <x v="57"/>
    <n v="46470"/>
    <s v="BROWN, HAYWOOD"/>
    <s v="HBROWN0"/>
    <s v="46470"/>
    <n v="8486331086"/>
    <s v="046470"/>
    <s v="NEW RENTAL"/>
    <s v="PEP BOYS, 9880 E ROOSEVELT BLVD, PHILADELPHIA PA 19115"/>
    <s v="EXHAUST  ISSUE"/>
    <s v="Repair"/>
    <s v="Yes"/>
    <m/>
    <x v="1"/>
    <s v="Yes"/>
    <x v="26"/>
    <s v="Rob &amp; Andrea"/>
    <s v="Not Open On 12.11"/>
    <x v="1"/>
    <x v="1"/>
    <s v="Not Open On 12.11"/>
    <d v="2018-03-15T00:00:00"/>
    <m/>
  </r>
  <r>
    <x v="57"/>
    <n v="61219"/>
    <s v="Noah Box"/>
    <s v="NBOX0"/>
    <s v="61219"/>
    <n v="2147842515"/>
    <s v="061219"/>
    <s v="New Rental"/>
    <s v="AAMCO TOTAL CAR CARE, 2601 K AVE, PLANO TX 75074"/>
    <s v="Requested by Nicole, same issue as before."/>
    <s v="Repair Van"/>
    <s v="Yes"/>
    <m/>
    <x v="1"/>
    <s v="Yes"/>
    <x v="15"/>
    <s v="Carol &amp; Tasha"/>
    <d v="2025-12-04T00:00:00"/>
    <x v="1"/>
    <x v="1"/>
    <s v="NOAH BOX"/>
    <d v="2022-10-06T00:00:00"/>
    <m/>
  </r>
  <r>
    <x v="57"/>
    <n v="23474"/>
    <s v="Austin Stclair"/>
    <s v="ASTCLAI"/>
    <s v="23474"/>
    <n v="3348613153"/>
    <s v="023474"/>
    <s v="New Rental"/>
    <s v="PEP BOYS, 2769 ZELDA RD, MONTGOMERY AL 36106"/>
    <s v=" CEL LIGHTS "/>
    <s v="Repair van"/>
    <s v="Yes"/>
    <m/>
    <x v="1"/>
    <s v="Yes"/>
    <x v="6"/>
    <s v="Rob &amp; Andrea"/>
    <d v="2025-12-05T00:00:00"/>
    <x v="1"/>
    <x v="1"/>
    <s v="AUSTIN STCLAIR"/>
    <d v="2025-08-31T00:00:00"/>
    <m/>
  </r>
  <r>
    <x v="57"/>
    <n v="46581"/>
    <s v="James Dawson"/>
    <s v="JDAWSO1"/>
    <s v="46581"/>
    <n v="3863154176"/>
    <s v="046581"/>
    <s v="New Rental"/>
    <s v="262 Goffle Rd., Hawthorne, NJ 07506 AAMCO transmission"/>
    <s v="TRANS WONT SHIFT"/>
    <s v="Repair van"/>
    <s v="Yes"/>
    <m/>
    <x v="1"/>
    <s v="Yes"/>
    <x v="16"/>
    <s v="Rob &amp; Andrea"/>
    <d v="2025-12-04T00:00:00"/>
    <x v="1"/>
    <x v="1"/>
    <s v="JAMES DAWSON"/>
    <d v="1987-12-14T00:00:00"/>
    <m/>
  </r>
  <r>
    <x v="57"/>
    <n v="46597"/>
    <s v="Justin Hoffman"/>
    <s v="JHOFFM0"/>
    <s v="46597"/>
    <n v="7576064059"/>
    <s v="046597"/>
    <s v="New Rental"/>
    <m/>
    <s v="VEH NEEDS TIRES , STATE INSPECTION AMD PM ---REQ A RENTAL --DRIVER STATES THE SHOP WILL NOT HAVE THE VEH READY SAME DAY"/>
    <s v="Registration shows goog until 11/26"/>
    <m/>
    <m/>
    <x v="1"/>
    <s v="Yes"/>
    <x v="13"/>
    <s v="Rob &amp; Andrea"/>
    <d v="2025-12-09T00:00:00"/>
    <x v="1"/>
    <x v="1"/>
    <s v="JUSTIN HOFFMAN"/>
    <d v="2023-09-24T00:00:00"/>
    <m/>
  </r>
  <r>
    <x v="57"/>
    <n v="46688"/>
    <s v="ARRINGTON, JOHN"/>
    <s v="JARRING"/>
    <s v="46688"/>
    <n v="5016170796"/>
    <s v="046688"/>
    <d v="2025-11-28T00:00:00"/>
    <s v="LESTER QUALITY AUTO SERVICE, 5945 HWY 7 N, JESSIEVILLE AR 71949"/>
    <s v="ENGINE IS MISFIRING AND CEL IS ON."/>
    <s v="Repair Van"/>
    <s v="Yes"/>
    <m/>
    <x v="1"/>
    <s v="Yes"/>
    <x v="7"/>
    <s v="Monica, Cheryl &amp; Machell"/>
    <d v="2025-12-05T00:00:00"/>
    <x v="0"/>
    <x v="1"/>
    <s v="JOHN ARRINGTON"/>
    <d v="2024-05-05T00:00:00"/>
    <m/>
  </r>
  <r>
    <x v="57"/>
    <n v="61579"/>
    <s v="Ian Shaeffer"/>
    <m/>
    <s v="61579"/>
    <s v="Not-in-TPMS"/>
    <s v="Not-in-TPMS"/>
    <s v="New Rental"/>
    <s v="PEP BOYS 375 QUAKER LANE WEST WARWICK RI 02893"/>
    <s v="NEW HIRE"/>
    <s v="Repair Van"/>
    <s v="Yes"/>
    <s v="Yes"/>
    <x v="1"/>
    <s v="Yes"/>
    <x v="0"/>
    <e v="#N/A"/>
    <s v="Not Open On 12.11"/>
    <x v="1"/>
    <x v="0"/>
    <s v="Not Open On 12.11"/>
    <s v="EitherNewHire or Termed"/>
    <m/>
  </r>
  <r>
    <x v="57"/>
    <n v="61462"/>
    <s v="WRIGHT, MIKE"/>
    <s v="MWRIG31"/>
    <s v="61462"/>
    <n v="3025190345"/>
    <s v="061462"/>
    <d v="2025-10-02T00:00:00"/>
    <s v="PITTSVILLE MOTORS, 34690 OLD OCEAN CITY HWY, PITTSVILLE MD 21850"/>
    <s v="CHECK ENG LIGHT IS ON , LOOSES POWER , STALLS OUT"/>
    <s v="Repair Van"/>
    <s v="Yes"/>
    <m/>
    <x v="1"/>
    <s v="Yes"/>
    <x v="5"/>
    <s v="Monica, Cheryl &amp; Machell"/>
    <d v="2025-09-08T00:00:00"/>
    <x v="0"/>
    <x v="1"/>
    <s v="MIKE WRIGHT"/>
    <d v="2001-02-12T00:00:00"/>
    <m/>
  </r>
  <r>
    <x v="58"/>
    <n v="88053"/>
    <s v="Thomas Mandell"/>
    <m/>
    <s v="88053"/>
    <s v="Not-in-TPMS"/>
    <s v="Not-in-TPMS"/>
    <s v="New Rental"/>
    <s v="BYOV tech"/>
    <s v="BYOV tech"/>
    <s v="BYOV tech"/>
    <m/>
    <m/>
    <x v="1"/>
    <s v="Yes"/>
    <x v="0"/>
    <e v="#N/A"/>
    <s v="Not Open On 12.11"/>
    <x v="1"/>
    <x v="0"/>
    <s v="Not Open On 12.11"/>
    <s v="EitherNewHire or Termed"/>
    <m/>
  </r>
  <r>
    <x v="58"/>
    <n v="36676"/>
    <s v="BONIN, LIONEST"/>
    <s v="LBONIN"/>
    <s v="36676"/>
    <n v="3374860598"/>
    <s v="036676"/>
    <d v="2025-11-24T00:00:00"/>
    <s v="1212 AMBASSADOR CAFFERY PKWY, LAFAYETTE, LA 70506,"/>
    <s v="VEH WILL NO START, CHARGING SYSTEM"/>
    <s v="Repair van"/>
    <s v="Yes"/>
    <m/>
    <x v="1"/>
    <s v="Yes"/>
    <x v="19"/>
    <s v="Carol &amp; Tasha"/>
    <d v="2025-12-05T00:00:00"/>
    <x v="0"/>
    <x v="1"/>
    <s v="LIONEST BONIN"/>
    <d v="2021-04-29T00:00:00"/>
    <m/>
  </r>
  <r>
    <x v="58"/>
    <n v="37077"/>
    <s v="James R Lewis"/>
    <s v="JLEWI09"/>
    <s v="37077"/>
    <n v="4235122847"/>
    <s v="037077"/>
    <d v="2025-11-18T00:00:00"/>
    <s v="FREE SERVICE TIRES, BRAKES &amp; SERVICE, 2006 N ROAN ST, JOHNSON CITY TN 37601"/>
    <s v="Heater not working"/>
    <s v="Repair van"/>
    <s v="Yes"/>
    <m/>
    <x v="1"/>
    <s v="Yes"/>
    <x v="4"/>
    <s v="Rob &amp; Andrea"/>
    <d v="2025-11-18T00:00:00"/>
    <x v="0"/>
    <x v="1"/>
    <s v="JAMES LEWIS"/>
    <d v="1990-03-19T00:00:00"/>
    <m/>
  </r>
  <r>
    <x v="58"/>
    <n v="37377"/>
    <s v="CURTIS, ISAAC"/>
    <s v="ICURTIS"/>
    <s v="37377"/>
    <n v="7437703466"/>
    <s v="037377"/>
    <d v="2025-11-25T00:00:00"/>
    <s v="TRXNOW 243 E MAIN ST JOHNSON CITY TN 37604"/>
    <s v="UNTI IS GOING TO SHOP FOR COOLANT LEAK AND OVER HEATING"/>
    <s v="Repair van"/>
    <s v="Yes"/>
    <m/>
    <x v="1"/>
    <s v="Yes"/>
    <x v="13"/>
    <s v="Rob &amp; Andrea"/>
    <d v="2025-12-05T00:00:00"/>
    <x v="0"/>
    <x v="1"/>
    <s v="ISAAC CURTIS"/>
    <d v="2025-10-05T00:00:00"/>
    <m/>
  </r>
  <r>
    <x v="58"/>
    <n v="47029"/>
    <s v="Timothy Boland"/>
    <s v="TBOLAN"/>
    <s v="47029"/>
    <n v="6034514365"/>
    <s v="047029"/>
    <d v="2025-11-28T00:00:00"/>
    <s v="RON CURRIER'S HILLTOP CHV, 385 ROUTE 108, P.O. BOX 470, SOMERSWORTH NH 03878"/>
    <s v="ENGINE OIL COOLER LINES AND VALVE COVERS ARE LEAKING, DRIPPING ONTO THE EXHAUST"/>
    <s v="Repair van"/>
    <s v="Yes"/>
    <m/>
    <x v="1"/>
    <s v="Yes"/>
    <x v="22"/>
    <s v="Rob &amp; Andrea"/>
    <d v="2025-12-01T00:00:00"/>
    <x v="0"/>
    <x v="1"/>
    <s v="TIMOTHY BOLAND"/>
    <d v="1985-10-27T00:00:00"/>
    <m/>
  </r>
  <r>
    <x v="58"/>
    <n v="47135"/>
    <s v="LYONS, JOHN"/>
    <s v="JLYON9"/>
    <s v="47135"/>
    <n v="2766964340"/>
    <s v="047135"/>
    <s v="New Rental"/>
    <s v="SHAWNEE CAR CARE, 320 SHAWNEE AVE.EAST, BIG STONE GAP VA 24219"/>
    <s v="CEL IS ON and VEHICLE WILL ONLY GO ABOUT 30-35 MPH."/>
    <s v="Repair van"/>
    <s v="Yes"/>
    <s v="Yes"/>
    <x v="1"/>
    <s v="Yes"/>
    <x v="4"/>
    <s v="Rob &amp; Andrea"/>
    <s v="Not Open On 12.11"/>
    <x v="1"/>
    <x v="1"/>
    <s v="Not Open On 12.11"/>
    <d v="1981-12-16T00:00:00"/>
    <m/>
  </r>
  <r>
    <x v="58"/>
    <n v="47317"/>
    <s v="DONALDSON, TARRANCE"/>
    <s v="TDONALD"/>
    <s v="47317"/>
    <n v="5805321629"/>
    <s v="047317"/>
    <s v="New Rental"/>
    <s v="FIRESTONE COMPLETE AUTO CARE, 117 S WASHINGTON ST, ENID OK 73701"/>
    <s v="BOTH HEAD LAMPS OUT, HOOD LATCH NOT WORKING AND TIRES WORN."/>
    <s v="Repair van"/>
    <s v="Yes"/>
    <s v="Yes"/>
    <x v="1"/>
    <s v="Yes"/>
    <x v="8"/>
    <s v="Rob &amp; Andrea"/>
    <s v="Not Open On 12.11"/>
    <x v="1"/>
    <x v="1"/>
    <s v="Not Open On 12.11"/>
    <d v="2024-10-06T00:00:00"/>
    <m/>
  </r>
  <r>
    <x v="58"/>
    <n v="61577"/>
    <s v="DELEKTA, RAYMOND"/>
    <s v="RDELEKT"/>
    <s v="61577"/>
    <n v="5015109055"/>
    <s v="061577"/>
    <s v="New Rental"/>
    <s v="MEINEKE 822, 20 BEAVER ST, MILFORD MA 01757"/>
    <s v="ENGINE OVER HEATRING ISSUE"/>
    <s v="Repair van"/>
    <s v="Yes"/>
    <s v="Yes"/>
    <x v="1"/>
    <s v="Yes"/>
    <x v="22"/>
    <s v="Rob &amp; Andrea"/>
    <d v="2025-12-05T00:00:00"/>
    <x v="1"/>
    <x v="1"/>
    <s v="RAYMOND DELEKTA"/>
    <d v="2001-04-09T00:00:00"/>
    <m/>
  </r>
  <r>
    <x v="58"/>
    <n v="23932"/>
    <s v="YOWE, JEFFERY"/>
    <s v="JYOWE"/>
    <s v="23932"/>
    <n v="8646520260"/>
    <n v="0"/>
    <s v="New Rental"/>
    <s v="FIRESTONE COMPLETE AUTO CARE, 250 W BLACKSTOCK RD, SPARTANBURG SC 29301"/>
    <s v="CEL ON AND SMELLS"/>
    <s v="Repair van"/>
    <s v="Yes"/>
    <s v="Yes"/>
    <x v="1"/>
    <s v="Yes"/>
    <x v="4"/>
    <s v="Rob &amp; Andrea"/>
    <d v="2025-12-08T00:00:00"/>
    <x v="1"/>
    <x v="1"/>
    <s v="JEFFERY YOWE"/>
    <d v="2025-09-28T00:00:00"/>
    <m/>
  </r>
  <r>
    <x v="58"/>
    <n v="36459"/>
    <s v="LAMBERT, PHILIP"/>
    <s v="PLAMBE0"/>
    <s v="36459"/>
    <n v="9193444283"/>
    <s v="036459"/>
    <d v="2025-11-21T00:00:00"/>
    <s v="PEP BOYS, 1490 US 70 W, GARNER NC 27529"/>
    <s v="COOLANT LEAKING, BLOWER MOTOR NOT WORKING,"/>
    <s v="Repair Van"/>
    <s v="Yes"/>
    <m/>
    <x v="1"/>
    <s v="Yes"/>
    <x v="13"/>
    <s v="Rob &amp; Andrea"/>
    <s v="Not Open On 12.11"/>
    <x v="0"/>
    <x v="1"/>
    <s v="Not Open On 12.11"/>
    <d v="2014-04-28T00:00:00"/>
    <m/>
  </r>
  <r>
    <x v="58"/>
    <n v="46645"/>
    <s v="George Pagonas"/>
    <s v="GPAGONA"/>
    <s v="46645"/>
    <n v="9546052740"/>
    <s v="046645"/>
    <d v="2025-11-06T00:00:00"/>
    <s v="PEP BOYS, 17050 NW 57TH AVE, MIAMI FL 33055"/>
    <s v="transmission issues "/>
    <s v="Repair van"/>
    <s v="Yes"/>
    <m/>
    <x v="1"/>
    <s v="Yes"/>
    <x v="9"/>
    <s v="Rob &amp; Andrea"/>
    <d v="2025-11-06T00:00:00"/>
    <x v="0"/>
    <x v="1"/>
    <s v="GEORGE PAGONAS"/>
    <d v="2025-09-14T00:00:00"/>
    <m/>
  </r>
  <r>
    <x v="58"/>
    <n v="22368"/>
    <s v="Mark Polite"/>
    <s v="MPOLITE"/>
    <s v="22368"/>
    <n v="5746214542"/>
    <s v="022368"/>
    <d v="2025-10-10T00:00:00"/>
    <s v="MONTEITH TIRE, 2150 N OAK DRIVE, PLYMOUTH IN 46563"/>
    <s v="CEL IS FLASHING WITH MULTIPLE ERROR LIGHTS ILLUMINATING"/>
    <s v="Repair van"/>
    <s v="Yes"/>
    <m/>
    <x v="1"/>
    <s v="Yes"/>
    <x v="17"/>
    <s v="Monica, Cheryl &amp; Machell"/>
    <d v="2025-12-08T00:00:00"/>
    <x v="0"/>
    <x v="1"/>
    <s v="MARK POLITE"/>
    <d v="2025-08-31T00:00:00"/>
    <m/>
  </r>
  <r>
    <x v="58"/>
    <n v="61382"/>
    <s v="JUAN YEDRA LOPEZ"/>
    <s v="JYEDRAL"/>
    <s v="61382"/>
    <n v="7189731696"/>
    <s v="061382"/>
    <d v="2025-11-21T00:00:00"/>
    <s v="PEP BOYS, 1335 RT 1 S, N BRUNSWICK NJ 08902"/>
    <s v="New Hire/ Vehicle not delivered"/>
    <m/>
    <s v="Yes"/>
    <m/>
    <x v="1"/>
    <s v="Yes"/>
    <x v="12"/>
    <s v="Rob &amp; Andrea"/>
    <d v="2025-12-08T00:00:00"/>
    <x v="0"/>
    <x v="0"/>
    <s v="JUAN YEDRA LOPEZ"/>
    <d v="2025-11-16T00:00:00"/>
    <m/>
  </r>
  <r>
    <x v="58"/>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58"/>
    <n v="47252"/>
    <s v="BURDICK, TYLER"/>
    <s v="TBURDIC"/>
    <s v="47252"/>
    <n v="3603901135"/>
    <s v="047252"/>
    <s v="New Rental"/>
    <s v="TITUS-WILL CHEVROLET, 2425 CARRIAGE LOOP SW, PO BOX 12360, OLYMPIA WA 985021101"/>
    <s v="TRANSMISSION ISSUE"/>
    <s v="Repair van"/>
    <s v="Yes"/>
    <s v="Yes"/>
    <x v="1"/>
    <s v="Yes"/>
    <x v="20"/>
    <s v="Carol &amp; Tasha"/>
    <d v="2025-12-09T00:00:00"/>
    <x v="1"/>
    <x v="1"/>
    <s v="TYLER BURDICK"/>
    <d v="2018-02-21T00:00:00"/>
    <m/>
  </r>
  <r>
    <x v="58"/>
    <n v="6008"/>
    <s v="ABDUL KATAWAZI"/>
    <s v="AKATAWA"/>
    <s v="6008"/>
    <n v="7038631826"/>
    <n v="0"/>
    <d v="2025-12-03T00:00:00"/>
    <s v="PEP BOYS 8000 STREAM WALK LN MANASSAS VA 20109"/>
    <s v="ENGINE LOST POWER AND CEL LIGHT ON FLASHING"/>
    <s v="Repair van"/>
    <s v="Yes"/>
    <m/>
    <x v="1"/>
    <s v="Yes"/>
    <x v="5"/>
    <s v="Monica, Cheryl &amp; Machell"/>
    <d v="2025-12-03T00:00:00"/>
    <x v="0"/>
    <x v="1"/>
    <s v="ABDUL LATIF KATAWAZI"/>
    <d v="2025-07-20T00:00:00"/>
    <m/>
  </r>
  <r>
    <x v="58"/>
    <n v="37055"/>
    <s v="Jason Fletcher"/>
    <s v="JFLETCH"/>
    <s v="37055"/>
    <n v="3213013550"/>
    <s v="037055"/>
    <d v="2025-11-25T00:00:00"/>
    <s v="PEP BOYS, 1090 N COURTENAY PKWY, MERRITT ISLAND FL 32953"/>
    <s v="Right rear brake is making noise"/>
    <s v="Repair Van"/>
    <s v="Yes"/>
    <m/>
    <x v="1"/>
    <s v="Yes"/>
    <x v="9"/>
    <s v="Rob &amp; Andrea"/>
    <d v="2025-11-26T00:00:00"/>
    <x v="0"/>
    <x v="1"/>
    <s v="JASON FLETCHER"/>
    <d v="1983-04-20T00:00:00"/>
    <m/>
  </r>
  <r>
    <x v="58"/>
    <n v="61058"/>
    <s v="PEREZ, ISIDRO"/>
    <s v="IPEREZ"/>
    <s v="61058"/>
    <n v="8088976523"/>
    <s v="061058"/>
    <s v="New Rental"/>
    <s v="ADVANCED TOWING &amp; RECOVERY, 94-059 LEOKANE ST., SUITE D, WAIPAHU HI 96797"/>
    <s v="Hawaii Rental?"/>
    <s v="Repair Van"/>
    <s v="Yes"/>
    <m/>
    <x v="1"/>
    <m/>
    <x v="28"/>
    <s v="Carol &amp; Tasha"/>
    <s v="Not Open On 12.11"/>
    <x v="1"/>
    <x v="0"/>
    <s v="Not Open On 12.11"/>
    <d v="2025-11-23T00:00:00"/>
    <m/>
  </r>
  <r>
    <x v="58"/>
    <n v="61632"/>
    <s v="VISGAR, CHLOE"/>
    <s v="CVISGAR"/>
    <s v="61632"/>
    <n v="7156060245"/>
    <s v="061632"/>
    <d v="2025-12-01T00:00:00"/>
    <s v="2240 8th St S, Wisconsin Rapids, WI 54494"/>
    <s v="New Hire/ Vehicle not delivered"/>
    <s v="Repair Van"/>
    <s v="Yes"/>
    <m/>
    <x v="1"/>
    <s v="Yes"/>
    <x v="1"/>
    <s v="Monica, Cheryl &amp; Machell"/>
    <d v="2025-12-01T00:00:00"/>
    <x v="0"/>
    <x v="0"/>
    <s v="CHLOE VISGAR"/>
    <d v="2025-11-02T00:00:00"/>
    <m/>
  </r>
  <r>
    <x v="59"/>
    <n v="21091"/>
    <s v="JOHNNY QUACH"/>
    <s v="JQUACH"/>
    <s v="21091"/>
    <n v="6262032405"/>
    <s v="021091"/>
    <s v="New Rental"/>
    <s v="PEP BOYS, 11937 E VALLEY BLVD, EL MONTE CA 91732"/>
    <s v="VEHCILE WANTS TO STALL OUT WHEN AT IDLE"/>
    <s v="Repair Van"/>
    <s v="Yes"/>
    <m/>
    <x v="1"/>
    <s v="Yes"/>
    <x v="3"/>
    <s v="Carol &amp; Tasha"/>
    <s v="Not Open On 12.11"/>
    <x v="1"/>
    <x v="1"/>
    <s v="Not Open On 12.11"/>
    <d v="2011-08-30T00:00:00"/>
    <m/>
  </r>
  <r>
    <x v="59"/>
    <n v="47273"/>
    <s v="Mark Higgins"/>
    <s v="MHIGGI0"/>
    <s v="47273"/>
    <n v="2085803354"/>
    <s v="047273"/>
    <s v="New Rental"/>
    <s v="BLUE WRENCH, 265 N BALTIC PL, MERIDIAN ID 83642"/>
    <s v=" RAN OVER CURB, RIGHT REAR HAS A BUZZ SAW NOISE. "/>
    <s v="Repair Van"/>
    <s v="Yes"/>
    <m/>
    <x v="1"/>
    <s v="Yes"/>
    <x v="20"/>
    <s v="Carol &amp; Tasha"/>
    <d v="2025-12-09T00:00:00"/>
    <x v="1"/>
    <x v="1"/>
    <s v="MARK HIGGINS"/>
    <d v="2021-09-23T00:00:00"/>
    <m/>
  </r>
  <r>
    <x v="60"/>
    <n v="21537"/>
    <s v="BANKSTON, DONNIE"/>
    <s v="DBANKST"/>
    <n v="82"/>
    <n v="9854033640"/>
    <s v="037167"/>
    <s v="New Rental"/>
    <m/>
    <s v="Declined"/>
    <s v="Needs a replacement van"/>
    <m/>
    <m/>
    <x v="1"/>
    <m/>
    <x v="7"/>
    <s v="Monica, Cheryl &amp; Machell"/>
    <s v="Not Open On 12.11"/>
    <x v="1"/>
    <x v="1"/>
    <s v="Not Open On 12.11"/>
    <d v="2001-03-26T00:00:00"/>
    <m/>
  </r>
  <r>
    <x v="60"/>
    <n v="21704"/>
    <s v="CRNALIC, NEDZAD"/>
    <s v="NCRNALI"/>
    <s v="21704"/>
    <n v="7276210000"/>
    <s v="021704"/>
    <d v="2025-11-17T00:00:00"/>
    <s v="SUNCOAST 6777 Haines rd Saint Petersburg FL 33702"/>
    <s v="LEAKING Issue"/>
    <s v="Repair"/>
    <s v="Yes"/>
    <m/>
    <x v="1"/>
    <s v="Yes"/>
    <x v="9"/>
    <s v="Rob &amp; Andrea"/>
    <d v="2025-11-17T00:00:00"/>
    <x v="0"/>
    <x v="1"/>
    <s v="NEDZAD CRNALIC"/>
    <d v="2005-05-16T00:00:00"/>
    <m/>
  </r>
  <r>
    <x v="60"/>
    <n v="46307"/>
    <s v="VEGA, SERGIO"/>
    <s v="SVEGA3"/>
    <s v="46307"/>
    <n v="8322469133"/>
    <s v="046307"/>
    <s v="New Rental"/>
    <s v="D&amp;D Certified Auto Repair, 705 N WASHINGTON AVE, CLEVELAND, TX 77327"/>
    <s v="No Start Issue"/>
    <s v="Repair"/>
    <s v="Yes"/>
    <s v="Yes"/>
    <x v="1"/>
    <s v="Yes"/>
    <x v="19"/>
    <s v="Carol &amp; Tasha"/>
    <s v="Not Open On 12.11"/>
    <x v="1"/>
    <x v="1"/>
    <s v="Not Open On 12.11"/>
    <d v="2017-12-12T00:00:00"/>
    <m/>
  </r>
  <r>
    <x v="60"/>
    <n v="61805"/>
    <s v="GAYDOS, FRANK"/>
    <s v="FGAYDOS"/>
    <s v="61805"/>
    <n v="2162996289"/>
    <s v="061805"/>
    <s v="New Rental"/>
    <s v="NTB-National Tire &amp; Battery, 25801 LORAIN ROAD N. OLMESTED OH 44070"/>
    <s v="No Start Issue"/>
    <s v="Repair"/>
    <s v="Yes"/>
    <s v="Yes"/>
    <x v="1"/>
    <s v="Yes"/>
    <x v="4"/>
    <s v="Rob &amp; Andrea"/>
    <d v="2025-12-08T00:00:00"/>
    <x v="1"/>
    <x v="1"/>
    <s v="FRANK GAYDOS"/>
    <d v="2021-12-23T00:00:00"/>
    <m/>
  </r>
  <r>
    <x v="60"/>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60"/>
    <n v="36167"/>
    <s v="CONSUEGRA, ERIC"/>
    <s v="ECONSUE"/>
    <s v="36167"/>
    <n v="8438451401"/>
    <s v="036167"/>
    <s v="New Rental"/>
    <s v="FIRESTONE COMPLETE AUTO CARE, 1917 HOFFMEYER RD, FLORENCE SC 29501"/>
    <s v="HEADLAMPS INOP, PARKING LIGHTS FLICKER CHECK ALL LIGHTS----ALSO HAS WIRING HANGING UNDER THE DASH."/>
    <s v="Repair van / ANDREA IS WORKING ON FINDING THIS DRIVER A NEW UNIT SO REQUEST ANOTHER 7 DAYS FOR NOW."/>
    <s v="Yes"/>
    <s v="Yes"/>
    <x v="1"/>
    <s v="Yes"/>
    <x v="13"/>
    <s v="Rob &amp; Andrea"/>
    <s v="Not Open On 12.11"/>
    <x v="1"/>
    <x v="1"/>
    <s v="Not Open On 12.11"/>
    <d v="2025-03-30T00:00:00"/>
    <m/>
  </r>
  <r>
    <x v="60"/>
    <n v="46465"/>
    <s v="COSTELLO, MARSHALL"/>
    <s v="MCOSTEL"/>
    <s v="46465"/>
    <n v="3028974391"/>
    <s v="046465"/>
    <d v="2025-11-21T00:00:00"/>
    <s v="IG BURTON CHEV, 24799 SUSSEX HWY, SEAFORD DE 19973"/>
    <s v="No Heat and STALLS AT TIMES WHILE DRIVING."/>
    <s v="Repair van / PEPS CAN NOT FIND ANY PROBLEM AND THEY RECOMMEND GOING TO DEALER SES LIGHT NOT ON AT THIS TIME."/>
    <s v="Yes"/>
    <m/>
    <x v="1"/>
    <s v="Yes"/>
    <x v="5"/>
    <s v="Monica, Cheryl &amp; Machell"/>
    <d v="2025-12-09T00:00:00"/>
    <x v="0"/>
    <x v="1"/>
    <s v="MARSHALL COSTELLO"/>
    <d v="2025-08-17T00:00:00"/>
    <m/>
  </r>
  <r>
    <x v="60"/>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60"/>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0"/>
    <s v="JAYSHAWN ROWLS"/>
    <d v="2025-10-12T00:00:00"/>
    <m/>
  </r>
  <r>
    <x v="60"/>
    <n v="61015"/>
    <s v="BERNARD SOKOLOWSKI"/>
    <s v="BSOKOLO"/>
    <s v="61015"/>
    <n v="7249536540"/>
    <s v="061016"/>
    <d v="2025-11-24T00:00:00"/>
    <s v="Vehicle is not being repaired - / Tech requesting a rental for 1 day."/>
    <s v="Tech is Part time"/>
    <s v="VEHICLE HAS BEEN REMOVED FROM SERVICE AND IS WAITING ON A REPLACEMENT."/>
    <s v="Yes"/>
    <m/>
    <x v="1"/>
    <s v="Yes"/>
    <x v="4"/>
    <s v="Rob &amp; Andrea"/>
    <s v="Not Open On 12.11"/>
    <x v="0"/>
    <x v="1"/>
    <s v="Not Open On 12.11"/>
    <d v="2001-12-30T00:00:00"/>
    <m/>
  </r>
  <r>
    <x v="60"/>
    <n v="36655"/>
    <s v="SKOCELAS, PATRICK"/>
    <s v="PSKOCEL"/>
    <s v="36655"/>
    <n v="9892844668"/>
    <s v="036655"/>
    <s v="New Rental"/>
    <s v="SERRA SAGINAW AUTOMOTIVE LLC, 4200 BAY RD, SAGINAW MI 48603"/>
    <s v="NO HEAT. SMELLS COOLANT IN CAB."/>
    <s v="Repair van"/>
    <s v="Yes"/>
    <s v="Yes"/>
    <x v="1"/>
    <s v="Yes"/>
    <x v="18"/>
    <s v="Monica, Cheryl &amp; Machell"/>
    <d v="2025-12-09T00:00:00"/>
    <x v="1"/>
    <x v="1"/>
    <s v="PATRICK SKOCELAS"/>
    <d v="1988-09-14T00:00:00"/>
    <m/>
  </r>
  <r>
    <x v="60"/>
    <n v="36785"/>
    <s v="GEBBERT, BEN"/>
    <s v="BGEBBER"/>
    <s v="36785"/>
    <n v="5128281526"/>
    <s v="036785"/>
    <s v="New Rental"/>
    <s v="Crash Champions Collision Repair Bastrop, 507 STATE HWY 71, BASTROP, TX 78602"/>
    <s v="UNIT WAS SIDE SWIPPED. / CLAIM NUMBER:-1742972."/>
    <s v="Repair van"/>
    <s v="Yes"/>
    <m/>
    <x v="1"/>
    <s v="Yes"/>
    <x v="2"/>
    <s v="Carol &amp; Tasha"/>
    <d v="2025-12-10T00:00:00"/>
    <x v="1"/>
    <x v="1"/>
    <s v="BEN GEBBERT"/>
    <d v="2025-08-31T00:00:00"/>
    <m/>
  </r>
  <r>
    <x v="60"/>
    <n v="36376"/>
    <s v="QUINONES, JAIME"/>
    <s v="JQUINON"/>
    <s v="36376"/>
    <n v="9785518213"/>
    <s v="036376"/>
    <s v="New Rental"/>
    <s v="FIRESTONE COMPLETE AUTO CARE 844 LANCASTER DR NE SALEM OR 97301"/>
    <s v="BRAKES ARE GRINDING."/>
    <s v="Repair van"/>
    <s v="Yes"/>
    <s v="Yes"/>
    <x v="1"/>
    <s v="Yes"/>
    <x v="22"/>
    <s v="Rob &amp; Andrea"/>
    <d v="2025-12-09T00:00:00"/>
    <x v="1"/>
    <x v="1"/>
    <s v="JAIME QUINONES"/>
    <d v="2023-12-31T00:00:00"/>
    <m/>
  </r>
  <r>
    <x v="60"/>
    <n v="61661"/>
    <s v="HOWARD, VAUGHN"/>
    <s v="VHOWARD"/>
    <s v="61661"/>
    <n v="9859560362"/>
    <s v="061661"/>
    <s v="New Rental"/>
    <s v="PEP BOYS, 6638 VETERANS BLVD, METAIRIE LA 70003"/>
    <s v="OVER HEAT ISSUE."/>
    <s v="Repair van"/>
    <s v="Yes"/>
    <s v="Yes"/>
    <x v="1"/>
    <s v="Yes"/>
    <x v="7"/>
    <s v="Monica, Cheryl &amp; Machell"/>
    <d v="2025-12-08T00:00:00"/>
    <x v="1"/>
    <x v="0"/>
    <s v="VAUGHN HOWARD"/>
    <d v="2025-11-09T00:00:00"/>
    <m/>
  </r>
  <r>
    <x v="60"/>
    <n v="23325"/>
    <s v="Ernesto Chavira"/>
    <s v="ECHAVI0"/>
    <s v="23325"/>
    <n v="8305843474"/>
    <s v="023325"/>
    <s v="New Rental"/>
    <s v="PEP BOYS 8103 MARBACH RD SAN ANTONIO TX"/>
    <s v="CEL on"/>
    <s v="Repair van"/>
    <s v="Yes"/>
    <m/>
    <x v="1"/>
    <s v="Yes"/>
    <x v="2"/>
    <s v="Carol &amp; Tasha"/>
    <d v="2025-12-08T00:00:00"/>
    <x v="1"/>
    <x v="1"/>
    <s v="ERNESTO CHAVIRA"/>
    <d v="2012-10-22T00:00:00"/>
    <m/>
  </r>
  <r>
    <x v="60"/>
    <n v="47019"/>
    <s v="Erick Denis"/>
    <s v="EDENIS"/>
    <s v="47019"/>
    <n v="5082253901"/>
    <s v="047019"/>
    <s v="New Rental"/>
    <s v="Pep Boys 85 US-44, Raynham, MA 02767"/>
    <s v="Tech needs to drop off van for repair heater, tires and brakes"/>
    <s v="Repair van"/>
    <s v="Yes"/>
    <m/>
    <x v="1"/>
    <s v="Yes"/>
    <x v="22"/>
    <s v="Rob &amp; Andrea"/>
    <d v="2025-12-10T00:00:00"/>
    <x v="1"/>
    <x v="1"/>
    <s v="ERICK DENIS"/>
    <d v="2018-03-06T00:00:00"/>
    <m/>
  </r>
  <r>
    <x v="60"/>
    <n v="47322"/>
    <s v="Junny Sausal"/>
    <s v="JSAUSAL"/>
    <s v="47322"/>
    <n v="8087669352"/>
    <s v="047322"/>
    <s v="New Rental"/>
    <m/>
    <s v="BRAKE REPAIR, STS HEARS SQUEALLING AND PADS ARE VISIBLY LOW"/>
    <s v="Repair van"/>
    <m/>
    <m/>
    <x v="3"/>
    <m/>
    <x v="28"/>
    <s v="Carol &amp; Tasha"/>
    <s v="Not Open On 12.11"/>
    <x v="1"/>
    <x v="1"/>
    <s v="Not Open On 12.11"/>
    <d v="2005-02-28T00:00:00"/>
    <m/>
  </r>
  <r>
    <x v="60"/>
    <n v="36376"/>
    <s v="QUINONES, JAIME"/>
    <s v="JQUINON"/>
    <s v="36376"/>
    <n v="9785518213"/>
    <s v="036376"/>
    <s v="New Rental"/>
    <s v="FIRESTONE COMPLETE AUTO CARE, 496 MAIN ST, WILMINGTON MA 01887"/>
    <s v="CEL on loss of power"/>
    <s v="Repair van"/>
    <s v="Yes"/>
    <m/>
    <x v="1"/>
    <s v="Yes"/>
    <x v="22"/>
    <s v="Rob &amp; Andrea"/>
    <d v="2025-12-09T00:00:00"/>
    <x v="1"/>
    <x v="1"/>
    <s v="JAIME QUINONES"/>
    <d v="2023-12-31T00:00:00"/>
    <m/>
  </r>
  <r>
    <x v="60"/>
    <n v="61688"/>
    <s v="HANSON, DONALD"/>
    <s v="DHANSO5"/>
    <s v="61688"/>
    <n v="2105488449"/>
    <s v="061688"/>
    <d v="2025-11-17T00:00:00"/>
    <s v="MIDAS AUTO SERVICE #5957, 2325 KOHLER CROSSING, KYLE TX 78640"/>
    <s v="Oil Leaking"/>
    <s v="Repair van"/>
    <s v="Yes"/>
    <m/>
    <x v="1"/>
    <s v="Yes"/>
    <x v="2"/>
    <s v="Carol &amp; Tasha"/>
    <d v="2025-11-18T00:00:00"/>
    <x v="0"/>
    <x v="1"/>
    <s v="DONALD HANSON"/>
    <d v="1985-04-23T00:00:00"/>
    <m/>
  </r>
  <r>
    <x v="61"/>
    <n v="61763"/>
    <s v="Robert Kelly"/>
    <s v="RKELLY1"/>
    <s v="61763"/>
    <n v="2698610084"/>
    <s v="061763"/>
    <s v="New Rental"/>
    <s v="6780 West Main Street Kalamazoo,Michigan,US 49009"/>
    <s v="No Start. will not jump start"/>
    <s v="Repair van"/>
    <s v="Yes"/>
    <s v="Yes"/>
    <x v="1"/>
    <s v="Yes"/>
    <x v="18"/>
    <s v="Monica, Cheryl &amp; Machell"/>
    <d v="2025-12-09T00:00:00"/>
    <x v="1"/>
    <x v="1"/>
    <s v="ROBERT KELLY"/>
    <d v="2023-02-16T00:00:00"/>
    <m/>
  </r>
  <r>
    <x v="61"/>
    <n v="36386"/>
    <s v="V-Dal Tuiofu"/>
    <s v="VTUIOFU"/>
    <s v="36386"/>
    <s v="Not-in-TPMS"/>
    <s v="Not-in-TPMS"/>
    <s v="New Rental"/>
    <s v="1246 N Main St, Providence, RI 02904"/>
    <s v="CHECK ENGINE LIGHT ON WITH MISSFIRE "/>
    <s v="Repair van"/>
    <s v="Yes"/>
    <s v="Yes"/>
    <x v="1"/>
    <s v="Yes"/>
    <x v="22"/>
    <s v="Rob &amp; Andrea"/>
    <d v="2025-12-10T00:00:00"/>
    <x v="1"/>
    <x v="0"/>
    <s v="V-DAL TUIOFU"/>
    <d v="2025-10-26T00:00:00"/>
    <m/>
  </r>
  <r>
    <x v="61"/>
    <n v="61386"/>
    <s v="Audrey Watterson"/>
    <s v="AWATTER"/>
    <s v="61386"/>
    <n v="3212404001"/>
    <s v="061386"/>
    <s v="New Rental"/>
    <s v="PEP BOYS 324 West Vine Street, Kissimmee, FL, 34741"/>
    <s v="STRONG SMELL COMING FROM AC VENTS"/>
    <s v="Repair van"/>
    <s v="Yes"/>
    <s v="Yes"/>
    <x v="1"/>
    <s v="Yes"/>
    <x v="9"/>
    <s v="Rob &amp; Andrea"/>
    <d v="2025-12-09T00:00:00"/>
    <x v="1"/>
    <x v="1"/>
    <s v="AUDREY WATTERSON"/>
    <d v="2002-02-11T00:00:00"/>
    <m/>
  </r>
  <r>
    <x v="61"/>
    <n v="61571"/>
    <s v="EDWARD GRULLON"/>
    <s v="EGRULLO"/>
    <s v="61571"/>
    <n v="4017863971"/>
    <s v="047060"/>
    <s v="New Rental"/>
    <s v="THE BATTERY SHOP, 2411 POST ROAD, WARWICK RI 02886"/>
    <s v="HEAT IS INOP PLUS THE CEL IS ON AND MISFIRING"/>
    <s v="Repair van"/>
    <s v="Yes"/>
    <s v="Yes"/>
    <x v="1"/>
    <s v="Yes"/>
    <x v="22"/>
    <s v="Rob &amp; Andrea"/>
    <s v="Not Open On 12.11"/>
    <x v="1"/>
    <x v="1"/>
    <s v="Not Open On 12.11"/>
    <d v="2022-04-07T00:00:00"/>
    <m/>
  </r>
  <r>
    <x v="61"/>
    <n v="23331"/>
    <s v="Dreshawn Randolph"/>
    <s v="DRANDOL"/>
    <s v="23331"/>
    <n v="3099890888"/>
    <s v="023331"/>
    <s v="New Rental"/>
    <s v="FIRESTONE COMPLETE AUTO CARE 4750 16TH ST MOLINE IL 61265"/>
    <s v="HEATER ISSUES"/>
    <s v="Repair van"/>
    <s v="Yes"/>
    <s v="Yes"/>
    <x v="1"/>
    <s v="Yes"/>
    <x v="17"/>
    <s v="Monica, Cheryl &amp; Machell"/>
    <s v="Not Open On 12.11"/>
    <x v="1"/>
    <x v="0"/>
    <s v="Not Open On 12.11"/>
    <d v="2025-10-12T00:00:00"/>
    <m/>
  </r>
  <r>
    <x v="61"/>
    <n v="23140"/>
    <s v="Kenneth Good"/>
    <s v="KGOOD1"/>
    <s v="23140"/>
    <n v="3525812028"/>
    <s v="023140"/>
    <s v="New Rental"/>
    <s v="PEP BOYS (14414 SPRING HILL DR, SPRING HILL, FL, 34609"/>
    <s v="Transmission issue"/>
    <s v="Repair van"/>
    <s v="Yes"/>
    <s v="Yes"/>
    <x v="1"/>
    <s v="Yes"/>
    <x v="9"/>
    <s v="Rob &amp; Andrea"/>
    <d v="2025-12-09T00:00:00"/>
    <x v="1"/>
    <x v="1"/>
    <s v="KENNETH GOOD"/>
    <d v="1977-03-26T00:00:00"/>
    <m/>
  </r>
  <r>
    <x v="61"/>
    <n v="37064"/>
    <s v="LOPEZ, GABRIEL"/>
    <s v="GLOPEZ0"/>
    <s v="37064"/>
    <n v="4148650556"/>
    <s v="037064"/>
    <s v="New Rental"/>
    <s v="FRANK BOUCHER CHEVROLET INC., 8600 WASHINGTON AVE, RACINE WI 53408"/>
    <s v="CEL ON AND MUFFLER FELL OFF."/>
    <s v="Repair van"/>
    <s v="Yes"/>
    <s v="Yes"/>
    <x v="1"/>
    <s v="Yes"/>
    <x v="1"/>
    <s v="Monica, Cheryl &amp; Machell"/>
    <s v="Not Open On 12.11"/>
    <x v="1"/>
    <x v="0"/>
    <s v="Not Open On 12.11"/>
    <d v="2025-11-16T00:00:00"/>
    <m/>
  </r>
  <r>
    <x v="61"/>
    <n v="61360"/>
    <s v="HOWELL, DWAYNE"/>
    <s v="DHOWEL5"/>
    <s v="61360"/>
    <n v="4042473033"/>
    <s v="061360"/>
    <s v="New Rental"/>
    <m/>
    <s v="VEHICLE HAS TRANSMISSION ISSUES &amp; REPAIRS WERE DECLINED."/>
    <s v="changed to 7 days "/>
    <s v="Yes"/>
    <m/>
    <x v="1"/>
    <s v="Yes"/>
    <x v="6"/>
    <s v="Rob &amp; Andrea"/>
    <d v="2025-12-08T00:00:00"/>
    <x v="1"/>
    <x v="1"/>
    <s v="DWAYNE HOWELL"/>
    <d v="1981-06-29T00:00:00"/>
    <m/>
  </r>
  <r>
    <x v="61"/>
    <n v="61476"/>
    <s v="OSBURN, AUSTIN"/>
    <s v="AOSBURN"/>
    <s v="61476"/>
    <n v="4059896003"/>
    <s v="061476"/>
    <s v="New Rental"/>
    <s v="GDYR AUTO SERVICE CTR #4446, 500 N MAIN, BROKEN ARROW OK 74012"/>
    <s v="NO HEAT OR DEFROST NOT BLOWING ANY AIR."/>
    <s v="Repair van"/>
    <s v="Yes"/>
    <s v="Yes"/>
    <x v="1"/>
    <s v="Yes"/>
    <x v="8"/>
    <s v="Rob &amp; Andrea"/>
    <s v="Not Open On 12.11"/>
    <x v="1"/>
    <x v="1"/>
    <s v="Not Open On 12.11"/>
    <d v="2021-09-09T00:00:00"/>
    <m/>
  </r>
  <r>
    <x v="61"/>
    <n v="24021"/>
    <s v="NOE REYES"/>
    <s v="NREYESJ"/>
    <s v="24021"/>
    <n v="6612206975"/>
    <s v="022350"/>
    <s v="New Rental"/>
    <s v="PEP BOYS, 2411 F ST, BAKERSFIELD CA 93301"/>
    <s v="SOMEONE TRIED TO STEAL GAS OUT AND DRILLED A HOLE IN THE GAS TANK."/>
    <s v="Repair van"/>
    <s v="Yes"/>
    <s v="Yes"/>
    <x v="1"/>
    <s v="Yes"/>
    <x v="14"/>
    <s v="Carol &amp; Tasha"/>
    <s v="Not Open On 12.11"/>
    <x v="1"/>
    <x v="1"/>
    <s v="Not Open On 12.11"/>
    <d v="2004-05-25T00:00:00"/>
    <m/>
  </r>
  <r>
    <x v="61"/>
    <n v="46625"/>
    <s v="VARGAS, JOSHUA"/>
    <s v="JVARGA3"/>
    <s v="46625"/>
    <n v="4072324448"/>
    <s v="046625"/>
    <s v="New Rental"/>
    <s v="EXPERT CAR CARE 3 LLC, 2123 SAXON BLVD, DELTONA FL 32725"/>
    <s v="NO START ISSUE"/>
    <s v="Repair van"/>
    <s v="Yes"/>
    <s v="Yes"/>
    <x v="1"/>
    <s v="Yes"/>
    <x v="9"/>
    <s v="Rob &amp; Andrea"/>
    <d v="2025-12-10T00:00:00"/>
    <x v="1"/>
    <x v="1"/>
    <s v="JOSHUA VARGAS"/>
    <d v="2021-08-26T00:00:00"/>
    <m/>
  </r>
  <r>
    <x v="61"/>
    <n v="47315"/>
    <s v="MCKNIGHT, DANIEL"/>
    <s v="DMCKNIG"/>
    <s v="47315"/>
    <n v="4178341635"/>
    <s v="047315"/>
    <s v="New Rental"/>
    <s v="BILL ROBERTS CHEV. INC., 301 WEST BROADWAY, P.O. BOX 120, BOLIVAR MO 656130120"/>
    <s v="TRANSMISSION ISSUE"/>
    <s v="Repair van"/>
    <s v="Yes"/>
    <s v="Yes"/>
    <x v="1"/>
    <s v="Yes"/>
    <x v="8"/>
    <s v="Rob &amp; Andrea"/>
    <s v="Not Open On 12.11"/>
    <x v="1"/>
    <x v="1"/>
    <s v="Not Open On 12.11"/>
    <d v="1988-08-18T00:00:00"/>
    <m/>
  </r>
  <r>
    <x v="61"/>
    <n v="61650"/>
    <s v="MENDOZA, JOSEPH"/>
    <s v="JMENDO0"/>
    <s v="61650"/>
    <n v="2192390340"/>
    <s v="061650"/>
    <s v="New Rental"/>
    <m/>
    <s v="New Hire"/>
    <s v="Tech awaiting for a Van."/>
    <s v="Yes"/>
    <s v="Yes"/>
    <x v="1"/>
    <s v="Yes"/>
    <x v="1"/>
    <s v="Monica, Cheryl &amp; Machell"/>
    <d v="2025-12-09T00:00:00"/>
    <x v="1"/>
    <x v="0"/>
    <s v="JOSEPH MENDOZA"/>
    <d v="2025-11-16T00:00:00"/>
    <m/>
  </r>
  <r>
    <x v="61"/>
    <n v="21980"/>
    <s v="OBRIEN, JAMES"/>
    <s v="JOBRIEN"/>
    <s v="21980"/>
    <n v="4196545005"/>
    <s v="021980"/>
    <d v="2025-10-10T00:00:00"/>
    <s v="1453 SOUTH BYRNE ROAD TOLEDO,OHIO,US 43614"/>
    <s v="CRANK BUT NO START"/>
    <s v="Repair Van "/>
    <s v="Yes"/>
    <s v="Yes"/>
    <x v="1"/>
    <s v="Yes"/>
    <x v="25"/>
    <s v="Monica, Cheryl &amp; Machell"/>
    <d v="2025-12-10T00:00:00"/>
    <x v="0"/>
    <x v="1"/>
    <s v="JAMES OBRIEN"/>
    <d v="2024-01-28T00:00:00"/>
    <m/>
  </r>
  <r>
    <x v="61"/>
    <n v="36676"/>
    <s v="BONIN, LIONEST"/>
    <s v="LBONIN"/>
    <s v="36676"/>
    <s v="Not-in-TPMS"/>
    <s v="Not-in-TPMS"/>
    <d v="2025-11-24T00:00:00"/>
    <s v="1212 AMBASSADOR CAFFERY PKWY, LAFAYETTE, LA 70506,"/>
    <s v="VEH WILL NO START, CHARGING SYSTEM"/>
    <s v="Repair van"/>
    <s v="Yes"/>
    <m/>
    <x v="1"/>
    <s v="Yes"/>
    <x v="19"/>
    <s v="Carol &amp; Tasha"/>
    <d v="2025-12-05T00:00:00"/>
    <x v="0"/>
    <x v="1"/>
    <s v="LIONEST BONIN"/>
    <d v="2021-04-29T00:00:00"/>
    <m/>
  </r>
  <r>
    <x v="61"/>
    <n v="46710"/>
    <s v="CHESNEE, DANIEL"/>
    <s v="DCHESNE"/>
    <s v="46710"/>
    <n v="8509640047"/>
    <s v="046710"/>
    <s v="New Rental"/>
    <s v="PEP BOYS, 9605 SAN JOSE BLVD, JACKSONVILLE FL 32257"/>
    <s v="VEHICLE NOT WANTING TURN ON - TURNS ON WILL SHUT OFF"/>
    <s v="Repair van"/>
    <s v="Yes"/>
    <s v="Yes"/>
    <x v="1"/>
    <s v="Yes"/>
    <x v="6"/>
    <s v="Rob &amp; Andrea"/>
    <s v="Not Open On 12.11"/>
    <x v="1"/>
    <x v="0"/>
    <s v="Not Open On 12.11"/>
    <d v="2025-11-23T00:00:00"/>
    <m/>
  </r>
  <r>
    <x v="61"/>
    <n v="47389"/>
    <s v="ADAMS, WILLIAM"/>
    <s v="WADAMS0"/>
    <s v="47389"/>
    <n v="3346550144"/>
    <s v="047389"/>
    <d v="2025-11-12T00:00:00"/>
    <s v="Tech waiting for van to arrive"/>
    <s v="New Hire"/>
    <s v="Awaiting Van"/>
    <s v="Yes"/>
    <m/>
    <x v="1"/>
    <s v="Yes"/>
    <x v="6"/>
    <s v="Rob &amp; Andrea"/>
    <d v="2025-11-12T00:00:00"/>
    <x v="0"/>
    <x v="0"/>
    <s v="WILLIAM ADAMS"/>
    <d v="2025-11-09T00:00:00"/>
    <m/>
  </r>
  <r>
    <x v="61"/>
    <n v="46024"/>
    <s v="PADILLA, JOANNA"/>
    <s v="JTOLHU0"/>
    <s v="46024"/>
    <n v="7756911618"/>
    <s v="046024"/>
    <s v="New Rental"/>
    <s v="PEP BOYS, 300 E PRATER WAY, SPARKS NV 89431"/>
    <s v="BRAKES ARE GRINDING,LEFT MIRROW CRACKED,DOOR WILL NOT CLOSE RIGHT"/>
    <s v="Repair van"/>
    <s v="Yes"/>
    <s v="Yes"/>
    <x v="1"/>
    <s v="Yes"/>
    <x v="10"/>
    <s v="Carol &amp; Tasha"/>
    <d v="2025-12-10T00:00:00"/>
    <x v="1"/>
    <x v="1"/>
    <s v="JOANNA PADILLA"/>
    <d v="2011-05-05T00:00:00"/>
    <m/>
  </r>
  <r>
    <x v="61"/>
    <n v="36570"/>
    <s v="RIVAS, RUDY"/>
    <s v="RRIVAS0"/>
    <s v="36570"/>
    <n v="6195722543"/>
    <s v="036570"/>
    <s v="New Rental"/>
    <s v="PEP BOYS 8888 JAMACHA BLVD SPRING VALLEY CA 91977"/>
    <s v="FLUID IS LEAKING FROM SPEED"/>
    <s v="Repair van"/>
    <s v="Yes"/>
    <s v="Yes"/>
    <x v="1"/>
    <s v="Yes"/>
    <x v="23"/>
    <s v="Carol &amp; Tasha"/>
    <d v="2025-12-09T00:00:00"/>
    <x v="1"/>
    <x v="1"/>
    <s v="RUDY RIVAS"/>
    <d v="2018-11-19T00:00:00"/>
    <m/>
  </r>
  <r>
    <x v="61"/>
    <n v="61755"/>
    <s v="LONG, JAMES"/>
    <s v="JLONG9"/>
    <s v="61755"/>
    <n v="2192380088"/>
    <s v="061755"/>
    <s v="New Rental"/>
    <s v="JIFFY LUBE #2711, 9301 BROADWAY, MERRILLVILLE IN 46410"/>
    <s v="SEVERAL LIGHTS ON DASH, RUNS ROUGH, LIMP MODE"/>
    <s v="Repair van"/>
    <s v="Yes"/>
    <s v="Yes"/>
    <x v="1"/>
    <s v="Yes"/>
    <x v="1"/>
    <s v="Monica, Cheryl &amp; Machell"/>
    <d v="2025-12-09T00:00:00"/>
    <x v="1"/>
    <x v="1"/>
    <s v="JAMES LONG"/>
    <d v="2001-01-29T00:00:00"/>
    <m/>
  </r>
  <r>
    <x v="61"/>
    <n v="22153"/>
    <s v="MCDOWELL, BEN"/>
    <s v="BMCDOWE"/>
    <s v="22153"/>
    <n v="8438779789"/>
    <s v="022153"/>
    <d v="2025-12-01T00:00:00"/>
    <s v="HADWIN-WHITE PONTIAC-BUICK INC, 2325 HWY 501 EAST, CONWAY SC 29526"/>
    <s v=" TRANSMISSION REPAIR"/>
    <s v="Repair van"/>
    <s v="Yes"/>
    <m/>
    <x v="1"/>
    <s v="Yes"/>
    <x v="13"/>
    <s v="Rob &amp; Andrea"/>
    <d v="2025-12-01T00:00:00"/>
    <x v="0"/>
    <x v="1"/>
    <s v="BEN MCDOWELL"/>
    <d v="2000-10-30T00:00:00"/>
    <m/>
  </r>
  <r>
    <x v="62"/>
    <n v="36082"/>
    <s v="JEFFERY BARNEY"/>
    <s v="JBARNE9"/>
    <s v="36082"/>
    <n v="2172000164"/>
    <s v="036082"/>
    <s v="New Rental"/>
    <s v="WATSON TIRE &amp; AUTOMOTIVE, 700 E MAIN ST, DANVILLE IL 61832"/>
    <s v="FRONT END IS SHAKING WHILE DRIVING"/>
    <s v="Repair Van"/>
    <s v="Yes"/>
    <s v="Yes"/>
    <x v="1"/>
    <s v="Yes"/>
    <x v="17"/>
    <s v="Monica, Cheryl &amp; Machell"/>
    <s v="Not Open On 12.11"/>
    <x v="1"/>
    <x v="1"/>
    <s v="Not Open On 12.11"/>
    <d v="1988-08-08T00:00:00"/>
    <m/>
  </r>
  <r>
    <x v="62"/>
    <n v="47280"/>
    <s v="BROWN, HARLEY"/>
    <s v="HBROWN"/>
    <s v="47280"/>
    <n v="5097011324"/>
    <s v="047280"/>
    <s v="New Rental"/>
    <s v="BUD CLARY OF MOSES LAKE INC, 12056 N FRONTAGE RD E, MOSES LAKE WA 98837"/>
    <s v="COOLING ISSUE - CEL ON AND OIL IS MILKY"/>
    <s v="Repair Van"/>
    <s v="Yes"/>
    <m/>
    <x v="1"/>
    <s v="Yes"/>
    <x v="20"/>
    <s v="Carol &amp; Tasha"/>
    <d v="2025-12-10T00:00:00"/>
    <x v="1"/>
    <x v="1"/>
    <s v="HARLEY BROWN"/>
    <d v="2024-12-22T00:00:00"/>
    <m/>
  </r>
  <r>
    <x v="62"/>
    <n v="61192"/>
    <s v="SIRGI STRETOEYE"/>
    <s v="SSTRETO"/>
    <s v="61192"/>
    <n v="3034340716"/>
    <s v="061815"/>
    <d v="2025-11-25T00:00:00"/>
    <s v="LARRY H. MILLER FORD LAKEWOOD (Independent Vendor) 11595 W 6TH AVE LAKEWOOD CO 80215"/>
    <s v="Declined repair"/>
    <s v="Needs new van"/>
    <s v="Yes"/>
    <m/>
    <x v="1"/>
    <s v="Yes"/>
    <x v="24"/>
    <s v="Carol &amp; Tasha"/>
    <s v="Not Open On 12.11"/>
    <x v="0"/>
    <x v="1"/>
    <s v="Not Open On 12.11"/>
    <d v="2024-09-08T00:00:00"/>
    <m/>
  </r>
  <r>
    <x v="62"/>
    <n v="23876"/>
    <s v="MIGUEL SERRATO"/>
    <s v="MSERRAT"/>
    <s v="23876"/>
    <n v="7739510259"/>
    <s v="023876"/>
    <s v="New Rental"/>
    <s v="FIRESTONE COMPLETE AUTO CARE, 1509 W LANE ROAD, MACHESNEY PARK IL 61115"/>
    <s v="PARKING BRAKE FROZEN"/>
    <s v="Repair Van - Can this be completed same day?"/>
    <s v="Yes"/>
    <m/>
    <x v="1"/>
    <s v="Yes"/>
    <x v="1"/>
    <s v="Monica, Cheryl &amp; Machell"/>
    <d v="2025-12-10T00:00:00"/>
    <x v="1"/>
    <x v="1"/>
    <s v="MIGUEL SERRATO"/>
    <d v="2023-09-17T00:00:00"/>
    <m/>
  </r>
  <r>
    <x v="62"/>
    <n v="61257"/>
    <s v="HUBBARD, DAVID"/>
    <s v="DHUBBAR"/>
    <s v="61257"/>
    <n v="9082940684"/>
    <s v="061257"/>
    <d v="2025-08-13T00:00:00"/>
    <s v="AAMCO TOTAL CAR CARE, 1420 ASBURY AVE, ASBURY PARJ NJ 07712"/>
    <s v="Declined repair $9,500 175 k miles HERTZ rental"/>
    <s v="Tech needs new van asigned to him "/>
    <s v="Yes"/>
    <m/>
    <x v="1"/>
    <s v="Yes"/>
    <x v="16"/>
    <s v="Rob &amp; Andrea"/>
    <d v="2025-08-13T00:00:00"/>
    <x v="0"/>
    <x v="1"/>
    <s v="DAVID HUBBARD"/>
    <d v="1983-11-01T00:00:00"/>
    <m/>
  </r>
  <r>
    <x v="62"/>
    <n v="61443"/>
    <s v="SNOW, ROBERT"/>
    <s v="RSNOW"/>
    <s v="61443"/>
    <n v="6313087405"/>
    <s v="061443"/>
    <s v="New Rental"/>
    <s v="PEP BOYS 425 SUNRISE HWY PATCHOGUE NY 11772"/>
    <s v="VIBRATION OVER 30 MPH COMING FROM THE REAR OF THE VEHICLE."/>
    <s v="Repair Van"/>
    <s v="Yes"/>
    <s v="Yes"/>
    <x v="1"/>
    <s v="Yes"/>
    <x v="12"/>
    <s v="Rob &amp; Andrea"/>
    <d v="2025-12-10T00:00:00"/>
    <x v="1"/>
    <x v="1"/>
    <s v="ROBERT SNOW"/>
    <d v="2010-06-28T00:00:00"/>
    <m/>
  </r>
  <r>
    <x v="62"/>
    <n v="46261"/>
    <s v="COOPER, CHRISTOPHER"/>
    <s v="CCOOPER"/>
    <s v="46261"/>
    <n v="4326031006"/>
    <s v="046261"/>
    <d v="2025-11-25T00:00:00"/>
    <s v="PEP BOYS, 5616 WASLEM, SAN ANTONIO TX 78218"/>
    <s v="NEW HIRE"/>
    <s v="TECH DOES NOT HAVE A VEHICLE YET / Need to get van transported"/>
    <s v="Yes"/>
    <m/>
    <x v="1"/>
    <s v="Yes"/>
    <x v="2"/>
    <s v="Carol &amp; Tasha"/>
    <d v="2025-11-28T00:00:00"/>
    <x v="0"/>
    <x v="0"/>
    <s v="CHRISTOPHER COOPER"/>
    <d v="2025-11-09T00:00:00"/>
    <m/>
  </r>
  <r>
    <x v="62"/>
    <n v="61148"/>
    <s v="TERRELL, KEVIN"/>
    <s v="KTERRE2"/>
    <s v="61148"/>
    <n v="9729042958"/>
    <s v="061148"/>
    <s v="New Rental"/>
    <s v="AAMCO 12113 ENTERPRISE DALLAS TX 75218."/>
    <s v="TRANSMISSION ISSUE."/>
    <s v="Repair Van"/>
    <s v="Yes"/>
    <s v="Yes"/>
    <x v="1"/>
    <s v="Yes"/>
    <x v="15"/>
    <s v="Carol &amp; Tasha"/>
    <d v="2025-12-10T00:00:00"/>
    <x v="1"/>
    <x v="1"/>
    <s v="KEVIN TERRELL"/>
    <d v="2011-05-09T00:00:00"/>
    <m/>
  </r>
  <r>
    <x v="62"/>
    <n v="23225"/>
    <s v="SEVREY, JOSHUA"/>
    <s v="JSEVR02"/>
    <s v="23225"/>
    <n v="5175255496"/>
    <s v="023225"/>
    <d v="2025-11-24T00:00:00"/>
    <s v="TRIPP'S COLLISION, 2999 W MICHIGAN AVE, JACKSON MI 49202"/>
    <s v="OIL COOLER LINE DAMAGED"/>
    <s v="Repair van"/>
    <s v="Yes"/>
    <m/>
    <x v="1"/>
    <s v="Yes"/>
    <x v="18"/>
    <s v="Monica, Cheryl &amp; Machell"/>
    <d v="2025-11-13T00:00:00"/>
    <x v="0"/>
    <x v="1"/>
    <s v="JOSHUA SEVREY"/>
    <d v="2006-05-30T00:00:00"/>
    <m/>
  </r>
  <r>
    <x v="62"/>
    <n v="61067"/>
    <s v="SPENCE, TYLER"/>
    <s v="TSPENCE"/>
    <s v="61067"/>
    <n v="9038248859"/>
    <s v="061067"/>
    <s v="New Rental"/>
    <s v="BLUE GORILLA GARAGE, 6905 ALUMAX RD, TEXARKANA TX 75501"/>
    <s v="SMOKE COMING OUT OF ENGINE, LEAKING COOLANT"/>
    <s v="Repair van"/>
    <s v="Yes"/>
    <m/>
    <x v="1"/>
    <s v="Yes"/>
    <x v="7"/>
    <s v="Monica, Cheryl &amp; Machell"/>
    <s v="Not Open On 12.11"/>
    <x v="1"/>
    <x v="1"/>
    <s v="Not Open On 12.11"/>
    <d v="2022-03-03T00:00:00"/>
    <m/>
  </r>
  <r>
    <x v="62"/>
    <n v="46071"/>
    <s v="CERVANTES, RAUL"/>
    <s v="RCERVAN"/>
    <s v="46071"/>
    <n v="4157400264"/>
    <s v="046071"/>
    <s v="New Rental"/>
    <s v=" 920 E COOLEY AVE, SAN BERNARDINO, CA 92408"/>
    <s v="NEW HIRE"/>
    <s v="Needs van "/>
    <s v="Yes"/>
    <s v="Yes"/>
    <x v="1"/>
    <s v="Yes"/>
    <x v="10"/>
    <s v="Carol &amp; Tasha"/>
    <s v="Not Open On 12.11"/>
    <x v="1"/>
    <x v="0"/>
    <s v="Not Open On 12.11"/>
    <d v="2025-11-23T00:00:00"/>
    <m/>
  </r>
  <r>
    <x v="62"/>
    <n v="21160"/>
    <s v="YOUNG, JERMARVIUS"/>
    <s v="JYOUNG0"/>
    <s v="21160"/>
    <n v="6307683321"/>
    <s v="021160"/>
    <s v="New Rental"/>
    <s v="CASTLE CHEVROLET NORTH, 175 N ARLIGNTON HEIGHTS RD, ELK GROVE VILLAGE IL 60007"/>
    <s v="NEW HIRE"/>
    <s v="Needs van "/>
    <s v="Yes"/>
    <s v="Yes"/>
    <x v="1"/>
    <s v="Yes"/>
    <x v="1"/>
    <s v="Monica, Cheryl &amp; Machell"/>
    <s v="Not Open On 12.11"/>
    <x v="1"/>
    <x v="0"/>
    <s v="Not Open On 12.11"/>
    <d v="2025-11-16T00:00:00"/>
    <m/>
  </r>
  <r>
    <x v="62"/>
    <n v="46674"/>
    <s v="Dylan B Phelps"/>
    <s v="DPHELPS"/>
    <s v="46674"/>
    <n v="5016728335"/>
    <s v="046674"/>
    <s v="New Rental"/>
    <s v="Chris Crain collision. 1804 hwy 5 N Benton AR, 72019"/>
    <s v="van shuts off on its own."/>
    <s v="Repair van"/>
    <s v="Yes"/>
    <m/>
    <x v="1"/>
    <s v="Yes"/>
    <x v="7"/>
    <s v="Monica, Cheryl &amp; Machell"/>
    <s v="Not Open On 12.11"/>
    <x v="1"/>
    <x v="1"/>
    <s v="Not Open On 12.11"/>
    <d v="2024-09-22T00:00:00"/>
    <m/>
  </r>
  <r>
    <x v="62"/>
    <n v="61351"/>
    <s v="JOSE PEREZ"/>
    <s v="JPEREZ2"/>
    <s v="61351"/>
    <n v="7134974394"/>
    <s v="061351"/>
    <s v="New Rental"/>
    <m/>
    <s v="NEW HIRE"/>
    <s v="Needs van "/>
    <s v="Yes"/>
    <m/>
    <x v="1"/>
    <s v="Yes"/>
    <x v="10"/>
    <s v="Carol &amp; Tasha"/>
    <s v="Not Open On 12.11"/>
    <x v="1"/>
    <x v="0"/>
    <s v="Not Open On 12.11"/>
    <d v="2025-11-16T00:00:00"/>
    <m/>
  </r>
  <r>
    <x v="63"/>
    <n v="21281"/>
    <s v="LEONARD, JOSHUA"/>
    <s v="JLEONAR"/>
    <s v="21281"/>
    <n v="2146800258"/>
    <s v="021281"/>
    <s v="New Rental"/>
    <s v="AAMCO TOTAL CAR CARE, 2899 IRVING BLVD, DALLAS TX 75207"/>
    <s v="VEHICLE IS SHAKING AND DIEING."/>
    <s v="Repair van"/>
    <s v="Yes"/>
    <s v="Yes"/>
    <x v="1"/>
    <s v="Yes"/>
    <x v="15"/>
    <s v="Carol &amp; Tasha"/>
    <s v="Not Open On 12.11"/>
    <x v="1"/>
    <x v="1"/>
    <s v="Not Open On 12.11"/>
    <d v="2024-11-17T00:00:00"/>
    <m/>
  </r>
  <r>
    <x v="63"/>
    <n v="36605"/>
    <s v="MUDGETT, JOSHUA"/>
    <s v="JMUDGET"/>
    <s v="36605"/>
    <n v="7156062268"/>
    <s v="036605"/>
    <s v="New Rental"/>
    <s v="PARSONS OF EAGLE RIVER INC., PO BOX 2500, EAGLE RIVER WI 54521"/>
    <s v="BLOWER MOTOR NOT WORKING, NO AIR OUT VENTS. / HEATER IS NOT BLOWING AIR."/>
    <s v="Repair van"/>
    <s v="Yes"/>
    <s v="Yes"/>
    <x v="1"/>
    <s v="Yes"/>
    <x v="1"/>
    <s v="Monica, Cheryl &amp; Machell"/>
    <s v="Not Open On 12.11"/>
    <x v="1"/>
    <x v="1"/>
    <s v="Not Open On 12.11"/>
    <d v="2023-03-16T00:00:00"/>
    <m/>
  </r>
  <r>
    <x v="63"/>
    <n v="37309"/>
    <s v="DRAZIC, BRANDON"/>
    <s v="BDRAZIC"/>
    <s v="37309"/>
    <n v="5189860043"/>
    <s v="037309"/>
    <s v="New Rental"/>
    <s v="PEP BOYS, 1008 CENTRAL AVE, ALBANY NY 12205"/>
    <s v="LOST OIL PRESSURE."/>
    <s v="Repair van"/>
    <s v="Yes"/>
    <s v="Yes"/>
    <x v="1"/>
    <s v="Yes"/>
    <x v="22"/>
    <s v="Rob &amp; Andrea"/>
    <s v="Not Open On 12.11"/>
    <x v="1"/>
    <x v="1"/>
    <s v="Not Open On 12.11"/>
    <d v="2025-09-28T00:00:00"/>
    <m/>
  </r>
  <r>
    <x v="63"/>
    <n v="46484"/>
    <s v="CRAWFORD, PETER"/>
    <s v="PCRAWF"/>
    <s v="46484"/>
    <n v="4437682369"/>
    <s v="046484"/>
    <s v="New Rental"/>
    <s v="AAMCO 8709 S. LIBERTY RD RANDALSTOWN MD 21133"/>
    <s v="OIL LEAK AND LOUD EXHAUST."/>
    <s v="Repair van"/>
    <s v="Yes"/>
    <s v="Yes"/>
    <x v="1"/>
    <s v="Yes"/>
    <x v="5"/>
    <s v="Monica, Cheryl &amp; Machell"/>
    <s v="Not Open On 12.11"/>
    <x v="1"/>
    <x v="1"/>
    <s v="Not Open On 12.11"/>
    <d v="2001-12-30T00:00:00"/>
    <m/>
  </r>
  <r>
    <x v="63"/>
    <n v="46629"/>
    <s v="CARABALLO, FREDDIE"/>
    <s v="FCARABA"/>
    <s v="46629"/>
    <n v="8138930329"/>
    <s v="046629"/>
    <s v="New Rental"/>
    <s v="PEP BOYS, 214 E BRANDON BLVD, BRANDON FL 33511"/>
    <s v="BRAKES SQUEEKING."/>
    <s v="Repair van"/>
    <s v="Yes"/>
    <s v="Yes"/>
    <x v="1"/>
    <s v="Yes"/>
    <x v="9"/>
    <s v="Rob &amp; Andrea"/>
    <s v="Not Open On 12.11"/>
    <x v="1"/>
    <x v="1"/>
    <s v="Not Open On 12.11"/>
    <d v="2022-09-29T00:00:00"/>
    <m/>
  </r>
  <r>
    <x v="63"/>
    <n v="47009"/>
    <s v="GEORGE LORA"/>
    <m/>
    <s v="47009"/>
    <s v="Not-in-TPMS"/>
    <s v="Not-in-TPMS"/>
    <d v="2025-12-03T00:00:00"/>
    <s v="PEP BOYS 1337 LAKEVIEW AVE DRACUT MA 01826"/>
    <s v="CHECK ENGINE LIGHT IS ON."/>
    <s v="TECH NEEDS RENTAL EXTENSION."/>
    <s v="Yes"/>
    <m/>
    <x v="1"/>
    <m/>
    <x v="0"/>
    <e v="#N/A"/>
    <s v="Not Open On 12.11"/>
    <x v="0"/>
    <x v="0"/>
    <s v="Not Open On 12.11"/>
    <s v="EitherNewHire or Termed"/>
    <m/>
  </r>
  <r>
    <x v="63"/>
    <n v="61157"/>
    <s v="TAMAYO, ROMAN"/>
    <s v="RTAMAY0"/>
    <s v="61157"/>
    <n v="8328201739"/>
    <s v="061157"/>
    <s v="New Rental"/>
    <s v="PEP BOYS, 6900 HWY 6 N, HOUSTON TX 77084"/>
    <s v="SYSTEM LEAK, PURGE SOLENOID STUCK OPEN."/>
    <s v="Repair van"/>
    <s v="Yes"/>
    <s v="Yes"/>
    <x v="1"/>
    <m/>
    <x v="19"/>
    <s v="Carol &amp; Tasha"/>
    <s v="Not Open On 12.11"/>
    <x v="1"/>
    <x v="1"/>
    <s v="Not Open On 12.11"/>
    <d v="2023-08-20T00:00:00"/>
    <m/>
  </r>
  <r>
    <x v="63"/>
    <n v="61460"/>
    <s v="GROVES, JAMES"/>
    <s v="JGROV12"/>
    <s v="61460"/>
    <n v="3017925932"/>
    <s v="061460"/>
    <s v="New Rental"/>
    <s v="MYERS AUTO SERVICE, INC., 11710 PIKA DR, WALDORF MD 20602"/>
    <s v="NO START ISSUE AND BRAKES SMELL WHEN BRAKING."/>
    <s v="Repair van"/>
    <s v="Yes"/>
    <m/>
    <x v="1"/>
    <s v="Yes"/>
    <x v="5"/>
    <s v="Monica, Cheryl &amp; Machell"/>
    <s v="Not Open On 12.11"/>
    <x v="1"/>
    <x v="1"/>
    <s v="Not Open On 12.11"/>
    <d v="2011-02-14T00:00:00"/>
    <m/>
  </r>
  <r>
    <x v="63"/>
    <n v="61547"/>
    <s v="MAY, IVERSON"/>
    <s v="IMAY0"/>
    <s v="61547"/>
    <n v="9379724158"/>
    <s v="061547"/>
    <s v="New Rental"/>
    <s v="Germain Ford of Beavercreek, 2356 HELLER DR, DAYTON, OH 45434"/>
    <s v="TRANSMISSION ISSUES."/>
    <s v="Repair van"/>
    <s v="Yes"/>
    <s v="Yes"/>
    <x v="1"/>
    <s v="Yes"/>
    <x v="4"/>
    <s v="Rob &amp; Andrea"/>
    <s v="Not Open On 12.11"/>
    <x v="1"/>
    <x v="0"/>
    <s v="Not Open On 12.11"/>
    <d v="2025-10-19T00:00:00"/>
    <m/>
  </r>
  <r>
    <x v="63"/>
    <n v="46553"/>
    <s v="TITUS, AUSTIN"/>
    <s v="ATITUS"/>
    <s v="46553"/>
    <n v="0"/>
    <n v="0"/>
    <s v="New Rental"/>
    <m/>
    <s v="New Hire"/>
    <s v="TECH HAS NOT RECEIVED VEHICLE."/>
    <s v="Yes"/>
    <s v="Yes"/>
    <x v="1"/>
    <s v="Yes"/>
    <x v="4"/>
    <s v="Rob &amp; Andrea"/>
    <s v="Not Open On 12.11"/>
    <x v="1"/>
    <x v="0"/>
    <s v="Not Open On 12.11"/>
    <s v="EitherNewHire or Termed"/>
    <m/>
  </r>
  <r>
    <x v="63"/>
    <n v="21207"/>
    <s v="CARNAHAN, TYLER"/>
    <s v="TCARNAH"/>
    <s v="21207"/>
    <n v="8136480860"/>
    <s v="021207"/>
    <s v="New Rental"/>
    <s v="PEP BOYS, 1747 W BRANDON BLVD, BRANDON FL 33511"/>
    <s v="TPMS LIGHT FAULT ON AND CEL ON AND GETTING A ERROR MESSAGE AND L/R TIRE HAS A LEAK AND IV STATE HAS HEADLIGHTS ARE NOT WORKING PROPERLY. THEY ARE DIM. "/>
    <s v="Repair van"/>
    <s v="Yes"/>
    <m/>
    <x v="1"/>
    <s v="Yes"/>
    <x v="9"/>
    <s v="Rob &amp; Andrea"/>
    <d v="2025-07-23T00:00:00"/>
    <x v="1"/>
    <x v="1"/>
    <s v="TYLER CARNAHAN"/>
    <d v="2025-08-24T00:00:00"/>
    <m/>
  </r>
  <r>
    <x v="63"/>
    <n v="36590"/>
    <s v="MCCLINTON, DANDRELL"/>
    <s v="DMCCLIN"/>
    <s v="36590"/>
    <n v="2699241119"/>
    <s v="036590"/>
    <s v="New Rental"/>
    <s v="Levalley Chevrolet GMC INC, 2130 M-139, Benton Harbor, MI 49022"/>
    <s v="UNIT HAVING SHIFTING ISSUES."/>
    <s v="Repair van"/>
    <s v="Yes"/>
    <s v="Yes"/>
    <x v="1"/>
    <s v="Yes"/>
    <x v="18"/>
    <s v="Monica, Cheryl &amp; Machell"/>
    <s v="Not Open On 12.11"/>
    <x v="1"/>
    <x v="1"/>
    <s v="Not Open On 12.11"/>
    <d v="2025-05-11T00:00:00"/>
    <m/>
  </r>
  <r>
    <x v="63"/>
    <n v="36478"/>
    <s v="KINN, DANIEL"/>
    <s v="DKINN"/>
    <s v="36478"/>
    <n v="8047505698"/>
    <s v="036478"/>
    <s v="New Rental"/>
    <s v="Pep Boys, 4728 Wistar Rd, RICHMOND, VA 23228"/>
    <s v="TRACTION LIGHT BACK ON--REDUCED POWER MODE."/>
    <s v="Repair van"/>
    <s v="Yes"/>
    <s v="Yes"/>
    <x v="1"/>
    <s v="Yes"/>
    <x v="13"/>
    <s v="Rob &amp; Andrea"/>
    <s v="Not Open On 12.11"/>
    <x v="1"/>
    <x v="1"/>
    <s v="Not Open On 12.11"/>
    <d v="2022-12-15T00:00:00"/>
    <m/>
  </r>
  <r>
    <x v="63"/>
    <n v="37055"/>
    <s v="FLETCHER, JASON"/>
    <s v="JFLETCH"/>
    <s v="37055"/>
    <n v="3213013550"/>
    <s v="037055"/>
    <d v="2025-12-05T00:00:00"/>
    <s v="PEP BOYS, 1090 N COURTENAY PKWY, MERRITT ISLAND FL 32953"/>
    <s v="Right rear brake is making noise"/>
    <s v="Repair Van"/>
    <s v="Yes"/>
    <m/>
    <x v="1"/>
    <s v="Yes"/>
    <x v="9"/>
    <s v="Rob &amp; Andrea"/>
    <d v="2025-11-26T00:00:00"/>
    <x v="0"/>
    <x v="1"/>
    <s v="JASON FLETCHER"/>
    <d v="1983-04-20T00:00:00"/>
    <m/>
  </r>
  <r>
    <x v="63"/>
    <n v="36919"/>
    <s v="RIVERA-CRUZ, ALEXIS"/>
    <s v="ARIVER9"/>
    <s v="36919"/>
    <n v="2154329301"/>
    <n v="0"/>
    <s v="New Rental"/>
    <m/>
    <s v="New Hire"/>
    <s v="Repair Van"/>
    <s v="Yes"/>
    <m/>
    <x v="1"/>
    <s v="Yes"/>
    <x v="1"/>
    <s v="Monica, Cheryl &amp; Machell"/>
    <s v="Not Open On 12.11"/>
    <x v="1"/>
    <x v="0"/>
    <s v="Not Open On 12.11"/>
    <s v="EitherNewHire or Termed"/>
    <m/>
  </r>
  <r>
    <x v="63"/>
    <n v="47029"/>
    <s v="Timothy Boland"/>
    <s v="TBOLAN"/>
    <s v="47029"/>
    <n v="6034514365"/>
    <s v="047029"/>
    <d v="2025-11-28T00:00:00"/>
    <s v="RON CURRIER'S HILLTOP CHV, 385 ROUTE 108, P.O. BOX 470, SOMERSWORTH NH 03878"/>
    <s v="ENGINE OIL COOLER LINES AND VALVE COVERS ARE LEAKING, DRIPPING ONTO THE EXHAUST"/>
    <s v="Repair van"/>
    <s v="Yes"/>
    <m/>
    <x v="1"/>
    <s v="Yes"/>
    <x v="22"/>
    <s v="Rob &amp; Andrea"/>
    <d v="2025-12-01T00:00:00"/>
    <x v="0"/>
    <x v="1"/>
    <s v="TIMOTHY BOLAND"/>
    <d v="1985-10-27T00:00:00"/>
    <m/>
  </r>
  <r>
    <x v="63"/>
    <n v="47166"/>
    <s v="BLACK, JOHNATHAN"/>
    <s v="JBLACK8"/>
    <s v="47166"/>
    <n v="3345451628"/>
    <s v="047166"/>
    <s v="New Rental"/>
    <s v="PATRICK'S GARAGE AND WRECKER S, 185 N JACKSON ST, GROVE HILL AL 36451"/>
    <s v="BELT IS BROKEN - Can Belt be replaced same day?"/>
    <s v="Repair van"/>
    <s v="Yes"/>
    <s v="Yes"/>
    <x v="1"/>
    <s v="Yes"/>
    <x v="6"/>
    <s v="Rob &amp; Andrea"/>
    <s v="Not Open On 12.11"/>
    <x v="1"/>
    <x v="1"/>
    <s v="Not Open On 12.11"/>
    <d v="2017-08-14T00:00:00"/>
    <m/>
  </r>
  <r>
    <x v="63"/>
    <n v="21705"/>
    <s v="HAYES, JOHN"/>
    <s v="JHAYES"/>
    <s v="21705"/>
    <n v="9047492048"/>
    <s v="021705"/>
    <s v="New Rental"/>
    <s v="PEP BOYS 9605 SAN JOSE BLVD JACKSONVILLE FL 32257"/>
    <s v="SLIDE DOOR HANDLE BROKEN, ABS LAMP ON , TPMS LAMP ON"/>
    <s v="Repair van"/>
    <s v="Yes"/>
    <s v="Yes"/>
    <x v="1"/>
    <s v="Yes"/>
    <x v="9"/>
    <s v="Rob &amp; Andrea"/>
    <s v="Not Open On 12.11"/>
    <x v="1"/>
    <x v="1"/>
    <s v="Not Open On 12.11"/>
    <d v="2025-09-28T00:00:00"/>
    <m/>
  </r>
  <r>
    <x v="63"/>
    <n v="46976"/>
    <s v="DOHERTY, THOMAS"/>
    <s v="TDOHERT"/>
    <s v="46976"/>
    <n v="3012227835"/>
    <s v="046976"/>
    <d v="2025-11-28T00:00:00"/>
    <s v="PEP BOYS, 1804 UNIVERSITY BLVD, W HYATTSVILLE MD 20787"/>
    <s v="ENGINE REPLACEMENT"/>
    <s v="Repair van"/>
    <s v="Yes"/>
    <m/>
    <x v="1"/>
    <s v="Yes"/>
    <x v="5"/>
    <s v="Monica, Cheryl &amp; Machell"/>
    <d v="2025-09-15T00:00:00"/>
    <x v="0"/>
    <x v="1"/>
    <s v="THOMAS DOHERTY"/>
    <d v="2006-11-13T00:00:00"/>
    <m/>
  </r>
  <r>
    <x v="63"/>
    <n v="61272"/>
    <s v="MOREHOUSE, GARY"/>
    <s v="GMOREHO"/>
    <s v="61272"/>
    <n v="5039834131"/>
    <s v="061272"/>
    <s v="New Rental"/>
    <s v="3012 NE MINNEHAHA ST STE A, VANCOUVER, WA 98663"/>
    <s v="New Hire"/>
    <s v="Repair van"/>
    <s v="Yes"/>
    <s v="Yes"/>
    <x v="1"/>
    <s v="Yes"/>
    <x v="20"/>
    <s v="Carol &amp; Tasha"/>
    <s v="Not Open On 12.11"/>
    <x v="1"/>
    <x v="1"/>
    <s v="Not Open On 12.11"/>
    <d v="1989-03-07T00:00:00"/>
    <m/>
  </r>
  <r>
    <x v="63"/>
    <n v="61649"/>
    <s v="COLTON MARTELL"/>
    <s v="CMARTEL"/>
    <s v="61649"/>
    <n v="9203162614"/>
    <s v="061649"/>
    <d v="2025-10-27T00:00:00"/>
    <s v="KURT'S LUBE EXPRESS+SRV CENTER, 5730 WANSFORD WAY, ROCKFORD IL 61109"/>
    <s v="New Hire"/>
    <s v="Repair van"/>
    <s v="Yes"/>
    <m/>
    <x v="1"/>
    <s v="Yes"/>
    <x v="0"/>
    <e v="#N/A"/>
    <s v="Not Open On 12.11"/>
    <x v="0"/>
    <x v="0"/>
    <s v="Not Open On 12.11"/>
    <s v="EitherNewHire or Termed"/>
    <m/>
  </r>
  <r>
    <x v="63"/>
    <n v="47104"/>
    <s v="KIMBERLING, THEODORE"/>
    <s v="TKIMBER"/>
    <s v="47104"/>
    <n v="9149120158"/>
    <s v="047104"/>
    <d v="2025-12-01T00:00:00"/>
    <s v="MIDAS, 140 NEW YORK 17M HARRIMAN,NEW YORK,US 10926"/>
    <s v="TRANSMISSION SLIPPING AND HEADLIGHTS INOPERATIVE."/>
    <s v="Repair van"/>
    <s v="Yes"/>
    <m/>
    <x v="1"/>
    <s v="Yes"/>
    <x v="22"/>
    <s v="Rob &amp; Andrea"/>
    <d v="2025-12-01T00:00:00"/>
    <x v="0"/>
    <x v="1"/>
    <s v="THEODORE KIMBERLING"/>
    <d v="2025-10-12T00:00:00"/>
    <m/>
  </r>
  <r>
    <x v="63"/>
    <n v="47230"/>
    <s v="GORST, JEREMY"/>
    <s v="JGORST"/>
    <s v="47230"/>
    <n v="5097011250"/>
    <s v="047230"/>
    <d v="2025-11-06T00:00:00"/>
    <s v="1765 N COLUMBIA CENTER BLVD, KENNEWICK, WA 99336"/>
    <s v="ENGINE HAS BLOWN HEAD GASKET -- OIL LOOKS LIKE CHOCOLATE MILK "/>
    <s v="Repair van"/>
    <s v="Yes"/>
    <m/>
    <x v="1"/>
    <s v="Yes"/>
    <x v="20"/>
    <s v="Carol &amp; Tasha"/>
    <s v="Not Open On 12.11"/>
    <x v="0"/>
    <x v="0"/>
    <s v="Not Open On 12.11"/>
    <d v="2025-10-26T00:00:00"/>
    <m/>
  </r>
  <r>
    <x v="63"/>
    <n v="61361"/>
    <s v="WILLIAMS, ANDREW"/>
    <s v="AWIL358"/>
    <s v="61361"/>
    <n v="7703019268"/>
    <s v="061361"/>
    <s v="New Rental"/>
    <s v="PEP BOYS 6942 DOUGLAS BLVD DOUGLASVILLE GA 30135"/>
    <s v="BLOWER DOES NOT BLOW"/>
    <s v="Repair van"/>
    <s v="Yes"/>
    <s v="Yes"/>
    <x v="1"/>
    <s v="Yes"/>
    <x v="6"/>
    <s v="Rob &amp; Andrea"/>
    <s v="Not Open On 12.11"/>
    <x v="1"/>
    <x v="1"/>
    <s v="Not Open On 12.11"/>
    <d v="2006-12-04T00:00:00"/>
    <m/>
  </r>
  <r>
    <x v="63"/>
    <n v="21285"/>
    <s v="JORGE SORIAN"/>
    <s v="JSORIAN"/>
    <s v="21285"/>
    <n v="4077281392"/>
    <s v="021285"/>
    <d v="2025-10-28T00:00:00"/>
    <s v="FIRESTONE COMPLETE AUTO CARE, 2849 MYERS RD, KISSIMMEE FL 34743"/>
    <s v="CEL on loss of power, shifting hard"/>
    <s v="Repair Van"/>
    <s v="Yes"/>
    <m/>
    <x v="1"/>
    <s v="Yes"/>
    <x v="9"/>
    <s v="Rob &amp; Andrea"/>
    <d v="2025-10-29T00:00:00"/>
    <x v="0"/>
    <x v="1"/>
    <s v="JORGE SORIANO"/>
    <d v="2025-09-28T00:00:00"/>
    <m/>
  </r>
  <r>
    <x v="63"/>
    <n v="36845"/>
    <s v="DICKSON, JONATHON"/>
    <s v="JDICKSO"/>
    <s v="36845"/>
    <n v="2089482947"/>
    <s v="036845"/>
    <s v="New Rental"/>
    <s v="1515 MAIN ST, LEWISTON, ID 83501"/>
    <s v="THE UNIT IS VERY LOUD/ SOUNDS LIKE A DIESEL/ DRIVER REAR BLINKER HANGING/ ROUGH IDLE/ OIL DROPPING/ DOESN'T KNWO HOW MUCH OIL PRESSURE HE ACTUALLY HAS IN THE UNIT-"/>
    <s v="Repair Van"/>
    <s v="Yes"/>
    <s v="Yes"/>
    <x v="1"/>
    <s v="Yes"/>
    <x v="20"/>
    <s v="Carol &amp; Tasha"/>
    <s v="Not Open On 12.11"/>
    <x v="1"/>
    <x v="1"/>
    <s v="Not Open On 12.11"/>
    <d v="2024-05-12T00:00:00"/>
    <m/>
  </r>
  <r>
    <x v="64"/>
    <n v="46957"/>
    <s v="BRAVAR, ALEX"/>
    <s v="ABRAVAR"/>
    <s v="46957"/>
    <n v="7574043471"/>
    <s v="046957"/>
    <d v="2025-11-28T00:00:00"/>
    <s v="PEP BOYS, 1230 N MILITARY HWY, NORFOLK VA 23502"/>
    <s v="VEHICLE ENGINE LIGHT IS ON, TAIL PIPE IS HANGING ON WITH BUNGIE CORD, STEERING WHEEL IS SHAKING HARD RANDOMLY."/>
    <s v="TECH NEEDS RENTAL EXTENSION. / TRUCK HAS BEEN DECLINED FOR REPAIR."/>
    <s v="Yes"/>
    <m/>
    <x v="1"/>
    <s v="Yes"/>
    <x v="13"/>
    <s v="Rob &amp; Andrea"/>
    <d v="2025-12-01T00:00:00"/>
    <x v="0"/>
    <x v="1"/>
    <s v="ALEX BRAVAR"/>
    <d v="2021-02-23T00:00:00"/>
    <m/>
  </r>
  <r>
    <x v="64"/>
    <n v="61042"/>
    <s v="WILLIAMS, ALEX"/>
    <s v="AWILLI1"/>
    <s v="61042"/>
    <n v="7739461915"/>
    <s v="061042"/>
    <s v="New Rental"/>
    <s v="NAPLETON FORD OF OAK LAWN, 6100 W 95TH ST, OAK LAWN IL 60453"/>
    <s v="CHECK FOR TRANSMISSION SLIPPING IN ALL GEARS RANDOMLY REVIVING OUT WHILE ACCELERATING."/>
    <s v="Repair Van"/>
    <s v="Yes"/>
    <s v="Yes"/>
    <x v="1"/>
    <s v="Yes"/>
    <x v="1"/>
    <s v="Monica, Cheryl &amp; Machell"/>
    <s v="Not Open On 12.11"/>
    <x v="1"/>
    <x v="0"/>
    <s v="Not Open On 12.11"/>
    <d v="2025-11-02T00:00:00"/>
    <m/>
  </r>
  <r>
    <x v="64"/>
    <n v="23498"/>
    <s v="GREENE, JUSTIN"/>
    <s v="JGREENE"/>
    <s v="23498"/>
    <n v="8289625024"/>
    <s v="023498"/>
    <d v="2025-11-26T00:00:00"/>
    <s v="ELEVATION CHEVROLET GMC, 2705 US HWY 421 S, BOONE NC 28607"/>
    <s v="BRAKE WORN, REPEAT HEATER BLOWER ISSUE, CEL ON AND OFF EVERY 3-4 DAYS"/>
    <s v="Repair Van"/>
    <s v="Yes"/>
    <m/>
    <x v="1"/>
    <s v="Yes"/>
    <x v="4"/>
    <s v="Rob &amp; Andrea"/>
    <d v="2025-11-26T00:00:00"/>
    <x v="0"/>
    <x v="1"/>
    <s v="JUSTIN GREENE"/>
    <d v="2023-09-03T00:00:00"/>
    <m/>
  </r>
  <r>
    <x v="64"/>
    <n v="37032"/>
    <s v="BROWN, SCOTTY"/>
    <s v="SBROWN5"/>
    <s v="37032"/>
    <n v="7574084265"/>
    <s v="037032"/>
    <d v="2025-12-01T00:00:00"/>
    <s v="Dewitt's Automotive Center, 25780 WALTERS HWY, WINDSOR, VA 23487"/>
    <s v="TRANSMISSION ISSUES."/>
    <s v="Repair van"/>
    <s v="Yes"/>
    <s v="Yes"/>
    <x v="1"/>
    <s v="Yes"/>
    <x v="13"/>
    <s v="Rob &amp; Andrea"/>
    <d v="2025-12-02T00:00:00"/>
    <x v="0"/>
    <x v="1"/>
    <s v="SCOTTY BROWN"/>
    <d v="2021-07-29T00:00:00"/>
    <m/>
  </r>
  <r>
    <x v="64"/>
    <n v="47264"/>
    <s v="GAGNON, PATRICK"/>
    <s v="PGAGNON"/>
    <s v="47264"/>
    <n v="3608206491"/>
    <s v="047264"/>
    <s v="New Rental"/>
    <s v="QUALITY AUTO CARE LLC, 614 MYRTLE ST, HOQUIAM WA 98550"/>
    <s v="CEL - RUNS ROUGH / SHAKING RUNING ROUGH CHECK ENGINE LIGHT FLASHING MULTIPLE MISFIRE CODES."/>
    <s v="Repair van"/>
    <s v="Yes"/>
    <s v="Yes"/>
    <x v="1"/>
    <s v="Yes"/>
    <x v="20"/>
    <s v="Carol &amp; Tasha"/>
    <s v="Not Open On 12.11"/>
    <x v="1"/>
    <x v="1"/>
    <s v="Not Open On 12.11"/>
    <d v="2021-07-01T00:00:00"/>
    <m/>
  </r>
  <r>
    <x v="64"/>
    <n v="61373"/>
    <s v="AIELLO, TANNER"/>
    <s v="TAIELLO"/>
    <s v="61373"/>
    <n v="3028982749"/>
    <s v="061373"/>
    <d v="2027-06-21T00:00:00"/>
    <s v="46559"/>
    <s v="GARDNER, WILLIAM"/>
    <s v="WGARDNE"/>
    <n v="9209617156"/>
    <s v="046559"/>
    <x v="16"/>
    <s v="Yes"/>
    <x v="5"/>
    <s v="Monica, Cheryl &amp; Machell"/>
    <s v="Not Open On 12.11"/>
    <x v="0"/>
    <x v="1"/>
    <s v="Not Open On 12.11"/>
    <d v="2025-02-23T00:00:00"/>
    <m/>
  </r>
  <r>
    <x v="64"/>
    <n v="36031"/>
    <s v="WHEELER, HAROLD"/>
    <s v="HWHEELE"/>
    <s v="36031"/>
    <n v="4109017784"/>
    <s v="036031"/>
    <d v="2025-12-01T00:00:00"/>
    <s v="WILLIS CHEVROLET, INC., 2707 S DUPONT BLVD, SMYRNA DE 199772874"/>
    <s v="ISSUES WITH TRANSMISSION."/>
    <s v="Repair van / DEALER CAN'T LOOK AT THIS VEHICLE UNTIL 12/12/2025."/>
    <s v="Yes"/>
    <m/>
    <x v="1"/>
    <s v="Yes"/>
    <x v="5"/>
    <s v="Monica, Cheryl &amp; Machell"/>
    <d v="2025-12-01T00:00:00"/>
    <x v="0"/>
    <x v="1"/>
    <s v="HAROLD WHEELER"/>
    <d v="2022-04-07T00:00:00"/>
    <m/>
  </r>
  <r>
    <x v="64"/>
    <n v="21316"/>
    <s v="DYSART, ZACHARY"/>
    <s v="ZDYSART"/>
    <s v="21316"/>
    <n v="0"/>
    <n v="0"/>
    <s v="New Rental"/>
    <s v="Pep Boys (Complete address was unavailable)"/>
    <s v="SHOCKS, CATALYITIC CONVERTER, DRIVERS SIDE LOCK BROKEN AND BAD DAMPER FOR THE AIR CONDITIONER."/>
    <s v="Repair van"/>
    <s v="Yes"/>
    <s v="Yes"/>
    <x v="1"/>
    <s v="Yes"/>
    <x v="4"/>
    <s v="Rob &amp; Andrea"/>
    <s v="Not Open On 12.11"/>
    <x v="1"/>
    <x v="0"/>
    <s v="Not Open On 12.11"/>
    <s v="EitherNewHire or Termed"/>
    <m/>
  </r>
  <r>
    <x v="64"/>
    <n v="36406"/>
    <s v="Pedro Laboy"/>
    <s v="PLABOY"/>
    <s v="36406"/>
    <n v="5189612059"/>
    <s v="036406"/>
    <s v="New Rental"/>
    <s v="PEP BOYS 1795 CENTRAL AVE ALBANY NY 12205"/>
    <s v="TPMS FLASHING BLOWER MOTOR INOP"/>
    <s v="Repair van"/>
    <s v="Yes"/>
    <m/>
    <x v="1"/>
    <s v="Yes"/>
    <x v="22"/>
    <s v="Rob &amp; Andrea"/>
    <s v="Not Open On 12.11"/>
    <x v="1"/>
    <x v="1"/>
    <s v="Not Open On 12.11"/>
    <d v="2025-06-15T00:00:00"/>
    <m/>
  </r>
  <r>
    <x v="64"/>
    <n v="47332"/>
    <s v="MELVIN BROWN"/>
    <s v="MBROWN8"/>
    <s v="47332"/>
    <s v="Not-in-TPMS"/>
    <s v="Not-in-TPMS"/>
    <s v="New Rental"/>
    <m/>
    <s v="New Hire"/>
    <s v="Tech awaiting van"/>
    <s v="Yes"/>
    <m/>
    <x v="1"/>
    <s v="Yes"/>
    <x v="0"/>
    <e v="#N/A"/>
    <s v="Not Open On 12.11"/>
    <x v="1"/>
    <x v="0"/>
    <s v="Not Open On 12.11"/>
    <s v="EitherNewHire or Termed"/>
    <m/>
  </r>
  <r>
    <x v="64"/>
    <n v="46559"/>
    <s v="GARDNER, WILLIAM"/>
    <s v="WGARDNE"/>
    <s v="46559"/>
    <n v="9209617156"/>
    <s v="046559"/>
    <s v="New Rental"/>
    <m/>
    <s v="Accident"/>
    <m/>
    <s v="Yes"/>
    <m/>
    <x v="1"/>
    <s v="Yes"/>
    <x v="1"/>
    <s v="Monica, Cheryl &amp; Machell"/>
    <s v="Not Open On 12.11"/>
    <x v="1"/>
    <x v="0"/>
    <s v="Not Open On 12.11"/>
    <d v="2025-11-02T00:00:00"/>
    <m/>
  </r>
  <r>
    <x v="64"/>
    <n v="46210"/>
    <s v="WEBB, BRANDON"/>
    <s v="BWEBB4"/>
    <s v="46210"/>
    <n v="5122281385"/>
    <s v="046210"/>
    <d v="2025-12-01T00:00:00"/>
    <s v="CHEVROLET BUICK MARBLE FALLS, 2301 HWY 281 N, MARBLE FALLS TX 78654"/>
    <s v="D/C OF VIBRATION WHILE DRIVING. STABILTRAC LIGHT ON IN THE DASH."/>
    <s v="Repair Van"/>
    <s v="Yes"/>
    <m/>
    <x v="1"/>
    <s v="Yes"/>
    <x v="2"/>
    <s v="Carol &amp; Tasha"/>
    <d v="2025-12-01T00:00:00"/>
    <x v="0"/>
    <x v="1"/>
    <s v="BRANDON WEBB"/>
    <d v="2018-12-26T00:00:00"/>
    <m/>
  </r>
  <r>
    <x v="64"/>
    <n v="46265"/>
    <s v="Augustine Alvarado"/>
    <s v="AALVARA"/>
    <s v="46265"/>
    <n v="8064711497"/>
    <s v="046265"/>
    <s v="New Rental"/>
    <s v="Midas 5115 S Loop 289, Lubbock, TX 79424"/>
    <s v="Cel on loss of power"/>
    <s v="Repair Van"/>
    <s v="Yes"/>
    <m/>
    <x v="1"/>
    <s v="Yes"/>
    <x v="15"/>
    <s v="Carol &amp; Tasha"/>
    <s v="Not Open On 12.11"/>
    <x v="1"/>
    <x v="1"/>
    <s v="Not Open On 12.11"/>
    <d v="1989-05-28T00:00:00"/>
    <m/>
  </r>
  <r>
    <x v="64"/>
    <n v="23261"/>
    <s v="Mohammad Haris"/>
    <s v="MHARIS"/>
    <s v="23261"/>
    <n v="9165265144"/>
    <s v="023261"/>
    <s v="New Rental"/>
    <m/>
    <s v="New Hire"/>
    <s v="Tech needs a van"/>
    <m/>
    <m/>
    <x v="1"/>
    <s v="Yes"/>
    <x v="10"/>
    <s v="Carol &amp; Tasha"/>
    <s v="Not Open On 12.11"/>
    <x v="1"/>
    <x v="1"/>
    <s v="Not Open On 12.11"/>
    <d v="2018-09-12T00:00:00"/>
    <m/>
  </r>
  <r>
    <x v="64"/>
    <n v="46866"/>
    <s v="Steven Harrington"/>
    <s v="SHARRI0"/>
    <s v="46866"/>
    <n v="8125811133"/>
    <s v="046866"/>
    <s v="New Rental"/>
    <s v="FIRESTONE COMPLETE AUTO CARE, 940 WABASH AVE, TERRE HAUTE IN 47807"/>
    <s v="No Power over 40mph / Burning smell"/>
    <s v="Repair Van"/>
    <s v="Yes"/>
    <m/>
    <x v="1"/>
    <s v="Yes"/>
    <x v="17"/>
    <s v="Monica, Cheryl &amp; Machell"/>
    <s v="Not Open On 12.11"/>
    <x v="1"/>
    <x v="1"/>
    <s v="Not Open On 12.11"/>
    <d v="2025-07-13T00:00:00"/>
    <m/>
  </r>
  <r>
    <x v="65"/>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65"/>
    <n v="23944"/>
    <s v="Victor Potvin"/>
    <s v="VPOTVIN"/>
    <s v="23944"/>
    <n v="4059921492"/>
    <s v="023944"/>
    <s v="New Rental"/>
    <s v="MIDAS #2924 (National Account) 1225 BROADWAY AVE N ROCHESTER MN 55906"/>
    <s v="Cel On"/>
    <s v="Repair van"/>
    <s v="Yes"/>
    <s v="Yes"/>
    <x v="1"/>
    <s v="Yes"/>
    <x v="0"/>
    <e v="#N/A"/>
    <s v="Not Open On 12.11"/>
    <x v="1"/>
    <x v="0"/>
    <s v="Not Open On 12.11"/>
    <s v="EitherNewHire or Termed"/>
    <m/>
  </r>
  <r>
    <x v="65"/>
    <n v="36237"/>
    <s v="KRUGER, MARK"/>
    <s v="MKRUGER"/>
    <s v="36237"/>
    <n v="5189611575"/>
    <s v="036237"/>
    <d v="2025-11-14T00:00:00"/>
    <s v="PEP BOYS, 8091 OSWEGO RD, LIVERPOOL NY 13090"/>
    <s v="New Hire"/>
    <s v="NEW UNIT HAS NOT ARRIVED YET"/>
    <s v="Yes"/>
    <m/>
    <x v="1"/>
    <s v="Yes"/>
    <x v="22"/>
    <s v="Rob &amp; Andrea"/>
    <d v="2025-11-15T00:00:00"/>
    <x v="0"/>
    <x v="0"/>
    <s v="MARK KRUGER"/>
    <d v="2025-11-02T00:00:00"/>
    <m/>
  </r>
  <r>
    <x v="65"/>
    <n v="36366"/>
    <s v="Michael Angelo "/>
    <s v="MANGELO"/>
    <s v="36366"/>
    <n v="2038872043"/>
    <s v="036366"/>
    <s v="New Rental"/>
    <s v="PEP BOYS 145 BOSTON POST RD ORANGE CT 06477"/>
    <s v="No heat"/>
    <s v="Repair van"/>
    <s v="Yes"/>
    <s v="Yes"/>
    <x v="1"/>
    <s v="Yes"/>
    <x v="22"/>
    <s v="Rob &amp; Andrea"/>
    <d v="2025-12-02T00:00:00"/>
    <x v="1"/>
    <x v="0"/>
    <s v="MICHAEL ANGELO"/>
    <d v="2025-10-26T00:00:00"/>
    <m/>
  </r>
  <r>
    <x v="65"/>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65"/>
    <n v="47397"/>
    <s v="GILLIS, ANTHONY"/>
    <s v="AGILLIS"/>
    <s v="47397"/>
    <n v="4705961011"/>
    <s v="047397"/>
    <d v="2025-11-24T00:00:00"/>
    <s v="PEP BOYS 1717 HIGHWAY 20 CONYERS GA 30013"/>
    <s v="Steering issue"/>
    <s v="Repair Van"/>
    <s v="Yes"/>
    <m/>
    <x v="1"/>
    <s v="Yes"/>
    <x v="6"/>
    <s v="Rob &amp; Andrea"/>
    <d v="2025-11-17T00:00:00"/>
    <x v="0"/>
    <x v="1"/>
    <s v="ANTHONY GILLIS"/>
    <d v="2025-02-16T00:00:00"/>
    <m/>
  </r>
  <r>
    <x v="65"/>
    <n v="61300"/>
    <s v="Richard Mohr"/>
    <s v="RMOHR"/>
    <s v="61300"/>
    <n v="4436823312"/>
    <s v="061300"/>
    <s v="New Rental"/>
    <s v="PITTSVILLE MOTORS 34690 OLD OCEAN CITY HWY PITTSVILLE MD 21850"/>
    <s v="CEL on"/>
    <s v="Repair Van"/>
    <s v="Yes"/>
    <s v="Yes"/>
    <x v="1"/>
    <s v="Yes"/>
    <x v="5"/>
    <s v="Monica, Cheryl &amp; Machell"/>
    <s v="Not Open On 12.11"/>
    <x v="1"/>
    <x v="1"/>
    <s v="Not Open On 12.11"/>
    <d v="2015-12-28T00:00:00"/>
    <m/>
  </r>
  <r>
    <x v="65"/>
    <n v="21704"/>
    <s v="CRNALIC, NEDZAD"/>
    <s v="NCRNALI"/>
    <s v="21704"/>
    <n v="7276210000"/>
    <s v="021704"/>
    <d v="2025-11-17T00:00:00"/>
    <s v="SUNCOAST 6777 Haines rd Saint Petersburg FL 33702"/>
    <s v="LEAKING Issue"/>
    <s v="Repair"/>
    <s v="Yes"/>
    <m/>
    <x v="1"/>
    <s v="Yes"/>
    <x v="9"/>
    <s v="Rob &amp; Andrea"/>
    <d v="2025-11-17T00:00:00"/>
    <x v="0"/>
    <x v="1"/>
    <s v="NEDZAD CRNALIC"/>
    <d v="2005-05-16T00:00:00"/>
    <m/>
  </r>
  <r>
    <x v="65"/>
    <n v="61308"/>
    <s v="AZIMI, HAMAYOON"/>
    <s v="HAZIMI"/>
    <s v="61308"/>
    <n v="3013791012"/>
    <s v="061308"/>
    <d v="2025-11-03T00:00:00"/>
    <s v="CRASH CHAMPIONS, 14132 RICHMOND HWY, WOODBRIDGE VA 22191"/>
    <s v="RIGHT SLIDEING DOOR EXT HANDLE IS BRKN"/>
    <s v="Repair van"/>
    <s v="Yes"/>
    <m/>
    <x v="1"/>
    <s v="Yes"/>
    <x v="5"/>
    <s v="Monica, Cheryl &amp; Machell"/>
    <d v="2025-11-03T00:00:00"/>
    <x v="0"/>
    <x v="1"/>
    <s v="HAMAYOON AZIMI"/>
    <d v="2017-02-06T00:00:00"/>
    <m/>
  </r>
  <r>
    <x v="65"/>
    <n v="21675"/>
    <s v="Todd Fraser"/>
    <s v="TFRASER"/>
    <s v="21675"/>
    <n v="3305591394"/>
    <s v="021675"/>
    <s v="New Rental"/>
    <s v="ZIEGLER TIRE &amp; OIL, 4300 W TUSCARAWAS, CANTON OH 44706"/>
    <s v="Cel on, smells coolant"/>
    <s v="Repair van"/>
    <s v="Yes"/>
    <s v="Yes"/>
    <x v="1"/>
    <s v="Yes"/>
    <x v="4"/>
    <s v="Rob &amp; Andrea"/>
    <s v="Not Open On 12.11"/>
    <x v="1"/>
    <x v="1"/>
    <s v="Not Open On 12.11"/>
    <d v="2023-08-20T00:00:00"/>
    <m/>
  </r>
  <r>
    <x v="65"/>
    <n v="46802"/>
    <s v="ANDREW VASQUEZ"/>
    <s v="AVASQU3"/>
    <s v="46802"/>
    <n v="7048340147"/>
    <s v="046802"/>
    <s v="New Rental"/>
    <s v="FIRESTONE COMPLETE AUTO CARE 142 N NEW HOPE RD GASTONIA NC 28054"/>
    <s v="No heat"/>
    <s v="Repair van"/>
    <s v="Yes"/>
    <s v="Yes"/>
    <x v="1"/>
    <s v="Yes"/>
    <x v="4"/>
    <s v="Rob &amp; Andrea"/>
    <s v="Not Open On 12.11"/>
    <x v="1"/>
    <x v="1"/>
    <s v="Not Open On 12.11"/>
    <d v="2020-10-14T00:00:00"/>
    <m/>
  </r>
  <r>
    <x v="65"/>
    <n v="61651"/>
    <s v="Byron Flores"/>
    <s v="BFLORE2"/>
    <s v="61651"/>
    <n v="2254494318"/>
    <s v="061651"/>
    <s v="New Rental"/>
    <s v="PEP BOYS (National Account) 9704 AIRLINE HWY BATON ROUGE LA 70816"/>
    <s v="Overheating"/>
    <s v="Repair van"/>
    <s v="Yes"/>
    <s v="Yes"/>
    <x v="1"/>
    <s v="Yes"/>
    <x v="7"/>
    <s v="Monica, Cheryl &amp; Machell"/>
    <s v="Not Open On 12.11"/>
    <x v="1"/>
    <x v="1"/>
    <s v="Not Open On 12.11"/>
    <d v="2014-08-04T00:00:00"/>
    <m/>
  </r>
  <r>
    <x v="65"/>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1"/>
    <s v="JAYSHAWN ROWLS"/>
    <d v="2025-10-12T00:00:00"/>
    <m/>
  </r>
  <r>
    <x v="65"/>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65"/>
    <n v="61306"/>
    <s v="HUME, JEFFREY"/>
    <s v="JHUME1"/>
    <s v="61306"/>
    <n v="3012564155"/>
    <s v="061306"/>
    <d v="2025-11-03T00:00:00"/>
    <s v="CATON AUTO CLINIC, INC, 6013 BALTIMORE NATIONAL PK, BALTIMORE MD 21228"/>
    <s v="Coolant Leak"/>
    <s v="Repair van"/>
    <s v="Yes"/>
    <m/>
    <x v="1"/>
    <s v="Yes"/>
    <x v="5"/>
    <s v="Monica, Cheryl &amp; Machell"/>
    <d v="2025-11-19T00:00:00"/>
    <x v="0"/>
    <x v="1"/>
    <s v="JEFFREY HUME"/>
    <d v="2008-09-02T00:00:00"/>
    <m/>
  </r>
  <r>
    <x v="65"/>
    <n v="46265"/>
    <s v="Augustine Alvarado"/>
    <s v="AALVARA"/>
    <s v="46265"/>
    <n v="8064711497"/>
    <s v="046265"/>
    <s v="New Rental"/>
    <s v="Midas 5115 S Loop 289, Lubbock, TX 79424"/>
    <s v="Cel on loss of power"/>
    <s v="Repair Van"/>
    <s v="Yes"/>
    <s v="Yes"/>
    <x v="1"/>
    <s v="Yes"/>
    <x v="15"/>
    <s v="Carol &amp; Tasha"/>
    <s v="Not Open On 12.11"/>
    <x v="1"/>
    <x v="1"/>
    <s v="Not Open On 12.11"/>
    <d v="1989-05-28T00:00:00"/>
    <m/>
  </r>
  <r>
    <x v="65"/>
    <n v="47154"/>
    <s v="Scott Fleurie"/>
    <s v="SFLEURI"/>
    <s v="47154"/>
    <n v="7249006119"/>
    <s v="047154"/>
    <s v="New Rental"/>
    <s v="Aamco 2918 Wade Hampton Blvd, Taylors, SC 29687"/>
    <s v="UNIT HAS NO REVERSE."/>
    <s v="Repair van"/>
    <s v="Yes"/>
    <s v="Yes"/>
    <x v="1"/>
    <s v="Yes"/>
    <x v="4"/>
    <s v="Rob &amp; Andrea"/>
    <s v="Not Open On 12.11"/>
    <x v="1"/>
    <x v="1"/>
    <s v="Not Open On 12.11"/>
    <d v="1994-04-18T00:00:00"/>
    <m/>
  </r>
  <r>
    <x v="65"/>
    <n v="61015"/>
    <s v="BERNARD SOKOLOWSKI"/>
    <s v="BSOKOLO"/>
    <s v="61015"/>
    <n v="7249536540"/>
    <s v="061016"/>
    <d v="2025-11-24T00:00:00"/>
    <s v="Vehicle is not being repaired - / Tech requesting a rental for 1 day."/>
    <s v="Tech is Part time"/>
    <s v="VEHICLE HAS BEEN REMOVED FROM SERVICE AND IS WAITING ON A REPLACEMENT."/>
    <s v="Yes"/>
    <m/>
    <x v="1"/>
    <s v="Yes"/>
    <x v="4"/>
    <s v="Rob &amp; Andrea"/>
    <s v="Not Open On 12.11"/>
    <x v="0"/>
    <x v="1"/>
    <s v="Not Open On 12.11"/>
    <d v="2001-12-30T00:00:00"/>
    <m/>
  </r>
  <r>
    <x v="65"/>
    <n v="46555"/>
    <s v="CHRISTOPHE DAVENPORT"/>
    <s v="CDAVENP"/>
    <s v="46555"/>
    <n v="7656240252"/>
    <s v="046555"/>
    <d v="2025-12-01T00:00:00"/>
    <s v="Eriks Chevrolet 1800 S Reed Rd, Kokomo, IN 46902"/>
    <s v="No Heat"/>
    <s v="Repair van"/>
    <s v="Yes"/>
    <m/>
    <x v="1"/>
    <s v="Yes"/>
    <x v="17"/>
    <s v="Monica, Cheryl &amp; Machell"/>
    <d v="2025-12-02T00:00:00"/>
    <x v="0"/>
    <x v="0"/>
    <s v="CHRISTOPHER DAVENPORT"/>
    <d v="2025-10-19T00:00:00"/>
    <m/>
  </r>
  <r>
    <x v="65"/>
    <n v="46835"/>
    <s v="HARTLEY, JONATHAN"/>
    <s v="JHARTLE"/>
    <s v="46835"/>
    <n v="8287230074"/>
    <s v="046835"/>
    <s v="New Rental"/>
    <s v="MR TIRE, 1306 MORGANTON BLVD SW, LENOIR NC 28645"/>
    <s v="COOLANT LEAK, OIL LEAK, TIRE ISSUES."/>
    <s v="Repair van"/>
    <s v="Yes"/>
    <s v="Yes"/>
    <x v="1"/>
    <s v="Yes"/>
    <x v="4"/>
    <s v="Rob &amp; Andrea"/>
    <s v="Not Open On 12.11"/>
    <x v="1"/>
    <x v="1"/>
    <s v="Not Open On 12.11"/>
    <d v="2024-07-28T00:00:00"/>
    <m/>
  </r>
  <r>
    <x v="65"/>
    <n v="46836"/>
    <s v="POPP, CHRISTOPHER"/>
    <s v="CPOPP1"/>
    <s v="46836"/>
    <n v="9375031313"/>
    <s v="046836"/>
    <s v="New Rental"/>
    <s v="PEP BOYS, 8499 SPRINGBORO PIKE, MIAMISBURG OH 45342"/>
    <s v="HEATER CORE IS LEAKING INTO CAB "/>
    <s v="Repair van"/>
    <s v="Yes"/>
    <s v="Yes"/>
    <x v="1"/>
    <s v="Yes"/>
    <x v="4"/>
    <s v="Rob &amp; Andrea"/>
    <s v="Not Open On 12.11"/>
    <x v="1"/>
    <x v="1"/>
    <s v="Not Open On 12.11"/>
    <d v="1997-10-11T00:00:00"/>
    <m/>
  </r>
  <r>
    <x v="65"/>
    <n v="61301"/>
    <s v="Barry Folks"/>
    <s v="BFOLKS"/>
    <s v="61301"/>
    <n v="2023846558"/>
    <s v="061301"/>
    <s v="New Rental"/>
    <s v="Pep Boys 919 N Dupont Hwy, Dover, DE 19901"/>
    <s v="LEAKING COOLANT AND SMOKING"/>
    <s v="Repair van"/>
    <s v="Yes"/>
    <s v="Yes"/>
    <x v="1"/>
    <s v="Yes"/>
    <x v="5"/>
    <s v="Monica, Cheryl &amp; Machell"/>
    <s v="Not Open On 12.11"/>
    <x v="1"/>
    <x v="1"/>
    <s v="Not Open On 12.11"/>
    <d v="2016-03-21T00:00:00"/>
    <m/>
  </r>
  <r>
    <x v="65"/>
    <n v="23876"/>
    <s v="MIGUEL SERRATO"/>
    <s v="MSERRAT"/>
    <s v="23876"/>
    <n v="7739510259"/>
    <s v="023876"/>
    <s v="New Rental"/>
    <s v="FIRESTONE COMPLETE AUTO CARE, 1509 W LANE ROAD, MACHESNEY PARK IL 61115"/>
    <s v="PARKING BRAKE FROZEN"/>
    <s v="Repair Van - Can this be completed same day?"/>
    <s v="Yes"/>
    <s v="Yes"/>
    <x v="1"/>
    <s v="Yes"/>
    <x v="1"/>
    <s v="Monica, Cheryl &amp; Machell"/>
    <d v="2025-12-10T00:00:00"/>
    <x v="1"/>
    <x v="1"/>
    <s v="MIGUEL SERRATO"/>
    <d v="2023-09-17T00:00:00"/>
    <m/>
  </r>
  <r>
    <x v="65"/>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65"/>
    <n v="46209"/>
    <s v="Jorge Pena"/>
    <s v="JPENA1"/>
    <s v="46209"/>
    <n v="2109150317"/>
    <s v="046209"/>
    <s v="New Rental"/>
    <m/>
    <s v="FLUID LEAKING ISSUE"/>
    <s v="Repair van"/>
    <s v="Yes"/>
    <s v="Yes"/>
    <x v="1"/>
    <s v="Yes"/>
    <x v="2"/>
    <s v="Carol &amp; Tasha"/>
    <d v="2025-10-30T00:00:00"/>
    <x v="1"/>
    <x v="1"/>
    <s v="JORGE PENA"/>
    <d v="2023-02-23T00:00:00"/>
    <m/>
  </r>
  <r>
    <x v="65"/>
    <n v="61254"/>
    <s v="MOFFITT, ROBERT"/>
    <s v="RMOFFIT"/>
    <s v="61254"/>
    <n v="2019572643"/>
    <s v="061254"/>
    <s v="New Rental"/>
    <s v=" PEP BOYS, 755 NJ 17S RAMSEY, NJ, 07446"/>
    <s v="OVERHEATING and BLEW A HEATER HOSE LEAKING ISSUE."/>
    <s v="Repair van"/>
    <s v="Yes"/>
    <s v="Yes"/>
    <x v="1"/>
    <s v="Yes"/>
    <x v="16"/>
    <s v="Rob &amp; Andrea"/>
    <s v="Not Open On 12.11"/>
    <x v="1"/>
    <x v="1"/>
    <s v="Not Open On 12.11"/>
    <d v="1968-04-16T00:00:00"/>
    <m/>
  </r>
  <r>
    <x v="65"/>
    <n v="61257"/>
    <s v="HUBBARD, DAVID"/>
    <s v="DHUBBAR"/>
    <s v="61257"/>
    <n v="9082940684"/>
    <s v="061257"/>
    <d v="2025-08-13T00:00:00"/>
    <s v="AAMCO TOTAL CAR CARE, 1420 ASBURY AVE, ASBURY PARJ NJ 07712"/>
    <s v="Declined repair $9,500 175 k miles HERTZ rental"/>
    <s v="Tech needs new van asigned to him "/>
    <s v="Yes"/>
    <m/>
    <x v="1"/>
    <s v="Yes"/>
    <x v="16"/>
    <s v="Rob &amp; Andrea"/>
    <d v="2025-08-13T00:00:00"/>
    <x v="0"/>
    <x v="1"/>
    <s v="DAVID HUBBARD"/>
    <d v="1983-11-01T00:00:00"/>
    <m/>
  </r>
  <r>
    <x v="65"/>
    <n v="36207"/>
    <s v="WALI, MUHAMMAD BILAL"/>
    <s v="MWALI0"/>
    <s v="36207"/>
    <n v="3017285405"/>
    <s v="036207"/>
    <d v="2025-12-01T00:00:00"/>
    <s v="SPORT CHEVROLET, HONDA INC, 3101 AUTOMOBILE BLVD, SILVER SPRING MD 20904"/>
    <s v="CEL IS ON"/>
    <s v="Repair Van"/>
    <s v="Yes"/>
    <m/>
    <x v="1"/>
    <m/>
    <x v="5"/>
    <s v="Monica, Cheryl &amp; Machell"/>
    <d v="2025-12-01T00:00:00"/>
    <x v="0"/>
    <x v="0"/>
    <s v="MUHAMMAD BILAL WALI"/>
    <d v="2025-10-26T00:00:00"/>
    <m/>
  </r>
  <r>
    <x v="65"/>
    <n v="46880"/>
    <s v="DAILEY, THEODORE"/>
    <s v="TDAILEY"/>
    <s v="46880"/>
    <n v="5026980094"/>
    <s v="046880"/>
    <d v="2025-12-01T00:00:00"/>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0"/>
    <x v="1"/>
    <s v="THEODORE DAILEY"/>
    <d v="2025-09-07T00:00:00"/>
    <m/>
  </r>
  <r>
    <x v="66"/>
    <n v="36770"/>
    <s v="SMITH, LOUIS"/>
    <s v="LSMI314"/>
    <s v="36770"/>
    <n v="3468483248"/>
    <s v="036770"/>
    <d v="2025-11-18T00:00:00"/>
    <s v="PEP BOYS 845 S FRY ROAD KATY TX 77450"/>
    <s v="*ENGINE LIGHT IS ON - Per Samsara, engine code is O2 sensor blank"/>
    <s v="Repair van"/>
    <s v="Yes"/>
    <m/>
    <x v="1"/>
    <s v="Yes"/>
    <x v="19"/>
    <s v="Carol &amp; Tasha"/>
    <d v="2025-11-19T00:00:00"/>
    <x v="0"/>
    <x v="1"/>
    <s v="LOUIS SMITH"/>
    <d v="2006-12-01T00:00:00"/>
    <m/>
  </r>
  <r>
    <x v="66"/>
    <n v="61688"/>
    <s v="HANSON, DONALD"/>
    <s v="DHANSO5"/>
    <s v="61688"/>
    <n v="2105488449"/>
    <s v="061688"/>
    <d v="2025-11-17T00:00:00"/>
    <s v="MIDAS AUTO SERVICE #5957, 2325 KOHLER CROSSING, KYLE TX 78640"/>
    <s v="Declined PO"/>
    <s v="Tech needs new van"/>
    <s v="Yes"/>
    <m/>
    <x v="1"/>
    <s v="Yes"/>
    <x v="2"/>
    <s v="Carol &amp; Tasha"/>
    <d v="2025-11-18T00:00:00"/>
    <x v="0"/>
    <x v="1"/>
    <s v="DONALD HANSON"/>
    <d v="1985-04-23T00:00:00"/>
    <m/>
  </r>
  <r>
    <x v="66"/>
    <n v="46887"/>
    <s v="JONES, KEVIN"/>
    <s v="KJONES0"/>
    <s v="46887"/>
    <n v="6293280404"/>
    <s v="046887"/>
    <s v="New Rental"/>
    <s v="FIRESTONE STORE, 713 S JEFFERSON, COOKEVILLE TN 38501"/>
    <s v="HEATER HAS BEEN WORKING ON AND OFF - BUT TODAY FAN IS NOT WORKING AND HAS NO DEFROST IT TOOK 1.5 HOURS TO DEFROST WINDOW."/>
    <s v="Repair van"/>
    <s v="Yes"/>
    <s v="Yes"/>
    <x v="1"/>
    <s v="Yes"/>
    <x v="7"/>
    <s v="Monica, Cheryl &amp; Machell"/>
    <s v="Not Open On 12.11"/>
    <x v="1"/>
    <x v="1"/>
    <s v="Not Open On 12.11"/>
    <d v="2025-03-30T00:00:00"/>
    <m/>
  </r>
  <r>
    <x v="66"/>
    <n v="61754"/>
    <s v="RAIGOZA JR., EFRAIN"/>
    <s v="ERAIGOZ"/>
    <s v="61754"/>
    <n v="7737460132"/>
    <s v="061754"/>
    <s v="New Rental"/>
    <s v="SAFELITE AUTOGLASS 2400 FARMERS DR P.O. BOX 182827 COLUMBUS OH 43235"/>
    <s v="Accidental Vehicle."/>
    <s v="CLAIM NUMBER:-1743045"/>
    <s v="Yes"/>
    <s v="Yes"/>
    <x v="1"/>
    <s v="Yes"/>
    <x v="1"/>
    <s v="Monica, Cheryl &amp; Machell"/>
    <s v="Not Open On 12.11"/>
    <x v="1"/>
    <x v="1"/>
    <s v="Not Open On 12.11"/>
    <d v="2015-05-11T00:00:00"/>
    <m/>
  </r>
  <r>
    <x v="66"/>
    <n v="46986"/>
    <s v="MCLIECHEY, DANIEL"/>
    <s v="DMCLIEC"/>
    <s v="46986"/>
    <n v="7578310437"/>
    <s v="046986"/>
    <s v="New Rental"/>
    <s v="BAYSIDE TIRE+AUTO, 4460 SHORE DR, VIRGINIA BEACH VA 23455"/>
    <s v="ACCIDENT CLAIM, RR DAMAGED, AIR BAG DEPLOYED, CARGO DOOR WILL NOT CLOSE."/>
    <s v="ACCIDENT REPAIR"/>
    <s v="Yes"/>
    <s v="Yes"/>
    <x v="1"/>
    <s v="Yes"/>
    <x v="13"/>
    <s v="Rob &amp; Andrea"/>
    <s v="Not Open On 12.11"/>
    <x v="1"/>
    <x v="1"/>
    <s v="Not Open On 12.11"/>
    <d v="2025-08-24T00:00:00"/>
    <m/>
  </r>
  <r>
    <x v="66"/>
    <n v="61603"/>
    <s v="ARNOLD, WILLIAM"/>
    <s v="WARNOL5"/>
    <s v="61603"/>
    <n v="6232765037"/>
    <s v="061603"/>
    <s v="New Rental"/>
    <s v="FIRESTONE COMPLETE AUTO CARE, 1520 S WATSON, BUCKEYE AZ 85326"/>
    <s v="ENGINE STARTED OVERHEATING/KNOCKING."/>
    <s v="Repair van"/>
    <s v="Yes"/>
    <s v="Yes"/>
    <x v="1"/>
    <s v="Yes"/>
    <x v="23"/>
    <s v="Carol &amp; Tasha"/>
    <s v="Not Open On 12.11"/>
    <x v="1"/>
    <x v="1"/>
    <s v="Not Open On 12.11"/>
    <d v="2009-02-16T00:00:00"/>
    <m/>
  </r>
  <r>
    <x v="66"/>
    <n v="21831"/>
    <s v="HEATHMAN, KEVIN"/>
    <s v="KHEATHM"/>
    <s v="21831"/>
    <n v="6824150436"/>
    <s v="021831"/>
    <s v="New Rental"/>
    <s v="JOE HUDSON'S COLLISION CENTER, 1328 S GEORGE NIGH EXPRESSWAY, MCALESTER OK 74501"/>
    <s v="Accident"/>
    <s v="Repair van"/>
    <s v="Yes"/>
    <s v="Yes"/>
    <x v="1"/>
    <s v="Yes"/>
    <x v="8"/>
    <s v="Rob &amp; Andrea"/>
    <s v="Not Open On 12.11"/>
    <x v="1"/>
    <x v="1"/>
    <s v="Not Open On 12.11"/>
    <d v="2009-04-13T00:00:00"/>
    <m/>
  </r>
  <r>
    <x v="66"/>
    <n v="61192"/>
    <s v="SIRGI STRETOEYE"/>
    <s v="SSTRETO"/>
    <s v="61192"/>
    <n v="3034340716"/>
    <s v="061815"/>
    <d v="2025-12-10T00:00:00"/>
    <s v="LARRY H. MILLER FORD LAKEWOOD (Independent Vendor) 11595 W 6TH AVE LAKEWOOD CO 80215"/>
    <s v="Declined repair"/>
    <s v="Needs new van"/>
    <s v="Yes"/>
    <m/>
    <x v="1"/>
    <s v="Yes"/>
    <x v="24"/>
    <s v="Carol &amp; Tasha"/>
    <s v="Not Open On 12.11"/>
    <x v="0"/>
    <x v="1"/>
    <s v="Not Open On 12.11"/>
    <d v="2024-09-08T00:00:00"/>
    <m/>
  </r>
  <r>
    <x v="66"/>
    <n v="61340"/>
    <s v="DE VENT, ALVIN"/>
    <s v="ADEVENT"/>
    <s v="61340"/>
    <n v="5109939018"/>
    <s v="061340"/>
    <s v="New Rental"/>
    <s v="FIRESTONE COMPLETE AUTO, 6836 LONE TREE, BRENTWOOD CA 94513"/>
    <s v="LEFT FRONT END MAKING NOISE."/>
    <s v="Repair van"/>
    <s v="Yes"/>
    <s v="Yes"/>
    <x v="1"/>
    <s v="Yes"/>
    <x v="10"/>
    <s v="Carol &amp; Tasha"/>
    <s v="Not Open On 12.11"/>
    <x v="1"/>
    <x v="1"/>
    <s v="Not Open On 12.11"/>
    <d v="2010-04-15T00:00:00"/>
    <m/>
  </r>
  <r>
    <x v="66"/>
    <n v="36676"/>
    <s v="BONIN, LIONEST"/>
    <s v="LBONIN"/>
    <s v="36676"/>
    <n v="3374860598"/>
    <s v="036676"/>
    <d v="2025-12-09T00:00:00"/>
    <s v="SERVICE CHEVROLET, INC, 1212 AMBASSADOR CAFFERY PKWY, LAFAYETTE, LA 70506"/>
    <s v="VEH WILL NO START, CHARGING SYSTEM"/>
    <s v="Repair van"/>
    <s v="Yes"/>
    <m/>
    <x v="1"/>
    <s v="Yes"/>
    <x v="19"/>
    <s v="Carol &amp; Tasha"/>
    <d v="2025-12-05T00:00:00"/>
    <x v="0"/>
    <x v="1"/>
    <s v="LIONEST BONIN"/>
    <d v="2021-04-29T00:00:00"/>
    <m/>
  </r>
  <r>
    <x v="66"/>
    <n v="36605"/>
    <s v="MUDGETT, JOSHUA"/>
    <s v="JMUDGET"/>
    <s v="36605"/>
    <n v="7156062268"/>
    <s v="036605"/>
    <d v="2025-12-11T00:00:00"/>
    <s v="PARSONS OF EAGLE RIVER INC., PO BOX 2500, EAGLE RIVER WI 54521"/>
    <s v="OIL LEAK AT PSI SENSOR"/>
    <s v="Repair van"/>
    <s v="Yes"/>
    <m/>
    <x v="1"/>
    <s v="Yes"/>
    <x v="1"/>
    <s v="Monica, Cheryl &amp; Machell"/>
    <s v="Not Open On 12.11"/>
    <x v="0"/>
    <x v="1"/>
    <s v="Not Open On 12.11"/>
    <d v="2023-03-16T00:00:00"/>
    <m/>
  </r>
  <r>
    <x v="66"/>
    <n v="47073"/>
    <s v="Joel Bidwell "/>
    <s v="JBIDWEL"/>
    <s v="47073"/>
    <n v="3159804912"/>
    <s v="047073"/>
    <d v="2025-11-25T00:00:00"/>
    <s v="301 FACTORY AVE, SYRACUSE, NY 13208"/>
    <s v="DOOR HINGE BROKEN"/>
    <s v="Repair Van"/>
    <s v="Yes"/>
    <s v="Yes"/>
    <x v="1"/>
    <s v="Yes"/>
    <x v="22"/>
    <s v="Rob &amp; Andrea"/>
    <s v="Not Open On 12.11"/>
    <x v="0"/>
    <x v="1"/>
    <s v="Not Open On 12.11"/>
    <d v="2024-02-11T00:00:00"/>
    <m/>
  </r>
  <r>
    <x v="66"/>
    <n v="46174"/>
    <s v="Vadislav Tavyanskyy"/>
    <s v="VTAVYAN"/>
    <s v="46174"/>
    <n v="5635790206"/>
    <s v="061063"/>
    <d v="2025-11-14T00:00:00"/>
    <s v="GOSCH FORD OF TEMECULA 26895 YNEZ RD TEMECULA CA 92591"/>
    <s v="New Hire"/>
    <s v="Repair Van"/>
    <s v="Yes"/>
    <m/>
    <x v="1"/>
    <s v="Yes"/>
    <x v="1"/>
    <s v="Monica, Cheryl &amp; Machell"/>
    <s v="Not Open On 12.11"/>
    <x v="0"/>
    <x v="1"/>
    <s v="Not Open On 12.11"/>
    <d v="2025-08-03T00:00:00"/>
    <m/>
  </r>
  <r>
    <x v="66"/>
    <n v="23548"/>
    <s v="Kylen Harris"/>
    <s v="KHARRI3"/>
    <s v="23548"/>
    <n v="4236473059"/>
    <s v="046791"/>
    <s v="New Rental"/>
    <s v="106 market place blvd knoxville, TN  37922"/>
    <s v="Declined PO"/>
    <s v="Tech needs new van"/>
    <s v="Yes"/>
    <m/>
    <x v="1"/>
    <s v="Yes"/>
    <x v="4"/>
    <s v="Rob &amp; Andrea"/>
    <s v="Not Open On 12.11"/>
    <x v="1"/>
    <x v="1"/>
    <s v="Not Open On 12.11"/>
    <d v="2021-01-29T00:00:00"/>
    <m/>
  </r>
  <r>
    <x v="66"/>
    <n v="36108"/>
    <s v="BANKS, CARL"/>
    <s v="CBANKS"/>
    <s v="36108"/>
    <n v="9039331172"/>
    <s v="036108"/>
    <d v="2025-10-09T00:00:00"/>
    <s v="PEP BOYS, 928 SPRING CREEK PKWY, PLANO TX 75074"/>
    <s v="New Hire"/>
    <s v="Repair Van"/>
    <s v="Yes"/>
    <s v="Yes"/>
    <x v="1"/>
    <s v="Yes"/>
    <x v="15"/>
    <s v="Carol &amp; Tasha"/>
    <s v="Not Open On 12.11"/>
    <x v="0"/>
    <x v="0"/>
    <s v="Not Open On 12.11"/>
    <d v="2025-11-16T00:00:00"/>
    <m/>
  </r>
  <r>
    <x v="66"/>
    <n v="47389"/>
    <s v="ADAMS, WILLIAM"/>
    <s v="WADAMS0"/>
    <s v="47389"/>
    <n v="3346550144"/>
    <s v="047389"/>
    <d v="2025-11-12T00:00:00"/>
    <s v="Tech waiting for van to arrive"/>
    <s v="New Hire"/>
    <s v="Awaiting Van"/>
    <s v="Yes"/>
    <m/>
    <x v="1"/>
    <s v="Yes"/>
    <x v="6"/>
    <s v="Rob &amp; Andrea"/>
    <d v="2025-11-12T00:00:00"/>
    <x v="0"/>
    <x v="0"/>
    <s v="WILLIAM ADAMS"/>
    <d v="2025-11-09T00:00:00"/>
    <m/>
  </r>
  <r>
    <x v="66"/>
    <n v="23861"/>
    <s v="POREBA, TOM"/>
    <s v="TPOREBA"/>
    <s v="23861"/>
    <n v="3313273001"/>
    <s v="023861"/>
    <d v="2025-09-25T00:00:00"/>
    <s v="PEP BOYS, 5959 S WESTERN AVE, CHICAGO IL 60636"/>
    <s v="CEL LIGHT AND SHAKING WHILE DRIVING. BLOWER FAN NOT WORKING"/>
    <s v="Repair Van"/>
    <s v="Yes"/>
    <m/>
    <x v="1"/>
    <s v="Yes"/>
    <x v="1"/>
    <s v="Monica, Cheryl &amp; Machell"/>
    <s v="Not Open On 12.11"/>
    <x v="0"/>
    <x v="1"/>
    <s v="Not Open On 12.11"/>
    <d v="2025-09-07T00:00:00"/>
    <m/>
  </r>
  <r>
    <x v="67"/>
    <n v="37303"/>
    <s v="Carl DiBello  "/>
    <s v="CDIBELL"/>
    <s v="37303"/>
    <n v="3158860334"/>
    <s v="037303"/>
    <d v="2025-11-05T00:00:00"/>
    <s v="PEP BOYS 1375 MARKETPLACE DRIVE ROCHESTER NY 14623"/>
    <s v="Battery Issue - Follow-up needed, it's been at shop since 11/5 for a battery issue"/>
    <s v="Repair Van"/>
    <s v="Yes"/>
    <m/>
    <x v="1"/>
    <s v="Yes"/>
    <x v="22"/>
    <s v="Rob &amp; Andrea"/>
    <s v="Not Open On 12.11"/>
    <x v="0"/>
    <x v="0"/>
    <s v="Not Open On 12.11"/>
    <d v="2025-10-26T00:00:00"/>
    <m/>
  </r>
  <r>
    <x v="67"/>
    <n v="46507"/>
    <s v="Nassar Seaton"/>
    <s v="NSEATON"/>
    <s v="46507"/>
    <n v="3012150054"/>
    <s v="046507"/>
    <d v="2025-12-17T00:00:00"/>
    <s v="MYERS AUTO SERVICE, INC. (Independent Vendor) 11710 PIKA DR WALDORF MD 20602"/>
    <s v="CEL IS ON, NOISE FROM THE ENGINE AND LOW POWER UP HILLS. DROPEN OFF AT MEYERS AUTO SERVICE SHOP "/>
    <s v="Repair Van"/>
    <s v="Yes"/>
    <m/>
    <x v="1"/>
    <s v="Yes"/>
    <x v="5"/>
    <s v="Monica, Cheryl &amp; Machell"/>
    <s v="Not Open On 12.11"/>
    <x v="0"/>
    <x v="1"/>
    <s v="Not Open On 12.11"/>
    <d v="2009-05-18T00:00:00"/>
    <m/>
  </r>
  <r>
    <x v="67"/>
    <n v="36182"/>
    <s v="NATHANIAL BENSON"/>
    <s v="NBENSON"/>
    <s v="36182"/>
    <n v="5136162329"/>
    <s v="036182"/>
    <s v="New Rental"/>
    <s v="NTB-National Tire &amp; Battery, 25801 Lorain Rd, North Olmsted, OH 44070"/>
    <s v="FLAT TIRE AND CEL LIGHT ON"/>
    <s v="Repair Van"/>
    <s v="Yes"/>
    <s v="Yes"/>
    <x v="1"/>
    <s v="Yes"/>
    <x v="4"/>
    <s v="Rob &amp; Andrea"/>
    <s v="Not Open On 12.11"/>
    <x v="1"/>
    <x v="1"/>
    <s v="Not Open On 12.11"/>
    <d v="2025-09-21T00:00:00"/>
    <m/>
  </r>
  <r>
    <x v="67"/>
    <n v="36638"/>
    <s v="TYLER ATWATER"/>
    <s v="TATWATE"/>
    <s v="36638"/>
    <n v="2693770553"/>
    <s v="088127"/>
    <s v="New Rental"/>
    <s v="LEVALLEY CAD-GMC-BUICK-PONT, 2130 S M-139, BENTON HARBOR MI 49022"/>
    <s v="HEADGASKET IS LEAKING COOLANT EXTERNALLY."/>
    <s v="Repair Van"/>
    <s v="Yes"/>
    <s v="Yes"/>
    <x v="1"/>
    <s v="Yes"/>
    <x v="18"/>
    <s v="Monica, Cheryl &amp; Machell"/>
    <s v="Not Open On 12.11"/>
    <x v="1"/>
    <x v="1"/>
    <s v="Not Open On 12.11"/>
    <d v="2025-08-03T00:00:00"/>
    <m/>
  </r>
  <r>
    <x v="67"/>
    <n v="36840"/>
    <s v="ROBERTS, BENJAMIN"/>
    <s v="BROBERT"/>
    <s v="36840"/>
    <n v="9717124952"/>
    <s v="036840"/>
    <s v="New Rental"/>
    <s v="FIRESTONE COMPLETE AUTO CARE, 2105 NE BURNSIDE RD, GRESHAM OR 97030"/>
    <s v="TIRE LIGHT IS ON, ABS CONCERN, SPRAYER DOESN'T WORK, HEADLIGHT IS OUT."/>
    <s v="Repair Van"/>
    <s v="Yes"/>
    <s v="Yes"/>
    <x v="1"/>
    <s v="Yes"/>
    <x v="20"/>
    <s v="Carol &amp; Tasha"/>
    <s v="Not Open On 12.11"/>
    <x v="1"/>
    <x v="1"/>
    <s v="Not Open On 12.11"/>
    <d v="2024-06-23T00:00:00"/>
    <m/>
  </r>
  <r>
    <x v="67"/>
    <n v="21980"/>
    <s v="OBRIEN, JAMES"/>
    <s v="JOBRIEN"/>
    <s v="21980"/>
    <n v="4196545005"/>
    <s v="021980"/>
    <s v="New Rental"/>
    <s v="FIRESTONE COMPLETE AUTO:1453 S BYRNE RD, TOLEDO, OH 43614"/>
    <s v="VEHICLE WILL CRANK, BUT WILL NOT START."/>
    <s v="Repair Van"/>
    <s v="Yes"/>
    <s v="Yes"/>
    <x v="1"/>
    <s v="Yes"/>
    <x v="25"/>
    <s v="Monica, Cheryl &amp; Machell"/>
    <d v="2025-12-10T00:00:00"/>
    <x v="1"/>
    <x v="1"/>
    <s v="JAMES OBRIEN"/>
    <d v="2024-01-28T00:00:00"/>
    <m/>
  </r>
  <r>
    <x v="67"/>
    <n v="21654"/>
    <s v="AIDEN, DERRICK"/>
    <s v="DAIDEN"/>
    <s v="21654"/>
    <n v="7572846540"/>
    <s v="021654"/>
    <d v="2025-09-23T00:00:00"/>
    <s v="204 NEWMARKET DR, NEWPORT NEWS, VA 23605, USA;"/>
    <s v="REAR DOOR ON VAN WONT OPEN"/>
    <s v="Repair Van"/>
    <s v="Yes"/>
    <m/>
    <x v="1"/>
    <s v="Yes"/>
    <x v="13"/>
    <s v="Rob &amp; Andrea"/>
    <s v="Not Open On 12.11"/>
    <x v="0"/>
    <x v="1"/>
    <s v="Not Open On 12.11"/>
    <d v="2021-05-13T00:00:00"/>
    <m/>
  </r>
  <r>
    <x v="67"/>
    <n v="36023"/>
    <s v="Carter Andersen"/>
    <s v="CANDER2"/>
    <s v="36023"/>
    <n v="4109771339"/>
    <s v="036023"/>
    <d v="2025-10-22T00:00:00"/>
    <s v="11809 OCEAN GTWY OCEAN CITY, MD 21842"/>
    <s v="New Hire"/>
    <s v="Repair van"/>
    <s v="Yes"/>
    <m/>
    <x v="1"/>
    <s v="Yes"/>
    <x v="5"/>
    <s v="Monica, Cheryl &amp; Machell"/>
    <d v="2025-10-22T00:00:00"/>
    <x v="0"/>
    <x v="1"/>
    <s v="CARTER ANDERSEN"/>
    <d v="2025-10-05T00:00:00"/>
    <m/>
  </r>
  <r>
    <x v="67"/>
    <n v="46153"/>
    <s v="SCHMIDT, WILLIAM"/>
    <s v="WSCHMI0"/>
    <s v="46153"/>
    <n v="8157900118"/>
    <s v="046153"/>
    <s v="New Rental"/>
    <s v="DRALLE CHEVROLET-BUICK, 103 N. HARLEM, PEOTONE IL 60468"/>
    <s v=".TRANSMISSION SLIPPING."/>
    <s v="Repair van"/>
    <s v="Yes"/>
    <s v="Yes"/>
    <x v="1"/>
    <s v="Yes"/>
    <x v="1"/>
    <s v="Monica, Cheryl &amp; Machell"/>
    <s v="Not Open On 12.11"/>
    <x v="1"/>
    <x v="1"/>
    <s v="Not Open On 12.11"/>
    <d v="2022-06-16T00:00:00"/>
    <m/>
  </r>
  <r>
    <x v="67"/>
    <n v="36631"/>
    <s v="Adrielle Brown"/>
    <s v="ABROWN0"/>
    <s v="36631"/>
    <n v="2289180595"/>
    <s v="036631"/>
    <s v="New Rental"/>
    <s v="PEP BOYS, 2580 BEACH BLVD, BILOXI MS 39531"/>
    <s v="Headlights out, recently repaired. Performing electrical eval. Shop unable to complete today, 3 day rental"/>
    <s v="Repair Van"/>
    <s v="Yes"/>
    <m/>
    <x v="1"/>
    <s v="Yes"/>
    <x v="7"/>
    <s v="Monica, Cheryl &amp; Machell"/>
    <s v="Not Open On 12.11"/>
    <x v="1"/>
    <x v="1"/>
    <s v="Not Open On 12.11"/>
    <d v="2025-06-15T00:00:00"/>
    <m/>
  </r>
  <r>
    <x v="67"/>
    <n v="23225"/>
    <s v="SEVREY, JOSHUA"/>
    <s v="JSEVR02"/>
    <s v="23225"/>
    <n v="5175255496"/>
    <s v="023225"/>
    <d v="2025-12-10T00:00:00"/>
    <s v="TRIPP'S COLLISION, 2999 W MICHIGAN AVE, JACKSON MI 49202"/>
    <s v="OIL COOLER LINE DAMAGED"/>
    <s v="Repair van"/>
    <s v="Yes"/>
    <m/>
    <x v="1"/>
    <s v="Yes"/>
    <x v="18"/>
    <s v="Monica, Cheryl &amp; Machell"/>
    <d v="2025-11-13T00:00:00"/>
    <x v="0"/>
    <x v="1"/>
    <s v="JOSHUA SEVREY"/>
    <d v="2006-05-30T00:00:00"/>
    <m/>
  </r>
  <r>
    <x v="67"/>
    <n v="61583"/>
    <s v="JIMMY JACKSON "/>
    <s v="JJACKS4"/>
    <s v="61583"/>
    <n v="2053594179"/>
    <s v="061583"/>
    <d v="2025-11-05T00:00:00"/>
    <s v="EXPRESS OIL CHANGE, 1811 2ND AVE E, ONEONTA AL 35121"/>
    <s v="HEARING NOISE COMING FROM BRAKES"/>
    <s v="Repair van"/>
    <s v="Yes"/>
    <m/>
    <x v="1"/>
    <s v="Yes"/>
    <x v="6"/>
    <s v="Rob &amp; Andrea"/>
    <s v="Not Open On 12.11"/>
    <x v="0"/>
    <x v="1"/>
    <s v="Not Open On 12.11"/>
    <d v="1993-06-25T00:00:00"/>
    <m/>
  </r>
  <r>
    <x v="67"/>
    <n v="47119"/>
    <s v="Willaim Hoss"/>
    <s v="WHOSS"/>
    <s v="47119"/>
    <n v="4237504415"/>
    <s v="047119"/>
    <d v="2025-11-06T00:00:00"/>
    <s v="PEP BOYS, 2114 GUNBARREL RD, CHATTANOOGA TN 37421"/>
    <s v=" LOUD NOISE COMING FROM WATER PUMP"/>
    <s v="Repair van"/>
    <s v="Yes"/>
    <m/>
    <x v="1"/>
    <s v="Yes"/>
    <x v="7"/>
    <s v="Monica, Cheryl &amp; Machell"/>
    <s v="Not Open On 12.11"/>
    <x v="0"/>
    <x v="1"/>
    <s v="Not Open On 12.11"/>
    <d v="2024-11-10T00:00:00"/>
    <m/>
  </r>
  <r>
    <x v="68"/>
    <n v="36988"/>
    <s v="SCOTT HAMILTON "/>
    <s v="SHAMIL"/>
    <s v="36988"/>
    <n v="6415255369"/>
    <s v="036988"/>
    <s v="New Rental"/>
    <s v="AMMCO TRANSMISSIONS 311 5TH ST SW MASON CITY"/>
    <s v=" TRANSMISSION ISSUES"/>
    <s v="Repair van"/>
    <s v="Yes"/>
    <m/>
    <x v="1"/>
    <s v="Yes"/>
    <x v="21"/>
    <s v="Monica, Cheryl &amp; Machell"/>
    <s v="Not Open On 12.11"/>
    <x v="1"/>
    <x v="1"/>
    <s v="Not Open On 12.11"/>
    <d v="1989-01-10T00:00:00"/>
    <m/>
  </r>
  <r>
    <x v="68"/>
    <n v="46811"/>
    <s v="James Sawyer"/>
    <s v="JSAWYER"/>
    <s v="46811"/>
    <n v="3368091154"/>
    <s v="046811"/>
    <s v="New Rental"/>
    <s v="Firestone 2473 REYNOLDA RD, WINSTON-SALEM, NC 27106"/>
    <s v="Windshield wiper motor is INOP"/>
    <s v="Repair van"/>
    <m/>
    <m/>
    <x v="1"/>
    <s v="Yes"/>
    <x v="4"/>
    <s v="Rob &amp; Andrea"/>
    <s v="Not Open On 12.11"/>
    <x v="1"/>
    <x v="1"/>
    <s v="Not Open On 12.11"/>
    <d v="2025-10-05T00:00:00"/>
    <m/>
  </r>
  <r>
    <x v="68"/>
    <n v="46957"/>
    <s v="BRAVAR, ALEX"/>
    <s v="ABRAVAR"/>
    <s v="46957"/>
    <n v="7574043471"/>
    <s v="046957"/>
    <d v="2025-11-28T00:00:00"/>
    <s v="PEP BOYS, 1230 N MILITARY HWY, NORFOLK VA 23502"/>
    <s v="VEHICLE ENGINE LIGHT IS ON, TAIL PIPE IS HANGING ON WITH BUNGIE CORD, STEERING WHEEL IS SHAKING HARD RANDOMLY."/>
    <s v="TECH NEEDS RENTAL EXTENSION. / TRUCK HAS BEEN DECLINED FOR REPAIR."/>
    <s v="Yes"/>
    <m/>
    <x v="1"/>
    <s v="Yes"/>
    <x v="13"/>
    <s v="Rob &amp; Andrea"/>
    <d v="2025-12-01T00:00:00"/>
    <x v="0"/>
    <x v="1"/>
    <s v="ALEX BRAVAR"/>
    <d v="2021-02-23T00:00:00"/>
    <m/>
  </r>
  <r>
    <x v="68"/>
    <n v="46546"/>
    <s v="DICKERSON, JOSHUA"/>
    <s v="JDICKER"/>
    <s v="46546"/>
    <n v="7404080165"/>
    <s v="046546"/>
    <d v="2025-11-17T00:00:00"/>
    <s v="FIRESTONE COMPLETE AUTO CARE, 1834 NORTH MEMORIAL DRIVE, LANCASTER OH 43130"/>
    <s v="BRAKES PULSATING, CHECK ENGINE LIGHT - ROUGHT TO START"/>
    <s v="Repair van"/>
    <s v="Yes"/>
    <m/>
    <x v="1"/>
    <s v="Yes"/>
    <x v="4"/>
    <s v="Rob &amp; Andrea"/>
    <d v="2025-11-19T00:00:00"/>
    <x v="0"/>
    <x v="1"/>
    <s v="JOSHUA DICKERSON"/>
    <d v="2025-07-06T00:00:00"/>
    <m/>
  </r>
  <r>
    <x v="68"/>
    <n v="47232"/>
    <s v="Richard Gray"/>
    <s v="RGRAY2"/>
    <s v="47232"/>
    <n v="2092691998"/>
    <s v="047232"/>
    <s v="New Rental"/>
    <s v="J+L COMPLETE AUTO RPR INC, 711 N FRANKLIN ST, MODESTO CA 95351"/>
    <s v="VAN IS SHAKING"/>
    <s v="Repair van"/>
    <s v="Yes"/>
    <m/>
    <x v="1"/>
    <s v="Yes"/>
    <x v="14"/>
    <s v="Carol &amp; Tasha"/>
    <s v="Not Open On 12.11"/>
    <x v="1"/>
    <x v="1"/>
    <s v="Not Open On 12.11"/>
    <d v="2015-08-11T00:00:00"/>
    <m/>
  </r>
  <r>
    <x v="68"/>
    <n v="21050"/>
    <s v="ERIC DREIER "/>
    <m/>
    <s v="21050"/>
    <s v="Not-in-TPMS"/>
    <s v="Not-in-TPMS"/>
    <s v="New Rental"/>
    <m/>
    <s v="New Hire"/>
    <s v="Tech is awaiting van"/>
    <s v="Yes"/>
    <m/>
    <x v="1"/>
    <s v="Yes"/>
    <x v="0"/>
    <e v="#N/A"/>
    <s v="Not Open On 12.11"/>
    <x v="1"/>
    <x v="0"/>
    <s v="Not Open On 12.11"/>
    <s v="EitherNewHire or Termed"/>
    <m/>
  </r>
  <r>
    <x v="68"/>
    <n v="21237"/>
    <s v="ARTHUR HARRIS"/>
    <s v="AHARRIS"/>
    <s v="21237"/>
    <n v="7186660114"/>
    <s v="021237"/>
    <d v="2025-07-22T00:00:00"/>
    <s v="PEP BOYS 2633 EAST TREMONT AVE BRONX NY 10461"/>
    <s v="VEHICLE WAS IN BAD CONDITTION AND SQAUTTERS HAVE BEEN LIVING IN THE VEHICLE - STATES BIOHAZARD CLEAN IS NEEDED "/>
    <s v="Tech is refusing van"/>
    <s v="Yes"/>
    <m/>
    <x v="1"/>
    <s v="Yes"/>
    <x v="12"/>
    <s v="Rob &amp; Andrea"/>
    <d v="2025-07-22T00:00:00"/>
    <x v="0"/>
    <x v="1"/>
    <s v="ARTHUR HARRIS"/>
    <d v="2025-07-20T00:00:00"/>
    <m/>
  </r>
  <r>
    <x v="68"/>
    <n v="46407"/>
    <s v="KALEB WILLIAMS"/>
    <m/>
    <s v="46407"/>
    <s v="Not-in-TPMS"/>
    <s v="Not-in-TPMS"/>
    <s v="New Rental"/>
    <m/>
    <s v="Returning from LOA"/>
    <s v="Awaiting Van"/>
    <s v="Yes"/>
    <m/>
    <x v="1"/>
    <s v="Yes"/>
    <x v="0"/>
    <e v="#N/A"/>
    <s v="Not Open On 12.11"/>
    <x v="1"/>
    <x v="0"/>
    <s v="Not Open On 12.11"/>
    <s v="EitherNewHire or Termed"/>
    <m/>
  </r>
  <r>
    <x v="68"/>
    <n v="61191"/>
    <s v="Daniel Crew"/>
    <s v="DCREW"/>
    <s v="61191"/>
    <n v="7207420200"/>
    <s v="061191"/>
    <s v="New Rental"/>
    <s v="Pep Boys 12820 E Mississippi Ave, Aurora, CO 80012"/>
    <s v="CEL ON"/>
    <s v="Repair van"/>
    <s v="Yes"/>
    <m/>
    <x v="1"/>
    <s v="Yes"/>
    <x v="24"/>
    <s v="Carol &amp; Tasha"/>
    <s v="Not Open On 12.11"/>
    <x v="1"/>
    <x v="1"/>
    <s v="Not Open On 12.11"/>
    <d v="2020-09-02T00:00:00"/>
    <m/>
  </r>
  <r>
    <x v="68"/>
    <n v="61376"/>
    <s v="Hung Ha"/>
    <s v="HHA000"/>
    <s v="61376"/>
    <n v="7038430525"/>
    <s v="061376"/>
    <s v="New Rental"/>
    <s v="Pep Boys 7121 LITTLE RIVER TURNPIKE, ANNANDALE, VA 22003"/>
    <s v="CEL ON"/>
    <s v="Repair van"/>
    <s v="Yes"/>
    <m/>
    <x v="1"/>
    <s v="Yes"/>
    <x v="5"/>
    <s v="Monica, Cheryl &amp; Machell"/>
    <d v="2025-12-03T00:00:00"/>
    <x v="1"/>
    <x v="1"/>
    <s v="HUNG HA"/>
    <d v="2022-01-06T00:00:00"/>
    <m/>
  </r>
  <r>
    <x v="68"/>
    <n v="61406"/>
    <s v="Gregory Baldree"/>
    <s v="GBALDRE"/>
    <s v="61406"/>
    <n v="2292620893"/>
    <s v="061406"/>
    <s v="New Rental"/>
    <m/>
    <s v="ENGINE STARTING MAKING A LOUD KNOCKING SOUND"/>
    <s v="Repair van"/>
    <m/>
    <m/>
    <x v="1"/>
    <s v="Yes"/>
    <x v="6"/>
    <s v="Rob &amp; Andrea"/>
    <s v="Not Open On 12.11"/>
    <x v="1"/>
    <x v="1"/>
    <s v="Not Open On 12.11"/>
    <d v="2023-03-16T00:00:00"/>
    <m/>
  </r>
  <r>
    <x v="68"/>
    <n v="61432"/>
    <s v="Adam Behler"/>
    <s v="Abehle"/>
    <s v="61432"/>
    <n v="9165454226"/>
    <s v="061432"/>
    <d v="2025-11-19T00:00:00"/>
    <s v="PEP BOYS 10899 FOLSOM BLVD RANCHO CORDOVA CA 95670"/>
    <s v="Trans failure"/>
    <s v="Tech need new van"/>
    <s v="Yes"/>
    <m/>
    <x v="1"/>
    <s v="Yes"/>
    <x v="10"/>
    <s v="Carol &amp; Tasha"/>
    <d v="2025-11-19T00:00:00"/>
    <x v="0"/>
    <x v="1"/>
    <s v="ADAM BEHLER"/>
    <d v="2001-09-03T00:00:00"/>
    <m/>
  </r>
  <r>
    <x v="68"/>
    <n v="23158"/>
    <s v=" Eli Lindsey"/>
    <s v="ELINDSE"/>
    <s v="23158"/>
    <n v="4709790272"/>
    <s v="023158"/>
    <s v="New Rental"/>
    <s v="PEP BOYS AT 85 MARKETPLACE DRIVE NEWNAN, GA"/>
    <s v=" VEHICLE BRAKES ARE LOCKING UP WHILE DRIVING"/>
    <s v="Repair van"/>
    <s v="Yes"/>
    <m/>
    <x v="1"/>
    <s v="Yes"/>
    <x v="6"/>
    <s v="Rob &amp; Andrea"/>
    <s v="Not Open On 12.11"/>
    <x v="1"/>
    <x v="1"/>
    <s v="Not Open On 12.11"/>
    <d v="2015-02-02T00:00:00"/>
    <m/>
  </r>
  <r>
    <x v="68"/>
    <n v="46977"/>
    <s v="ESPOSITO, ANTHONY"/>
    <s v="AESPOSI"/>
    <s v="46977"/>
    <n v="7576219851"/>
    <s v="046977"/>
    <d v="2025-12-04T00:00:00"/>
    <s v="CASEY AUTO GROUP, 11700 JEFFERSON AVE, NEWPORT NEWS VA 23606"/>
    <s v="NO HEAT ISSUE"/>
    <s v="Repair van"/>
    <s v="Yes"/>
    <m/>
    <x v="1"/>
    <s v="Yes"/>
    <x v="13"/>
    <s v="Rob &amp; Andrea"/>
    <d v="2025-12-04T00:00:00"/>
    <x v="0"/>
    <x v="1"/>
    <s v="ANTHONY ESPOSITO"/>
    <d v="2007-04-09T00:00:00"/>
    <m/>
  </r>
  <r>
    <x v="68"/>
    <n v="36243"/>
    <s v=" HASSELL, PHILLIP"/>
    <s v="PHASSE0"/>
    <s v="36243"/>
    <n v="9108765642"/>
    <s v="037035"/>
    <s v="New Rental"/>
    <s v="BLACKS TIRE SERVICE (National Account) 2007 SKIBO RD FAYETTEVILLE NC 28314"/>
    <s v="No heat"/>
    <s v="Repair van"/>
    <m/>
    <m/>
    <x v="1"/>
    <s v="Yes"/>
    <x v="13"/>
    <s v="Rob &amp; Andrea"/>
    <s v="Not Open On 12.11"/>
    <x v="1"/>
    <x v="1"/>
    <s v="Not Open On 12.11"/>
    <d v="2012-09-24T00:00:00"/>
    <m/>
  </r>
  <r>
    <x v="68"/>
    <n v="46815"/>
    <s v="BROOME, ROBERT"/>
    <s v="RBROOME"/>
    <s v="46815"/>
    <n v="8643401537"/>
    <s v="046634"/>
    <d v="2025-10-20T00:00:00"/>
    <m/>
    <s v="New Hire"/>
    <s v="AWAITING FOR HIS VEHICLE"/>
    <s v="Yes"/>
    <m/>
    <x v="1"/>
    <s v="Yes"/>
    <x v="4"/>
    <s v="Rob &amp; Andrea"/>
    <s v="Not Open On 12.11"/>
    <x v="0"/>
    <x v="1"/>
    <s v="Not Open On 12.11"/>
    <d v="2025-10-05T00:00:00"/>
    <m/>
  </r>
  <r>
    <x v="68"/>
    <n v="61763"/>
    <s v="Robert Kelly"/>
    <s v="RKELLY1"/>
    <s v="61763"/>
    <n v="2698610084"/>
    <s v="061763"/>
    <d v="2025-12-09T00:00:00"/>
    <s v="6780 West Main Street Kalamazoo,Michigan,US 49009"/>
    <s v="No Start. will not jump start"/>
    <s v="Repair van"/>
    <s v="Yes"/>
    <m/>
    <x v="1"/>
    <s v="Yes"/>
    <x v="18"/>
    <s v="Monica, Cheryl &amp; Machell"/>
    <d v="2025-12-09T00:00:00"/>
    <x v="0"/>
    <x v="1"/>
    <s v="ROBERT KELLY"/>
    <d v="2023-02-16T00:00:00"/>
    <m/>
  </r>
  <r>
    <x v="69"/>
    <n v="36201"/>
    <s v="Igmedio Jr. Pedrola"/>
    <s v="PIGMEDI"/>
    <s v="36201"/>
    <n v="4073502602"/>
    <s v="036201"/>
    <s v="New Rental"/>
    <s v="PEP BOYS (National Account) 2708 W. OSCEOLA PARKWAY KISSIMMEE FL 34741"/>
    <s v="Overheating"/>
    <s v="Repair van"/>
    <s v="Yes"/>
    <m/>
    <x v="1"/>
    <s v="Yes"/>
    <x v="9"/>
    <s v="Rob &amp; Andrea"/>
    <s v="Not Open On 12.11"/>
    <x v="1"/>
    <x v="1"/>
    <s v="Not Open On 12.11"/>
    <d v="2008-06-08T00:00:00"/>
    <m/>
  </r>
  <r>
    <x v="69"/>
    <n v="61579"/>
    <s v="Ian Shaeffer"/>
    <m/>
    <s v="61579"/>
    <s v="Not-in-TPMS"/>
    <s v="Not-in-TPMS"/>
    <d v="2025-12-04T00:00:00"/>
    <s v="PEP BOYS 375 QUAKER LANE WEST WARWICK RI 02893"/>
    <s v="NEW HIRE"/>
    <s v="Repair Van"/>
    <s v="Yes"/>
    <m/>
    <x v="1"/>
    <s v="Yes"/>
    <x v="0"/>
    <e v="#N/A"/>
    <s v="Not Open On 12.11"/>
    <x v="0"/>
    <x v="0"/>
    <s v="Not Open On 12.11"/>
    <s v="EitherNewHire or Termed"/>
    <m/>
  </r>
  <r>
    <x v="69"/>
    <n v="23261"/>
    <s v="Mohammad Haris"/>
    <s v="MHARIS"/>
    <s v="23261"/>
    <n v="9165265144"/>
    <s v="023261"/>
    <s v="New Rental"/>
    <m/>
    <s v="New Hire"/>
    <s v="Tech needs a van"/>
    <s v="Yes"/>
    <m/>
    <x v="1"/>
    <s v="Yes"/>
    <x v="10"/>
    <s v="Carol &amp; Tasha"/>
    <s v="Not Open On 12.11"/>
    <x v="1"/>
    <x v="1"/>
    <s v="Not Open On 12.11"/>
    <d v="2018-09-12T00:00:00"/>
    <m/>
  </r>
  <r>
    <x v="69"/>
    <n v="46307"/>
    <s v="VEGA, SERGIO"/>
    <s v="SVEGA3"/>
    <n v="46307"/>
    <n v="8322469133"/>
    <s v="046307"/>
    <s v="New Rental"/>
    <s v="D&amp;D Certified Auto Repair, 705 N WASHINGTON AVE, CLEVELAND, TX 77327"/>
    <s v="No Start Issue"/>
    <s v="Repair"/>
    <s v="Yes"/>
    <m/>
    <x v="1"/>
    <s v="Yes"/>
    <x v="19"/>
    <s v="Carol &amp; Tasha"/>
    <s v="Not Open On 12.11"/>
    <x v="1"/>
    <x v="1"/>
    <s v="Not Open On 12.11"/>
    <d v="2017-12-12T00:00:00"/>
    <m/>
  </r>
  <r>
    <x v="69"/>
    <n v="47013"/>
    <s v="Zachary Arruda"/>
    <s v="ZARRUDA"/>
    <s v="47013"/>
    <n v="5084046668"/>
    <s v="047013"/>
    <s v="New Rental"/>
    <s v="FIRESTONE COMPLETE AUTO CARE, 1689A POST RD, WARWICK RI 02888"/>
    <s v="Brake light out and tires showing cords"/>
    <s v="Repair van"/>
    <s v="Yes"/>
    <m/>
    <x v="1"/>
    <s v="Yes"/>
    <x v="22"/>
    <s v="Rob &amp; Andrea"/>
    <s v="Not Open On 12.11"/>
    <x v="1"/>
    <x v="1"/>
    <s v="Not Open On 12.11"/>
    <d v="2023-12-31T00:00:00"/>
    <m/>
  </r>
  <r>
    <x v="69"/>
    <n v="47086"/>
    <s v="Conrad Fuchs"/>
    <s v="CFUCHS"/>
    <s v="47086"/>
    <n v="5857380613"/>
    <s v="047086"/>
    <s v="New Rental"/>
    <s v="COMPLETE AUTOMOTIVE SOLUTIONS, 12 PIXLEY INDUSTRIAL PKWY, ROCHESTER NY 14624"/>
    <s v="TRANSMISSION ISSUE"/>
    <s v="Repair van"/>
    <s v="Yes"/>
    <m/>
    <x v="1"/>
    <s v="Yes"/>
    <x v="22"/>
    <s v="Rob &amp; Andrea"/>
    <s v="Not Open On 12.11"/>
    <x v="1"/>
    <x v="1"/>
    <s v="Not Open On 12.11"/>
    <d v="2015-09-14T00:00:00"/>
    <m/>
  </r>
  <r>
    <x v="69"/>
    <n v="61784"/>
    <s v="Peter Kantzas"/>
    <s v="PKANTZA"/>
    <s v="61784"/>
    <n v="2039013892"/>
    <s v="036402"/>
    <s v="New Rental"/>
    <s v="PEP BOYS 711 E. FIRST AVENUE ROSELLE NJ 07203"/>
    <s v="Rear Diff issues"/>
    <s v="Repair van"/>
    <s v="Yes"/>
    <m/>
    <x v="1"/>
    <s v="Yes"/>
    <x v="22"/>
    <s v="Rob &amp; Andrea"/>
    <d v="2025-11-05T00:00:00"/>
    <x v="1"/>
    <x v="1"/>
    <s v="PETER KANTZAS"/>
    <d v="2025-09-28T00:00:00"/>
    <m/>
  </r>
  <r>
    <x v="69"/>
    <n v="21851"/>
    <s v="Michael Wright"/>
    <s v="MWRIGH0"/>
    <s v="21851"/>
    <n v="3039610023"/>
    <s v="061193"/>
    <s v="New Rental"/>
    <m/>
    <s v="UNIT HAS NO HEADLIGHT NO HEAT AND NO LICENSE PLATE"/>
    <s v="Repair van"/>
    <s v="Yes"/>
    <m/>
    <x v="1"/>
    <s v="Yes"/>
    <x v="24"/>
    <s v="Carol &amp; Tasha"/>
    <s v="Not Open On 12.11"/>
    <x v="1"/>
    <x v="1"/>
    <s v="Not Open On 12.11"/>
    <d v="2024-09-29T00:00:00"/>
    <m/>
  </r>
  <r>
    <x v="69"/>
    <n v="21720"/>
    <s v="Michael Mitchell "/>
    <s v="MMITCHE"/>
    <s v="21720"/>
    <n v="2605150349"/>
    <s v="021720"/>
    <d v="2025-11-20T00:00:00"/>
    <m/>
    <s v="states sticker on plates expired request"/>
    <s v="Needs registration sent to him / Sending digital Registration to tech (valid until 6/2026), replacement sticker has already been requested. "/>
    <s v="Yes"/>
    <m/>
    <x v="1"/>
    <s v="Yes"/>
    <x v="17"/>
    <s v="Monica, Cheryl &amp; Machell"/>
    <d v="2025-12-01T00:00:00"/>
    <x v="0"/>
    <x v="1"/>
    <s v="MICHAEL MITCHELL"/>
    <d v="2025-09-14T00:00:00"/>
    <m/>
  </r>
  <r>
    <x v="69"/>
    <n v="37218"/>
    <s v="HUSSEIN KHALEGHI"/>
    <s v="HKHALEG"/>
    <s v="37218"/>
    <n v="2149090545"/>
    <s v="037218"/>
    <s v="New Rental"/>
    <s v="PEP BOYS, 928 W SPRNG PKY ST101A, PLANO TX 75023"/>
    <s v="Headlight inop and braking issues"/>
    <s v="Repair van"/>
    <s v="Yes"/>
    <m/>
    <x v="1"/>
    <s v="Yes"/>
    <x v="15"/>
    <s v="Carol &amp; Tasha"/>
    <s v="Not Open On 12.11"/>
    <x v="1"/>
    <x v="1"/>
    <s v="Not Open On 12.11"/>
    <d v="2012-04-17T00:00:00"/>
    <m/>
  </r>
  <r>
    <x v="69"/>
    <n v="37250"/>
    <s v="ARTEZ NORMAN"/>
    <s v="ANORMA0"/>
    <s v="37250"/>
    <n v="8138984079"/>
    <s v="037250"/>
    <s v="New Rental"/>
    <s v="PEP BOYS #136 =10124 N. FLORIDA AVE"/>
    <s v="LIGHTING ISSUES=NO HEADLAMPS NOR TAIL-LIGHTS,"/>
    <s v="Repair van"/>
    <s v="Yes"/>
    <m/>
    <x v="1"/>
    <s v="Yes"/>
    <x v="9"/>
    <s v="Rob &amp; Andrea"/>
    <s v="Not Open On 12.11"/>
    <x v="1"/>
    <x v="1"/>
    <s v="Not Open On 12.11"/>
    <d v="2023-10-15T00:00:00"/>
    <m/>
  </r>
  <r>
    <x v="69"/>
    <n v="6401"/>
    <s v="MICHAEL SCANLAN "/>
    <s v="MSCANLA"/>
    <s v="6401"/>
    <s v="Not-in-TPMS"/>
    <s v="Not-in-TPMS"/>
    <s v="New Rental"/>
    <s v="BEST ONE FLEET SERVICE, 200 TOBACCO RD, BOWLING GREEN KY 42101"/>
    <s v="Brakes are sticking, suspension issues"/>
    <s v="Repair van"/>
    <s v="Yes"/>
    <m/>
    <x v="1"/>
    <s v="Yes"/>
    <x v="0"/>
    <e v="#N/A"/>
    <s v="Not Open On 12.11"/>
    <x v="1"/>
    <x v="0"/>
    <s v="Not Open On 12.11"/>
    <s v="EitherNewHire or Termed"/>
    <m/>
  </r>
  <r>
    <x v="69"/>
    <n v="23796"/>
    <s v="CHARLES DUNCAN"/>
    <s v="CDUNCA3"/>
    <s v="23796"/>
    <n v="2532316354"/>
    <s v="023796"/>
    <s v="New Rental"/>
    <s v="PEP BOYS, 12228 MERIDIAN E, PUYALLUP WA 98373"/>
    <s v="Excessive oil leak"/>
    <s v="Repair van"/>
    <s v="Yes"/>
    <m/>
    <x v="1"/>
    <s v="Yes"/>
    <x v="20"/>
    <s v="Carol &amp; Tasha"/>
    <s v="Not Open On 12.11"/>
    <x v="1"/>
    <x v="1"/>
    <s v="Not Open On 12.11"/>
    <d v="2018-09-26T00:00:00"/>
    <m/>
  </r>
  <r>
    <x v="69"/>
    <n v="47374"/>
    <s v="TRAN, HAI"/>
    <s v="HTRAN"/>
    <s v="47374"/>
    <n v="7039530251"/>
    <s v="047374"/>
    <d v="2025-09-24T00:00:00"/>
    <s v="BOMNIN CHEVROLET MANASSAS, 8000 SUDLEY RD, MANASSAS VA 20109"/>
    <s v="VEHICLE IS JUMPING AND SHIFTING CORRECTLY AFTER PICKUP"/>
    <s v="Repair van"/>
    <s v="Yes"/>
    <m/>
    <x v="1"/>
    <s v="Yes"/>
    <x v="5"/>
    <s v="Monica, Cheryl &amp; Machell"/>
    <d v="2025-09-25T00:00:00"/>
    <x v="0"/>
    <x v="1"/>
    <s v="HAI TRAN"/>
    <d v="2022-03-02T00:00:00"/>
    <m/>
  </r>
  <r>
    <x v="70"/>
    <n v="36966"/>
    <s v="CHRIS BENDER"/>
    <m/>
    <s v="36966"/>
    <s v="Not-in-TPMS"/>
    <s v="Not-in-TPMS"/>
    <s v="New Rental"/>
    <s v="DOBBS TIRE &amp; AUTO, 17146 CHESTERFIELD AIRPORT RD, CHESTERFIELD MO 63005"/>
    <s v="Leaking from Oil pan"/>
    <s v="Repair Van   "/>
    <m/>
    <m/>
    <x v="1"/>
    <s v="Yes"/>
    <x v="0"/>
    <e v="#N/A"/>
    <s v="Not Open On 12.11"/>
    <x v="1"/>
    <x v="0"/>
    <s v="Not Open On 12.11"/>
    <s v="EitherNewHire or Termed"/>
    <m/>
  </r>
  <r>
    <x v="71"/>
    <n v="23598"/>
    <s v="James Shaub"/>
    <m/>
    <s v="23598"/>
    <s v="Not-in-TPMS"/>
    <s v="Not-in-TPMS"/>
    <s v="New Rental"/>
    <s v="GERBER COLLISION, 3912 YOUNGSTOWN ROAD, WARREN OH 44484"/>
    <s v="Accident claim"/>
    <s v="Repair van"/>
    <m/>
    <m/>
    <x v="1"/>
    <s v="Yes"/>
    <x v="0"/>
    <e v="#N/A"/>
    <s v="Not Open On 12.11"/>
    <x v="1"/>
    <x v="0"/>
    <s v="Not Open On 12.11"/>
    <s v="EitherNewHire or Termed"/>
    <m/>
  </r>
  <r>
    <x v="71"/>
    <n v="46726"/>
    <s v="Brian Hover"/>
    <m/>
    <s v="46726"/>
    <s v="Not-in-TPMS"/>
    <s v="Not-in-TPMS"/>
    <s v="New Rental"/>
    <s v="301 RT 37 E TOMS RIVER NJ 08753"/>
    <s v="Power Steering inop"/>
    <s v="Repair van"/>
    <m/>
    <m/>
    <x v="1"/>
    <s v="Yes"/>
    <x v="0"/>
    <e v="#N/A"/>
    <s v="Not Open On 12.11"/>
    <x v="1"/>
    <x v="0"/>
    <s v="Not Open On 12.11"/>
    <s v="EitherNewHire or Termed"/>
    <m/>
  </r>
  <r>
    <x v="71"/>
    <n v="36366"/>
    <s v="Michael Angelo "/>
    <s v="MANGELO"/>
    <s v="36366"/>
    <n v="2038872043"/>
    <s v="036366"/>
    <d v="2025-12-15T00:00:00"/>
    <s v="PEP BOYS 145 BOSTON POST RD ORANGE CT 06477"/>
    <s v="No heat"/>
    <s v="Repair van"/>
    <s v="Yes"/>
    <m/>
    <x v="1"/>
    <s v="Yes"/>
    <x v="22"/>
    <s v="Rob &amp; Andrea"/>
    <d v="2025-12-02T00:00:00"/>
    <x v="0"/>
    <x v="0"/>
    <s v="MICHAEL ANGELO"/>
    <d v="2025-10-26T00:00:00"/>
    <m/>
  </r>
  <r>
    <x v="71"/>
    <n v="46708"/>
    <s v="ROWLS, JAYSHAWN"/>
    <s v="JROWLS"/>
    <s v="46708"/>
    <n v="2569623009"/>
    <s v="046708"/>
    <d v="2025-11-24T00:00:00"/>
    <s v="LANDERS/MCLARTY CHEVROLET, 4930 UNIVERSITY DRIVE, HUNTSVILLE AL 35816"/>
    <s v="No Start"/>
    <s v="Repair van - @rob anderson - what is taking so long to repair this van??  van was moved to  a dealership on 11/17  waiting for diag "/>
    <s v="Yes"/>
    <m/>
    <x v="1"/>
    <s v="Yes"/>
    <x v="6"/>
    <s v="Rob &amp; Andrea"/>
    <d v="2025-11-04T00:00:00"/>
    <x v="0"/>
    <x v="1"/>
    <s v="JAYSHAWN ROWLS"/>
    <d v="2025-10-12T00:00:00"/>
    <m/>
  </r>
  <r>
    <x v="71"/>
    <n v="46144"/>
    <s v="TACUMA DEANS"/>
    <m/>
    <s v="46144"/>
    <s v="Not-in-TPMS"/>
    <s v="Not-in-TPMS"/>
    <s v="New Rental"/>
    <s v="PEP BOYS, 2604 N ELSTON AVE, CHICAGO IL 60647"/>
    <s v="No heat"/>
    <s v="Repair van"/>
    <m/>
    <m/>
    <x v="1"/>
    <s v="Yes"/>
    <x v="0"/>
    <e v="#N/A"/>
    <s v="Not Open On 12.11"/>
    <x v="1"/>
    <x v="0"/>
    <s v="Not Open On 12.11"/>
    <s v="EitherNewHire or Termed"/>
    <m/>
  </r>
  <r>
    <x v="71"/>
    <n v="21557"/>
    <s v="JAMES CHISOLM"/>
    <m/>
    <s v="21557"/>
    <s v="Not-in-TPMS"/>
    <s v="Not-in-TPMS"/>
    <s v="New Rental"/>
    <s v="NELSON HALL CHEVROLET, P.O. BOX 311, 1811 S. FRONTAGE RD., MERIDIAN MS 39302"/>
    <s v="Engine stalling"/>
    <s v="Repair van"/>
    <m/>
    <m/>
    <x v="1"/>
    <s v="Yes"/>
    <x v="0"/>
    <e v="#N/A"/>
    <s v="Not Open On 12.11"/>
    <x v="1"/>
    <x v="0"/>
    <s v="Not Open On 12.11"/>
    <s v="EitherNewHire or Termed"/>
    <m/>
  </r>
  <r>
    <x v="71"/>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71"/>
    <n v="61865"/>
    <s v="ERIK PALMER"/>
    <m/>
    <s v="61865"/>
    <s v="Not-in-TPMS"/>
    <s v="Not-in-TPMS"/>
    <s v="New Rental"/>
    <s v="RODEO FORD, INC, 13680 W TEST DR, GOODYEAR AZ 853382612"/>
    <s v="Running rough"/>
    <s v="Repair van"/>
    <m/>
    <m/>
    <x v="3"/>
    <s v="Yes"/>
    <x v="0"/>
    <e v="#N/A"/>
    <s v="Not Open On 12.11"/>
    <x v="1"/>
    <x v="0"/>
    <s v="Not Open On 12.11"/>
    <s v="EitherNewHire or Termed"/>
    <m/>
  </r>
  <r>
    <x v="71"/>
    <n v="61360"/>
    <s v="HOWELL, DWAYNE"/>
    <s v="DHOWEL5"/>
    <s v="61360"/>
    <n v="4042473033"/>
    <s v="061360"/>
    <d v="2025-12-09T00:00:00"/>
    <m/>
    <s v="VEHICLE HAS TRANSMISSION ISSUES &amp; REPAIRS WERE DECLINED."/>
    <s v="changed to 7 days "/>
    <s v="Yes"/>
    <m/>
    <x v="1"/>
    <s v="Yes"/>
    <x v="6"/>
    <s v="Rob &amp; Andrea"/>
    <d v="2025-12-08T00:00:00"/>
    <x v="0"/>
    <x v="1"/>
    <s v="DWAYNE HOWELL"/>
    <d v="1981-06-29T00:00:00"/>
    <m/>
  </r>
  <r>
    <x v="71"/>
    <n v="46726"/>
    <s v="Victor Hawkins"/>
    <s v="VHAWKI3"/>
    <s v="46726"/>
    <n v="9034909052"/>
    <s v="046276"/>
    <s v="New Rental"/>
    <s v="PEP BOYS 2317 N. GALLOWAY BLVD MESQUITE TX. 75150"/>
    <m/>
    <m/>
    <m/>
    <m/>
    <x v="1"/>
    <s v="Yes"/>
    <x v="15"/>
    <s v="Carol &amp; Tasha"/>
    <d v="2025-12-01T00:00:00"/>
    <x v="1"/>
    <x v="1"/>
    <s v="VICTOR HAWKINS"/>
    <d v="2012-09-10T00:00:00"/>
    <m/>
  </r>
  <r>
    <x v="71"/>
    <n v="46502"/>
    <s v="FAKHRI, SAYED FAROZ"/>
    <s v="SFAKHRI"/>
    <s v="46502"/>
    <n v="3018935023"/>
    <s v="046502"/>
    <d v="2025-11-18T00:00:00"/>
    <s v="WARRENTON TIRE + AUTO 19 BROADVIEW AVE WARRENTON VA 20186"/>
    <s v="NO START CONDITION, CRANKS BUT WON'T START. INTERMITTENT GRINDING NOISE THAT ALSO IS ACCOMPANIED BY FLASHING CEL. BOTH FRONT TIRES LOOSING AIR."/>
    <s v="Repair van"/>
    <s v="Yes"/>
    <m/>
    <x v="1"/>
    <s v="Yes"/>
    <x v="5"/>
    <s v="Monica, Cheryl &amp; Machell"/>
    <d v="2025-11-18T00:00:00"/>
    <x v="0"/>
    <x v="1"/>
    <s v="SAYED FAROZ FAKHRI"/>
    <d v="2021-08-19T00:00:00"/>
    <m/>
  </r>
  <r>
    <x v="71"/>
    <n v="61784"/>
    <s v="JONATHAN SANGER"/>
    <m/>
    <s v="61784"/>
    <s v="Not-in-TPMS"/>
    <s v="Not-in-TPMS"/>
    <s v="New Rental"/>
    <s v="PEP BOYS 711 E. FIRST AVENUE ROSELLE NJ 07203"/>
    <s v="New hire"/>
    <s v="Tech waiting for Van"/>
    <m/>
    <m/>
    <x v="1"/>
    <s v="Yes"/>
    <x v="0"/>
    <e v="#N/A"/>
    <s v="Not Open On 12.11"/>
    <x v="1"/>
    <x v="0"/>
    <s v="Not Open On 12.11"/>
    <s v="EitherNewHire or Termed"/>
    <m/>
  </r>
  <r>
    <x v="71"/>
    <n v="37344"/>
    <s v="SADE LANGSTON"/>
    <s v="Slangst"/>
    <s v="37344"/>
    <n v="7737900839"/>
    <s v="037344"/>
    <s v="New Rental"/>
    <s v="1314 W Grand ave Chicago IL"/>
    <s v="Oil leak"/>
    <s v="Repair van"/>
    <m/>
    <m/>
    <x v="1"/>
    <s v="Yes"/>
    <x v="1"/>
    <s v="Monica, Cheryl &amp; Machell"/>
    <s v="Not Open On 12.11"/>
    <x v="1"/>
    <x v="1"/>
    <s v="Not Open On 12.11"/>
    <d v="2023-10-01T00:00:00"/>
    <m/>
  </r>
  <r>
    <x v="71"/>
    <n v="24042"/>
    <s v="RAY MCQUILLAN"/>
    <s v="RMCQUI"/>
    <s v="24042"/>
    <n v="7023448310"/>
    <s v="023740"/>
    <s v="New Rental"/>
    <s v="FIX &amp; GO AUTO REPAIR, 4425 E COLTON AVE #104, LAS VEGAS NV 89115"/>
    <s v="CEL on loss of power"/>
    <s v="Repair van"/>
    <m/>
    <m/>
    <x v="1"/>
    <s v="Yes"/>
    <x v="14"/>
    <s v="Carol &amp; Tasha"/>
    <s v="Not Open On 12.11"/>
    <x v="1"/>
    <x v="1"/>
    <s v="Not Open On 12.11"/>
    <d v="1988-11-09T00:00:00"/>
    <m/>
  </r>
  <r>
    <x v="71"/>
    <n v="46071"/>
    <s v="CERVANTES, RAUL"/>
    <s v="RCERVAN"/>
    <s v="46071"/>
    <n v="4157400264"/>
    <s v="046071"/>
    <s v="New Rental"/>
    <s v=" 920 E COOLEY AVE, SAN BERNARDINO, CA 92408"/>
    <s v="NEW HIRE"/>
    <s v="Needs van "/>
    <s v="Yes"/>
    <m/>
    <x v="1"/>
    <s v="Yes"/>
    <x v="10"/>
    <s v="Carol &amp; Tasha"/>
    <s v="Not Open On 12.11"/>
    <x v="1"/>
    <x v="0"/>
    <s v="Not Open On 12.11"/>
    <d v="2025-11-23T00:00:00"/>
    <m/>
  </r>
  <r>
    <x v="71"/>
    <n v="47315"/>
    <s v="MCKNIGHT, DANIEL"/>
    <s v="DMCKNIG"/>
    <s v="47315"/>
    <n v="4178341635"/>
    <s v="047315"/>
    <d v="2025-12-09T00:00:00"/>
    <s v="BILL ROBERTS CHEV. INC., 301 WEST BROADWAY, P.O. BOX 120, BOLIVAR MO 656130120"/>
    <s v="TRANSMISSION ISSUE"/>
    <s v="Repair van"/>
    <s v="Yes"/>
    <m/>
    <x v="1"/>
    <s v="Yes"/>
    <x v="8"/>
    <s v="Rob &amp; Andrea"/>
    <s v="Not Open On 12.11"/>
    <x v="0"/>
    <x v="1"/>
    <s v="Not Open On 12.11"/>
    <d v="1988-08-18T00:00:00"/>
    <m/>
  </r>
  <r>
    <x v="71"/>
    <n v="61101"/>
    <s v="SAMAR AHMADY"/>
    <s v="SAHMADY"/>
    <s v="61101"/>
    <n v="2199001487"/>
    <n v="0"/>
    <s v="New Rental"/>
    <s v="WEBB FORD INC, 9809 INDIANAPOLIS BLVD, HIGHLAND IN 46322"/>
    <s v="Brake issue and keys needed for cargo"/>
    <s v="Repair van"/>
    <m/>
    <m/>
    <x v="1"/>
    <s v="Yes"/>
    <x v="1"/>
    <s v="Monica, Cheryl &amp; Machell"/>
    <s v="Not Open On 12.11"/>
    <x v="1"/>
    <x v="0"/>
    <s v="Not Open On 12.11"/>
    <d v="2025-11-23T00:00:00"/>
    <m/>
  </r>
  <r>
    <x v="71"/>
    <n v="61275"/>
    <s v="TAYLOR CARLTON"/>
    <s v="TCARLTO"/>
    <s v="61275"/>
    <n v="5035190109"/>
    <s v="061275"/>
    <s v="New Rental"/>
    <s v="COURTESY FORD, 1313 NE 122ND AVE, PORTLAND OR 97294"/>
    <s v="Brakes Grinding"/>
    <s v="Repair van"/>
    <m/>
    <m/>
    <x v="1"/>
    <s v="Yes"/>
    <x v="20"/>
    <s v="Carol &amp; Tasha"/>
    <s v="Not Open On 12.11"/>
    <x v="1"/>
    <x v="1"/>
    <s v="Not Open On 12.11"/>
    <d v="2025-09-07T00:00:00"/>
    <m/>
  </r>
  <r>
    <x v="71"/>
    <n v="22360"/>
    <s v="Robert Paholke"/>
    <s v="RPAHOLK"/>
    <s v="22360"/>
    <n v="7089792261"/>
    <s v="022360"/>
    <s v="New Rental"/>
    <s v="PHILLIPS CHEVROLET OF LANSING,, 17730 S TORRENCE AVE, LANSING IL 60438"/>
    <m/>
    <s v="Repair van"/>
    <m/>
    <m/>
    <x v="1"/>
    <s v="Yes"/>
    <x v="1"/>
    <s v="Monica, Cheryl &amp; Machell"/>
    <s v="Not Open On 12.11"/>
    <x v="1"/>
    <x v="1"/>
    <s v="Not Open On 12.11"/>
    <d v="2024-05-12T00:00:00"/>
    <m/>
  </r>
  <r>
    <x v="71"/>
    <n v="36237"/>
    <s v="Mark Kruger"/>
    <s v="MKRUGER"/>
    <s v="36237"/>
    <n v="5189611575"/>
    <s v="036237"/>
    <s v="New Rental"/>
    <s v="MONRO MUFFLER/BRAKE INC., 303 COMRIE AVE, JOHNSTOWN NY 12095"/>
    <s v="OVER HEATING/ NEW YORK STATE INSPECTION"/>
    <s v="Repair van"/>
    <m/>
    <m/>
    <x v="1"/>
    <s v="Yes"/>
    <x v="22"/>
    <s v="Rob &amp; Andrea"/>
    <d v="2025-11-15T00:00:00"/>
    <x v="1"/>
    <x v="0"/>
    <s v="MARK KRUGER"/>
    <d v="2025-11-02T00:00:00"/>
    <m/>
  </r>
  <r>
    <x v="71"/>
    <n v="23931"/>
    <s v="Ryan Hobbs"/>
    <s v="RHOBBS2"/>
    <s v="23931"/>
    <n v="7656399092"/>
    <s v="023931"/>
    <s v="New Rental"/>
    <s v="Midas  "/>
    <s v="POWER STEERING PUMP WHINNING"/>
    <m/>
    <m/>
    <m/>
    <x v="1"/>
    <s v="Yes"/>
    <x v="17"/>
    <s v="Monica, Cheryl &amp; Machell"/>
    <s v="Not Open On 12.11"/>
    <x v="1"/>
    <x v="1"/>
    <s v="Not Open On 12.11"/>
    <d v="2015-05-11T00:00:00"/>
    <m/>
  </r>
  <r>
    <x v="71"/>
    <n v="61460"/>
    <s v="GROVES, JAMES"/>
    <s v="JGROV12"/>
    <s v="61460"/>
    <n v="3017925932"/>
    <s v="061460"/>
    <s v="New Rental"/>
    <s v="MYERS AUTO SERVICE, INC., 11710 PIKA DR, WALDORF MD 20602"/>
    <s v="NO START ISSUE AND BRAKES SMELL WHEN BRAKING."/>
    <s v="Repair van"/>
    <s v="Yes"/>
    <m/>
    <x v="1"/>
    <s v="Yes"/>
    <x v="5"/>
    <s v="Monica, Cheryl &amp; Machell"/>
    <s v="Not Open On 12.11"/>
    <x v="1"/>
    <x v="1"/>
    <s v="Not Open On 12.11"/>
    <d v="2011-02-14T00:00:00"/>
    <m/>
  </r>
  <r>
    <x v="71"/>
    <n v="61823"/>
    <s v="PAREDES, MICHAEL"/>
    <s v="MPAREDE"/>
    <s v="61823"/>
    <n v="4083121186"/>
    <s v="061823"/>
    <d v="2025-11-08T00:00:00"/>
    <s v="MIDAS #1316, 231 JOHN ST, SALINAS CA 93901"/>
    <s v="Oil Leak Issue "/>
    <s v="Repair van"/>
    <s v="Yes"/>
    <m/>
    <x v="1"/>
    <s v="Yes"/>
    <x v="14"/>
    <s v="Carol &amp; Tasha"/>
    <d v="2025-11-05T00:00:00"/>
    <x v="0"/>
    <x v="1"/>
    <s v="MICHAEL PAREDES"/>
    <d v="1989-05-30T00:00:00"/>
    <m/>
  </r>
  <r>
    <x v="71"/>
    <n v="36386"/>
    <s v="V-Dal Tuiofu"/>
    <s v="VTUIOFU"/>
    <s v="36386"/>
    <s v="Not-in-TPMS"/>
    <s v="Not-in-TPMS"/>
    <s v="New Rental"/>
    <s v="1246 N Main St, Providence, RI 02904"/>
    <s v="CHECK ENGINE LIGHT ON WITH MISSFIRE "/>
    <s v="Repair van"/>
    <s v="Yes"/>
    <s v="Yes"/>
    <x v="1"/>
    <s v="Yes"/>
    <x v="22"/>
    <s v="Rob &amp; Andrea"/>
    <d v="2025-12-10T00:00:00"/>
    <x v="1"/>
    <x v="0"/>
    <s v="V-DAL TUIOFU"/>
    <d v="2025-10-26T00:00:00"/>
    <m/>
  </r>
  <r>
    <x v="71"/>
    <n v="61331"/>
    <s v="SAYED FAWA HAKIMZAD"/>
    <s v="SHAKIMZ"/>
    <s v="61331"/>
    <n v="9255457069"/>
    <s v="061331"/>
    <s v="New Rental"/>
    <s v="CARPOOL AUTO REPAIR AND TRANSM, 22328 MISSION BLVD, HAYWARD CA 94541"/>
    <s v="SIDE DOOR WILL NOT CLOSE REMAINS OPEN"/>
    <s v="Repair van"/>
    <m/>
    <m/>
    <x v="1"/>
    <s v="Yes"/>
    <x v="10"/>
    <s v="Carol &amp; Tasha"/>
    <s v="Not Open On 12.11"/>
    <x v="1"/>
    <x v="1"/>
    <s v="Not Open On 12.11"/>
    <d v="2025-09-28T00:00:00"/>
    <m/>
  </r>
  <r>
    <x v="72"/>
    <n v="23875"/>
    <s v="CHAD JONES"/>
    <s v="CJONES1"/>
    <s v="23875"/>
    <n v="8158142916"/>
    <s v="023875"/>
    <d v="2025-12-17T00:00:00"/>
    <s v="Pep Boys 1824 W Jefferson St, Joliet, IL 60435"/>
    <s v="Steering issue"/>
    <s v="Repair van"/>
    <m/>
    <m/>
    <x v="1"/>
    <s v="Yes"/>
    <x v="1"/>
    <s v="Monica, Cheryl &amp; Machell"/>
    <s v="Not Open On 12.11"/>
    <x v="0"/>
    <x v="1"/>
    <s v="Not Open On 12.11"/>
    <d v="2025-09-21T00:00:00"/>
    <m/>
  </r>
  <r>
    <x v="72"/>
    <n v="36040"/>
    <s v="PEAKE, ELISHA"/>
    <s v="EPEAKE"/>
    <s v="36040"/>
    <n v="2406430072"/>
    <s v="036040"/>
    <d v="2025-11-25T00:00:00"/>
    <s v="PEP BOYS 6825 ANNAPOLIS RD LANDOVER HILLS MD 20784"/>
    <s v="ABS issues"/>
    <s v="Rental Extension Request / VECH HAS NOT BEEN DIAG'D YET."/>
    <s v="Yes"/>
    <m/>
    <x v="1"/>
    <s v="Yes"/>
    <x v="5"/>
    <s v="Monica, Cheryl &amp; Machell"/>
    <d v="2025-11-10T00:00:00"/>
    <x v="0"/>
    <x v="1"/>
    <s v="ELISHA PEAKE"/>
    <d v="2025-09-14T00:00:00"/>
    <m/>
  </r>
  <r>
    <x v="72"/>
    <n v="46977"/>
    <s v="ESPOSITO, ANTHONY"/>
    <s v="AESPOSI"/>
    <s v="46977"/>
    <n v="7576219851"/>
    <s v="046977"/>
    <d v="2025-12-04T00:00:00"/>
    <s v="CASEY AUTO GROUP, 11700 JEFFERSON AVE, NEWPORT NEWS VA 23606"/>
    <s v="NO HEAT ISSUE"/>
    <s v="Repair van"/>
    <s v="Yes"/>
    <m/>
    <x v="1"/>
    <s v="Yes"/>
    <x v="13"/>
    <s v="Rob &amp; Andrea"/>
    <d v="2025-12-04T00:00:00"/>
    <x v="0"/>
    <x v="1"/>
    <s v="ANTHONY ESPOSITO"/>
    <d v="2007-04-09T00:00:00"/>
    <m/>
  </r>
  <r>
    <x v="72"/>
    <n v="47363"/>
    <s v="James Rochon"/>
    <s v="JROCHON"/>
    <s v="47363"/>
    <n v="5722730365"/>
    <s v="047363"/>
    <s v="New Rental"/>
    <s v="PEP BOYS, 7401 NW EXPY, OKLAHOMA CITY OK 73132"/>
    <s v="Service charging system error messgae "/>
    <s v="New Rental"/>
    <s v="Yes"/>
    <m/>
    <x v="1"/>
    <s v="Yes"/>
    <x v="8"/>
    <s v="Rob &amp; Andrea"/>
    <s v="Not Open On 12.11"/>
    <x v="1"/>
    <x v="1"/>
    <s v="Not Open On 12.11"/>
    <d v="2025-03-09T00:00:00"/>
    <m/>
  </r>
  <r>
    <x v="72"/>
    <n v="21402"/>
    <s v="Mohammad Sahibzada"/>
    <s v="MSAHIBZ"/>
    <s v="21402"/>
    <n v="7032964501"/>
    <s v="021402"/>
    <s v="New Rental"/>
    <s v="Pep Boys 7812 RICHMOND HWY ALEXANDRIA VA 22306"/>
    <m/>
    <m/>
    <m/>
    <m/>
    <x v="3"/>
    <s v="Yes"/>
    <x v="5"/>
    <s v="Monica, Cheryl &amp; Machell"/>
    <s v="Not Open On 12.11"/>
    <x v="1"/>
    <x v="1"/>
    <s v="Not Open On 12.11"/>
    <d v="2025-09-14T00:00:00"/>
    <m/>
  </r>
  <r>
    <x v="72"/>
    <n v="47073"/>
    <s v="Joel Bidwell "/>
    <s v="JBIDWEL"/>
    <s v="47073"/>
    <n v="3159804912"/>
    <s v="047073"/>
    <d v="2025-11-25T00:00:00"/>
    <s v="301 FACTORY AVE, SYRACUSE, NY 13208"/>
    <s v="DOOR HINGE BROKEN"/>
    <s v="Repair Van"/>
    <s v="Yes"/>
    <m/>
    <x v="1"/>
    <s v="Yes"/>
    <x v="22"/>
    <s v="Rob &amp; Andrea"/>
    <s v="Not Open On 12.11"/>
    <x v="0"/>
    <x v="1"/>
    <s v="Not Open On 12.11"/>
    <d v="2024-02-11T00:00:00"/>
    <m/>
  </r>
  <r>
    <x v="72"/>
    <n v="23087"/>
    <s v="SCOTT, DEJON"/>
    <s v="DSCOTT0"/>
    <s v="23087"/>
    <n v="7169360121"/>
    <s v="023087"/>
    <m/>
    <m/>
    <m/>
    <m/>
    <m/>
    <m/>
    <x v="3"/>
    <s v="Yes"/>
    <x v="22"/>
    <s v="Rob &amp; Andrea"/>
    <s v="Not Open On 12.11"/>
    <x v="0"/>
    <x v="0"/>
    <s v="Not Open On 12.11"/>
    <d v="2025-10-26T00:00:00"/>
    <m/>
  </r>
  <r>
    <x v="72"/>
    <n v="46848"/>
    <s v="PATRICK THOMPSON"/>
    <s v="PTHOMP2"/>
    <s v="46848"/>
    <s v="Not-in-TPMS"/>
    <s v="Not-in-TPMS"/>
    <m/>
    <m/>
    <m/>
    <m/>
    <m/>
    <m/>
    <x v="1"/>
    <s v="Yes"/>
    <x v="0"/>
    <e v="#N/A"/>
    <s v="Not Open On 12.11"/>
    <x v="0"/>
    <x v="0"/>
    <s v="Not Open On 12.11"/>
    <s v="EitherNewHire or Termed"/>
    <m/>
  </r>
  <r>
    <x v="72"/>
    <n v="61615"/>
    <s v="Daniel Phelps"/>
    <s v="DPHELP"/>
    <s v="61615"/>
    <n v="5205612521"/>
    <s v="061615"/>
    <m/>
    <m/>
    <m/>
    <m/>
    <m/>
    <m/>
    <x v="3"/>
    <s v="Yes"/>
    <x v="23"/>
    <s v="Carol &amp; Tasha"/>
    <s v="Not Open On 12.11"/>
    <x v="0"/>
    <x v="1"/>
    <s v="Not Open On 12.11"/>
    <d v="1997-10-13T00:00:00"/>
    <m/>
  </r>
  <r>
    <x v="72"/>
    <n v="37055"/>
    <s v="FLETCHER, JASON"/>
    <s v="JFLETCH"/>
    <s v="37055"/>
    <n v="3213013550"/>
    <s v="037055"/>
    <d v="2025-12-05T00:00:00"/>
    <s v="PEP BOYS, 1090 N COURTENAY PKWY, MERRITT ISLAND FL 32953"/>
    <s v="Right rear brake is making noise"/>
    <s v="Repair Van"/>
    <s v="Yes"/>
    <m/>
    <x v="1"/>
    <s v="Yes"/>
    <x v="9"/>
    <s v="Rob &amp; Andrea"/>
    <d v="2025-11-26T00:00:00"/>
    <x v="0"/>
    <x v="1"/>
    <s v="JASON FLETCHER"/>
    <d v="1983-04-20T00:00:00"/>
    <m/>
  </r>
  <r>
    <x v="72"/>
    <n v="36845"/>
    <s v="DICKSON, JONATHON"/>
    <s v="JDICKSO"/>
    <s v="36845"/>
    <n v="2089482947"/>
    <s v="036845"/>
    <s v="New Rental"/>
    <s v="1515 MAIN ST, LEWISTON, ID 83501"/>
    <s v="THE UNIT IS VERY LOUD/ SOUNDS LIKE A DIESEL/ DRIVER REAR BLINKER HANGING/ ROUGH IDLE/ OIL DROPPING/ DOESN'T KNWO HOW MUCH OIL PRESSURE HE ACTUALLY HAS IN THE UNIT-"/>
    <s v="Repair Van"/>
    <s v="Yes"/>
    <s v="Yes"/>
    <x v="1"/>
    <s v="Yes"/>
    <x v="20"/>
    <s v="Carol &amp; Tasha"/>
    <s v="Not Open On 12.11"/>
    <x v="1"/>
    <x v="1"/>
    <s v="Not Open On 12.11"/>
    <d v="2024-05-12T00:00:00"/>
    <m/>
  </r>
  <r>
    <x v="72"/>
    <n v="23474"/>
    <s v="Austin Stclair"/>
    <s v="ASTCLAI"/>
    <s v="23474"/>
    <n v="3348613153"/>
    <s v="023474"/>
    <s v="New Rental"/>
    <s v="PEP BOYS, 2769 ZELDA RD, MONTGOMERY AL 36106"/>
    <m/>
    <m/>
    <m/>
    <m/>
    <x v="1"/>
    <s v="Yes"/>
    <x v="6"/>
    <s v="Rob &amp; Andrea"/>
    <d v="2025-12-05T00:00:00"/>
    <x v="1"/>
    <x v="1"/>
    <s v="AUSTIN STCLAIR"/>
    <d v="2025-08-31T00:00:00"/>
    <m/>
  </r>
  <r>
    <x v="73"/>
    <n v="46863"/>
    <s v="Anthony Arnold"/>
    <s v="AARNOLD"/>
    <s v="46863"/>
    <n v="2608042842"/>
    <s v="046863"/>
    <s v="New Rental"/>
    <s v="5005 Illinois Rd, Fort Wayne, IN 46804"/>
    <s v="HEATER CORE IS LEAKING"/>
    <s v="Repair Van"/>
    <m/>
    <m/>
    <x v="1"/>
    <s v="Yes"/>
    <x v="17"/>
    <s v="Monica, Cheryl &amp; Machell"/>
    <d v="2025-12-01T00:00:00"/>
    <x v="1"/>
    <x v="1"/>
    <s v="ANTHONY ARNOLD"/>
    <d v="2025-10-05T00:00:00"/>
    <m/>
  </r>
  <r>
    <x v="73"/>
    <n v="23225"/>
    <s v="SEVREY, JOSHUA"/>
    <s v="JSEVR02"/>
    <s v="23225"/>
    <n v="5175255496"/>
    <s v="023225"/>
    <d v="2025-12-10T00:00:00"/>
    <s v="TRIPP'S COLLISION, 2999 W MICHIGAN AVE, JACKSON MI 49202"/>
    <s v="OIL COOLER LINE DAMAGED"/>
    <s v="Repair van"/>
    <s v="Yes"/>
    <m/>
    <x v="1"/>
    <s v="Yes"/>
    <x v="18"/>
    <s v="Monica, Cheryl &amp; Machell"/>
    <d v="2025-11-13T00:00:00"/>
    <x v="0"/>
    <x v="1"/>
    <s v="JOSHUA SEVREY"/>
    <d v="2006-05-30T00:00:00"/>
    <m/>
  </r>
  <r>
    <x v="73"/>
    <n v="61745"/>
    <s v="AYALA MERCADO, ROBERTO"/>
    <s v="RAYALAM"/>
    <s v="61745"/>
    <n v="3528093231"/>
    <s v="061745"/>
    <s v="New Rental"/>
    <s v=" 2035 SW COLLEGE AVE, OCALA, FL, 34474"/>
    <s v="No brakes"/>
    <s v="Repair van"/>
    <m/>
    <m/>
    <x v="1"/>
    <s v="Yes"/>
    <x v="9"/>
    <s v="Rob &amp; Andrea"/>
    <d v="2025-11-07T00:00:00"/>
    <x v="1"/>
    <x v="1"/>
    <s v="ROBERTO AYALA MERCADO"/>
    <d v="2025-07-06T00:00:00"/>
    <m/>
  </r>
  <r>
    <x v="73"/>
    <n v="46153"/>
    <s v="SCHMIDT, WILLIAM"/>
    <s v="WSCHMI0"/>
    <s v="46153"/>
    <n v="8157900118"/>
    <s v="046153"/>
    <s v="New Rental"/>
    <s v="DRALLE CHEVROLET-BUICK, 103 N. HARLEM, PEOTONE IL 60468"/>
    <s v=".TRANSMISSION SLIPPING."/>
    <s v="Repair van"/>
    <s v="Yes"/>
    <m/>
    <x v="1"/>
    <s v="Yes"/>
    <x v="1"/>
    <s v="Monica, Cheryl &amp; Machell"/>
    <s v="Not Open On 12.11"/>
    <x v="1"/>
    <x v="1"/>
    <s v="Not Open On 12.11"/>
    <d v="2022-06-16T00:00:00"/>
    <m/>
  </r>
  <r>
    <x v="73"/>
    <n v="61192"/>
    <s v="SIRGI STRETOEYE"/>
    <s v="SSTRETO"/>
    <s v="61192"/>
    <n v="3034340716"/>
    <s v="061815"/>
    <d v="2025-12-10T00:00:00"/>
    <s v="LARRY H. MILLER FORD LAKEWOOD (Independent Vendor) 11595 W 6TH AVE LAKEWOOD CO 80215"/>
    <s v="Declined repair"/>
    <s v="Needs new van"/>
    <s v="Yes"/>
    <m/>
    <x v="1"/>
    <s v="Yes"/>
    <x v="24"/>
    <s v="Carol &amp; Tasha"/>
    <s v="Not Open On 12.11"/>
    <x v="0"/>
    <x v="1"/>
    <s v="Not Open On 12.11"/>
    <d v="2024-09-08T00:00:00"/>
    <m/>
  </r>
  <r>
    <x v="74"/>
    <n v="46735"/>
    <s v="Jarrod Tomes"/>
    <s v="JTOMES"/>
    <s v="46735"/>
    <n v="2679160451"/>
    <s v="046735"/>
    <s v="New Rental"/>
    <s v="HESSKI SERVICE CENTER, 8600 NEW FALLS RD, LEVITTOWN PA 19054"/>
    <s v="Leaking Oil"/>
    <s v="Repair Van"/>
    <s v="Yes"/>
    <m/>
    <x v="1"/>
    <s v="Yes"/>
    <x v="26"/>
    <s v="Rob &amp; Andrea"/>
    <s v="Not Open On 12.11"/>
    <x v="1"/>
    <x v="1"/>
    <s v="Not Open On 12.11"/>
    <d v="2024-11-10T00:00:00"/>
    <m/>
  </r>
  <r>
    <x v="74"/>
    <n v="47051"/>
    <s v="Edward Wilson"/>
    <s v="EWILSO"/>
    <s v="47051"/>
    <n v="8608012925"/>
    <s v="047051"/>
    <s v="New Rental"/>
    <s v="FIRESTONE COMPLETE AUTO CARE, 164 FEDERAL RD, BROOKFIELD CT 06804"/>
    <s v="No Heat"/>
    <s v="Repair Van"/>
    <m/>
    <m/>
    <x v="1"/>
    <s v="Yes"/>
    <x v="22"/>
    <s v="Rob &amp; Andrea"/>
    <s v="Not Open On 12.11"/>
    <x v="1"/>
    <x v="1"/>
    <s v="Not Open On 12.11"/>
    <d v="1996-06-06T00:00:00"/>
    <m/>
  </r>
  <r>
    <x v="74"/>
    <n v="23377"/>
    <s v="FRANK VELA"/>
    <s v="FVELA"/>
    <s v="23377"/>
    <n v="5409151618"/>
    <s v="023377"/>
    <s v="New Rental"/>
    <s v="17702 FOREST RD, FOREST, VA 24551,"/>
    <s v="Strong gas smell, vehicle shakes when driving"/>
    <s v="Repair Van"/>
    <s v="Yes"/>
    <m/>
    <x v="1"/>
    <s v="Yes"/>
    <x v="13"/>
    <s v="Rob &amp; Andrea"/>
    <d v="2025-11-28T00:00:00"/>
    <x v="1"/>
    <x v="1"/>
    <s v="FRANK VELA"/>
    <d v="2025-09-28T00:00:00"/>
    <m/>
  </r>
  <r>
    <x v="74"/>
    <n v="36605"/>
    <s v="MUDGETT, JOSHUA"/>
    <s v="JMUDGET"/>
    <s v="36605"/>
    <n v="7156062268"/>
    <s v="036605"/>
    <d v="2025-12-11T00:00:00"/>
    <s v="PARSONS OF EAGLE RIVER INC., PO BOX 2500, EAGLE RIVER WI 54521"/>
    <s v="Repairs have been declined"/>
    <s v="Replace Van"/>
    <s v="Yes"/>
    <m/>
    <x v="1"/>
    <s v="Yes"/>
    <x v="1"/>
    <s v="Monica, Cheryl &amp; Machell"/>
    <s v="Not Open On 12.11"/>
    <x v="0"/>
    <x v="1"/>
    <s v="Not Open On 12.11"/>
    <d v="2023-03-16T00:00:00"/>
    <m/>
  </r>
  <r>
    <x v="74"/>
    <n v="46815"/>
    <s v="BROOME, ROBERT"/>
    <s v="RBROOME"/>
    <s v="46815"/>
    <n v="8643401537"/>
    <s v="046634"/>
    <d v="2025-10-20T00:00:00"/>
    <m/>
    <s v="New Hire"/>
    <s v="AWAITING FOR HIS VEHICLE"/>
    <s v="Yes"/>
    <m/>
    <x v="1"/>
    <s v="Yes"/>
    <x v="4"/>
    <s v="Rob &amp; Andrea"/>
    <s v="Not Open On 12.11"/>
    <x v="0"/>
    <x v="1"/>
    <s v="Not Open On 12.11"/>
    <d v="2025-10-05T00:00:00"/>
    <m/>
  </r>
  <r>
    <x v="74"/>
    <n v="46630"/>
    <s v="Foster, William"/>
    <s v="WFOSTER"/>
    <s v="46630"/>
    <n v="8179380488"/>
    <s v="061666"/>
    <s v="New Rental"/>
    <s v="FIRESTONE COMPLETE AUTO CARE, 1698 HIGHWAY 287 N, MANSFIELD TX 76063"/>
    <s v="Shifter stuck in Drive, Shop will not be able to look at van until Monday, 12/29"/>
    <s v="Repair Van"/>
    <s v="Yes"/>
    <m/>
    <x v="1"/>
    <s v="Yes"/>
    <x v="15"/>
    <s v="Carol &amp; Tasha"/>
    <d v="2025-08-19T00:00:00"/>
    <x v="1"/>
    <x v="1"/>
    <s v="WILLIAM FOSTER"/>
    <d v="2025-08-03T00:00:00"/>
    <m/>
  </r>
  <r>
    <x v="74"/>
    <n v="37239"/>
    <s v="BERRIAN, KENNETH"/>
    <s v="KBERRIA"/>
    <s v="37239"/>
    <n v="8138931564"/>
    <s v="037239"/>
    <s v="New Rental"/>
    <s v="VEHICLE BREAKDOWN - TOWING TO FIRESTONE 10301 BIG BEND RD"/>
    <s v="Broke down, won't start, being towed in"/>
    <s v="Repair Van"/>
    <s v="Yes"/>
    <m/>
    <x v="1"/>
    <s v="Yes"/>
    <x v="9"/>
    <s v="Rob &amp; Andrea"/>
    <d v="2025-10-30T00:00:00"/>
    <x v="1"/>
    <x v="1"/>
    <s v="KENNETH BERRIAN"/>
    <d v="2025-06-22T00:00:00"/>
    <m/>
  </r>
  <r>
    <x v="74"/>
    <n v="36237"/>
    <s v="Mark Kruger"/>
    <s v="MKRUGER"/>
    <s v="36237"/>
    <n v="5189611575"/>
    <s v="036237"/>
    <s v="New Rental"/>
    <s v="MONRO MUFFLER/BRAKE INC., 303 COMRIE AVE, JOHNSTOWN NY 12095"/>
    <s v="Just picked up, now leaking oil all over"/>
    <s v="Repair van"/>
    <s v="Yes"/>
    <m/>
    <x v="1"/>
    <s v="Yes"/>
    <x v="22"/>
    <s v="Rob &amp; Andrea"/>
    <d v="2025-11-15T00:00:00"/>
    <x v="1"/>
    <x v="0"/>
    <s v="MARK KRUGER"/>
    <d v="2025-11-02T00:00:00"/>
    <m/>
  </r>
  <r>
    <x v="74"/>
    <n v="61673"/>
    <s v="Gregory Eugene Smith"/>
    <s v="GSMI132"/>
    <s v="61673"/>
    <n v="6144320621"/>
    <s v="061673"/>
    <s v="New Rental"/>
    <s v="VALLEY FORD OF COLUMBUS, 5575 KEIM CIRCLE, COLUMBUS OH 43228"/>
    <s v="Repairs will not be completed until 12/29 per shop. Approved 3 day rental."/>
    <s v="Repair van"/>
    <s v="Yes"/>
    <m/>
    <x v="1"/>
    <s v="Yes"/>
    <x v="4"/>
    <s v="Rob &amp; Andrea"/>
    <s v="Not Open On 12.11"/>
    <x v="1"/>
    <x v="1"/>
    <s v="Not Open On 12.11"/>
    <d v="2006-11-17T00:00:00"/>
    <m/>
  </r>
  <r>
    <x v="74"/>
    <n v="46957"/>
    <s v="Alex Bravar"/>
    <s v="ABRAVAR"/>
    <s v="46957"/>
    <n v="7574043471"/>
    <s v="046957"/>
    <d v="2025-11-28T00:00:00"/>
    <s v="PEP BOYS, 1230 N MILITARY HWY, NORFOLK VA 23502"/>
    <s v="VEHICLE ENGINE LIGHT IS ON, TAIL PIPE IS HANGING ON WITH BUNGIE CORD, STEERING WHEEL IS SHAKING HARD RANDOMLY."/>
    <s v="TECH NEEDS RENTAL EXTENSION. / TRUCK HAS BEEN DECLINED FOR REPAIR."/>
    <s v="Yes"/>
    <m/>
    <x v="1"/>
    <s v="Yes"/>
    <x v="13"/>
    <s v="Rob &amp; Andrea"/>
    <d v="2025-12-01T00:00:00"/>
    <x v="0"/>
    <x v="1"/>
    <s v="ALEX BRAVAR"/>
    <d v="2021-02-23T00:00:00"/>
    <m/>
  </r>
  <r>
    <x v="74"/>
    <n v="23154"/>
    <s v="STEPHENS, ERIC"/>
    <s v="ESTEPH0"/>
    <s v="23154"/>
    <s v="Not-in-TPMS"/>
    <s v="Not-in-TPMS"/>
    <s v="New Rental"/>
    <s v="Glen Smith Chevrolet, 600 Columbus Pkwy, Opelika, AL 36801"/>
    <s v="CEL IS ON AND CUT'S OFF WHEN STOPPED - THEY THINK IT'S A KNOCK SENSOR"/>
    <s v="Repair Van"/>
    <s v="Yes"/>
    <m/>
    <x v="1"/>
    <s v="Yes"/>
    <x v="0"/>
    <e v="#N/A"/>
    <s v="Not Open On 12.11"/>
    <x v="1"/>
    <x v="0"/>
    <s v="Not Open On 12.11"/>
    <s v="EitherNewHire or Termed"/>
    <m/>
  </r>
  <r>
    <x v="74"/>
    <n v="36307"/>
    <s v="Michael D Rogers"/>
    <s v="MROGER3"/>
    <s v="36307"/>
    <n v="8655009585"/>
    <s v="036307"/>
    <s v="New Rental"/>
    <s v="REEDER CHEVROLET, 4301 CLINTON HWY, KNOXVILLE TN 37912"/>
    <s v="Power steering fluid pouring out"/>
    <s v="Repair Van"/>
    <s v="Yes"/>
    <m/>
    <x v="1"/>
    <s v="Yes"/>
    <x v="4"/>
    <s v="Rob &amp; Andrea"/>
    <s v="Not Open On 12.11"/>
    <x v="1"/>
    <x v="1"/>
    <s v="Not Open On 12.11"/>
    <d v="2000-06-26T00:00:00"/>
    <m/>
  </r>
  <r>
    <x v="74"/>
    <n v="61456"/>
    <s v="PELAYO, ELIAN"/>
    <s v="EPELAYO"/>
    <s v="61456"/>
    <s v="Not-in-TPMS"/>
    <s v="Not-in-TPMS"/>
    <s v="New Rental"/>
    <s v="New Hire has not received van yet"/>
    <s v="DRIVER ELIAN PELAYO CB 779.207.8688. DRIVER HAS NOT RECEIVED HIS VEHICLE YET. NEEDS VEHICLE BY 29 DECEMBER 2025"/>
    <s v="Transport to new hire"/>
    <s v="Yes"/>
    <m/>
    <x v="1"/>
    <s v="Yes"/>
    <x v="0"/>
    <e v="#N/A"/>
    <s v="Not Open On 12.11"/>
    <x v="1"/>
    <x v="0"/>
    <s v="Not Open On 12.11"/>
    <s v="EitherNewHire or Termed"/>
    <m/>
  </r>
  <r>
    <x v="74"/>
    <n v="61271"/>
    <s v="Robert Manna"/>
    <s v="RMANNA1"/>
    <s v="61271"/>
    <n v="4254800010"/>
    <s v="061271"/>
    <s v="New Rental"/>
    <s v="11520 124TH AVE NE, KIRKLAND, WA 98033"/>
    <s v="VEHICLE WILL NOT START, TRIED JUMP STARTING BUT NO GOOD -- VEHICLE IS BEING TOWED TO FIRESTONE IN KIRKLAND"/>
    <s v="Repair Van"/>
    <s v="Yes"/>
    <m/>
    <x v="1"/>
    <s v="Yes"/>
    <x v="20"/>
    <s v="Carol &amp; Tasha"/>
    <s v="Not Open On 12.11"/>
    <x v="1"/>
    <x v="1"/>
    <s v="Not Open On 12.11"/>
    <d v="2002-05-27T00:00:00"/>
    <m/>
  </r>
  <r>
    <x v="75"/>
    <n v="46708"/>
    <s v="JAYSHAWN ROWLS"/>
    <s v="JROWLS"/>
    <s v="46708"/>
    <n v="2569623009"/>
    <s v="046708"/>
    <d v="2025-10-20T00:00:00"/>
    <s v="PEP BOYS, 6820 S FLORIDA AVE, LAKELAND FL 33813"/>
    <s v="OVERHEATING ISSUE"/>
    <s v="Rental extension requested by Tech"/>
    <s v="Yes"/>
    <m/>
    <x v="1"/>
    <s v="Yes"/>
    <x v="6"/>
    <s v="Rob &amp; Andrea"/>
    <d v="2025-11-04T00:00:00"/>
    <x v="0"/>
    <x v="1"/>
    <s v="JAYSHAWN ROWLS"/>
    <d v="2025-10-12T00:00:00"/>
    <m/>
  </r>
  <r>
    <x v="75"/>
    <n v="61432"/>
    <s v="Adam Behler "/>
    <s v="ABEHLE"/>
    <s v="61432"/>
    <n v="9165454226"/>
    <s v="061432"/>
    <d v="2025-11-19T00:00:00"/>
    <s v="Aamco 207 KENROY LN, ROSEVILLE, CA 95678"/>
    <s v="Transmission issue"/>
    <s v="Repair van"/>
    <s v="Yes"/>
    <m/>
    <x v="1"/>
    <s v="Yes"/>
    <x v="10"/>
    <s v="Carol &amp; Tasha"/>
    <d v="2025-11-19T00:00:00"/>
    <x v="0"/>
    <x v="1"/>
    <s v="ADAM BEHLER"/>
    <d v="2001-09-03T00:00:00"/>
    <m/>
  </r>
  <r>
    <x v="75"/>
    <n v="36407"/>
    <s v="Christopher Wurtz"/>
    <s v="CWURTZ1"/>
    <s v="36407"/>
    <n v="5702661782"/>
    <s v="036407"/>
    <s v="New Rental"/>
    <s v="PEP BOYS, RT 6 SCRANTON CARBONDALE HWY, SCRANTON PA 18505"/>
    <m/>
    <m/>
    <m/>
    <m/>
    <x v="1"/>
    <s v="Yes"/>
    <x v="22"/>
    <s v="Rob &amp; Andrea"/>
    <d v="2025-12-04T00:00:00"/>
    <x v="1"/>
    <x v="1"/>
    <s v="CHRISTOPHER WURTZ"/>
    <d v="1989-07-10T00:00:00"/>
    <m/>
  </r>
  <r>
    <x v="75"/>
    <n v="37221"/>
    <s v="ROBINSON, SCOTT"/>
    <s v="SROBI98"/>
    <s v="46272"/>
    <n v="8064713584"/>
    <s v="037221"/>
    <s v="NEW RENTAL"/>
    <m/>
    <m/>
    <m/>
    <m/>
    <m/>
    <x v="1"/>
    <s v="Yes"/>
    <x v="15"/>
    <s v="Carol &amp; Tasha"/>
    <s v="Not Open On 12.11"/>
    <x v="1"/>
    <x v="1"/>
    <s v="Not Open On 12.11"/>
    <d v="2007-02-20T00:00:00"/>
    <m/>
  </r>
  <r>
    <x v="75"/>
    <n v="61577"/>
    <s v="DELEKTA, RAYMOND"/>
    <s v="RDELEKT"/>
    <s v="61577"/>
    <n v="5015109055"/>
    <s v="061577"/>
    <s v="New Rental"/>
    <s v="MEINEKE 20 BEAVER ST MILFORD MA 01757"/>
    <s v="ENGINE OVERHEATING AND SMOKING"/>
    <s v="Repair van"/>
    <m/>
    <m/>
    <x v="1"/>
    <s v="Yes"/>
    <x v="22"/>
    <s v="Rob &amp; Andrea"/>
    <d v="2025-12-05T00:00:00"/>
    <x v="1"/>
    <x v="1"/>
    <s v="RAYMOND DELEKTA"/>
    <d v="2001-04-09T00:00:00"/>
    <m/>
  </r>
  <r>
    <x v="75"/>
    <n v="61635"/>
    <s v="KRIS NELLETT"/>
    <m/>
    <s v="61635"/>
    <s v="Not-in-TPMS"/>
    <s v="Not-in-TPMS"/>
    <s v="New Rental"/>
    <s v="BELLE TIRE, 3930 WILDER RD, BAY CITY MI 48706"/>
    <s v="BLOWER MOTOR IINOP."/>
    <s v="Repair van"/>
    <m/>
    <m/>
    <x v="1"/>
    <s v="Yes"/>
    <x v="0"/>
    <e v="#N/A"/>
    <s v="Not Open On 12.11"/>
    <x v="1"/>
    <x v="0"/>
    <s v="Not Open On 12.11"/>
    <s v="EitherNewHire or Termed"/>
    <m/>
  </r>
  <r>
    <x v="75"/>
    <n v="61272"/>
    <s v="MOREHOUSE, GARY"/>
    <s v="GMOREHO"/>
    <s v="61272"/>
    <n v="5039834131"/>
    <s v="061272"/>
    <s v="New Rental"/>
    <s v="3012 NE MINNEHAHA ST, VANCOUVER, WA 98663"/>
    <s v="TRANSMISSION"/>
    <s v="Repair Van"/>
    <m/>
    <m/>
    <x v="1"/>
    <s v="Yes"/>
    <x v="20"/>
    <s v="Carol &amp; Tasha"/>
    <s v="Not Open On 12.11"/>
    <x v="1"/>
    <x v="1"/>
    <s v="Not Open On 12.11"/>
    <d v="1989-03-07T00:00:00"/>
    <m/>
  </r>
  <r>
    <x v="75"/>
    <n v="47029"/>
    <s v="Timothy Boland"/>
    <d v="2025-12-29T00:00:00"/>
    <s v="47029"/>
    <s v="Not-in-TPMS"/>
    <s v="Not-in-TPMS"/>
    <d v="2025-11-08T00:00:00"/>
    <s v="RON CURRIER'S HILLTOP CHV, 385 ROUTE 108, P.O. BOX 470, SOMERSWORTH NH 03878"/>
    <s v="ENGINE OIL COOLER LINES AND VALVE COVERS ARE LEAKING, DRIPPING ONTO THE EXHAUST"/>
    <s v="Repair van"/>
    <s v="Yes"/>
    <m/>
    <x v="1"/>
    <s v="Yes"/>
    <x v="0"/>
    <e v="#N/A"/>
    <s v="Not Open On 12.11"/>
    <x v="0"/>
    <x v="0"/>
    <s v="Not Open On 12.11"/>
    <s v="EitherNewHire or Termed"/>
    <m/>
  </r>
  <r>
    <x v="75"/>
    <s v="46164_x0009_"/>
    <s v="ARZUAGA, MARCO"/>
    <s v="MARZUAG"/>
    <s v="46164_x0009_"/>
    <n v="8478120768"/>
    <s v="046164"/>
    <s v="New Rental"/>
    <m/>
    <m/>
    <m/>
    <m/>
    <m/>
    <x v="1"/>
    <s v="Yes"/>
    <x v="1"/>
    <s v="Monica, Cheryl &amp; Machell"/>
    <d v="2025-12-03T00:00:00"/>
    <x v="1"/>
    <x v="1"/>
    <s v="MARCO ARZUAGA"/>
    <d v="2025-07-20T00:00:00"/>
    <m/>
  </r>
  <r>
    <x v="75"/>
    <n v="46502"/>
    <s v="FAKHRI, SAYED FAROZ"/>
    <s v="SFAKHRI"/>
    <s v="46502"/>
    <n v="3018935023"/>
    <s v="046502"/>
    <s v="New Rental"/>
    <m/>
    <m/>
    <m/>
    <m/>
    <m/>
    <x v="1"/>
    <s v="Yes"/>
    <x v="5"/>
    <s v="Monica, Cheryl &amp; Machell"/>
    <d v="2025-11-18T00:00:00"/>
    <x v="1"/>
    <x v="1"/>
    <s v="SAYED FAROZ FAKHRI"/>
    <d v="2021-08-19T00:00:00"/>
    <m/>
  </r>
  <r>
    <x v="75"/>
    <n v="36107"/>
    <s v="Andy Alexander"/>
    <m/>
    <s v="36107"/>
    <s v="Not-in-TPMS"/>
    <s v="Not-in-TPMS"/>
    <s v="New Rental"/>
    <s v="AAMCO TOTAL CAR CARE (National Account) 355 N JOHNSON AVE EL CAJON CA 92020"/>
    <s v="Trans issue under warranty"/>
    <s v="Repair Van"/>
    <m/>
    <m/>
    <x v="1"/>
    <s v="Yes"/>
    <x v="0"/>
    <e v="#N/A"/>
    <s v="Not Open On 12.11"/>
    <x v="1"/>
    <x v="0"/>
    <s v="Not Open On 12.11"/>
    <s v="EitherNewHire or Termed"/>
    <m/>
  </r>
  <r>
    <x v="75"/>
    <n v="36590"/>
    <s v="MCCLINTON, DANDRELL"/>
    <s v="DMCCLIN"/>
    <s v="36590"/>
    <n v="2699241119"/>
    <s v="036590"/>
    <s v="New Rental"/>
    <s v="LEVALLEY CAD-GMC-BUICK-PONT, 2130 S M-139, BENTON HARBOR MI 49022"/>
    <s v="Scraping noise"/>
    <s v="Repair Van"/>
    <m/>
    <m/>
    <x v="1"/>
    <s v="Yes"/>
    <x v="18"/>
    <s v="Monica, Cheryl &amp; Machell"/>
    <s v="Not Open On 12.11"/>
    <x v="1"/>
    <x v="1"/>
    <s v="Not Open On 12.11"/>
    <d v="2025-05-11T00:00:00"/>
    <m/>
  </r>
  <r>
    <x v="75"/>
    <n v="36833"/>
    <s v="DUNKLE, PETER"/>
    <s v="PDUNKL"/>
    <s v="36833"/>
    <n v="5098903126"/>
    <s v="036833"/>
    <s v="New Rental"/>
    <s v="AAMCO Total Car Care 628 E Francis Ave, Spokane WA 99208"/>
    <s v="Brakes went to floor"/>
    <s v="Repair van"/>
    <m/>
    <m/>
    <x v="1"/>
    <s v="Yes"/>
    <x v="20"/>
    <s v="Carol &amp; Tasha"/>
    <s v="Not Open On 12.11"/>
    <x v="1"/>
    <x v="1"/>
    <s v="Not Open On 12.11"/>
    <d v="1989-01-04T00:00:00"/>
    <m/>
  </r>
  <r>
    <x v="75"/>
    <n v="46502"/>
    <s v="FAKHRI, SAYED FAROZ"/>
    <s v="SFAKHRI"/>
    <s v="46502"/>
    <n v="3018935023"/>
    <s v="046502"/>
    <s v="New Rental"/>
    <s v="WARRENTON TIRE + AUTO (National Account) 19 BROADVIEW AVE WARRENTON VA 20186"/>
    <s v="no start condition cranks but, won't start."/>
    <s v="Repair van"/>
    <m/>
    <m/>
    <x v="1"/>
    <s v="Yes"/>
    <x v="5"/>
    <s v="Monica, Cheryl &amp; Machell"/>
    <d v="2025-11-18T00:00:00"/>
    <x v="1"/>
    <x v="1"/>
    <s v="SAYED FAROZ FAKHRI"/>
    <d v="2021-08-19T00:00:00"/>
    <m/>
  </r>
  <r>
    <x v="75"/>
    <n v="61512"/>
    <s v=" Lucy Quintana"/>
    <m/>
    <s v="61512"/>
    <s v="Not-in-TPMS"/>
    <s v="Not-in-TPMS"/>
    <s v="New Rental"/>
    <s v="PEP BOYS (National Account) 4645 E PACIFIC COAST HWY LONG BEACH CA 90804"/>
    <s v="Overheating"/>
    <s v="Repair van"/>
    <m/>
    <m/>
    <x v="1"/>
    <s v="Yes"/>
    <x v="0"/>
    <e v="#N/A"/>
    <s v="Not Open On 12.11"/>
    <x v="1"/>
    <x v="0"/>
    <s v="Not Open On 12.11"/>
    <s v="EitherNewHire or Termed"/>
    <m/>
  </r>
  <r>
    <x v="75"/>
    <n v="61761"/>
    <s v="Clint Wallace"/>
    <m/>
    <s v="61761"/>
    <s v="Not-in-TPMS"/>
    <s v="Not-in-TPMS"/>
    <s v="New Rental"/>
    <m/>
    <s v="Leaking Coolant"/>
    <m/>
    <m/>
    <m/>
    <x v="1"/>
    <s v="Yes"/>
    <x v="0"/>
    <e v="#N/A"/>
    <s v="Not Open On 12.11"/>
    <x v="1"/>
    <x v="0"/>
    <s v="Not Open On 12.11"/>
    <s v="EitherNewHire or Termed"/>
    <m/>
  </r>
  <r>
    <x v="75"/>
    <n v="46071"/>
    <s v="CERVANTES, RAUL"/>
    <s v="RCERVAN"/>
    <s v="46071"/>
    <n v="4157400264"/>
    <s v="046071"/>
    <d v="2025-12-10T00:00:00"/>
    <s v=" 920 E COOLEY AVE, SAN BERNARDINO, CA 92408"/>
    <s v="NEW HIRE"/>
    <s v="Needs van "/>
    <s v="Yes"/>
    <m/>
    <x v="1"/>
    <s v="Yes"/>
    <x v="10"/>
    <s v="Carol &amp; Tasha"/>
    <s v="Not Open On 12.11"/>
    <x v="0"/>
    <x v="0"/>
    <s v="Not Open On 12.11"/>
    <d v="2025-11-23T00:00:00"/>
    <m/>
  </r>
  <r>
    <x v="75"/>
    <n v="46499"/>
    <s v="HARRISON, JOSEPH"/>
    <s v="JHARRIS"/>
    <s v="46499"/>
    <n v="3025536022"/>
    <s v="046499"/>
    <s v="New Rental"/>
    <s v="Pep Boys 1830 S. STATE ST, DOVER, DE, 19901 "/>
    <s v="User: jchild2     Date: 2025-11-04 Cmnts/Hist: Van 46499 is confirmed at Pep Boy's - 919 N Dupont "/>
    <s v="Did the tech pick up this van at Pep Boys? Did it subsequently break down? "/>
    <s v="Yes"/>
    <m/>
    <x v="1"/>
    <s v="Yes"/>
    <x v="5"/>
    <s v="Monica, Cheryl &amp; Machell"/>
    <d v="2025-11-07T00:00:00"/>
    <x v="1"/>
    <x v="1"/>
    <s v="JOSEPH HARRISON"/>
    <d v="2025-08-17T00:00:00"/>
    <m/>
  </r>
  <r>
    <x v="75"/>
    <n v="23796"/>
    <s v="CHARLES DUNCAN"/>
    <s v="CDUNCA3"/>
    <s v="23796"/>
    <n v="2532316354"/>
    <s v="023796"/>
    <d v="2025-12-19T00:00:00"/>
    <s v="PEP BOYS, 12228 MERIDIAN E, PUYALLUP WA 98373"/>
    <s v="Excessive oil leak"/>
    <s v="Repair van"/>
    <s v="Yes"/>
    <m/>
    <x v="1"/>
    <s v="Yes"/>
    <x v="20"/>
    <s v="Carol &amp; Tasha"/>
    <s v="Not Open On 12.11"/>
    <x v="0"/>
    <x v="1"/>
    <s v="Not Open On 12.11"/>
    <d v="2018-09-26T00:00:00"/>
    <m/>
  </r>
  <r>
    <x v="75"/>
    <n v="23282"/>
    <s v="PINZON, DAVID"/>
    <s v="DPINZON"/>
    <s v="23282"/>
    <n v="3082155031"/>
    <s v="023282"/>
    <s v="New Rental"/>
    <s v="SPARKS CAR CARE, 4606 S 84TH ST, OMAHA NE 68127"/>
    <s v="Transmission Issue"/>
    <s v="Repair van"/>
    <s v="Yes"/>
    <m/>
    <x v="1"/>
    <s v="Yes"/>
    <x v="21"/>
    <s v="Monica, Cheryl &amp; Machell"/>
    <s v="Not Open On 12.11"/>
    <x v="1"/>
    <x v="0"/>
    <s v="Not Open On 12.11"/>
    <d v="2025-11-09T00:00:00"/>
    <m/>
  </r>
  <r>
    <x v="75"/>
    <n v="36406"/>
    <s v="Pedro Laboy"/>
    <s v="PLABOY"/>
    <s v="36406"/>
    <n v="5189612059"/>
    <s v="036406"/>
    <s v="New Rental"/>
    <s v="PEP BOYS 1795 CENTRAL AVE ALBANY NY 12205"/>
    <s v="TPMS FLASHING BLOWER MOTOR INOP"/>
    <s v="Repair van"/>
    <s v="Yes"/>
    <m/>
    <x v="1"/>
    <s v="Yes"/>
    <x v="22"/>
    <s v="Rob &amp; Andrea"/>
    <s v="Not Open On 12.11"/>
    <x v="1"/>
    <x v="1"/>
    <s v="Not Open On 12.11"/>
    <d v="2025-06-15T00:00:00"/>
    <m/>
  </r>
  <r>
    <x v="75"/>
    <n v="61560"/>
    <s v="Mathew Valdizia"/>
    <m/>
    <s v="61560"/>
    <s v="Not-in-TPMS"/>
    <s v="Not-in-TPMS"/>
    <s v="New Rental"/>
    <m/>
    <s v="New Hire"/>
    <s v="Tech needs van"/>
    <m/>
    <m/>
    <x v="1"/>
    <s v="Yes"/>
    <x v="0"/>
    <s v="Ye"/>
    <s v="Not Open On 12.11"/>
    <x v="1"/>
    <x v="0"/>
    <s v="Not Open On 12.11"/>
    <s v="EitherNewHire or Termed"/>
    <m/>
  </r>
  <r>
    <x v="76"/>
    <n v="21704"/>
    <s v="CRNALIC, NEDZAD"/>
    <s v="NCRNALI"/>
    <s v="21704"/>
    <n v="7276210000"/>
    <s v="021704"/>
    <s v="New Rental"/>
    <s v="6492 Park Blvd, Pinellas Park, FL 33781"/>
    <s v="LEAKING COOLANT"/>
    <s v="Repair van"/>
    <m/>
    <m/>
    <x v="1"/>
    <s v="Yes"/>
    <x v="9"/>
    <s v="Rob &amp; Andrea"/>
    <d v="2025-11-17T00:00:00"/>
    <x v="1"/>
    <x v="1"/>
    <s v="NEDZAD CRNALIC"/>
    <d v="2005-05-16T00:00:00"/>
    <m/>
  </r>
  <r>
    <x v="76"/>
    <n v="61178"/>
    <s v="KENNETH.AMARAL"/>
    <s v="KAMARAL"/>
    <s v="61178"/>
    <s v="Not-in-TPMS"/>
    <s v="Not-in-TPMS"/>
    <s v="New Rental"/>
    <m/>
    <s v="New Hire"/>
    <s v="Tech needs van"/>
    <s v="Yes"/>
    <m/>
    <x v="1"/>
    <s v="Yes"/>
    <x v="0"/>
    <e v="#N/A"/>
    <s v="Not Open On 12.11"/>
    <x v="1"/>
    <x v="0"/>
    <s v="Not Open On 12.11"/>
    <s v="EitherNewHire or Termed"/>
    <m/>
  </r>
  <r>
    <x v="76"/>
    <n v="61183"/>
    <s v="Nicholas Lucas"/>
    <s v="NLUCAS"/>
    <s v="61183"/>
    <s v="Not-in-TPMS"/>
    <s v="Not-in-TPMS"/>
    <s v="New Rental"/>
    <m/>
    <s v="New Hire"/>
    <s v="Tech needs van"/>
    <s v="Yes"/>
    <m/>
    <x v="1"/>
    <s v="Yes"/>
    <x v="0"/>
    <e v="#N/A"/>
    <s v="Not Open On 12.11"/>
    <x v="1"/>
    <x v="0"/>
    <s v="Not Open On 12.11"/>
    <s v="EitherNewHire or Termed"/>
    <m/>
  </r>
  <r>
    <x v="76"/>
    <n v="61269"/>
    <m/>
    <s v="JMEDRA1"/>
    <s v="61269"/>
    <s v="Not-in-TPMS"/>
    <s v="Not-in-TPMS"/>
    <s v="New Rental"/>
    <m/>
    <s v="New Hire"/>
    <s v="Tech needs van"/>
    <s v="Yes"/>
    <m/>
    <x v="1"/>
    <s v="Yes"/>
    <x v="0"/>
    <e v="#N/A"/>
    <s v="Not Open On 12.11"/>
    <x v="1"/>
    <x v="0"/>
    <s v="Not Open On 12.11"/>
    <s v="EitherNewHire or Termed"/>
    <m/>
  </r>
  <r>
    <x v="76"/>
    <n v="21166"/>
    <s v="Eric Rayo"/>
    <m/>
    <s v="21166"/>
    <s v="Not-in-TPMS"/>
    <s v="Not-in-TPMS"/>
    <s v="New Rental"/>
    <s v="17015 Torrence Ave, Lansing, IL 60438"/>
    <s v="No Start"/>
    <s v="Repair van"/>
    <m/>
    <m/>
    <x v="1"/>
    <s v="Yes"/>
    <x v="0"/>
    <e v="#N/A"/>
    <s v="Not Open On 12.11"/>
    <x v="1"/>
    <x v="0"/>
    <s v="Not Open On 12.11"/>
    <s v="EitherNewHire or Termed"/>
    <m/>
  </r>
  <r>
    <x v="76"/>
    <n v="36221"/>
    <s v="Thomas Ross"/>
    <m/>
    <s v="36221"/>
    <s v="Not-in-TPMS"/>
    <s v="Not-in-TPMS"/>
    <s v="New Rental"/>
    <m/>
    <s v="New Hire"/>
    <s v="Tech needs van"/>
    <m/>
    <m/>
    <x v="1"/>
    <s v="Yes"/>
    <x v="0"/>
    <e v="#N/A"/>
    <s v="Not Open On 12.11"/>
    <x v="1"/>
    <x v="0"/>
    <s v="Not Open On 12.11"/>
    <s v="EitherNewHire or Termed"/>
    <m/>
  </r>
  <r>
    <x v="76"/>
    <n v="36400"/>
    <s v="CORRY GINDLESPERGER"/>
    <m/>
    <s v="36400"/>
    <s v="Not-in-TPMS"/>
    <s v="Not-in-TPMS"/>
    <s v="New Rental"/>
    <s v="PEP BOYS, 5055 LIBRARY RD, BETHEL PARK PA 15102"/>
    <s v="Electrical Issues"/>
    <s v="Repair van"/>
    <m/>
    <m/>
    <x v="1"/>
    <s v="Yes"/>
    <x v="0"/>
    <e v="#N/A"/>
    <s v="Not Open On 12.11"/>
    <x v="1"/>
    <x v="0"/>
    <s v="Not Open On 12.11"/>
    <s v="EitherNewHire or Termed"/>
    <m/>
  </r>
  <r>
    <x v="76"/>
    <n v="46880"/>
    <s v="DAILEY, THEODORE"/>
    <s v="TDAILEY"/>
    <s v="46880"/>
    <n v="5026980094"/>
    <s v="046880"/>
    <s v="New Rental"/>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1"/>
    <x v="1"/>
    <s v="THEODORE DAILEY"/>
    <d v="2025-09-07T00:00:00"/>
    <m/>
  </r>
  <r>
    <x v="76"/>
    <n v="61257"/>
    <s v="DAVID HUBBARD "/>
    <m/>
    <s v="61257"/>
    <s v="Not-in-TPMS"/>
    <s v="Not-in-TPMS"/>
    <s v="New Rental"/>
    <m/>
    <s v="Declined Estimate"/>
    <s v="Needs a new van ASAP"/>
    <m/>
    <m/>
    <x v="1"/>
    <s v="Yes"/>
    <x v="0"/>
    <e v="#N/A"/>
    <s v="Not Open On 12.11"/>
    <x v="1"/>
    <x v="0"/>
    <s v="Not Open On 12.11"/>
    <s v="EitherNewHire or Termed"/>
    <m/>
  </r>
  <r>
    <x v="76"/>
    <n v="36243"/>
    <s v=" HASSELL, PHILLIP"/>
    <s v="PHASSE0"/>
    <s v="36243"/>
    <n v="9108765642"/>
    <s v="037035"/>
    <s v="New Rental"/>
    <s v="BLACKS TIRE SERVICE (National Account) 2007 SKIBO RD FAYETTEVILLE NC 28314"/>
    <s v="Oil Leak"/>
    <s v="Repair van"/>
    <m/>
    <m/>
    <x v="1"/>
    <s v="Yes"/>
    <x v="13"/>
    <s v="Rob &amp; Andrea"/>
    <s v="Not Open On 12.11"/>
    <x v="1"/>
    <x v="1"/>
    <s v="Not Open On 12.11"/>
    <d v="2012-09-24T00:00:00"/>
    <m/>
  </r>
  <r>
    <x v="76"/>
    <n v="46994"/>
    <s v="Devontae Davis"/>
    <m/>
    <s v="46994"/>
    <s v="Not-in-TPMS"/>
    <s v="Not-in-TPMS"/>
    <s v="New Rental"/>
    <m/>
    <s v="New Hire"/>
    <s v="Tech needs van"/>
    <m/>
    <m/>
    <x v="1"/>
    <s v="Yes"/>
    <x v="0"/>
    <e v="#N/A"/>
    <s v="Not Open On 12.11"/>
    <x v="1"/>
    <x v="0"/>
    <s v="Not Open On 12.11"/>
    <s v="EitherNewHire or Termed"/>
    <m/>
  </r>
  <r>
    <x v="76"/>
    <n v="61307"/>
    <s v="WAYNE KELLY"/>
    <m/>
    <s v="61307"/>
    <s v="Not-in-TPMS"/>
    <s v="Not-in-TPMS"/>
    <s v="New Rental"/>
    <s v="AAMCO TOTAL CAR CARE, 119 E OAK RIDGE DR, HAGERSTOWN MD 21740"/>
    <s v="Trans Slipping"/>
    <s v="Repair van"/>
    <m/>
    <m/>
    <x v="1"/>
    <s v="Yes"/>
    <x v="0"/>
    <e v="#N/A"/>
    <s v="Not Open On 12.11"/>
    <x v="1"/>
    <x v="0"/>
    <s v="Not Open On 12.11"/>
    <s v="EitherNewHire or Termed"/>
    <m/>
  </r>
  <r>
    <x v="76"/>
    <n v="22186"/>
    <s v="William Price"/>
    <m/>
    <s v="22186"/>
    <s v="Not-in-TPMS"/>
    <s v="Not-in-TPMS"/>
    <d v="2025-08-25T00:00:00"/>
    <s v="PEP BOYS 2514 N CHERRY RD ROCK HILL SC 29732"/>
    <s v="Wiring harness is NLA"/>
    <s v="Repair van"/>
    <m/>
    <m/>
    <x v="1"/>
    <s v="Yes"/>
    <x v="0"/>
    <e v="#N/A"/>
    <s v="Not Open On 12.11"/>
    <x v="0"/>
    <x v="0"/>
    <s v="Not Open On 12.11"/>
    <s v="EitherNewHire or Termed"/>
    <m/>
  </r>
  <r>
    <x v="76"/>
    <n v="46726"/>
    <s v="Victor Hawkins"/>
    <s v="VHAWKI3"/>
    <s v="46726"/>
    <n v="9034909052"/>
    <s v="046276"/>
    <d v="2025-12-22T00:00:00"/>
    <s v="PEP BOYS 2317 N. GALLOWAY BLVD MESQUITE TX. 75150"/>
    <m/>
    <m/>
    <m/>
    <m/>
    <x v="1"/>
    <s v="Yes"/>
    <x v="15"/>
    <s v="Carol &amp; Tasha"/>
    <d v="2025-12-01T00:00:00"/>
    <x v="0"/>
    <x v="1"/>
    <s v="VICTOR HAWKINS"/>
    <d v="2012-09-10T00:00:00"/>
    <m/>
  </r>
  <r>
    <x v="76"/>
    <n v="47370"/>
    <s v="FULLWOOD, MARCUS"/>
    <s v="MFULLWO"/>
    <s v="47370"/>
    <n v="8032211088"/>
    <s v="047370"/>
    <s v="NEW RENTAL"/>
    <s v="1804 Broad River Rd, Columbia, SC 29210"/>
    <s v="STEERING IS ALL OVER THE PLACE AND CAN NOT CONTROL "/>
    <s v="Repair van"/>
    <m/>
    <m/>
    <x v="1"/>
    <s v="Yes"/>
    <x v="13"/>
    <s v="Rob &amp; Andrea"/>
    <d v="2025-11-24T00:00:00"/>
    <x v="1"/>
    <x v="1"/>
    <s v="MARCUS FULLWOOD"/>
    <d v="2025-09-21T00:00:00"/>
    <m/>
  </r>
  <r>
    <x v="76"/>
    <n v="46977"/>
    <s v="ESPOSITO, ANTHONY"/>
    <s v="AESPOSI"/>
    <s v="46977"/>
    <n v="7576219851"/>
    <s v="046977"/>
    <d v="2025-12-04T00:00:00"/>
    <s v="CASEY AUTO GROUP, 11700 JEFFERSON AVE, NEWPORT NEWS VA 23606"/>
    <s v="NO HEAT ISSUE"/>
    <s v="Repair van"/>
    <s v="Yes"/>
    <m/>
    <x v="1"/>
    <s v="Yes"/>
    <x v="13"/>
    <s v="Rob &amp; Andrea"/>
    <d v="2025-12-04T00:00:00"/>
    <x v="0"/>
    <x v="1"/>
    <s v="ANTHONY ESPOSITO"/>
    <d v="2007-04-09T00:00:00"/>
    <m/>
  </r>
  <r>
    <x v="76"/>
    <n v="36467"/>
    <s v=" Charles Rixey"/>
    <m/>
    <s v="36467"/>
    <s v="Not-in-TPMS"/>
    <s v="Not-in-TPMS"/>
    <s v="NEW RENTAL"/>
    <s v="17702 FOREST RD FOREST VA 24551"/>
    <s v="ENGINE STALLS"/>
    <s v="Repair van"/>
    <m/>
    <m/>
    <x v="1"/>
    <s v="Yes"/>
    <x v="0"/>
    <e v="#N/A"/>
    <s v="Not Open On 12.11"/>
    <x v="1"/>
    <x v="0"/>
    <s v="Not Open On 12.11"/>
    <s v="EitherNewHire or Termed"/>
    <m/>
  </r>
  <r>
    <x v="76"/>
    <n v="37104"/>
    <s v="Jestavian Turner"/>
    <m/>
    <s v="37104"/>
    <s v="Not-in-TPMS"/>
    <s v="Not-in-TPMS"/>
    <s v="NEW RENTAL"/>
    <s v="PEP 1390 S PARKER RD, DENVER, CO"/>
    <s v="NOT CHARGING."/>
    <s v="Repair van"/>
    <m/>
    <m/>
    <x v="1"/>
    <s v="Yes"/>
    <x v="0"/>
    <e v="#N/A"/>
    <s v="Not Open On 12.11"/>
    <x v="1"/>
    <x v="0"/>
    <s v="Not Open On 12.11"/>
    <s v="EitherNewHire or Termed"/>
    <m/>
  </r>
  <r>
    <x v="76"/>
    <n v="46809"/>
    <s v="DELACEY MOORE"/>
    <s v="DMOORE"/>
    <s v="46809"/>
    <n v="7577375722"/>
    <s v="046809"/>
    <s v="NEW RENTAL"/>
    <s v=" 4834 VIRGINIA BEACH BLVD VIRGINIA BEACH VA."/>
    <s v="Catalytic converter stolen"/>
    <s v="Repair van"/>
    <m/>
    <m/>
    <x v="1"/>
    <s v="Yes"/>
    <x v="13"/>
    <s v="Rob &amp; Andrea"/>
    <s v="Not Open On 12.11"/>
    <x v="1"/>
    <x v="1"/>
    <s v="Not Open On 12.11"/>
    <d v="2025-06-08T00:00:00"/>
    <m/>
  </r>
  <r>
    <x v="77"/>
    <n v="46587"/>
    <s v="Ismer Herazo"/>
    <m/>
    <s v="46587"/>
    <s v="Not-in-TPMS"/>
    <s v="Not-in-TPMS"/>
    <s v="NEW RENTAL"/>
    <s v="PEP BOYS, 261 MCLEAN BLVD, PATTERSON NJ 07054"/>
    <s v="No Start Issue"/>
    <s v="Repair van"/>
    <m/>
    <m/>
    <x v="1"/>
    <s v="Yes"/>
    <x v="0"/>
    <e v="#N/A"/>
    <s v="Not Open On 12.11"/>
    <x v="1"/>
    <x v="0"/>
    <s v="Not Open On 12.11"/>
    <s v="EitherNewHire or Termed"/>
    <m/>
  </r>
  <r>
    <x v="77"/>
    <n v="61673"/>
    <s v="Gregory Eugene Smith"/>
    <s v="GSMI132"/>
    <s v="61673"/>
    <n v="6144320621"/>
    <s v="061673"/>
    <d v="2025-12-26T00:00:00"/>
    <s v="VALLEY FORD OF COLUMBUS, 5575 KEIM CIRCLE, COLUMBUS OH 43228"/>
    <s v="Repairs will not be completed until 12/29 per shop. Approved 3 day rental."/>
    <s v="Repair van"/>
    <s v="Yes"/>
    <m/>
    <x v="1"/>
    <s v="Yes"/>
    <x v="4"/>
    <s v="Rob &amp; Andrea"/>
    <s v="Not Open On 12.11"/>
    <x v="0"/>
    <x v="1"/>
    <s v="Not Open On 12.11"/>
    <d v="2006-11-17T00:00:00"/>
    <m/>
  </r>
  <r>
    <x v="77"/>
    <n v="61812"/>
    <s v="Anthony Stephenson"/>
    <m/>
    <s v="61812"/>
    <s v="Not-in-TPMS"/>
    <s v="Not-in-TPMS"/>
    <s v="NEW RENTAL"/>
    <m/>
    <s v="New Hire"/>
    <s v="Will need van"/>
    <m/>
    <m/>
    <x v="1"/>
    <s v="Yes"/>
    <x v="0"/>
    <e v="#N/A"/>
    <s v="Not Open On 12.11"/>
    <x v="1"/>
    <x v="0"/>
    <s v="Not Open On 12.11"/>
    <s v="EitherNewHire or Termed"/>
    <m/>
  </r>
  <r>
    <x v="77"/>
    <n v="46407"/>
    <s v="WILLIAMS, KALEB"/>
    <s v="KWILLI0"/>
    <s v="46407"/>
    <s v="Not-in-TPMS"/>
    <s v="Not-in-TPMS"/>
    <d v="2025-12-18T00:00:00"/>
    <s v="PEP BOYS 6077 Promenade Shops Blvd, Noblesville, IN 46062 (317) 768-0749"/>
    <s v="Returning from LOA"/>
    <s v="Awaiting Van"/>
    <s v="Yes"/>
    <m/>
    <x v="1"/>
    <s v="Yes"/>
    <x v="0"/>
    <e v="#N/A"/>
    <s v="Not Open On 12.11"/>
    <x v="0"/>
    <x v="1"/>
    <s v="Not Open On 12.11"/>
    <d v="2025-02-02T00:00:00"/>
    <m/>
  </r>
  <r>
    <x v="77"/>
    <n v="46151"/>
    <s v="Anthony Lance"/>
    <s v="ALANCE"/>
    <s v="46151"/>
    <n v="9203160082"/>
    <s v="046151"/>
    <s v="NEW RENTAL"/>
    <m/>
    <m/>
    <m/>
    <m/>
    <m/>
    <x v="1"/>
    <s v="Yes"/>
    <x v="1"/>
    <s v="Monica, Cheryl &amp; Machell"/>
    <s v="Not Open On 12.11"/>
    <x v="1"/>
    <x v="1"/>
    <s v="Not Open On 12.11"/>
    <d v="2025-06-15T00:00:00"/>
    <m/>
  </r>
  <r>
    <x v="77"/>
    <n v="61710"/>
    <s v="SHAWN STEVENS"/>
    <s v="SSTEVE0"/>
    <s v="61710"/>
    <n v="3195080293"/>
    <s v="061710"/>
    <s v="NEW RENTAL"/>
    <m/>
    <s v="VEH IS HARD TO STEER AND P/S FLUID IS LEAKING INSIDE THE VEHICLE"/>
    <m/>
    <m/>
    <m/>
    <x v="1"/>
    <s v="Yes"/>
    <x v="17"/>
    <s v="Monica, Cheryl &amp; Machell"/>
    <s v="Not Open On 12.11"/>
    <x v="1"/>
    <x v="1"/>
    <s v="Not Open On 12.11"/>
    <d v="2025-09-28T00:00:00"/>
    <m/>
  </r>
  <r>
    <x v="77"/>
    <n v="36200"/>
    <s v="JAMES CARPENTER"/>
    <s v="JCARPE1"/>
    <s v="36200"/>
    <n v="2693690853"/>
    <s v="036200"/>
    <s v="NEW RENTAL"/>
    <s v="FIRESTONE COMPLETE AUTO CARE, 38 MOHAWK AVE, SCOTIA NY 12302"/>
    <m/>
    <m/>
    <m/>
    <m/>
    <x v="1"/>
    <s v="Yes"/>
    <x v="22"/>
    <s v="Rob &amp; Andrea"/>
    <s v="Not Open On 12.11"/>
    <x v="1"/>
    <x v="1"/>
    <s v="Not Open On 12.11"/>
    <d v="2025-08-24T00:00:00"/>
    <m/>
  </r>
  <r>
    <x v="77"/>
    <n v="21148"/>
    <s v="GOLLING, CHARLES"/>
    <s v="CGOLLIN"/>
    <s v="21148"/>
    <n v="5592039994"/>
    <s v="021148"/>
    <s v="NEW RENTAL"/>
    <s v="PEP BOYS, 693 W SHAW AVE, CLOVIS CA 93612"/>
    <s v="Transmission Issue"/>
    <s v="Repair van"/>
    <s v="Yes"/>
    <m/>
    <x v="1"/>
    <s v="Yes"/>
    <x v="14"/>
    <s v="Carol &amp; Tasha"/>
    <s v="Not Open On 12.11"/>
    <x v="1"/>
    <x v="1"/>
    <s v="Not Open On 12.11"/>
    <d v="2006-08-18T00:00:00"/>
    <m/>
  </r>
  <r>
    <x v="77"/>
    <n v="37394"/>
    <s v="ROSALES, OMAR"/>
    <s v="OROSALE"/>
    <s v="37394"/>
    <n v="5599141800"/>
    <s v="037394"/>
    <s v="NEW RENTAL"/>
    <s v="AAA N L MOBILE 7710, 1869 N ARMSTRONG AVE, FRESNO CA 93727"/>
    <s v="Battery Issue"/>
    <s v="Repair van"/>
    <s v="Yes"/>
    <m/>
    <x v="1"/>
    <s v="Yes"/>
    <x v="14"/>
    <s v="Carol &amp; Tasha"/>
    <s v="Not Open On 12.11"/>
    <x v="1"/>
    <x v="1"/>
    <s v="Not Open On 12.11"/>
    <d v="2021-02-04T00:00:00"/>
    <m/>
  </r>
  <r>
    <x v="77"/>
    <n v="46577"/>
    <s v="JUAN MARTINEZ"/>
    <s v="JMARTI1"/>
    <s v="46577"/>
    <n v="8483382397"/>
    <s v="046577"/>
    <s v="NEW RENTAL"/>
    <s v="AAMCO 310 HWY 36 HAZLET, NJ 07730"/>
    <s v="NO POWER GEARS START "/>
    <s v="Repair van"/>
    <s v="Yes"/>
    <m/>
    <x v="1"/>
    <s v="Yes"/>
    <x v="16"/>
    <s v="Rob &amp; Andrea"/>
    <s v="Not Open On 12.11"/>
    <x v="1"/>
    <x v="1"/>
    <s v="Not Open On 12.11"/>
    <d v="2025-10-05T00:00:00"/>
    <m/>
  </r>
  <r>
    <x v="77"/>
    <n v="61241"/>
    <s v="DOBBS, JACOB"/>
    <s v="JDOBBS"/>
    <s v="61241"/>
    <n v="9047491805"/>
    <s v="061241"/>
    <s v="NEW RENTAL"/>
    <s v="Address is not Available"/>
    <s v="GRINDING NOISE"/>
    <s v="Repair van"/>
    <s v="Yes"/>
    <m/>
    <x v="1"/>
    <s v="Yes"/>
    <x v="9"/>
    <s v="Rob &amp; Andrea"/>
    <s v="Not Open On 12.11"/>
    <x v="1"/>
    <x v="1"/>
    <s v="Not Open On 12.11"/>
    <d v="2025-03-02T00:00:00"/>
    <m/>
  </r>
  <r>
    <x v="77"/>
    <n v="46674"/>
    <s v="Dylan B Phelps"/>
    <s v="DPHELPS"/>
    <s v="46674"/>
    <n v="5016728335"/>
    <s v="046674"/>
    <d v="2025-12-10T00:00:00"/>
    <s v="Chris Crain collision. 1804 hwy 5 N Benton AR, 72019"/>
    <s v="van shuts off on its own."/>
    <s v="Repair van"/>
    <s v="Yes"/>
    <m/>
    <x v="1"/>
    <s v="Yes"/>
    <x v="7"/>
    <s v="Monica, Cheryl &amp; Machell"/>
    <s v="Not Open On 12.11"/>
    <x v="0"/>
    <x v="1"/>
    <s v="Not Open On 12.11"/>
    <d v="2024-09-22T00:00:00"/>
    <m/>
  </r>
  <r>
    <x v="77"/>
    <n v="46863"/>
    <s v="Anthony Arnold"/>
    <s v="AARNOLD"/>
    <s v="46863"/>
    <n v="2608042842"/>
    <s v="046863"/>
    <d v="2025-12-24T00:00:00"/>
    <s v="5005 Illinois Rd, Fort Wayne, IN 46804"/>
    <s v="HEATER CORE IS LEAKING"/>
    <s v="Repair Van"/>
    <m/>
    <m/>
    <x v="1"/>
    <s v="Yes"/>
    <x v="17"/>
    <s v="Monica, Cheryl &amp; Machell"/>
    <d v="2025-12-01T00:00:00"/>
    <x v="0"/>
    <x v="1"/>
    <s v="ANTHONY ARNOLD"/>
    <d v="2025-10-05T00:00:00"/>
    <m/>
  </r>
  <r>
    <x v="77"/>
    <n v="61352"/>
    <s v="Christopher Eckert"/>
    <s v="CECKER0"/>
    <s v="61352"/>
    <n v="4086599703"/>
    <s v="061352"/>
    <s v="NEW RENTAL"/>
    <s v="CARPOOL AUTO REPAIR AND TRANSM, 22328 MISSION BLVD, HAYWARD CA 94541"/>
    <s v="BRAKE ISSUE"/>
    <s v="Repair Van"/>
    <s v="Yes"/>
    <m/>
    <x v="1"/>
    <s v="Yes"/>
    <x v="10"/>
    <s v="Carol &amp; Tasha"/>
    <s v="Not Open On 12.11"/>
    <x v="1"/>
    <x v="1"/>
    <s v="Not Open On 12.11"/>
    <d v="2009-06-17T00:00:00"/>
    <m/>
  </r>
  <r>
    <x v="77"/>
    <n v="46976"/>
    <s v="DOHERTY, THOMAS"/>
    <s v="TDOHERT"/>
    <s v="46976"/>
    <n v="3012227835"/>
    <s v="046976"/>
    <d v="2025-11-28T00:00:00"/>
    <s v="PEP BOYS, 1804 UNIVERSITY BLVD, W HYATTSVILLE MD 20787"/>
    <s v="ENGINE REPLACEMENT"/>
    <s v="Repair van"/>
    <s v="Yes"/>
    <m/>
    <x v="1"/>
    <s v="Yes"/>
    <x v="5"/>
    <s v="Monica, Cheryl &amp; Machell"/>
    <d v="2025-09-15T00:00:00"/>
    <x v="0"/>
    <x v="1"/>
    <s v="THOMAS DOHERTY"/>
    <d v="2006-11-13T00:00:00"/>
    <m/>
  </r>
  <r>
    <x v="77"/>
    <n v="46509"/>
    <s v="Fazil Hamza "/>
    <s v="FHAMZA"/>
    <s v="46509"/>
    <n v="7323185436"/>
    <s v="046509"/>
    <s v="New Rental"/>
    <s v="Lindsay Chevrolet 15605 Jefferson Davis Hwy, Woodbridge VA"/>
    <s v="Registration expired"/>
    <s v="Cheryl is in process of getting a duplicate mailed to the tech"/>
    <s v="Yes"/>
    <m/>
    <x v="1"/>
    <s v="Yes"/>
    <x v="5"/>
    <s v="Monica, Cheryl &amp; Machell"/>
    <d v="2025-12-01T00:00:00"/>
    <x v="1"/>
    <x v="1"/>
    <s v="FAZIL HAMZA"/>
    <d v="2021-01-13T00:00:00"/>
    <m/>
  </r>
  <r>
    <x v="77"/>
    <n v="46961"/>
    <s v="CRAWFORD, LAVER"/>
    <s v="LCRAWFO"/>
    <s v="46961"/>
    <n v="9482233344"/>
    <s v="046961"/>
    <s v="New Rental"/>
    <s v="Repair loacation address is not mentioned in Holman"/>
    <s v=" TRANSMISSION ISSUES"/>
    <s v="Repair Van"/>
    <s v="Yes"/>
    <m/>
    <x v="1"/>
    <s v="Yes"/>
    <x v="13"/>
    <s v="Rob &amp; Andrea"/>
    <d v="2025-06-19T00:00:00"/>
    <x v="1"/>
    <x v="1"/>
    <s v="LAVER CRAWFORD"/>
    <d v="2025-04-13T00:00:00"/>
    <m/>
  </r>
  <r>
    <x v="78"/>
    <n v="46017"/>
    <s v="SZULWACH, STERLING"/>
    <s v="SSZULWA"/>
    <s v="46017"/>
    <n v="2549221627"/>
    <s v="046229"/>
    <s v="New Rental"/>
    <s v="(PEP BOYS) 2002 E Central Texas Expy D, Killeen, TX 76541"/>
    <s v=" TRANSMISSION ISSUES"/>
    <s v="Repair van"/>
    <s v="Yes"/>
    <m/>
    <x v="1"/>
    <s v="Yes"/>
    <x v="2"/>
    <s v="Carol &amp; Tasha"/>
    <s v="Not Open On 12.11"/>
    <x v="1"/>
    <x v="1"/>
    <s v="Not Open On 12.11"/>
    <d v="2025-04-20T00:00:00"/>
    <m/>
  </r>
  <r>
    <x v="78"/>
    <n v="46138"/>
    <s v="DEAN, JESSUP"/>
    <s v="JDEAN"/>
    <s v="46138"/>
    <n v="7342191357"/>
    <s v="046138"/>
    <s v="New Rental"/>
    <s v="Belle Tire, 36591 Plymouth Rd, Livonia, MI 48150, US"/>
    <s v="ALL LIGHTS CAME ON WILL NOT CRANK "/>
    <s v="Repair van"/>
    <s v="Yes"/>
    <m/>
    <x v="1"/>
    <s v="Yes"/>
    <x v="25"/>
    <s v="Monica, Cheryl &amp; Machell"/>
    <s v="Not Open On 12.11"/>
    <x v="1"/>
    <x v="1"/>
    <s v="Not Open On 12.11"/>
    <d v="2021-06-10T00:00:00"/>
    <m/>
  </r>
  <r>
    <x v="78"/>
    <n v="46961"/>
    <s v="CRAWFORD, LAVER"/>
    <s v="LCRAWFO"/>
    <s v="46961"/>
    <n v="9482233344"/>
    <s v="046961"/>
    <s v="New Rental"/>
    <s v="Repair loacation address is not mentioned in Holman"/>
    <s v=" TRANSMISSION ISSUES"/>
    <s v="Repair van"/>
    <m/>
    <m/>
    <x v="1"/>
    <s v="Yes"/>
    <x v="13"/>
    <s v="Rob &amp; Andrea"/>
    <d v="2025-06-19T00:00:00"/>
    <x v="1"/>
    <x v="1"/>
    <s v="LAVER CRAWFORD"/>
    <d v="2025-04-13T00:00:00"/>
    <m/>
  </r>
  <r>
    <x v="78"/>
    <n v="61447"/>
    <s v="URUSKYJ, ADAM"/>
    <s v="AURUSKY"/>
    <s v="61447"/>
    <n v="5189612274"/>
    <s v="061447"/>
    <s v="New Rental"/>
    <s v="Repaire location address is not mentioned in Holmon"/>
    <s v="DOOR HANDIL ISSUE"/>
    <s v="Repair van"/>
    <s v="Yes"/>
    <m/>
    <x v="1"/>
    <s v="Yes"/>
    <x v="22"/>
    <s v="Rob &amp; Andrea"/>
    <s v="Not Open On 12.11"/>
    <x v="1"/>
    <x v="1"/>
    <s v="Not Open On 12.11"/>
    <d v="2025-06-15T00:00:00"/>
    <m/>
  </r>
  <r>
    <x v="78"/>
    <n v="23875"/>
    <s v="CHAD JONES"/>
    <s v="CJONES1"/>
    <s v="23875"/>
    <n v="8158142916"/>
    <s v="023875"/>
    <d v="2025-12-17T00:00:00"/>
    <s v="Pep Boys 1824 W Jefferson St, Joliet, IL 60435"/>
    <s v="Steering issue"/>
    <s v="Repair van"/>
    <m/>
    <m/>
    <x v="1"/>
    <s v="Yes"/>
    <x v="1"/>
    <s v="Monica, Cheryl &amp; Machell"/>
    <s v="Not Open On 12.11"/>
    <x v="0"/>
    <x v="1"/>
    <s v="Not Open On 12.11"/>
    <d v="2025-09-21T00:00:00"/>
    <m/>
  </r>
  <r>
    <x v="78"/>
    <n v="36404"/>
    <s v="BELL, BILLY"/>
    <s v="BBELL14"/>
    <s v="36404"/>
    <n v="6158181118"/>
    <s v="036404"/>
    <s v="New Rental"/>
    <s v="Repaire location address is not mentioned in Holmon"/>
    <s v="MANKING BAD NOISE"/>
    <s v="Repair van"/>
    <s v="Yes"/>
    <m/>
    <x v="1"/>
    <s v="Yes"/>
    <x v="7"/>
    <s v="Monica, Cheryl &amp; Machell"/>
    <s v="Not Open On 12.11"/>
    <x v="1"/>
    <x v="1"/>
    <s v="Not Open On 12.11"/>
    <d v="2000-03-16T00:00:00"/>
    <m/>
  </r>
  <r>
    <x v="78"/>
    <n v="6008"/>
    <s v="ABDUL KATAWAZI"/>
    <s v="AKATAWA"/>
    <s v="6008"/>
    <n v="7038631826"/>
    <n v="0"/>
    <d v="2025-12-03T00:00:00"/>
    <s v="PEP BOYS 8000 STREAM WALK LN MANASSAS VA 20109"/>
    <s v="ENGINE LOST POWER AND CEL LIGHT ON FLASHING"/>
    <s v="Repair van"/>
    <s v="Yes"/>
    <m/>
    <x v="1"/>
    <s v="Yes"/>
    <x v="5"/>
    <s v="Monica, Cheryl &amp; Machell"/>
    <d v="2025-12-03T00:00:00"/>
    <x v="0"/>
    <x v="1"/>
    <s v="ABDUL LATIF KATAWAZI"/>
    <d v="2025-07-20T00:00:00"/>
    <m/>
  </r>
  <r>
    <x v="78"/>
    <n v="23453"/>
    <s v="MILLS, MICHAEL"/>
    <s v="MMILL56"/>
    <s v="23453"/>
    <n v="9103036797"/>
    <s v="023453"/>
    <s v="New Rental"/>
    <s v="Repaire location address is not mentioned in Holmon"/>
    <s v="BODY FRONT END DAMGED"/>
    <s v="Repair van"/>
    <s v="Yes"/>
    <m/>
    <x v="1"/>
    <s v="Yes"/>
    <x v="13"/>
    <s v="Rob &amp; Andrea"/>
    <s v="Not Open On 12.11"/>
    <x v="1"/>
    <x v="1"/>
    <s v="Not Open On 12.11"/>
    <d v="2015-02-23T00:00:00"/>
    <m/>
  </r>
  <r>
    <x v="78"/>
    <n v="36406"/>
    <s v="Pedro Laboy"/>
    <s v="PLABOY"/>
    <s v="36406"/>
    <n v="5189612059"/>
    <s v="036406"/>
    <d v="2026-12-12T00:00:00"/>
    <s v="PEP BOYS 1795 CENTRAL AVE ALBANY NY 12205"/>
    <s v="TPMS FLASHING BLOWER MOTOR INOP"/>
    <s v="Repair van"/>
    <s v="Yes"/>
    <m/>
    <x v="1"/>
    <s v="Yes"/>
    <x v="22"/>
    <s v="Rob &amp; Andrea"/>
    <s v="Not Open On 12.11"/>
    <x v="0"/>
    <x v="1"/>
    <s v="Not Open On 12.11"/>
    <d v="2025-06-15T00:00:00"/>
    <m/>
  </r>
  <r>
    <x v="78"/>
    <n v="46957"/>
    <s v="BRAVAR, ALEX"/>
    <s v="ABRAVAR"/>
    <s v="46957"/>
    <n v="7574043471"/>
    <s v="046957"/>
    <d v="2026-11-28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78"/>
    <n v="47363"/>
    <s v="ROCHON, JAMES"/>
    <s v="JROCHON"/>
    <s v="47363"/>
    <n v="5722730365"/>
    <s v="047363"/>
    <s v="New Rental"/>
    <s v="PEP BOYS, 7401 NW EXPRESSWAY, OKLAHOMA CITY OK 73132"/>
    <s v="VEHICLE FEELS LIKE DYING WHILE PRESSING THE GAS PEDAL"/>
    <s v="Repair Van"/>
    <s v="Yes"/>
    <m/>
    <x v="1"/>
    <s v="Yes"/>
    <x v="8"/>
    <s v="Rob &amp; Andrea"/>
    <s v="Not Open On 12.11"/>
    <x v="1"/>
    <x v="1"/>
    <s v="Not Open On 12.11"/>
    <d v="2025-03-09T00:00:00"/>
    <m/>
  </r>
  <r>
    <x v="78"/>
    <n v="21316"/>
    <s v="DYSART, ZACHARY"/>
    <s v="ZDYSART"/>
    <s v="21316"/>
    <n v="0"/>
    <n v="0"/>
    <d v="2025-12-12T00:00:00"/>
    <s v="PEP BOYS, 1321 MORSE RD, COLUMBUS OH 43229"/>
    <s v="SHOCKS, CATALYITIC CONVERTER, DRIVERS SIDE LOCK BROKEN AND BAD DAMPER FOR THE AIR CONDITIONER."/>
    <s v="Repair Van"/>
    <s v="Yes"/>
    <m/>
    <x v="1"/>
    <s v="Yes"/>
    <x v="4"/>
    <s v="Rob &amp; Andrea"/>
    <s v="Not Open On 12.11"/>
    <x v="0"/>
    <x v="0"/>
    <s v="Not Open On 12.11"/>
    <s v="EitherNewHire or Termed"/>
    <m/>
  </r>
  <r>
    <x v="78"/>
    <n v="46453"/>
    <s v="TUBMAN, WILLIAM"/>
    <s v="WTUBMAN"/>
    <s v="46453"/>
    <n v="6024918005"/>
    <s v="046453"/>
    <s v="New Rental"/>
    <s v="400 S ARIZONA AVE, CHANDLER, AZ 85225, USA"/>
    <s v=" TRANSMISSION ISSUES"/>
    <s v="Repair Van"/>
    <s v="Yes"/>
    <m/>
    <x v="1"/>
    <s v="Yes"/>
    <x v="23"/>
    <s v="Carol &amp; Tasha"/>
    <s v="Not Open On 12.11"/>
    <x v="1"/>
    <x v="1"/>
    <s v="Not Open On 12.11"/>
    <d v="2014-01-06T00:00:00"/>
    <m/>
  </r>
  <r>
    <x v="78"/>
    <n v="46280"/>
    <s v="YANEZ, FRANK"/>
    <s v="FYANEZ0"/>
    <s v="46280"/>
    <n v="2108452711"/>
    <s v="046280"/>
    <s v="New Rental"/>
    <s v="MIDAS #5630 1769 S W LOOP 410 "/>
    <s v="TROUBLE STARTING AND BAD BATTERY"/>
    <s v="Repair Van"/>
    <s v="Yes"/>
    <m/>
    <x v="1"/>
    <s v="Yes"/>
    <x v="2"/>
    <s v="Carol &amp; Tasha"/>
    <d v="2025-09-05T00:00:00"/>
    <x v="1"/>
    <x v="1"/>
    <s v="FRANK YANEZ"/>
    <d v="2021-03-03T00:00:00"/>
    <m/>
  </r>
  <r>
    <x v="78"/>
    <n v="21158"/>
    <s v="BRUCE LOTT"/>
    <s v="BLOTT"/>
    <s v="21158"/>
    <n v="2289180374"/>
    <s v="021158"/>
    <s v="New Rental"/>
    <s v="PEP BOYS, 2580 BEACH BLVD, BILOXI MS 39531"/>
    <s v="SLIDE DOOR WONT OPEN"/>
    <s v="Repair Van"/>
    <s v="Yes"/>
    <m/>
    <x v="1"/>
    <s v="Yes"/>
    <x v="7"/>
    <s v="Monica, Cheryl &amp; Machell"/>
    <s v="Not Open On 12.11"/>
    <x v="1"/>
    <x v="1"/>
    <s v="Not Open On 12.11"/>
    <d v="2024-06-02T00:00:00"/>
    <m/>
  </r>
  <r>
    <x v="78"/>
    <n v="23154"/>
    <s v="STEPHENS, ERIC"/>
    <s v="ESTEPH0"/>
    <s v="23154"/>
    <s v="Not-in-TPMS"/>
    <s v="Not-in-TPMS"/>
    <d v="2026-12-26T00:00:00"/>
    <s v="Glen Smith Chevrolet, 600 Columbus Pkwy, Opelika, AL 36801"/>
    <s v="CEL IS ON AND CUT'S OFF WHEN STOPPED - THEY THINK IT'S A KNOCK SENSOR"/>
    <s v="Repair Van"/>
    <s v="Yes"/>
    <m/>
    <x v="1"/>
    <s v="Yes"/>
    <x v="0"/>
    <e v="#N/A"/>
    <s v="Not Open On 12.11"/>
    <x v="0"/>
    <x v="0"/>
    <s v="Not Open On 12.11"/>
    <s v="EitherNewHire or Termed"/>
    <m/>
  </r>
  <r>
    <x v="78"/>
    <n v="36418"/>
    <s v="DEJOHNSON, TREMAINE"/>
    <s v="TDEJOHN"/>
    <s v="36418"/>
    <s v="Not-in-TPMS"/>
    <s v="Not-in-TPMS"/>
    <s v="New Rental"/>
    <s v="BELLE TIRE #178, 2073 N STATE ROUTE 50, BOURBONNAIS IL 60914"/>
    <m/>
    <s v="Repair van"/>
    <s v="Yes"/>
    <m/>
    <x v="1"/>
    <s v="Yes"/>
    <x v="0"/>
    <e v="#N/A"/>
    <s v="Not Open On 12.11"/>
    <x v="1"/>
    <x v="0"/>
    <s v="Not Open On 12.11"/>
    <s v="EitherNewHire or Termed"/>
    <m/>
  </r>
  <r>
    <x v="78"/>
    <n v="46450"/>
    <s v="JOHNNY QUACH"/>
    <m/>
    <s v="46450"/>
    <s v="Not-in-TPMS"/>
    <s v="Not-in-TPMS"/>
    <s v="New Rental"/>
    <s v="PEPBOYS 11937 E VALLEY BLVD EL MONTE CA 91732"/>
    <s v="VEHICLE IS MAKING A LOUD NOISE WHEN ACCELERATING"/>
    <s v="Repair van"/>
    <m/>
    <m/>
    <x v="1"/>
    <s v="Yes"/>
    <x v="0"/>
    <e v="#N/A"/>
    <s v="Not Open On 12.11"/>
    <x v="1"/>
    <x v="0"/>
    <s v="Not Open On 12.11"/>
    <s v="EitherNewHire or Termed"/>
    <m/>
  </r>
  <r>
    <x v="78"/>
    <n v="36322"/>
    <s v="Woodmaer Louis"/>
    <s v="WLOUIS"/>
    <s v="36322"/>
    <s v="Not-in-TPMS"/>
    <s v="Not-in-TPMS"/>
    <s v="New Rental"/>
    <m/>
    <m/>
    <m/>
    <m/>
    <m/>
    <x v="1"/>
    <s v="Yes"/>
    <x v="0"/>
    <e v="#N/A"/>
    <s v="Not Open On 12.11"/>
    <x v="1"/>
    <x v="1"/>
    <s v="Not Open On 12.11"/>
    <d v="2025-02-16T00:00:00"/>
    <m/>
  </r>
  <r>
    <x v="78"/>
    <n v="46063"/>
    <s v="Ryan Bristow"/>
    <s v="RBRISTO"/>
    <s v="46063"/>
    <n v="9165590520"/>
    <s v="046063"/>
    <s v="New Rental"/>
    <s v="5135 AUBURN BLVD SUITE 100, SACRAMENTO, CA 95841, USA"/>
    <m/>
    <m/>
    <m/>
    <m/>
    <x v="1"/>
    <s v="Yes"/>
    <x v="10"/>
    <s v="Carol &amp; Tasha"/>
    <s v="Not Open On 12.11"/>
    <x v="1"/>
    <x v="0"/>
    <s v="Not Open On 12.11"/>
    <d v="2025-11-16T00:00:00"/>
    <m/>
  </r>
  <r>
    <x v="78"/>
    <n v="46474"/>
    <s v="ANTHONY DITTA"/>
    <s v="ADITTA1"/>
    <s v="46474"/>
    <s v="Not-in-TPMS"/>
    <s v="Not-in-TPMS"/>
    <d v="2026-12-24T00:00:00"/>
    <s v="PEP BOYS, 1911 W ST, ANNAPOLIS MD 21401"/>
    <m/>
    <s v="Repair van"/>
    <m/>
    <m/>
    <x v="1"/>
    <s v="Yes"/>
    <x v="0"/>
    <e v="#N/A"/>
    <s v="Not Open On 12.11"/>
    <x v="0"/>
    <x v="1"/>
    <s v="Not Open On 12.11"/>
    <d v="1998-04-13T00:00:00"/>
    <m/>
  </r>
  <r>
    <x v="78"/>
    <n v="61360"/>
    <s v="HOWELL, DWAYNE"/>
    <s v="DHOWEL5"/>
    <s v="61360"/>
    <n v="4042473033"/>
    <s v="061360"/>
    <d v="2026-12-09T00:00:00"/>
    <m/>
    <s v="VEHICLE HAS TRANSMISSION ISSUES &amp; REPAIRS WERE DECLINED."/>
    <s v="changed to 7 days "/>
    <s v="Yes"/>
    <m/>
    <x v="1"/>
    <s v="Yes"/>
    <x v="6"/>
    <s v="Rob &amp; Andrea"/>
    <d v="2025-12-08T00:00:00"/>
    <x v="0"/>
    <x v="1"/>
    <s v="DWAYNE HOWELL"/>
    <d v="1981-06-29T00:00:00"/>
    <m/>
  </r>
  <r>
    <x v="78"/>
    <n v="47085"/>
    <s v="Mcleod Chisi-Mulenje"/>
    <s v="MCHISIM"/>
    <s v="47085"/>
    <n v="5859539611"/>
    <s v="047085"/>
    <s v="New Rental"/>
    <s v="PEP BOYS(Address is not available in holmon)"/>
    <s v="No heat"/>
    <s v="Repair van"/>
    <s v="Yes"/>
    <m/>
    <x v="1"/>
    <s v="Yes"/>
    <x v="22"/>
    <s v="Rob &amp; Andrea"/>
    <s v="Not Open On 12.11"/>
    <x v="1"/>
    <x v="1"/>
    <s v="Not Open On 12.11"/>
    <d v="2024-12-01T00:00:00"/>
    <m/>
  </r>
  <r>
    <x v="79"/>
    <n v="36534"/>
    <s v="Badi Deeb"/>
    <m/>
    <s v="36534"/>
    <s v="Not-in-TPMS"/>
    <s v="Not-in-TPMS"/>
    <m/>
    <m/>
    <s v="New Hire"/>
    <s v="Will need van"/>
    <m/>
    <m/>
    <x v="1"/>
    <s v="Yes"/>
    <x v="0"/>
    <e v="#N/A"/>
    <s v="Not Open On 12.11"/>
    <x v="0"/>
    <x v="0"/>
    <s v="Not Open On 12.11"/>
    <s v="EitherNewHire or Termed"/>
    <m/>
  </r>
  <r>
    <x v="79"/>
    <n v="46152"/>
    <s v="BURBIE, THOMAS"/>
    <s v="TBURBI"/>
    <s v="46152"/>
    <n v="8155850685"/>
    <s v="046152"/>
    <s v="New Rental"/>
    <s v="FIRESTONE COMPLETE AUTO CARE, 4646 LINCOLN HWY, MATTESON IL 60443"/>
    <s v="Heat Issue"/>
    <s v="Repair van"/>
    <s v="Yes"/>
    <m/>
    <x v="1"/>
    <s v="Yes"/>
    <x v="1"/>
    <s v="Monica, Cheryl &amp; Machell"/>
    <s v="Not Open On 12.11"/>
    <x v="1"/>
    <x v="1"/>
    <s v="Not Open On 12.11"/>
    <d v="1986-07-23T00:00:00"/>
    <m/>
  </r>
  <r>
    <x v="79"/>
    <n v="61241"/>
    <s v="DOBBS, JACOB"/>
    <s v="JDOBBS"/>
    <s v="61241"/>
    <n v="9047491805"/>
    <s v="061241"/>
    <d v="2026-12-31T00:00:00"/>
    <s v="Address is not Available"/>
    <s v="GRINDING NOISE"/>
    <s v="Repair van"/>
    <s v="Yes"/>
    <m/>
    <x v="1"/>
    <s v="Yes"/>
    <x v="9"/>
    <s v="Rob &amp; Andrea"/>
    <s v="Not Open On 12.11"/>
    <x v="0"/>
    <x v="1"/>
    <s v="Not Open On 12.11"/>
    <d v="2025-03-02T00:00:00"/>
    <m/>
  </r>
  <r>
    <x v="79"/>
    <n v="46708"/>
    <s v="JAYSHAWN ROWLS"/>
    <s v="JROWLS"/>
    <s v="46708"/>
    <n v="2569623009"/>
    <s v="046708"/>
    <d v="2025-12-29T00:00:00"/>
    <s v="PEP BOYS, 6820 S FLORIDA AVE, LAKELAND FL 33813"/>
    <s v="OVERHEATING ISSUE"/>
    <s v="Rental extension requested by Tech"/>
    <s v="Yes"/>
    <m/>
    <x v="1"/>
    <s v="Yes"/>
    <x v="6"/>
    <s v="Rob &amp; Andrea"/>
    <d v="2025-11-04T00:00:00"/>
    <x v="0"/>
    <x v="1"/>
    <s v="JAYSHAWN ROWLS"/>
    <d v="2025-10-12T00:00:00"/>
    <m/>
  </r>
  <r>
    <x v="79"/>
    <n v="47291"/>
    <s v="WICKLANDER, SEAN"/>
    <s v="SWICKLA"/>
    <s v="47291"/>
    <n v="7154922473"/>
    <s v="047291"/>
    <d v="2025-11-28T00:00:00"/>
    <s v="610 IRVINE ST (SH), CHIPPEWA FALLS, WI, 54729"/>
    <m/>
    <s v="Repair van"/>
    <s v="Yes"/>
    <m/>
    <x v="1"/>
    <s v="Yes"/>
    <x v="21"/>
    <s v="Monica, Cheryl &amp; Machell"/>
    <d v="2025-08-26T00:00:00"/>
    <x v="0"/>
    <x v="1"/>
    <s v="SEAN WICKLANDER"/>
    <d v="2022-12-01T00:00:00"/>
    <m/>
  </r>
  <r>
    <x v="79"/>
    <n v="61241"/>
    <s v="DOBBS, JACOB"/>
    <s v="JDOBBS"/>
    <s v="61241"/>
    <n v="9047491805"/>
    <s v="061241"/>
    <d v="2026-12-31T00:00:00"/>
    <s v="PEP BOYS, 3726 ST. AUGUSTINE ROAD, JACKSONVILLE FL 32207"/>
    <s v="Noise Issue"/>
    <s v="Repair van"/>
    <s v="Yes"/>
    <m/>
    <x v="1"/>
    <s v="Yes"/>
    <x v="9"/>
    <s v="Rob &amp; Andrea"/>
    <s v="Not Open On 12.11"/>
    <x v="0"/>
    <x v="1"/>
    <s v="Not Open On 12.11"/>
    <d v="2025-03-02T00:00:00"/>
    <m/>
  </r>
  <r>
    <x v="79"/>
    <n v="46465"/>
    <s v="COSTELLO, MARSHALL"/>
    <s v="MCOSTEL"/>
    <s v="46465"/>
    <n v="3028974391"/>
    <s v="046465"/>
    <d v="2025-12-08T00:00:00"/>
    <m/>
    <s v="THE DEFROSTED ON THE VEHICLE ISNT WORKING"/>
    <s v="Repair van"/>
    <s v="Yes"/>
    <m/>
    <x v="1"/>
    <s v="Yes"/>
    <x v="5"/>
    <s v="Monica, Cheryl &amp; Machell"/>
    <d v="2025-12-09T00:00:00"/>
    <x v="0"/>
    <x v="1"/>
    <s v="MARSHALL COSTELLO"/>
    <d v="2025-08-17T00:00:00"/>
    <m/>
  </r>
  <r>
    <x v="79"/>
    <n v="24079"/>
    <s v="WASHINGTON II, MARSHALL"/>
    <m/>
    <s v="24079"/>
    <s v="Not-in-TPMS"/>
    <s v="Not-in-TPMS"/>
    <s v="New Rental"/>
    <m/>
    <s v="New Hire"/>
    <s v="Repair van"/>
    <s v="Yes"/>
    <m/>
    <x v="1"/>
    <s v="Yes"/>
    <x v="0"/>
    <e v="#N/A"/>
    <s v="Not Open On 12.11"/>
    <x v="1"/>
    <x v="0"/>
    <s v="Not Open On 12.11"/>
    <s v="EitherNewHire or Termed"/>
    <m/>
  </r>
  <r>
    <x v="79"/>
    <n v="61560"/>
    <s v="Mathew Valdizia"/>
    <m/>
    <s v="61560"/>
    <s v="Not-in-TPMS"/>
    <s v="Not-in-TPMS"/>
    <d v="2026-12-29T00:00:00"/>
    <m/>
    <s v="New Hire"/>
    <s v="Tech needs van"/>
    <m/>
    <m/>
    <x v="1"/>
    <s v="Yes"/>
    <x v="0"/>
    <e v="#N/A"/>
    <s v="Not Open On 12.11"/>
    <x v="0"/>
    <x v="0"/>
    <s v="Not Open On 12.11"/>
    <s v="EitherNewHire or Termed"/>
    <m/>
  </r>
  <r>
    <x v="79"/>
    <n v="61015"/>
    <s v="BERNARD SOKOLOWSKI"/>
    <s v="BSOKOLO"/>
    <s v="61015"/>
    <n v="7249536540"/>
    <s v="061016"/>
    <d v="2025-12-15T00:00:00"/>
    <s v="Vehicle is not being repaired - / Tech requesting a rental for 1 day."/>
    <s v="Tech is Part time"/>
    <m/>
    <m/>
    <m/>
    <x v="1"/>
    <s v="Yes"/>
    <x v="4"/>
    <s v="Rob &amp; Andrea"/>
    <s v="Not Open On 12.11"/>
    <x v="0"/>
    <x v="1"/>
    <s v="Not Open On 12.11"/>
    <d v="2001-12-30T00:00:00"/>
    <m/>
  </r>
  <r>
    <x v="79"/>
    <n v="46880"/>
    <s v="DAILEY, THEODORE"/>
    <s v="TDAILEY"/>
    <s v="46880"/>
    <n v="5026980094"/>
    <s v="046880"/>
    <d v="2025-10-06T00:00:00"/>
    <s v="AAMCO TOTAL CAR CARE 126 BRECKINRIDGE LN LOUISVILLE KY 40207"/>
    <s v="TRANSMISSION REPLACEMENT"/>
    <s v="Tech needs a new Vehicle / HERTZ REQUIRES A NEW PO/RESERVATION NUMBER - DRIVER NEEDS TO RETURN THE CURRENT RENTAL TO HERTZ FOR SERVICE/RECALL."/>
    <s v="Yes"/>
    <m/>
    <x v="1"/>
    <s v="Yes"/>
    <x v="4"/>
    <s v="Rob &amp; Andrea"/>
    <d v="2025-08-14T00:00:00"/>
    <x v="0"/>
    <x v="1"/>
    <s v="THEODORE DAILEY"/>
    <d v="2025-09-07T00:00:00"/>
    <m/>
  </r>
  <r>
    <x v="79"/>
    <n v="46502"/>
    <s v="FAKHRI, SAYED FAROZ"/>
    <s v="SFAKHRI"/>
    <s v="46502"/>
    <n v="3018935023"/>
    <s v="046502"/>
    <d v="2026-12-29T00:00:00"/>
    <s v="WARRENTON TIRE + AUTO (National Account) 19 BROADVIEW AVE WARRENTON VA 20186"/>
    <s v="no start condition cranks but, won't start."/>
    <s v="Repair van"/>
    <m/>
    <m/>
    <x v="1"/>
    <s v="Yes"/>
    <x v="5"/>
    <s v="Monica, Cheryl &amp; Machell"/>
    <d v="2025-11-18T00:00:00"/>
    <x v="0"/>
    <x v="1"/>
    <s v="SAYED FAROZ FAKHRI"/>
    <d v="2021-08-19T00:00:00"/>
    <m/>
  </r>
  <r>
    <x v="79"/>
    <n v="21196"/>
    <s v="MEHL, JAKOB"/>
    <s v="JMEHL"/>
    <s v="21196"/>
    <n v="2096185626"/>
    <s v="021196"/>
    <s v="New Rental"/>
    <s v="FIRESTONE COMPLETE AUTO CARE, 3230 DALE RD 36, MODESTO CA 95356"/>
    <s v="UNIT FAIL EMESSIONS"/>
    <s v="Repair van"/>
    <s v="Yes"/>
    <m/>
    <x v="1"/>
    <s v="Yes"/>
    <x v="14"/>
    <s v="Carol &amp; Tasha"/>
    <s v="Not Open On 12.11"/>
    <x v="1"/>
    <x v="1"/>
    <s v="Not Open On 12.11"/>
    <d v="2025-08-03T00:00:00"/>
    <m/>
  </r>
  <r>
    <x v="79"/>
    <n v="47154"/>
    <s v="Scott Fleurie"/>
    <s v="SFLEURI"/>
    <s v="47154"/>
    <n v="7249006119"/>
    <s v="047154"/>
    <d v="2026-12-15T00:00:00"/>
    <s v="Aamco 2918 Wade Hampton Blvd, Taylors, SC 29687"/>
    <s v="UNIT HAS NO REVERSE."/>
    <s v="Repair van"/>
    <s v="Yes"/>
    <m/>
    <x v="1"/>
    <s v="Yes"/>
    <x v="4"/>
    <s v="Rob &amp; Andrea"/>
    <s v="Not Open On 12.11"/>
    <x v="0"/>
    <x v="1"/>
    <s v="Not Open On 12.11"/>
    <d v="1994-04-18T00:00:00"/>
    <m/>
  </r>
  <r>
    <x v="79"/>
    <n v="6610"/>
    <s v="Austin Johnson"/>
    <s v="AJOHNSO"/>
    <s v="6610"/>
    <n v="9165076141"/>
    <s v="006610"/>
    <d v="2025-10-27T00:00:00"/>
    <m/>
    <s v="OIL CHANGE/TIRE ROTATION AND STATES VEHICLES STEERING IS VERY HARD WHEN TURNING "/>
    <s v="Repair van"/>
    <s v="Yes"/>
    <m/>
    <x v="1"/>
    <s v="Yes"/>
    <x v="10"/>
    <s v="Carol &amp; Tasha"/>
    <s v="Not Open On 12.11"/>
    <x v="0"/>
    <x v="1"/>
    <s v="Not Open On 12.11"/>
    <d v="2023-03-09T00:00:00"/>
    <m/>
  </r>
  <r>
    <x v="79"/>
    <n v="36477"/>
    <s v="Jaythan Fisher"/>
    <s v="JFISHE0"/>
    <s v="36477"/>
    <s v="Not-in-TPMS"/>
    <s v="Not-in-TPMS"/>
    <s v="New Rental"/>
    <s v="PERFORMANCE TIRE &amp; AUTO, 110 BANKS CROSSING, FAYETTEVILLE GA 30214"/>
    <s v="New Hire"/>
    <s v="Repair van"/>
    <s v="Yes"/>
    <m/>
    <x v="1"/>
    <s v="Yes"/>
    <x v="0"/>
    <e v="#N/A"/>
    <s v="Not Open On 12.11"/>
    <x v="1"/>
    <x v="0"/>
    <s v="Not Open On 12.11"/>
    <s v="EitherNewHire or Termed"/>
    <m/>
  </r>
  <r>
    <x v="79"/>
    <s v="37306_x0009_"/>
    <s v="BRETT WOLFF"/>
    <s v="BWOLFF"/>
    <s v="37306_x0009_"/>
    <n v="5856644977"/>
    <s v="037306"/>
    <d v="2026-11-26T00:00:00"/>
    <s v="PEP BOYS, 1996 ELMWOOD AVE, BUFFALO NY 14207"/>
    <s v="NO START, SEEMS FUEL RELATED CAUSE ITLL TRY BUT SPUTTERS OUT"/>
    <s v="Repair Van"/>
    <s v="Yes"/>
    <m/>
    <x v="1"/>
    <s v="Yes"/>
    <x v="22"/>
    <s v="Rob &amp; Andrea"/>
    <d v="2025-11-28T00:00:00"/>
    <x v="0"/>
    <x v="1"/>
    <s v="BRETT WOLFF"/>
    <d v="2022-12-22T00:00:00"/>
    <m/>
  </r>
  <r>
    <x v="79"/>
    <n v="47263"/>
    <s v="FELKER, JAMES"/>
    <s v="JFELKER"/>
    <s v="47263"/>
    <n v="3604722049"/>
    <s v="047263"/>
    <s v="New Rental"/>
    <s v="LES SCHWAB TIRE CENTER, 2121 JAMES ST, BELLINGHAM WA 98225"/>
    <s v="Noise Issue"/>
    <s v="Repair van"/>
    <s v="Yes"/>
    <m/>
    <x v="1"/>
    <s v="Yes"/>
    <x v="20"/>
    <s v="Carol &amp; Tasha"/>
    <s v="Not Open On 12.11"/>
    <x v="1"/>
    <x v="1"/>
    <s v="Not Open On 12.11"/>
    <d v="2015-04-07T00:00:00"/>
    <m/>
  </r>
  <r>
    <x v="79"/>
    <n v="61308"/>
    <s v="AZIMI, HAMAYOON"/>
    <s v="HAZIMI"/>
    <s v="61308"/>
    <n v="3013791012"/>
    <s v="061308"/>
    <d v="2025-11-03T00:00:00"/>
    <s v="CRASH CHAMPIONS, 14132 RICHMOND HWY, WOODBRIDGE VA 22191"/>
    <s v="RIGHT SLIDEING DOOR EXT HANDLE IS BRKN"/>
    <s v="Repair van"/>
    <s v="Yes"/>
    <m/>
    <x v="1"/>
    <s v="Yes"/>
    <x v="5"/>
    <s v="Monica, Cheryl &amp; Machell"/>
    <d v="2025-11-03T00:00:00"/>
    <x v="0"/>
    <x v="1"/>
    <s v="HAMAYOON AZIMI"/>
    <d v="2017-02-06T00:00:00"/>
    <m/>
  </r>
  <r>
    <x v="79"/>
    <s v="36702_x000a_"/>
    <s v="Michael Marquez"/>
    <s v="MMARQUE"/>
    <s v="36702_x000a_"/>
    <n v="5596016405"/>
    <s v="036702"/>
    <d v="2025-10-09T00:00:00"/>
    <s v="PEP BOYS 3015 S MOONEY BLVD VISALIA CA 93277"/>
    <s v="CEL IS ON and OIL PRESSURE SWITCH NOT WORKING."/>
    <s v="Repair van"/>
    <s v="Yes"/>
    <m/>
    <x v="1"/>
    <s v="Yes"/>
    <x v="14"/>
    <s v="Carol &amp; Tasha"/>
    <s v="Not Open On 12.11"/>
    <x v="0"/>
    <x v="1"/>
    <s v="Not Open On 12.11"/>
    <d v="2019-08-28T00:00:00"/>
    <m/>
  </r>
  <r>
    <x v="80"/>
    <n v="24118"/>
    <s v="ALVAREZ, VICTOR"/>
    <s v="VALVAR2"/>
    <s v="24118"/>
    <s v="Not-in-TPMS"/>
    <s v="Not-in-TPMS"/>
    <d v="2025-11-10T00:00:00"/>
    <s v="PEP BOYS, 920 E 120TH AVE #A, NORTHGLENN CO 80233"/>
    <s v="APPEARS TRANS OIL WITH METAL IN IT"/>
    <s v="Repair van"/>
    <s v="Yes"/>
    <m/>
    <x v="1"/>
    <s v="Yes"/>
    <x v="0"/>
    <e v="#N/A"/>
    <s v="Not Open On 12.11"/>
    <x v="0"/>
    <x v="0"/>
    <s v="Not Open On 12.11"/>
    <s v="EitherNewHire or Termed"/>
    <m/>
  </r>
  <r>
    <x v="80"/>
    <n v="36408"/>
    <s v="LEMUS, ARMANDO"/>
    <s v="ALEMUS2"/>
    <s v="36408"/>
    <s v="Not-in-TPMS"/>
    <s v="Not-in-TPMS"/>
    <s v="New Rental"/>
    <m/>
    <s v="New Hire"/>
    <s v="Repair van"/>
    <s v="Yes"/>
    <m/>
    <x v="1"/>
    <s v="Yes"/>
    <x v="0"/>
    <e v="#N/A"/>
    <s v="Not Open On 12.11"/>
    <x v="1"/>
    <x v="0"/>
    <s v="Not Open On 12.11"/>
    <s v="EitherNewHire or Termed"/>
    <m/>
  </r>
  <r>
    <x v="80"/>
    <n v="46811"/>
    <s v="SAWYER, JAMES"/>
    <s v="JSAWYER"/>
    <s v="46811"/>
    <n v="3368091154"/>
    <s v="046811"/>
    <d v="2025-12-18T00:00:00"/>
    <s v="3150 UNIVERSITY PKWY, WINSTON-SALEM, NC 27106, USA"/>
    <s v="Lost key"/>
    <s v="Repair van"/>
    <s v="Yes"/>
    <m/>
    <x v="1"/>
    <s v="Yes"/>
    <x v="4"/>
    <s v="Rob &amp; Andrea"/>
    <s v="Not Open On 12.11"/>
    <x v="0"/>
    <x v="1"/>
    <s v="Not Open On 12.11"/>
    <d v="2025-10-05T00:00:00"/>
    <m/>
  </r>
  <r>
    <x v="80"/>
    <n v="61307"/>
    <s v="WAYNE KELLY"/>
    <m/>
    <s v="61307"/>
    <s v="Not-in-TPMS"/>
    <s v="Not-in-TPMS"/>
    <d v="2025-12-30T00:00:00"/>
    <s v="AAMCO TOTAL CAR CARE, 119 E OAK RIDGE DR, HAGERSTOWN MD 21740"/>
    <s v="Trans Slipping"/>
    <s v="Repair van"/>
    <m/>
    <m/>
    <x v="1"/>
    <s v="Yes"/>
    <x v="0"/>
    <e v="#N/A"/>
    <s v="Not Open On 12.11"/>
    <x v="0"/>
    <x v="0"/>
    <s v="Not Open On 12.11"/>
    <s v="EitherNewHire or Termed"/>
    <m/>
  </r>
  <r>
    <x v="80"/>
    <n v="46330"/>
    <s v="FOSTER, WILLIAM"/>
    <s v="WFOSTER"/>
    <s v="46330"/>
    <n v="8179380488"/>
    <s v="061666"/>
    <d v="2025-10-22T00:00:00"/>
    <s v="CITY COLLISION CENTER, 1100 W HARRIS RD, ARLINGTON TX 76001"/>
    <s v="Accident"/>
    <s v="Repair van"/>
    <m/>
    <m/>
    <x v="1"/>
    <s v="Yes"/>
    <x v="15"/>
    <s v="Carol &amp; Tasha"/>
    <d v="2025-08-19T00:00:00"/>
    <x v="0"/>
    <x v="1"/>
    <s v="WILLIAM FOSTER"/>
    <d v="2025-08-03T00:00:00"/>
    <m/>
  </r>
  <r>
    <x v="80"/>
    <n v="46625"/>
    <s v="VARGAS, JOSHUA"/>
    <s v="JVARGA3"/>
    <s v="46625"/>
    <n v="4072324448"/>
    <s v="046625"/>
    <d v="2025-12-09T00:00:00"/>
    <s v="EXPERT CAR CARE INC., 3016 ALAFAYA TRAIL, OVIEDO FL 32765"/>
    <s v="VEHICLE HAS AN INTERMITTENT LONG START , VEHCILE WOULD HAVE A LONG CRANK NO START"/>
    <s v="Repair van"/>
    <s v="Yes"/>
    <m/>
    <x v="1"/>
    <s v="Yes"/>
    <x v="9"/>
    <s v="Rob &amp; Andrea"/>
    <d v="2025-12-10T00:00:00"/>
    <x v="0"/>
    <x v="1"/>
    <s v="JOSHUA VARGAS"/>
    <d v="2021-08-26T00:00:00"/>
    <m/>
  </r>
  <r>
    <x v="80"/>
    <n v="23396"/>
    <s v="FIGARO"/>
    <s v="FFIGARO"/>
    <s v="23396"/>
    <n v="5082060735"/>
    <n v="0"/>
    <s v="New Rental"/>
    <s v="PEP BOYS 524 S BROADWAY SALEM NH 03079"/>
    <s v="New Hire"/>
    <s v="Repair van"/>
    <s v="Yes"/>
    <m/>
    <x v="1"/>
    <s v="Yes"/>
    <x v="22"/>
    <s v="Rob &amp; Andrea"/>
    <s v="Not Open On 12.11"/>
    <x v="1"/>
    <x v="1"/>
    <s v="Not Open On 12.11"/>
    <d v="2021-03-24T00:00:00"/>
    <m/>
  </r>
  <r>
    <x v="80"/>
    <n v="47063"/>
    <s v="Eric M Magana"/>
    <s v="EMAGAN1"/>
    <s v="47063"/>
    <n v="3159831656"/>
    <s v="047063"/>
    <d v="2025-11-06T00:00:00"/>
    <s v="PEP BOYS 4475 COMMERCIAL DR NEW HARTFORD NY 13413"/>
    <s v="DOOR FELL OFFCUST STATES REAR DOOR FELL OF THE HINGES. ALSO CUSTOMER STATES HAVING A ISSUE WITH THE PASSENGER REAR DOOR AS WELL"/>
    <s v="Repair van"/>
    <s v="Yes"/>
    <m/>
    <x v="1"/>
    <s v="Yes"/>
    <x v="22"/>
    <s v="Rob &amp; Andrea"/>
    <s v="Not Open On 12.11"/>
    <x v="0"/>
    <x v="1"/>
    <s v="Not Open On 12.11"/>
    <d v="2020-12-21T00:00:00"/>
    <m/>
  </r>
  <r>
    <x v="80"/>
    <n v="23905"/>
    <s v="WILSON, DONALD"/>
    <s v="DWILS48"/>
    <s v="23905"/>
    <n v="2408551030"/>
    <s v="023905"/>
    <s v="New Rental"/>
    <s v="SPORT CHEVROLET, HONDA INC, 3101 AUTOMOBILE BLVD, SILVER SPRING MD 20904"/>
    <s v=" CHECK ENGINE LIGHT CAME BACK ON AND FAIL EMISSION"/>
    <s v="Repair van"/>
    <s v="Yes"/>
    <m/>
    <x v="1"/>
    <s v="Yes"/>
    <x v="5"/>
    <s v="Monica, Cheryl &amp; Machell"/>
    <d v="2025-08-28T00:00:00"/>
    <x v="1"/>
    <x v="1"/>
    <s v="DONALD WILSON"/>
    <d v="2012-08-13T00:00:00"/>
    <m/>
  </r>
  <r>
    <x v="80"/>
    <n v="46210"/>
    <s v="WEBB, BRANDON"/>
    <s v="BWEBB4"/>
    <s v="46210"/>
    <n v="5122281385"/>
    <s v="046210"/>
    <d v="2025-12-12T00:00:00"/>
    <s v="PEP BOYS, 11928 RESEARCH BLVD, AUSTIN TX 78759"/>
    <s v="UNIT IS HAVING SAME ISSUE WITH STABLITRAK LIGHT ON."/>
    <s v="Repair van"/>
    <s v="Yes"/>
    <m/>
    <x v="1"/>
    <s v="Yes"/>
    <x v="2"/>
    <s v="Carol &amp; Tasha"/>
    <d v="2025-12-01T00:00:00"/>
    <x v="0"/>
    <x v="1"/>
    <s v="BRANDON WEBB"/>
    <d v="2018-12-26T00:00:00"/>
    <m/>
  </r>
  <r>
    <x v="80"/>
    <n v="21712"/>
    <s v="LANDRUS, BILLY"/>
    <s v="BLANDRU"/>
    <s v="21712"/>
    <n v="9042409851"/>
    <s v="021712"/>
    <s v="New Rental"/>
    <s v="PEP BOYS, 1605 COUNTY ROAD 210, ST AUGUSTINE FL 32095"/>
    <s v="TRANS NOT WORKING PROPERLY"/>
    <s v="Repair van"/>
    <s v="Yes"/>
    <m/>
    <x v="1"/>
    <s v="Yes"/>
    <x v="9"/>
    <s v="Rob &amp; Andrea"/>
    <s v="Not Open On 12.11"/>
    <x v="1"/>
    <x v="1"/>
    <s v="Not Open On 12.11"/>
    <d v="2002-03-25T00:00:00"/>
    <m/>
  </r>
  <r>
    <x v="80"/>
    <n v="36398"/>
    <s v="MEDINA, RUDY"/>
    <s v="RMEDINA"/>
    <s v="36398"/>
    <n v="6179916239"/>
    <s v="036398"/>
    <s v="New Rental"/>
    <s v="PEP BOYS, 1848-1850 REVERE BCH PKWY, EVERETT MA 02149"/>
    <s v="SLIDING DOOR HANDLE BROKE ON RIGHT SIDE"/>
    <s v="Repair van"/>
    <s v="Yes"/>
    <m/>
    <x v="1"/>
    <s v="Yes"/>
    <x v="22"/>
    <s v="Rob &amp; Andrea"/>
    <s v="Not Open On 12.11"/>
    <x v="1"/>
    <x v="1"/>
    <s v="Not Open On 12.11"/>
    <d v="2023-12-03T00:00:00"/>
    <m/>
  </r>
  <r>
    <x v="80"/>
    <n v="36406"/>
    <s v="Pedro Laboy"/>
    <s v="PLABOY"/>
    <s v="36406"/>
    <n v="5189612059"/>
    <s v="036406"/>
    <d v="2026-01-02T00:00:00"/>
    <s v="PEP BOYS 1795 CENTRAL AVE ALBANY NY 12205"/>
    <s v="TPMS FLASHING BLOWER MOTOR INOP"/>
    <s v="Repair van"/>
    <s v="Yes"/>
    <m/>
    <x v="1"/>
    <s v="Yes"/>
    <x v="22"/>
    <s v="Rob &amp; Andrea"/>
    <s v="Not Open On 12.11"/>
    <x v="0"/>
    <x v="1"/>
    <s v="Not Open On 12.11"/>
    <d v="2025-06-15T00:00:00"/>
    <m/>
  </r>
  <r>
    <x v="80"/>
    <n v="61192"/>
    <s v="SIRGI STRETOEYE"/>
    <s v="SSTRETO"/>
    <s v="61192"/>
    <n v="3034340716"/>
    <s v="061815"/>
    <d v="2025-12-24T00:00:00"/>
    <s v="LARRY H. MILLER FORD LAKEWOOD (Independent Vendor) 11595 W 6TH AVE LAKEWOOD CO 80215"/>
    <m/>
    <s v="Needs new van"/>
    <s v="Yes"/>
    <m/>
    <x v="1"/>
    <s v="Yes"/>
    <x v="24"/>
    <s v="Carol &amp; Tasha"/>
    <s v="Not Open On 12.11"/>
    <x v="0"/>
    <x v="1"/>
    <s v="Not Open On 12.11"/>
    <d v="2024-09-08T00:00:00"/>
    <m/>
  </r>
  <r>
    <x v="80"/>
    <n v="61027"/>
    <s v="MILLER, SHAKIL"/>
    <s v="SMILLE3"/>
    <s v="61027"/>
    <s v="Not-in-TPMS"/>
    <s v="Not-in-TPMS"/>
    <s v="New Rental"/>
    <s v="GREELEYS GARAGE INC, 741 WASHINGTON STREET N, AUBURN ME 04210"/>
    <s v="New Hire"/>
    <s v="Repair van"/>
    <s v="Yes"/>
    <m/>
    <x v="1"/>
    <s v="Yes"/>
    <x v="0"/>
    <e v="#N/A"/>
    <s v="Not Open On 12.11"/>
    <x v="1"/>
    <x v="0"/>
    <s v="Not Open On 12.11"/>
    <s v="EitherNewHire or Termed"/>
    <m/>
  </r>
  <r>
    <x v="80"/>
    <n v="23796"/>
    <s v="CHARLES DUNCAN"/>
    <s v="CDUNCA3"/>
    <s v="23796"/>
    <n v="2532316354"/>
    <s v="023796"/>
    <d v="2025-12-29T00:00:00"/>
    <s v="PEP BOYS, 12228 MERIDIAN E, PUYALLUP WA 98373"/>
    <s v="DRIVABILITY ISSUE, IS RUNNING THROUGH OIL"/>
    <s v="Repair van"/>
    <s v="Yes"/>
    <m/>
    <x v="1"/>
    <s v="Yes"/>
    <x v="20"/>
    <s v="Carol &amp; Tasha"/>
    <s v="Not Open On 12.11"/>
    <x v="0"/>
    <x v="1"/>
    <s v="Not Open On 12.11"/>
    <d v="2018-09-26T00:00:00"/>
    <m/>
  </r>
  <r>
    <x v="80"/>
    <n v="61598"/>
    <s v="CHANEY, ANTHONY"/>
    <s v="ACHANEY"/>
    <s v="61598"/>
    <n v="9493435812"/>
    <s v="061598"/>
    <s v="New Rental"/>
    <s v="830 BROADWAY, CHULA VISTA, CA 91911, USA"/>
    <m/>
    <s v="Repair van"/>
    <s v="Yes"/>
    <m/>
    <x v="1"/>
    <s v="Yes"/>
    <x v="23"/>
    <s v="Carol &amp; Tasha"/>
    <s v="Not Open On 12.11"/>
    <x v="1"/>
    <x v="1"/>
    <s v="Not Open On 12.11"/>
    <d v="2009-08-03T00:00:00"/>
    <m/>
  </r>
  <r>
    <x v="80"/>
    <n v="21708"/>
    <s v="GREEN, ERIC"/>
    <s v="EGREEN9"/>
    <s v="21708"/>
    <n v="3212742927"/>
    <s v="021708"/>
    <d v="2025-10-03T00:00:00"/>
    <s v="PEP BOYS, 1090 N COURTENAY PKWY, MERRITT ISLAND FL 32953"/>
    <s v="OVERHEATING, TAKING TO PEPBOYS"/>
    <s v="Repair Van"/>
    <s v="Yes"/>
    <m/>
    <x v="1"/>
    <s v="Yes"/>
    <x v="9"/>
    <s v="Rob &amp; Andrea"/>
    <s v="Not Open On 12.11"/>
    <x v="0"/>
    <x v="1"/>
    <s v="Not Open On 12.11"/>
    <d v="2003-05-27T00:00:00"/>
    <m/>
  </r>
  <r>
    <x v="80"/>
    <n v="22031"/>
    <s v="SANTACROCE, SCOTT"/>
    <s v="SSANTAC"/>
    <s v="22031"/>
    <n v="8606390556"/>
    <s v="022031"/>
    <s v="New Rental"/>
    <s v="FIRESTONE COMPLETE AUTO CARE, 459 FARMINGTON AVE, PLAINVILLE CT 06062"/>
    <s v="AC FAN IS NOT WORKING"/>
    <s v="Repair Van"/>
    <s v="Yes"/>
    <m/>
    <x v="1"/>
    <s v="Yes"/>
    <x v="22"/>
    <s v="Rob &amp; Andrea"/>
    <s v="Not Open On 12.11"/>
    <x v="1"/>
    <x v="1"/>
    <s v="Not Open On 12.11"/>
    <d v="1999-06-16T00:00:00"/>
    <m/>
  </r>
  <r>
    <x v="80"/>
    <n v="61004"/>
    <s v="RUSYN, RONALD"/>
    <s v="RRUSYN1"/>
    <s v="61004"/>
    <n v="5708009447"/>
    <s v="x"/>
    <s v="New Rental"/>
    <s v="PEP BOYS, RT 6 SCRANTON CARBONDALE HWY, SCRANTON PA 18505"/>
    <s v="COOLANT LEAK"/>
    <s v="Repair Van"/>
    <s v="Yes"/>
    <m/>
    <x v="1"/>
    <s v="Yes"/>
    <x v="22"/>
    <s v="Rob &amp; Andrea"/>
    <s v="Not Open On 12.11"/>
    <x v="1"/>
    <x v="1"/>
    <s v="Not Open On 12.11"/>
    <d v="1997-05-15T00:00:00"/>
    <m/>
  </r>
  <r>
    <x v="80"/>
    <n v="61376"/>
    <s v="Hung Ha"/>
    <s v="HHA000"/>
    <s v="61376"/>
    <n v="7038430525"/>
    <s v="061376"/>
    <d v="2025-12-18T00:00:00"/>
    <s v="Pep Boys 7121 LITTLE RIVER TURNPIKE, ANNANDALE, VA 22003"/>
    <s v="TRANSMISSION CONCERN"/>
    <s v="Repair van"/>
    <s v="Yes"/>
    <m/>
    <x v="1"/>
    <s v="Yes"/>
    <x v="5"/>
    <s v="Monica, Cheryl &amp; Machell"/>
    <d v="2025-12-03T00:00:00"/>
    <x v="0"/>
    <x v="1"/>
    <s v="HUNG HA"/>
    <d v="2022-01-06T00:00:00"/>
    <m/>
  </r>
  <r>
    <x v="80"/>
    <n v="61626"/>
    <s v="Jacob Lang"/>
    <s v="JLANG1"/>
    <s v="61626"/>
    <n v="2693007067"/>
    <s v="061626"/>
    <s v="New Rental"/>
    <s v="5736 BECKLEY RD, BATTLE CREEK, MI 49015,"/>
    <s v="New Hire"/>
    <s v="Repair Van"/>
    <s v="Yes"/>
    <m/>
    <x v="1"/>
    <s v="Yes"/>
    <x v="18"/>
    <s v="Monica, Cheryl &amp; Machell"/>
    <d v="2025-12-02T00:00:00"/>
    <x v="1"/>
    <x v="1"/>
    <s v="JACOB LANG"/>
    <d v="2018-07-16T00:00:00"/>
    <m/>
  </r>
  <r>
    <x v="80"/>
    <n v="61688"/>
    <s v="HANSON, DONALD"/>
    <s v="DHANSO5"/>
    <s v="61688"/>
    <n v="2105488449"/>
    <s v="061688"/>
    <d v="2025-12-16T00:00:00"/>
    <s v="MIDAS AUTO SERVICE #5957, 2325 KOHLER CROSSING, KYLE TX 78640"/>
    <s v="Declined PO"/>
    <s v="Tech needs new van"/>
    <s v="Yes"/>
    <m/>
    <x v="1"/>
    <s v="Yes"/>
    <x v="2"/>
    <s v="Carol &amp; Tasha"/>
    <d v="2025-11-18T00:00:00"/>
    <x v="0"/>
    <x v="1"/>
    <s v="DONALD HANSON"/>
    <d v="1985-04-23T00:00:00"/>
    <m/>
  </r>
  <r>
    <x v="80"/>
    <n v="61209"/>
    <s v="RUIZ, LUIS"/>
    <s v="LRUIZ1"/>
    <s v="61209"/>
    <n v="4696796160"/>
    <s v="061209"/>
    <s v="New Rental"/>
    <s v="SAMI &amp; BOB AUTOMOTIVE, 120 E DAVIS ST, MESQUITE TX 75149"/>
    <s v="THE UNIT IS NOT DRIVEABLE DUE TO THE OVERDUE STATE INSPECTION"/>
    <s v="Repair Van"/>
    <s v="Yes"/>
    <m/>
    <x v="1"/>
    <s v="Yes"/>
    <x v="15"/>
    <s v="Carol &amp; Tasha"/>
    <s v="Not Open On 12.11"/>
    <x v="1"/>
    <x v="1"/>
    <s v="Not Open On 12.11"/>
    <d v="2000-12-13T00:00:00"/>
    <m/>
  </r>
  <r>
    <x v="80"/>
    <n v="37241"/>
    <s v="Michael Jones"/>
    <m/>
    <s v="37241"/>
    <s v="Not-in-TPMS"/>
    <s v="Not-in-TPMS"/>
    <s v="New Rental"/>
    <s v="PEP BOYS, 1950 BELTLINE RD, IRVING TX 75060"/>
    <s v="TRANSMISSION Issue"/>
    <s v="Repair Van"/>
    <s v="Yes"/>
    <m/>
    <x v="1"/>
    <s v="Yes"/>
    <x v="0"/>
    <e v="#N/A"/>
    <s v="Not Open On 12.11"/>
    <x v="1"/>
    <x v="0"/>
    <s v="Not Open On 12.11"/>
    <s v="EitherNewHire or Termed"/>
    <m/>
  </r>
  <r>
    <x v="81"/>
    <n v="61842"/>
    <s v="William J Every"/>
    <s v="WEVERY1"/>
    <s v="61842"/>
    <n v="5855539662"/>
    <s v="061842"/>
    <s v="New Rental"/>
    <s v="1375 MARKET PLACE DR (PEP BOY'S), ROCHESTER, NY, 14623"/>
    <s v=" THE SLIDING DOOR ON THE WILL NOT STAY CLOSED AND WILL BE TAKING THE VEHICLE TO PEP BOYS. THE DRIVER ISNT SURE HOW LONG IT WILL TAKE AND IS LOOKING FOR A RENTAL"/>
    <s v="Repair Van"/>
    <s v="Yes"/>
    <m/>
    <x v="1"/>
    <s v="Yes"/>
    <x v="22"/>
    <s v="Rob &amp; Andrea"/>
    <s v="Not Open On 12.11"/>
    <x v="1"/>
    <x v="1"/>
    <s v="Not Open On 12.11"/>
    <d v="1993-10-18T00:00:00"/>
    <m/>
  </r>
  <r>
    <x v="81"/>
    <n v="46585"/>
    <s v="FERNANDEZ, HECTOR"/>
    <s v="HFERNAN"/>
    <s v="46585"/>
    <n v="9736260994"/>
    <s v="046585"/>
    <s v="New Rental"/>
    <s v="PEP BOYS, 261 MCLEAN BOULEVARD, PATERSON NJ 07504"/>
    <s v="Noise isse"/>
    <s v="Repair Van"/>
    <s v="Yes"/>
    <m/>
    <x v="1"/>
    <s v="Yes"/>
    <x v="16"/>
    <s v="Rob &amp; Andrea"/>
    <s v="Not Open On 12.11"/>
    <x v="1"/>
    <x v="1"/>
    <s v="Not Open On 12.11"/>
    <d v="2025-08-17T00:00:00"/>
    <m/>
  </r>
  <r>
    <x v="81"/>
    <n v="61687"/>
    <s v="PAPADOPOULOS, DIONYSIOS"/>
    <s v="DPAPADO"/>
    <s v="61687"/>
    <n v="2105000996"/>
    <s v="061687"/>
    <s v="New Rental"/>
    <s v="THE GEAR GUY (Independent Vendor) 7160 US 281 N STE 3 SPRING BRANCH TX 78070"/>
    <m/>
    <m/>
    <m/>
    <m/>
    <x v="1"/>
    <s v="Yes"/>
    <x v="2"/>
    <s v="Carol &amp; Tasha"/>
    <s v="Not Open On 12.11"/>
    <x v="1"/>
    <x v="1"/>
    <s v="Not Open On 12.11"/>
    <d v="1989-05-02T00:00:00"/>
    <m/>
  </r>
  <r>
    <x v="81"/>
    <n v="23028"/>
    <s v="RON JONES"/>
    <s v="RJONES2"/>
    <s v="23028"/>
    <n v="9168834798"/>
    <s v="047352"/>
    <s v="New Rental"/>
    <s v="951 STERLING PKWY BLDG 16 LINCOLN CA 95648 USA"/>
    <s v="No start issue"/>
    <s v="Repair Van"/>
    <m/>
    <m/>
    <x v="1"/>
    <s v="Yes"/>
    <x v="10"/>
    <s v="Carol &amp; Tasha"/>
    <s v="Not Open On 12.11"/>
    <x v="1"/>
    <x v="1"/>
    <s v="Not Open On 12.11"/>
    <d v="2022-06-30T00:00:00"/>
    <m/>
  </r>
  <r>
    <x v="81"/>
    <n v="24056"/>
    <s v="VILLELA, RALPH"/>
    <s v="RVILLEL"/>
    <s v="24056"/>
    <n v="9094026031"/>
    <s v="024056"/>
    <s v="New Rental"/>
    <s v="PEP BOYS, 10831 MAGNOLIA AVE, RIVERSIDE CA 92505"/>
    <s v="Break issue"/>
    <s v="Repair Van"/>
    <s v="Yes"/>
    <m/>
    <x v="1"/>
    <s v="Yes"/>
    <x v="3"/>
    <s v="Carol &amp; Tasha"/>
    <s v="Not Open On 12.11"/>
    <x v="1"/>
    <x v="1"/>
    <s v="Not Open On 12.11"/>
    <d v="2001-10-03T00:00:00"/>
    <m/>
  </r>
  <r>
    <x v="81"/>
    <n v="47370"/>
    <s v="FULLWOOD, MARCUS"/>
    <s v="MFULLWO"/>
    <s v="47370"/>
    <n v="8032211088"/>
    <s v="047370"/>
    <d v="2025-12-30T00:00:00"/>
    <s v="PEP Boys (Address is not mentioned in Holmon)"/>
    <s v="Oil issue"/>
    <s v="Repair van"/>
    <s v="Yes"/>
    <m/>
    <x v="1"/>
    <s v="Yes"/>
    <x v="13"/>
    <s v="Rob &amp; Andrea"/>
    <d v="2025-11-24T00:00:00"/>
    <x v="0"/>
    <x v="1"/>
    <s v="MARCUS FULLWOOD"/>
    <d v="2025-09-21T00:00:00"/>
    <m/>
  </r>
  <r>
    <x v="81"/>
    <n v="61296"/>
    <s v="ZEGERS, ANDREW"/>
    <s v="AZEGER"/>
    <s v="61296"/>
    <n v="7172479458"/>
    <s v="061296"/>
    <s v="New Rental"/>
    <s v="24572 Betts Pond RdMillsboro, DE 19966, USA"/>
    <s v="Noise issue"/>
    <s v="Repair van"/>
    <s v="Yes"/>
    <m/>
    <x v="1"/>
    <s v="Yes"/>
    <x v="5"/>
    <s v="Monica, Cheryl &amp; Machell"/>
    <s v="Not Open On 12.11"/>
    <x v="1"/>
    <x v="1"/>
    <s v="Not Open On 12.11"/>
    <d v="1998-10-29T00:00:00"/>
    <m/>
  </r>
  <r>
    <x v="81"/>
    <n v="23591"/>
    <s v="HUSTON, ROBERT"/>
    <s v="RHUSTON"/>
    <s v="23591"/>
    <n v="5139570125"/>
    <s v="023591"/>
    <s v="New Rental"/>
    <s v="PEP BOYS, 4436 GLEN ESTE WITHAMSVIL, CINCINNATI OH 45245"/>
    <s v="Check Engine Light Illuminated, Code Pulled p0442 REFERES TO EVAP LEAK, Customer Has Hard Time Fueling Vehicle."/>
    <s v="Repair Van"/>
    <s v="Yes"/>
    <m/>
    <x v="1"/>
    <s v="Yes"/>
    <x v="4"/>
    <s v="Rob &amp; Andrea"/>
    <d v="2025-10-11T00:00:00"/>
    <x v="1"/>
    <x v="1"/>
    <s v="ROBERT HUSTON"/>
    <d v="2024-11-17T00:00:00"/>
    <m/>
  </r>
  <r>
    <x v="81"/>
    <n v="36832"/>
    <s v="Fabian Meraz"/>
    <s v="FMERAZ"/>
    <s v="36832"/>
    <s v="Not-in-TPMS"/>
    <s v="Not-in-TPMS"/>
    <s v="New Rental"/>
    <s v="New Hire"/>
    <s v="New Hire"/>
    <s v="Van is in transit"/>
    <s v="Yes"/>
    <m/>
    <x v="1"/>
    <s v="Yes"/>
    <x v="0"/>
    <e v="#N/A"/>
    <s v="Not Open On 12.11"/>
    <x v="1"/>
    <x v="0"/>
    <s v="Not Open On 12.11"/>
    <s v="EitherNewHire or Termed"/>
    <m/>
  </r>
  <r>
    <x v="81"/>
    <n v="47392"/>
    <s v="Sonny Winger"/>
    <s v="SWINGER"/>
    <s v="47392"/>
    <n v="5016729113"/>
    <s v="047392"/>
    <s v="New Rental"/>
    <s v="SOUTHERN TIRE MART 7791 ALCOA RD BENTON AR 72015"/>
    <s v="Van was just picked up, then went into limp mode. Shop advises issue is wiring harness."/>
    <s v="Repair"/>
    <s v="Yes"/>
    <m/>
    <x v="1"/>
    <s v="Yes"/>
    <x v="7"/>
    <s v="Monica, Cheryl &amp; Machell"/>
    <d v="2025-10-08T00:00:00"/>
    <x v="1"/>
    <x v="1"/>
    <s v="SONNY WINGER"/>
    <d v="2025-06-01T00:00:00"/>
    <m/>
  </r>
  <r>
    <x v="81"/>
    <n v="23433"/>
    <s v="Colin Banik"/>
    <s v="CBANIK"/>
    <s v="23433"/>
    <n v="6172129013"/>
    <s v="023433"/>
    <s v="New Rental"/>
    <m/>
    <s v="VEHICLE STARTED SMOKING AND STALLED - REQUESTING TOW - TO PEPBOYS PER PARAMETERS "/>
    <s v="Repair"/>
    <s v="Yes"/>
    <m/>
    <x v="1"/>
    <s v="Yes"/>
    <x v="22"/>
    <s v="Rob &amp; Andrea"/>
    <s v="Not Open On 12.11"/>
    <x v="1"/>
    <x v="1"/>
    <s v="Not Open On 12.11"/>
    <d v="2025-09-28T00:00:00"/>
    <m/>
  </r>
  <r>
    <x v="81"/>
    <n v="47078"/>
    <s v="Brendan J Farrell"/>
    <s v="BFARREL"/>
    <s v="47078"/>
    <n v="6075915386"/>
    <s v="047078"/>
    <d v="2025-11-17T00:00:00"/>
    <s v="ROYAL CHEVROLET/CORTLAND,INC, 3838 STATE ROUTE 281, CORTLAND NY 13045"/>
    <s v="Replacement vehicls still not available, rental vehicle windshield hit by rock, needs to excahange rental, requires extension."/>
    <s v="Tech needs new van "/>
    <s v="Yes"/>
    <m/>
    <x v="1"/>
    <s v="Yes"/>
    <x v="22"/>
    <s v="Rob &amp; Andrea"/>
    <d v="2025-11-17T00:00:00"/>
    <x v="0"/>
    <x v="1"/>
    <s v="BRENDAN FARRELL"/>
    <d v="2024-11-24T00:00:00"/>
    <m/>
  </r>
  <r>
    <x v="81"/>
    <n v="36431"/>
    <s v="HARDY-PARSELL, JEDENIAH"/>
    <s v="JHARDYP"/>
    <s v="36431"/>
    <s v="Not-in-TPMS"/>
    <s v="Not-in-TPMS"/>
    <s v="New Rental"/>
    <s v="CASTLE CHEVROLET NORTH (Independent Vendor) 175 N ARLIGNTON HEIGHTS RD ELK GROVE VILLAGE IL 60007"/>
    <s v="Additional repairs authorized, vehicle not ready for pickup yet"/>
    <s v="Complete Repair"/>
    <s v="Yes"/>
    <m/>
    <x v="1"/>
    <s v="Yes"/>
    <x v="0"/>
    <e v="#N/A"/>
    <s v="Not Open On 12.11"/>
    <x v="1"/>
    <x v="0"/>
    <s v="Not Open On 12.11"/>
    <s v="EitherNewHire or Termed"/>
    <m/>
  </r>
  <r>
    <x v="81"/>
    <n v="37521"/>
    <s v="Connor J Lingafelter-Crane"/>
    <s v="CLINGAF"/>
    <s v="37521"/>
    <n v="9048403127"/>
    <s v="037251"/>
    <s v="New Rental"/>
    <s v="TOWED UNIT TO PEPBOYS 1105 DUNN AVE JACKSONVILLE FL 32218"/>
    <s v="Lost all coolant"/>
    <s v="Repair"/>
    <s v="Yes"/>
    <m/>
    <x v="1"/>
    <s v="Yes"/>
    <x v="9"/>
    <s v="Rob &amp; Andrea"/>
    <d v="2025-11-20T00:00:00"/>
    <x v="1"/>
    <x v="1"/>
    <s v="CONNOR LINGAFELTER-CRANE"/>
    <d v="2024-07-07T00:00:00"/>
    <m/>
  </r>
  <r>
    <x v="81"/>
    <n v="46837"/>
    <s v="Anthony Covas"/>
    <s v="ACOVAS"/>
    <s v="46837"/>
    <n v="3302230142"/>
    <s v="046837"/>
    <d v="2025-11-11T00:00:00"/>
    <s v="215 BOARDMAN POLAND RD, BOARDMAN, OH 44512"/>
    <s v="CEL, no power, using up all the oil//needs engine, estimate declined"/>
    <s v="Need replacement vehicle"/>
    <s v="Yes"/>
    <m/>
    <x v="1"/>
    <s v="Yes"/>
    <x v="4"/>
    <s v="Rob &amp; Andrea"/>
    <s v="Not Open On 12.11"/>
    <x v="0"/>
    <x v="1"/>
    <s v="Not Open On 12.11"/>
    <d v="2021-08-17T00:00:00"/>
    <m/>
  </r>
  <r>
    <x v="81"/>
    <n v="36479"/>
    <s v="GLOVER, KAMRON"/>
    <s v="KGLOVE1"/>
    <s v="36479"/>
    <s v="Not-in-TPMS"/>
    <s v="Not-in-TPMS"/>
    <s v="New Rental"/>
    <m/>
    <s v="NO START, NO CRANK, NEEDS JUMP START, NEEDS TO TAKE TO PEP BOYS"/>
    <s v="Repair"/>
    <s v="Yes"/>
    <m/>
    <x v="1"/>
    <s v="Yes"/>
    <x v="0"/>
    <e v="#N/A"/>
    <s v="Not Open On 12.11"/>
    <x v="1"/>
    <x v="0"/>
    <s v="Not Open On 12.11"/>
    <s v="EitherNewHire or Termed"/>
    <m/>
  </r>
  <r>
    <x v="82"/>
    <n v="46437"/>
    <s v="Alex Bautista"/>
    <s v="ABAUTIS"/>
    <s v="46437"/>
    <n v="5627372632"/>
    <s v="022337"/>
    <s v="New Rental"/>
    <s v="PEPBOYS AT 2312 E LINCOLN AVE, ANAHEIM, CA 92806,"/>
    <s v="VEHICLE IS OVERHEATING"/>
    <s v="Repair"/>
    <s v="Yes"/>
    <m/>
    <x v="1"/>
    <s v="Yes"/>
    <x v="3"/>
    <s v="Carol &amp; Tasha"/>
    <s v="Not Open On 12.11"/>
    <x v="1"/>
    <x v="1"/>
    <s v="Not Open On 12.11"/>
    <d v="2022-02-17T00:00:00"/>
    <m/>
  </r>
  <r>
    <x v="82"/>
    <n v="22368"/>
    <s v="POLITE, MARK"/>
    <s v="MPOLITE"/>
    <s v="22368"/>
    <n v="5746214542"/>
    <s v="022368"/>
    <s v="New Rental"/>
    <m/>
    <s v="CEL FLASHING"/>
    <s v="Repair"/>
    <s v="Yes"/>
    <m/>
    <x v="1"/>
    <s v="Yes"/>
    <x v="17"/>
    <s v="Monica, Cheryl &amp; Machell"/>
    <d v="2025-12-08T00:00:00"/>
    <x v="1"/>
    <x v="1"/>
    <s v="MARK POLITE"/>
    <d v="2025-08-31T00:00:00"/>
    <m/>
  </r>
  <r>
    <x v="82"/>
    <n v="23530"/>
    <s v="HAMMOND JR., GREGORY"/>
    <s v="GHAMMON"/>
    <s v="23530"/>
    <n v="3143130031"/>
    <s v="023530"/>
    <d v="2025-11-28T00:00:00"/>
    <s v="DOBBS 17146 chesterfield airport rd chesterfield MO 63005"/>
    <s v="UNIT HAD TO BE JUMPSTARTED SEVERAL TIMES- SHOP IS UNABLE TO ASSIST TODAY"/>
    <m/>
    <m/>
    <m/>
    <x v="1"/>
    <s v="Yes"/>
    <x v="27"/>
    <s v="Monica, Cheryl &amp; Machell"/>
    <s v="Not Open On 12.11"/>
    <x v="0"/>
    <x v="1"/>
    <s v="Not Open On 12.11"/>
    <d v="2019-09-25T00:00:00"/>
    <m/>
  </r>
  <r>
    <x v="82"/>
    <n v="36070"/>
    <s v="STEPHEN SABIO NEIBART"/>
    <s v="SSABION"/>
    <s v="36070"/>
    <s v="Not-in-TPMS"/>
    <s v="Not-in-TPMS"/>
    <s v="New Rental"/>
    <m/>
    <s v="New Hire"/>
    <m/>
    <m/>
    <m/>
    <x v="1"/>
    <s v="Yes"/>
    <x v="0"/>
    <e v="#N/A"/>
    <s v="Not Open On 12.11"/>
    <x v="1"/>
    <x v="0"/>
    <s v="Not Open On 12.11"/>
    <s v="EitherNewHire or Termed"/>
    <m/>
  </r>
  <r>
    <x v="82"/>
    <n v="46371"/>
    <s v="WELLS, CRAIG"/>
    <s v="CWELL22"/>
    <s v="46371"/>
    <n v="9792507500"/>
    <s v="046371"/>
    <d v="2025-11-25T00:00:00"/>
    <s v="SS MOTORTRENDZ, LLC, 109 E KIBER ST, ANGLETON TX 77515"/>
    <s v="VEH OVERHEATED AND LOST COOLANT."/>
    <s v="Repair van"/>
    <s v="Yes"/>
    <m/>
    <x v="1"/>
    <s v="Yes"/>
    <x v="19"/>
    <s v="Carol &amp; Tasha"/>
    <d v="2025-11-26T00:00:00"/>
    <x v="0"/>
    <x v="1"/>
    <s v="CRAIG WELLS"/>
    <d v="2006-01-16T00:00:00"/>
    <m/>
  </r>
  <r>
    <x v="82"/>
    <n v="23289"/>
    <s v="JUAN PUENTS"/>
    <s v="JPUENTE"/>
    <s v="23289"/>
    <s v="Not-in-TPMS"/>
    <s v="Not-in-TPMS"/>
    <s v="New Rental"/>
    <m/>
    <s v="New Hire"/>
    <m/>
    <m/>
    <m/>
    <x v="1"/>
    <s v="Yes"/>
    <x v="0"/>
    <e v="#N/A"/>
    <s v="Not Open On 12.11"/>
    <x v="1"/>
    <x v="0"/>
    <s v="Not Open On 12.11"/>
    <s v="EitherNewHire or Termed"/>
    <m/>
  </r>
  <r>
    <x v="82"/>
    <n v="61149"/>
    <s v="COLEMAN, JAMES"/>
    <s v="JCOLEM0"/>
    <s v="61149"/>
    <n v="9038692467"/>
    <s v="061149"/>
    <s v="New Rental"/>
    <s v="PEP BOYS, 3616 S BROADWAY, TYLER TX 75711"/>
    <s v="Just picked up vehicle and still has same problem, no power, CEL flashing, engine dies"/>
    <s v="Repair Van"/>
    <s v="Yes"/>
    <m/>
    <x v="1"/>
    <s v="Yes"/>
    <x v="15"/>
    <s v="Carol &amp; Tasha"/>
    <d v="2025-11-21T00:00:00"/>
    <x v="1"/>
    <x v="1"/>
    <s v="JAMES COLEMAN"/>
    <d v="2025-06-08T00:00:00"/>
    <m/>
  </r>
  <r>
    <x v="82"/>
    <n v="46453"/>
    <s v="TUBMAN, WILLIAM"/>
    <s v="WTUBMAN"/>
    <s v="46453"/>
    <n v="6024918005"/>
    <s v="046453"/>
    <d v="2026-01-02T00:00:00"/>
    <s v="400 S ARIZONA AVE, CHANDLER, AZ 85225, USA"/>
    <s v=" TRANSMISSION ISSUES"/>
    <s v="Repair Van"/>
    <s v="Yes"/>
    <m/>
    <x v="1"/>
    <s v="Yes"/>
    <x v="23"/>
    <s v="Carol &amp; Tasha"/>
    <s v="Not Open On 12.11"/>
    <x v="0"/>
    <x v="1"/>
    <s v="Not Open On 12.11"/>
    <d v="2014-01-06T00:00:00"/>
    <m/>
  </r>
  <r>
    <x v="82"/>
    <n v="246091"/>
    <s v="JALIN SHELTON"/>
    <s v="JSHELTO"/>
    <s v="246091"/>
    <n v="7608021067"/>
    <s v="037369"/>
    <s v="New Rental"/>
    <s v="PEP BOYS, 6725 MCCART ST, FORT WORTH TX 76133"/>
    <s v="Oil Issue"/>
    <s v="Repair Van"/>
    <s v="Yes"/>
    <m/>
    <x v="1"/>
    <s v="Yes"/>
    <x v="15"/>
    <s v="Carol &amp; Tasha"/>
    <s v="Not Open On 12.11"/>
    <x v="1"/>
    <x v="1"/>
    <s v="Not Open On 12.11"/>
    <d v="2025-06-22T00:00:00"/>
    <m/>
  </r>
  <r>
    <x v="82"/>
    <n v="61623"/>
    <s v="MOUW, HOWARD"/>
    <s v="HMOUW00"/>
    <s v="61623"/>
    <n v="9515463942"/>
    <s v="061623"/>
    <s v="New Rental"/>
    <s v="31500 AUTO CENTER DR, LAKE ELSINORE, CA 92530, USA"/>
    <s v="OVERHEAT Issue"/>
    <s v="Repair Van"/>
    <s v="Yes"/>
    <m/>
    <x v="1"/>
    <s v="Yes"/>
    <x v="23"/>
    <s v="Carol &amp; Tasha"/>
    <s v="Not Open On 12.11"/>
    <x v="1"/>
    <x v="1"/>
    <s v="Not Open On 12.11"/>
    <d v="2005-09-07T00:00:00"/>
    <m/>
  </r>
  <r>
    <x v="82"/>
    <n v="37035"/>
    <s v="WILLIAM RUDY"/>
    <s v="WRUDY"/>
    <s v="37035"/>
    <n v="9102093162"/>
    <s v="046755"/>
    <s v="New Rental"/>
    <s v="1047 BRAGG BLVD, FAYETTEVILLE, NC 28301, USA"/>
    <s v="Break down, required tow"/>
    <s v="Repair Van"/>
    <s v="Yes"/>
    <m/>
    <x v="1"/>
    <s v="Yes"/>
    <x v="13"/>
    <s v="Rob &amp; Andrea"/>
    <s v="Not Open On 12.11"/>
    <x v="1"/>
    <x v="1"/>
    <s v="Not Open On 12.11"/>
    <d v="2016-01-11T00:00:00"/>
    <m/>
  </r>
  <r>
    <x v="82"/>
    <n v="36590"/>
    <s v="MCCLINTON, DANDRELL"/>
    <s v="DMCCLIN"/>
    <s v="36590"/>
    <n v="2699241119"/>
    <s v="036590"/>
    <d v="2025-12-29T00:00:00"/>
    <s v="Levalley Chevrolet GMC INC, 2130 M-139, Benton Harbor, MI 49022"/>
    <s v="Not yet completed"/>
    <s v="Repair van"/>
    <s v="Yes"/>
    <m/>
    <x v="1"/>
    <s v="Yes"/>
    <x v="18"/>
    <s v="Monica, Cheryl &amp; Machell"/>
    <s v="Not Open On 12.11"/>
    <x v="0"/>
    <x v="1"/>
    <s v="Not Open On 12.11"/>
    <d v="2025-05-11T00:00:00"/>
    <m/>
  </r>
  <r>
    <x v="82"/>
    <n v="23467"/>
    <s v="BRAGGS, MACK"/>
    <s v="MBRAGGS"/>
    <s v="23467"/>
    <n v="8704082099"/>
    <s v="023467"/>
    <s v="New Rental"/>
    <s v=" FIRESTONE 2106 WILKINS AVE, JONESBORO, AR 72401"/>
    <s v="Coolant Leak"/>
    <s v="Repair Van"/>
    <s v="Yes"/>
    <m/>
    <x v="1"/>
    <s v="Yes"/>
    <x v="7"/>
    <s v="Monica, Cheryl &amp; Machell"/>
    <d v="2025-12-02T00:00:00"/>
    <x v="1"/>
    <x v="0"/>
    <s v="MACK BRAGGS"/>
    <d v="2025-11-16T00:00:00"/>
    <m/>
  </r>
  <r>
    <x v="82"/>
    <n v="21049"/>
    <s v="Chad Napier"/>
    <s v="CNAPIER"/>
    <s v="21049"/>
    <n v="5016679750"/>
    <s v="088131"/>
    <s v="New Rental"/>
    <s v="VSM MOTORSPORTS, 10427 AR-16, SHIRLEY, AR 72153, SHIRLEY AR 72153"/>
    <s v="Brakes bad"/>
    <s v="Repair Van"/>
    <s v="Yes"/>
    <m/>
    <x v="1"/>
    <s v="Yes"/>
    <x v="7"/>
    <s v="Monica, Cheryl &amp; Machell"/>
    <s v="Not Open On 12.11"/>
    <x v="1"/>
    <x v="1"/>
    <s v="Not Open On 12.11"/>
    <d v="2025-08-31T00:00:00"/>
    <m/>
  </r>
  <r>
    <x v="82"/>
    <n v="21315"/>
    <s v="SENA, SIMEON"/>
    <s v="SSENA"/>
    <s v="21315"/>
    <n v="5135373061"/>
    <s v="021315"/>
    <s v="New Rental"/>
    <s v="FIRESTONE COMPLETE AUTO CARE, 6345 GLENWAY AVE, CINCINNATI OH 45211"/>
    <s v="Heater intermittent, CEL on,  Engine runs rough"/>
    <s v="Repair Van"/>
    <s v="Yes"/>
    <m/>
    <x v="1"/>
    <s v="Yes"/>
    <x v="4"/>
    <s v="Rob &amp; Andrea"/>
    <s v="Not Open On 12.11"/>
    <x v="1"/>
    <x v="1"/>
    <s v="Not Open On 12.11"/>
    <d v="2025-06-29T00:00:00"/>
    <m/>
  </r>
  <r>
    <x v="82"/>
    <n v="47228"/>
    <s v="Michael B Briscoe"/>
    <s v="MBRISCO"/>
    <s v="47228"/>
    <n v="5098903128"/>
    <s v="047228"/>
    <s v="New Rental"/>
    <s v="171 BUCHANON RD, SELAH, WA, 98942 (Tech's House)"/>
    <s v="Tags are not current. Registration was renewed, current expiration 12/20/2026, however has not received updated tag or registration."/>
    <s v="Send Tags"/>
    <s v="Yes"/>
    <m/>
    <x v="1"/>
    <s v="Yes"/>
    <x v="20"/>
    <s v="Carol &amp; Tasha"/>
    <s v="Not Open On 12.11"/>
    <x v="1"/>
    <x v="1"/>
    <s v="Not Open On 12.11"/>
    <d v="1984-11-08T00:00:00"/>
    <m/>
  </r>
  <r>
    <x v="82"/>
    <n v="46071"/>
    <s v="CERVANTES, RAUL"/>
    <s v="RCERVAN"/>
    <s v="46071"/>
    <n v="4157400264"/>
    <s v="046071"/>
    <d v="2025-12-10T00:00:00"/>
    <s v="920 E Cooley Ave, San Bernardino, CA, 94208"/>
    <s v="NEW HIRE"/>
    <s v="Needs van "/>
    <s v="Yes"/>
    <m/>
    <x v="1"/>
    <s v="Yes"/>
    <x v="10"/>
    <s v="Carol &amp; Tasha"/>
    <s v="Not Open On 12.11"/>
    <x v="0"/>
    <x v="0"/>
    <s v="Not Open On 12.11"/>
    <d v="2025-11-23T00:00:00"/>
    <m/>
  </r>
  <r>
    <x v="83"/>
    <n v="61329"/>
    <s v="HAZELWOOD, GREGORY"/>
    <s v="GHAZELW"/>
    <s v="61329"/>
    <n v="4436751096"/>
    <s v="061329"/>
    <s v="New Rental"/>
    <s v="PEP Boys(Address is not available in Holmon)"/>
    <s v="Noise Issue"/>
    <s v="Repair Van"/>
    <s v="Yes"/>
    <m/>
    <x v="1"/>
    <s v="Yes"/>
    <x v="5"/>
    <s v="Monica, Cheryl &amp; Machell"/>
    <s v="Not Open On 12.11"/>
    <x v="1"/>
    <x v="1"/>
    <s v="Not Open On 12.11"/>
    <d v="2012-01-09T00:00:00"/>
    <m/>
  </r>
  <r>
    <x v="83"/>
    <n v="61374"/>
    <s v="GIORGAKIS, JOHN"/>
    <s v="JGIORGA"/>
    <s v="61374"/>
    <n v="4109006411"/>
    <s v="061374"/>
    <s v="New Rental"/>
    <s v="PEP BOYS, 1911 WEST ST, ANNAPOLIS MD 21401"/>
    <s v="COOLANT LEAKING"/>
    <s v="Repair Van"/>
    <s v="Yes"/>
    <m/>
    <x v="1"/>
    <s v="Yes"/>
    <x v="5"/>
    <s v="Monica, Cheryl &amp; Machell"/>
    <s v="Not Open On 12.11"/>
    <x v="1"/>
    <x v="1"/>
    <s v="Not Open On 12.11"/>
    <d v="2003-09-29T00:00:00"/>
    <m/>
  </r>
  <r>
    <x v="83"/>
    <n v="61449"/>
    <s v="SCARLETT, JOHN"/>
    <s v="JSCARLE"/>
    <s v="61449"/>
    <n v="6313161686"/>
    <s v="061449"/>
    <s v="New Rental"/>
    <s v="PEP BOYS, 231 SUNRISE HWY, LINDENHURST NY 11757"/>
    <s v="Break issue"/>
    <s v="Repair Van"/>
    <s v="Yes"/>
    <m/>
    <x v="1"/>
    <s v="Yes"/>
    <x v="12"/>
    <s v="Rob &amp; Andrea"/>
    <s v="Not Open On 12.11"/>
    <x v="1"/>
    <x v="1"/>
    <s v="Not Open On 12.11"/>
    <d v="2009-01-05T00:00:00"/>
    <m/>
  </r>
  <r>
    <x v="83"/>
    <n v="47371"/>
    <s v="GAJUREL, SUK"/>
    <s v="SGAJURE"/>
    <s v="47371"/>
    <n v="4129061159"/>
    <s v="047371"/>
    <s v="New Rental"/>
    <s v="PEP BOYS, 3475 WILLIAM PENN HWY, PITTSBURGH PA 15235"/>
    <s v="ENGINE Issue"/>
    <s v="Repair Van"/>
    <s v="Yes"/>
    <m/>
    <x v="1"/>
    <s v="Yes"/>
    <x v="11"/>
    <s v="Monica, Cheryl &amp; Machell"/>
    <s v="Not Open On 12.11"/>
    <x v="1"/>
    <x v="1"/>
    <s v="Not Open On 12.11"/>
    <d v="2025-06-15T00:00:00"/>
    <m/>
  </r>
  <r>
    <x v="83"/>
    <n v="36280"/>
    <s v="LAMBERT, GREGORY"/>
    <s v="GLAMBE0"/>
    <s v="36280"/>
    <n v="3363413808"/>
    <s v="036280"/>
    <d v="2025-11-14T00:00:00"/>
    <s v="FIRESTONE COMPLETE AUTO CARE, 2743 REYNOLDA RD, WINSTON-SALEM NC 27106"/>
    <s v="Oil Leak issue"/>
    <s v="Repair Van"/>
    <s v="Yes"/>
    <m/>
    <x v="1"/>
    <s v="Yes"/>
    <x v="13"/>
    <s v="Rob &amp; Andrea"/>
    <s v="Not Open On 12.11"/>
    <x v="0"/>
    <x v="1"/>
    <s v="Not Open On 12.11"/>
    <d v="2019-05-22T00:00:00"/>
    <m/>
  </r>
  <r>
    <x v="83"/>
    <n v="21222"/>
    <s v="VALENTINE, WILLIAM"/>
    <s v="WVALENT"/>
    <s v="21222"/>
    <s v="Not-in-TPMS"/>
    <s v="Not-in-TPMS"/>
    <s v="New Rental"/>
    <m/>
    <s v="New Hire"/>
    <m/>
    <m/>
    <m/>
    <x v="1"/>
    <s v="Yes"/>
    <x v="0"/>
    <e v="#N/A"/>
    <s v="Not Open On 12.11"/>
    <x v="1"/>
    <x v="0"/>
    <s v="Not Open On 12.11"/>
    <s v="EitherNewHire or Termed"/>
    <m/>
  </r>
  <r>
    <x v="83"/>
    <n v="22334"/>
    <s v="RICK PAULSON"/>
    <s v="RPAULS0"/>
    <s v="22334"/>
    <s v="Not-in-TPMS"/>
    <s v="Not-in-TPMS"/>
    <s v="New Rental"/>
    <m/>
    <s v="New Hire"/>
    <m/>
    <m/>
    <m/>
    <x v="1"/>
    <s v="Yes"/>
    <x v="0"/>
    <e v="#N/A"/>
    <s v="Not Open On 12.11"/>
    <x v="1"/>
    <x v="0"/>
    <s v="Not Open On 12.11"/>
    <s v="EitherNewHire or Termed"/>
    <m/>
  </r>
  <r>
    <x v="83"/>
    <n v="36915"/>
    <s v="SUTTON, CHRISTOPHER"/>
    <s v="CSUTTON"/>
    <s v="36915"/>
    <n v="2708787175"/>
    <s v="036915"/>
    <d v="2025-11-24T00:00:00"/>
    <s v="4401 FORT CAMPBELL BLVD, HOPKINSVILLE, KY 42240"/>
    <s v="Not yet completed, shop says will be completed Monday"/>
    <s v="Complete Repair"/>
    <m/>
    <m/>
    <x v="1"/>
    <s v="Yes"/>
    <x v="17"/>
    <s v="Monica, Cheryl &amp; Machell"/>
    <d v="2025-10-30T00:00:00"/>
    <x v="0"/>
    <x v="1"/>
    <s v="CHRISTOPHER SUTTON"/>
    <d v="2025-08-10T00:00:00"/>
    <m/>
  </r>
  <r>
    <x v="83"/>
    <n v="61042"/>
    <s v="WILLIAMS, ALEX"/>
    <s v="AWILLI1"/>
    <s v="61042"/>
    <n v="7739461915"/>
    <s v="061042"/>
    <d v="2025-12-12T00:00:00"/>
    <s v="NAPLETON FORD OF OAK LAWN, 6100 W 95TH ST, OAK LAWN IL 60453"/>
    <s v="CHECK FOR TRANSMISSION SLIPPING IN ALL GEARS RANDOMLY REVIVING OUT WHILE ACCELERATING."/>
    <s v="Repair Van"/>
    <s v="Yes"/>
    <m/>
    <x v="1"/>
    <s v="Yes"/>
    <x v="1"/>
    <s v="Monica, Cheryl &amp; Machell"/>
    <s v="Not Open On 12.11"/>
    <x v="0"/>
    <x v="1"/>
    <s v="Not Open On 12.11"/>
    <d v="2025-11-02T00:00:00"/>
    <m/>
  </r>
  <r>
    <x v="83"/>
    <n v="61841"/>
    <s v="AHMED, NAZIM"/>
    <s v="NAHMED9"/>
    <s v="61841"/>
    <n v="3479690320"/>
    <s v="061841"/>
    <s v="New Rental"/>
    <m/>
    <s v="Heat Issue"/>
    <s v="Repair Van "/>
    <s v="Yes"/>
    <m/>
    <x v="1"/>
    <s v="Yes"/>
    <x v="12"/>
    <s v="Rob &amp; Andrea"/>
    <s v="Not Open On 12.11"/>
    <x v="1"/>
    <x v="1"/>
    <s v="Not Open On 12.11"/>
    <d v="2007-02-12T00:00:00"/>
    <m/>
  </r>
  <r>
    <x v="83"/>
    <n v="46835"/>
    <s v="HARTLEY, JONATHAN"/>
    <s v="JHARTLE"/>
    <s v="46835"/>
    <n v="8287230074"/>
    <s v="046835"/>
    <d v="2025-12-15T00:00:00"/>
    <s v="1306 MORGANTON BLVD SW LENOIR NC 28645 USA"/>
    <s v="ACCELERATING Issue"/>
    <s v="Repair Van "/>
    <s v="Yes"/>
    <m/>
    <x v="1"/>
    <s v="Yes"/>
    <x v="4"/>
    <s v="Rob &amp; Andrea"/>
    <s v="Not Open On 12.11"/>
    <x v="0"/>
    <x v="1"/>
    <s v="Not Open On 12.11"/>
    <d v="2024-07-28T00:00:00"/>
    <m/>
  </r>
  <r>
    <x v="83"/>
    <n v="61689"/>
    <s v="Alberto Leal"/>
    <s v="ALEAL3"/>
    <s v="61689"/>
    <n v="9567062925"/>
    <s v="061689"/>
    <d v="2026-01-09T00:00:00"/>
    <s v="Pep Boys 609 S 10th St, McAllen, TX 78501"/>
    <s v="Vehicle was run into by deer, minor damage, mirror broken, Was already going in to Pep Boys for PM, Pep Boys advised they could replaced mirror. Approved 2 day renta"/>
    <s v="Repair"/>
    <s v="Yes"/>
    <m/>
    <x v="1"/>
    <s v="Yes"/>
    <x v="2"/>
    <s v="Carol &amp; Tasha"/>
    <s v="Not Open On 12.11"/>
    <x v="0"/>
    <x v="1"/>
    <s v="Not Open On 12.11"/>
    <d v="1996-10-07T00:00:00"/>
    <m/>
  </r>
  <r>
    <x v="83"/>
    <n v="46957"/>
    <s v="BRAVAR, ALEX"/>
    <s v="ABRAVAR"/>
    <s v="46957"/>
    <n v="7574043471"/>
    <s v="046957"/>
    <d v="2025-11-28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83"/>
    <n v="47060"/>
    <s v="GRULLON PEREZ, EDWARD"/>
    <s v="EGRULLO"/>
    <s v="47060"/>
    <n v="4017863971"/>
    <s v="047060"/>
    <s v="New Rental"/>
    <s v="THE BATTERY SHOP, 2411 POST ROAD, WARWICK RI 02886"/>
    <s v="VAN HAS THE ABS AND TRACTION CONTROL LIGHTS ON"/>
    <s v="Repair Van"/>
    <s v="Yes"/>
    <m/>
    <x v="1"/>
    <s v="Yes"/>
    <x v="22"/>
    <s v="Rob &amp; Andrea"/>
    <s v="Not Open On 12.11"/>
    <x v="1"/>
    <x v="1"/>
    <s v="Not Open On 12.11"/>
    <d v="2022-04-07T00:00:00"/>
    <m/>
  </r>
  <r>
    <x v="83"/>
    <n v="21095"/>
    <s v="RODRIGUEZ, JC"/>
    <s v="JRODRI3"/>
    <s v="21095"/>
    <n v="6619360072"/>
    <s v="021095"/>
    <d v="2025-11-14T00:00:00"/>
    <s v="24203 MAIN ST, NEWHALL, CA 91321,"/>
    <s v="Fuse box parts not arrived"/>
    <s v="Repair Van"/>
    <s v="Yes"/>
    <m/>
    <x v="1"/>
    <s v="Yes"/>
    <x v="3"/>
    <s v="Carol &amp; Tasha"/>
    <d v="2025-11-14T00:00:00"/>
    <x v="0"/>
    <x v="1"/>
    <s v="JC RODRIGUEZ"/>
    <d v="2024-10-06T00:00:00"/>
    <m/>
  </r>
  <r>
    <x v="83"/>
    <n v="37035"/>
    <s v="WILLIAM RUDY"/>
    <s v="WRUDY"/>
    <s v="37035"/>
    <n v="9102093162"/>
    <s v="046755"/>
    <d v="2026-01-08T00:00:00"/>
    <s v="1047 BRAGG BLVD, FAYETTEVILLE, NC 28301, USA"/>
    <s v="Break down, not yet completed, extended for 3 days"/>
    <s v="Repair Van"/>
    <s v="Yes"/>
    <m/>
    <x v="1"/>
    <s v="Yes"/>
    <x v="13"/>
    <s v="Rob &amp; Andrea"/>
    <s v="Not Open On 12.11"/>
    <x v="0"/>
    <x v="1"/>
    <s v="Not Open On 12.11"/>
    <d v="2016-01-11T00:00:00"/>
    <m/>
  </r>
  <r>
    <x v="83"/>
    <n v="23876"/>
    <s v="Miguel Serrato"/>
    <s v="MSERRAT"/>
    <s v="23876"/>
    <n v="7739510259"/>
    <s v="023876"/>
    <d v="2025-12-10T00:00:00"/>
    <s v="AAMCO TOTAL CAR CARE, 540 E ALGONQUIN RD, DES PLAINES IL 60016"/>
    <s v="Transmission repair not completed"/>
    <s v="Repair Van"/>
    <s v="Yes"/>
    <m/>
    <x v="1"/>
    <s v="Yes"/>
    <x v="1"/>
    <s v="Monica, Cheryl &amp; Machell"/>
    <d v="2025-12-10T00:00:00"/>
    <x v="0"/>
    <x v="1"/>
    <s v="MIGUEL SERRATO"/>
    <d v="2023-09-17T00:00:00"/>
    <m/>
  </r>
  <r>
    <x v="83"/>
    <n v="61212"/>
    <s v="Latargi Fowler"/>
    <s v="LFOWLER"/>
    <s v="61212"/>
    <n v="4698822214"/>
    <s v="061212"/>
    <d v="2025-07-16T00:00:00"/>
    <s v="PEP BOYS 4329 LEMMON AVENUE DALLAS TX 75219"/>
    <s v="2nd opinion declined"/>
    <s v="Tech Needs new van assigned"/>
    <s v="Yes"/>
    <m/>
    <x v="1"/>
    <s v="Yes"/>
    <x v="15"/>
    <s v="Carol &amp; Tasha"/>
    <s v="Not Open On 12.11"/>
    <x v="0"/>
    <x v="1"/>
    <s v="Not Open On 12.11"/>
    <d v="2024-05-26T00:00:00"/>
    <m/>
  </r>
  <r>
    <x v="83"/>
    <n v="23307"/>
    <s v="JEANNICE, DUSTIN"/>
    <s v="DJEANNI"/>
    <s v="23307"/>
    <n v="3379305852"/>
    <s v="023307"/>
    <d v="2025-10-16T00:00:00"/>
    <m/>
    <m/>
    <m/>
    <m/>
    <m/>
    <x v="1"/>
    <s v="Yes"/>
    <x v="19"/>
    <s v="Carol &amp; Tasha"/>
    <s v="Not Open On 12.11"/>
    <x v="0"/>
    <x v="1"/>
    <s v="Not Open On 12.11"/>
    <d v="2023-05-07T00:00:00"/>
    <m/>
  </r>
  <r>
    <x v="83"/>
    <n v="61242"/>
    <s v="WILKINS, JACOB"/>
    <s v="JWILKI0"/>
    <s v="61242"/>
    <s v="Not-in-TPMS"/>
    <s v="Not-in-TPMS"/>
    <s v="New Rental"/>
    <m/>
    <s v="New Hire"/>
    <m/>
    <m/>
    <m/>
    <x v="1"/>
    <s v="Yes"/>
    <x v="0"/>
    <e v="#N/A"/>
    <s v="Not Open On 12.11"/>
    <x v="1"/>
    <x v="0"/>
    <s v="Not Open On 12.11"/>
    <s v="EitherNewHire or Termed"/>
    <m/>
  </r>
  <r>
    <x v="83"/>
    <n v="61360"/>
    <s v="HOWELL, DWAYNE"/>
    <s v="DHOWEL5"/>
    <s v="61360"/>
    <n v="4042473033"/>
    <s v="061360"/>
    <d v="2025-12-09T00:00:00"/>
    <s v="PEP BOYS, 4569 JIMMY LEE SMITH PKWY, HIRAM GA 30141"/>
    <s v="Battery Issue"/>
    <m/>
    <m/>
    <m/>
    <x v="1"/>
    <s v="Yes"/>
    <x v="6"/>
    <s v="Rob &amp; Andrea"/>
    <d v="2025-12-08T00:00:00"/>
    <x v="0"/>
    <x v="1"/>
    <s v="DWAYNE HOWELL"/>
    <d v="1981-06-29T00:00:00"/>
    <m/>
  </r>
  <r>
    <x v="83"/>
    <n v="61432"/>
    <s v="BEHLER, ADAM"/>
    <s v="ABEHLE"/>
    <s v="61432"/>
    <n v="9165454226"/>
    <s v="061432"/>
    <d v="2025-11-19T00:00:00"/>
    <s v="PEP BOYS (Address not mention in Holman)"/>
    <s v="TRANSMISSION ISSUE"/>
    <s v="Repair Van"/>
    <s v="Yes"/>
    <m/>
    <x v="1"/>
    <s v="Yes"/>
    <x v="10"/>
    <s v="Carol &amp; Tasha"/>
    <d v="2025-11-19T00:00:00"/>
    <x v="0"/>
    <x v="1"/>
    <s v="ADAM BEHLER"/>
    <d v="2001-09-03T00:00:00"/>
    <m/>
  </r>
  <r>
    <x v="83"/>
    <n v="71004"/>
    <s v="HUMBERTO QUEZADA LEOS"/>
    <s v="HQUEZA0"/>
    <s v="71004"/>
    <n v="9492471484"/>
    <s v="071004"/>
    <s v="New Rental"/>
    <s v="WEST COUNTY TIRE &amp; AUTOMOTIVE,, 421 W CHAPMAN AVE, ANAHEIM CA 92802"/>
    <s v="OVERHEATING/COOLANT LEAK"/>
    <s v="Repair van"/>
    <s v="Yes"/>
    <m/>
    <x v="1"/>
    <s v="Yes"/>
    <x v="23"/>
    <s v="Carol &amp; Tasha"/>
    <s v="Not Open On 12.11"/>
    <x v="1"/>
    <x v="1"/>
    <s v="Not Open On 12.11"/>
    <d v="2009-02-17T00:00:00"/>
    <m/>
  </r>
  <r>
    <x v="83"/>
    <n v="23169"/>
    <s v="HENDERSON, JOSEPH"/>
    <s v="JHENDE2"/>
    <s v="23169"/>
    <n v="4197088689"/>
    <s v="023169"/>
    <s v="New Rental"/>
    <s v="GDYR AUTO SERVICE CTR #6555, 2220 S REYNOLDS RD, TOLEDO OH 43614"/>
    <m/>
    <m/>
    <m/>
    <m/>
    <x v="1"/>
    <s v="Yes"/>
    <x v="25"/>
    <s v="Monica, Cheryl &amp; Machell"/>
    <s v="Not Open On 12.11"/>
    <x v="1"/>
    <x v="1"/>
    <s v="Not Open On 12.11"/>
    <d v="1988-06-23T00:00:00"/>
    <m/>
  </r>
  <r>
    <x v="84"/>
    <n v="23862"/>
    <s v="COUCH, VAN"/>
    <s v="VCOUCH"/>
    <s v="23862"/>
    <n v="3312407987"/>
    <s v="023862"/>
    <s v="New Rental"/>
    <s v="111 Waverly Rd, Chesterton, IN 46304"/>
    <s v="Accident"/>
    <s v="Repair van"/>
    <s v="Yes"/>
    <m/>
    <x v="1"/>
    <s v="Yes"/>
    <x v="1"/>
    <s v="Monica, Cheryl &amp; Machell"/>
    <d v="2025-09-05T00:00:00"/>
    <x v="1"/>
    <x v="1"/>
    <s v="VAN COUCH"/>
    <d v="2021-03-18T00:00:00"/>
    <m/>
  </r>
  <r>
    <x v="84"/>
    <n v="46200"/>
    <s v="GIVENS III, DANIEL"/>
    <s v="DGIVEN0"/>
    <s v="46200"/>
    <s v="Not-in-TPMS"/>
    <s v="Not-in-TPMS"/>
    <s v="New Rental"/>
    <s v=" "/>
    <s v="New Hire"/>
    <s v="Repair van"/>
    <s v="Yes"/>
    <m/>
    <x v="1"/>
    <s v="Yes"/>
    <x v="0"/>
    <e v="#N/A"/>
    <s v="Not Open On 12.11"/>
    <x v="1"/>
    <x v="0"/>
    <s v="Not Open On 12.11"/>
    <s v="EitherNewHire or Termed"/>
    <m/>
  </r>
  <r>
    <x v="84"/>
    <n v="37309"/>
    <s v="DRAZIC, BRANDON"/>
    <s v="BDRAZIC"/>
    <s v="37309"/>
    <n v="5189860043"/>
    <s v="037309"/>
    <d v="2026-12-11T00:00:00"/>
    <s v="PEP BOYS, 1008 CENTRAL AVE, ALBANY NY 12205"/>
    <s v="LOST OIL PRESSURE."/>
    <s v="Repair van"/>
    <s v="Yes"/>
    <m/>
    <x v="1"/>
    <s v="Yes"/>
    <x v="22"/>
    <s v="Rob &amp; Andrea"/>
    <s v="Not Open On 12.11"/>
    <x v="0"/>
    <x v="1"/>
    <s v="Not Open On 12.11"/>
    <d v="2025-09-28T00:00:00"/>
    <m/>
  </r>
  <r>
    <x v="84"/>
    <n v="71008"/>
    <s v="Brian Tierney"/>
    <s v="BTIERNE"/>
    <s v="71008"/>
    <n v="6316440007"/>
    <s v="071008"/>
    <d v="2025-10-07T00:00:00"/>
    <s v="RIVERHEAD MOTORS, 1419 OLD COUNTRY RD, RIVERHEAD NY 11901"/>
    <s v="OVERHEATING"/>
    <s v="Repair van"/>
    <s v="Yes"/>
    <m/>
    <x v="1"/>
    <s v="Yes"/>
    <x v="12"/>
    <s v="Rob &amp; Andrea"/>
    <s v="Not Open On 12.11"/>
    <x v="0"/>
    <x v="1"/>
    <s v="Not Open On 12.11"/>
    <d v="1992-04-02T00:00:00"/>
    <m/>
  </r>
  <r>
    <x v="84"/>
    <n v="61560"/>
    <s v="MARTIN PEREZ, ROBERSY"/>
    <s v="RMART16"/>
    <s v="61560"/>
    <n v="5613328437"/>
    <s v="061560"/>
    <s v="New Rental"/>
    <s v="VIOC: VALVOLINE INSTANT OIL CHANGE, 4670 S US HWY 1, FORT PIERCE FL 34982"/>
    <s v="New Hire"/>
    <s v="Repair van"/>
    <s v="Yes"/>
    <m/>
    <x v="1"/>
    <s v="Yes"/>
    <x v="9"/>
    <s v="Rob &amp; Andrea"/>
    <s v="Not Open On 12.11"/>
    <x v="1"/>
    <x v="1"/>
    <s v="Not Open On 12.11"/>
    <d v="2016-05-09T00:00:00"/>
    <m/>
  </r>
  <r>
    <x v="84"/>
    <n v="22216"/>
    <s v="MARTINEZ, MANUEL"/>
    <s v="MMARTI2"/>
    <s v="22216"/>
    <n v="4076866102"/>
    <s v="022216"/>
    <d v="2025-11-09T00:00:00"/>
    <s v="EXPERT CAR CARE INC., 3016 ALAFAYA TRAIL, OVIEDO FL 32765"/>
    <s v="Suspension Issue"/>
    <s v="Repair van"/>
    <s v="Yes"/>
    <m/>
    <x v="1"/>
    <s v="Yes"/>
    <x v="9"/>
    <s v="Rob &amp; Andrea"/>
    <s v="Not Open On 12.11"/>
    <x v="0"/>
    <x v="1"/>
    <s v="Not Open On 12.11"/>
    <d v="2025-08-31T00:00:00"/>
    <m/>
  </r>
  <r>
    <x v="84"/>
    <n v="23368"/>
    <s v="DRAYTYN RONHAUSEN"/>
    <m/>
    <s v="23368"/>
    <s v="Not-in-TPMS"/>
    <s v="Not-in-TPMS"/>
    <s v="New Rental"/>
    <s v="PEP BOYS, 1901 MACARTHUR RD, WHITEHALL PA 18052"/>
    <s v="New Hire"/>
    <s v="Repair van"/>
    <s v="Yes"/>
    <m/>
    <x v="1"/>
    <s v="Yes"/>
    <x v="0"/>
    <e v="#N/A"/>
    <s v="Not Open On 12.11"/>
    <x v="1"/>
    <x v="0"/>
    <s v="Not Open On 12.11"/>
    <s v="EitherNewHire or Termed"/>
    <m/>
  </r>
  <r>
    <x v="84"/>
    <n v="23874"/>
    <s v="HAND, LETWAN"/>
    <s v="LHAND0"/>
    <s v="23874"/>
    <n v="2194552219"/>
    <s v="023874"/>
    <d v="2025-11-21T00:00:00"/>
    <s v="AAMCO TRANSMISSIONS &amp; TOTAL CAR CARE, 1760 81ST AVE,, MERRILLVILE IN 46410"/>
    <s v="TRANSMISSION ISSUE"/>
    <s v="Repair van"/>
    <s v="Yes"/>
    <m/>
    <x v="1"/>
    <s v="Yes"/>
    <x v="1"/>
    <s v="Monica, Cheryl &amp; Machell"/>
    <d v="2025-09-30T00:00:00"/>
    <x v="0"/>
    <x v="1"/>
    <s v="LETWAN HAND"/>
    <d v="2017-08-07T00:00:00"/>
    <m/>
  </r>
  <r>
    <x v="84"/>
    <n v="36402"/>
    <s v="AGUILLA"/>
    <s v="AGUILLA"/>
    <s v="36402"/>
    <n v="2039013892"/>
    <s v="036402"/>
    <d v="2025-10-28T00:00:00"/>
    <s v="PEP BOYS 145 BOSTON POST RD ORANGE CT 06477"/>
    <s v="New Hire"/>
    <s v="Repair van"/>
    <s v="Yes"/>
    <m/>
    <x v="1"/>
    <s v="Yes"/>
    <x v="0"/>
    <e v="#N/A"/>
    <s v="Not Open On 12.11"/>
    <x v="0"/>
    <x v="0"/>
    <s v="Not Open On 12.11"/>
    <s v="EitherNewHire or Termed"/>
    <m/>
  </r>
  <r>
    <x v="84"/>
    <n v="36406"/>
    <s v="Pedro Laboy"/>
    <s v="PLABOY"/>
    <s v="36406"/>
    <n v="5189612059"/>
    <s v="036406"/>
    <d v="2025-10-29T00:00:00"/>
    <s v="PEP BOYS 1795 CENTRAL AVE ALBANY NY 12205"/>
    <s v="OIL FILTER ADAPTER LEAKING"/>
    <s v="Repair van"/>
    <s v="Yes"/>
    <m/>
    <x v="1"/>
    <s v="Yes"/>
    <x v="22"/>
    <s v="Rob &amp; Andrea"/>
    <s v="Not Open On 12.11"/>
    <x v="0"/>
    <x v="1"/>
    <s v="Not Open On 12.11"/>
    <d v="2025-06-15T00:00:00"/>
    <m/>
  </r>
  <r>
    <x v="84"/>
    <n v="46127"/>
    <s v="Marshall G Lindquist"/>
    <s v="MLINDQ0"/>
    <s v="46127"/>
    <n v="7347568064"/>
    <s v="046127"/>
    <d v="2025-10-27T00:00:00"/>
    <s v="36591 PLYMOUTH RD, LIVONIA, MI 48150, USA"/>
    <s v="LEAKING P/S FLUID"/>
    <s v="Repair Van"/>
    <s v="Yes"/>
    <m/>
    <x v="1"/>
    <s v="Yes"/>
    <x v="25"/>
    <s v="Monica, Cheryl &amp; Machell"/>
    <s v="Not Open On 12.11"/>
    <x v="0"/>
    <x v="1"/>
    <s v="Not Open On 12.11"/>
    <d v="2008-04-22T00:00:00"/>
    <m/>
  </r>
  <r>
    <x v="84"/>
    <n v="46569"/>
    <s v="GROSSMAN, ERIC"/>
    <s v="EGROSSM"/>
    <s v="46569"/>
    <n v="5153571422"/>
    <s v="046569"/>
    <s v="New Rental"/>
    <s v="JENSEN INC. FORD/LINC/MERCURY, 2805 S CENTER ST, MARSHALLTOWN IA 50158"/>
    <s v="CRN SES LIGHT ON/RUNS ROUGH/"/>
    <s v="Repair van"/>
    <s v="Yes"/>
    <m/>
    <x v="1"/>
    <s v="Yes"/>
    <x v="21"/>
    <s v="Monica, Cheryl &amp; Machell"/>
    <s v="Not Open On 12.11"/>
    <x v="1"/>
    <x v="1"/>
    <s v="Not Open On 12.11"/>
    <d v="1986-04-10T00:00:00"/>
    <m/>
  </r>
  <r>
    <x v="84"/>
    <n v="46708"/>
    <s v="ROWLS, JAYSHAWN"/>
    <s v="JROWLS"/>
    <s v="46708"/>
    <n v="2569623009"/>
    <s v="046708"/>
    <d v="2025-10-20T00:00:00"/>
    <s v="LANDERS MCLARTY CHEVROLET, 4930 UNIVERSITY DR, HUNTSVILLE AL 35816"/>
    <s v="CEL IS ON AND VEH HAS WIRING CONCERN"/>
    <s v="Repair van"/>
    <s v="Yes"/>
    <m/>
    <x v="1"/>
    <s v="Yes"/>
    <x v="6"/>
    <s v="Rob &amp; Andrea"/>
    <d v="2025-11-04T00:00:00"/>
    <x v="0"/>
    <x v="1"/>
    <s v="JAYSHAWN ROWLS"/>
    <d v="2025-10-12T00:00:00"/>
    <m/>
  </r>
  <r>
    <x v="84"/>
    <n v="61732"/>
    <s v="KENNEL, JACOB"/>
    <s v="JKENNEL"/>
    <s v="61732"/>
    <n v="2086711353"/>
    <s v="061732"/>
    <s v="New Rental"/>
    <s v=" VALVOLINE INSTANT OIL CHANGE, 1805 W ISLAND GREEN DR, MERIDIAN ID 83646"/>
    <s v="LIGHT ISSUE"/>
    <s v="Repair van"/>
    <s v="Yes"/>
    <m/>
    <x v="1"/>
    <s v="Yes"/>
    <x v="20"/>
    <s v="Carol &amp; Tasha"/>
    <s v="Not Open On 12.11"/>
    <x v="1"/>
    <x v="1"/>
    <s v="Not Open On 12.11"/>
    <d v="2018-09-19T00:00:00"/>
    <m/>
  </r>
  <r>
    <x v="84"/>
    <n v="24117"/>
    <s v="OTIS HENDERSON"/>
    <m/>
    <s v="24117"/>
    <s v="Not-in-TPMS"/>
    <s v="Not-in-TPMS"/>
    <s v="New Rental"/>
    <s v="PEP BOYS 8588 E 96TH ST, FISHERS, IN 46037"/>
    <s v="Heat Issue/Light Issue"/>
    <s v="Repair van"/>
    <m/>
    <m/>
    <x v="1"/>
    <s v="Yes"/>
    <x v="0"/>
    <e v="#N/A"/>
    <s v="Not Open On 12.11"/>
    <x v="1"/>
    <x v="0"/>
    <s v="Not Open On 12.11"/>
    <s v="EitherNewHire or Termed"/>
    <m/>
  </r>
  <r>
    <x v="84"/>
    <n v="37103"/>
    <s v="PAREDES, MICHAEL"/>
    <s v="MPAREDE"/>
    <s v="37103"/>
    <n v="4083121186"/>
    <s v="061823"/>
    <s v="New Rental"/>
    <s v="PEP BOYS - PB634UA (ACTIVE) AT 1340 MCHENRY AVE, MODESTO, CA 95350"/>
    <s v="TRANSMISSION FLUID LEAK"/>
    <s v="Repair van"/>
    <s v="Yes"/>
    <m/>
    <x v="1"/>
    <s v="Yes"/>
    <x v="14"/>
    <s v="Carol &amp; Tasha"/>
    <d v="2025-11-05T00:00:00"/>
    <x v="1"/>
    <x v="1"/>
    <s v="MICHAEL PAREDES"/>
    <d v="1989-05-30T00:00:00"/>
    <m/>
  </r>
  <r>
    <x v="84"/>
    <n v="36988"/>
    <s v="HAMILTON"/>
    <s v="SHAMIL"/>
    <s v="36988"/>
    <n v="6415255369"/>
    <s v="036988"/>
    <s v="New Rental"/>
    <s v="AAMCO TOTAL CAR CARE, 311 5TH ST SW, MASON CITY IA 50401"/>
    <s v="TRANSMISSION ISSUES "/>
    <s v="Repair van"/>
    <s v="Yes"/>
    <m/>
    <x v="1"/>
    <s v="Yes"/>
    <x v="21"/>
    <s v="Monica, Cheryl &amp; Machell"/>
    <s v="Not Open On 12.11"/>
    <x v="1"/>
    <x v="1"/>
    <s v="Not Open On 12.11"/>
    <d v="1989-01-10T00:00:00"/>
    <m/>
  </r>
  <r>
    <x v="84"/>
    <n v="37035"/>
    <s v="William Rudy"/>
    <m/>
    <s v="37035"/>
    <s v="Not-in-TPMS"/>
    <s v="Not-in-TPMS"/>
    <s v="New Rental"/>
    <s v="1047 BRAGG BLVD, FAYETTEVILLE, NC 28301"/>
    <s v="STEERING AND BRAKE ISSUES"/>
    <s v="Repair van"/>
    <s v="Yes"/>
    <m/>
    <x v="1"/>
    <s v="Yes"/>
    <x v="0"/>
    <e v="#N/A"/>
    <s v="Not Open On 12.11"/>
    <x v="1"/>
    <x v="0"/>
    <s v="Not Open On 12.11"/>
    <s v="EitherNewHire or Termed"/>
    <m/>
  </r>
  <r>
    <x v="84"/>
    <n v="46574"/>
    <s v="LACHANCE, SHAWN"/>
    <s v="SLACHAN"/>
    <s v="46574"/>
    <s v="Not-in-TPMS"/>
    <s v="Not-in-TPMS"/>
    <s v="New Rental"/>
    <s v="FIRESTONE COMPLETE AUTO CARE, 4480 ELECTRIC RD, ROANOKE VA 24018"/>
    <s v="OIL LEAK/Break Issue"/>
    <s v="Repair van"/>
    <s v="Yes"/>
    <m/>
    <x v="1"/>
    <s v="Yes"/>
    <x v="0"/>
    <e v="#N/A"/>
    <s v="Not Open On 12.11"/>
    <x v="1"/>
    <x v="0"/>
    <s v="Not Open On 12.11"/>
    <s v="EitherNewHire or Termed"/>
    <m/>
  </r>
  <r>
    <x v="84"/>
    <n v="36443"/>
    <s v="EVANS, DONTA"/>
    <s v="DEVANS"/>
    <s v="36443"/>
    <n v="4109004225"/>
    <s v="036443"/>
    <s v="New Rental"/>
    <s v="Pep Boys 6515 baltimore national p baltimore, MD  21228"/>
    <s v="CEL on loss of power"/>
    <s v="Repair Van"/>
    <s v="Yes"/>
    <m/>
    <x v="1"/>
    <s v="Yes"/>
    <x v="5"/>
    <s v="Monica, Cheryl &amp; Machell"/>
    <d v="2025-10-28T00:00:00"/>
    <x v="1"/>
    <x v="1"/>
    <s v="DONTA EVANS"/>
    <d v="2024-02-25T00:00:00"/>
    <m/>
  </r>
  <r>
    <x v="84"/>
    <n v="36787"/>
    <m/>
    <s v="JRAMI21 "/>
    <s v="36787"/>
    <s v="Not-in-TPMS"/>
    <s v="Not-in-TPMS"/>
    <s v="New Rental"/>
    <s v="20 BEAVER ST, MILFORD, MA 01757, USA"/>
    <s v="VEHICLE IS OVERHEATING AND LEAKING COOLANT"/>
    <s v="Repair Van"/>
    <s v="Yes"/>
    <m/>
    <x v="1"/>
    <s v="Yes"/>
    <x v="0"/>
    <e v="#N/A"/>
    <s v="Not Open On 12.11"/>
    <x v="1"/>
    <x v="0"/>
    <s v="Not Open On 12.11"/>
    <s v="EitherNewHire or Termed"/>
    <m/>
  </r>
  <r>
    <x v="84"/>
    <n v="46149"/>
    <s v="WELSH, JOHN"/>
    <s v="JWELSH3"/>
    <s v="46149"/>
    <n v="2628657159"/>
    <s v="046149"/>
    <s v="New Rental"/>
    <s v="FRANK BOUCHER CHEVROLET INC., 8600 WASHINGTON AVE, RACINE WI 53408"/>
    <s v="REAR BRAKES NOT GRABBING,EXHAUST LEAKING."/>
    <s v="Repair Van"/>
    <s v="Yes"/>
    <m/>
    <x v="1"/>
    <s v="Yes"/>
    <x v="1"/>
    <s v="Monica, Cheryl &amp; Machell"/>
    <s v="Not Open On 12.11"/>
    <x v="1"/>
    <x v="1"/>
    <s v="Not Open On 12.11"/>
    <d v="2007-10-22T00:00:00"/>
    <m/>
  </r>
  <r>
    <x v="84"/>
    <n v="61577"/>
    <s v="DELEKTA, RAYMOND"/>
    <s v="RDELEKT"/>
    <s v="61577"/>
    <n v="5015109055"/>
    <s v="061577"/>
    <s v="New Rental"/>
    <m/>
    <m/>
    <s v="Repair Van"/>
    <s v="Yes"/>
    <m/>
    <x v="1"/>
    <s v="Yes"/>
    <x v="22"/>
    <s v="Rob &amp; Andrea"/>
    <d v="2025-12-05T00:00:00"/>
    <x v="1"/>
    <x v="1"/>
    <s v="RAYMOND DELEKTA"/>
    <d v="2001-04-09T00:00:00"/>
    <m/>
  </r>
  <r>
    <x v="84"/>
    <n v="61625"/>
    <s v="HOWE III, MARLIN"/>
    <s v="MHOWEII"/>
    <s v="61625"/>
    <n v="9898243919"/>
    <s v="061625"/>
    <s v="New Rental"/>
    <s v="KRAPOHL FORD-LINC-MERCURY, 1415 EAST PICKARD, MT PLEASANT MI 48858"/>
    <s v="MULTIPLE LIGHTS COMING ON CEL IS ON WRENCH LIGHT COMING ON , GAS PEDAL DOES NOT WORK AT TIMES"/>
    <s v="Repair Van"/>
    <s v="Yes"/>
    <m/>
    <x v="1"/>
    <s v="Yes"/>
    <x v="18"/>
    <s v="Monica, Cheryl &amp; Machell"/>
    <s v="Not Open On 12.11"/>
    <x v="1"/>
    <x v="1"/>
    <s v="Not Open On 12.11"/>
    <d v="2007-05-14T00:00:00"/>
    <m/>
  </r>
  <r>
    <x v="84"/>
    <n v="22334"/>
    <s v="PAULSON, RICHARD"/>
    <s v="RPAULS0"/>
    <s v="22334"/>
    <s v="Not-in-TPMS"/>
    <s v="Not-in-TPMS"/>
    <s v="New Rental"/>
    <m/>
    <s v="COOLANT TEMP GAUGE INOP/ BRAKES WEAK"/>
    <s v="Repair Van"/>
    <s v="Yes"/>
    <m/>
    <x v="1"/>
    <s v="Yes"/>
    <x v="0"/>
    <e v="#N/A"/>
    <s v="Not Open On 12.11"/>
    <x v="1"/>
    <x v="0"/>
    <s v="Not Open On 12.11"/>
    <s v="EitherNewHire or Termed"/>
    <m/>
  </r>
  <r>
    <x v="84"/>
    <n v="46976"/>
    <s v="DOHERTY, THOMAS"/>
    <s v="TDOHERT"/>
    <s v="46976"/>
    <n v="3012227835"/>
    <s v="046976"/>
    <d v="2026-11-07T00:00:00"/>
    <s v="PEP BOYS, 1804 UNIVERSITY BLVD, W HYATTSVILLE MD 20787"/>
    <s v="OIL LEAKING "/>
    <s v="Repair van"/>
    <s v="Yes"/>
    <m/>
    <x v="1"/>
    <s v="Yes"/>
    <x v="5"/>
    <s v="Monica, Cheryl &amp; Machell"/>
    <d v="2025-09-15T00:00:00"/>
    <x v="0"/>
    <x v="1"/>
    <s v="THOMAS DOHERTY"/>
    <d v="2006-11-13T00:00:00"/>
    <m/>
  </r>
  <r>
    <x v="84"/>
    <n v="61569"/>
    <s v="LORA, JORGE"/>
    <s v="JLORA"/>
    <s v="61569"/>
    <n v="9788043521"/>
    <s v="061569"/>
    <s v="New Rental"/>
    <s v="PEP BOYS, 1337 LAKEVIEW AVE, DRACUT MA 01826"/>
    <s v="Accident"/>
    <s v="Driver needs new van"/>
    <m/>
    <m/>
    <x v="1"/>
    <s v="Yes"/>
    <x v="22"/>
    <s v="Rob &amp; Andrea"/>
    <s v="Not Open On 12.11"/>
    <x v="1"/>
    <x v="1"/>
    <s v="Not Open On 12.11"/>
    <d v="2025-03-09T00:00:00"/>
    <m/>
  </r>
  <r>
    <x v="85"/>
    <n v="22258"/>
    <s v="MADDEN, CHRISTOPHER"/>
    <s v="CMADDEN"/>
    <s v="22258"/>
    <s v="Not-in-TPMS"/>
    <s v="Not-in-TPMS"/>
    <s v="New Rental"/>
    <m/>
    <s v="DOES NOT OPERATE PROPERLY"/>
    <s v="Repair Van"/>
    <s v="Yes"/>
    <m/>
    <x v="1"/>
    <s v="Yes"/>
    <x v="0"/>
    <e v="#N/A"/>
    <s v="Not Open On 12.11"/>
    <x v="1"/>
    <x v="0"/>
    <s v="Not Open On 12.11"/>
    <s v="EitherNewHire or Termed"/>
    <m/>
  </r>
  <r>
    <x v="85"/>
    <n v="47363"/>
    <s v="ROCHON, JAMES"/>
    <s v="JROCHON"/>
    <s v="47363"/>
    <n v="5722730365"/>
    <s v="047363"/>
    <d v="2026-01-02T00:00:00"/>
    <s v="PEP BOYS, 7401 NW EXPRESSWAY, OKLAHOMA CITY OK 73132"/>
    <s v="VEHICLE FEELS LIKE DYING WHILE PRESSING THE GAS PEDAL/LIGHT ISSUE"/>
    <s v="Repair Van"/>
    <s v="Yes"/>
    <m/>
    <x v="1"/>
    <s v="Yes"/>
    <x v="8"/>
    <s v="Rob &amp; Andrea"/>
    <s v="Not Open On 12.11"/>
    <x v="0"/>
    <x v="1"/>
    <s v="Not Open On 12.11"/>
    <d v="2025-03-09T00:00:00"/>
    <m/>
  </r>
  <r>
    <x v="85"/>
    <n v="61062"/>
    <s v="MORISCHE, MIKE"/>
    <s v="MMORISC"/>
    <s v="61062"/>
    <n v="6415299712"/>
    <s v="061062"/>
    <s v="New Rental"/>
    <s v="JEFFREY REPAIR SERVICE INC, 2071 15TH ST SW, MASON CITY IA 50401"/>
    <s v="Heat Issue No Heat"/>
    <s v="Repair Van"/>
    <s v="Yes"/>
    <m/>
    <x v="1"/>
    <s v="Yes"/>
    <x v="21"/>
    <s v="Monica, Cheryl &amp; Machell"/>
    <s v="Not Open On 12.11"/>
    <x v="1"/>
    <x v="1"/>
    <s v="Not Open On 12.11"/>
    <d v="2011-10-03T00:00:00"/>
    <m/>
  </r>
  <r>
    <x v="85"/>
    <n v="61556"/>
    <s v="VALIENTE, YARIEL"/>
    <s v="YVALIEN"/>
    <s v="61556"/>
    <n v="7869840056"/>
    <s v="061556"/>
    <s v="New Rental"/>
    <s v="PEP BOYS, 211 NW 82ND AVE, MIAMI FL 33126"/>
    <s v="A LOUD NOISE COMING FROM THE DRIVESHAFT AND DIFFERENTIAL OF THE CAR"/>
    <s v="Repair Van"/>
    <s v="Yes"/>
    <m/>
    <x v="1"/>
    <s v="Yes"/>
    <x v="9"/>
    <s v="Rob &amp; Andrea"/>
    <s v="Not Open On 12.11"/>
    <x v="1"/>
    <x v="1"/>
    <s v="Not Open On 12.11"/>
    <d v="2021-04-14T00:00:00"/>
    <m/>
  </r>
  <r>
    <x v="85"/>
    <n v="46502"/>
    <s v="FAKHRI, SAYED FAROZ"/>
    <s v="SFAKHRI"/>
    <s v="46502"/>
    <n v="3018935023"/>
    <s v="046502"/>
    <d v="2025-12-29T00:00:00"/>
    <s v="WARRENTON TIRE + AUTO (National Account) 19 BROADVIEW AVE WARRENTON VA 20186"/>
    <s v="no start condition cranks but, won't start."/>
    <s v="Repair van"/>
    <s v="Yes"/>
    <m/>
    <x v="1"/>
    <s v="Yes"/>
    <x v="5"/>
    <s v="Monica, Cheryl &amp; Machell"/>
    <d v="2025-11-18T00:00:00"/>
    <x v="0"/>
    <x v="1"/>
    <s v="SAYED FAROZ FAKHRI"/>
    <d v="2021-08-19T00:00:00"/>
    <m/>
  </r>
  <r>
    <x v="85"/>
    <n v="37345"/>
    <s v="KRYSTYNIAK, MICHAEL"/>
    <s v="MKRYSTY"/>
    <s v="37345"/>
    <s v="Not-in-TPMS"/>
    <s v="Not-in-TPMS"/>
    <s v="New Rental"/>
    <m/>
    <s v="New hire"/>
    <m/>
    <m/>
    <m/>
    <x v="1"/>
    <s v="Yes"/>
    <x v="0"/>
    <e v="#N/A"/>
    <s v="Not Open On 12.11"/>
    <x v="1"/>
    <x v="0"/>
    <s v="Not Open On 12.11"/>
    <s v="EitherNewHire or Termed"/>
    <m/>
  </r>
  <r>
    <x v="85"/>
    <n v="46306"/>
    <s v="LOPEZ, ABEL"/>
    <s v="ALOPEZ0"/>
    <s v="46306"/>
    <n v="8324317373"/>
    <s v="046306"/>
    <s v="New Rental"/>
    <m/>
    <s v="TRANSMISSION ISSUE/STUCK IN ONE GEAR"/>
    <s v="Repair van"/>
    <s v="Yes"/>
    <m/>
    <x v="1"/>
    <s v="Yes"/>
    <x v="19"/>
    <s v="Carol &amp; Tasha"/>
    <s v="Not Open On 12.11"/>
    <x v="1"/>
    <x v="1"/>
    <s v="Not Open On 12.11"/>
    <d v="2019-05-15T00:00:00"/>
    <m/>
  </r>
  <r>
    <x v="85"/>
    <n v="61414"/>
    <s v="AOUN, MOHAMMED"/>
    <s v="MAOUN"/>
    <s v="61414"/>
    <n v="3138051330"/>
    <s v="061414"/>
    <s v="New Rental"/>
    <s v="ACTION AUTO, 9052 WALKER ST, CYPRESS CA 90630"/>
    <s v="ENGINE LIGHT RATTELING,  HARD TO START AFTER FUELING"/>
    <s v="Repair van"/>
    <s v="Yes"/>
    <m/>
    <x v="1"/>
    <s v="Yes"/>
    <x v="23"/>
    <s v="Carol &amp; Tasha"/>
    <s v="Not Open On 12.11"/>
    <x v="1"/>
    <x v="1"/>
    <s v="Not Open On 12.11"/>
    <d v="2023-05-28T00:00:00"/>
    <m/>
  </r>
  <r>
    <x v="85"/>
    <n v="22435"/>
    <s v="JOSH GARRETT"/>
    <s v="JGARRET"/>
    <s v="22435"/>
    <s v="Not-in-TPMS"/>
    <s v="Not-in-TPMS"/>
    <d v="2025-11-03T00:00:00"/>
    <s v="PEP BOYS, 1001 BRECKENRIDGE LN, LOUISVILLE KY 40207"/>
    <s v="New hire"/>
    <s v="Repair van"/>
    <s v="Yes"/>
    <m/>
    <x v="1"/>
    <s v="Yes"/>
    <x v="0"/>
    <e v="#N/A"/>
    <s v="Not Open On 12.11"/>
    <x v="0"/>
    <x v="0"/>
    <s v="Not Open On 12.11"/>
    <s v="EitherNewHire or Termed"/>
    <m/>
  </r>
  <r>
    <x v="85"/>
    <n v="46407"/>
    <s v="WILLIAMS, KALEB"/>
    <s v="KWILLI0"/>
    <s v="46407"/>
    <s v="Not-in-TPMS"/>
    <s v="Not-in-TPMS"/>
    <d v="2025-12-18T00:00:00"/>
    <m/>
    <m/>
    <m/>
    <m/>
    <m/>
    <x v="1"/>
    <s v="Yes"/>
    <x v="0"/>
    <e v="#N/A"/>
    <s v="Not Open On 12.11"/>
    <x v="0"/>
    <x v="1"/>
    <s v="Not Open On 12.11"/>
    <d v="2025-02-02T00:00:00"/>
    <m/>
  </r>
  <r>
    <x v="85"/>
    <n v="46657"/>
    <s v="WEST, TRISTAN"/>
    <s v="TWEST3"/>
    <s v="46657"/>
    <n v="0"/>
    <n v="0"/>
    <s v="New Rental"/>
    <s v="PEP BOYS, 9704 AIRLINE HWY, BATON ROUGE LA 70816"/>
    <s v="CEL ON RUNS POOR SQULE WHEN FIRST START UOP AND OVER HEATS"/>
    <s v="Repair van"/>
    <s v="Yes"/>
    <m/>
    <x v="1"/>
    <s v="Yes"/>
    <x v="7"/>
    <s v="Monica, Cheryl &amp; Machell"/>
    <s v="Not Open On 12.11"/>
    <x v="1"/>
    <x v="0"/>
    <s v="Not Open On 12.11"/>
    <s v="EitherNewHire or Termed"/>
    <m/>
  </r>
  <r>
    <x v="85"/>
    <n v="47055"/>
    <s v="ELSER, ALBERT"/>
    <s v="AELSER"/>
    <s v="47055"/>
    <n v="8456370013"/>
    <s v="047055"/>
    <s v="New Rental"/>
    <m/>
    <m/>
    <m/>
    <m/>
    <m/>
    <x v="1"/>
    <s v="Yes"/>
    <x v="22"/>
    <s v="Rob &amp; Andrea"/>
    <s v="Not Open On 12.11"/>
    <x v="1"/>
    <x v="1"/>
    <s v="Not Open On 12.11"/>
    <d v="2011-08-02T00:00:00"/>
    <m/>
  </r>
  <r>
    <x v="85"/>
    <n v="61688"/>
    <s v="HANSON, DONALD"/>
    <s v="DHANSO5"/>
    <s v="61688"/>
    <n v="2105488449"/>
    <s v="061688"/>
    <d v="2025-11-17T00:00:00"/>
    <s v="MIDAS AUTO SERVICE #5957, 2325 KOHLER CROSSING, KYLE TX 78640"/>
    <m/>
    <s v="Repair van"/>
    <s v="Yes"/>
    <m/>
    <x v="1"/>
    <s v="Yes"/>
    <x v="2"/>
    <s v="Carol &amp; Tasha"/>
    <d v="2025-11-18T00:00:00"/>
    <x v="0"/>
    <x v="1"/>
    <s v="DONALD HANSON"/>
    <d v="1985-04-23T00:00:00"/>
    <m/>
  </r>
  <r>
    <x v="85"/>
    <n v="46037"/>
    <s v="NIKNEJAD"/>
    <s v="ANIKNEJ"/>
    <s v="46037"/>
    <n v="9254983401"/>
    <s v="046037"/>
    <s v="New Rental"/>
    <m/>
    <s v="New Hire"/>
    <s v="Repair van"/>
    <s v="Yes"/>
    <m/>
    <x v="1"/>
    <s v="Yes"/>
    <x v="10"/>
    <s v="Carol &amp; Tasha"/>
    <s v="Not Open On 12.11"/>
    <x v="1"/>
    <x v="1"/>
    <s v="Not Open On 12.11"/>
    <d v="2015-01-28T00:00:00"/>
    <m/>
  </r>
  <r>
    <x v="85"/>
    <n v="37259"/>
    <s v="BROYLES"/>
    <m/>
    <n v="37259"/>
    <s v="Not-in-TPMS"/>
    <s v="Not-in-TPMS"/>
    <s v="New Rental"/>
    <m/>
    <s v="New Hire"/>
    <s v="Repair van"/>
    <s v="Yes"/>
    <m/>
    <x v="1"/>
    <s v="Yes"/>
    <x v="0"/>
    <e v="#N/A"/>
    <s v="Not Open On 12.11"/>
    <x v="1"/>
    <x v="0"/>
    <s v="Not Open On 12.11"/>
    <s v="EitherNewHire or Termed"/>
    <m/>
  </r>
  <r>
    <x v="85"/>
    <n v="23796"/>
    <s v="CHARLES DUNCAN"/>
    <s v="CDUNCA3"/>
    <s v="23796"/>
    <n v="2532316354"/>
    <s v="023796"/>
    <s v="New Rental"/>
    <s v="PEP BOYS, 12228 MERIDIAN E, PUYALLUP WA 98373"/>
    <s v="DRIVABILITY ISSUE, IS RUNNING THROUGH OIL"/>
    <s v="Repair van"/>
    <s v="Yes"/>
    <m/>
    <x v="1"/>
    <s v="Yes"/>
    <x v="20"/>
    <s v="Carol &amp; Tasha"/>
    <s v="Not Open On 12.11"/>
    <x v="1"/>
    <x v="1"/>
    <s v="Not Open On 12.11"/>
    <d v="2018-09-26T00:00:00"/>
    <m/>
  </r>
  <r>
    <x v="85"/>
    <n v="36196"/>
    <s v="SABADO, JAMES"/>
    <s v="JSABADO"/>
    <s v="36196"/>
    <n v="8658016685"/>
    <s v="061053"/>
    <s v="New Rental"/>
    <s v="PEP BOYS, 4770 CENTER LINE DR, KNOXVILLE TN 37917"/>
    <s v="CB STTD VEH HAS FLUID LEAK"/>
    <s v="Repair van"/>
    <s v="Yes"/>
    <m/>
    <x v="1"/>
    <s v="Yes"/>
    <x v="4"/>
    <s v="Rob &amp; Andrea"/>
    <d v="2025-10-28T00:00:00"/>
    <x v="1"/>
    <x v="1"/>
    <s v="JAMES SABADO"/>
    <d v="2014-07-08T00:00:00"/>
    <m/>
  </r>
  <r>
    <x v="86"/>
    <n v="23860"/>
    <s v="SHELTON, BRANDI"/>
    <s v="BSHELTO"/>
    <s v="23860"/>
    <n v="8659782772"/>
    <s v="023860"/>
    <d v="2025-10-16T00:00:00"/>
    <s v="PEP BOYS, 106 MARKET PLACE BLVD, KNOXVILLE TN 37922"/>
    <s v="VEH STALLING"/>
    <s v="Repair van"/>
    <s v="Yes"/>
    <m/>
    <x v="1"/>
    <s v="Yes"/>
    <x v="4"/>
    <s v="Rob &amp; Andrea"/>
    <d v="2025-10-16T00:00:00"/>
    <x v="0"/>
    <x v="1"/>
    <s v="BRANDI SHELTON"/>
    <d v="2025-07-27T00:00:00"/>
    <m/>
  </r>
  <r>
    <x v="86"/>
    <n v="61015"/>
    <s v="SOKOLOWSKI"/>
    <s v="BSOKOLO"/>
    <s v="61015"/>
    <n v="7249536540"/>
    <s v="061016"/>
    <s v="New Rental"/>
    <s v="Vehicle is not being repaired - / Tech requesting a rental for 1 day."/>
    <s v="Tech is Part time"/>
    <s v="Tech needs new van "/>
    <s v="Yes"/>
    <m/>
    <x v="1"/>
    <s v="Yes"/>
    <x v="4"/>
    <s v="Rob &amp; Andrea"/>
    <s v="Not Open On 12.11"/>
    <x v="1"/>
    <x v="1"/>
    <s v="Not Open On 12.11"/>
    <d v="2001-12-30T00:00:00"/>
    <m/>
  </r>
  <r>
    <x v="86"/>
    <n v="46599"/>
    <s v="BOGOPOLSKY, FELIX"/>
    <s v="FBOGOPO"/>
    <s v="46599"/>
    <n v="7323510103"/>
    <s v="046599"/>
    <d v="2025-10-23T00:00:00"/>
    <s v="PEP BOYS 518 OLD POST RD EDISON NJ 08817"/>
    <s v="TRANSMISSION ISSUE"/>
    <s v="Repair van"/>
    <s v="Yes"/>
    <m/>
    <x v="1"/>
    <s v="Yes"/>
    <x v="16"/>
    <s v="Rob &amp; Andrea"/>
    <s v="Not Open On 12.11"/>
    <x v="0"/>
    <x v="1"/>
    <s v="Not Open On 12.11"/>
    <d v="2006-12-02T00:00:00"/>
    <m/>
  </r>
  <r>
    <x v="86"/>
    <n v="21705"/>
    <s v="HAYES, JOHN"/>
    <s v="JHAYES"/>
    <s v="21705"/>
    <n v="9047492048"/>
    <s v="021705"/>
    <d v="2025-12-11T00:00:00"/>
    <s v="10880 PHILIPS HWY, JACKSONVILLE, FL 32256, USA"/>
    <s v="OVERHEAT ISSUE, ELECTRICAL ISSUES"/>
    <s v="Repair van"/>
    <s v="Yes"/>
    <m/>
    <x v="1"/>
    <s v="Yes"/>
    <x v="9"/>
    <s v="Rob &amp; Andrea"/>
    <s v="Not Open On 12.11"/>
    <x v="0"/>
    <x v="1"/>
    <s v="Not Open On 12.11"/>
    <d v="2025-09-28T00:00:00"/>
    <m/>
  </r>
  <r>
    <x v="86"/>
    <n v="61623"/>
    <s v="MOUW, HOWARD"/>
    <s v="HMOUW00"/>
    <s v="61623"/>
    <n v="9515463942"/>
    <s v="061623"/>
    <d v="2026-01-08T00:00:00"/>
    <s v="31500 AUTO CENTER DR, LAKE ELSINORE, CA 92530, USA"/>
    <s v="OVERHEAT BUSTED HOSE."/>
    <s v="Repair Van"/>
    <s v="Yes"/>
    <m/>
    <x v="1"/>
    <s v="Yes"/>
    <x v="23"/>
    <s v="Carol &amp; Tasha"/>
    <s v="Not Open On 12.11"/>
    <x v="0"/>
    <x v="1"/>
    <s v="Not Open On 12.11"/>
    <d v="2005-09-07T00:00:00"/>
    <m/>
  </r>
  <r>
    <x v="86"/>
    <n v="36588"/>
    <s v="KROEGER, MICHAEL"/>
    <s v="MKROEGE"/>
    <s v="36588"/>
    <n v="8018331863"/>
    <s v="036588"/>
    <s v="New Rental"/>
    <s v="JIFFY LUBE #3732, 2192 W 5400 S, TAYLORSVILLE UT 84129"/>
    <s v="STEERING IS SHAKING BADLEY"/>
    <s v="Repair Van"/>
    <s v="Yes"/>
    <m/>
    <x v="1"/>
    <s v="Yes"/>
    <x v="24"/>
    <s v="Carol &amp; Tasha"/>
    <s v="Not Open On 12.11"/>
    <x v="1"/>
    <x v="1"/>
    <s v="Not Open On 12.11"/>
    <d v="2023-09-24T00:00:00"/>
    <m/>
  </r>
  <r>
    <x v="86"/>
    <n v="61190"/>
    <s v="BETO, DUANE"/>
    <s v="DBETO"/>
    <s v="61190"/>
    <s v="Not-in-TPMS"/>
    <s v="Not-in-TPMS"/>
    <s v="New Rental"/>
    <s v="PEP BOYS, 1340 DUCKWOOD DR, EAGAN MN 55123"/>
    <m/>
    <s v="Repair Van"/>
    <s v="Yes"/>
    <m/>
    <x v="1"/>
    <s v="Yes"/>
    <x v="0"/>
    <e v="#N/A"/>
    <s v="Not Open On 12.11"/>
    <x v="1"/>
    <x v="0"/>
    <s v="Not Open On 12.11"/>
    <s v="EitherNewHire or Termed"/>
    <m/>
  </r>
  <r>
    <x v="86"/>
    <n v="23621"/>
    <s v="BRANTLEY, AARON"/>
    <s v="ABRANTL"/>
    <s v="23621"/>
    <n v="4703631057"/>
    <s v="023621"/>
    <s v="New Rental"/>
    <s v="PERFORMANCE TIRE &amp; AUTO, 110 BANKS CROSSING, FAYETTEVILLE GA 30214"/>
    <s v="OIL LEAK"/>
    <s v="Repair Van"/>
    <s v="Yes"/>
    <m/>
    <x v="1"/>
    <s v="Yes"/>
    <x v="6"/>
    <s v="Rob &amp; Andrea"/>
    <s v="Not Open On 12.11"/>
    <x v="1"/>
    <x v="1"/>
    <s v="Not Open On 12.11"/>
    <d v="1973-03-19T00:00:00"/>
    <m/>
  </r>
  <r>
    <x v="86"/>
    <n v="23474"/>
    <s v="STCLAIR, AUSTIN"/>
    <s v="ASTCLAI"/>
    <s v="23474"/>
    <n v="3348613153"/>
    <s v="023474"/>
    <d v="2025-12-23T00:00:00"/>
    <s v="PEP BOYS, 2769 ZELDA RD, MONTGOMERY AL 36106"/>
    <m/>
    <m/>
    <m/>
    <m/>
    <x v="1"/>
    <s v="Yes"/>
    <x v="6"/>
    <s v="Rob &amp; Andrea"/>
    <d v="2025-12-05T00:00:00"/>
    <x v="0"/>
    <x v="1"/>
    <s v="AUSTIN STCLAIR"/>
    <d v="2025-08-31T00:00:00"/>
    <m/>
  </r>
  <r>
    <x v="86"/>
    <n v="23225"/>
    <s v="SEVREY, JOSHUA"/>
    <s v="JSEVR02"/>
    <s v="23225"/>
    <n v="5175255496"/>
    <s v="023225"/>
    <d v="2025-11-24T00:00:00"/>
    <s v="JIMMIES, INC, 4201 WEST MICHIGAN, JACKSON MI 49201"/>
    <s v="Accident"/>
    <m/>
    <s v="Yes"/>
    <m/>
    <x v="1"/>
    <s v="Yes"/>
    <x v="18"/>
    <s v="Monica, Cheryl &amp; Machell"/>
    <d v="2025-11-13T00:00:00"/>
    <x v="0"/>
    <x v="1"/>
    <s v="JOSHUA SEVREY"/>
    <d v="2006-05-30T00:00:00"/>
    <m/>
  </r>
  <r>
    <x v="86"/>
    <n v="23535"/>
    <s v="RUTH-JACKSON, CALEB"/>
    <s v="CRUTHJA"/>
    <s v="23535"/>
    <s v="Not-in-TPMS"/>
    <s v="Not-in-TPMS"/>
    <s v="New Rental"/>
    <m/>
    <s v="New Hire"/>
    <s v="Repair Van"/>
    <s v="Yes"/>
    <m/>
    <x v="1"/>
    <s v="Yes"/>
    <x v="0"/>
    <e v="#N/A"/>
    <s v="Not Open On 12.11"/>
    <x v="1"/>
    <x v="0"/>
    <s v="Not Open On 12.11"/>
    <s v="EitherNewHire or Termed"/>
    <m/>
  </r>
  <r>
    <x v="86"/>
    <n v="46174"/>
    <s v="TAVYANSKYY"/>
    <s v="VTAVYAN"/>
    <s v="46174"/>
    <n v="5635790206"/>
    <s v="061063"/>
    <d v="2025-09-24T00:00:00"/>
    <s v="GOSCH FORD OF TEMECULA 26895 YNEZ RD TEMECULA CA 92591"/>
    <s v="Tech is out of town training"/>
    <s v="Repair Van"/>
    <s v="Yes"/>
    <m/>
    <x v="1"/>
    <s v="Yes"/>
    <x v="1"/>
    <s v="Monica, Cheryl &amp; Machell"/>
    <s v="Not Open On 12.11"/>
    <x v="0"/>
    <x v="1"/>
    <s v="Not Open On 12.11"/>
    <d v="2025-08-03T00:00:00"/>
    <m/>
  </r>
  <r>
    <x v="86"/>
    <n v="61812"/>
    <s v="STEPHENSON, ANTHONY"/>
    <s v="ASTEPH4"/>
    <s v="61812"/>
    <n v="9369554140"/>
    <s v="061812"/>
    <s v="New Rental"/>
    <s v="FIRESTONE COMPLETE AUTO CARE, 201 IH 45 N, HUNTSVILLE TX 77320"/>
    <s v="BOTH FRONT TIRES ARE SHOWING WIRES ON INSIDE EDGE"/>
    <s v="Repair Van"/>
    <s v="Yes"/>
    <m/>
    <x v="1"/>
    <s v="Yes"/>
    <x v="19"/>
    <s v="Carol &amp; Tasha"/>
    <d v="2025-12-07T00:00:00"/>
    <x v="1"/>
    <x v="1"/>
    <s v="ANTHONY STEPHENSON"/>
    <d v="2020-03-02T00:00:00"/>
    <m/>
  </r>
  <r>
    <x v="86"/>
    <n v="22473"/>
    <s v="DAVILMAR, JAY"/>
    <s v="JDAVILM"/>
    <s v="22473"/>
    <n v="7706878738"/>
    <s v="022473"/>
    <s v="New Rental"/>
    <m/>
    <s v="REGISTRATION BEING EXPIRED"/>
    <s v="Repair Van"/>
    <s v="Yes"/>
    <m/>
    <x v="1"/>
    <s v="Yes"/>
    <x v="6"/>
    <s v="Rob &amp; Andrea"/>
    <s v="Not Open On 12.11"/>
    <x v="1"/>
    <x v="1"/>
    <s v="Not Open On 12.11"/>
    <d v="2024-11-24T00:00:00"/>
    <m/>
  </r>
  <r>
    <x v="86"/>
    <n v="61343"/>
    <s v="ARROYO-MEDINA, FRANCISCO"/>
    <s v="FARROYO"/>
    <s v="61343"/>
    <n v="7752922082"/>
    <s v="061343"/>
    <s v="New Rental"/>
    <s v="CARSON CITY 24HR TOWING INC, 5060 HWY 50 E, CARSON CITY NV 89701"/>
    <s v="HEATER CORE HOSE BLEW OUT"/>
    <s v="Repair Van"/>
    <s v="Yes"/>
    <m/>
    <x v="1"/>
    <s v="Yes"/>
    <x v="10"/>
    <s v="Carol &amp; Tasha"/>
    <d v="2025-11-25T00:00:00"/>
    <x v="1"/>
    <x v="1"/>
    <s v="FRANCISCO ARROYO-MEDINA"/>
    <d v="2025-10-26T00:00:00"/>
    <m/>
  </r>
  <r>
    <x v="87"/>
    <n v="36207"/>
    <s v="WALI, MUHAMMAD BILAL"/>
    <s v="MWALI0"/>
    <s v="36207"/>
    <n v="3017285405"/>
    <s v="036207"/>
    <d v="2025-12-01T00:00:00"/>
    <s v="1804 UNIVERSITY BLVD E, HYATTSVILLE, MD 20783"/>
    <s v="SES LIGHT ON"/>
    <s v="Repair Van"/>
    <s v="Yes"/>
    <m/>
    <x v="1"/>
    <s v="Yes"/>
    <x v="5"/>
    <s v="Monica, Cheryl &amp; Machell"/>
    <d v="2025-12-01T00:00:00"/>
    <x v="0"/>
    <x v="1"/>
    <s v="MUHAMMAD BILAL WALI"/>
    <d v="2025-10-26T00:00:00"/>
    <m/>
  </r>
  <r>
    <x v="87"/>
    <n v="61058"/>
    <s v="BART, ANDREW"/>
    <s v="ABART"/>
    <s v="61058"/>
    <s v="Not-in-TPMS"/>
    <s v="Not-in-TPMS"/>
    <s v="New Rental"/>
    <m/>
    <s v="New Hire"/>
    <s v="Repair Van"/>
    <s v="Yes"/>
    <m/>
    <x v="1"/>
    <s v="Yes"/>
    <x v="0"/>
    <e v="#N/A"/>
    <s v="Not Open On 12.11"/>
    <x v="1"/>
    <x v="0"/>
    <s v="Not Open On 12.11"/>
    <s v="EitherNewHire or Termed"/>
    <m/>
  </r>
  <r>
    <x v="87"/>
    <n v="21719"/>
    <s v="PAYNE, OZIE"/>
    <s v="OPAYNE"/>
    <s v="21719"/>
    <n v="3146431135"/>
    <s v="021719"/>
    <s v="New Rental"/>
    <m/>
    <s v="COOLANT LEAKING INSIDE VEHICLE"/>
    <s v="Repair Van"/>
    <s v="Yes"/>
    <m/>
    <x v="1"/>
    <s v="Yes"/>
    <x v="27"/>
    <s v="Monica, Cheryl &amp; Machell"/>
    <s v="Not Open On 12.11"/>
    <x v="1"/>
    <x v="1"/>
    <s v="Not Open On 12.11"/>
    <d v="2022-06-02T00:00:00"/>
    <m/>
  </r>
  <r>
    <x v="87"/>
    <n v="61122"/>
    <s v="GRAY, JOHNNY"/>
    <s v="JGRAY7"/>
    <s v="61122"/>
    <n v="8595130516"/>
    <s v="061122"/>
    <d v="2025-11-18T00:00:00"/>
    <s v="AAMCO TOTAL CAR CARE, 215 S PORTER DR, RICHMOND KY 40475"/>
    <s v="Transmission Issue"/>
    <s v="Repair Van"/>
    <s v="Yes"/>
    <m/>
    <x v="1"/>
    <s v="Yes"/>
    <x v="4"/>
    <s v="Rob &amp; Andrea"/>
    <s v="Not Open On 12.11"/>
    <x v="0"/>
    <x v="1"/>
    <s v="Not Open On 12.11"/>
    <d v="2017-07-31T00:00:00"/>
    <m/>
  </r>
  <r>
    <x v="87"/>
    <n v="61561"/>
    <s v="KYLES"/>
    <s v="KKYLES"/>
    <s v="61561"/>
    <s v="Not-in-TPMS"/>
    <s v="Not-in-TPMS"/>
    <d v="2025-11-19T00:00:00"/>
    <s v="800 N MILITARY TRL, WEST PALM BEACH, FL 33415"/>
    <s v="MECHANICAL Issues"/>
    <s v="Repair Van"/>
    <s v="Yes"/>
    <m/>
    <x v="1"/>
    <s v="Yes"/>
    <x v="0"/>
    <e v="#N/A"/>
    <s v="Not Open On 12.11"/>
    <x v="0"/>
    <x v="0"/>
    <s v="Not Open On 12.11"/>
    <s v="EitherNewHire or Termed"/>
    <m/>
  </r>
  <r>
    <x v="87"/>
    <n v="23377"/>
    <s v="VELA, FRANK"/>
    <s v="FVELA"/>
    <s v="23377"/>
    <n v="5409151618"/>
    <s v="023377"/>
    <s v="New Rental"/>
    <s v="GDYR AUTO SERVICE CTR #2830, 17702 FOREST RD, FOREST VA 24551"/>
    <s v="STS VEH IS JERKING WHEN BRAKING TAKING TO GOOD YEAR FOR SVC / NEEDS SEAT BELT CHECKED"/>
    <s v="Repair Van"/>
    <s v="Yes"/>
    <m/>
    <x v="1"/>
    <s v="Yes"/>
    <x v="13"/>
    <s v="Rob &amp; Andrea"/>
    <d v="2025-11-28T00:00:00"/>
    <x v="1"/>
    <x v="1"/>
    <s v="FRANK VELA"/>
    <d v="2025-09-28T00:00:00"/>
    <m/>
  </r>
  <r>
    <x v="87"/>
    <n v="46473"/>
    <s v="HOLMES, ALEC"/>
    <s v="AHOLME2"/>
    <s v="46473"/>
    <s v="Not-in-TPMS"/>
    <s v="Not-in-TPMS"/>
    <s v="New Rental"/>
    <m/>
    <s v="New Hire"/>
    <s v="Repair Van"/>
    <s v="Yes"/>
    <m/>
    <x v="1"/>
    <s v="Yes"/>
    <x v="0"/>
    <e v="#N/A"/>
    <s v="Not Open On 12.11"/>
    <x v="1"/>
    <x v="0"/>
    <s v="Not Open On 12.11"/>
    <s v="EitherNewHire or Termed"/>
    <m/>
  </r>
  <r>
    <x v="87"/>
    <n v="23498"/>
    <s v="GREENE, JUSTIN"/>
    <s v="JGREENE"/>
    <s v="23498"/>
    <n v="8289625024"/>
    <s v="023498"/>
    <d v="2025-11-26T00:00:00"/>
    <s v="HAMPTON'S WRECKER SERVICE, INC, 620 NORTH ACADEMY STREET, LINCOLNTON NC 28092"/>
    <s v="OVER HEATING AND LOSS OF COOLANT"/>
    <s v="Repair Van"/>
    <s v="Yes"/>
    <m/>
    <x v="1"/>
    <s v="Yes"/>
    <x v="4"/>
    <s v="Rob &amp; Andrea"/>
    <d v="2025-11-26T00:00:00"/>
    <x v="0"/>
    <x v="1"/>
    <s v="JUSTIN GREENE"/>
    <d v="2023-09-03T00:00:00"/>
    <m/>
  </r>
  <r>
    <x v="87"/>
    <n v="61031"/>
    <s v="EADDY III, FRANK"/>
    <s v="FEADDYI"/>
    <s v="61031"/>
    <s v="Not-in-TPMS"/>
    <s v="Not-in-TPMS"/>
    <s v="New Rental"/>
    <m/>
    <s v="New Hire"/>
    <s v="Repair Van"/>
    <s v="Yes"/>
    <m/>
    <x v="1"/>
    <s v="Yes"/>
    <x v="0"/>
    <e v="#N/A"/>
    <s v="Not Open On 12.11"/>
    <x v="1"/>
    <x v="0"/>
    <s v="Not Open On 12.11"/>
    <s v="EitherNewHire or Termed"/>
    <m/>
  </r>
  <r>
    <x v="87"/>
    <n v="61843"/>
    <s v="MOQUIN, ELIJAH"/>
    <s v="EMOQUIN"/>
    <s v="61843"/>
    <s v="Not-in-TPMS"/>
    <s v="Not-in-TPMS"/>
    <s v="New Rental"/>
    <m/>
    <s v="NEEDS A RENTAL HIS VAN HAS NOT SHOWN UP YET"/>
    <s v="Repair Van"/>
    <s v="Yes"/>
    <m/>
    <x v="1"/>
    <s v="Yes"/>
    <x v="0"/>
    <e v="#N/A"/>
    <s v="Not Open On 12.11"/>
    <x v="1"/>
    <x v="0"/>
    <s v="Not Open On 12.11"/>
    <s v="EitherNewHire or Termed"/>
    <m/>
  </r>
  <r>
    <x v="87"/>
    <n v="36840"/>
    <s v="ROBERTS, BENJAMIN"/>
    <s v="BROBERT"/>
    <s v="36840"/>
    <n v="9717124952"/>
    <s v="036840"/>
    <d v="2025-12-07T00:00:00"/>
    <s v="FIRESTONE COMPLETE AUTO CARE, 2105 NE BURNSIDE RD, GRESHAM OR 97030"/>
    <s v="TIRE LIGHT IS ON, ABS CONCERN, SPRAYER DOESN'T WORK, HEADLIGHT IS OUT."/>
    <s v="Repair Van"/>
    <s v="Yes"/>
    <m/>
    <x v="1"/>
    <s v="Yes"/>
    <x v="20"/>
    <s v="Carol &amp; Tasha"/>
    <s v="Not Open On 12.11"/>
    <x v="0"/>
    <x v="1"/>
    <s v="Not Open On 12.11"/>
    <d v="2024-06-23T00:00:00"/>
    <m/>
  </r>
  <r>
    <x v="87"/>
    <n v="46977"/>
    <s v="ESPOSITO, ANTHONY"/>
    <s v="AESPOSI"/>
    <s v="46977"/>
    <n v="7576219851"/>
    <s v="046977"/>
    <d v="2025-12-04T00:00:00"/>
    <s v="CASEY AUTO GROUP, 11700 JEFFERSON AVE, NEWPORT NEWS VA 23606"/>
    <s v="NO HEAT AND CEL IS ON"/>
    <s v="Repair van"/>
    <s v="Yes"/>
    <m/>
    <x v="1"/>
    <s v="Yes"/>
    <x v="13"/>
    <s v="Rob &amp; Andrea"/>
    <d v="2025-12-04T00:00:00"/>
    <x v="0"/>
    <x v="1"/>
    <s v="ANTHONY ESPOSITO"/>
    <d v="2007-04-09T00:00:00"/>
    <m/>
  </r>
  <r>
    <x v="87"/>
    <n v="61354"/>
    <s v="BLAIR, NICHOLAS"/>
    <s v="NBLAIR"/>
    <s v="61354"/>
    <n v="9124822009"/>
    <s v="061354"/>
    <s v="New Rental"/>
    <s v="FIRESTONE COMPLETE AUTO CARE, 8 MALLETT WAY, BLUFFTON SC 29910"/>
    <s v="CEL IS ON NO POWWR"/>
    <s v="Repair van"/>
    <s v="Yes"/>
    <m/>
    <x v="1"/>
    <s v="Yes"/>
    <x v="6"/>
    <s v="Rob &amp; Andrea"/>
    <s v="Not Open On 12.11"/>
    <x v="1"/>
    <x v="1"/>
    <s v="Not Open On 12.11"/>
    <d v="2025-10-26T00:00:00"/>
    <m/>
  </r>
  <r>
    <x v="87"/>
    <n v="36477"/>
    <s v="Jaythan Fisher"/>
    <s v="JFISHE0"/>
    <s v="36477"/>
    <s v="Not-in-TPMS"/>
    <s v="Not-in-TPMS"/>
    <d v="2026-01-05T00:00:00"/>
    <s v="PERFORMANCE TIRE &amp; AUTO, 110 BANKS CROSSING, FAYETTEVILLE GA 30214"/>
    <s v="New Hire"/>
    <s v="Repair van"/>
    <s v="Yes"/>
    <m/>
    <x v="1"/>
    <s v="Yes"/>
    <x v="0"/>
    <e v="#N/A"/>
    <s v="Not Open On 12.11"/>
    <x v="0"/>
    <x v="0"/>
    <s v="Not Open On 12.11"/>
    <s v="EitherNewHire or Termed"/>
    <m/>
  </r>
  <r>
    <x v="88"/>
    <n v="46940"/>
    <s v="JAMES, JASON"/>
    <s v="JJAMES"/>
    <s v="46940"/>
    <n v="7165793078"/>
    <s v="046940"/>
    <d v="2025-11-20T00:00:00"/>
    <s v="FIRESTONE COMPLETE AUTO CARE, 995 NIAGARA FALLS BLVD, AMHERST NY 14226"/>
    <s v="No start, CEL on"/>
    <s v="Repair van"/>
    <s v="Yes"/>
    <m/>
    <x v="1"/>
    <s v="Yes"/>
    <x v="22"/>
    <s v="Rob &amp; Andrea"/>
    <s v="Not Open On 12.11"/>
    <x v="0"/>
    <x v="1"/>
    <s v="Not Open On 12.11"/>
    <d v="2025-10-19T00:00:00"/>
    <m/>
  </r>
  <r>
    <x v="88"/>
    <n v="23467"/>
    <s v="BRAGGS, MACK"/>
    <s v="MBRAGGS"/>
    <s v="23467"/>
    <n v="8704082099"/>
    <s v="023467"/>
    <d v="2026-01-08T00:00:00"/>
    <s v=" FIRESTONE 2106 WILKINS AVE, JONESBORO, AR 72401"/>
    <s v="Coolant Leak"/>
    <s v="Repair Van"/>
    <s v="Yes"/>
    <m/>
    <x v="1"/>
    <s v="Yes"/>
    <x v="7"/>
    <s v="Monica, Cheryl &amp; Machell"/>
    <d v="2025-12-02T00:00:00"/>
    <x v="0"/>
    <x v="1"/>
    <s v="MACK BRAGGS"/>
    <d v="2025-11-16T00:00:00"/>
    <m/>
  </r>
  <r>
    <x v="88"/>
    <n v="61763"/>
    <s v="KELLY, ROBERT"/>
    <s v="RKELLY1"/>
    <s v="61763"/>
    <n v="2698610084"/>
    <s v="061763"/>
    <s v="New Rental"/>
    <s v="3820 STADIUM DR, KALAMAZOO, MI 49008"/>
    <s v="DRAINS QUICKLY AND DOES NOT START"/>
    <s v="Repair van"/>
    <s v="Yes"/>
    <m/>
    <x v="1"/>
    <s v="Yes"/>
    <x v="18"/>
    <s v="Monica, Cheryl &amp; Machell"/>
    <d v="2025-12-09T00:00:00"/>
    <x v="1"/>
    <x v="1"/>
    <s v="ROBERT KELLY"/>
    <d v="2023-02-16T00:00:00"/>
    <m/>
  </r>
  <r>
    <x v="88"/>
    <n v="22360"/>
    <s v="PAHOLKE, ROBERT"/>
    <s v="RPAHOLK"/>
    <s v="22360"/>
    <n v="7089792261"/>
    <s v="022360"/>
    <d v="2025-12-22T00:00:00"/>
    <s v="PHILLIPS CHEVROLET OF LANSING,, 17730 S TORRENCE AVE, LANSING IL 60438"/>
    <s v="ENGINE LIGHT IS ON"/>
    <s v="Repair van"/>
    <m/>
    <m/>
    <x v="1"/>
    <s v="Yes"/>
    <x v="1"/>
    <s v="Monica, Cheryl &amp; Machell"/>
    <s v="Not Open On 12.11"/>
    <x v="0"/>
    <x v="1"/>
    <s v="Not Open On 12.11"/>
    <d v="2024-05-12T00:00:00"/>
    <m/>
  </r>
  <r>
    <x v="88"/>
    <n v="46957"/>
    <s v="BRAVAR, ALEX"/>
    <s v="ABRAVAR"/>
    <s v="46957"/>
    <n v="7574043471"/>
    <s v="046957"/>
    <d v="2025-11-28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88"/>
    <n v="22365"/>
    <s v="PEARSON, MICHAEL"/>
    <s v="MPEARS0"/>
    <s v="22365"/>
    <s v="Not-in-TPMS"/>
    <s v="Not-in-TPMS"/>
    <s v="New Rental"/>
    <s v="PEP BOYS, 2945 KIRK ROAD, AURORA IL 60502"/>
    <s v="CEL IS ON"/>
    <s v="Repair Van"/>
    <s v="Yes"/>
    <m/>
    <x v="1"/>
    <s v="Yes"/>
    <x v="0"/>
    <e v="#N/A"/>
    <s v="Not Open On 12.11"/>
    <x v="1"/>
    <x v="0"/>
    <s v="Not Open On 12.11"/>
    <s v="EitherNewHire or Termed"/>
    <m/>
  </r>
  <r>
    <x v="88"/>
    <n v="46637"/>
    <s v="LABORDE, TYLER"/>
    <s v="TLABORD"/>
    <s v="46637"/>
    <s v="Not-in-TPMS"/>
    <s v="Not-in-TPMS"/>
    <s v="New Rental"/>
    <m/>
    <s v="_x000a_NEW HIRE"/>
    <s v="Repair Van"/>
    <s v="Yes"/>
    <m/>
    <x v="1"/>
    <s v="Yes"/>
    <x v="0"/>
    <e v="#N/A"/>
    <s v="Not Open On 12.11"/>
    <x v="1"/>
    <x v="0"/>
    <s v="Not Open On 12.11"/>
    <s v="EitherNewHire or Termed"/>
    <m/>
  </r>
  <r>
    <x v="88"/>
    <n v="37372"/>
    <s v="BARNES, CARLOS"/>
    <s v="CBARNES"/>
    <s v="37372"/>
    <n v="7209675237"/>
    <s v="037372"/>
    <d v="2025-11-05T00:00:00"/>
    <s v="PEP BOYS, 920 E 120TH AVE #A, NORTHGLENN CO 80233"/>
    <s v="CEL IS ON"/>
    <s v="Repair Van"/>
    <s v="Yes"/>
    <m/>
    <x v="1"/>
    <s v="Yes"/>
    <x v="24"/>
    <s v="Carol &amp; Tasha"/>
    <s v="Not Open On 12.11"/>
    <x v="0"/>
    <x v="1"/>
    <s v="Not Open On 12.11"/>
    <d v="2025-07-20T00:00:00"/>
    <m/>
  </r>
  <r>
    <x v="88"/>
    <n v="36417"/>
    <s v="COLEMAN, KEVIN"/>
    <s v="KCOLE17"/>
    <s v="36417"/>
    <n v="2038291464"/>
    <s v="036417"/>
    <d v="2025-10-21T00:00:00"/>
    <s v="FIRESTONE COMPLETE AUTO CARE, 525 SAW MILL ROAD, WEST HAVEN CT 06516"/>
    <s v="TRANSMISSION ISSUES"/>
    <s v="Repair Van"/>
    <s v="Yes"/>
    <m/>
    <x v="1"/>
    <s v="Yes"/>
    <x v="22"/>
    <s v="Rob &amp; Andrea"/>
    <d v="2025-10-21T00:00:00"/>
    <x v="0"/>
    <x v="1"/>
    <s v="KEVIN COLEMAN"/>
    <d v="2013-09-09T00:00:00"/>
    <m/>
  </r>
  <r>
    <x v="88"/>
    <n v="36402"/>
    <s v="GUILLAUME, ALEXANDER"/>
    <s v="AGUILLA"/>
    <s v="36402"/>
    <s v="Not-in-TPMS"/>
    <s v="Not-in-TPMS"/>
    <d v="2026-01-12T00:00:00"/>
    <s v="PEP BOYS 145 BOSTON POST RD ORANGE CT 06477"/>
    <s v="New Hire"/>
    <s v="Repair van"/>
    <s v="Yes"/>
    <m/>
    <x v="1"/>
    <s v="Yes"/>
    <x v="0"/>
    <e v="#N/A"/>
    <s v="Not Open On 12.11"/>
    <x v="0"/>
    <x v="0"/>
    <s v="Not Open On 12.11"/>
    <s v="EitherNewHire or Termed"/>
    <m/>
  </r>
  <r>
    <x v="88"/>
    <n v="71012"/>
    <s v="HAYMER, KENNETH"/>
    <s v="KHAYME"/>
    <s v="71012"/>
    <n v="3124786854"/>
    <s v="071012"/>
    <d v="2025-12-04T00:00:00"/>
    <s v="PEP BOYS, 2604 N ELSTON AVE, ELSTON IL 60647"/>
    <s v="CEL ON AND REDUCED ENGINE POWER"/>
    <s v="Repair van"/>
    <s v="Yes"/>
    <m/>
    <x v="1"/>
    <s v="Yes"/>
    <x v="1"/>
    <s v="Monica, Cheryl &amp; Machell"/>
    <d v="2025-12-04T00:00:00"/>
    <x v="0"/>
    <x v="1"/>
    <s v="KENNETH HAYMER"/>
    <d v="1995-10-11T00:00:00"/>
    <m/>
  </r>
  <r>
    <x v="88"/>
    <n v="36431"/>
    <s v="HARDY-PARSELL, JEDENIAH"/>
    <s v="JHARDYP"/>
    <s v="36431"/>
    <s v="Not-in-TPMS"/>
    <s v="Not-in-TPMS"/>
    <d v="2026-01-07T00:00:00"/>
    <s v="CASTLE CHEVROLET NORTH (Independent Vendor) 175 N ARLIGNTON HEIGHTS RD ELK GROVE VILLAGE IL 60007"/>
    <s v="Additional repairs authorized, vehicle not ready for pickup yet"/>
    <s v="Complete Repair"/>
    <s v="Yes"/>
    <m/>
    <x v="1"/>
    <s v="Yes"/>
    <x v="0"/>
    <e v="#N/A"/>
    <s v="Not Open On 12.11"/>
    <x v="0"/>
    <x v="0"/>
    <s v="Not Open On 12.11"/>
    <s v="EitherNewHire or Termed"/>
    <m/>
  </r>
  <r>
    <x v="88"/>
    <n v="47392"/>
    <s v="Sonny Winger"/>
    <s v="SWINGER"/>
    <s v="47392"/>
    <n v="5016729113"/>
    <s v="047392"/>
    <d v="2026-01-07T00:00:00"/>
    <s v="19236 I-30, BENTON, AR 72019, USA"/>
    <s v="Van was just picked up, then went into limp mode. Shop advises issue is wiring harness."/>
    <s v="Repair"/>
    <s v="Yes"/>
    <m/>
    <x v="1"/>
    <s v="Yes"/>
    <x v="7"/>
    <s v="Monica, Cheryl &amp; Machell"/>
    <d v="2025-10-08T00:00:00"/>
    <x v="0"/>
    <x v="1"/>
    <s v="SONNY WINGER"/>
    <d v="2025-06-01T00:00:00"/>
    <m/>
  </r>
  <r>
    <x v="88"/>
    <n v="36322"/>
    <s v="LOUIS, WOODMAER"/>
    <s v="WLOUIS"/>
    <s v="36322"/>
    <s v="Not-in-TPMS"/>
    <s v="Not-in-TPMS"/>
    <s v="New Rental"/>
    <m/>
    <s v="CLD STATES STILL DOES NOT HAVE VEHICLE - RENTAL EXPIRES SOON"/>
    <s v="Repair"/>
    <s v="Yes"/>
    <m/>
    <x v="1"/>
    <s v="Yes"/>
    <x v="0"/>
    <e v="#N/A"/>
    <s v="Not Open On 12.11"/>
    <x v="1"/>
    <x v="1"/>
    <s v="Not Open On 12.11"/>
    <d v="2025-02-16T00:00:00"/>
    <m/>
  </r>
  <r>
    <x v="88"/>
    <n v="23352"/>
    <s v="HULL, TAMETRIOUS"/>
    <s v="THULL"/>
    <s v="23352"/>
    <n v="6307681037"/>
    <s v="023352"/>
    <d v="2025-11-13T00:00:00"/>
    <s v="PEP BOYS 620 N GREENBAY RD WAUKEGAN IL 60085"/>
    <s v="ON ACCELERATION THE VEHICLE WILL HESITATE TO UPSHIFT"/>
    <s v="Repair Van"/>
    <s v="Yes"/>
    <m/>
    <x v="1"/>
    <s v="Yes"/>
    <x v="1"/>
    <s v="Monica, Cheryl &amp; Machell"/>
    <s v="Not Open On 12.11"/>
    <x v="0"/>
    <x v="1"/>
    <s v="Not Open On 12.11"/>
    <d v="2025-10-26T00:00:00"/>
    <m/>
  </r>
  <r>
    <x v="88"/>
    <n v="46149"/>
    <s v="WELSH, JOHN"/>
    <s v="JWELSH3"/>
    <s v="46149"/>
    <n v="2628657159"/>
    <s v="046149"/>
    <d v="2026-01-12T00:00:00"/>
    <s v="FRANK BOUCHER CHEVROLET INC., 8600 WASHINGTON AVE, RACINE WI 53408"/>
    <s v="REAR BRAKES NOT GRABBING,EXHAUST LEAKING."/>
    <s v="Repair Van"/>
    <s v="Yes"/>
    <m/>
    <x v="1"/>
    <s v="Yes"/>
    <x v="1"/>
    <s v="Monica, Cheryl &amp; Machell"/>
    <s v="Not Open On 12.11"/>
    <x v="0"/>
    <x v="1"/>
    <s v="Not Open On 12.11"/>
    <d v="2007-10-22T00:00:00"/>
    <m/>
  </r>
  <r>
    <x v="88"/>
    <n v="37290"/>
    <s v="DIXON"/>
    <s v="JDIXON"/>
    <s v="37290"/>
    <n v="8608491670"/>
    <s v="036380"/>
    <s v="New Rental"/>
    <s v="FIRESTONE COMPLETE AUTO CARE, 1834 NORTH MEMORIAL DRIVE, LANCASTER OH 43130"/>
    <s v="BLOWER NOT WORKING ON ANY SPEED DUE TO BAD BLOWER RESISTOR"/>
    <s v="Repair Van"/>
    <s v="Yes"/>
    <m/>
    <x v="1"/>
    <s v="Yes"/>
    <x v="22"/>
    <s v="Rob &amp; Andrea"/>
    <s v="Not Open On 12.11"/>
    <x v="1"/>
    <x v="1"/>
    <s v="Not Open On 12.11"/>
    <d v="2022-03-10T00:00:00"/>
    <m/>
  </r>
  <r>
    <x v="88"/>
    <n v="46210"/>
    <s v="WEBB, BRANDON"/>
    <s v="BWEBB4"/>
    <s v="46210"/>
    <n v="5122281385"/>
    <s v="046210"/>
    <d v="2025-12-01T00:00:00"/>
    <s v="PEP BOYS, 11928 RESEARCH BLVD, AUSTIN TX 78759"/>
    <s v="UNIT IS HAVING SAME ISSUE WITH STABLITRAK LIGHT ON."/>
    <s v="Repair Van"/>
    <s v="Yes"/>
    <m/>
    <x v="1"/>
    <s v="Yes"/>
    <x v="2"/>
    <s v="Carol &amp; Tasha"/>
    <d v="2025-12-01T00:00:00"/>
    <x v="0"/>
    <x v="1"/>
    <s v="BRANDON WEBB"/>
    <d v="2018-12-26T00:00:00"/>
    <m/>
  </r>
  <r>
    <x v="88"/>
    <n v="46456"/>
    <s v="ESPINOSA, OSCAR"/>
    <s v="OESPINO"/>
    <s v="46456"/>
    <s v="Not-in-TPMS"/>
    <s v="Not-in-TPMS"/>
    <s v="New Rental"/>
    <s v="PEP BOYS, 1540 E AMAR RD, W COVINA CA 91792"/>
    <m/>
    <s v="Repair Van"/>
    <s v="Yes"/>
    <m/>
    <x v="1"/>
    <s v="Yes"/>
    <x v="0"/>
    <e v="#N/A"/>
    <s v="Not Open On 12.11"/>
    <x v="1"/>
    <x v="0"/>
    <s v="Not Open On 12.11"/>
    <s v="EitherNewHire or Termed"/>
    <m/>
  </r>
  <r>
    <x v="89"/>
    <n v="61248"/>
    <s v="MCLEAN, DAVID"/>
    <s v="DMCLEA0"/>
    <s v="61248"/>
    <n v="5704175482"/>
    <s v="061248"/>
    <s v="New Rental"/>
    <m/>
    <s v=" ACCIDENT"/>
    <s v="Repair Van"/>
    <s v="Yes"/>
    <m/>
    <x v="1"/>
    <s v="Yes"/>
    <x v="22"/>
    <s v="Rob &amp; Andrea"/>
    <s v="Not Open On 12.11"/>
    <x v="1"/>
    <x v="1"/>
    <s v="Not Open On 12.11"/>
    <d v="2019-06-03T00:00:00"/>
    <m/>
  </r>
  <r>
    <x v="89"/>
    <n v="21481"/>
    <s v="HAIDARI, MOHAMMAD JALIL"/>
    <s v="MHAIDAR"/>
    <s v="21481"/>
    <n v="5716825085"/>
    <n v="0"/>
    <s v="New Rental"/>
    <s v="PEP BOYS, 1641 WIGGLESWORTH WAY, WOODBRIDGE VA 22191"/>
    <s v="OVERHEATING "/>
    <s v="Repair Van"/>
    <s v="Yes"/>
    <m/>
    <x v="1"/>
    <s v="Yes"/>
    <x v="5"/>
    <s v="Monica, Cheryl &amp; Machell"/>
    <s v="Not Open On 12.11"/>
    <x v="1"/>
    <x v="1"/>
    <s v="Not Open On 12.11"/>
    <d v="2025-06-29T00:00:00"/>
    <m/>
  </r>
  <r>
    <x v="89"/>
    <n v="46821"/>
    <s v="GROVES, NICO"/>
    <s v="NGROVES"/>
    <s v="46821"/>
    <n v="8643400517"/>
    <s v="046821"/>
    <d v="2025-10-20T00:00:00"/>
    <s v="AAMCO TOTAL CAR CARE, 2918 WADE HAMPTON BLVD, TAYLORS SC 29687"/>
    <s v="DOES NOT ACCELERATE "/>
    <s v="Repair van"/>
    <s v="Yes"/>
    <m/>
    <x v="1"/>
    <s v="Yes"/>
    <x v="4"/>
    <s v="Rob &amp; Andrea"/>
    <s v="Not Open On 12.11"/>
    <x v="0"/>
    <x v="1"/>
    <s v="Not Open On 12.11"/>
    <d v="2024-01-07T00:00:00"/>
    <m/>
  </r>
  <r>
    <x v="89"/>
    <n v="21791"/>
    <s v="REYNA, RAFAEL"/>
    <s v="RREYNA5"/>
    <s v="21791"/>
    <n v="9566720041"/>
    <s v="021791"/>
    <s v="New Rental"/>
    <s v="PEP BOYS, 2321 W EXPRESSWAY 83, HARLINGEN TX 78552"/>
    <m/>
    <s v="Repair van"/>
    <s v="Yes"/>
    <m/>
    <x v="1"/>
    <s v="Yes"/>
    <x v="2"/>
    <s v="Carol &amp; Tasha"/>
    <s v="Not Open On 12.11"/>
    <x v="1"/>
    <x v="1"/>
    <s v="Not Open On 12.11"/>
    <d v="1996-02-08T00:00:00"/>
    <m/>
  </r>
  <r>
    <x v="89"/>
    <n v="23876"/>
    <s v="SERRATO, MIGUEL"/>
    <s v="MSERRAT"/>
    <s v="23876"/>
    <n v="7739510259"/>
    <s v="023876"/>
    <d v="2025-12-15T00:00:00"/>
    <s v="CASTLE CHEVROLET NORTH, 175 N ARLIGNTON HEIGHTS RD, ELK GROVE VILLAGE IL 60"/>
    <s v="TRANSMISSION ISSUE"/>
    <s v="Repair van"/>
    <s v="Yes"/>
    <m/>
    <x v="1"/>
    <s v="Yes"/>
    <x v="1"/>
    <s v="Monica, Cheryl &amp; Machell"/>
    <d v="2025-12-10T00:00:00"/>
    <x v="0"/>
    <x v="1"/>
    <s v="MIGUEL SERRATO"/>
    <d v="2023-09-17T00:00:00"/>
    <m/>
  </r>
  <r>
    <x v="89"/>
    <n v="61651"/>
    <s v="FLORES, BYRON"/>
    <s v="BFLORE2"/>
    <s v="61651"/>
    <n v="2254494318"/>
    <s v="061651"/>
    <d v="2025-12-15T00:00:00"/>
    <s v="PEP BOYS (National Account) 9704 AIRLINE HWY BATON ROUGE LA 70816"/>
    <s v="Overheating"/>
    <s v="Repair van"/>
    <s v="Yes"/>
    <m/>
    <x v="1"/>
    <s v="Yes"/>
    <x v="7"/>
    <s v="Monica, Cheryl &amp; Machell"/>
    <s v="Not Open On 12.11"/>
    <x v="0"/>
    <x v="1"/>
    <s v="Not Open On 12.11"/>
    <d v="2014-08-04T00:00:00"/>
    <m/>
  </r>
  <r>
    <x v="89"/>
    <n v="61209"/>
    <s v="RUIZ, LUIS"/>
    <s v="LRUIZ1"/>
    <s v="61209"/>
    <n v="4696796160"/>
    <s v="061209"/>
    <d v="2026-01-06T00:00:00"/>
    <s v="SAMI &amp; BOB AUTOMOTIVE, 120 E DAVIS ST, MESQUITE TX 75149"/>
    <s v="THE UNIT IS NOT DRIVEABLE DUE TO THE OVERDUE STATE INSPECTION"/>
    <s v="Repair Van"/>
    <s v="Yes"/>
    <m/>
    <x v="1"/>
    <s v="Yes"/>
    <x v="15"/>
    <s v="Carol &amp; Tasha"/>
    <s v="Not Open On 12.11"/>
    <x v="0"/>
    <x v="1"/>
    <s v="Not Open On 12.11"/>
    <d v="2000-12-13T00:00:00"/>
    <m/>
  </r>
  <r>
    <x v="89"/>
    <n v="61015"/>
    <s v="BERNARD SOKOLOWSKI"/>
    <m/>
    <s v="61015"/>
    <s v="Not-in-TPMS"/>
    <s v="Not-in-TPMS"/>
    <d v="2026-01-14T00:00:00"/>
    <s v="Vehicle is not being repaired - / Tech requesting a rental for 1 day."/>
    <s v="Tech is Part time"/>
    <s v="Tech needs new van "/>
    <m/>
    <m/>
    <x v="1"/>
    <s v="Yes"/>
    <x v="0"/>
    <e v="#N/A"/>
    <s v="Not Open On 12.11"/>
    <x v="0"/>
    <x v="0"/>
    <s v="Not Open On 12.11"/>
    <s v="EitherNewHire or Termed"/>
    <m/>
  </r>
  <r>
    <x v="89"/>
    <n v="21237"/>
    <s v="HARRIS, ARTHUR"/>
    <s v="AHARRIS"/>
    <s v="21237"/>
    <n v="7186660114"/>
    <s v="021237"/>
    <d v="2025-11-20T00:00:00"/>
    <s v="PEP BOYS, 2633 E TREMONT AVE, BRONX NY 10461"/>
    <s v="Van has been Ready since july"/>
    <m/>
    <s v="Yes"/>
    <m/>
    <x v="1"/>
    <s v="Yes"/>
    <x v="12"/>
    <s v="Rob &amp; Andrea"/>
    <d v="2025-07-22T00:00:00"/>
    <x v="0"/>
    <x v="1"/>
    <s v="ARTHUR HARRIS"/>
    <d v="2025-07-20T00:00:00"/>
    <m/>
  </r>
  <r>
    <x v="89"/>
    <n v="24056"/>
    <s v="VILLELA, RALPH"/>
    <s v="RVILLEL"/>
    <s v="24056"/>
    <n v="9094026031"/>
    <s v="024056"/>
    <d v="2026-01-07T00:00:00"/>
    <s v="FIRESTONE COMPLETE AUTO CARE, 10091 MAGNOLIA AVE, RIVERSIDE CA 92503"/>
    <s v="SOUND WHEN AT STOP SIGN WHEN AC IS ON"/>
    <s v="Repair Van"/>
    <s v="Yes"/>
    <m/>
    <x v="1"/>
    <s v="Yes"/>
    <x v="3"/>
    <s v="Carol &amp; Tasha"/>
    <s v="Not Open On 12.11"/>
    <x v="0"/>
    <x v="1"/>
    <s v="Not Open On 12.11"/>
    <d v="2001-10-03T00:00:00"/>
    <m/>
  </r>
  <r>
    <x v="89"/>
    <n v="61560"/>
    <s v="MARTIN PEREZ, ROBERSY"/>
    <s v="RMART16"/>
    <s v="61560"/>
    <n v="5613328437"/>
    <s v="061560"/>
    <d v="2026-01-12T00:00:00"/>
    <s v="VIOC: VALVOLINE INSTANT OIL CHANGE, 4670 S US HWY 1, FORT PIERCE FL 34982"/>
    <s v="New Hire"/>
    <s v="Repair van"/>
    <s v="Yes"/>
    <m/>
    <x v="1"/>
    <s v="Yes"/>
    <x v="9"/>
    <s v="Rob &amp; Andrea"/>
    <s v="Not Open On 12.11"/>
    <x v="0"/>
    <x v="1"/>
    <s v="Not Open On 12.11"/>
    <d v="2016-05-09T00:00:00"/>
    <m/>
  </r>
  <r>
    <x v="89"/>
    <n v="61549"/>
    <s v="GALDINO, ANDRE LUIS"/>
    <s v="AGALDIN"/>
    <s v="61549"/>
    <n v="7542026383"/>
    <s v="061549"/>
    <s v="New Rental"/>
    <m/>
    <s v="THE CAR IS OVERHEATING AND LEAKING COOLANT"/>
    <s v="Repair van"/>
    <s v="Yes"/>
    <m/>
    <x v="1"/>
    <s v="Yes"/>
    <x v="9"/>
    <s v="Rob &amp; Andrea"/>
    <s v="Not Open On 12.11"/>
    <x v="1"/>
    <x v="1"/>
    <s v="Not Open On 12.11"/>
    <d v="2012-05-07T00:00:00"/>
    <m/>
  </r>
  <r>
    <x v="90"/>
    <n v="36020"/>
    <s v="ANDERSON, CEDRIC"/>
    <s v="CANDER4"/>
    <s v="36020"/>
    <n v="4436241103"/>
    <s v="036020"/>
    <s v="New Rental"/>
    <s v="PEP BOYS (301) 932-8800 3390 CRAIN HWY, WALDORF, MD 20603"/>
    <s v="COOLANT LEAK"/>
    <s v="Repair van"/>
    <s v="Yes"/>
    <m/>
    <x v="1"/>
    <s v="Yes"/>
    <x v="5"/>
    <s v="Monica, Cheryl &amp; Machell"/>
    <d v="2025-11-12T00:00:00"/>
    <x v="1"/>
    <x v="1"/>
    <s v="CEDRIC ANDERSON"/>
    <d v="1986-06-11T00:00:00"/>
    <m/>
  </r>
  <r>
    <x v="90"/>
    <n v="61305"/>
    <s v="FETMOUCHE, MADJID"/>
    <s v="MFETMOU"/>
    <s v="61305"/>
    <n v="5715790320"/>
    <s v="061305"/>
    <s v="New Rental"/>
    <s v="PEP BOYS, 8000 STREAM WALK LN, MANASSAS VA 20109"/>
    <s v="LEAKING COOLANT"/>
    <s v="Repair van"/>
    <s v="Yes"/>
    <m/>
    <x v="1"/>
    <s v="Yes"/>
    <x v="5"/>
    <s v="Monica, Cheryl &amp; Machell"/>
    <s v="Not Open On 12.11"/>
    <x v="1"/>
    <x v="1"/>
    <s v="Not Open On 12.11"/>
    <d v="2016-02-29T00:00:00"/>
    <m/>
  </r>
  <r>
    <x v="90"/>
    <n v="61608"/>
    <s v="GARDUNO, ROBERT"/>
    <s v="RGARDUN"/>
    <s v="61608"/>
    <n v="9288634085"/>
    <s v="061608"/>
    <s v="New Rental"/>
    <s v="ANDERSON GENERAL TIRE, 2400 E SECOND AVE, FLAGSTAFF AZ 86004"/>
    <s v="COOLANT LEAK"/>
    <s v="Repair van"/>
    <s v="Yes"/>
    <m/>
    <x v="1"/>
    <s v="Yes"/>
    <x v="23"/>
    <s v="Carol &amp; Tasha"/>
    <s v="Not Open On 12.11"/>
    <x v="1"/>
    <x v="1"/>
    <s v="Not Open On 12.11"/>
    <d v="1990-12-26T00:00:00"/>
    <m/>
  </r>
  <r>
    <x v="90"/>
    <n v="46553"/>
    <s v="TITUS, AUSTIN"/>
    <s v="ATITUS"/>
    <s v="46553"/>
    <n v="0"/>
    <n v="0"/>
    <d v="2025-12-11T00:00:00"/>
    <s v="FIRESTONE COMPLETE AUTO CARE, 1282 PARK AVE W, MANSFIELD OH 44906"/>
    <m/>
    <m/>
    <m/>
    <m/>
    <x v="1"/>
    <s v="Yes"/>
    <x v="4"/>
    <s v="Rob &amp; Andrea"/>
    <s v="Not Open On 12.11"/>
    <x v="0"/>
    <x v="0"/>
    <s v="Not Open On 12.11"/>
    <s v="EitherNewHire or Termed"/>
    <m/>
  </r>
  <r>
    <x v="90"/>
    <n v="46507"/>
    <s v="SEATON, NASSER"/>
    <s v="NSEATON"/>
    <s v="46507"/>
    <n v="3012150054"/>
    <s v="046507"/>
    <s v="New Rental"/>
    <s v="MYERS AUTO SERVICE, INC., 11710 PIKA DR, WALDORF MD 20602"/>
    <s v="NO HEAT"/>
    <s v="Repair van"/>
    <s v="Yes"/>
    <m/>
    <x v="1"/>
    <s v="Yes"/>
    <x v="5"/>
    <s v="Monica, Cheryl &amp; Machell"/>
    <s v="Not Open On 12.11"/>
    <x v="1"/>
    <x v="1"/>
    <s v="Not Open On 12.11"/>
    <d v="2009-05-18T00:00:00"/>
    <m/>
  </r>
  <r>
    <x v="90"/>
    <n v="46814"/>
    <s v="WEST, KEVIN"/>
    <s v="KWEST"/>
    <s v="46814"/>
    <n v="4783882107"/>
    <s v="046814"/>
    <s v="New Rental"/>
    <s v="FIRESTONE COMPLETE AUTO CARE, 3659 EISENHOWER PKWY, MACON GA 31206"/>
    <s v="OIL PRESSURE ISSUE"/>
    <s v="Repair van"/>
    <s v="Yes"/>
    <m/>
    <x v="1"/>
    <s v="Yes"/>
    <x v="6"/>
    <s v="Rob &amp; Andrea"/>
    <s v="Not Open On 12.11"/>
    <x v="1"/>
    <x v="1"/>
    <s v="Not Open On 12.11"/>
    <d v="2025-11-02T00:00:00"/>
    <m/>
  </r>
  <r>
    <x v="90"/>
    <n v="36182"/>
    <s v="NATHANIAL BENSON"/>
    <s v="NBENSON"/>
    <s v="36182"/>
    <n v="5136162329"/>
    <s v="036182"/>
    <d v="2025-12-17T00:00:00"/>
    <s v="NTB-National Tire &amp; Battery, 25801 Lorain Rd, North Olmsted, OH 44070"/>
    <s v="FLAT TIRE AND CEL LIGHT ON"/>
    <s v="Repair Van"/>
    <s v="Yes"/>
    <m/>
    <x v="1"/>
    <s v="Yes"/>
    <x v="4"/>
    <s v="Rob &amp; Andrea"/>
    <s v="Not Open On 12.11"/>
    <x v="0"/>
    <x v="1"/>
    <s v="Not Open On 12.11"/>
    <d v="2025-09-21T00:00:00"/>
    <m/>
  </r>
  <r>
    <x v="90"/>
    <n v="47085"/>
    <s v="CHISI-MULENJE, MCLEOD"/>
    <s v="MCHISIM"/>
    <s v="47085"/>
    <n v="5859539611"/>
    <s v="047085"/>
    <d v="2026-01-02T00:00:00"/>
    <s v="PEP BOYS, 1375 MARKETPLACE DRIVE, ROCHESTER NY 14623"/>
    <s v="HEAT ISSUE"/>
    <s v="Repair Van"/>
    <s v="Yes"/>
    <m/>
    <x v="1"/>
    <s v="Yes"/>
    <x v="22"/>
    <s v="Rob &amp; Andrea"/>
    <s v="Not Open On 12.11"/>
    <x v="0"/>
    <x v="1"/>
    <s v="Not Open On 12.11"/>
    <d v="2024-12-01T00:00:00"/>
    <m/>
  </r>
  <r>
    <x v="90"/>
    <n v="61220"/>
    <s v="HA, HUY"/>
    <s v="HHU00"/>
    <s v="61220"/>
    <n v="4697933052"/>
    <n v="0"/>
    <s v="New Rental"/>
    <s v="FIRESTONE COMPLETE AUTO CARE, 2510 W I-20, GRAND PRAIRIE TX 75052"/>
    <s v="COOLANT IS LOW--FAN IS NOT ENGAGING"/>
    <s v="Repair Van"/>
    <s v="Yes"/>
    <m/>
    <x v="1"/>
    <s v="Yes"/>
    <x v="15"/>
    <s v="Carol &amp; Tasha"/>
    <s v="Not Open On 12.11"/>
    <x v="1"/>
    <x v="1"/>
    <s v="Not Open On 12.11"/>
    <d v="1998-09-01T00:00:00"/>
    <m/>
  </r>
  <r>
    <x v="90"/>
    <n v="46063"/>
    <s v="BRISTOW, RYAN"/>
    <s v="RBRISTO"/>
    <s v="46063"/>
    <n v="9165590520"/>
    <s v="046063"/>
    <d v="2026-01-02T00:00:00"/>
    <m/>
    <m/>
    <m/>
    <m/>
    <m/>
    <x v="1"/>
    <s v="Yes"/>
    <x v="10"/>
    <s v="Carol &amp; Tasha"/>
    <s v="Not Open On 12.11"/>
    <x v="0"/>
    <x v="1"/>
    <s v="Not Open On 12.11"/>
    <d v="2025-11-16T00:00:00"/>
    <m/>
  </r>
  <r>
    <x v="90"/>
    <n v="36590"/>
    <s v="MCCLINTON, DANDRELL"/>
    <s v="DMCCLIN"/>
    <s v="36590"/>
    <n v="2699241119"/>
    <s v="036590"/>
    <d v="2025-12-29T00:00:00"/>
    <s v="LEVALLEY CAD-GMC-BUICK-PONT, 2130 S M-139, BENTON HARBOR MI 49022"/>
    <s v="WEATHER STRIP ON DRVR DOOR NOT SEALING -- DOOR DROPPING DOW WHEN OPENED CHECK HINGES"/>
    <s v="Repair Van"/>
    <s v="Yes"/>
    <m/>
    <x v="1"/>
    <s v="Yes"/>
    <x v="18"/>
    <s v="Monica, Cheryl &amp; Machell"/>
    <s v="Not Open On 12.11"/>
    <x v="0"/>
    <x v="1"/>
    <s v="Not Open On 12.11"/>
    <d v="2025-05-11T00:00:00"/>
    <m/>
  </r>
  <r>
    <x v="90"/>
    <n v="36402"/>
    <s v="GUILLAUME, ALEXANDER"/>
    <s v="AGUILLA"/>
    <s v="36402"/>
    <s v="Not-in-TPMS"/>
    <s v="Not-in-TPMS"/>
    <d v="2026-01-16T00:00:00"/>
    <s v="PEP BOYS, 711 E 1ST AVE, ROSELLE NJ 07203"/>
    <m/>
    <s v="Repair Van"/>
    <s v="Yes"/>
    <m/>
    <x v="1"/>
    <s v="Yes"/>
    <x v="0"/>
    <e v="#N/A"/>
    <s v="Not Open On 12.11"/>
    <x v="0"/>
    <x v="0"/>
    <s v="Not Open On 12.11"/>
    <s v="EitherNewHire or Termed"/>
    <m/>
  </r>
  <r>
    <x v="90"/>
    <n v="36096"/>
    <s v="LOPEZ, JESUSA"/>
    <s v="JLOPE63"/>
    <s v="36096"/>
    <n v="6122718135"/>
    <s v="036096"/>
    <d v="2025-11-19T00:00:00"/>
    <s v="PEP BOYS, 10275 NORTH FWY, HOUSTON TX 77037"/>
    <s v="HEAT ISSUE/OIL LEAK"/>
    <s v="Repair Van"/>
    <s v="Yes"/>
    <m/>
    <x v="1"/>
    <s v="Yes"/>
    <x v="19"/>
    <s v="Carol &amp; Tasha"/>
    <d v="2025-11-19T00:00:00"/>
    <x v="0"/>
    <x v="1"/>
    <s v="JESUSA LOPEZ"/>
    <d v="1999-01-25T00:00:00"/>
    <m/>
  </r>
  <r>
    <x v="90"/>
    <n v="37322"/>
    <s v="DEDON, DAVID"/>
    <s v="DDEDON"/>
    <s v="37322"/>
    <n v="5189610843"/>
    <s v="046572"/>
    <s v="New Rental"/>
    <m/>
    <s v="MOTOR NOT WORKING"/>
    <s v="Repair Van"/>
    <s v="Yes"/>
    <m/>
    <x v="1"/>
    <s v="Yes"/>
    <x v="22"/>
    <s v="Rob &amp; Andrea"/>
    <d v="2025-12-04T00:00:00"/>
    <x v="1"/>
    <x v="1"/>
    <s v="DAVID DEDON"/>
    <d v="2025-11-16T00:00:00"/>
    <m/>
  </r>
  <r>
    <x v="90"/>
    <n v="46147"/>
    <s v="RUFUS, KING"/>
    <s v="KRUFUS"/>
    <s v="46147"/>
    <n v="7737591017"/>
    <s v="046147"/>
    <s v="New Rental"/>
    <s v="BERTS TOWING INC., 2020 INDIANA AVE, GRIFFITH IN 46319"/>
    <s v="POWER ISSUE"/>
    <s v="Repair Van"/>
    <s v="Yes"/>
    <m/>
    <x v="1"/>
    <s v="Yes"/>
    <x v="1"/>
    <s v="Monica, Cheryl &amp; Machell"/>
    <s v="Not Open On 12.11"/>
    <x v="1"/>
    <x v="1"/>
    <s v="Not Open On 12.11"/>
    <d v="2023-08-20T00:00:00"/>
    <m/>
  </r>
  <r>
    <x v="90"/>
    <n v="46209"/>
    <s v="PENA, JORGE"/>
    <s v="JPENA1"/>
    <s v="46209"/>
    <n v="2109150317"/>
    <s v="046209"/>
    <d v="2025-12-15T00:00:00"/>
    <s v="MIDAS 1769 SW LOOP, SAN ANTONIO, TX 78227"/>
    <s v="TRANSMISSION ISSUE/OIL LEAK"/>
    <s v="Repair Van"/>
    <s v="Yes"/>
    <m/>
    <x v="1"/>
    <s v="Yes"/>
    <x v="2"/>
    <s v="Carol &amp; Tasha"/>
    <d v="2025-10-30T00:00:00"/>
    <x v="0"/>
    <x v="1"/>
    <s v="JORGE PENA"/>
    <d v="2023-02-23T00:00:00"/>
    <m/>
  </r>
  <r>
    <x v="90"/>
    <n v="36534"/>
    <s v="LEMUS, ARMANDO"/>
    <s v="ALEMUS2"/>
    <s v="36534"/>
    <s v="Not-in-TPMS"/>
    <s v="Not-in-TPMS"/>
    <s v="New Rental"/>
    <s v="CASTLE CHEVROLET NORTH, 175 N ARLIGNTON HEIGHTS RD, ELK GROVE VILLAGE IL 60007"/>
    <s v="VEH WILL NOT CRANK"/>
    <s v="Repair Van"/>
    <s v="Yes"/>
    <m/>
    <x v="1"/>
    <s v="Yes"/>
    <x v="0"/>
    <e v="#N/A"/>
    <s v="Not Open On 12.11"/>
    <x v="1"/>
    <x v="0"/>
    <s v="Not Open On 12.11"/>
    <s v="EitherNewHire or Termed"/>
    <m/>
  </r>
  <r>
    <x v="90"/>
    <n v="36488"/>
    <s v="ROELKE, MATTHEW"/>
    <s v="MROELKE"/>
    <s v="36488"/>
    <n v="8508241426"/>
    <s v="036488"/>
    <s v="New Rental"/>
    <s v="ARKANSAS AUTOMOTIVE &amp; TRUCK MA, 129 SHADY GROVE RD, HOT SPRINGS NATIONAL AR 71901"/>
    <s v="LOF WHEEL BEARINGS AND SHOCKS -"/>
    <s v="Repair Van"/>
    <s v="Yes"/>
    <m/>
    <x v="1"/>
    <s v="Yes"/>
    <x v="7"/>
    <s v="Monica, Cheryl &amp; Machell"/>
    <s v="Not Open On 12.11"/>
    <x v="1"/>
    <x v="1"/>
    <s v="Not Open On 12.11"/>
    <d v="2023-07-16T00:00:00"/>
    <m/>
  </r>
  <r>
    <x v="90"/>
    <n v="23796"/>
    <s v="DUNCAN, CHARLES"/>
    <s v="CDUNCA3"/>
    <s v="23796"/>
    <n v="2532316354"/>
    <s v="023796"/>
    <d v="2026-01-13T00:00:00"/>
    <s v="PEP BOYS, 12228 MERIDIAN E, PUYALLUP WA 98373"/>
    <s v="BURNING OIL"/>
    <s v="Repair Van"/>
    <s v="Yes"/>
    <m/>
    <x v="1"/>
    <s v="Yes"/>
    <x v="20"/>
    <s v="Carol &amp; Tasha"/>
    <s v="Not Open On 12.11"/>
    <x v="0"/>
    <x v="1"/>
    <s v="Not Open On 12.11"/>
    <d v="2018-09-26T00:00:00"/>
    <m/>
  </r>
  <r>
    <x v="90"/>
    <n v="61203"/>
    <s v="YANKIE, THOMAS"/>
    <s v="TYANKI"/>
    <s v="61203"/>
    <n v="2546612737"/>
    <s v="088105"/>
    <s v="New Rental"/>
    <s v="BRINSON FORD INC, 1951 EAST HWY 31, CORSICANA TX 75110"/>
    <s v="HEATER INOP. ALSO GOING TO GET PM SERVICE DONE."/>
    <s v="Repair Van"/>
    <s v="Yes"/>
    <m/>
    <x v="1"/>
    <s v="Yes"/>
    <x v="15"/>
    <s v="Carol &amp; Tasha"/>
    <s v="Not Open On 12.11"/>
    <x v="1"/>
    <x v="1"/>
    <s v="Not Open On 12.11"/>
    <d v="2005-03-14T00:00:00"/>
    <m/>
  </r>
  <r>
    <x v="90"/>
    <n v="47119"/>
    <s v="HOSS, WILLIAM"/>
    <s v="WHOSS"/>
    <s v="47119"/>
    <n v="4237504415"/>
    <s v="047119"/>
    <d v="2025-11-06T00:00:00"/>
    <s v="PEP BOYS 2114 GUNBARREL RD CHATTANOOGA TN 37421"/>
    <s v="loud popping sounds and vehicle will to the left or right when braking."/>
    <s v="Repair van"/>
    <s v="Yes"/>
    <m/>
    <x v="1"/>
    <s v="Yes"/>
    <x v="7"/>
    <s v="Monica, Cheryl &amp; Machell"/>
    <s v="Not Open On 12.11"/>
    <x v="0"/>
    <x v="1"/>
    <s v="Not Open On 12.11"/>
    <d v="2024-11-10T00:00:00"/>
    <m/>
  </r>
  <r>
    <x v="91"/>
    <n v="61263"/>
    <s v="BATES, THOMAS"/>
    <s v="TBATES"/>
    <s v="61263"/>
    <n v="9132960129"/>
    <s v="061263"/>
    <d v="2025-11-26T00:00:00"/>
    <s v="FIRESTONE COMPLETE AUTO CARE, 7717 STATE AVE, KANSAS CITY KS 66112"/>
    <s v="FLAT LEFT REAR TIRE"/>
    <s v="Repair Van"/>
    <s v="Yes"/>
    <m/>
    <x v="1"/>
    <s v="Yes"/>
    <x v="8"/>
    <s v="Rob &amp; Andrea"/>
    <s v="Not Open On 12.11"/>
    <x v="0"/>
    <x v="1"/>
    <s v="Not Open On 12.11"/>
    <d v="2023-03-30T00:00:00"/>
    <m/>
  </r>
  <r>
    <x v="91"/>
    <n v="29573"/>
    <s v="SANCHEZ JR., JESSIE"/>
    <s v="JSANCHE"/>
    <s v="29573"/>
    <n v="9567690176"/>
    <s v="021792"/>
    <m/>
    <m/>
    <m/>
    <m/>
    <m/>
    <m/>
    <x v="1"/>
    <s v="Yes"/>
    <x v="2"/>
    <s v="Carol &amp; Tasha"/>
    <s v="Not Open On 12.11"/>
    <x v="0"/>
    <x v="1"/>
    <s v="Not Open On 12.11"/>
    <d v="2024-06-23T00:00:00"/>
    <m/>
  </r>
  <r>
    <x v="91"/>
    <n v="36196"/>
    <s v="SABADO, JAMES"/>
    <s v="JSABADO"/>
    <s v="36196"/>
    <n v="8658016685"/>
    <s v="061053"/>
    <d v="2026-01-13T00:00:00"/>
    <s v="PEP BOYS, 4770 CENTER LINE DR, KNOXVILLE TN 37917"/>
    <s v="Transmission Issue"/>
    <s v="Repair Van"/>
    <s v="Yes"/>
    <m/>
    <x v="1"/>
    <s v="Yes"/>
    <x v="4"/>
    <s v="Rob &amp; Andrea"/>
    <d v="2025-10-28T00:00:00"/>
    <x v="0"/>
    <x v="1"/>
    <s v="JAMES SABADO"/>
    <d v="2014-07-08T00:00:00"/>
    <m/>
  </r>
  <r>
    <x v="91"/>
    <n v="21792"/>
    <s v="SANCHEZ JR., JESSIE"/>
    <s v="JSANCHE"/>
    <s v="21792"/>
    <n v="9567690176"/>
    <s v="021792"/>
    <s v="New Rental"/>
    <s v="MISSION QUICK LUBE, INC, 2001 N CONWAY AVE, MISSION TX 78572"/>
    <s v="ONE ENGINE MOUNT IS BROKEN CAUSING ENGINE MOVEMENT AND VIBRATION VALVE COVERS ARE LEAKING TOWARDS THE REAR OF ENGINE"/>
    <s v="Repair Van"/>
    <s v="Yes"/>
    <m/>
    <x v="1"/>
    <s v="Yes"/>
    <x v="2"/>
    <s v="Carol &amp; Tasha"/>
    <s v="Not Open On 12.11"/>
    <x v="1"/>
    <x v="1"/>
    <s v="Not Open On 12.11"/>
    <d v="2024-06-23T00:00:00"/>
    <m/>
  </r>
  <r>
    <x v="91"/>
    <n v="21804"/>
    <s v="RODRIGUEZ, MARIO"/>
    <s v="MRODRI1"/>
    <s v="21804"/>
    <n v="4697391374"/>
    <s v="033001"/>
    <s v="New Rental"/>
    <s v="PEP BOYS (Address not mentioned in holmon)"/>
    <s v="TEMP DOES NOT CHANGE LOW TIRE LIGHT/Heat ISSUE"/>
    <s v="Repair Van"/>
    <s v="Yes"/>
    <m/>
    <x v="1"/>
    <s v="Yes"/>
    <x v="15"/>
    <s v="Carol &amp; Tasha"/>
    <s v="Not Open On 12.11"/>
    <x v="1"/>
    <x v="1"/>
    <s v="Not Open On 12.11"/>
    <d v="1988-02-02T00:00:00"/>
    <m/>
  </r>
  <r>
    <x v="91"/>
    <n v="61486"/>
    <s v="LEWIS, KYM"/>
    <s v="KLEWIS7"/>
    <s v="61486"/>
    <n v="5022107704"/>
    <s v="061486"/>
    <s v="New Rental"/>
    <m/>
    <s v="HEAT ISSUE/COOLANT LEAK"/>
    <s v="Repair Van"/>
    <s v="Yes"/>
    <m/>
    <x v="1"/>
    <s v="Yes"/>
    <x v="4"/>
    <s v="Rob &amp; Andrea"/>
    <s v="Not Open On 12.11"/>
    <x v="1"/>
    <x v="1"/>
    <s v="Not Open On 12.11"/>
    <d v="1978-08-14T00:00:00"/>
    <m/>
  </r>
  <r>
    <x v="91"/>
    <n v="21207"/>
    <s v="CARNAHAN, TYLER"/>
    <s v="TCARNAH"/>
    <s v="21207"/>
    <n v="8136480860"/>
    <s v="021207"/>
    <d v="2025-12-11T00:00:00"/>
    <s v="PEP BOYS, 2304 E BEARSS AVE, TAMPA FL 33613"/>
    <s v="NO START ISSUE"/>
    <s v="Repair Van"/>
    <s v="Yes"/>
    <m/>
    <x v="1"/>
    <s v="Yes"/>
    <x v="9"/>
    <s v="Rob &amp; Andrea"/>
    <d v="2025-07-23T00:00:00"/>
    <x v="0"/>
    <x v="1"/>
    <s v="TYLER CARNAHAN"/>
    <d v="2025-08-24T00:00:00"/>
    <m/>
  </r>
  <r>
    <x v="91"/>
    <n v="22234"/>
    <s v="WASHABAUGH, JONATHAN"/>
    <s v="JWASHAB"/>
    <s v="22234"/>
    <n v="8599131963"/>
    <s v="037176"/>
    <s v="New Rental"/>
    <s v=" AMMCO 267 FLANAGAN STATION RD, WINCHESTER, KY 40391"/>
    <s v="ELECTRICAL CONCERN LIGHT AND POWER FLUCTUATE/HEAT ISSUE"/>
    <s v="Repair Van"/>
    <s v="Yes"/>
    <m/>
    <x v="1"/>
    <s v="Yes"/>
    <x v="4"/>
    <s v="Rob &amp; Andrea"/>
    <s v="Not Open On 12.11"/>
    <x v="1"/>
    <x v="1"/>
    <s v="Not Open On 12.11"/>
    <d v="2022-05-05T00:00:00"/>
    <m/>
  </r>
  <r>
    <x v="91"/>
    <n v="37306"/>
    <s v="WOLFF, BRETT"/>
    <s v="BWOLFF"/>
    <s v="37306"/>
    <n v="5856644977"/>
    <s v="037306"/>
    <d v="2025-12-02T00:00:00"/>
    <s v="633 E MAIN ST, BATAVIA, NY 14020, USA"/>
    <s v="NO START ISSUE"/>
    <s v="Repair Van"/>
    <s v="Yes"/>
    <m/>
    <x v="1"/>
    <s v="Yes"/>
    <x v="22"/>
    <s v="Rob &amp; Andrea"/>
    <d v="2025-11-28T00:00:00"/>
    <x v="0"/>
    <x v="1"/>
    <s v="BRETT WOLFF"/>
    <d v="2022-12-22T00:00:00"/>
    <m/>
  </r>
  <r>
    <x v="91"/>
    <n v="61190"/>
    <s v="BETO, DUANE"/>
    <s v="DBETO"/>
    <s v="61190"/>
    <s v="Not-in-TPMS"/>
    <s v="Not-in-TPMS"/>
    <d v="2026-01-14T00:00:00"/>
    <s v="PEP BOYS, 1340 DUCKWOOD DR, EAGAN MN 55123"/>
    <m/>
    <s v="Repair Van"/>
    <s v="Yes"/>
    <m/>
    <x v="1"/>
    <s v="Yes"/>
    <x v="0"/>
    <e v="#N/A"/>
    <s v="Not Open On 12.11"/>
    <x v="0"/>
    <x v="0"/>
    <s v="Not Open On 12.11"/>
    <s v="EitherNewHire or Termed"/>
    <m/>
  </r>
  <r>
    <x v="91"/>
    <n v="61731"/>
    <s v="HODGES JR, RICKEY"/>
    <s v="RHODGE4"/>
    <s v="61731"/>
    <n v="4693328752"/>
    <s v="061731"/>
    <s v="New Rental"/>
    <s v="2360 SPUR 139, PARIS, TX 75462, USA"/>
    <s v="BATTERY LIGHT ON.. DIED"/>
    <s v="Repair Van"/>
    <s v="Yes"/>
    <m/>
    <x v="1"/>
    <s v="Yes"/>
    <x v="15"/>
    <s v="Carol &amp; Tasha"/>
    <s v="Not Open On 12.11"/>
    <x v="1"/>
    <x v="1"/>
    <s v="Not Open On 12.11"/>
    <d v="2012-08-06T00:00:00"/>
    <m/>
  </r>
  <r>
    <x v="91"/>
    <n v="46257"/>
    <s v="ARANGO, LUIS"/>
    <s v="LARANGO"/>
    <s v="46257"/>
    <n v="2547073244"/>
    <s v="033005"/>
    <s v="New Rental"/>
    <s v="ZEBRA CAR CARE, 107 S THIRD ST, GRANDVIEW TX 76050"/>
    <s v="CEL IS ON/LIGHT ISSUE"/>
    <s v="Repair Van"/>
    <s v="Yes"/>
    <m/>
    <x v="1"/>
    <s v="Yes"/>
    <x v="15"/>
    <s v="Carol &amp; Tasha"/>
    <s v="Not Open On 12.11"/>
    <x v="1"/>
    <x v="1"/>
    <s v="Not Open On 12.11"/>
    <d v="2020-07-22T00:00:00"/>
    <m/>
  </r>
  <r>
    <x v="91"/>
    <n v="47289"/>
    <s v="MATTOCKS, JUSTIN"/>
    <s v="JMATTOC"/>
    <s v="47289"/>
    <n v="5598064542"/>
    <s v="047289"/>
    <s v="New Rental"/>
    <s v="FRESNO SMOG MASTER, 5790 E SHIELDS AVE STE 101, FRESNO CA 93727"/>
    <m/>
    <m/>
    <m/>
    <m/>
    <x v="1"/>
    <s v="Yes"/>
    <x v="14"/>
    <s v="Carol &amp; Tasha"/>
    <s v="Not Open On 12.11"/>
    <x v="1"/>
    <x v="1"/>
    <s v="Not Open On 12.11"/>
    <d v="2025-09-28T00:00:00"/>
    <m/>
  </r>
  <r>
    <x v="91"/>
    <n v="61323"/>
    <s v="SMITH, MORGAN"/>
    <s v="MSMITH"/>
    <s v="61323"/>
    <n v="4106990624"/>
    <s v="061323"/>
    <s v="New Rental"/>
    <s v="AAMCO TOTAL CAR CARE, 7400 HARFORD RD, BALTIMORE MD 21234"/>
    <s v="TRANSMISSION ISSUE"/>
    <s v="Repair Van"/>
    <s v="Yes"/>
    <m/>
    <x v="1"/>
    <s v="Yes"/>
    <x v="5"/>
    <s v="Monica, Cheryl &amp; Machell"/>
    <s v="Not Open On 12.11"/>
    <x v="1"/>
    <x v="1"/>
    <s v="Not Open On 12.11"/>
    <d v="2023-12-31T00:00:00"/>
    <m/>
  </r>
  <r>
    <x v="91"/>
    <n v="47166"/>
    <s v="BLACK, JOHNATHAN"/>
    <s v="JBLACK8"/>
    <s v="47166"/>
    <n v="3345451628"/>
    <s v="047166"/>
    <d v="2025-12-11T00:00:00"/>
    <s v="PATRICK'S GARAGE AND WRECKER S, 185 N JACKSON ST, GROVE HILL AL 36451"/>
    <s v="BELT IS BROKEN - Can Belt be replaced same day?"/>
    <s v="Repair van"/>
    <s v="Yes"/>
    <m/>
    <x v="1"/>
    <s v="Yes"/>
    <x v="6"/>
    <s v="Rob &amp; Andrea"/>
    <s v="Not Open On 12.11"/>
    <x v="0"/>
    <x v="1"/>
    <s v="Not Open On 12.11"/>
    <d v="2017-08-14T00:00:00"/>
    <m/>
  </r>
  <r>
    <x v="91"/>
    <n v="21175"/>
    <s v="TATUM, KYLE"/>
    <s v="KTATUM3"/>
    <s v="21175"/>
    <n v="8178193584"/>
    <s v="021175"/>
    <d v="2025-09-24T00:00:00"/>
    <s v="1301 W HENDERSON ST, CLEBURNE, TX 76033, USA"/>
    <s v="VEH IS IN LIMO MODE"/>
    <s v="Repair van"/>
    <s v="Yes"/>
    <m/>
    <x v="1"/>
    <s v="Yes"/>
    <x v="15"/>
    <s v="Carol &amp; Tasha"/>
    <d v="2025-09-25T00:00:00"/>
    <x v="0"/>
    <x v="1"/>
    <s v="KYLE TATUM"/>
    <d v="2024-12-29T00:00:00"/>
    <m/>
  </r>
  <r>
    <x v="92"/>
    <n v="23301"/>
    <s v="JACOBS"/>
    <s v="JJACOBS"/>
    <s v="23301"/>
    <n v="4093080339"/>
    <s v="023301"/>
    <s v="New Rental"/>
    <s v="FIRESTONE 3685 STAGG DR BEAUMONT TX 77701"/>
    <m/>
    <s v="Repair van"/>
    <s v="Yes"/>
    <m/>
    <x v="1"/>
    <s v="Yes"/>
    <x v="19"/>
    <s v="Carol &amp; Tasha"/>
    <s v="Not Open On 12.11"/>
    <x v="1"/>
    <x v="1"/>
    <s v="Not Open On 12.11"/>
    <d v="2025-08-03T00:00:00"/>
    <m/>
  </r>
  <r>
    <x v="92"/>
    <n v="36322"/>
    <s v="LOUIS, WOODMAER"/>
    <s v="WLOUIS"/>
    <s v="36322"/>
    <s v="Not-in-TPMS"/>
    <s v="Not-in-TPMS"/>
    <d v="2026-01-16T00:00:00"/>
    <s v="PEP BOYS, 4797 S CLEVELAND AVE, FT MYERS FL 33902"/>
    <s v=" LOUD SQUEELING FROM ENGINE"/>
    <s v="Repair van"/>
    <s v="Yes"/>
    <m/>
    <x v="1"/>
    <s v="Yes"/>
    <x v="0"/>
    <e v="#N/A"/>
    <s v="Not Open On 12.11"/>
    <x v="0"/>
    <x v="1"/>
    <s v="Not Open On 12.11"/>
    <d v="2025-02-16T00:00:00"/>
    <m/>
  </r>
  <r>
    <x v="92"/>
    <n v="61140"/>
    <s v="MARTINEZ, VICTOR"/>
    <s v="VMART45"/>
    <s v="61140"/>
    <n v="4808750325"/>
    <s v="061140"/>
    <s v="New Rental"/>
    <m/>
    <s v="TRANSMISSION ISSUE"/>
    <s v="Repair van"/>
    <s v="Yes"/>
    <m/>
    <x v="1"/>
    <s v="Yes"/>
    <x v="23"/>
    <s v="Carol &amp; Tasha"/>
    <s v="Not Open On 12.11"/>
    <x v="1"/>
    <x v="1"/>
    <s v="Not Open On 12.11"/>
    <d v="2012-10-22T00:00:00"/>
    <m/>
  </r>
  <r>
    <x v="92"/>
    <n v="36221"/>
    <s v="LEON VALLE, LUIS"/>
    <s v="LLEONVA"/>
    <s v="36221"/>
    <s v="Not-in-TPMS"/>
    <s v="Not-in-TPMS"/>
    <s v="New Rental"/>
    <m/>
    <s v="NEW HIRE"/>
    <m/>
    <m/>
    <m/>
    <x v="1"/>
    <s v="Yes"/>
    <x v="0"/>
    <e v="#N/A"/>
    <s v="Not Open On 12.11"/>
    <x v="1"/>
    <x v="0"/>
    <s v="Not Open On 12.11"/>
    <s v="EitherNewHire or Termed"/>
    <m/>
  </r>
  <r>
    <x v="92"/>
    <n v="23798"/>
    <s v="POMNITZ, ROBERT"/>
    <s v="RPOMNIT"/>
    <s v="23798"/>
    <n v="4085921319"/>
    <s v="023798"/>
    <s v="New Rental"/>
    <s v="PEP BOYS, 520 CONTRA COSTA BLVD, PLEASANT HILL CA 94523"/>
    <s v="POWER ISSUE/BREAK ISSUE"/>
    <s v="Repair van"/>
    <s v="Yes"/>
    <m/>
    <x v="1"/>
    <s v="Yes"/>
    <x v="10"/>
    <s v="Carol &amp; Tasha"/>
    <d v="2025-09-12T00:00:00"/>
    <x v="1"/>
    <x v="1"/>
    <s v="ROBERT POMNITZ"/>
    <d v="2024-09-29T00:00:00"/>
    <m/>
  </r>
  <r>
    <x v="92"/>
    <n v="36051"/>
    <s v="QURAISHI, HABIBULLAH"/>
    <s v="HQURAIS"/>
    <s v="36051"/>
    <n v="3019962048"/>
    <s v="036051"/>
    <d v="2025-12-01T00:00:00"/>
    <s v="1641 WIGGLESWORTH WAY, WOODBRIDGE, VA 22191, USA"/>
    <s v="SHAKE WHILE DRIVING WHITH MULTIPLE DASH LIGHTS ON"/>
    <s v="Repair van"/>
    <s v="Yes"/>
    <m/>
    <x v="1"/>
    <s v="Yes"/>
    <x v="5"/>
    <s v="Monica, Cheryl &amp; Machell"/>
    <d v="2025-12-01T00:00:00"/>
    <x v="0"/>
    <x v="1"/>
    <s v="HABIBULLAH QURAISHI"/>
    <d v="2023-10-08T00:00:00"/>
    <m/>
  </r>
  <r>
    <x v="92"/>
    <n v="47063"/>
    <s v="MAGANA, ERIC"/>
    <s v="EMAGAN1"/>
    <s v="47063"/>
    <n v="3159831656"/>
    <s v="047063"/>
    <d v="2025-12-06T00:00:00"/>
    <s v="PEP BOYS, 4475 COMMERCIAL DR, NEW HARTFORD NY 13413"/>
    <s v="SIDE BARN DOORS HARD TO CLOSE"/>
    <s v="Repair van"/>
    <s v="Yes"/>
    <m/>
    <x v="1"/>
    <s v="Yes"/>
    <x v="22"/>
    <s v="Rob &amp; Andrea"/>
    <s v="Not Open On 12.11"/>
    <x v="0"/>
    <x v="1"/>
    <s v="Not Open On 12.11"/>
    <d v="2020-12-21T00:00:00"/>
    <m/>
  </r>
  <r>
    <x v="92"/>
    <n v="46453"/>
    <s v="TUBMAN, WILLIAM"/>
    <s v="WTUBMAN"/>
    <s v="46453"/>
    <n v="6024918005"/>
    <s v="046453"/>
    <d v="2026-01-02T00:00:00"/>
    <s v="400 S ARIZONA AVE, CHANDLER, AZ 85225, USA"/>
    <s v=" TRANSMISSION ISSUES"/>
    <s v="Repair Van"/>
    <s v="Yes"/>
    <m/>
    <x v="1"/>
    <s v="Yes"/>
    <x v="23"/>
    <s v="Carol &amp; Tasha"/>
    <s v="Not Open On 12.11"/>
    <x v="0"/>
    <x v="1"/>
    <s v="Not Open On 12.11"/>
    <d v="2014-01-06T00:00:00"/>
    <m/>
  </r>
  <r>
    <x v="92"/>
    <n v="36581"/>
    <s v="MYERS, DANIEL"/>
    <s v="DMYERS0"/>
    <s v="36581"/>
    <s v="Not-in-TPMS"/>
    <s v="Not-in-TPMS"/>
    <s v="New Rental"/>
    <s v="FIRESTONE COMPLETE AUTO CARE, 301 S TIMBERLAND DR, LUFKIN TX 75901"/>
    <s v="MASSIVE EXHUAST LEAK FOR THE UNIT."/>
    <s v="Repair Van"/>
    <s v="Yes"/>
    <m/>
    <x v="1"/>
    <s v="Yes"/>
    <x v="0"/>
    <e v="#N/A"/>
    <s v="Not Open On 12.11"/>
    <x v="1"/>
    <x v="0"/>
    <s v="Not Open On 12.11"/>
    <s v="EitherNewHire or Termed"/>
    <m/>
  </r>
  <r>
    <x v="92"/>
    <n v="61003"/>
    <s v="COLINDREZ, ALEXANDER"/>
    <s v="ACOLIND"/>
    <s v="61003"/>
    <n v="5167077480"/>
    <s v="061003"/>
    <s v="New Rental"/>
    <s v="PEP BOYS, 1321 SUNRISE HWY, BAYSHORE NY 11706"/>
    <s v="HAS A COOLANT LEAK. OVERHEATING THE FAN"/>
    <s v="Repair Van"/>
    <s v="Yes"/>
    <m/>
    <x v="1"/>
    <s v="Yes"/>
    <x v="12"/>
    <s v="Rob &amp; Andrea"/>
    <s v="Not Open On 12.11"/>
    <x v="1"/>
    <x v="1"/>
    <s v="Not Open On 12.11"/>
    <d v="2021-05-11T00:00:00"/>
    <m/>
  </r>
  <r>
    <x v="92"/>
    <n v="61101"/>
    <s v="AHMADY, SAMAR"/>
    <s v="SAHMADY"/>
    <s v="61101"/>
    <n v="2199001487"/>
    <n v="0"/>
    <d v="2025-12-22T00:00:00"/>
    <s v="WEBB FORD INC, 9809 INDIANAPOLIS BLVD, HIGHLAND IN 46322"/>
    <s v="Brake issue and keys needed for cargo"/>
    <s v="Repair van"/>
    <m/>
    <m/>
    <x v="1"/>
    <s v="Yes"/>
    <x v="1"/>
    <s v="Monica, Cheryl &amp; Machell"/>
    <s v="Not Open On 12.11"/>
    <x v="0"/>
    <x v="1"/>
    <s v="Not Open On 12.11"/>
    <d v="2025-11-23T00:00:00"/>
    <m/>
  </r>
  <r>
    <x v="93"/>
    <n v="23325"/>
    <s v="CHAVIRA, ERNESTO"/>
    <s v="ECHAVI0"/>
    <s v="23325"/>
    <n v="8305843474"/>
    <s v="023325"/>
    <d v="2025-12-08T00:00:00"/>
    <s v="PEP BOYS 8103 MARBACH RD SAN ANTONIO TX"/>
    <s v="CEL on"/>
    <s v="Repair van"/>
    <s v="Yes"/>
    <m/>
    <x v="1"/>
    <s v="Yes"/>
    <x v="2"/>
    <s v="Carol &amp; Tasha"/>
    <d v="2025-12-08T00:00:00"/>
    <x v="0"/>
    <x v="1"/>
    <s v="ERNESTO CHAVIRA"/>
    <d v="2012-10-22T00:00:00"/>
    <m/>
  </r>
  <r>
    <x v="93"/>
    <n v="46601"/>
    <s v="MINIER, GERALD"/>
    <s v="GMINIER"/>
    <s v="46601"/>
    <n v="5708403222"/>
    <s v="046601"/>
    <d v="2025-12-01T00:00:00"/>
    <s v="JACK WILLIAMS TIRE CO INC, 111 KRISTI RD, MUNCY PA 17756"/>
    <s v="CHECK ENGINE LIGHT , TRACK LIGHT . LOW ENGINE POWER"/>
    <s v="Repair van"/>
    <s v="Yes"/>
    <m/>
    <x v="1"/>
    <s v="Yes"/>
    <x v="22"/>
    <s v="Rob &amp; Andrea"/>
    <d v="2025-12-02T00:00:00"/>
    <x v="0"/>
    <x v="1"/>
    <s v="GERALD MINIER"/>
    <d v="2025-11-16T00:00:00"/>
    <m/>
  </r>
  <r>
    <x v="93"/>
    <n v="47001"/>
    <s v="YOUNG, ANDRE"/>
    <s v="AYOUNG"/>
    <s v="47001"/>
    <n v="2039043004"/>
    <s v="047001"/>
    <d v="2025-12-04T00:00:00"/>
    <s v="FIRESTONE COMPLETE AUTO CARE, 892 E MAIN ST, STAMFORD CT 06902"/>
    <s v="BRAKES LOCKING UP"/>
    <s v="Repair van"/>
    <s v="Yes"/>
    <m/>
    <x v="1"/>
    <s v="Yes"/>
    <x v="22"/>
    <s v="Rob &amp; Andrea"/>
    <d v="2025-12-04T00:00:00"/>
    <x v="0"/>
    <x v="1"/>
    <s v="ANDRE YOUNG"/>
    <d v="2025-10-05T00:00:00"/>
    <m/>
  </r>
  <r>
    <x v="93"/>
    <n v="46174"/>
    <s v="HARDY-PARSELL, JEDENIAH"/>
    <s v="JHARDYP"/>
    <s v="`"/>
    <s v="Not-in-TPMS"/>
    <s v="Not-in-TPMS"/>
    <s v="New Rental"/>
    <s v="WHITMORE'S WRECKER SVC INC, 600 GREENWOOD AVE, WAUKEGAN IL 60087"/>
    <s v="NO START ISSUE"/>
    <s v="Repair van"/>
    <s v="Yes"/>
    <m/>
    <x v="1"/>
    <s v="Yes"/>
    <x v="0"/>
    <e v="#N/A"/>
    <s v="Not Open On 12.11"/>
    <x v="1"/>
    <x v="0"/>
    <s v="Not Open On 12.11"/>
    <s v="EitherNewHire or Termed"/>
    <m/>
  </r>
  <r>
    <x v="93"/>
    <n v="36631"/>
    <s v="BROWN, ADRIELLE"/>
    <s v="ABROWN0"/>
    <s v="36631"/>
    <n v="2289180595"/>
    <s v="036631"/>
    <d v="2025-12-17T00:00:00"/>
    <s v="PEP BOYS, 2580 BEACH BLVD, BILOXI MS 39531"/>
    <s v="CIGARETTE LIGHTER NOT WORKING, CAN NOT CHARGE PHONE/BRAKE NOISE"/>
    <s v="Repair van"/>
    <s v="Yes"/>
    <m/>
    <x v="1"/>
    <s v="Yes"/>
    <x v="7"/>
    <s v="Monica, Cheryl &amp; Machell"/>
    <s v="Not Open On 12.11"/>
    <x v="0"/>
    <x v="1"/>
    <s v="Not Open On 12.11"/>
    <d v="2025-06-15T00:00:00"/>
    <m/>
  </r>
  <r>
    <x v="93"/>
    <n v="46821"/>
    <s v="NICO GROVES"/>
    <s v="NGROVES"/>
    <s v="46821"/>
    <n v="8643400517"/>
    <s v="046821"/>
    <d v="2026-01-19T00:00:00"/>
    <s v="AAMCO TOTAL CAR CARE, 2918 WADE HAMPTON BLVD, TAYLORS SC 29687"/>
    <s v="DOES NOT ACCELERATE "/>
    <s v="Repair van"/>
    <s v="Yes"/>
    <m/>
    <x v="1"/>
    <s v="Yes"/>
    <x v="4"/>
    <s v="Rob &amp; Andrea"/>
    <s v="Not Open On 12.11"/>
    <x v="0"/>
    <x v="1"/>
    <s v="Not Open On 12.11"/>
    <d v="2024-01-07T00:00:00"/>
    <m/>
  </r>
  <r>
    <x v="93"/>
    <n v="37372"/>
    <s v="BARNES, CARLOS"/>
    <s v="CBARNES"/>
    <s v="37372"/>
    <n v="7209675237"/>
    <s v="037372"/>
    <d v="2026-01-16T00:00:00"/>
    <s v="PEP BOYS- 487 S BROADWAY DENVER CO. 80209"/>
    <s v="POWER STEERING NOT WORKING"/>
    <s v="Repair van"/>
    <s v="Yes"/>
    <m/>
    <x v="1"/>
    <s v="Yes"/>
    <x v="24"/>
    <s v="Carol &amp; Tasha"/>
    <s v="Not Open On 12.11"/>
    <x v="0"/>
    <x v="1"/>
    <s v="Not Open On 12.11"/>
    <d v="2025-07-20T00:00:00"/>
    <m/>
  </r>
  <r>
    <x v="93"/>
    <n v="36402"/>
    <s v="GUILLAUME, ALEXANDER"/>
    <s v="AGUILLA"/>
    <s v="36402"/>
    <s v="Not-in-TPMS"/>
    <s v="Not-in-TPMS"/>
    <d v="2026-01-20T00:00:00"/>
    <s v="PEP BOYS, 711 E 1ST AVE, ROSELLE NJ 07203"/>
    <s v=" HEATER CORE REPLACED"/>
    <s v="Repair van"/>
    <s v="Yes"/>
    <m/>
    <x v="1"/>
    <s v="Yes"/>
    <x v="0"/>
    <e v="#N/A"/>
    <s v="Not Open On 12.11"/>
    <x v="0"/>
    <x v="0"/>
    <s v="Not Open On 12.11"/>
    <s v="EitherNewHire or Termed"/>
    <m/>
  </r>
  <r>
    <x v="93"/>
    <n v="61257"/>
    <s v="DAVID HUBBARD "/>
    <s v="DHUBBAR"/>
    <s v="61257"/>
    <n v="9082940684"/>
    <s v="061257"/>
    <d v="2025-12-30T00:00:00"/>
    <m/>
    <s v="Declined Estimate"/>
    <s v="Needs a new van ASAP"/>
    <m/>
    <m/>
    <x v="1"/>
    <s v="Yes"/>
    <x v="16"/>
    <s v="Rob &amp; Andrea"/>
    <d v="2025-08-13T00:00:00"/>
    <x v="0"/>
    <x v="1"/>
    <s v="DAVID HUBBARD"/>
    <d v="1983-11-01T00:00:00"/>
    <m/>
  </r>
  <r>
    <x v="93"/>
    <n v="46957"/>
    <s v="BRAVAR, ALEX"/>
    <s v="ABRAVAR"/>
    <s v="46957"/>
    <n v="7574043471"/>
    <s v="046957"/>
    <d v="2026-01-16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93"/>
    <n v="61530"/>
    <s v="ROSALES, CARLOS"/>
    <s v="CROSALE"/>
    <s v="61530"/>
    <n v="3239743016"/>
    <s v="061530"/>
    <s v="New Rental"/>
    <s v="PEP BOYS, 8533 ARTESIA BLVD, BELLFLOWER CA 90706"/>
    <s v="OVERHEAT CONDITION"/>
    <s v="Repair Van"/>
    <s v="Yes"/>
    <m/>
    <x v="1"/>
    <s v="Yes"/>
    <x v="3"/>
    <s v="Carol &amp; Tasha"/>
    <s v="Not Open On 12.11"/>
    <x v="1"/>
    <x v="1"/>
    <s v="Not Open On 12.11"/>
    <d v="2021-12-23T00:00:00"/>
    <m/>
  </r>
  <r>
    <x v="93"/>
    <n v="61700"/>
    <s v="LONGORIA, OMAR"/>
    <s v="OLONGO0"/>
    <s v="61700"/>
    <n v="9569332563"/>
    <s v="061700"/>
    <s v="New Rental"/>
    <s v="336 BOCA CHICA BLVD BROWNSVILLE TX 78521"/>
    <s v="COOLANT LEAK, COOLANT POURING OUT OF VEHICLE"/>
    <s v="Repair Van"/>
    <s v="Yes"/>
    <m/>
    <x v="1"/>
    <s v="Yes"/>
    <x v="2"/>
    <s v="Carol &amp; Tasha"/>
    <s v="Not Open On 12.11"/>
    <x v="1"/>
    <x v="1"/>
    <s v="Not Open On 12.11"/>
    <d v="2016-03-23T00:00:00"/>
    <m/>
  </r>
  <r>
    <x v="93"/>
    <n v="61673"/>
    <s v="SMITH, GREGORY"/>
    <s v="GSMI132"/>
    <s v="61673"/>
    <n v="6144320621"/>
    <s v="061673"/>
    <d v="2025-12-26T00:00:00"/>
    <s v="VALLEY FORD OF COLUMBUS, 5575 KEIM CIRCLE, COLUMBUS OH 43228"/>
    <s v="TRANSMISSION REPAIRS"/>
    <s v="Repair Van"/>
    <s v="Yes"/>
    <m/>
    <x v="1"/>
    <s v="Yes"/>
    <x v="4"/>
    <s v="Rob &amp; Andrea"/>
    <s v="Not Open On 12.11"/>
    <x v="0"/>
    <x v="1"/>
    <s v="Not Open On 12.11"/>
    <d v="2006-11-17T00:00:00"/>
    <m/>
  </r>
  <r>
    <x v="93"/>
    <n v="61707"/>
    <s v="GEORGE, CONNER"/>
    <s v="CGEORG0"/>
    <s v="61707"/>
    <n v="2189961321"/>
    <s v="061707"/>
    <d v="2025-10-29T00:00:00"/>
    <s v="GRAND RAPIDS CHEV-BUI-PONT-CAD, 1610 S POKEGAMA AVE, GRAND RAPIDS MN 55744"/>
    <s v="NO AIR FLOW FROM VENTS REPLACE BAD BLOWER MOTOR"/>
    <s v="Repair Van"/>
    <s v="Yes"/>
    <m/>
    <x v="1"/>
    <s v="Yes"/>
    <x v="21"/>
    <s v="Monica, Cheryl &amp; Machell"/>
    <s v="Not Open On 12.11"/>
    <x v="0"/>
    <x v="1"/>
    <s v="Not Open On 12.11"/>
    <d v="2025-10-12T00:00:00"/>
    <m/>
  </r>
  <r>
    <x v="94"/>
    <n v="23336"/>
    <s v="MCKELLAR"/>
    <s v="BMCKELL"/>
    <s v="23336"/>
    <n v="3098500348"/>
    <s v="023336"/>
    <d v="2025-10-27T00:00:00"/>
    <s v="FIRESTONE COMPLETE AUTO CARE, 4750 16TH ST, MOLINE IL 61265"/>
    <s v="IT IS DOWN WITH A SEIZED ALTERNATOR"/>
    <s v="Repair Van"/>
    <s v="Yes"/>
    <m/>
    <x v="1"/>
    <s v="Yes"/>
    <x v="17"/>
    <s v="Monica, Cheryl &amp; Machell"/>
    <s v="Not Open On 12.11"/>
    <x v="0"/>
    <x v="1"/>
    <s v="Not Open On 12.11"/>
    <d v="2022-02-17T00:00:00"/>
    <m/>
  </r>
  <r>
    <x v="94"/>
    <n v="36488"/>
    <s v="ROELKE, MATTHEW"/>
    <s v="MROELKE"/>
    <s v="36488"/>
    <n v="8508241426"/>
    <s v="036488"/>
    <d v="2026-01-20T00:00:00"/>
    <s v="ARKANSAS AUTOMOTIVE &amp; TRUCK MA, 129 SHADY GROVE RD, HOT SPRINGS NATIONAL AR 71901"/>
    <s v=" INSPECT STEERING AND SUSPENSION COMPONENTS CHECK WHEEL BEARINGS"/>
    <s v="Repair Van"/>
    <s v="Yes"/>
    <m/>
    <x v="1"/>
    <s v="Yes"/>
    <x v="7"/>
    <s v="Monica, Cheryl &amp; Machell"/>
    <s v="Not Open On 12.11"/>
    <x v="0"/>
    <x v="1"/>
    <s v="Not Open On 12.11"/>
    <d v="2023-07-16T00:00:00"/>
    <m/>
  </r>
  <r>
    <x v="94"/>
    <n v="46164"/>
    <s v="ARZUAGA, MARCO"/>
    <s v="MARZUAG"/>
    <s v="46164"/>
    <n v="8478120768"/>
    <s v="046164"/>
    <d v="2025-12-29T00:00:00"/>
    <s v="PEP BOYS, 1824 W JEFFERSON ST, JOLIET IL 60435"/>
    <s v="NO START NOT A BATTERY ISSUE"/>
    <s v="Repair Van"/>
    <s v="Yes"/>
    <m/>
    <x v="1"/>
    <s v="Yes"/>
    <x v="1"/>
    <s v="Monica, Cheryl &amp; Machell"/>
    <d v="2025-12-03T00:00:00"/>
    <x v="0"/>
    <x v="1"/>
    <s v="MARCO ARZUAGA"/>
    <d v="2025-07-20T00:00:00"/>
    <m/>
  </r>
  <r>
    <x v="94"/>
    <n v="46261"/>
    <s v="PADILLA, GEORGE"/>
    <s v="GPADIL6"/>
    <s v="46261"/>
    <n v="2108520846"/>
    <s v="023302"/>
    <d v="2025-12-10T00:00:00"/>
    <s v="PEP BOYS, 5616 WASLEM, SAN ANTONIO TX 78218"/>
    <s v="SERVICE TRACTION CONTROL LIGHT IS ON."/>
    <s v="Repair Van"/>
    <s v="Yes"/>
    <m/>
    <x v="1"/>
    <s v="Yes"/>
    <x v="2"/>
    <s v="Carol &amp; Tasha"/>
    <d v="2025-09-08T00:00:00"/>
    <x v="0"/>
    <x v="1"/>
    <s v="GEORGE PADILLA"/>
    <d v="2012-11-12T00:00:00"/>
    <m/>
  </r>
  <r>
    <x v="94"/>
    <n v="46644"/>
    <s v="DELGADO, STEVEN"/>
    <s v="SDELG10"/>
    <s v="46644"/>
    <n v="8599790397"/>
    <s v="046644"/>
    <s v="New Rental"/>
    <s v="Tire Discounters 110 Letton Dr, Paris, KY 40361"/>
    <s v="DUE TO LOSS OF POWER ISSUE"/>
    <s v="Repair Van"/>
    <s v="Yes"/>
    <m/>
    <x v="1"/>
    <s v="Yes"/>
    <x v="4"/>
    <s v="Rob &amp; Andrea"/>
    <s v="Not Open On 12.11"/>
    <x v="1"/>
    <x v="1"/>
    <s v="Not Open On 12.11"/>
    <d v="2013-01-03T00:00:00"/>
    <m/>
  </r>
  <r>
    <x v="94"/>
    <n v="46677"/>
    <s v="PINK, DWIGHT"/>
    <s v="DPINK2"/>
    <s v="46677"/>
    <n v="5619005962"/>
    <s v="046677"/>
    <d v="2025-11-13T00:00:00"/>
    <s v="PEP BOYS, 800 N MILITARY TRL, W PALM BEACH FL 33406"/>
    <s v="WIRING HARNESS REPAIR"/>
    <s v="Repair Van"/>
    <s v="Yes"/>
    <m/>
    <x v="1"/>
    <s v="Yes"/>
    <x v="9"/>
    <s v="Rob &amp; Andrea"/>
    <d v="2025-11-14T00:00:00"/>
    <x v="0"/>
    <x v="1"/>
    <s v="DWIGHT PINK"/>
    <d v="2001-04-02T00:00:00"/>
    <m/>
  </r>
  <r>
    <x v="94"/>
    <n v="46866"/>
    <s v="HARRINGTON, STEVEN"/>
    <s v="SHARRI0"/>
    <s v="46866"/>
    <n v="8125811133"/>
    <s v="046866"/>
    <d v="2025-12-12T00:00:00"/>
    <s v="CALIBER COLLISION, 47 WEST SPRINGHILL DRIVE, TERRE HAUTE IN 47802"/>
    <s v="Transmission Issue"/>
    <s v="Repair Van"/>
    <s v="Yes"/>
    <m/>
    <x v="1"/>
    <s v="Yes"/>
    <x v="17"/>
    <s v="Monica, Cheryl &amp; Machell"/>
    <s v="Not Open On 12.11"/>
    <x v="0"/>
    <x v="1"/>
    <s v="Not Open On 12.11"/>
    <d v="2025-07-13T00:00:00"/>
    <m/>
  </r>
  <r>
    <x v="94"/>
    <n v="36618"/>
    <s v="TYLER ATWATER"/>
    <m/>
    <s v="36618"/>
    <s v="Not-in-TPMS"/>
    <s v="Not-in-TPMS"/>
    <s v="New Rental"/>
    <m/>
    <m/>
    <m/>
    <m/>
    <m/>
    <x v="3"/>
    <s v="Yes"/>
    <x v="0"/>
    <e v="#N/A"/>
    <s v="Not Open On 12.11"/>
    <x v="1"/>
    <x v="0"/>
    <s v="Not Open On 12.11"/>
    <s v="EitherNewHire or Termed"/>
    <m/>
  </r>
  <r>
    <x v="94"/>
    <n v="46708"/>
    <s v="ROWLS, JAYSHAWN"/>
    <s v="JROWLS"/>
    <s v="46708"/>
    <n v="2569623009"/>
    <s v="046708"/>
    <d v="2026-01-12T00:00:00"/>
    <s v="LANDERS MCLARTY CHEVROLET, 4930 UNIVERSITY DR, HUNTSVILLE AL 35816"/>
    <s v="CEL IS ON AND VEH HAS WIRING CONCERN"/>
    <s v="Repair Van"/>
    <s v="Yes"/>
    <m/>
    <x v="1"/>
    <s v="Yes"/>
    <x v="6"/>
    <s v="Rob &amp; Andrea"/>
    <d v="2025-11-04T00:00:00"/>
    <x v="0"/>
    <x v="1"/>
    <s v="JAYSHAWN ROWLS"/>
    <d v="2025-10-12T00:00:00"/>
    <m/>
  </r>
  <r>
    <x v="94"/>
    <n v="23735"/>
    <s v="PANEDA, FERNANDO"/>
    <s v="FPANEDA"/>
    <s v="23735"/>
    <n v="5593299005"/>
    <s v="023735"/>
    <s v="New Rental"/>
    <s v="RAMIREZ QUALITY SERVICES, 1526 E GOSHEN AVE, VISALIA CA 93292"/>
    <s v=" HAS BRAKE ISSUES "/>
    <s v="Repair Van"/>
    <s v="Yes"/>
    <m/>
    <x v="1"/>
    <s v="Yes"/>
    <x v="14"/>
    <s v="Carol &amp; Tasha"/>
    <s v="Not Open On 12.11"/>
    <x v="1"/>
    <x v="1"/>
    <s v="Not Open On 12.11"/>
    <d v="2018-10-23T00:00:00"/>
    <m/>
  </r>
  <r>
    <x v="94"/>
    <n v="36785"/>
    <s v="GEBBERT, BEN"/>
    <s v="BGEBBER"/>
    <s v="36785"/>
    <n v="5128281526"/>
    <s v="036785"/>
    <d v="2025-12-08T00:00:00"/>
    <s v="CRASH CHAMPIONS, 507 HWY 71 W, BASTROP TX 78602"/>
    <m/>
    <s v="Repair Van"/>
    <s v="Yes"/>
    <m/>
    <x v="1"/>
    <s v="Yes"/>
    <x v="2"/>
    <s v="Carol &amp; Tasha"/>
    <d v="2025-12-10T00:00:00"/>
    <x v="0"/>
    <x v="1"/>
    <s v="BEN GEBBERT"/>
    <d v="2025-08-31T00:00:00"/>
    <m/>
  </r>
  <r>
    <x v="94"/>
    <n v="46509"/>
    <s v="HAMZA, FAZIL"/>
    <s v="FHAMZA"/>
    <s v="46509"/>
    <n v="7323185436"/>
    <s v="046509"/>
    <d v="2025-12-31T00:00:00"/>
    <s v="Lindsay Chevrolet 15605 Jefferson Davis Hwy, Woodbridge VA"/>
    <s v="Registration expired"/>
    <s v="Cheryl is in process of getting a duplicate mailed to the tech"/>
    <s v="Yes"/>
    <m/>
    <x v="1"/>
    <s v="Yes"/>
    <x v="5"/>
    <s v="Monica, Cheryl &amp; Machell"/>
    <d v="2025-12-01T00:00:00"/>
    <x v="0"/>
    <x v="1"/>
    <s v="FAZIL HAMZA"/>
    <d v="2021-01-13T00:00:00"/>
    <m/>
  </r>
  <r>
    <x v="94"/>
    <n v="61560"/>
    <s v="MARTIN PEREZ, ROBERSY"/>
    <s v="RMART16"/>
    <s v="61560"/>
    <n v="5613328437"/>
    <s v="061560"/>
    <d v="2026-01-19T00:00:00"/>
    <s v="VIOC: VALVOLINE INSTANT OIL CHANGE, 4670 S US HWY 1, FORT PIERCE FL 34982"/>
    <s v="New Hire"/>
    <s v="Repair van"/>
    <s v="Yes"/>
    <m/>
    <x v="1"/>
    <s v="Yes"/>
    <x v="9"/>
    <s v="Rob &amp; Andrea"/>
    <s v="Not Open On 12.11"/>
    <x v="0"/>
    <x v="1"/>
    <s v="Not Open On 12.11"/>
    <d v="2016-05-09T00:00:00"/>
    <m/>
  </r>
  <r>
    <x v="94"/>
    <n v="41000"/>
    <s v="ANGUS, TRAVIS"/>
    <s v="TANGUS"/>
    <s v="41000"/>
    <n v="0"/>
    <n v="0"/>
    <d v="2025-10-07T00:00:00"/>
    <m/>
    <s v="New Hire"/>
    <s v="Repair van"/>
    <s v="Yes"/>
    <m/>
    <x v="1"/>
    <s v="Yes"/>
    <x v="1"/>
    <s v="Monica, Cheryl &amp; Machell"/>
    <d v="2025-10-07T00:00:00"/>
    <x v="0"/>
    <x v="0"/>
    <s v="TRAVIS ANGUS"/>
    <s v="EitherNewHire or Termed"/>
    <m/>
  </r>
  <r>
    <x v="94"/>
    <n v="61064"/>
    <s v="FRYE, JOHNNY"/>
    <s v="JFRYE1"/>
    <s v="61064"/>
    <n v="7209571457"/>
    <s v="061064"/>
    <s v="New Rental"/>
    <s v="10650 IRMA DR, NORTHGLENN, CO 80233"/>
    <s v="POWER STEERING ISSUE"/>
    <s v="Repair van"/>
    <s v="Yes"/>
    <m/>
    <x v="1"/>
    <s v="Yes"/>
    <x v="24"/>
    <s v="Carol &amp; Tasha"/>
    <s v="Not Open On 12.11"/>
    <x v="1"/>
    <x v="1"/>
    <s v="Not Open On 12.11"/>
    <d v="2000-03-16T00:00:00"/>
    <m/>
  </r>
  <r>
    <x v="94"/>
    <n v="61530"/>
    <s v="ROSALES, CARLOS"/>
    <s v="CROSALE"/>
    <s v="61530"/>
    <n v="3239743016"/>
    <s v="061530"/>
    <d v="2026-01-23T00:00:00"/>
    <s v="PEP BOYS, 8533 ARTESIA BLVD, BELLFLOWER CA 90706"/>
    <s v="MULTIPLE CYLINDER MISFIRES &amp; COILS &amp; SPARK PLUG"/>
    <s v="Repair van"/>
    <s v="Yes"/>
    <m/>
    <x v="1"/>
    <s v="Yes"/>
    <x v="3"/>
    <s v="Carol &amp; Tasha"/>
    <s v="Not Open On 12.11"/>
    <x v="0"/>
    <x v="1"/>
    <s v="Not Open On 12.11"/>
    <d v="2021-12-23T00:00:00"/>
    <m/>
  </r>
  <r>
    <x v="94"/>
    <n v="47216"/>
    <s v="OKEEFE, PATRICK"/>
    <s v="POKEEFE"/>
    <s v="47216"/>
    <n v="3604723040"/>
    <s v="047216"/>
    <s v="New Rental"/>
    <s v="JIFFY LUBE #790, 10512 SE MILL PLAIN BLVD STE A, VANCOUVER WA 98664"/>
    <s v="NO HEAT,  NOTING COMING OUT OF VENTS. SOUNDS LIKE MOUSE IN BLOWER AREA_x000a_"/>
    <s v="Repair van"/>
    <s v="Yes"/>
    <m/>
    <x v="1"/>
    <s v="Yes"/>
    <x v="20"/>
    <s v="Carol &amp; Tasha"/>
    <s v="Not Open On 12.11"/>
    <x v="1"/>
    <x v="1"/>
    <s v="Not Open On 12.11"/>
    <d v="2025-08-03T00:00:00"/>
    <m/>
  </r>
  <r>
    <x v="94"/>
    <n v="61602"/>
    <s v="SEKORA, RAYMOND"/>
    <s v="RSEKOR"/>
    <s v="61602"/>
    <n v="7602239451"/>
    <s v="061602"/>
    <s v="New Rental"/>
    <s v="355 NORTH JOHNSON AVENUE EL CAJON,CALIFORNIA,US 92020"/>
    <s v="TRANSMISSION ISSUE"/>
    <s v="Repair van"/>
    <s v="Yes"/>
    <m/>
    <x v="1"/>
    <s v="Yes"/>
    <x v="23"/>
    <s v="Carol &amp; Tasha"/>
    <s v="Not Open On 12.11"/>
    <x v="1"/>
    <x v="1"/>
    <s v="Not Open On 12.11"/>
    <d v="1982-04-27T00:00:00"/>
    <m/>
  </r>
  <r>
    <x v="94"/>
    <n v="61209"/>
    <s v="RUIZ, LUIS"/>
    <s v="LRUIZ1"/>
    <s v="61209"/>
    <n v="4696796160"/>
    <s v="061209"/>
    <d v="2026-01-19T00:00:00"/>
    <s v="SAMI &amp; BOB AUTOMOTIVE, 120 E DAVIS ST, MESQUITE TX 75149"/>
    <s v="UNIT IS NOT DRIVEABLE DUE TO THE OVERDUE STATE INSPECTION"/>
    <s v="Repair van"/>
    <s v="Yes"/>
    <m/>
    <x v="1"/>
    <s v="Yes"/>
    <x v="15"/>
    <s v="Carol &amp; Tasha"/>
    <s v="Not Open On 12.11"/>
    <x v="0"/>
    <x v="1"/>
    <s v="Not Open On 12.11"/>
    <d v="2000-12-13T00:00:00"/>
    <m/>
  </r>
  <r>
    <x v="94"/>
    <n v="22365"/>
    <s v="PEARSON, MICHAEL"/>
    <s v="MPEARS0"/>
    <s v="22365"/>
    <s v="Not-in-TPMS"/>
    <s v="Not-in-TPMS"/>
    <d v="2026-01-16T00:00:00"/>
    <s v="PEP BOYS, 2945 KIRK ROAD, AURORA IL 60502_x0009_"/>
    <s v="CEL IS ON"/>
    <s v="Repair van"/>
    <s v="Yes"/>
    <m/>
    <x v="1"/>
    <s v="Yes"/>
    <x v="0"/>
    <e v="#N/A"/>
    <s v="Not Open On 12.11"/>
    <x v="0"/>
    <x v="0"/>
    <s v="Not Open On 12.11"/>
    <s v="EitherNewHire or Termed"/>
    <m/>
  </r>
  <r>
    <x v="94"/>
    <n v="61015"/>
    <s v="SOKOLOWSKI"/>
    <s v="BSOKOLO"/>
    <s v="61015"/>
    <n v="7249536540"/>
    <s v="061016"/>
    <d v="2026-01-19T00:00:00"/>
    <s v="Vehicle is not being repaired - / Tech requesting a rental for 7 day."/>
    <s v="WEEKLY RENTAL VEHICLE IS OUT OF SERVICE"/>
    <s v="Tech needs new van "/>
    <s v="Yes"/>
    <m/>
    <x v="1"/>
    <s v="Yes"/>
    <x v="4"/>
    <s v="Rob &amp; Andrea"/>
    <s v="Not Open On 12.11"/>
    <x v="0"/>
    <x v="1"/>
    <s v="Not Open On 12.11"/>
    <d v="2001-12-30T00:00:00"/>
    <m/>
  </r>
  <r>
    <x v="94"/>
    <n v="36479"/>
    <s v="GLOVER, KAMRON"/>
    <s v="KGLOVE1"/>
    <s v="36479"/>
    <s v="Not-in-TPMS"/>
    <s v="Not-in-TPMS"/>
    <d v="2026-01-07T00:00:00"/>
    <s v="PEP BOYS, 7756 AIRPORT BLVD, MOBILE AL 36608"/>
    <s v="STALLING"/>
    <s v="Repair van"/>
    <s v="Yes"/>
    <m/>
    <x v="1"/>
    <s v="Yes"/>
    <x v="0"/>
    <e v="#N/A"/>
    <s v="Not Open On 12.11"/>
    <x v="0"/>
    <x v="0"/>
    <s v="Not Open On 12.11"/>
    <s v="EitherNewHire or Termed"/>
    <m/>
  </r>
  <r>
    <x v="95"/>
    <n v="37103"/>
    <s v="PAREDES, MICHAEL"/>
    <s v="MPAREDE"/>
    <s v="37103"/>
    <n v="4083121186"/>
    <s v="061823"/>
    <d v="2026-01-12T00:00:00"/>
    <s v="PEP BOYS, 1207 W MAIN ST, MERCED CA 95340"/>
    <s v="TRANSMISSION LEAK."/>
    <s v="Repair van"/>
    <s v="Yes"/>
    <m/>
    <x v="1"/>
    <s v="Yes"/>
    <x v="14"/>
    <s v="Carol &amp; Tasha"/>
    <d v="2025-11-05T00:00:00"/>
    <x v="0"/>
    <x v="1"/>
    <s v="MICHAEL PAREDES"/>
    <d v="1989-05-30T00:00:00"/>
    <m/>
  </r>
  <r>
    <x v="95"/>
    <n v="37272"/>
    <s v="PARIS JR, JAMES ADELBERT"/>
    <s v="JPARISJ"/>
    <s v="37272"/>
    <n v="8132608719"/>
    <s v="037272"/>
    <s v="New Rental"/>
    <s v="PEP BOYS 22545 CATFISH LAKE RD LUTZ FL 33549"/>
    <s v="CEL on Trac light on"/>
    <s v="Repair van"/>
    <s v="Yes"/>
    <m/>
    <x v="1"/>
    <s v="Yes"/>
    <x v="9"/>
    <s v="Rob &amp; Andrea"/>
    <s v="Not Open On 12.11"/>
    <x v="1"/>
    <x v="1"/>
    <s v="Not Open On 12.11"/>
    <d v="2001-04-16T00:00:00"/>
    <m/>
  </r>
  <r>
    <x v="95"/>
    <n v="47218"/>
    <s v="MEYER, DALE"/>
    <s v="DMEYE1"/>
    <s v="47218"/>
    <n v="5035191664"/>
    <s v="047218"/>
    <d v="2025-09-22T00:00:00"/>
    <s v="FIRESTONE COMPLETE AUTO CARE, 2105 NE BURNSIDE RD, GRESHAM OR 97030"/>
    <s v="TRACTION CONTROL LIGHT ON"/>
    <s v="Repair van"/>
    <s v="Yes"/>
    <m/>
    <x v="1"/>
    <s v="Yes"/>
    <x v="20"/>
    <s v="Carol &amp; Tasha"/>
    <s v="Not Open On 12.11"/>
    <x v="0"/>
    <x v="1"/>
    <s v="Not Open On 12.11"/>
    <d v="2001-02-05T00:00:00"/>
    <m/>
  </r>
  <r>
    <x v="95"/>
    <n v="61577"/>
    <s v="DELEKTA, RAYMOND"/>
    <s v="RDELEKT"/>
    <s v="61577"/>
    <n v="5015109055"/>
    <s v="061577"/>
    <d v="2026-01-12T00:00:00"/>
    <s v="MEINEKE 822, 20 BEAVER ST, MILFORD MA 01757"/>
    <s v="COOLANT LEAK "/>
    <s v="Repair van"/>
    <s v="Yes"/>
    <m/>
    <x v="1"/>
    <s v="Yes"/>
    <x v="22"/>
    <s v="Rob &amp; Andrea"/>
    <d v="2025-12-05T00:00:00"/>
    <x v="0"/>
    <x v="1"/>
    <s v="RAYMOND DELEKTA"/>
    <d v="2001-04-09T00:00:00"/>
    <m/>
  </r>
  <r>
    <x v="95"/>
    <n v="61608"/>
    <s v="GARDUNO, ROBERT"/>
    <s v="RGARDUN"/>
    <s v="61608"/>
    <n v="9288634085"/>
    <s v="061608"/>
    <d v="2026-01-20T00:00:00"/>
    <s v="ANDERSON GENERAL TIRE, 2400 E SECOND AVE, FLAGSTAFF AZ 86004"/>
    <s v="COOLANT LEAK"/>
    <s v="Repair van"/>
    <s v="Yes"/>
    <m/>
    <x v="1"/>
    <s v="Yes"/>
    <x v="23"/>
    <s v="Carol &amp; Tasha"/>
    <s v="Not Open On 12.11"/>
    <x v="0"/>
    <x v="1"/>
    <s v="Not Open On 12.11"/>
    <d v="1990-12-26T00:00:00"/>
    <m/>
  </r>
  <r>
    <x v="95"/>
    <n v="21223"/>
    <s v="GALIMORE, JERMAINE"/>
    <s v="JGALIMO"/>
    <s v="21223"/>
    <n v="4043134778"/>
    <s v="021223"/>
    <s v="New Rental"/>
    <m/>
    <s v="POSITIVE BATTERY TERMINAL IS MISSING. VEHICLE DOES NOT START"/>
    <s v="Repair van"/>
    <s v="Yes"/>
    <m/>
    <x v="1"/>
    <s v="Yes"/>
    <x v="6"/>
    <s v="Rob &amp; Andrea"/>
    <s v="Not Open On 12.11"/>
    <x v="1"/>
    <x v="1"/>
    <s v="Not Open On 12.11"/>
    <d v="2024-04-07T00:00:00"/>
    <m/>
  </r>
  <r>
    <x v="95"/>
    <n v="36307"/>
    <s v="ROGERS, MICHAEL"/>
    <s v="MROGER3"/>
    <s v="36307"/>
    <n v="8655009585"/>
    <s v="036307"/>
    <d v="2025-12-26T00:00:00"/>
    <s v="4770 CENTERLINE DR, KNOXVILLE, TN 37917"/>
    <m/>
    <s v="Repair van"/>
    <s v="Yes"/>
    <m/>
    <x v="1"/>
    <s v="Yes"/>
    <x v="4"/>
    <s v="Rob &amp; Andrea"/>
    <s v="Not Open On 12.11"/>
    <x v="0"/>
    <x v="1"/>
    <s v="Not Open On 12.11"/>
    <d v="2000-06-26T00:00:00"/>
    <m/>
  </r>
  <r>
    <x v="95"/>
    <n v="61015"/>
    <s v="SOKOLOWSKI"/>
    <s v="BSOKOLO"/>
    <s v="61015"/>
    <n v="7249536540"/>
    <s v="061016"/>
    <s v="New Rental"/>
    <s v="Vehicle is not being repaired - / Tech requesting a rental for 7 day."/>
    <s v="WEEKLY RENTAL VEHICLE IS OUT OF SERVICE"/>
    <s v="Tech needs new van "/>
    <s v="Yes"/>
    <m/>
    <x v="1"/>
    <s v="Yes"/>
    <x v="4"/>
    <s v="Rob &amp; Andrea"/>
    <s v="Not Open On 12.11"/>
    <x v="1"/>
    <x v="1"/>
    <s v="Not Open On 12.11"/>
    <d v="2001-12-30T00:00:00"/>
    <m/>
  </r>
  <r>
    <x v="95"/>
    <n v="61164"/>
    <s v="LEMOINE, MARK"/>
    <s v="MLEMOIN"/>
    <s v="61164"/>
    <n v="3184022348"/>
    <s v="061164"/>
    <s v="New Rental"/>
    <s v="TERENCES SERVICE CENTER, 444 ACTON RD, MARKSVILLE LA 71351"/>
    <s v="NOT SURE IF WORK HAS BEEN STARTED YET. CALLED VNDR AND DUE TO INCLEMENT WEATHER "/>
    <s v="Repair van"/>
    <s v="Yes"/>
    <m/>
    <x v="1"/>
    <s v="Yes"/>
    <x v="19"/>
    <s v="Carol &amp; Tasha"/>
    <d v="2025-10-06T00:00:00"/>
    <x v="1"/>
    <x v="1"/>
    <s v="MARK LEMOINE"/>
    <d v="2019-07-10T00:00:00"/>
    <m/>
  </r>
  <r>
    <x v="95"/>
    <n v="36690"/>
    <s v="PITTMAN, SAMUEL"/>
    <s v="SPITTM4"/>
    <s v="36690"/>
    <n v="8132933843"/>
    <s v="036690"/>
    <s v="New Rental"/>
    <s v="PEP BOYS, 2525 N MONROE ST, TALLAHASSEE FL 32303"/>
    <s v="CEL FLASHING,, LOST POWER, NOT DRIVING"/>
    <s v="Repair van"/>
    <s v="Yes"/>
    <m/>
    <x v="1"/>
    <s v="Yes"/>
    <x v="6"/>
    <s v="Rob &amp; Andrea"/>
    <s v="Not Open On 12.11"/>
    <x v="1"/>
    <x v="1"/>
    <s v="Not Open On 12.11"/>
    <d v="1997-08-17T00:00:00"/>
    <m/>
  </r>
  <r>
    <x v="95"/>
    <n v="21792"/>
    <s v="SANCHEZ JR., JESSIE"/>
    <s v="JSANCHE"/>
    <s v="21792"/>
    <n v="9567690176"/>
    <s v="021792"/>
    <d v="2026-01-21T00:00:00"/>
    <s v="MISSION QUICK LUBE, INC, 2001 N CONWAY AVE, MISSION TX 78572"/>
    <s v="ONE ENGINE MOUNT IS BROKEN CAUSING ENGINE MOVEMENT AND VIBRATION VALVE COVERS ARE LEAKING TOWARDS THE REAR OF ENGINE"/>
    <s v="Repair Van"/>
    <s v="Yes"/>
    <m/>
    <x v="1"/>
    <s v="Yes"/>
    <x v="2"/>
    <s v="Carol &amp; Tasha"/>
    <s v="Not Open On 12.11"/>
    <x v="0"/>
    <x v="1"/>
    <s v="Not Open On 12.11"/>
    <d v="2024-06-23T00:00:00"/>
    <m/>
  </r>
  <r>
    <x v="95"/>
    <n v="46502"/>
    <s v="FAKHRI, SAYED FAROZ"/>
    <s v="SFAKHRI"/>
    <s v="46502"/>
    <n v="3018935023"/>
    <s v="046502"/>
    <d v="2026-01-13T00:00:00"/>
    <s v="PEP BOYS AT 8000 STREAM WALK LANE MANASSAS VA 20109"/>
    <s v="no start condition cranks but, won't start."/>
    <s v="Repair van"/>
    <s v="Yes"/>
    <m/>
    <x v="1"/>
    <s v="Yes"/>
    <x v="5"/>
    <s v="Monica, Cheryl &amp; Machell"/>
    <d v="2025-11-18T00:00:00"/>
    <x v="0"/>
    <x v="1"/>
    <s v="SAYED FAROZ FAKHRI"/>
    <d v="2021-08-19T00:00:00"/>
    <m/>
  </r>
  <r>
    <x v="95"/>
    <n v="47216"/>
    <s v="OKEEFE, PATRICK"/>
    <s v="POKEEFE"/>
    <s v="47216"/>
    <n v="3604723040"/>
    <s v="047216"/>
    <d v="2026-01-26T00:00:00"/>
    <s v="360 AUTO &amp; FLEET, 3012 NE MINNEHAHA ST STE A, VANCOUVER WA 98663"/>
    <s v="NO HEAT. NOTING COMING OUT OF VENTS. SOUNDS LIKE MOUSE IN BLOWER AREA"/>
    <s v="Repair van"/>
    <s v="Yes"/>
    <m/>
    <x v="1"/>
    <s v="Yes"/>
    <x v="20"/>
    <s v="Carol &amp; Tasha"/>
    <s v="Not Open On 12.11"/>
    <x v="0"/>
    <x v="1"/>
    <s v="Not Open On 12.11"/>
    <d v="2025-08-03T00:00:00"/>
    <m/>
  </r>
  <r>
    <x v="95"/>
    <n v="61446"/>
    <s v="SMITH, TOMMY"/>
    <s v="TSMITH7"/>
    <s v="61446"/>
    <s v="Not-in-TPMS"/>
    <s v="Not-in-TPMS"/>
    <s v="New Rental"/>
    <s v="PEP BOYS, 354 4TH AVE, BROOKLYN NY 11215"/>
    <m/>
    <s v="Repair van"/>
    <s v="Yes"/>
    <m/>
    <x v="1"/>
    <s v="Yes"/>
    <x v="0"/>
    <e v="#N/A"/>
    <s v="Not Open On 12.11"/>
    <x v="1"/>
    <x v="0"/>
    <s v="Not Open On 12.11"/>
    <s v="EitherNewHire or Termed"/>
    <m/>
  </r>
  <r>
    <x v="95"/>
    <n v="46976"/>
    <s v="DOHERTY, THOMAS"/>
    <s v="TDOHERT"/>
    <s v="46976"/>
    <n v="3012227835"/>
    <s v="046976"/>
    <d v="2026-01-12T00:00:00"/>
    <s v="PEP BOYS, 1804 UNIVERSITY BLVD, W HYATTSVILLE MD 20787"/>
    <s v="OIL LEAKING "/>
    <s v="Repair van"/>
    <s v="Yes"/>
    <m/>
    <x v="1"/>
    <s v="Yes"/>
    <x v="5"/>
    <s v="Monica, Cheryl &amp; Machell"/>
    <d v="2025-09-15T00:00:00"/>
    <x v="0"/>
    <x v="1"/>
    <s v="THOMAS DOHERTY"/>
    <d v="2006-11-13T00:00:00"/>
    <m/>
  </r>
  <r>
    <x v="95"/>
    <n v="61623"/>
    <s v="MOUW, HOWARD"/>
    <s v="HMOUW00"/>
    <s v="61623"/>
    <n v="9515463942"/>
    <s v="061623"/>
    <s v="New Rental"/>
    <s v="AARON FORD OF LAKE ELSINORE, 31500 AUTO CENTER DR, LAKE ELSINORE CA 92530"/>
    <s v="OVERHEAT BUSTED HOSE."/>
    <s v="Repair Van"/>
    <s v="Yes"/>
    <m/>
    <x v="1"/>
    <s v="Yes"/>
    <x v="23"/>
    <s v="Carol &amp; Tasha"/>
    <s v="Not Open On 12.11"/>
    <x v="1"/>
    <x v="1"/>
    <s v="Not Open On 12.11"/>
    <d v="2005-09-07T00:00:00"/>
    <m/>
  </r>
  <r>
    <x v="95"/>
    <n v="61373"/>
    <s v="AIELLO, TANNER"/>
    <s v="TAIELLO"/>
    <s v="61373"/>
    <n v="3028982749"/>
    <s v="061373"/>
    <s v="New Rental"/>
    <s v="PEP BOYS, 919 N DUPONT HWY, DOVER DE 19901"/>
    <s v="CEL ON "/>
    <s v="Repair Van"/>
    <s v="Yes"/>
    <m/>
    <x v="1"/>
    <s v="Yes"/>
    <x v="5"/>
    <s v="Monica, Cheryl &amp; Machell"/>
    <s v="Not Open On 12.11"/>
    <x v="1"/>
    <x v="1"/>
    <s v="Not Open On 12.11"/>
    <d v="2025-02-23T00:00:00"/>
    <m/>
  </r>
  <r>
    <x v="95"/>
    <n v="23859"/>
    <s v="OCHOA, OSCAR"/>
    <s v="OOCHOA"/>
    <s v="23859"/>
    <n v="8474895039"/>
    <s v="023859"/>
    <s v="New Rental"/>
    <s v="FIRESTONE COMPLETE AUTO CARE, 2070 MILLER PARK WAY, WEST MILWAUKEE WI 53219"/>
    <s v="CEL ON "/>
    <s v="Repair Van"/>
    <s v="Yes"/>
    <m/>
    <x v="1"/>
    <s v="Yes"/>
    <x v="1"/>
    <s v="Monica, Cheryl &amp; Machell"/>
    <s v="Not Open On 12.11"/>
    <x v="1"/>
    <x v="1"/>
    <s v="Not Open On 12.11"/>
    <d v="2025-11-09T00:00:00"/>
    <m/>
  </r>
  <r>
    <x v="95"/>
    <n v="23536"/>
    <s v="FAVAZZA, ANDREW"/>
    <s v="AFAVAZZ"/>
    <s v="23536"/>
    <n v="6365389143"/>
    <s v="023536"/>
    <s v="New Rental"/>
    <s v="VIOC: VALVOLINE INSTANT OIL CHANGE, 304 MID RIVERS MALL DR, ST PETERS MO 63376"/>
    <s v="THE HEATER IS NO LONGER WORKING. THE RIGHT BLINKER IS NOT WORKING AS WELL."/>
    <s v="Repair Van"/>
    <s v="Yes"/>
    <m/>
    <x v="1"/>
    <s v="Yes"/>
    <x v="27"/>
    <s v="Monica, Cheryl &amp; Machell"/>
    <s v="Not Open On 12.11"/>
    <x v="1"/>
    <x v="1"/>
    <s v="Not Open On 12.11"/>
    <d v="2023-01-05T00:00:00"/>
    <m/>
  </r>
  <r>
    <x v="95"/>
    <n v="29753"/>
    <s v="BAZURTO, LORNE"/>
    <s v="LBAZURT"/>
    <s v="29753"/>
    <n v="6578198040"/>
    <s v="029753"/>
    <s v="New Rental"/>
    <s v="WEST COUNTY TIRE &amp; AUTOMOTIVE,, 421 W CHAPMAN AVE, ANAHEIM CA 92802"/>
    <s v="CEL ON "/>
    <s v="Repair Van"/>
    <s v="Yes"/>
    <m/>
    <x v="1"/>
    <s v="Yes"/>
    <x v="23"/>
    <s v="Carol &amp; Tasha"/>
    <s v="Not Open On 12.11"/>
    <x v="1"/>
    <x v="1"/>
    <s v="Not Open On 12.11"/>
    <d v="2008-05-20T00:00:00"/>
    <m/>
  </r>
  <r>
    <x v="95"/>
    <n v="61364"/>
    <s v="HOSPEDALES, KEITH"/>
    <s v="KHOSPED"/>
    <s v="61364"/>
    <n v="7705395391"/>
    <s v="061364"/>
    <s v="New Rental"/>
    <s v="HAROLD'S TOWING, 2795 GREEN TRAIL DR, COLLEGE PARK GA 30349"/>
    <s v="VEHICLE OVERHEATING AND SMOKING FROM THE ENGINE BAY"/>
    <s v="Repair Van"/>
    <s v="Yes"/>
    <m/>
    <x v="1"/>
    <s v="Yes"/>
    <x v="6"/>
    <s v="Rob &amp; Andrea"/>
    <s v="Not Open On 12.11"/>
    <x v="1"/>
    <x v="1"/>
    <s v="Not Open On 12.11"/>
    <d v="2003-12-15T00:00:00"/>
    <m/>
  </r>
  <r>
    <x v="95"/>
    <n v="61654"/>
    <s v="HEMINGWAY, DANIEL"/>
    <s v="DHEMING"/>
    <s v="61654"/>
    <n v="9013026329"/>
    <s v="061654"/>
    <s v="New Rental"/>
    <s v="PEP BOYS, 5975 BARTLETT CENTER DR, BARTLETT TN 38134"/>
    <s v="DRIVABILITY ISSUE,"/>
    <s v="Repair Van"/>
    <s v="Yes"/>
    <m/>
    <x v="1"/>
    <s v="Yes"/>
    <x v="7"/>
    <s v="Monica, Cheryl &amp; Machell"/>
    <s v="Not Open On 12.11"/>
    <x v="1"/>
    <x v="1"/>
    <s v="Not Open On 12.11"/>
    <d v="2025-09-21T00:00:00"/>
    <m/>
  </r>
  <r>
    <x v="95"/>
    <n v="23945"/>
    <s v="DOHERTY"/>
    <m/>
    <s v="23945"/>
    <s v="Not-in-TPMS"/>
    <s v="Not-in-TPMS"/>
    <s v="New Rental"/>
    <m/>
    <m/>
    <s v="Repair Van"/>
    <s v="Yes"/>
    <m/>
    <x v="1"/>
    <s v="Yes"/>
    <x v="0"/>
    <e v="#N/A"/>
    <s v="Not Open On 12.11"/>
    <x v="1"/>
    <x v="0"/>
    <s v="Not Open On 12.11"/>
    <s v="EitherNewHire or Termed"/>
    <m/>
  </r>
  <r>
    <x v="95"/>
    <n v="24047"/>
    <s v="FIGUEROA, EMMANUEL"/>
    <s v="EFIGUE1"/>
    <s v="24047"/>
    <n v="3239861614"/>
    <s v="024047"/>
    <s v="New Rental"/>
    <s v="JD AUTO BODY &amp; MECHANIC, 13556 TELEGRAPH RD, WHITTIER CA 90605"/>
    <m/>
    <s v="Repair Van"/>
    <s v="Yes"/>
    <m/>
    <x v="1"/>
    <s v="Yes"/>
    <x v="3"/>
    <s v="Carol &amp; Tasha"/>
    <s v="Not Open On 12.11"/>
    <x v="1"/>
    <x v="1"/>
    <s v="Not Open On 12.11"/>
    <d v="2022-03-10T00:00:00"/>
    <m/>
  </r>
  <r>
    <x v="95"/>
    <n v="61624"/>
    <s v="GURROLA-DOMINGUEZ, JOSE"/>
    <s v="JGURRO0"/>
    <s v="61624"/>
    <n v="6269442631"/>
    <s v="061624"/>
    <s v="New Rental"/>
    <s v="1147 WEST WASHINGTON BOULEVARD LOS ANGELES,CALIFORNIA,US 90015"/>
    <s v="UNIT IS OVERHEATING. CAN SEE FLUID EVERYWHERE AFTER OPENNING THE HOOD. THE AIR CONDITIONING DOESN'T WORK."/>
    <s v="Repair Van"/>
    <s v="Yes"/>
    <m/>
    <x v="1"/>
    <s v="Yes"/>
    <x v="3"/>
    <s v="Carol &amp; Tasha"/>
    <s v="Not Open On 12.11"/>
    <x v="1"/>
    <x v="1"/>
    <s v="Not Open On 12.11"/>
    <d v="2023-01-06T00:00:00"/>
    <m/>
  </r>
  <r>
    <x v="96"/>
    <n v="61123"/>
    <s v="PORTER, RANDY"/>
    <s v="RPORTER"/>
    <s v="61123"/>
    <n v="9413102965"/>
    <s v="021689"/>
    <s v="New Rental"/>
    <s v="2307 CORTEZ ROAD WEST BRADENTON,FLORIDA,US 34207"/>
    <s v="OIL LEAK"/>
    <s v="Repair Van"/>
    <s v="Yes"/>
    <m/>
    <x v="1"/>
    <s v="Yes"/>
    <x v="9"/>
    <s v="Rob &amp; Andrea"/>
    <d v="2025-11-25T00:00:00"/>
    <x v="1"/>
    <x v="1"/>
    <s v="RANDY PORTER"/>
    <d v="2025-11-09T00:00:00"/>
    <m/>
  </r>
  <r>
    <x v="96"/>
    <n v="46484"/>
    <s v="CRAWFORD, PETER"/>
    <s v="PCRAWF"/>
    <s v="46484"/>
    <n v="4437682369"/>
    <s v="046484"/>
    <d v="2025-12-11T00:00:00"/>
    <s v="AAMCO 8709 S. LIBERTY RD RANDALSTOWN MD 21133"/>
    <s v="BRAKE GRIND, WASHER FLUID LEAKING OUT , HEAD LIGHTS WORK ON HIGH BEAM ONLY"/>
    <s v="Repair Van"/>
    <s v="Yes"/>
    <m/>
    <x v="1"/>
    <s v="Yes"/>
    <x v="5"/>
    <s v="Monica, Cheryl &amp; Machell"/>
    <s v="Not Open On 12.11"/>
    <x v="0"/>
    <x v="1"/>
    <s v="Not Open On 12.11"/>
    <d v="2001-12-30T00:00:00"/>
    <m/>
  </r>
  <r>
    <x v="96"/>
    <n v="47166"/>
    <s v="BLACK, JOHNATHAN"/>
    <s v="JBLACK8"/>
    <s v="47166"/>
    <n v="3345451628"/>
    <s v="047166"/>
    <d v="2026-01-21T00:00:00"/>
    <s v="PATRICK'S GARAGE AND WRECKER S, 185 N JACKSON ST, GROVE HILL AL 36451"/>
    <s v="MAKING A WHINING NOISE"/>
    <s v="Repair Van"/>
    <s v="Yes"/>
    <m/>
    <x v="1"/>
    <s v="Yes"/>
    <x v="6"/>
    <s v="Rob &amp; Andrea"/>
    <s v="Not Open On 12.11"/>
    <x v="0"/>
    <x v="1"/>
    <s v="Not Open On 12.11"/>
    <d v="2017-08-14T00:00:00"/>
    <m/>
  </r>
  <r>
    <x v="96"/>
    <n v="23307"/>
    <s v="JEANNICE, DUSTIN"/>
    <s v="DJEANNI"/>
    <s v="23307"/>
    <n v="3379305852"/>
    <s v="023307"/>
    <d v="2026-01-09T00:00:00"/>
    <s v="PRO CAR CARE, 324 E PRIEN LAKE RD, LAKE CHARLES LA 70601"/>
    <s v=" VIBRATION FELT AT HWY SPEEDS OVER 40 MPH &amp; ALSO HAS A LOUD WHINING NOISE WHILE STEERING,, LIKE P/S... VEH ALSO LACK POWER INTERMITTANTLY"/>
    <s v="Repair Van"/>
    <s v="Yes"/>
    <m/>
    <x v="1"/>
    <s v="Yes"/>
    <x v="19"/>
    <s v="Carol &amp; Tasha"/>
    <s v="Not Open On 12.11"/>
    <x v="0"/>
    <x v="1"/>
    <s v="Not Open On 12.11"/>
    <d v="2023-05-07T00:00:00"/>
    <m/>
  </r>
  <r>
    <x v="96"/>
    <n v="21175"/>
    <s v="TATUM, KYLE"/>
    <s v="KTATUM3"/>
    <s v="21175"/>
    <n v="8178193584"/>
    <s v="021175"/>
    <d v="2026-01-21T00:00:00"/>
    <s v="622 W HENDERSON STQ CLEBURNE TX 76033 USA"/>
    <s v="POWER ISSUE/ACCELERATING HE FEELS LIKE ENGINE WAS LOSING POWER"/>
    <s v="Repair Van"/>
    <s v="Yes"/>
    <m/>
    <x v="1"/>
    <s v="Yes"/>
    <x v="15"/>
    <s v="Carol &amp; Tasha"/>
    <d v="2025-09-25T00:00:00"/>
    <x v="0"/>
    <x v="1"/>
    <s v="KYLE TATUM"/>
    <d v="2024-12-29T00:00:00"/>
    <m/>
  </r>
  <r>
    <x v="96"/>
    <n v="61367"/>
    <s v="MCGILL, MARK"/>
    <s v="MMCGILL"/>
    <s v="61367"/>
    <n v="8506312849"/>
    <s v="061367"/>
    <d v="2025-11-28T00:00:00"/>
    <s v="PEP BOYS, 6340 N DAVIS HWY, PENSACOLA FL 32504"/>
    <s v="HEAT ISSUE"/>
    <s v="Repair Van"/>
    <s v="Yes"/>
    <m/>
    <x v="1"/>
    <s v="Yes"/>
    <x v="6"/>
    <s v="Rob &amp; Andrea"/>
    <d v="2025-12-01T00:00:00"/>
    <x v="0"/>
    <x v="1"/>
    <s v="MARK MCGILL"/>
    <d v="2016-04-18T00:00:00"/>
    <m/>
  </r>
  <r>
    <x v="96"/>
    <n v="23159"/>
    <s v="RASCHKE IV, HENRY"/>
    <s v="HRASCHK"/>
    <s v="23159"/>
    <n v="8507163097"/>
    <s v="023159"/>
    <s v="New Rental"/>
    <s v="FIRESTONE, 37 E 9 MILE ROAD, PENSACOLA, FL 32534"/>
    <s v="OIL PRESSURE ISSUES"/>
    <s v="Repair Van"/>
    <s v="Yes"/>
    <m/>
    <x v="1"/>
    <s v="Yes"/>
    <x v="6"/>
    <s v="Rob &amp; Andrea"/>
    <s v="Not Open On 12.11"/>
    <x v="1"/>
    <x v="1"/>
    <s v="Not Open On 12.11"/>
    <d v="2025-10-19T00:00:00"/>
    <m/>
  </r>
  <r>
    <x v="96"/>
    <n v="24071"/>
    <s v="JACOBS, JOSHUA"/>
    <s v="JJACOBS"/>
    <s v="24071"/>
    <n v="4093080339"/>
    <s v="023301"/>
    <d v="2025-10-28T00:00:00"/>
    <s v="FIRESTONE COMPLETE AUTO CARE, 3685 STAGG DR, BEAUMONT TX 77701"/>
    <s v="STABILATRAC LIGHT COMES ON WHEN GOING OVER BUMPS AND MAKES THE VAN DRIVE CRAZY."/>
    <s v="Repair Van"/>
    <s v="Yes"/>
    <m/>
    <x v="1"/>
    <s v="Yes"/>
    <x v="19"/>
    <s v="Carol &amp; Tasha"/>
    <s v="Not Open On 12.11"/>
    <x v="0"/>
    <x v="1"/>
    <s v="Not Open On 12.11"/>
    <d v="2025-08-03T00:00:00"/>
    <m/>
  </r>
  <r>
    <x v="96"/>
    <n v="36777"/>
    <s v="DAVIS, ERIC"/>
    <s v="EDAVIS0"/>
    <s v="36777"/>
    <n v="8062070309"/>
    <s v="036777"/>
    <d v="2025-11-18T00:00:00"/>
    <s v="ROGERS TRUCK REPAIRS 900 S ROBERTS ST AMARILLO TX"/>
    <m/>
    <s v="Repair Van"/>
    <s v="Yes"/>
    <m/>
    <x v="1"/>
    <s v="Yes"/>
    <x v="15"/>
    <s v="Carol &amp; Tasha"/>
    <d v="2025-10-15T00:00:00"/>
    <x v="0"/>
    <x v="1"/>
    <s v="ERIC DAVIS"/>
    <d v="2020-12-15T00:00:00"/>
    <m/>
  </r>
  <r>
    <x v="97"/>
    <n v="61574"/>
    <s v="Tom J Charland"/>
    <s v="TCHARLA"/>
    <s v="61574"/>
    <n v="8024977134"/>
    <s v="036333"/>
    <s v="New Rental"/>
    <s v="49B COMMERCE AVE, SOUTH BURLINGTON, VT 05403"/>
    <s v=" UNIT HAS NO HEAT, ENGINE TEMP STARTED TO CLIMB, AND THE BELT IS MISSING OFF THE ENGINE."/>
    <s v="Repair Van"/>
    <s v="Yes"/>
    <m/>
    <x v="1"/>
    <s v="Yes"/>
    <x v="22"/>
    <s v="Rob &amp; Andrea"/>
    <s v="Not Open On 12.11"/>
    <x v="1"/>
    <x v="1"/>
    <s v="Not Open On 12.11"/>
    <d v="2001-08-06T00:00:00"/>
    <m/>
  </r>
  <r>
    <x v="97"/>
    <n v="37303"/>
    <s v="DIBELLO II, CARL"/>
    <s v="CDIBELL"/>
    <s v="37303"/>
    <n v="3158860334"/>
    <s v="037303"/>
    <s v="New Rental"/>
    <s v="MONRO MUFFLER/BRAKE INC., 108 GRANT AVE, AUBURN NY 13021"/>
    <s v="NO HEAT/NO BLOWER"/>
    <s v="Repair Van"/>
    <s v="Yes"/>
    <m/>
    <x v="1"/>
    <s v="Yes"/>
    <x v="22"/>
    <s v="Rob &amp; Andrea"/>
    <s v="Not Open On 12.11"/>
    <x v="1"/>
    <x v="1"/>
    <s v="Not Open On 12.11"/>
    <d v="2025-10-26T00:00:00"/>
    <m/>
  </r>
  <r>
    <x v="97"/>
    <n v="36534"/>
    <s v="LEMUS, ARMANDO"/>
    <s v="ALEMUS2"/>
    <s v="36534"/>
    <s v="Not-in-TPMS"/>
    <s v="Not-in-TPMS"/>
    <s v="New Rental"/>
    <s v="CASTLE CHEVROLET NORTH, 175 N ARLIGNTON HEIGHTS RD, ELK GROVE VILLAGE IL 60007"/>
    <s v="CEL CAME ON,"/>
    <s v="Repair Van"/>
    <s v="Yes"/>
    <m/>
    <x v="1"/>
    <s v="Yes"/>
    <x v="0"/>
    <e v="#N/A"/>
    <s v="Not Open On 12.11"/>
    <x v="1"/>
    <x v="0"/>
    <s v="Not Open On 12.11"/>
    <s v="EitherNewHire or Termed"/>
    <m/>
  </r>
  <r>
    <x v="97"/>
    <n v="21165"/>
    <s v="GOSHINSKY, SHAUN"/>
    <s v="SGOSHIN"/>
    <s v="21165"/>
    <n v="6088602078"/>
    <s v="021165"/>
    <s v="New Rental"/>
    <s v="PEP BOYS, 818 E ROLLINS RD, ROUND LAKE BEACH IL 60073"/>
    <s v="HEAT ISSUE"/>
    <s v="Repair Van"/>
    <s v="Yes"/>
    <m/>
    <x v="1"/>
    <s v="Yes"/>
    <x v="1"/>
    <s v="Monica, Cheryl &amp; Machell"/>
    <s v="Not Open On 12.11"/>
    <x v="1"/>
    <x v="1"/>
    <s v="Not Open On 12.11"/>
    <d v="2023-01-26T00:00:00"/>
    <m/>
  </r>
  <r>
    <x v="97"/>
    <n v="46976"/>
    <s v="DOHERTY, THOMAS"/>
    <s v="TDOHERT"/>
    <s v="46976"/>
    <n v="3012227835"/>
    <s v="046976"/>
    <d v="2025-11-07T00:00:00"/>
    <s v="PEP BOYS, 1804 UNIVERSITY BLVD, W HYATTSVILLE MD 20787"/>
    <s v="Declined van"/>
    <s v="Needs new van"/>
    <s v="Yes"/>
    <m/>
    <x v="1"/>
    <s v="Yes"/>
    <x v="5"/>
    <s v="Monica, Cheryl &amp; Machell"/>
    <d v="2025-09-15T00:00:00"/>
    <x v="0"/>
    <x v="1"/>
    <s v="THOMAS DOHERTY"/>
    <d v="2006-11-13T00:00:00"/>
    <m/>
  </r>
  <r>
    <x v="97"/>
    <n v="61374"/>
    <s v="GIORGAKIS, JOHN"/>
    <s v="JGIORGA"/>
    <s v="61374"/>
    <n v="4109006411"/>
    <s v="061374"/>
    <s v="New Rental"/>
    <s v="PEP BOYS, 1911 WEST ST, ANNAPOLIS MD 21401"/>
    <s v="HEAT ISSUE"/>
    <s v="Repair van"/>
    <s v="Yes"/>
    <m/>
    <x v="1"/>
    <s v="Yes"/>
    <x v="5"/>
    <s v="Monica, Cheryl &amp; Machell"/>
    <s v="Not Open On 12.11"/>
    <x v="1"/>
    <x v="1"/>
    <s v="Not Open On 12.11"/>
    <d v="2003-09-29T00:00:00"/>
    <m/>
  </r>
  <r>
    <x v="97"/>
    <n v="61457"/>
    <s v="ARTHUR, RANSFORD"/>
    <s v="RARTHU1"/>
    <s v="61457"/>
    <n v="3012227235"/>
    <s v="061457"/>
    <s v="New Rental"/>
    <s v="PEP BOYS, 6825 ANNAPOLIS RD, LANDOVER HILLS MD 20784"/>
    <s v="HEAT ISSUE"/>
    <s v="Repair van"/>
    <s v="Yes"/>
    <m/>
    <x v="1"/>
    <s v="Yes"/>
    <x v="5"/>
    <s v="Monica, Cheryl &amp; Machell"/>
    <s v="Not Open On 12.11"/>
    <x v="1"/>
    <x v="1"/>
    <s v="Not Open On 12.11"/>
    <d v="2017-05-08T00:00:00"/>
    <m/>
  </r>
  <r>
    <x v="97"/>
    <n v="36070"/>
    <s v="SABIO-NEIBART, STEPHEN"/>
    <s v="SSABION"/>
    <s v="36070"/>
    <s v="Not-in-TPMS"/>
    <s v="Not-in-TPMS"/>
    <s v="New Rental"/>
    <s v="SAFELITE AUTOGLASS, 2400 FARMERS DR, P.O. BOX 182827, COLUMBUS OH 43235"/>
    <s v="NO HEAT "/>
    <s v="Repair van"/>
    <s v="Yes"/>
    <m/>
    <x v="1"/>
    <s v="Yes"/>
    <x v="0"/>
    <e v="#N/A"/>
    <s v="Not Open On 12.11"/>
    <x v="1"/>
    <x v="0"/>
    <s v="Not Open On 12.11"/>
    <s v="EitherNewHire or Termed"/>
    <m/>
  </r>
  <r>
    <x v="97"/>
    <n v="61140"/>
    <s v="MARTINEZ, VICTOR"/>
    <s v="VMART45"/>
    <s v="61140"/>
    <n v="4808750325"/>
    <s v="061140"/>
    <d v="2026-01-22T00:00:00"/>
    <s v="AAMCO TOTAL CAR CARE, 868 S COUNTRY CLUB DR, MESA AZ 85210"/>
    <s v="TRANMISSION ISSUE"/>
    <s v="Repair van"/>
    <s v="Yes"/>
    <m/>
    <x v="1"/>
    <s v="Yes"/>
    <x v="23"/>
    <s v="Carol &amp; Tasha"/>
    <s v="Not Open On 12.11"/>
    <x v="0"/>
    <x v="1"/>
    <s v="Not Open On 12.11"/>
    <d v="2012-10-22T00:00:00"/>
    <m/>
  </r>
  <r>
    <x v="97"/>
    <n v="37385"/>
    <s v="SILVA, MARCO"/>
    <s v="MSILVA2"/>
    <s v="37385"/>
    <n v="9562156434"/>
    <s v="037385"/>
    <s v="New Rental"/>
    <s v="PEP BOYS 2321 W EXPRESSWAY 83 HARLINGEN TX 78552"/>
    <s v="ENGINE LIGHT AND ROUGH IDLE"/>
    <s v="Repair van"/>
    <s v="Yes"/>
    <m/>
    <x v="1"/>
    <s v="Yes"/>
    <x v="2"/>
    <s v="Carol &amp; Tasha"/>
    <s v="Not Open On 12.11"/>
    <x v="1"/>
    <x v="1"/>
    <s v="Not Open On 12.11"/>
    <d v="2021-03-22T00:00:00"/>
    <m/>
  </r>
  <r>
    <x v="97"/>
    <n v="37344"/>
    <s v="LANGSTON, SADE"/>
    <s v="SLANGST"/>
    <s v="37344"/>
    <n v="7737900839"/>
    <s v="037344"/>
    <s v="New Rental"/>
    <s v="PEP BOYS # 6667, 1314 W GRAND AVE, CHICAGO IL 60642"/>
    <s v="CEL ON AND MAKING NOISE"/>
    <s v="Repair van"/>
    <s v="Yes"/>
    <m/>
    <x v="1"/>
    <s v="Yes"/>
    <x v="1"/>
    <s v="Monica, Cheryl &amp; Machell"/>
    <s v="Not Open On 12.11"/>
    <x v="1"/>
    <x v="1"/>
    <s v="Not Open On 12.11"/>
    <d v="2023-10-01T00:00:00"/>
    <m/>
  </r>
  <r>
    <x v="97"/>
    <n v="21503"/>
    <s v="SANTANA MORA"/>
    <s v="HSANTAN"/>
    <s v="21503"/>
    <n v="2098893073"/>
    <s v="021503"/>
    <s v="New Rental"/>
    <s v="Pep Boys 2500 Arden Way, Unit 100, Sacramento, CA 95825, USA"/>
    <s v="CEL ON , VEHICLE NOT ACCELERATING OVER 20 MPH"/>
    <s v="Repair van"/>
    <s v="Yes"/>
    <m/>
    <x v="1"/>
    <s v="Yes"/>
    <x v="10"/>
    <s v="Carol &amp; Tasha"/>
    <s v="Not Open On 12.11"/>
    <x v="1"/>
    <x v="1"/>
    <s v="Not Open On 12.11"/>
    <d v="2025-11-02T00:00:00"/>
    <m/>
  </r>
  <r>
    <x v="97"/>
    <n v="36488"/>
    <s v="ROELKE, MATTHEW"/>
    <s v="MROELKE"/>
    <s v="36488"/>
    <n v="8508241426"/>
    <s v="036488"/>
    <d v="2026-01-20T00:00:00"/>
    <s v="ARKANSAS AUTOMOTIVE &amp; TRUCK MA, 129 SHADY GROVE RD, HOT SPRINGS NATIONAL AR 71901"/>
    <s v="LOF, ALIGN, POSSIBLY FRONT SHOCK AND WHEEL BEARINGS"/>
    <s v="Repair van"/>
    <s v="Yes"/>
    <m/>
    <x v="1"/>
    <s v="Yes"/>
    <x v="7"/>
    <s v="Monica, Cheryl &amp; Machell"/>
    <s v="Not Open On 12.11"/>
    <x v="0"/>
    <x v="1"/>
    <s v="Not Open On 12.11"/>
    <d v="2023-07-16T00:00:00"/>
    <m/>
  </r>
  <r>
    <x v="97"/>
    <n v="47270"/>
    <s v="GREEN, WILLA"/>
    <s v="WGREEN4"/>
    <s v="47270"/>
    <n v="5054479428"/>
    <s v="047270"/>
    <s v="New Rental"/>
    <m/>
    <s v=". THE ALTERNATOR IS NOISY &amp; THE CHECK ENGINE LIGHT"/>
    <s v="Repair van"/>
    <s v="Yes"/>
    <m/>
    <x v="1"/>
    <s v="Yes"/>
    <x v="23"/>
    <s v="Carol &amp; Tasha"/>
    <s v="Not Open On 12.11"/>
    <x v="1"/>
    <x v="1"/>
    <s v="Not Open On 12.11"/>
    <d v="2011-05-16T00:00:00"/>
    <m/>
  </r>
  <r>
    <x v="97"/>
    <n v="46218"/>
    <s v="GAMEZ, ALDO"/>
    <s v="AGAME05"/>
    <s v="46218"/>
    <n v="9562930202"/>
    <s v="046218"/>
    <s v="New Rental"/>
    <s v="PEP BOYS, 2336 BOCA CHICA BLVD, BROWNSVILLE TX 78521"/>
    <s v="CLD. MIL ON AND WILL NOT GO OVER 10 MPH"/>
    <s v="Repair van"/>
    <s v="Yes"/>
    <m/>
    <x v="1"/>
    <s v="Yes"/>
    <x v="2"/>
    <s v="Carol &amp; Tasha"/>
    <d v="2025-11-21T00:00:00"/>
    <x v="1"/>
    <x v="1"/>
    <s v="ALDO GAMEZ"/>
    <d v="2005-05-09T00:00:00"/>
    <m/>
  </r>
  <r>
    <x v="97"/>
    <n v="46407"/>
    <s v="WILLIAMS, KALEB"/>
    <s v="KWILLI0"/>
    <s v="46407"/>
    <s v="Not-in-TPMS"/>
    <s v="Not-in-TPMS"/>
    <s v="New Rental"/>
    <s v="PEP BOYS PB6681UA 6077 PROMENADE SHOPS BLVD, NOBLESVILLE IN 46062"/>
    <s v="HEADLIGHT ISSUE, HEAT ISSUE"/>
    <s v="Repair van"/>
    <s v="Yes"/>
    <m/>
    <x v="1"/>
    <s v="Yes"/>
    <x v="0"/>
    <e v="#N/A"/>
    <s v="Not Open On 12.11"/>
    <x v="1"/>
    <x v="1"/>
    <s v="Not Open On 12.11"/>
    <d v="2025-02-02T00:00:00"/>
    <m/>
  </r>
  <r>
    <x v="97"/>
    <n v="36590"/>
    <s v="MCCLINTON, DANDRELL"/>
    <s v="DMCCLIN"/>
    <s v="36590"/>
    <n v="2699241119"/>
    <s v="036590"/>
    <d v="2026-01-20T00:00:00"/>
    <s v="LEVALLEY CAD-GMC-BUICK-PONT, 2130 S M-139, BENTON HARBOR MI 49022"/>
    <s v="WEATHER STRIP ON DRVR DOOR NOT SEALING -- DOOR DROPPING DOW WHEN OPENED CHECK HINGES"/>
    <s v="Repair Van"/>
    <s v="Yes"/>
    <m/>
    <x v="1"/>
    <s v="Yes"/>
    <x v="18"/>
    <s v="Monica, Cheryl &amp; Machell"/>
    <s v="Not Open On 12.11"/>
    <x v="0"/>
    <x v="1"/>
    <s v="Not Open On 12.11"/>
    <d v="2025-05-11T00:00:00"/>
    <m/>
  </r>
  <r>
    <x v="97"/>
    <n v="46531"/>
    <s v="MCCABE, JOHN"/>
    <s v="JMCCABE"/>
    <s v="46531"/>
    <n v="3304151334"/>
    <s v="046531"/>
    <s v="New Rental"/>
    <m/>
    <s v="OIL LEAKE, NOISE ISSUE,TRANSMISSION ISSUE,LIGHT ISSUE"/>
    <s v="Repair Van"/>
    <s v="Yes"/>
    <m/>
    <x v="1"/>
    <s v="Yes"/>
    <x v="4"/>
    <s v="Rob &amp; Andrea"/>
    <d v="2025-12-05T00:00:00"/>
    <x v="1"/>
    <x v="1"/>
    <s v="JOHN MCCABE"/>
    <d v="2025-11-16T00:00:00"/>
    <m/>
  </r>
  <r>
    <x v="97"/>
    <n v="36422"/>
    <s v="GONZALEZ, JANCARLOS"/>
    <s v="JGONZA5"/>
    <s v="36422"/>
    <n v="2038874031"/>
    <s v="036422"/>
    <s v="New Rental"/>
    <s v="PEP BOYS, 699 WOLCOTT ST, WATERBURY CT 06705"/>
    <s v="DRIVABILITY ISSUE,OVERHEATING, CK ENGINE LIGHT, NO HEAT"/>
    <s v="Repair Van"/>
    <s v="Yes"/>
    <m/>
    <x v="1"/>
    <s v="Yes"/>
    <x v="22"/>
    <s v="Rob &amp; Andrea"/>
    <s v="Not Open On 12.11"/>
    <x v="1"/>
    <x v="1"/>
    <s v="Not Open On 12.11"/>
    <d v="2025-11-02T00:00:00"/>
    <m/>
  </r>
  <r>
    <x v="97"/>
    <n v="23289"/>
    <s v="PUENTES, JUAN"/>
    <s v="JPUENTE"/>
    <s v="23289"/>
    <s v="Not-in-TPMS"/>
    <s v="Not-in-TPMS"/>
    <s v="New Rental"/>
    <m/>
    <s v="NEW HIRE"/>
    <s v="Repair Van"/>
    <s v="Yes"/>
    <m/>
    <x v="1"/>
    <s v="Yes"/>
    <x v="0"/>
    <e v="#N/A"/>
    <s v="Not Open On 12.11"/>
    <x v="1"/>
    <x v="0"/>
    <s v="Not Open On 12.11"/>
    <s v="EitherNewHire or Termed"/>
    <m/>
  </r>
  <r>
    <x v="97"/>
    <n v="46174"/>
    <s v="HARDY-PARSELL, JEDENIAH"/>
    <s v="JHARDYP"/>
    <s v="46174"/>
    <s v="Not-in-TPMS"/>
    <s v="Not-in-TPMS"/>
    <d v="2026-01-23T00:00:00"/>
    <s v="WHITMORE'S WRECKER SVC INC, 600 GREENWOOD AVE, WAUKEGAN IL 60087"/>
    <s v="NO START ISSUE"/>
    <s v="Repair van"/>
    <s v="Yes"/>
    <m/>
    <x v="1"/>
    <s v="Yes"/>
    <x v="0"/>
    <e v="#N/A"/>
    <s v="Not Open On 12.11"/>
    <x v="0"/>
    <x v="0"/>
    <s v="Not Open On 12.11"/>
    <s v="EitherNewHire or Termed"/>
    <m/>
  </r>
  <r>
    <x v="97"/>
    <n v="36221"/>
    <s v="LEON VALLE, LUIS"/>
    <s v="LLEONVA"/>
    <s v="36221"/>
    <s v="Not-in-TPMS"/>
    <s v="Not-in-TPMS"/>
    <s v="New Rental"/>
    <m/>
    <s v="NEW HIRE"/>
    <s v="Repair van"/>
    <s v="Yes"/>
    <m/>
    <x v="1"/>
    <s v="Yes"/>
    <x v="0"/>
    <e v="#N/A"/>
    <s v="Not Open On 12.11"/>
    <x v="1"/>
    <x v="0"/>
    <s v="Not Open On 12.11"/>
    <s v="EitherNewHire or Termed"/>
    <m/>
  </r>
  <r>
    <x v="97"/>
    <n v="71003"/>
    <s v="KADARIYA, AMBER"/>
    <s v="AKADARI"/>
    <s v="71003"/>
    <n v="4125400829"/>
    <s v="071003"/>
    <s v="New Rental"/>
    <m/>
    <s v="ACCIDENT"/>
    <s v="Repair van"/>
    <s v="Yes"/>
    <m/>
    <x v="1"/>
    <s v="Yes"/>
    <x v="11"/>
    <s v="Monica, Cheryl &amp; Machell"/>
    <s v="Not Open On 12.11"/>
    <x v="1"/>
    <x v="1"/>
    <s v="Not Open On 12.11"/>
    <d v="2025-10-05T00:00:00"/>
    <m/>
  </r>
  <r>
    <x v="97"/>
    <n v="46257"/>
    <s v="ARANGO, LUIS"/>
    <s v="LARANGO"/>
    <s v="46257"/>
    <n v="2547073244"/>
    <s v="033005"/>
    <d v="2026-01-21T00:00:00"/>
    <s v="ZEBRA CAR CARE, 107 S THIRD ST, GRANDVIEW TX 76050"/>
    <s v="CEL ON "/>
    <s v="Repair van"/>
    <s v="Yes"/>
    <m/>
    <x v="1"/>
    <s v="Yes"/>
    <x v="15"/>
    <s v="Carol &amp; Tasha"/>
    <s v="Not Open On 12.11"/>
    <x v="0"/>
    <x v="1"/>
    <s v="Not Open On 12.11"/>
    <d v="2020-07-22T00:00:00"/>
    <m/>
  </r>
  <r>
    <x v="97"/>
    <n v="36699"/>
    <s v="DUNCAN SR, CASEY"/>
    <s v="CDUNCA0"/>
    <s v="36699"/>
    <s v="Not-in-TPMS"/>
    <s v="Not-in-TPMS"/>
    <s v="New Rental"/>
    <m/>
    <s v="NEW HIRE"/>
    <s v="Repair van"/>
    <s v="Yes"/>
    <m/>
    <x v="1"/>
    <s v="Yes"/>
    <x v="0"/>
    <e v="#N/A"/>
    <s v="Not Open On 12.11"/>
    <x v="1"/>
    <x v="0"/>
    <s v="Not Open On 12.11"/>
    <s v="EitherNewHire or Termed"/>
    <m/>
  </r>
  <r>
    <x v="97"/>
    <n v="46976"/>
    <s v="DOHERTY, THOMAS"/>
    <s v="TDOHERT"/>
    <s v="46976"/>
    <n v="3012227835"/>
    <s v="046976"/>
    <d v="2026-01-27T00:00:00"/>
    <s v="PEP BOYS, 1804 UNIVERSITY BLVD, W HYATTSVILLE MD 20787"/>
    <s v="OIL LEAKING "/>
    <s v="Repair van"/>
    <s v="Yes"/>
    <m/>
    <x v="1"/>
    <s v="Yes"/>
    <x v="5"/>
    <s v="Monica, Cheryl &amp; Machell"/>
    <d v="2025-09-15T00:00:00"/>
    <x v="0"/>
    <x v="1"/>
    <s v="THOMAS DOHERTY"/>
    <d v="2006-11-13T00:00:00"/>
    <m/>
  </r>
  <r>
    <x v="98"/>
    <n v="46888"/>
    <s v="HIGH, FRANK"/>
    <s v="FHIGH00"/>
    <s v="46888"/>
    <n v="6159553413"/>
    <s v="046888"/>
    <s v="New Rental"/>
    <s v="SAFELITE AUTOGLASS, 2400 FARMERS DR, P.O. BOX 182827, COLUMBUS OH 43235"/>
    <s v="VEH AT GENERAL TIRE FOR REPAIRS"/>
    <s v="Repair van"/>
    <s v="Yes"/>
    <m/>
    <x v="1"/>
    <s v="Yes"/>
    <x v="7"/>
    <s v="Monica, Cheryl &amp; Machell"/>
    <s v="Not Open On 12.11"/>
    <x v="1"/>
    <x v="1"/>
    <s v="Not Open On 12.11"/>
    <d v="2005-09-30T00:00:00"/>
    <m/>
  </r>
  <r>
    <x v="98"/>
    <n v="36191"/>
    <s v="BROOKER, BRYAN"/>
    <s v="BBROO40"/>
    <s v="36191"/>
    <n v="7248823319"/>
    <s v="036191"/>
    <s v="New Rental"/>
    <s v=" PEP BOYS, 3475 WILLIAM PENN HWY, PITTSBURG, PA 15235"/>
    <s v="OIL PRESSURE ISSUES"/>
    <s v="Repair van"/>
    <s v="Yes"/>
    <m/>
    <x v="1"/>
    <s v="Yes"/>
    <x v="11"/>
    <s v="Monica, Cheryl &amp; Machell"/>
    <s v="Not Open On 12.11"/>
    <x v="1"/>
    <x v="1"/>
    <s v="Not Open On 12.11"/>
    <d v="2006-10-16T00:00:00"/>
    <m/>
  </r>
  <r>
    <x v="98"/>
    <n v="37080"/>
    <s v="GRAMSKY, ROBERT"/>
    <s v="RGRAMSK"/>
    <s v="37080"/>
    <n v="7246989848"/>
    <s v="037080"/>
    <s v="New Rental"/>
    <s v="G.O.CRIVELLI AUTOMOTIVE INC, 3223 WILMINGTON RD, NEW CASTLE PA 16105"/>
    <s v="HEAT ISSUE"/>
    <s v="Repair van"/>
    <s v="Yes"/>
    <m/>
    <x v="1"/>
    <s v="Yes"/>
    <x v="4"/>
    <s v="Rob &amp; Andrea"/>
    <s v="Not Open On 12.11"/>
    <x v="1"/>
    <x v="1"/>
    <s v="Not Open On 12.11"/>
    <d v="1994-02-10T00:00:00"/>
    <m/>
  </r>
  <r>
    <x v="98"/>
    <n v="6568"/>
    <s v="FLETCHER, CORTEZ"/>
    <s v="CFLETC1"/>
    <s v="6568"/>
    <n v="2148920567"/>
    <s v="006568"/>
    <s v="New Rental"/>
    <s v="PEP BOYS 2330 HIGHWAY 31 SOUTH DECATUR AL 35601"/>
    <s v="NO START ISSUE"/>
    <s v="Repair van"/>
    <s v="Yes"/>
    <m/>
    <x v="1"/>
    <s v="Yes"/>
    <x v="6"/>
    <s v="Rob &amp; Andrea"/>
    <d v="2025-12-01T00:00:00"/>
    <x v="1"/>
    <x v="1"/>
    <s v="CORTEZ FLETCHER"/>
    <d v="1992-07-27T00:00:00"/>
    <m/>
  </r>
  <r>
    <x v="98"/>
    <n v="36517"/>
    <s v="LARA, RICARDO"/>
    <s v="RLARA"/>
    <s v="36517"/>
    <n v="6787088702"/>
    <s v="036517"/>
    <s v="New Rental"/>
    <s v="PEP BOYS(ADDRESS IS NOT MENTIONED IN HOLMON)"/>
    <s v="HEAT ISSUE"/>
    <s v="Repair van"/>
    <s v="Yes"/>
    <m/>
    <x v="1"/>
    <s v="Yes"/>
    <x v="6"/>
    <s v="Rob &amp; Andrea"/>
    <s v="Not Open On 12.11"/>
    <x v="1"/>
    <x v="1"/>
    <s v="Not Open On 12.11"/>
    <d v="2023-12-17T00:00:00"/>
    <m/>
  </r>
  <r>
    <x v="98"/>
    <n v="22042"/>
    <s v="SIMANOVSKY, ALEXANDER"/>
    <s v="ASIMANO"/>
    <s v="22042"/>
    <n v="9899062145"/>
    <s v="022042"/>
    <s v="New Rental"/>
    <s v="1115 SOUTH SAGINAW ROAD MIDLAND,MICHIGAN,US 48640"/>
    <s v="BATTERY ISSUE"/>
    <s v="Repair van"/>
    <s v="Yes"/>
    <m/>
    <x v="1"/>
    <s v="Yes"/>
    <x v="18"/>
    <s v="Monica, Cheryl &amp; Machell"/>
    <s v="Not Open On 12.11"/>
    <x v="1"/>
    <x v="1"/>
    <s v="Not Open On 12.11"/>
    <d v="2025-07-06T00:00:00"/>
    <m/>
  </r>
  <r>
    <x v="98"/>
    <n v="61198"/>
    <s v="DOUGLAS, QUENTON"/>
    <s v="QDOUGLA"/>
    <s v="61198"/>
    <s v="Not-in-TPMS"/>
    <s v="Not-in-TPMS"/>
    <s v="New Rental"/>
    <m/>
    <s v="NEW HIRE"/>
    <m/>
    <m/>
    <m/>
    <x v="1"/>
    <s v="Yes"/>
    <x v="0"/>
    <e v="#N/A"/>
    <s v="Not Open On 12.11"/>
    <x v="1"/>
    <x v="0"/>
    <s v="Not Open On 12.11"/>
    <s v="EitherNewHire or Termed"/>
    <m/>
  </r>
  <r>
    <x v="98"/>
    <n v="61563"/>
    <s v="WATT, RICHARD"/>
    <s v="RWATT1"/>
    <s v="61563"/>
    <n v="7547150331"/>
    <s v="061563"/>
    <s v="New Rental"/>
    <s v="7305 W COMMERCIAL BLVD TAMARAC FL 33319"/>
    <s v="Leaking coolant al over"/>
    <s v="Repair van"/>
    <s v="Yes"/>
    <m/>
    <x v="1"/>
    <s v="Yes"/>
    <x v="9"/>
    <s v="Rob &amp; Andrea"/>
    <s v="Not Open On 12.11"/>
    <x v="1"/>
    <x v="1"/>
    <s v="Not Open On 12.11"/>
    <d v="1986-05-05T00:00:00"/>
    <m/>
  </r>
  <r>
    <x v="98"/>
    <n v="61828"/>
    <s v="VILLANUEVA, PABLO"/>
    <s v="PVILLA0"/>
    <s v="61828"/>
    <n v="5592025147"/>
    <s v="061828"/>
    <s v="New Rental"/>
    <s v="PEP BOYS, 693 W SHAW AVE, CLOVIS CA 93612"/>
    <s v="COOLANT RESERVOIR TANK CRACKED AND LEAKING COOLANT"/>
    <s v="Repair van"/>
    <s v="Yes"/>
    <m/>
    <x v="1"/>
    <s v="Yes"/>
    <x v="14"/>
    <s v="Carol &amp; Tasha"/>
    <s v="Not Open On 12.11"/>
    <x v="1"/>
    <x v="1"/>
    <s v="Not Open On 12.11"/>
    <d v="2021-05-20T00:00:00"/>
    <m/>
  </r>
  <r>
    <x v="98"/>
    <n v="46957"/>
    <s v="BRAVAR, ALEX"/>
    <s v="ABRAVAR"/>
    <s v="46957"/>
    <n v="7574043471"/>
    <s v="046957"/>
    <d v="2026-01-23T00:00:00"/>
    <s v="PEP BOYS, 1230 N MILITARY HWY, NORFOLK VA 23502"/>
    <s v="VEHICLE ENGINE LIGHT IS ON, TAIL PIPE IS HANGING ON WITH BUNGIE CORD, STEERING WHEEL IS SHAKING HARD RANDOMLY."/>
    <s v="Repair Van"/>
    <s v="Yes"/>
    <m/>
    <x v="1"/>
    <s v="Yes"/>
    <x v="13"/>
    <s v="Rob &amp; Andrea"/>
    <d v="2025-12-01T00:00:00"/>
    <x v="0"/>
    <x v="1"/>
    <s v="ALEX BRAVAR"/>
    <d v="2021-02-23T00:00:00"/>
    <m/>
  </r>
  <r>
    <x v="98"/>
    <n v="23944"/>
    <s v="PERTTUNEN, ANDREW"/>
    <s v="APERTTU"/>
    <s v="23944"/>
    <s v="Not-in-TPMS"/>
    <s v="Not-in-TPMS"/>
    <s v="New Rental"/>
    <s v="MIDAS #2924, 1225 BROADWAY AVE N, ROCHESTER MN 55906"/>
    <s v="LIGHT ISSUE"/>
    <s v="Repair Van"/>
    <s v="Yes"/>
    <m/>
    <x v="1"/>
    <s v="Yes"/>
    <x v="0"/>
    <e v="#N/A"/>
    <s v="Not Open On 12.11"/>
    <x v="1"/>
    <x v="0"/>
    <s v="Not Open On 12.11"/>
    <s v="EitherNewHire or Termed"/>
    <m/>
  </r>
  <r>
    <x v="98"/>
    <n v="36605"/>
    <s v="MUDGETT, JOSHUA"/>
    <s v="JMUDGET"/>
    <s v="36605"/>
    <n v="7156062268"/>
    <s v="036605"/>
    <d v="2025-12-26T00:00:00"/>
    <s v="OTTOW TOWING, 1231 E WALL ST, EAGLE RIVER WI 54521"/>
    <m/>
    <m/>
    <m/>
    <m/>
    <x v="1"/>
    <s v="Yes"/>
    <x v="1"/>
    <s v="Monica, Cheryl &amp; Machell"/>
    <s v="Not Open On 12.11"/>
    <x v="0"/>
    <x v="1"/>
    <s v="Not Open On 12.11"/>
    <d v="2023-03-16T00:00:00"/>
    <m/>
  </r>
  <r>
    <x v="98"/>
    <n v="46625"/>
    <s v="VARGAS, JOSHUA"/>
    <s v="JVARGA3"/>
    <s v="46625"/>
    <n v="4072324448"/>
    <s v="046625"/>
    <d v="2026-01-06T00:00:00"/>
    <s v="PEPBOYS STANFORD FL"/>
    <s v="NO START ISSUE"/>
    <s v="Repair Van"/>
    <s v="Yes"/>
    <m/>
    <x v="1"/>
    <s v="Yes"/>
    <x v="9"/>
    <s v="Rob &amp; Andrea"/>
    <d v="2025-12-10T00:00:00"/>
    <x v="0"/>
    <x v="1"/>
    <s v="JOSHUA VARGAS"/>
    <d v="2021-08-26T00:00:00"/>
    <m/>
  </r>
  <r>
    <x v="98"/>
    <n v="23621"/>
    <m/>
    <m/>
    <s v="23621"/>
    <s v="Not-in-TPMS"/>
    <s v="Not-in-TPMS"/>
    <m/>
    <m/>
    <m/>
    <m/>
    <m/>
    <m/>
    <x v="1"/>
    <s v="Yes"/>
    <x v="0"/>
    <e v="#N/A"/>
    <s v="Not Open On 12.11"/>
    <x v="0"/>
    <x v="0"/>
    <s v="Not Open On 12.11"/>
    <s v="EitherNewHire or Termed"/>
    <m/>
  </r>
  <r>
    <x v="98"/>
    <n v="61307"/>
    <m/>
    <m/>
    <s v="61307"/>
    <s v="Not-in-TPMS"/>
    <s v="Not-in-TPMS"/>
    <m/>
    <m/>
    <m/>
    <m/>
    <m/>
    <m/>
    <x v="1"/>
    <s v="Yes"/>
    <x v="0"/>
    <e v="#N/A"/>
    <s v="Not Open On 12.11"/>
    <x v="0"/>
    <x v="0"/>
    <s v="Not Open On 12.11"/>
    <s v="EitherNewHire or Termed"/>
    <m/>
  </r>
  <r>
    <x v="98"/>
    <n v="46120"/>
    <m/>
    <m/>
    <s v="46120"/>
    <s v="Not-in-TPMS"/>
    <s v="Not-in-TPMS"/>
    <m/>
    <m/>
    <m/>
    <m/>
    <m/>
    <m/>
    <x v="1"/>
    <s v="Yes"/>
    <x v="0"/>
    <e v="#N/A"/>
    <s v="Not Open On 12.11"/>
    <x v="0"/>
    <x v="0"/>
    <s v="Not Open On 12.11"/>
    <s v="EitherNewHire or Termed"/>
    <m/>
  </r>
  <r>
    <x v="98"/>
    <n v="47291"/>
    <m/>
    <m/>
    <s v="47291"/>
    <s v="Not-in-TPMS"/>
    <s v="Not-in-TPMS"/>
    <m/>
    <m/>
    <m/>
    <m/>
    <m/>
    <m/>
    <x v="1"/>
    <s v="Yes"/>
    <x v="0"/>
    <e v="#N/A"/>
    <s v="Not Open On 12.11"/>
    <x v="0"/>
    <x v="0"/>
    <s v="Not Open On 12.11"/>
    <s v="EitherNewHire or Termed"/>
    <m/>
  </r>
  <r>
    <x v="98"/>
    <n v="46987"/>
    <m/>
    <m/>
    <s v="46987"/>
    <s v="Not-in-TPMS"/>
    <s v="Not-in-TPMS"/>
    <m/>
    <m/>
    <m/>
    <m/>
    <m/>
    <m/>
    <x v="1"/>
    <s v="Yes"/>
    <x v="0"/>
    <e v="#N/A"/>
    <s v="Not Open On 12.11"/>
    <x v="0"/>
    <x v="0"/>
    <s v="Not Open On 12.11"/>
    <s v="EitherNewHire or Termed"/>
    <m/>
  </r>
  <r>
    <x v="98"/>
    <m/>
    <m/>
    <m/>
    <s v=""/>
    <s v="Not-in-TPMS"/>
    <s v="Not-in-TPMS"/>
    <m/>
    <m/>
    <m/>
    <m/>
    <m/>
    <m/>
    <x v="1"/>
    <s v="Yes"/>
    <x v="0"/>
    <e v="#N/A"/>
    <s v="Not Open On 12.11"/>
    <x v="0"/>
    <x v="0"/>
    <s v="Not Open On 12.11"/>
    <s v="EitherNewHire or Termed"/>
    <m/>
  </r>
  <r>
    <x v="99"/>
    <n v="61166"/>
    <s v="BURKHAM, MARCUS"/>
    <s v="MBURKHA"/>
    <s v="61166"/>
    <n v="4698531063"/>
    <s v="033002"/>
    <s v="New Rental"/>
    <s v="PEP BOYS, 1212 N COLLINS ST, ARLINGTON TX 76011"/>
    <s v="CEL is On"/>
    <s v="Repair Van"/>
    <s v="Yes"/>
    <m/>
    <x v="1"/>
    <s v="Yes"/>
    <x v="15"/>
    <s v="Carol &amp; Tasha"/>
    <s v="Not Open On 12.11"/>
    <x v="1"/>
    <x v="1"/>
    <s v="Not Open On 12.11"/>
    <d v="1996-02-07T00:00:00"/>
    <m/>
  </r>
  <r>
    <x v="99"/>
    <n v="21207"/>
    <s v="CARNAHAN, TYLER"/>
    <s v="TCARNAH"/>
    <s v="21207"/>
    <n v="8136480860"/>
    <s v="021207"/>
    <s v="New Rental"/>
    <s v="PEP BOYS, 1747 W BRANDON BLVD, BRANDON FL 33511"/>
    <s v="HEADLIGHT NOT WORKING, AND SOMETIME HARD TO START, AND SHAKES WHEN STARTING UP"/>
    <s v="Repair Van"/>
    <s v="Yes"/>
    <m/>
    <x v="1"/>
    <s v="Yes"/>
    <x v="9"/>
    <s v="Rob &amp; Andrea"/>
    <d v="2025-07-23T00:00:00"/>
    <x v="1"/>
    <x v="1"/>
    <s v="TYLER CARNAHAN"/>
    <d v="2025-08-24T00:00:00"/>
    <m/>
  </r>
  <r>
    <x v="99"/>
    <n v="46200"/>
    <s v="GIVENS III, DANIEL"/>
    <s v="DGIVEN0"/>
    <s v="46200"/>
    <s v="Not-in-TPMS"/>
    <s v="Not-in-TPMS"/>
    <s v="New Rental"/>
    <m/>
    <s v="New Hire"/>
    <s v="Repair Van"/>
    <s v="Yes"/>
    <m/>
    <x v="1"/>
    <s v="Yes"/>
    <x v="0"/>
    <e v="#N/A"/>
    <s v="Not Open On 12.11"/>
    <x v="1"/>
    <x v="0"/>
    <s v="Not Open On 12.11"/>
    <s v="EitherNewHire or Termed"/>
    <m/>
  </r>
  <r>
    <x v="99"/>
    <n v="46708"/>
    <s v="ROWLS, JAYSHAWN"/>
    <s v="JROWLS"/>
    <s v="46708"/>
    <n v="2569623009"/>
    <s v="046708"/>
    <s v="New Rental"/>
    <m/>
    <s v="New Hire"/>
    <s v="Repair Van"/>
    <s v="Yes"/>
    <m/>
    <x v="1"/>
    <s v="Yes"/>
    <x v="6"/>
    <s v="Rob &amp; Andrea"/>
    <d v="2025-11-04T00:00:00"/>
    <x v="1"/>
    <x v="1"/>
    <s v="JAYSHAWN ROWLS"/>
    <d v="2025-10-12T00:00:00"/>
    <m/>
  </r>
  <r>
    <x v="99"/>
    <n v="46226"/>
    <s v="RISEKHIL, MOHAMMAD"/>
    <s v="MRISEKH"/>
    <s v="46226"/>
    <n v="5129988368"/>
    <s v="046226"/>
    <s v="New Rental"/>
    <s v="PEP BOYS, 11928 RESEARCH BLVD, AUSTIN TX 78759"/>
    <s v="VEHICLE IS BROKEN DOWN"/>
    <s v="Repair Van"/>
    <s v="Yes"/>
    <m/>
    <x v="1"/>
    <s v="Yes"/>
    <x v="2"/>
    <s v="Carol &amp; Tasha"/>
    <s v="Not Open On 12.11"/>
    <x v="1"/>
    <x v="1"/>
    <s v="Not Open On 12.11"/>
    <d v="2021-03-17T00:00:00"/>
    <m/>
  </r>
  <r>
    <x v="99"/>
    <n v="61560"/>
    <s v="MARTIN PEREZ, ROBERSY"/>
    <s v="RMART16"/>
    <s v="61560"/>
    <n v="5613328437"/>
    <s v="061560"/>
    <s v="New Rental"/>
    <m/>
    <m/>
    <m/>
    <m/>
    <m/>
    <x v="1"/>
    <s v="Yes"/>
    <x v="9"/>
    <s v="Rob &amp; Andrea"/>
    <s v="Not Open On 12.11"/>
    <x v="1"/>
    <x v="1"/>
    <s v="Not Open On 12.11"/>
    <d v="2016-05-09T00:00:00"/>
    <m/>
  </r>
  <r>
    <x v="99"/>
    <n v="36590"/>
    <s v="MCCLINTON, DANDRELL"/>
    <s v="DMCCLIN"/>
    <s v="36590"/>
    <n v="2699241119"/>
    <s v="036590"/>
    <s v="New Rental"/>
    <m/>
    <m/>
    <s v="Repair Van"/>
    <s v="Yes"/>
    <m/>
    <x v="1"/>
    <s v="Yes"/>
    <x v="18"/>
    <s v="Monica, Cheryl &amp; Machell"/>
    <s v="Not Open On 12.11"/>
    <x v="1"/>
    <x v="1"/>
    <s v="Not Open On 12.11"/>
    <d v="2025-05-11T00:00:00"/>
    <m/>
  </r>
  <r>
    <x v="99"/>
    <n v="22258"/>
    <s v="MADDEN, CHRISTOPHER"/>
    <s v="CMADDEN"/>
    <s v="22258"/>
    <s v="Not-in-TPMS"/>
    <s v="Not-in-TPMS"/>
    <s v="New Rental"/>
    <m/>
    <s v="New Hire"/>
    <s v="Repair Van"/>
    <s v="Yes"/>
    <m/>
    <x v="1"/>
    <s v="Yes"/>
    <x v="0"/>
    <e v="#N/A"/>
    <s v="Not Open On 12.11"/>
    <x v="1"/>
    <x v="0"/>
    <s v="Not Open On 12.11"/>
    <s v="EitherNewHire or Termed"/>
    <m/>
  </r>
  <r>
    <x v="99"/>
    <n v="24118"/>
    <s v="ALVAREZ, VICTOR"/>
    <s v="VALVAR2"/>
    <s v="24118"/>
    <s v="Not-in-TPMS"/>
    <s v="Not-in-TPMS"/>
    <s v="New Rental"/>
    <s v="PEP BOYS, 7469 PARK MEADOWS DR, LONE TREE CO 80124"/>
    <s v="BACK DOOR KEYS DO NOT WORK"/>
    <s v="Repair Van"/>
    <s v="Yes"/>
    <m/>
    <x v="1"/>
    <s v="Yes"/>
    <x v="0"/>
    <e v="#N/A"/>
    <s v="Not Open On 12.11"/>
    <x v="1"/>
    <x v="0"/>
    <s v="Not Open On 12.11"/>
    <s v="EitherNewHire or Termed"/>
    <m/>
  </r>
  <r>
    <x v="99"/>
    <n v="61651"/>
    <s v="FLORES, BYRON"/>
    <s v="BFLORE2"/>
    <s v="61651"/>
    <n v="2254494318"/>
    <s v="061651"/>
    <s v="New Rental"/>
    <s v="PEP BOYS, 9704 AIRLINE HWY, BATON ROUGE LA 70816"/>
    <s v="LOST ALL COOLANT"/>
    <s v="Repair Van"/>
    <s v="Yes"/>
    <m/>
    <x v="1"/>
    <s v="Yes"/>
    <x v="7"/>
    <s v="Monica, Cheryl &amp; Machell"/>
    <s v="Not Open On 12.11"/>
    <x v="1"/>
    <x v="1"/>
    <s v="Not Open On 12.11"/>
    <d v="2014-08-04T00:00:00"/>
    <m/>
  </r>
  <r>
    <x v="99"/>
    <n v="47086"/>
    <s v="FUCHS, CONRAD"/>
    <s v="CFUCHS"/>
    <s v="47086"/>
    <n v="5857380613"/>
    <s v="047086"/>
    <s v="New Rental"/>
    <s v="1375 MARKETPLACE DR, ROCHESTER, NY 14623"/>
    <s v="NO START"/>
    <s v="Repair Van"/>
    <s v="Yes"/>
    <m/>
    <x v="1"/>
    <s v="Yes"/>
    <x v="22"/>
    <s v="Rob &amp; Andrea"/>
    <s v="Not Open On 12.11"/>
    <x v="1"/>
    <x v="1"/>
    <s v="Not Open On 12.11"/>
    <d v="2015-09-14T00:00:00"/>
    <m/>
  </r>
  <r>
    <x v="99"/>
    <n v="61064"/>
    <s v="FRYE, JOHNNY"/>
    <s v="JFRYE1"/>
    <s v="61064"/>
    <n v="7209571457"/>
    <s v="061064"/>
    <s v="New Rental"/>
    <s v="TECKSHOP, INC, 10650 IRMA DR #14, NORTHGLENN CO 80233"/>
    <s v="VEHICLE IS OVERHEATING AND RUNNING ROUGH"/>
    <s v="Repair Van"/>
    <s v="Yes"/>
    <m/>
    <x v="1"/>
    <s v="Yes"/>
    <x v="24"/>
    <s v="Carol &amp; Tasha"/>
    <s v="Not Open On 12.11"/>
    <x v="1"/>
    <x v="1"/>
    <s v="Not Open On 12.11"/>
    <d v="2000-03-16T00:00:00"/>
    <m/>
  </r>
  <r>
    <x v="99"/>
    <n v="46063"/>
    <s v="BRISTOW, RYAN"/>
    <s v="RBRISTO"/>
    <s v="46063"/>
    <n v="9165590520"/>
    <s v="046063"/>
    <s v="New Rental"/>
    <s v="PEP BOYS, 5895 47TH AVE, SACRAMENTO CA 95823"/>
    <s v="VEHICLE DIES WHEN TRYING TO ACCELERATING"/>
    <s v="Repair Van"/>
    <s v="Yes"/>
    <m/>
    <x v="1"/>
    <s v="Yes"/>
    <x v="10"/>
    <s v="Carol &amp; Tasha"/>
    <s v="Not Open On 12.11"/>
    <x v="1"/>
    <x v="1"/>
    <s v="Not Open On 12.11"/>
    <d v="2025-11-16T00:00:00"/>
    <m/>
  </r>
  <r>
    <x v="99"/>
    <n v="6568"/>
    <s v="FLETCHER, CORTEZ"/>
    <s v="CFLETC1"/>
    <s v="6568"/>
    <n v="2148920567"/>
    <s v="006568"/>
    <d v="2026-01-30T00:00:00"/>
    <s v="PEP BOYS, 3305 S MEMORIAL PKWY, HUNTSVILLE, AL 35801"/>
    <s v="CHAIN ISSUES"/>
    <s v="Repair Van"/>
    <s v="Yes"/>
    <m/>
    <x v="1"/>
    <s v="Yes"/>
    <x v="6"/>
    <s v="Rob &amp; Andrea"/>
    <d v="2025-12-01T00:00:00"/>
    <x v="0"/>
    <x v="1"/>
    <s v="CORTEZ FLETCHER"/>
    <d v="1992-07-27T00:00:00"/>
    <m/>
  </r>
  <r>
    <x v="99"/>
    <n v="61095"/>
    <s v="OBERDIECK, WARREN"/>
    <s v="WOBERDI"/>
    <s v="61095"/>
    <n v="3143630075"/>
    <s v="061095"/>
    <d v="2026-01-30T00:00:00"/>
    <s v="DOBBS TIRE &amp; AUTO CENTERS INC, 1206 N BELT W, SWANSEA IL 62220"/>
    <s v="DOOR REPAIR"/>
    <s v="Repair Van"/>
    <s v="Yes"/>
    <m/>
    <x v="1"/>
    <s v="Yes"/>
    <x v="27"/>
    <s v="Monica, Cheryl &amp; Machell"/>
    <s v="Not Open On 12.11"/>
    <x v="0"/>
    <x v="1"/>
    <s v="Not Open On 12.11"/>
    <d v="1988-03-22T00:00:00"/>
    <m/>
  </r>
  <r>
    <x v="99"/>
    <n v="37241"/>
    <s v="JONES, MICHAEL"/>
    <s v="MJONE10"/>
    <s v="37241"/>
    <s v="Not-in-TPMS"/>
    <s v="Not-in-TPMS"/>
    <s v="New Rental"/>
    <s v="AAMCO TOTAL CAR CARE 5032 S WESTERN ST AMARILLO, TX, 79109"/>
    <s v="WONT START - CRANKS NO START"/>
    <s v="Repair Van"/>
    <s v="Yes"/>
    <m/>
    <x v="1"/>
    <s v="Yes"/>
    <x v="0"/>
    <e v="#N/A"/>
    <s v="Not Open On 12.11"/>
    <x v="1"/>
    <x v="0"/>
    <s v="Not Open On 12.11"/>
    <s v="EitherNewHire or Termed"/>
    <m/>
  </r>
  <r>
    <x v="99"/>
    <n v="46923"/>
    <s v="PERCLE, THOMAS"/>
    <s v="TPERCLE"/>
    <s v="46923"/>
    <n v="9853237708"/>
    <s v="046923"/>
    <s v="New Rental"/>
    <m/>
    <s v="MAKING LOUD AUDIBLE NOISES W/ ENGINE RUNNING / IT ALSO HAS BRAKE PEDAL ISSUES"/>
    <s v="Repair Van"/>
    <m/>
    <m/>
    <x v="1"/>
    <s v="Yes"/>
    <x v="7"/>
    <s v="Monica, Cheryl &amp; Machell"/>
    <s v="Not Open On 12.11"/>
    <x v="1"/>
    <x v="1"/>
    <s v="Not Open On 12.11"/>
    <d v="2018-04-04T00:00:00"/>
    <m/>
  </r>
  <r>
    <x v="99"/>
    <n v="23598"/>
    <s v="SHAUB, JAMES"/>
    <s v="JSHAUB0"/>
    <s v="23598"/>
    <n v="7179167608"/>
    <s v="023598"/>
    <d v="2025-12-22T00:00:00"/>
    <m/>
    <s v="HEATER IS NOT WORKING"/>
    <s v="Repair Van"/>
    <s v="Yes"/>
    <m/>
    <x v="1"/>
    <s v="Yes"/>
    <x v="11"/>
    <s v="Monica, Cheryl &amp; Machell"/>
    <s v="Not Open On 12.11"/>
    <x v="0"/>
    <x v="1"/>
    <s v="Not Open On 12.11"/>
    <d v="2011-02-09T00:00:00"/>
    <m/>
  </r>
  <r>
    <x v="99"/>
    <n v="46574"/>
    <s v="LACHANCE, SHAWN"/>
    <s v="SLACHAN"/>
    <s v="46574"/>
    <s v="Not-in-TPMS"/>
    <s v="Not-in-TPMS"/>
    <s v="New Rental"/>
    <s v="PEP BOYS, 3830 ELECTRIC ROAD, ROANOKE VA 24018"/>
    <s v=" SIDEVIEW MIRROR BROKE OFF"/>
    <s v="Repair Van"/>
    <s v="Yes"/>
    <m/>
    <x v="1"/>
    <s v="Yes"/>
    <x v="0"/>
    <e v="#N/A"/>
    <s v="Not Open On 12.11"/>
    <x v="1"/>
    <x v="0"/>
    <s v="Not Open On 12.11"/>
    <s v="EitherNewHire or Termed"/>
    <m/>
  </r>
  <r>
    <x v="99"/>
    <n v="61577"/>
    <s v="DELEKTA, RAYMOND"/>
    <s v="RDELEKT"/>
    <s v="61577"/>
    <n v="5015109055"/>
    <s v="061577"/>
    <s v="New Rental"/>
    <s v="MEINEKE 822, 20 BEAVER ST, MILFORD MA 01757"/>
    <s v=" TRANSMISSION CONCERN"/>
    <s v="Repair Van"/>
    <s v="Yes"/>
    <m/>
    <x v="1"/>
    <s v="Yes"/>
    <x v="22"/>
    <s v="Rob &amp; Andrea"/>
    <d v="2025-12-05T00:00:00"/>
    <x v="1"/>
    <x v="1"/>
    <s v="RAYMOND DELEKTA"/>
    <d v="2001-04-09T00:00:00"/>
    <m/>
  </r>
  <r>
    <x v="99"/>
    <n v="46445"/>
    <s v="NUNEZ JR, JOSE"/>
    <s v="JNUNEZ"/>
    <s v="46445"/>
    <n v="9098488012"/>
    <s v="046445"/>
    <s v="New Rental"/>
    <s v="505 E FOOTHILL BLVD RIALTO CA 92376"/>
    <s v="OIL LEAK ON THE UNIT"/>
    <s v="Repair Van"/>
    <s v="Yes"/>
    <m/>
    <x v="1"/>
    <s v="Yes"/>
    <x v="3"/>
    <s v="Carol &amp; Tasha"/>
    <s v="Not Open On 12.11"/>
    <x v="1"/>
    <x v="1"/>
    <s v="Not Open On 12.11"/>
    <d v="2022-07-21T00:00:00"/>
    <m/>
  </r>
  <r>
    <x v="99"/>
    <n v="22418"/>
    <s v="PEEPLES, DEMARCUS"/>
    <s v="DPEEPLE"/>
    <s v="22418"/>
    <s v="Not-in-TPMS"/>
    <s v="Not-in-TPMS"/>
    <s v="New Rental"/>
    <m/>
    <s v="New Hire"/>
    <s v="Repair Van"/>
    <s v="Yes"/>
    <m/>
    <x v="1"/>
    <s v="Yes"/>
    <x v="0"/>
    <e v="#N/A"/>
    <s v="Not Open On 12.11"/>
    <x v="1"/>
    <x v="0"/>
    <s v="Not Open On 12.11"/>
    <s v="EitherNewHire or Termed"/>
    <m/>
  </r>
  <r>
    <x v="99"/>
    <n v="71008"/>
    <s v="TIERNEY, BRIAN"/>
    <s v="BTIERNE"/>
    <s v="71008"/>
    <n v="6316440007"/>
    <s v="071008"/>
    <s v="New Rental"/>
    <s v="RIVERHEAD MOTORS, 1419 OLD COUNTRY RD, RIVERHEAD NY 11901"/>
    <s v="TIRE CONCERN"/>
    <s v="Repair Van"/>
    <s v="Yes"/>
    <m/>
    <x v="1"/>
    <s v="Yes"/>
    <x v="12"/>
    <s v="Rob &amp; Andrea"/>
    <s v="Not Open On 12.11"/>
    <x v="1"/>
    <x v="1"/>
    <s v="Not Open On 12.11"/>
    <d v="1992-04-02T00:00:00"/>
    <m/>
  </r>
  <r>
    <x v="99"/>
    <n v="61432"/>
    <s v="BEHLER, ADAM"/>
    <s v="ABEHLE"/>
    <s v="61432"/>
    <n v="9165454226"/>
    <s v="061432"/>
    <s v="New Rental"/>
    <m/>
    <s v="New Hire"/>
    <s v="Repair Van"/>
    <s v="Yes"/>
    <m/>
    <x v="1"/>
    <s v="Yes"/>
    <x v="10"/>
    <s v="Carol &amp; Tasha"/>
    <d v="2025-11-19T00:00:00"/>
    <x v="1"/>
    <x v="1"/>
    <s v="ADAM BEHLER"/>
    <d v="2001-09-03T00:00:00"/>
    <m/>
  </r>
  <r>
    <x v="99"/>
    <n v="47024"/>
    <s v="MOTTLEY, RICKEY"/>
    <s v="RMOTTLE"/>
    <s v="47024"/>
    <n v="6176910646"/>
    <s v="047024"/>
    <s v="New Rental"/>
    <s v="PEP BOYS, PROVIDENCE HWY, DEDHAM, MA"/>
    <s v="MAKING KNOCKING NOISES "/>
    <s v="Repair Van"/>
    <s v="Yes"/>
    <m/>
    <x v="1"/>
    <s v="Yes"/>
    <x v="22"/>
    <s v="Rob &amp; Andrea"/>
    <s v="Not Open On 12.11"/>
    <x v="1"/>
    <x v="1"/>
    <s v="Not Open On 12.11"/>
    <d v="2012-09-05T00:00:00"/>
    <m/>
  </r>
  <r>
    <x v="99"/>
    <n v="61192"/>
    <s v="SIRGI STRETOEYE"/>
    <s v="SSTRETO"/>
    <s v="61192"/>
    <n v="3034340716"/>
    <s v="061815"/>
    <d v="2025-10-08T00:00:00"/>
    <s v="LARRY H. MILLER FORD LAKEWOOD 11595 W 6TH AVE LAKEWOOD CO 80215"/>
    <s v="Transmission"/>
    <s v="Repair van"/>
    <s v="Yes"/>
    <m/>
    <x v="1"/>
    <s v="Yes"/>
    <x v="24"/>
    <s v="Carol &amp; Tasha"/>
    <s v="Not Open On 12.11"/>
    <x v="0"/>
    <x v="1"/>
    <s v="Not Open On 12.11"/>
    <d v="2024-09-08T00:00:00"/>
    <m/>
  </r>
  <r>
    <x v="99"/>
    <n v="61209"/>
    <s v="RUIZ, LUIS"/>
    <s v="LRUIZ1"/>
    <s v="61209"/>
    <n v="4696796160"/>
    <s v="061209"/>
    <d v="2026-01-06T00:00:00"/>
    <s v="SAMI &amp; BOB AUTOMOTIVE, 120 E DAVIS ST, MESQUITE TX 75149"/>
    <s v="THE UNIT IS NOT DRIVEABLE DUE TO THE OVERDUE STATE INSPECTION"/>
    <s v="Repair van"/>
    <s v="Yes"/>
    <m/>
    <x v="1"/>
    <s v="Yes"/>
    <x v="15"/>
    <s v="Carol &amp; Tasha"/>
    <s v="Not Open On 12.11"/>
    <x v="0"/>
    <x v="1"/>
    <s v="Not Open On 12.11"/>
    <d v="2000-12-13T00:00:00"/>
    <m/>
  </r>
  <r>
    <x v="99"/>
    <n v="22401"/>
    <s v="MARTIN"/>
    <s v="JMARTI3"/>
    <s v="22401"/>
    <n v="9317351937"/>
    <s v="088123"/>
    <s v="New Rental"/>
    <s v="5221 SALEM AVE, DAYTON, OH 45426"/>
    <s v="TRANSMISSION REPAIRS"/>
    <s v="Repair van"/>
    <s v="Yes"/>
    <m/>
    <x v="1"/>
    <s v="Yes"/>
    <x v="7"/>
    <s v="Monica, Cheryl &amp; Machell"/>
    <s v="Not Open On 12.11"/>
    <x v="1"/>
    <x v="1"/>
    <s v="Not Open On 12.11"/>
    <d v="2025-10-05T00:00:00"/>
    <m/>
  </r>
  <r>
    <x v="99"/>
    <n v="21049"/>
    <s v="NAPIER"/>
    <s v="CNAPIER"/>
    <s v="21049"/>
    <n v="5016679750"/>
    <s v="088131"/>
    <s v="New Rental"/>
    <s v="VSM MOTORSPORTS, 10427 AR-16, SHIRLEY, AR 72153, SHIRLEY AR 72153"/>
    <s v="truck is misfiring"/>
    <s v="Repair van"/>
    <s v="Yes"/>
    <m/>
    <x v="1"/>
    <s v="Yes"/>
    <x v="7"/>
    <s v="Monica, Cheryl &amp; Machell"/>
    <s v="Not Open On 12.11"/>
    <x v="1"/>
    <x v="1"/>
    <s v="Not Open On 12.11"/>
    <d v="2025-08-31T00:00:00"/>
    <m/>
  </r>
  <r>
    <x v="100"/>
    <n v="61015"/>
    <s v="SOKOLOWSKI"/>
    <s v="BSOKOLO"/>
    <s v="61015"/>
    <n v="7249536540"/>
    <s v="061016"/>
    <d v="2026-01-27T00:00:00"/>
    <s v="Vehicle is not being repaired - / Tech requesting a rental for 7 day."/>
    <s v="WEEKLY RENTAL VEHICLE IS OUT OF SERVICE"/>
    <s v="Tech needs new van "/>
    <s v="Yes"/>
    <m/>
    <x v="1"/>
    <s v="Yes"/>
    <x v="4"/>
    <s v="Rob &amp; Andrea"/>
    <s v="Not Open On 12.11"/>
    <x v="0"/>
    <x v="1"/>
    <s v="Not Open On 12.11"/>
    <d v="2001-12-30T00:00:00"/>
    <m/>
  </r>
  <r>
    <x v="100"/>
    <n v="61351"/>
    <s v="HILL, KEYCHAUNDRE"/>
    <s v="KHILL5"/>
    <s v="61351"/>
    <s v="Not-in-TPMS"/>
    <s v=" "/>
    <s v="New Rental"/>
    <s v="170 E EL CAMINO BLVD, SUNNYVALE, CA 94087"/>
    <s v="STARTER INTERMITTENTLY NOT ENGAGING"/>
    <s v="Repair van"/>
    <s v="Yes"/>
    <m/>
    <x v="1"/>
    <s v="Yes"/>
    <x v="0"/>
    <e v="#N/A"/>
    <s v="Not Open On 12.11"/>
    <x v="1"/>
    <x v="0"/>
    <s v="Not Open On 12.11"/>
    <s v="EitherNewHire or Termed"/>
    <m/>
  </r>
  <r>
    <x v="100"/>
    <n v="23368"/>
    <s v="RONSHAUSEN, DRAYTYN"/>
    <s v="DRONSHA"/>
    <s v="23368"/>
    <s v="Not-in-TPMS"/>
    <s v="Not-in-TPMS"/>
    <s v="New Rental"/>
    <s v="7121 LITTLE RIVER TURNPIKE ANNANDALE VA 22003"/>
    <s v="DUE TO SNOW IN AREA STATES APPEARS SHIFTER CABLE HAS BROKEN ALSO STATES UNIT HAS OIL PRESURE GOING UP AND DOWN AND STATES INSPECTION IS EXPRIE ON UNIT"/>
    <s v="Repair van"/>
    <s v="Yes"/>
    <m/>
    <x v="1"/>
    <s v="Yes"/>
    <x v="0"/>
    <e v="#N/A"/>
    <s v="Not Open On 12.11"/>
    <x v="1"/>
    <x v="0"/>
    <s v="Not Open On 12.11"/>
    <s v="EitherNewHire or Termed"/>
    <m/>
  </r>
  <r>
    <x v="100"/>
    <n v="47098"/>
    <s v="SCOTT SAUR"/>
    <s v="SSAUR"/>
    <s v="47098"/>
    <n v="8146513412"/>
    <s v="047098"/>
    <s v="New Rental"/>
    <m/>
    <s v="THE GAUGES ARE NOT WORKING TRAC LIGHT IS ON"/>
    <s v="Repair van"/>
    <s v="Yes"/>
    <m/>
    <x v="1"/>
    <s v="Yes"/>
    <x v="22"/>
    <s v="Rob &amp; Andrea"/>
    <s v="Not Open On 12.11"/>
    <x v="1"/>
    <x v="1"/>
    <s v="Not Open On 12.11"/>
    <d v="2023-04-06T00:00:00"/>
    <m/>
  </r>
  <r>
    <x v="100"/>
    <n v="61843"/>
    <s v="MOQUIN, ELIJAH"/>
    <s v="EMOQUIN"/>
    <s v="61843"/>
    <s v="Not-in-TPMS"/>
    <s v="Not-in-TPMS"/>
    <s v="New Rental"/>
    <s v="FIRESTONE COMPLETE AUTO CARE, 100 VICTORY HWY, PAINTED POST NY 14870"/>
    <s v="CHECK ENGINE LIGHT CAME ON"/>
    <s v="Repair van"/>
    <s v="Yes"/>
    <m/>
    <x v="1"/>
    <s v="Yes"/>
    <x v="0"/>
    <e v="#N/A"/>
    <s v="Not Open On 12.11"/>
    <x v="1"/>
    <x v="0"/>
    <s v="Not Open On 12.11"/>
    <s v="EitherNewHire or Termed"/>
    <m/>
  </r>
  <r>
    <x v="100"/>
    <n v="22274"/>
    <s v="CORDON, ISREAL"/>
    <s v="ICORDON"/>
    <s v="22274"/>
    <n v="6787583057"/>
    <s v="022274"/>
    <s v="New Rental"/>
    <s v="PEP BOYS, 571 DACULA RD, DACULA GA 30019"/>
    <s v="FRONT HEADLIGHT IS NOT WORKING. RIGHT FRONT TIRE IS LEAKING AIR. NEEDS AN OIL CHANGE AND ADDED TRANSMISSION FLUID."/>
    <s v="Repair van"/>
    <s v="Yes"/>
    <m/>
    <x v="1"/>
    <s v="Yes"/>
    <x v="6"/>
    <s v="Rob &amp; Andrea"/>
    <s v="Not Open On 12.11"/>
    <x v="1"/>
    <x v="1"/>
    <s v="Not Open On 12.11"/>
    <d v="2025-10-19T00:00:00"/>
    <m/>
  </r>
  <r>
    <x v="100"/>
    <n v="46261"/>
    <s v="PADILLA, GEORGE"/>
    <s v="GPADIL6"/>
    <s v="46261"/>
    <n v="2108520846"/>
    <s v="023302"/>
    <s v="New Rental"/>
    <s v="PEP BOYS, 5616 WALZEM ROAD, SAN ANTONIO TX 78218"/>
    <s v="THE TRACTION CONTROL LIGHT IS ON."/>
    <s v="Repair van"/>
    <s v="Yes"/>
    <m/>
    <x v="1"/>
    <s v="Yes"/>
    <x v="2"/>
    <s v="Carol &amp; Tasha"/>
    <d v="2025-09-08T00:00:00"/>
    <x v="1"/>
    <x v="1"/>
    <s v="GEORGE PADILLA"/>
    <d v="2012-11-12T00:00:00"/>
    <m/>
  </r>
  <r>
    <x v="100"/>
    <n v="47270"/>
    <s v="GREEN, WILLA"/>
    <s v="WGREEN4"/>
    <s v="47270"/>
    <n v="5054479428"/>
    <s v="047270"/>
    <d v="2026-01-29T00:00:00"/>
    <m/>
    <s v="THE ALTERNATOR IS NOISY &amp; THE CHECK ENGINE LIGHT"/>
    <s v="Repair van"/>
    <s v="Yes"/>
    <m/>
    <x v="1"/>
    <s v="Yes"/>
    <x v="23"/>
    <s v="Carol &amp; Tasha"/>
    <s v="Not Open On 12.11"/>
    <x v="0"/>
    <x v="1"/>
    <s v="Not Open On 12.11"/>
    <d v="2011-05-16T00:00:00"/>
    <m/>
  </r>
  <r>
    <x v="100"/>
    <n v="61530"/>
    <s v="ROSALES, CARLOS"/>
    <s v="CROSALE"/>
    <s v="61530"/>
    <n v="3239743016"/>
    <s v="061530"/>
    <d v="2026-01-23T00:00:00"/>
    <s v="PEP BOYS, 8533 ARTESIA BLVD, BELLFLOWER CA 90706"/>
    <s v="OVERHEAT CONDITION"/>
    <s v="Repair Van"/>
    <s v="Yes"/>
    <m/>
    <x v="1"/>
    <s v="Yes"/>
    <x v="3"/>
    <s v="Carol &amp; Tasha"/>
    <s v="Not Open On 12.11"/>
    <x v="0"/>
    <x v="1"/>
    <s v="Not Open On 12.11"/>
    <d v="2021-12-23T00:00:00"/>
    <m/>
  </r>
  <r>
    <x v="100"/>
    <n v="46821"/>
    <s v="GROVES, NICO"/>
    <s v="NGROVES"/>
    <s v="46821"/>
    <n v="8643400517"/>
    <s v="046821"/>
    <d v="2025-10-20T00:00:00"/>
    <s v="AAMCO TOTAL CAR CARE, 2918 WADE HAMPTON BLVD, TAYLORS SC 29687"/>
    <s v="IT DOESNT WANT TO ACCELERATE UNLESS YOU TURN THE WHEEL"/>
    <s v="Repair Van"/>
    <s v="Yes"/>
    <m/>
    <x v="1"/>
    <s v="Yes"/>
    <x v="4"/>
    <s v="Rob &amp; Andrea"/>
    <s v="Not Open On 12.11"/>
    <x v="0"/>
    <x v="1"/>
    <s v="Not Open On 12.11"/>
    <d v="2024-01-07T00:00:00"/>
    <m/>
  </r>
  <r>
    <x v="100"/>
    <n v="23882"/>
    <s v="RASHEDI, ABDUL RAQEEB"/>
    <s v="ARASHED"/>
    <s v="23882"/>
    <n v="8479421283"/>
    <s v="023882"/>
    <s v="New Rental"/>
    <s v="PEP BOYS, 2604 N ELSTON AVE, CHICAGO IL 60647"/>
    <s v="HEATER IS BLOWING COLD AIR"/>
    <s v="Repair Van"/>
    <s v="Yes"/>
    <m/>
    <x v="1"/>
    <s v="Yes"/>
    <x v="1"/>
    <s v="Monica, Cheryl &amp; Machell"/>
    <s v="Not Open On 12.11"/>
    <x v="1"/>
    <x v="1"/>
    <s v="Not Open On 12.11"/>
    <d v="2025-09-14T00:00:00"/>
    <m/>
  </r>
  <r>
    <x v="100"/>
    <n v="24056"/>
    <s v="VILLELA, RALPH"/>
    <s v="RVILLEL"/>
    <s v="24056"/>
    <n v="9094026031"/>
    <s v="024056"/>
    <d v="2026-01-07T00:00:00"/>
    <s v="PEP BOYS, 10831 MAGNOLIA AVE, RIVERSIDE CA 92505"/>
    <s v="MAKING A LOUD NOISE"/>
    <s v="Repair Van"/>
    <s v="Yes"/>
    <m/>
    <x v="1"/>
    <s v="Yes"/>
    <x v="3"/>
    <s v="Carol &amp; Tasha"/>
    <s v="Not Open On 12.11"/>
    <x v="0"/>
    <x v="1"/>
    <s v="Not Open On 12.11"/>
    <d v="2001-10-03T00:00:00"/>
    <m/>
  </r>
  <r>
    <x v="100"/>
    <n v="61404"/>
    <s v="MICHAEL SUBLETTE"/>
    <m/>
    <s v="61404"/>
    <s v="Not-in-TPMS"/>
    <s v="Not-in-TPMS"/>
    <s v="New Rental"/>
    <s v="PEP BOYS, 830 MILITARY DR SE, SAN ANTONIO TX 78214"/>
    <m/>
    <s v="Repair Van"/>
    <s v="Yes"/>
    <m/>
    <x v="1"/>
    <s v="Yes"/>
    <x v="0"/>
    <e v="#N/A"/>
    <s v="Not Open On 12.11"/>
    <x v="1"/>
    <x v="0"/>
    <s v="Not Open On 12.11"/>
    <s v="EitherNewHire or Termed"/>
    <m/>
  </r>
  <r>
    <x v="100"/>
    <n v="61549"/>
    <s v="GALDINO, ANDRE LUIS"/>
    <s v="AGALDIN"/>
    <s v="61549"/>
    <n v="7542026383"/>
    <s v="061549"/>
    <s v="New Rental"/>
    <s v="7300 WEST COMMERCIAL BOULEVARD LAUDERHILL,FLORIDA,US 33319"/>
    <s v="COOLANT ISSUE"/>
    <s v="Repair Van"/>
    <s v="Yes"/>
    <m/>
    <x v="1"/>
    <s v="Yes"/>
    <x v="9"/>
    <s v="Rob &amp; Andrea"/>
    <s v="Not Open On 12.11"/>
    <x v="1"/>
    <x v="1"/>
    <s v="Not Open On 12.11"/>
    <d v="2012-05-07T00:00:00"/>
    <m/>
  </r>
  <r>
    <x v="100"/>
    <n v="46502"/>
    <s v="FAKHRI, SAYED FAROZ"/>
    <s v="SFAKHRI"/>
    <s v="46502"/>
    <n v="3018935023"/>
    <s v="046502"/>
    <s v="New Rental"/>
    <s v="PEP BOYS, 8000 STREAM WALK LN, MANASSAS VA 20109"/>
    <s v=" OVER HEATING AND NOISE UNDER THE HOOD"/>
    <s v="Repair Van"/>
    <s v="Yes"/>
    <m/>
    <x v="1"/>
    <s v="Yes"/>
    <x v="5"/>
    <s v="Monica, Cheryl &amp; Machell"/>
    <d v="2025-11-18T00:00:00"/>
    <x v="1"/>
    <x v="1"/>
    <s v="SAYED FAROZ FAKHRI"/>
    <d v="2021-08-19T00:00:00"/>
    <m/>
  </r>
  <r>
    <x v="100"/>
    <n v="61001"/>
    <s v="HENDERSON, TARONNE"/>
    <s v="THENDER"/>
    <s v="61001"/>
    <n v="3149011533"/>
    <s v="061001"/>
    <s v="New Rental"/>
    <s v="DOBBS TIRE &amp; AUTO, 17146 CHESTERFIELD AIRPORT RD, CHESTERFIELD MO 63005"/>
    <s v="VBRATION ISSUE CHECK ENGINE LIGHT ON AND SLIDING DOOR OPENS ON ITS OWN DRIVER FRONT DOOR WILL NOT LOCK WITH KEY "/>
    <s v="Repair Van"/>
    <s v="Yes"/>
    <m/>
    <x v="1"/>
    <s v="Yes"/>
    <x v="27"/>
    <s v="Monica, Cheryl &amp; Machell"/>
    <s v="Not Open On 12.11"/>
    <x v="1"/>
    <x v="1"/>
    <s v="Not Open On 12.11"/>
    <d v="2025-11-16T00:00:00"/>
    <m/>
  </r>
  <r>
    <x v="101"/>
    <n v="37344"/>
    <s v="LANGSTON, SADE"/>
    <s v="SLANGST"/>
    <s v="37344"/>
    <n v="7737900839"/>
    <s v="037344"/>
    <d v="2026-01-29T00:00:00"/>
    <s v="PEP BOYS # 6667, 1314 W GRAND AVE, CHICAGO IL 60642"/>
    <s v="CEL ON AND MAKING NOISE"/>
    <s v="Repair van"/>
    <s v="Yes"/>
    <m/>
    <x v="1"/>
    <s v="Yes"/>
    <x v="1"/>
    <s v="Monica, Cheryl &amp; Machell"/>
    <s v="Not Open On 12.11"/>
    <x v="0"/>
    <x v="1"/>
    <s v="Not Open On 12.11"/>
    <d v="2023-10-01T00:00:00"/>
    <m/>
  </r>
  <r>
    <x v="101"/>
    <n v="61446"/>
    <s v="SMITH, TOMMY"/>
    <s v="TSMITH7"/>
    <s v="61446"/>
    <s v="Not-in-TPMS"/>
    <s v="Not-in-TPMS"/>
    <d v="2026-01-27T00:00:00"/>
    <s v="PEP BOYS, 354 4TH AVE, BROOKLYN NY 11215"/>
    <m/>
    <s v="Repair van"/>
    <s v="Yes"/>
    <m/>
    <x v="1"/>
    <s v="Yes"/>
    <x v="0"/>
    <e v="#N/A"/>
    <s v="Not Open On 12.11"/>
    <x v="0"/>
    <x v="0"/>
    <s v="Not Open On 12.11"/>
    <s v="EitherNewHire or Termed"/>
    <m/>
  </r>
  <r>
    <x v="101"/>
    <n v="36354"/>
    <s v="HUSTA, MATTHEW"/>
    <s v="MHUSTA"/>
    <s v="36354"/>
    <n v="3056840011"/>
    <s v="021182"/>
    <s v="New Rental"/>
    <s v="10200 BROAD CHANNEL DR, MIAMI, FL 33157"/>
    <s v="BRAKE FLUID LEAKED OUT"/>
    <s v="Repair van"/>
    <s v="Yes"/>
    <m/>
    <x v="1"/>
    <s v="Yes"/>
    <x v="9"/>
    <s v="Rob &amp; Andrea"/>
    <s v="Not Open On 12.11"/>
    <x v="1"/>
    <x v="1"/>
    <s v="Not Open On 12.11"/>
    <d v="2025-11-09T00:00:00"/>
    <m/>
  </r>
  <r>
    <x v="101"/>
    <n v="61422"/>
    <s v="GONZALEZ, ELIO"/>
    <s v="EGONZA9"/>
    <s v="61422"/>
    <n v="7034991105"/>
    <s v="061422"/>
    <s v="New Rental"/>
    <s v="MAVIS TIRE EXPRESS SVCS CORP, 9568 BURKE RD, BURKE VA 22015"/>
    <s v="CEL ON, BRAKE NOISE"/>
    <s v="Repair van"/>
    <s v="Yes"/>
    <m/>
    <x v="1"/>
    <s v="Yes"/>
    <x v="5"/>
    <s v="Monica, Cheryl &amp; Machell"/>
    <s v="Not Open On 12.11"/>
    <x v="1"/>
    <x v="1"/>
    <s v="Not Open On 12.11"/>
    <d v="2020-07-08T00:00:00"/>
    <m/>
  </r>
  <r>
    <x v="101"/>
    <n v="36417"/>
    <s v="COLEMAN, KEVIN"/>
    <s v="KCOLE17"/>
    <s v="36417"/>
    <n v="2038291464"/>
    <s v="036417"/>
    <s v="New Rental"/>
    <s v="FIRESTONE COMPLETE AUTO CARE, 525 SAW MILL ROAD, WEST HAVEN CT 06516"/>
    <s v="TRANSMISSION"/>
    <s v="Repair van"/>
    <s v="Yes"/>
    <m/>
    <x v="1"/>
    <s v="Yes"/>
    <x v="22"/>
    <s v="Rob &amp; Andrea"/>
    <d v="2025-10-21T00:00:00"/>
    <x v="1"/>
    <x v="1"/>
    <s v="KEVIN COLEMAN"/>
    <d v="2013-09-09T00:00:00"/>
    <m/>
  </r>
  <r>
    <x v="101"/>
    <n v="61337"/>
    <s v="SARGEANT, LAWSON"/>
    <s v="LSARGEA"/>
    <s v="61337"/>
    <n v="5308847731"/>
    <s v="061337"/>
    <s v="New Rental"/>
    <s v="1555 MANGROVE AVE, CHICO, CA 95926 "/>
    <s v="HARD STARTING AND GRINDING BRAKES"/>
    <s v="Repair van"/>
    <s v="Yes"/>
    <m/>
    <x v="1"/>
    <s v="Yes"/>
    <x v="10"/>
    <s v="Carol &amp; Tasha"/>
    <s v="Not Open On 12.11"/>
    <x v="1"/>
    <x v="1"/>
    <s v="Not Open On 12.11"/>
    <d v="2016-03-14T00:00:00"/>
    <m/>
  </r>
  <r>
    <x v="101"/>
    <n v="46995"/>
    <s v="NORMAN JR., JEFFREY"/>
    <s v="JNORMA0"/>
    <s v="46995"/>
    <s v="Not-in-TPMS"/>
    <s v="Not-in-TPMS"/>
    <s v="New Rental"/>
    <m/>
    <s v="CEL is on "/>
    <s v="Repair van"/>
    <s v="Yes"/>
    <m/>
    <x v="1"/>
    <s v="Yes"/>
    <x v="0"/>
    <e v="#N/A"/>
    <s v="Not Open On 12.11"/>
    <x v="1"/>
    <x v="0"/>
    <s v="Not Open On 12.11"/>
    <s v="EitherNewHire or Termed"/>
    <m/>
  </r>
  <r>
    <x v="101"/>
    <n v="36588"/>
    <s v="KROEGER, MICHAEL"/>
    <s v="MKROEGE"/>
    <s v="36588"/>
    <n v="8018331863"/>
    <s v="036588"/>
    <s v="New Rental"/>
    <s v="JIFFY LUBE #3732, 2192 W 5400 S, TAYLORSVILLE UT 84129"/>
    <s v="STEERING IS SHAKING BADLEY"/>
    <s v="Repair Van"/>
    <s v="Yes"/>
    <m/>
    <x v="1"/>
    <s v="Yes"/>
    <x v="24"/>
    <s v="Carol &amp; Tasha"/>
    <s v="Not Open On 12.11"/>
    <x v="1"/>
    <x v="1"/>
    <s v="Not Open On 12.11"/>
    <d v="2023-09-24T00:00:00"/>
    <m/>
  </r>
  <r>
    <x v="101"/>
    <n v="23944"/>
    <s v="PERTTUNEN, ANDREW"/>
    <s v="APERTTU"/>
    <s v="23944"/>
    <s v="Not-in-TPMS"/>
    <s v="Not-in-TPMS"/>
    <s v="New Rental"/>
    <s v="10380 SUNSET VIEW ST BESSEMER MI 49911"/>
    <s v=" NOT START"/>
    <s v="Repair van"/>
    <s v="Yes"/>
    <m/>
    <x v="1"/>
    <s v="Yes"/>
    <x v="0"/>
    <e v="#N/A"/>
    <s v="Not Open On 12.11"/>
    <x v="1"/>
    <x v="0"/>
    <s v="Not Open On 12.11"/>
    <s v="EitherNewHire or Termed"/>
    <m/>
  </r>
  <r>
    <x v="101"/>
    <n v="61275"/>
    <s v="CARLTON, TAYLOR"/>
    <s v="TCARLTO"/>
    <s v="61275"/>
    <n v="5035190109"/>
    <s v="061275"/>
    <s v="New Rental"/>
    <s v="COURTESY FORD LINCOLN, 1313 NE 122ND AVE, PORTLAND OR 972302078"/>
    <s v="NOISE / FEELS LIKE STICKING"/>
    <s v="Repair van"/>
    <s v="Yes"/>
    <m/>
    <x v="1"/>
    <s v="Yes"/>
    <x v="20"/>
    <s v="Carol &amp; Tasha"/>
    <s v="Not Open On 12.11"/>
    <x v="1"/>
    <x v="1"/>
    <s v="Not Open On 12.11"/>
    <d v="2025-09-07T00:00:00"/>
    <m/>
  </r>
  <r>
    <x v="102"/>
    <n v="36882"/>
    <s v="CORTEZ, RENE"/>
    <s v="RCORTEZ"/>
    <s v="36882"/>
    <n v="9567780314"/>
    <s v="036882"/>
    <s v="New Rental"/>
    <m/>
    <s v="HEARD A LOUD POP AND ENGINE IS NOW MAKING A LOUD TICKING SOUND"/>
    <s v="Repair van"/>
    <m/>
    <m/>
    <x v="1"/>
    <s v="Yes"/>
    <x v="2"/>
    <s v="Carol &amp; Tasha"/>
    <d v="2025-07-26T00:00:00"/>
    <x v="1"/>
    <x v="1"/>
    <s v="RENE CORTEZ"/>
    <d v="2024-12-01T00:00:00"/>
    <m/>
  </r>
  <r>
    <x v="102"/>
    <n v="46863"/>
    <s v="ARNOLD, ANTHONY"/>
    <s v="AARNOLD"/>
    <s v="46863"/>
    <n v="2608042842"/>
    <s v="046863"/>
    <s v="New Rental"/>
    <s v="PREFERRED AUTOMOTIVE GROUP, 5005 ILLINOIS RD, FORT WAYNE IN 46804"/>
    <s v="SRS LIGHT, CEL FLASHING, RRTIRE LOSING AIR"/>
    <s v="Repair van"/>
    <s v="Yes"/>
    <m/>
    <x v="1"/>
    <s v="Yes"/>
    <x v="17"/>
    <s v="Monica, Cheryl &amp; Machell"/>
    <d v="2025-12-01T00:00:00"/>
    <x v="1"/>
    <x v="1"/>
    <s v="ANTHONY ARNOLD"/>
    <d v="2025-10-05T00:00:00"/>
    <m/>
  </r>
  <r>
    <x v="102"/>
    <n v="37254"/>
    <s v="HONEYCUTT, RILEY"/>
    <s v="RHONEYC"/>
    <s v="37254"/>
    <n v="4027131259"/>
    <s v="037254"/>
    <s v="New Rental"/>
    <s v="108TH ST OMAHA NE 68134  "/>
    <s v="NO H/L TURN SIGNAL, HARD START"/>
    <s v="Repair van"/>
    <s v="Yes"/>
    <m/>
    <x v="1"/>
    <s v="Yes"/>
    <x v="21"/>
    <s v="Monica, Cheryl &amp; Machell"/>
    <s v="Not Open On 12.11"/>
    <x v="1"/>
    <x v="1"/>
    <s v="Not Open On 12.11"/>
    <d v="2025-11-16T00:00:00"/>
    <m/>
  </r>
  <r>
    <x v="102"/>
    <n v="47138"/>
    <s v="BARFIELD, STEPHEN"/>
    <s v="SBARFIE"/>
    <s v="47138"/>
    <n v="8438552652"/>
    <s v="047138"/>
    <s v="New Rental"/>
    <s v="DART AUTOMOTIVE, INC., 1039 HWY 501 EAST, CONWAY SC 29526"/>
    <s v="COOLANT LEAKING IN FLOOR BOARD"/>
    <s v="Repair van"/>
    <s v="Yes"/>
    <m/>
    <x v="1"/>
    <s v="Yes"/>
    <x v="13"/>
    <s v="Rob &amp; Andrea"/>
    <s v="Not Open On 12.11"/>
    <x v="1"/>
    <x v="1"/>
    <s v="Not Open On 12.11"/>
    <d v="2001-06-25T00:00:00"/>
    <m/>
  </r>
  <r>
    <x v="102"/>
    <n v="46727"/>
    <s v="DOLAH, DEAN"/>
    <s v="DDOLAH"/>
    <s v="46727"/>
    <s v="Not-in-TPMS"/>
    <s v="Not-in-TPMS"/>
    <s v="New Rental"/>
    <m/>
    <s v="NEW HIRE "/>
    <s v="Repair van"/>
    <s v="Yes"/>
    <m/>
    <x v="1"/>
    <s v="Yes"/>
    <x v="0"/>
    <e v="#N/A"/>
    <s v="Not Open On 12.11"/>
    <x v="1"/>
    <x v="0"/>
    <s v="Not Open On 12.11"/>
    <s v="EitherNewHire or Termed"/>
    <m/>
  </r>
  <r>
    <x v="102"/>
    <n v="36184"/>
    <s v="PALLOTTI, SALVATORE"/>
    <s v="SPALLOT"/>
    <s v="36184"/>
    <n v="4129103674"/>
    <s v="036184"/>
    <s v="New Rental"/>
    <s v="PEP BOYS, 5055 LIBRARY RD, BETHEL PARK PA 15102"/>
    <s v="OIL LEAK CONCERN ALONG WITH ADDITIONAL SMALLER ITEMS SUCH AS WASHER FLUID INOP"/>
    <s v="Repair van"/>
    <s v="Yes"/>
    <m/>
    <x v="1"/>
    <s v="Yes"/>
    <x v="11"/>
    <s v="Monica, Cheryl &amp; Machell"/>
    <d v="2025-11-18T00:00:00"/>
    <x v="1"/>
    <x v="1"/>
    <s v="SALVATORE PALLOTTI"/>
    <d v="1999-01-22T00:00:00"/>
    <m/>
  </r>
  <r>
    <x v="102"/>
    <n v="22032"/>
    <s v="HELMER, GERALD"/>
    <s v="GHELMER"/>
    <s v="22032"/>
    <s v="Not-in-TPMS"/>
    <s v="Not-in-TPMS"/>
    <s v="New Rental"/>
    <m/>
    <s v="NEW HIRE "/>
    <s v="Repair van"/>
    <s v="Yes"/>
    <m/>
    <x v="1"/>
    <s v="Yes"/>
    <x v="0"/>
    <e v="#N/A"/>
    <s v="Not Open On 12.11"/>
    <x v="1"/>
    <x v="0"/>
    <s v="Not Open On 12.11"/>
    <s v="EitherNewHire or Termed"/>
    <m/>
  </r>
  <r>
    <x v="102"/>
    <n v="46404"/>
    <s v="RODRIGUEZ, MARTIN"/>
    <s v="MROD198"/>
    <s v="46404"/>
    <n v="2027903819"/>
    <s v="046404"/>
    <s v="New Rental"/>
    <s v="MEINEKE CAR CARE #4060, 3550 W FLORIDA AVE, HEMET CA 92545"/>
    <s v="CEL is on"/>
    <s v="Repair van"/>
    <s v="Yes"/>
    <m/>
    <x v="1"/>
    <s v="Yes"/>
    <x v="23"/>
    <s v="Carol &amp; Tasha"/>
    <s v="Not Open On 12.11"/>
    <x v="1"/>
    <x v="1"/>
    <s v="Not Open On 12.11"/>
    <d v="2006-06-06T00:00:00"/>
    <m/>
  </r>
  <r>
    <x v="102"/>
    <n v="36221"/>
    <s v="LEON VALLE, LUIS"/>
    <s v="LLEONVA"/>
    <s v="36221"/>
    <s v="Not-in-TPMS"/>
    <s v="Not-in-TPMS"/>
    <s v="New Rental"/>
    <m/>
    <s v="NEW HIRE "/>
    <s v="Repair van"/>
    <s v="Yes"/>
    <m/>
    <x v="1"/>
    <s v="Yes"/>
    <x v="0"/>
    <e v="#N/A"/>
    <s v="Not Open On 12.11"/>
    <x v="1"/>
    <x v="0"/>
    <s v="Not Open On 12.11"/>
    <s v="EitherNewHire or Termed"/>
    <m/>
  </r>
  <r>
    <x v="102"/>
    <n v="23932"/>
    <s v="YOWE, JEFFERY"/>
    <s v="JYOWE"/>
    <s v="23932"/>
    <n v="8646520260"/>
    <n v="0"/>
    <s v="New Rental"/>
    <s v="100 E KENNEDY ST SPARTANBURG SC 29306 "/>
    <s v="SENSOR REPAIRS"/>
    <s v="Repair van"/>
    <s v="Yes"/>
    <m/>
    <x v="1"/>
    <s v="Yes"/>
    <x v="4"/>
    <s v="Rob &amp; Andrea"/>
    <d v="2025-12-08T00:00:00"/>
    <x v="1"/>
    <x v="1"/>
    <s v="JEFFERY YOWE"/>
    <d v="2025-09-28T00:00:00"/>
    <m/>
  </r>
  <r>
    <x v="102"/>
    <n v="36005"/>
    <s v="STRAWDERMAN, DAVID"/>
    <s v="DSTRAW0"/>
    <s v="36005"/>
    <n v="4109401525"/>
    <s v="036005"/>
    <s v="New Rental"/>
    <m/>
    <s v="NEW HIRE "/>
    <s v="Repair van"/>
    <s v="Yes"/>
    <m/>
    <x v="1"/>
    <s v="Yes"/>
    <x v="5"/>
    <s v="Monica, Cheryl &amp; Machell"/>
    <s v="Not Open On 12.11"/>
    <x v="1"/>
    <x v="1"/>
    <s v="Not Open On 12.11"/>
    <d v="2017-03-06T00:00:00"/>
    <m/>
  </r>
  <r>
    <x v="102"/>
    <n v="36234"/>
    <s v="HIGGINS, ROBERT"/>
    <s v="RHIGGIN"/>
    <s v="36234"/>
    <s v="Not-in-TPMS"/>
    <s v="Not-in-TPMS"/>
    <s v="New Rental"/>
    <s v="PEP BOYS, 35800 EMERALD COAST PKWY, DESTIN FL 32541"/>
    <s v=" COOLANT LEAK"/>
    <s v="Repair van"/>
    <s v="Yes"/>
    <m/>
    <x v="1"/>
    <s v="Yes"/>
    <x v="0"/>
    <e v="#N/A"/>
    <d v="2025-10-28T00:00:00"/>
    <x v="1"/>
    <x v="1"/>
    <s v="ROBERT HIGGINS"/>
    <d v="2025-04-13T00:00:00"/>
    <m/>
  </r>
  <r>
    <x v="102"/>
    <n v="21222"/>
    <s v="VALENTINE, WILLIAM"/>
    <s v="WVALENT"/>
    <s v="21222"/>
    <s v="Not-in-TPMS"/>
    <s v="Not-in-TPMS"/>
    <d v="2025-09-30T00:00:00"/>
    <s v="Pep Boy's - 3829 Austell Rd, Austell, GA 30106"/>
    <s v="New hire needs rental until his vehicle is ready"/>
    <s v="Repair van"/>
    <s v="Yes"/>
    <m/>
    <x v="1"/>
    <s v="Yes"/>
    <x v="0"/>
    <e v="#N/A"/>
    <s v="Not Open On 12.11"/>
    <x v="0"/>
    <x v="0"/>
    <s v="Not Open On 12.11"/>
    <s v="EitherNewHire or Termed"/>
    <m/>
  </r>
  <r>
    <x v="102"/>
    <n v="61758"/>
    <s v="METROPOULOS, COSTANDINO"/>
    <s v="DMETROP"/>
    <s v="61758"/>
    <n v="8152228237"/>
    <s v="061758"/>
    <s v="New Rental"/>
    <s v="PEP BOYS, 1020 SUMMIT STREET, ELGIN IL 60120"/>
    <s v="GRINDING NOISE FROM FRONT BRAKES, OIL CHANGE"/>
    <s v="Repair van"/>
    <s v="Yes"/>
    <m/>
    <x v="1"/>
    <s v="Yes"/>
    <x v="1"/>
    <s v="Monica, Cheryl &amp; Machell"/>
    <s v="Not Open On 12.11"/>
    <x v="1"/>
    <x v="1"/>
    <s v="Not Open On 12.11"/>
    <d v="2013-07-22T00:00:00"/>
    <m/>
  </r>
  <r>
    <x v="103"/>
    <n v="46630"/>
    <s v="POE, WILLIAM"/>
    <s v="WPOE1"/>
    <s v="46630"/>
    <n v="8709411145"/>
    <s v="046630"/>
    <s v="New Rental"/>
    <m/>
    <s v="TAGS ARE EXPIRED"/>
    <s v="Repair van"/>
    <s v="Yes"/>
    <m/>
    <x v="1"/>
    <s v="Yes"/>
    <x v="7"/>
    <s v="Monica, Cheryl &amp; Machell"/>
    <s v="Not Open On 12.11"/>
    <x v="1"/>
    <x v="1"/>
    <s v="Not Open On 12.11"/>
    <d v="2018-03-14T00:00:00"/>
    <m/>
  </r>
  <r>
    <x v="103"/>
    <n v="46957"/>
    <s v="BRAVAR"/>
    <s v="ABRAVAR"/>
    <s v="46957"/>
    <n v="7574043471"/>
    <s v="046957"/>
    <s v="New Rental"/>
    <s v="1230 N. MILTARY HWY NORFOLK VA. 23502"/>
    <s v=" ENTEND RENTAL"/>
    <s v="Repair van"/>
    <s v="Yes"/>
    <m/>
    <x v="1"/>
    <s v="Yes"/>
    <x v="13"/>
    <s v="Rob &amp; Andrea"/>
    <d v="2025-12-01T00:00:00"/>
    <x v="1"/>
    <x v="1"/>
    <s v="ALEX BRAVAR"/>
    <d v="2021-02-23T00:00:00"/>
    <m/>
  </r>
  <r>
    <x v="103"/>
    <n v="37343"/>
    <s v="OLALEYE, OLUSEGUN"/>
    <s v="OOLALEY"/>
    <s v="37343"/>
    <n v="3124787269"/>
    <s v="037343"/>
    <s v="New Rental"/>
    <s v="Pep Boys 13401 S Cicero Avenue, Crestwood 60445"/>
    <s v="CEL ON"/>
    <s v="Repair van"/>
    <s v="Yes"/>
    <m/>
    <x v="1"/>
    <s v="Yes"/>
    <x v="1"/>
    <s v="Monica, Cheryl &amp; Machell"/>
    <s v="Not Open On 12.11"/>
    <x v="1"/>
    <x v="1"/>
    <s v="Not Open On 12.11"/>
    <d v="2000-07-07T00:00:00"/>
    <m/>
  </r>
  <r>
    <x v="103"/>
    <n v="46866"/>
    <s v="HARRINGTON, STEVEN"/>
    <s v="SHARRI0"/>
    <s v="46866"/>
    <n v="8125811133"/>
    <s v="046866"/>
    <s v="New Rental"/>
    <s v="MCCORD TIRE AND AUTO, 3503 SOUTH US 41, TERRE HAUTE IN 47802"/>
    <s v="ALIGNMENT; tech messaged into SHSAI asking about rental. This is an alignment. Why would he ask for a rental for an alignment? I told him to contact the shop and if it's not already on the rack, he should take it to another shop to get it aligned. "/>
    <s v="Repair van"/>
    <s v="Yes"/>
    <m/>
    <x v="1"/>
    <s v="Yes"/>
    <x v="17"/>
    <s v="Monica, Cheryl &amp; Machell"/>
    <s v="Not Open On 12.11"/>
    <x v="1"/>
    <x v="1"/>
    <s v="Not Open On 12.11"/>
    <d v="2025-07-13T00:00:00"/>
    <m/>
  </r>
  <r>
    <x v="103"/>
    <n v="61198"/>
    <s v="DOUGLAS, QUENTON"/>
    <s v="QDOUGLA"/>
    <s v="61198"/>
    <s v="Not-in-TPMS"/>
    <s v="Not-in-TPMS"/>
    <d v="2026-01-30T00:00:00"/>
    <s v="FIRESTONE COMPLETE AUTO CARE, 1100 TEXAS HWY 95, BASTROP TX 78602"/>
    <s v="New Hire"/>
    <s v="Repair van"/>
    <s v="Yes"/>
    <m/>
    <x v="1"/>
    <s v="Yes"/>
    <x v="0"/>
    <e v="#N/A"/>
    <s v="Not Open On 12.11"/>
    <x v="0"/>
    <x v="0"/>
    <s v="Not Open On 12.11"/>
    <s v="EitherNewHire or Termed"/>
    <m/>
  </r>
  <r>
    <x v="103"/>
    <n v="21503"/>
    <s v="KEITH GRIFFIN"/>
    <s v="GRIFFIN "/>
    <s v="21503"/>
    <s v="Not-in-TPMS"/>
    <s v="Not-in-TPMS"/>
    <s v="New Rental"/>
    <s v="8410 ELK GROVE BLVD, ELK GROVE, CA 95758"/>
    <s v="NEEDS RENTAL FOR CHECK ENGINE/BRAKES REPAIRS "/>
    <s v="Repair van"/>
    <s v="Yes"/>
    <m/>
    <x v="1"/>
    <s v="Yes"/>
    <x v="0"/>
    <e v="#N/A"/>
    <s v="Not Open On 12.11"/>
    <x v="1"/>
    <x v="0"/>
    <s v="Not Open On 12.11"/>
    <s v="EitherNewHire or Termed"/>
    <m/>
  </r>
  <r>
    <x v="103"/>
    <n v="36088"/>
    <s v="WILSON, ZANE"/>
    <s v="ZWILSON"/>
    <s v="36088"/>
    <s v="Not-in-TPMS"/>
    <s v="Not-in-TPMS"/>
    <s v="New Rental"/>
    <s v="DOBBS TIRE &amp; AUTO, 17146 CHESTERFIELD AIRPORT RD, CHESTERFIELD MO 63005"/>
    <s v="NEEDS NEW WINDSHIELD. UNIT FAILED EMISSION TEST"/>
    <s v="Repair van"/>
    <s v="Yes"/>
    <m/>
    <x v="1"/>
    <s v="Yes"/>
    <x v="0"/>
    <e v="#N/A"/>
    <s v="Not Open On 12.11"/>
    <x v="1"/>
    <x v="1"/>
    <s v="Not Open On 12.11"/>
    <d v="2024-04-28T00:00:00"/>
    <m/>
  </r>
  <r>
    <x v="103"/>
    <n v="37342"/>
    <s v="WHITE, THEODORE"/>
    <s v="TWHITE0"/>
    <s v="37342"/>
    <n v="4179010464"/>
    <s v="037342"/>
    <s v="New Rental"/>
    <s v="BIG O TIRES, 977 STATE HWY 248, BRANSON MO 65616_x000a_"/>
    <s v="ELECTRICAL ISSUE, POSSIBILY RADAITOR NEEDS REPLACED"/>
    <s v="Repair van"/>
    <s v="Yes"/>
    <m/>
    <x v="1"/>
    <s v="Yes"/>
    <x v="8"/>
    <s v="Rob &amp; Andrea"/>
    <s v="Not Open On 12.11"/>
    <x v="1"/>
    <x v="1"/>
    <s v="Not Open On 12.11"/>
    <d v="2025-06-08T00:00:00"/>
    <m/>
  </r>
  <r>
    <x v="103"/>
    <n v="46144"/>
    <s v="DEANS, TACUMA"/>
    <s v="TDEANS"/>
    <s v="46144"/>
    <n v="2625356107"/>
    <s v="046144"/>
    <s v="New Rental"/>
    <s v="MIDAS #2362, 4225 GOOD HOPE RD, MILWAUKEE NJ 53209"/>
    <s v="TPMS LIGHT ON, HEAR NOISE WHEN HITTING BRAKES"/>
    <s v="Repair van"/>
    <s v="Yes"/>
    <m/>
    <x v="1"/>
    <s v="Yes"/>
    <x v="1"/>
    <s v="Monica, Cheryl &amp; Machell"/>
    <s v="Not Open On 12.11"/>
    <x v="1"/>
    <x v="1"/>
    <s v="Not Open On 12.11"/>
    <d v="2025-11-23T00:00:00"/>
    <m/>
  </r>
  <r>
    <x v="103"/>
    <n v="46977"/>
    <s v="ESPOSITO, ANTHONY"/>
    <s v="AESPOSI"/>
    <s v="46977"/>
    <n v="7576219851"/>
    <s v="046977"/>
    <s v="New Rental"/>
    <s v="CASEY AUTO GROUP, 11700 JEFFERSON AVE, NEWPORT NEWS VA 23606"/>
    <s v="NO HEAT AND ENGINE LIGHT ON "/>
    <s v="Repair van"/>
    <s v="Yes"/>
    <m/>
    <x v="1"/>
    <s v="Yes"/>
    <x v="13"/>
    <s v="Rob &amp; Andrea"/>
    <d v="2025-12-04T00:00:00"/>
    <x v="1"/>
    <x v="1"/>
    <s v="ANTHONY ESPOSITO"/>
    <d v="2007-04-09T00:00:00"/>
    <m/>
  </r>
  <r>
    <x v="103"/>
    <n v="47315"/>
    <s v="MCKNIGHT, DANIEL"/>
    <s v="DMCKNIG"/>
    <s v="47315"/>
    <n v="4178341635"/>
    <s v="047315"/>
    <s v="New Rental"/>
    <m/>
    <s v="NEEDS RENTAL EXTENSION"/>
    <s v="Repair van"/>
    <s v="Yes"/>
    <m/>
    <x v="1"/>
    <s v="Yes"/>
    <x v="8"/>
    <s v="Rob &amp; Andrea"/>
    <s v="Not Open On 12.11"/>
    <x v="1"/>
    <x v="1"/>
    <s v="Not Open On 12.11"/>
    <d v="1988-08-18T00:00:00"/>
    <m/>
  </r>
  <r>
    <x v="103"/>
    <n v="61154"/>
    <s v="RAMSEY, ROY"/>
    <s v="RRAMSE1"/>
    <s v="61154"/>
    <n v="4092021425"/>
    <s v="061154"/>
    <s v="New Rental"/>
    <s v="GULF COAST AUTO &amp; TRUCK, 281 H/WAY# 3 SOUTH, LEAGUE CITY TX 77573"/>
    <s v="NOISE FROM ENGINE AND COOLANT LEAK FROM POSSIBLE HEATER CORE"/>
    <s v="Repair van"/>
    <s v="Yes"/>
    <m/>
    <x v="1"/>
    <s v="Yes"/>
    <x v="19"/>
    <s v="Carol &amp; Tasha"/>
    <s v="Not Open On 12.11"/>
    <x v="1"/>
    <x v="1"/>
    <s v="Not Open On 12.11"/>
    <d v="2018-02-26T00:00:00"/>
    <m/>
  </r>
  <r>
    <x v="103"/>
    <n v="46560"/>
    <s v="KRETSCHMER, ROBERT"/>
    <s v="RKRETSC"/>
    <s v="46560"/>
    <n v="3144591461"/>
    <s v="046560"/>
    <s v="New Rental"/>
    <s v="DOBBS TIRE &amp; AUTO, 17146 CHESTERFIELD AIRPORT RD, CHESTERFIELD MO 63005"/>
    <s v="COOLANT LEAKING INSIDE CAB AND VEHICLE OVER HEATING "/>
    <s v="Repair van"/>
    <s v="Yes"/>
    <m/>
    <x v="1"/>
    <s v="Yes"/>
    <x v="27"/>
    <s v="Monica, Cheryl &amp; Machell"/>
    <s v="Not Open On 12.11"/>
    <x v="1"/>
    <x v="1"/>
    <s v="Not Open On 12.11"/>
    <d v="2022-09-15T00:00:00"/>
    <m/>
  </r>
  <r>
    <x v="103"/>
    <n v="47022"/>
    <s v="SIMONDS, ALEX"/>
    <s v="ASIMOND"/>
    <s v="47022"/>
    <n v="2073149501"/>
    <s v="047022"/>
    <s v="New Rental"/>
    <s v="B&amp;B TOWING/GATEWAY AUTO LLC, 40 TERMINAL STREET, WESTBROOK ME 04092"/>
    <m/>
    <s v="Repair van"/>
    <s v="Yes"/>
    <m/>
    <x v="1"/>
    <s v="Yes"/>
    <x v="22"/>
    <s v="Rob &amp; Andrea"/>
    <d v="2025-12-03T00:00:00"/>
    <x v="1"/>
    <x v="1"/>
    <s v="ALEX SIMONDS"/>
    <d v="2023-08-06T00:00:00"/>
    <m/>
  </r>
  <r>
    <x v="103"/>
    <n v="22240"/>
    <s v="ISTANIKZAI, MUHIBULLAH"/>
    <s v="MISTANI"/>
    <s v="22240"/>
    <s v="Not-in-TPMS"/>
    <s v="Not-in-TPMS"/>
    <s v="New Rental"/>
    <s v="PEP BOYS, 9109 RIDGE AVE, PHILADELPHIA PA 19128"/>
    <m/>
    <s v="Repair van"/>
    <s v="Yes"/>
    <m/>
    <x v="1"/>
    <s v="Yes"/>
    <x v="0"/>
    <e v="#N/A"/>
    <s v="Not Open On 12.11"/>
    <x v="1"/>
    <x v="0"/>
    <s v="Not Open On 12.11"/>
    <s v="EitherNewHire or Termed"/>
    <m/>
  </r>
  <r>
    <x v="103"/>
    <n v="46045"/>
    <s v="EGUILOS, PATRICIO"/>
    <s v="PEGUILO"/>
    <s v="46045"/>
    <n v="7077403616"/>
    <s v="046045"/>
    <s v="New Rental"/>
    <s v="AAMCO TOTAL CAR CARE, 3580 SONOMA BLVD, VALLEJO CA 94590"/>
    <s v=" COOLANT LEAK"/>
    <s v="Repair van"/>
    <s v="Yes"/>
    <m/>
    <x v="1"/>
    <s v="Yes"/>
    <x v="10"/>
    <s v="Carol &amp; Tasha"/>
    <s v="Not Open On 12.11"/>
    <x v="1"/>
    <x v="1"/>
    <s v="Not Open On 12.11"/>
    <d v="2003-12-03T00:00:00"/>
    <m/>
  </r>
  <r>
    <x v="103"/>
    <n v="46446"/>
    <s v="HALEY, DAMEON"/>
    <s v="DHALEY"/>
    <s v="46446"/>
    <s v="Not-in-TPMS"/>
    <s v="Not-in-TPMS"/>
    <s v="New Rental"/>
    <s v="10644 W PICO BLVD LOS ANGELES CA 90064 "/>
    <s v="COOLANT LEAK, MULTIPLE DASH WARNING LIGHTS, VEH OVERHEATING"/>
    <s v="Repair van"/>
    <s v="Yes"/>
    <m/>
    <x v="1"/>
    <s v="Yes"/>
    <x v="0"/>
    <e v="#N/A"/>
    <s v="Not Open On 12.11"/>
    <x v="1"/>
    <x v="1"/>
    <s v="Not Open On 12.11"/>
    <d v="2024-08-18T00:00:00"/>
    <m/>
  </r>
  <r>
    <x v="103"/>
    <n v="46511"/>
    <s v="SANGIN, SAIFUDIN"/>
    <s v="SFNU0"/>
    <s v="46511"/>
    <n v="5712749416"/>
    <s v="046511"/>
    <s v="New Rental"/>
    <s v="PEP BOYS 7121 LITTLE RIVER TPKE, ANNANDALE VA 22003"/>
    <s v="TRANSMISSION"/>
    <s v="Repair van"/>
    <s v="Yes"/>
    <m/>
    <x v="1"/>
    <s v="Yes"/>
    <x v="5"/>
    <s v="Monica, Cheryl &amp; Machell"/>
    <d v="2025-08-07T00:00:00"/>
    <x v="1"/>
    <x v="1"/>
    <s v="SAIFUDIN SANGIN"/>
    <d v="2020-08-19T00:00:00"/>
    <m/>
  </r>
  <r>
    <x v="103"/>
    <n v="23158"/>
    <s v="LINDSEY, ELI"/>
    <s v="ELINDSE"/>
    <s v="23158"/>
    <n v="4709790272"/>
    <s v="023158"/>
    <s v="New Rental"/>
    <s v="PEP BOYS, 8015 TARA BLVD, JONESBORO GA 30236"/>
    <s v="CRANKS BT NO START"/>
    <s v="Repair van"/>
    <s v="Yes"/>
    <m/>
    <x v="1"/>
    <s v="Yes"/>
    <x v="6"/>
    <s v="Rob &amp; Andrea"/>
    <s v="Not Open On 12.11"/>
    <x v="1"/>
    <x v="1"/>
    <s v="Not Open On 12.11"/>
    <d v="2015-02-02T00:00:00"/>
    <m/>
  </r>
  <r>
    <x v="103"/>
    <n v="36488"/>
    <s v="ROELKE, MATTHEW"/>
    <s v="MROELKE"/>
    <s v="36488"/>
    <n v="8508241426"/>
    <s v="036488"/>
    <d v="2026-01-29T00:00:00"/>
    <s v="ARKANSAS AUTOMOTIVE &amp; TRUCK MA, 129 SHADY GROVE RD, HOT SPRINGS NATIONAL AR 71901"/>
    <s v="LOF, ALIGN, POSSIBLY FRONT SHOCK AND WHEEL BEARINGS"/>
    <s v="Repair van"/>
    <s v="Yes"/>
    <m/>
    <x v="1"/>
    <s v="Yes"/>
    <x v="7"/>
    <s v="Monica, Cheryl &amp; Machell"/>
    <s v="Not Open On 12.11"/>
    <x v="0"/>
    <x v="1"/>
    <s v="Not Open On 12.11"/>
    <d v="2023-07-16T00:00:00"/>
    <m/>
  </r>
  <r>
    <x v="103"/>
    <n v="61164"/>
    <s v="LEMOINE, MARK"/>
    <s v="MLEMOIN"/>
    <s v="61164"/>
    <n v="3184022348"/>
    <s v="061164"/>
    <s v="New Rental"/>
    <s v="5504 MASONIC DR, ALEXANDRIA, LA 71301"/>
    <s v="LEAKING COOLANT. "/>
    <s v="Repair van"/>
    <s v="Yes"/>
    <m/>
    <x v="1"/>
    <s v="Yes"/>
    <x v="19"/>
    <s v="Carol &amp; Tasha"/>
    <d v="2025-10-06T00:00:00"/>
    <x v="1"/>
    <x v="1"/>
    <s v="MARK LEMOINE"/>
    <d v="2019-07-10T00:00:00"/>
    <m/>
  </r>
  <r>
    <x v="103"/>
    <n v="46082"/>
    <s v="GRIFFITH, RANDY"/>
    <s v="RGRIFF2"/>
    <s v="46082"/>
    <n v="2092196950"/>
    <s v="046082"/>
    <s v="New Rental"/>
    <s v="J+L COMPLETE AUTO RPR INC, 711 N FRANKLIN ST, MODESTO CA 95351"/>
    <s v="COOLINER LINE LEAKING"/>
    <s v="Repair van"/>
    <s v="Yes"/>
    <m/>
    <x v="1"/>
    <s v="Yes"/>
    <x v="14"/>
    <s v="Carol &amp; Tasha"/>
    <s v="Not Open On 12.11"/>
    <x v="1"/>
    <x v="1"/>
    <s v="Not Open On 12.11"/>
    <d v="1998-04-30T00:00:00"/>
    <m/>
  </r>
  <r>
    <x v="104"/>
    <n v="23597"/>
    <s v="VICTOR CMELA "/>
    <m/>
    <s v="23597"/>
    <s v="Not-in-TPMS"/>
    <s v="Not-in-TPMS"/>
    <s v="New Rental"/>
    <m/>
    <s v="New Hire"/>
    <s v="Repair van"/>
    <s v="Yes"/>
    <m/>
    <x v="1"/>
    <s v="Yes"/>
    <x v="0"/>
    <e v="#N/A"/>
    <s v="Not Open On 12.11"/>
    <x v="1"/>
    <x v="0"/>
    <s v="Not Open On 12.11"/>
    <s v="EitherNewHire or Termed"/>
    <m/>
  </r>
  <r>
    <x v="104"/>
    <n v="46489"/>
    <s v="Kaleb Reed"/>
    <s v="BFULLEN"/>
    <s v="46489"/>
    <n v="6148097004"/>
    <n v="0"/>
    <s v="New Rental"/>
    <m/>
    <s v="HE DOES NOT HAVE A VEHICLE AND IT WILL NOT ARRIVE UNTIL NEXT WEEK"/>
    <s v="Repair van"/>
    <s v="Yes"/>
    <m/>
    <x v="1"/>
    <s v="Yes"/>
    <x v="4"/>
    <s v="Rob &amp; Andrea"/>
    <s v="Not Open On 12.11"/>
    <x v="1"/>
    <x v="1"/>
    <s v="Not Open On 12.11"/>
    <d v="2025-04-13T00:00:00"/>
    <m/>
  </r>
  <r>
    <x v="104"/>
    <n v="46621"/>
    <s v="JONES, RODRICK"/>
    <s v="RJONES6"/>
    <s v="46621"/>
    <s v="Not-in-TPMS"/>
    <s v="Not-in-TPMS"/>
    <s v="New Rental"/>
    <s v="FIRESTONE COMPLETE AUTO CARE, 3659 EISENHOWER PKWY, MACON GA 31206"/>
    <s v="COOLANT TEMPERATURE NOT READING, COOLANT TEMP"/>
    <s v="Repair van"/>
    <s v="Yes"/>
    <m/>
    <x v="1"/>
    <s v="Yes"/>
    <x v="0"/>
    <e v="#N/A"/>
    <s v="Not Open On 12.11"/>
    <x v="1"/>
    <x v="0"/>
    <s v="Not Open On 12.11"/>
    <s v="EitherNewHire or Termed"/>
    <m/>
  </r>
  <r>
    <x v="104"/>
    <n v="22401"/>
    <s v="MARTIN"/>
    <s v="JMARTI3"/>
    <s v="22401"/>
    <n v="9317351937"/>
    <s v="088123"/>
    <d v="2026-02-02T00:00:00"/>
    <s v="5221 SALEM AVE, DAYTON, OH 45426"/>
    <s v="TRANSMISSION REPAIRS"/>
    <s v="Repair van"/>
    <s v="Yes"/>
    <m/>
    <x v="1"/>
    <s v="Yes"/>
    <x v="7"/>
    <s v="Monica, Cheryl &amp; Machell"/>
    <s v="Not Open On 12.11"/>
    <x v="0"/>
    <x v="1"/>
    <s v="Not Open On 12.11"/>
    <d v="2025-10-05T00:00:00"/>
    <m/>
  </r>
  <r>
    <x v="104"/>
    <n v="36196"/>
    <s v="SABADO, JAMES"/>
    <s v="JSABADO"/>
    <s v="36196"/>
    <n v="8658016685"/>
    <s v="061053"/>
    <s v="New Rental"/>
    <s v="FIRESTONE COMPLETE AUTO CARE, 4932 CLINTON HWY, KNOXVILLE TN 37912"/>
    <s v=" TRANSMISSION ISSUE"/>
    <s v="Repair van"/>
    <s v="Yes"/>
    <m/>
    <x v="1"/>
    <s v="Yes"/>
    <x v="4"/>
    <s v="Rob &amp; Andrea"/>
    <d v="2025-10-28T00:00:00"/>
    <x v="1"/>
    <x v="1"/>
    <s v="JAMES SABADO"/>
    <d v="2014-07-08T00:00:00"/>
    <m/>
  </r>
  <r>
    <x v="104"/>
    <n v="61560"/>
    <s v="MARTIN PEREZ, ROBERSY"/>
    <s v="RMART16"/>
    <s v="61560"/>
    <n v="5613328437"/>
    <s v="061560"/>
    <d v="2026-02-02T00:00:00"/>
    <m/>
    <m/>
    <s v="Repair van"/>
    <m/>
    <m/>
    <x v="1"/>
    <s v="Yes"/>
    <x v="9"/>
    <s v="Rob &amp; Andrea"/>
    <s v="Not Open On 12.11"/>
    <x v="0"/>
    <x v="1"/>
    <s v="Not Open On 12.11"/>
    <d v="2016-05-09T00:00:00"/>
    <m/>
  </r>
  <r>
    <x v="104"/>
    <n v="61302"/>
    <s v="NIZAM, MOHAMMAD HAROON"/>
    <s v="MNIZAM"/>
    <s v="61302"/>
    <n v="3013168145"/>
    <s v="061302"/>
    <s v="New Rental"/>
    <s v="PEP BOYS, 1120 W PATRICK ST, FREDERICK MD 21701"/>
    <s v="NEEDING AN ENGINE"/>
    <s v="Repair van"/>
    <s v="Yes"/>
    <m/>
    <x v="1"/>
    <s v="Yes"/>
    <x v="5"/>
    <s v="Monica, Cheryl &amp; Machell"/>
    <s v="Not Open On 12.11"/>
    <x v="1"/>
    <x v="1"/>
    <s v="Not Open On 12.11"/>
    <d v="2017-10-16T00:00:00"/>
    <m/>
  </r>
  <r>
    <x v="104"/>
    <n v="46893"/>
    <s v="WASHINGTON, DAVID"/>
    <s v="DWASHIN"/>
    <s v="46893"/>
    <s v="Not-in-TPMS"/>
    <s v="Not-in-TPMS"/>
    <s v="New Rental"/>
    <m/>
    <s v="NEW HIRE"/>
    <s v="Repair van"/>
    <s v="Yes"/>
    <m/>
    <x v="1"/>
    <s v="Yes"/>
    <x v="0"/>
    <e v="#N/A"/>
    <s v="Not Open On 12.11"/>
    <x v="1"/>
    <x v="0"/>
    <s v="Not Open On 12.11"/>
    <s v="EitherNewHire or Termed"/>
    <m/>
  </r>
  <r>
    <x v="104"/>
    <n v="46708"/>
    <s v="ROWLS, JAYSHAWN"/>
    <s v="JROWLS"/>
    <s v="46708"/>
    <n v="2569623009"/>
    <s v="046708"/>
    <s v="New Rental"/>
    <m/>
    <s v="NEW HIRE"/>
    <s v="Repair van"/>
    <s v="Yes"/>
    <m/>
    <x v="1"/>
    <s v="Yes"/>
    <x v="6"/>
    <s v="Rob &amp; Andrea"/>
    <d v="2025-11-04T00:00:00"/>
    <x v="1"/>
    <x v="1"/>
    <s v="JAYSHAWN ROWLS"/>
    <d v="2025-10-12T00:00:00"/>
    <m/>
  </r>
  <r>
    <x v="104"/>
    <n v="46577"/>
    <s v="MURRELL, TYRONE"/>
    <s v="TMURREL"/>
    <s v="46577"/>
    <s v="Not-in-TPMS"/>
    <s v="Not-in-TPMS"/>
    <s v="New Rental"/>
    <s v="PEP BOYS(ADDRESS NOT MENTIONED IN HOLMON"/>
    <s v="NEW HIRE"/>
    <s v="Repair van"/>
    <s v="Yes"/>
    <m/>
    <x v="1"/>
    <s v="Yes"/>
    <x v="0"/>
    <e v="#N/A"/>
    <s v="Not Open On 12.11"/>
    <x v="1"/>
    <x v="0"/>
    <s v="Not Open On 12.11"/>
    <s v="EitherNewHire or Termed"/>
    <m/>
  </r>
  <r>
    <x v="104"/>
    <n v="61651"/>
    <s v="FLORES, BYRON"/>
    <s v="BFLORE2"/>
    <s v="61651"/>
    <n v="2254494318"/>
    <s v="061651"/>
    <s v="New Rental"/>
    <s v="PEP BOYS, 9704 AIRLINE HWY, BATON ROUGE LA 70816"/>
    <s v="RADIATOR IS LEAKING AND OVER HEATING"/>
    <s v="Repair van"/>
    <s v="Yes"/>
    <m/>
    <x v="1"/>
    <s v="Yes"/>
    <x v="7"/>
    <s v="Monica, Cheryl &amp; Machell"/>
    <s v="Not Open On 12.11"/>
    <x v="1"/>
    <x v="1"/>
    <s v="Not Open On 12.11"/>
    <d v="2014-08-04T00:00:00"/>
    <m/>
  </r>
  <r>
    <x v="104"/>
    <n v="23144"/>
    <s v="WILLIAMS, JONATHAN"/>
    <s v="JWILLI0"/>
    <s v="23144"/>
    <n v="8708680395"/>
    <s v="023144"/>
    <s v="New Rental"/>
    <s v="224 HWY 64 E WYNNE AR 72396"/>
    <s v="NEW HIRE"/>
    <s v="Repair van"/>
    <s v="Yes"/>
    <m/>
    <x v="1"/>
    <s v="Yes"/>
    <x v="7"/>
    <s v="Monica, Cheryl &amp; Machell"/>
    <s v="Not Open On 12.11"/>
    <x v="1"/>
    <x v="1"/>
    <s v="Not Open On 12.11"/>
    <d v="2025-09-14T00:00:00"/>
    <m/>
  </r>
  <r>
    <x v="104"/>
    <n v="61015"/>
    <s v="SOKOLOWSKI"/>
    <s v="BSOKOLO"/>
    <s v="61015"/>
    <n v="7249536540"/>
    <s v="061016"/>
    <d v="2026-02-03T00:00:00"/>
    <s v="Vehicle is not being repaired - / Tech requesting a rental for 7 day."/>
    <s v="WEEKLY RENTAL VEHICLE IS OUT OF SERVICE"/>
    <s v="Tech needs new van "/>
    <s v="Yes"/>
    <m/>
    <x v="1"/>
    <s v="Yes"/>
    <x v="4"/>
    <s v="Rob &amp; Andrea"/>
    <s v="Not Open On 12.11"/>
    <x v="0"/>
    <x v="1"/>
    <s v="Not Open On 12.11"/>
    <d v="2001-12-30T00:00:00"/>
    <m/>
  </r>
  <r>
    <x v="104"/>
    <n v="61602"/>
    <s v="SEKORA, RAYMOND"/>
    <s v="RSEKOR"/>
    <s v="61602"/>
    <n v="7602239451"/>
    <s v="061602"/>
    <d v="2026-01-26T00:00:00"/>
    <m/>
    <s v="NEEDS TO EXTEND RENTAL REPAIRS"/>
    <s v="Repair van"/>
    <s v="Yes"/>
    <m/>
    <x v="1"/>
    <s v="Yes"/>
    <x v="23"/>
    <s v="Carol &amp; Tasha"/>
    <s v="Not Open On 12.11"/>
    <x v="0"/>
    <x v="1"/>
    <s v="Not Open On 12.11"/>
    <d v="1982-04-27T00:00:00"/>
    <m/>
  </r>
  <r>
    <x v="104"/>
    <n v="36222"/>
    <s v="TATOM, KAMRON"/>
    <s v="KTATOM"/>
    <s v="36222"/>
    <n v="3348613091"/>
    <s v="036222"/>
    <s v="New Rental"/>
    <m/>
    <s v="New Hire"/>
    <s v="Repair van"/>
    <s v="Yes"/>
    <m/>
    <x v="1"/>
    <s v="Yes"/>
    <x v="6"/>
    <s v="Rob &amp; Andrea"/>
    <s v="Not Open On 12.11"/>
    <x v="1"/>
    <x v="1"/>
    <s v="Not Open On 12.11"/>
    <d v="2025-08-31T00:00:00"/>
    <m/>
  </r>
  <r>
    <x v="104"/>
    <n v="36132"/>
    <s v="DRESBACH, MICHAEL"/>
    <s v="MDRESBA"/>
    <s v="36132"/>
    <n v="7753897055"/>
    <s v="036132"/>
    <s v="New Rental"/>
    <s v="PEP BOYS, 300 E PRATER WAY, SPARKS NV 89431"/>
    <s v="New Hire"/>
    <s v="Repair van"/>
    <s v="Yes"/>
    <m/>
    <x v="1"/>
    <s v="Yes"/>
    <x v="10"/>
    <s v="Carol &amp; Tasha"/>
    <s v="Not Open On 12.11"/>
    <x v="1"/>
    <x v="1"/>
    <s v="Not Open On 12.11"/>
    <d v="1985-06-26T00:00:00"/>
    <m/>
  </r>
  <r>
    <x v="104"/>
    <n v="46203"/>
    <s v="STANFORD, MARK"/>
    <s v="MSTANFO"/>
    <s v="46203"/>
    <n v="2544415845"/>
    <s v="046203"/>
    <s v="New Rental"/>
    <s v="PEPBOYS PB1731UA 2002 E CENTRAL TEXAS EXPRESSWAY."/>
    <m/>
    <m/>
    <m/>
    <m/>
    <x v="3"/>
    <s v="Yes"/>
    <x v="2"/>
    <s v="Carol &amp; Tasha"/>
    <s v="Not Open On 12.11"/>
    <x v="1"/>
    <x v="1"/>
    <s v="Not Open On 12.11"/>
    <d v="2020-03-02T00:00:00"/>
    <m/>
  </r>
  <r>
    <x v="104"/>
    <n v="36842"/>
    <s v="LINDSLEY, JOHN"/>
    <s v="JLINDSL"/>
    <s v="36842"/>
    <n v="3603015811"/>
    <s v="036842"/>
    <s v="New Rental"/>
    <s v="1445 OLNEY AVE PORT ORCHARD WA 98366 USA"/>
    <s v="TRANSMISSION ISSUE"/>
    <s v="Repair van"/>
    <s v="Yes"/>
    <m/>
    <x v="1"/>
    <s v="Yes"/>
    <x v="20"/>
    <s v="Carol &amp; Tasha"/>
    <s v="Not Open On 12.11"/>
    <x v="1"/>
    <x v="1"/>
    <s v="Not Open On 12.11"/>
    <d v="2021-02-24T00:00:00"/>
    <m/>
  </r>
  <r>
    <x v="104"/>
    <n v="36113"/>
    <s v="LOPEZ, GEORGE"/>
    <s v="GLOPEZ6"/>
    <s v="36113"/>
    <s v="Not-in-TPMS"/>
    <s v="Not-in-TPMS"/>
    <s v="New Rental"/>
    <m/>
    <s v="New Hire"/>
    <s v="Repair van"/>
    <s v="Yes"/>
    <m/>
    <x v="1"/>
    <s v="Yes"/>
    <x v="0"/>
    <e v="#N/A"/>
    <s v="Not Open On 12.11"/>
    <x v="1"/>
    <x v="0"/>
    <s v="Not Open On 12.11"/>
    <s v="EitherNewHire or Termed"/>
    <m/>
  </r>
  <r>
    <x v="104"/>
    <n v="46129"/>
    <s v="JONES, BRIAN"/>
    <s v="BJONE79"/>
    <s v="46129"/>
    <n v="3132649977"/>
    <s v="046129"/>
    <s v="New Rental"/>
    <s v="JEFFERSON CHEVROLET CO., 2130 E. JEFFERSON AVE., DETROIT MI 48207"/>
    <s v="NO START...FOUND GROUND CABLE FROM BATTERY TO FRAME ROTTED"/>
    <s v="Repair van"/>
    <s v="Yes"/>
    <m/>
    <x v="1"/>
    <s v="Yes"/>
    <x v="25"/>
    <s v="Monica, Cheryl &amp; Machell"/>
    <s v="Not Open On 12.11"/>
    <x v="1"/>
    <x v="1"/>
    <s v="Not Open On 12.11"/>
    <d v="1993-06-25T00:00:00"/>
    <m/>
  </r>
  <r>
    <x v="104"/>
    <n v="47073"/>
    <s v="BIDWELL, JOEL"/>
    <s v="JBIDWEL"/>
    <s v="47073"/>
    <n v="3159804912"/>
    <s v="047073"/>
    <s v="New Rental"/>
    <s v="5884 CIRCLE DRIVE EAST CICERO,NEW YORK,US 13039"/>
    <s v="HEATER IS NOT WORKING. BRAKES ARE SLIPPING"/>
    <s v="Repair van"/>
    <s v="Yes"/>
    <m/>
    <x v="1"/>
    <s v="Yes"/>
    <x v="22"/>
    <s v="Rob &amp; Andrea"/>
    <s v="Not Open On 12.11"/>
    <x v="1"/>
    <x v="1"/>
    <s v="Not Open On 12.11"/>
    <d v="2024-02-11T00:00:00"/>
    <m/>
  </r>
  <r>
    <x v="105"/>
    <n v="46445"/>
    <s v="NUNEZ JR, JOSE"/>
    <s v="JNUNEZ"/>
    <s v="46445"/>
    <n v="9098488012"/>
    <s v="046445"/>
    <d v="2026-02-02T00:00:00"/>
    <s v="505 E FOOTHILL BLVD RIALTO CA 92376"/>
    <s v="OIL LEAK ON THE UNIT"/>
    <s v="Repair Van"/>
    <s v="Yes"/>
    <m/>
    <x v="1"/>
    <s v="Yes"/>
    <x v="3"/>
    <s v="Carol &amp; Tasha"/>
    <s v="Not Open On 12.11"/>
    <x v="0"/>
    <x v="1"/>
    <s v="Not Open On 12.11"/>
    <d v="2022-07-21T00:00:00"/>
    <m/>
  </r>
  <r>
    <x v="105"/>
    <n v="61405"/>
    <s v="SMITH, ALEXANDER"/>
    <s v="ASMITH2"/>
    <s v="61405"/>
    <n v="3347464041"/>
    <s v="021174"/>
    <s v="New Rental"/>
    <s v="PEP BOYS, 1749 E MAIN STREET, PRATTVILLE AL 36066"/>
    <s v="OVERHEATING, FOUND WATER PUMP IS LEAKING"/>
    <s v="Repair Van"/>
    <s v="Yes"/>
    <m/>
    <x v="1"/>
    <s v="Yes"/>
    <x v="6"/>
    <s v="Rob &amp; Andrea"/>
    <d v="2025-09-03T00:00:00"/>
    <x v="1"/>
    <x v="1"/>
    <s v="ALEXANDER SMITH"/>
    <d v="2024-02-04T00:00:00"/>
    <m/>
  </r>
  <r>
    <x v="105"/>
    <n v="23368"/>
    <s v="RONSHAUSEN, DRAYTYN"/>
    <s v="DRONSHA"/>
    <s v="23368"/>
    <s v="Not-in-TPMS"/>
    <s v="Not-in-TPMS"/>
    <d v="2026-02-03T00:00:00"/>
    <s v="PEP BOYS, 7121 LITTLE RIVER TPKE., ANNANDALE VA 22003"/>
    <s v="NEEDS TO EXTEND THE RENTAL. AND THE REG IS EXPIRED"/>
    <s v="Repair Van"/>
    <s v="Yes"/>
    <m/>
    <x v="1"/>
    <s v="Yes"/>
    <x v="0"/>
    <e v="#N/A"/>
    <s v="Not Open On 12.11"/>
    <x v="0"/>
    <x v="0"/>
    <s v="Not Open On 12.11"/>
    <s v="EitherNewHire or Termed"/>
    <m/>
  </r>
  <r>
    <x v="105"/>
    <n v="46470"/>
    <s v="BROWN, HAYWOOD"/>
    <s v="HBROWN0"/>
    <s v="46470"/>
    <n v="8486331086"/>
    <s v="046470"/>
    <d v="2025-12-04T00:00:00"/>
    <s v="9880 E ROOSEVELT BLVD PHILADELPHIA PA 19115"/>
    <s v="THE VAN IS HAVING ISSUES STARTING UP. WON'T TAKE A JUMP START. HAS NO LIGHTS COMING ON."/>
    <s v="Repair Van"/>
    <s v="Yes"/>
    <m/>
    <x v="1"/>
    <s v="Yes"/>
    <x v="26"/>
    <s v="Rob &amp; Andrea"/>
    <s v="Not Open On 12.11"/>
    <x v="0"/>
    <x v="1"/>
    <s v="Not Open On 12.11"/>
    <d v="2018-03-15T00:00:00"/>
    <m/>
  </r>
  <r>
    <x v="105"/>
    <n v="46777"/>
    <s v="KENNY YETTE"/>
    <m/>
    <s v="46777"/>
    <s v="Not-in-TPMS"/>
    <s v="Not-in-TPMS"/>
    <s v="New Rental"/>
    <s v="A-1 AUTO CARE CENTER, 104 IODENT WAY, ELIZABETHTON TN 37643"/>
    <s v="BRAKES SPONGEY"/>
    <s v="Repair Van"/>
    <s v="Yes"/>
    <m/>
    <x v="1"/>
    <s v="Yes"/>
    <x v="0"/>
    <e v="#N/A"/>
    <s v="Not Open On 12.11"/>
    <x v="1"/>
    <x v="0"/>
    <s v="Not Open On 12.11"/>
    <s v="EitherNewHire or Termed"/>
    <m/>
  </r>
  <r>
    <x v="105"/>
    <n v="61708"/>
    <s v="SINGH, LAKHESHWAR"/>
    <s v="LSING00"/>
    <s v="61708"/>
    <n v="6122274889"/>
    <s v="061708"/>
    <s v="New Rental"/>
    <s v="12140 CHAMPLIN DR CHAMPLIN MN 55316"/>
    <s v="VEHICLE IS OVERHEATING"/>
    <s v="Repair Van"/>
    <s v="Yes"/>
    <m/>
    <x v="1"/>
    <s v="Yes"/>
    <x v="21"/>
    <s v="Monica, Cheryl &amp; Machell"/>
    <s v="Not Open On 12.11"/>
    <x v="1"/>
    <x v="1"/>
    <s v="Not Open On 12.11"/>
    <d v="2004-05-04T00:00:00"/>
    <m/>
  </r>
  <r>
    <x v="105"/>
    <n v="61760"/>
    <s v="ROBINSON, MONTY"/>
    <s v="MROBI84"/>
    <s v="61760"/>
    <n v="7739776517"/>
    <s v="061760"/>
    <s v="New Rental"/>
    <s v="2604 NORTH ELSTON AVE, CHICAGO, IL 60647"/>
    <s v="New Hire"/>
    <s v="Repair Van"/>
    <s v="Yes"/>
    <m/>
    <x v="1"/>
    <s v="Yes"/>
    <x v="1"/>
    <s v="Monica, Cheryl &amp; Machell"/>
    <s v="Not Open On 12.11"/>
    <x v="1"/>
    <x v="1"/>
    <s v="Not Open On 12.11"/>
    <d v="2016-02-01T00:00:00"/>
    <m/>
  </r>
  <r>
    <x v="105"/>
    <n v="21535"/>
    <s v="MANEGO, RICHARD"/>
    <s v="RMANEGO"/>
    <s v="21535"/>
    <n v="2289180942"/>
    <s v="047336"/>
    <s v="New Rental"/>
    <s v="1407 PASS RD, GULFPORT, MS 39501, USA"/>
    <s v="BREAK ISSUE/NOISE ISSUE/LEAK ISSUE"/>
    <s v="Repair Van"/>
    <s v="Yes"/>
    <m/>
    <x v="1"/>
    <s v="Yes"/>
    <x v="7"/>
    <s v="Monica, Cheryl &amp; Machell"/>
    <s v="Not Open On 12.11"/>
    <x v="1"/>
    <x v="1"/>
    <s v="Not Open On 12.11"/>
    <d v="2018-11-26T00:00:00"/>
    <m/>
  </r>
  <r>
    <x v="105"/>
    <n v="61042"/>
    <s v="WILLIAMS, ALEX"/>
    <s v="AWILLI1"/>
    <s v="61042"/>
    <n v="7739461915"/>
    <s v="061042"/>
    <d v="2026-01-09T00:00:00"/>
    <s v="PEP BOYS, 5959 SOUTH WESTERN, CHICAGO"/>
    <s v="OVERHEATING"/>
    <s v="Repair Van"/>
    <s v="Yes"/>
    <m/>
    <x v="1"/>
    <s v="Yes"/>
    <x v="1"/>
    <s v="Monica, Cheryl &amp; Machell"/>
    <s v="Not Open On 12.11"/>
    <x v="0"/>
    <x v="1"/>
    <s v="Not Open On 12.11"/>
    <d v="2025-11-02T00:00:00"/>
    <m/>
  </r>
  <r>
    <x v="105"/>
    <n v="36655"/>
    <s v="SKOCELAS, PATRICK"/>
    <s v="PSKOCEL"/>
    <s v="36655"/>
    <n v="9892844668"/>
    <s v="036655"/>
    <s v="New Rental"/>
    <m/>
    <s v="PLATED ARE EXPIRED"/>
    <m/>
    <m/>
    <m/>
    <x v="1"/>
    <s v="Yes"/>
    <x v="18"/>
    <s v="Monica, Cheryl &amp; Machell"/>
    <d v="2025-12-09T00:00:00"/>
    <x v="1"/>
    <x v="1"/>
    <s v="PATRICK SKOCELAS"/>
    <d v="1988-09-14T00:00:00"/>
    <m/>
  </r>
  <r>
    <x v="105"/>
    <n v="61611"/>
    <s v="FARRELL, STEVEN"/>
    <s v="SFARREL"/>
    <s v="61611"/>
    <n v="9286107291"/>
    <s v="061611"/>
    <s v="New Rental"/>
    <m/>
    <s v="TAKING IN FOR MAINTENANCE"/>
    <m/>
    <m/>
    <m/>
    <x v="1"/>
    <s v="Yes"/>
    <x v="23"/>
    <s v="Carol &amp; Tasha"/>
    <d v="2025-11-18T00:00:00"/>
    <x v="1"/>
    <x v="1"/>
    <s v="STEVEN FARRELL"/>
    <d v="2021-09-02T00:00:00"/>
    <m/>
  </r>
  <r>
    <x v="105"/>
    <n v="61700"/>
    <s v="LONGORIA, OMAR"/>
    <s v="OLONGO0"/>
    <s v="61700"/>
    <n v="9569332563"/>
    <s v="061700"/>
    <s v="New Rental"/>
    <s v="PEP BOYS, 2336 BOCA CHICA BLVD, BROWNSVILLE TX 78521"/>
    <s v="WATER PUMP REPAIRS"/>
    <s v="Repair Van"/>
    <s v="Yes"/>
    <m/>
    <x v="1"/>
    <s v="Yes"/>
    <x v="2"/>
    <s v="Carol &amp; Tasha"/>
    <s v="Not Open On 12.11"/>
    <x v="1"/>
    <x v="1"/>
    <s v="Not Open On 12.11"/>
    <d v="2016-03-23T00:00:00"/>
    <m/>
  </r>
  <r>
    <x v="105"/>
    <n v="46940"/>
    <s v="JAMES, JASON"/>
    <s v="JJAMES"/>
    <s v="46940"/>
    <n v="7165793078"/>
    <s v="046940"/>
    <d v="2026-01-16T00:00:00"/>
    <s v="FIRESTONE COMPLETE AUTO CARE, 995 NIAGARA FALLS BLVD, AMHERST NY 14226"/>
    <s v="No start, CEL on"/>
    <s v="Repair van"/>
    <s v="Yes"/>
    <m/>
    <x v="1"/>
    <s v="Yes"/>
    <x v="22"/>
    <s v="Rob &amp; Andrea"/>
    <s v="Not Open On 12.11"/>
    <x v="0"/>
    <x v="1"/>
    <s v="Not Open On 12.11"/>
    <d v="2025-10-19T00:00:00"/>
    <m/>
  </r>
  <r>
    <x v="105"/>
    <n v="46041"/>
    <s v="ABASI, HAMEED"/>
    <s v="HABASI"/>
    <s v="46041"/>
    <n v="9169577301"/>
    <s v="046041"/>
    <s v="New Rental"/>
    <m/>
    <s v="LOST BRAKES"/>
    <s v="Repair van"/>
    <s v="Yes"/>
    <m/>
    <x v="1"/>
    <s v="Yes"/>
    <x v="10"/>
    <s v="Carol &amp; Tasha"/>
    <s v="Not Open On 12.11"/>
    <x v="1"/>
    <x v="1"/>
    <s v="Not Open On 12.11"/>
    <d v="2023-11-12T00:00:00"/>
    <m/>
  </r>
  <r>
    <x v="105"/>
    <n v="46727"/>
    <s v="DOLAH, DEAN"/>
    <s v="DDOLAH"/>
    <s v="46727"/>
    <s v="Not-in-TPMS"/>
    <s v="Not-in-TPMS"/>
    <s v="New Rental"/>
    <m/>
    <s v="New Hire"/>
    <s v="Repair van"/>
    <s v="Yes"/>
    <m/>
    <x v="1"/>
    <s v="Yes"/>
    <x v="0"/>
    <e v="#N/A"/>
    <s v="Not Open On 12.11"/>
    <x v="1"/>
    <x v="0"/>
    <s v="Not Open On 12.11"/>
    <s v="EitherNewHire or Termed"/>
    <m/>
  </r>
  <r>
    <x v="105"/>
    <n v="47242"/>
    <s v="NORMAN HUN"/>
    <m/>
    <s v="47242"/>
    <s v="Not-in-TPMS"/>
    <s v="Not-in-TPMS"/>
    <s v="New Rental"/>
    <m/>
    <s v="THIS IS DRAGGING POSS BRAKES THAT ARE LOCKING UP"/>
    <s v="Repair van"/>
    <s v="Yes"/>
    <m/>
    <x v="1"/>
    <s v="Yes"/>
    <x v="0"/>
    <e v="#N/A"/>
    <s v="Not Open On 12.11"/>
    <x v="1"/>
    <x v="0"/>
    <s v="Not Open On 12.11"/>
    <s v="EitherNewHire or Termed"/>
    <m/>
  </r>
  <r>
    <x v="105"/>
    <n v="46821"/>
    <s v="GROVES, NICO"/>
    <s v="NGROVES"/>
    <s v="46821"/>
    <n v="8643400517"/>
    <s v="046821"/>
    <d v="2026-02-03T00:00:00"/>
    <s v="AAMCO TOTAL CAR CARE, 2918 WADE HAMPTON BLVD, TAYLORS SC 29687"/>
    <s v="IT DOESNT WANT TO ACCELERATE UNLESS YOU TURN THE WHEEL (ADDITIONAL REPAIRS NEEDED)"/>
    <s v="Repair Van"/>
    <s v="Yes"/>
    <m/>
    <x v="1"/>
    <s v="Yes"/>
    <x v="4"/>
    <s v="Rob &amp; Andrea"/>
    <s v="Not Open On 12.11"/>
    <x v="0"/>
    <x v="1"/>
    <s v="Not Open On 12.11"/>
    <d v="2024-01-07T00:00:00"/>
    <m/>
  </r>
  <r>
    <x v="105"/>
    <n v="61749"/>
    <s v="BOBURKA, STEVEN"/>
    <s v="SBOBURK"/>
    <s v="61749"/>
    <n v="8156166075"/>
    <s v="061749"/>
    <s v="New Rental"/>
    <s v="MIDAS #2276, 224 W ROUTE 34, YORKVILLE IL 60560"/>
    <s v="overheating radiator hose"/>
    <s v="Repair Van"/>
    <s v="Yes"/>
    <m/>
    <x v="1"/>
    <s v="Yes"/>
    <x v="1"/>
    <s v="Monica, Cheryl &amp; Machell"/>
    <s v="Not Open On 12.11"/>
    <x v="1"/>
    <x v="1"/>
    <s v="Not Open On 12.11"/>
    <d v="2007-04-17T00:00:00"/>
    <m/>
  </r>
  <r>
    <x v="106"/>
    <n v="6581"/>
    <s v="CARRINGTON, PAUL"/>
    <s v="PCARRIN"/>
    <s v="6581"/>
    <n v="9108573163"/>
    <s v="006581"/>
    <s v="New Rental"/>
    <s v="DISCOUNT TIRE, 10935 US 15-501 HWY, SOUTHERN PINES NC 28387"/>
    <s v="SPARE RIM"/>
    <s v="Repair Van"/>
    <s v="Yes"/>
    <m/>
    <x v="1"/>
    <s v="Yes"/>
    <x v="13"/>
    <s v="Rob &amp; Andrea"/>
    <s v="Not Open On 12.11"/>
    <x v="1"/>
    <x v="1"/>
    <s v="Not Open On 12.11"/>
    <d v="2024-11-18T00:00:00"/>
    <m/>
  </r>
  <r>
    <x v="106"/>
    <n v="21207"/>
    <s v="CARNAHAN, TYLER"/>
    <s v="TCARNAH"/>
    <s v="21207"/>
    <n v="8136480860"/>
    <s v="021207"/>
    <d v="2026-02-02T00:00:00"/>
    <s v="PEP BOYS, 1747 W BRANDON BLVD, BRANDON FL 33511"/>
    <s v="HEADLIGHT NOT WORKING, AND SOMETIME HARD TO START, AND SHAKES WHEN STARTING UP"/>
    <s v="Repair Van"/>
    <s v="Yes"/>
    <m/>
    <x v="1"/>
    <s v="Yes"/>
    <x v="9"/>
    <s v="Rob &amp; Andrea"/>
    <d v="2025-07-23T00:00:00"/>
    <x v="0"/>
    <x v="1"/>
    <s v="TYLER CARNAHAN"/>
    <d v="2025-08-24T00:00:00"/>
    <m/>
  </r>
  <r>
    <x v="106"/>
    <n v="22081"/>
    <s v="CAETANO, MARIANA"/>
    <s v="MCAETAN"/>
    <s v="22081"/>
    <s v="Not-in-TPMS"/>
    <s v="Not-in-TPMS"/>
    <s v="New Rental"/>
    <m/>
    <s v="NEW HIRE"/>
    <m/>
    <s v="Yes"/>
    <m/>
    <x v="1"/>
    <s v="Yes"/>
    <x v="0"/>
    <e v="#N/A"/>
    <s v="Not Open On 12.11"/>
    <x v="1"/>
    <x v="0"/>
    <s v="Not Open On 12.11"/>
    <s v="EitherNewHire or Termed"/>
    <m/>
  </r>
  <r>
    <x v="106"/>
    <n v="37376"/>
    <s v="TINSLEY, STEVEN"/>
    <s v="STINSL0"/>
    <s v="37376"/>
    <n v="7035950263"/>
    <s v="037376"/>
    <s v="New Rental"/>
    <m/>
    <s v="ENGINE LIGHT ON AND MUFFLER DRAGGING THE GROUND"/>
    <s v="Repair Van"/>
    <s v="Yes"/>
    <m/>
    <x v="1"/>
    <s v="Yes"/>
    <x v="5"/>
    <s v="Monica, Cheryl &amp; Machell"/>
    <s v="Not Open On 12.11"/>
    <x v="1"/>
    <x v="1"/>
    <s v="Not Open On 12.11"/>
    <d v="2018-10-15T00:00:00"/>
    <m/>
  </r>
  <r>
    <x v="106"/>
    <n v="21180"/>
    <s v="MIRANDA GOMEZ, CESAR"/>
    <s v="CMIRAND"/>
    <s v="21180"/>
    <n v="2404831317"/>
    <s v="021180"/>
    <s v="New Rental"/>
    <s v="507 DUAL HWY, HAGERSTOWN, MD 21740, USA;"/>
    <s v="LEAKING COOLANT"/>
    <s v="Repair Van"/>
    <s v="Yes"/>
    <m/>
    <x v="1"/>
    <s v="Yes"/>
    <x v="5"/>
    <s v="Monica, Cheryl &amp; Machell"/>
    <d v="2025-11-14T00:00:00"/>
    <x v="1"/>
    <x v="1"/>
    <s v="CESAR MIRANDA GOMEZ"/>
    <d v="2024-02-11T00:00:00"/>
    <m/>
  </r>
  <r>
    <x v="106"/>
    <n v="23169"/>
    <s v="HENDERSON, JOSEPH"/>
    <s v="JHENDE2"/>
    <s v="23169"/>
    <n v="4197088689"/>
    <s v="023169"/>
    <s v="New Rental"/>
    <s v="1707 W ALEXIS RD, TOLEDO, OH 43613"/>
    <s v="TRANSMISSION REPAIRS"/>
    <s v="Repair Van"/>
    <s v="Yes"/>
    <m/>
    <x v="1"/>
    <s v="Yes"/>
    <x v="25"/>
    <s v="Monica, Cheryl &amp; Machell"/>
    <s v="Not Open On 12.11"/>
    <x v="1"/>
    <x v="1"/>
    <s v="Not Open On 12.11"/>
    <d v="1988-06-23T00:00:00"/>
    <m/>
  </r>
  <r>
    <x v="106"/>
    <n v="22032"/>
    <s v="HELMER, GERALD"/>
    <s v="GHELMER"/>
    <s v="22032"/>
    <s v="Not-in-TPMS"/>
    <s v="Not-in-TPMS"/>
    <s v="New Rental"/>
    <m/>
    <s v="NEW HIRE"/>
    <m/>
    <s v="Yes"/>
    <m/>
    <x v="0"/>
    <s v="No"/>
    <x v="0"/>
    <e v="#N/A"/>
    <s v="Not Open On 12.11"/>
    <x v="1"/>
    <x v="0"/>
    <s v="Not Open On 12.11"/>
    <s v="EitherNewHire or Termed"/>
    <m/>
  </r>
  <r>
    <x v="106"/>
    <n v="61530"/>
    <s v="ROSALES, CARLOS"/>
    <s v="CROSALE"/>
    <s v="61530"/>
    <n v="3239743016"/>
    <s v="061530"/>
    <d v="2026-02-03T00:00:00"/>
    <s v="PEP BOYS, 8533 ARTESIA BLVD, BELLFLOWER CA 90706"/>
    <s v="OVERHEAT CONDITION"/>
    <s v="Repair Van"/>
    <s v="Yes"/>
    <m/>
    <x v="1"/>
    <s v="Yes"/>
    <x v="3"/>
    <s v="Carol &amp; Tasha"/>
    <s v="Not Open On 12.11"/>
    <x v="0"/>
    <x v="1"/>
    <s v="Not Open On 12.11"/>
    <d v="2021-12-23T00:00:00"/>
    <m/>
  </r>
  <r>
    <x v="106"/>
    <n v="61118"/>
    <s v="GONZALEZ, ALFREDO"/>
    <s v="AGON248"/>
    <s v="61118"/>
    <n v="7142008359"/>
    <s v="061118"/>
    <s v="New Rental"/>
    <m/>
    <s v="DUE TO OUT STATE TAGS "/>
    <s v="Repair Van"/>
    <s v="Yes"/>
    <m/>
    <x v="1"/>
    <s v="Yes"/>
    <x v="23"/>
    <s v="Carol &amp; Tasha"/>
    <s v="Not Open On 12.11"/>
    <x v="1"/>
    <x v="1"/>
    <s v="Not Open On 12.11"/>
    <d v="1988-01-19T00:00:00"/>
    <m/>
  </r>
  <r>
    <x v="106"/>
    <n v="61673"/>
    <s v="SMITH, GREGORY"/>
    <s v="GSMI132"/>
    <s v="61673"/>
    <n v="6144320621"/>
    <s v="061673"/>
    <s v="New Rental"/>
    <s v="5575 KEIM CIR, COLUMBUS, OH 43228"/>
    <s v="VEHICLE WONT START"/>
    <s v="Repair Van"/>
    <s v="Yes"/>
    <m/>
    <x v="1"/>
    <s v="Yes"/>
    <x v="4"/>
    <s v="Rob &amp; Andrea"/>
    <s v="Not Open On 12.11"/>
    <x v="1"/>
    <x v="1"/>
    <s v="Not Open On 12.11"/>
    <d v="2006-11-17T00:00:00"/>
    <m/>
  </r>
  <r>
    <x v="106"/>
    <n v="23144"/>
    <s v="WILLIAMS, JONATHAN"/>
    <s v="JWILLI0"/>
    <s v="23144"/>
    <n v="8708680395"/>
    <s v="023144"/>
    <d v="2026-02-09T00:00:00"/>
    <s v="PEP BOYS AUTO SERVICE &amp; TIRES 5975 BARTLETT CENTER DR, BARTLETT, TN 38134."/>
    <s v="GEAR LINKAGE CAME OFF"/>
    <s v="Repair Van"/>
    <s v="Yes"/>
    <m/>
    <x v="1"/>
    <s v="Yes"/>
    <x v="7"/>
    <s v="Monica, Cheryl &amp; Machell"/>
    <s v="Not Open On 12.11"/>
    <x v="0"/>
    <x v="1"/>
    <s v="Not Open On 12.11"/>
    <d v="2025-09-14T00:00:00"/>
    <m/>
  </r>
  <r>
    <x v="106"/>
    <n v="46063"/>
    <s v="BRISTOW, RYAN"/>
    <s v="RBRISTO"/>
    <s v="46063"/>
    <n v="9165590520"/>
    <s v="046063"/>
    <d v="2026-02-02T00:00:00"/>
    <s v="PEP BOYS, 5895 47TH AVE, SACRAMENTO CA 95823"/>
    <s v="VEHICLE DIES WHEN TRYING TO ACCELERATING"/>
    <s v="Repair Van"/>
    <s v="Yes"/>
    <m/>
    <x v="1"/>
    <s v="Yes"/>
    <x v="10"/>
    <s v="Carol &amp; Tasha"/>
    <s v="Not Open On 12.11"/>
    <x v="0"/>
    <x v="1"/>
    <s v="Not Open On 12.11"/>
    <d v="2025-11-16T00:00:00"/>
    <m/>
  </r>
  <r>
    <x v="106"/>
    <n v="61602"/>
    <s v="SEKORA, RAYMOND"/>
    <s v="RSEKOR"/>
    <s v="61602"/>
    <n v="7602239451"/>
    <s v="061602"/>
    <d v="2026-02-09T00:00:00"/>
    <s v="AAMCO TOTAL CAR CARE, 355 N JOHNSON AVE, EL CAJON CA 92020"/>
    <s v="TRANS REPAIR"/>
    <s v="Repair Van"/>
    <s v="Yes"/>
    <m/>
    <x v="1"/>
    <s v="Yes"/>
    <x v="23"/>
    <s v="Carol &amp; Tasha"/>
    <s v="Not Open On 12.11"/>
    <x v="0"/>
    <x v="1"/>
    <s v="Not Open On 12.11"/>
    <d v="1982-04-27T00:00:00"/>
    <m/>
  </r>
  <r>
    <x v="106"/>
    <n v="37104"/>
    <s v="TURNER, JESTAVIAN"/>
    <s v="JTURNER"/>
    <s v="37104"/>
    <n v="7209190856"/>
    <s v="037104"/>
    <s v="New Rental"/>
    <s v="PEP BOYS, 487 S BROADWAY, DENVER, CO 80209"/>
    <s v="TRANSMISSION REPAIRS"/>
    <s v="Repair Van"/>
    <s v="Yes"/>
    <m/>
    <x v="1"/>
    <s v="Yes"/>
    <x v="24"/>
    <s v="Carol &amp; Tasha"/>
    <s v="Not Open On 12.11"/>
    <x v="1"/>
    <x v="1"/>
    <s v="Not Open On 12.11"/>
    <d v="2025-06-08T00:00:00"/>
    <m/>
  </r>
  <r>
    <x v="106"/>
    <n v="47138"/>
    <s v="BARFIELD, STEPHEN"/>
    <s v="SBARFIE"/>
    <s v="47138"/>
    <n v="8438552652"/>
    <s v="047138"/>
    <s v="New Rental"/>
    <s v="DART AUTOMOTIVE, INC., 1039 HWY 501 EAST, CONWAY SC 29526"/>
    <s v="COOLANT LEAK AGAIN,. POSSIBLE HEATER CORE"/>
    <s v="Repair Van"/>
    <s v="Yes"/>
    <m/>
    <x v="1"/>
    <s v="Yes"/>
    <x v="13"/>
    <s v="Rob &amp; Andrea"/>
    <s v="Not Open On 12.11"/>
    <x v="1"/>
    <x v="1"/>
    <s v="Not Open On 12.11"/>
    <d v="2001-06-25T00:00:00"/>
    <m/>
  </r>
  <r>
    <x v="106"/>
    <n v="61688"/>
    <s v="HANSON, DONALD"/>
    <s v="DHANSO5"/>
    <s v="61688"/>
    <n v="2105488449"/>
    <s v="061688"/>
    <s v="New Rental"/>
    <s v="MIDAS AUTO SERVICE #5957, 2325 KOHLER CROSSING, KYLE TX 78640"/>
    <s v="HIS VAN IS NOT GETTING FIXED Rental starts on 2/19"/>
    <s v="Repair Van"/>
    <s v="Yes"/>
    <m/>
    <x v="1"/>
    <s v="Yes"/>
    <x v="2"/>
    <s v="Carol &amp; Tasha"/>
    <d v="2025-11-18T00:00:00"/>
    <x v="1"/>
    <x v="1"/>
    <s v="DONALD HANSON"/>
    <d v="1985-04-23T00:00:00"/>
    <m/>
  </r>
  <r>
    <x v="106"/>
    <n v="36202"/>
    <s v="BAQIR, BAQIR"/>
    <s v="BBAQIR"/>
    <s v="36202"/>
    <n v="2409168103"/>
    <s v="036202"/>
    <s v="New Rental"/>
    <s v="PEP BOYS, 1804 UNIVERSITY BLVD, HYATTSVILLE MD 20783"/>
    <s v="CEL is on"/>
    <s v="Repair Van"/>
    <s v="Yes"/>
    <m/>
    <x v="1"/>
    <s v="Yes"/>
    <x v="5"/>
    <s v="Monica, Cheryl &amp; Machell"/>
    <s v="Not Open On 12.11"/>
    <x v="1"/>
    <x v="1"/>
    <s v="Not Open On 12.11"/>
    <d v="2025-02-23T00:00:00"/>
    <m/>
  </r>
  <r>
    <x v="107"/>
    <n v="37241"/>
    <s v="JONES, MICHAEL"/>
    <s v="MJONE10"/>
    <s v="37241"/>
    <s v="Not-in-TPMS"/>
    <s v="Not-in-TPMS"/>
    <d v="2026-02-02T00:00:00"/>
    <s v="AAMCO TOTAL CAR CARE 5032 S WESTERN ST AMARILLO, TX, 79109"/>
    <s v="WONT START - CRANKS NO START"/>
    <s v="Repair Van"/>
    <s v="Yes"/>
    <m/>
    <x v="1"/>
    <s v="Yes"/>
    <x v="0"/>
    <e v="#N/A"/>
    <s v="Not Open On 12.11"/>
    <x v="0"/>
    <x v="0"/>
    <s v="Not Open On 12.11"/>
    <s v="EitherNewHire or Termed"/>
    <m/>
  </r>
  <r>
    <x v="107"/>
    <n v="36070"/>
    <s v="SABIO-NEIBART, STEPHEN"/>
    <s v="SSABION"/>
    <s v="36070"/>
    <s v="Not-in-TPMS"/>
    <s v="Not-in-TPMS"/>
    <s v="New Rental"/>
    <s v="PEP BOYS, 2001 S PLEASANT VALLEY RD, WINCHESTER VA 22601"/>
    <s v="HEAT IS NOT WORKING, MULTIPLE REPAIRS"/>
    <s v="Repair Van"/>
    <s v="Yes"/>
    <m/>
    <x v="1"/>
    <s v="Yes"/>
    <x v="0"/>
    <e v="#N/A"/>
    <s v="Not Open On 12.11"/>
    <x v="1"/>
    <x v="0"/>
    <s v="Not Open On 12.11"/>
    <s v="EitherNewHire or Termed"/>
    <m/>
  </r>
  <r>
    <x v="107"/>
    <n v="61654"/>
    <s v="HEMINGWAY, DANIEL"/>
    <s v="DHEMING"/>
    <s v="61654"/>
    <n v="9013026329"/>
    <s v="061654"/>
    <d v="2026-01-27T00:00:00"/>
    <s v="PEP BOYS, 5975 BARTLETT CENTER DR, BARTLETT TN 38134"/>
    <s v="DRIVABILITY ISSUE,"/>
    <s v="Repair Van"/>
    <s v="Yes"/>
    <m/>
    <x v="1"/>
    <s v="Yes"/>
    <x v="7"/>
    <s v="Monica, Cheryl &amp; Machell"/>
    <s v="Not Open On 12.11"/>
    <x v="0"/>
    <x v="1"/>
    <s v="Not Open On 12.11"/>
    <d v="2025-09-21T00:00:00"/>
    <m/>
  </r>
  <r>
    <x v="107"/>
    <n v="61789"/>
    <s v="COLLINS. JR, ELISHA"/>
    <s v="ECOLLIN"/>
    <s v="61789"/>
    <n v="9139952111"/>
    <s v="061789"/>
    <s v="New Rental"/>
    <s v="FIRESTONE COMPLETE AUTO CARE, 1100 KANSAS AVE, KANSAS CITY KS 66105"/>
    <s v="BRAKES, Need Tires"/>
    <s v="Repair Van"/>
    <s v="Yes"/>
    <m/>
    <x v="1"/>
    <s v="Yes"/>
    <x v="8"/>
    <s v="Rob &amp; Andrea"/>
    <s v="Not Open On 12.11"/>
    <x v="1"/>
    <x v="1"/>
    <s v="Not Open On 12.11"/>
    <d v="1982-06-15T00:00:00"/>
    <m/>
  </r>
  <r>
    <x v="107"/>
    <n v="37310"/>
    <s v="FORD, JEFFREY"/>
    <s v="JFORD17"/>
    <s v="37310"/>
    <n v="5702660168"/>
    <s v="037310"/>
    <s v="New Rental"/>
    <s v="BONNER CHEVROLET CO., INC., 694 WYOMING AVE, KINGSTON PA 187040412"/>
    <m/>
    <s v="Repair Van"/>
    <s v="Yes"/>
    <m/>
    <x v="1"/>
    <s v="Yes"/>
    <x v="22"/>
    <s v="Rob &amp; Andrea"/>
    <s v="Not Open On 12.11"/>
    <x v="1"/>
    <x v="1"/>
    <s v="Not Open On 12.11"/>
    <d v="1988-04-04T00:00:00"/>
    <m/>
  </r>
  <r>
    <x v="107"/>
    <n v="36354"/>
    <s v="HUSTA, MATTHEW"/>
    <s v="MHUSTA"/>
    <s v="36354"/>
    <n v="3056840011"/>
    <s v="021182"/>
    <d v="2026-02-04T00:00:00"/>
    <s v=" 10200 BROAD CHANNEL RD MIAMI, FL, 33157"/>
    <s v="BRAKE FLUID LEAKED OUT"/>
    <s v="Repair van"/>
    <s v="Yes"/>
    <m/>
    <x v="1"/>
    <s v="Yes"/>
    <x v="9"/>
    <s v="Rob &amp; Andrea"/>
    <s v="Not Open On 12.11"/>
    <x v="0"/>
    <x v="1"/>
    <s v="Not Open On 12.11"/>
    <d v="2025-11-09T00:00:00"/>
    <m/>
  </r>
  <r>
    <x v="107"/>
    <n v="37149"/>
    <s v="RUSSELL, TERRY"/>
    <s v="TRUSSE3"/>
    <s v="37149"/>
    <s v="Not-in-TPMS"/>
    <s v="Not-in-TPMS"/>
    <s v="New Rental"/>
    <s v="3609 SHELBYVILLE PIKE, MURFREESBORO, TN 37127"/>
    <s v="TRANSMISSION IS GOING"/>
    <s v="Repair Van"/>
    <s v="Yes"/>
    <m/>
    <x v="1"/>
    <s v="Yes"/>
    <x v="0"/>
    <e v="#N/A"/>
    <s v="Not Open On 12.11"/>
    <x v="1"/>
    <x v="0"/>
    <s v="Not Open On 12.11"/>
    <s v="EitherNewHire or Termed"/>
    <m/>
  </r>
  <r>
    <x v="107"/>
    <n v="36221"/>
    <s v="LEON VALLE, LUIS"/>
    <s v="LLEONVA"/>
    <s v="36221"/>
    <s v="Not-in-TPMS"/>
    <s v="Not-in-TPMS"/>
    <s v="New Rental"/>
    <m/>
    <s v="VEHICLE NEEDS OIL CHANGE"/>
    <s v="Repair Van"/>
    <s v="Yes"/>
    <m/>
    <x v="1"/>
    <s v="Yes"/>
    <x v="0"/>
    <e v="#N/A"/>
    <s v="Not Open On 12.11"/>
    <x v="1"/>
    <x v="0"/>
    <s v="Not Open On 12.11"/>
    <s v="EitherNewHire or Termed"/>
    <m/>
  </r>
  <r>
    <x v="107"/>
    <n v="47001"/>
    <s v="YOUNG, ANDRE"/>
    <s v="AYOUNG"/>
    <s v="47001"/>
    <n v="2039043004"/>
    <s v="047001"/>
    <d v="2026-01-23T00:00:00"/>
    <s v="FIRESTONE COMPLETE AUTO CARE, 892 E MAIN ST, STAMFORD CT 06902"/>
    <s v="VEHICLE HAS A CEL ON"/>
    <s v="Repair Van"/>
    <s v="Yes"/>
    <m/>
    <x v="1"/>
    <s v="Yes"/>
    <x v="22"/>
    <s v="Rob &amp; Andrea"/>
    <d v="2025-12-04T00:00:00"/>
    <x v="0"/>
    <x v="1"/>
    <s v="ANDRE YOUNG"/>
    <d v="2025-10-05T00:00:00"/>
    <m/>
  </r>
  <r>
    <x v="107"/>
    <n v="22032"/>
    <s v="HELMER, GERALD"/>
    <s v="GHELMER"/>
    <s v="22032"/>
    <s v="Not-in-TPMS"/>
    <s v="Not-in-TPMS"/>
    <d v="2026-02-11T00:00:00"/>
    <m/>
    <m/>
    <m/>
    <m/>
    <m/>
    <x v="0"/>
    <m/>
    <x v="0"/>
    <e v="#N/A"/>
    <s v="Not Open On 12.11"/>
    <x v="0"/>
    <x v="0"/>
    <s v="Not Open On 12.11"/>
    <s v="EitherNewHire or Termed"/>
    <m/>
  </r>
  <r>
    <x v="107"/>
    <n v="71007"/>
    <s v="LAMBERT, ALFRED"/>
    <s v="ALAMBE8"/>
    <s v="71007"/>
    <n v="5407980364"/>
    <s v="071007"/>
    <s v="New Rental"/>
    <s v="COLLEGE PARK AUTO INDUSTRY, 1400 WARDS FERRY RD, LYNCHBURG VA 24502"/>
    <s v="ON HOOK START MISSFIRE"/>
    <s v="Repair Van"/>
    <s v="Yes"/>
    <m/>
    <x v="1"/>
    <s v="Yes"/>
    <x v="13"/>
    <s v="Rob &amp; Andrea"/>
    <s v="Not Open On 12.11"/>
    <x v="1"/>
    <x v="1"/>
    <s v="Not Open On 12.11"/>
    <d v="1988-08-25T00:00:00"/>
    <m/>
  </r>
  <r>
    <x v="107"/>
    <n v="23473"/>
    <s v="ARES, EZEQUIEL"/>
    <s v="EARES"/>
    <s v="23473"/>
    <n v="6624912019"/>
    <s v="023473"/>
    <s v="New Rental"/>
    <s v="CALIBER COLLISION, 463 E COMMERCE ST, HERNANDO MS 38632"/>
    <s v="ACCIDENT"/>
    <s v="Repair Van"/>
    <s v="Yes"/>
    <m/>
    <x v="1"/>
    <s v="Yes"/>
    <x v="7"/>
    <s v="Monica, Cheryl &amp; Machell"/>
    <s v="Not Open On 12.11"/>
    <x v="1"/>
    <x v="1"/>
    <s v="Not Open On 12.11"/>
    <d v="2025-09-21T00:00:00"/>
    <m/>
  </r>
  <r>
    <x v="107"/>
    <n v="37342"/>
    <s v="WHITE, THEODORE"/>
    <s v="TWHITE0"/>
    <s v="37342"/>
    <n v="4179010464"/>
    <s v="037342"/>
    <d v="2026-02-06T00:00:00"/>
    <s v="BIG O TIRES, 977 STATE HWY 248, BRANSON MO 65616"/>
    <s v="ELECTRICAL ISSUE, POSSIBILY RADAITOR NEEDS REPLACED"/>
    <s v="Repair van"/>
    <s v="Yes"/>
    <m/>
    <x v="1"/>
    <s v="Yes"/>
    <x v="8"/>
    <s v="Rob &amp; Andrea"/>
    <s v="Not Open On 12.11"/>
    <x v="0"/>
    <x v="1"/>
    <s v="Not Open On 12.11"/>
    <d v="2025-06-08T00:00:00"/>
    <m/>
  </r>
  <r>
    <x v="107"/>
    <n v="61310"/>
    <s v="QADERI, SEDIQULLAH"/>
    <s v="SQADERI"/>
    <s v="61310"/>
    <n v="5715808844"/>
    <s v="061310"/>
    <s v="New Rental"/>
    <s v="KOONS WOODBRIDGE FORD, 13779 NOBLEWOOD PLAZA, WOODBRIDGE VA 22193"/>
    <s v="CEL is on, ENGINE IS SURGING. DRIVER SEAT IS BROKEN. REAR BRAKE LIGHT IS OUT"/>
    <s v="Repair van"/>
    <s v="Yes"/>
    <m/>
    <x v="1"/>
    <s v="Yes"/>
    <x v="5"/>
    <s v="Monica, Cheryl &amp; Machell"/>
    <s v="Not Open On 12.11"/>
    <x v="1"/>
    <x v="1"/>
    <s v="Not Open On 12.11"/>
    <d v="2017-01-09T00:00:00"/>
    <m/>
  </r>
  <r>
    <x v="107"/>
    <n v="36690"/>
    <s v="PITTMAN, SAMUEL"/>
    <s v="SPITTM4"/>
    <s v="36690"/>
    <n v="8132933843"/>
    <s v="036690"/>
    <s v="New Rental"/>
    <s v="PEP BOYS, 2525 N MONROE ST, TALLAHASSEE FL 32303"/>
    <s v="CEL is on"/>
    <s v="Repair van"/>
    <s v="Yes"/>
    <m/>
    <x v="1"/>
    <s v="Yes"/>
    <x v="6"/>
    <s v="Rob &amp; Andrea"/>
    <s v="Not Open On 12.11"/>
    <x v="1"/>
    <x v="1"/>
    <s v="Not Open On 12.11"/>
    <d v="1997-08-17T00:00:00"/>
    <m/>
  </r>
  <r>
    <x v="107"/>
    <n v="61851"/>
    <s v="AMATO, MATTHEW"/>
    <s v="MAMATO"/>
    <s v="61851"/>
    <n v="8455876516"/>
    <s v="061851"/>
    <s v="New Rental"/>
    <m/>
    <m/>
    <s v="Repair van"/>
    <m/>
    <m/>
    <x v="1"/>
    <s v="Yes"/>
    <x v="22"/>
    <s v="Rob &amp; Andrea"/>
    <s v="Not Open On 12.11"/>
    <x v="1"/>
    <x v="1"/>
    <s v="Not Open On 12.11"/>
    <d v="2022-02-24T00:00:00"/>
    <m/>
  </r>
  <r>
    <x v="107"/>
    <n v="61166"/>
    <s v="BURKHAM, MARCUS"/>
    <s v="MBURKHA"/>
    <s v="61166"/>
    <n v="4698531063"/>
    <s v="033002"/>
    <d v="2026-02-02T00:00:00"/>
    <s v="PEP BOYS, 101 W SEMINARY DRIVE, FORT WORTH TX 76115"/>
    <s v="TRANSMISSION ISSUE"/>
    <s v="Repair van"/>
    <s v="Yes"/>
    <m/>
    <x v="1"/>
    <s v="Yes"/>
    <x v="15"/>
    <s v="Carol &amp; Tasha"/>
    <s v="Not Open On 12.11"/>
    <x v="0"/>
    <x v="1"/>
    <s v="Not Open On 12.11"/>
    <d v="1996-02-07T00:00:00"/>
    <m/>
  </r>
  <r>
    <x v="107"/>
    <n v="23874"/>
    <s v="HAND, LETWAN"/>
    <s v="LHAND0"/>
    <s v="23874"/>
    <n v="2194552219"/>
    <s v="023874"/>
    <s v="New Rental"/>
    <s v="501 N MAIN ST, CROWN POINT, IN 46307"/>
    <s v="NO HEAT POSSIBLE BLOWER MOTOR ISSUE "/>
    <s v="Repair van"/>
    <s v="Yes"/>
    <m/>
    <x v="1"/>
    <s v="Yes"/>
    <x v="1"/>
    <s v="Monica, Cheryl &amp; Machell"/>
    <d v="2025-09-30T00:00:00"/>
    <x v="1"/>
    <x v="1"/>
    <s v="LETWAN HAND"/>
    <d v="2017-08-07T00:00:00"/>
    <m/>
  </r>
  <r>
    <x v="107"/>
    <n v="23262"/>
    <s v="SANER, MARTIN"/>
    <s v="MSANER1"/>
    <s v="23262"/>
    <n v="4178341339"/>
    <s v="023262"/>
    <s v="New Rental"/>
    <s v="FIRESTONE COMPLETE AUTO CARE, 316 WEST WEAVER ROAD, SPRINGFIELD MO 65810"/>
    <s v="CEL ON RUNNING ROUGH ABS AND TRACTION LIGHTS ALSO ON"/>
    <s v="Repair van"/>
    <s v="Yes"/>
    <m/>
    <x v="1"/>
    <s v="Yes"/>
    <x v="8"/>
    <s v="Rob &amp; Andrea"/>
    <s v="Not Open On 12.11"/>
    <x v="1"/>
    <x v="1"/>
    <s v="Not Open On 12.11"/>
    <d v="2001-02-19T00:00:00"/>
    <m/>
  </r>
  <r>
    <x v="107"/>
    <n v="61304"/>
    <s v="MELLERSON, DARIOUS"/>
    <s v="DMELLER"/>
    <s v="61304"/>
    <n v="4107256236"/>
    <s v="061304"/>
    <s v="New Rental"/>
    <s v="MR TIRE, 6332 BALTIMORE NAT'L PK, BALTIMORE MD 21228"/>
    <s v="NEEDS FRONT TIRES"/>
    <s v="Repair van"/>
    <s v="Yes"/>
    <m/>
    <x v="1"/>
    <s v="Yes"/>
    <x v="5"/>
    <s v="Monica, Cheryl &amp; Machell"/>
    <s v="Not Open On 12.11"/>
    <x v="1"/>
    <x v="1"/>
    <s v="Not Open On 12.11"/>
    <d v="2024-01-14T00:00:00"/>
    <m/>
  </r>
  <r>
    <x v="107"/>
    <n v="61369"/>
    <s v="BARNETT, CAROLYN"/>
    <s v="CBARNET"/>
    <s v="61369"/>
    <n v="2569217517"/>
    <s v="061369"/>
    <s v="New Rental"/>
    <s v="C.A. RUSSELL FORD, 1507 S QUINTARD AVE, ANNISTON AL 36201"/>
    <s v="CEL On"/>
    <s v="Repair van"/>
    <s v="Yes"/>
    <m/>
    <x v="1"/>
    <s v="Yes"/>
    <x v="6"/>
    <s v="Rob &amp; Andrea"/>
    <s v="Not Open On 12.11"/>
    <x v="1"/>
    <x v="1"/>
    <s v="Not Open On 12.11"/>
    <d v="2024-03-03T00:00:00"/>
    <m/>
  </r>
  <r>
    <x v="107"/>
    <n v="46209"/>
    <s v="PENA, JORGE"/>
    <s v="JPENA1"/>
    <s v="46209"/>
    <n v="2109150317"/>
    <s v="046209"/>
    <s v="New Rental"/>
    <s v="MIDAS 1769 SW LOOP, SAN ANTONIO, TX 78227"/>
    <s v="TRANSMISSION ISSUE"/>
    <s v="Repair van"/>
    <s v="Yes"/>
    <m/>
    <x v="1"/>
    <s v="Yes"/>
    <x v="2"/>
    <s v="Carol &amp; Tasha"/>
    <d v="2025-10-30T00:00:00"/>
    <x v="1"/>
    <x v="1"/>
    <s v="JORGE PENA"/>
    <d v="2023-02-23T00:00:00"/>
    <m/>
  </r>
  <r>
    <x v="108"/>
    <n v="22335"/>
    <s v="WADE, DORIAN"/>
    <s v="DWADE"/>
    <s v="22335"/>
    <n v="6052312334"/>
    <s v="022334"/>
    <s v="New Rental"/>
    <s v="TIRES PLUS, 3516 W 41ST ST, SIOUX FALLS SD 57106"/>
    <s v="BRAKE CONCERN, VEH NOT STOPPING FDUE TO EXCESSIVE RUST"/>
    <s v="Repair van"/>
    <s v="Yes"/>
    <m/>
    <x v="1"/>
    <s v="Yes"/>
    <x v="21"/>
    <s v="Monica, Cheryl &amp; Machell"/>
    <d v="2025-10-29T00:00:00"/>
    <x v="1"/>
    <x v="1"/>
    <s v="DORIAN WADE"/>
    <d v="2025-10-05T00:00:00"/>
    <m/>
  </r>
  <r>
    <x v="108"/>
    <n v="22128"/>
    <s v="ALLEYNE, BRIAN"/>
    <s v="BALLEYN"/>
    <s v="22128"/>
    <n v="4104248438"/>
    <s v="022128"/>
    <s v="New Rental"/>
    <s v="7100 MARLBORO PIKE FORESTVILLE,MARYLAND,US 20747"/>
    <s v="REDUCED POWER PULLED OVER AT GAS STATION."/>
    <s v="Repair van"/>
    <s v="Yes"/>
    <m/>
    <x v="1"/>
    <s v="Yes"/>
    <x v="5"/>
    <s v="Monica, Cheryl &amp; Machell"/>
    <s v="Not Open On 12.11"/>
    <x v="1"/>
    <x v="1"/>
    <s v="Not Open On 12.11"/>
    <d v="2004-06-29T00:00:00"/>
    <m/>
  </r>
  <r>
    <x v="108"/>
    <n v="37377"/>
    <s v="CURTIS, ISAAC"/>
    <s v="ICURTIS"/>
    <s v="37377"/>
    <n v="7437703466"/>
    <s v="037377"/>
    <d v="2025-12-05T00:00:00"/>
    <s v="6518 GREENSBORO RD, RIDGEWAY, VA 24148, USA"/>
    <s v="DEAD BATTERY AND LOW P/S FLUID , COOLANT DRY"/>
    <s v="Repair van"/>
    <s v="Yes"/>
    <m/>
    <x v="1"/>
    <s v="Yes"/>
    <x v="13"/>
    <s v="Rob &amp; Andrea"/>
    <d v="2025-12-05T00:00:00"/>
    <x v="0"/>
    <x v="1"/>
    <s v="ISAAC CURTIS"/>
    <d v="2025-10-05T00:00:00"/>
    <m/>
  </r>
  <r>
    <x v="108"/>
    <n v="46957"/>
    <s v="BRAVAR"/>
    <s v="ABRAVAR"/>
    <s v="46957"/>
    <n v="7574043471"/>
    <s v="046957"/>
    <d v="2026-02-06T00:00:00"/>
    <s v="1230 N. MILTARY HWY NORFOLK VA. 23502"/>
    <s v=" ENTEND RENTAL"/>
    <s v="Repair van"/>
    <s v="Yes"/>
    <m/>
    <x v="1"/>
    <s v="Yes"/>
    <x v="13"/>
    <s v="Rob &amp; Andrea"/>
    <d v="2025-12-01T00:00:00"/>
    <x v="0"/>
    <x v="1"/>
    <s v="ALEX BRAVAR"/>
    <d v="2021-02-23T00:00:00"/>
    <m/>
  </r>
  <r>
    <x v="108"/>
    <n v="47021"/>
    <s v="BORGES, MICHAEL"/>
    <s v="MBORGES"/>
    <s v="47021"/>
    <n v="9784791029"/>
    <s v="047021"/>
    <s v="New Rental"/>
    <s v="116 SCHOOL ST, LOWELL, MA 01854"/>
    <s v="VEHICLE IS NOT SHIFTING"/>
    <s v="Repair van"/>
    <s v="Yes"/>
    <m/>
    <x v="1"/>
    <s v="Yes"/>
    <x v="22"/>
    <s v="Rob &amp; Andrea"/>
    <d v="2025-08-23T00:00:00"/>
    <x v="1"/>
    <x v="1"/>
    <s v="MICHAEL BORGES"/>
    <d v="2025-10-19T00:00:00"/>
    <m/>
  </r>
  <r>
    <x v="108"/>
    <n v="21222"/>
    <s v="VALENTINE, WILLIAM"/>
    <s v="WVALENT"/>
    <s v="21222"/>
    <s v="Not-in-TPMS"/>
    <s v="Not-in-TPMS"/>
    <d v="2026-02-05T00:00:00"/>
    <s v="COMPLETE CAR CARE, 8562 HWY 301 N, CLAXTON GA 30417"/>
    <s v="EXCESSIVE SMOKE FROM UNDER HOOD"/>
    <s v="Repair van"/>
    <s v="Yes"/>
    <m/>
    <x v="1"/>
    <s v="Yes"/>
    <x v="0"/>
    <e v="#N/A"/>
    <s v="Not Open On 12.11"/>
    <x v="0"/>
    <x v="0"/>
    <s v="Not Open On 12.11"/>
    <s v="EitherNewHire or Termed"/>
    <m/>
  </r>
  <r>
    <x v="108"/>
    <n v="21851"/>
    <s v="WRIGHT, MICHAEL"/>
    <s v="MWRIGH0"/>
    <s v="21851"/>
    <n v="3039610023"/>
    <s v="061193"/>
    <m/>
    <m/>
    <s v="NEEDS RENTAL TAGS"/>
    <s v="Repair van"/>
    <s v="Yes"/>
    <m/>
    <x v="1"/>
    <s v="Yes"/>
    <x v="24"/>
    <s v="Carol &amp; Tasha"/>
    <s v="Not Open On 12.11"/>
    <x v="0"/>
    <x v="1"/>
    <s v="Not Open On 12.11"/>
    <d v="2024-09-29T00:00:00"/>
    <m/>
  </r>
  <r>
    <x v="108"/>
    <n v="46553"/>
    <s v="TITUS, AUSTIN"/>
    <s v="ATITUS"/>
    <s v="46553"/>
    <n v="0"/>
    <n v="0"/>
    <d v="2026-01-20T00:00:00"/>
    <s v="FIRESTONE COMPLETE AUTO CARE, 1282 PARK AVE W, MANSFIELD OH 44906"/>
    <s v=" LOW OIL PRESSURE LIGHT CAME ON AGAIN/OIL LEAK"/>
    <s v="Repair van"/>
    <s v="Yes"/>
    <m/>
    <x v="1"/>
    <s v="Yes"/>
    <x v="4"/>
    <s v="Rob &amp; Andrea"/>
    <s v="Not Open On 12.11"/>
    <x v="0"/>
    <x v="0"/>
    <s v="Not Open On 12.11"/>
    <s v="EitherNewHire or Termed"/>
    <m/>
  </r>
  <r>
    <x v="108"/>
    <n v="46454"/>
    <s v="GRAYDON, JOEL"/>
    <s v="JGRAYDO"/>
    <s v="46454"/>
    <n v="9284185985"/>
    <s v="046454"/>
    <s v="New Rental"/>
    <s v="PEP BOYS, 1052 WILLOW CREEK ROAD, PRESCOTT AZ 86301"/>
    <s v="BRAKE NOISE, REAR BRAKES ARE GRINDING."/>
    <s v="Repair van"/>
    <s v="Yes"/>
    <m/>
    <x v="1"/>
    <s v="Yes"/>
    <x v="23"/>
    <s v="Carol &amp; Tasha"/>
    <s v="Not Open On 12.11"/>
    <x v="1"/>
    <x v="1"/>
    <s v="Not Open On 12.11"/>
    <d v="2025-05-11T00:00:00"/>
    <m/>
  </r>
  <r>
    <x v="108"/>
    <n v="21557"/>
    <s v="CHISOLM, JAMES"/>
    <s v="JCHISOL"/>
    <s v="21557"/>
    <n v="6017510718"/>
    <s v="021557"/>
    <d v="2025-12-22T00:00:00"/>
    <s v="306 NORTH HILLS STREET MERIDIAN,MISSISSIPPI,US 39305"/>
    <s v="NO START"/>
    <s v="Repair van"/>
    <s v="Yes"/>
    <m/>
    <x v="1"/>
    <s v="Yes"/>
    <x v="7"/>
    <s v="Monica, Cheryl &amp; Machell"/>
    <d v="2025-12-01T00:00:00"/>
    <x v="0"/>
    <x v="1"/>
    <s v="JAMES CHISOLM"/>
    <d v="2024-10-06T00:00:00"/>
    <m/>
  </r>
  <r>
    <x v="108"/>
    <n v="37239"/>
    <s v="BERRIAN, KENNETH"/>
    <s v="KBERRIA"/>
    <s v="37239"/>
    <n v="8138931564"/>
    <s v="037239"/>
    <s v="New Rental"/>
    <s v="PEP BOYS, 10119 MCMULLEN ROAD, RIVERVIEW FL 33569"/>
    <s v="NO START"/>
    <s v="Repair van"/>
    <s v="Yes"/>
    <m/>
    <x v="1"/>
    <s v="Yes"/>
    <x v="9"/>
    <s v="Rob &amp; Andrea"/>
    <d v="2025-10-30T00:00:00"/>
    <x v="1"/>
    <x v="1"/>
    <s v="KENNETH BERRIAN"/>
    <d v="2025-06-22T00:00:00"/>
    <m/>
  </r>
  <r>
    <x v="108"/>
    <n v="46386"/>
    <s v="STEFFEN, JEFFERY"/>
    <s v="JSTEFF4"/>
    <s v="46386"/>
    <n v="9512819372"/>
    <s v="046386"/>
    <s v="New Rental"/>
    <s v="PEP BOYS, 2050 W FLORIDA AVE, HEMET CA 92545"/>
    <s v="VEHICLE SHAKING WILL NOT GO OVER 45 MPS"/>
    <s v="Repair van"/>
    <s v="Yes"/>
    <m/>
    <x v="1"/>
    <s v="Yes"/>
    <x v="23"/>
    <s v="Carol &amp; Tasha"/>
    <s v="Not Open On 12.11"/>
    <x v="1"/>
    <x v="1"/>
    <s v="Not Open On 12.11"/>
    <d v="2009-07-27T00:00:00"/>
    <m/>
  </r>
  <r>
    <x v="109"/>
    <n v="36723"/>
    <s v="ESPAIN"/>
    <m/>
    <s v="36723"/>
    <s v="Not-in-TPMS"/>
    <s v="Not-in-TPMS"/>
    <s v="New Rental"/>
    <m/>
    <m/>
    <m/>
    <m/>
    <m/>
    <x v="1"/>
    <s v="Yes"/>
    <x v="0"/>
    <e v="#N/A"/>
    <s v="Not Open On 12.11"/>
    <x v="1"/>
    <x v="0"/>
    <s v="Not Open On 12.11"/>
    <s v="EitherNewHire or Termed"/>
    <m/>
  </r>
  <r>
    <x v="109"/>
    <n v="21050"/>
    <s v="DREIER, ERIC"/>
    <s v="EDREIER"/>
    <s v="21050"/>
    <s v="Not-in-TPMS"/>
    <s v="Not-in-TPMS"/>
    <s v="New Rental"/>
    <s v="BAYVIEW CAR CARE, 1061 US31, PETOSKEY MI 49770"/>
    <s v=" POWER STEERING LINES LEAKING, HOOD RELEASE CABLE IS BROKEN."/>
    <s v="Repair van"/>
    <s v="Yes"/>
    <m/>
    <x v="1"/>
    <s v="Yes"/>
    <x v="0"/>
    <e v="#N/A"/>
    <s v="Not Open On 12.11"/>
    <x v="1"/>
    <x v="0"/>
    <s v="Not Open On 12.11"/>
    <s v="EitherNewHire or Termed"/>
    <m/>
  </r>
  <r>
    <x v="109"/>
    <n v="36020"/>
    <s v="ANDERSON, CEDRIC"/>
    <s v="CANDER4"/>
    <s v="36020"/>
    <n v="4436241103"/>
    <s v="036020"/>
    <s v="New Rental"/>
    <s v="3390 CRAIN HWY, WALDORF, MD 20603"/>
    <s v="HAS AN ENGINE NOISE THAT THEY ARE DIAGNOSING."/>
    <s v="Repair van"/>
    <s v="Yes"/>
    <m/>
    <x v="1"/>
    <s v="Yes"/>
    <x v="5"/>
    <s v="Monica, Cheryl &amp; Machell"/>
    <d v="2025-11-12T00:00:00"/>
    <x v="1"/>
    <x v="1"/>
    <s v="CEDRIC ANDERSON"/>
    <d v="1986-06-11T00:00:00"/>
    <m/>
  </r>
  <r>
    <x v="109"/>
    <n v="36088"/>
    <s v="WILSON, ZANE"/>
    <s v="ZWILSON"/>
    <s v="36088"/>
    <s v="Not-in-TPMS"/>
    <s v="Not-in-TPMS"/>
    <d v="2026-02-06T00:00:00"/>
    <s v="DOBBS TIRE &amp; AUTO, 17146 CHESTERFIELD AIRPORT RD, CHESTERFIELD MO 63005"/>
    <s v="NEEDS NEW WINDSHIELD"/>
    <s v="Repair van"/>
    <s v="Yes"/>
    <m/>
    <x v="1"/>
    <s v="Yes"/>
    <x v="0"/>
    <e v="#N/A"/>
    <s v="Not Open On 12.11"/>
    <x v="0"/>
    <x v="1"/>
    <s v="Not Open On 12.11"/>
    <d v="2024-04-28T00:00:00"/>
    <m/>
  </r>
  <r>
    <x v="109"/>
    <n v="36182"/>
    <s v="HARWELL, CHRISTOPHER"/>
    <s v="CHARWEL"/>
    <s v="36182"/>
    <s v="Not-in-TPMS"/>
    <s v="Not-in-TPMS"/>
    <s v="New Rental"/>
    <m/>
    <m/>
    <m/>
    <m/>
    <m/>
    <x v="1"/>
    <s v="Yes"/>
    <x v="0"/>
    <e v="#N/A"/>
    <s v="Not Open On 12.11"/>
    <x v="1"/>
    <x v="0"/>
    <s v="Not Open On 12.11"/>
    <s v="EitherNewHire or Termed"/>
    <m/>
  </r>
  <r>
    <x v="109"/>
    <n v="46143"/>
    <s v="CASTRO, CONFESSOR"/>
    <s v="CCAST40"/>
    <s v="46143"/>
    <n v="6304578521"/>
    <s v="046143"/>
    <s v="New Rental"/>
    <s v="PEP BOYS, 900 BROADVIEW VILLAGE SQUARE, BROADVIEW IL 60153"/>
    <s v="CELL ON - UNIT STALLING OUTT - ILL NOT STAY RUNNING , SOUNDS LIKE AN ENGINE ISSUE"/>
    <s v="Repair van"/>
    <s v="Yes"/>
    <m/>
    <x v="1"/>
    <s v="Yes"/>
    <x v="1"/>
    <s v="Monica, Cheryl &amp; Machell"/>
    <s v="Not Open On 12.11"/>
    <x v="1"/>
    <x v="1"/>
    <s v="Not Open On 12.11"/>
    <d v="2005-02-21T00:00:00"/>
    <m/>
  </r>
  <r>
    <x v="109"/>
    <n v="61384"/>
    <s v="MARMOL, ALBERT"/>
    <s v="AMARMO0"/>
    <s v="61384"/>
    <n v="5513372143"/>
    <s v="061384"/>
    <s v="New Rental"/>
    <s v="PEP BOYS, 701 STATE RT 440 SOUTH, JERSEY CITY NJ 07304"/>
    <s v="BRAKES"/>
    <s v="Repair van"/>
    <s v="Yes"/>
    <m/>
    <x v="1"/>
    <s v="Yes"/>
    <x v="16"/>
    <s v="Rob &amp; Andrea"/>
    <s v="Not Open On 12.11"/>
    <x v="1"/>
    <x v="1"/>
    <s v="Not Open On 12.11"/>
    <d v="2021-09-29T00:00:00"/>
    <m/>
  </r>
  <r>
    <x v="109"/>
    <n v="61432"/>
    <s v="BEHLER, ADAM"/>
    <s v="ABEHLE"/>
    <s v="61432"/>
    <n v="9165454226"/>
    <s v="061432"/>
    <s v="New Rental"/>
    <m/>
    <s v="New Hire"/>
    <s v="Repair van"/>
    <s v="Yes"/>
    <m/>
    <x v="1"/>
    <s v="Yes"/>
    <x v="10"/>
    <s v="Carol &amp; Tasha"/>
    <d v="2025-11-19T00:00:00"/>
    <x v="1"/>
    <x v="1"/>
    <s v="ADAM BEHLER"/>
    <d v="2001-09-03T00:00:00"/>
    <m/>
  </r>
  <r>
    <x v="109"/>
    <n v="61444"/>
    <s v="VANEGAS, OMAR"/>
    <s v="OVANEGA"/>
    <s v="61444"/>
    <n v="7182191463"/>
    <s v="061444"/>
    <s v="New Rental"/>
    <s v="VINCENT GARAGE INC, 636 FENIMORE RD, MAMARONECK NY 10543"/>
    <s v="ACCIDENT "/>
    <s v="Repair van"/>
    <s v="Yes"/>
    <m/>
    <x v="1"/>
    <s v="Yes"/>
    <x v="12"/>
    <s v="Rob &amp; Andrea"/>
    <s v="Not Open On 12.11"/>
    <x v="1"/>
    <x v="1"/>
    <s v="Not Open On 12.11"/>
    <d v="2022-05-12T00:00:00"/>
    <m/>
  </r>
  <r>
    <x v="109"/>
    <n v="71012"/>
    <s v="HAYMER, KENNETH"/>
    <s v="KHAYME"/>
    <s v="71012"/>
    <n v="3124786854"/>
    <s v="071012"/>
    <s v="New Rental"/>
    <s v="PEP BOYS, 2604 N ELSTON AVE, CHICAGO IL 60647"/>
    <s v="TRANSMISSION, Oil Chnage"/>
    <s v="Repair van"/>
    <s v="Yes"/>
    <m/>
    <x v="1"/>
    <s v="Yes"/>
    <x v="1"/>
    <s v="Monica, Cheryl &amp; Machell"/>
    <d v="2025-12-04T00:00:00"/>
    <x v="1"/>
    <x v="1"/>
    <s v="KENNETH HAYMER"/>
    <d v="1995-10-11T00:00:00"/>
    <m/>
  </r>
  <r>
    <x v="109"/>
    <n v="21793"/>
    <s v="JUAN TIZO"/>
    <m/>
    <s v="21793"/>
    <s v="Not-in-TPMS"/>
    <s v="Not-in-TPMS"/>
    <s v="New Rental"/>
    <s v="PEP BOYS, 8103 MARBACH RD, SAN ANTONIO TX 78227"/>
    <s v="HARD TO START AFTER FUELING, &quot;GAS CAP&quot; DASH SYMBOL. POPPING NOISE FROM ENGINE W/TRYING TO ACCELERATE."/>
    <s v="Repair van"/>
    <s v="Yes"/>
    <m/>
    <x v="1"/>
    <s v="Yes"/>
    <x v="0"/>
    <e v="#N/A"/>
    <s v="Not Open On 12.11"/>
    <x v="1"/>
    <x v="0"/>
    <s v="Not Open On 12.11"/>
    <s v="EitherNewHire or Termed"/>
    <m/>
  </r>
  <r>
    <x v="109"/>
    <n v="46655"/>
    <s v="VANEGAS, ROBERTO"/>
    <s v="RVANEG0"/>
    <s v="46655"/>
    <n v="5043529831"/>
    <s v="046655"/>
    <s v="New Rental"/>
    <s v="A/C SYSTEM ACTING UP, NOT GETTING COLD. GRILL AND A/C CONDENSOR HAS BEEN DAMAGED FROM SOMETHING HITTING IT."/>
    <s v="GDYR AUTO SERVICE CTR #2723, ESPLANADE SHOPPING CTR, KENNER LA 70065"/>
    <s v="Repair van"/>
    <s v="Yes"/>
    <m/>
    <x v="1"/>
    <s v="Yes"/>
    <x v="7"/>
    <s v="Monica, Cheryl &amp; Machell"/>
    <s v="Not Open On 12.11"/>
    <x v="1"/>
    <x v="1"/>
    <s v="Not Open On 12.11"/>
    <d v="2007-09-11T00:00:00"/>
    <m/>
  </r>
  <r>
    <x v="109"/>
    <n v="46708"/>
    <s v="ROWLS, JAYSHAWN"/>
    <s v="JROWLS"/>
    <s v="46708"/>
    <n v="2569623009"/>
    <s v="046708"/>
    <d v="2026-02-09T00:00:00"/>
    <m/>
    <s v="Extended Rental "/>
    <s v="Repair van"/>
    <s v="Yes"/>
    <m/>
    <x v="1"/>
    <s v="Yes"/>
    <x v="6"/>
    <s v="Rob &amp; Andrea"/>
    <d v="2025-11-04T00:00:00"/>
    <x v="0"/>
    <x v="1"/>
    <s v="JAYSHAWN ROWLS"/>
    <d v="2025-10-12T00:00:00"/>
    <m/>
  </r>
  <r>
    <x v="109"/>
    <n v="21159"/>
    <s v="ABREU, DILAN"/>
    <s v="DABREU"/>
    <s v="21159"/>
    <n v="7735520093"/>
    <s v="021159"/>
    <s v="New Rental"/>
    <s v="PEP BOYS, 2604 N ELSTON AVE, ELSTON IL 60647"/>
    <s v="VEH HAS VERY POOR BRAKES, UNSAFE TO DRIVE"/>
    <s v="Repair van"/>
    <s v="Yes"/>
    <m/>
    <x v="1"/>
    <s v="Yes"/>
    <x v="1"/>
    <s v="Monica, Cheryl &amp; Machell"/>
    <s v="Not Open On 12.11"/>
    <x v="1"/>
    <x v="1"/>
    <s v="Not Open On 12.11"/>
    <d v="2025-08-31T00:00:00"/>
    <m/>
  </r>
  <r>
    <x v="109"/>
    <n v="46502"/>
    <s v="FAKHRI, SAYED FAROZ"/>
    <s v="SFAKHRI"/>
    <s v="46502"/>
    <n v="3018935023"/>
    <s v="046502"/>
    <d v="2026-02-03T00:00:00"/>
    <s v="PEP BOYS, 8000 STREAM WALK LN, MANASSAS VA 20109"/>
    <s v=" OVER HEATING AND NOISE UNDER THE HOOD"/>
    <s v="Repair Van"/>
    <s v="Yes"/>
    <m/>
    <x v="1"/>
    <s v="Yes"/>
    <x v="5"/>
    <s v="Monica, Cheryl &amp; Machell"/>
    <d v="2025-11-18T00:00:00"/>
    <x v="0"/>
    <x v="1"/>
    <s v="SAYED FAROZ FAKHRI"/>
    <d v="2021-08-19T00:00:00"/>
    <m/>
  </r>
  <r>
    <x v="109"/>
    <n v="61015"/>
    <s v="BERNARD SOKOLOWSKI"/>
    <m/>
    <s v="61015"/>
    <s v="Not-in-TPMS"/>
    <s v="Not-in-TPMS"/>
    <d v="2026-02-09T00:00:00"/>
    <m/>
    <s v="NEEDS RENTAL 2/17 - 2/19/2026."/>
    <s v="Tech needs new van "/>
    <m/>
    <m/>
    <x v="1"/>
    <s v="Yes"/>
    <x v="0"/>
    <e v="#N/A"/>
    <s v="Not Open On 12.11"/>
    <x v="0"/>
    <x v="0"/>
    <s v="Not Open On 12.11"/>
    <s v="EitherNewHire or Termed"/>
    <m/>
  </r>
  <r>
    <x v="109"/>
    <n v="36637"/>
    <s v="SCHMIDT, WILLIAM"/>
    <s v="WSCHMI0"/>
    <s v="36637"/>
    <n v="8157900118"/>
    <s v="046153"/>
    <s v="New Rental"/>
    <s v="BELLE TIRE #178, 2073 N STATE ROUTE 50, BOURBONNAIS IL 60914"/>
    <s v="TEMPATURE GUAGE NOT WORKING, STABLETRAK SERVICE"/>
    <s v="Repair Van"/>
    <s v="Yes"/>
    <m/>
    <x v="1"/>
    <s v="Yes"/>
    <x v="1"/>
    <s v="Monica, Cheryl &amp; Machell"/>
    <s v="Not Open On 12.11"/>
    <x v="1"/>
    <x v="1"/>
    <s v="Not Open On 12.11"/>
    <d v="2022-06-16T00:00:00"/>
    <m/>
  </r>
  <r>
    <x v="109"/>
    <n v="61142"/>
    <s v="PHAN, TAM"/>
    <s v="TPHAN1"/>
    <s v="61142"/>
    <n v="4804100537"/>
    <s v="061142"/>
    <s v="New Rental"/>
    <s v="PEP BOYS, 400 S ARIZONA AVE SUITE 2, CHANDLER AZ 85225"/>
    <s v="COOLANT LEAK, A/C INOP, DRIVABILITY CONCERNS/ENGINE MISFIRE"/>
    <s v="Repair Van"/>
    <s v="Yes"/>
    <m/>
    <x v="1"/>
    <s v="Yes"/>
    <x v="23"/>
    <s v="Carol &amp; Tasha"/>
    <s v="Not Open On 12.11"/>
    <x v="1"/>
    <x v="1"/>
    <s v="Not Open On 12.11"/>
    <d v="1996-05-07T00:00:00"/>
    <m/>
  </r>
  <r>
    <x v="109"/>
    <n v="36026"/>
    <s v="RAMZ, SEEAR"/>
    <s v="SRAMZ"/>
    <s v="36026"/>
    <n v="5406307000"/>
    <s v="036026"/>
    <s v="New Rental"/>
    <s v="PEP BOYS, 8000 STREAM WALK LN, MANASSAS VA 20109"/>
    <s v="ENGINE LIGHT IS ON, MESSAGE STATING ENGINE HOT / AC OFF, VEHICLE SHAKING WHILE DRIVING"/>
    <s v="Repair Van"/>
    <s v="Yes"/>
    <m/>
    <x v="1"/>
    <s v="Yes"/>
    <x v="5"/>
    <s v="Monica, Cheryl &amp; Machell"/>
    <s v="Not Open On 12.11"/>
    <x v="1"/>
    <x v="1"/>
    <s v="Not Open On 12.11"/>
    <d v="2023-02-16T00:00:00"/>
    <m/>
  </r>
  <r>
    <x v="109"/>
    <n v="22258"/>
    <s v="MADDEN, CHRISTOPHER"/>
    <s v="CMADDEN"/>
    <s v="22258"/>
    <s v="Not-in-TPMS"/>
    <s v="Not-in-TPMS"/>
    <s v="New Rental"/>
    <m/>
    <s v="NEEDS RENTAL EXTENSION"/>
    <s v="Repair Van"/>
    <s v="Yes"/>
    <m/>
    <x v="1"/>
    <s v="Yes"/>
    <x v="0"/>
    <e v="#N/A"/>
    <s v="Not Open On 12.11"/>
    <x v="1"/>
    <x v="0"/>
    <s v="Not Open On 12.11"/>
    <s v="EitherNewHire or Termed"/>
    <m/>
  </r>
  <r>
    <x v="109"/>
    <n v="23936"/>
    <s v="MORAN, RICHARD"/>
    <s v="RMORAN"/>
    <s v="23936"/>
    <n v="4109005964"/>
    <s v="023936"/>
    <s v="New Rental"/>
    <s v="MYERS AUTO SERVICE, INC., 11710 PIKA DR, WALDORF MD 20602"/>
    <s v="vibration and pulling"/>
    <s v="Repair Van"/>
    <s v="Yes"/>
    <m/>
    <x v="1"/>
    <s v="Yes"/>
    <x v="5"/>
    <s v="Monica, Cheryl &amp; Machell"/>
    <s v="Not Open On 12.11"/>
    <x v="1"/>
    <x v="1"/>
    <s v="Not Open On 12.11"/>
    <d v="2021-05-13T00:00:00"/>
    <m/>
  </r>
  <r>
    <x v="109"/>
    <n v="46063"/>
    <s v="BRISTOW, RYAN"/>
    <s v="RBRISTO"/>
    <s v="46063"/>
    <n v="9165590520"/>
    <s v="046063"/>
    <s v="New Rental"/>
    <s v="PEP BOYS, 5895 47TH AVE, SACRAMENTO CA 95823"/>
    <s v="NEEDS RENTAL EXTENSION FOR ANOTHER 7 DAYS"/>
    <s v="Repair Van"/>
    <s v="Yes"/>
    <m/>
    <x v="1"/>
    <s v="Yes"/>
    <x v="10"/>
    <s v="Carol &amp; Tasha"/>
    <s v="Not Open On 12.11"/>
    <x v="1"/>
    <x v="1"/>
    <s v="Not Open On 12.11"/>
    <d v="2025-11-16T00:00:00"/>
    <m/>
  </r>
  <r>
    <x v="109"/>
    <n v="61155"/>
    <s v="VERSHIER, FLOYD"/>
    <s v="FVERSHI"/>
    <s v="61155"/>
    <n v="8322635029"/>
    <s v="061155"/>
    <s v="New Rental"/>
    <s v="PEP BOYS, 10275 N FRWY, HOUSTON TX 77037"/>
    <s v="THE MASTER CYLINDER AND THE BRAKES ARE GRINDING"/>
    <s v="Repair Van"/>
    <s v="Yes"/>
    <m/>
    <x v="1"/>
    <s v="Yes"/>
    <x v="19"/>
    <s v="Carol &amp; Tasha"/>
    <s v="Not Open On 12.11"/>
    <x v="1"/>
    <x v="1"/>
    <s v="Not Open On 12.11"/>
    <d v="2013-07-02T00:00:00"/>
    <m/>
  </r>
  <r>
    <x v="109"/>
    <n v="36354"/>
    <s v="HUSTA, MATTHEW"/>
    <s v="MHUSTA"/>
    <s v="36354"/>
    <n v="3056840011"/>
    <s v="021182"/>
    <d v="2026-02-12T00:00:00"/>
    <s v=" 10200 BROAD CHANNEL RD MIAMI, FL, 33157"/>
    <s v="BRAKE FLUID LEAKED OUT"/>
    <s v="Repair van"/>
    <s v="Yes"/>
    <m/>
    <x v="1"/>
    <s v="Yes"/>
    <x v="9"/>
    <s v="Rob &amp; Andrea"/>
    <s v="Not Open On 12.11"/>
    <x v="0"/>
    <x v="1"/>
    <s v="Not Open On 12.11"/>
    <d v="2025-11-09T00:00:00"/>
    <m/>
  </r>
  <r>
    <x v="109"/>
    <n v="61209"/>
    <s v="RUIZ, LUIS"/>
    <s v="LRUIZ1"/>
    <s v="61209"/>
    <n v="4696796160"/>
    <s v="061209"/>
    <d v="2026-02-02T00:00:00"/>
    <s v="SAMI &amp; BOB AUTOMOTIVE, 120 E DAVIS ST, MESQUITE TX 75149"/>
    <s v="THE UNIT IS NOT DRIVEABLE DUE TO THE OVERDUE STATE INSPECTION"/>
    <s v="Repair van"/>
    <s v="Yes"/>
    <m/>
    <x v="1"/>
    <s v="Yes"/>
    <x v="15"/>
    <s v="Carol &amp; Tasha"/>
    <s v="Not Open On 12.11"/>
    <x v="0"/>
    <x v="1"/>
    <s v="Not Open On 12.11"/>
    <d v="2000-12-13T00:00:00"/>
    <m/>
  </r>
  <r>
    <x v="109"/>
    <n v="46555"/>
    <s v="DAVENPORT, CHRISTOPHER"/>
    <s v="CDAVENP"/>
    <s v="46555"/>
    <n v="7656240252"/>
    <s v="046555"/>
    <s v="New Rental"/>
    <s v="ERIKS CHEVROLET,INC., 1800 S REED RD, PO BOX 2169, KOKOMO IN 46904"/>
    <s v="CEL ON - SMOKE FROM ENGINE BAY"/>
    <s v="Repair van"/>
    <s v="Yes"/>
    <m/>
    <x v="1"/>
    <s v="Yes"/>
    <x v="17"/>
    <s v="Monica, Cheryl &amp; Machell"/>
    <d v="2025-12-02T00:00:00"/>
    <x v="1"/>
    <x v="1"/>
    <s v="CHRISTOPHER DAVENPORT"/>
    <d v="2025-10-19T00:00:00"/>
    <m/>
  </r>
  <r>
    <x v="109"/>
    <n v="61384"/>
    <s v="MARMOL, ALBERT"/>
    <s v="AMARMO0"/>
    <s v="61384"/>
    <n v="5513372143"/>
    <s v="061384"/>
    <s v="New Rental"/>
    <s v="PEP BOYS, 701 STATE RT 440 SOUTH, JERSEY CITY NJ 07304"/>
    <s v="NEEDS TO ORDER PARTS AND MAY NEED THE RENTAL TILL THE END OF THE WEEK"/>
    <s v="Repair van"/>
    <s v="Yes"/>
    <m/>
    <x v="1"/>
    <s v="Yes"/>
    <x v="16"/>
    <s v="Rob &amp; Andrea"/>
    <s v="Not Open On 12.11"/>
    <x v="1"/>
    <x v="1"/>
    <s v="Not Open On 12.11"/>
    <d v="2021-09-29T00:00:00"/>
    <m/>
  </r>
  <r>
    <x v="109"/>
    <n v="37149"/>
    <s v="RUSSELL, TERRY"/>
    <s v="TRUSSE3"/>
    <s v="37149"/>
    <s v="Not-in-TPMS"/>
    <s v="Not-in-TPMS"/>
    <s v="New Rental"/>
    <s v="PEP BOYS, 3609 SHELBYVILLE PIKE, MURFREESBORO TN 37127"/>
    <s v="CYLINDER IS MISSING. UNIT GOING INTO LIMP MODE. STABALIA TRACK IS COMING ON."/>
    <s v="Repair van"/>
    <s v="Yes"/>
    <m/>
    <x v="1"/>
    <s v="Yes"/>
    <x v="0"/>
    <e v="#N/A"/>
    <s v="Not Open On 12.11"/>
    <x v="1"/>
    <x v="0"/>
    <s v="Not Open On 12.11"/>
    <s v="EitherNewHire or Termed"/>
    <m/>
  </r>
  <r>
    <x v="109"/>
    <n v="61439"/>
    <s v="SANCHEZ, ENRIQUE"/>
    <s v="ESANCH0"/>
    <s v="61439"/>
    <n v="5626158043"/>
    <s v="061439"/>
    <s v="New Rental"/>
    <s v="PEP BOYS, 8533 ARTESIA BLVD, BELLFLOWER CA 90706"/>
    <m/>
    <s v="Repair van"/>
    <s v="Yes"/>
    <m/>
    <x v="1"/>
    <s v="Yes"/>
    <x v="3"/>
    <s v="Carol &amp; Tasha"/>
    <s v="Not Open On 12.11"/>
    <x v="1"/>
    <x v="1"/>
    <s v="Not Open On 12.11"/>
    <d v="2021-05-19T00:00:00"/>
    <m/>
  </r>
  <r>
    <x v="110"/>
    <n v="36088"/>
    <s v="WILSON, ZANE"/>
    <s v="ZWILSON"/>
    <s v="36088"/>
    <s v="Not-in-TPMS"/>
    <s v="Not-in-TPMS"/>
    <d v="2026-02-06T00:00:00"/>
    <s v="DOBBS TIRE &amp; AUTO, 17146 CHESTERFIELD AIRPORT RD, CHESTERFIELD MO 63005"/>
    <s v="NEEDS NEW WINDSHIELD"/>
    <s v="Repair van"/>
    <s v="Yes"/>
    <m/>
    <x v="1"/>
    <s v="Yes"/>
    <x v="0"/>
    <e v="#N/A"/>
    <s v="Not Open On 12.11"/>
    <x v="0"/>
    <x v="1"/>
    <s v="Not Open On 12.11"/>
    <d v="2024-04-28T00:00:00"/>
    <m/>
  </r>
  <r>
    <x v="110"/>
    <n v="23895"/>
    <s v="KENNEDY, ERIC"/>
    <s v="EKENNED"/>
    <s v="23895"/>
    <n v="4108455181"/>
    <s v="023895"/>
    <s v="New Rental"/>
    <s v="PEP BOYS, 919 N DUPONT HWY, DOVER DE 19903"/>
    <s v="VEH MAKING NOISE &amp; WON'T STAR"/>
    <s v="Repair van"/>
    <s v="Yes"/>
    <m/>
    <x v="1"/>
    <s v="Yes"/>
    <x v="5"/>
    <s v="Monica, Cheryl &amp; Machell"/>
    <s v="Not Open On 12.11"/>
    <x v="1"/>
    <x v="1"/>
    <s v="Not Open On 12.11"/>
    <d v="2023-09-10T00:00:00"/>
    <m/>
  </r>
  <r>
    <x v="110"/>
    <n v="36966"/>
    <s v="BENDER, CHRISTOPHER"/>
    <s v="CBENDER"/>
    <s v="36966"/>
    <n v="8169370067"/>
    <s v="036966"/>
    <d v="2025-12-20T00:00:00"/>
    <s v="DOBBS TIRE &amp; AUTO, 17146 CHESTERFIELD AIRPORT RD, CHESTERFIELD MO 63005"/>
    <s v="BRAKE PEDAL SINKS TO THE FLOOR, CHECK ENGINE LIGHT IS ON"/>
    <s v="Repair van"/>
    <s v="Yes"/>
    <m/>
    <x v="1"/>
    <s v="Yes"/>
    <x v="27"/>
    <s v="Monica, Cheryl &amp; Machell"/>
    <s v="Not Open On 12.11"/>
    <x v="0"/>
    <x v="1"/>
    <s v="Not Open On 12.11"/>
    <d v="2024-12-08T00:00:00"/>
    <m/>
  </r>
  <r>
    <x v="110"/>
    <n v="36967"/>
    <s v="EDOH, KOSSIVI"/>
    <s v="KEDOH"/>
    <s v="36967"/>
    <n v="4027506674"/>
    <s v="036967"/>
    <s v="New Rental"/>
    <m/>
    <s v=" TIRE BELT NOISE / BROKEN MIRROR"/>
    <s v="Repair van"/>
    <s v="Yes"/>
    <m/>
    <x v="1"/>
    <s v="Yes"/>
    <x v="21"/>
    <s v="Monica, Cheryl &amp; Machell"/>
    <s v="Not Open On 12.11"/>
    <x v="1"/>
    <x v="1"/>
    <s v="Not Open On 12.11"/>
    <d v="2014-12-01T00:00:00"/>
    <m/>
  </r>
  <r>
    <x v="110"/>
    <n v="21851"/>
    <s v="WRIGHT, MICHAEL"/>
    <s v="MWRIGH0"/>
    <s v="21851"/>
    <n v="3039610023"/>
    <s v="061193"/>
    <d v="2026-02-13T00:00:00"/>
    <m/>
    <s v="NEEDS THE RENTAL EXTENDED"/>
    <s v="Repair van"/>
    <m/>
    <m/>
    <x v="1"/>
    <s v="Yes"/>
    <x v="24"/>
    <s v="Carol &amp; Tasha"/>
    <s v="Not Open On 12.11"/>
    <x v="0"/>
    <x v="1"/>
    <s v="Not Open On 12.11"/>
    <d v="2024-09-29T00:00:00"/>
    <m/>
  </r>
  <r>
    <x v="110"/>
    <n v="22365"/>
    <s v="PEARSON, MICHAEL"/>
    <s v="MPEARS0"/>
    <s v="22365"/>
    <s v="Not-in-TPMS"/>
    <s v="Not-in-TPMS"/>
    <s v="New Rental"/>
    <s v="PEP BOYS, NE BUTTERFIELD &amp; KIRK RD, AURORA IL 60502"/>
    <s v="CHECK ENGINE LIGHT IS ON. THE TAILIGHT AND THE HEADLIGHT IS OUT"/>
    <s v="Repair van"/>
    <s v="Yes"/>
    <m/>
    <x v="1"/>
    <s v="Yes"/>
    <x v="0"/>
    <e v="#N/A"/>
    <s v="Not Open On 12.11"/>
    <x v="1"/>
    <x v="0"/>
    <s v="Not Open On 12.11"/>
    <s v="EitherNewHire or Termed"/>
    <m/>
  </r>
  <r>
    <x v="110"/>
    <n v="61689"/>
    <s v="LEAL, ALBERTO"/>
    <s v="ALEAL3"/>
    <s v="61689"/>
    <n v="9567062925"/>
    <s v="061689"/>
    <s v="New Rental"/>
    <s v="609 S 10TH ST, MCALLEN, TX 78501"/>
    <s v="New Hire"/>
    <s v="Repair van"/>
    <s v="Yes"/>
    <m/>
    <x v="1"/>
    <s v="Yes"/>
    <x v="2"/>
    <s v="Carol &amp; Tasha"/>
    <s v="Not Open On 12.11"/>
    <x v="1"/>
    <x v="1"/>
    <s v="Not Open On 12.11"/>
    <d v="1996-10-07T00:00:00"/>
    <m/>
  </r>
  <r>
    <x v="110"/>
    <n v="46630"/>
    <s v="POE, WILLIAM"/>
    <s v="WPOE1"/>
    <s v="46630"/>
    <n v="8709411145"/>
    <s v="046630"/>
    <s v="New Rental"/>
    <s v="DENNIS TEAGUE CHEVROLET, INC., POB 69 HWY 167 SOUTH, SHERIDAN AR 721500069_x000a_"/>
    <s v="CHECK ENGINE LIGHT IS ON"/>
    <s v="Repair van"/>
    <s v="Yes"/>
    <m/>
    <x v="1"/>
    <s v="Yes"/>
    <x v="7"/>
    <s v="Monica, Cheryl &amp; Machell"/>
    <s v="Not Open On 12.11"/>
    <x v="1"/>
    <x v="1"/>
    <s v="Not Open On 12.11"/>
    <d v="2018-03-14T00:00:00"/>
    <m/>
  </r>
  <r>
    <x v="110"/>
    <n v="46047"/>
    <s v="ELAHI, MANZOOR"/>
    <s v="MELAHI"/>
    <s v="46047"/>
    <n v="9166952751"/>
    <s v="046047"/>
    <s v="New Rental"/>
    <s v="FIRESTONE COMPLETE AUTO CARE, 8055 ORCHARD LOOP LANE, ELK GROVE CA 95624"/>
    <s v="OIL COOLER LINE LEAKING,RACK AND PINION LEAKING FROM BOOTS, POWER STEERING PUMP COVERED IN FLUID AND BELT IS FLUID SOAKED"/>
    <s v="Repair van"/>
    <s v="Yes"/>
    <m/>
    <x v="1"/>
    <s v="Yes"/>
    <x v="10"/>
    <s v="Carol &amp; Tasha"/>
    <s v="Not Open On 12.11"/>
    <x v="1"/>
    <x v="1"/>
    <s v="Not Open On 12.11"/>
    <d v="2022-07-28T00:00:00"/>
    <m/>
  </r>
  <r>
    <x v="110"/>
    <n v="37344"/>
    <s v="LANGSTON, SADE"/>
    <s v="SLANGST"/>
    <s v="37344"/>
    <n v="7737900839"/>
    <s v="037344"/>
    <s v="New Rental"/>
    <s v="PEP BOYS, 5959 S WESTERN AVE, CHICAGO IL 60636"/>
    <s v="DRIVABILITY ISSUE"/>
    <s v="Repair van"/>
    <s v="Yes"/>
    <m/>
    <x v="1"/>
    <s v="Yes"/>
    <x v="1"/>
    <s v="Monica, Cheryl &amp; Machell"/>
    <s v="Not Open On 12.11"/>
    <x v="1"/>
    <x v="1"/>
    <s v="Not Open On 12.11"/>
    <d v="2023-10-01T00:00:00"/>
    <m/>
  </r>
  <r>
    <x v="110"/>
    <n v="71014"/>
    <s v="SCHAEFER, JOHN"/>
    <s v="JSCHAEF"/>
    <s v="71014"/>
    <n v="6089822781"/>
    <s v="071014"/>
    <s v="New Rental"/>
    <s v="FIRESTONE COMPLETE AUTO CARE, 4601 E TOWNE BLVD, MADISON WI 53704"/>
    <s v="BLOWER NOT WORKING"/>
    <s v="Repair van"/>
    <s v="Yes"/>
    <m/>
    <x v="1"/>
    <s v="Yes"/>
    <x v="1"/>
    <s v="Monica, Cheryl &amp; Machell"/>
    <s v="Not Open On 12.11"/>
    <x v="1"/>
    <x v="1"/>
    <s v="Not Open On 12.11"/>
    <d v="1987-04-06T00:00:00"/>
    <m/>
  </r>
  <r>
    <x v="110"/>
    <n v="47156"/>
    <s v="NEWELL, COREY"/>
    <s v="CNEWELL"/>
    <s v="47156"/>
    <n v="2514960693"/>
    <n v="0"/>
    <s v="New Rental"/>
    <s v="FIRESTONE COMPLETE AUTO CARE, 2830 S. MCKENZIE ST., FOLEY AL 36535"/>
    <s v="ENGINE LIGHT IS ON AND REDUCE POWER MESSAGE CAME ON DASH,EXHAUST LEAK"/>
    <s v="Repair van"/>
    <s v="Yes"/>
    <m/>
    <x v="1"/>
    <s v="Yes"/>
    <x v="6"/>
    <s v="Rob &amp; Andrea"/>
    <s v="Not Open On 12.11"/>
    <x v="1"/>
    <x v="1"/>
    <s v="Not Open On 12.11"/>
    <d v="2025-07-13T00:00:00"/>
    <m/>
  </r>
  <r>
    <x v="110"/>
    <n v="61190"/>
    <s v="BETO, DUANE"/>
    <s v="DBETO"/>
    <s v="61190"/>
    <s v="Not-in-TPMS"/>
    <s v="Not-in-TPMS"/>
    <s v="New Rental"/>
    <m/>
    <s v="TRAINS ISSUE - HEAT ISSUE - DOOR SENSOR COMES ON"/>
    <s v="Repair van"/>
    <s v="Yes"/>
    <m/>
    <x v="1"/>
    <s v="Yes"/>
    <x v="0"/>
    <e v="#N/A"/>
    <s v="Not Open On 12.11"/>
    <x v="1"/>
    <x v="0"/>
    <s v="Not Open On 12.11"/>
    <s v="EitherNewHire or Termed"/>
    <m/>
  </r>
  <r>
    <x v="110"/>
    <n v="46205"/>
    <s v="ALMARAZ, NICHOLAS"/>
    <s v="NALMARA"/>
    <s v="46205"/>
    <n v="3613433095"/>
    <s v="046205"/>
    <s v="New Rental"/>
    <s v="MIDAS #5126, 6407 N NAVARRO ST, VICTORIA TX 77904"/>
    <s v="LIGHT ISSUE,RACK AND PINION LEAKING BADLY, FLUID POURING OUT"/>
    <s v="Repair van"/>
    <s v="Yes"/>
    <m/>
    <x v="1"/>
    <s v="Yes"/>
    <x v="2"/>
    <s v="Carol &amp; Tasha"/>
    <d v="2025-08-15T00:00:00"/>
    <x v="1"/>
    <x v="1"/>
    <s v="NICHOLAS ALMARAZ"/>
    <d v="2023-05-21T00:00:00"/>
    <m/>
  </r>
  <r>
    <x v="110"/>
    <n v="46341"/>
    <s v="MATHIS JR, TADDERICK"/>
    <s v="TMATHI1"/>
    <s v="46341"/>
    <n v="8325474186"/>
    <s v="046360"/>
    <s v="New Rental"/>
    <s v="FIRESTONE COMPLETE AUTO CARE, 620 ALMEDA MALL, HOUSTON TX 77075"/>
    <s v="EMISSIONS KEEPS FAILING"/>
    <s v="Repair van"/>
    <s v="Yes"/>
    <m/>
    <x v="1"/>
    <s v="Yes"/>
    <x v="19"/>
    <s v="Carol &amp; Tasha"/>
    <d v="2025-08-29T00:00:00"/>
    <x v="1"/>
    <x v="1"/>
    <s v="TADDERICK MATHIS JR"/>
    <d v="2024-06-02T00:00:00"/>
    <m/>
  </r>
  <r>
    <x v="110"/>
    <n v="36793"/>
    <s v="MILLER, RICHARD"/>
    <s v="RMILLE4"/>
    <s v="36793"/>
    <n v="8328198445"/>
    <s v="036793"/>
    <s v="New Rental"/>
    <s v="GREASE MONKEY #3022, 1601 SOUTH 1ST ST, LUFKIN TX 75901"/>
    <s v="STABALA TRACK ERROR. LIMP THE UNIT IN ON REDUCE POWER MODE. THE ENGINE IS KNOCKING AND MISSING VERY HARD AS WELL."/>
    <s v="Repair van"/>
    <s v="Yes"/>
    <m/>
    <x v="1"/>
    <s v="Yes"/>
    <x v="19"/>
    <s v="Carol &amp; Tasha"/>
    <s v="Not Open On 12.11"/>
    <x v="1"/>
    <x v="1"/>
    <s v="Not Open On 12.11"/>
    <d v="1979-05-29T00:00:00"/>
    <m/>
  </r>
  <r>
    <x v="110"/>
    <n v="21050"/>
    <s v="DREIER, ERIC"/>
    <s v="EDREIER"/>
    <s v="21050"/>
    <s v="Not-in-TPMS"/>
    <s v="Not-in-TPMS"/>
    <s v="New Rental"/>
    <s v="BAYVIEW CAR CARE, 1061 US31, PETOSKEY MI 49770"/>
    <s v="HOOD RELEASE CABLE IS BROKEN,POWER STEERING LEAKAGE"/>
    <s v="Repair van"/>
    <s v="Yes"/>
    <m/>
    <x v="1"/>
    <s v="Yes"/>
    <x v="0"/>
    <e v="#N/A"/>
    <s v="Not Open On 12.11"/>
    <x v="1"/>
    <x v="0"/>
    <s v="Not Open On 12.11"/>
    <s v="EitherNewHire or Termed"/>
    <m/>
  </r>
  <r>
    <x v="111"/>
    <n v="46893"/>
    <s v="WASHINGTON, DAVID"/>
    <s v="DWASHIN"/>
    <s v="46893"/>
    <s v="Not-in-TPMS"/>
    <s v="Not-in-TPMS"/>
    <s v="New Rental"/>
    <s v="PEP BOYS, 9704 AIRLINE HWY, BATON ROUGE LA 70816"/>
    <s v="NEEDS RENTAL WHILE LIGHTING GETS FIXED ON CAR"/>
    <s v="Repair van"/>
    <s v="Yes"/>
    <m/>
    <x v="1"/>
    <s v="Yes"/>
    <x v="0"/>
    <e v="#N/A"/>
    <s v="Not Open On 12.11"/>
    <x v="1"/>
    <x v="0"/>
    <s v="Not Open On 12.11"/>
    <s v="EitherNewHire or Termed"/>
    <m/>
  </r>
  <r>
    <x v="111"/>
    <n v="47232"/>
    <s v="GRAY, RICHARD"/>
    <s v="RGRAY2"/>
    <s v="47232"/>
    <n v="2092691998"/>
    <s v="047232"/>
    <s v="New Rental"/>
    <s v="J+L COMPLETE AUTO RPR INC, 711 N FRANKLIN ST, MODESTO CA 95351"/>
    <m/>
    <s v="Repair van"/>
    <s v="Yes"/>
    <m/>
    <x v="1"/>
    <s v="Yes"/>
    <x v="14"/>
    <s v="Carol &amp; Tasha"/>
    <s v="Not Open On 12.11"/>
    <x v="1"/>
    <x v="1"/>
    <s v="Not Open On 12.11"/>
    <d v="2015-08-11T00:00:00"/>
    <m/>
  </r>
  <r>
    <x v="111"/>
    <n v="36793"/>
    <s v="MILLER, RICHARD"/>
    <s v="RMILLE4"/>
    <s v="36793"/>
    <n v="8328198445"/>
    <s v="036793"/>
    <s v="New Rental"/>
    <s v="GREASE MONKEY #3022, 1601 SOUTH 1ST ST, LUFKIN TX 75901"/>
    <s v="STABALA TRACK ERROR. LIMP THE UNIT IN ON REDUCE POWER MODE. THE ENGINE IS KNOCKING AND MISSING VERY HARD AS WELL."/>
    <s v="Repair van"/>
    <s v="Yes"/>
    <m/>
    <x v="1"/>
    <s v="Yes"/>
    <x v="19"/>
    <s v="Carol &amp; Tasha"/>
    <s v="Not Open On 12.11"/>
    <x v="1"/>
    <x v="1"/>
    <s v="Not Open On 12.11"/>
    <d v="1979-05-29T00:00:00"/>
    <m/>
  </r>
  <r>
    <x v="111"/>
    <n v="23154"/>
    <s v="RICE, ALEXIS"/>
    <s v="ARICE0"/>
    <s v="23154"/>
    <s v="Not-in-TPMS"/>
    <s v="Not-in-TPMS"/>
    <s v="New Rental"/>
    <s v="PEP BOYS, 5380 COVINGTON HWY, DECATUR GA 30035"/>
    <s v=" CK ENGINE LIGHT ON"/>
    <s v="Repair van"/>
    <s v="Yes"/>
    <m/>
    <x v="1"/>
    <s v="Yes"/>
    <x v="0"/>
    <e v="#N/A"/>
    <s v="Not Open On 12.11"/>
    <x v="1"/>
    <x v="0"/>
    <s v="Not Open On 12.11"/>
    <s v="EitherNewHire or Termed"/>
    <m/>
  </r>
  <r>
    <x v="111"/>
    <n v="46727"/>
    <s v="DOLAH, DEAN"/>
    <s v="DDOLAH"/>
    <s v="46727"/>
    <s v="Not-in-TPMS"/>
    <s v="Not-in-TPMS"/>
    <d v="2026-02-10T00:00:00"/>
    <m/>
    <s v="REQUESTING A RENTAL FOR ANOTHER 7 DAYS"/>
    <s v="Repair van"/>
    <s v="Yes"/>
    <m/>
    <x v="1"/>
    <s v="Yes"/>
    <x v="0"/>
    <e v="#N/A"/>
    <s v="Not Open On 12.11"/>
    <x v="0"/>
    <x v="0"/>
    <s v="Not Open On 12.11"/>
    <s v="EitherNewHire or Termed"/>
    <m/>
  </r>
  <r>
    <x v="111"/>
    <n v="36096"/>
    <s v="LOPEZ, JESUSA"/>
    <s v="JLOPE63"/>
    <s v="36096"/>
    <n v="6122718135"/>
    <s v="036096"/>
    <d v="2026-01-20T00:00:00"/>
    <s v="PEP BOYS, 10275 NORTH FWY, HOUSTON TX 77037"/>
    <s v="HEAT ISSUE/OIL LEAK"/>
    <s v="Repair Van"/>
    <s v="Yes"/>
    <m/>
    <x v="1"/>
    <s v="Yes"/>
    <x v="19"/>
    <s v="Carol &amp; Tasha"/>
    <d v="2025-11-19T00:00:00"/>
    <x v="0"/>
    <x v="1"/>
    <s v="JESUSA LOPEZ"/>
    <d v="1999-01-25T00:00:00"/>
    <m/>
  </r>
  <r>
    <x v="111"/>
    <n v="36317"/>
    <s v="LEWIS, ISIAH"/>
    <s v="ILEWIS"/>
    <s v="36317"/>
    <n v="4704696443"/>
    <s v="036317"/>
    <s v="New Rental"/>
    <s v="JASPER ENGINES+TRANS INC, PO BOX 650, JASPER IN 47547_x000a_"/>
    <s v="LEAKING COOLANT, BAD RIDE, SPUTTERING, CHECK ENGINE LIGHT, BRAKES SQUEALING,OVERHEATING"/>
    <s v="Repair Van"/>
    <s v="Yes"/>
    <m/>
    <x v="1"/>
    <s v="Yes"/>
    <x v="6"/>
    <s v="Rob &amp; Andrea"/>
    <s v="Not Open On 12.11"/>
    <x v="1"/>
    <x v="1"/>
    <s v="Not Open On 12.11"/>
    <d v="2013-03-04T00:00:00"/>
    <m/>
  </r>
  <r>
    <x v="111"/>
    <n v="46259"/>
    <s v="SALINAS, SERGIO"/>
    <s v="SSALINA"/>
    <s v="46259"/>
    <n v="9724826682"/>
    <s v="046259"/>
    <d v="2025-11-12T00:00:00"/>
    <s v="PEP BOYS, 2317 N GALLOWAY BLVD, MESQUITE TX 75150"/>
    <s v="FUEL GUAGE INOP,R/S MIRROR HAS ALOT OF PLAY,L/R TURN SIGNAL INOP"/>
    <s v="Repair Van"/>
    <s v="Yes"/>
    <m/>
    <x v="1"/>
    <s v="Yes"/>
    <x v="15"/>
    <s v="Carol &amp; Tasha"/>
    <s v="Not Open On 12.11"/>
    <x v="0"/>
    <x v="1"/>
    <s v="Not Open On 12.11"/>
    <d v="2021-11-04T00:00:00"/>
    <m/>
  </r>
  <r>
    <x v="111"/>
    <n v="47270"/>
    <s v="GREEN, WILLA"/>
    <s v="WGREEN4"/>
    <s v="47270"/>
    <n v="5054479428"/>
    <s v="047270"/>
    <d v="2026-02-03T00:00:00"/>
    <s v="MEINEKE CAR CARE #2281, 8301 SAN PEDRO NE, ALBUQUERQUE NM 87113"/>
    <s v="VEH FAILED EMISSIONS"/>
    <s v="Repair Van"/>
    <s v="Yes"/>
    <m/>
    <x v="1"/>
    <s v="Yes"/>
    <x v="23"/>
    <s v="Carol &amp; Tasha"/>
    <s v="Not Open On 12.11"/>
    <x v="0"/>
    <x v="1"/>
    <s v="Not Open On 12.11"/>
    <d v="2011-05-16T00:00:00"/>
    <m/>
  </r>
  <r>
    <x v="111"/>
    <n v="46597"/>
    <s v="HOFFMAN, JUSTIN"/>
    <s v="JHOFFM0"/>
    <s v="46597"/>
    <n v="7576064059"/>
    <s v="046597"/>
    <d v="2025-12-04T00:00:00"/>
    <m/>
    <s v="NOISE FROMT THE ENGINE AREA"/>
    <s v="Repair Van"/>
    <s v="Yes"/>
    <m/>
    <x v="1"/>
    <s v="Yes"/>
    <x v="13"/>
    <s v="Rob &amp; Andrea"/>
    <d v="2025-12-09T00:00:00"/>
    <x v="0"/>
    <x v="1"/>
    <s v="JUSTIN HOFFMAN"/>
    <d v="2023-09-24T00:00:00"/>
    <m/>
  </r>
  <r>
    <x v="111"/>
    <n v="23548"/>
    <s v="GILCHRIST, DEJUAN"/>
    <s v="DGILCHR"/>
    <s v="23548"/>
    <s v="Not-in-TPMS"/>
    <s v="Not-in-TPMS"/>
    <s v="New Rental"/>
    <m/>
    <s v="New Hire"/>
    <s v="Repair Van"/>
    <s v="Yes"/>
    <m/>
    <x v="1"/>
    <s v="Yes"/>
    <x v="0"/>
    <e v="#N/A"/>
    <s v="Not Open On 12.11"/>
    <x v="1"/>
    <x v="0"/>
    <s v="Not Open On 12.11"/>
    <s v="EitherNewHire or Termed"/>
    <m/>
  </r>
  <r>
    <x v="111"/>
    <n v="61811"/>
    <s v="ESPINOZA, PAUL"/>
    <s v="PESPINO"/>
    <s v="61811"/>
    <n v="9709141631"/>
    <s v="061811"/>
    <s v="New Rental"/>
    <s v="4617 CENTERPLACE DR, GREELEY, CO 80634"/>
    <m/>
    <s v="Repair Van"/>
    <s v="Yes"/>
    <m/>
    <x v="1"/>
    <s v="Yes"/>
    <x v="24"/>
    <s v="Carol &amp; Tasha"/>
    <s v="Not Open On 12.11"/>
    <x v="1"/>
    <x v="1"/>
    <s v="Not Open On 12.11"/>
    <d v="2024-05-26T00:00:00"/>
    <m/>
  </r>
  <r>
    <x v="111"/>
    <n v="61385"/>
    <s v="WHITING, JARROD"/>
    <s v="JWHITI0"/>
    <s v="61385"/>
    <n v="8633594219"/>
    <s v="061385"/>
    <s v="New Rental"/>
    <s v="PEP BOYS, 2304 E BEARSS AVE, TAMPA FL 33613"/>
    <s v="LIGHT ISSUE,VEHICLE BOGGING DOWN"/>
    <s v="Repair Van"/>
    <s v="Yes"/>
    <m/>
    <x v="1"/>
    <s v="Yes"/>
    <x v="9"/>
    <s v="Rob &amp; Andrea"/>
    <s v="Not Open On 12.11"/>
    <x v="1"/>
    <x v="1"/>
    <s v="Not Open On 12.11"/>
    <d v="2024-02-11T00:00:00"/>
    <m/>
  </r>
  <r>
    <x v="111"/>
    <n v="37131"/>
    <s v="PATEL, JAYDIP"/>
    <s v="JPATE19"/>
    <s v="37131"/>
    <s v="Not-in-TPMS"/>
    <s v="Not-in-TPMS"/>
    <s v="New Rental"/>
    <s v="PEP BOYS(ADRESS NOT MENTIONED IN HOLMON"/>
    <s v="ENGINE LIGHT ON AND MAKING KNOCKING NOISE"/>
    <s v="Repair Van"/>
    <s v="Yes"/>
    <m/>
    <x v="1"/>
    <s v="Yes"/>
    <x v="0"/>
    <e v="#N/A"/>
    <s v="Not Open On 12.11"/>
    <x v="1"/>
    <x v="1"/>
    <s v="Not Open On 12.11"/>
    <d v="2017-11-27T00:00:00"/>
    <m/>
  </r>
  <r>
    <x v="111"/>
    <n v="61262"/>
    <s v="FINDLEY, STACEY"/>
    <s v="SFINDLE"/>
    <s v="61262"/>
    <n v="4178340417"/>
    <s v="061262"/>
    <s v="New Rental"/>
    <s v="MIDAS#5343, 1811 W REPUBLIC RD, SPRINGFIELD MO 65807"/>
    <s v="RACK IS LEAKING"/>
    <s v="Repair Van"/>
    <s v="Yes"/>
    <m/>
    <x v="1"/>
    <s v="Yes"/>
    <x v="8"/>
    <s v="Rob &amp; Andrea"/>
    <s v="Not Open On 12.11"/>
    <x v="1"/>
    <x v="1"/>
    <s v="Not Open On 12.11"/>
    <d v="1984-04-07T00:00:00"/>
    <m/>
  </r>
  <r>
    <x v="111"/>
    <n v="61029"/>
    <s v="BEJTE, ARBEN"/>
    <s v="ABEJTE"/>
    <s v="61029"/>
    <n v="7816002093"/>
    <s v="061029"/>
    <s v="New Rental"/>
    <s v="GDYR AUTO SERVICE CTR #0490, 454 MAIN ST, STONEHAM MA 02180"/>
    <s v="OVERHEATING"/>
    <s v="Repair Van"/>
    <s v="Yes"/>
    <m/>
    <x v="1"/>
    <s v="Yes"/>
    <x v="22"/>
    <s v="Rob &amp; Andrea"/>
    <s v="Not Open On 12.11"/>
    <x v="1"/>
    <x v="1"/>
    <s v="Not Open On 12.11"/>
    <d v="2013-05-02T00:00:00"/>
    <m/>
  </r>
  <r>
    <x v="111"/>
    <n v="61822"/>
    <s v="TORRES, FRANCISCO"/>
    <s v="FTORRES"/>
    <s v="61822"/>
    <n v="2097023231"/>
    <s v="061822"/>
    <s v="New Rental"/>
    <s v="J+L COMPLETE AUTO RPR INC, 711 N FRANKLIN ST, MODESTO CA 95351"/>
    <s v=" HEATER IS NOT WORKING AND HE CAN HEAR A NOISE IN THE DRIVE TRAIN"/>
    <s v="Repair Van"/>
    <s v="Yes"/>
    <m/>
    <x v="1"/>
    <s v="Yes"/>
    <x v="14"/>
    <s v="Carol &amp; Tasha"/>
    <s v="Not Open On 12.11"/>
    <x v="1"/>
    <x v="1"/>
    <s v="Not Open On 12.11"/>
    <d v="2022-03-17T00:00:00"/>
    <m/>
  </r>
  <r>
    <x v="111"/>
    <n v="37342"/>
    <s v="WHITE, THEODORE"/>
    <s v="TWHITE0"/>
    <s v="37342"/>
    <n v="4179010464"/>
    <s v="037342"/>
    <d v="2026-02-12T00:00:00"/>
    <s v="BIG O TIRES, 977 STATE HWY 248, BRANSON MO 65616"/>
    <s v="ELECTRICAL ISSUE, POSSIBILY RADAITOR NEEDS REPLACED"/>
    <s v="Repair van"/>
    <s v="Yes"/>
    <m/>
    <x v="1"/>
    <s v="Yes"/>
    <x v="8"/>
    <s v="Rob &amp; Andrea"/>
    <s v="Not Open On 12.11"/>
    <x v="0"/>
    <x v="1"/>
    <s v="Not Open On 12.11"/>
    <d v="2025-06-08T00:00:00"/>
    <m/>
  </r>
  <r>
    <x v="111"/>
    <n v="46349"/>
    <s v="PENNEY, TONY"/>
    <s v="TPENNE"/>
    <s v="46349"/>
    <n v="4696796159"/>
    <s v="046349"/>
    <s v="New Rental"/>
    <s v="SUN AUTO TIRE AND SERVICE INC., 5444 HWY 78, SACHSE TX 75048"/>
    <s v="LIGHT ISSUE"/>
    <s v="Repair Van"/>
    <s v="Yes"/>
    <m/>
    <x v="1"/>
    <s v="Yes"/>
    <x v="15"/>
    <s v="Carol &amp; Tasha"/>
    <s v="Not Open On 12.11"/>
    <x v="1"/>
    <x v="1"/>
    <s v="Not Open On 12.11"/>
    <d v="1979-06-13T00:00:00"/>
    <m/>
  </r>
  <r>
    <x v="111"/>
    <n v="61654"/>
    <s v="HEMINGWAY, DANIEL"/>
    <s v="DHEMING"/>
    <s v="61654"/>
    <n v="9013026329"/>
    <s v="061654"/>
    <d v="2026-02-12T00:00:00"/>
    <s v="PEP BOYS, 5975 BARTLETT CENTER DR, BARTLETT TN 38134"/>
    <s v="DRIVABILITY ISSUE,"/>
    <s v="Repair Van"/>
    <s v="Yes"/>
    <m/>
    <x v="1"/>
    <s v="Yes"/>
    <x v="7"/>
    <s v="Monica, Cheryl &amp; Machell"/>
    <s v="Not Open On 12.11"/>
    <x v="0"/>
    <x v="1"/>
    <s v="Not Open On 12.11"/>
    <d v="2025-09-21T00:00:00"/>
    <m/>
  </r>
  <r>
    <x v="111"/>
    <n v="37409"/>
    <s v="ESCORCIA, DAVID"/>
    <s v="DESCORC"/>
    <s v="37409"/>
    <n v="7087963927"/>
    <s v="037409"/>
    <s v="New Rental"/>
    <s v="13401 CICERO AVENUE, CRESTWOOD, IL "/>
    <m/>
    <s v="Repair Van"/>
    <s v="Yes"/>
    <m/>
    <x v="1"/>
    <s v="Yes"/>
    <x v="1"/>
    <s v="Monica, Cheryl &amp; Machell"/>
    <s v="Not Open On 12.11"/>
    <x v="1"/>
    <x v="1"/>
    <s v="Not Open On 12.11"/>
    <d v="2021-08-18T00:00:00"/>
    <m/>
  </r>
  <r>
    <x v="111"/>
    <n v="23368"/>
    <s v="RONSHAUSEN, DRAYTYN"/>
    <s v="DRONSHA"/>
    <s v="23368"/>
    <s v="Not-in-TPMS"/>
    <s v="Not-in-TPMS"/>
    <s v="New Rental"/>
    <s v="2001 S PLEASENT VALLEY RD WINCHESTER VA 22601"/>
    <s v="ENGINE LOW OIL PRESSURE WARRING MESSAGE ON"/>
    <s v="Repair Van"/>
    <s v="Yes"/>
    <m/>
    <x v="1"/>
    <s v="Yes"/>
    <x v="0"/>
    <e v="#N/A"/>
    <s v="Not Open On 12.11"/>
    <x v="1"/>
    <x v="0"/>
    <s v="Not Open On 12.11"/>
    <s v="EitherNewHire or Termed"/>
    <m/>
  </r>
  <r>
    <x v="112"/>
    <n v="46203"/>
    <s v="STANFORD, MARK"/>
    <s v="MSTANFO"/>
    <s v="46203"/>
    <n v="2544415845"/>
    <s v="046203"/>
    <s v="New Rental"/>
    <s v="2002 E CENTRAL TEXAS EXPY #D KILEEN, TX 76541"/>
    <s v=" ISOLATE ISSUE"/>
    <s v="Repair Van"/>
    <s v="Yes"/>
    <m/>
    <x v="1"/>
    <s v="Yes"/>
    <x v="2"/>
    <s v="Carol &amp; Tasha"/>
    <s v="Not Open On 12.11"/>
    <x v="1"/>
    <x v="1"/>
    <s v="Not Open On 12.11"/>
    <d v="2020-03-02T00:00:00"/>
    <m/>
  </r>
  <r>
    <x v="112"/>
    <n v="46386"/>
    <s v="STEFFEN, JEFFERY"/>
    <s v="JSTEFF4"/>
    <s v="46386"/>
    <n v="9512819372"/>
    <s v="046386"/>
    <d v="2026-02-13T00:00:00"/>
    <s v="PEP BOYS, 2050 W FLORIDA AVE, HEMET CA 92545"/>
    <s v="BRAKE NOISE,E BRAKE IS GONE FROM DRIVER HAVING BRAKE ON ALL THE TIME"/>
    <s v="Repair Van"/>
    <s v="Yes"/>
    <m/>
    <x v="1"/>
    <s v="Yes"/>
    <x v="23"/>
    <s v="Carol &amp; Tasha"/>
    <s v="Not Open On 12.11"/>
    <x v="0"/>
    <x v="1"/>
    <s v="Not Open On 12.11"/>
    <d v="2009-07-27T00:00:00"/>
    <m/>
  </r>
  <r>
    <x v="112"/>
    <n v="61625"/>
    <s v="HOWE III, MARLIN"/>
    <s v="MHOWEII"/>
    <s v="61625"/>
    <n v="9898243919"/>
    <s v="061625"/>
    <s v="New Rental"/>
    <s v="QUICK LANE AT KRAPOHL FORD, 1415 E PICKARD, MT PLEASANT MI 48858"/>
    <s v="DOOR/BRAKE REPAIRS"/>
    <s v="Repair Van"/>
    <s v="Yes"/>
    <m/>
    <x v="1"/>
    <s v="Yes"/>
    <x v="18"/>
    <s v="Monica, Cheryl &amp; Machell"/>
    <s v="Not Open On 12.11"/>
    <x v="1"/>
    <x v="1"/>
    <s v="Not Open On 12.11"/>
    <d v="2007-05-14T00:00:00"/>
    <m/>
  </r>
  <r>
    <x v="112"/>
    <n v="61818"/>
    <s v="SPARKS, RICKY"/>
    <s v="RSPARK1"/>
    <s v="61818"/>
    <n v="7372980260"/>
    <s v="061818"/>
    <s v="New Rental"/>
    <s v="FIRESTONE COMPLETE AUTO CARE, 1100 TEXAS HWY 95, BASTROP TX 78602"/>
    <s v=" FRONT END POPPING AND FRONT TIRES ARE BALD ON INNER TREAD"/>
    <s v="Repair Van"/>
    <s v="Yes"/>
    <m/>
    <x v="1"/>
    <s v="Yes"/>
    <x v="2"/>
    <s v="Carol &amp; Tasha"/>
    <s v="Not Open On 12.11"/>
    <x v="1"/>
    <x v="1"/>
    <s v="Not Open On 12.11"/>
    <d v="2011-07-06T00:00:00"/>
    <m/>
  </r>
  <r>
    <x v="112"/>
    <n v="36953"/>
    <s v="VANDEVELDE, WYATT"/>
    <s v="WVANDEV"/>
    <s v="36953"/>
    <s v="Not-in-TPMS"/>
    <s v="Not-in-TPMS"/>
    <s v="New Rental"/>
    <s v="Brahler Tire &amp; Auto Center 531 E Laurel St, Springfield, IL 62703"/>
    <s v="NO POWERR OR TRANSMISSION ISSUES"/>
    <s v="Repair Van"/>
    <s v="Yes"/>
    <m/>
    <x v="1"/>
    <s v="Yes"/>
    <x v="0"/>
    <e v="#N/A"/>
    <s v="Not Open On 12.11"/>
    <x v="1"/>
    <x v="0"/>
    <s v="Not Open On 12.11"/>
    <s v="EitherNewHire or Termed"/>
    <m/>
  </r>
  <r>
    <x v="112"/>
    <n v="23540"/>
    <s v="MOSKALIUK, GEORGE"/>
    <s v="GMOSKAL"/>
    <s v="23540"/>
    <n v="3174806945"/>
    <s v="023540"/>
    <s v="New Rental"/>
    <m/>
    <s v=" NEW HIRE"/>
    <s v="Repair Van"/>
    <s v="Yes"/>
    <m/>
    <x v="1"/>
    <s v="Yes"/>
    <x v="17"/>
    <s v="Monica, Cheryl &amp; Machell"/>
    <s v="Not Open On 12.11"/>
    <x v="1"/>
    <x v="1"/>
    <s v="Not Open On 12.11"/>
    <d v="1996-02-05T00:00:00"/>
    <m/>
  </r>
  <r>
    <x v="112"/>
    <n v="23905"/>
    <s v="WILSON, DONALD"/>
    <s v="DWILS48"/>
    <s v="23905"/>
    <n v="2408551030"/>
    <s v="023905"/>
    <d v="2026-01-06T00:00:00"/>
    <s v="SPORT CHEVROLET, HONDA INC, 3101 AUTOMOBILE BLVD, SILVER SPRING MD 20904"/>
    <s v=" CHECK ENGINE LIGHT CAME BACK ON AND FAIL EMISSION"/>
    <s v="Repair van"/>
    <s v="Yes"/>
    <m/>
    <x v="1"/>
    <s v="Yes"/>
    <x v="5"/>
    <s v="Monica, Cheryl &amp; Machell"/>
    <d v="2025-08-28T00:00:00"/>
    <x v="0"/>
    <x v="1"/>
    <s v="DONALD WILSON"/>
    <d v="2012-08-13T00:00:00"/>
    <m/>
  </r>
  <r>
    <x v="112"/>
    <n v="21180"/>
    <s v="MIRANDA GOMEZ, CESAR"/>
    <s v="CMIRAND"/>
    <s v="21180"/>
    <n v="2404831317"/>
    <s v="021180"/>
    <d v="2026-02-11T00:00:00"/>
    <s v="17620 VALLEY MALL RD HAGERSTOWN MD 21740 USA"/>
    <m/>
    <m/>
    <m/>
    <m/>
    <x v="1"/>
    <s v="Yes"/>
    <x v="5"/>
    <s v="Monica, Cheryl &amp; Machell"/>
    <d v="2025-11-14T00:00:00"/>
    <x v="0"/>
    <x v="1"/>
    <s v="CESAR MIRANDA GOMEZ"/>
    <d v="2024-02-11T00:00:00"/>
    <m/>
  </r>
  <r>
    <x v="112"/>
    <n v="46688"/>
    <s v="ARRINGTON, JOHN"/>
    <s v="JARRING"/>
    <s v="46688"/>
    <n v="5016170796"/>
    <s v="046688"/>
    <d v="2025-12-14T00:00:00"/>
    <s v="ALLEN TILLERY CHEVROLET, INC, 4573 CENTRAL AVE, P.O. BOX 20680, HOT SPRINGS AR 71903"/>
    <s v="CEL LIGHT ON"/>
    <s v="Repair van"/>
    <s v="Yes"/>
    <m/>
    <x v="1"/>
    <s v="Yes"/>
    <x v="7"/>
    <s v="Monica, Cheryl &amp; Machell"/>
    <d v="2025-12-05T00:00:00"/>
    <x v="0"/>
    <x v="1"/>
    <s v="JOHN ARRINGTON"/>
    <d v="2024-05-05T00:00:00"/>
    <m/>
  </r>
  <r>
    <x v="112"/>
    <n v="46961"/>
    <s v="CRAWFORD, LAVER"/>
    <s v="LCRAWFO"/>
    <s v="46961"/>
    <n v="9482233344"/>
    <s v="046961"/>
    <d v="2026-01-02T00:00:00"/>
    <m/>
    <s v="MECHANICAL ISSUES"/>
    <s v="Repair van"/>
    <s v="Yes"/>
    <m/>
    <x v="1"/>
    <s v="Yes"/>
    <x v="13"/>
    <s v="Rob &amp; Andrea"/>
    <d v="2025-06-19T00:00:00"/>
    <x v="0"/>
    <x v="1"/>
    <s v="LAVER CRAWFORD"/>
    <d v="2025-04-13T00:00:00"/>
    <m/>
  </r>
  <r>
    <x v="112"/>
    <n v="21164"/>
    <s v="APRIM, ADAM"/>
    <s v="AAPRIM"/>
    <s v="21164"/>
    <n v="8477913657"/>
    <s v="021164"/>
    <s v="New Rental"/>
    <s v="MAACO 1993, 255 W NORTHWEST HWY, PALATINE IL 60067"/>
    <s v="ACCIDENT"/>
    <s v="Repair van"/>
    <s v="Yes"/>
    <m/>
    <x v="1"/>
    <s v="Yes"/>
    <x v="1"/>
    <s v="Monica, Cheryl &amp; Machell"/>
    <s v="Not Open On 12.11"/>
    <x v="1"/>
    <x v="1"/>
    <s v="Not Open On 12.11"/>
    <d v="2025-09-14T00:00:00"/>
    <m/>
  </r>
  <r>
    <x v="112"/>
    <n v="46245"/>
    <s v="SOCKEY, ELI"/>
    <s v="ESOCKEY"/>
    <s v="46245"/>
    <n v="4799770004"/>
    <s v="046245"/>
    <s v="New Rental"/>
    <m/>
    <s v="New HIre"/>
    <s v="Repair van"/>
    <s v="Yes"/>
    <m/>
    <x v="1"/>
    <s v="Yes"/>
    <x v="8"/>
    <s v="Rob &amp; Andrea"/>
    <d v="2025-11-24T00:00:00"/>
    <x v="1"/>
    <x v="1"/>
    <s v="ELI SOCKEY"/>
    <d v="2018-07-03T00:00:00"/>
    <m/>
  </r>
  <r>
    <x v="112"/>
    <n v="36221"/>
    <s v="LEON VALLE, LUIS"/>
    <s v="LLEONVA"/>
    <s v="36221"/>
    <s v="Not-in-TPMS"/>
    <s v="Not-in-TPMS"/>
    <d v="2026-02-12T00:00:00"/>
    <m/>
    <s v="EXTEND RENTAL"/>
    <s v="Repair van"/>
    <s v="Yes"/>
    <m/>
    <x v="1"/>
    <s v="Yes"/>
    <x v="0"/>
    <e v="#N/A"/>
    <s v="Not Open On 12.11"/>
    <x v="0"/>
    <x v="0"/>
    <s v="Not Open On 12.11"/>
    <s v="EitherNewHire or Termed"/>
    <m/>
  </r>
  <r>
    <x v="112"/>
    <n v="46280"/>
    <s v="YANEZ, FRANK"/>
    <s v="FYANEZ0"/>
    <s v="46280"/>
    <n v="2108452711"/>
    <s v="046280"/>
    <s v="New Rental"/>
    <s v="PEP BOYS, 8917 RESEARCH BLVD, AUSTIN TX 78758"/>
    <s v="STABILATRC LIGHT ON - LACK OF POWER"/>
    <s v="Repair van"/>
    <s v="Yes"/>
    <m/>
    <x v="1"/>
    <s v="Yes"/>
    <x v="2"/>
    <s v="Carol &amp; Tasha"/>
    <d v="2025-09-05T00:00:00"/>
    <x v="1"/>
    <x v="1"/>
    <s v="FRANK YANEZ"/>
    <d v="2021-03-03T00:00:00"/>
    <m/>
  </r>
  <r>
    <x v="112"/>
    <n v="61826"/>
    <s v="BAUTISTA LIAS, FERNANDO"/>
    <s v="FBAUTIS"/>
    <s v="61826"/>
    <n v="5599421228"/>
    <s v="061826"/>
    <s v="New Rental"/>
    <s v="PEP BOYS, 693 W SHAW AVE, CLOVIS CA 93612"/>
    <s v="HAVING ISSUE STARTING.....ALSO DYING WHILE DRIVING SPORATICALLY"/>
    <s v="Repair van"/>
    <s v="Yes"/>
    <m/>
    <x v="1"/>
    <s v="Yes"/>
    <x v="14"/>
    <s v="Carol &amp; Tasha"/>
    <s v="Not Open On 12.11"/>
    <x v="1"/>
    <x v="1"/>
    <s v="Not Open On 12.11"/>
    <d v="2024-04-28T00:00:00"/>
    <m/>
  </r>
  <r>
    <x v="112"/>
    <n v="46150"/>
    <s v="DIAZ, ABIB"/>
    <s v="ADIAZ2"/>
    <s v="46150"/>
    <n v="3173246830"/>
    <s v="046150"/>
    <s v="New Rental"/>
    <s v="AAMCO TOTAL CAR CARE, 8141 N CRAIG ST, INDIANAPOLIS IN 46250_x000a_"/>
    <s v=" THERE IS A CLUNKING SOUND WHEN GOING OVER BUMPS"/>
    <s v="Repair van"/>
    <s v="Yes"/>
    <m/>
    <x v="1"/>
    <s v="Yes"/>
    <x v="17"/>
    <s v="Monica, Cheryl &amp; Machell"/>
    <s v="Not Open On 12.11"/>
    <x v="1"/>
    <x v="1"/>
    <s v="Not Open On 12.11"/>
    <d v="2021-08-19T00:00:00"/>
    <m/>
  </r>
  <r>
    <x v="112"/>
    <n v="46821"/>
    <s v="GROVES, NICO"/>
    <s v="NGROVES"/>
    <s v="46821"/>
    <n v="8643400517"/>
    <s v="046821"/>
    <s v="New Rental"/>
    <m/>
    <m/>
    <s v="Repair van"/>
    <m/>
    <m/>
    <x v="1"/>
    <s v="Yes"/>
    <x v="4"/>
    <s v="Rob &amp; Andrea"/>
    <s v="Not Open On 12.11"/>
    <x v="1"/>
    <x v="1"/>
    <s v="Not Open On 12.11"/>
    <d v="2024-01-07T00:00:00"/>
    <m/>
  </r>
  <r>
    <x v="112"/>
    <n v="46976"/>
    <s v="DOHERTY, THOMAS"/>
    <s v="TDOHERT"/>
    <s v="46976"/>
    <n v="3012227835"/>
    <s v="046976"/>
    <s v="1/29/22026"/>
    <s v="PEP BOYS, 1804 UNIVERSITY BLVD, W HYATTSVILLE MD 20787"/>
    <s v="OIL LEAKING "/>
    <s v="Repair van"/>
    <s v="Yes"/>
    <m/>
    <x v="1"/>
    <s v="Yes"/>
    <x v="5"/>
    <s v="Monica, Cheryl &amp; Machell"/>
    <d v="2025-09-15T00:00:00"/>
    <x v="0"/>
    <x v="1"/>
    <s v="THOMAS DOHERTY"/>
    <d v="2006-11-13T00:00:00"/>
    <m/>
  </r>
  <r>
    <x v="113"/>
    <n v="46102"/>
    <s v="PEREZ, ISIDRO"/>
    <s v="IPEREZ"/>
    <s v="46102"/>
    <n v="8088976523"/>
    <s v="061058"/>
    <s v="New Rental"/>
    <s v="94-169 FARRINGTON HIGHWAY WAIPAHU,HAWAII,US 96797"/>
    <s v="DRIVE SIDE FRONT PADS FELL OFF"/>
    <s v="Repair van"/>
    <s v="Yes"/>
    <m/>
    <x v="1"/>
    <s v="Yes"/>
    <x v="28"/>
    <s v="Carol &amp; Tasha"/>
    <s v="Not Open On 12.11"/>
    <x v="1"/>
    <x v="1"/>
    <s v="Not Open On 12.11"/>
    <d v="2025-11-23T00:00:00"/>
    <m/>
  </r>
  <r>
    <x v="113"/>
    <n v="23167"/>
    <s v="MAXSON, KASH"/>
    <s v="KMAXSON"/>
    <s v="23167"/>
    <s v="Not-in-TPMS"/>
    <s v="Not-in-TPMS"/>
    <s v="New Rental"/>
    <m/>
    <s v=" New Hire"/>
    <s v="Repair van"/>
    <s v="Yes"/>
    <m/>
    <x v="1"/>
    <s v="Yes"/>
    <x v="0"/>
    <e v="#N/A"/>
    <s v="Not Open On 12.11"/>
    <x v="1"/>
    <x v="0"/>
    <s v="Not Open On 12.11"/>
    <s v="EitherNewHire or Termed"/>
    <m/>
  </r>
  <r>
    <x v="113"/>
    <n v="61239"/>
    <s v="COOPER JR, NEAL"/>
    <s v="NMATHI1"/>
    <s v="61239"/>
    <n v="3213868710"/>
    <s v="061239"/>
    <s v="New Rental"/>
    <m/>
    <s v="FOR AC ISSUES"/>
    <s v="Repair van"/>
    <s v="Yes"/>
    <m/>
    <x v="1"/>
    <s v="Yes"/>
    <x v="9"/>
    <s v="Rob &amp; Andrea"/>
    <s v="Not Open On 12.11"/>
    <x v="1"/>
    <x v="1"/>
    <s v="Not Open On 12.11"/>
    <d v="2009-03-16T00:00:00"/>
    <m/>
  </r>
  <r>
    <x v="113"/>
    <n v="21535"/>
    <s v="MANEGO, RICHARD"/>
    <s v="RMANEGO"/>
    <s v="21535"/>
    <n v="2289180942"/>
    <s v="047336"/>
    <d v="2026-02-10T00:00:00"/>
    <s v="BOB BOYTE CHEVROLET, 11325 CEDAR LAKE RD, BILOXI MS 39532"/>
    <s v="BREAK ISSUE/NOISE ISSUE/LEAK ISSUE"/>
    <s v="Repair van"/>
    <s v="Yes"/>
    <m/>
    <x v="1"/>
    <s v="Yes"/>
    <x v="7"/>
    <s v="Monica, Cheryl &amp; Machell"/>
    <s v="Not Open On 12.11"/>
    <x v="0"/>
    <x v="1"/>
    <s v="Not Open On 12.11"/>
    <d v="2018-11-26T00:00:00"/>
    <m/>
  </r>
  <r>
    <x v="113"/>
    <n v="23153"/>
    <s v="ROBERTS"/>
    <s v="CROBERT"/>
    <s v="23153"/>
    <n v="9859562096"/>
    <s v="088130"/>
    <s v="New Rental"/>
    <m/>
    <s v="NEW HIRE"/>
    <s v="Repair van"/>
    <s v="Yes"/>
    <m/>
    <x v="1"/>
    <s v="Yes"/>
    <x v="7"/>
    <s v="Monica, Cheryl &amp; Machell"/>
    <s v="Not Open On 12.11"/>
    <x v="1"/>
    <x v="1"/>
    <s v="Not Open On 12.11"/>
    <d v="2025-10-05T00:00:00"/>
    <m/>
  </r>
  <r>
    <x v="113"/>
    <n v="46372"/>
    <s v="SYMS, BRADLEE"/>
    <s v="BSYMS"/>
    <s v="46372"/>
    <s v="Not-in-TPMS"/>
    <s v="Not-in-TPMS"/>
    <s v="New Rental"/>
    <m/>
    <s v="NEW HIRE"/>
    <s v="Repair van"/>
    <s v="Yes"/>
    <m/>
    <x v="1"/>
    <s v="Yes"/>
    <x v="0"/>
    <e v="#N/A"/>
    <s v="Not Open On 12.11"/>
    <x v="1"/>
    <x v="0"/>
    <s v="Not Open On 12.11"/>
    <s v="EitherNewHire or Termed"/>
    <m/>
  </r>
  <r>
    <x v="113"/>
    <n v="61406"/>
    <n v="23307"/>
    <s v="GBALDRE"/>
    <s v="61406"/>
    <n v="2292620893"/>
    <s v="061406"/>
    <d v="2026-12-18T00:00:00"/>
    <m/>
    <s v="NEEDS RENTAL EXTENDED"/>
    <s v="Repair van"/>
    <s v="Yes"/>
    <m/>
    <x v="1"/>
    <s v="Yes"/>
    <x v="6"/>
    <s v="Rob &amp; Andrea"/>
    <s v="Not Open On 12.11"/>
    <x v="0"/>
    <x v="1"/>
    <s v="Not Open On 12.11"/>
    <d v="2023-03-16T00:00:00"/>
    <m/>
  </r>
  <r>
    <x v="113"/>
    <n v="46445"/>
    <s v="NUNEZ JR, JOSE"/>
    <s v="JNUNEZ"/>
    <s v="46445"/>
    <n v="9098488012"/>
    <s v="046445"/>
    <d v="2026-02-10T00:00:00"/>
    <s v="505 E FOOTHILL BLVD RIALTO CA 92376"/>
    <s v="OIL LEAK ON THE UNIT"/>
    <s v="Repair Van"/>
    <s v="Yes"/>
    <m/>
    <x v="1"/>
    <s v="Yes"/>
    <x v="3"/>
    <s v="Carol &amp; Tasha"/>
    <s v="Not Open On 12.11"/>
    <x v="0"/>
    <x v="1"/>
    <s v="Not Open On 12.11"/>
    <d v="2022-07-21T00:00:00"/>
    <m/>
  </r>
  <r>
    <x v="113"/>
    <n v="46957"/>
    <s v="BRAVAR, ALEX"/>
    <s v="ABRAVAR"/>
    <s v="46957"/>
    <n v="7574043471"/>
    <s v="046957"/>
    <d v="2026-02-13T00:00:00"/>
    <s v="1230 N. MILTARY HWY NORFOLK VA. 23502"/>
    <s v=" EXNTEND RENTAL"/>
    <s v="Repair van"/>
    <m/>
    <m/>
    <x v="1"/>
    <s v="Yes"/>
    <x v="13"/>
    <s v="Rob &amp; Andrea"/>
    <d v="2025-12-01T00:00:00"/>
    <x v="0"/>
    <x v="1"/>
    <s v="ALEX BRAVAR"/>
    <d v="2021-02-23T00:00:00"/>
    <m/>
  </r>
  <r>
    <x v="113"/>
    <n v="36354"/>
    <s v="HUSTA, MATTHEW"/>
    <s v="MHUSTA"/>
    <s v="36354"/>
    <n v="3056840011"/>
    <s v="021182"/>
    <d v="2026-02-16T00:00:00"/>
    <s v="PEP BOYS, 10200 BROAD CHANNEL RD, MIAMI FL 33157"/>
    <s v="NEEDS RENTAL EXTENDED"/>
    <s v="Repair van"/>
    <s v="Yes"/>
    <m/>
    <x v="1"/>
    <s v="Yes"/>
    <x v="9"/>
    <s v="Rob &amp; Andrea"/>
    <s v="Not Open On 12.11"/>
    <x v="0"/>
    <x v="1"/>
    <s v="Not Open On 12.11"/>
    <d v="2025-11-09T00:00:00"/>
    <m/>
  </r>
  <r>
    <x v="113"/>
    <n v="36096"/>
    <s v="LOPEZ, JESUSA"/>
    <s v="JLOPE63"/>
    <s v="36096"/>
    <n v="6122718135"/>
    <s v="036096"/>
    <d v="2026-02-18T00:00:00"/>
    <s v="PEP BOYS, 10275 NORTH FWY, HOUSTON TX 77037"/>
    <s v="HEAT ISSUE/OIL LEAK"/>
    <s v="Repair Van"/>
    <s v="Yes"/>
    <m/>
    <x v="1"/>
    <s v="Yes"/>
    <x v="19"/>
    <s v="Carol &amp; Tasha"/>
    <d v="2025-11-19T00:00:00"/>
    <x v="0"/>
    <x v="1"/>
    <s v="JESUSA LOPEZ"/>
    <d v="1999-01-25T00:00:00"/>
    <m/>
  </r>
  <r>
    <x v="113"/>
    <n v="23307"/>
    <s v="JEANNICE, DUSTIN"/>
    <s v="DJEANNI"/>
    <s v="23307"/>
    <n v="3379305852"/>
    <s v="023307"/>
    <s v="New Rental"/>
    <s v="PRO CAR CARE, 324 E PRIEN LAKE RD, LAKE CHARLES LA 70601"/>
    <s v="OVER HEAT // ENGINE SMOKING // WILL NOT RESTART"/>
    <s v="Repair Van"/>
    <s v="Yes"/>
    <m/>
    <x v="1"/>
    <s v="Yes"/>
    <x v="19"/>
    <s v="Carol &amp; Tasha"/>
    <s v="Not Open On 12.11"/>
    <x v="1"/>
    <x v="1"/>
    <s v="Not Open On 12.11"/>
    <d v="2023-05-07T00:00:00"/>
    <m/>
  </r>
  <r>
    <x v="113"/>
    <n v="22032"/>
    <s v="HELMER, GERALD"/>
    <s v="GHELMER"/>
    <s v="22032"/>
    <s v="Not-in-TPMS"/>
    <s v="Not-in-TPMS"/>
    <d v="2026-02-12T00:00:00"/>
    <m/>
    <s v=" TRANSMISSION FLUID EXCHANGE,"/>
    <s v="Repair Van"/>
    <s v="Yes"/>
    <m/>
    <x v="1"/>
    <s v="Yes"/>
    <x v="0"/>
    <e v="#N/A"/>
    <s v="Not Open On 12.11"/>
    <x v="0"/>
    <x v="0"/>
    <s v="Not Open On 12.11"/>
    <s v="EitherNewHire or Termed"/>
    <m/>
  </r>
  <r>
    <x v="113"/>
    <n v="21222"/>
    <s v="VALENTINE, WILLIAM"/>
    <s v="WVALENT"/>
    <s v="21222"/>
    <s v="Not-in-TPMS"/>
    <s v="Not-in-TPMS"/>
    <d v="2026-02-13T00:00:00"/>
    <s v="COMPLETE CAR CARE, 8562 HWY 301 N, CLAXTON GA 30417"/>
    <s v="BBEEPING SOUND "/>
    <s v="Repair Van"/>
    <s v="Yes"/>
    <m/>
    <x v="1"/>
    <s v="Yes"/>
    <x v="0"/>
    <e v="#N/A"/>
    <s v="Not Open On 12.11"/>
    <x v="0"/>
    <x v="0"/>
    <s v="Not Open On 12.11"/>
    <s v="EitherNewHire or Termed"/>
    <m/>
  </r>
  <r>
    <x v="113"/>
    <n v="24056"/>
    <s v="VILLELA, RALPH"/>
    <s v="RVILLEL"/>
    <s v="24056"/>
    <n v="9094026031"/>
    <s v="024056"/>
    <d v="2026-02-03T00:00:00"/>
    <s v="PEP BOYS, 10831 MAGNOLIA AVE, RIVERSIDE CA 92505"/>
    <s v="MAKING A LOUD NOISE"/>
    <s v="Repair Van"/>
    <s v="Yes"/>
    <m/>
    <x v="1"/>
    <s v="Yes"/>
    <x v="3"/>
    <s v="Carol &amp; Tasha"/>
    <s v="Not Open On 12.11"/>
    <x v="0"/>
    <x v="1"/>
    <s v="Not Open On 12.11"/>
    <d v="2001-10-03T00:00:00"/>
    <m/>
  </r>
  <r>
    <x v="113"/>
    <n v="36234"/>
    <s v="HIGGINS, ROBERT"/>
    <s v="RHIGGIN"/>
    <s v="36234"/>
    <s v="Not-in-TPMS"/>
    <s v="Not-in-TPMS"/>
    <s v="New Rental"/>
    <s v="PEP BOYS, 35800 EMERALD COAST PKWY, DESTIN FL 32541"/>
    <s v="DRIVABILITY ISSUE, ALL LIGHTS ON DASH METAL TO METAL GRINDING SIGN FROM UP FRONT"/>
    <s v="Repair Van"/>
    <s v="Yes"/>
    <m/>
    <x v="1"/>
    <s v="Yes"/>
    <x v="0"/>
    <e v="#N/A"/>
    <d v="2025-10-28T00:00:00"/>
    <x v="1"/>
    <x v="1"/>
    <s v="ROBERT HIGGINS"/>
    <d v="2025-04-13T00:00:00"/>
    <m/>
  </r>
  <r>
    <x v="113"/>
    <n v="47063"/>
    <s v="MAGANA, ERIC"/>
    <s v="EMAGAN1"/>
    <s v="47063"/>
    <n v="3159831656"/>
    <s v="047063"/>
    <s v="New Rental"/>
    <s v="PEP BOYS, 4475 COMMERCIAL DR, NEW HARTFORD NY 13413"/>
    <s v="PARKING BRAKE CABLE BROKE AND IS HANGING DOWN, CHARGING ISSUE"/>
    <s v="Repair Van"/>
    <s v="Yes"/>
    <m/>
    <x v="1"/>
    <s v="Yes"/>
    <x v="22"/>
    <s v="Rob &amp; Andrea"/>
    <s v="Not Open On 12.11"/>
    <x v="1"/>
    <x v="1"/>
    <s v="Not Open On 12.11"/>
    <d v="2020-12-21T00:00:00"/>
    <m/>
  </r>
  <r>
    <x v="113"/>
    <n v="61372"/>
    <s v="RILEY, PERNELL"/>
    <s v="PRILEY"/>
    <s v="61372"/>
    <s v="Not-in-TPMS"/>
    <s v="Not-in-TPMS"/>
    <s v="New Rental"/>
    <m/>
    <s v="New Hire"/>
    <s v="Repair Van"/>
    <s v="Yes"/>
    <m/>
    <x v="1"/>
    <s v="Yes"/>
    <x v="0"/>
    <e v="#N/A"/>
    <s v="Not Open On 12.11"/>
    <x v="1"/>
    <x v="0"/>
    <s v="Not Open On 12.11"/>
    <s v="EitherNewHire or Termed"/>
    <m/>
  </r>
  <r>
    <x v="113"/>
    <n v="24021"/>
    <s v="ZAMBRANO ARREOLA, ALEJANDRO"/>
    <s v="AZAMBRA"/>
    <s v="24021"/>
    <s v="Not-in-TPMS"/>
    <s v="Not-in-TPMS"/>
    <s v="New Rental"/>
    <s v="PASO ROBLES GMC TRUCK, INC, DBA BORJORN AUTO CENTER, 2345 GOLDEN HILL RD, PASO ROBLES CA 93446"/>
    <s v="SIDE DOOR AND REAR DOORS NEED NEW LOCK CYLINDERS"/>
    <s v="Repair Van"/>
    <s v="Yes"/>
    <m/>
    <x v="1"/>
    <s v="Yes"/>
    <x v="0"/>
    <e v="#N/A"/>
    <s v="Not Open On 12.11"/>
    <x v="1"/>
    <x v="0"/>
    <s v="Not Open On 12.11"/>
    <s v="EitherNewHire or Termed"/>
    <m/>
  </r>
  <r>
    <x v="113"/>
    <n v="21884"/>
    <s v="BOISVERT, RAYMOND"/>
    <s v="RBOISVE"/>
    <s v="21884"/>
    <n v="6192148575"/>
    <s v="021884"/>
    <s v="New Rental"/>
    <m/>
    <s v="THE SMOG AND CEL ON"/>
    <s v="Repair Van"/>
    <s v="Yes"/>
    <m/>
    <x v="1"/>
    <s v="Yes"/>
    <x v="23"/>
    <s v="Carol &amp; Tasha"/>
    <s v="Not Open On 12.11"/>
    <x v="1"/>
    <x v="1"/>
    <s v="Not Open On 12.11"/>
    <d v="2016-02-08T00:00:00"/>
    <m/>
  </r>
  <r>
    <x v="113"/>
    <n v="46995"/>
    <s v="NORMAN JR., JEFFREY"/>
    <s v="JNORMA0"/>
    <s v="46995"/>
    <s v="Not-in-TPMS"/>
    <s v="Not-in-TPMS"/>
    <s v="New Rental"/>
    <s v="PEP BOYS, 7311 GOV RITCHIE HWY, GLEN BURNIE MD 21061"/>
    <s v="THE WIRING HARNESS"/>
    <s v="Repair Van"/>
    <s v="Yes"/>
    <m/>
    <x v="1"/>
    <s v="Yes"/>
    <x v="0"/>
    <e v="#N/A"/>
    <s v="Not Open On 12.11"/>
    <x v="1"/>
    <x v="0"/>
    <s v="Not Open On 12.11"/>
    <s v="EitherNewHire or Termed"/>
    <m/>
  </r>
  <r>
    <x v="113"/>
    <n v="23796"/>
    <s v="DUNCAN"/>
    <s v="CDUNCA3"/>
    <s v="23796"/>
    <n v="2532316354"/>
    <s v="023796"/>
    <s v="New Rental"/>
    <s v="PEP BOYS, 12228 MERIDIAN E, PUYALLUP WA 98373"/>
    <s v="EXTENDED RENTAL"/>
    <s v="Repair Van"/>
    <s v="Yes"/>
    <m/>
    <x v="1"/>
    <s v="Yes"/>
    <x v="20"/>
    <s v="Carol &amp; Tasha"/>
    <s v="Not Open On 12.11"/>
    <x v="1"/>
    <x v="1"/>
    <s v="Not Open On 12.11"/>
    <d v="2018-09-26T00:00:00"/>
    <m/>
  </r>
  <r>
    <x v="114"/>
    <n v="46644"/>
    <s v="DELGADO, STEVEN"/>
    <s v="SDELG10"/>
    <s v="46644"/>
    <n v="8599790397"/>
    <s v="046644"/>
    <s v="New Rental"/>
    <s v="TIRE DISCOUNTERS, 110 LETTON DR, PARIS KY 40361_x000a_"/>
    <s v="TRUCK IS OVER HEATING"/>
    <s v="Repair Van"/>
    <s v="Yes"/>
    <m/>
    <x v="1"/>
    <s v="Yes"/>
    <x v="4"/>
    <s v="Rob &amp; Andrea"/>
    <s v="Not Open On 12.11"/>
    <x v="1"/>
    <x v="1"/>
    <s v="Not Open On 12.11"/>
    <d v="2013-01-03T00:00:00"/>
    <m/>
  </r>
  <r>
    <x v="114"/>
    <n v="61845"/>
    <s v="WATKINS, TODD"/>
    <s v="TWATKIN"/>
    <s v="61845"/>
    <n v="5855146277"/>
    <s v="061845"/>
    <s v="New Rental"/>
    <m/>
    <s v="UNIT HAS REPAIRS PENDING THAT HAVE BEEN DECLINED"/>
    <s v="Repair Van"/>
    <m/>
    <m/>
    <x v="1"/>
    <s v="Yes"/>
    <x v="22"/>
    <s v="Rob &amp; Andrea"/>
    <s v="Not Open On 12.11"/>
    <x v="1"/>
    <x v="1"/>
    <s v="Not Open On 12.11"/>
    <d v="2001-01-05T00:00:00"/>
    <m/>
  </r>
  <r>
    <x v="114"/>
    <n v="46127"/>
    <s v="LINDQUIST, MARSHALL"/>
    <s v="MLINDQ0"/>
    <s v="46127"/>
    <n v="7347568064"/>
    <s v="046127"/>
    <s v="New Rental"/>
    <s v="36591 PLYMOUTH RD, LIVONIA, MI 48150"/>
    <s v="NO POWER STEERING"/>
    <s v="Repair Van"/>
    <s v="Yes"/>
    <m/>
    <x v="1"/>
    <s v="Yes"/>
    <x v="25"/>
    <s v="Monica, Cheryl &amp; Machell"/>
    <s v="Not Open On 12.11"/>
    <x v="1"/>
    <x v="1"/>
    <s v="Not Open On 12.11"/>
    <d v="2008-04-22T00:00:00"/>
    <m/>
  </r>
  <r>
    <x v="114"/>
    <n v="21581"/>
    <s v="GRAY II, LEWIS"/>
    <s v="LGRAYI"/>
    <s v="21581"/>
    <n v="3169280426"/>
    <s v="021581"/>
    <s v="New Rental"/>
    <s v="KENNYS AUTO AND TRUCK REPAIR I, 1447 CHICAGO LN, MULVANE KS 67110"/>
    <s v="POWER STEERING FLUID LEAKING"/>
    <s v="Repair Van"/>
    <s v="Yes"/>
    <m/>
    <x v="1"/>
    <s v="Yes"/>
    <x v="8"/>
    <s v="Rob &amp; Andrea"/>
    <s v="Not Open On 12.11"/>
    <x v="1"/>
    <x v="1"/>
    <s v="Not Open On 12.11"/>
    <d v="1989-03-27T00:00:00"/>
    <m/>
  </r>
  <r>
    <x v="114"/>
    <n v="22258"/>
    <s v="MADDEN, CHRISTOPHER"/>
    <s v="CMADDEN"/>
    <s v="22258"/>
    <s v="Not-in-TPMS"/>
    <s v="Not-in-TPMS"/>
    <d v="2026-02-16T00:00:00"/>
    <m/>
    <s v="TRANSMISSION"/>
    <s v="Repair Van"/>
    <s v="Yes"/>
    <m/>
    <x v="1"/>
    <s v="Yes"/>
    <x v="0"/>
    <e v="#N/A"/>
    <s v="Not Open On 12.11"/>
    <x v="0"/>
    <x v="0"/>
    <s v="Not Open On 12.11"/>
    <s v="EitherNewHire or Termed"/>
    <m/>
  </r>
  <r>
    <x v="114"/>
    <n v="46708"/>
    <s v="ROWLS, JAYSHAWN"/>
    <s v="JROWLS"/>
    <s v="46708"/>
    <n v="2569623009"/>
    <s v="046708"/>
    <d v="2026-02-16T00:00:00"/>
    <m/>
    <s v="DELAY WITH FINDING THE PARTS"/>
    <s v="Repair Van"/>
    <s v="Yes"/>
    <m/>
    <x v="1"/>
    <s v="Yes"/>
    <x v="6"/>
    <s v="Rob &amp; Andrea"/>
    <d v="2025-11-04T00:00:00"/>
    <x v="0"/>
    <x v="1"/>
    <s v="JAYSHAWN ROWLS"/>
    <d v="2025-10-12T00:00:00"/>
    <m/>
  </r>
  <r>
    <x v="114"/>
    <n v="37254"/>
    <s v="HONEYCUTT, RILEY"/>
    <s v="RHONEYC"/>
    <s v="37254"/>
    <n v="4027131259"/>
    <s v="037254"/>
    <s v="New Rental"/>
    <s v="5515 N 108TH ST, OMAHA, NE 68164, USA"/>
    <s v="BATTERY ISSUE"/>
    <s v="Repair Van"/>
    <s v="Yes"/>
    <m/>
    <x v="0"/>
    <s v="No"/>
    <x v="21"/>
    <s v="Monica, Cheryl &amp; Machell"/>
    <s v="Not Open On 12.11"/>
    <x v="1"/>
    <x v="1"/>
    <s v="Not Open On 12.11"/>
    <d v="2025-11-16T00:00:00"/>
    <m/>
  </r>
  <r>
    <x v="114"/>
    <n v="61015"/>
    <s v="BERNARD SOKOLOWSKI"/>
    <m/>
    <s v="61015"/>
    <s v="Not-in-TPMS"/>
    <s v="Not-in-TPMS"/>
    <s v="New Rental"/>
    <m/>
    <s v="Declined van, Rental is for part time tech only 3 days a week"/>
    <m/>
    <m/>
    <m/>
    <x v="1"/>
    <s v="Yes"/>
    <x v="0"/>
    <e v="#N/A"/>
    <s v="Not Open On 12.11"/>
    <x v="1"/>
    <x v="0"/>
    <s v="Not Open On 12.11"/>
    <s v="EitherNewHire or Termed"/>
    <m/>
  </r>
  <r>
    <x v="114"/>
    <n v="36088"/>
    <s v="WILSON, ZANE"/>
    <s v="ZWILSON"/>
    <s v="36088"/>
    <s v="Not-in-TPMS"/>
    <s v="Not-in-TPMS"/>
    <d v="2026-02-17T00:00:00"/>
    <s v="DOBBS TIRE &amp; AUTO, 17146 CHESTERFIELD AIRPORT RD, CHESTERFIELD MO 63005"/>
    <s v="NEEDS NEW WINDSHIELD"/>
    <s v="Repair van"/>
    <s v="Yes"/>
    <m/>
    <x v="1"/>
    <s v="Yes"/>
    <x v="0"/>
    <e v="#N/A"/>
    <s v="Not Open On 12.11"/>
    <x v="0"/>
    <x v="1"/>
    <s v="Not Open On 12.11"/>
    <d v="2024-04-28T00:00:00"/>
    <m/>
  </r>
  <r>
    <x v="114"/>
    <n v="46691"/>
    <s v="SINGLETON JR, JAMAL"/>
    <s v="JSINGLE"/>
    <s v="46691"/>
    <n v="3187530054"/>
    <s v="046691"/>
    <s v="New Rental"/>
    <m/>
    <m/>
    <m/>
    <m/>
    <m/>
    <x v="1"/>
    <s v="Yes"/>
    <x v="7"/>
    <s v="Monica, Cheryl &amp; Machell"/>
    <s v="Not Open On 12.11"/>
    <x v="1"/>
    <x v="1"/>
    <s v="Not Open On 12.11"/>
    <d v="2025-10-12T00:00:00"/>
    <m/>
  </r>
  <r>
    <x v="114"/>
    <n v="61623"/>
    <s v="MOUW, HOWARD"/>
    <s v="HMOUW00"/>
    <s v="61623"/>
    <n v="9515463942"/>
    <s v="061623"/>
    <d v="2026-01-27T00:00:00"/>
    <s v="AARON FORD OF LAKE ELSINORE, 31500 AUTO CENTER DR, LAKE ELSINORE CA 92530"/>
    <s v="OVERHEAT BUSTED HOSE."/>
    <s v="Repair Van"/>
    <s v="Yes"/>
    <m/>
    <x v="1"/>
    <s v="Yes"/>
    <x v="23"/>
    <s v="Carol &amp; Tasha"/>
    <s v="Not Open On 12.11"/>
    <x v="0"/>
    <x v="1"/>
    <s v="Not Open On 12.11"/>
    <d v="2005-09-07T00:00:00"/>
    <m/>
  </r>
  <r>
    <x v="114"/>
    <n v="22216"/>
    <s v="MARTINEZ, MANUEL"/>
    <s v="MMARTI2"/>
    <s v="22216"/>
    <n v="4076866102"/>
    <s v="022216"/>
    <s v="New Rental"/>
    <s v="PEP BOYS, 11460 W COLONIAL DR, OCOEE FL 34761"/>
    <s v="LABOR AND COOLANT FOR RADIATOR R AND R"/>
    <s v="Repair Van"/>
    <s v="Yes"/>
    <m/>
    <x v="1"/>
    <s v="Yes"/>
    <x v="9"/>
    <s v="Rob &amp; Andrea"/>
    <s v="Not Open On 12.11"/>
    <x v="1"/>
    <x v="1"/>
    <s v="Not Open On 12.11"/>
    <d v="2025-08-31T00:00:00"/>
    <m/>
  </r>
  <r>
    <x v="114"/>
    <n v="36638"/>
    <s v="SANGER, JONATHAN"/>
    <s v="JSANGER"/>
    <s v="36638"/>
    <s v="Not-in-TPMS"/>
    <s v="Not-in-TPMS"/>
    <s v="New Rental"/>
    <s v="NICK'S AUTO SERVICE, 2815 S MADISON AVE, ANDERSON IN 46016"/>
    <s v="LIGHT ISSUE"/>
    <s v="Repair Van"/>
    <s v="Yes"/>
    <m/>
    <x v="1"/>
    <s v="Yes"/>
    <x v="0"/>
    <e v="#N/A"/>
    <s v="Not Open On 12.11"/>
    <x v="1"/>
    <x v="0"/>
    <s v="Not Open On 12.11"/>
    <s v="EitherNewHire or Termed"/>
    <m/>
  </r>
  <r>
    <x v="114"/>
    <n v="61615"/>
    <s v="PHELPS, DANIEL"/>
    <s v="DPHELP"/>
    <s v="61615"/>
    <n v="5205612521"/>
    <s v="061615"/>
    <s v="New Rental"/>
    <s v="AAMCO TOTAL CAR CARE, 3674 WEST INA RD, TUCSON AZ 85741"/>
    <s v="A/C ISSUE NO COLD AIR WHEN STOPPED, CEL on"/>
    <s v="Repair Van"/>
    <s v="Yes"/>
    <m/>
    <x v="1"/>
    <s v="Yes"/>
    <x v="23"/>
    <s v="Carol &amp; Tasha"/>
    <s v="Not Open On 12.11"/>
    <x v="1"/>
    <x v="1"/>
    <s v="Not Open On 12.11"/>
    <d v="1997-10-13T00:00:00"/>
    <m/>
  </r>
  <r>
    <x v="114"/>
    <n v="47212"/>
    <s v="GUTIERREZ, JOEL"/>
    <s v="JGUTIE2"/>
    <s v="47212"/>
    <n v="5094284028"/>
    <s v="047212"/>
    <s v="New Rental"/>
    <s v="HARVEST CHEVROLET, 1600 E. YAKIMA AVE, YAKIMA WA 98901"/>
    <s v="THE ENGINE NOISE "/>
    <s v="Repair Van"/>
    <s v="Yes"/>
    <m/>
    <x v="1"/>
    <s v="Yes"/>
    <x v="20"/>
    <s v="Carol &amp; Tasha"/>
    <s v="Not Open On 12.11"/>
    <x v="1"/>
    <x v="1"/>
    <s v="Not Open On 12.11"/>
    <d v="2023-11-05T00:00:00"/>
    <m/>
  </r>
  <r>
    <x v="114"/>
    <n v="61154"/>
    <s v="RAMSEY, ROY"/>
    <s v="RRAMSE1"/>
    <s v="61154"/>
    <n v="4092021425"/>
    <s v="061154"/>
    <s v="New Rental"/>
    <s v="GULF COAST AUTO &amp; TRUCK, 281 H/WAY# 3 SOUTH, LEAGUE CITY TX 77573"/>
    <s v="BRAKE REPAIRS"/>
    <s v="Repair Van"/>
    <s v="Yes"/>
    <m/>
    <x v="1"/>
    <s v="Yes"/>
    <x v="19"/>
    <s v="Carol &amp; Tasha"/>
    <s v="Not Open On 12.11"/>
    <x v="1"/>
    <x v="1"/>
    <s v="Not Open On 12.11"/>
    <d v="2018-02-26T00:00:00"/>
    <m/>
  </r>
  <r>
    <x v="114"/>
    <n v="47119"/>
    <s v="FLOYD, KENNETH"/>
    <s v="KFLOYD"/>
    <s v="47119"/>
    <n v="8088500736"/>
    <s v="036957"/>
    <s v="New Rental"/>
    <s v="PEP BOYS, 2114 GUNBARREL RD, CHATTANOOGA TN 37421"/>
    <s v="THE VECHILE KEEPS CUTTING OFF"/>
    <s v="Repair Van"/>
    <s v="Yes"/>
    <m/>
    <x v="1"/>
    <s v="Yes"/>
    <x v="28"/>
    <s v="Carol &amp; Tasha"/>
    <s v="Not Open On 12.11"/>
    <x v="1"/>
    <x v="1"/>
    <s v="Not Open On 12.11"/>
    <d v="2025-02-23T00:00:00"/>
    <m/>
  </r>
  <r>
    <x v="115"/>
    <n v="46908"/>
    <s v="ALLEN, BRANDON"/>
    <s v="BALLEN0"/>
    <s v="46908"/>
    <n v="7318198516"/>
    <s v="046908"/>
    <s v="New Rental"/>
    <s v="JOE &amp; JERRY'S CAR CARE CENTER, 1034 MINERAL WELLS AVE., PARIS TN 38242"/>
    <s v="VEHICLE HESITATES TO ACCELERATE, FEELS LIKE A MISFIRE."/>
    <s v="Repair Van"/>
    <s v="Yes"/>
    <m/>
    <x v="1"/>
    <s v="Yes"/>
    <x v="7"/>
    <s v="Monica, Cheryl &amp; Machell"/>
    <s v="Not Open On 12.11"/>
    <x v="1"/>
    <x v="1"/>
    <s v="Not Open On 12.11"/>
    <d v="2025-07-06T00:00:00"/>
    <m/>
  </r>
  <r>
    <x v="115"/>
    <n v="22187"/>
    <s v="HRENOVS, JEVGENIJS"/>
    <s v="JHRENOV"/>
    <s v="22187"/>
    <n v="8289895421"/>
    <s v="022187"/>
    <s v="New Rental"/>
    <s v="MEINEKE ASHEVILLE #1596, 801 FAIRVIEW RD STE 14, ASHVILLE NC 28803"/>
    <m/>
    <s v="Repair Van"/>
    <s v="Yes"/>
    <m/>
    <x v="1"/>
    <s v="Yes"/>
    <x v="4"/>
    <s v="Rob &amp; Andrea"/>
    <s v="Not Open On 12.11"/>
    <x v="1"/>
    <x v="1"/>
    <s v="Not Open On 12.11"/>
    <d v="2025-04-13T00:00:00"/>
    <m/>
  </r>
  <r>
    <x v="115"/>
    <n v="36070"/>
    <s v="SABIO-NEIBART, STEPHEN"/>
    <s v="SSABION"/>
    <s v="36070"/>
    <s v="Not-in-TPMS"/>
    <s v="Not-in-TPMS"/>
    <s v="New Rental"/>
    <s v="PEP BOYS, 2001 S PLEASANT VALLEY RD, WINCHESTER VA 22601"/>
    <s v="VEH WILL NOT DRIVE STRAIGHT AFTER 40 MPH"/>
    <s v="Repair Van"/>
    <s v="Yes"/>
    <m/>
    <x v="1"/>
    <s v="Yes"/>
    <x v="0"/>
    <e v="#N/A"/>
    <s v="Not Open On 12.11"/>
    <x v="1"/>
    <x v="0"/>
    <s v="Not Open On 12.11"/>
    <s v="EitherNewHire or Termed"/>
    <m/>
  </r>
  <r>
    <x v="115"/>
    <n v="36406"/>
    <s v="LABOY, PEDRO"/>
    <s v="PLABOY"/>
    <s v="36406"/>
    <n v="5189612059"/>
    <s v="036406"/>
    <s v="New Rental"/>
    <s v="MANGINO CHEVROLET, 4447 STATE HWY 30, AMSTERDAM NY 12010"/>
    <s v="TRANSMISSION ISSUES"/>
    <s v="Repair Van"/>
    <s v="Yes"/>
    <m/>
    <x v="1"/>
    <s v="Yes"/>
    <x v="22"/>
    <s v="Rob &amp; Andrea"/>
    <s v="Not Open On 12.11"/>
    <x v="1"/>
    <x v="1"/>
    <s v="Not Open On 12.11"/>
    <d v="2025-06-15T00:00:00"/>
    <m/>
  </r>
  <r>
    <x v="115"/>
    <n v="46218"/>
    <s v="GAMEZ, ALDO"/>
    <s v="AGAME05"/>
    <s v="46218"/>
    <n v="9562930202"/>
    <s v="046218"/>
    <s v="New Rental"/>
    <s v="PEP BOYS, 2336 BOCA CHICA BLVD, BROWNSVILLE TX 78521"/>
    <s v="STOPPING WHILE DRIVING, ENGINE LIGHT ON"/>
    <s v="Repair Van"/>
    <s v="Yes"/>
    <m/>
    <x v="1"/>
    <s v="Yes"/>
    <x v="2"/>
    <s v="Carol &amp; Tasha"/>
    <d v="2025-11-21T00:00:00"/>
    <x v="1"/>
    <x v="1"/>
    <s v="ALDO GAMEZ"/>
    <d v="2005-05-09T00:00:00"/>
    <m/>
  </r>
  <r>
    <x v="115"/>
    <n v="23571"/>
    <s v="JOHNSON"/>
    <s v="SJOHNSO"/>
    <s v="23571"/>
    <n v="3098682983"/>
    <s v="023571"/>
    <s v="New Rental"/>
    <m/>
    <s v="New Hire"/>
    <s v="Repair Van"/>
    <s v="Yes"/>
    <m/>
    <x v="1"/>
    <s v="Yes"/>
    <x v="17"/>
    <s v="Monica, Cheryl &amp; Machell"/>
    <d v="2025-11-21T00:00:00"/>
    <x v="1"/>
    <x v="1"/>
    <s v="SEAN JOHNSON"/>
    <d v="2025-11-02T00:00:00"/>
    <m/>
  </r>
  <r>
    <x v="115"/>
    <n v="23944"/>
    <s v="PERTTUNEN, ANDREW"/>
    <s v="APERTTU"/>
    <s v="23944"/>
    <s v="Not-in-TPMS"/>
    <s v="Not-in-TPMS"/>
    <s v="New Rental"/>
    <s v="JERRY'S AMOCO, 210 2ND AVENUE SOUTH, HURLEY WI 54534"/>
    <s v="SNOW TIRES"/>
    <s v="Repair Van"/>
    <s v="Yes"/>
    <m/>
    <x v="3"/>
    <m/>
    <x v="0"/>
    <e v="#N/A"/>
    <s v="Not Open On 12.11"/>
    <x v="1"/>
    <x v="0"/>
    <s v="Not Open On 12.11"/>
    <s v="EitherNewHire or Termed"/>
    <m/>
  </r>
  <r>
    <x v="115"/>
    <n v="61095"/>
    <s v="OBERDIECK, WARREN"/>
    <s v="WOBERDI"/>
    <s v="61095"/>
    <n v="3143630075"/>
    <s v="061095"/>
    <s v="New Rental"/>
    <s v="DOBBS TIRE &amp; AUTO CENTERS INC, 1206 N BELT W, SWANSEA IL 62220"/>
    <s v="CHECK NO HEAT"/>
    <s v="Repair Van"/>
    <s v="Yes"/>
    <m/>
    <x v="3"/>
    <m/>
    <x v="27"/>
    <s v="Monica, Cheryl &amp; Machell"/>
    <s v="Not Open On 12.11"/>
    <x v="1"/>
    <x v="1"/>
    <s v="Not Open On 12.11"/>
    <d v="1988-03-22T00:00:00"/>
    <m/>
  </r>
  <r>
    <x v="115"/>
    <n v="61401"/>
    <s v="SCHAEFFER, COLLIN"/>
    <s v="CSCHAEF"/>
    <s v="61401"/>
    <n v="2148462650"/>
    <s v="061401"/>
    <s v="New Rental"/>
    <s v="PALOMA CREEK, 26737 E UNIVERSITY DR, AUBREY TX 76227"/>
    <s v="THREADS STRIPPED IN OIL PAN"/>
    <s v="Repair Van"/>
    <s v="Yes"/>
    <m/>
    <x v="3"/>
    <m/>
    <x v="15"/>
    <s v="Carol &amp; Tasha"/>
    <s v="Not Open On 12.11"/>
    <x v="1"/>
    <x v="1"/>
    <s v="Not Open On 12.11"/>
    <d v="2022-07-05T00:00:00"/>
    <m/>
  </r>
  <r>
    <x v="115"/>
    <n v="61198"/>
    <s v="DOUGLAS, QUENTON"/>
    <s v="QDOUGLA"/>
    <s v="61198"/>
    <s v="Not-in-TPMS"/>
    <s v="Not-in-TPMS"/>
    <d v="2026-02-06T00:00:00"/>
    <s v="FIRESTONE COMPLETE AUTO CARE, 1100 TEXAS HWY 95, BASTROP TX 78602"/>
    <s v="THE TAGS HAS NOT YET ARRIVED FOR THE UNIT"/>
    <s v="Repair Van"/>
    <s v="Yes"/>
    <m/>
    <x v="3"/>
    <m/>
    <x v="0"/>
    <e v="#N/A"/>
    <s v="Not Open On 12.11"/>
    <x v="0"/>
    <x v="0"/>
    <s v="Not Open On 12.11"/>
    <s v="EitherNewHire or Termed"/>
    <m/>
  </r>
  <r>
    <x v="115"/>
    <n v="47270"/>
    <s v="GREEN, WILLA"/>
    <s v="WGREEN4"/>
    <s v="47270"/>
    <n v="5054479428"/>
    <s v="047270"/>
    <d v="2026-02-18T00:00:00"/>
    <s v="PEP BOYS, 5651 SAN MATEO BLVD NE, ALBUQUERQUE NM 87109"/>
    <s v="LIGHT ISSUE,VEHICLE FAILED EMISSIONS TEST"/>
    <s v="Repair Van"/>
    <s v="Yes"/>
    <m/>
    <x v="3"/>
    <m/>
    <x v="23"/>
    <s v="Carol &amp; Tasha"/>
    <s v="Not Open On 12.11"/>
    <x v="0"/>
    <x v="1"/>
    <s v="Not Open On 12.11"/>
    <d v="2011-05-16T00:00:00"/>
    <m/>
  </r>
  <r>
    <x v="115"/>
    <n v="21091"/>
    <s v="QUACH, JOHNNY"/>
    <s v="JQUACH"/>
    <s v="21091"/>
    <n v="6262032405"/>
    <s v="021091"/>
    <s v="New Rental"/>
    <s v="PEP BOYS, 11937 E VALLEY BLVD, EL MONTE CA 91732"/>
    <s v="CEL ON"/>
    <s v="Repair Van"/>
    <s v="Yes"/>
    <m/>
    <x v="3"/>
    <m/>
    <x v="3"/>
    <s v="Carol &amp; Tasha"/>
    <s v="Not Open On 12.11"/>
    <x v="1"/>
    <x v="1"/>
    <s v="Not Open On 12.11"/>
    <d v="2011-08-30T00:00:00"/>
    <m/>
  </r>
  <r>
    <x v="115"/>
    <n v="6121"/>
    <s v="FESSHAYE, SOLOMON"/>
    <s v="SFESSHA"/>
    <s v="6121"/>
    <n v="7038435717"/>
    <s v="006121"/>
    <s v="New Rental"/>
    <s v="PEP BOYS, 1641 WIGGLESWORTH WAY, WOODBRIDGE VA 22191"/>
    <s v="SIDEWALL DAMAGE, TIRE BLEW OUT"/>
    <s v="Repair Van"/>
    <s v="Yes"/>
    <m/>
    <x v="3"/>
    <m/>
    <x v="5"/>
    <s v="Monica, Cheryl &amp; Machell"/>
    <d v="2025-12-03T00:00:00"/>
    <x v="1"/>
    <x v="1"/>
    <s v="SOLOMON FESSHAYE"/>
    <d v="2022-03-09T00:00:00"/>
    <m/>
  </r>
  <r>
    <x v="115"/>
    <n v="36418"/>
    <s v="RANGEL, JOSE"/>
    <s v="JRANGE3"/>
    <s v="36418"/>
    <s v="Not-in-TPMS"/>
    <s v="Not-in-TPMS"/>
    <s v="New Rental"/>
    <m/>
    <m/>
    <m/>
    <m/>
    <m/>
    <x v="3"/>
    <m/>
    <x v="0"/>
    <e v="#N/A"/>
    <s v="Not Open On 12.11"/>
    <x v="1"/>
    <x v="0"/>
    <s v="Not Open On 12.11"/>
    <s v="EitherNewHire or Termed"/>
    <m/>
  </r>
  <r>
    <x v="115"/>
    <n v="37342"/>
    <s v="WHITE, THEODORE"/>
    <s v="TWHITE0"/>
    <s v="37342"/>
    <n v="4179010464"/>
    <s v="037342"/>
    <d v="2026-02-18T00:00:00"/>
    <s v="BIG O TIRES, 977 STATE HWY 248, BRANSON MO 65616"/>
    <s v="ELECTRICAL ISSUE, POSSIBILY RADAITOR NEEDS REPLACED"/>
    <s v="Repair van"/>
    <s v="Yes"/>
    <m/>
    <x v="3"/>
    <m/>
    <x v="8"/>
    <s v="Rob &amp; Andrea"/>
    <s v="Not Open On 12.11"/>
    <x v="0"/>
    <x v="1"/>
    <s v="Not Open On 12.11"/>
    <d v="2025-06-08T00:00:00"/>
    <m/>
  </r>
  <r>
    <x v="115"/>
    <n v="21234"/>
    <s v="LABORDE, TYLER"/>
    <s v="TLABORD"/>
    <s v="21234"/>
    <s v="Not-in-TPMS"/>
    <s v="Not-in-TPMS"/>
    <s v="New Rental"/>
    <m/>
    <s v=" TRANSMISSION ISSUES"/>
    <s v="Repair van"/>
    <s v="Yes"/>
    <m/>
    <x v="3"/>
    <m/>
    <x v="0"/>
    <e v="#N/A"/>
    <s v="Not Open On 12.11"/>
    <x v="1"/>
    <x v="0"/>
    <s v="Not Open On 12.11"/>
    <s v="EitherNewHire or Termed"/>
    <m/>
  </r>
  <r>
    <x v="115"/>
    <n v="47119"/>
    <s v="FLOYD, KENNETH"/>
    <s v="KFLOYD"/>
    <s v="47119"/>
    <n v="8088500736"/>
    <s v="036957"/>
    <s v="New Rental"/>
    <s v="STEPHENS AUTOMOTIVE, 276 HWY 64 E, CONWAY AR 72032"/>
    <s v="CEL ON"/>
    <s v="Repair van"/>
    <s v="Yes"/>
    <m/>
    <x v="3"/>
    <m/>
    <x v="28"/>
    <s v="Carol &amp; Tasha"/>
    <s v="Not Open On 12.11"/>
    <x v="1"/>
    <x v="1"/>
    <s v="Not Open On 12.11"/>
    <d v="2025-02-23T00:00:00"/>
    <m/>
  </r>
  <r>
    <x v="115"/>
    <n v="23548"/>
    <s v="GADSON, ROBERT"/>
    <s v="RGADSON"/>
    <s v="23548"/>
    <s v="Not-in-TPMS"/>
    <s v="Not-in-TPMS"/>
    <s v="New Rental"/>
    <s v="MAVIS TIRE 6015 WATSON BLVD, BYRON, GA "/>
    <s v="ENGINE REPAIRS"/>
    <s v="Repair van"/>
    <s v="Yes"/>
    <m/>
    <x v="3"/>
    <m/>
    <x v="0"/>
    <e v="#N/A"/>
    <s v="Not Open On 12.11"/>
    <x v="1"/>
    <x v="0"/>
    <s v="Not Open On 12.11"/>
    <s v="EitherNewHire or Termed"/>
    <m/>
  </r>
  <r>
    <x v="115"/>
    <n v="36307"/>
    <s v="ROGERS, MICHAEL"/>
    <s v="MROGER3"/>
    <s v="36307"/>
    <n v="8655009585"/>
    <s v="036307"/>
    <s v="New Rental"/>
    <s v="PEP BOYS, 4770 CENTER LINE DR, KNOXVILLE TN 37917"/>
    <s v="RUNNING ROUGH CHECK ENGINE LIGHT"/>
    <m/>
    <m/>
    <m/>
    <x v="3"/>
    <m/>
    <x v="4"/>
    <s v="Rob &amp; Andrea"/>
    <s v="Not Open On 12.11"/>
    <x v="1"/>
    <x v="1"/>
    <s v="Not Open On 12.11"/>
    <d v="2000-06-26T00:00:00"/>
    <m/>
  </r>
  <r>
    <x v="115"/>
    <n v="47371"/>
    <s v="GAJUREL, SUK"/>
    <s v="SGAJURE"/>
    <s v="47371"/>
    <n v="4129061159"/>
    <s v="047371"/>
    <s v="New Rental"/>
    <s v="PEP BOYS, 3475 WILLIAM PENN HWY, PITTSBURGH PA 15235"/>
    <s v="HAS EXPIRED TAGS, WAITING FOR THE NEW TAGS"/>
    <s v="Repair van"/>
    <s v="Yes"/>
    <m/>
    <x v="3"/>
    <m/>
    <x v="11"/>
    <s v="Monica, Cheryl &amp; Machell"/>
    <s v="Not Open On 12.11"/>
    <x v="1"/>
    <x v="1"/>
    <s v="Not Open On 12.11"/>
    <d v="2025-06-15T00:00:00"/>
    <m/>
  </r>
  <r>
    <x v="116"/>
    <n v="46668"/>
    <s v="CABALLERO, NELSON"/>
    <s v="NCABALL"/>
    <s v="46668"/>
    <n v="3213332278"/>
    <s v="046668"/>
    <s v="New Rental"/>
    <s v="PEP BOYS, 302 W VINE ST, KISSIMMEE FL 34741"/>
    <s v="STABILITRACK AND AIR BAG LIGHTS ON ... VEHICLE SHAKING"/>
    <s v="Repair van"/>
    <s v="Yes"/>
    <m/>
    <x v="3"/>
    <m/>
    <x v="9"/>
    <s v="Rob &amp; Andrea"/>
    <s v="Not Open On 12.11"/>
    <x v="1"/>
    <x v="1"/>
    <s v="Not Open On 12.11"/>
    <d v="2006-09-26T00:00:00"/>
    <m/>
  </r>
  <r>
    <x v="116"/>
    <n v="61373"/>
    <s v="EBRON, RUSSELL"/>
    <s v="REBRON"/>
    <s v="61373"/>
    <s v="Not-in-TPMS"/>
    <s v="Not-in-TPMS"/>
    <s v="New Rental"/>
    <m/>
    <s v="New hire"/>
    <s v="Repair van"/>
    <s v="Yes"/>
    <m/>
    <x v="3"/>
    <m/>
    <x v="0"/>
    <e v="#N/A"/>
    <s v="Not Open On 12.11"/>
    <x v="1"/>
    <x v="0"/>
    <s v="Not Open On 12.11"/>
    <s v="EitherNewHire or Termed"/>
    <m/>
  </r>
  <r>
    <x v="116"/>
    <n v="61666"/>
    <s v="COOPER, CHRISTOPHER"/>
    <s v="CCOOPER"/>
    <s v="61666"/>
    <n v="4326031006"/>
    <s v="046261"/>
    <s v="New Rental"/>
    <m/>
    <s v=" CEL. TSC, ABS LIGHTS ARE ON. AC WENT OUT GRINDING NOISE FROM ENGINE COMPARTMENT. TRANSMISSION IS SLIPPING WHEN EXCELLERATING"/>
    <s v="Repair van"/>
    <s v="Yes"/>
    <m/>
    <x v="3"/>
    <m/>
    <x v="2"/>
    <s v="Carol &amp; Tasha"/>
    <d v="2025-11-28T00:00:00"/>
    <x v="1"/>
    <x v="1"/>
    <s v="CHRISTOPHER COOPER"/>
    <d v="2025-11-09T00:00:00"/>
    <m/>
  </r>
  <r>
    <x v="116"/>
    <n v="61262"/>
    <s v="FINDLEY, STACEY"/>
    <s v="SFINDLE"/>
    <s v="61262"/>
    <n v="4178340417"/>
    <s v="061262"/>
    <s v="New Rental"/>
    <s v="STATE RTE 38, MARSHFIELD, MO, USA"/>
    <m/>
    <m/>
    <m/>
    <m/>
    <x v="3"/>
    <m/>
    <x v="8"/>
    <s v="Rob &amp; Andrea"/>
    <s v="Not Open On 12.11"/>
    <x v="1"/>
    <x v="1"/>
    <s v="Not Open On 12.11"/>
    <d v="1984-04-07T00:00:00"/>
    <m/>
  </r>
  <r>
    <x v="116"/>
    <n v="23396"/>
    <s v="MERITHEW, KEVIN"/>
    <s v="KMERITH"/>
    <s v="23396"/>
    <s v="Not-in-TPMS"/>
    <s v="Not-in-TPMS"/>
    <s v="New Rental"/>
    <m/>
    <s v="NO HEAT IN CAB WIPERS GET STUCK WHILE WORKING RR TIRE LEAKING"/>
    <s v="Repair van"/>
    <s v="Yes"/>
    <m/>
    <x v="3"/>
    <m/>
    <x v="0"/>
    <e v="#N/A"/>
    <s v="Not Open On 12.11"/>
    <x v="1"/>
    <x v="0"/>
    <s v="Not Open On 12.11"/>
    <s v="EitherNewHire or Termed"/>
    <m/>
  </r>
  <r>
    <x v="116"/>
    <n v="46034"/>
    <s v="KHILWAT, TAJMOHAMMAD"/>
    <s v="TKHILWA"/>
    <s v="46034"/>
    <n v="9162052067"/>
    <s v="046034"/>
    <s v="New Rental"/>
    <s v="ELK GROVE CHEVROLET, 9650 AUTO CENTER DR, ELK GROVE CA 95757"/>
    <s v="CHECK ENGINE LIGHT ON"/>
    <s v="Repair van"/>
    <s v="Yes"/>
    <m/>
    <x v="3"/>
    <m/>
    <x v="10"/>
    <s v="Carol &amp; Tasha"/>
    <s v="Not Open On 12.11"/>
    <x v="1"/>
    <x v="1"/>
    <s v="Not Open On 12.11"/>
    <d v="2020-12-02T00:00:00"/>
    <m/>
  </r>
  <r>
    <x v="116"/>
    <n v="61340"/>
    <s v="DE VENT, ALVIN"/>
    <s v="ADEVENT"/>
    <s v="61340"/>
    <n v="5109939018"/>
    <s v="061340"/>
    <s v="New Rental"/>
    <s v="6836 LONE TREE BRENTWOOD CA 94513"/>
    <s v="UNIT OVER HEATING AND LEAKING COOLANT"/>
    <s v="Repair van"/>
    <s v="Yes"/>
    <m/>
    <x v="3"/>
    <m/>
    <x v="10"/>
    <s v="Carol &amp; Tasha"/>
    <s v="Not Open On 12.11"/>
    <x v="1"/>
    <x v="1"/>
    <s v="Not Open On 12.11"/>
    <d v="2010-04-15T00:00:00"/>
    <m/>
  </r>
  <r>
    <x v="116"/>
    <n v="46691"/>
    <s v="SINGLETON JR, JAMAL"/>
    <s v="JSINGLE"/>
    <s v="46691"/>
    <n v="3187530054"/>
    <n v="46691"/>
    <s v="New Rental"/>
    <s v="PEP BOYS, 2941 E TEXAS AVE, BOSSIER CITY LA 71111"/>
    <s v="TRANSMISSION"/>
    <s v="Repair van"/>
    <s v="Yes"/>
    <m/>
    <x v="3"/>
    <m/>
    <x v="7"/>
    <s v="Monica, Cheryl &amp; Machell"/>
    <s v="Not Open On 12.11"/>
    <x v="1"/>
    <x v="1"/>
    <s v="Not Open On 12.11"/>
    <d v="2025-10-12T00:00:00"/>
    <m/>
  </r>
  <r>
    <x v="116"/>
    <n v="46452"/>
    <s v="WAINWRIGHT, BRANDON"/>
    <s v="BWAINWR"/>
    <s v="46452"/>
    <n v="6617411779"/>
    <s v="046452"/>
    <s v="New Rental"/>
    <s v="PEP BOYS(ADDRESS NOT MENTIONED IN HOLMON)"/>
    <s v="FAILED SMOG TEST, TRANSMISSION "/>
    <s v="Repair van"/>
    <s v="Yes"/>
    <m/>
    <x v="3"/>
    <m/>
    <x v="14"/>
    <s v="Carol &amp; Tasha"/>
    <s v="Not Open On 12.11"/>
    <x v="1"/>
    <x v="1"/>
    <s v="Not Open On 12.11"/>
    <d v="2022-10-06T00:00:00"/>
    <m/>
  </r>
  <r>
    <x v="116"/>
    <n v="61232"/>
    <s v="STEVENSON, JACOB"/>
    <s v="JSTEVEN"/>
    <s v="61232"/>
    <n v="3347464222"/>
    <s v="061232"/>
    <d v="2026-10-14T00:00:00"/>
    <m/>
    <s v="Declined repair"/>
    <m/>
    <m/>
    <m/>
    <x v="3"/>
    <m/>
    <x v="6"/>
    <s v="Rob &amp; Andrea"/>
    <d v="2025-10-15T00:00:00"/>
    <x v="0"/>
    <x v="1"/>
    <s v="JACOB STEVENSON"/>
    <d v="2025-04-06T00:00:00"/>
    <m/>
  </r>
  <r>
    <x v="116"/>
    <n v="61842"/>
    <s v="EVERY, WILLIAM"/>
    <s v="WEVERY1"/>
    <s v="61842"/>
    <n v="5855539662"/>
    <s v="061842"/>
    <s v="New Rental"/>
    <s v="PEP BOYS(ADDRESS NOT MENTIONED IN HOLMON)"/>
    <s v="OVERHEATING"/>
    <s v="Repair van"/>
    <s v="Yes"/>
    <m/>
    <x v="3"/>
    <m/>
    <x v="22"/>
    <s v="Rob &amp; Andrea"/>
    <s v="Not Open On 12.11"/>
    <x v="1"/>
    <x v="1"/>
    <s v="Not Open On 12.11"/>
    <d v="1993-10-18T00:00:00"/>
    <m/>
  </r>
  <r>
    <x v="116"/>
    <n v="46360"/>
    <s v="Mason"/>
    <s v="TMATHI1"/>
    <s v="46360"/>
    <n v="8325474186"/>
    <s v="046360"/>
    <s v="New Rental"/>
    <s v="PEP BOYS, 10275 NORTH FWY, HOUSTON TX 77037"/>
    <m/>
    <s v="Repair van"/>
    <s v="Yes"/>
    <m/>
    <x v="3"/>
    <m/>
    <x v="19"/>
    <s v="Carol &amp; Tasha"/>
    <d v="2025-08-29T00:00:00"/>
    <x v="1"/>
    <x v="1"/>
    <s v="TADDERICK MATHIS JR"/>
    <d v="2024-06-02T00:00:00"/>
    <m/>
  </r>
  <r>
    <x v="116"/>
    <n v="61406"/>
    <s v="Gregory Baldree"/>
    <s v="GBALDRE"/>
    <s v="61406"/>
    <n v="2292620893"/>
    <s v="061406"/>
    <d v="2025-12-18T00:00:00"/>
    <m/>
    <s v="ENGINE STARTING MAKING A LOUD KNOCKING SOUND"/>
    <s v="Repair van"/>
    <s v="Yes"/>
    <m/>
    <x v="3"/>
    <m/>
    <x v="6"/>
    <s v="Rob &amp; Andrea"/>
    <s v="Not Open On 12.11"/>
    <x v="0"/>
    <x v="1"/>
    <s v="Not Open On 12.11"/>
    <d v="2023-03-16T00:00:00"/>
    <m/>
  </r>
  <r>
    <x v="116"/>
    <n v="47370"/>
    <s v="FULLWOOD, MARCUS"/>
    <s v="MFULLWO"/>
    <s v="47370"/>
    <n v="8032211088"/>
    <s v="047370"/>
    <d v="2025-12-30T00:00:00"/>
    <s v="1804 Broad River Rd, Columbia, SC 29210"/>
    <s v="STEERING IS ALL OVER THE PLACE AND CAN NOT CONTROL "/>
    <s v="Repair van"/>
    <s v="Yes"/>
    <m/>
    <x v="3"/>
    <m/>
    <x v="13"/>
    <s v="Rob &amp; Andrea"/>
    <d v="2025-11-24T00:00:00"/>
    <x v="0"/>
    <x v="1"/>
    <s v="MARCUS FULLWOOD"/>
    <d v="2025-09-21T00:00:00"/>
    <m/>
  </r>
  <r>
    <x v="116"/>
    <n v="36585"/>
    <s v="LOPEZ, JULIO"/>
    <s v="JLOP105"/>
    <s v="36585"/>
    <n v="7609101003"/>
    <s v="061622"/>
    <s v="New Rental"/>
    <s v="PEP BOYS, 950 N IMPERIAL AVE, EL CENTRO CA 92243"/>
    <s v="FAILED SMOG TEST"/>
    <s v="Repair van"/>
    <s v="Yes"/>
    <m/>
    <x v="3"/>
    <m/>
    <x v="23"/>
    <s v="Carol &amp; Tasha"/>
    <s v="Not Open On 12.11"/>
    <x v="1"/>
    <x v="1"/>
    <s v="Not Open On 12.11"/>
    <d v="2003-08-12T00:00:00"/>
    <m/>
  </r>
  <r>
    <x v="117"/>
    <n v="23584"/>
    <s v="EMERSON"/>
    <m/>
    <s v="23584"/>
    <s v="Not-in-TPMS"/>
    <s v="Not-in-TPMS"/>
    <s v="New Rental"/>
    <m/>
    <m/>
    <m/>
    <m/>
    <m/>
    <x v="3"/>
    <m/>
    <x v="0"/>
    <e v="#N/A"/>
    <s v="Not Open On 12.11"/>
    <x v="1"/>
    <x v="0"/>
    <s v="Not Open On 12.11"/>
    <s v="EitherNewHire or Termed"/>
    <m/>
  </r>
  <r>
    <x v="117"/>
    <n v="23154"/>
    <s v="RICE, ALEXIS"/>
    <s v="ARICE0"/>
    <s v="23154"/>
    <s v="Not-in-TPMS"/>
    <s v="Not-in-TPMS"/>
    <d v="2026-02-18T00:00:00"/>
    <s v="PEP BOYS, 3829 AUSTELL RD, AUSTELL GA 30106"/>
    <s v="CHECK ENGINE LIGHT IS ON"/>
    <s v="Repair van"/>
    <s v="Yes"/>
    <m/>
    <x v="3"/>
    <m/>
    <x v="0"/>
    <e v="#N/A"/>
    <s v="Not Open On 12.11"/>
    <x v="0"/>
    <x v="0"/>
    <s v="Not Open On 12.11"/>
    <s v="EitherNewHire or Termed"/>
    <m/>
  </r>
  <r>
    <x v="117"/>
    <n v="46946"/>
    <s v="TURNER, BRIAN"/>
    <s v="BTURNER"/>
    <s v="46946"/>
    <n v="7404081196"/>
    <s v="036185"/>
    <s v="New Rental"/>
    <s v="FIRESTONE COMPLETE AUTO CARE, 733 HEBRON ROAD, HEATH OH 43056"/>
    <s v="HEAVY PULL AND FREE PLAY IN STEERING WHEEL"/>
    <s v="Repair van"/>
    <s v="Yes"/>
    <m/>
    <x v="3"/>
    <m/>
    <x v="4"/>
    <s v="Rob &amp; Andrea"/>
    <d v="2025-08-05T00:00:00"/>
    <x v="1"/>
    <x v="1"/>
    <s v="BRIAN TURNER"/>
    <d v="2025-07-27T00:00:00"/>
    <m/>
  </r>
  <r>
    <x v="117"/>
    <n v="23340"/>
    <s v="LEWIS, ZARR-YU"/>
    <s v="ZLEWIS"/>
    <s v="23340"/>
    <s v="Not-in-TPMS"/>
    <s v="Not-in-TPMS"/>
    <s v="New Rental"/>
    <s v="PEP BOYS,7121 LITTLER RIVER PIKE, ANNADALE, VA , 22003"/>
    <s v="ENGINE LIGHT AND TPMS LIGHT ON"/>
    <s v="Repair van"/>
    <s v="Yes"/>
    <m/>
    <x v="3"/>
    <m/>
    <x v="0"/>
    <e v="#N/A"/>
    <s v="Not Open On 12.11"/>
    <x v="1"/>
    <x v="0"/>
    <s v="Not Open On 12.11"/>
    <s v="EitherNewHire or Termed"/>
    <m/>
  </r>
  <r>
    <x v="117"/>
    <n v="23262"/>
    <s v="SANER, MARTIN"/>
    <s v="MSANER1"/>
    <s v="23262"/>
    <n v="4178341339"/>
    <s v="023262"/>
    <s v="New Rental"/>
    <s v="RELIABLE CHEVROLET GEO INC, 3655 S CAMPBELL AVE, SPRINGFIELD MO 65807"/>
    <s v="VEH IS COMING IN FOR A MISFIRE"/>
    <s v="Repair van"/>
    <m/>
    <m/>
    <x v="3"/>
    <m/>
    <x v="8"/>
    <s v="Rob &amp; Andrea"/>
    <s v="Not Open On 12.11"/>
    <x v="1"/>
    <x v="1"/>
    <s v="Not Open On 12.11"/>
    <d v="2001-02-19T00:00:00"/>
    <m/>
  </r>
  <r>
    <x v="117"/>
    <n v="37372"/>
    <s v="BARNES, CARLOS"/>
    <s v="CBARNES"/>
    <s v="37372"/>
    <n v="7209675237"/>
    <s v="037372"/>
    <m/>
    <m/>
    <s v="BRAKE FLUID"/>
    <s v="Repair van"/>
    <m/>
    <m/>
    <x v="3"/>
    <m/>
    <x v="24"/>
    <s v="Carol &amp; Tasha"/>
    <s v="Not Open On 12.11"/>
    <x v="0"/>
    <x v="1"/>
    <s v="Not Open On 12.11"/>
    <d v="2025-07-20T00:00:00"/>
    <m/>
  </r>
  <r>
    <x v="118"/>
    <m/>
    <m/>
    <m/>
    <m/>
    <m/>
    <m/>
    <m/>
    <m/>
    <m/>
    <m/>
    <m/>
    <m/>
    <x v="3"/>
    <m/>
    <x v="29"/>
    <m/>
    <m/>
    <x v="2"/>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66E2E-AB24-449F-B0CB-16E441ED764E}" name="PivotTable10" cacheId="1301"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location ref="A124:O152" firstHeaderRow="1" firstDataRow="4" firstDataCol="1" rowPageCount="1" colPageCount="1"/>
  <pivotFields count="25">
    <pivotField axis="axisPage" multipleItemSelectionAllowed="1" showAll="0">
      <items count="121">
        <item h="1" x="0"/>
        <item h="1" x="1"/>
        <item h="1" x="2"/>
        <item h="1" x="3"/>
        <item h="1" x="4"/>
        <item h="1" x="5"/>
        <item h="1" x="6"/>
        <item h="1" x="7"/>
        <item h="1" x="8"/>
        <item h="1" x="9"/>
        <item h="1" x="10"/>
        <item h="1" x="11"/>
        <item h="1" x="12"/>
        <item h="1" x="13"/>
        <item h="1" x="14"/>
        <item h="1" x="15"/>
        <item h="1" x="16"/>
        <item h="1" x="17"/>
        <item h="1" x="18"/>
        <item h="1" x="118"/>
        <item h="1" x="19"/>
        <item h="1" x="20"/>
        <item h="1" x="21"/>
        <item h="1" x="22"/>
        <item h="1" x="23"/>
        <item h="1" x="24"/>
        <item h="1" x="25"/>
        <item h="1" x="26"/>
        <item h="1" x="27"/>
        <item h="1" x="28"/>
        <item h="1" x="29"/>
        <item h="1" x="30"/>
        <item h="1" x="31"/>
        <item h="1" x="32"/>
        <item h="1" x="33"/>
        <item h="1" x="34"/>
        <item h="1" m="1" x="119"/>
        <item h="1" x="35"/>
        <item h="1" x="36"/>
        <item h="1" x="37"/>
        <item h="1" x="38"/>
        <item h="1" x="39"/>
        <item h="1" x="40"/>
        <item h="1" x="41"/>
        <item h="1" x="42"/>
        <item h="1"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9">
        <item x="15"/>
        <item x="5"/>
        <item x="12"/>
        <item x="4"/>
        <item x="14"/>
        <item x="16"/>
        <item x="0"/>
        <item x="7"/>
        <item x="9"/>
        <item m="1" x="17"/>
        <item x="2"/>
        <item x="13"/>
        <item x="8"/>
        <item x="10"/>
        <item x="6"/>
        <item x="11"/>
        <item x="1"/>
        <item x="3"/>
        <item t="default"/>
      </items>
    </pivotField>
    <pivotField showAll="0"/>
    <pivotField axis="axisRow" showAll="0">
      <items count="31">
        <item x="4"/>
        <item x="11"/>
        <item x="5"/>
        <item x="23"/>
        <item x="3"/>
        <item x="27"/>
        <item x="9"/>
        <item x="22"/>
        <item x="12"/>
        <item x="26"/>
        <item x="15"/>
        <item x="6"/>
        <item x="17"/>
        <item x="19"/>
        <item x="2"/>
        <item x="28"/>
        <item x="21"/>
        <item x="24"/>
        <item x="13"/>
        <item x="10"/>
        <item x="7"/>
        <item x="18"/>
        <item x="20"/>
        <item x="25"/>
        <item x="14"/>
        <item x="16"/>
        <item x="8"/>
        <item x="1"/>
        <item x="0"/>
        <item x="29"/>
        <item t="default"/>
      </items>
    </pivotField>
    <pivotField showAll="0"/>
    <pivotField showAll="0"/>
    <pivotField axis="axisCol" showAll="0">
      <items count="4">
        <item x="1"/>
        <item x="0"/>
        <item x="2"/>
        <item t="default"/>
      </items>
    </pivotField>
    <pivotField axis="axisCol" showAll="0">
      <items count="7">
        <item m="1" x="4"/>
        <item x="0"/>
        <item x="1"/>
        <item m="1" x="5"/>
        <item x="2"/>
        <item m="1" x="3"/>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25">
    <i>
      <x/>
    </i>
    <i>
      <x v="1"/>
    </i>
    <i>
      <x v="2"/>
    </i>
    <i>
      <x v="3"/>
    </i>
    <i>
      <x v="4"/>
    </i>
    <i>
      <x v="6"/>
    </i>
    <i>
      <x v="7"/>
    </i>
    <i>
      <x v="8"/>
    </i>
    <i>
      <x v="10"/>
    </i>
    <i>
      <x v="11"/>
    </i>
    <i>
      <x v="12"/>
    </i>
    <i>
      <x v="13"/>
    </i>
    <i>
      <x v="14"/>
    </i>
    <i>
      <x v="15"/>
    </i>
    <i>
      <x v="16"/>
    </i>
    <i>
      <x v="17"/>
    </i>
    <i>
      <x v="18"/>
    </i>
    <i>
      <x v="19"/>
    </i>
    <i>
      <x v="20"/>
    </i>
    <i>
      <x v="21"/>
    </i>
    <i>
      <x v="22"/>
    </i>
    <i>
      <x v="25"/>
    </i>
    <i>
      <x v="27"/>
    </i>
    <i>
      <x v="28"/>
    </i>
    <i t="grand">
      <x/>
    </i>
  </rowItems>
  <colFields count="3">
    <field x="18"/>
    <field x="19"/>
    <field x="-2"/>
  </colFields>
  <colItems count="14">
    <i>
      <x/>
      <x v="1"/>
      <x/>
    </i>
    <i r="2" i="1">
      <x v="1"/>
    </i>
    <i r="1">
      <x v="2"/>
      <x/>
    </i>
    <i r="2" i="1">
      <x v="1"/>
    </i>
    <i t="default">
      <x/>
    </i>
    <i t="default" i="1">
      <x/>
    </i>
    <i>
      <x v="1"/>
      <x v="1"/>
      <x/>
    </i>
    <i r="2" i="1">
      <x v="1"/>
    </i>
    <i r="1">
      <x v="2"/>
      <x/>
    </i>
    <i r="2" i="1">
      <x v="1"/>
    </i>
    <i t="default">
      <x v="1"/>
    </i>
    <i t="default" i="1">
      <x v="1"/>
    </i>
    <i t="grand">
      <x/>
    </i>
    <i t="grand" i="1">
      <x/>
    </i>
  </colItems>
  <pageFields count="1">
    <pageField fld="0" hier="-1"/>
  </pageFields>
  <dataFields count="2">
    <dataField name="Rental POs" fld="3" subtotal="count" baseField="0" baseItem="2"/>
    <dataField name="% to Total" fld="3" subtotal="count" showDataAs="percentOfRow" baseField="0" baseItem="2" numFmtId="165"/>
  </dataFields>
  <formats count="50">
    <format dxfId="503">
      <pivotArea type="all" dataOnly="0" outline="0" fieldPosition="0"/>
    </format>
    <format dxfId="504">
      <pivotArea outline="0" collapsedLevelsAreSubtotals="1" fieldPosition="0"/>
    </format>
    <format dxfId="505">
      <pivotArea field="0" type="button" dataOnly="0" labelOnly="1" outline="0" axis="axisPage" fieldPosition="0"/>
    </format>
    <format dxfId="506">
      <pivotArea dataOnly="0" labelOnly="1" fieldPosition="0">
        <references count="1">
          <reference field="0" count="0"/>
        </references>
      </pivotArea>
    </format>
    <format dxfId="507">
      <pivotArea dataOnly="0" labelOnly="1" grandRow="1" outline="0" fieldPosition="0"/>
    </format>
    <format dxfId="508">
      <pivotArea dataOnly="0" labelOnly="1" outline="0" axis="axisValues" fieldPosition="0"/>
    </format>
    <format dxfId="509">
      <pivotArea type="all" dataOnly="0" outline="0" fieldPosition="0"/>
    </format>
    <format dxfId="510">
      <pivotArea outline="0" collapsedLevelsAreSubtotals="1" fieldPosition="0"/>
    </format>
    <format dxfId="511">
      <pivotArea field="0" type="button" dataOnly="0" labelOnly="1" outline="0" axis="axisPage" fieldPosition="0"/>
    </format>
    <format dxfId="512">
      <pivotArea dataOnly="0" labelOnly="1" fieldPosition="0">
        <references count="1">
          <reference field="0" count="0"/>
        </references>
      </pivotArea>
    </format>
    <format dxfId="513">
      <pivotArea dataOnly="0" labelOnly="1" grandRow="1" outline="0" fieldPosition="0"/>
    </format>
    <format dxfId="514">
      <pivotArea dataOnly="0" labelOnly="1" outline="0" axis="axisValues" fieldPosition="0"/>
    </format>
    <format dxfId="515">
      <pivotArea dataOnly="0" labelOnly="1" fieldPosition="0">
        <references count="1">
          <reference field="0" count="0"/>
        </references>
      </pivotArea>
    </format>
    <format dxfId="516">
      <pivotArea dataOnly="0" labelOnly="1" grandRow="1" outline="0" fieldPosition="0"/>
    </format>
    <format dxfId="517">
      <pivotArea dataOnly="0" labelOnly="1" fieldPosition="0">
        <references count="1">
          <reference field="0" count="0"/>
        </references>
      </pivotArea>
    </format>
    <format dxfId="518">
      <pivotArea dataOnly="0" labelOnly="1" grandRow="1" outline="0" fieldPosition="0"/>
    </format>
    <format dxfId="519">
      <pivotArea outline="0" collapsedLevelsAreSubtotals="1" fieldPosition="0"/>
    </format>
    <format dxfId="520">
      <pivotArea dataOnly="0" labelOnly="1" fieldPosition="0">
        <references count="1">
          <reference field="18" count="2">
            <x v="0"/>
            <x v="1"/>
          </reference>
        </references>
      </pivotArea>
    </format>
    <format dxfId="521">
      <pivotArea dataOnly="0" labelOnly="1" grandCol="1" outline="0" fieldPosition="0"/>
    </format>
    <format dxfId="522">
      <pivotArea outline="0" collapsedLevelsAreSubtotals="1" fieldPosition="0"/>
    </format>
    <format dxfId="523">
      <pivotArea dataOnly="0" labelOnly="1" fieldPosition="0">
        <references count="1">
          <reference field="18" count="2">
            <x v="0"/>
            <x v="1"/>
          </reference>
        </references>
      </pivotArea>
    </format>
    <format dxfId="524">
      <pivotArea dataOnly="0" labelOnly="1" grandCol="1" outline="0" fieldPosition="0"/>
    </format>
    <format dxfId="525">
      <pivotArea outline="0" fieldPosition="0">
        <references count="1">
          <reference field="4294967294" count="1">
            <x v="1"/>
          </reference>
        </references>
      </pivotArea>
    </format>
    <format dxfId="526">
      <pivotArea outline="0" collapsedLevelsAreSubtotals="1" fieldPosition="0">
        <references count="1">
          <reference field="18" count="1" selected="0" defaultSubtotal="1">
            <x v="0"/>
          </reference>
        </references>
      </pivotArea>
    </format>
    <format dxfId="527">
      <pivotArea outline="0" collapsedLevelsAreSubtotals="1" fieldPosition="0">
        <references count="1">
          <reference field="18" count="1" selected="0" defaultSubtotal="1">
            <x v="1"/>
          </reference>
        </references>
      </pivotArea>
    </format>
    <format dxfId="528">
      <pivotArea field="18" grandCol="1" outline="0" collapsedLevelsAreSubtotals="1" axis="axisCol" fieldPosition="0">
        <references count="1">
          <reference field="4294967294" count="2" selected="0">
            <x v="0"/>
            <x v="1"/>
          </reference>
        </references>
      </pivotArea>
    </format>
    <format dxfId="529">
      <pivotArea outline="0" collapsedLevelsAreSubtotals="1" fieldPosition="0"/>
    </format>
    <format dxfId="530">
      <pivotArea type="origin" dataOnly="0" labelOnly="1" outline="0" offset="A2:A3" fieldPosition="0"/>
    </format>
    <format dxfId="531">
      <pivotArea field="0" type="button" dataOnly="0" labelOnly="1" outline="0" axis="axisPage" fieldPosition="0"/>
    </format>
    <format dxfId="532">
      <pivotArea dataOnly="0" labelOnly="1" fieldPosition="0">
        <references count="1">
          <reference field="0" count="0"/>
        </references>
      </pivotArea>
    </format>
    <format dxfId="533">
      <pivotArea dataOnly="0" labelOnly="1" grandRow="1" outline="0" fieldPosition="0"/>
    </format>
    <format dxfId="534">
      <pivotArea dataOnly="0" labelOnly="1" fieldPosition="0">
        <references count="1">
          <reference field="18" count="2">
            <x v="0"/>
            <x v="1"/>
          </reference>
        </references>
      </pivotArea>
    </format>
    <format dxfId="535">
      <pivotArea dataOnly="0" labelOnly="1" fieldPosition="0">
        <references count="2">
          <reference field="4294967294" count="1" selected="0">
            <x v="0"/>
          </reference>
          <reference field="18" count="2" defaultSubtotal="1">
            <x v="0"/>
            <x v="1"/>
          </reference>
        </references>
      </pivotArea>
    </format>
    <format dxfId="536">
      <pivotArea dataOnly="0" labelOnly="1" fieldPosition="0">
        <references count="2">
          <reference field="4294967294" count="1" selected="0">
            <x v="1"/>
          </reference>
          <reference field="18" count="2" defaultSubtotal="1">
            <x v="0"/>
            <x v="1"/>
          </reference>
        </references>
      </pivotArea>
    </format>
    <format dxfId="537">
      <pivotArea field="18" dataOnly="0" labelOnly="1" grandCol="1" outline="0" axis="axisCol" fieldPosition="0">
        <references count="1">
          <reference field="4294967294" count="1" selected="0">
            <x v="0"/>
          </reference>
        </references>
      </pivotArea>
    </format>
    <format dxfId="538">
      <pivotArea field="18" dataOnly="0" labelOnly="1" grandCol="1" outline="0" axis="axisCol" fieldPosition="0">
        <references count="1">
          <reference field="4294967294" count="1" selected="0">
            <x v="1"/>
          </reference>
        </references>
      </pivotArea>
    </format>
    <format dxfId="539">
      <pivotArea dataOnly="0" labelOnly="1" fieldPosition="0">
        <references count="2">
          <reference field="18" count="1" selected="0">
            <x v="1"/>
          </reference>
          <reference field="19" count="2">
            <x v="1"/>
            <x v="2"/>
          </reference>
        </references>
      </pivotArea>
    </format>
    <format dxfId="540">
      <pivotArea dataOnly="0" labelOnly="1" outline="0" fieldPosition="0">
        <references count="3">
          <reference field="4294967294" count="2">
            <x v="0"/>
            <x v="1"/>
          </reference>
          <reference field="18" count="1" selected="0">
            <x v="1"/>
          </reference>
          <reference field="19" count="1" selected="0">
            <x v="1"/>
          </reference>
        </references>
      </pivotArea>
    </format>
    <format dxfId="541">
      <pivotArea dataOnly="0" labelOnly="1" outline="0" fieldPosition="0">
        <references count="3">
          <reference field="4294967294" count="2">
            <x v="0"/>
            <x v="1"/>
          </reference>
          <reference field="18" count="1" selected="0">
            <x v="1"/>
          </reference>
          <reference field="19" count="1" selected="0">
            <x v="2"/>
          </reference>
        </references>
      </pivotArea>
    </format>
    <format dxfId="542">
      <pivotArea dataOnly="0" outline="0" fieldPosition="0">
        <references count="1">
          <reference field="18" count="1">
            <x v="1"/>
          </reference>
        </references>
      </pivotArea>
    </format>
    <format dxfId="543">
      <pivotArea outline="0" collapsedLevelsAreSubtotals="1" fieldPosition="0">
        <references count="3">
          <reference field="4294967294" count="2" selected="0">
            <x v="0"/>
            <x v="1"/>
          </reference>
          <reference field="18" count="1" selected="0">
            <x v="0"/>
          </reference>
          <reference field="19" count="2" selected="0">
            <x v="1"/>
            <x v="2"/>
          </reference>
        </references>
      </pivotArea>
    </format>
    <format dxfId="544">
      <pivotArea dataOnly="0" labelOnly="1" fieldPosition="0">
        <references count="1">
          <reference field="18" count="1">
            <x v="0"/>
          </reference>
        </references>
      </pivotArea>
    </format>
    <format dxfId="545">
      <pivotArea dataOnly="0" labelOnly="1" fieldPosition="0">
        <references count="2">
          <reference field="18" count="1" selected="0">
            <x v="0"/>
          </reference>
          <reference field="19" count="2">
            <x v="1"/>
            <x v="2"/>
          </reference>
        </references>
      </pivotArea>
    </format>
    <format dxfId="546">
      <pivotArea dataOnly="0" labelOnly="1" outline="0" fieldPosition="0">
        <references count="3">
          <reference field="4294967294" count="2">
            <x v="0"/>
            <x v="1"/>
          </reference>
          <reference field="18" count="1" selected="0">
            <x v="0"/>
          </reference>
          <reference field="19" count="1" selected="0">
            <x v="1"/>
          </reference>
        </references>
      </pivotArea>
    </format>
    <format dxfId="547">
      <pivotArea dataOnly="0" labelOnly="1" outline="0" fieldPosition="0">
        <references count="3">
          <reference field="4294967294" count="2">
            <x v="0"/>
            <x v="1"/>
          </reference>
          <reference field="18" count="1" selected="0">
            <x v="0"/>
          </reference>
          <reference field="19" count="1" selected="0">
            <x v="2"/>
          </reference>
        </references>
      </pivotArea>
    </format>
    <format dxfId="548">
      <pivotArea field="18" dataOnly="0" labelOnly="1" grandCol="1" outline="0" axis="axisCol" fieldPosition="0">
        <references count="1">
          <reference field="4294967294" count="1" selected="0">
            <x v="0"/>
          </reference>
        </references>
      </pivotArea>
    </format>
    <format dxfId="549">
      <pivotArea field="18" dataOnly="0" labelOnly="1" grandCol="1" outline="0" axis="axisCol" fieldPosition="0">
        <references count="1">
          <reference field="4294967294" count="1" selected="0">
            <x v="1"/>
          </reference>
        </references>
      </pivotArea>
    </format>
    <format dxfId="550">
      <pivotArea dataOnly="0" labelOnly="1" fieldPosition="0">
        <references count="2">
          <reference field="4294967294" count="1" selected="0">
            <x v="1"/>
          </reference>
          <reference field="18" count="0" defaultSubtotal="1"/>
        </references>
      </pivotArea>
    </format>
    <format dxfId="551">
      <pivotArea dataOnly="0" labelOnly="1" fieldPosition="0">
        <references count="2">
          <reference field="4294967294" count="1" selected="0">
            <x v="0"/>
          </reference>
          <reference field="18" count="0" defaultSubtotal="1"/>
        </references>
      </pivotArea>
    </format>
    <format dxfId="552">
      <pivotArea dataOnly="0" labelOnly="1" fieldPosition="0">
        <references count="2">
          <reference field="4294967294" count="1" selected="0">
            <x v="1"/>
          </reference>
          <reference field="18" count="1" defaultSubtotal="1">
            <x v="1"/>
          </reference>
        </references>
      </pivotArea>
    </format>
  </formats>
  <conditionalFormats count="1">
    <conditionalFormat priority="2">
      <pivotAreas count="1">
        <pivotArea type="data" grandCol="1" collapsedLevelsAreSubtotals="1" fieldPosition="0">
          <references count="2">
            <reference field="4294967294" count="1" selected="0">
              <x v="0"/>
            </reference>
            <reference field="15" count="29">
              <x v="0"/>
              <x v="1"/>
              <x v="2"/>
              <x v="3"/>
              <x v="4"/>
              <x v="5"/>
              <x v="6"/>
              <x v="7"/>
              <x v="8"/>
              <x v="9"/>
              <x v="10"/>
              <x v="11"/>
              <x v="12"/>
              <x v="13"/>
              <x v="14"/>
              <x v="15"/>
              <x v="16"/>
              <x v="17"/>
              <x v="18"/>
              <x v="19"/>
              <x v="20"/>
              <x v="21"/>
              <x v="22"/>
              <x v="23"/>
              <x v="24"/>
              <x v="25"/>
              <x v="26"/>
              <x v="27"/>
              <x v="28"/>
            </reference>
          </references>
        </pivotArea>
      </pivotAreas>
    </conditionalFormat>
  </conditional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2F8681-6A7E-4C15-94F5-DBFEB8BCFAF0}" name="PivotTable3" cacheId="1301"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location ref="A16:O25" firstHeaderRow="1" firstDataRow="4" firstDataCol="1"/>
  <pivotFields count="25">
    <pivotField axis="axisRow" showAll="0">
      <items count="121">
        <item h="1" x="0"/>
        <item h="1" x="1"/>
        <item h="1" x="2"/>
        <item h="1" x="3"/>
        <item h="1" x="4"/>
        <item h="1" x="5"/>
        <item h="1" x="6"/>
        <item h="1" x="7"/>
        <item h="1" x="8"/>
        <item h="1" x="9"/>
        <item h="1" x="10"/>
        <item h="1" x="11"/>
        <item h="1" x="12"/>
        <item h="1" x="13"/>
        <item h="1" x="14"/>
        <item h="1" x="15"/>
        <item h="1" x="16"/>
        <item h="1" x="17"/>
        <item h="1" x="18"/>
        <item h="1" x="118"/>
        <item h="1" x="19"/>
        <item h="1" x="20"/>
        <item h="1" x="21"/>
        <item h="1" x="22"/>
        <item h="1" x="23"/>
        <item h="1" x="24"/>
        <item h="1" x="25"/>
        <item h="1" x="26"/>
        <item h="1" x="27"/>
        <item h="1" x="28"/>
        <item h="1" x="29"/>
        <item h="1" x="30"/>
        <item h="1" x="31"/>
        <item h="1" x="32"/>
        <item h="1" x="33"/>
        <item h="1" x="34"/>
        <item h="1" m="1" x="119"/>
        <item h="1" x="35"/>
        <item h="1" x="36"/>
        <item h="1" x="37"/>
        <item h="1" x="38"/>
        <item h="1" x="39"/>
        <item h="1" x="40"/>
        <item h="1" x="41"/>
        <item h="1" x="42"/>
        <item h="1"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9">
        <item x="15"/>
        <item x="5"/>
        <item x="12"/>
        <item x="4"/>
        <item x="14"/>
        <item x="16"/>
        <item x="0"/>
        <item x="7"/>
        <item x="9"/>
        <item m="1" x="17"/>
        <item x="2"/>
        <item x="13"/>
        <item x="8"/>
        <item x="10"/>
        <item x="6"/>
        <item x="11"/>
        <item x="1"/>
        <item x="3"/>
        <item t="default"/>
      </items>
    </pivotField>
    <pivotField showAll="0"/>
    <pivotField showAll="0">
      <items count="31">
        <item x="4"/>
        <item x="11"/>
        <item x="5"/>
        <item x="23"/>
        <item x="3"/>
        <item x="27"/>
        <item x="9"/>
        <item x="22"/>
        <item x="12"/>
        <item x="26"/>
        <item x="15"/>
        <item x="6"/>
        <item x="17"/>
        <item x="19"/>
        <item x="2"/>
        <item x="28"/>
        <item x="21"/>
        <item x="24"/>
        <item x="13"/>
        <item x="10"/>
        <item x="7"/>
        <item x="18"/>
        <item x="20"/>
        <item x="25"/>
        <item x="14"/>
        <item x="16"/>
        <item x="8"/>
        <item x="1"/>
        <item x="0"/>
        <item x="29"/>
        <item t="default"/>
      </items>
    </pivotField>
    <pivotField showAll="0"/>
    <pivotField showAll="0"/>
    <pivotField axis="axisCol" showAll="0">
      <items count="4">
        <item x="1"/>
        <item x="0"/>
        <item x="2"/>
        <item t="default"/>
      </items>
    </pivotField>
    <pivotField axis="axisCol" showAll="0">
      <items count="7">
        <item m="1" x="4"/>
        <item x="0"/>
        <item x="1"/>
        <item m="1" x="5"/>
        <item x="2"/>
        <item m="1" x="3"/>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6">
    <i>
      <x v="46"/>
    </i>
    <i>
      <x v="47"/>
    </i>
    <i>
      <x v="48"/>
    </i>
    <i>
      <x v="49"/>
    </i>
    <i>
      <x v="50"/>
    </i>
    <i t="grand">
      <x/>
    </i>
  </rowItems>
  <colFields count="3">
    <field x="18"/>
    <field x="19"/>
    <field x="-2"/>
  </colFields>
  <colItems count="14">
    <i>
      <x/>
      <x v="1"/>
      <x/>
    </i>
    <i r="2" i="1">
      <x v="1"/>
    </i>
    <i r="1">
      <x v="2"/>
      <x/>
    </i>
    <i r="2" i="1">
      <x v="1"/>
    </i>
    <i t="default">
      <x/>
    </i>
    <i t="default" i="1">
      <x/>
    </i>
    <i>
      <x v="1"/>
      <x v="1"/>
      <x/>
    </i>
    <i r="2" i="1">
      <x v="1"/>
    </i>
    <i r="1">
      <x v="2"/>
      <x/>
    </i>
    <i r="2" i="1">
      <x v="1"/>
    </i>
    <i t="default">
      <x v="1"/>
    </i>
    <i t="default" i="1">
      <x v="1"/>
    </i>
    <i t="grand">
      <x/>
    </i>
    <i t="grand" i="1">
      <x/>
    </i>
  </colItems>
  <dataFields count="2">
    <dataField name="Rental POs" fld="3" subtotal="count" baseField="0" baseItem="2"/>
    <dataField name="% to Total" fld="3" subtotal="count" showDataAs="percentOfRow" baseField="0" baseItem="2" numFmtId="165"/>
  </dataFields>
  <formats count="50">
    <format dxfId="453">
      <pivotArea type="all" dataOnly="0" outline="0" fieldPosition="0"/>
    </format>
    <format dxfId="454">
      <pivotArea outline="0" collapsedLevelsAreSubtotals="1" fieldPosition="0"/>
    </format>
    <format dxfId="455">
      <pivotArea field="0" type="button" dataOnly="0" labelOnly="1" outline="0" axis="axisRow" fieldPosition="0"/>
    </format>
    <format dxfId="456">
      <pivotArea dataOnly="0" labelOnly="1" fieldPosition="0">
        <references count="1">
          <reference field="0" count="0"/>
        </references>
      </pivotArea>
    </format>
    <format dxfId="457">
      <pivotArea dataOnly="0" labelOnly="1" grandRow="1" outline="0" fieldPosition="0"/>
    </format>
    <format dxfId="458">
      <pivotArea dataOnly="0" labelOnly="1" outline="0" axis="axisValues" fieldPosition="0"/>
    </format>
    <format dxfId="459">
      <pivotArea type="all" dataOnly="0" outline="0" fieldPosition="0"/>
    </format>
    <format dxfId="460">
      <pivotArea outline="0" collapsedLevelsAreSubtotals="1" fieldPosition="0"/>
    </format>
    <format dxfId="461">
      <pivotArea field="0" type="button" dataOnly="0" labelOnly="1" outline="0" axis="axisRow" fieldPosition="0"/>
    </format>
    <format dxfId="462">
      <pivotArea dataOnly="0" labelOnly="1" fieldPosition="0">
        <references count="1">
          <reference field="0" count="0"/>
        </references>
      </pivotArea>
    </format>
    <format dxfId="463">
      <pivotArea dataOnly="0" labelOnly="1" grandRow="1" outline="0" fieldPosition="0"/>
    </format>
    <format dxfId="464">
      <pivotArea dataOnly="0" labelOnly="1" outline="0" axis="axisValues" fieldPosition="0"/>
    </format>
    <format dxfId="465">
      <pivotArea dataOnly="0" labelOnly="1" fieldPosition="0">
        <references count="1">
          <reference field="0" count="0"/>
        </references>
      </pivotArea>
    </format>
    <format dxfId="466">
      <pivotArea dataOnly="0" labelOnly="1" grandRow="1" outline="0" fieldPosition="0"/>
    </format>
    <format dxfId="467">
      <pivotArea dataOnly="0" labelOnly="1" fieldPosition="0">
        <references count="1">
          <reference field="0" count="0"/>
        </references>
      </pivotArea>
    </format>
    <format dxfId="468">
      <pivotArea dataOnly="0" labelOnly="1" grandRow="1" outline="0" fieldPosition="0"/>
    </format>
    <format dxfId="469">
      <pivotArea outline="0" collapsedLevelsAreSubtotals="1" fieldPosition="0"/>
    </format>
    <format dxfId="470">
      <pivotArea dataOnly="0" labelOnly="1" fieldPosition="0">
        <references count="1">
          <reference field="18" count="2">
            <x v="0"/>
            <x v="1"/>
          </reference>
        </references>
      </pivotArea>
    </format>
    <format dxfId="471">
      <pivotArea dataOnly="0" labelOnly="1" grandCol="1" outline="0" fieldPosition="0"/>
    </format>
    <format dxfId="472">
      <pivotArea outline="0" collapsedLevelsAreSubtotals="1" fieldPosition="0"/>
    </format>
    <format dxfId="473">
      <pivotArea dataOnly="0" labelOnly="1" fieldPosition="0">
        <references count="1">
          <reference field="18" count="2">
            <x v="0"/>
            <x v="1"/>
          </reference>
        </references>
      </pivotArea>
    </format>
    <format dxfId="474">
      <pivotArea dataOnly="0" labelOnly="1" grandCol="1" outline="0" fieldPosition="0"/>
    </format>
    <format dxfId="475">
      <pivotArea outline="0" fieldPosition="0">
        <references count="1">
          <reference field="4294967294" count="1">
            <x v="1"/>
          </reference>
        </references>
      </pivotArea>
    </format>
    <format dxfId="476">
      <pivotArea outline="0" collapsedLevelsAreSubtotals="1" fieldPosition="0">
        <references count="1">
          <reference field="18" count="1" selected="0" defaultSubtotal="1">
            <x v="0"/>
          </reference>
        </references>
      </pivotArea>
    </format>
    <format dxfId="477">
      <pivotArea outline="0" collapsedLevelsAreSubtotals="1" fieldPosition="0">
        <references count="1">
          <reference field="18" count="1" selected="0" defaultSubtotal="1">
            <x v="1"/>
          </reference>
        </references>
      </pivotArea>
    </format>
    <format dxfId="478">
      <pivotArea field="18" grandCol="1" outline="0" collapsedLevelsAreSubtotals="1" axis="axisCol" fieldPosition="0">
        <references count="1">
          <reference field="4294967294" count="2" selected="0">
            <x v="0"/>
            <x v="1"/>
          </reference>
        </references>
      </pivotArea>
    </format>
    <format dxfId="479">
      <pivotArea outline="0" collapsedLevelsAreSubtotals="1" fieldPosition="0"/>
    </format>
    <format dxfId="480">
      <pivotArea type="origin" dataOnly="0" labelOnly="1" outline="0" offset="A2:A3" fieldPosition="0"/>
    </format>
    <format dxfId="481">
      <pivotArea field="0" type="button" dataOnly="0" labelOnly="1" outline="0" axis="axisRow" fieldPosition="0"/>
    </format>
    <format dxfId="482">
      <pivotArea dataOnly="0" labelOnly="1" fieldPosition="0">
        <references count="1">
          <reference field="0" count="0"/>
        </references>
      </pivotArea>
    </format>
    <format dxfId="483">
      <pivotArea dataOnly="0" labelOnly="1" grandRow="1" outline="0" fieldPosition="0"/>
    </format>
    <format dxfId="484">
      <pivotArea dataOnly="0" labelOnly="1" fieldPosition="0">
        <references count="1">
          <reference field="18" count="2">
            <x v="0"/>
            <x v="1"/>
          </reference>
        </references>
      </pivotArea>
    </format>
    <format dxfId="485">
      <pivotArea dataOnly="0" labelOnly="1" fieldPosition="0">
        <references count="2">
          <reference field="4294967294" count="1" selected="0">
            <x v="0"/>
          </reference>
          <reference field="18" count="2" defaultSubtotal="1">
            <x v="0"/>
            <x v="1"/>
          </reference>
        </references>
      </pivotArea>
    </format>
    <format dxfId="486">
      <pivotArea dataOnly="0" labelOnly="1" fieldPosition="0">
        <references count="2">
          <reference field="4294967294" count="1" selected="0">
            <x v="1"/>
          </reference>
          <reference field="18" count="2" defaultSubtotal="1">
            <x v="0"/>
            <x v="1"/>
          </reference>
        </references>
      </pivotArea>
    </format>
    <format dxfId="487">
      <pivotArea field="18" dataOnly="0" labelOnly="1" grandCol="1" outline="0" axis="axisCol" fieldPosition="0">
        <references count="1">
          <reference field="4294967294" count="1" selected="0">
            <x v="0"/>
          </reference>
        </references>
      </pivotArea>
    </format>
    <format dxfId="488">
      <pivotArea field="18" dataOnly="0" labelOnly="1" grandCol="1" outline="0" axis="axisCol" fieldPosition="0">
        <references count="1">
          <reference field="4294967294" count="1" selected="0">
            <x v="1"/>
          </reference>
        </references>
      </pivotArea>
    </format>
    <format dxfId="489">
      <pivotArea dataOnly="0" labelOnly="1" fieldPosition="0">
        <references count="2">
          <reference field="18" count="1" selected="0">
            <x v="1"/>
          </reference>
          <reference field="19" count="2">
            <x v="1"/>
            <x v="2"/>
          </reference>
        </references>
      </pivotArea>
    </format>
    <format dxfId="490">
      <pivotArea dataOnly="0" labelOnly="1" outline="0" fieldPosition="0">
        <references count="3">
          <reference field="4294967294" count="2">
            <x v="0"/>
            <x v="1"/>
          </reference>
          <reference field="18" count="1" selected="0">
            <x v="1"/>
          </reference>
          <reference field="19" count="1" selected="0">
            <x v="1"/>
          </reference>
        </references>
      </pivotArea>
    </format>
    <format dxfId="491">
      <pivotArea dataOnly="0" labelOnly="1" outline="0" fieldPosition="0">
        <references count="3">
          <reference field="4294967294" count="2">
            <x v="0"/>
            <x v="1"/>
          </reference>
          <reference field="18" count="1" selected="0">
            <x v="1"/>
          </reference>
          <reference field="19" count="1" selected="0">
            <x v="2"/>
          </reference>
        </references>
      </pivotArea>
    </format>
    <format dxfId="492">
      <pivotArea dataOnly="0" outline="0" fieldPosition="0">
        <references count="1">
          <reference field="18" count="1">
            <x v="1"/>
          </reference>
        </references>
      </pivotArea>
    </format>
    <format dxfId="493">
      <pivotArea outline="0" collapsedLevelsAreSubtotals="1" fieldPosition="0">
        <references count="3">
          <reference field="4294967294" count="2" selected="0">
            <x v="0"/>
            <x v="1"/>
          </reference>
          <reference field="18" count="1" selected="0">
            <x v="0"/>
          </reference>
          <reference field="19" count="2" selected="0">
            <x v="1"/>
            <x v="2"/>
          </reference>
        </references>
      </pivotArea>
    </format>
    <format dxfId="494">
      <pivotArea dataOnly="0" labelOnly="1" fieldPosition="0">
        <references count="1">
          <reference field="18" count="1">
            <x v="0"/>
          </reference>
        </references>
      </pivotArea>
    </format>
    <format dxfId="495">
      <pivotArea dataOnly="0" labelOnly="1" fieldPosition="0">
        <references count="2">
          <reference field="18" count="1" selected="0">
            <x v="0"/>
          </reference>
          <reference field="19" count="2">
            <x v="1"/>
            <x v="2"/>
          </reference>
        </references>
      </pivotArea>
    </format>
    <format dxfId="496">
      <pivotArea dataOnly="0" labelOnly="1" outline="0" fieldPosition="0">
        <references count="3">
          <reference field="4294967294" count="2">
            <x v="0"/>
            <x v="1"/>
          </reference>
          <reference field="18" count="1" selected="0">
            <x v="0"/>
          </reference>
          <reference field="19" count="1" selected="0">
            <x v="1"/>
          </reference>
        </references>
      </pivotArea>
    </format>
    <format dxfId="497">
      <pivotArea dataOnly="0" labelOnly="1" outline="0" fieldPosition="0">
        <references count="3">
          <reference field="4294967294" count="2">
            <x v="0"/>
            <x v="1"/>
          </reference>
          <reference field="18" count="1" selected="0">
            <x v="0"/>
          </reference>
          <reference field="19" count="1" selected="0">
            <x v="2"/>
          </reference>
        </references>
      </pivotArea>
    </format>
    <format dxfId="498">
      <pivotArea field="18" dataOnly="0" labelOnly="1" grandCol="1" outline="0" axis="axisCol" fieldPosition="0">
        <references count="1">
          <reference field="4294967294" count="1" selected="0">
            <x v="0"/>
          </reference>
        </references>
      </pivotArea>
    </format>
    <format dxfId="499">
      <pivotArea field="18" dataOnly="0" labelOnly="1" grandCol="1" outline="0" axis="axisCol" fieldPosition="0">
        <references count="1">
          <reference field="4294967294" count="1" selected="0">
            <x v="1"/>
          </reference>
        </references>
      </pivotArea>
    </format>
    <format dxfId="500">
      <pivotArea dataOnly="0" labelOnly="1" fieldPosition="0">
        <references count="2">
          <reference field="4294967294" count="1" selected="0">
            <x v="1"/>
          </reference>
          <reference field="18" count="0" defaultSubtotal="1"/>
        </references>
      </pivotArea>
    </format>
    <format dxfId="501">
      <pivotArea dataOnly="0" labelOnly="1" fieldPosition="0">
        <references count="2">
          <reference field="4294967294" count="1" selected="0">
            <x v="0"/>
          </reference>
          <reference field="18" count="0" defaultSubtotal="1"/>
        </references>
      </pivotArea>
    </format>
    <format dxfId="502">
      <pivotArea dataOnly="0" labelOnly="1" fieldPosition="0">
        <references count="2">
          <reference field="4294967294" count="1" selected="0">
            <x v="1"/>
          </reference>
          <reference field="18" count="1" defaultSubtotal="1">
            <x v="1"/>
          </reference>
        </references>
      </pivotArea>
    </format>
  </formats>
  <conditionalFormats count="1">
    <conditionalFormat priority="1">
      <pivotAreas count="1">
        <pivotArea type="data" grandCol="1" collapsedLevelsAreSubtotals="1" fieldPosition="0">
          <references count="2">
            <reference field="4294967294" count="1" selected="0">
              <x v="0"/>
            </reference>
            <reference field="0" count="38">
              <x v="0"/>
              <x v="1"/>
              <x v="2"/>
              <x v="3"/>
              <x v="4"/>
              <x v="5"/>
              <x v="6"/>
              <x v="7"/>
              <x v="8"/>
              <x v="9"/>
              <x v="10"/>
              <x v="11"/>
              <x v="12"/>
              <x v="13"/>
              <x v="14"/>
              <x v="15"/>
              <x v="16"/>
              <x v="17"/>
              <x v="18"/>
              <x v="20"/>
              <x v="21"/>
              <x v="22"/>
              <x v="23"/>
              <x v="24"/>
              <x v="25"/>
              <x v="26"/>
              <x v="27"/>
              <x v="28"/>
              <x v="29"/>
              <x v="30"/>
              <x v="31"/>
              <x v="32"/>
              <x v="33"/>
              <x v="34"/>
              <x v="35"/>
              <x v="37"/>
              <x v="38"/>
              <x v="39"/>
            </reference>
          </references>
        </pivotArea>
      </pivotAreas>
    </conditionalFormat>
  </conditional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091CED-8F6E-4312-8A7E-35C1D436748D}" name="PivotTable5" cacheId="1301" applyNumberFormats="0" applyBorderFormats="0" applyFontFormats="0" applyPatternFormats="0" applyAlignmentFormats="0" applyWidthHeightFormats="1" dataCaption="Values" grandTotalCaption="Total" missingCaption="0" updatedVersion="8" minRefreshableVersion="3" itemPrintTitles="1" createdVersion="8" indent="0" outline="1" outlineData="1" multipleFieldFilters="0">
  <location ref="A6:G11" firstHeaderRow="1" firstDataRow="3" firstDataCol="1"/>
  <pivotFields count="25">
    <pivotField showAll="0">
      <items count="121">
        <item h="1" x="0"/>
        <item h="1" x="1"/>
        <item h="1" x="2"/>
        <item h="1" x="3"/>
        <item h="1" x="4"/>
        <item h="1" x="5"/>
        <item h="1" x="6"/>
        <item h="1" x="7"/>
        <item h="1" x="8"/>
        <item h="1" x="9"/>
        <item h="1" x="10"/>
        <item h="1" x="11"/>
        <item h="1" x="12"/>
        <item h="1" x="13"/>
        <item h="1" x="14"/>
        <item h="1" x="15"/>
        <item h="1" x="16"/>
        <item h="1" x="17"/>
        <item h="1" x="18"/>
        <item h="1" x="118"/>
        <item h="1" x="19"/>
        <item h="1" x="20"/>
        <item h="1" x="21"/>
        <item h="1" x="22"/>
        <item h="1" x="23"/>
        <item h="1" x="24"/>
        <item h="1" x="25"/>
        <item h="1" x="26"/>
        <item h="1" x="27"/>
        <item h="1" x="28"/>
        <item h="1" x="29"/>
        <item h="1" x="30"/>
        <item h="1" x="31"/>
        <item h="1" x="32"/>
        <item h="1" x="33"/>
        <item h="1" x="34"/>
        <item h="1" m="1" x="119"/>
        <item h="1" x="35"/>
        <item h="1" x="36"/>
        <item h="1" x="37"/>
        <item h="1" x="38"/>
        <item h="1" x="39"/>
        <item h="1" x="40"/>
        <item h="1" x="41"/>
        <item h="1" x="42"/>
        <item h="1"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9">
        <item x="15"/>
        <item x="5"/>
        <item x="12"/>
        <item x="4"/>
        <item x="14"/>
        <item x="16"/>
        <item x="0"/>
        <item x="7"/>
        <item x="9"/>
        <item m="1" x="17"/>
        <item x="2"/>
        <item x="13"/>
        <item x="8"/>
        <item x="10"/>
        <item x="6"/>
        <item x="11"/>
        <item x="1"/>
        <item x="3"/>
        <item t="default"/>
      </items>
    </pivotField>
    <pivotField showAll="0"/>
    <pivotField showAll="0">
      <items count="31">
        <item x="4"/>
        <item x="11"/>
        <item x="5"/>
        <item x="23"/>
        <item x="3"/>
        <item x="27"/>
        <item x="9"/>
        <item x="22"/>
        <item x="12"/>
        <item x="26"/>
        <item x="15"/>
        <item x="6"/>
        <item x="17"/>
        <item x="19"/>
        <item x="2"/>
        <item x="28"/>
        <item x="21"/>
        <item x="24"/>
        <item x="13"/>
        <item x="10"/>
        <item x="7"/>
        <item x="18"/>
        <item x="20"/>
        <item x="25"/>
        <item x="14"/>
        <item x="16"/>
        <item x="8"/>
        <item x="1"/>
        <item x="0"/>
        <item x="29"/>
        <item t="default"/>
      </items>
    </pivotField>
    <pivotField showAll="0"/>
    <pivotField showAll="0"/>
    <pivotField axis="axisCol" showAll="0">
      <items count="4">
        <item x="1"/>
        <item x="0"/>
        <item x="2"/>
        <item t="default"/>
      </items>
    </pivotField>
    <pivotField axis="axisRow" showAll="0">
      <items count="7">
        <item m="1" x="4"/>
        <item x="0"/>
        <item x="1"/>
        <item m="1" x="5"/>
        <item x="2"/>
        <item m="1" x="3"/>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3">
    <i>
      <x v="1"/>
    </i>
    <i>
      <x v="2"/>
    </i>
    <i t="grand">
      <x/>
    </i>
  </rowItems>
  <colFields count="2">
    <field x="18"/>
    <field x="-2"/>
  </colFields>
  <colItems count="6">
    <i>
      <x/>
      <x/>
    </i>
    <i r="1" i="1">
      <x v="1"/>
    </i>
    <i>
      <x v="1"/>
      <x/>
    </i>
    <i r="1" i="1">
      <x v="1"/>
    </i>
    <i t="grand">
      <x/>
    </i>
    <i t="grand" i="1">
      <x/>
    </i>
  </colItems>
  <dataFields count="2">
    <dataField name="Rental POs" fld="3" subtotal="count" baseField="0" baseItem="2"/>
    <dataField name="% to total" fld="3" subtotal="count" showDataAs="percentOfCol" baseField="0" baseItem="2" numFmtId="165"/>
  </dataFields>
  <formats count="56">
    <format dxfId="397">
      <pivotArea type="all" dataOnly="0" outline="0" fieldPosition="0"/>
    </format>
    <format dxfId="398">
      <pivotArea outline="0" collapsedLevelsAreSubtotals="1" fieldPosition="0"/>
    </format>
    <format dxfId="399">
      <pivotArea field="0" type="button" dataOnly="0" labelOnly="1" outline="0"/>
    </format>
    <format dxfId="400">
      <pivotArea dataOnly="0" labelOnly="1" grandRow="1" outline="0" fieldPosition="0"/>
    </format>
    <format dxfId="401">
      <pivotArea dataOnly="0" labelOnly="1" outline="0" axis="axisValues" fieldPosition="0"/>
    </format>
    <format dxfId="402">
      <pivotArea type="all" dataOnly="0" outline="0" fieldPosition="0"/>
    </format>
    <format dxfId="403">
      <pivotArea outline="0" collapsedLevelsAreSubtotals="1" fieldPosition="0"/>
    </format>
    <format dxfId="404">
      <pivotArea field="0" type="button" dataOnly="0" labelOnly="1" outline="0"/>
    </format>
    <format dxfId="405">
      <pivotArea dataOnly="0" labelOnly="1" grandRow="1" outline="0" fieldPosition="0"/>
    </format>
    <format dxfId="406">
      <pivotArea dataOnly="0" labelOnly="1" outline="0" axis="axisValues" fieldPosition="0"/>
    </format>
    <format dxfId="407">
      <pivotArea dataOnly="0" labelOnly="1" grandRow="1" outline="0" fieldPosition="0"/>
    </format>
    <format dxfId="408">
      <pivotArea dataOnly="0" labelOnly="1" grandRow="1" outline="0" fieldPosition="0"/>
    </format>
    <format dxfId="409">
      <pivotArea outline="0" collapsedLevelsAreSubtotals="1" fieldPosition="0"/>
    </format>
    <format dxfId="410">
      <pivotArea dataOnly="0" labelOnly="1" fieldPosition="0">
        <references count="1">
          <reference field="18" count="2">
            <x v="0"/>
            <x v="1"/>
          </reference>
        </references>
      </pivotArea>
    </format>
    <format dxfId="411">
      <pivotArea dataOnly="0" labelOnly="1" grandCol="1" outline="0" fieldPosition="0"/>
    </format>
    <format dxfId="412">
      <pivotArea outline="0" collapsedLevelsAreSubtotals="1" fieldPosition="0"/>
    </format>
    <format dxfId="413">
      <pivotArea dataOnly="0" labelOnly="1" fieldPosition="0">
        <references count="1">
          <reference field="18" count="2">
            <x v="0"/>
            <x v="1"/>
          </reference>
        </references>
      </pivotArea>
    </format>
    <format dxfId="414">
      <pivotArea dataOnly="0" labelOnly="1" grandCol="1" outline="0" fieldPosition="0"/>
    </format>
    <format dxfId="415">
      <pivotArea outline="0" fieldPosition="0">
        <references count="1">
          <reference field="4294967294" count="1">
            <x v="1"/>
          </reference>
        </references>
      </pivotArea>
    </format>
    <format dxfId="416">
      <pivotArea outline="0" collapsedLevelsAreSubtotals="1" fieldPosition="0">
        <references count="1">
          <reference field="18" count="1" selected="0" defaultSubtotal="1">
            <x v="0"/>
          </reference>
        </references>
      </pivotArea>
    </format>
    <format dxfId="417">
      <pivotArea outline="0" collapsedLevelsAreSubtotals="1" fieldPosition="0">
        <references count="1">
          <reference field="18" count="1" selected="0" defaultSubtotal="1">
            <x v="1"/>
          </reference>
        </references>
      </pivotArea>
    </format>
    <format dxfId="418">
      <pivotArea field="18" grandCol="1" outline="0" collapsedLevelsAreSubtotals="1" axis="axisCol" fieldPosition="0">
        <references count="1">
          <reference field="4294967294" count="2" selected="0">
            <x v="0"/>
            <x v="1"/>
          </reference>
        </references>
      </pivotArea>
    </format>
    <format dxfId="419">
      <pivotArea outline="0" collapsedLevelsAreSubtotals="1" fieldPosition="0"/>
    </format>
    <format dxfId="420">
      <pivotArea type="origin" dataOnly="0" labelOnly="1" outline="0" offset="A2:A3" fieldPosition="0"/>
    </format>
    <format dxfId="421">
      <pivotArea field="0" type="button" dataOnly="0" labelOnly="1" outline="0"/>
    </format>
    <format dxfId="422">
      <pivotArea dataOnly="0" labelOnly="1" grandRow="1" outline="0" fieldPosition="0"/>
    </format>
    <format dxfId="423">
      <pivotArea dataOnly="0" labelOnly="1" fieldPosition="0">
        <references count="1">
          <reference field="18" count="2">
            <x v="0"/>
            <x v="1"/>
          </reference>
        </references>
      </pivotArea>
    </format>
    <format dxfId="424">
      <pivotArea dataOnly="0" labelOnly="1" fieldPosition="0">
        <references count="2">
          <reference field="4294967294" count="1" selected="0">
            <x v="0"/>
          </reference>
          <reference field="18" count="2" defaultSubtotal="1">
            <x v="0"/>
            <x v="1"/>
          </reference>
        </references>
      </pivotArea>
    </format>
    <format dxfId="425">
      <pivotArea dataOnly="0" labelOnly="1" fieldPosition="0">
        <references count="2">
          <reference field="4294967294" count="1" selected="0">
            <x v="1"/>
          </reference>
          <reference field="18" count="2" defaultSubtotal="1">
            <x v="0"/>
            <x v="1"/>
          </reference>
        </references>
      </pivotArea>
    </format>
    <format dxfId="426">
      <pivotArea field="18" dataOnly="0" labelOnly="1" grandCol="1" outline="0" axis="axisCol" fieldPosition="0">
        <references count="1">
          <reference field="4294967294" count="1" selected="0">
            <x v="0"/>
          </reference>
        </references>
      </pivotArea>
    </format>
    <format dxfId="427">
      <pivotArea field="18" dataOnly="0" labelOnly="1" grandCol="1" outline="0" axis="axisCol" fieldPosition="0">
        <references count="1">
          <reference field="4294967294" count="1" selected="0">
            <x v="1"/>
          </reference>
        </references>
      </pivotArea>
    </format>
    <format dxfId="428">
      <pivotArea dataOnly="0" labelOnly="1" fieldPosition="0">
        <references count="2">
          <reference field="18" count="1" selected="0">
            <x v="1"/>
          </reference>
          <reference field="19" count="2">
            <x v="1"/>
            <x v="2"/>
          </reference>
        </references>
      </pivotArea>
    </format>
    <format dxfId="429">
      <pivotArea dataOnly="0" labelOnly="1" outline="0" fieldPosition="0">
        <references count="3">
          <reference field="4294967294" count="2">
            <x v="0"/>
            <x v="1"/>
          </reference>
          <reference field="18" count="1" selected="0">
            <x v="1"/>
          </reference>
          <reference field="19" count="1" selected="0">
            <x v="1"/>
          </reference>
        </references>
      </pivotArea>
    </format>
    <format dxfId="430">
      <pivotArea dataOnly="0" labelOnly="1" outline="0" fieldPosition="0">
        <references count="3">
          <reference field="4294967294" count="2">
            <x v="0"/>
            <x v="1"/>
          </reference>
          <reference field="18" count="1" selected="0">
            <x v="1"/>
          </reference>
          <reference field="19" count="1" selected="0">
            <x v="2"/>
          </reference>
        </references>
      </pivotArea>
    </format>
    <format dxfId="431">
      <pivotArea dataOnly="0" outline="0" fieldPosition="0">
        <references count="1">
          <reference field="18" count="1">
            <x v="1"/>
          </reference>
        </references>
      </pivotArea>
    </format>
    <format dxfId="432">
      <pivotArea outline="0" collapsedLevelsAreSubtotals="1" fieldPosition="0">
        <references count="3">
          <reference field="4294967294" count="2" selected="0">
            <x v="0"/>
            <x v="1"/>
          </reference>
          <reference field="18" count="1" selected="0">
            <x v="0"/>
          </reference>
          <reference field="19" count="2" selected="0">
            <x v="1"/>
            <x v="2"/>
          </reference>
        </references>
      </pivotArea>
    </format>
    <format dxfId="433">
      <pivotArea dataOnly="0" labelOnly="1" fieldPosition="0">
        <references count="1">
          <reference field="18" count="1">
            <x v="0"/>
          </reference>
        </references>
      </pivotArea>
    </format>
    <format dxfId="434">
      <pivotArea dataOnly="0" labelOnly="1" fieldPosition="0">
        <references count="2">
          <reference field="18" count="1" selected="0">
            <x v="0"/>
          </reference>
          <reference field="19" count="2">
            <x v="1"/>
            <x v="2"/>
          </reference>
        </references>
      </pivotArea>
    </format>
    <format dxfId="435">
      <pivotArea dataOnly="0" labelOnly="1" outline="0" fieldPosition="0">
        <references count="3">
          <reference field="4294967294" count="2">
            <x v="0"/>
            <x v="1"/>
          </reference>
          <reference field="18" count="1" selected="0">
            <x v="0"/>
          </reference>
          <reference field="19" count="1" selected="0">
            <x v="1"/>
          </reference>
        </references>
      </pivotArea>
    </format>
    <format dxfId="436">
      <pivotArea dataOnly="0" labelOnly="1" outline="0" fieldPosition="0">
        <references count="3">
          <reference field="4294967294" count="2">
            <x v="0"/>
            <x v="1"/>
          </reference>
          <reference field="18" count="1" selected="0">
            <x v="0"/>
          </reference>
          <reference field="19" count="1" selected="0">
            <x v="2"/>
          </reference>
        </references>
      </pivotArea>
    </format>
    <format dxfId="437">
      <pivotArea field="18" dataOnly="0" labelOnly="1" grandCol="1" outline="0" axis="axisCol" fieldPosition="0">
        <references count="1">
          <reference field="4294967294" count="1" selected="0">
            <x v="0"/>
          </reference>
        </references>
      </pivotArea>
    </format>
    <format dxfId="438">
      <pivotArea field="18" dataOnly="0" labelOnly="1" grandCol="1" outline="0" axis="axisCol" fieldPosition="0">
        <references count="1">
          <reference field="4294967294" count="1" selected="0">
            <x v="1"/>
          </reference>
        </references>
      </pivotArea>
    </format>
    <format dxfId="439">
      <pivotArea dataOnly="0" labelOnly="1" fieldPosition="0">
        <references count="2">
          <reference field="4294967294" count="1" selected="0">
            <x v="1"/>
          </reference>
          <reference field="18" count="0" defaultSubtotal="1"/>
        </references>
      </pivotArea>
    </format>
    <format dxfId="440">
      <pivotArea dataOnly="0" labelOnly="1" fieldPosition="0">
        <references count="2">
          <reference field="4294967294" count="1" selected="0">
            <x v="0"/>
          </reference>
          <reference field="18" count="0" defaultSubtotal="1"/>
        </references>
      </pivotArea>
    </format>
    <format dxfId="441">
      <pivotArea dataOnly="0" labelOnly="1" fieldPosition="0">
        <references count="2">
          <reference field="4294967294" count="1" selected="0">
            <x v="1"/>
          </reference>
          <reference field="18" count="1" defaultSubtotal="1">
            <x v="1"/>
          </reference>
        </references>
      </pivotArea>
    </format>
    <format dxfId="442">
      <pivotArea grandRow="1" outline="0" collapsedLevelsAreSubtotals="1" fieldPosition="0"/>
    </format>
    <format dxfId="443">
      <pivotArea dataOnly="0" labelOnly="1" grandRow="1" outline="0" fieldPosition="0"/>
    </format>
    <format dxfId="444">
      <pivotArea type="all" dataOnly="0" outline="0" fieldPosition="0"/>
    </format>
    <format dxfId="445">
      <pivotArea outline="0" collapsedLevelsAreSubtotals="1" fieldPosition="0"/>
    </format>
    <format dxfId="446">
      <pivotArea field="18" type="button" dataOnly="0" labelOnly="1" outline="0" axis="axisCol" fieldPosition="0"/>
    </format>
    <format dxfId="447">
      <pivotArea dataOnly="0" labelOnly="1" fieldPosition="0">
        <references count="1">
          <reference field="18" count="2">
            <x v="0"/>
            <x v="1"/>
          </reference>
        </references>
      </pivotArea>
    </format>
    <format dxfId="448">
      <pivotArea dataOnly="0" labelOnly="1" grandRow="1" outline="0" fieldPosition="0"/>
    </format>
    <format dxfId="449">
      <pivotArea dataOnly="0" labelOnly="1" fieldPosition="0">
        <references count="2">
          <reference field="18" count="1" selected="0">
            <x v="0"/>
          </reference>
          <reference field="19" count="2">
            <x v="1"/>
            <x v="2"/>
          </reference>
        </references>
      </pivotArea>
    </format>
    <format dxfId="450">
      <pivotArea dataOnly="0" labelOnly="1" fieldPosition="0">
        <references count="2">
          <reference field="18" count="1" selected="0">
            <x v="1"/>
          </reference>
          <reference field="19" count="2">
            <x v="1"/>
            <x v="2"/>
          </reference>
        </references>
      </pivotArea>
    </format>
    <format dxfId="451">
      <pivotArea dataOnly="0" labelOnly="1" outline="0" fieldPosition="0">
        <references count="1">
          <reference field="4294967294" count="2">
            <x v="0"/>
            <x v="1"/>
          </reference>
        </references>
      </pivotArea>
    </format>
    <format dxfId="452">
      <pivotArea dataOnly="0" labelOnly="1" fieldPosition="0">
        <references count="1">
          <reference field="18" count="1">
            <x v="1"/>
          </reference>
        </references>
      </pivotArea>
    </format>
  </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1" xr16:uid="{00000000-0016-0000-0200-000000000000}" autoFormatId="16" applyNumberFormats="0" applyBorderFormats="0" applyFontFormats="0" applyPatternFormats="0" applyAlignmentFormats="0" applyWidthHeightFormats="0">
  <queryTableRefresh nextId="30" unboundColumnsLeft="1">
    <queryTableFields count="22">
      <queryTableField id="28" dataBound="0" tableColumnId="22"/>
      <queryTableField id="1" name="TRUCK_LU" tableColumnId="1"/>
      <queryTableField id="2" name="FULL_NAME" tableColumnId="2"/>
      <queryTableField id="3" name="DISTRICT" tableColumnId="3"/>
      <queryTableField id="4" name="TECH_NO" tableColumnId="4"/>
      <queryTableField id="5" name="TRUCK_NO" tableColumnId="5"/>
      <queryTableField id="6" name="ENTERPRISE_ID" tableColumnId="6"/>
      <queryTableField id="7" name="LAST_NAME" tableColumnId="7"/>
      <queryTableField id="8" name="FIRST_NAME" tableColumnId="8"/>
      <queryTableField id="9" name="MOBILEPHONENUMBER" tableColumnId="9"/>
      <queryTableField id="10" name="STATUS" tableColumnId="10"/>
      <queryTableField id="11" name="PRIMARYADDR1" tableColumnId="11"/>
      <queryTableField id="12" name="PRIMARYADDR2" tableColumnId="12"/>
      <queryTableField id="13" name="PRIMARYCITY" tableColumnId="13"/>
      <queryTableField id="14" name="PRIMARYSTATE" tableColumnId="14"/>
      <queryTableField id="15" name="PRIMARYZIP" tableColumnId="15"/>
      <queryTableField id="16" name="SHIPPING_SCHEDULE" tableColumnId="16"/>
      <queryTableField id="17" name="PDC_NO" tableColumnId="17"/>
      <queryTableField id="18" name="MANAGER_ENT_ID" tableColumnId="18"/>
      <queryTableField id="19" name="MANAGER_NAME" tableColumnId="19"/>
      <queryTableField id="20" name="EMAIL_ADDRESS" tableColumnId="20"/>
      <queryTableField id="21" name="FILE_DAT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this_request" xr10:uid="{1A42AB57-444F-4C61-A881-1E74B4F792A2}" sourceName="Date of this request">
  <pivotTables>
    <pivotTable tabId="9" name="PivotTable3"/>
    <pivotTable tabId="9" name="PivotTable5"/>
    <pivotTable tabId="9" name="PivotTable10"/>
  </pivotTables>
  <data>
    <tabular pivotCacheId="425229571">
      <items count="120">
        <i x="0"/>
        <i x="1"/>
        <i x="2"/>
        <i x="3"/>
        <i x="4"/>
        <i x="5"/>
        <i x="6"/>
        <i x="7"/>
        <i x="8"/>
        <i x="9"/>
        <i x="10"/>
        <i x="11"/>
        <i x="12"/>
        <i x="13"/>
        <i x="14"/>
        <i x="15"/>
        <i x="16"/>
        <i x="17"/>
        <i x="18"/>
        <i x="19"/>
        <i x="20"/>
        <i x="21"/>
        <i x="22"/>
        <i x="23"/>
        <i x="24"/>
        <i x="25"/>
        <i x="26"/>
        <i x="27"/>
        <i x="28"/>
        <i x="29"/>
        <i x="30"/>
        <i x="31"/>
        <i x="32"/>
        <i x="33"/>
        <i x="34"/>
        <i x="35"/>
        <i x="36"/>
        <i x="37"/>
        <i x="38"/>
        <i x="39"/>
        <i x="40"/>
        <i x="41"/>
        <i x="42"/>
        <i x="43"/>
        <i x="44" s="1"/>
        <i x="45" s="1"/>
        <i x="46" s="1"/>
        <i x="47" s="1"/>
        <i x="48" s="1"/>
        <i x="49"/>
        <i x="50"/>
        <i x="51"/>
        <i x="52"/>
        <i x="53"/>
        <i x="54"/>
        <i x="55"/>
        <i x="56"/>
        <i x="57"/>
        <i x="58"/>
        <i x="59"/>
        <i x="60"/>
        <i x="61"/>
        <i x="62"/>
        <i x="63"/>
        <i x="64"/>
        <i x="65"/>
        <i x="66"/>
        <i x="67"/>
        <i x="68"/>
        <i x="69"/>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70" nd="1"/>
        <i x="119" nd="1"/>
        <i x="11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tal_Approved" xr10:uid="{3BEF4533-562C-4AA7-AEF8-9BE19400D142}" sourceName="Rental Approved">
  <pivotTables>
    <pivotTable tabId="9" name="PivotTable3"/>
    <pivotTable tabId="9" name="PivotTable5"/>
    <pivotTable tabId="9" name="PivotTable10"/>
  </pivotTables>
  <data>
    <tabular pivotCacheId="425229571">
      <items count="18">
        <i x="0" s="1"/>
        <i x="1" s="1"/>
        <i x="15" s="1" nd="1"/>
        <i x="5" s="1" nd="1"/>
        <i x="12" s="1" nd="1"/>
        <i x="4" s="1" nd="1"/>
        <i x="14" s="1" nd="1"/>
        <i x="16" s="1" nd="1"/>
        <i x="7" s="1" nd="1"/>
        <i x="9" s="1" nd="1"/>
        <i x="17" s="1" nd="1"/>
        <i x="2" s="1" nd="1"/>
        <i x="13" s="1" nd="1"/>
        <i x="8" s="1" nd="1"/>
        <i x="10" s="1" nd="1"/>
        <i x="6" s="1" nd="1"/>
        <i x="11"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Number" xr10:uid="{0DFB7E55-2EBF-499A-9797-5A3971330456}" sourceName="Unit Number">
  <pivotTables>
    <pivotTable tabId="9" name="PivotTable3"/>
    <pivotTable tabId="9" name="PivotTable5"/>
    <pivotTable tabId="9" name="PivotTable10"/>
  </pivotTables>
  <data>
    <tabular pivotCacheId="425229571">
      <items count="30">
        <i x="4" s="1"/>
        <i x="11" s="1"/>
        <i x="5" s="1"/>
        <i x="23" s="1"/>
        <i x="3" s="1"/>
        <i x="9" s="1"/>
        <i x="22" s="1"/>
        <i x="12" s="1"/>
        <i x="15" s="1"/>
        <i x="6" s="1"/>
        <i x="17" s="1"/>
        <i x="19" s="1"/>
        <i x="2" s="1"/>
        <i x="28" s="1"/>
        <i x="21" s="1"/>
        <i x="24" s="1"/>
        <i x="13" s="1"/>
        <i x="10" s="1"/>
        <i x="7" s="1"/>
        <i x="18" s="1"/>
        <i x="20" s="1"/>
        <i x="16" s="1"/>
        <i x="1" s="1"/>
        <i x="27" s="1" nd="1"/>
        <i x="26" s="1" nd="1"/>
        <i x="25" s="1" nd="1"/>
        <i x="14" s="1" nd="1"/>
        <i x="8" s="1" nd="1"/>
        <i x="0" s="1" nd="1"/>
        <i x="2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Rental_or_Extension" xr10:uid="{57AA5D77-9BDB-418D-AED1-71E5F057A54D}" sourceName="New Rental or Extension">
  <pivotTables>
    <pivotTable tabId="9" name="PivotTable3"/>
    <pivotTable tabId="9" name="PivotTable5"/>
    <pivotTable tabId="9" name="PivotTable10"/>
  </pivotTables>
  <data>
    <tabular pivotCacheId="425229571">
      <items count="3">
        <i x="1" s="1"/>
        <i x="0"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uck_Breakdown_or_New_Hire" xr10:uid="{BB0E306E-6B2C-4D44-8FD8-70AA956A01AF}" sourceName="Truck Breakdown or New Hire">
  <pivotTables>
    <pivotTable tabId="9" name="PivotTable3"/>
    <pivotTable tabId="9" name="PivotTable5"/>
    <pivotTable tabId="9" name="PivotTable10"/>
  </pivotTables>
  <data>
    <tabular pivotCacheId="425229571">
      <items count="6">
        <i x="0" s="1"/>
        <i x="1" s="1"/>
        <i x="3" s="1" nd="1"/>
        <i x="4" s="1" nd="1"/>
        <i x="5"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this request" xr10:uid="{94131352-C4CD-44FB-9534-709AB738F650}" cache="Slicer_Date_of_this_request" caption="Date of this request" startItem="18" columnCount="3" rowHeight="241300"/>
  <slicer name="Rental Approved" xr10:uid="{0B8EA631-4156-4E76-B80E-C51D93F353FC}" cache="Slicer_Rental_Approved" caption="Rental Approved" columnCount="2" rowHeight="241300"/>
  <slicer name="Unit Number" xr10:uid="{4191A872-1DF4-4E89-BC1A-E7AB3314B7D2}" cache="Slicer_Unit_Number" caption="Unit Number" columnCount="4" rowHeight="241300"/>
  <slicer name="New Rental or Extension" xr10:uid="{04F494DA-DCAC-41D6-8317-5B0D7F6430A2}" cache="Slicer_New_Rental_or_Extension" caption="New Rental or Extension" rowHeight="241300"/>
  <slicer name="Truck Breakdown or New Hire" xr10:uid="{9BBF1C5D-52B9-435C-AE5A-0EDBA366ACE2}" cache="Slicer_Truck_Breakdown_or_New_Hire" caption="Truck Breakdown or New Hire"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1C1E11-B937-43FC-B41B-50C750E1EEB3}" name="Table1" displayName="Table1" ref="A1:Y2568" totalsRowShown="0" headerRowDxfId="396" headerRowBorderDxfId="394" tableBorderDxfId="395" totalsRowBorderDxfId="393">
  <autoFilter ref="A1:Y2568" xr:uid="{0350F7B3-530F-421D-822A-05AC15A79CE0}"/>
  <sortState xmlns:xlrd2="http://schemas.microsoft.com/office/spreadsheetml/2017/richdata2" ref="A2:Y2">
    <sortCondition ref="A1:A2"/>
  </sortState>
  <tableColumns count="25">
    <tableColumn id="1" xr3:uid="{B654DCB4-3471-47FE-A313-76F1740A2F9E}" name="TRIM ENT ID" dataDxfId="392">
      <calculatedColumnFormula>TRIM(D2)</calculatedColumnFormula>
    </tableColumn>
    <tableColumn id="2" xr3:uid="{26D24719-46FA-4316-8316-070B829C08E9}" name="Emplid" dataDxfId="391"/>
    <tableColumn id="3" xr3:uid="{E3AEE779-2780-496C-8291-7D772C625BE9}" name="Name" dataDxfId="390"/>
    <tableColumn id="4" xr3:uid="{69A4FBAA-B636-4A30-8408-BC9843EE140D}" name="Enterprise ID" dataDxfId="389"/>
    <tableColumn id="5" xr3:uid="{1D57E708-748C-4110-8E44-EBCD68475E0C}" name="Status as of 2025-09-30" dataDxfId="388"/>
    <tableColumn id="6" xr3:uid="{9E3C58B5-5490-404A-AC8B-D8EAB6D43C94}" name="Job Code" dataDxfId="387"/>
    <tableColumn id="7" xr3:uid="{94D61575-291A-484F-9599-2ACCEB886BD9}" name="Job Title" dataDxfId="386"/>
    <tableColumn id="8" xr3:uid="{EC305130-7479-4A48-A386-508F7A593860}" name="Tech Type" dataDxfId="385"/>
    <tableColumn id="9" xr3:uid="{94213926-AE3E-4A1C-86AC-DE02AA565F0B}" name="Company" dataDxfId="384"/>
    <tableColumn id="10" xr3:uid="{DA5AEDAF-0753-4E22-9627-DB00F07ACEE9}" name="Region" dataDxfId="383"/>
    <tableColumn id="11" xr3:uid="{3B2B1FA7-3CC6-4A4B-B136-29A1AA53CB6C}" name="District" dataDxfId="382"/>
    <tableColumn id="12" xr3:uid="{A2C9A3A5-7C7F-41BE-BB29-5639E23EEBFA}" name="Location" dataDxfId="381"/>
    <tableColumn id="13" xr3:uid="{83255637-2315-4AA4-82D3-C3031E38D3D6}" name="Loc City" dataDxfId="380"/>
    <tableColumn id="14" xr3:uid="{A025BFAA-4A3F-4746-8985-057E914A66B1}" name="Loc State" dataDxfId="379"/>
    <tableColumn id="15" xr3:uid="{CEAC53A9-7130-4495-A391-8AE411B76199}" name="Orig Hire Dt" dataDxfId="378"/>
    <tableColumn id="16" xr3:uid="{B4AF0B0C-BEC5-4FDB-9C81-706C9FB76900}" name="Last Hire Dt" dataDxfId="377"/>
    <tableColumn id="17" xr3:uid="{A91159A9-231B-47A0-993F-9990792E4C59}" name="Service Dt" dataDxfId="376"/>
    <tableColumn id="18" xr3:uid="{4A2B586E-DAFD-4AA5-AB43-1E845D9D6C65}" name="Days of Svc" dataDxfId="375"/>
    <tableColumn id="19" xr3:uid="{0529C56B-9C57-4A49-9AF8-D057FDFCA6D3}" name="Yrs of Svc" dataDxfId="374"/>
    <tableColumn id="20" xr3:uid="{0EB8BC8F-1E93-405B-94EE-EAF79DAD2609}" name="Svc Category" dataDxfId="373"/>
    <tableColumn id="21" xr3:uid="{EBF8EC5F-9FEF-4B81-90C6-2AABDD362AE3}" name="Empl Address1" dataDxfId="372"/>
    <tableColumn id="22" xr3:uid="{2E35CCAC-296E-4DF5-9F72-3401646D961D}" name="Empl Address2" dataDxfId="371"/>
    <tableColumn id="23" xr3:uid="{DAA76754-11A2-4A6F-9DE7-55C556526475}" name="Empl City" dataDxfId="370"/>
    <tableColumn id="24" xr3:uid="{02A3F109-0B7A-4F81-BBB4-0791F1DD3A2C}" name="Empl State" dataDxfId="369"/>
    <tableColumn id="25" xr3:uid="{962B9340-3715-4488-9A8C-1B7008266646}" name="Empl Postal" dataDxfId="36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B0D58-4B82-4680-A7B4-7B94BB158803}" name="Table2" displayName="Table2" ref="A1:V5005" totalsRowShown="0" headerRowDxfId="50" dataDxfId="49" headerRowBorderDxfId="47" tableBorderDxfId="48" totalsRowBorderDxfId="46">
  <autoFilter ref="A1:V5005" xr:uid="{604B0D58-4B82-4680-A7B4-7B94BB158803}"/>
  <tableColumns count="22">
    <tableColumn id="14" xr3:uid="{4071A843-31E8-49D2-88A6-3CF7A0A3902F}" name="Date of this request" dataDxfId="45"/>
    <tableColumn id="1" xr3:uid="{7C5232E0-CB64-4068-9C88-61867F1E3296}" name="Van Rental PO is opened up on in Holman" dataDxfId="44"/>
    <tableColumn id="3" xr3:uid="{0F70D432-6B59-4782-81CF-B2B8CCC2C8F1}" name="Name" dataDxfId="43"/>
    <tableColumn id="4" xr3:uid="{6458884D-4FA8-4F5C-B72D-7F41DB482C2E}" name="Enterprise ID" dataDxfId="42"/>
    <tableColumn id="2" xr3:uid="{2A47E3D1-8848-476F-B35D-CDA3142820EE}" name="Trim Van Num" dataDxfId="41">
      <calculatedColumnFormula>TRIM(B2)</calculatedColumnFormula>
    </tableColumn>
    <tableColumn id="5" xr3:uid="{DBA5DC53-0D37-4546-88B2-323334C71D8B}" name="Tech Ph Num" dataDxfId="40">
      <calculatedColumnFormula>IFERROR(VLOOKUP(D2,'TPMS-auto'!A:J, 10,0), "Not-in-TPMS")</calculatedColumnFormula>
    </tableColumn>
    <tableColumn id="6" xr3:uid="{DFDB9646-6C68-40CC-B233-D772038876C5}" name="Van assigned in TPMS" dataDxfId="39">
      <calculatedColumnFormula>IFERROR(VLOOKUP(D2,'TPMS-auto'!A:J,6,0),"Not-in-TPMS")</calculatedColumnFormula>
    </tableColumn>
    <tableColumn id="8" xr3:uid="{B584301B-C25D-4701-970C-DAC090EC520E}" name="Start Rental Date" dataDxfId="38"/>
    <tableColumn id="9" xr3:uid="{BCDF9069-00D5-4D0B-A9EC-85BC014A471C}" name="Repair Location" dataDxfId="37"/>
    <tableColumn id="10" xr3:uid="{20A88338-82C2-421B-95DE-6AAAD486792F}" name="ISSUE: " dataDxfId="36"/>
    <tableColumn id="11" xr3:uid="{0D913DF5-473B-41A7-8D2B-1A60B3E0B30A}" name="Permanent Solution in place: " dataDxfId="35"/>
    <tableColumn id="12" xr3:uid="{13139BF1-3B57-45B8-AF70-C94B77087F0E}" name="AMS updated: " dataDxfId="34"/>
    <tableColumn id="22" xr3:uid="{F03B44DB-BE6A-49F5-9601-7205E0456C35}" name="Fleet Tracker Updated" dataDxfId="33"/>
    <tableColumn id="13" xr3:uid="{C0EBB497-3AE9-4551-B5DC-53030342BCA7}" name="Rental Approved" dataDxfId="32"/>
    <tableColumn id="7" xr3:uid="{63C71E35-62BA-4BCF-835A-9F4AD7FE88F8}" name="Approved in Holman" dataDxfId="31"/>
    <tableColumn id="16" xr3:uid="{868711CA-A6F5-419A-BDAE-B279DDA8E2BA}" name="Unit Number" dataDxfId="30">
      <calculatedColumnFormula>IFERROR(VLOOKUP(D2,'TPMS-auto'!A:D, 4,0),"Not-in-TPMS")</calculatedColumnFormula>
    </tableColumn>
    <tableColumn id="15" xr3:uid="{13FE7703-970B-4425-B33D-2026F81450D0}" name="Team Members" dataDxfId="29">
      <calculatedColumnFormula>VLOOKUP(Table2[[#This Row],[Unit Number]],Ops,3,0)</calculatedColumnFormula>
    </tableColumn>
    <tableColumn id="17" xr3:uid="{E897AB3B-86FD-46FA-8DD1-3C10C2C285EF}" name="Existing RENTAL opened on truck #" dataDxfId="28">
      <calculatedColumnFormula>IFERROR(VLOOKUP(Table2[[#This Row],[Enterprise ID]], 'ExistingRental-12.11'!A:H, 3, 0), "Not Open On 12.11")</calculatedColumnFormula>
    </tableColumn>
    <tableColumn id="21" xr3:uid="{2CA6E0F9-FBBE-4ED3-A2E9-545489E83D29}" name="New Rental or Extension" dataDxfId="27">
      <calculatedColumnFormula>IF(Table2[[#This Row],[Start Rental Date]]="New Rental", "New Rental", "Rental Extension Request")</calculatedColumnFormula>
    </tableColumn>
    <tableColumn id="20" xr3:uid="{67B6E133-AD6B-4E62-9BAA-65E2A9D77C13}" name="Truck Breakdown or New Hire" dataDxfId="26">
      <calculatedColumnFormula>IFERROR(IF(Table2[[#This Row],[Date of this request]]-Table2[[#This Row],[Tech Service Date]]&lt;60, "New Hire Rental", "Truck Breakdown"), "New Hire Rental")</calculatedColumnFormula>
    </tableColumn>
    <tableColumn id="18" xr3:uid="{CBF642B6-312A-4B47-8908-E82978175920}" name="Existing Rental open for How long?" dataDxfId="25">
      <calculatedColumnFormula>IFERROR(VLOOKUP(Table2[[#This Row],[Enterprise ID]], 'ExistingRental-12.11'!A:H, 7, 0), "Not Open On 12.11")</calculatedColumnFormula>
    </tableColumn>
    <tableColumn id="19" xr3:uid="{6204C41E-0C85-446D-AE2D-1962CA9D8633}" name="Tech Service Date" dataDxfId="24">
      <calculatedColumnFormula>IFERROR(VLOOKUP(Table2[[#This Row],[Enterprise ID]],'Tech-ServiceDate'!A:B,2,0), "EitherNewHire or Termed")</calculatedColumnFormula>
    </tableColumn>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1284DA-7C11-48F5-96E9-0B8FD8F482AA}" name="Query1" displayName="Query1" ref="A1:V1637" tableType="queryTable" totalsRowShown="0" headerRowDxfId="23" dataDxfId="22">
  <autoFilter ref="A1:V1637" xr:uid="{F1B087FC-FE23-411D-857E-3C463146B67F}"/>
  <sortState xmlns:xlrd2="http://schemas.microsoft.com/office/spreadsheetml/2017/richdata2" ref="A2:V1637">
    <sortCondition ref="B1:B1637"/>
  </sortState>
  <tableColumns count="22">
    <tableColumn id="22" xr3:uid="{4C681794-FC76-4975-8B7C-8EFAEB2EE54C}" uniqueName="22" name="Trim ENT ID" queryTableFieldId="28" dataDxfId="21">
      <calculatedColumnFormula>TRIM(Query1[[#This Row],[ENTERPRISE_ID]])</calculatedColumnFormula>
    </tableColumn>
    <tableColumn id="1" xr3:uid="{1523B16D-8C5E-4B34-966B-AA093E624239}" uniqueName="1" name="TRUCK_LU" queryTableFieldId="1" dataDxfId="20"/>
    <tableColumn id="2" xr3:uid="{517012B4-5B69-4173-97FC-FB9C942FDF40}" uniqueName="2" name="FULL_NAME" queryTableFieldId="2" dataDxfId="19"/>
    <tableColumn id="3" xr3:uid="{83579C4E-BE80-4392-9A31-408D9E7E652D}" uniqueName="3" name="DISTRICT" queryTableFieldId="3" dataDxfId="18"/>
    <tableColumn id="4" xr3:uid="{111D0593-3DB8-4324-A4EF-C1AB8C247E9E}" uniqueName="4" name="TECH_NO" queryTableFieldId="4" dataDxfId="17"/>
    <tableColumn id="5" xr3:uid="{03DAE5C4-6129-4931-947B-0905B5BC1DE5}" uniqueName="5" name="TRUCK_NO" queryTableFieldId="5" dataDxfId="16"/>
    <tableColumn id="6" xr3:uid="{A472848B-7EAD-44C6-BB31-B561BB1078CA}" uniqueName="6" name="ENTERPRISE_ID" queryTableFieldId="6" dataDxfId="15"/>
    <tableColumn id="7" xr3:uid="{518EB272-B48E-43BA-86D2-ABC8DB2FEDC4}" uniqueName="7" name="LAST_NAME" queryTableFieldId="7" dataDxfId="14"/>
    <tableColumn id="8" xr3:uid="{9512A43D-9ECC-4F4F-B214-4596D97AD55F}" uniqueName="8" name="FIRST_NAME" queryTableFieldId="8" dataDxfId="13"/>
    <tableColumn id="9" xr3:uid="{47785164-3748-4F56-87DB-AE5BA1C20FB5}" uniqueName="9" name="MOBILEPHONENUMBER" queryTableFieldId="9" dataDxfId="12"/>
    <tableColumn id="10" xr3:uid="{EFD256D9-8BF7-415C-BEF8-432C226D4321}" uniqueName="10" name="STATUS" queryTableFieldId="10" dataDxfId="11"/>
    <tableColumn id="11" xr3:uid="{1DA13DE0-A0BF-47BC-BB4D-842306726810}" uniqueName="11" name="PRIMARYADDR1" queryTableFieldId="11" dataDxfId="10"/>
    <tableColumn id="12" xr3:uid="{D00F18D0-9CDD-43B9-BC36-56455B5729C4}" uniqueName="12" name="PRIMARYADDR2" queryTableFieldId="12" dataDxfId="9"/>
    <tableColumn id="13" xr3:uid="{8DC3891F-F327-4A54-BEEA-B119BA1AE064}" uniqueName="13" name="PRIMARYCITY" queryTableFieldId="13" dataDxfId="8"/>
    <tableColumn id="14" xr3:uid="{4A241BC6-0602-4813-A6C2-8921078B7C71}" uniqueName="14" name="PRIMARYSTATE" queryTableFieldId="14" dataDxfId="7"/>
    <tableColumn id="15" xr3:uid="{0F76F949-1C2C-4ED6-BAEC-63B5CCB65966}" uniqueName="15" name="PRIMARYZIP" queryTableFieldId="15" dataDxfId="6"/>
    <tableColumn id="16" xr3:uid="{3CD21FFC-5E3C-4C2E-B9D6-B4D771D239E7}" uniqueName="16" name="SHIPPING_SCHEDULE" queryTableFieldId="16" dataDxfId="5"/>
    <tableColumn id="17" xr3:uid="{D0E8299D-DFED-4298-8ED3-59DC27F1531D}" uniqueName="17" name="PDC_NO" queryTableFieldId="17" dataDxfId="4"/>
    <tableColumn id="18" xr3:uid="{4FA0A500-87F7-410F-B53C-210BF8AD92D7}" uniqueName="18" name="MANAGER_ENT_ID" queryTableFieldId="18" dataDxfId="3"/>
    <tableColumn id="19" xr3:uid="{8E295CFE-E001-407E-A23B-F69483477758}" uniqueName="19" name="MANAGER_NAME" queryTableFieldId="19" dataDxfId="2"/>
    <tableColumn id="20" xr3:uid="{EA1FB908-1C6D-4C57-80B8-8EBA0EACA6AF}" uniqueName="20" name="EMAIL_ADDRESS" queryTableFieldId="20" dataDxfId="1"/>
    <tableColumn id="21" xr3:uid="{A00289C6-11CE-4D33-92BD-07A35B136398}" uniqueName="21" name="FILE_DATE" queryTableFieldId="21" dataDxfId="0"/>
  </tableColumns>
  <tableStyleInfo name="TableStyleLight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5-09-19T13:52:23.38" personId="{DFA45F02-C300-4FBF-8F4E-C458AD988CBA}" id="{1929A949-3022-496F-BFCC-E71A669E0F2B}">
    <text>LOOKUP FORMULA, Looks up information in TPMS</text>
  </threadedComment>
  <threadedComment ref="F1" dT="2025-09-19T13:52:23.38" personId="{DFA45F02-C300-4FBF-8F4E-C458AD988CBA}" id="{3528BE44-7767-46DC-82FC-0F09A7E3D676}">
    <text>LOOKUP FORMULA, Looks up information in TPMS</text>
  </threadedComment>
  <threadedComment ref="G1" dT="2025-09-19T13:52:23.38" personId="{DFA45F02-C300-4FBF-8F4E-C458AD988CBA}" id="{3ECA4DE9-EE42-420C-9805-35D7F04E903F}">
    <text>LOOKUP FORMULA, Looks up information in TPMS</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5-09-19T13:52:23.38" personId="{DFA45F02-C300-4FBF-8F4E-C458AD988CBA}" id="{1D2C9FA5-1CA8-4663-B627-C68797C2A267}">
    <text>LOOKUP FORMULA, Looks up information in TPMS</text>
  </threadedComment>
  <threadedComment ref="F1" dT="2025-09-19T13:52:23.38" personId="{DFA45F02-C300-4FBF-8F4E-C458AD988CBA}" id="{D4572E4F-B4AC-4C0D-99F9-9E9556A1557D}">
    <text>LOOKUP FORMULA, Looks up information in TPMS</text>
  </threadedComment>
  <threadedComment ref="G1" dT="2025-09-19T13:52:23.38" personId="{DFA45F02-C300-4FBF-8F4E-C458AD988CBA}" id="{4A853D9A-2370-4EAF-AD58-291E1B501803}">
    <text>LOOKUP FORMULA, Looks up information in TPMS</text>
  </threadedComment>
  <threadedComment ref="N803" dT="2025-11-06T13:42:33.53" personId="{791A2E04-9D3B-4F9D-B075-24DC9C33D3BB}" id="{E185D1AA-BFBD-4EC6-B2C5-EE7F8E71DBB8}" done="1">
    <text xml:space="preserve">@Anderson, Rob  WHO approved this rental for an oil change and tires? This is NOT an approved reason for a rental. </text>
    <mentions>
      <mention mentionpersonId="{C0AED66C-49E2-48BB-BD1B-3027265439A3}" mentionId="{DFB3BFB0-4744-4807-AF4A-7FEDCC764252}" startIndex="0" length="14"/>
    </mentions>
  </threadedComment>
  <threadedComment ref="N803" dT="2025-11-06T13:59:26.97" personId="{8278D39E-5832-4904-8A6F-217E35BCC882}" id="{6FDC5E46-383B-4368-8AAF-6F9880ECEE72}" parentId="{E185D1AA-BFBD-4EC6-B2C5-EE7F8E71DBB8}">
    <text xml:space="preserve">@Michael, Tim I added the main reasons, water pump failed, hubs were bad. 
</text>
    <mentions>
      <mention mentionpersonId="{EE79FA17-399E-4A28-AABA-75C98DACD9EC}" mentionId="{E5A071B0-1BB1-422D-982E-A978F8C34924}" startIndex="0" length="13"/>
    </mentions>
  </threadedComment>
  <threadedComment ref="N803" dT="2025-11-06T14:02:03.81" personId="{791A2E04-9D3B-4F9D-B075-24DC9C33D3BB}" id="{728077C3-2F95-40E6-99C4-4394A0F485FC}" parentId="{E185D1AA-BFBD-4EC6-B2C5-EE7F8E71DBB8}">
    <text xml:space="preserve">Thank you. 
</text>
  </threadedComment>
  <threadedComment ref="I871" dT="2025-11-11T22:24:34.17" personId="{791A2E04-9D3B-4F9D-B075-24DC9C33D3BB}" id="{C3020EB3-C48B-472C-AE32-510BBD435EFA}">
    <text xml:space="preserve">@Anderson, Rob  what is our van doing at Avis? </text>
    <mentions>
      <mention mentionpersonId="{C0AED66C-49E2-48BB-BD1B-3027265439A3}" mentionId="{D97AEA6B-2825-4ECA-A196-B7CBAD980670}" startIndex="0" length="14"/>
    </mentions>
  </threadedComment>
  <threadedComment ref="I871" dT="2025-11-11T23:15:24.40" personId="{8278D39E-5832-4904-8A6F-217E35BCC882}" id="{E9DF91B7-6954-48FF-8866-328B2299B00F}" parentId="{C3020EB3-C48B-472C-AE32-510BBD435EFA}">
    <text xml:space="preserve">Van is at West Service center, not Avis, I updated the information
</text>
  </threadedComment>
  <threadedComment ref="I889" dT="2025-11-13T16:08:03.18" personId="{791A2E04-9D3B-4F9D-B075-24DC9C33D3BB}" id="{5901469F-4222-43E6-BF0A-BD669FC3559D}">
    <text>@Pathania, Vikram  Please put the name of the business in the repair location – this field should include the name of the shop like “Pep Boys” or “Aamco” and the address. Phone number is also helpful</text>
    <mentions>
      <mention mentionpersonId="{9F2D96A9-5C2E-46F2-9D7D-124860D7175F}" mentionId="{DAD9916D-6046-4F0F-8E19-E91BA023F069}" startIndex="0" length="17"/>
    </mentions>
  </threadedComment>
  <threadedComment ref="K890" dT="2025-11-13T20:12:20.15" personId="{791A2E04-9D3B-4F9D-B075-24DC9C33D3BB}" id="{E3ADB8C2-600C-48C7-AADF-EE03B7607D3E}">
    <text xml:space="preserve">@Anderson, Rob  when will this truck be repaired? </text>
    <mentions>
      <mention mentionpersonId="{C0AED66C-49E2-48BB-BD1B-3027265439A3}" mentionId="{D9D369C9-478A-4FD1-921F-55834E4552C1}" startIndex="0" length="14"/>
    </mentions>
  </threadedComment>
  <threadedComment ref="K890" dT="2025-11-13T20:28:02.18" personId="{8278D39E-5832-4904-8A6F-217E35BCC882}" id="{E2C2D6D4-7D88-4878-8C58-BFEAB420B50A}" parentId="{E3ADB8C2-600C-48C7-AADF-EE03B7607D3E}">
    <text xml:space="preserve">Last month Tech was told to pick up his van
</text>
  </threadedComment>
  <threadedComment ref="I897" dT="2025-11-13T20:10:53.27" personId="{791A2E04-9D3B-4F9D-B075-24DC9C33D3BB}" id="{94722599-0BFE-4A82-A73B-A59D2FEA1DC6}">
    <text xml:space="preserve">@Ashwini, Jakkula  Please include the name of the repair shop as part of this address field. </text>
    <mentions>
      <mention mentionpersonId="{AB2DFE62-C7BB-4006-AB08-7E482BFF40E0}" mentionId="{8B44AF88-EE9C-460B-841C-401A59527961}" startIndex="0" length="17"/>
    </mentions>
  </threadedComment>
  <threadedComment ref="J900" dT="2025-11-14T13:30:13.87" personId="{791A2E04-9D3B-4F9D-B075-24DC9C33D3BB}" id="{A0ECAB9F-03D7-438D-9AFD-CE7588E523FA}">
    <text xml:space="preserve">@Childres, John D </text>
    <mentions>
      <mention mentionpersonId="{CF16856C-C3ED-4F1C-BD05-73AB7AACAE1E}" mentionId="{7E7D106A-3D02-4189-BAF1-3A9FD8C8D6D9}" startIndex="0" length="17"/>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microsoft.com/office/2019/04/relationships/namedSheetView" Target="../namedSheetViews/namedSheetView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8B9D-930C-4D04-80BB-104BA358BDA3}">
  <dimension ref="A1:Y2568"/>
  <sheetViews>
    <sheetView workbookViewId="0">
      <selection activeCell="G15" sqref="G15"/>
    </sheetView>
  </sheetViews>
  <sheetFormatPr defaultColWidth="9.140625" defaultRowHeight="14.45"/>
  <cols>
    <col min="1" max="1" width="13.7109375" style="112" customWidth="1"/>
    <col min="2" max="2" width="12" style="112" bestFit="1" customWidth="1"/>
    <col min="3" max="3" width="34.7109375" style="112" bestFit="1" customWidth="1"/>
    <col min="4" max="4" width="14.5703125" style="112" customWidth="1"/>
    <col min="5" max="5" width="23" style="147" customWidth="1"/>
    <col min="6" max="6" width="11.140625" style="112" customWidth="1"/>
    <col min="7" max="7" width="29.7109375" style="112" bestFit="1" customWidth="1"/>
    <col min="8" max="8" width="13.140625" style="112" bestFit="1" customWidth="1"/>
    <col min="9" max="9" width="11.42578125" style="112" customWidth="1"/>
    <col min="10" max="10" width="9.28515625" style="112" customWidth="1"/>
    <col min="11" max="11" width="9.42578125" style="112" customWidth="1"/>
    <col min="12" max="12" width="10.5703125" style="112" customWidth="1"/>
    <col min="13" max="13" width="16.7109375" style="112" bestFit="1" customWidth="1"/>
    <col min="14" max="14" width="11" style="112" customWidth="1"/>
    <col min="15" max="15" width="13.42578125" style="112" customWidth="1"/>
    <col min="16" max="16" width="13.140625" style="112" customWidth="1"/>
    <col min="17" max="17" width="12" style="112" customWidth="1"/>
    <col min="18" max="18" width="12.85546875" style="112" customWidth="1"/>
    <col min="19" max="19" width="11.42578125" style="112" customWidth="1"/>
    <col min="20" max="20" width="17.5703125" style="112" bestFit="1" customWidth="1"/>
    <col min="21" max="21" width="48.42578125" style="112" bestFit="1" customWidth="1"/>
    <col min="22" max="22" width="32.5703125" style="112" bestFit="1" customWidth="1"/>
    <col min="23" max="23" width="22.140625" style="112" bestFit="1" customWidth="1"/>
    <col min="24" max="24" width="12.5703125" style="112" customWidth="1"/>
    <col min="25" max="25" width="13.42578125" style="112" customWidth="1"/>
    <col min="26" max="16384" width="9.140625" style="112"/>
  </cols>
  <sheetData>
    <row r="1" spans="1:25" s="43" customFormat="1">
      <c r="A1" s="46" t="s">
        <v>0</v>
      </c>
      <c r="B1" s="47" t="s">
        <v>1</v>
      </c>
      <c r="C1" s="48" t="s">
        <v>2</v>
      </c>
      <c r="D1" s="48" t="s">
        <v>3</v>
      </c>
      <c r="E1" s="140" t="s">
        <v>4</v>
      </c>
      <c r="F1" s="47" t="s">
        <v>5</v>
      </c>
      <c r="G1" s="48" t="s">
        <v>6</v>
      </c>
      <c r="H1" s="48" t="s">
        <v>7</v>
      </c>
      <c r="I1" s="48" t="s">
        <v>8</v>
      </c>
      <c r="J1" s="47" t="s">
        <v>9</v>
      </c>
      <c r="K1" s="47" t="s">
        <v>10</v>
      </c>
      <c r="L1" s="47" t="s">
        <v>11</v>
      </c>
      <c r="M1" s="48" t="s">
        <v>12</v>
      </c>
      <c r="N1" s="48" t="s">
        <v>13</v>
      </c>
      <c r="O1" s="48" t="s">
        <v>14</v>
      </c>
      <c r="P1" s="48" t="s">
        <v>15</v>
      </c>
      <c r="Q1" s="48" t="s">
        <v>16</v>
      </c>
      <c r="R1" s="48" t="s">
        <v>17</v>
      </c>
      <c r="S1" s="48" t="s">
        <v>18</v>
      </c>
      <c r="T1" s="48" t="s">
        <v>19</v>
      </c>
      <c r="U1" s="48" t="s">
        <v>20</v>
      </c>
      <c r="V1" s="48" t="s">
        <v>21</v>
      </c>
      <c r="W1" s="48" t="s">
        <v>22</v>
      </c>
      <c r="X1" s="48" t="s">
        <v>23</v>
      </c>
      <c r="Y1" s="113" t="s">
        <v>24</v>
      </c>
    </row>
    <row r="2" spans="1:25">
      <c r="A2" s="120" t="str">
        <f t="shared" ref="A2" si="0">TRIM(D2)</f>
        <v/>
      </c>
      <c r="B2" s="49" t="s">
        <v>25</v>
      </c>
      <c r="C2" s="50" t="s">
        <v>26</v>
      </c>
      <c r="D2" s="50"/>
      <c r="E2" s="37" t="s">
        <v>27</v>
      </c>
      <c r="F2" s="49" t="s">
        <v>28</v>
      </c>
      <c r="G2" s="50" t="s">
        <v>29</v>
      </c>
      <c r="H2" s="50" t="s">
        <v>30</v>
      </c>
      <c r="I2" s="50" t="s">
        <v>31</v>
      </c>
      <c r="J2" s="49" t="s">
        <v>32</v>
      </c>
      <c r="K2" s="49" t="s">
        <v>33</v>
      </c>
      <c r="L2" s="49" t="s">
        <v>34</v>
      </c>
      <c r="M2" s="50" t="s">
        <v>35</v>
      </c>
      <c r="N2" s="50" t="s">
        <v>36</v>
      </c>
      <c r="O2" s="51">
        <v>45662</v>
      </c>
      <c r="P2" s="51">
        <v>45662</v>
      </c>
      <c r="Q2" s="51">
        <v>45662</v>
      </c>
      <c r="R2" s="50">
        <v>267</v>
      </c>
      <c r="S2" s="50">
        <v>0</v>
      </c>
      <c r="T2" s="50" t="s">
        <v>37</v>
      </c>
      <c r="U2" s="50" t="s">
        <v>38</v>
      </c>
      <c r="V2" s="50"/>
      <c r="W2" s="50" t="s">
        <v>39</v>
      </c>
      <c r="X2" s="50" t="s">
        <v>36</v>
      </c>
      <c r="Y2" s="49" t="s">
        <v>40</v>
      </c>
    </row>
    <row r="3" spans="1:25">
      <c r="A3" s="120" t="str">
        <f t="shared" ref="A3:A66" si="1">TRIM(D3)</f>
        <v/>
      </c>
      <c r="B3" s="49" t="s">
        <v>41</v>
      </c>
      <c r="C3" s="50" t="s">
        <v>42</v>
      </c>
      <c r="D3" s="50"/>
      <c r="E3" s="37" t="s">
        <v>43</v>
      </c>
      <c r="F3" s="49" t="s">
        <v>44</v>
      </c>
      <c r="G3" s="50" t="s">
        <v>45</v>
      </c>
      <c r="H3" s="50" t="s">
        <v>30</v>
      </c>
      <c r="I3" s="50" t="s">
        <v>31</v>
      </c>
      <c r="J3" s="49" t="s">
        <v>32</v>
      </c>
      <c r="K3" s="49" t="s">
        <v>33</v>
      </c>
      <c r="L3" s="49" t="s">
        <v>46</v>
      </c>
      <c r="M3" s="50" t="s">
        <v>35</v>
      </c>
      <c r="N3" s="50" t="s">
        <v>36</v>
      </c>
      <c r="O3" s="51">
        <v>45928</v>
      </c>
      <c r="P3" s="51">
        <v>45928</v>
      </c>
      <c r="Q3" s="51">
        <v>45928</v>
      </c>
      <c r="R3" s="50">
        <v>1</v>
      </c>
      <c r="S3" s="50">
        <v>0</v>
      </c>
      <c r="T3" s="50" t="s">
        <v>47</v>
      </c>
      <c r="U3" s="50" t="s">
        <v>48</v>
      </c>
      <c r="V3" s="50"/>
      <c r="W3" s="50" t="s">
        <v>49</v>
      </c>
      <c r="X3" s="50" t="s">
        <v>36</v>
      </c>
      <c r="Y3" s="49" t="s">
        <v>50</v>
      </c>
    </row>
    <row r="4" spans="1:25">
      <c r="A4" s="121" t="str">
        <f t="shared" si="1"/>
        <v/>
      </c>
      <c r="B4" s="49" t="s">
        <v>51</v>
      </c>
      <c r="C4" s="50" t="s">
        <v>52</v>
      </c>
      <c r="D4" s="50"/>
      <c r="E4" s="37" t="s">
        <v>27</v>
      </c>
      <c r="F4" s="49" t="s">
        <v>28</v>
      </c>
      <c r="G4" s="50" t="s">
        <v>29</v>
      </c>
      <c r="H4" s="50" t="s">
        <v>30</v>
      </c>
      <c r="I4" s="50" t="s">
        <v>31</v>
      </c>
      <c r="J4" s="49" t="s">
        <v>53</v>
      </c>
      <c r="K4" s="49" t="s">
        <v>54</v>
      </c>
      <c r="L4" s="49" t="s">
        <v>55</v>
      </c>
      <c r="M4" s="50" t="s">
        <v>56</v>
      </c>
      <c r="N4" s="50" t="s">
        <v>57</v>
      </c>
      <c r="O4" s="51">
        <v>45795</v>
      </c>
      <c r="P4" s="51">
        <v>45795</v>
      </c>
      <c r="Q4" s="51">
        <v>45795</v>
      </c>
      <c r="R4" s="50">
        <v>134</v>
      </c>
      <c r="S4" s="50">
        <v>0</v>
      </c>
      <c r="T4" s="50" t="s">
        <v>58</v>
      </c>
      <c r="U4" s="50" t="s">
        <v>59</v>
      </c>
      <c r="V4" s="50"/>
      <c r="W4" s="50" t="s">
        <v>60</v>
      </c>
      <c r="X4" s="50" t="s">
        <v>57</v>
      </c>
      <c r="Y4" s="49" t="s">
        <v>61</v>
      </c>
    </row>
    <row r="5" spans="1:25">
      <c r="A5" s="121" t="str">
        <f t="shared" si="1"/>
        <v/>
      </c>
      <c r="B5" s="49" t="s">
        <v>62</v>
      </c>
      <c r="C5" s="50" t="s">
        <v>63</v>
      </c>
      <c r="D5" s="50"/>
      <c r="E5" s="37" t="s">
        <v>27</v>
      </c>
      <c r="F5" s="49" t="s">
        <v>64</v>
      </c>
      <c r="G5" s="50" t="s">
        <v>65</v>
      </c>
      <c r="H5" s="50" t="s">
        <v>30</v>
      </c>
      <c r="I5" s="50" t="s">
        <v>31</v>
      </c>
      <c r="J5" s="49" t="s">
        <v>53</v>
      </c>
      <c r="K5" s="49" t="s">
        <v>66</v>
      </c>
      <c r="L5" s="49" t="s">
        <v>67</v>
      </c>
      <c r="M5" s="50" t="s">
        <v>68</v>
      </c>
      <c r="N5" s="50" t="s">
        <v>69</v>
      </c>
      <c r="O5" s="51">
        <v>45697</v>
      </c>
      <c r="P5" s="51">
        <v>45697</v>
      </c>
      <c r="Q5" s="51">
        <v>45697</v>
      </c>
      <c r="R5" s="50">
        <v>232</v>
      </c>
      <c r="S5" s="50">
        <v>0</v>
      </c>
      <c r="T5" s="50" t="s">
        <v>37</v>
      </c>
      <c r="U5" s="50" t="s">
        <v>70</v>
      </c>
      <c r="V5" s="50"/>
      <c r="W5" s="50" t="s">
        <v>71</v>
      </c>
      <c r="X5" s="50" t="s">
        <v>72</v>
      </c>
      <c r="Y5" s="49" t="s">
        <v>73</v>
      </c>
    </row>
    <row r="6" spans="1:25">
      <c r="A6" s="121" t="str">
        <f t="shared" si="1"/>
        <v>aacuna</v>
      </c>
      <c r="B6" s="49" t="s">
        <v>74</v>
      </c>
      <c r="C6" s="50" t="s">
        <v>75</v>
      </c>
      <c r="D6" s="50" t="s">
        <v>76</v>
      </c>
      <c r="E6" s="37" t="s">
        <v>43</v>
      </c>
      <c r="F6" s="49" t="s">
        <v>77</v>
      </c>
      <c r="G6" s="50" t="s">
        <v>78</v>
      </c>
      <c r="H6" s="50" t="s">
        <v>30</v>
      </c>
      <c r="I6" s="50" t="s">
        <v>31</v>
      </c>
      <c r="J6" s="49" t="s">
        <v>32</v>
      </c>
      <c r="K6" s="49" t="s">
        <v>79</v>
      </c>
      <c r="L6" s="49" t="s">
        <v>80</v>
      </c>
      <c r="M6" s="50" t="s">
        <v>81</v>
      </c>
      <c r="N6" s="50" t="s">
        <v>36</v>
      </c>
      <c r="O6" s="51">
        <v>38783</v>
      </c>
      <c r="P6" s="51">
        <v>45123</v>
      </c>
      <c r="Q6" s="51">
        <v>45123</v>
      </c>
      <c r="R6" s="50">
        <v>806</v>
      </c>
      <c r="S6" s="50">
        <v>2</v>
      </c>
      <c r="T6" s="50" t="s">
        <v>82</v>
      </c>
      <c r="U6" s="50" t="s">
        <v>83</v>
      </c>
      <c r="V6" s="50" t="s">
        <v>84</v>
      </c>
      <c r="W6" s="50" t="s">
        <v>85</v>
      </c>
      <c r="X6" s="50" t="s">
        <v>36</v>
      </c>
      <c r="Y6" s="49" t="s">
        <v>86</v>
      </c>
    </row>
    <row r="7" spans="1:25">
      <c r="A7" s="121" t="str">
        <f t="shared" si="1"/>
        <v>aadamow</v>
      </c>
      <c r="B7" s="49" t="s">
        <v>87</v>
      </c>
      <c r="C7" s="50" t="s">
        <v>88</v>
      </c>
      <c r="D7" s="50" t="s">
        <v>89</v>
      </c>
      <c r="E7" s="37" t="s">
        <v>43</v>
      </c>
      <c r="F7" s="49" t="s">
        <v>90</v>
      </c>
      <c r="G7" s="50" t="s">
        <v>91</v>
      </c>
      <c r="H7" s="50" t="s">
        <v>30</v>
      </c>
      <c r="I7" s="50" t="s">
        <v>31</v>
      </c>
      <c r="J7" s="49" t="s">
        <v>32</v>
      </c>
      <c r="K7" s="49" t="s">
        <v>92</v>
      </c>
      <c r="L7" s="49" t="s">
        <v>93</v>
      </c>
      <c r="M7" s="50" t="s">
        <v>94</v>
      </c>
      <c r="N7" s="50" t="s">
        <v>95</v>
      </c>
      <c r="O7" s="51">
        <v>45858</v>
      </c>
      <c r="P7" s="51">
        <v>45858</v>
      </c>
      <c r="Q7" s="51">
        <v>45858</v>
      </c>
      <c r="R7" s="50">
        <v>71</v>
      </c>
      <c r="S7" s="50">
        <v>0</v>
      </c>
      <c r="T7" s="50" t="s">
        <v>96</v>
      </c>
      <c r="U7" s="50" t="s">
        <v>97</v>
      </c>
      <c r="V7" s="50"/>
      <c r="W7" s="50" t="s">
        <v>98</v>
      </c>
      <c r="X7" s="50" t="s">
        <v>95</v>
      </c>
      <c r="Y7" s="49" t="s">
        <v>99</v>
      </c>
    </row>
    <row r="8" spans="1:25">
      <c r="A8" s="121" t="str">
        <f t="shared" si="1"/>
        <v>aaguil0</v>
      </c>
      <c r="B8" s="49" t="s">
        <v>100</v>
      </c>
      <c r="C8" s="50" t="s">
        <v>101</v>
      </c>
      <c r="D8" s="50" t="s">
        <v>102</v>
      </c>
      <c r="E8" s="37" t="s">
        <v>43</v>
      </c>
      <c r="F8" s="49" t="s">
        <v>103</v>
      </c>
      <c r="G8" s="50" t="s">
        <v>104</v>
      </c>
      <c r="H8" s="50" t="s">
        <v>105</v>
      </c>
      <c r="I8" s="50" t="s">
        <v>31</v>
      </c>
      <c r="J8" s="49" t="s">
        <v>32</v>
      </c>
      <c r="K8" s="49" t="s">
        <v>79</v>
      </c>
      <c r="L8" s="49" t="s">
        <v>80</v>
      </c>
      <c r="M8" s="50" t="s">
        <v>81</v>
      </c>
      <c r="N8" s="50" t="s">
        <v>36</v>
      </c>
      <c r="O8" s="51">
        <v>44770</v>
      </c>
      <c r="P8" s="51">
        <v>44770</v>
      </c>
      <c r="Q8" s="51">
        <v>44770</v>
      </c>
      <c r="R8" s="50">
        <v>1159</v>
      </c>
      <c r="S8" s="50">
        <v>3</v>
      </c>
      <c r="T8" s="50" t="s">
        <v>106</v>
      </c>
      <c r="U8" s="50" t="s">
        <v>107</v>
      </c>
      <c r="V8" s="50" t="s">
        <v>108</v>
      </c>
      <c r="W8" s="50" t="s">
        <v>109</v>
      </c>
      <c r="X8" s="50" t="s">
        <v>36</v>
      </c>
      <c r="Y8" s="49" t="s">
        <v>110</v>
      </c>
    </row>
    <row r="9" spans="1:25">
      <c r="A9" s="121" t="str">
        <f t="shared" si="1"/>
        <v>aalbarr</v>
      </c>
      <c r="B9" s="49" t="s">
        <v>111</v>
      </c>
      <c r="C9" s="50" t="s">
        <v>112</v>
      </c>
      <c r="D9" s="50" t="s">
        <v>113</v>
      </c>
      <c r="E9" s="37" t="s">
        <v>27</v>
      </c>
      <c r="F9" s="49" t="s">
        <v>114</v>
      </c>
      <c r="G9" s="50" t="s">
        <v>115</v>
      </c>
      <c r="H9" s="50" t="s">
        <v>105</v>
      </c>
      <c r="I9" s="50" t="s">
        <v>31</v>
      </c>
      <c r="J9" s="49" t="s">
        <v>32</v>
      </c>
      <c r="K9" s="49" t="s">
        <v>92</v>
      </c>
      <c r="L9" s="49" t="s">
        <v>116</v>
      </c>
      <c r="M9" s="50" t="s">
        <v>117</v>
      </c>
      <c r="N9" s="50" t="s">
        <v>118</v>
      </c>
      <c r="O9" s="51">
        <v>45032</v>
      </c>
      <c r="P9" s="51">
        <v>45032</v>
      </c>
      <c r="Q9" s="51">
        <v>45032</v>
      </c>
      <c r="R9" s="50">
        <v>897</v>
      </c>
      <c r="S9" s="50">
        <v>2</v>
      </c>
      <c r="T9" s="50" t="s">
        <v>82</v>
      </c>
      <c r="U9" s="50" t="s">
        <v>119</v>
      </c>
      <c r="V9" s="50"/>
      <c r="W9" s="50" t="s">
        <v>120</v>
      </c>
      <c r="X9" s="50" t="s">
        <v>118</v>
      </c>
      <c r="Y9" s="49" t="s">
        <v>121</v>
      </c>
    </row>
    <row r="10" spans="1:25">
      <c r="A10" s="121" t="str">
        <f t="shared" si="1"/>
        <v>aalexa5</v>
      </c>
      <c r="B10" s="49" t="s">
        <v>122</v>
      </c>
      <c r="C10" s="50" t="s">
        <v>123</v>
      </c>
      <c r="D10" s="50" t="s">
        <v>124</v>
      </c>
      <c r="E10" s="37" t="s">
        <v>43</v>
      </c>
      <c r="F10" s="49" t="s">
        <v>28</v>
      </c>
      <c r="G10" s="50" t="s">
        <v>29</v>
      </c>
      <c r="H10" s="50" t="s">
        <v>30</v>
      </c>
      <c r="I10" s="50" t="s">
        <v>31</v>
      </c>
      <c r="J10" s="49" t="s">
        <v>32</v>
      </c>
      <c r="K10" s="49" t="s">
        <v>125</v>
      </c>
      <c r="L10" s="49" t="s">
        <v>126</v>
      </c>
      <c r="M10" s="50" t="s">
        <v>85</v>
      </c>
      <c r="N10" s="50" t="s">
        <v>36</v>
      </c>
      <c r="O10" s="51">
        <v>41736</v>
      </c>
      <c r="P10" s="51">
        <v>41736</v>
      </c>
      <c r="Q10" s="51">
        <v>41736</v>
      </c>
      <c r="R10" s="50">
        <v>4193</v>
      </c>
      <c r="S10" s="50">
        <v>11</v>
      </c>
      <c r="T10" s="50" t="s">
        <v>127</v>
      </c>
      <c r="U10" s="50" t="s">
        <v>128</v>
      </c>
      <c r="V10" s="50"/>
      <c r="W10" s="50" t="s">
        <v>129</v>
      </c>
      <c r="X10" s="50" t="s">
        <v>36</v>
      </c>
      <c r="Y10" s="49" t="s">
        <v>130</v>
      </c>
    </row>
    <row r="11" spans="1:25">
      <c r="A11" s="121" t="str">
        <f t="shared" si="1"/>
        <v>aalnajj</v>
      </c>
      <c r="B11" s="49" t="s">
        <v>131</v>
      </c>
      <c r="C11" s="50" t="s">
        <v>132</v>
      </c>
      <c r="D11" s="50" t="s">
        <v>133</v>
      </c>
      <c r="E11" s="37" t="s">
        <v>134</v>
      </c>
      <c r="F11" s="49" t="s">
        <v>28</v>
      </c>
      <c r="G11" s="50" t="s">
        <v>29</v>
      </c>
      <c r="H11" s="50" t="s">
        <v>30</v>
      </c>
      <c r="I11" s="50" t="s">
        <v>31</v>
      </c>
      <c r="J11" s="49" t="s">
        <v>53</v>
      </c>
      <c r="K11" s="49" t="s">
        <v>54</v>
      </c>
      <c r="L11" s="49" t="s">
        <v>135</v>
      </c>
      <c r="M11" s="50" t="s">
        <v>136</v>
      </c>
      <c r="N11" s="50" t="s">
        <v>57</v>
      </c>
      <c r="O11" s="51">
        <v>45221</v>
      </c>
      <c r="P11" s="51">
        <v>45221</v>
      </c>
      <c r="Q11" s="51">
        <v>45221</v>
      </c>
      <c r="R11" s="50">
        <v>708</v>
      </c>
      <c r="S11" s="50">
        <v>1</v>
      </c>
      <c r="T11" s="50" t="s">
        <v>82</v>
      </c>
      <c r="U11" s="50" t="s">
        <v>137</v>
      </c>
      <c r="V11" s="50" t="s">
        <v>138</v>
      </c>
      <c r="W11" s="50" t="s">
        <v>139</v>
      </c>
      <c r="X11" s="50" t="s">
        <v>57</v>
      </c>
      <c r="Y11" s="49" t="s">
        <v>140</v>
      </c>
    </row>
    <row r="12" spans="1:25">
      <c r="A12" s="121" t="str">
        <f t="shared" si="1"/>
        <v>AALVARA</v>
      </c>
      <c r="B12" s="49" t="s">
        <v>141</v>
      </c>
      <c r="C12" s="50" t="s">
        <v>142</v>
      </c>
      <c r="D12" s="50" t="s">
        <v>143</v>
      </c>
      <c r="E12" s="37" t="s">
        <v>43</v>
      </c>
      <c r="F12" s="49" t="s">
        <v>28</v>
      </c>
      <c r="G12" s="50" t="s">
        <v>29</v>
      </c>
      <c r="H12" s="50" t="s">
        <v>30</v>
      </c>
      <c r="I12" s="50" t="s">
        <v>31</v>
      </c>
      <c r="J12" s="49" t="s">
        <v>32</v>
      </c>
      <c r="K12" s="49" t="s">
        <v>144</v>
      </c>
      <c r="L12" s="49" t="s">
        <v>145</v>
      </c>
      <c r="M12" s="50" t="s">
        <v>146</v>
      </c>
      <c r="N12" s="50" t="s">
        <v>147</v>
      </c>
      <c r="O12" s="51">
        <v>32656</v>
      </c>
      <c r="P12" s="51">
        <v>32656</v>
      </c>
      <c r="Q12" s="51">
        <v>32656</v>
      </c>
      <c r="R12" s="50">
        <v>13273</v>
      </c>
      <c r="S12" s="50">
        <v>36</v>
      </c>
      <c r="T12" s="50" t="s">
        <v>148</v>
      </c>
      <c r="U12" s="130" t="s">
        <v>149</v>
      </c>
      <c r="V12" s="131"/>
      <c r="W12" s="131" t="s">
        <v>150</v>
      </c>
      <c r="X12" s="131" t="s">
        <v>147</v>
      </c>
      <c r="Y12" s="130" t="s">
        <v>151</v>
      </c>
    </row>
    <row r="13" spans="1:25">
      <c r="A13" s="121" t="str">
        <f t="shared" si="1"/>
        <v>aanacle</v>
      </c>
      <c r="B13" s="49" t="s">
        <v>152</v>
      </c>
      <c r="C13" s="50" t="s">
        <v>153</v>
      </c>
      <c r="D13" s="50" t="s">
        <v>154</v>
      </c>
      <c r="E13" s="37" t="s">
        <v>27</v>
      </c>
      <c r="F13" s="49" t="s">
        <v>44</v>
      </c>
      <c r="G13" s="50" t="s">
        <v>45</v>
      </c>
      <c r="H13" s="50" t="s">
        <v>30</v>
      </c>
      <c r="I13" s="50" t="s">
        <v>31</v>
      </c>
      <c r="J13" s="49" t="s">
        <v>53</v>
      </c>
      <c r="K13" s="49" t="s">
        <v>54</v>
      </c>
      <c r="L13" s="49" t="s">
        <v>135</v>
      </c>
      <c r="M13" s="50" t="s">
        <v>136</v>
      </c>
      <c r="N13" s="50" t="s">
        <v>57</v>
      </c>
      <c r="O13" s="51">
        <v>45144</v>
      </c>
      <c r="P13" s="51">
        <v>45144</v>
      </c>
      <c r="Q13" s="51">
        <v>45144</v>
      </c>
      <c r="R13" s="50">
        <v>785</v>
      </c>
      <c r="S13" s="50">
        <v>2</v>
      </c>
      <c r="T13" s="50" t="s">
        <v>82</v>
      </c>
      <c r="U13" s="50" t="s">
        <v>155</v>
      </c>
      <c r="V13" s="50" t="s">
        <v>156</v>
      </c>
      <c r="W13" s="50" t="s">
        <v>157</v>
      </c>
      <c r="X13" s="50" t="s">
        <v>57</v>
      </c>
      <c r="Y13" s="49" t="s">
        <v>158</v>
      </c>
    </row>
    <row r="14" spans="1:25">
      <c r="A14" s="121" t="str">
        <f t="shared" si="1"/>
        <v>aander2</v>
      </c>
      <c r="B14" s="49" t="s">
        <v>159</v>
      </c>
      <c r="C14" s="50" t="s">
        <v>160</v>
      </c>
      <c r="D14" s="50" t="s">
        <v>161</v>
      </c>
      <c r="E14" s="37" t="s">
        <v>43</v>
      </c>
      <c r="F14" s="49" t="s">
        <v>162</v>
      </c>
      <c r="G14" s="50" t="s">
        <v>163</v>
      </c>
      <c r="H14" s="50" t="s">
        <v>105</v>
      </c>
      <c r="I14" s="50" t="s">
        <v>31</v>
      </c>
      <c r="J14" s="49" t="s">
        <v>53</v>
      </c>
      <c r="K14" s="49" t="s">
        <v>164</v>
      </c>
      <c r="L14" s="49" t="s">
        <v>165</v>
      </c>
      <c r="M14" s="50" t="s">
        <v>166</v>
      </c>
      <c r="N14" s="50" t="s">
        <v>167</v>
      </c>
      <c r="O14" s="51">
        <v>45676</v>
      </c>
      <c r="P14" s="51">
        <v>45676</v>
      </c>
      <c r="Q14" s="51">
        <v>45676</v>
      </c>
      <c r="R14" s="50">
        <v>253</v>
      </c>
      <c r="S14" s="50">
        <v>0</v>
      </c>
      <c r="T14" s="50" t="s">
        <v>37</v>
      </c>
      <c r="U14" s="50" t="s">
        <v>168</v>
      </c>
      <c r="V14" s="50"/>
      <c r="W14" s="50" t="s">
        <v>169</v>
      </c>
      <c r="X14" s="50" t="s">
        <v>170</v>
      </c>
      <c r="Y14" s="49" t="s">
        <v>171</v>
      </c>
    </row>
    <row r="15" spans="1:25">
      <c r="A15" s="121" t="str">
        <f t="shared" si="1"/>
        <v>aaprim</v>
      </c>
      <c r="B15" s="49" t="s">
        <v>172</v>
      </c>
      <c r="C15" s="50" t="s">
        <v>173</v>
      </c>
      <c r="D15" s="50" t="s">
        <v>174</v>
      </c>
      <c r="E15" s="37" t="s">
        <v>43</v>
      </c>
      <c r="F15" s="49" t="s">
        <v>103</v>
      </c>
      <c r="G15" s="50" t="s">
        <v>104</v>
      </c>
      <c r="H15" s="50" t="s">
        <v>105</v>
      </c>
      <c r="I15" s="50" t="s">
        <v>31</v>
      </c>
      <c r="J15" s="49" t="s">
        <v>32</v>
      </c>
      <c r="K15" s="49" t="s">
        <v>92</v>
      </c>
      <c r="L15" s="49" t="s">
        <v>116</v>
      </c>
      <c r="M15" s="50" t="s">
        <v>117</v>
      </c>
      <c r="N15" s="50" t="s">
        <v>118</v>
      </c>
      <c r="O15" s="51">
        <v>45914</v>
      </c>
      <c r="P15" s="51">
        <v>45914</v>
      </c>
      <c r="Q15" s="51">
        <v>45914</v>
      </c>
      <c r="R15" s="50">
        <v>15</v>
      </c>
      <c r="S15" s="50">
        <v>0</v>
      </c>
      <c r="T15" s="50" t="s">
        <v>47</v>
      </c>
      <c r="U15" s="50" t="s">
        <v>175</v>
      </c>
      <c r="V15" s="50" t="s">
        <v>176</v>
      </c>
      <c r="W15" s="50" t="s">
        <v>177</v>
      </c>
      <c r="X15" s="50" t="s">
        <v>118</v>
      </c>
      <c r="Y15" s="49" t="s">
        <v>178</v>
      </c>
    </row>
    <row r="16" spans="1:25">
      <c r="A16" s="121" t="str">
        <f t="shared" si="1"/>
        <v>AARELLA</v>
      </c>
      <c r="B16" s="49" t="s">
        <v>179</v>
      </c>
      <c r="C16" s="50" t="s">
        <v>180</v>
      </c>
      <c r="D16" s="50" t="s">
        <v>181</v>
      </c>
      <c r="E16" s="37" t="s">
        <v>43</v>
      </c>
      <c r="F16" s="49" t="s">
        <v>182</v>
      </c>
      <c r="G16" s="50" t="s">
        <v>183</v>
      </c>
      <c r="H16" s="50" t="s">
        <v>30</v>
      </c>
      <c r="I16" s="50" t="s">
        <v>31</v>
      </c>
      <c r="J16" s="49" t="s">
        <v>32</v>
      </c>
      <c r="K16" s="49" t="s">
        <v>33</v>
      </c>
      <c r="L16" s="49" t="s">
        <v>34</v>
      </c>
      <c r="M16" s="50" t="s">
        <v>35</v>
      </c>
      <c r="N16" s="50" t="s">
        <v>36</v>
      </c>
      <c r="O16" s="51">
        <v>40018</v>
      </c>
      <c r="P16" s="51">
        <v>40018</v>
      </c>
      <c r="Q16" s="51">
        <v>40018</v>
      </c>
      <c r="R16" s="50">
        <v>5911</v>
      </c>
      <c r="S16" s="50">
        <v>16</v>
      </c>
      <c r="T16" s="50" t="s">
        <v>148</v>
      </c>
      <c r="U16" s="50" t="s">
        <v>184</v>
      </c>
      <c r="V16" s="50"/>
      <c r="W16" s="50" t="s">
        <v>185</v>
      </c>
      <c r="X16" s="50" t="s">
        <v>36</v>
      </c>
      <c r="Y16" s="49" t="s">
        <v>186</v>
      </c>
    </row>
    <row r="17" spans="1:25">
      <c r="A17" s="121" t="str">
        <f t="shared" si="1"/>
        <v>aarnold</v>
      </c>
      <c r="B17" s="49" t="s">
        <v>187</v>
      </c>
      <c r="C17" s="50" t="s">
        <v>188</v>
      </c>
      <c r="D17" s="49" t="s">
        <v>189</v>
      </c>
      <c r="E17" s="37" t="s">
        <v>43</v>
      </c>
      <c r="F17" s="50"/>
      <c r="G17" s="50"/>
      <c r="H17" s="50"/>
      <c r="I17" s="50"/>
      <c r="J17" s="50"/>
      <c r="K17" s="50"/>
      <c r="L17" s="50"/>
      <c r="M17" s="50"/>
      <c r="N17" s="50"/>
      <c r="O17" s="51">
        <v>45935</v>
      </c>
      <c r="P17" s="50"/>
      <c r="Q17" s="51">
        <v>45935</v>
      </c>
      <c r="R17" s="50"/>
      <c r="S17" s="50"/>
      <c r="T17" s="50"/>
      <c r="U17" s="49" t="s">
        <v>190</v>
      </c>
      <c r="V17" s="50"/>
      <c r="W17" s="50" t="s">
        <v>191</v>
      </c>
      <c r="X17" s="50" t="s">
        <v>192</v>
      </c>
      <c r="Y17" s="49" t="s">
        <v>193</v>
      </c>
    </row>
    <row r="18" spans="1:25">
      <c r="A18" s="121" t="str">
        <f t="shared" si="1"/>
        <v>aasghar</v>
      </c>
      <c r="B18" s="49" t="s">
        <v>194</v>
      </c>
      <c r="C18" s="50" t="s">
        <v>195</v>
      </c>
      <c r="D18" s="50" t="s">
        <v>196</v>
      </c>
      <c r="E18" s="37" t="s">
        <v>43</v>
      </c>
      <c r="F18" s="49" t="s">
        <v>90</v>
      </c>
      <c r="G18" s="50" t="s">
        <v>91</v>
      </c>
      <c r="H18" s="50" t="s">
        <v>30</v>
      </c>
      <c r="I18" s="50" t="s">
        <v>31</v>
      </c>
      <c r="J18" s="49" t="s">
        <v>53</v>
      </c>
      <c r="K18" s="49" t="s">
        <v>197</v>
      </c>
      <c r="L18" s="49" t="s">
        <v>198</v>
      </c>
      <c r="M18" s="50" t="s">
        <v>199</v>
      </c>
      <c r="N18" s="50" t="s">
        <v>200</v>
      </c>
      <c r="O18" s="51">
        <v>45165</v>
      </c>
      <c r="P18" s="51">
        <v>45165</v>
      </c>
      <c r="Q18" s="51">
        <v>45165</v>
      </c>
      <c r="R18" s="50">
        <v>764</v>
      </c>
      <c r="S18" s="50">
        <v>2</v>
      </c>
      <c r="T18" s="50" t="s">
        <v>82</v>
      </c>
      <c r="U18" s="50" t="s">
        <v>201</v>
      </c>
      <c r="V18" s="50" t="s">
        <v>202</v>
      </c>
      <c r="W18" s="50" t="s">
        <v>203</v>
      </c>
      <c r="X18" s="50" t="s">
        <v>167</v>
      </c>
      <c r="Y18" s="49" t="s">
        <v>204</v>
      </c>
    </row>
    <row r="19" spans="1:25">
      <c r="A19" s="121" t="str">
        <f t="shared" si="1"/>
        <v>aash0</v>
      </c>
      <c r="B19" s="49" t="s">
        <v>205</v>
      </c>
      <c r="C19" s="50" t="s">
        <v>206</v>
      </c>
      <c r="D19" s="50" t="s">
        <v>207</v>
      </c>
      <c r="E19" s="37" t="s">
        <v>27</v>
      </c>
      <c r="F19" s="49" t="s">
        <v>90</v>
      </c>
      <c r="G19" s="50" t="s">
        <v>91</v>
      </c>
      <c r="H19" s="50" t="s">
        <v>30</v>
      </c>
      <c r="I19" s="50" t="s">
        <v>31</v>
      </c>
      <c r="J19" s="49" t="s">
        <v>32</v>
      </c>
      <c r="K19" s="49" t="s">
        <v>208</v>
      </c>
      <c r="L19" s="49" t="s">
        <v>209</v>
      </c>
      <c r="M19" s="50" t="s">
        <v>210</v>
      </c>
      <c r="N19" s="50" t="s">
        <v>211</v>
      </c>
      <c r="O19" s="51">
        <v>45130</v>
      </c>
      <c r="P19" s="51">
        <v>45130</v>
      </c>
      <c r="Q19" s="51">
        <v>45130</v>
      </c>
      <c r="R19" s="50">
        <v>799</v>
      </c>
      <c r="S19" s="50">
        <v>2</v>
      </c>
      <c r="T19" s="50" t="s">
        <v>82</v>
      </c>
      <c r="U19" s="50" t="s">
        <v>212</v>
      </c>
      <c r="V19" s="50"/>
      <c r="W19" s="50" t="s">
        <v>213</v>
      </c>
      <c r="X19" s="50" t="s">
        <v>211</v>
      </c>
      <c r="Y19" s="49" t="s">
        <v>214</v>
      </c>
    </row>
    <row r="20" spans="1:25">
      <c r="A20" s="121" t="str">
        <f t="shared" si="1"/>
        <v>AATRISC</v>
      </c>
      <c r="B20" s="49" t="s">
        <v>215</v>
      </c>
      <c r="C20" s="50" t="s">
        <v>216</v>
      </c>
      <c r="D20" s="50" t="s">
        <v>217</v>
      </c>
      <c r="E20" s="37" t="s">
        <v>43</v>
      </c>
      <c r="F20" s="49" t="s">
        <v>28</v>
      </c>
      <c r="G20" s="50" t="s">
        <v>29</v>
      </c>
      <c r="H20" s="50" t="s">
        <v>30</v>
      </c>
      <c r="I20" s="50" t="s">
        <v>31</v>
      </c>
      <c r="J20" s="49" t="s">
        <v>32</v>
      </c>
      <c r="K20" s="49" t="s">
        <v>218</v>
      </c>
      <c r="L20" s="49" t="s">
        <v>219</v>
      </c>
      <c r="M20" s="50" t="s">
        <v>220</v>
      </c>
      <c r="N20" s="50" t="s">
        <v>36</v>
      </c>
      <c r="O20" s="51">
        <v>36836</v>
      </c>
      <c r="P20" s="51">
        <v>36836</v>
      </c>
      <c r="Q20" s="51">
        <v>36836</v>
      </c>
      <c r="R20" s="50">
        <v>9093</v>
      </c>
      <c r="S20" s="50">
        <v>24</v>
      </c>
      <c r="T20" s="50" t="s">
        <v>148</v>
      </c>
      <c r="U20" s="50" t="s">
        <v>221</v>
      </c>
      <c r="V20" s="50"/>
      <c r="W20" s="50" t="s">
        <v>222</v>
      </c>
      <c r="X20" s="50" t="s">
        <v>36</v>
      </c>
      <c r="Y20" s="49" t="s">
        <v>223</v>
      </c>
    </row>
    <row r="21" spans="1:25">
      <c r="A21" s="121" t="str">
        <f t="shared" si="1"/>
        <v>aatta</v>
      </c>
      <c r="B21" s="49" t="s">
        <v>224</v>
      </c>
      <c r="C21" s="50" t="s">
        <v>225</v>
      </c>
      <c r="D21" s="50" t="s">
        <v>226</v>
      </c>
      <c r="E21" s="37" t="s">
        <v>43</v>
      </c>
      <c r="F21" s="49" t="s">
        <v>28</v>
      </c>
      <c r="G21" s="50" t="s">
        <v>29</v>
      </c>
      <c r="H21" s="50" t="s">
        <v>30</v>
      </c>
      <c r="I21" s="50" t="s">
        <v>31</v>
      </c>
      <c r="J21" s="49" t="s">
        <v>53</v>
      </c>
      <c r="K21" s="49" t="s">
        <v>197</v>
      </c>
      <c r="L21" s="49" t="s">
        <v>198</v>
      </c>
      <c r="M21" s="50" t="s">
        <v>199</v>
      </c>
      <c r="N21" s="50" t="s">
        <v>200</v>
      </c>
      <c r="O21" s="51">
        <v>44111</v>
      </c>
      <c r="P21" s="51">
        <v>44111</v>
      </c>
      <c r="Q21" s="51">
        <v>44111</v>
      </c>
      <c r="R21" s="50">
        <v>1818</v>
      </c>
      <c r="S21" s="50">
        <v>4</v>
      </c>
      <c r="T21" s="50" t="s">
        <v>106</v>
      </c>
      <c r="U21" s="50" t="s">
        <v>227</v>
      </c>
      <c r="V21" s="50" t="s">
        <v>228</v>
      </c>
      <c r="W21" s="50" t="s">
        <v>229</v>
      </c>
      <c r="X21" s="50" t="s">
        <v>167</v>
      </c>
      <c r="Y21" s="49" t="s">
        <v>230</v>
      </c>
    </row>
    <row r="22" spans="1:25">
      <c r="A22" s="121" t="str">
        <f t="shared" si="1"/>
        <v>aayubi</v>
      </c>
      <c r="B22" s="49" t="s">
        <v>231</v>
      </c>
      <c r="C22" s="50" t="s">
        <v>232</v>
      </c>
      <c r="D22" s="50" t="s">
        <v>233</v>
      </c>
      <c r="E22" s="37" t="s">
        <v>134</v>
      </c>
      <c r="F22" s="49" t="s">
        <v>114</v>
      </c>
      <c r="G22" s="50" t="s">
        <v>115</v>
      </c>
      <c r="H22" s="50" t="s">
        <v>105</v>
      </c>
      <c r="I22" s="50" t="s">
        <v>31</v>
      </c>
      <c r="J22" s="49" t="s">
        <v>32</v>
      </c>
      <c r="K22" s="49" t="s">
        <v>125</v>
      </c>
      <c r="L22" s="49" t="s">
        <v>234</v>
      </c>
      <c r="M22" s="50" t="s">
        <v>235</v>
      </c>
      <c r="N22" s="50" t="s">
        <v>236</v>
      </c>
      <c r="O22" s="51">
        <v>43409</v>
      </c>
      <c r="P22" s="51">
        <v>43409</v>
      </c>
      <c r="Q22" s="51">
        <v>43409</v>
      </c>
      <c r="R22" s="50">
        <v>2520</v>
      </c>
      <c r="S22" s="50">
        <v>6</v>
      </c>
      <c r="T22" s="50" t="s">
        <v>127</v>
      </c>
      <c r="U22" s="50" t="s">
        <v>237</v>
      </c>
      <c r="V22" s="50"/>
      <c r="W22" s="50" t="s">
        <v>238</v>
      </c>
      <c r="X22" s="50" t="s">
        <v>236</v>
      </c>
      <c r="Y22" s="49" t="s">
        <v>239</v>
      </c>
    </row>
    <row r="23" spans="1:25">
      <c r="A23" s="121" t="str">
        <f t="shared" si="1"/>
        <v>abalice</v>
      </c>
      <c r="B23" s="49" t="s">
        <v>240</v>
      </c>
      <c r="C23" s="50" t="s">
        <v>241</v>
      </c>
      <c r="D23" s="50" t="s">
        <v>242</v>
      </c>
      <c r="E23" s="37" t="s">
        <v>43</v>
      </c>
      <c r="F23" s="49" t="s">
        <v>114</v>
      </c>
      <c r="G23" s="50" t="s">
        <v>115</v>
      </c>
      <c r="H23" s="50" t="s">
        <v>105</v>
      </c>
      <c r="I23" s="50" t="s">
        <v>31</v>
      </c>
      <c r="J23" s="49" t="s">
        <v>32</v>
      </c>
      <c r="K23" s="49" t="s">
        <v>92</v>
      </c>
      <c r="L23" s="49" t="s">
        <v>116</v>
      </c>
      <c r="M23" s="50" t="s">
        <v>117</v>
      </c>
      <c r="N23" s="50" t="s">
        <v>118</v>
      </c>
      <c r="O23" s="51">
        <v>44785</v>
      </c>
      <c r="P23" s="51">
        <v>44785</v>
      </c>
      <c r="Q23" s="51">
        <v>44785</v>
      </c>
      <c r="R23" s="50">
        <v>1144</v>
      </c>
      <c r="S23" s="50">
        <v>3</v>
      </c>
      <c r="T23" s="50" t="s">
        <v>106</v>
      </c>
      <c r="U23" s="50" t="s">
        <v>243</v>
      </c>
      <c r="V23" s="50"/>
      <c r="W23" s="50" t="s">
        <v>244</v>
      </c>
      <c r="X23" s="50" t="s">
        <v>118</v>
      </c>
      <c r="Y23" s="49" t="s">
        <v>245</v>
      </c>
    </row>
    <row r="24" spans="1:25">
      <c r="A24" s="121" t="str">
        <f t="shared" si="1"/>
        <v>abautis</v>
      </c>
      <c r="B24" s="49" t="s">
        <v>246</v>
      </c>
      <c r="C24" s="50" t="s">
        <v>247</v>
      </c>
      <c r="D24" s="50" t="s">
        <v>248</v>
      </c>
      <c r="E24" s="37" t="s">
        <v>43</v>
      </c>
      <c r="F24" s="49" t="s">
        <v>28</v>
      </c>
      <c r="G24" s="50" t="s">
        <v>29</v>
      </c>
      <c r="H24" s="50" t="s">
        <v>30</v>
      </c>
      <c r="I24" s="50" t="s">
        <v>31</v>
      </c>
      <c r="J24" s="49" t="s">
        <v>32</v>
      </c>
      <c r="K24" s="49" t="s">
        <v>79</v>
      </c>
      <c r="L24" s="49" t="s">
        <v>80</v>
      </c>
      <c r="M24" s="50" t="s">
        <v>81</v>
      </c>
      <c r="N24" s="50" t="s">
        <v>36</v>
      </c>
      <c r="O24" s="51">
        <v>44609</v>
      </c>
      <c r="P24" s="51">
        <v>44609</v>
      </c>
      <c r="Q24" s="51">
        <v>44609</v>
      </c>
      <c r="R24" s="50">
        <v>1320</v>
      </c>
      <c r="S24" s="50">
        <v>3</v>
      </c>
      <c r="T24" s="50" t="s">
        <v>106</v>
      </c>
      <c r="U24" s="50" t="s">
        <v>249</v>
      </c>
      <c r="V24" s="50"/>
      <c r="W24" s="50" t="s">
        <v>250</v>
      </c>
      <c r="X24" s="50" t="s">
        <v>36</v>
      </c>
      <c r="Y24" s="49" t="s">
        <v>251</v>
      </c>
    </row>
    <row r="25" spans="1:25">
      <c r="A25" s="121" t="str">
        <f t="shared" si="1"/>
        <v>ABECKLE</v>
      </c>
      <c r="B25" s="49" t="s">
        <v>252</v>
      </c>
      <c r="C25" s="50" t="s">
        <v>253</v>
      </c>
      <c r="D25" s="50" t="s">
        <v>254</v>
      </c>
      <c r="E25" s="37" t="s">
        <v>27</v>
      </c>
      <c r="F25" s="49" t="s">
        <v>44</v>
      </c>
      <c r="G25" s="50" t="s">
        <v>45</v>
      </c>
      <c r="H25" s="50" t="s">
        <v>30</v>
      </c>
      <c r="I25" s="50" t="s">
        <v>31</v>
      </c>
      <c r="J25" s="49" t="s">
        <v>53</v>
      </c>
      <c r="K25" s="49" t="s">
        <v>255</v>
      </c>
      <c r="L25" s="49" t="s">
        <v>256</v>
      </c>
      <c r="M25" s="50" t="s">
        <v>257</v>
      </c>
      <c r="N25" s="50" t="s">
        <v>258</v>
      </c>
      <c r="O25" s="51">
        <v>39433</v>
      </c>
      <c r="P25" s="51">
        <v>39433</v>
      </c>
      <c r="Q25" s="51">
        <v>39433</v>
      </c>
      <c r="R25" s="50">
        <v>6496</v>
      </c>
      <c r="S25" s="50">
        <v>17</v>
      </c>
      <c r="T25" s="50" t="s">
        <v>148</v>
      </c>
      <c r="U25" s="50" t="s">
        <v>259</v>
      </c>
      <c r="V25" s="50"/>
      <c r="W25" s="50" t="s">
        <v>260</v>
      </c>
      <c r="X25" s="50" t="s">
        <v>170</v>
      </c>
      <c r="Y25" s="49" t="s">
        <v>261</v>
      </c>
    </row>
    <row r="26" spans="1:25">
      <c r="A26" s="121" t="str">
        <f t="shared" si="1"/>
        <v>ABEHLE</v>
      </c>
      <c r="B26" s="49" t="s">
        <v>262</v>
      </c>
      <c r="C26" s="50" t="s">
        <v>263</v>
      </c>
      <c r="D26" s="50" t="s">
        <v>264</v>
      </c>
      <c r="E26" s="37" t="s">
        <v>43</v>
      </c>
      <c r="F26" s="49" t="s">
        <v>265</v>
      </c>
      <c r="G26" s="50" t="s">
        <v>266</v>
      </c>
      <c r="H26" s="50" t="s">
        <v>105</v>
      </c>
      <c r="I26" s="50" t="s">
        <v>31</v>
      </c>
      <c r="J26" s="49" t="s">
        <v>32</v>
      </c>
      <c r="K26" s="49" t="s">
        <v>33</v>
      </c>
      <c r="L26" s="49" t="s">
        <v>46</v>
      </c>
      <c r="M26" s="50" t="s">
        <v>35</v>
      </c>
      <c r="N26" s="50" t="s">
        <v>36</v>
      </c>
      <c r="O26" s="51">
        <v>37137</v>
      </c>
      <c r="P26" s="51">
        <v>37137</v>
      </c>
      <c r="Q26" s="51">
        <v>37137</v>
      </c>
      <c r="R26" s="50">
        <v>8792</v>
      </c>
      <c r="S26" s="50">
        <v>24</v>
      </c>
      <c r="T26" s="50" t="s">
        <v>148</v>
      </c>
      <c r="U26" s="50" t="s">
        <v>267</v>
      </c>
      <c r="V26" s="50"/>
      <c r="W26" s="50" t="s">
        <v>268</v>
      </c>
      <c r="X26" s="50" t="s">
        <v>36</v>
      </c>
      <c r="Y26" s="49" t="s">
        <v>269</v>
      </c>
    </row>
    <row r="27" spans="1:25">
      <c r="A27" s="121" t="str">
        <f t="shared" si="1"/>
        <v>abejte</v>
      </c>
      <c r="B27" s="49" t="s">
        <v>270</v>
      </c>
      <c r="C27" s="50" t="s">
        <v>271</v>
      </c>
      <c r="D27" s="50" t="s">
        <v>272</v>
      </c>
      <c r="E27" s="37" t="s">
        <v>43</v>
      </c>
      <c r="F27" s="49" t="s">
        <v>44</v>
      </c>
      <c r="G27" s="50" t="s">
        <v>45</v>
      </c>
      <c r="H27" s="50" t="s">
        <v>30</v>
      </c>
      <c r="I27" s="50" t="s">
        <v>31</v>
      </c>
      <c r="J27" s="49" t="s">
        <v>53</v>
      </c>
      <c r="K27" s="49" t="s">
        <v>273</v>
      </c>
      <c r="L27" s="49" t="s">
        <v>274</v>
      </c>
      <c r="M27" s="50" t="s">
        <v>275</v>
      </c>
      <c r="N27" s="50" t="s">
        <v>276</v>
      </c>
      <c r="O27" s="51">
        <v>41396</v>
      </c>
      <c r="P27" s="51">
        <v>41396</v>
      </c>
      <c r="Q27" s="51">
        <v>41396</v>
      </c>
      <c r="R27" s="50">
        <v>4533</v>
      </c>
      <c r="S27" s="50">
        <v>12</v>
      </c>
      <c r="T27" s="50" t="s">
        <v>127</v>
      </c>
      <c r="U27" s="50" t="s">
        <v>277</v>
      </c>
      <c r="V27" s="50" t="s">
        <v>278</v>
      </c>
      <c r="W27" s="50" t="s">
        <v>279</v>
      </c>
      <c r="X27" s="50" t="s">
        <v>276</v>
      </c>
      <c r="Y27" s="49" t="s">
        <v>280</v>
      </c>
    </row>
    <row r="28" spans="1:25">
      <c r="A28" s="121" t="str">
        <f t="shared" si="1"/>
        <v>aberik</v>
      </c>
      <c r="B28" s="49" t="s">
        <v>281</v>
      </c>
      <c r="C28" s="50" t="s">
        <v>282</v>
      </c>
      <c r="D28" s="50" t="s">
        <v>283</v>
      </c>
      <c r="E28" s="37" t="s">
        <v>43</v>
      </c>
      <c r="F28" s="49" t="s">
        <v>44</v>
      </c>
      <c r="G28" s="50" t="s">
        <v>45</v>
      </c>
      <c r="H28" s="50" t="s">
        <v>30</v>
      </c>
      <c r="I28" s="50" t="s">
        <v>31</v>
      </c>
      <c r="J28" s="49" t="s">
        <v>32</v>
      </c>
      <c r="K28" s="49" t="s">
        <v>92</v>
      </c>
      <c r="L28" s="49" t="s">
        <v>116</v>
      </c>
      <c r="M28" s="50" t="s">
        <v>117</v>
      </c>
      <c r="N28" s="50" t="s">
        <v>118</v>
      </c>
      <c r="O28" s="51">
        <v>45914</v>
      </c>
      <c r="P28" s="51">
        <v>45914</v>
      </c>
      <c r="Q28" s="51">
        <v>45914</v>
      </c>
      <c r="R28" s="50">
        <v>15</v>
      </c>
      <c r="S28" s="50">
        <v>0</v>
      </c>
      <c r="T28" s="50" t="s">
        <v>47</v>
      </c>
      <c r="U28" s="50" t="s">
        <v>284</v>
      </c>
      <c r="V28" s="50"/>
      <c r="W28" s="50" t="s">
        <v>285</v>
      </c>
      <c r="X28" s="50" t="s">
        <v>118</v>
      </c>
      <c r="Y28" s="49" t="s">
        <v>286</v>
      </c>
    </row>
    <row r="29" spans="1:25">
      <c r="A29" s="121" t="str">
        <f t="shared" si="1"/>
        <v>abiblej</v>
      </c>
      <c r="B29" s="49" t="s">
        <v>287</v>
      </c>
      <c r="C29" s="50" t="s">
        <v>288</v>
      </c>
      <c r="D29" s="50" t="s">
        <v>289</v>
      </c>
      <c r="E29" s="37" t="s">
        <v>43</v>
      </c>
      <c r="F29" s="49" t="s">
        <v>90</v>
      </c>
      <c r="G29" s="50" t="s">
        <v>91</v>
      </c>
      <c r="H29" s="50" t="s">
        <v>30</v>
      </c>
      <c r="I29" s="50" t="s">
        <v>31</v>
      </c>
      <c r="J29" s="49" t="s">
        <v>32</v>
      </c>
      <c r="K29" s="49" t="s">
        <v>290</v>
      </c>
      <c r="L29" s="49" t="s">
        <v>291</v>
      </c>
      <c r="M29" s="50" t="s">
        <v>292</v>
      </c>
      <c r="N29" s="50" t="s">
        <v>293</v>
      </c>
      <c r="O29" s="51">
        <v>42038</v>
      </c>
      <c r="P29" s="51">
        <v>42038</v>
      </c>
      <c r="Q29" s="51">
        <v>42038</v>
      </c>
      <c r="R29" s="50">
        <v>3891</v>
      </c>
      <c r="S29" s="50">
        <v>10</v>
      </c>
      <c r="T29" s="50" t="s">
        <v>127</v>
      </c>
      <c r="U29" s="50" t="s">
        <v>294</v>
      </c>
      <c r="V29" s="50"/>
      <c r="W29" s="50" t="s">
        <v>295</v>
      </c>
      <c r="X29" s="50" t="s">
        <v>293</v>
      </c>
      <c r="Y29" s="49" t="s">
        <v>296</v>
      </c>
    </row>
    <row r="30" spans="1:25">
      <c r="A30" s="121" t="str">
        <f t="shared" si="1"/>
        <v>ablake0</v>
      </c>
      <c r="B30" s="49" t="s">
        <v>297</v>
      </c>
      <c r="C30" s="50" t="s">
        <v>298</v>
      </c>
      <c r="D30" s="50" t="s">
        <v>299</v>
      </c>
      <c r="E30" s="37" t="s">
        <v>27</v>
      </c>
      <c r="F30" s="49" t="s">
        <v>114</v>
      </c>
      <c r="G30" s="50" t="s">
        <v>115</v>
      </c>
      <c r="H30" s="50" t="s">
        <v>105</v>
      </c>
      <c r="I30" s="50" t="s">
        <v>31</v>
      </c>
      <c r="J30" s="49" t="s">
        <v>53</v>
      </c>
      <c r="K30" s="49" t="s">
        <v>197</v>
      </c>
      <c r="L30" s="49" t="s">
        <v>198</v>
      </c>
      <c r="M30" s="50" t="s">
        <v>199</v>
      </c>
      <c r="N30" s="50" t="s">
        <v>200</v>
      </c>
      <c r="O30" s="51">
        <v>42432</v>
      </c>
      <c r="P30" s="51">
        <v>42432</v>
      </c>
      <c r="Q30" s="51">
        <v>42432</v>
      </c>
      <c r="R30" s="50">
        <v>3497</v>
      </c>
      <c r="S30" s="50">
        <v>9</v>
      </c>
      <c r="T30" s="50" t="s">
        <v>127</v>
      </c>
      <c r="U30" s="50" t="s">
        <v>300</v>
      </c>
      <c r="V30" s="50"/>
      <c r="W30" s="50" t="s">
        <v>301</v>
      </c>
      <c r="X30" s="50" t="s">
        <v>302</v>
      </c>
      <c r="Y30" s="49" t="s">
        <v>303</v>
      </c>
    </row>
    <row r="31" spans="1:25">
      <c r="A31" s="121" t="str">
        <f t="shared" si="1"/>
        <v>abland</v>
      </c>
      <c r="B31" s="49" t="s">
        <v>304</v>
      </c>
      <c r="C31" s="50" t="s">
        <v>305</v>
      </c>
      <c r="D31" s="50" t="s">
        <v>306</v>
      </c>
      <c r="E31" s="37" t="s">
        <v>43</v>
      </c>
      <c r="F31" s="49" t="s">
        <v>307</v>
      </c>
      <c r="G31" s="50" t="s">
        <v>308</v>
      </c>
      <c r="H31" s="50" t="s">
        <v>30</v>
      </c>
      <c r="I31" s="50" t="s">
        <v>31</v>
      </c>
      <c r="J31" s="49" t="s">
        <v>53</v>
      </c>
      <c r="K31" s="49" t="s">
        <v>309</v>
      </c>
      <c r="L31" s="49" t="s">
        <v>310</v>
      </c>
      <c r="M31" s="50" t="s">
        <v>311</v>
      </c>
      <c r="N31" s="50" t="s">
        <v>312</v>
      </c>
      <c r="O31" s="51">
        <v>39032</v>
      </c>
      <c r="P31" s="51">
        <v>45851</v>
      </c>
      <c r="Q31" s="51">
        <v>45851</v>
      </c>
      <c r="R31" s="50">
        <v>78</v>
      </c>
      <c r="S31" s="50">
        <v>0</v>
      </c>
      <c r="T31" s="50" t="s">
        <v>96</v>
      </c>
      <c r="U31" s="50" t="s">
        <v>313</v>
      </c>
      <c r="V31" s="50"/>
      <c r="W31" s="50" t="s">
        <v>314</v>
      </c>
      <c r="X31" s="50" t="s">
        <v>312</v>
      </c>
      <c r="Y31" s="49" t="s">
        <v>315</v>
      </c>
    </row>
    <row r="32" spans="1:25">
      <c r="A32" s="121" t="str">
        <f t="shared" si="1"/>
        <v>abrady</v>
      </c>
      <c r="B32" s="49" t="s">
        <v>316</v>
      </c>
      <c r="C32" s="50" t="s">
        <v>317</v>
      </c>
      <c r="D32" s="50" t="s">
        <v>318</v>
      </c>
      <c r="E32" s="37" t="s">
        <v>27</v>
      </c>
      <c r="F32" s="49" t="s">
        <v>319</v>
      </c>
      <c r="G32" s="50" t="s">
        <v>65</v>
      </c>
      <c r="H32" s="50" t="s">
        <v>30</v>
      </c>
      <c r="I32" s="50" t="s">
        <v>31</v>
      </c>
      <c r="J32" s="49" t="s">
        <v>53</v>
      </c>
      <c r="K32" s="49" t="s">
        <v>164</v>
      </c>
      <c r="L32" s="49" t="s">
        <v>165</v>
      </c>
      <c r="M32" s="50" t="s">
        <v>166</v>
      </c>
      <c r="N32" s="50" t="s">
        <v>167</v>
      </c>
      <c r="O32" s="51">
        <v>45235</v>
      </c>
      <c r="P32" s="51">
        <v>45235</v>
      </c>
      <c r="Q32" s="51">
        <v>45235</v>
      </c>
      <c r="R32" s="50">
        <v>694</v>
      </c>
      <c r="S32" s="50">
        <v>1</v>
      </c>
      <c r="T32" s="50" t="s">
        <v>82</v>
      </c>
      <c r="U32" s="50" t="s">
        <v>320</v>
      </c>
      <c r="V32" s="50"/>
      <c r="W32" s="50" t="s">
        <v>321</v>
      </c>
      <c r="X32" s="50" t="s">
        <v>322</v>
      </c>
      <c r="Y32" s="49" t="s">
        <v>323</v>
      </c>
    </row>
    <row r="33" spans="1:25">
      <c r="A33" s="121" t="str">
        <f t="shared" si="1"/>
        <v>ABRANTL</v>
      </c>
      <c r="B33" s="49" t="s">
        <v>324</v>
      </c>
      <c r="C33" s="50" t="s">
        <v>325</v>
      </c>
      <c r="D33" s="50" t="s">
        <v>326</v>
      </c>
      <c r="E33" s="37" t="s">
        <v>43</v>
      </c>
      <c r="F33" s="49" t="s">
        <v>327</v>
      </c>
      <c r="G33" s="50" t="s">
        <v>328</v>
      </c>
      <c r="H33" s="50" t="s">
        <v>30</v>
      </c>
      <c r="I33" s="50" t="s">
        <v>31</v>
      </c>
      <c r="J33" s="49" t="s">
        <v>53</v>
      </c>
      <c r="K33" s="49" t="s">
        <v>309</v>
      </c>
      <c r="L33" s="49" t="s">
        <v>310</v>
      </c>
      <c r="M33" s="50" t="s">
        <v>311</v>
      </c>
      <c r="N33" s="50" t="s">
        <v>312</v>
      </c>
      <c r="O33" s="51">
        <v>26742</v>
      </c>
      <c r="P33" s="51">
        <v>26742</v>
      </c>
      <c r="Q33" s="51">
        <v>26742</v>
      </c>
      <c r="R33" s="50">
        <v>19187</v>
      </c>
      <c r="S33" s="50">
        <v>52</v>
      </c>
      <c r="T33" s="50" t="s">
        <v>148</v>
      </c>
      <c r="U33" s="50" t="s">
        <v>329</v>
      </c>
      <c r="V33" s="50"/>
      <c r="W33" s="50" t="s">
        <v>330</v>
      </c>
      <c r="X33" s="50" t="s">
        <v>312</v>
      </c>
      <c r="Y33" s="49" t="s">
        <v>331</v>
      </c>
    </row>
    <row r="34" spans="1:25">
      <c r="A34" s="121" t="str">
        <f t="shared" si="1"/>
        <v>abravar</v>
      </c>
      <c r="B34" s="49" t="s">
        <v>332</v>
      </c>
      <c r="C34" s="50" t="s">
        <v>333</v>
      </c>
      <c r="D34" s="50" t="s">
        <v>334</v>
      </c>
      <c r="E34" s="37" t="s">
        <v>43</v>
      </c>
      <c r="F34" s="49" t="s">
        <v>44</v>
      </c>
      <c r="G34" s="50" t="s">
        <v>45</v>
      </c>
      <c r="H34" s="50" t="s">
        <v>30</v>
      </c>
      <c r="I34" s="50" t="s">
        <v>31</v>
      </c>
      <c r="J34" s="49" t="s">
        <v>53</v>
      </c>
      <c r="K34" s="49" t="s">
        <v>164</v>
      </c>
      <c r="L34" s="49" t="s">
        <v>165</v>
      </c>
      <c r="M34" s="50" t="s">
        <v>166</v>
      </c>
      <c r="N34" s="50" t="s">
        <v>167</v>
      </c>
      <c r="O34" s="51">
        <v>42065</v>
      </c>
      <c r="P34" s="51">
        <v>44250</v>
      </c>
      <c r="Q34" s="51">
        <v>44250</v>
      </c>
      <c r="R34" s="50">
        <v>1679</v>
      </c>
      <c r="S34" s="50">
        <v>4</v>
      </c>
      <c r="T34" s="50" t="s">
        <v>106</v>
      </c>
      <c r="U34" s="50" t="s">
        <v>335</v>
      </c>
      <c r="V34" s="50"/>
      <c r="W34" s="50" t="s">
        <v>336</v>
      </c>
      <c r="X34" s="50" t="s">
        <v>167</v>
      </c>
      <c r="Y34" s="49" t="s">
        <v>337</v>
      </c>
    </row>
    <row r="35" spans="1:25">
      <c r="A35" s="121" t="str">
        <f t="shared" si="1"/>
        <v>abrook0</v>
      </c>
      <c r="B35" s="49" t="s">
        <v>338</v>
      </c>
      <c r="C35" s="50" t="s">
        <v>339</v>
      </c>
      <c r="D35" s="50" t="s">
        <v>340</v>
      </c>
      <c r="E35" s="37" t="s">
        <v>43</v>
      </c>
      <c r="F35" s="49" t="s">
        <v>341</v>
      </c>
      <c r="G35" s="50" t="s">
        <v>45</v>
      </c>
      <c r="H35" s="50" t="s">
        <v>30</v>
      </c>
      <c r="I35" s="50" t="s">
        <v>31</v>
      </c>
      <c r="J35" s="49" t="s">
        <v>53</v>
      </c>
      <c r="K35" s="49" t="s">
        <v>66</v>
      </c>
      <c r="L35" s="49" t="s">
        <v>66</v>
      </c>
      <c r="M35" s="50" t="s">
        <v>342</v>
      </c>
      <c r="N35" s="50" t="s">
        <v>69</v>
      </c>
      <c r="O35" s="51">
        <v>45032</v>
      </c>
      <c r="P35" s="51">
        <v>45032</v>
      </c>
      <c r="Q35" s="51">
        <v>45032</v>
      </c>
      <c r="R35" s="50">
        <v>897</v>
      </c>
      <c r="S35" s="50">
        <v>2</v>
      </c>
      <c r="T35" s="50" t="s">
        <v>82</v>
      </c>
      <c r="U35" s="130" t="s">
        <v>343</v>
      </c>
      <c r="V35" s="131"/>
      <c r="W35" s="131" t="s">
        <v>344</v>
      </c>
      <c r="X35" s="131" t="s">
        <v>69</v>
      </c>
      <c r="Y35" s="130" t="s">
        <v>345</v>
      </c>
    </row>
    <row r="36" spans="1:25">
      <c r="A36" s="121" t="str">
        <f t="shared" si="1"/>
        <v>abrown0</v>
      </c>
      <c r="B36" s="49" t="s">
        <v>346</v>
      </c>
      <c r="C36" s="50" t="s">
        <v>347</v>
      </c>
      <c r="D36" s="50" t="s">
        <v>348</v>
      </c>
      <c r="E36" s="37" t="s">
        <v>43</v>
      </c>
      <c r="F36" s="49" t="s">
        <v>28</v>
      </c>
      <c r="G36" s="50" t="s">
        <v>29</v>
      </c>
      <c r="H36" s="50" t="s">
        <v>30</v>
      </c>
      <c r="I36" s="50" t="s">
        <v>31</v>
      </c>
      <c r="J36" s="49" t="s">
        <v>32</v>
      </c>
      <c r="K36" s="49" t="s">
        <v>349</v>
      </c>
      <c r="L36" s="49" t="s">
        <v>350</v>
      </c>
      <c r="M36" s="50" t="s">
        <v>351</v>
      </c>
      <c r="N36" s="50" t="s">
        <v>352</v>
      </c>
      <c r="O36" s="51">
        <v>45823</v>
      </c>
      <c r="P36" s="51">
        <v>45823</v>
      </c>
      <c r="Q36" s="51">
        <v>45823</v>
      </c>
      <c r="R36" s="50">
        <v>106</v>
      </c>
      <c r="S36" s="50">
        <v>0</v>
      </c>
      <c r="T36" s="50" t="s">
        <v>58</v>
      </c>
      <c r="U36" s="50" t="s">
        <v>353</v>
      </c>
      <c r="V36" s="50"/>
      <c r="W36" s="50" t="s">
        <v>354</v>
      </c>
      <c r="X36" s="50" t="s">
        <v>355</v>
      </c>
      <c r="Y36" s="49" t="s">
        <v>356</v>
      </c>
    </row>
    <row r="37" spans="1:25">
      <c r="A37" s="121" t="str">
        <f t="shared" si="1"/>
        <v>abroyle</v>
      </c>
      <c r="B37" s="49" t="s">
        <v>357</v>
      </c>
      <c r="C37" s="50" t="s">
        <v>358</v>
      </c>
      <c r="D37" s="50" t="s">
        <v>359</v>
      </c>
      <c r="E37" s="37" t="s">
        <v>27</v>
      </c>
      <c r="F37" s="49" t="s">
        <v>90</v>
      </c>
      <c r="G37" s="50" t="s">
        <v>91</v>
      </c>
      <c r="H37" s="50" t="s">
        <v>30</v>
      </c>
      <c r="I37" s="50" t="s">
        <v>31</v>
      </c>
      <c r="J37" s="49" t="s">
        <v>32</v>
      </c>
      <c r="K37" s="49" t="s">
        <v>349</v>
      </c>
      <c r="L37" s="49" t="s">
        <v>350</v>
      </c>
      <c r="M37" s="50" t="s">
        <v>351</v>
      </c>
      <c r="N37" s="50" t="s">
        <v>352</v>
      </c>
      <c r="O37" s="51">
        <v>45718</v>
      </c>
      <c r="P37" s="51">
        <v>45718</v>
      </c>
      <c r="Q37" s="51">
        <v>45718</v>
      </c>
      <c r="R37" s="50">
        <v>211</v>
      </c>
      <c r="S37" s="50">
        <v>0</v>
      </c>
      <c r="T37" s="50" t="s">
        <v>37</v>
      </c>
      <c r="U37" s="50" t="s">
        <v>360</v>
      </c>
      <c r="V37" s="50"/>
      <c r="W37" s="50" t="s">
        <v>361</v>
      </c>
      <c r="X37" s="50" t="s">
        <v>352</v>
      </c>
      <c r="Y37" s="49" t="s">
        <v>362</v>
      </c>
    </row>
    <row r="38" spans="1:25">
      <c r="A38" s="121" t="str">
        <f t="shared" si="1"/>
        <v>abyrd0</v>
      </c>
      <c r="B38" s="49" t="s">
        <v>363</v>
      </c>
      <c r="C38" s="50" t="s">
        <v>364</v>
      </c>
      <c r="D38" s="50" t="s">
        <v>365</v>
      </c>
      <c r="E38" s="37" t="s">
        <v>43</v>
      </c>
      <c r="F38" s="49" t="s">
        <v>162</v>
      </c>
      <c r="G38" s="50" t="s">
        <v>163</v>
      </c>
      <c r="H38" s="50" t="s">
        <v>105</v>
      </c>
      <c r="I38" s="50" t="s">
        <v>31</v>
      </c>
      <c r="J38" s="49" t="s">
        <v>53</v>
      </c>
      <c r="K38" s="49" t="s">
        <v>309</v>
      </c>
      <c r="L38" s="49" t="s">
        <v>310</v>
      </c>
      <c r="M38" s="50" t="s">
        <v>311</v>
      </c>
      <c r="N38" s="50" t="s">
        <v>312</v>
      </c>
      <c r="O38" s="51">
        <v>45914</v>
      </c>
      <c r="P38" s="51">
        <v>45914</v>
      </c>
      <c r="Q38" s="51">
        <v>45914</v>
      </c>
      <c r="R38" s="50">
        <v>15</v>
      </c>
      <c r="S38" s="50">
        <v>0</v>
      </c>
      <c r="T38" s="50" t="s">
        <v>47</v>
      </c>
      <c r="U38" s="50" t="s">
        <v>366</v>
      </c>
      <c r="V38" s="50">
        <v>1504</v>
      </c>
      <c r="W38" s="50" t="s">
        <v>330</v>
      </c>
      <c r="X38" s="50" t="s">
        <v>312</v>
      </c>
      <c r="Y38" s="49" t="s">
        <v>331</v>
      </c>
    </row>
    <row r="39" spans="1:25">
      <c r="A39" s="121" t="str">
        <f t="shared" si="1"/>
        <v>acadet</v>
      </c>
      <c r="B39" s="49" t="s">
        <v>367</v>
      </c>
      <c r="C39" s="50" t="s">
        <v>368</v>
      </c>
      <c r="D39" s="50" t="s">
        <v>369</v>
      </c>
      <c r="E39" s="37" t="s">
        <v>43</v>
      </c>
      <c r="F39" s="49" t="s">
        <v>114</v>
      </c>
      <c r="G39" s="50" t="s">
        <v>115</v>
      </c>
      <c r="H39" s="50" t="s">
        <v>105</v>
      </c>
      <c r="I39" s="50" t="s">
        <v>31</v>
      </c>
      <c r="J39" s="49" t="s">
        <v>53</v>
      </c>
      <c r="K39" s="49" t="s">
        <v>370</v>
      </c>
      <c r="L39" s="49" t="s">
        <v>371</v>
      </c>
      <c r="M39" s="50" t="s">
        <v>372</v>
      </c>
      <c r="N39" s="50" t="s">
        <v>373</v>
      </c>
      <c r="O39" s="51">
        <v>45907</v>
      </c>
      <c r="P39" s="51">
        <v>45907</v>
      </c>
      <c r="Q39" s="51">
        <v>45907</v>
      </c>
      <c r="R39" s="50">
        <v>22</v>
      </c>
      <c r="S39" s="50">
        <v>0</v>
      </c>
      <c r="T39" s="50" t="s">
        <v>47</v>
      </c>
      <c r="U39" s="50" t="s">
        <v>374</v>
      </c>
      <c r="V39" s="50"/>
      <c r="W39" s="50" t="s">
        <v>375</v>
      </c>
      <c r="X39" s="50" t="s">
        <v>373</v>
      </c>
      <c r="Y39" s="49" t="s">
        <v>376</v>
      </c>
    </row>
    <row r="40" spans="1:25">
      <c r="A40" s="121" t="str">
        <f t="shared" si="1"/>
        <v>ACANAL2</v>
      </c>
      <c r="B40" s="49" t="s">
        <v>377</v>
      </c>
      <c r="C40" s="50" t="s">
        <v>378</v>
      </c>
      <c r="D40" s="50" t="s">
        <v>379</v>
      </c>
      <c r="E40" s="37" t="s">
        <v>43</v>
      </c>
      <c r="F40" s="49" t="s">
        <v>44</v>
      </c>
      <c r="G40" s="50" t="s">
        <v>45</v>
      </c>
      <c r="H40" s="50" t="s">
        <v>30</v>
      </c>
      <c r="I40" s="50" t="s">
        <v>380</v>
      </c>
      <c r="J40" s="49" t="s">
        <v>53</v>
      </c>
      <c r="K40" s="49" t="s">
        <v>381</v>
      </c>
      <c r="L40" s="49" t="s">
        <v>381</v>
      </c>
      <c r="M40" s="50" t="s">
        <v>382</v>
      </c>
      <c r="N40" s="50" t="s">
        <v>383</v>
      </c>
      <c r="O40" s="51">
        <v>32560</v>
      </c>
      <c r="P40" s="51">
        <v>32560</v>
      </c>
      <c r="Q40" s="51">
        <v>32560</v>
      </c>
      <c r="R40" s="50">
        <v>13369</v>
      </c>
      <c r="S40" s="50">
        <v>36</v>
      </c>
      <c r="T40" s="50" t="s">
        <v>148</v>
      </c>
      <c r="U40" s="130" t="s">
        <v>384</v>
      </c>
      <c r="V40" s="131"/>
      <c r="W40" s="131" t="s">
        <v>385</v>
      </c>
      <c r="X40" s="131" t="s">
        <v>383</v>
      </c>
      <c r="Y40" s="130" t="s">
        <v>386</v>
      </c>
    </row>
    <row r="41" spans="1:25">
      <c r="A41" s="121" t="str">
        <f t="shared" si="1"/>
        <v>ACHANEY</v>
      </c>
      <c r="B41" s="49" t="s">
        <v>387</v>
      </c>
      <c r="C41" s="50" t="s">
        <v>388</v>
      </c>
      <c r="D41" s="50" t="s">
        <v>389</v>
      </c>
      <c r="E41" s="37" t="s">
        <v>43</v>
      </c>
      <c r="F41" s="49" t="s">
        <v>28</v>
      </c>
      <c r="G41" s="50" t="s">
        <v>29</v>
      </c>
      <c r="H41" s="50" t="s">
        <v>30</v>
      </c>
      <c r="I41" s="50" t="s">
        <v>31</v>
      </c>
      <c r="J41" s="49" t="s">
        <v>32</v>
      </c>
      <c r="K41" s="49" t="s">
        <v>125</v>
      </c>
      <c r="L41" s="49" t="s">
        <v>126</v>
      </c>
      <c r="M41" s="50" t="s">
        <v>85</v>
      </c>
      <c r="N41" s="50" t="s">
        <v>36</v>
      </c>
      <c r="O41" s="51">
        <v>40028</v>
      </c>
      <c r="P41" s="51">
        <v>40028</v>
      </c>
      <c r="Q41" s="51">
        <v>40028</v>
      </c>
      <c r="R41" s="50">
        <v>5901</v>
      </c>
      <c r="S41" s="50">
        <v>16</v>
      </c>
      <c r="T41" s="50" t="s">
        <v>148</v>
      </c>
      <c r="U41" s="50" t="s">
        <v>390</v>
      </c>
      <c r="V41" s="50"/>
      <c r="W41" s="50" t="s">
        <v>391</v>
      </c>
      <c r="X41" s="50" t="s">
        <v>36</v>
      </c>
      <c r="Y41" s="49" t="s">
        <v>392</v>
      </c>
    </row>
    <row r="42" spans="1:25">
      <c r="A42" s="121" t="str">
        <f t="shared" si="1"/>
        <v>achavi0</v>
      </c>
      <c r="B42" s="49" t="s">
        <v>393</v>
      </c>
      <c r="C42" s="50" t="s">
        <v>394</v>
      </c>
      <c r="D42" s="50" t="s">
        <v>395</v>
      </c>
      <c r="E42" s="37" t="s">
        <v>43</v>
      </c>
      <c r="F42" s="49" t="s">
        <v>90</v>
      </c>
      <c r="G42" s="50" t="s">
        <v>91</v>
      </c>
      <c r="H42" s="50" t="s">
        <v>30</v>
      </c>
      <c r="I42" s="50" t="s">
        <v>31</v>
      </c>
      <c r="J42" s="49" t="s">
        <v>32</v>
      </c>
      <c r="K42" s="49" t="s">
        <v>396</v>
      </c>
      <c r="L42" s="49" t="s">
        <v>397</v>
      </c>
      <c r="M42" s="50" t="s">
        <v>398</v>
      </c>
      <c r="N42" s="50" t="s">
        <v>147</v>
      </c>
      <c r="O42" s="51">
        <v>44230</v>
      </c>
      <c r="P42" s="51">
        <v>44230</v>
      </c>
      <c r="Q42" s="51">
        <v>44230</v>
      </c>
      <c r="R42" s="50">
        <v>1699</v>
      </c>
      <c r="S42" s="50">
        <v>4</v>
      </c>
      <c r="T42" s="50" t="s">
        <v>106</v>
      </c>
      <c r="U42" s="50" t="s">
        <v>399</v>
      </c>
      <c r="V42" s="50"/>
      <c r="W42" s="50" t="s">
        <v>400</v>
      </c>
      <c r="X42" s="50" t="s">
        <v>401</v>
      </c>
      <c r="Y42" s="49" t="s">
        <v>402</v>
      </c>
    </row>
    <row r="43" spans="1:25">
      <c r="A43" s="121" t="str">
        <f t="shared" si="1"/>
        <v>ACHRI10</v>
      </c>
      <c r="B43" s="49" t="s">
        <v>403</v>
      </c>
      <c r="C43" s="50" t="s">
        <v>404</v>
      </c>
      <c r="D43" s="50" t="s">
        <v>405</v>
      </c>
      <c r="E43" s="37" t="s">
        <v>43</v>
      </c>
      <c r="F43" s="49" t="s">
        <v>327</v>
      </c>
      <c r="G43" s="50" t="s">
        <v>328</v>
      </c>
      <c r="H43" s="50" t="s">
        <v>30</v>
      </c>
      <c r="I43" s="50" t="s">
        <v>31</v>
      </c>
      <c r="J43" s="49" t="s">
        <v>53</v>
      </c>
      <c r="K43" s="49" t="s">
        <v>309</v>
      </c>
      <c r="L43" s="49" t="s">
        <v>310</v>
      </c>
      <c r="M43" s="50" t="s">
        <v>311</v>
      </c>
      <c r="N43" s="50" t="s">
        <v>312</v>
      </c>
      <c r="O43" s="51">
        <v>35723</v>
      </c>
      <c r="P43" s="51">
        <v>35723</v>
      </c>
      <c r="Q43" s="51">
        <v>35723</v>
      </c>
      <c r="R43" s="50">
        <v>10206</v>
      </c>
      <c r="S43" s="50">
        <v>27</v>
      </c>
      <c r="T43" s="50" t="s">
        <v>148</v>
      </c>
      <c r="U43" s="50" t="s">
        <v>406</v>
      </c>
      <c r="V43" s="50"/>
      <c r="W43" s="50" t="s">
        <v>407</v>
      </c>
      <c r="X43" s="50" t="s">
        <v>312</v>
      </c>
      <c r="Y43" s="49" t="s">
        <v>408</v>
      </c>
    </row>
    <row r="44" spans="1:25">
      <c r="A44" s="121" t="str">
        <f t="shared" si="1"/>
        <v>aclark</v>
      </c>
      <c r="B44" s="49" t="s">
        <v>409</v>
      </c>
      <c r="C44" s="50" t="s">
        <v>410</v>
      </c>
      <c r="D44" s="50" t="s">
        <v>411</v>
      </c>
      <c r="E44" s="37" t="s">
        <v>43</v>
      </c>
      <c r="F44" s="49" t="s">
        <v>28</v>
      </c>
      <c r="G44" s="50" t="s">
        <v>29</v>
      </c>
      <c r="H44" s="50" t="s">
        <v>30</v>
      </c>
      <c r="I44" s="50" t="s">
        <v>31</v>
      </c>
      <c r="J44" s="49" t="s">
        <v>32</v>
      </c>
      <c r="K44" s="49" t="s">
        <v>349</v>
      </c>
      <c r="L44" s="49" t="s">
        <v>350</v>
      </c>
      <c r="M44" s="50" t="s">
        <v>351</v>
      </c>
      <c r="N44" s="50" t="s">
        <v>352</v>
      </c>
      <c r="O44" s="51">
        <v>45837</v>
      </c>
      <c r="P44" s="51">
        <v>45837</v>
      </c>
      <c r="Q44" s="51">
        <v>45837</v>
      </c>
      <c r="R44" s="50">
        <v>92</v>
      </c>
      <c r="S44" s="50">
        <v>0</v>
      </c>
      <c r="T44" s="50" t="s">
        <v>58</v>
      </c>
      <c r="U44" s="50" t="s">
        <v>412</v>
      </c>
      <c r="V44" s="50"/>
      <c r="W44" s="50" t="s">
        <v>413</v>
      </c>
      <c r="X44" s="50" t="s">
        <v>352</v>
      </c>
      <c r="Y44" s="49" t="s">
        <v>414</v>
      </c>
    </row>
    <row r="45" spans="1:25">
      <c r="A45" s="121" t="str">
        <f t="shared" si="1"/>
        <v>aclayto</v>
      </c>
      <c r="B45" s="49" t="s">
        <v>415</v>
      </c>
      <c r="C45" s="50" t="s">
        <v>416</v>
      </c>
      <c r="D45" s="50" t="s">
        <v>417</v>
      </c>
      <c r="E45" s="37" t="s">
        <v>27</v>
      </c>
      <c r="F45" s="49" t="s">
        <v>90</v>
      </c>
      <c r="G45" s="50" t="s">
        <v>91</v>
      </c>
      <c r="H45" s="50" t="s">
        <v>30</v>
      </c>
      <c r="I45" s="50" t="s">
        <v>31</v>
      </c>
      <c r="J45" s="49" t="s">
        <v>53</v>
      </c>
      <c r="K45" s="49" t="s">
        <v>255</v>
      </c>
      <c r="L45" s="49" t="s">
        <v>418</v>
      </c>
      <c r="M45" s="50" t="s">
        <v>257</v>
      </c>
      <c r="N45" s="50" t="s">
        <v>258</v>
      </c>
      <c r="O45" s="51">
        <v>45872</v>
      </c>
      <c r="P45" s="51">
        <v>45872</v>
      </c>
      <c r="Q45" s="51">
        <v>45872</v>
      </c>
      <c r="R45" s="50">
        <v>57</v>
      </c>
      <c r="S45" s="50">
        <v>0</v>
      </c>
      <c r="T45" s="50" t="s">
        <v>419</v>
      </c>
      <c r="U45" s="50" t="s">
        <v>420</v>
      </c>
      <c r="V45" s="50"/>
      <c r="W45" s="50" t="s">
        <v>421</v>
      </c>
      <c r="X45" s="50" t="s">
        <v>352</v>
      </c>
      <c r="Y45" s="49" t="s">
        <v>422</v>
      </c>
    </row>
    <row r="46" spans="1:25">
      <c r="A46" s="121" t="str">
        <f t="shared" si="1"/>
        <v>acobb</v>
      </c>
      <c r="B46" s="49" t="s">
        <v>423</v>
      </c>
      <c r="C46" s="50" t="s">
        <v>424</v>
      </c>
      <c r="D46" s="50" t="s">
        <v>425</v>
      </c>
      <c r="E46" s="37" t="s">
        <v>134</v>
      </c>
      <c r="F46" s="49" t="s">
        <v>44</v>
      </c>
      <c r="G46" s="50" t="s">
        <v>45</v>
      </c>
      <c r="H46" s="50" t="s">
        <v>30</v>
      </c>
      <c r="I46" s="50" t="s">
        <v>31</v>
      </c>
      <c r="J46" s="49" t="s">
        <v>32</v>
      </c>
      <c r="K46" s="49" t="s">
        <v>426</v>
      </c>
      <c r="L46" s="49" t="s">
        <v>427</v>
      </c>
      <c r="M46" s="50" t="s">
        <v>428</v>
      </c>
      <c r="N46" s="50" t="s">
        <v>429</v>
      </c>
      <c r="O46" s="51">
        <v>44560</v>
      </c>
      <c r="P46" s="51">
        <v>44560</v>
      </c>
      <c r="Q46" s="51">
        <v>44560</v>
      </c>
      <c r="R46" s="50">
        <v>1369</v>
      </c>
      <c r="S46" s="50">
        <v>3</v>
      </c>
      <c r="T46" s="50" t="s">
        <v>106</v>
      </c>
      <c r="U46" s="50" t="s">
        <v>430</v>
      </c>
      <c r="V46" s="50"/>
      <c r="W46" s="50" t="s">
        <v>431</v>
      </c>
      <c r="X46" s="50" t="s">
        <v>429</v>
      </c>
      <c r="Y46" s="49" t="s">
        <v>432</v>
      </c>
    </row>
    <row r="47" spans="1:25">
      <c r="A47" s="121" t="str">
        <f t="shared" si="1"/>
        <v>acolind</v>
      </c>
      <c r="B47" s="49" t="s">
        <v>433</v>
      </c>
      <c r="C47" s="50" t="s">
        <v>434</v>
      </c>
      <c r="D47" s="50" t="s">
        <v>435</v>
      </c>
      <c r="E47" s="37" t="s">
        <v>43</v>
      </c>
      <c r="F47" s="49" t="s">
        <v>28</v>
      </c>
      <c r="G47" s="50" t="s">
        <v>29</v>
      </c>
      <c r="H47" s="50" t="s">
        <v>30</v>
      </c>
      <c r="I47" s="50" t="s">
        <v>31</v>
      </c>
      <c r="J47" s="49" t="s">
        <v>53</v>
      </c>
      <c r="K47" s="49" t="s">
        <v>370</v>
      </c>
      <c r="L47" s="49" t="s">
        <v>371</v>
      </c>
      <c r="M47" s="50" t="s">
        <v>372</v>
      </c>
      <c r="N47" s="50" t="s">
        <v>373</v>
      </c>
      <c r="O47" s="51">
        <v>44327</v>
      </c>
      <c r="P47" s="51">
        <v>44478</v>
      </c>
      <c r="Q47" s="51">
        <v>44327</v>
      </c>
      <c r="R47" s="50">
        <v>1602</v>
      </c>
      <c r="S47" s="50">
        <v>4</v>
      </c>
      <c r="T47" s="50" t="s">
        <v>106</v>
      </c>
      <c r="U47" s="50" t="s">
        <v>436</v>
      </c>
      <c r="V47" s="50"/>
      <c r="W47" s="50" t="s">
        <v>437</v>
      </c>
      <c r="X47" s="50" t="s">
        <v>373</v>
      </c>
      <c r="Y47" s="49" t="s">
        <v>438</v>
      </c>
    </row>
    <row r="48" spans="1:25">
      <c r="A48" s="121" t="str">
        <f t="shared" si="1"/>
        <v>acook14</v>
      </c>
      <c r="B48" s="49" t="s">
        <v>439</v>
      </c>
      <c r="C48" s="50" t="s">
        <v>440</v>
      </c>
      <c r="D48" s="50" t="s">
        <v>441</v>
      </c>
      <c r="E48" s="37" t="s">
        <v>43</v>
      </c>
      <c r="F48" s="49" t="s">
        <v>182</v>
      </c>
      <c r="G48" s="50" t="s">
        <v>183</v>
      </c>
      <c r="H48" s="50" t="s">
        <v>30</v>
      </c>
      <c r="I48" s="50" t="s">
        <v>31</v>
      </c>
      <c r="J48" s="49" t="s">
        <v>53</v>
      </c>
      <c r="K48" s="49" t="s">
        <v>255</v>
      </c>
      <c r="L48" s="49" t="s">
        <v>442</v>
      </c>
      <c r="M48" s="50" t="s">
        <v>443</v>
      </c>
      <c r="N48" s="50" t="s">
        <v>72</v>
      </c>
      <c r="O48" s="51">
        <v>42093</v>
      </c>
      <c r="P48" s="51">
        <v>42093</v>
      </c>
      <c r="Q48" s="51">
        <v>42093</v>
      </c>
      <c r="R48" s="50">
        <v>3836</v>
      </c>
      <c r="S48" s="50">
        <v>10</v>
      </c>
      <c r="T48" s="50" t="s">
        <v>127</v>
      </c>
      <c r="U48" s="50" t="s">
        <v>444</v>
      </c>
      <c r="V48" s="50"/>
      <c r="W48" s="50" t="s">
        <v>445</v>
      </c>
      <c r="X48" s="50" t="s">
        <v>258</v>
      </c>
      <c r="Y48" s="49" t="s">
        <v>446</v>
      </c>
    </row>
    <row r="49" spans="1:25">
      <c r="A49" s="121" t="str">
        <f t="shared" si="1"/>
        <v>ACORRE</v>
      </c>
      <c r="B49" s="49" t="s">
        <v>447</v>
      </c>
      <c r="C49" s="50" t="s">
        <v>448</v>
      </c>
      <c r="D49" s="50" t="s">
        <v>449</v>
      </c>
      <c r="E49" s="37" t="s">
        <v>43</v>
      </c>
      <c r="F49" s="49" t="s">
        <v>182</v>
      </c>
      <c r="G49" s="50" t="s">
        <v>183</v>
      </c>
      <c r="H49" s="50" t="s">
        <v>30</v>
      </c>
      <c r="I49" s="50" t="s">
        <v>31</v>
      </c>
      <c r="J49" s="49" t="s">
        <v>53</v>
      </c>
      <c r="K49" s="49" t="s">
        <v>450</v>
      </c>
      <c r="L49" s="49" t="s">
        <v>451</v>
      </c>
      <c r="M49" s="50" t="s">
        <v>452</v>
      </c>
      <c r="N49" s="50" t="s">
        <v>453</v>
      </c>
      <c r="O49" s="51">
        <v>33122</v>
      </c>
      <c r="P49" s="51">
        <v>33122</v>
      </c>
      <c r="Q49" s="51">
        <v>33122</v>
      </c>
      <c r="R49" s="50">
        <v>12807</v>
      </c>
      <c r="S49" s="50">
        <v>35</v>
      </c>
      <c r="T49" s="50" t="s">
        <v>148</v>
      </c>
      <c r="U49" s="50" t="s">
        <v>454</v>
      </c>
      <c r="V49" s="50"/>
      <c r="W49" s="50" t="s">
        <v>455</v>
      </c>
      <c r="X49" s="50" t="s">
        <v>453</v>
      </c>
      <c r="Y49" s="49" t="s">
        <v>456</v>
      </c>
    </row>
    <row r="50" spans="1:25">
      <c r="A50" s="121" t="str">
        <f t="shared" si="1"/>
        <v>acovas</v>
      </c>
      <c r="B50" s="49" t="s">
        <v>457</v>
      </c>
      <c r="C50" s="50" t="s">
        <v>458</v>
      </c>
      <c r="D50" s="50" t="s">
        <v>459</v>
      </c>
      <c r="E50" s="37" t="s">
        <v>43</v>
      </c>
      <c r="F50" s="49" t="s">
        <v>44</v>
      </c>
      <c r="G50" s="50" t="s">
        <v>45</v>
      </c>
      <c r="H50" s="50" t="s">
        <v>30</v>
      </c>
      <c r="I50" s="50" t="s">
        <v>31</v>
      </c>
      <c r="J50" s="49" t="s">
        <v>53</v>
      </c>
      <c r="K50" s="49" t="s">
        <v>255</v>
      </c>
      <c r="L50" s="49" t="s">
        <v>442</v>
      </c>
      <c r="M50" s="50" t="s">
        <v>443</v>
      </c>
      <c r="N50" s="50" t="s">
        <v>72</v>
      </c>
      <c r="O50" s="51">
        <v>44425</v>
      </c>
      <c r="P50" s="51">
        <v>44425</v>
      </c>
      <c r="Q50" s="51">
        <v>44425</v>
      </c>
      <c r="R50" s="50">
        <v>1504</v>
      </c>
      <c r="S50" s="50">
        <v>4</v>
      </c>
      <c r="T50" s="50" t="s">
        <v>106</v>
      </c>
      <c r="U50" s="50" t="s">
        <v>460</v>
      </c>
      <c r="V50" s="50"/>
      <c r="W50" s="50" t="s">
        <v>461</v>
      </c>
      <c r="X50" s="50" t="s">
        <v>72</v>
      </c>
      <c r="Y50" s="49" t="s">
        <v>462</v>
      </c>
    </row>
    <row r="51" spans="1:25">
      <c r="A51" s="121" t="str">
        <f t="shared" si="1"/>
        <v>ACRUZ48</v>
      </c>
      <c r="B51" s="49" t="s">
        <v>463</v>
      </c>
      <c r="C51" s="50" t="s">
        <v>464</v>
      </c>
      <c r="D51" s="50" t="s">
        <v>465</v>
      </c>
      <c r="E51" s="37" t="s">
        <v>43</v>
      </c>
      <c r="F51" s="49" t="s">
        <v>466</v>
      </c>
      <c r="G51" s="50" t="s">
        <v>467</v>
      </c>
      <c r="H51" s="50" t="s">
        <v>30</v>
      </c>
      <c r="I51" s="50" t="s">
        <v>380</v>
      </c>
      <c r="J51" s="49" t="s">
        <v>53</v>
      </c>
      <c r="K51" s="49" t="s">
        <v>381</v>
      </c>
      <c r="L51" s="49" t="s">
        <v>381</v>
      </c>
      <c r="M51" s="50" t="s">
        <v>382</v>
      </c>
      <c r="N51" s="50" t="s">
        <v>383</v>
      </c>
      <c r="O51" s="51">
        <v>38230</v>
      </c>
      <c r="P51" s="51">
        <v>38230</v>
      </c>
      <c r="Q51" s="51">
        <v>38230</v>
      </c>
      <c r="R51" s="50">
        <v>7699</v>
      </c>
      <c r="S51" s="50">
        <v>21</v>
      </c>
      <c r="T51" s="50" t="s">
        <v>148</v>
      </c>
      <c r="U51" s="50" t="s">
        <v>468</v>
      </c>
      <c r="V51" s="50"/>
      <c r="W51" s="50" t="s">
        <v>469</v>
      </c>
      <c r="X51" s="50" t="s">
        <v>383</v>
      </c>
      <c r="Y51" s="49" t="s">
        <v>470</v>
      </c>
    </row>
    <row r="52" spans="1:25">
      <c r="A52" s="121" t="str">
        <f t="shared" si="1"/>
        <v>adavalo</v>
      </c>
      <c r="B52" s="49" t="s">
        <v>471</v>
      </c>
      <c r="C52" s="50" t="s">
        <v>472</v>
      </c>
      <c r="D52" s="50" t="s">
        <v>473</v>
      </c>
      <c r="E52" s="37" t="s">
        <v>43</v>
      </c>
      <c r="F52" s="49" t="s">
        <v>114</v>
      </c>
      <c r="G52" s="50" t="s">
        <v>115</v>
      </c>
      <c r="H52" s="50" t="s">
        <v>105</v>
      </c>
      <c r="I52" s="50" t="s">
        <v>31</v>
      </c>
      <c r="J52" s="49" t="s">
        <v>32</v>
      </c>
      <c r="K52" s="49" t="s">
        <v>92</v>
      </c>
      <c r="L52" s="49" t="s">
        <v>116</v>
      </c>
      <c r="M52" s="50" t="s">
        <v>117</v>
      </c>
      <c r="N52" s="50" t="s">
        <v>118</v>
      </c>
      <c r="O52" s="51">
        <v>44279</v>
      </c>
      <c r="P52" s="51">
        <v>44279</v>
      </c>
      <c r="Q52" s="51">
        <v>44279</v>
      </c>
      <c r="R52" s="50">
        <v>1650</v>
      </c>
      <c r="S52" s="50">
        <v>4</v>
      </c>
      <c r="T52" s="50" t="s">
        <v>106</v>
      </c>
      <c r="U52" s="50" t="s">
        <v>474</v>
      </c>
      <c r="V52" s="50"/>
      <c r="W52" s="50" t="s">
        <v>475</v>
      </c>
      <c r="X52" s="50" t="s">
        <v>118</v>
      </c>
      <c r="Y52" s="49" t="s">
        <v>476</v>
      </c>
    </row>
    <row r="53" spans="1:25">
      <c r="A53" s="121" t="str">
        <f t="shared" si="1"/>
        <v>adavis4</v>
      </c>
      <c r="B53" s="49" t="s">
        <v>477</v>
      </c>
      <c r="C53" s="50" t="s">
        <v>478</v>
      </c>
      <c r="D53" s="50" t="s">
        <v>479</v>
      </c>
      <c r="E53" s="37" t="s">
        <v>27</v>
      </c>
      <c r="F53" s="49" t="s">
        <v>307</v>
      </c>
      <c r="G53" s="50" t="s">
        <v>308</v>
      </c>
      <c r="H53" s="50" t="s">
        <v>30</v>
      </c>
      <c r="I53" s="50" t="s">
        <v>31</v>
      </c>
      <c r="J53" s="49" t="s">
        <v>53</v>
      </c>
      <c r="K53" s="49" t="s">
        <v>309</v>
      </c>
      <c r="L53" s="49" t="s">
        <v>480</v>
      </c>
      <c r="M53" s="50" t="s">
        <v>481</v>
      </c>
      <c r="N53" s="50" t="s">
        <v>482</v>
      </c>
      <c r="O53" s="51">
        <v>45879</v>
      </c>
      <c r="P53" s="51">
        <v>45879</v>
      </c>
      <c r="Q53" s="51">
        <v>45879</v>
      </c>
      <c r="R53" s="50">
        <v>50</v>
      </c>
      <c r="S53" s="50">
        <v>0</v>
      </c>
      <c r="T53" s="50" t="s">
        <v>419</v>
      </c>
      <c r="U53" s="50" t="s">
        <v>483</v>
      </c>
      <c r="V53" s="50" t="s">
        <v>484</v>
      </c>
      <c r="W53" s="50" t="s">
        <v>485</v>
      </c>
      <c r="X53" s="50" t="s">
        <v>482</v>
      </c>
      <c r="Y53" s="49" t="s">
        <v>486</v>
      </c>
    </row>
    <row r="54" spans="1:25">
      <c r="A54" s="121" t="str">
        <f t="shared" si="1"/>
        <v>adeguz0</v>
      </c>
      <c r="B54" s="49" t="s">
        <v>487</v>
      </c>
      <c r="C54" s="50" t="s">
        <v>488</v>
      </c>
      <c r="D54" s="50" t="s">
        <v>489</v>
      </c>
      <c r="E54" s="37" t="s">
        <v>43</v>
      </c>
      <c r="F54" s="49" t="s">
        <v>44</v>
      </c>
      <c r="G54" s="50" t="s">
        <v>45</v>
      </c>
      <c r="H54" s="50" t="s">
        <v>30</v>
      </c>
      <c r="I54" s="50" t="s">
        <v>31</v>
      </c>
      <c r="J54" s="49" t="s">
        <v>32</v>
      </c>
      <c r="K54" s="49" t="s">
        <v>33</v>
      </c>
      <c r="L54" s="49" t="s">
        <v>34</v>
      </c>
      <c r="M54" s="50" t="s">
        <v>35</v>
      </c>
      <c r="N54" s="50" t="s">
        <v>36</v>
      </c>
      <c r="O54" s="51">
        <v>42291</v>
      </c>
      <c r="P54" s="51">
        <v>42291</v>
      </c>
      <c r="Q54" s="51">
        <v>42291</v>
      </c>
      <c r="R54" s="50">
        <v>3638</v>
      </c>
      <c r="S54" s="50">
        <v>9</v>
      </c>
      <c r="T54" s="50" t="s">
        <v>127</v>
      </c>
      <c r="U54" s="50" t="s">
        <v>490</v>
      </c>
      <c r="V54" s="50"/>
      <c r="W54" s="50" t="s">
        <v>491</v>
      </c>
      <c r="X54" s="50" t="s">
        <v>36</v>
      </c>
      <c r="Y54" s="49" t="s">
        <v>492</v>
      </c>
    </row>
    <row r="55" spans="1:25">
      <c r="A55" s="121" t="str">
        <f t="shared" si="1"/>
        <v>adelac1</v>
      </c>
      <c r="B55" s="49" t="s">
        <v>493</v>
      </c>
      <c r="C55" s="50" t="s">
        <v>494</v>
      </c>
      <c r="D55" s="50" t="s">
        <v>495</v>
      </c>
      <c r="E55" s="37" t="s">
        <v>43</v>
      </c>
      <c r="F55" s="49" t="s">
        <v>28</v>
      </c>
      <c r="G55" s="50" t="s">
        <v>29</v>
      </c>
      <c r="H55" s="50" t="s">
        <v>30</v>
      </c>
      <c r="I55" s="50" t="s">
        <v>31</v>
      </c>
      <c r="J55" s="49" t="s">
        <v>32</v>
      </c>
      <c r="K55" s="49" t="s">
        <v>33</v>
      </c>
      <c r="L55" s="49" t="s">
        <v>34</v>
      </c>
      <c r="M55" s="50" t="s">
        <v>35</v>
      </c>
      <c r="N55" s="50" t="s">
        <v>36</v>
      </c>
      <c r="O55" s="51">
        <v>43257</v>
      </c>
      <c r="P55" s="51">
        <v>43257</v>
      </c>
      <c r="Q55" s="51">
        <v>43257</v>
      </c>
      <c r="R55" s="50">
        <v>2672</v>
      </c>
      <c r="S55" s="50">
        <v>7</v>
      </c>
      <c r="T55" s="50" t="s">
        <v>127</v>
      </c>
      <c r="U55" s="50" t="s">
        <v>496</v>
      </c>
      <c r="V55" s="50"/>
      <c r="W55" s="50" t="s">
        <v>497</v>
      </c>
      <c r="X55" s="50" t="s">
        <v>36</v>
      </c>
      <c r="Y55" s="49" t="s">
        <v>498</v>
      </c>
    </row>
    <row r="56" spans="1:25">
      <c r="A56" s="121" t="str">
        <f t="shared" si="1"/>
        <v>adelafu</v>
      </c>
      <c r="B56" s="49" t="s">
        <v>499</v>
      </c>
      <c r="C56" s="50" t="s">
        <v>500</v>
      </c>
      <c r="D56" s="50" t="s">
        <v>501</v>
      </c>
      <c r="E56" s="37" t="s">
        <v>43</v>
      </c>
      <c r="F56" s="49" t="s">
        <v>114</v>
      </c>
      <c r="G56" s="50" t="s">
        <v>115</v>
      </c>
      <c r="H56" s="50" t="s">
        <v>105</v>
      </c>
      <c r="I56" s="50" t="s">
        <v>31</v>
      </c>
      <c r="J56" s="49" t="s">
        <v>32</v>
      </c>
      <c r="K56" s="49" t="s">
        <v>218</v>
      </c>
      <c r="L56" s="49" t="s">
        <v>502</v>
      </c>
      <c r="M56" s="50" t="s">
        <v>220</v>
      </c>
      <c r="N56" s="50" t="s">
        <v>36</v>
      </c>
      <c r="O56" s="51">
        <v>45410</v>
      </c>
      <c r="P56" s="51">
        <v>45410</v>
      </c>
      <c r="Q56" s="51">
        <v>45410</v>
      </c>
      <c r="R56" s="50">
        <v>519</v>
      </c>
      <c r="S56" s="50">
        <v>1</v>
      </c>
      <c r="T56" s="50" t="s">
        <v>82</v>
      </c>
      <c r="U56" s="50" t="s">
        <v>503</v>
      </c>
      <c r="V56" s="50">
        <v>205</v>
      </c>
      <c r="W56" s="50" t="s">
        <v>504</v>
      </c>
      <c r="X56" s="50" t="s">
        <v>36</v>
      </c>
      <c r="Y56" s="49" t="s">
        <v>505</v>
      </c>
    </row>
    <row r="57" spans="1:25">
      <c r="A57" s="121" t="str">
        <f t="shared" si="1"/>
        <v>ADEVENT</v>
      </c>
      <c r="B57" s="49" t="s">
        <v>506</v>
      </c>
      <c r="C57" s="50" t="s">
        <v>507</v>
      </c>
      <c r="D57" s="50" t="s">
        <v>508</v>
      </c>
      <c r="E57" s="37" t="s">
        <v>43</v>
      </c>
      <c r="F57" s="49" t="s">
        <v>44</v>
      </c>
      <c r="G57" s="50" t="s">
        <v>45</v>
      </c>
      <c r="H57" s="50" t="s">
        <v>30</v>
      </c>
      <c r="I57" s="50" t="s">
        <v>31</v>
      </c>
      <c r="J57" s="49" t="s">
        <v>32</v>
      </c>
      <c r="K57" s="49" t="s">
        <v>33</v>
      </c>
      <c r="L57" s="49" t="s">
        <v>34</v>
      </c>
      <c r="M57" s="50" t="s">
        <v>35</v>
      </c>
      <c r="N57" s="50" t="s">
        <v>36</v>
      </c>
      <c r="O57" s="51">
        <v>40283</v>
      </c>
      <c r="P57" s="51">
        <v>40850</v>
      </c>
      <c r="Q57" s="51">
        <v>40283</v>
      </c>
      <c r="R57" s="50">
        <v>5646</v>
      </c>
      <c r="S57" s="50">
        <v>15</v>
      </c>
      <c r="T57" s="50" t="s">
        <v>127</v>
      </c>
      <c r="U57" s="50" t="s">
        <v>509</v>
      </c>
      <c r="V57" s="50"/>
      <c r="W57" s="50" t="s">
        <v>510</v>
      </c>
      <c r="X57" s="50" t="s">
        <v>36</v>
      </c>
      <c r="Y57" s="49" t="s">
        <v>511</v>
      </c>
    </row>
    <row r="58" spans="1:25">
      <c r="A58" s="121" t="str">
        <f t="shared" si="1"/>
        <v>adiaz2</v>
      </c>
      <c r="B58" s="49" t="s">
        <v>512</v>
      </c>
      <c r="C58" s="50" t="s">
        <v>513</v>
      </c>
      <c r="D58" s="50" t="s">
        <v>514</v>
      </c>
      <c r="E58" s="37" t="s">
        <v>43</v>
      </c>
      <c r="F58" s="49" t="s">
        <v>44</v>
      </c>
      <c r="G58" s="50" t="s">
        <v>45</v>
      </c>
      <c r="H58" s="50" t="s">
        <v>30</v>
      </c>
      <c r="I58" s="50" t="s">
        <v>31</v>
      </c>
      <c r="J58" s="49" t="s">
        <v>32</v>
      </c>
      <c r="K58" s="49" t="s">
        <v>515</v>
      </c>
      <c r="L58" s="49" t="s">
        <v>516</v>
      </c>
      <c r="M58" s="50" t="s">
        <v>517</v>
      </c>
      <c r="N58" s="50" t="s">
        <v>192</v>
      </c>
      <c r="O58" s="51">
        <v>44427</v>
      </c>
      <c r="P58" s="51">
        <v>44427</v>
      </c>
      <c r="Q58" s="51">
        <v>44427</v>
      </c>
      <c r="R58" s="50">
        <v>1502</v>
      </c>
      <c r="S58" s="50">
        <v>4</v>
      </c>
      <c r="T58" s="50" t="s">
        <v>106</v>
      </c>
      <c r="U58" s="50" t="s">
        <v>518</v>
      </c>
      <c r="V58" s="50"/>
      <c r="W58" s="50" t="s">
        <v>519</v>
      </c>
      <c r="X58" s="50" t="s">
        <v>192</v>
      </c>
      <c r="Y58" s="49" t="s">
        <v>520</v>
      </c>
    </row>
    <row r="59" spans="1:25">
      <c r="A59" s="121" t="str">
        <f t="shared" si="1"/>
        <v>ADITTA1</v>
      </c>
      <c r="B59" s="49" t="s">
        <v>521</v>
      </c>
      <c r="C59" s="50" t="s">
        <v>522</v>
      </c>
      <c r="D59" s="50" t="s">
        <v>523</v>
      </c>
      <c r="E59" s="37" t="s">
        <v>134</v>
      </c>
      <c r="F59" s="49" t="s">
        <v>44</v>
      </c>
      <c r="G59" s="50" t="s">
        <v>45</v>
      </c>
      <c r="H59" s="50" t="s">
        <v>30</v>
      </c>
      <c r="I59" s="50" t="s">
        <v>31</v>
      </c>
      <c r="J59" s="49" t="s">
        <v>53</v>
      </c>
      <c r="K59" s="49" t="s">
        <v>197</v>
      </c>
      <c r="L59" s="49" t="s">
        <v>198</v>
      </c>
      <c r="M59" s="50" t="s">
        <v>199</v>
      </c>
      <c r="N59" s="50" t="s">
        <v>200</v>
      </c>
      <c r="O59" s="51">
        <v>35898</v>
      </c>
      <c r="P59" s="51">
        <v>35898</v>
      </c>
      <c r="Q59" s="51">
        <v>35898</v>
      </c>
      <c r="R59" s="50">
        <v>10031</v>
      </c>
      <c r="S59" s="50">
        <v>27</v>
      </c>
      <c r="T59" s="50" t="s">
        <v>148</v>
      </c>
      <c r="U59" s="50" t="s">
        <v>524</v>
      </c>
      <c r="V59" s="50"/>
      <c r="W59" s="50" t="s">
        <v>525</v>
      </c>
      <c r="X59" s="50" t="s">
        <v>200</v>
      </c>
      <c r="Y59" s="49" t="s">
        <v>526</v>
      </c>
    </row>
    <row r="60" spans="1:25">
      <c r="A60" s="121" t="str">
        <f t="shared" si="1"/>
        <v>ADORSE3</v>
      </c>
      <c r="B60" s="49" t="s">
        <v>527</v>
      </c>
      <c r="C60" s="50" t="s">
        <v>528</v>
      </c>
      <c r="D60" s="50" t="s">
        <v>529</v>
      </c>
      <c r="E60" s="37" t="s">
        <v>134</v>
      </c>
      <c r="F60" s="49" t="s">
        <v>28</v>
      </c>
      <c r="G60" s="50" t="s">
        <v>29</v>
      </c>
      <c r="H60" s="50" t="s">
        <v>30</v>
      </c>
      <c r="I60" s="50" t="s">
        <v>31</v>
      </c>
      <c r="J60" s="49" t="s">
        <v>53</v>
      </c>
      <c r="K60" s="49" t="s">
        <v>54</v>
      </c>
      <c r="L60" s="49" t="s">
        <v>530</v>
      </c>
      <c r="M60" s="50" t="s">
        <v>56</v>
      </c>
      <c r="N60" s="50" t="s">
        <v>57</v>
      </c>
      <c r="O60" s="51">
        <v>32028</v>
      </c>
      <c r="P60" s="51">
        <v>32028</v>
      </c>
      <c r="Q60" s="51">
        <v>32028</v>
      </c>
      <c r="R60" s="50">
        <v>13901</v>
      </c>
      <c r="S60" s="50">
        <v>38</v>
      </c>
      <c r="T60" s="50" t="s">
        <v>148</v>
      </c>
      <c r="U60" s="50" t="s">
        <v>531</v>
      </c>
      <c r="V60" s="50"/>
      <c r="W60" s="50" t="s">
        <v>532</v>
      </c>
      <c r="X60" s="50" t="s">
        <v>57</v>
      </c>
      <c r="Y60" s="49" t="s">
        <v>533</v>
      </c>
    </row>
    <row r="61" spans="1:25">
      <c r="A61" s="121" t="str">
        <f t="shared" si="1"/>
        <v>adougla</v>
      </c>
      <c r="B61" s="49" t="s">
        <v>534</v>
      </c>
      <c r="C61" s="50" t="s">
        <v>535</v>
      </c>
      <c r="D61" s="50" t="s">
        <v>536</v>
      </c>
      <c r="E61" s="37" t="s">
        <v>27</v>
      </c>
      <c r="F61" s="49" t="s">
        <v>28</v>
      </c>
      <c r="G61" s="50" t="s">
        <v>29</v>
      </c>
      <c r="H61" s="50" t="s">
        <v>30</v>
      </c>
      <c r="I61" s="50" t="s">
        <v>31</v>
      </c>
      <c r="J61" s="49" t="s">
        <v>32</v>
      </c>
      <c r="K61" s="49" t="s">
        <v>426</v>
      </c>
      <c r="L61" s="49" t="s">
        <v>427</v>
      </c>
      <c r="M61" s="50" t="s">
        <v>428</v>
      </c>
      <c r="N61" s="50" t="s">
        <v>429</v>
      </c>
      <c r="O61" s="51">
        <v>45662</v>
      </c>
      <c r="P61" s="51">
        <v>45662</v>
      </c>
      <c r="Q61" s="51">
        <v>45662</v>
      </c>
      <c r="R61" s="50">
        <v>267</v>
      </c>
      <c r="S61" s="50">
        <v>0</v>
      </c>
      <c r="T61" s="50" t="s">
        <v>37</v>
      </c>
      <c r="U61" s="50" t="s">
        <v>537</v>
      </c>
      <c r="V61" s="50" t="s">
        <v>538</v>
      </c>
      <c r="W61" s="50" t="s">
        <v>539</v>
      </c>
      <c r="X61" s="50" t="s">
        <v>429</v>
      </c>
      <c r="Y61" s="49" t="s">
        <v>540</v>
      </c>
    </row>
    <row r="62" spans="1:25">
      <c r="A62" s="121" t="str">
        <f t="shared" si="1"/>
        <v>aekwelu</v>
      </c>
      <c r="B62" s="49" t="s">
        <v>541</v>
      </c>
      <c r="C62" s="50" t="s">
        <v>542</v>
      </c>
      <c r="D62" s="50" t="s">
        <v>543</v>
      </c>
      <c r="E62" s="37" t="s">
        <v>27</v>
      </c>
      <c r="F62" s="49" t="s">
        <v>44</v>
      </c>
      <c r="G62" s="50" t="s">
        <v>45</v>
      </c>
      <c r="H62" s="50" t="s">
        <v>30</v>
      </c>
      <c r="I62" s="50" t="s">
        <v>31</v>
      </c>
      <c r="J62" s="49" t="s">
        <v>32</v>
      </c>
      <c r="K62" s="49" t="s">
        <v>144</v>
      </c>
      <c r="L62" s="49" t="s">
        <v>145</v>
      </c>
      <c r="M62" s="50" t="s">
        <v>146</v>
      </c>
      <c r="N62" s="50" t="s">
        <v>147</v>
      </c>
      <c r="O62" s="51">
        <v>41386</v>
      </c>
      <c r="P62" s="51">
        <v>41386</v>
      </c>
      <c r="Q62" s="51">
        <v>41386</v>
      </c>
      <c r="R62" s="50">
        <v>4543</v>
      </c>
      <c r="S62" s="50">
        <v>12</v>
      </c>
      <c r="T62" s="50" t="s">
        <v>127</v>
      </c>
      <c r="U62" s="50" t="s">
        <v>544</v>
      </c>
      <c r="V62" s="50"/>
      <c r="W62" s="50" t="s">
        <v>545</v>
      </c>
      <c r="X62" s="50" t="s">
        <v>147</v>
      </c>
      <c r="Y62" s="49" t="s">
        <v>546</v>
      </c>
    </row>
    <row r="63" spans="1:25">
      <c r="A63" s="121" t="str">
        <f t="shared" si="1"/>
        <v>AELSER</v>
      </c>
      <c r="B63" s="49" t="s">
        <v>547</v>
      </c>
      <c r="C63" s="50" t="s">
        <v>548</v>
      </c>
      <c r="D63" s="50" t="s">
        <v>549</v>
      </c>
      <c r="E63" s="37" t="s">
        <v>43</v>
      </c>
      <c r="F63" s="49" t="s">
        <v>44</v>
      </c>
      <c r="G63" s="50" t="s">
        <v>45</v>
      </c>
      <c r="H63" s="50" t="s">
        <v>30</v>
      </c>
      <c r="I63" s="50" t="s">
        <v>31</v>
      </c>
      <c r="J63" s="49" t="s">
        <v>53</v>
      </c>
      <c r="K63" s="49" t="s">
        <v>273</v>
      </c>
      <c r="L63" s="49" t="s">
        <v>550</v>
      </c>
      <c r="M63" s="50" t="s">
        <v>551</v>
      </c>
      <c r="N63" s="50" t="s">
        <v>373</v>
      </c>
      <c r="O63" s="51">
        <v>40757</v>
      </c>
      <c r="P63" s="51">
        <v>40757</v>
      </c>
      <c r="Q63" s="51">
        <v>40757</v>
      </c>
      <c r="R63" s="50">
        <v>5172</v>
      </c>
      <c r="S63" s="50">
        <v>14</v>
      </c>
      <c r="T63" s="50" t="s">
        <v>127</v>
      </c>
      <c r="U63" s="53" t="s">
        <v>552</v>
      </c>
      <c r="V63" s="53">
        <v>0</v>
      </c>
      <c r="W63" s="53" t="s">
        <v>553</v>
      </c>
      <c r="X63" s="53" t="s">
        <v>373</v>
      </c>
      <c r="Y63" s="53" t="s">
        <v>554</v>
      </c>
    </row>
    <row r="64" spans="1:25">
      <c r="A64" s="121" t="str">
        <f t="shared" si="1"/>
        <v>aemerso</v>
      </c>
      <c r="B64" s="49" t="s">
        <v>555</v>
      </c>
      <c r="C64" s="50" t="s">
        <v>556</v>
      </c>
      <c r="D64" s="50" t="s">
        <v>557</v>
      </c>
      <c r="E64" s="37" t="s">
        <v>43</v>
      </c>
      <c r="F64" s="49" t="s">
        <v>28</v>
      </c>
      <c r="G64" s="50" t="s">
        <v>29</v>
      </c>
      <c r="H64" s="50" t="s">
        <v>30</v>
      </c>
      <c r="I64" s="50" t="s">
        <v>31</v>
      </c>
      <c r="J64" s="49" t="s">
        <v>53</v>
      </c>
      <c r="K64" s="49" t="s">
        <v>255</v>
      </c>
      <c r="L64" s="49" t="s">
        <v>256</v>
      </c>
      <c r="M64" s="50" t="s">
        <v>257</v>
      </c>
      <c r="N64" s="50" t="s">
        <v>258</v>
      </c>
      <c r="O64" s="51">
        <v>44539</v>
      </c>
      <c r="P64" s="51">
        <v>44539</v>
      </c>
      <c r="Q64" s="51">
        <v>44539</v>
      </c>
      <c r="R64" s="50">
        <v>1390</v>
      </c>
      <c r="S64" s="50">
        <v>3</v>
      </c>
      <c r="T64" s="50" t="s">
        <v>106</v>
      </c>
      <c r="U64" s="50" t="s">
        <v>558</v>
      </c>
      <c r="V64" s="50"/>
      <c r="W64" s="50" t="s">
        <v>559</v>
      </c>
      <c r="X64" s="50" t="s">
        <v>72</v>
      </c>
      <c r="Y64" s="49" t="s">
        <v>560</v>
      </c>
    </row>
    <row r="65" spans="1:25">
      <c r="A65" s="121" t="str">
        <f t="shared" si="1"/>
        <v>aengen</v>
      </c>
      <c r="B65" s="49" t="s">
        <v>561</v>
      </c>
      <c r="C65" s="50" t="s">
        <v>562</v>
      </c>
      <c r="D65" s="50" t="s">
        <v>563</v>
      </c>
      <c r="E65" s="37" t="s">
        <v>43</v>
      </c>
      <c r="F65" s="49" t="s">
        <v>28</v>
      </c>
      <c r="G65" s="50" t="s">
        <v>29</v>
      </c>
      <c r="H65" s="50" t="s">
        <v>30</v>
      </c>
      <c r="I65" s="50" t="s">
        <v>31</v>
      </c>
      <c r="J65" s="49" t="s">
        <v>32</v>
      </c>
      <c r="K65" s="49" t="s">
        <v>33</v>
      </c>
      <c r="L65" s="49" t="s">
        <v>34</v>
      </c>
      <c r="M65" s="50" t="s">
        <v>35</v>
      </c>
      <c r="N65" s="50" t="s">
        <v>36</v>
      </c>
      <c r="O65" s="51">
        <v>42499</v>
      </c>
      <c r="P65" s="51">
        <v>42499</v>
      </c>
      <c r="Q65" s="51">
        <v>42499</v>
      </c>
      <c r="R65" s="50">
        <v>3430</v>
      </c>
      <c r="S65" s="50">
        <v>9</v>
      </c>
      <c r="T65" s="50" t="s">
        <v>127</v>
      </c>
      <c r="U65" s="50" t="s">
        <v>564</v>
      </c>
      <c r="V65" s="50" t="s">
        <v>565</v>
      </c>
      <c r="W65" s="50" t="s">
        <v>566</v>
      </c>
      <c r="X65" s="50" t="s">
        <v>36</v>
      </c>
      <c r="Y65" s="49" t="s">
        <v>567</v>
      </c>
    </row>
    <row r="66" spans="1:25">
      <c r="A66" s="121" t="str">
        <f t="shared" si="1"/>
        <v>AESPOSI</v>
      </c>
      <c r="B66" s="49" t="s">
        <v>568</v>
      </c>
      <c r="C66" s="50" t="s">
        <v>569</v>
      </c>
      <c r="D66" s="50" t="s">
        <v>570</v>
      </c>
      <c r="E66" s="37" t="s">
        <v>43</v>
      </c>
      <c r="F66" s="49" t="s">
        <v>44</v>
      </c>
      <c r="G66" s="50" t="s">
        <v>45</v>
      </c>
      <c r="H66" s="50" t="s">
        <v>30</v>
      </c>
      <c r="I66" s="50" t="s">
        <v>31</v>
      </c>
      <c r="J66" s="49" t="s">
        <v>53</v>
      </c>
      <c r="K66" s="49" t="s">
        <v>164</v>
      </c>
      <c r="L66" s="49" t="s">
        <v>165</v>
      </c>
      <c r="M66" s="50" t="s">
        <v>166</v>
      </c>
      <c r="N66" s="50" t="s">
        <v>167</v>
      </c>
      <c r="O66" s="51">
        <v>39181</v>
      </c>
      <c r="P66" s="51">
        <v>39181</v>
      </c>
      <c r="Q66" s="51">
        <v>39181</v>
      </c>
      <c r="R66" s="50">
        <v>6748</v>
      </c>
      <c r="S66" s="50">
        <v>18</v>
      </c>
      <c r="T66" s="50" t="s">
        <v>148</v>
      </c>
      <c r="U66" s="50" t="s">
        <v>571</v>
      </c>
      <c r="V66" s="50"/>
      <c r="W66" s="50" t="s">
        <v>572</v>
      </c>
      <c r="X66" s="50" t="s">
        <v>167</v>
      </c>
      <c r="Y66" s="49" t="s">
        <v>573</v>
      </c>
    </row>
    <row r="67" spans="1:25">
      <c r="A67" s="121" t="str">
        <f t="shared" ref="A67:A130" si="2">TRIM(D67)</f>
        <v>aestrad</v>
      </c>
      <c r="B67" s="49" t="s">
        <v>574</v>
      </c>
      <c r="C67" s="50" t="s">
        <v>575</v>
      </c>
      <c r="D67" s="50" t="s">
        <v>576</v>
      </c>
      <c r="E67" s="37" t="s">
        <v>43</v>
      </c>
      <c r="F67" s="49" t="s">
        <v>44</v>
      </c>
      <c r="G67" s="50" t="s">
        <v>45</v>
      </c>
      <c r="H67" s="50" t="s">
        <v>30</v>
      </c>
      <c r="I67" s="50" t="s">
        <v>31</v>
      </c>
      <c r="J67" s="49" t="s">
        <v>53</v>
      </c>
      <c r="K67" s="49" t="s">
        <v>273</v>
      </c>
      <c r="L67" s="49" t="s">
        <v>274</v>
      </c>
      <c r="M67" s="50" t="s">
        <v>275</v>
      </c>
      <c r="N67" s="50" t="s">
        <v>276</v>
      </c>
      <c r="O67" s="51">
        <v>45928</v>
      </c>
      <c r="P67" s="51">
        <v>45928</v>
      </c>
      <c r="Q67" s="51">
        <v>45928</v>
      </c>
      <c r="R67" s="50">
        <v>1</v>
      </c>
      <c r="S67" s="50">
        <v>0</v>
      </c>
      <c r="T67" s="50" t="s">
        <v>47</v>
      </c>
      <c r="U67" s="50" t="s">
        <v>577</v>
      </c>
      <c r="V67" s="50"/>
      <c r="W67" s="50" t="s">
        <v>578</v>
      </c>
      <c r="X67" s="50" t="s">
        <v>579</v>
      </c>
      <c r="Y67" s="49" t="s">
        <v>580</v>
      </c>
    </row>
    <row r="68" spans="1:25">
      <c r="A68" s="121" t="str">
        <f t="shared" si="2"/>
        <v>AFALCO1</v>
      </c>
      <c r="B68" s="49" t="s">
        <v>581</v>
      </c>
      <c r="C68" s="50" t="s">
        <v>582</v>
      </c>
      <c r="D68" s="50" t="s">
        <v>583</v>
      </c>
      <c r="E68" s="37" t="s">
        <v>43</v>
      </c>
      <c r="F68" s="49" t="s">
        <v>466</v>
      </c>
      <c r="G68" s="50" t="s">
        <v>467</v>
      </c>
      <c r="H68" s="50" t="s">
        <v>30</v>
      </c>
      <c r="I68" s="50" t="s">
        <v>380</v>
      </c>
      <c r="J68" s="49" t="s">
        <v>53</v>
      </c>
      <c r="K68" s="49" t="s">
        <v>381</v>
      </c>
      <c r="L68" s="49" t="s">
        <v>381</v>
      </c>
      <c r="M68" s="50" t="s">
        <v>382</v>
      </c>
      <c r="N68" s="50" t="s">
        <v>383</v>
      </c>
      <c r="O68" s="51">
        <v>35005</v>
      </c>
      <c r="P68" s="51">
        <v>35005</v>
      </c>
      <c r="Q68" s="51">
        <v>35005</v>
      </c>
      <c r="R68" s="50">
        <v>10924</v>
      </c>
      <c r="S68" s="50">
        <v>29</v>
      </c>
      <c r="T68" s="50" t="s">
        <v>148</v>
      </c>
      <c r="U68" s="50" t="s">
        <v>584</v>
      </c>
      <c r="V68" s="50" t="s">
        <v>585</v>
      </c>
      <c r="W68" s="50" t="s">
        <v>586</v>
      </c>
      <c r="X68" s="50" t="s">
        <v>383</v>
      </c>
      <c r="Y68" s="49" t="s">
        <v>587</v>
      </c>
    </row>
    <row r="69" spans="1:25">
      <c r="A69" s="121" t="str">
        <f t="shared" si="2"/>
        <v>afavazz</v>
      </c>
      <c r="B69" s="49" t="s">
        <v>588</v>
      </c>
      <c r="C69" s="50" t="s">
        <v>589</v>
      </c>
      <c r="D69" s="50" t="s">
        <v>590</v>
      </c>
      <c r="E69" s="37" t="s">
        <v>43</v>
      </c>
      <c r="F69" s="49" t="s">
        <v>341</v>
      </c>
      <c r="G69" s="50" t="s">
        <v>45</v>
      </c>
      <c r="H69" s="50" t="s">
        <v>30</v>
      </c>
      <c r="I69" s="50" t="s">
        <v>31</v>
      </c>
      <c r="J69" s="49" t="s">
        <v>32</v>
      </c>
      <c r="K69" s="49" t="s">
        <v>591</v>
      </c>
      <c r="L69" s="49" t="s">
        <v>591</v>
      </c>
      <c r="M69" s="50" t="s">
        <v>592</v>
      </c>
      <c r="N69" s="50" t="s">
        <v>593</v>
      </c>
      <c r="O69" s="51">
        <v>41451</v>
      </c>
      <c r="P69" s="51">
        <v>44931</v>
      </c>
      <c r="Q69" s="51">
        <v>44931</v>
      </c>
      <c r="R69" s="50">
        <v>998</v>
      </c>
      <c r="S69" s="50">
        <v>2</v>
      </c>
      <c r="T69" s="50" t="s">
        <v>82</v>
      </c>
      <c r="U69" s="50" t="s">
        <v>594</v>
      </c>
      <c r="V69" s="50"/>
      <c r="W69" s="50" t="s">
        <v>595</v>
      </c>
      <c r="X69" s="50" t="s">
        <v>593</v>
      </c>
      <c r="Y69" s="49" t="s">
        <v>596</v>
      </c>
    </row>
    <row r="70" spans="1:25">
      <c r="A70" s="121" t="str">
        <f t="shared" si="2"/>
        <v>afelix</v>
      </c>
      <c r="B70" s="49" t="s">
        <v>597</v>
      </c>
      <c r="C70" s="50" t="s">
        <v>598</v>
      </c>
      <c r="D70" s="50" t="s">
        <v>599</v>
      </c>
      <c r="E70" s="37" t="s">
        <v>43</v>
      </c>
      <c r="F70" s="49" t="s">
        <v>90</v>
      </c>
      <c r="G70" s="50" t="s">
        <v>91</v>
      </c>
      <c r="H70" s="50" t="s">
        <v>30</v>
      </c>
      <c r="I70" s="50" t="s">
        <v>31</v>
      </c>
      <c r="J70" s="49" t="s">
        <v>53</v>
      </c>
      <c r="K70" s="49" t="s">
        <v>370</v>
      </c>
      <c r="L70" s="49" t="s">
        <v>371</v>
      </c>
      <c r="M70" s="50" t="s">
        <v>372</v>
      </c>
      <c r="N70" s="50" t="s">
        <v>373</v>
      </c>
      <c r="O70" s="51">
        <v>45865</v>
      </c>
      <c r="P70" s="51">
        <v>45865</v>
      </c>
      <c r="Q70" s="51">
        <v>45865</v>
      </c>
      <c r="R70" s="50">
        <v>64</v>
      </c>
      <c r="S70" s="50">
        <v>0</v>
      </c>
      <c r="T70" s="50" t="s">
        <v>96</v>
      </c>
      <c r="U70" s="50" t="s">
        <v>600</v>
      </c>
      <c r="V70" s="50" t="s">
        <v>601</v>
      </c>
      <c r="W70" s="50" t="s">
        <v>602</v>
      </c>
      <c r="X70" s="50" t="s">
        <v>373</v>
      </c>
      <c r="Y70" s="49" t="s">
        <v>603</v>
      </c>
    </row>
    <row r="71" spans="1:25">
      <c r="A71" s="121" t="str">
        <f t="shared" si="2"/>
        <v>afergu0</v>
      </c>
      <c r="B71" s="49" t="s">
        <v>604</v>
      </c>
      <c r="C71" s="50" t="s">
        <v>605</v>
      </c>
      <c r="D71" s="50" t="s">
        <v>606</v>
      </c>
      <c r="E71" s="37" t="s">
        <v>27</v>
      </c>
      <c r="F71" s="49" t="s">
        <v>28</v>
      </c>
      <c r="G71" s="50" t="s">
        <v>29</v>
      </c>
      <c r="H71" s="50" t="s">
        <v>30</v>
      </c>
      <c r="I71" s="50" t="s">
        <v>31</v>
      </c>
      <c r="J71" s="49" t="s">
        <v>53</v>
      </c>
      <c r="K71" s="49" t="s">
        <v>255</v>
      </c>
      <c r="L71" s="49" t="s">
        <v>442</v>
      </c>
      <c r="M71" s="50" t="s">
        <v>443</v>
      </c>
      <c r="N71" s="50" t="s">
        <v>72</v>
      </c>
      <c r="O71" s="51">
        <v>45816</v>
      </c>
      <c r="P71" s="51">
        <v>45816</v>
      </c>
      <c r="Q71" s="51">
        <v>45816</v>
      </c>
      <c r="R71" s="50">
        <v>113</v>
      </c>
      <c r="S71" s="50">
        <v>0</v>
      </c>
      <c r="T71" s="50" t="s">
        <v>58</v>
      </c>
      <c r="U71" s="50" t="s">
        <v>607</v>
      </c>
      <c r="V71" s="50"/>
      <c r="W71" s="50" t="s">
        <v>608</v>
      </c>
      <c r="X71" s="50" t="s">
        <v>72</v>
      </c>
      <c r="Y71" s="49" t="s">
        <v>609</v>
      </c>
    </row>
    <row r="72" spans="1:25">
      <c r="A72" s="121" t="str">
        <f t="shared" si="2"/>
        <v>afergus</v>
      </c>
      <c r="B72" s="49" t="s">
        <v>610</v>
      </c>
      <c r="C72" s="50" t="s">
        <v>611</v>
      </c>
      <c r="D72" s="50" t="s">
        <v>612</v>
      </c>
      <c r="E72" s="37" t="s">
        <v>27</v>
      </c>
      <c r="F72" s="49" t="s">
        <v>114</v>
      </c>
      <c r="G72" s="50" t="s">
        <v>115</v>
      </c>
      <c r="H72" s="50" t="s">
        <v>105</v>
      </c>
      <c r="I72" s="50" t="s">
        <v>31</v>
      </c>
      <c r="J72" s="49" t="s">
        <v>53</v>
      </c>
      <c r="K72" s="49" t="s">
        <v>164</v>
      </c>
      <c r="L72" s="49" t="s">
        <v>165</v>
      </c>
      <c r="M72" s="50" t="s">
        <v>166</v>
      </c>
      <c r="N72" s="50" t="s">
        <v>167</v>
      </c>
      <c r="O72" s="51">
        <v>45795</v>
      </c>
      <c r="P72" s="51">
        <v>45795</v>
      </c>
      <c r="Q72" s="51">
        <v>45795</v>
      </c>
      <c r="R72" s="50">
        <v>134</v>
      </c>
      <c r="S72" s="50">
        <v>0</v>
      </c>
      <c r="T72" s="50" t="s">
        <v>58</v>
      </c>
      <c r="U72" s="50" t="s">
        <v>613</v>
      </c>
      <c r="V72" s="50"/>
      <c r="W72" s="50" t="s">
        <v>614</v>
      </c>
      <c r="X72" s="50" t="s">
        <v>167</v>
      </c>
      <c r="Y72" s="49" t="s">
        <v>615</v>
      </c>
    </row>
    <row r="73" spans="1:25">
      <c r="A73" s="121" t="str">
        <f t="shared" si="2"/>
        <v>aferna4</v>
      </c>
      <c r="B73" s="49" t="s">
        <v>616</v>
      </c>
      <c r="C73" s="50" t="s">
        <v>617</v>
      </c>
      <c r="D73" s="50" t="s">
        <v>618</v>
      </c>
      <c r="E73" s="37" t="s">
        <v>27</v>
      </c>
      <c r="F73" s="49" t="s">
        <v>44</v>
      </c>
      <c r="G73" s="50" t="s">
        <v>45</v>
      </c>
      <c r="H73" s="50" t="s">
        <v>30</v>
      </c>
      <c r="I73" s="50" t="s">
        <v>31</v>
      </c>
      <c r="J73" s="49" t="s">
        <v>53</v>
      </c>
      <c r="K73" s="49" t="s">
        <v>197</v>
      </c>
      <c r="L73" s="49" t="s">
        <v>198</v>
      </c>
      <c r="M73" s="50" t="s">
        <v>199</v>
      </c>
      <c r="N73" s="50" t="s">
        <v>200</v>
      </c>
      <c r="O73" s="51">
        <v>44202</v>
      </c>
      <c r="P73" s="51">
        <v>44202</v>
      </c>
      <c r="Q73" s="51">
        <v>44202</v>
      </c>
      <c r="R73" s="50">
        <v>1727</v>
      </c>
      <c r="S73" s="50">
        <v>4</v>
      </c>
      <c r="T73" s="50" t="s">
        <v>106</v>
      </c>
      <c r="U73" s="50" t="s">
        <v>619</v>
      </c>
      <c r="V73" s="50"/>
      <c r="W73" s="50" t="s">
        <v>620</v>
      </c>
      <c r="X73" s="50" t="s">
        <v>200</v>
      </c>
      <c r="Y73" s="49" t="s">
        <v>621</v>
      </c>
    </row>
    <row r="74" spans="1:25">
      <c r="A74" s="121" t="str">
        <f t="shared" si="2"/>
        <v>AFERRAR</v>
      </c>
      <c r="B74" s="49" t="s">
        <v>622</v>
      </c>
      <c r="C74" s="50" t="s">
        <v>623</v>
      </c>
      <c r="D74" s="50" t="s">
        <v>624</v>
      </c>
      <c r="E74" s="37" t="s">
        <v>43</v>
      </c>
      <c r="F74" s="49" t="s">
        <v>28</v>
      </c>
      <c r="G74" s="50" t="s">
        <v>29</v>
      </c>
      <c r="H74" s="50" t="s">
        <v>30</v>
      </c>
      <c r="I74" s="50" t="s">
        <v>31</v>
      </c>
      <c r="J74" s="49" t="s">
        <v>32</v>
      </c>
      <c r="K74" s="49" t="s">
        <v>515</v>
      </c>
      <c r="L74" s="49" t="s">
        <v>516</v>
      </c>
      <c r="M74" s="50" t="s">
        <v>517</v>
      </c>
      <c r="N74" s="50" t="s">
        <v>192</v>
      </c>
      <c r="O74" s="51">
        <v>29698</v>
      </c>
      <c r="P74" s="51">
        <v>29698</v>
      </c>
      <c r="Q74" s="51">
        <v>29698</v>
      </c>
      <c r="R74" s="50">
        <v>16231</v>
      </c>
      <c r="S74" s="50">
        <v>44</v>
      </c>
      <c r="T74" s="50" t="s">
        <v>148</v>
      </c>
      <c r="U74" s="50" t="s">
        <v>625</v>
      </c>
      <c r="V74" s="50"/>
      <c r="W74" s="50" t="s">
        <v>626</v>
      </c>
      <c r="X74" s="50" t="s">
        <v>118</v>
      </c>
      <c r="Y74" s="49" t="s">
        <v>627</v>
      </c>
    </row>
    <row r="75" spans="1:25">
      <c r="A75" s="121" t="str">
        <f t="shared" si="2"/>
        <v>aferrei</v>
      </c>
      <c r="B75" s="49" t="s">
        <v>628</v>
      </c>
      <c r="C75" s="50" t="s">
        <v>629</v>
      </c>
      <c r="D75" s="50" t="s">
        <v>630</v>
      </c>
      <c r="E75" s="37" t="s">
        <v>43</v>
      </c>
      <c r="F75" s="49" t="s">
        <v>44</v>
      </c>
      <c r="G75" s="50" t="s">
        <v>45</v>
      </c>
      <c r="H75" s="50" t="s">
        <v>30</v>
      </c>
      <c r="I75" s="50" t="s">
        <v>31</v>
      </c>
      <c r="J75" s="49" t="s">
        <v>53</v>
      </c>
      <c r="K75" s="49" t="s">
        <v>273</v>
      </c>
      <c r="L75" s="49" t="s">
        <v>274</v>
      </c>
      <c r="M75" s="50" t="s">
        <v>275</v>
      </c>
      <c r="N75" s="50" t="s">
        <v>276</v>
      </c>
      <c r="O75" s="51">
        <v>44277</v>
      </c>
      <c r="P75" s="51">
        <v>44277</v>
      </c>
      <c r="Q75" s="51">
        <v>44277</v>
      </c>
      <c r="R75" s="50">
        <v>1652</v>
      </c>
      <c r="S75" s="50">
        <v>4</v>
      </c>
      <c r="T75" s="50" t="s">
        <v>106</v>
      </c>
      <c r="U75" s="50" t="s">
        <v>631</v>
      </c>
      <c r="V75" s="50"/>
      <c r="W75" s="50" t="s">
        <v>632</v>
      </c>
      <c r="X75" s="50" t="s">
        <v>276</v>
      </c>
      <c r="Y75" s="49" t="s">
        <v>633</v>
      </c>
    </row>
    <row r="76" spans="1:25">
      <c r="A76" s="121" t="str">
        <f t="shared" si="2"/>
        <v>afickes</v>
      </c>
      <c r="B76" s="49" t="s">
        <v>634</v>
      </c>
      <c r="C76" s="50" t="s">
        <v>635</v>
      </c>
      <c r="D76" s="50" t="s">
        <v>636</v>
      </c>
      <c r="E76" s="37" t="s">
        <v>27</v>
      </c>
      <c r="F76" s="49" t="s">
        <v>182</v>
      </c>
      <c r="G76" s="50" t="s">
        <v>183</v>
      </c>
      <c r="H76" s="50" t="s">
        <v>30</v>
      </c>
      <c r="I76" s="50" t="s">
        <v>31</v>
      </c>
      <c r="J76" s="49" t="s">
        <v>32</v>
      </c>
      <c r="K76" s="49" t="s">
        <v>515</v>
      </c>
      <c r="L76" s="49" t="s">
        <v>516</v>
      </c>
      <c r="M76" s="50" t="s">
        <v>517</v>
      </c>
      <c r="N76" s="50" t="s">
        <v>192</v>
      </c>
      <c r="O76" s="51">
        <v>43712</v>
      </c>
      <c r="P76" s="51">
        <v>43712</v>
      </c>
      <c r="Q76" s="51">
        <v>43712</v>
      </c>
      <c r="R76" s="50">
        <v>2217</v>
      </c>
      <c r="S76" s="50">
        <v>6</v>
      </c>
      <c r="T76" s="50" t="s">
        <v>127</v>
      </c>
      <c r="U76" s="50" t="s">
        <v>637</v>
      </c>
      <c r="V76" s="50"/>
      <c r="W76" s="50" t="s">
        <v>638</v>
      </c>
      <c r="X76" s="50" t="s">
        <v>118</v>
      </c>
      <c r="Y76" s="49" t="s">
        <v>639</v>
      </c>
    </row>
    <row r="77" spans="1:25">
      <c r="A77" s="121" t="str">
        <f t="shared" si="2"/>
        <v>afiglio</v>
      </c>
      <c r="B77" s="49" t="s">
        <v>640</v>
      </c>
      <c r="C77" s="50" t="s">
        <v>641</v>
      </c>
      <c r="D77" s="50" t="s">
        <v>642</v>
      </c>
      <c r="E77" s="37" t="s">
        <v>43</v>
      </c>
      <c r="F77" s="49" t="s">
        <v>44</v>
      </c>
      <c r="G77" s="50" t="s">
        <v>45</v>
      </c>
      <c r="H77" s="50" t="s">
        <v>30</v>
      </c>
      <c r="I77" s="50" t="s">
        <v>31</v>
      </c>
      <c r="J77" s="49" t="s">
        <v>53</v>
      </c>
      <c r="K77" s="49" t="s">
        <v>273</v>
      </c>
      <c r="L77" s="49" t="s">
        <v>274</v>
      </c>
      <c r="M77" s="50" t="s">
        <v>275</v>
      </c>
      <c r="N77" s="50" t="s">
        <v>276</v>
      </c>
      <c r="O77" s="51">
        <v>45914</v>
      </c>
      <c r="P77" s="51">
        <v>45914</v>
      </c>
      <c r="Q77" s="51">
        <v>45914</v>
      </c>
      <c r="R77" s="50">
        <v>15</v>
      </c>
      <c r="S77" s="50">
        <v>0</v>
      </c>
      <c r="T77" s="50" t="s">
        <v>47</v>
      </c>
      <c r="U77" s="50" t="s">
        <v>643</v>
      </c>
      <c r="V77" s="50"/>
      <c r="W77" s="50" t="s">
        <v>644</v>
      </c>
      <c r="X77" s="50" t="s">
        <v>276</v>
      </c>
      <c r="Y77" s="49" t="s">
        <v>645</v>
      </c>
    </row>
    <row r="78" spans="1:25">
      <c r="A78" s="121" t="str">
        <f t="shared" si="2"/>
        <v>afiguer</v>
      </c>
      <c r="B78" s="49" t="s">
        <v>646</v>
      </c>
      <c r="C78" s="50" t="s">
        <v>647</v>
      </c>
      <c r="D78" s="50" t="s">
        <v>648</v>
      </c>
      <c r="E78" s="37" t="s">
        <v>27</v>
      </c>
      <c r="F78" s="49" t="s">
        <v>28</v>
      </c>
      <c r="G78" s="50" t="s">
        <v>29</v>
      </c>
      <c r="H78" s="50" t="s">
        <v>30</v>
      </c>
      <c r="I78" s="50" t="s">
        <v>31</v>
      </c>
      <c r="J78" s="49" t="s">
        <v>53</v>
      </c>
      <c r="K78" s="49" t="s">
        <v>309</v>
      </c>
      <c r="L78" s="49" t="s">
        <v>310</v>
      </c>
      <c r="M78" s="50" t="s">
        <v>311</v>
      </c>
      <c r="N78" s="50" t="s">
        <v>312</v>
      </c>
      <c r="O78" s="51">
        <v>45690</v>
      </c>
      <c r="P78" s="51">
        <v>45690</v>
      </c>
      <c r="Q78" s="51">
        <v>45690</v>
      </c>
      <c r="R78" s="50">
        <v>239</v>
      </c>
      <c r="S78" s="50">
        <v>0</v>
      </c>
      <c r="T78" s="50" t="s">
        <v>37</v>
      </c>
      <c r="U78" s="50" t="s">
        <v>649</v>
      </c>
      <c r="V78" s="50"/>
      <c r="W78" s="50" t="s">
        <v>650</v>
      </c>
      <c r="X78" s="50" t="s">
        <v>312</v>
      </c>
      <c r="Y78" s="49" t="s">
        <v>651</v>
      </c>
    </row>
    <row r="79" spans="1:25">
      <c r="A79" s="121" t="str">
        <f t="shared" si="2"/>
        <v>afoster</v>
      </c>
      <c r="B79" s="49" t="s">
        <v>652</v>
      </c>
      <c r="C79" s="50" t="s">
        <v>653</v>
      </c>
      <c r="D79" s="50" t="s">
        <v>654</v>
      </c>
      <c r="E79" s="37" t="s">
        <v>27</v>
      </c>
      <c r="F79" s="49" t="s">
        <v>655</v>
      </c>
      <c r="G79" s="50" t="s">
        <v>656</v>
      </c>
      <c r="H79" s="50" t="s">
        <v>30</v>
      </c>
      <c r="I79" s="50" t="s">
        <v>31</v>
      </c>
      <c r="J79" s="49" t="s">
        <v>53</v>
      </c>
      <c r="K79" s="49" t="s">
        <v>309</v>
      </c>
      <c r="L79" s="49" t="s">
        <v>480</v>
      </c>
      <c r="M79" s="50" t="s">
        <v>481</v>
      </c>
      <c r="N79" s="50" t="s">
        <v>482</v>
      </c>
      <c r="O79" s="51">
        <v>45795</v>
      </c>
      <c r="P79" s="51">
        <v>45795</v>
      </c>
      <c r="Q79" s="51">
        <v>45795</v>
      </c>
      <c r="R79" s="50">
        <v>134</v>
      </c>
      <c r="S79" s="50">
        <v>0</v>
      </c>
      <c r="T79" s="50" t="s">
        <v>58</v>
      </c>
      <c r="U79" s="50" t="s">
        <v>657</v>
      </c>
      <c r="V79" s="50"/>
      <c r="W79" s="50" t="s">
        <v>658</v>
      </c>
      <c r="X79" s="50" t="s">
        <v>482</v>
      </c>
      <c r="Y79" s="49" t="s">
        <v>659</v>
      </c>
    </row>
    <row r="80" spans="1:25">
      <c r="A80" s="121" t="str">
        <f t="shared" si="2"/>
        <v>afrelic</v>
      </c>
      <c r="B80" s="49" t="s">
        <v>660</v>
      </c>
      <c r="C80" s="50" t="s">
        <v>661</v>
      </c>
      <c r="D80" s="50" t="s">
        <v>662</v>
      </c>
      <c r="E80" s="37" t="s">
        <v>43</v>
      </c>
      <c r="F80" s="49" t="s">
        <v>90</v>
      </c>
      <c r="G80" s="50" t="s">
        <v>91</v>
      </c>
      <c r="H80" s="50" t="s">
        <v>30</v>
      </c>
      <c r="I80" s="50" t="s">
        <v>31</v>
      </c>
      <c r="J80" s="49" t="s">
        <v>53</v>
      </c>
      <c r="K80" s="49" t="s">
        <v>164</v>
      </c>
      <c r="L80" s="49" t="s">
        <v>165</v>
      </c>
      <c r="M80" s="50" t="s">
        <v>166</v>
      </c>
      <c r="N80" s="50" t="s">
        <v>167</v>
      </c>
      <c r="O80" s="51">
        <v>43747</v>
      </c>
      <c r="P80" s="51">
        <v>43747</v>
      </c>
      <c r="Q80" s="51">
        <v>43747</v>
      </c>
      <c r="R80" s="50">
        <v>2182</v>
      </c>
      <c r="S80" s="50">
        <v>5</v>
      </c>
      <c r="T80" s="50" t="s">
        <v>106</v>
      </c>
      <c r="U80" s="50" t="s">
        <v>663</v>
      </c>
      <c r="V80" s="50"/>
      <c r="W80" s="50" t="s">
        <v>664</v>
      </c>
      <c r="X80" s="50" t="s">
        <v>167</v>
      </c>
      <c r="Y80" s="49" t="s">
        <v>665</v>
      </c>
    </row>
    <row r="81" spans="1:25">
      <c r="A81" s="121" t="str">
        <f t="shared" si="2"/>
        <v>afruche</v>
      </c>
      <c r="B81" s="49" t="s">
        <v>666</v>
      </c>
      <c r="C81" s="50" t="s">
        <v>667</v>
      </c>
      <c r="D81" s="50" t="s">
        <v>668</v>
      </c>
      <c r="E81" s="37" t="s">
        <v>43</v>
      </c>
      <c r="F81" s="49" t="s">
        <v>90</v>
      </c>
      <c r="G81" s="50" t="s">
        <v>91</v>
      </c>
      <c r="H81" s="50" t="s">
        <v>30</v>
      </c>
      <c r="I81" s="50" t="s">
        <v>31</v>
      </c>
      <c r="J81" s="49" t="s">
        <v>32</v>
      </c>
      <c r="K81" s="49" t="s">
        <v>33</v>
      </c>
      <c r="L81" s="49" t="s">
        <v>34</v>
      </c>
      <c r="M81" s="50" t="s">
        <v>35</v>
      </c>
      <c r="N81" s="50" t="s">
        <v>36</v>
      </c>
      <c r="O81" s="51">
        <v>45008</v>
      </c>
      <c r="P81" s="51">
        <v>45008</v>
      </c>
      <c r="Q81" s="51">
        <v>45008</v>
      </c>
      <c r="R81" s="50">
        <v>921</v>
      </c>
      <c r="S81" s="50">
        <v>2</v>
      </c>
      <c r="T81" s="50" t="s">
        <v>82</v>
      </c>
      <c r="U81" s="50" t="s">
        <v>669</v>
      </c>
      <c r="V81" s="50"/>
      <c r="W81" s="50" t="s">
        <v>670</v>
      </c>
      <c r="X81" s="50" t="s">
        <v>36</v>
      </c>
      <c r="Y81" s="49" t="s">
        <v>671</v>
      </c>
    </row>
    <row r="82" spans="1:25">
      <c r="A82" s="121" t="str">
        <f t="shared" si="2"/>
        <v>AFRYE1</v>
      </c>
      <c r="B82" s="49" t="s">
        <v>672</v>
      </c>
      <c r="C82" s="50" t="s">
        <v>673</v>
      </c>
      <c r="D82" s="50" t="s">
        <v>674</v>
      </c>
      <c r="E82" s="37" t="s">
        <v>43</v>
      </c>
      <c r="F82" s="49" t="s">
        <v>28</v>
      </c>
      <c r="G82" s="50" t="s">
        <v>29</v>
      </c>
      <c r="H82" s="50" t="s">
        <v>30</v>
      </c>
      <c r="I82" s="50" t="s">
        <v>31</v>
      </c>
      <c r="J82" s="49" t="s">
        <v>32</v>
      </c>
      <c r="K82" s="49" t="s">
        <v>396</v>
      </c>
      <c r="L82" s="49" t="s">
        <v>397</v>
      </c>
      <c r="M82" s="50" t="s">
        <v>398</v>
      </c>
      <c r="N82" s="50" t="s">
        <v>147</v>
      </c>
      <c r="O82" s="51">
        <v>41036</v>
      </c>
      <c r="P82" s="51">
        <v>41036</v>
      </c>
      <c r="Q82" s="51">
        <v>41036</v>
      </c>
      <c r="R82" s="50">
        <v>4893</v>
      </c>
      <c r="S82" s="50">
        <v>13</v>
      </c>
      <c r="T82" s="50" t="s">
        <v>127</v>
      </c>
      <c r="U82" s="50" t="s">
        <v>675</v>
      </c>
      <c r="V82" s="50"/>
      <c r="W82" s="50" t="s">
        <v>676</v>
      </c>
      <c r="X82" s="50" t="s">
        <v>147</v>
      </c>
      <c r="Y82" s="49" t="s">
        <v>677</v>
      </c>
    </row>
    <row r="83" spans="1:25">
      <c r="A83" s="121" t="str">
        <f t="shared" si="2"/>
        <v>AGALDIN</v>
      </c>
      <c r="B83" s="49" t="s">
        <v>678</v>
      </c>
      <c r="C83" s="50" t="s">
        <v>679</v>
      </c>
      <c r="D83" s="50" t="s">
        <v>680</v>
      </c>
      <c r="E83" s="37" t="s">
        <v>43</v>
      </c>
      <c r="F83" s="49" t="s">
        <v>182</v>
      </c>
      <c r="G83" s="50" t="s">
        <v>183</v>
      </c>
      <c r="H83" s="50" t="s">
        <v>30</v>
      </c>
      <c r="I83" s="50" t="s">
        <v>31</v>
      </c>
      <c r="J83" s="49" t="s">
        <v>53</v>
      </c>
      <c r="K83" s="49" t="s">
        <v>54</v>
      </c>
      <c r="L83" s="49" t="s">
        <v>135</v>
      </c>
      <c r="M83" s="50" t="s">
        <v>136</v>
      </c>
      <c r="N83" s="50" t="s">
        <v>57</v>
      </c>
      <c r="O83" s="51">
        <v>41036</v>
      </c>
      <c r="P83" s="51">
        <v>41036</v>
      </c>
      <c r="Q83" s="51">
        <v>41036</v>
      </c>
      <c r="R83" s="50">
        <v>4893</v>
      </c>
      <c r="S83" s="50">
        <v>13</v>
      </c>
      <c r="T83" s="50" t="s">
        <v>127</v>
      </c>
      <c r="U83" s="50" t="s">
        <v>681</v>
      </c>
      <c r="V83" s="50"/>
      <c r="W83" s="50" t="s">
        <v>682</v>
      </c>
      <c r="X83" s="50" t="s">
        <v>57</v>
      </c>
      <c r="Y83" s="49" t="s">
        <v>683</v>
      </c>
    </row>
    <row r="84" spans="1:25">
      <c r="A84" s="121" t="str">
        <f t="shared" si="2"/>
        <v>agambl0</v>
      </c>
      <c r="B84" s="49" t="s">
        <v>684</v>
      </c>
      <c r="C84" s="50" t="s">
        <v>685</v>
      </c>
      <c r="D84" s="50" t="s">
        <v>686</v>
      </c>
      <c r="E84" s="37" t="s">
        <v>43</v>
      </c>
      <c r="F84" s="49" t="s">
        <v>307</v>
      </c>
      <c r="G84" s="50" t="s">
        <v>308</v>
      </c>
      <c r="H84" s="50" t="s">
        <v>30</v>
      </c>
      <c r="I84" s="50" t="s">
        <v>31</v>
      </c>
      <c r="J84" s="49" t="s">
        <v>53</v>
      </c>
      <c r="K84" s="49" t="s">
        <v>309</v>
      </c>
      <c r="L84" s="49" t="s">
        <v>310</v>
      </c>
      <c r="M84" s="50" t="s">
        <v>311</v>
      </c>
      <c r="N84" s="50" t="s">
        <v>312</v>
      </c>
      <c r="O84" s="51">
        <v>42079</v>
      </c>
      <c r="P84" s="51">
        <v>45914</v>
      </c>
      <c r="Q84" s="51">
        <v>45914</v>
      </c>
      <c r="R84" s="50">
        <v>15</v>
      </c>
      <c r="S84" s="50">
        <v>0</v>
      </c>
      <c r="T84" s="50" t="s">
        <v>47</v>
      </c>
      <c r="U84" s="50" t="s">
        <v>687</v>
      </c>
      <c r="V84" s="50"/>
      <c r="W84" s="50" t="s">
        <v>688</v>
      </c>
      <c r="X84" s="50" t="s">
        <v>482</v>
      </c>
      <c r="Y84" s="49" t="s">
        <v>689</v>
      </c>
    </row>
    <row r="85" spans="1:25">
      <c r="A85" s="121" t="str">
        <f t="shared" si="2"/>
        <v>AGAME05</v>
      </c>
      <c r="B85" s="49" t="s">
        <v>690</v>
      </c>
      <c r="C85" s="50" t="s">
        <v>691</v>
      </c>
      <c r="D85" s="50" t="s">
        <v>692</v>
      </c>
      <c r="E85" s="37" t="s">
        <v>43</v>
      </c>
      <c r="F85" s="49" t="s">
        <v>28</v>
      </c>
      <c r="G85" s="50" t="s">
        <v>29</v>
      </c>
      <c r="H85" s="50" t="s">
        <v>30</v>
      </c>
      <c r="I85" s="50" t="s">
        <v>31</v>
      </c>
      <c r="J85" s="49" t="s">
        <v>32</v>
      </c>
      <c r="K85" s="49" t="s">
        <v>396</v>
      </c>
      <c r="L85" s="49" t="s">
        <v>397</v>
      </c>
      <c r="M85" s="50" t="s">
        <v>398</v>
      </c>
      <c r="N85" s="50" t="s">
        <v>147</v>
      </c>
      <c r="O85" s="51">
        <v>38481</v>
      </c>
      <c r="P85" s="51">
        <v>38481</v>
      </c>
      <c r="Q85" s="51">
        <v>38481</v>
      </c>
      <c r="R85" s="50">
        <v>7448</v>
      </c>
      <c r="S85" s="50">
        <v>20</v>
      </c>
      <c r="T85" s="50" t="s">
        <v>148</v>
      </c>
      <c r="U85" s="50" t="s">
        <v>693</v>
      </c>
      <c r="V85" s="50">
        <v>305</v>
      </c>
      <c r="W85" s="50" t="s">
        <v>694</v>
      </c>
      <c r="X85" s="50" t="s">
        <v>147</v>
      </c>
      <c r="Y85" s="49" t="s">
        <v>695</v>
      </c>
    </row>
    <row r="86" spans="1:25">
      <c r="A86" s="121" t="str">
        <f t="shared" si="2"/>
        <v>agary</v>
      </c>
      <c r="B86" s="49" t="s">
        <v>696</v>
      </c>
      <c r="C86" s="50" t="s">
        <v>697</v>
      </c>
      <c r="D86" s="50" t="s">
        <v>698</v>
      </c>
      <c r="E86" s="37" t="s">
        <v>43</v>
      </c>
      <c r="F86" s="49" t="s">
        <v>90</v>
      </c>
      <c r="G86" s="50" t="s">
        <v>91</v>
      </c>
      <c r="H86" s="50" t="s">
        <v>30</v>
      </c>
      <c r="I86" s="50" t="s">
        <v>31</v>
      </c>
      <c r="J86" s="49" t="s">
        <v>32</v>
      </c>
      <c r="K86" s="49" t="s">
        <v>349</v>
      </c>
      <c r="L86" s="49" t="s">
        <v>350</v>
      </c>
      <c r="M86" s="50" t="s">
        <v>351</v>
      </c>
      <c r="N86" s="50" t="s">
        <v>352</v>
      </c>
      <c r="O86" s="51">
        <v>45865</v>
      </c>
      <c r="P86" s="51">
        <v>45865</v>
      </c>
      <c r="Q86" s="51">
        <v>45865</v>
      </c>
      <c r="R86" s="50">
        <v>64</v>
      </c>
      <c r="S86" s="50">
        <v>0</v>
      </c>
      <c r="T86" s="50" t="s">
        <v>96</v>
      </c>
      <c r="U86" s="50" t="s">
        <v>699</v>
      </c>
      <c r="V86" s="50"/>
      <c r="W86" s="50" t="s">
        <v>700</v>
      </c>
      <c r="X86" s="50" t="s">
        <v>352</v>
      </c>
      <c r="Y86" s="49" t="s">
        <v>701</v>
      </c>
    </row>
    <row r="87" spans="1:25">
      <c r="A87" s="121" t="str">
        <f t="shared" si="2"/>
        <v>agarza</v>
      </c>
      <c r="B87" s="49" t="s">
        <v>702</v>
      </c>
      <c r="C87" s="50" t="s">
        <v>703</v>
      </c>
      <c r="D87" s="50" t="s">
        <v>704</v>
      </c>
      <c r="E87" s="37" t="s">
        <v>43</v>
      </c>
      <c r="F87" s="49" t="s">
        <v>28</v>
      </c>
      <c r="G87" s="50" t="s">
        <v>29</v>
      </c>
      <c r="H87" s="50" t="s">
        <v>30</v>
      </c>
      <c r="I87" s="50" t="s">
        <v>31</v>
      </c>
      <c r="J87" s="49" t="s">
        <v>32</v>
      </c>
      <c r="K87" s="49" t="s">
        <v>396</v>
      </c>
      <c r="L87" s="49" t="s">
        <v>397</v>
      </c>
      <c r="M87" s="50" t="s">
        <v>398</v>
      </c>
      <c r="N87" s="50" t="s">
        <v>147</v>
      </c>
      <c r="O87" s="51">
        <v>44952</v>
      </c>
      <c r="P87" s="51">
        <v>44952</v>
      </c>
      <c r="Q87" s="51">
        <v>44952</v>
      </c>
      <c r="R87" s="50">
        <v>977</v>
      </c>
      <c r="S87" s="50">
        <v>2</v>
      </c>
      <c r="T87" s="50" t="s">
        <v>82</v>
      </c>
      <c r="U87" s="50" t="s">
        <v>705</v>
      </c>
      <c r="V87" s="50"/>
      <c r="W87" s="50" t="s">
        <v>706</v>
      </c>
      <c r="X87" s="50" t="s">
        <v>147</v>
      </c>
      <c r="Y87" s="49" t="s">
        <v>707</v>
      </c>
    </row>
    <row r="88" spans="1:25">
      <c r="A88" s="121" t="str">
        <f t="shared" si="2"/>
        <v>aghulam</v>
      </c>
      <c r="B88" s="49" t="s">
        <v>708</v>
      </c>
      <c r="C88" s="50" t="s">
        <v>709</v>
      </c>
      <c r="D88" s="50" t="s">
        <v>710</v>
      </c>
      <c r="E88" s="37" t="s">
        <v>43</v>
      </c>
      <c r="F88" s="49" t="s">
        <v>28</v>
      </c>
      <c r="G88" s="50" t="s">
        <v>29</v>
      </c>
      <c r="H88" s="50" t="s">
        <v>30</v>
      </c>
      <c r="I88" s="50" t="s">
        <v>31</v>
      </c>
      <c r="J88" s="49" t="s">
        <v>53</v>
      </c>
      <c r="K88" s="49" t="s">
        <v>197</v>
      </c>
      <c r="L88" s="49" t="s">
        <v>198</v>
      </c>
      <c r="M88" s="50" t="s">
        <v>199</v>
      </c>
      <c r="N88" s="50" t="s">
        <v>200</v>
      </c>
      <c r="O88" s="51">
        <v>45914</v>
      </c>
      <c r="P88" s="51">
        <v>45914</v>
      </c>
      <c r="Q88" s="51">
        <v>45914</v>
      </c>
      <c r="R88" s="50">
        <v>15</v>
      </c>
      <c r="S88" s="50">
        <v>0</v>
      </c>
      <c r="T88" s="50" t="s">
        <v>47</v>
      </c>
      <c r="U88" s="50" t="s">
        <v>711</v>
      </c>
      <c r="V88" s="50"/>
      <c r="W88" s="50" t="s">
        <v>712</v>
      </c>
      <c r="X88" s="50" t="s">
        <v>200</v>
      </c>
      <c r="Y88" s="49" t="s">
        <v>713</v>
      </c>
    </row>
    <row r="89" spans="1:25">
      <c r="A89" s="121" t="str">
        <f t="shared" si="2"/>
        <v>agiles</v>
      </c>
      <c r="B89" s="49" t="s">
        <v>714</v>
      </c>
      <c r="C89" s="50" t="s">
        <v>715</v>
      </c>
      <c r="D89" s="50" t="s">
        <v>716</v>
      </c>
      <c r="E89" s="37" t="s">
        <v>27</v>
      </c>
      <c r="F89" s="49" t="s">
        <v>28</v>
      </c>
      <c r="G89" s="50" t="s">
        <v>29</v>
      </c>
      <c r="H89" s="50" t="s">
        <v>30</v>
      </c>
      <c r="I89" s="50" t="s">
        <v>31</v>
      </c>
      <c r="J89" s="49" t="s">
        <v>32</v>
      </c>
      <c r="K89" s="49" t="s">
        <v>92</v>
      </c>
      <c r="L89" s="49" t="s">
        <v>116</v>
      </c>
      <c r="M89" s="50" t="s">
        <v>117</v>
      </c>
      <c r="N89" s="50" t="s">
        <v>118</v>
      </c>
      <c r="O89" s="51">
        <v>45158</v>
      </c>
      <c r="P89" s="51">
        <v>45158</v>
      </c>
      <c r="Q89" s="51">
        <v>45158</v>
      </c>
      <c r="R89" s="50">
        <v>771</v>
      </c>
      <c r="S89" s="50">
        <v>2</v>
      </c>
      <c r="T89" s="50" t="s">
        <v>82</v>
      </c>
      <c r="U89" s="50" t="s">
        <v>717</v>
      </c>
      <c r="V89" s="50" t="s">
        <v>718</v>
      </c>
      <c r="W89" s="50" t="s">
        <v>719</v>
      </c>
      <c r="X89" s="50" t="s">
        <v>118</v>
      </c>
      <c r="Y89" s="49" t="s">
        <v>720</v>
      </c>
    </row>
    <row r="90" spans="1:25">
      <c r="A90" s="121" t="str">
        <f t="shared" si="2"/>
        <v>agill</v>
      </c>
      <c r="B90" s="49" t="s">
        <v>721</v>
      </c>
      <c r="C90" s="50" t="s">
        <v>722</v>
      </c>
      <c r="D90" s="50" t="s">
        <v>723</v>
      </c>
      <c r="E90" s="37" t="s">
        <v>134</v>
      </c>
      <c r="F90" s="49" t="s">
        <v>28</v>
      </c>
      <c r="G90" s="50" t="s">
        <v>29</v>
      </c>
      <c r="H90" s="50" t="s">
        <v>30</v>
      </c>
      <c r="I90" s="50" t="s">
        <v>31</v>
      </c>
      <c r="J90" s="49" t="s">
        <v>32</v>
      </c>
      <c r="K90" s="49" t="s">
        <v>426</v>
      </c>
      <c r="L90" s="49" t="s">
        <v>427</v>
      </c>
      <c r="M90" s="50" t="s">
        <v>428</v>
      </c>
      <c r="N90" s="50" t="s">
        <v>429</v>
      </c>
      <c r="O90" s="51">
        <v>44861</v>
      </c>
      <c r="P90" s="51">
        <v>44861</v>
      </c>
      <c r="Q90" s="51">
        <v>44861</v>
      </c>
      <c r="R90" s="50">
        <v>1068</v>
      </c>
      <c r="S90" s="50">
        <v>2</v>
      </c>
      <c r="T90" s="50" t="s">
        <v>82</v>
      </c>
      <c r="U90" s="50" t="s">
        <v>724</v>
      </c>
      <c r="V90" s="50" t="s">
        <v>725</v>
      </c>
      <c r="W90" s="50" t="s">
        <v>726</v>
      </c>
      <c r="X90" s="50" t="s">
        <v>429</v>
      </c>
      <c r="Y90" s="49" t="s">
        <v>727</v>
      </c>
    </row>
    <row r="91" spans="1:25">
      <c r="A91" s="121" t="str">
        <f t="shared" si="2"/>
        <v>agillis</v>
      </c>
      <c r="B91" s="49" t="s">
        <v>728</v>
      </c>
      <c r="C91" s="50" t="s">
        <v>729</v>
      </c>
      <c r="D91" s="50" t="s">
        <v>730</v>
      </c>
      <c r="E91" s="37" t="s">
        <v>43</v>
      </c>
      <c r="F91" s="49" t="s">
        <v>327</v>
      </c>
      <c r="G91" s="50" t="s">
        <v>328</v>
      </c>
      <c r="H91" s="50" t="s">
        <v>30</v>
      </c>
      <c r="I91" s="50" t="s">
        <v>31</v>
      </c>
      <c r="J91" s="49" t="s">
        <v>53</v>
      </c>
      <c r="K91" s="49" t="s">
        <v>309</v>
      </c>
      <c r="L91" s="49" t="s">
        <v>310</v>
      </c>
      <c r="M91" s="50" t="s">
        <v>311</v>
      </c>
      <c r="N91" s="50" t="s">
        <v>312</v>
      </c>
      <c r="O91" s="51">
        <v>38075</v>
      </c>
      <c r="P91" s="51">
        <v>45704</v>
      </c>
      <c r="Q91" s="51">
        <v>45704</v>
      </c>
      <c r="R91" s="50">
        <v>225</v>
      </c>
      <c r="S91" s="50">
        <v>0</v>
      </c>
      <c r="T91" s="50" t="s">
        <v>37</v>
      </c>
      <c r="U91" s="50" t="s">
        <v>731</v>
      </c>
      <c r="V91" s="50"/>
      <c r="W91" s="50" t="s">
        <v>732</v>
      </c>
      <c r="X91" s="50" t="s">
        <v>312</v>
      </c>
      <c r="Y91" s="49" t="s">
        <v>733</v>
      </c>
    </row>
    <row r="92" spans="1:25">
      <c r="A92" s="121" t="str">
        <f t="shared" si="2"/>
        <v>AGON248</v>
      </c>
      <c r="B92" s="49" t="s">
        <v>734</v>
      </c>
      <c r="C92" s="50" t="s">
        <v>735</v>
      </c>
      <c r="D92" s="50" t="s">
        <v>736</v>
      </c>
      <c r="E92" s="37" t="s">
        <v>43</v>
      </c>
      <c r="F92" s="49" t="s">
        <v>28</v>
      </c>
      <c r="G92" s="50" t="s">
        <v>29</v>
      </c>
      <c r="H92" s="50" t="s">
        <v>30</v>
      </c>
      <c r="I92" s="50" t="s">
        <v>31</v>
      </c>
      <c r="J92" s="49" t="s">
        <v>32</v>
      </c>
      <c r="K92" s="49" t="s">
        <v>125</v>
      </c>
      <c r="L92" s="49" t="s">
        <v>126</v>
      </c>
      <c r="M92" s="50" t="s">
        <v>85</v>
      </c>
      <c r="N92" s="50" t="s">
        <v>36</v>
      </c>
      <c r="O92" s="51">
        <v>32161</v>
      </c>
      <c r="P92" s="51">
        <v>32161</v>
      </c>
      <c r="Q92" s="51">
        <v>32161</v>
      </c>
      <c r="R92" s="50">
        <v>13768</v>
      </c>
      <c r="S92" s="50">
        <v>37</v>
      </c>
      <c r="T92" s="50" t="s">
        <v>148</v>
      </c>
      <c r="U92" s="50" t="s">
        <v>737</v>
      </c>
      <c r="V92" s="50"/>
      <c r="W92" s="50" t="s">
        <v>738</v>
      </c>
      <c r="X92" s="50" t="s">
        <v>36</v>
      </c>
      <c r="Y92" s="49" t="s">
        <v>739</v>
      </c>
    </row>
    <row r="93" spans="1:25">
      <c r="A93" s="121" t="str">
        <f t="shared" si="2"/>
        <v>AGONZA1</v>
      </c>
      <c r="B93" s="49" t="s">
        <v>740</v>
      </c>
      <c r="C93" s="50" t="s">
        <v>741</v>
      </c>
      <c r="D93" s="50" t="s">
        <v>742</v>
      </c>
      <c r="E93" s="37" t="s">
        <v>134</v>
      </c>
      <c r="F93" s="49" t="s">
        <v>44</v>
      </c>
      <c r="G93" s="50" t="s">
        <v>45</v>
      </c>
      <c r="H93" s="50" t="s">
        <v>30</v>
      </c>
      <c r="I93" s="50" t="s">
        <v>31</v>
      </c>
      <c r="J93" s="49" t="s">
        <v>32</v>
      </c>
      <c r="K93" s="49" t="s">
        <v>218</v>
      </c>
      <c r="L93" s="49" t="s">
        <v>502</v>
      </c>
      <c r="M93" s="50" t="s">
        <v>220</v>
      </c>
      <c r="N93" s="50" t="s">
        <v>36</v>
      </c>
      <c r="O93" s="51">
        <v>34872</v>
      </c>
      <c r="P93" s="51">
        <v>34872</v>
      </c>
      <c r="Q93" s="51">
        <v>34872</v>
      </c>
      <c r="R93" s="50">
        <v>11057</v>
      </c>
      <c r="S93" s="50">
        <v>30</v>
      </c>
      <c r="T93" s="50" t="s">
        <v>148</v>
      </c>
      <c r="U93" s="50" t="s">
        <v>743</v>
      </c>
      <c r="V93" s="50"/>
      <c r="W93" s="50" t="s">
        <v>744</v>
      </c>
      <c r="X93" s="50" t="s">
        <v>36</v>
      </c>
      <c r="Y93" s="49" t="s">
        <v>745</v>
      </c>
    </row>
    <row r="94" spans="1:25">
      <c r="A94" s="121" t="str">
        <f t="shared" si="2"/>
        <v>AGONZA4</v>
      </c>
      <c r="B94" s="49" t="s">
        <v>746</v>
      </c>
      <c r="C94" s="50" t="s">
        <v>747</v>
      </c>
      <c r="D94" s="50" t="s">
        <v>748</v>
      </c>
      <c r="E94" s="37" t="s">
        <v>43</v>
      </c>
      <c r="F94" s="49" t="s">
        <v>44</v>
      </c>
      <c r="G94" s="50" t="s">
        <v>45</v>
      </c>
      <c r="H94" s="50" t="s">
        <v>30</v>
      </c>
      <c r="I94" s="50" t="s">
        <v>31</v>
      </c>
      <c r="J94" s="49" t="s">
        <v>32</v>
      </c>
      <c r="K94" s="49" t="s">
        <v>144</v>
      </c>
      <c r="L94" s="49" t="s">
        <v>145</v>
      </c>
      <c r="M94" s="50" t="s">
        <v>146</v>
      </c>
      <c r="N94" s="50" t="s">
        <v>147</v>
      </c>
      <c r="O94" s="51">
        <v>36283</v>
      </c>
      <c r="P94" s="51">
        <v>36283</v>
      </c>
      <c r="Q94" s="51">
        <v>36283</v>
      </c>
      <c r="R94" s="50">
        <v>9646</v>
      </c>
      <c r="S94" s="50">
        <v>26</v>
      </c>
      <c r="T94" s="50" t="s">
        <v>148</v>
      </c>
      <c r="U94" s="50" t="s">
        <v>749</v>
      </c>
      <c r="V94" s="50"/>
      <c r="W94" s="50" t="s">
        <v>750</v>
      </c>
      <c r="X94" s="50" t="s">
        <v>147</v>
      </c>
      <c r="Y94" s="49" t="s">
        <v>751</v>
      </c>
    </row>
    <row r="95" spans="1:25">
      <c r="A95" s="121" t="str">
        <f t="shared" si="2"/>
        <v>AGOSNE1</v>
      </c>
      <c r="B95" s="49" t="s">
        <v>752</v>
      </c>
      <c r="C95" s="50" t="s">
        <v>753</v>
      </c>
      <c r="D95" s="50" t="s">
        <v>754</v>
      </c>
      <c r="E95" s="37" t="s">
        <v>43</v>
      </c>
      <c r="F95" s="49" t="s">
        <v>44</v>
      </c>
      <c r="G95" s="50" t="s">
        <v>45</v>
      </c>
      <c r="H95" s="50" t="s">
        <v>30</v>
      </c>
      <c r="I95" s="50" t="s">
        <v>31</v>
      </c>
      <c r="J95" s="49" t="s">
        <v>32</v>
      </c>
      <c r="K95" s="49" t="s">
        <v>144</v>
      </c>
      <c r="L95" s="49" t="s">
        <v>145</v>
      </c>
      <c r="M95" s="50" t="s">
        <v>146</v>
      </c>
      <c r="N95" s="50" t="s">
        <v>147</v>
      </c>
      <c r="O95" s="51">
        <v>39468</v>
      </c>
      <c r="P95" s="51">
        <v>39468</v>
      </c>
      <c r="Q95" s="51">
        <v>39468</v>
      </c>
      <c r="R95" s="50">
        <v>6461</v>
      </c>
      <c r="S95" s="50">
        <v>17</v>
      </c>
      <c r="T95" s="50" t="s">
        <v>148</v>
      </c>
      <c r="U95" s="50" t="s">
        <v>755</v>
      </c>
      <c r="V95" s="50"/>
      <c r="W95" s="50" t="s">
        <v>756</v>
      </c>
      <c r="X95" s="50" t="s">
        <v>147</v>
      </c>
      <c r="Y95" s="49" t="s">
        <v>757</v>
      </c>
    </row>
    <row r="96" spans="1:25">
      <c r="A96" s="121" t="str">
        <f t="shared" si="2"/>
        <v>agulley</v>
      </c>
      <c r="B96" s="49" t="s">
        <v>758</v>
      </c>
      <c r="C96" s="50" t="s">
        <v>759</v>
      </c>
      <c r="D96" s="50" t="s">
        <v>760</v>
      </c>
      <c r="E96" s="37" t="s">
        <v>43</v>
      </c>
      <c r="F96" s="49" t="s">
        <v>44</v>
      </c>
      <c r="G96" s="50" t="s">
        <v>45</v>
      </c>
      <c r="H96" s="50" t="s">
        <v>30</v>
      </c>
      <c r="I96" s="50" t="s">
        <v>31</v>
      </c>
      <c r="J96" s="49" t="s">
        <v>32</v>
      </c>
      <c r="K96" s="49" t="s">
        <v>349</v>
      </c>
      <c r="L96" s="49" t="s">
        <v>350</v>
      </c>
      <c r="M96" s="50" t="s">
        <v>351</v>
      </c>
      <c r="N96" s="50" t="s">
        <v>352</v>
      </c>
      <c r="O96" s="51">
        <v>45872</v>
      </c>
      <c r="P96" s="51">
        <v>45872</v>
      </c>
      <c r="Q96" s="51">
        <v>45872</v>
      </c>
      <c r="R96" s="50">
        <v>57</v>
      </c>
      <c r="S96" s="50">
        <v>0</v>
      </c>
      <c r="T96" s="50" t="s">
        <v>419</v>
      </c>
      <c r="U96" s="50" t="s">
        <v>761</v>
      </c>
      <c r="V96" s="50"/>
      <c r="W96" s="50" t="s">
        <v>762</v>
      </c>
      <c r="X96" s="50" t="s">
        <v>763</v>
      </c>
      <c r="Y96" s="49" t="s">
        <v>764</v>
      </c>
    </row>
    <row r="97" spans="1:25">
      <c r="A97" s="121" t="str">
        <f t="shared" si="2"/>
        <v>AHARDE</v>
      </c>
      <c r="B97" s="49" t="s">
        <v>765</v>
      </c>
      <c r="C97" s="50" t="s">
        <v>766</v>
      </c>
      <c r="D97" s="50" t="s">
        <v>767</v>
      </c>
      <c r="E97" s="37" t="s">
        <v>43</v>
      </c>
      <c r="F97" s="49" t="s">
        <v>182</v>
      </c>
      <c r="G97" s="50" t="s">
        <v>183</v>
      </c>
      <c r="H97" s="50" t="s">
        <v>30</v>
      </c>
      <c r="I97" s="50" t="s">
        <v>31</v>
      </c>
      <c r="J97" s="49" t="s">
        <v>32</v>
      </c>
      <c r="K97" s="49" t="s">
        <v>515</v>
      </c>
      <c r="L97" s="49" t="s">
        <v>516</v>
      </c>
      <c r="M97" s="50" t="s">
        <v>517</v>
      </c>
      <c r="N97" s="50" t="s">
        <v>192</v>
      </c>
      <c r="O97" s="51">
        <v>30664</v>
      </c>
      <c r="P97" s="51">
        <v>44905</v>
      </c>
      <c r="Q97" s="51">
        <v>30664</v>
      </c>
      <c r="R97" s="50">
        <v>15265</v>
      </c>
      <c r="S97" s="50">
        <v>41</v>
      </c>
      <c r="T97" s="50" t="s">
        <v>148</v>
      </c>
      <c r="U97" s="50" t="s">
        <v>768</v>
      </c>
      <c r="V97" s="50"/>
      <c r="W97" s="50" t="s">
        <v>769</v>
      </c>
      <c r="X97" s="50" t="s">
        <v>192</v>
      </c>
      <c r="Y97" s="49" t="s">
        <v>770</v>
      </c>
    </row>
    <row r="98" spans="1:25">
      <c r="A98" s="121" t="str">
        <f t="shared" si="2"/>
        <v>AHARPE</v>
      </c>
      <c r="B98" s="49" t="s">
        <v>771</v>
      </c>
      <c r="C98" s="50" t="s">
        <v>772</v>
      </c>
      <c r="D98" s="50" t="s">
        <v>773</v>
      </c>
      <c r="E98" s="37" t="s">
        <v>774</v>
      </c>
      <c r="F98" s="49" t="s">
        <v>28</v>
      </c>
      <c r="G98" s="50" t="s">
        <v>29</v>
      </c>
      <c r="H98" s="50" t="s">
        <v>30</v>
      </c>
      <c r="I98" s="50" t="s">
        <v>31</v>
      </c>
      <c r="J98" s="49" t="s">
        <v>32</v>
      </c>
      <c r="K98" s="49" t="s">
        <v>775</v>
      </c>
      <c r="L98" s="49" t="s">
        <v>776</v>
      </c>
      <c r="M98" s="50" t="s">
        <v>777</v>
      </c>
      <c r="N98" s="50" t="s">
        <v>147</v>
      </c>
      <c r="O98" s="51">
        <v>33981</v>
      </c>
      <c r="P98" s="51">
        <v>33981</v>
      </c>
      <c r="Q98" s="51">
        <v>33981</v>
      </c>
      <c r="R98" s="50">
        <v>11948</v>
      </c>
      <c r="S98" s="50">
        <v>32</v>
      </c>
      <c r="T98" s="50" t="s">
        <v>148</v>
      </c>
      <c r="U98" s="50" t="s">
        <v>778</v>
      </c>
      <c r="V98" s="50"/>
      <c r="W98" s="50" t="s">
        <v>779</v>
      </c>
      <c r="X98" s="50" t="s">
        <v>147</v>
      </c>
      <c r="Y98" s="49" t="s">
        <v>780</v>
      </c>
    </row>
    <row r="99" spans="1:25">
      <c r="A99" s="121" t="str">
        <f t="shared" si="2"/>
        <v>aharri0</v>
      </c>
      <c r="B99" s="49" t="s">
        <v>781</v>
      </c>
      <c r="C99" s="50" t="s">
        <v>782</v>
      </c>
      <c r="D99" s="50" t="s">
        <v>783</v>
      </c>
      <c r="E99" s="37" t="s">
        <v>43</v>
      </c>
      <c r="F99" s="49" t="s">
        <v>307</v>
      </c>
      <c r="G99" s="50" t="s">
        <v>308</v>
      </c>
      <c r="H99" s="50" t="s">
        <v>30</v>
      </c>
      <c r="I99" s="50" t="s">
        <v>31</v>
      </c>
      <c r="J99" s="49" t="s">
        <v>53</v>
      </c>
      <c r="K99" s="49" t="s">
        <v>309</v>
      </c>
      <c r="L99" s="49" t="s">
        <v>310</v>
      </c>
      <c r="M99" s="50" t="s">
        <v>311</v>
      </c>
      <c r="N99" s="50" t="s">
        <v>312</v>
      </c>
      <c r="O99" s="51">
        <v>45886</v>
      </c>
      <c r="P99" s="51">
        <v>45886</v>
      </c>
      <c r="Q99" s="51">
        <v>45886</v>
      </c>
      <c r="R99" s="50">
        <v>43</v>
      </c>
      <c r="S99" s="50">
        <v>0</v>
      </c>
      <c r="T99" s="50" t="s">
        <v>419</v>
      </c>
      <c r="U99" s="50" t="s">
        <v>784</v>
      </c>
      <c r="V99" s="50"/>
      <c r="W99" s="50" t="s">
        <v>407</v>
      </c>
      <c r="X99" s="50" t="s">
        <v>312</v>
      </c>
      <c r="Y99" s="49" t="s">
        <v>408</v>
      </c>
    </row>
    <row r="100" spans="1:25">
      <c r="A100" s="121" t="str">
        <f t="shared" si="2"/>
        <v>aharris</v>
      </c>
      <c r="B100" s="49" t="s">
        <v>785</v>
      </c>
      <c r="C100" s="50" t="s">
        <v>786</v>
      </c>
      <c r="D100" s="50" t="s">
        <v>787</v>
      </c>
      <c r="E100" s="37" t="s">
        <v>43</v>
      </c>
      <c r="F100" s="49" t="s">
        <v>114</v>
      </c>
      <c r="G100" s="50" t="s">
        <v>115</v>
      </c>
      <c r="H100" s="50" t="s">
        <v>105</v>
      </c>
      <c r="I100" s="50" t="s">
        <v>31</v>
      </c>
      <c r="J100" s="49" t="s">
        <v>53</v>
      </c>
      <c r="K100" s="49" t="s">
        <v>370</v>
      </c>
      <c r="L100" s="49" t="s">
        <v>371</v>
      </c>
      <c r="M100" s="50" t="s">
        <v>372</v>
      </c>
      <c r="N100" s="50" t="s">
        <v>373</v>
      </c>
      <c r="O100" s="51">
        <v>45858</v>
      </c>
      <c r="P100" s="51">
        <v>45858</v>
      </c>
      <c r="Q100" s="51">
        <v>45858</v>
      </c>
      <c r="R100" s="50">
        <v>71</v>
      </c>
      <c r="S100" s="50">
        <v>0</v>
      </c>
      <c r="T100" s="50" t="s">
        <v>96</v>
      </c>
      <c r="U100" s="50" t="s">
        <v>788</v>
      </c>
      <c r="V100" s="50" t="s">
        <v>789</v>
      </c>
      <c r="W100" s="50" t="s">
        <v>790</v>
      </c>
      <c r="X100" s="50" t="s">
        <v>373</v>
      </c>
      <c r="Y100" s="49" t="s">
        <v>791</v>
      </c>
    </row>
    <row r="101" spans="1:25">
      <c r="A101" s="121" t="str">
        <f t="shared" si="2"/>
        <v>ahartwe</v>
      </c>
      <c r="B101" s="49" t="s">
        <v>792</v>
      </c>
      <c r="C101" s="50" t="s">
        <v>793</v>
      </c>
      <c r="D101" s="50" t="s">
        <v>794</v>
      </c>
      <c r="E101" s="37" t="s">
        <v>43</v>
      </c>
      <c r="F101" s="49" t="s">
        <v>28</v>
      </c>
      <c r="G101" s="50" t="s">
        <v>29</v>
      </c>
      <c r="H101" s="50" t="s">
        <v>30</v>
      </c>
      <c r="I101" s="50" t="s">
        <v>31</v>
      </c>
      <c r="J101" s="49" t="s">
        <v>53</v>
      </c>
      <c r="K101" s="49" t="s">
        <v>164</v>
      </c>
      <c r="L101" s="49" t="s">
        <v>165</v>
      </c>
      <c r="M101" s="50" t="s">
        <v>166</v>
      </c>
      <c r="N101" s="50" t="s">
        <v>167</v>
      </c>
      <c r="O101" s="51">
        <v>44469</v>
      </c>
      <c r="P101" s="51">
        <v>44469</v>
      </c>
      <c r="Q101" s="51">
        <v>44469</v>
      </c>
      <c r="R101" s="50">
        <v>1460</v>
      </c>
      <c r="S101" s="50">
        <v>4</v>
      </c>
      <c r="T101" s="50" t="s">
        <v>106</v>
      </c>
      <c r="U101" s="50" t="s">
        <v>795</v>
      </c>
      <c r="V101" s="50"/>
      <c r="W101" s="50" t="s">
        <v>796</v>
      </c>
      <c r="X101" s="50" t="s">
        <v>170</v>
      </c>
      <c r="Y101" s="49" t="s">
        <v>797</v>
      </c>
    </row>
    <row r="102" spans="1:25">
      <c r="A102" s="121" t="str">
        <f t="shared" si="2"/>
        <v>aherbs</v>
      </c>
      <c r="B102" s="49" t="s">
        <v>798</v>
      </c>
      <c r="C102" s="50" t="s">
        <v>799</v>
      </c>
      <c r="D102" s="50" t="s">
        <v>800</v>
      </c>
      <c r="E102" s="37" t="s">
        <v>43</v>
      </c>
      <c r="F102" s="49" t="s">
        <v>44</v>
      </c>
      <c r="G102" s="50" t="s">
        <v>45</v>
      </c>
      <c r="H102" s="50" t="s">
        <v>30</v>
      </c>
      <c r="I102" s="50" t="s">
        <v>31</v>
      </c>
      <c r="J102" s="49" t="s">
        <v>53</v>
      </c>
      <c r="K102" s="49" t="s">
        <v>54</v>
      </c>
      <c r="L102" s="49" t="s">
        <v>55</v>
      </c>
      <c r="M102" s="50" t="s">
        <v>56</v>
      </c>
      <c r="N102" s="50" t="s">
        <v>57</v>
      </c>
      <c r="O102" s="51">
        <v>34127</v>
      </c>
      <c r="P102" s="51">
        <v>44041</v>
      </c>
      <c r="Q102" s="51">
        <v>44041</v>
      </c>
      <c r="R102" s="50">
        <v>1888</v>
      </c>
      <c r="S102" s="50">
        <v>5</v>
      </c>
      <c r="T102" s="50" t="s">
        <v>106</v>
      </c>
      <c r="U102" s="50" t="s">
        <v>801</v>
      </c>
      <c r="V102" s="50"/>
      <c r="W102" s="50" t="s">
        <v>802</v>
      </c>
      <c r="X102" s="50" t="s">
        <v>57</v>
      </c>
      <c r="Y102" s="49" t="s">
        <v>803</v>
      </c>
    </row>
    <row r="103" spans="1:25">
      <c r="A103" s="121" t="str">
        <f t="shared" si="2"/>
        <v>ahollis</v>
      </c>
      <c r="B103" s="49" t="s">
        <v>804</v>
      </c>
      <c r="C103" s="50" t="s">
        <v>805</v>
      </c>
      <c r="D103" s="50" t="s">
        <v>806</v>
      </c>
      <c r="E103" s="37" t="s">
        <v>43</v>
      </c>
      <c r="F103" s="49" t="s">
        <v>307</v>
      </c>
      <c r="G103" s="50" t="s">
        <v>308</v>
      </c>
      <c r="H103" s="50" t="s">
        <v>30</v>
      </c>
      <c r="I103" s="50" t="s">
        <v>31</v>
      </c>
      <c r="J103" s="49" t="s">
        <v>53</v>
      </c>
      <c r="K103" s="49" t="s">
        <v>309</v>
      </c>
      <c r="L103" s="49" t="s">
        <v>310</v>
      </c>
      <c r="M103" s="50" t="s">
        <v>311</v>
      </c>
      <c r="N103" s="50" t="s">
        <v>312</v>
      </c>
      <c r="O103" s="51">
        <v>45844</v>
      </c>
      <c r="P103" s="51">
        <v>45844</v>
      </c>
      <c r="Q103" s="51">
        <v>45844</v>
      </c>
      <c r="R103" s="50">
        <v>85</v>
      </c>
      <c r="S103" s="50">
        <v>0</v>
      </c>
      <c r="T103" s="50" t="s">
        <v>96</v>
      </c>
      <c r="U103" s="50" t="s">
        <v>807</v>
      </c>
      <c r="V103" s="50"/>
      <c r="W103" s="50" t="s">
        <v>808</v>
      </c>
      <c r="X103" s="50" t="s">
        <v>312</v>
      </c>
      <c r="Y103" s="49" t="s">
        <v>809</v>
      </c>
    </row>
    <row r="104" spans="1:25">
      <c r="A104" s="121" t="str">
        <f t="shared" si="2"/>
        <v>aholme0</v>
      </c>
      <c r="B104" s="49" t="s">
        <v>810</v>
      </c>
      <c r="C104" s="50" t="s">
        <v>811</v>
      </c>
      <c r="D104" s="50" t="s">
        <v>812</v>
      </c>
      <c r="E104" s="37" t="s">
        <v>43</v>
      </c>
      <c r="F104" s="49" t="s">
        <v>103</v>
      </c>
      <c r="G104" s="50" t="s">
        <v>104</v>
      </c>
      <c r="H104" s="50" t="s">
        <v>105</v>
      </c>
      <c r="I104" s="50" t="s">
        <v>31</v>
      </c>
      <c r="J104" s="49" t="s">
        <v>32</v>
      </c>
      <c r="K104" s="49" t="s">
        <v>125</v>
      </c>
      <c r="L104" s="49" t="s">
        <v>234</v>
      </c>
      <c r="M104" s="50" t="s">
        <v>235</v>
      </c>
      <c r="N104" s="50" t="s">
        <v>236</v>
      </c>
      <c r="O104" s="51">
        <v>45816</v>
      </c>
      <c r="P104" s="51">
        <v>45816</v>
      </c>
      <c r="Q104" s="51">
        <v>45816</v>
      </c>
      <c r="R104" s="50">
        <v>113</v>
      </c>
      <c r="S104" s="50">
        <v>0</v>
      </c>
      <c r="T104" s="50" t="s">
        <v>58</v>
      </c>
      <c r="U104" s="50" t="s">
        <v>813</v>
      </c>
      <c r="V104" s="50" t="s">
        <v>814</v>
      </c>
      <c r="W104" s="50" t="s">
        <v>815</v>
      </c>
      <c r="X104" s="50" t="s">
        <v>236</v>
      </c>
      <c r="Y104" s="49" t="s">
        <v>816</v>
      </c>
    </row>
    <row r="105" spans="1:25">
      <c r="A105" s="121" t="str">
        <f t="shared" si="2"/>
        <v>aholme1</v>
      </c>
      <c r="B105" s="49" t="s">
        <v>817</v>
      </c>
      <c r="C105" s="50" t="s">
        <v>818</v>
      </c>
      <c r="D105" s="50" t="s">
        <v>819</v>
      </c>
      <c r="E105" s="37" t="s">
        <v>43</v>
      </c>
      <c r="F105" s="49" t="s">
        <v>103</v>
      </c>
      <c r="G105" s="50" t="s">
        <v>104</v>
      </c>
      <c r="H105" s="50" t="s">
        <v>105</v>
      </c>
      <c r="I105" s="50" t="s">
        <v>31</v>
      </c>
      <c r="J105" s="49" t="s">
        <v>53</v>
      </c>
      <c r="K105" s="49" t="s">
        <v>309</v>
      </c>
      <c r="L105" s="49" t="s">
        <v>310</v>
      </c>
      <c r="M105" s="50" t="s">
        <v>311</v>
      </c>
      <c r="N105" s="50" t="s">
        <v>312</v>
      </c>
      <c r="O105" s="51">
        <v>33733</v>
      </c>
      <c r="P105" s="51">
        <v>45837</v>
      </c>
      <c r="Q105" s="51">
        <v>45837</v>
      </c>
      <c r="R105" s="50">
        <v>92</v>
      </c>
      <c r="S105" s="50">
        <v>0</v>
      </c>
      <c r="T105" s="50" t="s">
        <v>58</v>
      </c>
      <c r="U105" s="50" t="s">
        <v>820</v>
      </c>
      <c r="V105" s="50">
        <v>7301</v>
      </c>
      <c r="W105" s="50" t="s">
        <v>821</v>
      </c>
      <c r="X105" s="50" t="s">
        <v>312</v>
      </c>
      <c r="Y105" s="49" t="s">
        <v>822</v>
      </c>
    </row>
    <row r="106" spans="1:25">
      <c r="A106" s="121" t="str">
        <f t="shared" si="2"/>
        <v>ahorter</v>
      </c>
      <c r="B106" s="49" t="s">
        <v>823</v>
      </c>
      <c r="C106" s="50" t="s">
        <v>824</v>
      </c>
      <c r="D106" s="50" t="s">
        <v>825</v>
      </c>
      <c r="E106" s="37" t="s">
        <v>27</v>
      </c>
      <c r="F106" s="49" t="s">
        <v>28</v>
      </c>
      <c r="G106" s="50" t="s">
        <v>29</v>
      </c>
      <c r="H106" s="50" t="s">
        <v>30</v>
      </c>
      <c r="I106" s="50" t="s">
        <v>31</v>
      </c>
      <c r="J106" s="49" t="s">
        <v>53</v>
      </c>
      <c r="K106" s="49" t="s">
        <v>197</v>
      </c>
      <c r="L106" s="49" t="s">
        <v>198</v>
      </c>
      <c r="M106" s="50" t="s">
        <v>199</v>
      </c>
      <c r="N106" s="50" t="s">
        <v>200</v>
      </c>
      <c r="O106" s="51">
        <v>43278</v>
      </c>
      <c r="P106" s="51">
        <v>43278</v>
      </c>
      <c r="Q106" s="51">
        <v>43278</v>
      </c>
      <c r="R106" s="50">
        <v>2651</v>
      </c>
      <c r="S106" s="50">
        <v>7</v>
      </c>
      <c r="T106" s="50" t="s">
        <v>127</v>
      </c>
      <c r="U106" s="50" t="s">
        <v>826</v>
      </c>
      <c r="V106" s="50"/>
      <c r="W106" s="50" t="s">
        <v>827</v>
      </c>
      <c r="X106" s="50" t="s">
        <v>200</v>
      </c>
      <c r="Y106" s="49" t="s">
        <v>828</v>
      </c>
    </row>
    <row r="107" spans="1:25">
      <c r="A107" s="121" t="str">
        <f t="shared" si="2"/>
        <v>ahutchi</v>
      </c>
      <c r="B107" s="49" t="s">
        <v>829</v>
      </c>
      <c r="C107" s="50" t="s">
        <v>830</v>
      </c>
      <c r="D107" s="50" t="s">
        <v>831</v>
      </c>
      <c r="E107" s="37" t="s">
        <v>43</v>
      </c>
      <c r="F107" s="49" t="s">
        <v>28</v>
      </c>
      <c r="G107" s="50" t="s">
        <v>29</v>
      </c>
      <c r="H107" s="50" t="s">
        <v>30</v>
      </c>
      <c r="I107" s="50" t="s">
        <v>31</v>
      </c>
      <c r="J107" s="49" t="s">
        <v>32</v>
      </c>
      <c r="K107" s="49" t="s">
        <v>396</v>
      </c>
      <c r="L107" s="49" t="s">
        <v>397</v>
      </c>
      <c r="M107" s="50" t="s">
        <v>398</v>
      </c>
      <c r="N107" s="50" t="s">
        <v>147</v>
      </c>
      <c r="O107" s="51">
        <v>45718</v>
      </c>
      <c r="P107" s="51">
        <v>45718</v>
      </c>
      <c r="Q107" s="51">
        <v>45718</v>
      </c>
      <c r="R107" s="50">
        <v>211</v>
      </c>
      <c r="S107" s="50">
        <v>0</v>
      </c>
      <c r="T107" s="50" t="s">
        <v>37</v>
      </c>
      <c r="U107" s="50" t="s">
        <v>832</v>
      </c>
      <c r="V107" s="50"/>
      <c r="W107" s="50" t="s">
        <v>833</v>
      </c>
      <c r="X107" s="50" t="s">
        <v>147</v>
      </c>
      <c r="Y107" s="49" t="s">
        <v>834</v>
      </c>
    </row>
    <row r="108" spans="1:25">
      <c r="A108" s="121" t="str">
        <f t="shared" si="2"/>
        <v>ajacobo</v>
      </c>
      <c r="B108" s="49" t="s">
        <v>835</v>
      </c>
      <c r="C108" s="50" t="s">
        <v>836</v>
      </c>
      <c r="D108" s="50" t="s">
        <v>837</v>
      </c>
      <c r="E108" s="37" t="s">
        <v>27</v>
      </c>
      <c r="F108" s="49" t="s">
        <v>114</v>
      </c>
      <c r="G108" s="50" t="s">
        <v>115</v>
      </c>
      <c r="H108" s="50" t="s">
        <v>105</v>
      </c>
      <c r="I108" s="50" t="s">
        <v>31</v>
      </c>
      <c r="J108" s="49" t="s">
        <v>32</v>
      </c>
      <c r="K108" s="49" t="s">
        <v>349</v>
      </c>
      <c r="L108" s="49" t="s">
        <v>838</v>
      </c>
      <c r="M108" s="50" t="s">
        <v>351</v>
      </c>
      <c r="N108" s="50" t="s">
        <v>352</v>
      </c>
      <c r="O108" s="51">
        <v>45760</v>
      </c>
      <c r="P108" s="51">
        <v>45760</v>
      </c>
      <c r="Q108" s="51">
        <v>45760</v>
      </c>
      <c r="R108" s="50">
        <v>169</v>
      </c>
      <c r="S108" s="50">
        <v>0</v>
      </c>
      <c r="T108" s="50" t="s">
        <v>58</v>
      </c>
      <c r="U108" s="50" t="s">
        <v>839</v>
      </c>
      <c r="V108" s="50"/>
      <c r="W108" s="50" t="s">
        <v>840</v>
      </c>
      <c r="X108" s="50" t="s">
        <v>352</v>
      </c>
      <c r="Y108" s="49" t="s">
        <v>841</v>
      </c>
    </row>
    <row r="109" spans="1:25">
      <c r="A109" s="121" t="str">
        <f t="shared" si="2"/>
        <v>ajacque</v>
      </c>
      <c r="B109" s="49" t="s">
        <v>842</v>
      </c>
      <c r="C109" s="50" t="s">
        <v>843</v>
      </c>
      <c r="D109" s="50" t="s">
        <v>844</v>
      </c>
      <c r="E109" s="37" t="s">
        <v>27</v>
      </c>
      <c r="F109" s="49" t="s">
        <v>114</v>
      </c>
      <c r="G109" s="50" t="s">
        <v>115</v>
      </c>
      <c r="H109" s="50" t="s">
        <v>105</v>
      </c>
      <c r="I109" s="50" t="s">
        <v>31</v>
      </c>
      <c r="J109" s="49" t="s">
        <v>53</v>
      </c>
      <c r="K109" s="49" t="s">
        <v>164</v>
      </c>
      <c r="L109" s="49" t="s">
        <v>165</v>
      </c>
      <c r="M109" s="50" t="s">
        <v>166</v>
      </c>
      <c r="N109" s="50" t="s">
        <v>167</v>
      </c>
      <c r="O109" s="51">
        <v>44924</v>
      </c>
      <c r="P109" s="51">
        <v>44924</v>
      </c>
      <c r="Q109" s="51">
        <v>44924</v>
      </c>
      <c r="R109" s="50">
        <v>1005</v>
      </c>
      <c r="S109" s="50">
        <v>2</v>
      </c>
      <c r="T109" s="50" t="s">
        <v>82</v>
      </c>
      <c r="U109" s="50" t="s">
        <v>845</v>
      </c>
      <c r="V109" s="50"/>
      <c r="W109" s="50" t="s">
        <v>846</v>
      </c>
      <c r="X109" s="50" t="s">
        <v>322</v>
      </c>
      <c r="Y109" s="49" t="s">
        <v>847</v>
      </c>
    </row>
    <row r="110" spans="1:25">
      <c r="A110" s="121" t="str">
        <f t="shared" si="2"/>
        <v>ajaffal</v>
      </c>
      <c r="B110" s="49" t="s">
        <v>848</v>
      </c>
      <c r="C110" s="50" t="s">
        <v>849</v>
      </c>
      <c r="D110" s="49" t="s">
        <v>850</v>
      </c>
      <c r="E110" s="37"/>
      <c r="F110" s="50"/>
      <c r="G110" s="50"/>
      <c r="H110" s="50"/>
      <c r="I110" s="50"/>
      <c r="J110" s="50"/>
      <c r="K110" s="50" t="s">
        <v>255</v>
      </c>
      <c r="L110" s="50"/>
      <c r="M110" s="50"/>
      <c r="N110" s="50"/>
      <c r="O110" s="51">
        <v>45956</v>
      </c>
      <c r="P110" s="50">
        <v>45956</v>
      </c>
      <c r="Q110" s="51">
        <v>45956</v>
      </c>
      <c r="R110" s="50"/>
      <c r="S110" s="50"/>
      <c r="T110" s="50"/>
      <c r="U110" s="49" t="s">
        <v>851</v>
      </c>
      <c r="V110" s="50"/>
      <c r="W110" s="50" t="s">
        <v>852</v>
      </c>
      <c r="X110" s="50" t="s">
        <v>72</v>
      </c>
      <c r="Y110" s="49" t="s">
        <v>853</v>
      </c>
    </row>
    <row r="111" spans="1:25">
      <c r="A111" s="121" t="str">
        <f t="shared" si="2"/>
        <v>ajewett</v>
      </c>
      <c r="B111" s="49" t="s">
        <v>854</v>
      </c>
      <c r="C111" s="50" t="s">
        <v>855</v>
      </c>
      <c r="D111" s="50" t="s">
        <v>856</v>
      </c>
      <c r="E111" s="37" t="s">
        <v>27</v>
      </c>
      <c r="F111" s="49" t="s">
        <v>28</v>
      </c>
      <c r="G111" s="50" t="s">
        <v>29</v>
      </c>
      <c r="H111" s="50" t="s">
        <v>30</v>
      </c>
      <c r="I111" s="50" t="s">
        <v>31</v>
      </c>
      <c r="J111" s="49" t="s">
        <v>53</v>
      </c>
      <c r="K111" s="49" t="s">
        <v>255</v>
      </c>
      <c r="L111" s="49" t="s">
        <v>442</v>
      </c>
      <c r="M111" s="50" t="s">
        <v>443</v>
      </c>
      <c r="N111" s="50" t="s">
        <v>72</v>
      </c>
      <c r="O111" s="51">
        <v>45641</v>
      </c>
      <c r="P111" s="51">
        <v>45641</v>
      </c>
      <c r="Q111" s="51">
        <v>45641</v>
      </c>
      <c r="R111" s="50">
        <v>288</v>
      </c>
      <c r="S111" s="50">
        <v>0</v>
      </c>
      <c r="T111" s="50" t="s">
        <v>37</v>
      </c>
      <c r="U111" s="50" t="s">
        <v>857</v>
      </c>
      <c r="V111" s="50" t="s">
        <v>858</v>
      </c>
      <c r="W111" s="50" t="s">
        <v>859</v>
      </c>
      <c r="X111" s="50" t="s">
        <v>72</v>
      </c>
      <c r="Y111" s="49" t="s">
        <v>860</v>
      </c>
    </row>
    <row r="112" spans="1:25">
      <c r="A112" s="121" t="str">
        <f t="shared" si="2"/>
        <v>ajohns0</v>
      </c>
      <c r="B112" s="49" t="s">
        <v>861</v>
      </c>
      <c r="C112" s="50" t="s">
        <v>862</v>
      </c>
      <c r="D112" s="50" t="s">
        <v>863</v>
      </c>
      <c r="E112" s="37" t="s">
        <v>27</v>
      </c>
      <c r="F112" s="49" t="s">
        <v>28</v>
      </c>
      <c r="G112" s="50" t="s">
        <v>29</v>
      </c>
      <c r="H112" s="50" t="s">
        <v>30</v>
      </c>
      <c r="I112" s="50" t="s">
        <v>31</v>
      </c>
      <c r="J112" s="49" t="s">
        <v>32</v>
      </c>
      <c r="K112" s="49" t="s">
        <v>349</v>
      </c>
      <c r="L112" s="49" t="s">
        <v>838</v>
      </c>
      <c r="M112" s="50" t="s">
        <v>351</v>
      </c>
      <c r="N112" s="50" t="s">
        <v>352</v>
      </c>
      <c r="O112" s="51">
        <v>45001</v>
      </c>
      <c r="P112" s="51">
        <v>45001</v>
      </c>
      <c r="Q112" s="51">
        <v>45001</v>
      </c>
      <c r="R112" s="50">
        <v>928</v>
      </c>
      <c r="S112" s="50">
        <v>2</v>
      </c>
      <c r="T112" s="50" t="s">
        <v>82</v>
      </c>
      <c r="U112" s="50" t="s">
        <v>864</v>
      </c>
      <c r="V112" s="50"/>
      <c r="W112" s="50" t="s">
        <v>865</v>
      </c>
      <c r="X112" s="50" t="s">
        <v>355</v>
      </c>
      <c r="Y112" s="49" t="s">
        <v>866</v>
      </c>
    </row>
    <row r="113" spans="1:25">
      <c r="A113" s="121" t="str">
        <f t="shared" si="2"/>
        <v>ajohnso</v>
      </c>
      <c r="B113" s="49" t="s">
        <v>867</v>
      </c>
      <c r="C113" s="50" t="s">
        <v>868</v>
      </c>
      <c r="D113" s="50" t="s">
        <v>869</v>
      </c>
      <c r="E113" s="37" t="s">
        <v>43</v>
      </c>
      <c r="F113" s="49" t="s">
        <v>28</v>
      </c>
      <c r="G113" s="50" t="s">
        <v>29</v>
      </c>
      <c r="H113" s="50" t="s">
        <v>30</v>
      </c>
      <c r="I113" s="50" t="s">
        <v>31</v>
      </c>
      <c r="J113" s="49" t="s">
        <v>32</v>
      </c>
      <c r="K113" s="49" t="s">
        <v>33</v>
      </c>
      <c r="L113" s="49" t="s">
        <v>46</v>
      </c>
      <c r="M113" s="50" t="s">
        <v>35</v>
      </c>
      <c r="N113" s="50" t="s">
        <v>36</v>
      </c>
      <c r="O113" s="51">
        <v>44994</v>
      </c>
      <c r="P113" s="51">
        <v>44994</v>
      </c>
      <c r="Q113" s="51">
        <v>44994</v>
      </c>
      <c r="R113" s="50">
        <v>935</v>
      </c>
      <c r="S113" s="50">
        <v>2</v>
      </c>
      <c r="T113" s="50" t="s">
        <v>82</v>
      </c>
      <c r="U113" s="50" t="s">
        <v>870</v>
      </c>
      <c r="V113" s="50"/>
      <c r="W113" s="50" t="s">
        <v>871</v>
      </c>
      <c r="X113" s="50" t="s">
        <v>36</v>
      </c>
      <c r="Y113" s="49" t="s">
        <v>872</v>
      </c>
    </row>
    <row r="114" spans="1:25">
      <c r="A114" s="121" t="str">
        <f t="shared" si="2"/>
        <v>ajones0</v>
      </c>
      <c r="B114" s="49" t="s">
        <v>873</v>
      </c>
      <c r="C114" s="50" t="s">
        <v>874</v>
      </c>
      <c r="D114" s="50" t="s">
        <v>875</v>
      </c>
      <c r="E114" s="37" t="s">
        <v>43</v>
      </c>
      <c r="F114" s="49" t="s">
        <v>876</v>
      </c>
      <c r="G114" s="50" t="s">
        <v>877</v>
      </c>
      <c r="H114" s="50" t="s">
        <v>105</v>
      </c>
      <c r="I114" s="50" t="s">
        <v>31</v>
      </c>
      <c r="J114" s="49" t="s">
        <v>53</v>
      </c>
      <c r="K114" s="49" t="s">
        <v>197</v>
      </c>
      <c r="L114" s="49" t="s">
        <v>198</v>
      </c>
      <c r="M114" s="50" t="s">
        <v>199</v>
      </c>
      <c r="N114" s="50" t="s">
        <v>200</v>
      </c>
      <c r="O114" s="51">
        <v>45816</v>
      </c>
      <c r="P114" s="51">
        <v>45816</v>
      </c>
      <c r="Q114" s="51">
        <v>45816</v>
      </c>
      <c r="R114" s="50">
        <v>113</v>
      </c>
      <c r="S114" s="50">
        <v>0</v>
      </c>
      <c r="T114" s="50" t="s">
        <v>58</v>
      </c>
      <c r="U114" s="50" t="s">
        <v>878</v>
      </c>
      <c r="V114" s="50"/>
      <c r="W114" s="50" t="s">
        <v>879</v>
      </c>
      <c r="X114" s="50" t="s">
        <v>200</v>
      </c>
      <c r="Y114" s="49" t="s">
        <v>880</v>
      </c>
    </row>
    <row r="115" spans="1:25">
      <c r="A115" s="121" t="str">
        <f t="shared" si="2"/>
        <v>ajones1</v>
      </c>
      <c r="B115" s="49" t="s">
        <v>881</v>
      </c>
      <c r="C115" s="50" t="s">
        <v>882</v>
      </c>
      <c r="D115" s="50" t="s">
        <v>883</v>
      </c>
      <c r="E115" s="37" t="s">
        <v>27</v>
      </c>
      <c r="F115" s="49" t="s">
        <v>44</v>
      </c>
      <c r="G115" s="50" t="s">
        <v>45</v>
      </c>
      <c r="H115" s="50" t="s">
        <v>30</v>
      </c>
      <c r="I115" s="50" t="s">
        <v>31</v>
      </c>
      <c r="J115" s="49" t="s">
        <v>32</v>
      </c>
      <c r="K115" s="49" t="s">
        <v>884</v>
      </c>
      <c r="L115" s="49" t="s">
        <v>885</v>
      </c>
      <c r="M115" s="50" t="s">
        <v>886</v>
      </c>
      <c r="N115" s="50" t="s">
        <v>887</v>
      </c>
      <c r="O115" s="51">
        <v>45613</v>
      </c>
      <c r="P115" s="51">
        <v>45613</v>
      </c>
      <c r="Q115" s="51">
        <v>45613</v>
      </c>
      <c r="R115" s="50">
        <v>316</v>
      </c>
      <c r="S115" s="50">
        <v>0</v>
      </c>
      <c r="T115" s="50" t="s">
        <v>37</v>
      </c>
      <c r="U115" s="50" t="s">
        <v>888</v>
      </c>
      <c r="V115" s="50"/>
      <c r="W115" s="50" t="s">
        <v>889</v>
      </c>
      <c r="X115" s="50" t="s">
        <v>593</v>
      </c>
      <c r="Y115" s="49" t="s">
        <v>890</v>
      </c>
    </row>
    <row r="116" spans="1:25">
      <c r="A116" s="121" t="str">
        <f t="shared" si="2"/>
        <v>akadari</v>
      </c>
      <c r="B116" s="49" t="s">
        <v>891</v>
      </c>
      <c r="C116" s="50" t="s">
        <v>892</v>
      </c>
      <c r="D116" s="49" t="s">
        <v>893</v>
      </c>
      <c r="E116" s="37" t="s">
        <v>43</v>
      </c>
      <c r="F116" s="50"/>
      <c r="G116" s="50"/>
      <c r="H116" s="50"/>
      <c r="I116" s="50"/>
      <c r="J116" s="50"/>
      <c r="K116" s="50"/>
      <c r="L116" s="50"/>
      <c r="M116" s="50"/>
      <c r="N116" s="50"/>
      <c r="O116" s="51">
        <v>45935</v>
      </c>
      <c r="P116" s="50"/>
      <c r="Q116" s="51">
        <v>45935</v>
      </c>
      <c r="R116" s="50"/>
      <c r="S116" s="50"/>
      <c r="T116" s="50"/>
      <c r="U116" s="49" t="s">
        <v>894</v>
      </c>
      <c r="V116" s="50"/>
      <c r="W116" s="50" t="s">
        <v>895</v>
      </c>
      <c r="X116" s="50" t="s">
        <v>453</v>
      </c>
      <c r="Y116" s="49" t="s">
        <v>896</v>
      </c>
    </row>
    <row r="117" spans="1:25">
      <c r="A117" s="121" t="str">
        <f t="shared" si="2"/>
        <v>akatawa</v>
      </c>
      <c r="B117" s="49" t="s">
        <v>897</v>
      </c>
      <c r="C117" s="50" t="s">
        <v>898</v>
      </c>
      <c r="D117" s="50" t="s">
        <v>899</v>
      </c>
      <c r="E117" s="37" t="s">
        <v>43</v>
      </c>
      <c r="F117" s="49" t="s">
        <v>90</v>
      </c>
      <c r="G117" s="50" t="s">
        <v>91</v>
      </c>
      <c r="H117" s="50" t="s">
        <v>30</v>
      </c>
      <c r="I117" s="50" t="s">
        <v>31</v>
      </c>
      <c r="J117" s="49" t="s">
        <v>53</v>
      </c>
      <c r="K117" s="49" t="s">
        <v>197</v>
      </c>
      <c r="L117" s="49" t="s">
        <v>198</v>
      </c>
      <c r="M117" s="50" t="s">
        <v>199</v>
      </c>
      <c r="N117" s="50" t="s">
        <v>200</v>
      </c>
      <c r="O117" s="51">
        <v>45858</v>
      </c>
      <c r="P117" s="51">
        <v>45858</v>
      </c>
      <c r="Q117" s="51">
        <v>45858</v>
      </c>
      <c r="R117" s="50">
        <v>71</v>
      </c>
      <c r="S117" s="50">
        <v>0</v>
      </c>
      <c r="T117" s="50" t="s">
        <v>96</v>
      </c>
      <c r="U117" s="50" t="s">
        <v>900</v>
      </c>
      <c r="V117" s="50" t="s">
        <v>901</v>
      </c>
      <c r="W117" s="50" t="s">
        <v>902</v>
      </c>
      <c r="X117" s="50" t="s">
        <v>167</v>
      </c>
      <c r="Y117" s="49" t="s">
        <v>903</v>
      </c>
    </row>
    <row r="118" spans="1:25">
      <c r="A118" s="121" t="str">
        <f t="shared" si="2"/>
        <v>akellam</v>
      </c>
      <c r="B118" s="49" t="s">
        <v>904</v>
      </c>
      <c r="C118" s="50" t="s">
        <v>905</v>
      </c>
      <c r="D118" s="50" t="s">
        <v>906</v>
      </c>
      <c r="E118" s="37" t="s">
        <v>43</v>
      </c>
      <c r="F118" s="49" t="s">
        <v>44</v>
      </c>
      <c r="G118" s="50" t="s">
        <v>45</v>
      </c>
      <c r="H118" s="50" t="s">
        <v>30</v>
      </c>
      <c r="I118" s="50" t="s">
        <v>31</v>
      </c>
      <c r="J118" s="49" t="s">
        <v>32</v>
      </c>
      <c r="K118" s="49" t="s">
        <v>208</v>
      </c>
      <c r="L118" s="49" t="s">
        <v>208</v>
      </c>
      <c r="M118" s="50" t="s">
        <v>907</v>
      </c>
      <c r="N118" s="50" t="s">
        <v>908</v>
      </c>
      <c r="O118" s="51">
        <v>45921</v>
      </c>
      <c r="P118" s="51">
        <v>45921</v>
      </c>
      <c r="Q118" s="51">
        <v>45921</v>
      </c>
      <c r="R118" s="50">
        <v>8</v>
      </c>
      <c r="S118" s="50">
        <v>0</v>
      </c>
      <c r="T118" s="50" t="s">
        <v>47</v>
      </c>
      <c r="U118" s="50" t="s">
        <v>909</v>
      </c>
      <c r="V118" s="50"/>
      <c r="W118" s="50" t="s">
        <v>910</v>
      </c>
      <c r="X118" s="50" t="s">
        <v>908</v>
      </c>
      <c r="Y118" s="49" t="s">
        <v>911</v>
      </c>
    </row>
    <row r="119" spans="1:25">
      <c r="A119" s="121" t="str">
        <f t="shared" si="2"/>
        <v>AKEMPF1</v>
      </c>
      <c r="B119" s="49" t="s">
        <v>912</v>
      </c>
      <c r="C119" s="50" t="s">
        <v>913</v>
      </c>
      <c r="D119" s="50" t="s">
        <v>914</v>
      </c>
      <c r="E119" s="37" t="s">
        <v>43</v>
      </c>
      <c r="F119" s="49" t="s">
        <v>466</v>
      </c>
      <c r="G119" s="50" t="s">
        <v>467</v>
      </c>
      <c r="H119" s="50" t="s">
        <v>30</v>
      </c>
      <c r="I119" s="50" t="s">
        <v>31</v>
      </c>
      <c r="J119" s="49" t="s">
        <v>53</v>
      </c>
      <c r="K119" s="49" t="s">
        <v>93</v>
      </c>
      <c r="L119" s="49" t="s">
        <v>915</v>
      </c>
      <c r="M119" s="50" t="s">
        <v>916</v>
      </c>
      <c r="N119" s="50" t="s">
        <v>69</v>
      </c>
      <c r="O119" s="51">
        <v>32616</v>
      </c>
      <c r="P119" s="51">
        <v>38158</v>
      </c>
      <c r="Q119" s="51">
        <v>32616</v>
      </c>
      <c r="R119" s="50">
        <v>13313</v>
      </c>
      <c r="S119" s="50">
        <v>36</v>
      </c>
      <c r="T119" s="50" t="s">
        <v>148</v>
      </c>
      <c r="U119" s="50" t="s">
        <v>917</v>
      </c>
      <c r="V119" s="50" t="s">
        <v>918</v>
      </c>
      <c r="W119" s="50" t="s">
        <v>919</v>
      </c>
      <c r="X119" s="50" t="s">
        <v>69</v>
      </c>
      <c r="Y119" s="49" t="s">
        <v>920</v>
      </c>
    </row>
    <row r="120" spans="1:25">
      <c r="A120" s="121" t="str">
        <f t="shared" si="2"/>
        <v>akhalil</v>
      </c>
      <c r="B120" s="49" t="s">
        <v>921</v>
      </c>
      <c r="C120" s="50" t="s">
        <v>922</v>
      </c>
      <c r="D120" s="50" t="s">
        <v>923</v>
      </c>
      <c r="E120" s="37" t="s">
        <v>27</v>
      </c>
      <c r="F120" s="49" t="s">
        <v>28</v>
      </c>
      <c r="G120" s="50" t="s">
        <v>29</v>
      </c>
      <c r="H120" s="50" t="s">
        <v>30</v>
      </c>
      <c r="I120" s="50" t="s">
        <v>31</v>
      </c>
      <c r="J120" s="49" t="s">
        <v>32</v>
      </c>
      <c r="K120" s="49" t="s">
        <v>33</v>
      </c>
      <c r="L120" s="49" t="s">
        <v>34</v>
      </c>
      <c r="M120" s="50" t="s">
        <v>35</v>
      </c>
      <c r="N120" s="50" t="s">
        <v>36</v>
      </c>
      <c r="O120" s="51">
        <v>45235</v>
      </c>
      <c r="P120" s="51">
        <v>45235</v>
      </c>
      <c r="Q120" s="51">
        <v>45235</v>
      </c>
      <c r="R120" s="50">
        <v>694</v>
      </c>
      <c r="S120" s="50">
        <v>1</v>
      </c>
      <c r="T120" s="50" t="s">
        <v>82</v>
      </c>
      <c r="U120" s="50" t="s">
        <v>924</v>
      </c>
      <c r="V120" s="50"/>
      <c r="W120" s="50" t="s">
        <v>925</v>
      </c>
      <c r="X120" s="50" t="s">
        <v>36</v>
      </c>
      <c r="Y120" s="49" t="s">
        <v>926</v>
      </c>
    </row>
    <row r="121" spans="1:25">
      <c r="A121" s="121" t="str">
        <f t="shared" si="2"/>
        <v>akovace</v>
      </c>
      <c r="B121" s="49" t="s">
        <v>927</v>
      </c>
      <c r="C121" s="50" t="s">
        <v>928</v>
      </c>
      <c r="D121" s="50" t="s">
        <v>929</v>
      </c>
      <c r="E121" s="37" t="s">
        <v>27</v>
      </c>
      <c r="F121" s="49" t="s">
        <v>44</v>
      </c>
      <c r="G121" s="50" t="s">
        <v>45</v>
      </c>
      <c r="H121" s="50" t="s">
        <v>30</v>
      </c>
      <c r="I121" s="50" t="s">
        <v>31</v>
      </c>
      <c r="J121" s="49" t="s">
        <v>53</v>
      </c>
      <c r="K121" s="49" t="s">
        <v>273</v>
      </c>
      <c r="L121" s="49" t="s">
        <v>930</v>
      </c>
      <c r="M121" s="50" t="s">
        <v>931</v>
      </c>
      <c r="N121" s="50" t="s">
        <v>373</v>
      </c>
      <c r="O121" s="51">
        <v>45207</v>
      </c>
      <c r="P121" s="51">
        <v>45207</v>
      </c>
      <c r="Q121" s="51">
        <v>45207</v>
      </c>
      <c r="R121" s="50">
        <v>722</v>
      </c>
      <c r="S121" s="50">
        <v>1</v>
      </c>
      <c r="T121" s="50" t="s">
        <v>82</v>
      </c>
      <c r="U121" s="50" t="s">
        <v>932</v>
      </c>
      <c r="V121" s="50"/>
      <c r="W121" s="50" t="s">
        <v>933</v>
      </c>
      <c r="X121" s="50" t="s">
        <v>373</v>
      </c>
      <c r="Y121" s="49" t="s">
        <v>934</v>
      </c>
    </row>
    <row r="122" spans="1:25">
      <c r="A122" s="121" t="str">
        <f t="shared" si="2"/>
        <v>akuhn</v>
      </c>
      <c r="B122" s="49" t="s">
        <v>935</v>
      </c>
      <c r="C122" s="50" t="s">
        <v>936</v>
      </c>
      <c r="D122" s="50" t="s">
        <v>937</v>
      </c>
      <c r="E122" s="37" t="s">
        <v>43</v>
      </c>
      <c r="F122" s="49" t="s">
        <v>90</v>
      </c>
      <c r="G122" s="50" t="s">
        <v>91</v>
      </c>
      <c r="H122" s="50" t="s">
        <v>30</v>
      </c>
      <c r="I122" s="50" t="s">
        <v>31</v>
      </c>
      <c r="J122" s="49" t="s">
        <v>32</v>
      </c>
      <c r="K122" s="49" t="s">
        <v>515</v>
      </c>
      <c r="L122" s="49" t="s">
        <v>516</v>
      </c>
      <c r="M122" s="50" t="s">
        <v>517</v>
      </c>
      <c r="N122" s="50" t="s">
        <v>192</v>
      </c>
      <c r="O122" s="51">
        <v>45872</v>
      </c>
      <c r="P122" s="51">
        <v>45872</v>
      </c>
      <c r="Q122" s="51">
        <v>45872</v>
      </c>
      <c r="R122" s="50">
        <v>57</v>
      </c>
      <c r="S122" s="50">
        <v>0</v>
      </c>
      <c r="T122" s="50" t="s">
        <v>419</v>
      </c>
      <c r="U122" s="50" t="s">
        <v>938</v>
      </c>
      <c r="V122" s="50"/>
      <c r="W122" s="50" t="s">
        <v>939</v>
      </c>
      <c r="X122" s="50" t="s">
        <v>192</v>
      </c>
      <c r="Y122" s="49" t="s">
        <v>940</v>
      </c>
    </row>
    <row r="123" spans="1:25">
      <c r="A123" s="121" t="str">
        <f t="shared" si="2"/>
        <v>alacey</v>
      </c>
      <c r="B123" s="49" t="s">
        <v>41</v>
      </c>
      <c r="C123" s="50" t="s">
        <v>42</v>
      </c>
      <c r="D123" s="49" t="s">
        <v>941</v>
      </c>
      <c r="E123" s="37" t="s">
        <v>43</v>
      </c>
      <c r="F123" s="50"/>
      <c r="G123" s="50"/>
      <c r="H123" s="50"/>
      <c r="I123" s="50"/>
      <c r="J123" s="50"/>
      <c r="K123" s="50"/>
      <c r="L123" s="50"/>
      <c r="M123" s="50"/>
      <c r="N123" s="50"/>
      <c r="O123" s="51">
        <v>45928</v>
      </c>
      <c r="P123" s="50"/>
      <c r="Q123" s="51">
        <v>45928</v>
      </c>
      <c r="R123" s="50"/>
      <c r="S123" s="50"/>
      <c r="T123" s="50"/>
      <c r="U123" s="49" t="s">
        <v>48</v>
      </c>
      <c r="V123" s="50"/>
      <c r="W123" s="50" t="s">
        <v>49</v>
      </c>
      <c r="X123" s="50" t="s">
        <v>36</v>
      </c>
      <c r="Y123" s="49" t="s">
        <v>50</v>
      </c>
    </row>
    <row r="124" spans="1:25">
      <c r="A124" s="121" t="str">
        <f t="shared" si="2"/>
        <v>ALAMBE8</v>
      </c>
      <c r="B124" s="49" t="s">
        <v>942</v>
      </c>
      <c r="C124" s="50" t="s">
        <v>943</v>
      </c>
      <c r="D124" s="50" t="s">
        <v>944</v>
      </c>
      <c r="E124" s="37" t="s">
        <v>43</v>
      </c>
      <c r="F124" s="49" t="s">
        <v>182</v>
      </c>
      <c r="G124" s="50" t="s">
        <v>183</v>
      </c>
      <c r="H124" s="50" t="s">
        <v>30</v>
      </c>
      <c r="I124" s="50" t="s">
        <v>31</v>
      </c>
      <c r="J124" s="49" t="s">
        <v>53</v>
      </c>
      <c r="K124" s="49" t="s">
        <v>164</v>
      </c>
      <c r="L124" s="49" t="s">
        <v>165</v>
      </c>
      <c r="M124" s="50" t="s">
        <v>166</v>
      </c>
      <c r="N124" s="50" t="s">
        <v>167</v>
      </c>
      <c r="O124" s="51">
        <v>32380</v>
      </c>
      <c r="P124" s="51">
        <v>32380</v>
      </c>
      <c r="Q124" s="51">
        <v>32380</v>
      </c>
      <c r="R124" s="50">
        <v>13549</v>
      </c>
      <c r="S124" s="50">
        <v>37</v>
      </c>
      <c r="T124" s="50" t="s">
        <v>148</v>
      </c>
      <c r="U124" s="50" t="s">
        <v>945</v>
      </c>
      <c r="V124" s="50"/>
      <c r="W124" s="50" t="s">
        <v>946</v>
      </c>
      <c r="X124" s="50" t="s">
        <v>167</v>
      </c>
      <c r="Y124" s="49" t="s">
        <v>947</v>
      </c>
    </row>
    <row r="125" spans="1:25">
      <c r="A125" s="121" t="str">
        <f t="shared" si="2"/>
        <v>alance</v>
      </c>
      <c r="B125" s="49" t="s">
        <v>948</v>
      </c>
      <c r="C125" s="50" t="s">
        <v>949</v>
      </c>
      <c r="D125" s="50" t="s">
        <v>950</v>
      </c>
      <c r="E125" s="37" t="s">
        <v>43</v>
      </c>
      <c r="F125" s="49" t="s">
        <v>28</v>
      </c>
      <c r="G125" s="50" t="s">
        <v>29</v>
      </c>
      <c r="H125" s="50" t="s">
        <v>30</v>
      </c>
      <c r="I125" s="50" t="s">
        <v>31</v>
      </c>
      <c r="J125" s="49" t="s">
        <v>32</v>
      </c>
      <c r="K125" s="49" t="s">
        <v>92</v>
      </c>
      <c r="L125" s="49" t="s">
        <v>93</v>
      </c>
      <c r="M125" s="50" t="s">
        <v>94</v>
      </c>
      <c r="N125" s="50" t="s">
        <v>95</v>
      </c>
      <c r="O125" s="51">
        <v>45823</v>
      </c>
      <c r="P125" s="51">
        <v>45823</v>
      </c>
      <c r="Q125" s="51">
        <v>45823</v>
      </c>
      <c r="R125" s="50">
        <v>106</v>
      </c>
      <c r="S125" s="50">
        <v>0</v>
      </c>
      <c r="T125" s="50" t="s">
        <v>58</v>
      </c>
      <c r="U125" s="50" t="s">
        <v>951</v>
      </c>
      <c r="V125" s="50"/>
      <c r="W125" s="50" t="s">
        <v>952</v>
      </c>
      <c r="X125" s="50" t="s">
        <v>95</v>
      </c>
      <c r="Y125" s="49" t="s">
        <v>953</v>
      </c>
    </row>
    <row r="126" spans="1:25">
      <c r="A126" s="121" t="str">
        <f t="shared" si="2"/>
        <v>alane</v>
      </c>
      <c r="B126" s="49" t="s">
        <v>954</v>
      </c>
      <c r="C126" s="50" t="s">
        <v>955</v>
      </c>
      <c r="D126" s="50" t="s">
        <v>956</v>
      </c>
      <c r="E126" s="37" t="s">
        <v>27</v>
      </c>
      <c r="F126" s="49" t="s">
        <v>28</v>
      </c>
      <c r="G126" s="50" t="s">
        <v>29</v>
      </c>
      <c r="H126" s="50" t="s">
        <v>30</v>
      </c>
      <c r="I126" s="50" t="s">
        <v>31</v>
      </c>
      <c r="J126" s="49" t="s">
        <v>53</v>
      </c>
      <c r="K126" s="49" t="s">
        <v>164</v>
      </c>
      <c r="L126" s="49" t="s">
        <v>165</v>
      </c>
      <c r="M126" s="50" t="s">
        <v>166</v>
      </c>
      <c r="N126" s="50" t="s">
        <v>167</v>
      </c>
      <c r="O126" s="51">
        <v>45739</v>
      </c>
      <c r="P126" s="51">
        <v>45739</v>
      </c>
      <c r="Q126" s="51">
        <v>45739</v>
      </c>
      <c r="R126" s="50">
        <v>190</v>
      </c>
      <c r="S126" s="50">
        <v>0</v>
      </c>
      <c r="T126" s="50" t="s">
        <v>37</v>
      </c>
      <c r="U126" s="50" t="s">
        <v>957</v>
      </c>
      <c r="V126" s="50"/>
      <c r="W126" s="50" t="s">
        <v>958</v>
      </c>
      <c r="X126" s="50" t="s">
        <v>167</v>
      </c>
      <c r="Y126" s="49" t="s">
        <v>959</v>
      </c>
    </row>
    <row r="127" spans="1:25">
      <c r="A127" s="121" t="str">
        <f t="shared" si="2"/>
        <v>ALARSE</v>
      </c>
      <c r="B127" s="49" t="s">
        <v>960</v>
      </c>
      <c r="C127" s="50" t="s">
        <v>961</v>
      </c>
      <c r="D127" s="50" t="s">
        <v>962</v>
      </c>
      <c r="E127" s="37" t="s">
        <v>43</v>
      </c>
      <c r="F127" s="49" t="s">
        <v>466</v>
      </c>
      <c r="G127" s="50" t="s">
        <v>467</v>
      </c>
      <c r="H127" s="50" t="s">
        <v>30</v>
      </c>
      <c r="I127" s="50" t="s">
        <v>31</v>
      </c>
      <c r="J127" s="49" t="s">
        <v>53</v>
      </c>
      <c r="K127" s="49" t="s">
        <v>370</v>
      </c>
      <c r="L127" s="49" t="s">
        <v>371</v>
      </c>
      <c r="M127" s="50" t="s">
        <v>372</v>
      </c>
      <c r="N127" s="50" t="s">
        <v>373</v>
      </c>
      <c r="O127" s="51">
        <v>24166</v>
      </c>
      <c r="P127" s="51">
        <v>39196</v>
      </c>
      <c r="Q127" s="51">
        <v>39196</v>
      </c>
      <c r="R127" s="50">
        <v>6733</v>
      </c>
      <c r="S127" s="50">
        <v>18</v>
      </c>
      <c r="T127" s="50" t="s">
        <v>148</v>
      </c>
      <c r="U127" s="50" t="s">
        <v>963</v>
      </c>
      <c r="V127" s="50"/>
      <c r="W127" s="50" t="s">
        <v>964</v>
      </c>
      <c r="X127" s="50" t="s">
        <v>373</v>
      </c>
      <c r="Y127" s="49" t="s">
        <v>965</v>
      </c>
    </row>
    <row r="128" spans="1:25">
      <c r="A128" s="121" t="str">
        <f t="shared" si="2"/>
        <v>ALEAL3</v>
      </c>
      <c r="B128" s="49" t="s">
        <v>966</v>
      </c>
      <c r="C128" s="50" t="s">
        <v>967</v>
      </c>
      <c r="D128" s="50" t="s">
        <v>968</v>
      </c>
      <c r="E128" s="37" t="s">
        <v>43</v>
      </c>
      <c r="F128" s="49" t="s">
        <v>90</v>
      </c>
      <c r="G128" s="50" t="s">
        <v>91</v>
      </c>
      <c r="H128" s="50" t="s">
        <v>30</v>
      </c>
      <c r="I128" s="50" t="s">
        <v>31</v>
      </c>
      <c r="J128" s="49" t="s">
        <v>32</v>
      </c>
      <c r="K128" s="49" t="s">
        <v>396</v>
      </c>
      <c r="L128" s="49" t="s">
        <v>397</v>
      </c>
      <c r="M128" s="50" t="s">
        <v>398</v>
      </c>
      <c r="N128" s="50" t="s">
        <v>147</v>
      </c>
      <c r="O128" s="51">
        <v>35345</v>
      </c>
      <c r="P128" s="51">
        <v>35345</v>
      </c>
      <c r="Q128" s="51">
        <v>35345</v>
      </c>
      <c r="R128" s="50">
        <v>10584</v>
      </c>
      <c r="S128" s="50">
        <v>28</v>
      </c>
      <c r="T128" s="50" t="s">
        <v>148</v>
      </c>
      <c r="U128" s="50" t="s">
        <v>969</v>
      </c>
      <c r="V128" s="50"/>
      <c r="W128" s="50" t="s">
        <v>970</v>
      </c>
      <c r="X128" s="50" t="s">
        <v>147</v>
      </c>
      <c r="Y128" s="49" t="s">
        <v>971</v>
      </c>
    </row>
    <row r="129" spans="1:25">
      <c r="A129" s="121" t="str">
        <f t="shared" si="2"/>
        <v>aleonme</v>
      </c>
      <c r="B129" s="49" t="s">
        <v>972</v>
      </c>
      <c r="C129" s="50" t="s">
        <v>973</v>
      </c>
      <c r="D129" s="50" t="s">
        <v>974</v>
      </c>
      <c r="E129" s="37" t="s">
        <v>27</v>
      </c>
      <c r="F129" s="49" t="s">
        <v>28</v>
      </c>
      <c r="G129" s="50" t="s">
        <v>29</v>
      </c>
      <c r="H129" s="50" t="s">
        <v>30</v>
      </c>
      <c r="I129" s="50" t="s">
        <v>31</v>
      </c>
      <c r="J129" s="49" t="s">
        <v>32</v>
      </c>
      <c r="K129" s="49" t="s">
        <v>33</v>
      </c>
      <c r="L129" s="49" t="s">
        <v>46</v>
      </c>
      <c r="M129" s="50" t="s">
        <v>35</v>
      </c>
      <c r="N129" s="50" t="s">
        <v>36</v>
      </c>
      <c r="O129" s="51">
        <v>45536</v>
      </c>
      <c r="P129" s="51">
        <v>45536</v>
      </c>
      <c r="Q129" s="51">
        <v>45536</v>
      </c>
      <c r="R129" s="50">
        <v>393</v>
      </c>
      <c r="S129" s="50">
        <v>1</v>
      </c>
      <c r="T129" s="50" t="s">
        <v>82</v>
      </c>
      <c r="U129" s="50" t="s">
        <v>975</v>
      </c>
      <c r="V129" s="50"/>
      <c r="W129" s="50" t="s">
        <v>976</v>
      </c>
      <c r="X129" s="50" t="s">
        <v>36</v>
      </c>
      <c r="Y129" s="49" t="s">
        <v>977</v>
      </c>
    </row>
    <row r="130" spans="1:25">
      <c r="A130" s="121" t="str">
        <f t="shared" si="2"/>
        <v>alopez</v>
      </c>
      <c r="B130" s="49" t="s">
        <v>978</v>
      </c>
      <c r="C130" s="50" t="s">
        <v>979</v>
      </c>
      <c r="D130" s="50" t="s">
        <v>980</v>
      </c>
      <c r="E130" s="37" t="s">
        <v>43</v>
      </c>
      <c r="F130" s="49" t="s">
        <v>114</v>
      </c>
      <c r="G130" s="50" t="s">
        <v>115</v>
      </c>
      <c r="H130" s="50" t="s">
        <v>105</v>
      </c>
      <c r="I130" s="50" t="s">
        <v>31</v>
      </c>
      <c r="J130" s="49" t="s">
        <v>32</v>
      </c>
      <c r="K130" s="49" t="s">
        <v>218</v>
      </c>
      <c r="L130" s="49" t="s">
        <v>502</v>
      </c>
      <c r="M130" s="50" t="s">
        <v>220</v>
      </c>
      <c r="N130" s="50" t="s">
        <v>36</v>
      </c>
      <c r="O130" s="51">
        <v>45921</v>
      </c>
      <c r="P130" s="51">
        <v>45921</v>
      </c>
      <c r="Q130" s="51">
        <v>45921</v>
      </c>
      <c r="R130" s="50">
        <v>8</v>
      </c>
      <c r="S130" s="50">
        <v>0</v>
      </c>
      <c r="T130" s="50" t="s">
        <v>47</v>
      </c>
      <c r="U130" s="50" t="s">
        <v>981</v>
      </c>
      <c r="V130" s="50"/>
      <c r="W130" s="50" t="s">
        <v>982</v>
      </c>
      <c r="X130" s="50" t="s">
        <v>36</v>
      </c>
      <c r="Y130" s="49" t="s">
        <v>983</v>
      </c>
    </row>
    <row r="131" spans="1:25">
      <c r="A131" s="121" t="str">
        <f t="shared" ref="A131:A194" si="3">TRIM(D131)</f>
        <v>alopez0</v>
      </c>
      <c r="B131" s="49" t="s">
        <v>984</v>
      </c>
      <c r="C131" s="50" t="s">
        <v>985</v>
      </c>
      <c r="D131" s="50" t="s">
        <v>986</v>
      </c>
      <c r="E131" s="37" t="s">
        <v>43</v>
      </c>
      <c r="F131" s="49" t="s">
        <v>90</v>
      </c>
      <c r="G131" s="50" t="s">
        <v>91</v>
      </c>
      <c r="H131" s="50" t="s">
        <v>30</v>
      </c>
      <c r="I131" s="50" t="s">
        <v>31</v>
      </c>
      <c r="J131" s="49" t="s">
        <v>32</v>
      </c>
      <c r="K131" s="49" t="s">
        <v>775</v>
      </c>
      <c r="L131" s="49" t="s">
        <v>776</v>
      </c>
      <c r="M131" s="50" t="s">
        <v>777</v>
      </c>
      <c r="N131" s="50" t="s">
        <v>147</v>
      </c>
      <c r="O131" s="51">
        <v>43600</v>
      </c>
      <c r="P131" s="51">
        <v>43600</v>
      </c>
      <c r="Q131" s="51">
        <v>43600</v>
      </c>
      <c r="R131" s="50">
        <v>2329</v>
      </c>
      <c r="S131" s="50">
        <v>6</v>
      </c>
      <c r="T131" s="50" t="s">
        <v>127</v>
      </c>
      <c r="U131" s="124" t="s">
        <v>987</v>
      </c>
      <c r="V131" s="125"/>
      <c r="W131" s="125" t="s">
        <v>988</v>
      </c>
      <c r="X131" s="125" t="s">
        <v>147</v>
      </c>
      <c r="Y131" s="124" t="s">
        <v>989</v>
      </c>
    </row>
    <row r="132" spans="1:25">
      <c r="A132" s="121" t="str">
        <f t="shared" si="3"/>
        <v>alopez3</v>
      </c>
      <c r="B132" s="49" t="s">
        <v>990</v>
      </c>
      <c r="C132" s="50" t="s">
        <v>991</v>
      </c>
      <c r="D132" s="50" t="s">
        <v>992</v>
      </c>
      <c r="E132" s="37" t="s">
        <v>27</v>
      </c>
      <c r="F132" s="49" t="s">
        <v>90</v>
      </c>
      <c r="G132" s="50" t="s">
        <v>91</v>
      </c>
      <c r="H132" s="50" t="s">
        <v>30</v>
      </c>
      <c r="I132" s="50" t="s">
        <v>31</v>
      </c>
      <c r="J132" s="49" t="s">
        <v>32</v>
      </c>
      <c r="K132" s="49" t="s">
        <v>396</v>
      </c>
      <c r="L132" s="49" t="s">
        <v>397</v>
      </c>
      <c r="M132" s="50" t="s">
        <v>398</v>
      </c>
      <c r="N132" s="50" t="s">
        <v>147</v>
      </c>
      <c r="O132" s="51">
        <v>45606</v>
      </c>
      <c r="P132" s="51">
        <v>45606</v>
      </c>
      <c r="Q132" s="51">
        <v>45606</v>
      </c>
      <c r="R132" s="50">
        <v>323</v>
      </c>
      <c r="S132" s="50">
        <v>0</v>
      </c>
      <c r="T132" s="50" t="s">
        <v>37</v>
      </c>
      <c r="U132" s="50" t="s">
        <v>993</v>
      </c>
      <c r="V132" s="50" t="s">
        <v>994</v>
      </c>
      <c r="W132" s="50" t="s">
        <v>995</v>
      </c>
      <c r="X132" s="50" t="s">
        <v>147</v>
      </c>
      <c r="Y132" s="49" t="s">
        <v>996</v>
      </c>
    </row>
    <row r="133" spans="1:25">
      <c r="A133" s="121" t="str">
        <f t="shared" si="3"/>
        <v>alopez5</v>
      </c>
      <c r="B133" s="49" t="s">
        <v>997</v>
      </c>
      <c r="C133" s="50" t="s">
        <v>998</v>
      </c>
      <c r="D133" s="50" t="s">
        <v>999</v>
      </c>
      <c r="E133" s="37" t="s">
        <v>43</v>
      </c>
      <c r="F133" s="49" t="s">
        <v>44</v>
      </c>
      <c r="G133" s="50" t="s">
        <v>45</v>
      </c>
      <c r="H133" s="50" t="s">
        <v>30</v>
      </c>
      <c r="I133" s="50" t="s">
        <v>31</v>
      </c>
      <c r="J133" s="49" t="s">
        <v>32</v>
      </c>
      <c r="K133" s="49" t="s">
        <v>125</v>
      </c>
      <c r="L133" s="49" t="s">
        <v>126</v>
      </c>
      <c r="M133" s="50" t="s">
        <v>85</v>
      </c>
      <c r="N133" s="50" t="s">
        <v>36</v>
      </c>
      <c r="O133" s="51">
        <v>36921</v>
      </c>
      <c r="P133" s="51">
        <v>44491</v>
      </c>
      <c r="Q133" s="51">
        <v>44491</v>
      </c>
      <c r="R133" s="50">
        <v>1438</v>
      </c>
      <c r="S133" s="50">
        <v>3</v>
      </c>
      <c r="T133" s="50" t="s">
        <v>106</v>
      </c>
      <c r="U133" s="50" t="s">
        <v>1000</v>
      </c>
      <c r="V133" s="50"/>
      <c r="W133" s="50" t="s">
        <v>1001</v>
      </c>
      <c r="X133" s="50" t="s">
        <v>36</v>
      </c>
      <c r="Y133" s="49" t="s">
        <v>1002</v>
      </c>
    </row>
    <row r="134" spans="1:25">
      <c r="A134" s="121" t="str">
        <f t="shared" si="3"/>
        <v>AMACHUS</v>
      </c>
      <c r="B134" s="49" t="s">
        <v>1003</v>
      </c>
      <c r="C134" s="50" t="s">
        <v>1004</v>
      </c>
      <c r="D134" s="50" t="s">
        <v>1005</v>
      </c>
      <c r="E134" s="37" t="s">
        <v>43</v>
      </c>
      <c r="F134" s="49" t="s">
        <v>466</v>
      </c>
      <c r="G134" s="50" t="s">
        <v>467</v>
      </c>
      <c r="H134" s="50" t="s">
        <v>30</v>
      </c>
      <c r="I134" s="50" t="s">
        <v>31</v>
      </c>
      <c r="J134" s="49" t="s">
        <v>53</v>
      </c>
      <c r="K134" s="49" t="s">
        <v>255</v>
      </c>
      <c r="L134" s="49" t="s">
        <v>442</v>
      </c>
      <c r="M134" s="50" t="s">
        <v>443</v>
      </c>
      <c r="N134" s="50" t="s">
        <v>72</v>
      </c>
      <c r="O134" s="51">
        <v>31146</v>
      </c>
      <c r="P134" s="51">
        <v>31146</v>
      </c>
      <c r="Q134" s="51">
        <v>31146</v>
      </c>
      <c r="R134" s="50">
        <v>14783</v>
      </c>
      <c r="S134" s="50">
        <v>40</v>
      </c>
      <c r="T134" s="50" t="s">
        <v>148</v>
      </c>
      <c r="U134" s="50" t="s">
        <v>1006</v>
      </c>
      <c r="V134" s="50"/>
      <c r="W134" s="50" t="s">
        <v>1007</v>
      </c>
      <c r="X134" s="50" t="s">
        <v>72</v>
      </c>
      <c r="Y134" s="49" t="s">
        <v>1008</v>
      </c>
    </row>
    <row r="135" spans="1:25">
      <c r="A135" s="121" t="str">
        <f t="shared" si="3"/>
        <v>amaihan</v>
      </c>
      <c r="B135" s="49" t="s">
        <v>1009</v>
      </c>
      <c r="C135" s="50" t="s">
        <v>1010</v>
      </c>
      <c r="D135" s="50" t="s">
        <v>1011</v>
      </c>
      <c r="E135" s="37" t="s">
        <v>134</v>
      </c>
      <c r="F135" s="49" t="s">
        <v>44</v>
      </c>
      <c r="G135" s="50" t="s">
        <v>45</v>
      </c>
      <c r="H135" s="50" t="s">
        <v>30</v>
      </c>
      <c r="I135" s="50" t="s">
        <v>31</v>
      </c>
      <c r="J135" s="49" t="s">
        <v>32</v>
      </c>
      <c r="K135" s="49" t="s">
        <v>349</v>
      </c>
      <c r="L135" s="49" t="s">
        <v>350</v>
      </c>
      <c r="M135" s="50" t="s">
        <v>351</v>
      </c>
      <c r="N135" s="50" t="s">
        <v>352</v>
      </c>
      <c r="O135" s="51">
        <v>43159</v>
      </c>
      <c r="P135" s="51">
        <v>45081</v>
      </c>
      <c r="Q135" s="51">
        <v>45081</v>
      </c>
      <c r="R135" s="50">
        <v>848</v>
      </c>
      <c r="S135" s="50">
        <v>2</v>
      </c>
      <c r="T135" s="50" t="s">
        <v>82</v>
      </c>
      <c r="U135" s="50" t="s">
        <v>1012</v>
      </c>
      <c r="V135" s="50"/>
      <c r="W135" s="50" t="s">
        <v>1013</v>
      </c>
      <c r="X135" s="50" t="s">
        <v>352</v>
      </c>
      <c r="Y135" s="49" t="s">
        <v>1014</v>
      </c>
    </row>
    <row r="136" spans="1:25">
      <c r="A136" s="121" t="str">
        <f t="shared" si="3"/>
        <v>amaldyb</v>
      </c>
      <c r="B136" s="49" t="s">
        <v>1015</v>
      </c>
      <c r="C136" s="50" t="s">
        <v>1016</v>
      </c>
      <c r="D136" s="50" t="s">
        <v>1017</v>
      </c>
      <c r="E136" s="37" t="s">
        <v>27</v>
      </c>
      <c r="F136" s="49" t="s">
        <v>28</v>
      </c>
      <c r="G136" s="50" t="s">
        <v>29</v>
      </c>
      <c r="H136" s="50" t="s">
        <v>30</v>
      </c>
      <c r="I136" s="50" t="s">
        <v>31</v>
      </c>
      <c r="J136" s="49" t="s">
        <v>32</v>
      </c>
      <c r="K136" s="49" t="s">
        <v>290</v>
      </c>
      <c r="L136" s="49" t="s">
        <v>291</v>
      </c>
      <c r="M136" s="50" t="s">
        <v>292</v>
      </c>
      <c r="N136" s="50" t="s">
        <v>293</v>
      </c>
      <c r="O136" s="51">
        <v>45137</v>
      </c>
      <c r="P136" s="51">
        <v>45137</v>
      </c>
      <c r="Q136" s="51">
        <v>45137</v>
      </c>
      <c r="R136" s="50">
        <v>792</v>
      </c>
      <c r="S136" s="50">
        <v>2</v>
      </c>
      <c r="T136" s="50" t="s">
        <v>82</v>
      </c>
      <c r="U136" s="50" t="s">
        <v>1018</v>
      </c>
      <c r="V136" s="50" t="s">
        <v>1019</v>
      </c>
      <c r="W136" s="50" t="s">
        <v>1020</v>
      </c>
      <c r="X136" s="50" t="s">
        <v>1021</v>
      </c>
      <c r="Y136" s="49" t="s">
        <v>1022</v>
      </c>
    </row>
    <row r="137" spans="1:25">
      <c r="A137" s="121" t="str">
        <f t="shared" si="3"/>
        <v>amar182</v>
      </c>
      <c r="B137" s="49" t="s">
        <v>1023</v>
      </c>
      <c r="C137" s="50" t="s">
        <v>1024</v>
      </c>
      <c r="D137" s="50" t="s">
        <v>1025</v>
      </c>
      <c r="E137" s="37" t="s">
        <v>43</v>
      </c>
      <c r="F137" s="49" t="s">
        <v>28</v>
      </c>
      <c r="G137" s="50" t="s">
        <v>29</v>
      </c>
      <c r="H137" s="50" t="s">
        <v>30</v>
      </c>
      <c r="I137" s="50" t="s">
        <v>31</v>
      </c>
      <c r="J137" s="49" t="s">
        <v>53</v>
      </c>
      <c r="K137" s="49" t="s">
        <v>273</v>
      </c>
      <c r="L137" s="49" t="s">
        <v>274</v>
      </c>
      <c r="M137" s="50" t="s">
        <v>275</v>
      </c>
      <c r="N137" s="50" t="s">
        <v>276</v>
      </c>
      <c r="O137" s="51">
        <v>42170</v>
      </c>
      <c r="P137" s="51">
        <v>44102</v>
      </c>
      <c r="Q137" s="51">
        <v>44102</v>
      </c>
      <c r="R137" s="50">
        <v>1827</v>
      </c>
      <c r="S137" s="50">
        <v>5</v>
      </c>
      <c r="T137" s="50" t="s">
        <v>106</v>
      </c>
      <c r="U137" s="50" t="s">
        <v>1026</v>
      </c>
      <c r="V137" s="50"/>
      <c r="W137" s="50" t="s">
        <v>1027</v>
      </c>
      <c r="X137" s="50" t="s">
        <v>276</v>
      </c>
      <c r="Y137" s="49" t="s">
        <v>1028</v>
      </c>
    </row>
    <row r="138" spans="1:25">
      <c r="A138" s="121" t="str">
        <f t="shared" si="3"/>
        <v>amar324</v>
      </c>
      <c r="B138" s="49" t="s">
        <v>1029</v>
      </c>
      <c r="C138" s="50" t="s">
        <v>1030</v>
      </c>
      <c r="D138" s="50" t="s">
        <v>1031</v>
      </c>
      <c r="E138" s="37" t="s">
        <v>43</v>
      </c>
      <c r="F138" s="49" t="s">
        <v>114</v>
      </c>
      <c r="G138" s="50" t="s">
        <v>115</v>
      </c>
      <c r="H138" s="50" t="s">
        <v>105</v>
      </c>
      <c r="I138" s="50" t="s">
        <v>31</v>
      </c>
      <c r="J138" s="49" t="s">
        <v>32</v>
      </c>
      <c r="K138" s="49" t="s">
        <v>218</v>
      </c>
      <c r="L138" s="49" t="s">
        <v>1032</v>
      </c>
      <c r="M138" s="50" t="s">
        <v>1033</v>
      </c>
      <c r="N138" s="50" t="s">
        <v>1034</v>
      </c>
      <c r="O138" s="51">
        <v>37538</v>
      </c>
      <c r="P138" s="51">
        <v>44223</v>
      </c>
      <c r="Q138" s="51">
        <v>39253</v>
      </c>
      <c r="R138" s="50">
        <v>6676</v>
      </c>
      <c r="S138" s="50">
        <v>18</v>
      </c>
      <c r="T138" s="50" t="s">
        <v>148</v>
      </c>
      <c r="U138" s="50" t="s">
        <v>1035</v>
      </c>
      <c r="V138" s="50"/>
      <c r="W138" s="50" t="s">
        <v>1036</v>
      </c>
      <c r="X138" s="50" t="s">
        <v>1034</v>
      </c>
      <c r="Y138" s="49" t="s">
        <v>1037</v>
      </c>
    </row>
    <row r="139" spans="1:25">
      <c r="A139" s="121" t="str">
        <f t="shared" si="3"/>
        <v>amarmo0</v>
      </c>
      <c r="B139" s="49" t="s">
        <v>1038</v>
      </c>
      <c r="C139" s="50" t="s">
        <v>1039</v>
      </c>
      <c r="D139" s="50" t="s">
        <v>1040</v>
      </c>
      <c r="E139" s="37" t="s">
        <v>43</v>
      </c>
      <c r="F139" s="49" t="s">
        <v>114</v>
      </c>
      <c r="G139" s="50" t="s">
        <v>115</v>
      </c>
      <c r="H139" s="50" t="s">
        <v>105</v>
      </c>
      <c r="I139" s="50" t="s">
        <v>31</v>
      </c>
      <c r="J139" s="49" t="s">
        <v>53</v>
      </c>
      <c r="K139" s="49" t="s">
        <v>450</v>
      </c>
      <c r="L139" s="49" t="s">
        <v>1041</v>
      </c>
      <c r="M139" s="50" t="s">
        <v>1042</v>
      </c>
      <c r="N139" s="50" t="s">
        <v>373</v>
      </c>
      <c r="O139" s="51">
        <v>44468</v>
      </c>
      <c r="P139" s="51">
        <v>44468</v>
      </c>
      <c r="Q139" s="51">
        <v>44468</v>
      </c>
      <c r="R139" s="50">
        <v>1461</v>
      </c>
      <c r="S139" s="50">
        <v>4</v>
      </c>
      <c r="T139" s="50" t="s">
        <v>106</v>
      </c>
      <c r="U139" s="50" t="s">
        <v>1043</v>
      </c>
      <c r="V139" s="50"/>
      <c r="W139" s="50" t="s">
        <v>1044</v>
      </c>
      <c r="X139" s="50" t="s">
        <v>373</v>
      </c>
      <c r="Y139" s="49" t="s">
        <v>1045</v>
      </c>
    </row>
    <row r="140" spans="1:25">
      <c r="A140" s="121" t="str">
        <f t="shared" si="3"/>
        <v>amarti3</v>
      </c>
      <c r="B140" s="49" t="s">
        <v>1046</v>
      </c>
      <c r="C140" s="50" t="s">
        <v>1047</v>
      </c>
      <c r="D140" s="50" t="s">
        <v>1048</v>
      </c>
      <c r="E140" s="37" t="s">
        <v>27</v>
      </c>
      <c r="F140" s="49" t="s">
        <v>44</v>
      </c>
      <c r="G140" s="50" t="s">
        <v>45</v>
      </c>
      <c r="H140" s="50" t="s">
        <v>30</v>
      </c>
      <c r="I140" s="50" t="s">
        <v>31</v>
      </c>
      <c r="J140" s="49" t="s">
        <v>32</v>
      </c>
      <c r="K140" s="49" t="s">
        <v>79</v>
      </c>
      <c r="L140" s="49" t="s">
        <v>80</v>
      </c>
      <c r="M140" s="50" t="s">
        <v>81</v>
      </c>
      <c r="N140" s="50" t="s">
        <v>36</v>
      </c>
      <c r="O140" s="51">
        <v>45564</v>
      </c>
      <c r="P140" s="51">
        <v>45564</v>
      </c>
      <c r="Q140" s="51">
        <v>45564</v>
      </c>
      <c r="R140" s="50">
        <v>365</v>
      </c>
      <c r="S140" s="50">
        <v>1</v>
      </c>
      <c r="T140" s="50" t="s">
        <v>82</v>
      </c>
      <c r="U140" s="50">
        <v>2921</v>
      </c>
      <c r="V140" s="50" t="s">
        <v>1049</v>
      </c>
      <c r="W140" s="50" t="s">
        <v>1050</v>
      </c>
      <c r="X140" s="50" t="s">
        <v>36</v>
      </c>
      <c r="Y140" s="49" t="s">
        <v>1051</v>
      </c>
    </row>
    <row r="141" spans="1:25">
      <c r="A141" s="121" t="str">
        <f t="shared" si="3"/>
        <v>amartin</v>
      </c>
      <c r="B141" s="49" t="s">
        <v>1052</v>
      </c>
      <c r="C141" s="50" t="s">
        <v>1053</v>
      </c>
      <c r="D141" s="50" t="s">
        <v>1054</v>
      </c>
      <c r="E141" s="37" t="s">
        <v>43</v>
      </c>
      <c r="F141" s="49" t="s">
        <v>103</v>
      </c>
      <c r="G141" s="50" t="s">
        <v>104</v>
      </c>
      <c r="H141" s="50" t="s">
        <v>105</v>
      </c>
      <c r="I141" s="50" t="s">
        <v>31</v>
      </c>
      <c r="J141" s="49" t="s">
        <v>32</v>
      </c>
      <c r="K141" s="49" t="s">
        <v>775</v>
      </c>
      <c r="L141" s="49" t="s">
        <v>776</v>
      </c>
      <c r="M141" s="50" t="s">
        <v>777</v>
      </c>
      <c r="N141" s="50" t="s">
        <v>147</v>
      </c>
      <c r="O141" s="51">
        <v>44739</v>
      </c>
      <c r="P141" s="51">
        <v>44739</v>
      </c>
      <c r="Q141" s="51">
        <v>44739</v>
      </c>
      <c r="R141" s="50">
        <v>1190</v>
      </c>
      <c r="S141" s="50">
        <v>3</v>
      </c>
      <c r="T141" s="50" t="s">
        <v>106</v>
      </c>
      <c r="U141" s="50" t="s">
        <v>1055</v>
      </c>
      <c r="V141" s="50"/>
      <c r="W141" s="50" t="s">
        <v>166</v>
      </c>
      <c r="X141" s="50" t="s">
        <v>147</v>
      </c>
      <c r="Y141" s="49" t="s">
        <v>1056</v>
      </c>
    </row>
    <row r="142" spans="1:25">
      <c r="A142" s="121" t="str">
        <f t="shared" si="3"/>
        <v>amckenz</v>
      </c>
      <c r="B142" s="49" t="s">
        <v>1057</v>
      </c>
      <c r="C142" s="50" t="s">
        <v>1058</v>
      </c>
      <c r="D142" s="50" t="s">
        <v>1059</v>
      </c>
      <c r="E142" s="37" t="s">
        <v>43</v>
      </c>
      <c r="F142" s="49" t="s">
        <v>307</v>
      </c>
      <c r="G142" s="50" t="s">
        <v>308</v>
      </c>
      <c r="H142" s="50" t="s">
        <v>30</v>
      </c>
      <c r="I142" s="50" t="s">
        <v>31</v>
      </c>
      <c r="J142" s="49" t="s">
        <v>53</v>
      </c>
      <c r="K142" s="49" t="s">
        <v>309</v>
      </c>
      <c r="L142" s="49" t="s">
        <v>310</v>
      </c>
      <c r="M142" s="50" t="s">
        <v>311</v>
      </c>
      <c r="N142" s="50" t="s">
        <v>312</v>
      </c>
      <c r="O142" s="51">
        <v>45900</v>
      </c>
      <c r="P142" s="51">
        <v>45900</v>
      </c>
      <c r="Q142" s="51">
        <v>45900</v>
      </c>
      <c r="R142" s="50">
        <v>29</v>
      </c>
      <c r="S142" s="50">
        <v>0</v>
      </c>
      <c r="T142" s="50" t="s">
        <v>47</v>
      </c>
      <c r="U142" s="50" t="s">
        <v>1060</v>
      </c>
      <c r="V142" s="50"/>
      <c r="W142" s="50" t="s">
        <v>1061</v>
      </c>
      <c r="X142" s="50" t="s">
        <v>312</v>
      </c>
      <c r="Y142" s="49" t="s">
        <v>1062</v>
      </c>
    </row>
    <row r="143" spans="1:25">
      <c r="A143" s="121" t="str">
        <f t="shared" si="3"/>
        <v>ameherz</v>
      </c>
      <c r="B143" s="49" t="s">
        <v>1063</v>
      </c>
      <c r="C143" s="50" t="s">
        <v>1064</v>
      </c>
      <c r="D143" s="50" t="s">
        <v>1065</v>
      </c>
      <c r="E143" s="37" t="s">
        <v>27</v>
      </c>
      <c r="F143" s="49" t="s">
        <v>44</v>
      </c>
      <c r="G143" s="50" t="s">
        <v>45</v>
      </c>
      <c r="H143" s="50" t="s">
        <v>30</v>
      </c>
      <c r="I143" s="50" t="s">
        <v>31</v>
      </c>
      <c r="J143" s="49" t="s">
        <v>53</v>
      </c>
      <c r="K143" s="49" t="s">
        <v>197</v>
      </c>
      <c r="L143" s="49" t="s">
        <v>198</v>
      </c>
      <c r="M143" s="50" t="s">
        <v>199</v>
      </c>
      <c r="N143" s="50" t="s">
        <v>200</v>
      </c>
      <c r="O143" s="51">
        <v>44427</v>
      </c>
      <c r="P143" s="51">
        <v>44427</v>
      </c>
      <c r="Q143" s="51">
        <v>44427</v>
      </c>
      <c r="R143" s="50">
        <v>1502</v>
      </c>
      <c r="S143" s="50">
        <v>4</v>
      </c>
      <c r="T143" s="50" t="s">
        <v>106</v>
      </c>
      <c r="U143" s="50" t="s">
        <v>1066</v>
      </c>
      <c r="V143" s="50"/>
      <c r="W143" s="50" t="s">
        <v>1067</v>
      </c>
      <c r="X143" s="50" t="s">
        <v>167</v>
      </c>
      <c r="Y143" s="49" t="s">
        <v>1068</v>
      </c>
    </row>
    <row r="144" spans="1:25">
      <c r="A144" s="121" t="str">
        <f t="shared" si="3"/>
        <v>AMENK1</v>
      </c>
      <c r="B144" s="49" t="s">
        <v>1069</v>
      </c>
      <c r="C144" s="50" t="s">
        <v>1070</v>
      </c>
      <c r="D144" s="50" t="s">
        <v>1071</v>
      </c>
      <c r="E144" s="37" t="s">
        <v>774</v>
      </c>
      <c r="F144" s="49" t="s">
        <v>44</v>
      </c>
      <c r="G144" s="50" t="s">
        <v>45</v>
      </c>
      <c r="H144" s="50" t="s">
        <v>30</v>
      </c>
      <c r="I144" s="50" t="s">
        <v>31</v>
      </c>
      <c r="J144" s="49" t="s">
        <v>32</v>
      </c>
      <c r="K144" s="49" t="s">
        <v>92</v>
      </c>
      <c r="L144" s="49" t="s">
        <v>116</v>
      </c>
      <c r="M144" s="50" t="s">
        <v>117</v>
      </c>
      <c r="N144" s="50" t="s">
        <v>118</v>
      </c>
      <c r="O144" s="51">
        <v>36612</v>
      </c>
      <c r="P144" s="51">
        <v>36612</v>
      </c>
      <c r="Q144" s="51">
        <v>36612</v>
      </c>
      <c r="R144" s="50">
        <v>9317</v>
      </c>
      <c r="S144" s="50">
        <v>25</v>
      </c>
      <c r="T144" s="50" t="s">
        <v>148</v>
      </c>
      <c r="U144" s="50" t="s">
        <v>1072</v>
      </c>
      <c r="V144" s="50"/>
      <c r="W144" s="50" t="s">
        <v>1073</v>
      </c>
      <c r="X144" s="50" t="s">
        <v>118</v>
      </c>
      <c r="Y144" s="49" t="s">
        <v>1074</v>
      </c>
    </row>
    <row r="145" spans="1:25">
      <c r="A145" s="121" t="str">
        <f t="shared" si="3"/>
        <v>amonria</v>
      </c>
      <c r="B145" s="49" t="s">
        <v>1075</v>
      </c>
      <c r="C145" s="50" t="s">
        <v>1076</v>
      </c>
      <c r="D145" s="50" t="s">
        <v>1077</v>
      </c>
      <c r="E145" s="37" t="s">
        <v>43</v>
      </c>
      <c r="F145" s="49" t="s">
        <v>90</v>
      </c>
      <c r="G145" s="50" t="s">
        <v>91</v>
      </c>
      <c r="H145" s="50" t="s">
        <v>30</v>
      </c>
      <c r="I145" s="50" t="s">
        <v>31</v>
      </c>
      <c r="J145" s="49" t="s">
        <v>32</v>
      </c>
      <c r="K145" s="49" t="s">
        <v>396</v>
      </c>
      <c r="L145" s="49" t="s">
        <v>397</v>
      </c>
      <c r="M145" s="50" t="s">
        <v>398</v>
      </c>
      <c r="N145" s="50" t="s">
        <v>147</v>
      </c>
      <c r="O145" s="51">
        <v>45893</v>
      </c>
      <c r="P145" s="51">
        <v>45893</v>
      </c>
      <c r="Q145" s="51">
        <v>45893</v>
      </c>
      <c r="R145" s="50">
        <v>36</v>
      </c>
      <c r="S145" s="50">
        <v>0</v>
      </c>
      <c r="T145" s="50" t="s">
        <v>419</v>
      </c>
      <c r="U145" s="50" t="s">
        <v>1078</v>
      </c>
      <c r="V145" s="50"/>
      <c r="W145" s="50" t="s">
        <v>1079</v>
      </c>
      <c r="X145" s="50" t="s">
        <v>147</v>
      </c>
      <c r="Y145" s="49" t="s">
        <v>1080</v>
      </c>
    </row>
    <row r="146" spans="1:25">
      <c r="A146" s="121" t="str">
        <f t="shared" si="3"/>
        <v>amoral0</v>
      </c>
      <c r="B146" s="49" t="s">
        <v>1081</v>
      </c>
      <c r="C146" s="50" t="s">
        <v>1082</v>
      </c>
      <c r="D146" s="50" t="s">
        <v>1083</v>
      </c>
      <c r="E146" s="37" t="s">
        <v>27</v>
      </c>
      <c r="F146" s="49" t="s">
        <v>44</v>
      </c>
      <c r="G146" s="50" t="s">
        <v>45</v>
      </c>
      <c r="H146" s="50" t="s">
        <v>30</v>
      </c>
      <c r="I146" s="50" t="s">
        <v>31</v>
      </c>
      <c r="J146" s="49" t="s">
        <v>53</v>
      </c>
      <c r="K146" s="49" t="s">
        <v>370</v>
      </c>
      <c r="L146" s="49" t="s">
        <v>371</v>
      </c>
      <c r="M146" s="50" t="s">
        <v>372</v>
      </c>
      <c r="N146" s="50" t="s">
        <v>373</v>
      </c>
      <c r="O146" s="51">
        <v>45001</v>
      </c>
      <c r="P146" s="51">
        <v>45001</v>
      </c>
      <c r="Q146" s="51">
        <v>45001</v>
      </c>
      <c r="R146" s="50">
        <v>928</v>
      </c>
      <c r="S146" s="50">
        <v>2</v>
      </c>
      <c r="T146" s="50" t="s">
        <v>82</v>
      </c>
      <c r="U146" s="50" t="s">
        <v>1084</v>
      </c>
      <c r="V146" s="50">
        <v>570</v>
      </c>
      <c r="W146" s="50" t="s">
        <v>602</v>
      </c>
      <c r="X146" s="50" t="s">
        <v>373</v>
      </c>
      <c r="Y146" s="49" t="s">
        <v>1085</v>
      </c>
    </row>
    <row r="147" spans="1:25">
      <c r="A147" s="121" t="str">
        <f t="shared" si="3"/>
        <v>AMORESC</v>
      </c>
      <c r="B147" s="49" t="s">
        <v>1086</v>
      </c>
      <c r="C147" s="50" t="s">
        <v>1087</v>
      </c>
      <c r="D147" s="50" t="s">
        <v>1088</v>
      </c>
      <c r="E147" s="37" t="s">
        <v>43</v>
      </c>
      <c r="F147" s="49" t="s">
        <v>114</v>
      </c>
      <c r="G147" s="50" t="s">
        <v>115</v>
      </c>
      <c r="H147" s="50" t="s">
        <v>105</v>
      </c>
      <c r="I147" s="50" t="s">
        <v>31</v>
      </c>
      <c r="J147" s="49" t="s">
        <v>53</v>
      </c>
      <c r="K147" s="49" t="s">
        <v>54</v>
      </c>
      <c r="L147" s="49" t="s">
        <v>55</v>
      </c>
      <c r="M147" s="50" t="s">
        <v>56</v>
      </c>
      <c r="N147" s="50" t="s">
        <v>57</v>
      </c>
      <c r="O147" s="51">
        <v>27967</v>
      </c>
      <c r="P147" s="51">
        <v>27967</v>
      </c>
      <c r="Q147" s="51">
        <v>27967</v>
      </c>
      <c r="R147" s="50">
        <v>17962</v>
      </c>
      <c r="S147" s="50">
        <v>49</v>
      </c>
      <c r="T147" s="50" t="s">
        <v>148</v>
      </c>
      <c r="U147" s="50" t="s">
        <v>1089</v>
      </c>
      <c r="V147" s="50"/>
      <c r="W147" s="50" t="s">
        <v>1090</v>
      </c>
      <c r="X147" s="50" t="s">
        <v>57</v>
      </c>
      <c r="Y147" s="49" t="s">
        <v>1091</v>
      </c>
    </row>
    <row r="148" spans="1:25">
      <c r="A148" s="121" t="str">
        <f t="shared" si="3"/>
        <v>AMORO03</v>
      </c>
      <c r="B148" s="49" t="s">
        <v>1092</v>
      </c>
      <c r="C148" s="50" t="s">
        <v>1093</v>
      </c>
      <c r="D148" s="50" t="s">
        <v>1094</v>
      </c>
      <c r="E148" s="37" t="s">
        <v>43</v>
      </c>
      <c r="F148" s="49" t="s">
        <v>28</v>
      </c>
      <c r="G148" s="50" t="s">
        <v>29</v>
      </c>
      <c r="H148" s="50" t="s">
        <v>30</v>
      </c>
      <c r="I148" s="50" t="s">
        <v>31</v>
      </c>
      <c r="J148" s="49" t="s">
        <v>32</v>
      </c>
      <c r="K148" s="49" t="s">
        <v>79</v>
      </c>
      <c r="L148" s="49" t="s">
        <v>80</v>
      </c>
      <c r="M148" s="50" t="s">
        <v>81</v>
      </c>
      <c r="N148" s="50" t="s">
        <v>36</v>
      </c>
      <c r="O148" s="51">
        <v>38530</v>
      </c>
      <c r="P148" s="51">
        <v>38530</v>
      </c>
      <c r="Q148" s="51">
        <v>38530</v>
      </c>
      <c r="R148" s="50">
        <v>7399</v>
      </c>
      <c r="S148" s="50">
        <v>20</v>
      </c>
      <c r="T148" s="50" t="s">
        <v>148</v>
      </c>
      <c r="U148" s="50" t="s">
        <v>1095</v>
      </c>
      <c r="V148" s="50"/>
      <c r="W148" s="50" t="s">
        <v>1096</v>
      </c>
      <c r="X148" s="50" t="s">
        <v>36</v>
      </c>
      <c r="Y148" s="49" t="s">
        <v>1097</v>
      </c>
    </row>
    <row r="149" spans="1:25">
      <c r="A149" s="121" t="str">
        <f t="shared" si="3"/>
        <v>anamaty</v>
      </c>
      <c r="B149" s="49" t="s">
        <v>1098</v>
      </c>
      <c r="C149" s="50" t="s">
        <v>1099</v>
      </c>
      <c r="D149" s="50" t="s">
        <v>1100</v>
      </c>
      <c r="E149" s="37" t="s">
        <v>27</v>
      </c>
      <c r="F149" s="49" t="s">
        <v>28</v>
      </c>
      <c r="G149" s="50" t="s">
        <v>29</v>
      </c>
      <c r="H149" s="50" t="s">
        <v>30</v>
      </c>
      <c r="I149" s="50" t="s">
        <v>31</v>
      </c>
      <c r="J149" s="49" t="s">
        <v>53</v>
      </c>
      <c r="K149" s="49" t="s">
        <v>197</v>
      </c>
      <c r="L149" s="49" t="s">
        <v>198</v>
      </c>
      <c r="M149" s="50" t="s">
        <v>199</v>
      </c>
      <c r="N149" s="50" t="s">
        <v>200</v>
      </c>
      <c r="O149" s="51">
        <v>44847</v>
      </c>
      <c r="P149" s="51">
        <v>44847</v>
      </c>
      <c r="Q149" s="51">
        <v>44847</v>
      </c>
      <c r="R149" s="50">
        <v>1082</v>
      </c>
      <c r="S149" s="50">
        <v>2</v>
      </c>
      <c r="T149" s="50" t="s">
        <v>82</v>
      </c>
      <c r="U149" s="50" t="s">
        <v>1101</v>
      </c>
      <c r="V149" s="50"/>
      <c r="W149" s="50" t="s">
        <v>1102</v>
      </c>
      <c r="X149" s="50" t="s">
        <v>167</v>
      </c>
      <c r="Y149" s="49" t="s">
        <v>1103</v>
      </c>
    </row>
    <row r="150" spans="1:25">
      <c r="A150" s="121" t="str">
        <f t="shared" si="3"/>
        <v>aniknej</v>
      </c>
      <c r="B150" s="49" t="s">
        <v>1104</v>
      </c>
      <c r="C150" s="50" t="s">
        <v>1105</v>
      </c>
      <c r="D150" s="50" t="s">
        <v>1106</v>
      </c>
      <c r="E150" s="37" t="s">
        <v>43</v>
      </c>
      <c r="F150" s="49" t="s">
        <v>44</v>
      </c>
      <c r="G150" s="50" t="s">
        <v>45</v>
      </c>
      <c r="H150" s="50" t="s">
        <v>30</v>
      </c>
      <c r="I150" s="50" t="s">
        <v>31</v>
      </c>
      <c r="J150" s="49" t="s">
        <v>32</v>
      </c>
      <c r="K150" s="49" t="s">
        <v>33</v>
      </c>
      <c r="L150" s="49" t="s">
        <v>34</v>
      </c>
      <c r="M150" s="50" t="s">
        <v>35</v>
      </c>
      <c r="N150" s="50" t="s">
        <v>36</v>
      </c>
      <c r="O150" s="51">
        <v>42032</v>
      </c>
      <c r="P150" s="51">
        <v>42032</v>
      </c>
      <c r="Q150" s="51">
        <v>42032</v>
      </c>
      <c r="R150" s="50">
        <v>3897</v>
      </c>
      <c r="S150" s="50">
        <v>10</v>
      </c>
      <c r="T150" s="50" t="s">
        <v>127</v>
      </c>
      <c r="U150" s="50" t="s">
        <v>1107</v>
      </c>
      <c r="V150" s="50"/>
      <c r="W150" s="50" t="s">
        <v>1108</v>
      </c>
      <c r="X150" s="50" t="s">
        <v>36</v>
      </c>
      <c r="Y150" s="49" t="s">
        <v>926</v>
      </c>
    </row>
    <row r="151" spans="1:25">
      <c r="A151" s="121" t="str">
        <f t="shared" si="3"/>
        <v>anorma0</v>
      </c>
      <c r="B151" s="49" t="s">
        <v>1109</v>
      </c>
      <c r="C151" s="50" t="s">
        <v>1110</v>
      </c>
      <c r="D151" s="50" t="s">
        <v>1111</v>
      </c>
      <c r="E151" s="37" t="s">
        <v>43</v>
      </c>
      <c r="F151" s="49" t="s">
        <v>28</v>
      </c>
      <c r="G151" s="50" t="s">
        <v>29</v>
      </c>
      <c r="H151" s="50" t="s">
        <v>30</v>
      </c>
      <c r="I151" s="50" t="s">
        <v>31</v>
      </c>
      <c r="J151" s="49" t="s">
        <v>53</v>
      </c>
      <c r="K151" s="49" t="s">
        <v>54</v>
      </c>
      <c r="L151" s="49" t="s">
        <v>135</v>
      </c>
      <c r="M151" s="50" t="s">
        <v>136</v>
      </c>
      <c r="N151" s="50" t="s">
        <v>57</v>
      </c>
      <c r="O151" s="51">
        <v>45214</v>
      </c>
      <c r="P151" s="51">
        <v>45214</v>
      </c>
      <c r="Q151" s="51">
        <v>45214</v>
      </c>
      <c r="R151" s="50">
        <v>715</v>
      </c>
      <c r="S151" s="50">
        <v>1</v>
      </c>
      <c r="T151" s="50" t="s">
        <v>82</v>
      </c>
      <c r="U151" s="50" t="s">
        <v>1112</v>
      </c>
      <c r="V151" s="50"/>
      <c r="W151" s="50" t="s">
        <v>157</v>
      </c>
      <c r="X151" s="50" t="s">
        <v>57</v>
      </c>
      <c r="Y151" s="49" t="s">
        <v>1113</v>
      </c>
    </row>
    <row r="152" spans="1:25">
      <c r="A152" s="121" t="str">
        <f t="shared" si="3"/>
        <v>aobermu</v>
      </c>
      <c r="B152" s="49" t="s">
        <v>1114</v>
      </c>
      <c r="C152" s="50" t="s">
        <v>1115</v>
      </c>
      <c r="D152" s="50" t="s">
        <v>1116</v>
      </c>
      <c r="E152" s="37" t="s">
        <v>27</v>
      </c>
      <c r="F152" s="49" t="s">
        <v>28</v>
      </c>
      <c r="G152" s="50" t="s">
        <v>29</v>
      </c>
      <c r="H152" s="50" t="s">
        <v>30</v>
      </c>
      <c r="I152" s="50" t="s">
        <v>31</v>
      </c>
      <c r="J152" s="49" t="s">
        <v>53</v>
      </c>
      <c r="K152" s="49" t="s">
        <v>54</v>
      </c>
      <c r="L152" s="49" t="s">
        <v>135</v>
      </c>
      <c r="M152" s="50" t="s">
        <v>136</v>
      </c>
      <c r="N152" s="50" t="s">
        <v>57</v>
      </c>
      <c r="O152" s="51">
        <v>44791</v>
      </c>
      <c r="P152" s="51">
        <v>44791</v>
      </c>
      <c r="Q152" s="51">
        <v>44791</v>
      </c>
      <c r="R152" s="50">
        <v>1138</v>
      </c>
      <c r="S152" s="50">
        <v>3</v>
      </c>
      <c r="T152" s="50" t="s">
        <v>106</v>
      </c>
      <c r="U152" s="50" t="s">
        <v>1117</v>
      </c>
      <c r="V152" s="50"/>
      <c r="W152" s="50" t="s">
        <v>1118</v>
      </c>
      <c r="X152" s="50" t="s">
        <v>57</v>
      </c>
      <c r="Y152" s="49" t="s">
        <v>1119</v>
      </c>
    </row>
    <row r="153" spans="1:25">
      <c r="A153" s="121" t="str">
        <f t="shared" si="3"/>
        <v>aorozco</v>
      </c>
      <c r="B153" s="49" t="s">
        <v>1120</v>
      </c>
      <c r="C153" s="50" t="s">
        <v>1121</v>
      </c>
      <c r="D153" s="50" t="s">
        <v>1122</v>
      </c>
      <c r="E153" s="37" t="s">
        <v>43</v>
      </c>
      <c r="F153" s="49" t="s">
        <v>90</v>
      </c>
      <c r="G153" s="50" t="s">
        <v>91</v>
      </c>
      <c r="H153" s="50" t="s">
        <v>30</v>
      </c>
      <c r="I153" s="50" t="s">
        <v>31</v>
      </c>
      <c r="J153" s="49" t="s">
        <v>32</v>
      </c>
      <c r="K153" s="49" t="s">
        <v>79</v>
      </c>
      <c r="L153" s="49" t="s">
        <v>80</v>
      </c>
      <c r="M153" s="50" t="s">
        <v>81</v>
      </c>
      <c r="N153" s="50" t="s">
        <v>36</v>
      </c>
      <c r="O153" s="51">
        <v>45802</v>
      </c>
      <c r="P153" s="51">
        <v>45802</v>
      </c>
      <c r="Q153" s="51">
        <v>45802</v>
      </c>
      <c r="R153" s="50">
        <v>127</v>
      </c>
      <c r="S153" s="50">
        <v>0</v>
      </c>
      <c r="T153" s="50" t="s">
        <v>58</v>
      </c>
      <c r="U153" s="50" t="s">
        <v>1123</v>
      </c>
      <c r="V153" s="50"/>
      <c r="W153" s="50" t="s">
        <v>1124</v>
      </c>
      <c r="X153" s="50" t="s">
        <v>36</v>
      </c>
      <c r="Y153" s="49" t="s">
        <v>1125</v>
      </c>
    </row>
    <row r="154" spans="1:25">
      <c r="A154" s="121" t="str">
        <f t="shared" si="3"/>
        <v>AORTI43</v>
      </c>
      <c r="B154" s="49" t="s">
        <v>1126</v>
      </c>
      <c r="C154" s="50" t="s">
        <v>1127</v>
      </c>
      <c r="D154" s="50" t="s">
        <v>1128</v>
      </c>
      <c r="E154" s="37" t="s">
        <v>27</v>
      </c>
      <c r="F154" s="49" t="s">
        <v>28</v>
      </c>
      <c r="G154" s="50" t="s">
        <v>29</v>
      </c>
      <c r="H154" s="50" t="s">
        <v>30</v>
      </c>
      <c r="I154" s="50" t="s">
        <v>31</v>
      </c>
      <c r="J154" s="49" t="s">
        <v>32</v>
      </c>
      <c r="K154" s="49" t="s">
        <v>396</v>
      </c>
      <c r="L154" s="49" t="s">
        <v>397</v>
      </c>
      <c r="M154" s="50" t="s">
        <v>398</v>
      </c>
      <c r="N154" s="50" t="s">
        <v>147</v>
      </c>
      <c r="O154" s="51">
        <v>38365</v>
      </c>
      <c r="P154" s="51">
        <v>38365</v>
      </c>
      <c r="Q154" s="51">
        <v>38365</v>
      </c>
      <c r="R154" s="50">
        <v>7564</v>
      </c>
      <c r="S154" s="50">
        <v>20</v>
      </c>
      <c r="T154" s="50" t="s">
        <v>148</v>
      </c>
      <c r="U154" s="50" t="s">
        <v>1129</v>
      </c>
      <c r="V154" s="50"/>
      <c r="W154" s="50" t="s">
        <v>398</v>
      </c>
      <c r="X154" s="50" t="s">
        <v>147</v>
      </c>
      <c r="Y154" s="49" t="s">
        <v>1130</v>
      </c>
    </row>
    <row r="155" spans="1:25">
      <c r="A155" s="121" t="str">
        <f t="shared" si="3"/>
        <v>aosburn</v>
      </c>
      <c r="B155" s="49" t="s">
        <v>1131</v>
      </c>
      <c r="C155" s="50" t="s">
        <v>1132</v>
      </c>
      <c r="D155" s="50" t="s">
        <v>1133</v>
      </c>
      <c r="E155" s="37" t="s">
        <v>43</v>
      </c>
      <c r="F155" s="49" t="s">
        <v>90</v>
      </c>
      <c r="G155" s="50" t="s">
        <v>91</v>
      </c>
      <c r="H155" s="50" t="s">
        <v>30</v>
      </c>
      <c r="I155" s="50" t="s">
        <v>31</v>
      </c>
      <c r="J155" s="49" t="s">
        <v>32</v>
      </c>
      <c r="K155" s="49" t="s">
        <v>884</v>
      </c>
      <c r="L155" s="49" t="s">
        <v>885</v>
      </c>
      <c r="M155" s="50" t="s">
        <v>886</v>
      </c>
      <c r="N155" s="50" t="s">
        <v>887</v>
      </c>
      <c r="O155" s="51">
        <v>44448</v>
      </c>
      <c r="P155" s="51">
        <v>44448</v>
      </c>
      <c r="Q155" s="51">
        <v>44448</v>
      </c>
      <c r="R155" s="50">
        <v>1481</v>
      </c>
      <c r="S155" s="50">
        <v>4</v>
      </c>
      <c r="T155" s="50" t="s">
        <v>106</v>
      </c>
      <c r="U155" s="50" t="s">
        <v>1134</v>
      </c>
      <c r="V155" s="50"/>
      <c r="W155" s="50" t="s">
        <v>1135</v>
      </c>
      <c r="X155" s="50" t="s">
        <v>1136</v>
      </c>
      <c r="Y155" s="49" t="s">
        <v>1137</v>
      </c>
    </row>
    <row r="156" spans="1:25">
      <c r="A156" s="121" t="str">
        <f t="shared" si="3"/>
        <v>aparker</v>
      </c>
      <c r="B156" s="49" t="s">
        <v>1138</v>
      </c>
      <c r="C156" s="50" t="s">
        <v>1139</v>
      </c>
      <c r="D156" s="50" t="s">
        <v>1140</v>
      </c>
      <c r="E156" s="37" t="s">
        <v>43</v>
      </c>
      <c r="F156" s="49" t="s">
        <v>28</v>
      </c>
      <c r="G156" s="50" t="s">
        <v>29</v>
      </c>
      <c r="H156" s="50" t="s">
        <v>30</v>
      </c>
      <c r="I156" s="50" t="s">
        <v>31</v>
      </c>
      <c r="J156" s="49" t="s">
        <v>32</v>
      </c>
      <c r="K156" s="49" t="s">
        <v>125</v>
      </c>
      <c r="L156" s="49" t="s">
        <v>1141</v>
      </c>
      <c r="M156" s="50" t="s">
        <v>235</v>
      </c>
      <c r="N156" s="50" t="s">
        <v>236</v>
      </c>
      <c r="O156" s="51">
        <v>45480</v>
      </c>
      <c r="P156" s="51">
        <v>45480</v>
      </c>
      <c r="Q156" s="51">
        <v>45480</v>
      </c>
      <c r="R156" s="50">
        <v>449</v>
      </c>
      <c r="S156" s="50">
        <v>1</v>
      </c>
      <c r="T156" s="50" t="s">
        <v>82</v>
      </c>
      <c r="U156" s="50" t="s">
        <v>1142</v>
      </c>
      <c r="V156" s="50"/>
      <c r="W156" s="50" t="s">
        <v>238</v>
      </c>
      <c r="X156" s="50" t="s">
        <v>236</v>
      </c>
      <c r="Y156" s="49" t="s">
        <v>1143</v>
      </c>
    </row>
    <row r="157" spans="1:25">
      <c r="A157" s="121" t="str">
        <f t="shared" si="3"/>
        <v>aparkin</v>
      </c>
      <c r="B157" s="49" t="s">
        <v>1144</v>
      </c>
      <c r="C157" s="50" t="s">
        <v>1145</v>
      </c>
      <c r="D157" s="50" t="s">
        <v>1146</v>
      </c>
      <c r="E157" s="37" t="s">
        <v>43</v>
      </c>
      <c r="F157" s="49" t="s">
        <v>28</v>
      </c>
      <c r="G157" s="50" t="s">
        <v>29</v>
      </c>
      <c r="H157" s="50" t="s">
        <v>30</v>
      </c>
      <c r="I157" s="50" t="s">
        <v>31</v>
      </c>
      <c r="J157" s="49" t="s">
        <v>53</v>
      </c>
      <c r="K157" s="49" t="s">
        <v>370</v>
      </c>
      <c r="L157" s="49" t="s">
        <v>371</v>
      </c>
      <c r="M157" s="50" t="s">
        <v>372</v>
      </c>
      <c r="N157" s="50" t="s">
        <v>373</v>
      </c>
      <c r="O157" s="51">
        <v>45578</v>
      </c>
      <c r="P157" s="51">
        <v>45578</v>
      </c>
      <c r="Q157" s="51">
        <v>45578</v>
      </c>
      <c r="R157" s="50">
        <v>351</v>
      </c>
      <c r="S157" s="50">
        <v>0</v>
      </c>
      <c r="T157" s="50" t="s">
        <v>37</v>
      </c>
      <c r="U157" s="50" t="s">
        <v>1147</v>
      </c>
      <c r="V157" s="50"/>
      <c r="W157" s="50" t="s">
        <v>1148</v>
      </c>
      <c r="X157" s="50" t="s">
        <v>373</v>
      </c>
      <c r="Y157" s="49" t="s">
        <v>1149</v>
      </c>
    </row>
    <row r="158" spans="1:25">
      <c r="A158" s="121" t="str">
        <f t="shared" si="3"/>
        <v>aparso0</v>
      </c>
      <c r="B158" s="49" t="s">
        <v>1150</v>
      </c>
      <c r="C158" s="50" t="s">
        <v>1151</v>
      </c>
      <c r="D158" s="50" t="s">
        <v>1152</v>
      </c>
      <c r="E158" s="37" t="s">
        <v>43</v>
      </c>
      <c r="F158" s="49" t="s">
        <v>44</v>
      </c>
      <c r="G158" s="50" t="s">
        <v>45</v>
      </c>
      <c r="H158" s="50" t="s">
        <v>30</v>
      </c>
      <c r="I158" s="50" t="s">
        <v>31</v>
      </c>
      <c r="J158" s="49" t="s">
        <v>32</v>
      </c>
      <c r="K158" s="49" t="s">
        <v>349</v>
      </c>
      <c r="L158" s="49" t="s">
        <v>838</v>
      </c>
      <c r="M158" s="50" t="s">
        <v>351</v>
      </c>
      <c r="N158" s="50" t="s">
        <v>352</v>
      </c>
      <c r="O158" s="51">
        <v>42885</v>
      </c>
      <c r="P158" s="51">
        <v>43782</v>
      </c>
      <c r="Q158" s="51">
        <v>43782</v>
      </c>
      <c r="R158" s="50">
        <v>2147</v>
      </c>
      <c r="S158" s="50">
        <v>5</v>
      </c>
      <c r="T158" s="50" t="s">
        <v>106</v>
      </c>
      <c r="U158" s="50" t="s">
        <v>1153</v>
      </c>
      <c r="V158" s="50"/>
      <c r="W158" s="50" t="s">
        <v>1154</v>
      </c>
      <c r="X158" s="50" t="s">
        <v>355</v>
      </c>
      <c r="Y158" s="49" t="s">
        <v>1155</v>
      </c>
    </row>
    <row r="159" spans="1:25">
      <c r="A159" s="121" t="str">
        <f t="shared" si="3"/>
        <v>APEREZJ</v>
      </c>
      <c r="B159" s="49" t="s">
        <v>1156</v>
      </c>
      <c r="C159" s="50" t="s">
        <v>1157</v>
      </c>
      <c r="D159" s="50" t="s">
        <v>1158</v>
      </c>
      <c r="E159" s="37" t="s">
        <v>43</v>
      </c>
      <c r="F159" s="49" t="s">
        <v>28</v>
      </c>
      <c r="G159" s="50" t="s">
        <v>29</v>
      </c>
      <c r="H159" s="50" t="s">
        <v>30</v>
      </c>
      <c r="I159" s="50" t="s">
        <v>31</v>
      </c>
      <c r="J159" s="49" t="s">
        <v>32</v>
      </c>
      <c r="K159" s="49" t="s">
        <v>125</v>
      </c>
      <c r="L159" s="49" t="s">
        <v>126</v>
      </c>
      <c r="M159" s="50" t="s">
        <v>85</v>
      </c>
      <c r="N159" s="50" t="s">
        <v>36</v>
      </c>
      <c r="O159" s="51">
        <v>40056</v>
      </c>
      <c r="P159" s="51">
        <v>40056</v>
      </c>
      <c r="Q159" s="51">
        <v>40056</v>
      </c>
      <c r="R159" s="50">
        <v>5873</v>
      </c>
      <c r="S159" s="50">
        <v>16</v>
      </c>
      <c r="T159" s="50" t="s">
        <v>148</v>
      </c>
      <c r="U159" s="50" t="s">
        <v>1159</v>
      </c>
      <c r="V159" s="50"/>
      <c r="W159" s="50" t="s">
        <v>1160</v>
      </c>
      <c r="X159" s="50" t="s">
        <v>36</v>
      </c>
      <c r="Y159" s="49" t="s">
        <v>1161</v>
      </c>
    </row>
    <row r="160" spans="1:25">
      <c r="A160" s="121" t="str">
        <f t="shared" si="3"/>
        <v>aperry</v>
      </c>
      <c r="B160" s="49" t="s">
        <v>1162</v>
      </c>
      <c r="C160" s="50" t="s">
        <v>1163</v>
      </c>
      <c r="D160" s="50" t="s">
        <v>1164</v>
      </c>
      <c r="E160" s="37" t="s">
        <v>27</v>
      </c>
      <c r="F160" s="49" t="s">
        <v>28</v>
      </c>
      <c r="G160" s="50" t="s">
        <v>29</v>
      </c>
      <c r="H160" s="50" t="s">
        <v>30</v>
      </c>
      <c r="I160" s="50" t="s">
        <v>31</v>
      </c>
      <c r="J160" s="49" t="s">
        <v>53</v>
      </c>
      <c r="K160" s="49" t="s">
        <v>255</v>
      </c>
      <c r="L160" s="49" t="s">
        <v>256</v>
      </c>
      <c r="M160" s="50" t="s">
        <v>257</v>
      </c>
      <c r="N160" s="50" t="s">
        <v>258</v>
      </c>
      <c r="O160" s="51">
        <v>45669</v>
      </c>
      <c r="P160" s="51">
        <v>45669</v>
      </c>
      <c r="Q160" s="51">
        <v>45669</v>
      </c>
      <c r="R160" s="50">
        <v>260</v>
      </c>
      <c r="S160" s="50">
        <v>0</v>
      </c>
      <c r="T160" s="50" t="s">
        <v>37</v>
      </c>
      <c r="U160" s="50" t="s">
        <v>1165</v>
      </c>
      <c r="V160" s="50" t="s">
        <v>1166</v>
      </c>
      <c r="W160" s="50" t="s">
        <v>1167</v>
      </c>
      <c r="X160" s="50" t="s">
        <v>258</v>
      </c>
      <c r="Y160" s="49" t="s">
        <v>1168</v>
      </c>
    </row>
    <row r="161" spans="1:25">
      <c r="A161" s="121" t="str">
        <f t="shared" si="3"/>
        <v>apoitie</v>
      </c>
      <c r="B161" s="49" t="s">
        <v>1169</v>
      </c>
      <c r="C161" s="50" t="s">
        <v>1170</v>
      </c>
      <c r="D161" s="50" t="s">
        <v>1171</v>
      </c>
      <c r="E161" s="37" t="s">
        <v>43</v>
      </c>
      <c r="F161" s="49" t="s">
        <v>90</v>
      </c>
      <c r="G161" s="50" t="s">
        <v>91</v>
      </c>
      <c r="H161" s="50" t="s">
        <v>30</v>
      </c>
      <c r="I161" s="50" t="s">
        <v>31</v>
      </c>
      <c r="J161" s="49" t="s">
        <v>53</v>
      </c>
      <c r="K161" s="49" t="s">
        <v>370</v>
      </c>
      <c r="L161" s="49" t="s">
        <v>371</v>
      </c>
      <c r="M161" s="50" t="s">
        <v>372</v>
      </c>
      <c r="N161" s="50" t="s">
        <v>373</v>
      </c>
      <c r="O161" s="51">
        <v>41568</v>
      </c>
      <c r="P161" s="51">
        <v>44819</v>
      </c>
      <c r="Q161" s="51">
        <v>44819</v>
      </c>
      <c r="R161" s="50">
        <v>1110</v>
      </c>
      <c r="S161" s="50">
        <v>3</v>
      </c>
      <c r="T161" s="50" t="s">
        <v>106</v>
      </c>
      <c r="U161" s="50" t="s">
        <v>1172</v>
      </c>
      <c r="V161" s="50"/>
      <c r="W161" s="50" t="s">
        <v>1173</v>
      </c>
      <c r="X161" s="50" t="s">
        <v>373</v>
      </c>
      <c r="Y161" s="49" t="s">
        <v>1174</v>
      </c>
    </row>
    <row r="162" spans="1:25">
      <c r="A162" s="121" t="str">
        <f t="shared" si="3"/>
        <v>apottin</v>
      </c>
      <c r="B162" s="49" t="s">
        <v>1175</v>
      </c>
      <c r="C162" s="50" t="s">
        <v>1176</v>
      </c>
      <c r="D162" s="50" t="s">
        <v>1177</v>
      </c>
      <c r="E162" s="37" t="s">
        <v>27</v>
      </c>
      <c r="F162" s="49" t="s">
        <v>44</v>
      </c>
      <c r="G162" s="50" t="s">
        <v>45</v>
      </c>
      <c r="H162" s="50" t="s">
        <v>30</v>
      </c>
      <c r="I162" s="50" t="s">
        <v>31</v>
      </c>
      <c r="J162" s="49" t="s">
        <v>53</v>
      </c>
      <c r="K162" s="49" t="s">
        <v>54</v>
      </c>
      <c r="L162" s="49" t="s">
        <v>135</v>
      </c>
      <c r="M162" s="50" t="s">
        <v>136</v>
      </c>
      <c r="N162" s="50" t="s">
        <v>57</v>
      </c>
      <c r="O162" s="51">
        <v>45655</v>
      </c>
      <c r="P162" s="51">
        <v>45655</v>
      </c>
      <c r="Q162" s="51">
        <v>45655</v>
      </c>
      <c r="R162" s="50">
        <v>274</v>
      </c>
      <c r="S162" s="50">
        <v>0</v>
      </c>
      <c r="T162" s="50" t="s">
        <v>37</v>
      </c>
      <c r="U162" s="50" t="s">
        <v>1178</v>
      </c>
      <c r="V162" s="50"/>
      <c r="W162" s="50" t="s">
        <v>1179</v>
      </c>
      <c r="X162" s="50" t="s">
        <v>57</v>
      </c>
      <c r="Y162" s="49" t="s">
        <v>1180</v>
      </c>
    </row>
    <row r="163" spans="1:25">
      <c r="A163" s="121" t="str">
        <f t="shared" si="3"/>
        <v>aprim</v>
      </c>
      <c r="B163" s="49" t="s">
        <v>1181</v>
      </c>
      <c r="C163" s="50" t="s">
        <v>1182</v>
      </c>
      <c r="D163" s="50" t="s">
        <v>1183</v>
      </c>
      <c r="E163" s="37" t="s">
        <v>27</v>
      </c>
      <c r="F163" s="49" t="s">
        <v>28</v>
      </c>
      <c r="G163" s="50" t="s">
        <v>29</v>
      </c>
      <c r="H163" s="50" t="s">
        <v>30</v>
      </c>
      <c r="I163" s="50" t="s">
        <v>31</v>
      </c>
      <c r="J163" s="49" t="s">
        <v>53</v>
      </c>
      <c r="K163" s="49" t="s">
        <v>93</v>
      </c>
      <c r="L163" s="49" t="s">
        <v>915</v>
      </c>
      <c r="M163" s="50" t="s">
        <v>916</v>
      </c>
      <c r="N163" s="50" t="s">
        <v>69</v>
      </c>
      <c r="O163" s="51">
        <v>44251</v>
      </c>
      <c r="P163" s="51">
        <v>44251</v>
      </c>
      <c r="Q163" s="51">
        <v>44251</v>
      </c>
      <c r="R163" s="50">
        <v>1678</v>
      </c>
      <c r="S163" s="50">
        <v>4</v>
      </c>
      <c r="T163" s="50" t="s">
        <v>106</v>
      </c>
      <c r="U163" s="50" t="s">
        <v>1184</v>
      </c>
      <c r="V163" s="50" t="s">
        <v>1185</v>
      </c>
      <c r="W163" s="50" t="s">
        <v>916</v>
      </c>
      <c r="X163" s="50" t="s">
        <v>69</v>
      </c>
      <c r="Y163" s="49" t="s">
        <v>1186</v>
      </c>
    </row>
    <row r="164" spans="1:25">
      <c r="A164" s="121" t="str">
        <f t="shared" si="3"/>
        <v>aquiles</v>
      </c>
      <c r="B164" s="49" t="s">
        <v>1187</v>
      </c>
      <c r="C164" s="50" t="s">
        <v>1188</v>
      </c>
      <c r="D164" s="50" t="s">
        <v>1189</v>
      </c>
      <c r="E164" s="37" t="s">
        <v>43</v>
      </c>
      <c r="F164" s="49" t="s">
        <v>90</v>
      </c>
      <c r="G164" s="50" t="s">
        <v>91</v>
      </c>
      <c r="H164" s="50" t="s">
        <v>30</v>
      </c>
      <c r="I164" s="50" t="s">
        <v>31</v>
      </c>
      <c r="J164" s="49" t="s">
        <v>53</v>
      </c>
      <c r="K164" s="49" t="s">
        <v>370</v>
      </c>
      <c r="L164" s="49" t="s">
        <v>371</v>
      </c>
      <c r="M164" s="50" t="s">
        <v>372</v>
      </c>
      <c r="N164" s="50" t="s">
        <v>373</v>
      </c>
      <c r="O164" s="51">
        <v>45858</v>
      </c>
      <c r="P164" s="51">
        <v>45858</v>
      </c>
      <c r="Q164" s="51">
        <v>45858</v>
      </c>
      <c r="R164" s="50">
        <v>71</v>
      </c>
      <c r="S164" s="50">
        <v>0</v>
      </c>
      <c r="T164" s="50" t="s">
        <v>96</v>
      </c>
      <c r="U164" s="50" t="s">
        <v>1190</v>
      </c>
      <c r="V164" s="50"/>
      <c r="W164" s="50" t="s">
        <v>1191</v>
      </c>
      <c r="X164" s="50" t="s">
        <v>373</v>
      </c>
      <c r="Y164" s="49" t="s">
        <v>1192</v>
      </c>
    </row>
    <row r="165" spans="1:25">
      <c r="A165" s="121" t="str">
        <f t="shared" si="3"/>
        <v>arashed</v>
      </c>
      <c r="B165" s="49" t="s">
        <v>1193</v>
      </c>
      <c r="C165" s="50" t="s">
        <v>1194</v>
      </c>
      <c r="D165" s="50" t="s">
        <v>1195</v>
      </c>
      <c r="E165" s="37" t="s">
        <v>43</v>
      </c>
      <c r="F165" s="49" t="s">
        <v>44</v>
      </c>
      <c r="G165" s="50" t="s">
        <v>45</v>
      </c>
      <c r="H165" s="50" t="s">
        <v>30</v>
      </c>
      <c r="I165" s="50" t="s">
        <v>31</v>
      </c>
      <c r="J165" s="49" t="s">
        <v>32</v>
      </c>
      <c r="K165" s="49" t="s">
        <v>92</v>
      </c>
      <c r="L165" s="49" t="s">
        <v>116</v>
      </c>
      <c r="M165" s="50" t="s">
        <v>117</v>
      </c>
      <c r="N165" s="50" t="s">
        <v>118</v>
      </c>
      <c r="O165" s="51">
        <v>45914</v>
      </c>
      <c r="P165" s="51">
        <v>45914</v>
      </c>
      <c r="Q165" s="51">
        <v>45914</v>
      </c>
      <c r="R165" s="50">
        <v>15</v>
      </c>
      <c r="S165" s="50">
        <v>0</v>
      </c>
      <c r="T165" s="50" t="s">
        <v>47</v>
      </c>
      <c r="U165" s="50" t="s">
        <v>1196</v>
      </c>
      <c r="V165" s="50"/>
      <c r="W165" s="50" t="s">
        <v>1197</v>
      </c>
      <c r="X165" s="50" t="s">
        <v>118</v>
      </c>
      <c r="Y165" s="49" t="s">
        <v>1198</v>
      </c>
    </row>
    <row r="166" spans="1:25">
      <c r="A166" s="121" t="str">
        <f t="shared" si="3"/>
        <v>areid</v>
      </c>
      <c r="B166" s="49" t="s">
        <v>1199</v>
      </c>
      <c r="C166" s="50" t="s">
        <v>1200</v>
      </c>
      <c r="D166" s="50" t="s">
        <v>1201</v>
      </c>
      <c r="E166" s="37" t="s">
        <v>43</v>
      </c>
      <c r="F166" s="49" t="s">
        <v>307</v>
      </c>
      <c r="G166" s="50" t="s">
        <v>308</v>
      </c>
      <c r="H166" s="50" t="s">
        <v>30</v>
      </c>
      <c r="I166" s="50" t="s">
        <v>31</v>
      </c>
      <c r="J166" s="49" t="s">
        <v>53</v>
      </c>
      <c r="K166" s="49" t="s">
        <v>309</v>
      </c>
      <c r="L166" s="49" t="s">
        <v>310</v>
      </c>
      <c r="M166" s="50" t="s">
        <v>311</v>
      </c>
      <c r="N166" s="50" t="s">
        <v>312</v>
      </c>
      <c r="O166" s="51">
        <v>45858</v>
      </c>
      <c r="P166" s="51">
        <v>45858</v>
      </c>
      <c r="Q166" s="51">
        <v>45858</v>
      </c>
      <c r="R166" s="50">
        <v>71</v>
      </c>
      <c r="S166" s="50">
        <v>0</v>
      </c>
      <c r="T166" s="50" t="s">
        <v>96</v>
      </c>
      <c r="U166" s="50" t="s">
        <v>1202</v>
      </c>
      <c r="V166" s="50"/>
      <c r="W166" s="50" t="s">
        <v>1203</v>
      </c>
      <c r="X166" s="50" t="s">
        <v>482</v>
      </c>
      <c r="Y166" s="49" t="s">
        <v>1204</v>
      </c>
    </row>
    <row r="167" spans="1:25">
      <c r="A167" s="121" t="str">
        <f t="shared" si="3"/>
        <v>aretchi</v>
      </c>
      <c r="B167" s="49" t="s">
        <v>1205</v>
      </c>
      <c r="C167" s="50" t="s">
        <v>1206</v>
      </c>
      <c r="D167" s="50" t="s">
        <v>1207</v>
      </c>
      <c r="E167" s="37" t="s">
        <v>27</v>
      </c>
      <c r="F167" s="49" t="s">
        <v>44</v>
      </c>
      <c r="G167" s="50" t="s">
        <v>45</v>
      </c>
      <c r="H167" s="50" t="s">
        <v>30</v>
      </c>
      <c r="I167" s="50" t="s">
        <v>31</v>
      </c>
      <c r="J167" s="49" t="s">
        <v>32</v>
      </c>
      <c r="K167" s="49" t="s">
        <v>79</v>
      </c>
      <c r="L167" s="49" t="s">
        <v>80</v>
      </c>
      <c r="M167" s="50" t="s">
        <v>81</v>
      </c>
      <c r="N167" s="50" t="s">
        <v>36</v>
      </c>
      <c r="O167" s="51">
        <v>43600</v>
      </c>
      <c r="P167" s="51">
        <v>43600</v>
      </c>
      <c r="Q167" s="51">
        <v>43600</v>
      </c>
      <c r="R167" s="50">
        <v>2329</v>
      </c>
      <c r="S167" s="50">
        <v>6</v>
      </c>
      <c r="T167" s="50" t="s">
        <v>127</v>
      </c>
      <c r="U167" s="50" t="s">
        <v>1208</v>
      </c>
      <c r="V167" s="50"/>
      <c r="W167" s="50" t="s">
        <v>1209</v>
      </c>
      <c r="X167" s="50" t="s">
        <v>36</v>
      </c>
      <c r="Y167" s="49" t="s">
        <v>1210</v>
      </c>
    </row>
    <row r="168" spans="1:25">
      <c r="A168" s="121" t="str">
        <f t="shared" si="3"/>
        <v>arichar</v>
      </c>
      <c r="B168" s="49" t="s">
        <v>1211</v>
      </c>
      <c r="C168" s="50" t="s">
        <v>1212</v>
      </c>
      <c r="D168" s="49" t="s">
        <v>1213</v>
      </c>
      <c r="E168" s="141" t="s">
        <v>1211</v>
      </c>
      <c r="F168" s="50"/>
      <c r="G168" s="51"/>
      <c r="H168" s="51"/>
      <c r="I168" s="51"/>
      <c r="J168" s="51"/>
      <c r="K168" s="49" t="s">
        <v>164</v>
      </c>
      <c r="L168" s="51"/>
      <c r="M168" s="51"/>
      <c r="N168" s="51"/>
      <c r="O168" s="51"/>
      <c r="P168" s="51">
        <v>45949</v>
      </c>
      <c r="Q168" s="51">
        <v>45949</v>
      </c>
      <c r="R168" s="51"/>
      <c r="S168" s="51"/>
      <c r="T168" s="51"/>
      <c r="U168" s="49" t="s">
        <v>1214</v>
      </c>
      <c r="V168" s="50"/>
      <c r="W168" s="50" t="s">
        <v>1215</v>
      </c>
      <c r="X168" s="50" t="s">
        <v>170</v>
      </c>
      <c r="Y168" s="49" t="s">
        <v>1216</v>
      </c>
    </row>
    <row r="169" spans="1:25">
      <c r="A169" s="121" t="str">
        <f t="shared" si="3"/>
        <v>arinald</v>
      </c>
      <c r="B169" s="49" t="s">
        <v>1217</v>
      </c>
      <c r="C169" s="50" t="s">
        <v>1218</v>
      </c>
      <c r="D169" s="50" t="s">
        <v>1219</v>
      </c>
      <c r="E169" s="37" t="s">
        <v>43</v>
      </c>
      <c r="F169" s="49" t="s">
        <v>44</v>
      </c>
      <c r="G169" s="50" t="s">
        <v>45</v>
      </c>
      <c r="H169" s="50" t="s">
        <v>30</v>
      </c>
      <c r="I169" s="50" t="s">
        <v>31</v>
      </c>
      <c r="J169" s="49" t="s">
        <v>53</v>
      </c>
      <c r="K169" s="49" t="s">
        <v>54</v>
      </c>
      <c r="L169" s="49" t="s">
        <v>55</v>
      </c>
      <c r="M169" s="50" t="s">
        <v>56</v>
      </c>
      <c r="N169" s="50" t="s">
        <v>57</v>
      </c>
      <c r="O169" s="51">
        <v>45907</v>
      </c>
      <c r="P169" s="51">
        <v>45907</v>
      </c>
      <c r="Q169" s="51">
        <v>45907</v>
      </c>
      <c r="R169" s="50">
        <v>22</v>
      </c>
      <c r="S169" s="50">
        <v>0</v>
      </c>
      <c r="T169" s="50" t="s">
        <v>47</v>
      </c>
      <c r="U169" s="49" t="s">
        <v>1220</v>
      </c>
      <c r="V169" s="50"/>
      <c r="W169" s="50" t="s">
        <v>1221</v>
      </c>
      <c r="X169" s="50" t="s">
        <v>57</v>
      </c>
      <c r="Y169" s="49" t="s">
        <v>1222</v>
      </c>
    </row>
    <row r="170" spans="1:25">
      <c r="A170" s="121" t="str">
        <f t="shared" si="3"/>
        <v>arodger</v>
      </c>
      <c r="B170" s="49" t="s">
        <v>1223</v>
      </c>
      <c r="C170" s="50" t="s">
        <v>1224</v>
      </c>
      <c r="D170" s="50" t="s">
        <v>1225</v>
      </c>
      <c r="E170" s="37" t="s">
        <v>43</v>
      </c>
      <c r="F170" s="49" t="s">
        <v>28</v>
      </c>
      <c r="G170" s="50" t="s">
        <v>29</v>
      </c>
      <c r="H170" s="50" t="s">
        <v>30</v>
      </c>
      <c r="I170" s="50" t="s">
        <v>31</v>
      </c>
      <c r="J170" s="49" t="s">
        <v>32</v>
      </c>
      <c r="K170" s="49" t="s">
        <v>1226</v>
      </c>
      <c r="L170" s="49" t="s">
        <v>1227</v>
      </c>
      <c r="M170" s="50" t="s">
        <v>1228</v>
      </c>
      <c r="N170" s="50" t="s">
        <v>1229</v>
      </c>
      <c r="O170" s="51">
        <v>45816</v>
      </c>
      <c r="P170" s="51">
        <v>45816</v>
      </c>
      <c r="Q170" s="51">
        <v>45816</v>
      </c>
      <c r="R170" s="50">
        <v>113</v>
      </c>
      <c r="S170" s="50">
        <v>0</v>
      </c>
      <c r="T170" s="50" t="s">
        <v>58</v>
      </c>
      <c r="U170" s="50" t="s">
        <v>1230</v>
      </c>
      <c r="V170" s="50" t="s">
        <v>1231</v>
      </c>
      <c r="W170" s="50" t="s">
        <v>1232</v>
      </c>
      <c r="X170" s="50" t="s">
        <v>1229</v>
      </c>
      <c r="Y170" s="49" t="s">
        <v>1233</v>
      </c>
    </row>
    <row r="171" spans="1:25">
      <c r="A171" s="121" t="str">
        <f t="shared" si="3"/>
        <v>arogers</v>
      </c>
      <c r="B171" s="49" t="s">
        <v>1234</v>
      </c>
      <c r="C171" s="50" t="s">
        <v>1235</v>
      </c>
      <c r="D171" s="50" t="s">
        <v>1236</v>
      </c>
      <c r="E171" s="37" t="s">
        <v>43</v>
      </c>
      <c r="F171" s="49" t="s">
        <v>28</v>
      </c>
      <c r="G171" s="50" t="s">
        <v>29</v>
      </c>
      <c r="H171" s="50" t="s">
        <v>30</v>
      </c>
      <c r="I171" s="50" t="s">
        <v>31</v>
      </c>
      <c r="J171" s="49" t="s">
        <v>32</v>
      </c>
      <c r="K171" s="49" t="s">
        <v>349</v>
      </c>
      <c r="L171" s="49" t="s">
        <v>350</v>
      </c>
      <c r="M171" s="50" t="s">
        <v>351</v>
      </c>
      <c r="N171" s="50" t="s">
        <v>352</v>
      </c>
      <c r="O171" s="51">
        <v>45781</v>
      </c>
      <c r="P171" s="51">
        <v>45781</v>
      </c>
      <c r="Q171" s="51">
        <v>45781</v>
      </c>
      <c r="R171" s="50">
        <v>148</v>
      </c>
      <c r="S171" s="50">
        <v>0</v>
      </c>
      <c r="T171" s="50" t="s">
        <v>58</v>
      </c>
      <c r="U171" s="50" t="s">
        <v>1237</v>
      </c>
      <c r="V171" s="50"/>
      <c r="W171" s="50" t="s">
        <v>1238</v>
      </c>
      <c r="X171" s="50" t="s">
        <v>352</v>
      </c>
      <c r="Y171" s="49" t="s">
        <v>1239</v>
      </c>
    </row>
    <row r="172" spans="1:25">
      <c r="A172" s="121" t="str">
        <f t="shared" si="3"/>
        <v>aroot</v>
      </c>
      <c r="B172" s="49" t="s">
        <v>1240</v>
      </c>
      <c r="C172" s="50" t="s">
        <v>1241</v>
      </c>
      <c r="D172" s="50" t="s">
        <v>1242</v>
      </c>
      <c r="E172" s="37" t="s">
        <v>27</v>
      </c>
      <c r="F172" s="49" t="s">
        <v>28</v>
      </c>
      <c r="G172" s="50" t="s">
        <v>29</v>
      </c>
      <c r="H172" s="50" t="s">
        <v>30</v>
      </c>
      <c r="I172" s="50" t="s">
        <v>31</v>
      </c>
      <c r="J172" s="49" t="s">
        <v>32</v>
      </c>
      <c r="K172" s="49" t="s">
        <v>33</v>
      </c>
      <c r="L172" s="49" t="s">
        <v>1243</v>
      </c>
      <c r="M172" s="50" t="s">
        <v>1244</v>
      </c>
      <c r="N172" s="50" t="s">
        <v>1034</v>
      </c>
      <c r="O172" s="51">
        <v>45578</v>
      </c>
      <c r="P172" s="51">
        <v>45578</v>
      </c>
      <c r="Q172" s="51">
        <v>45578</v>
      </c>
      <c r="R172" s="50">
        <v>351</v>
      </c>
      <c r="S172" s="50">
        <v>0</v>
      </c>
      <c r="T172" s="50" t="s">
        <v>37</v>
      </c>
      <c r="U172" s="50" t="s">
        <v>1245</v>
      </c>
      <c r="V172" s="50"/>
      <c r="W172" s="50" t="s">
        <v>1246</v>
      </c>
      <c r="X172" s="50" t="s">
        <v>1034</v>
      </c>
      <c r="Y172" s="49" t="s">
        <v>1247</v>
      </c>
    </row>
    <row r="173" spans="1:25">
      <c r="A173" s="121" t="str">
        <f t="shared" si="3"/>
        <v>arotter</v>
      </c>
      <c r="B173" s="49" t="s">
        <v>1248</v>
      </c>
      <c r="C173" s="50" t="s">
        <v>1249</v>
      </c>
      <c r="D173" s="50" t="s">
        <v>1250</v>
      </c>
      <c r="E173" s="37" t="s">
        <v>43</v>
      </c>
      <c r="F173" s="49" t="s">
        <v>182</v>
      </c>
      <c r="G173" s="50" t="s">
        <v>183</v>
      </c>
      <c r="H173" s="50" t="s">
        <v>30</v>
      </c>
      <c r="I173" s="50" t="s">
        <v>31</v>
      </c>
      <c r="J173" s="49" t="s">
        <v>53</v>
      </c>
      <c r="K173" s="49" t="s">
        <v>370</v>
      </c>
      <c r="L173" s="49" t="s">
        <v>371</v>
      </c>
      <c r="M173" s="50" t="s">
        <v>372</v>
      </c>
      <c r="N173" s="50" t="s">
        <v>373</v>
      </c>
      <c r="O173" s="51">
        <v>44518</v>
      </c>
      <c r="P173" s="51">
        <v>44518</v>
      </c>
      <c r="Q173" s="51">
        <v>44518</v>
      </c>
      <c r="R173" s="50">
        <v>1411</v>
      </c>
      <c r="S173" s="50">
        <v>3</v>
      </c>
      <c r="T173" s="50" t="s">
        <v>106</v>
      </c>
      <c r="U173" s="50" t="s">
        <v>1251</v>
      </c>
      <c r="V173" s="50"/>
      <c r="W173" s="50" t="s">
        <v>1252</v>
      </c>
      <c r="X173" s="50" t="s">
        <v>373</v>
      </c>
      <c r="Y173" s="49" t="s">
        <v>1253</v>
      </c>
    </row>
    <row r="174" spans="1:25">
      <c r="A174" s="121" t="str">
        <f t="shared" si="3"/>
        <v>aruiz0</v>
      </c>
      <c r="B174" s="49" t="s">
        <v>1254</v>
      </c>
      <c r="C174" s="50" t="s">
        <v>1255</v>
      </c>
      <c r="D174" s="50" t="s">
        <v>1256</v>
      </c>
      <c r="E174" s="37" t="s">
        <v>27</v>
      </c>
      <c r="F174" s="49" t="s">
        <v>162</v>
      </c>
      <c r="G174" s="50" t="s">
        <v>163</v>
      </c>
      <c r="H174" s="50" t="s">
        <v>105</v>
      </c>
      <c r="I174" s="50" t="s">
        <v>31</v>
      </c>
      <c r="J174" s="49" t="s">
        <v>32</v>
      </c>
      <c r="K174" s="49" t="s">
        <v>92</v>
      </c>
      <c r="L174" s="49" t="s">
        <v>116</v>
      </c>
      <c r="M174" s="50" t="s">
        <v>117</v>
      </c>
      <c r="N174" s="50" t="s">
        <v>118</v>
      </c>
      <c r="O174" s="51">
        <v>43956</v>
      </c>
      <c r="P174" s="51">
        <v>43956</v>
      </c>
      <c r="Q174" s="51">
        <v>43956</v>
      </c>
      <c r="R174" s="50">
        <v>1973</v>
      </c>
      <c r="S174" s="50">
        <v>5</v>
      </c>
      <c r="T174" s="50" t="s">
        <v>106</v>
      </c>
      <c r="U174" s="50" t="s">
        <v>1257</v>
      </c>
      <c r="V174" s="50"/>
      <c r="W174" s="50" t="s">
        <v>1258</v>
      </c>
      <c r="X174" s="50" t="s">
        <v>118</v>
      </c>
      <c r="Y174" s="49" t="s">
        <v>1259</v>
      </c>
    </row>
    <row r="175" spans="1:25">
      <c r="A175" s="121" t="str">
        <f t="shared" si="3"/>
        <v>ASABOSH</v>
      </c>
      <c r="B175" s="49" t="s">
        <v>1260</v>
      </c>
      <c r="C175" s="50" t="s">
        <v>1261</v>
      </c>
      <c r="D175" s="50" t="s">
        <v>1262</v>
      </c>
      <c r="E175" s="37" t="s">
        <v>43</v>
      </c>
      <c r="F175" s="49" t="s">
        <v>28</v>
      </c>
      <c r="G175" s="50" t="s">
        <v>29</v>
      </c>
      <c r="H175" s="50" t="s">
        <v>30</v>
      </c>
      <c r="I175" s="50" t="s">
        <v>31</v>
      </c>
      <c r="J175" s="49" t="s">
        <v>53</v>
      </c>
      <c r="K175" s="49" t="s">
        <v>370</v>
      </c>
      <c r="L175" s="49" t="s">
        <v>371</v>
      </c>
      <c r="M175" s="50" t="s">
        <v>372</v>
      </c>
      <c r="N175" s="50" t="s">
        <v>373</v>
      </c>
      <c r="O175" s="51">
        <v>34387</v>
      </c>
      <c r="P175" s="51">
        <v>34387</v>
      </c>
      <c r="Q175" s="51">
        <v>34387</v>
      </c>
      <c r="R175" s="50">
        <v>11542</v>
      </c>
      <c r="S175" s="50">
        <v>31</v>
      </c>
      <c r="T175" s="50" t="s">
        <v>148</v>
      </c>
      <c r="U175" s="50" t="s">
        <v>1263</v>
      </c>
      <c r="V175" s="50" t="s">
        <v>1264</v>
      </c>
      <c r="W175" s="50" t="s">
        <v>602</v>
      </c>
      <c r="X175" s="50" t="s">
        <v>373</v>
      </c>
      <c r="Y175" s="49" t="s">
        <v>1265</v>
      </c>
    </row>
    <row r="176" spans="1:25">
      <c r="A176" s="121" t="str">
        <f t="shared" si="3"/>
        <v>asalam</v>
      </c>
      <c r="B176" s="49" t="s">
        <v>1266</v>
      </c>
      <c r="C176" s="50" t="s">
        <v>1267</v>
      </c>
      <c r="D176" s="50" t="s">
        <v>1268</v>
      </c>
      <c r="E176" s="37" t="s">
        <v>43</v>
      </c>
      <c r="F176" s="49" t="s">
        <v>44</v>
      </c>
      <c r="G176" s="50" t="s">
        <v>45</v>
      </c>
      <c r="H176" s="50" t="s">
        <v>30</v>
      </c>
      <c r="I176" s="50" t="s">
        <v>31</v>
      </c>
      <c r="J176" s="49" t="s">
        <v>53</v>
      </c>
      <c r="K176" s="49" t="s">
        <v>197</v>
      </c>
      <c r="L176" s="49" t="s">
        <v>198</v>
      </c>
      <c r="M176" s="50" t="s">
        <v>199</v>
      </c>
      <c r="N176" s="50" t="s">
        <v>200</v>
      </c>
      <c r="O176" s="51">
        <v>44455</v>
      </c>
      <c r="P176" s="51">
        <v>44455</v>
      </c>
      <c r="Q176" s="51">
        <v>44455</v>
      </c>
      <c r="R176" s="50">
        <v>1474</v>
      </c>
      <c r="S176" s="50">
        <v>4</v>
      </c>
      <c r="T176" s="50" t="s">
        <v>106</v>
      </c>
      <c r="U176" s="50" t="s">
        <v>1269</v>
      </c>
      <c r="V176" s="50" t="s">
        <v>1270</v>
      </c>
      <c r="W176" s="50" t="s">
        <v>1271</v>
      </c>
      <c r="X176" s="50" t="s">
        <v>167</v>
      </c>
      <c r="Y176" s="49" t="s">
        <v>1272</v>
      </c>
    </row>
    <row r="177" spans="1:25">
      <c r="A177" s="121" t="str">
        <f t="shared" si="3"/>
        <v>asalvad</v>
      </c>
      <c r="B177" s="49" t="s">
        <v>1273</v>
      </c>
      <c r="C177" s="50" t="s">
        <v>1274</v>
      </c>
      <c r="D177" s="50" t="s">
        <v>1275</v>
      </c>
      <c r="E177" s="37" t="s">
        <v>43</v>
      </c>
      <c r="F177" s="49" t="s">
        <v>90</v>
      </c>
      <c r="G177" s="50" t="s">
        <v>91</v>
      </c>
      <c r="H177" s="50" t="s">
        <v>30</v>
      </c>
      <c r="I177" s="50" t="s">
        <v>31</v>
      </c>
      <c r="J177" s="49" t="s">
        <v>32</v>
      </c>
      <c r="K177" s="49" t="s">
        <v>79</v>
      </c>
      <c r="L177" s="49" t="s">
        <v>80</v>
      </c>
      <c r="M177" s="50" t="s">
        <v>81</v>
      </c>
      <c r="N177" s="50" t="s">
        <v>36</v>
      </c>
      <c r="O177" s="51">
        <v>45830</v>
      </c>
      <c r="P177" s="51">
        <v>45830</v>
      </c>
      <c r="Q177" s="51">
        <v>45830</v>
      </c>
      <c r="R177" s="50">
        <v>99</v>
      </c>
      <c r="S177" s="50">
        <v>0</v>
      </c>
      <c r="T177" s="50" t="s">
        <v>58</v>
      </c>
      <c r="U177" s="50" t="s">
        <v>1276</v>
      </c>
      <c r="V177" s="50"/>
      <c r="W177" s="50" t="s">
        <v>1277</v>
      </c>
      <c r="X177" s="50" t="s">
        <v>36</v>
      </c>
      <c r="Y177" s="49" t="s">
        <v>1278</v>
      </c>
    </row>
    <row r="178" spans="1:25">
      <c r="A178" s="121" t="str">
        <f t="shared" si="3"/>
        <v>asamad0</v>
      </c>
      <c r="B178" s="49" t="s">
        <v>1279</v>
      </c>
      <c r="C178" s="50" t="s">
        <v>1280</v>
      </c>
      <c r="D178" s="50" t="s">
        <v>1281</v>
      </c>
      <c r="E178" s="37" t="s">
        <v>43</v>
      </c>
      <c r="F178" s="49" t="s">
        <v>28</v>
      </c>
      <c r="G178" s="50" t="s">
        <v>29</v>
      </c>
      <c r="H178" s="50" t="s">
        <v>30</v>
      </c>
      <c r="I178" s="50" t="s">
        <v>31</v>
      </c>
      <c r="J178" s="49" t="s">
        <v>32</v>
      </c>
      <c r="K178" s="49" t="s">
        <v>33</v>
      </c>
      <c r="L178" s="49" t="s">
        <v>46</v>
      </c>
      <c r="M178" s="50" t="s">
        <v>35</v>
      </c>
      <c r="N178" s="50" t="s">
        <v>36</v>
      </c>
      <c r="O178" s="51">
        <v>45473</v>
      </c>
      <c r="P178" s="51">
        <v>45473</v>
      </c>
      <c r="Q178" s="51">
        <v>45473</v>
      </c>
      <c r="R178" s="50">
        <v>456</v>
      </c>
      <c r="S178" s="50">
        <v>1</v>
      </c>
      <c r="T178" s="50" t="s">
        <v>82</v>
      </c>
      <c r="U178" s="130" t="s">
        <v>1282</v>
      </c>
      <c r="V178" s="130" t="s">
        <v>1283</v>
      </c>
      <c r="W178" s="131" t="s">
        <v>976</v>
      </c>
      <c r="X178" s="131" t="s">
        <v>36</v>
      </c>
      <c r="Y178" s="130" t="s">
        <v>567</v>
      </c>
    </row>
    <row r="179" spans="1:25">
      <c r="A179" s="121" t="str">
        <f t="shared" si="3"/>
        <v>asammon</v>
      </c>
      <c r="B179" s="49" t="s">
        <v>1284</v>
      </c>
      <c r="C179" s="50" t="s">
        <v>1285</v>
      </c>
      <c r="D179" s="50" t="s">
        <v>1286</v>
      </c>
      <c r="E179" s="37" t="s">
        <v>43</v>
      </c>
      <c r="F179" s="49" t="s">
        <v>44</v>
      </c>
      <c r="G179" s="50" t="s">
        <v>45</v>
      </c>
      <c r="H179" s="50" t="s">
        <v>30</v>
      </c>
      <c r="I179" s="50" t="s">
        <v>31</v>
      </c>
      <c r="J179" s="49" t="s">
        <v>53</v>
      </c>
      <c r="K179" s="49" t="s">
        <v>255</v>
      </c>
      <c r="L179" s="49" t="s">
        <v>442</v>
      </c>
      <c r="M179" s="50" t="s">
        <v>443</v>
      </c>
      <c r="N179" s="50" t="s">
        <v>72</v>
      </c>
      <c r="O179" s="51">
        <v>45893</v>
      </c>
      <c r="P179" s="51">
        <v>45893</v>
      </c>
      <c r="Q179" s="51">
        <v>45893</v>
      </c>
      <c r="R179" s="50">
        <v>36</v>
      </c>
      <c r="S179" s="50">
        <v>0</v>
      </c>
      <c r="T179" s="50" t="s">
        <v>419</v>
      </c>
      <c r="U179" s="50" t="s">
        <v>1287</v>
      </c>
      <c r="V179" s="50"/>
      <c r="W179" s="50" t="s">
        <v>1288</v>
      </c>
      <c r="X179" s="50" t="s">
        <v>1289</v>
      </c>
      <c r="Y179" s="49" t="s">
        <v>1290</v>
      </c>
    </row>
    <row r="180" spans="1:25">
      <c r="A180" s="121" t="str">
        <f t="shared" si="3"/>
        <v>asant10</v>
      </c>
      <c r="B180" s="49" t="s">
        <v>1291</v>
      </c>
      <c r="C180" s="50" t="s">
        <v>1292</v>
      </c>
      <c r="D180" s="50" t="s">
        <v>1293</v>
      </c>
      <c r="E180" s="37" t="s">
        <v>27</v>
      </c>
      <c r="F180" s="49" t="s">
        <v>114</v>
      </c>
      <c r="G180" s="50" t="s">
        <v>115</v>
      </c>
      <c r="H180" s="50" t="s">
        <v>105</v>
      </c>
      <c r="I180" s="50" t="s">
        <v>31</v>
      </c>
      <c r="J180" s="49" t="s">
        <v>53</v>
      </c>
      <c r="K180" s="49" t="s">
        <v>54</v>
      </c>
      <c r="L180" s="49" t="s">
        <v>55</v>
      </c>
      <c r="M180" s="50" t="s">
        <v>56</v>
      </c>
      <c r="N180" s="50" t="s">
        <v>57</v>
      </c>
      <c r="O180" s="51">
        <v>44215</v>
      </c>
      <c r="P180" s="51">
        <v>44215</v>
      </c>
      <c r="Q180" s="51">
        <v>44215</v>
      </c>
      <c r="R180" s="50">
        <v>1714</v>
      </c>
      <c r="S180" s="50">
        <v>4</v>
      </c>
      <c r="T180" s="50" t="s">
        <v>106</v>
      </c>
      <c r="U180" s="50" t="s">
        <v>1294</v>
      </c>
      <c r="V180" s="50"/>
      <c r="W180" s="50" t="s">
        <v>1295</v>
      </c>
      <c r="X180" s="50" t="s">
        <v>57</v>
      </c>
      <c r="Y180" s="49" t="s">
        <v>1296</v>
      </c>
    </row>
    <row r="181" spans="1:25">
      <c r="A181" s="121" t="str">
        <f t="shared" si="3"/>
        <v>asarwar</v>
      </c>
      <c r="B181" s="49" t="s">
        <v>1297</v>
      </c>
      <c r="C181" s="50" t="s">
        <v>1298</v>
      </c>
      <c r="D181" s="50" t="s">
        <v>1299</v>
      </c>
      <c r="E181" s="37" t="s">
        <v>43</v>
      </c>
      <c r="F181" s="49" t="s">
        <v>44</v>
      </c>
      <c r="G181" s="50" t="s">
        <v>45</v>
      </c>
      <c r="H181" s="50" t="s">
        <v>30</v>
      </c>
      <c r="I181" s="50" t="s">
        <v>31</v>
      </c>
      <c r="J181" s="49" t="s">
        <v>53</v>
      </c>
      <c r="K181" s="49" t="s">
        <v>197</v>
      </c>
      <c r="L181" s="49" t="s">
        <v>198</v>
      </c>
      <c r="M181" s="50" t="s">
        <v>199</v>
      </c>
      <c r="N181" s="50" t="s">
        <v>200</v>
      </c>
      <c r="O181" s="51">
        <v>45879</v>
      </c>
      <c r="P181" s="51">
        <v>45879</v>
      </c>
      <c r="Q181" s="51">
        <v>45879</v>
      </c>
      <c r="R181" s="50">
        <v>50</v>
      </c>
      <c r="S181" s="50">
        <v>0</v>
      </c>
      <c r="T181" s="50" t="s">
        <v>419</v>
      </c>
      <c r="U181" s="50" t="s">
        <v>1300</v>
      </c>
      <c r="V181" s="50"/>
      <c r="W181" s="50" t="s">
        <v>1301</v>
      </c>
      <c r="X181" s="50" t="s">
        <v>167</v>
      </c>
      <c r="Y181" s="49" t="s">
        <v>1302</v>
      </c>
    </row>
    <row r="182" spans="1:25">
      <c r="A182" s="121" t="str">
        <f t="shared" si="3"/>
        <v>aschaef</v>
      </c>
      <c r="B182" s="49" t="s">
        <v>1303</v>
      </c>
      <c r="C182" s="50" t="s">
        <v>1304</v>
      </c>
      <c r="D182" s="50" t="s">
        <v>1305</v>
      </c>
      <c r="E182" s="37" t="s">
        <v>27</v>
      </c>
      <c r="F182" s="49" t="s">
        <v>44</v>
      </c>
      <c r="G182" s="50" t="s">
        <v>45</v>
      </c>
      <c r="H182" s="50" t="s">
        <v>30</v>
      </c>
      <c r="I182" s="50" t="s">
        <v>31</v>
      </c>
      <c r="J182" s="49" t="s">
        <v>53</v>
      </c>
      <c r="K182" s="49" t="s">
        <v>273</v>
      </c>
      <c r="L182" s="49" t="s">
        <v>274</v>
      </c>
      <c r="M182" s="50" t="s">
        <v>275</v>
      </c>
      <c r="N182" s="50" t="s">
        <v>276</v>
      </c>
      <c r="O182" s="51">
        <v>45914</v>
      </c>
      <c r="P182" s="51">
        <v>45914</v>
      </c>
      <c r="Q182" s="51">
        <v>45914</v>
      </c>
      <c r="R182" s="50">
        <v>15</v>
      </c>
      <c r="S182" s="50">
        <v>0</v>
      </c>
      <c r="T182" s="50" t="s">
        <v>47</v>
      </c>
      <c r="U182" s="50" t="s">
        <v>1306</v>
      </c>
      <c r="V182" s="50" t="s">
        <v>858</v>
      </c>
      <c r="W182" s="50" t="s">
        <v>1307</v>
      </c>
      <c r="X182" s="50" t="s">
        <v>1308</v>
      </c>
      <c r="Y182" s="49" t="s">
        <v>1309</v>
      </c>
    </row>
    <row r="183" spans="1:25">
      <c r="A183" s="121" t="str">
        <f t="shared" si="3"/>
        <v>aseddiq</v>
      </c>
      <c r="B183" s="49" t="s">
        <v>1310</v>
      </c>
      <c r="C183" s="50" t="s">
        <v>1311</v>
      </c>
      <c r="D183" s="50" t="s">
        <v>1312</v>
      </c>
      <c r="E183" s="37" t="s">
        <v>27</v>
      </c>
      <c r="F183" s="49" t="s">
        <v>44</v>
      </c>
      <c r="G183" s="50" t="s">
        <v>45</v>
      </c>
      <c r="H183" s="50" t="s">
        <v>30</v>
      </c>
      <c r="I183" s="50" t="s">
        <v>31</v>
      </c>
      <c r="J183" s="49" t="s">
        <v>53</v>
      </c>
      <c r="K183" s="49" t="s">
        <v>197</v>
      </c>
      <c r="L183" s="49" t="s">
        <v>198</v>
      </c>
      <c r="M183" s="50" t="s">
        <v>199</v>
      </c>
      <c r="N183" s="50" t="s">
        <v>200</v>
      </c>
      <c r="O183" s="51">
        <v>44707</v>
      </c>
      <c r="P183" s="51">
        <v>44707</v>
      </c>
      <c r="Q183" s="51">
        <v>44707</v>
      </c>
      <c r="R183" s="50">
        <v>1222</v>
      </c>
      <c r="S183" s="50">
        <v>3</v>
      </c>
      <c r="T183" s="50" t="s">
        <v>106</v>
      </c>
      <c r="U183" s="50" t="s">
        <v>1313</v>
      </c>
      <c r="V183" s="50"/>
      <c r="W183" s="50" t="s">
        <v>1314</v>
      </c>
      <c r="X183" s="50" t="s">
        <v>167</v>
      </c>
      <c r="Y183" s="49" t="s">
        <v>1315</v>
      </c>
    </row>
    <row r="184" spans="1:25">
      <c r="A184" s="121" t="str">
        <f t="shared" si="3"/>
        <v>ashabaz</v>
      </c>
      <c r="B184" s="49" t="s">
        <v>1316</v>
      </c>
      <c r="C184" s="50" t="s">
        <v>1317</v>
      </c>
      <c r="D184" s="50" t="s">
        <v>1318</v>
      </c>
      <c r="E184" s="37" t="s">
        <v>43</v>
      </c>
      <c r="F184" s="49" t="s">
        <v>114</v>
      </c>
      <c r="G184" s="50" t="s">
        <v>115</v>
      </c>
      <c r="H184" s="50" t="s">
        <v>105</v>
      </c>
      <c r="I184" s="50" t="s">
        <v>31</v>
      </c>
      <c r="J184" s="49" t="s">
        <v>32</v>
      </c>
      <c r="K184" s="49" t="s">
        <v>144</v>
      </c>
      <c r="L184" s="49" t="s">
        <v>145</v>
      </c>
      <c r="M184" s="50" t="s">
        <v>146</v>
      </c>
      <c r="N184" s="50" t="s">
        <v>147</v>
      </c>
      <c r="O184" s="51">
        <v>42206</v>
      </c>
      <c r="P184" s="51">
        <v>45046</v>
      </c>
      <c r="Q184" s="51">
        <v>45041</v>
      </c>
      <c r="R184" s="50">
        <v>888</v>
      </c>
      <c r="S184" s="50">
        <v>2</v>
      </c>
      <c r="T184" s="50" t="s">
        <v>82</v>
      </c>
      <c r="U184" s="50" t="s">
        <v>1319</v>
      </c>
      <c r="V184" s="50"/>
      <c r="W184" s="50" t="s">
        <v>1320</v>
      </c>
      <c r="X184" s="50" t="s">
        <v>147</v>
      </c>
      <c r="Y184" s="49" t="s">
        <v>1321</v>
      </c>
    </row>
    <row r="185" spans="1:25">
      <c r="A185" s="121" t="str">
        <f t="shared" si="3"/>
        <v>asimano</v>
      </c>
      <c r="B185" s="49" t="s">
        <v>1322</v>
      </c>
      <c r="C185" s="50" t="s">
        <v>1323</v>
      </c>
      <c r="D185" s="50" t="s">
        <v>1324</v>
      </c>
      <c r="E185" s="37" t="s">
        <v>43</v>
      </c>
      <c r="F185" s="49" t="s">
        <v>90</v>
      </c>
      <c r="G185" s="50" t="s">
        <v>91</v>
      </c>
      <c r="H185" s="50" t="s">
        <v>30</v>
      </c>
      <c r="I185" s="50" t="s">
        <v>31</v>
      </c>
      <c r="J185" s="49" t="s">
        <v>53</v>
      </c>
      <c r="K185" s="49" t="s">
        <v>93</v>
      </c>
      <c r="L185" s="49" t="s">
        <v>915</v>
      </c>
      <c r="M185" s="50" t="s">
        <v>916</v>
      </c>
      <c r="N185" s="50" t="s">
        <v>69</v>
      </c>
      <c r="O185" s="51">
        <v>45844</v>
      </c>
      <c r="P185" s="51">
        <v>45844</v>
      </c>
      <c r="Q185" s="51">
        <v>45844</v>
      </c>
      <c r="R185" s="50">
        <v>85</v>
      </c>
      <c r="S185" s="50">
        <v>0</v>
      </c>
      <c r="T185" s="50" t="s">
        <v>96</v>
      </c>
      <c r="U185" s="52" t="s">
        <v>1325</v>
      </c>
      <c r="V185" s="53"/>
      <c r="W185" s="53" t="s">
        <v>1326</v>
      </c>
      <c r="X185" s="53" t="s">
        <v>69</v>
      </c>
      <c r="Y185" s="52" t="s">
        <v>1327</v>
      </c>
    </row>
    <row r="186" spans="1:25">
      <c r="A186" s="121" t="str">
        <f t="shared" si="3"/>
        <v>asimond</v>
      </c>
      <c r="B186" s="49" t="s">
        <v>1328</v>
      </c>
      <c r="C186" s="50" t="s">
        <v>1329</v>
      </c>
      <c r="D186" s="50" t="s">
        <v>1330</v>
      </c>
      <c r="E186" s="37" t="s">
        <v>43</v>
      </c>
      <c r="F186" s="49" t="s">
        <v>28</v>
      </c>
      <c r="G186" s="50" t="s">
        <v>29</v>
      </c>
      <c r="H186" s="50" t="s">
        <v>30</v>
      </c>
      <c r="I186" s="50" t="s">
        <v>31</v>
      </c>
      <c r="J186" s="49" t="s">
        <v>53</v>
      </c>
      <c r="K186" s="49" t="s">
        <v>273</v>
      </c>
      <c r="L186" s="49" t="s">
        <v>1331</v>
      </c>
      <c r="M186" s="50" t="s">
        <v>1332</v>
      </c>
      <c r="N186" s="50" t="s">
        <v>1333</v>
      </c>
      <c r="O186" s="51">
        <v>45144</v>
      </c>
      <c r="P186" s="51">
        <v>45144</v>
      </c>
      <c r="Q186" s="51">
        <v>45144</v>
      </c>
      <c r="R186" s="50">
        <v>785</v>
      </c>
      <c r="S186" s="50">
        <v>2</v>
      </c>
      <c r="T186" s="50" t="s">
        <v>82</v>
      </c>
      <c r="U186" s="50" t="s">
        <v>1334</v>
      </c>
      <c r="V186" s="50"/>
      <c r="W186" s="50" t="s">
        <v>1335</v>
      </c>
      <c r="X186" s="50" t="s">
        <v>1333</v>
      </c>
      <c r="Y186" s="49" t="s">
        <v>1336</v>
      </c>
    </row>
    <row r="187" spans="1:25">
      <c r="A187" s="121" t="str">
        <f t="shared" si="3"/>
        <v>ASINOP</v>
      </c>
      <c r="B187" s="49" t="s">
        <v>1337</v>
      </c>
      <c r="C187" s="50" t="s">
        <v>1338</v>
      </c>
      <c r="D187" s="50" t="s">
        <v>1339</v>
      </c>
      <c r="E187" s="37" t="s">
        <v>43</v>
      </c>
      <c r="F187" s="49" t="s">
        <v>28</v>
      </c>
      <c r="G187" s="50" t="s">
        <v>29</v>
      </c>
      <c r="H187" s="50" t="s">
        <v>30</v>
      </c>
      <c r="I187" s="50" t="s">
        <v>31</v>
      </c>
      <c r="J187" s="49" t="s">
        <v>53</v>
      </c>
      <c r="K187" s="49" t="s">
        <v>273</v>
      </c>
      <c r="L187" s="49" t="s">
        <v>1340</v>
      </c>
      <c r="M187" s="50" t="s">
        <v>1341</v>
      </c>
      <c r="N187" s="50" t="s">
        <v>1308</v>
      </c>
      <c r="O187" s="51">
        <v>30859</v>
      </c>
      <c r="P187" s="51">
        <v>30859</v>
      </c>
      <c r="Q187" s="51">
        <v>30859</v>
      </c>
      <c r="R187" s="50">
        <v>15070</v>
      </c>
      <c r="S187" s="50">
        <v>41</v>
      </c>
      <c r="T187" s="50" t="s">
        <v>148</v>
      </c>
      <c r="U187" s="50" t="s">
        <v>1342</v>
      </c>
      <c r="V187" s="50"/>
      <c r="W187" s="50" t="s">
        <v>1343</v>
      </c>
      <c r="X187" s="50" t="s">
        <v>1308</v>
      </c>
      <c r="Y187" s="49" t="s">
        <v>1344</v>
      </c>
    </row>
    <row r="188" spans="1:25">
      <c r="A188" s="121" t="str">
        <f t="shared" si="3"/>
        <v>asmith2</v>
      </c>
      <c r="B188" s="49" t="s">
        <v>1345</v>
      </c>
      <c r="C188" s="50" t="s">
        <v>1346</v>
      </c>
      <c r="D188" s="50" t="s">
        <v>1347</v>
      </c>
      <c r="E188" s="37" t="s">
        <v>43</v>
      </c>
      <c r="F188" s="49" t="s">
        <v>114</v>
      </c>
      <c r="G188" s="50" t="s">
        <v>115</v>
      </c>
      <c r="H188" s="50" t="s">
        <v>105</v>
      </c>
      <c r="I188" s="50" t="s">
        <v>31</v>
      </c>
      <c r="J188" s="49" t="s">
        <v>53</v>
      </c>
      <c r="K188" s="49" t="s">
        <v>309</v>
      </c>
      <c r="L188" s="49" t="s">
        <v>480</v>
      </c>
      <c r="M188" s="50" t="s">
        <v>481</v>
      </c>
      <c r="N188" s="50" t="s">
        <v>482</v>
      </c>
      <c r="O188" s="51">
        <v>45326</v>
      </c>
      <c r="P188" s="51">
        <v>45326</v>
      </c>
      <c r="Q188" s="51">
        <v>45326</v>
      </c>
      <c r="R188" s="50">
        <v>603</v>
      </c>
      <c r="S188" s="50">
        <v>1</v>
      </c>
      <c r="T188" s="50" t="s">
        <v>82</v>
      </c>
      <c r="U188" s="50" t="s">
        <v>1348</v>
      </c>
      <c r="V188" s="50"/>
      <c r="W188" s="50" t="s">
        <v>658</v>
      </c>
      <c r="X188" s="50" t="s">
        <v>482</v>
      </c>
      <c r="Y188" s="49" t="s">
        <v>1349</v>
      </c>
    </row>
    <row r="189" spans="1:25">
      <c r="A189" s="121" t="str">
        <f t="shared" si="3"/>
        <v>ASOBIEC</v>
      </c>
      <c r="B189" s="49" t="s">
        <v>1350</v>
      </c>
      <c r="C189" s="50" t="s">
        <v>1351</v>
      </c>
      <c r="D189" s="50" t="s">
        <v>1352</v>
      </c>
      <c r="E189" s="37" t="s">
        <v>43</v>
      </c>
      <c r="F189" s="49" t="s">
        <v>28</v>
      </c>
      <c r="G189" s="50" t="s">
        <v>29</v>
      </c>
      <c r="H189" s="50" t="s">
        <v>30</v>
      </c>
      <c r="I189" s="50" t="s">
        <v>31</v>
      </c>
      <c r="J189" s="49" t="s">
        <v>53</v>
      </c>
      <c r="K189" s="49" t="s">
        <v>450</v>
      </c>
      <c r="L189" s="49" t="s">
        <v>451</v>
      </c>
      <c r="M189" s="50" t="s">
        <v>452</v>
      </c>
      <c r="N189" s="50" t="s">
        <v>453</v>
      </c>
      <c r="O189" s="51">
        <v>29382</v>
      </c>
      <c r="P189" s="51">
        <v>29382</v>
      </c>
      <c r="Q189" s="51">
        <v>29382</v>
      </c>
      <c r="R189" s="50">
        <v>16547</v>
      </c>
      <c r="S189" s="50">
        <v>45</v>
      </c>
      <c r="T189" s="50" t="s">
        <v>148</v>
      </c>
      <c r="U189" s="50" t="s">
        <v>1353</v>
      </c>
      <c r="V189" s="50"/>
      <c r="W189" s="50" t="s">
        <v>1354</v>
      </c>
      <c r="X189" s="50" t="s">
        <v>453</v>
      </c>
      <c r="Y189" s="49" t="s">
        <v>1355</v>
      </c>
    </row>
    <row r="190" spans="1:25">
      <c r="A190" s="121" t="str">
        <f t="shared" si="3"/>
        <v>astanku</v>
      </c>
      <c r="B190" s="49" t="s">
        <v>1356</v>
      </c>
      <c r="C190" s="50" t="s">
        <v>1357</v>
      </c>
      <c r="D190" s="50" t="s">
        <v>1358</v>
      </c>
      <c r="E190" s="37" t="s">
        <v>27</v>
      </c>
      <c r="F190" s="49" t="s">
        <v>44</v>
      </c>
      <c r="G190" s="50" t="s">
        <v>45</v>
      </c>
      <c r="H190" s="50" t="s">
        <v>30</v>
      </c>
      <c r="I190" s="50" t="s">
        <v>31</v>
      </c>
      <c r="J190" s="49" t="s">
        <v>53</v>
      </c>
      <c r="K190" s="49" t="s">
        <v>164</v>
      </c>
      <c r="L190" s="49" t="s">
        <v>165</v>
      </c>
      <c r="M190" s="50" t="s">
        <v>166</v>
      </c>
      <c r="N190" s="50" t="s">
        <v>167</v>
      </c>
      <c r="O190" s="51">
        <v>43704</v>
      </c>
      <c r="P190" s="51">
        <v>44223</v>
      </c>
      <c r="Q190" s="51">
        <v>44223</v>
      </c>
      <c r="R190" s="50">
        <v>1706</v>
      </c>
      <c r="S190" s="50">
        <v>4</v>
      </c>
      <c r="T190" s="50" t="s">
        <v>106</v>
      </c>
      <c r="U190" s="50" t="s">
        <v>1359</v>
      </c>
      <c r="V190" s="50"/>
      <c r="W190" s="50" t="s">
        <v>1360</v>
      </c>
      <c r="X190" s="50" t="s">
        <v>322</v>
      </c>
      <c r="Y190" s="49" t="s">
        <v>1361</v>
      </c>
    </row>
    <row r="191" spans="1:25">
      <c r="A191" s="121" t="str">
        <f t="shared" si="3"/>
        <v>astclai</v>
      </c>
      <c r="B191" s="49" t="s">
        <v>1362</v>
      </c>
      <c r="C191" s="50" t="s">
        <v>1363</v>
      </c>
      <c r="D191" s="50" t="s">
        <v>1364</v>
      </c>
      <c r="E191" s="37" t="s">
        <v>43</v>
      </c>
      <c r="F191" s="49" t="s">
        <v>307</v>
      </c>
      <c r="G191" s="50" t="s">
        <v>308</v>
      </c>
      <c r="H191" s="50" t="s">
        <v>30</v>
      </c>
      <c r="I191" s="50" t="s">
        <v>31</v>
      </c>
      <c r="J191" s="49" t="s">
        <v>53</v>
      </c>
      <c r="K191" s="49" t="s">
        <v>309</v>
      </c>
      <c r="L191" s="49" t="s">
        <v>310</v>
      </c>
      <c r="M191" s="50" t="s">
        <v>311</v>
      </c>
      <c r="N191" s="50" t="s">
        <v>312</v>
      </c>
      <c r="O191" s="51">
        <v>45900</v>
      </c>
      <c r="P191" s="51">
        <v>45900</v>
      </c>
      <c r="Q191" s="51">
        <v>45900</v>
      </c>
      <c r="R191" s="50">
        <v>29</v>
      </c>
      <c r="S191" s="50">
        <v>0</v>
      </c>
      <c r="T191" s="50" t="s">
        <v>47</v>
      </c>
      <c r="U191" s="50" t="s">
        <v>1365</v>
      </c>
      <c r="V191" s="50"/>
      <c r="W191" s="50" t="s">
        <v>1366</v>
      </c>
      <c r="X191" s="50" t="s">
        <v>482</v>
      </c>
      <c r="Y191" s="49" t="s">
        <v>1367</v>
      </c>
    </row>
    <row r="192" spans="1:25">
      <c r="A192" s="121" t="str">
        <f t="shared" si="3"/>
        <v>asteph4</v>
      </c>
      <c r="B192" s="49" t="s">
        <v>1368</v>
      </c>
      <c r="C192" s="50" t="s">
        <v>1369</v>
      </c>
      <c r="D192" s="50" t="s">
        <v>1370</v>
      </c>
      <c r="E192" s="37" t="s">
        <v>43</v>
      </c>
      <c r="F192" s="49" t="s">
        <v>182</v>
      </c>
      <c r="G192" s="50" t="s">
        <v>183</v>
      </c>
      <c r="H192" s="50" t="s">
        <v>30</v>
      </c>
      <c r="I192" s="50" t="s">
        <v>31</v>
      </c>
      <c r="J192" s="49" t="s">
        <v>32</v>
      </c>
      <c r="K192" s="49" t="s">
        <v>775</v>
      </c>
      <c r="L192" s="49" t="s">
        <v>776</v>
      </c>
      <c r="M192" s="50" t="s">
        <v>777</v>
      </c>
      <c r="N192" s="50" t="s">
        <v>147</v>
      </c>
      <c r="O192" s="51">
        <v>43892</v>
      </c>
      <c r="P192" s="51">
        <v>43892</v>
      </c>
      <c r="Q192" s="51">
        <v>43892</v>
      </c>
      <c r="R192" s="50">
        <v>2037</v>
      </c>
      <c r="S192" s="50">
        <v>5</v>
      </c>
      <c r="T192" s="50" t="s">
        <v>106</v>
      </c>
      <c r="U192" s="50" t="s">
        <v>1371</v>
      </c>
      <c r="V192" s="50"/>
      <c r="W192" s="50" t="s">
        <v>1372</v>
      </c>
      <c r="X192" s="50" t="s">
        <v>147</v>
      </c>
      <c r="Y192" s="49" t="s">
        <v>1373</v>
      </c>
    </row>
    <row r="193" spans="1:25">
      <c r="A193" s="121" t="str">
        <f t="shared" si="3"/>
        <v>astrick</v>
      </c>
      <c r="B193" s="49" t="s">
        <v>1374</v>
      </c>
      <c r="C193" s="50" t="s">
        <v>1375</v>
      </c>
      <c r="D193" s="50" t="s">
        <v>1376</v>
      </c>
      <c r="E193" s="37" t="s">
        <v>27</v>
      </c>
      <c r="F193" s="49" t="s">
        <v>90</v>
      </c>
      <c r="G193" s="50" t="s">
        <v>91</v>
      </c>
      <c r="H193" s="50" t="s">
        <v>30</v>
      </c>
      <c r="I193" s="50" t="s">
        <v>31</v>
      </c>
      <c r="J193" s="49" t="s">
        <v>32</v>
      </c>
      <c r="K193" s="49" t="s">
        <v>218</v>
      </c>
      <c r="L193" s="49" t="s">
        <v>1032</v>
      </c>
      <c r="M193" s="50" t="s">
        <v>1033</v>
      </c>
      <c r="N193" s="50" t="s">
        <v>1034</v>
      </c>
      <c r="O193" s="51">
        <v>44875</v>
      </c>
      <c r="P193" s="51">
        <v>44875</v>
      </c>
      <c r="Q193" s="51">
        <v>44875</v>
      </c>
      <c r="R193" s="50">
        <v>1054</v>
      </c>
      <c r="S193" s="50">
        <v>2</v>
      </c>
      <c r="T193" s="50" t="s">
        <v>82</v>
      </c>
      <c r="U193" s="50" t="s">
        <v>1377</v>
      </c>
      <c r="V193" s="50"/>
      <c r="W193" s="50" t="s">
        <v>1378</v>
      </c>
      <c r="X193" s="50" t="s">
        <v>1034</v>
      </c>
      <c r="Y193" s="49" t="s">
        <v>1379</v>
      </c>
    </row>
    <row r="194" spans="1:25">
      <c r="A194" s="121" t="str">
        <f t="shared" si="3"/>
        <v>ASTURNS</v>
      </c>
      <c r="B194" s="49" t="s">
        <v>1380</v>
      </c>
      <c r="C194" s="50" t="s">
        <v>1381</v>
      </c>
      <c r="D194" s="50" t="s">
        <v>1382</v>
      </c>
      <c r="E194" s="37" t="s">
        <v>43</v>
      </c>
      <c r="F194" s="49" t="s">
        <v>28</v>
      </c>
      <c r="G194" s="50" t="s">
        <v>29</v>
      </c>
      <c r="H194" s="50" t="s">
        <v>30</v>
      </c>
      <c r="I194" s="50" t="s">
        <v>31</v>
      </c>
      <c r="J194" s="49" t="s">
        <v>32</v>
      </c>
      <c r="K194" s="49" t="s">
        <v>775</v>
      </c>
      <c r="L194" s="49" t="s">
        <v>776</v>
      </c>
      <c r="M194" s="50" t="s">
        <v>777</v>
      </c>
      <c r="N194" s="50" t="s">
        <v>147</v>
      </c>
      <c r="O194" s="51">
        <v>34920</v>
      </c>
      <c r="P194" s="51">
        <v>40623</v>
      </c>
      <c r="Q194" s="51">
        <v>40623</v>
      </c>
      <c r="R194" s="50">
        <v>5306</v>
      </c>
      <c r="S194" s="50">
        <v>14</v>
      </c>
      <c r="T194" s="50" t="s">
        <v>127</v>
      </c>
      <c r="U194" s="50" t="s">
        <v>1383</v>
      </c>
      <c r="V194" s="50"/>
      <c r="W194" s="50" t="s">
        <v>988</v>
      </c>
      <c r="X194" s="50" t="s">
        <v>147</v>
      </c>
      <c r="Y194" s="49" t="s">
        <v>1384</v>
      </c>
    </row>
    <row r="195" spans="1:25">
      <c r="A195" s="121" t="str">
        <f t="shared" ref="A195:A258" si="4">TRIM(D195)</f>
        <v>athoma0</v>
      </c>
      <c r="B195" s="49" t="s">
        <v>1385</v>
      </c>
      <c r="C195" s="50" t="s">
        <v>1386</v>
      </c>
      <c r="D195" s="50" t="s">
        <v>1387</v>
      </c>
      <c r="E195" s="37" t="s">
        <v>43</v>
      </c>
      <c r="F195" s="49" t="s">
        <v>90</v>
      </c>
      <c r="G195" s="50" t="s">
        <v>91</v>
      </c>
      <c r="H195" s="50" t="s">
        <v>30</v>
      </c>
      <c r="I195" s="50" t="s">
        <v>31</v>
      </c>
      <c r="J195" s="49" t="s">
        <v>32</v>
      </c>
      <c r="K195" s="49" t="s">
        <v>349</v>
      </c>
      <c r="L195" s="49" t="s">
        <v>1388</v>
      </c>
      <c r="M195" s="50" t="s">
        <v>1389</v>
      </c>
      <c r="N195" s="50" t="s">
        <v>57</v>
      </c>
      <c r="O195" s="51">
        <v>45837</v>
      </c>
      <c r="P195" s="51">
        <v>45837</v>
      </c>
      <c r="Q195" s="51">
        <v>45837</v>
      </c>
      <c r="R195" s="50">
        <v>92</v>
      </c>
      <c r="S195" s="50">
        <v>0</v>
      </c>
      <c r="T195" s="50" t="s">
        <v>58</v>
      </c>
      <c r="U195" s="50" t="s">
        <v>1390</v>
      </c>
      <c r="V195" s="50"/>
      <c r="W195" s="50" t="s">
        <v>1391</v>
      </c>
      <c r="X195" s="50" t="s">
        <v>1392</v>
      </c>
      <c r="Y195" s="49" t="s">
        <v>1393</v>
      </c>
    </row>
    <row r="196" spans="1:25">
      <c r="A196" s="121" t="str">
        <f t="shared" si="4"/>
        <v>ATHOMP4</v>
      </c>
      <c r="B196" s="49" t="s">
        <v>1394</v>
      </c>
      <c r="C196" s="50" t="s">
        <v>1395</v>
      </c>
      <c r="D196" s="50" t="s">
        <v>1396</v>
      </c>
      <c r="E196" s="37" t="s">
        <v>43</v>
      </c>
      <c r="F196" s="49" t="s">
        <v>44</v>
      </c>
      <c r="G196" s="50" t="s">
        <v>45</v>
      </c>
      <c r="H196" s="50" t="s">
        <v>30</v>
      </c>
      <c r="I196" s="50" t="s">
        <v>31</v>
      </c>
      <c r="J196" s="49" t="s">
        <v>32</v>
      </c>
      <c r="K196" s="49" t="s">
        <v>775</v>
      </c>
      <c r="L196" s="49" t="s">
        <v>776</v>
      </c>
      <c r="M196" s="50" t="s">
        <v>777</v>
      </c>
      <c r="N196" s="50" t="s">
        <v>147</v>
      </c>
      <c r="O196" s="51">
        <v>29711</v>
      </c>
      <c r="P196" s="51">
        <v>29711</v>
      </c>
      <c r="Q196" s="51">
        <v>29711</v>
      </c>
      <c r="R196" s="50">
        <v>16218</v>
      </c>
      <c r="S196" s="50">
        <v>44</v>
      </c>
      <c r="T196" s="50" t="s">
        <v>148</v>
      </c>
      <c r="U196" s="50" t="s">
        <v>1397</v>
      </c>
      <c r="V196" s="50"/>
      <c r="W196" s="50" t="s">
        <v>988</v>
      </c>
      <c r="X196" s="50" t="s">
        <v>147</v>
      </c>
      <c r="Y196" s="49" t="s">
        <v>1398</v>
      </c>
    </row>
    <row r="197" spans="1:25">
      <c r="A197" s="121" t="str">
        <f t="shared" si="4"/>
        <v>ATHREAD</v>
      </c>
      <c r="B197" s="49" t="s">
        <v>1399</v>
      </c>
      <c r="C197" s="50" t="s">
        <v>1400</v>
      </c>
      <c r="D197" s="50" t="s">
        <v>1401</v>
      </c>
      <c r="E197" s="37" t="s">
        <v>43</v>
      </c>
      <c r="F197" s="49" t="s">
        <v>1402</v>
      </c>
      <c r="G197" s="50" t="s">
        <v>467</v>
      </c>
      <c r="H197" s="50" t="s">
        <v>30</v>
      </c>
      <c r="I197" s="50" t="s">
        <v>31</v>
      </c>
      <c r="J197" s="49" t="s">
        <v>32</v>
      </c>
      <c r="K197" s="49" t="s">
        <v>591</v>
      </c>
      <c r="L197" s="49" t="s">
        <v>591</v>
      </c>
      <c r="M197" s="50" t="s">
        <v>592</v>
      </c>
      <c r="N197" s="50" t="s">
        <v>593</v>
      </c>
      <c r="O197" s="51">
        <v>34408</v>
      </c>
      <c r="P197" s="51">
        <v>34408</v>
      </c>
      <c r="Q197" s="51">
        <v>34408</v>
      </c>
      <c r="R197" s="50">
        <v>11521</v>
      </c>
      <c r="S197" s="50">
        <v>31</v>
      </c>
      <c r="T197" s="50" t="s">
        <v>148</v>
      </c>
      <c r="U197" s="50" t="s">
        <v>1403</v>
      </c>
      <c r="V197" s="50"/>
      <c r="W197" s="50" t="s">
        <v>1404</v>
      </c>
      <c r="X197" s="50" t="s">
        <v>593</v>
      </c>
      <c r="Y197" s="49" t="s">
        <v>1405</v>
      </c>
    </row>
    <row r="198" spans="1:25">
      <c r="A198" s="121" t="str">
        <f t="shared" si="4"/>
        <v>atien0</v>
      </c>
      <c r="B198" s="49" t="s">
        <v>1406</v>
      </c>
      <c r="C198" s="50" t="s">
        <v>1407</v>
      </c>
      <c r="D198" s="50" t="s">
        <v>1408</v>
      </c>
      <c r="E198" s="37" t="s">
        <v>43</v>
      </c>
      <c r="F198" s="49" t="s">
        <v>44</v>
      </c>
      <c r="G198" s="50" t="s">
        <v>45</v>
      </c>
      <c r="H198" s="50" t="s">
        <v>30</v>
      </c>
      <c r="I198" s="50" t="s">
        <v>31</v>
      </c>
      <c r="J198" s="49" t="s">
        <v>32</v>
      </c>
      <c r="K198" s="49" t="s">
        <v>79</v>
      </c>
      <c r="L198" s="49" t="s">
        <v>80</v>
      </c>
      <c r="M198" s="50" t="s">
        <v>81</v>
      </c>
      <c r="N198" s="50" t="s">
        <v>36</v>
      </c>
      <c r="O198" s="51">
        <v>41428</v>
      </c>
      <c r="P198" s="51">
        <v>41428</v>
      </c>
      <c r="Q198" s="51">
        <v>41428</v>
      </c>
      <c r="R198" s="50">
        <v>4501</v>
      </c>
      <c r="S198" s="50">
        <v>12</v>
      </c>
      <c r="T198" s="50" t="s">
        <v>127</v>
      </c>
      <c r="U198" s="50" t="s">
        <v>1409</v>
      </c>
      <c r="V198" s="50"/>
      <c r="W198" s="50" t="s">
        <v>1410</v>
      </c>
      <c r="X198" s="50" t="s">
        <v>36</v>
      </c>
      <c r="Y198" s="49" t="s">
        <v>1411</v>
      </c>
    </row>
    <row r="199" spans="1:25">
      <c r="A199" s="121" t="str">
        <f t="shared" si="4"/>
        <v>atruitt</v>
      </c>
      <c r="B199" s="49" t="s">
        <v>1412</v>
      </c>
      <c r="C199" s="50" t="s">
        <v>1413</v>
      </c>
      <c r="D199" s="50" t="s">
        <v>1414</v>
      </c>
      <c r="E199" s="37" t="s">
        <v>27</v>
      </c>
      <c r="F199" s="49" t="s">
        <v>28</v>
      </c>
      <c r="G199" s="50" t="s">
        <v>29</v>
      </c>
      <c r="H199" s="50" t="s">
        <v>30</v>
      </c>
      <c r="I199" s="50" t="s">
        <v>31</v>
      </c>
      <c r="J199" s="49" t="s">
        <v>32</v>
      </c>
      <c r="K199" s="49" t="s">
        <v>396</v>
      </c>
      <c r="L199" s="49" t="s">
        <v>397</v>
      </c>
      <c r="M199" s="50" t="s">
        <v>398</v>
      </c>
      <c r="N199" s="50" t="s">
        <v>147</v>
      </c>
      <c r="O199" s="51">
        <v>45662</v>
      </c>
      <c r="P199" s="51">
        <v>45662</v>
      </c>
      <c r="Q199" s="51">
        <v>45662</v>
      </c>
      <c r="R199" s="50">
        <v>267</v>
      </c>
      <c r="S199" s="50">
        <v>0</v>
      </c>
      <c r="T199" s="50" t="s">
        <v>37</v>
      </c>
      <c r="U199" s="50" t="s">
        <v>1415</v>
      </c>
      <c r="V199" s="50"/>
      <c r="W199" s="50" t="s">
        <v>1416</v>
      </c>
      <c r="X199" s="50" t="s">
        <v>147</v>
      </c>
      <c r="Y199" s="49" t="s">
        <v>1417</v>
      </c>
    </row>
    <row r="200" spans="1:25">
      <c r="A200" s="121" t="str">
        <f t="shared" si="4"/>
        <v>atrujil</v>
      </c>
      <c r="B200" s="49" t="s">
        <v>1418</v>
      </c>
      <c r="C200" s="50" t="s">
        <v>1419</v>
      </c>
      <c r="D200" s="50" t="s">
        <v>1420</v>
      </c>
      <c r="E200" s="37" t="s">
        <v>27</v>
      </c>
      <c r="F200" s="49" t="s">
        <v>28</v>
      </c>
      <c r="G200" s="50" t="s">
        <v>29</v>
      </c>
      <c r="H200" s="50" t="s">
        <v>30</v>
      </c>
      <c r="I200" s="50" t="s">
        <v>31</v>
      </c>
      <c r="J200" s="49" t="s">
        <v>32</v>
      </c>
      <c r="K200" s="49" t="s">
        <v>218</v>
      </c>
      <c r="L200" s="49" t="s">
        <v>219</v>
      </c>
      <c r="M200" s="50" t="s">
        <v>220</v>
      </c>
      <c r="N200" s="50" t="s">
        <v>36</v>
      </c>
      <c r="O200" s="51">
        <v>45179</v>
      </c>
      <c r="P200" s="51">
        <v>45179</v>
      </c>
      <c r="Q200" s="51">
        <v>45179</v>
      </c>
      <c r="R200" s="50">
        <v>750</v>
      </c>
      <c r="S200" s="50">
        <v>2</v>
      </c>
      <c r="T200" s="50" t="s">
        <v>82</v>
      </c>
      <c r="U200" s="50" t="s">
        <v>1421</v>
      </c>
      <c r="V200" s="50"/>
      <c r="W200" s="50" t="s">
        <v>1422</v>
      </c>
      <c r="X200" s="50" t="s">
        <v>36</v>
      </c>
      <c r="Y200" s="49" t="s">
        <v>1423</v>
      </c>
    </row>
    <row r="201" spans="1:25">
      <c r="A201" s="121" t="str">
        <f t="shared" si="4"/>
        <v>aulloa</v>
      </c>
      <c r="B201" s="49" t="s">
        <v>1424</v>
      </c>
      <c r="C201" s="50" t="s">
        <v>1425</v>
      </c>
      <c r="D201" s="50" t="s">
        <v>1426</v>
      </c>
      <c r="E201" s="37" t="s">
        <v>27</v>
      </c>
      <c r="F201" s="49" t="s">
        <v>44</v>
      </c>
      <c r="G201" s="50" t="s">
        <v>45</v>
      </c>
      <c r="H201" s="50" t="s">
        <v>30</v>
      </c>
      <c r="I201" s="50" t="s">
        <v>31</v>
      </c>
      <c r="J201" s="49" t="s">
        <v>53</v>
      </c>
      <c r="K201" s="49" t="s">
        <v>273</v>
      </c>
      <c r="L201" s="49" t="s">
        <v>930</v>
      </c>
      <c r="M201" s="50" t="s">
        <v>931</v>
      </c>
      <c r="N201" s="50" t="s">
        <v>373</v>
      </c>
      <c r="O201" s="51">
        <v>45830</v>
      </c>
      <c r="P201" s="51">
        <v>45830</v>
      </c>
      <c r="Q201" s="51">
        <v>45830</v>
      </c>
      <c r="R201" s="50">
        <v>99</v>
      </c>
      <c r="S201" s="50">
        <v>0</v>
      </c>
      <c r="T201" s="50" t="s">
        <v>58</v>
      </c>
      <c r="U201" s="50" t="s">
        <v>1427</v>
      </c>
      <c r="V201" s="50"/>
      <c r="W201" s="50" t="s">
        <v>790</v>
      </c>
      <c r="X201" s="50" t="s">
        <v>373</v>
      </c>
      <c r="Y201" s="49" t="s">
        <v>1428</v>
      </c>
    </row>
    <row r="202" spans="1:25">
      <c r="A202" s="121" t="str">
        <f t="shared" si="4"/>
        <v>aurriba</v>
      </c>
      <c r="B202" s="49" t="s">
        <v>1429</v>
      </c>
      <c r="C202" s="50" t="s">
        <v>1430</v>
      </c>
      <c r="D202" s="50" t="s">
        <v>1431</v>
      </c>
      <c r="E202" s="37" t="s">
        <v>43</v>
      </c>
      <c r="F202" s="49" t="s">
        <v>182</v>
      </c>
      <c r="G202" s="50" t="s">
        <v>183</v>
      </c>
      <c r="H202" s="50" t="s">
        <v>30</v>
      </c>
      <c r="I202" s="50" t="s">
        <v>31</v>
      </c>
      <c r="J202" s="49" t="s">
        <v>53</v>
      </c>
      <c r="K202" s="49" t="s">
        <v>54</v>
      </c>
      <c r="L202" s="49" t="s">
        <v>55</v>
      </c>
      <c r="M202" s="50" t="s">
        <v>56</v>
      </c>
      <c r="N202" s="50" t="s">
        <v>57</v>
      </c>
      <c r="O202" s="51">
        <v>43214</v>
      </c>
      <c r="P202" s="51">
        <v>43214</v>
      </c>
      <c r="Q202" s="51">
        <v>43214</v>
      </c>
      <c r="R202" s="50">
        <v>2715</v>
      </c>
      <c r="S202" s="50">
        <v>7</v>
      </c>
      <c r="T202" s="50" t="s">
        <v>127</v>
      </c>
      <c r="U202" s="50" t="s">
        <v>1432</v>
      </c>
      <c r="V202" s="50"/>
      <c r="W202" s="50" t="s">
        <v>1433</v>
      </c>
      <c r="X202" s="50" t="s">
        <v>57</v>
      </c>
      <c r="Y202" s="49" t="s">
        <v>1434</v>
      </c>
    </row>
    <row r="203" spans="1:25">
      <c r="A203" s="121" t="str">
        <f t="shared" si="4"/>
        <v>aurusky</v>
      </c>
      <c r="B203" s="49" t="s">
        <v>1435</v>
      </c>
      <c r="C203" s="50" t="s">
        <v>1436</v>
      </c>
      <c r="D203" s="50" t="s">
        <v>1437</v>
      </c>
      <c r="E203" s="37" t="s">
        <v>43</v>
      </c>
      <c r="F203" s="49" t="s">
        <v>90</v>
      </c>
      <c r="G203" s="50" t="s">
        <v>91</v>
      </c>
      <c r="H203" s="50" t="s">
        <v>30</v>
      </c>
      <c r="I203" s="50" t="s">
        <v>31</v>
      </c>
      <c r="J203" s="49" t="s">
        <v>53</v>
      </c>
      <c r="K203" s="49" t="s">
        <v>273</v>
      </c>
      <c r="L203" s="49" t="s">
        <v>550</v>
      </c>
      <c r="M203" s="50" t="s">
        <v>551</v>
      </c>
      <c r="N203" s="50" t="s">
        <v>373</v>
      </c>
      <c r="O203" s="51">
        <v>45823</v>
      </c>
      <c r="P203" s="51">
        <v>45823</v>
      </c>
      <c r="Q203" s="51">
        <v>45823</v>
      </c>
      <c r="R203" s="50">
        <v>106</v>
      </c>
      <c r="S203" s="50">
        <v>0</v>
      </c>
      <c r="T203" s="50" t="s">
        <v>58</v>
      </c>
      <c r="U203" s="50" t="s">
        <v>1438</v>
      </c>
      <c r="V203" s="50"/>
      <c r="W203" s="50" t="s">
        <v>1439</v>
      </c>
      <c r="X203" s="50" t="s">
        <v>373</v>
      </c>
      <c r="Y203" s="49" t="s">
        <v>1440</v>
      </c>
    </row>
    <row r="204" spans="1:25">
      <c r="A204" s="121" t="str">
        <f t="shared" si="4"/>
        <v>aushako</v>
      </c>
      <c r="B204" s="49" t="s">
        <v>1441</v>
      </c>
      <c r="C204" s="50" t="s">
        <v>1442</v>
      </c>
      <c r="D204" s="50" t="s">
        <v>1443</v>
      </c>
      <c r="E204" s="37" t="s">
        <v>43</v>
      </c>
      <c r="F204" s="49" t="s">
        <v>90</v>
      </c>
      <c r="G204" s="50" t="s">
        <v>91</v>
      </c>
      <c r="H204" s="50" t="s">
        <v>30</v>
      </c>
      <c r="I204" s="50" t="s">
        <v>31</v>
      </c>
      <c r="J204" s="49" t="s">
        <v>32</v>
      </c>
      <c r="K204" s="49" t="s">
        <v>79</v>
      </c>
      <c r="L204" s="49" t="s">
        <v>80</v>
      </c>
      <c r="M204" s="50" t="s">
        <v>81</v>
      </c>
      <c r="N204" s="50" t="s">
        <v>36</v>
      </c>
      <c r="O204" s="51">
        <v>45550</v>
      </c>
      <c r="P204" s="51">
        <v>45550</v>
      </c>
      <c r="Q204" s="51">
        <v>45550</v>
      </c>
      <c r="R204" s="50">
        <v>379</v>
      </c>
      <c r="S204" s="50">
        <v>1</v>
      </c>
      <c r="T204" s="50" t="s">
        <v>82</v>
      </c>
      <c r="U204" s="50" t="s">
        <v>1444</v>
      </c>
      <c r="V204" s="50"/>
      <c r="W204" s="50" t="s">
        <v>1445</v>
      </c>
      <c r="X204" s="50" t="s">
        <v>36</v>
      </c>
      <c r="Y204" s="49" t="s">
        <v>1446</v>
      </c>
    </row>
    <row r="205" spans="1:25">
      <c r="A205" s="121" t="str">
        <f t="shared" si="4"/>
        <v>avasqu3</v>
      </c>
      <c r="B205" s="49" t="s">
        <v>1447</v>
      </c>
      <c r="C205" s="50" t="s">
        <v>1448</v>
      </c>
      <c r="D205" s="50" t="s">
        <v>1449</v>
      </c>
      <c r="E205" s="37" t="s">
        <v>43</v>
      </c>
      <c r="F205" s="49" t="s">
        <v>28</v>
      </c>
      <c r="G205" s="50" t="s">
        <v>29</v>
      </c>
      <c r="H205" s="50" t="s">
        <v>30</v>
      </c>
      <c r="I205" s="50" t="s">
        <v>31</v>
      </c>
      <c r="J205" s="49" t="s">
        <v>53</v>
      </c>
      <c r="K205" s="49" t="s">
        <v>255</v>
      </c>
      <c r="L205" s="49" t="s">
        <v>256</v>
      </c>
      <c r="M205" s="50" t="s">
        <v>257</v>
      </c>
      <c r="N205" s="50" t="s">
        <v>258</v>
      </c>
      <c r="O205" s="51">
        <v>44118</v>
      </c>
      <c r="P205" s="51">
        <v>44777</v>
      </c>
      <c r="Q205" s="51">
        <v>44118</v>
      </c>
      <c r="R205" s="50">
        <v>1811</v>
      </c>
      <c r="S205" s="50">
        <v>4</v>
      </c>
      <c r="T205" s="50" t="s">
        <v>106</v>
      </c>
      <c r="U205" s="50" t="s">
        <v>1450</v>
      </c>
      <c r="V205" s="50"/>
      <c r="W205" s="50" t="s">
        <v>1451</v>
      </c>
      <c r="X205" s="50" t="s">
        <v>170</v>
      </c>
      <c r="Y205" s="49" t="s">
        <v>1452</v>
      </c>
    </row>
    <row r="206" spans="1:25">
      <c r="A206" s="121" t="str">
        <f t="shared" si="4"/>
        <v>avega0</v>
      </c>
      <c r="B206" s="49" t="s">
        <v>1453</v>
      </c>
      <c r="C206" s="50" t="s">
        <v>1454</v>
      </c>
      <c r="D206" s="50" t="s">
        <v>1455</v>
      </c>
      <c r="E206" s="37" t="s">
        <v>43</v>
      </c>
      <c r="F206" s="49" t="s">
        <v>114</v>
      </c>
      <c r="G206" s="50" t="s">
        <v>115</v>
      </c>
      <c r="H206" s="50" t="s">
        <v>105</v>
      </c>
      <c r="I206" s="50" t="s">
        <v>31</v>
      </c>
      <c r="J206" s="49" t="s">
        <v>32</v>
      </c>
      <c r="K206" s="49" t="s">
        <v>144</v>
      </c>
      <c r="L206" s="49" t="s">
        <v>145</v>
      </c>
      <c r="M206" s="50" t="s">
        <v>146</v>
      </c>
      <c r="N206" s="50" t="s">
        <v>147</v>
      </c>
      <c r="O206" s="51">
        <v>45606</v>
      </c>
      <c r="P206" s="51">
        <v>45606</v>
      </c>
      <c r="Q206" s="51">
        <v>45606</v>
      </c>
      <c r="R206" s="50">
        <v>323</v>
      </c>
      <c r="S206" s="50">
        <v>0</v>
      </c>
      <c r="T206" s="50" t="s">
        <v>37</v>
      </c>
      <c r="U206" s="50" t="s">
        <v>1456</v>
      </c>
      <c r="V206" s="50"/>
      <c r="W206" s="50" t="s">
        <v>1457</v>
      </c>
      <c r="X206" s="50" t="s">
        <v>147</v>
      </c>
      <c r="Y206" s="49" t="s">
        <v>1458</v>
      </c>
    </row>
    <row r="207" spans="1:25">
      <c r="A207" s="121" t="str">
        <f t="shared" si="4"/>
        <v>avenega</v>
      </c>
      <c r="B207" s="49" t="s">
        <v>1459</v>
      </c>
      <c r="C207" s="50" t="s">
        <v>1460</v>
      </c>
      <c r="D207" s="50" t="s">
        <v>1461</v>
      </c>
      <c r="E207" s="37" t="s">
        <v>27</v>
      </c>
      <c r="F207" s="49" t="s">
        <v>44</v>
      </c>
      <c r="G207" s="50" t="s">
        <v>45</v>
      </c>
      <c r="H207" s="50" t="s">
        <v>30</v>
      </c>
      <c r="I207" s="50" t="s">
        <v>31</v>
      </c>
      <c r="J207" s="49" t="s">
        <v>32</v>
      </c>
      <c r="K207" s="49" t="s">
        <v>33</v>
      </c>
      <c r="L207" s="49" t="s">
        <v>46</v>
      </c>
      <c r="M207" s="50" t="s">
        <v>35</v>
      </c>
      <c r="N207" s="50" t="s">
        <v>36</v>
      </c>
      <c r="O207" s="51">
        <v>45088</v>
      </c>
      <c r="P207" s="51">
        <v>45088</v>
      </c>
      <c r="Q207" s="51">
        <v>45088</v>
      </c>
      <c r="R207" s="50">
        <v>841</v>
      </c>
      <c r="S207" s="50">
        <v>2</v>
      </c>
      <c r="T207" s="50" t="s">
        <v>82</v>
      </c>
      <c r="U207" s="50" t="s">
        <v>1462</v>
      </c>
      <c r="V207" s="50"/>
      <c r="W207" s="50" t="s">
        <v>1463</v>
      </c>
      <c r="X207" s="50" t="s">
        <v>36</v>
      </c>
      <c r="Y207" s="49" t="s">
        <v>1464</v>
      </c>
    </row>
    <row r="208" spans="1:25">
      <c r="A208" s="121" t="str">
        <f t="shared" si="4"/>
        <v>avincen</v>
      </c>
      <c r="B208" s="49" t="s">
        <v>1465</v>
      </c>
      <c r="C208" s="50" t="s">
        <v>1466</v>
      </c>
      <c r="D208" s="50" t="s">
        <v>1467</v>
      </c>
      <c r="E208" s="37" t="s">
        <v>43</v>
      </c>
      <c r="F208" s="49" t="s">
        <v>1468</v>
      </c>
      <c r="G208" s="50" t="s">
        <v>1469</v>
      </c>
      <c r="H208" s="50" t="s">
        <v>30</v>
      </c>
      <c r="I208" s="50" t="s">
        <v>31</v>
      </c>
      <c r="J208" s="49" t="s">
        <v>53</v>
      </c>
      <c r="K208" s="49" t="s">
        <v>1470</v>
      </c>
      <c r="L208" s="49" t="s">
        <v>1471</v>
      </c>
      <c r="M208" s="50" t="s">
        <v>1472</v>
      </c>
      <c r="N208" s="50" t="s">
        <v>453</v>
      </c>
      <c r="O208" s="51">
        <v>44630</v>
      </c>
      <c r="P208" s="51">
        <v>44630</v>
      </c>
      <c r="Q208" s="51">
        <v>44630</v>
      </c>
      <c r="R208" s="50">
        <v>1299</v>
      </c>
      <c r="S208" s="50">
        <v>3</v>
      </c>
      <c r="T208" s="50" t="s">
        <v>106</v>
      </c>
      <c r="U208" s="50" t="s">
        <v>1473</v>
      </c>
      <c r="V208" s="50"/>
      <c r="W208" s="50" t="s">
        <v>1474</v>
      </c>
      <c r="X208" s="50" t="s">
        <v>1289</v>
      </c>
      <c r="Y208" s="49" t="s">
        <v>1475</v>
      </c>
    </row>
    <row r="209" spans="1:25">
      <c r="A209" s="121" t="str">
        <f t="shared" si="4"/>
        <v>AVOLOSH</v>
      </c>
      <c r="B209" s="49" t="s">
        <v>1476</v>
      </c>
      <c r="C209" s="50" t="s">
        <v>1477</v>
      </c>
      <c r="D209" s="50" t="s">
        <v>1478</v>
      </c>
      <c r="E209" s="37" t="s">
        <v>43</v>
      </c>
      <c r="F209" s="49" t="s">
        <v>28</v>
      </c>
      <c r="G209" s="50" t="s">
        <v>29</v>
      </c>
      <c r="H209" s="50" t="s">
        <v>30</v>
      </c>
      <c r="I209" s="50" t="s">
        <v>31</v>
      </c>
      <c r="J209" s="49" t="s">
        <v>53</v>
      </c>
      <c r="K209" s="49" t="s">
        <v>273</v>
      </c>
      <c r="L209" s="49" t="s">
        <v>274</v>
      </c>
      <c r="M209" s="50" t="s">
        <v>275</v>
      </c>
      <c r="N209" s="50" t="s">
        <v>276</v>
      </c>
      <c r="O209" s="51">
        <v>39881</v>
      </c>
      <c r="P209" s="51">
        <v>39881</v>
      </c>
      <c r="Q209" s="51">
        <v>39881</v>
      </c>
      <c r="R209" s="50">
        <v>6048</v>
      </c>
      <c r="S209" s="50">
        <v>16</v>
      </c>
      <c r="T209" s="50" t="s">
        <v>148</v>
      </c>
      <c r="U209" s="50" t="s">
        <v>1479</v>
      </c>
      <c r="V209" s="50"/>
      <c r="W209" s="50" t="s">
        <v>1480</v>
      </c>
      <c r="X209" s="50" t="s">
        <v>276</v>
      </c>
      <c r="Y209" s="49" t="s">
        <v>1481</v>
      </c>
    </row>
    <row r="210" spans="1:25">
      <c r="A210" s="121" t="str">
        <f t="shared" si="4"/>
        <v>AWAHMAN</v>
      </c>
      <c r="B210" s="49" t="s">
        <v>1482</v>
      </c>
      <c r="C210" s="50" t="s">
        <v>1483</v>
      </c>
      <c r="D210" s="50" t="s">
        <v>1484</v>
      </c>
      <c r="E210" s="37" t="s">
        <v>43</v>
      </c>
      <c r="F210" s="49" t="s">
        <v>28</v>
      </c>
      <c r="G210" s="50" t="s">
        <v>29</v>
      </c>
      <c r="H210" s="50" t="s">
        <v>30</v>
      </c>
      <c r="I210" s="50" t="s">
        <v>31</v>
      </c>
      <c r="J210" s="49" t="s">
        <v>53</v>
      </c>
      <c r="K210" s="49" t="s">
        <v>54</v>
      </c>
      <c r="L210" s="49" t="s">
        <v>135</v>
      </c>
      <c r="M210" s="50" t="s">
        <v>136</v>
      </c>
      <c r="N210" s="50" t="s">
        <v>57</v>
      </c>
      <c r="O210" s="51">
        <v>38530</v>
      </c>
      <c r="P210" s="51">
        <v>38530</v>
      </c>
      <c r="Q210" s="51">
        <v>38530</v>
      </c>
      <c r="R210" s="50">
        <v>7399</v>
      </c>
      <c r="S210" s="50">
        <v>20</v>
      </c>
      <c r="T210" s="50" t="s">
        <v>148</v>
      </c>
      <c r="U210" s="50" t="s">
        <v>1485</v>
      </c>
      <c r="V210" s="50"/>
      <c r="W210" s="50" t="s">
        <v>1486</v>
      </c>
      <c r="X210" s="50" t="s">
        <v>57</v>
      </c>
      <c r="Y210" s="49" t="s">
        <v>1487</v>
      </c>
    </row>
    <row r="211" spans="1:25">
      <c r="A211" s="121" t="str">
        <f t="shared" si="4"/>
        <v>AWATTER</v>
      </c>
      <c r="B211" s="49" t="s">
        <v>1488</v>
      </c>
      <c r="C211" s="50" t="s">
        <v>1489</v>
      </c>
      <c r="D211" s="50" t="s">
        <v>1490</v>
      </c>
      <c r="E211" s="37" t="s">
        <v>43</v>
      </c>
      <c r="F211" s="49" t="s">
        <v>114</v>
      </c>
      <c r="G211" s="50" t="s">
        <v>115</v>
      </c>
      <c r="H211" s="50" t="s">
        <v>105</v>
      </c>
      <c r="I211" s="50" t="s">
        <v>31</v>
      </c>
      <c r="J211" s="49" t="s">
        <v>53</v>
      </c>
      <c r="K211" s="49" t="s">
        <v>54</v>
      </c>
      <c r="L211" s="49" t="s">
        <v>55</v>
      </c>
      <c r="M211" s="50" t="s">
        <v>56</v>
      </c>
      <c r="N211" s="50" t="s">
        <v>57</v>
      </c>
      <c r="O211" s="51">
        <v>37298</v>
      </c>
      <c r="P211" s="51">
        <v>37298</v>
      </c>
      <c r="Q211" s="51">
        <v>37298</v>
      </c>
      <c r="R211" s="50">
        <v>8631</v>
      </c>
      <c r="S211" s="50">
        <v>23</v>
      </c>
      <c r="T211" s="50" t="s">
        <v>148</v>
      </c>
      <c r="U211" s="50" t="s">
        <v>1491</v>
      </c>
      <c r="V211" s="50"/>
      <c r="W211" s="50" t="s">
        <v>1492</v>
      </c>
      <c r="X211" s="50" t="s">
        <v>57</v>
      </c>
      <c r="Y211" s="49" t="s">
        <v>1493</v>
      </c>
    </row>
    <row r="212" spans="1:25">
      <c r="A212" s="121" t="str">
        <f t="shared" si="4"/>
        <v>aweaver</v>
      </c>
      <c r="B212" s="49" t="s">
        <v>1494</v>
      </c>
      <c r="C212" s="50" t="s">
        <v>1495</v>
      </c>
      <c r="D212" s="50" t="s">
        <v>1496</v>
      </c>
      <c r="E212" s="37" t="s">
        <v>43</v>
      </c>
      <c r="F212" s="49" t="s">
        <v>28</v>
      </c>
      <c r="G212" s="50" t="s">
        <v>29</v>
      </c>
      <c r="H212" s="50" t="s">
        <v>30</v>
      </c>
      <c r="I212" s="50" t="s">
        <v>31</v>
      </c>
      <c r="J212" s="49" t="s">
        <v>53</v>
      </c>
      <c r="K212" s="49" t="s">
        <v>164</v>
      </c>
      <c r="L212" s="49" t="s">
        <v>165</v>
      </c>
      <c r="M212" s="50" t="s">
        <v>166</v>
      </c>
      <c r="N212" s="50" t="s">
        <v>167</v>
      </c>
      <c r="O212" s="51">
        <v>45816</v>
      </c>
      <c r="P212" s="51">
        <v>45816</v>
      </c>
      <c r="Q212" s="51">
        <v>45816</v>
      </c>
      <c r="R212" s="50">
        <v>113</v>
      </c>
      <c r="S212" s="50">
        <v>0</v>
      </c>
      <c r="T212" s="50" t="s">
        <v>58</v>
      </c>
      <c r="U212" s="50" t="s">
        <v>1497</v>
      </c>
      <c r="V212" s="50"/>
      <c r="W212" s="50" t="s">
        <v>1498</v>
      </c>
      <c r="X212" s="50" t="s">
        <v>167</v>
      </c>
      <c r="Y212" s="49" t="s">
        <v>1499</v>
      </c>
    </row>
    <row r="213" spans="1:25">
      <c r="A213" s="121" t="str">
        <f t="shared" si="4"/>
        <v>AWIL358</v>
      </c>
      <c r="B213" s="49" t="s">
        <v>1500</v>
      </c>
      <c r="C213" s="50" t="s">
        <v>1501</v>
      </c>
      <c r="D213" s="50" t="s">
        <v>1502</v>
      </c>
      <c r="E213" s="37" t="s">
        <v>43</v>
      </c>
      <c r="F213" s="49" t="s">
        <v>182</v>
      </c>
      <c r="G213" s="50" t="s">
        <v>183</v>
      </c>
      <c r="H213" s="50" t="s">
        <v>30</v>
      </c>
      <c r="I213" s="50" t="s">
        <v>31</v>
      </c>
      <c r="J213" s="49" t="s">
        <v>53</v>
      </c>
      <c r="K213" s="49" t="s">
        <v>309</v>
      </c>
      <c r="L213" s="49" t="s">
        <v>310</v>
      </c>
      <c r="M213" s="50" t="s">
        <v>311</v>
      </c>
      <c r="N213" s="50" t="s">
        <v>312</v>
      </c>
      <c r="O213" s="51">
        <v>39055</v>
      </c>
      <c r="P213" s="51">
        <v>39055</v>
      </c>
      <c r="Q213" s="51">
        <v>39055</v>
      </c>
      <c r="R213" s="50">
        <v>6874</v>
      </c>
      <c r="S213" s="50">
        <v>18</v>
      </c>
      <c r="T213" s="50" t="s">
        <v>148</v>
      </c>
      <c r="U213" s="50" t="s">
        <v>1503</v>
      </c>
      <c r="V213" s="50"/>
      <c r="W213" s="50" t="s">
        <v>1504</v>
      </c>
      <c r="X213" s="50" t="s">
        <v>312</v>
      </c>
      <c r="Y213" s="49" t="s">
        <v>1505</v>
      </c>
    </row>
    <row r="214" spans="1:25">
      <c r="A214" s="121" t="str">
        <f t="shared" si="4"/>
        <v>awilli0</v>
      </c>
      <c r="B214" s="49" t="s">
        <v>1506</v>
      </c>
      <c r="C214" s="50" t="s">
        <v>1507</v>
      </c>
      <c r="D214" s="50" t="s">
        <v>1508</v>
      </c>
      <c r="E214" s="37" t="s">
        <v>43</v>
      </c>
      <c r="F214" s="49" t="s">
        <v>28</v>
      </c>
      <c r="G214" s="50" t="s">
        <v>29</v>
      </c>
      <c r="H214" s="50" t="s">
        <v>30</v>
      </c>
      <c r="I214" s="50" t="s">
        <v>31</v>
      </c>
      <c r="J214" s="49" t="s">
        <v>32</v>
      </c>
      <c r="K214" s="49" t="s">
        <v>144</v>
      </c>
      <c r="L214" s="49" t="s">
        <v>145</v>
      </c>
      <c r="M214" s="50" t="s">
        <v>146</v>
      </c>
      <c r="N214" s="50" t="s">
        <v>147</v>
      </c>
      <c r="O214" s="51">
        <v>45550</v>
      </c>
      <c r="P214" s="51">
        <v>45550</v>
      </c>
      <c r="Q214" s="51">
        <v>45550</v>
      </c>
      <c r="R214" s="50">
        <v>379</v>
      </c>
      <c r="S214" s="50">
        <v>1</v>
      </c>
      <c r="T214" s="50" t="s">
        <v>82</v>
      </c>
      <c r="U214" s="50" t="s">
        <v>1509</v>
      </c>
      <c r="V214" s="50"/>
      <c r="W214" s="50" t="s">
        <v>1510</v>
      </c>
      <c r="X214" s="50" t="s">
        <v>147</v>
      </c>
      <c r="Y214" s="49" t="s">
        <v>1511</v>
      </c>
    </row>
    <row r="215" spans="1:25">
      <c r="A215" s="121" t="str">
        <f t="shared" si="4"/>
        <v>awilli3</v>
      </c>
      <c r="B215" s="49" t="s">
        <v>1512</v>
      </c>
      <c r="C215" s="50" t="s">
        <v>1513</v>
      </c>
      <c r="D215" s="50" t="s">
        <v>1514</v>
      </c>
      <c r="E215" s="37" t="s">
        <v>43</v>
      </c>
      <c r="F215" s="49" t="s">
        <v>265</v>
      </c>
      <c r="G215" s="50" t="s">
        <v>266</v>
      </c>
      <c r="H215" s="50" t="s">
        <v>105</v>
      </c>
      <c r="I215" s="50" t="s">
        <v>31</v>
      </c>
      <c r="J215" s="49" t="s">
        <v>53</v>
      </c>
      <c r="K215" s="49" t="s">
        <v>164</v>
      </c>
      <c r="L215" s="49" t="s">
        <v>165</v>
      </c>
      <c r="M215" s="50" t="s">
        <v>166</v>
      </c>
      <c r="N215" s="50" t="s">
        <v>167</v>
      </c>
      <c r="O215" s="51">
        <v>44236</v>
      </c>
      <c r="P215" s="51">
        <v>44236</v>
      </c>
      <c r="Q215" s="51">
        <v>44236</v>
      </c>
      <c r="R215" s="50">
        <v>1693</v>
      </c>
      <c r="S215" s="50">
        <v>4</v>
      </c>
      <c r="T215" s="50" t="s">
        <v>106</v>
      </c>
      <c r="U215" s="50" t="s">
        <v>1515</v>
      </c>
      <c r="V215" s="50"/>
      <c r="W215" s="50" t="s">
        <v>1516</v>
      </c>
      <c r="X215" s="50" t="s">
        <v>167</v>
      </c>
      <c r="Y215" s="49" t="s">
        <v>1517</v>
      </c>
    </row>
    <row r="216" spans="1:25">
      <c r="A216" s="121" t="str">
        <f t="shared" si="4"/>
        <v>awillia</v>
      </c>
      <c r="B216" s="49" t="s">
        <v>1518</v>
      </c>
      <c r="C216" s="50" t="s">
        <v>1519</v>
      </c>
      <c r="D216" s="49" t="s">
        <v>1520</v>
      </c>
      <c r="E216" s="37"/>
      <c r="F216" s="50"/>
      <c r="G216" s="50"/>
      <c r="H216" s="50"/>
      <c r="I216" s="50"/>
      <c r="J216" s="50"/>
      <c r="K216" s="50" t="s">
        <v>309</v>
      </c>
      <c r="L216" s="50"/>
      <c r="M216" s="50"/>
      <c r="N216" s="50"/>
      <c r="O216" s="51">
        <v>45956</v>
      </c>
      <c r="P216" s="50">
        <v>45956</v>
      </c>
      <c r="Q216" s="51">
        <v>45956</v>
      </c>
      <c r="R216" s="50"/>
      <c r="S216" s="50"/>
      <c r="T216" s="50"/>
      <c r="U216" s="49" t="s">
        <v>1521</v>
      </c>
      <c r="V216" s="50"/>
      <c r="W216" s="50" t="s">
        <v>1522</v>
      </c>
      <c r="X216" s="50" t="s">
        <v>312</v>
      </c>
      <c r="Y216" s="49" t="s">
        <v>1523</v>
      </c>
    </row>
    <row r="217" spans="1:25">
      <c r="A217" s="121" t="str">
        <f t="shared" si="4"/>
        <v>awunder</v>
      </c>
      <c r="B217" s="49" t="s">
        <v>1524</v>
      </c>
      <c r="C217" s="50" t="s">
        <v>1525</v>
      </c>
      <c r="D217" s="50" t="s">
        <v>1526</v>
      </c>
      <c r="E217" s="37" t="s">
        <v>43</v>
      </c>
      <c r="F217" s="49" t="s">
        <v>28</v>
      </c>
      <c r="G217" s="50" t="s">
        <v>29</v>
      </c>
      <c r="H217" s="50" t="s">
        <v>30</v>
      </c>
      <c r="I217" s="50" t="s">
        <v>31</v>
      </c>
      <c r="J217" s="49" t="s">
        <v>53</v>
      </c>
      <c r="K217" s="49" t="s">
        <v>197</v>
      </c>
      <c r="L217" s="49" t="s">
        <v>198</v>
      </c>
      <c r="M217" s="50" t="s">
        <v>199</v>
      </c>
      <c r="N217" s="50" t="s">
        <v>200</v>
      </c>
      <c r="O217" s="51">
        <v>45613</v>
      </c>
      <c r="P217" s="51">
        <v>45613</v>
      </c>
      <c r="Q217" s="51">
        <v>45613</v>
      </c>
      <c r="R217" s="50">
        <v>316</v>
      </c>
      <c r="S217" s="50">
        <v>0</v>
      </c>
      <c r="T217" s="50" t="s">
        <v>37</v>
      </c>
      <c r="U217" s="50" t="s">
        <v>1527</v>
      </c>
      <c r="V217" s="50"/>
      <c r="W217" s="50" t="s">
        <v>1528</v>
      </c>
      <c r="X217" s="50" t="s">
        <v>200</v>
      </c>
      <c r="Y217" s="49" t="s">
        <v>1529</v>
      </c>
    </row>
    <row r="218" spans="1:25">
      <c r="A218" s="121" t="str">
        <f t="shared" si="4"/>
        <v>ayates</v>
      </c>
      <c r="B218" s="49" t="s">
        <v>1530</v>
      </c>
      <c r="C218" s="50" t="s">
        <v>1531</v>
      </c>
      <c r="D218" s="50" t="s">
        <v>1532</v>
      </c>
      <c r="E218" s="37" t="s">
        <v>27</v>
      </c>
      <c r="F218" s="49" t="s">
        <v>28</v>
      </c>
      <c r="G218" s="50" t="s">
        <v>29</v>
      </c>
      <c r="H218" s="50" t="s">
        <v>30</v>
      </c>
      <c r="I218" s="50" t="s">
        <v>31</v>
      </c>
      <c r="J218" s="49" t="s">
        <v>32</v>
      </c>
      <c r="K218" s="49" t="s">
        <v>349</v>
      </c>
      <c r="L218" s="49" t="s">
        <v>350</v>
      </c>
      <c r="M218" s="50" t="s">
        <v>351</v>
      </c>
      <c r="N218" s="50" t="s">
        <v>352</v>
      </c>
      <c r="O218" s="51">
        <v>45732</v>
      </c>
      <c r="P218" s="51">
        <v>45732</v>
      </c>
      <c r="Q218" s="51">
        <v>45732</v>
      </c>
      <c r="R218" s="50">
        <v>197</v>
      </c>
      <c r="S218" s="50">
        <v>0</v>
      </c>
      <c r="T218" s="50" t="s">
        <v>37</v>
      </c>
      <c r="U218" s="50" t="s">
        <v>1533</v>
      </c>
      <c r="V218" s="50" t="s">
        <v>1534</v>
      </c>
      <c r="W218" s="50" t="s">
        <v>1535</v>
      </c>
      <c r="X218" s="50" t="s">
        <v>352</v>
      </c>
      <c r="Y218" s="49" t="s">
        <v>1536</v>
      </c>
    </row>
    <row r="219" spans="1:25">
      <c r="A219" s="121" t="str">
        <f t="shared" si="4"/>
        <v>ayoung</v>
      </c>
      <c r="B219" s="49" t="s">
        <v>1537</v>
      </c>
      <c r="C219" s="50" t="s">
        <v>1538</v>
      </c>
      <c r="D219" s="49" t="s">
        <v>1539</v>
      </c>
      <c r="E219" s="37" t="s">
        <v>43</v>
      </c>
      <c r="F219" s="50"/>
      <c r="G219" s="50"/>
      <c r="H219" s="50"/>
      <c r="I219" s="50"/>
      <c r="J219" s="50"/>
      <c r="K219" s="50"/>
      <c r="L219" s="50"/>
      <c r="M219" s="50"/>
      <c r="N219" s="50"/>
      <c r="O219" s="51">
        <v>45935</v>
      </c>
      <c r="P219" s="50"/>
      <c r="Q219" s="51">
        <v>45935</v>
      </c>
      <c r="R219" s="50"/>
      <c r="S219" s="50"/>
      <c r="T219" s="50"/>
      <c r="U219" s="49" t="s">
        <v>1540</v>
      </c>
      <c r="V219" s="50"/>
      <c r="W219" s="50" t="s">
        <v>1541</v>
      </c>
      <c r="X219" s="50" t="s">
        <v>1308</v>
      </c>
      <c r="Y219" s="49" t="s">
        <v>1542</v>
      </c>
    </row>
    <row r="220" spans="1:25">
      <c r="A220" s="121" t="str">
        <f t="shared" si="4"/>
        <v>AZEGER</v>
      </c>
      <c r="B220" s="49" t="s">
        <v>1543</v>
      </c>
      <c r="C220" s="50" t="s">
        <v>1544</v>
      </c>
      <c r="D220" s="50" t="s">
        <v>1545</v>
      </c>
      <c r="E220" s="37" t="s">
        <v>43</v>
      </c>
      <c r="F220" s="49" t="s">
        <v>28</v>
      </c>
      <c r="G220" s="50" t="s">
        <v>29</v>
      </c>
      <c r="H220" s="50" t="s">
        <v>30</v>
      </c>
      <c r="I220" s="50" t="s">
        <v>31</v>
      </c>
      <c r="J220" s="49" t="s">
        <v>53</v>
      </c>
      <c r="K220" s="49" t="s">
        <v>197</v>
      </c>
      <c r="L220" s="49" t="s">
        <v>198</v>
      </c>
      <c r="M220" s="50" t="s">
        <v>199</v>
      </c>
      <c r="N220" s="50" t="s">
        <v>200</v>
      </c>
      <c r="O220" s="51">
        <v>36097</v>
      </c>
      <c r="P220" s="51">
        <v>36097</v>
      </c>
      <c r="Q220" s="51">
        <v>36097</v>
      </c>
      <c r="R220" s="50">
        <v>9832</v>
      </c>
      <c r="S220" s="50">
        <v>26</v>
      </c>
      <c r="T220" s="50" t="s">
        <v>148</v>
      </c>
      <c r="U220" s="50" t="s">
        <v>1546</v>
      </c>
      <c r="V220" s="50"/>
      <c r="W220" s="50" t="s">
        <v>1547</v>
      </c>
      <c r="X220" s="50" t="s">
        <v>1548</v>
      </c>
      <c r="Y220" s="49" t="s">
        <v>1549</v>
      </c>
    </row>
    <row r="221" spans="1:25">
      <c r="A221" s="121" t="str">
        <f t="shared" si="4"/>
        <v>azeid</v>
      </c>
      <c r="B221" s="49" t="s">
        <v>1550</v>
      </c>
      <c r="C221" s="50" t="s">
        <v>1551</v>
      </c>
      <c r="D221" s="50" t="s">
        <v>1552</v>
      </c>
      <c r="E221" s="37" t="s">
        <v>43</v>
      </c>
      <c r="F221" s="49" t="s">
        <v>265</v>
      </c>
      <c r="G221" s="50" t="s">
        <v>266</v>
      </c>
      <c r="H221" s="50" t="s">
        <v>105</v>
      </c>
      <c r="I221" s="50" t="s">
        <v>31</v>
      </c>
      <c r="J221" s="49" t="s">
        <v>32</v>
      </c>
      <c r="K221" s="49" t="s">
        <v>92</v>
      </c>
      <c r="L221" s="49" t="s">
        <v>116</v>
      </c>
      <c r="M221" s="50" t="s">
        <v>117</v>
      </c>
      <c r="N221" s="50" t="s">
        <v>118</v>
      </c>
      <c r="O221" s="51">
        <v>42534</v>
      </c>
      <c r="P221" s="51">
        <v>42534</v>
      </c>
      <c r="Q221" s="51">
        <v>42534</v>
      </c>
      <c r="R221" s="50">
        <v>3395</v>
      </c>
      <c r="S221" s="50">
        <v>9</v>
      </c>
      <c r="T221" s="50" t="s">
        <v>127</v>
      </c>
      <c r="U221" s="50" t="s">
        <v>1553</v>
      </c>
      <c r="V221" s="50"/>
      <c r="W221" s="50" t="s">
        <v>1209</v>
      </c>
      <c r="X221" s="50" t="s">
        <v>118</v>
      </c>
      <c r="Y221" s="49" t="s">
        <v>1554</v>
      </c>
    </row>
    <row r="222" spans="1:25">
      <c r="A222" s="121" t="str">
        <f t="shared" si="4"/>
        <v>AZERMEN</v>
      </c>
      <c r="B222" s="49" t="s">
        <v>1555</v>
      </c>
      <c r="C222" s="50" t="s">
        <v>1556</v>
      </c>
      <c r="D222" s="50" t="s">
        <v>1557</v>
      </c>
      <c r="E222" s="37" t="s">
        <v>774</v>
      </c>
      <c r="F222" s="49" t="s">
        <v>44</v>
      </c>
      <c r="G222" s="50" t="s">
        <v>45</v>
      </c>
      <c r="H222" s="50" t="s">
        <v>30</v>
      </c>
      <c r="I222" s="50" t="s">
        <v>31</v>
      </c>
      <c r="J222" s="49" t="s">
        <v>32</v>
      </c>
      <c r="K222" s="49" t="s">
        <v>218</v>
      </c>
      <c r="L222" s="49" t="s">
        <v>502</v>
      </c>
      <c r="M222" s="50" t="s">
        <v>220</v>
      </c>
      <c r="N222" s="50" t="s">
        <v>36</v>
      </c>
      <c r="O222" s="51">
        <v>34407</v>
      </c>
      <c r="P222" s="51">
        <v>34407</v>
      </c>
      <c r="Q222" s="51">
        <v>34407</v>
      </c>
      <c r="R222" s="50">
        <v>11522</v>
      </c>
      <c r="S222" s="50">
        <v>31</v>
      </c>
      <c r="T222" s="50" t="s">
        <v>148</v>
      </c>
      <c r="U222" s="50" t="s">
        <v>1558</v>
      </c>
      <c r="V222" s="50"/>
      <c r="W222" s="50" t="s">
        <v>1559</v>
      </c>
      <c r="X222" s="50" t="s">
        <v>36</v>
      </c>
      <c r="Y222" s="49" t="s">
        <v>1560</v>
      </c>
    </row>
    <row r="223" spans="1:25">
      <c r="A223" s="121" t="str">
        <f t="shared" si="4"/>
        <v>balle13</v>
      </c>
      <c r="B223" s="49" t="s">
        <v>1561</v>
      </c>
      <c r="C223" s="50" t="s">
        <v>1562</v>
      </c>
      <c r="D223" s="50" t="s">
        <v>1563</v>
      </c>
      <c r="E223" s="37" t="s">
        <v>27</v>
      </c>
      <c r="F223" s="49" t="s">
        <v>90</v>
      </c>
      <c r="G223" s="50" t="s">
        <v>91</v>
      </c>
      <c r="H223" s="50" t="s">
        <v>30</v>
      </c>
      <c r="I223" s="50" t="s">
        <v>31</v>
      </c>
      <c r="J223" s="49" t="s">
        <v>32</v>
      </c>
      <c r="K223" s="49" t="s">
        <v>1226</v>
      </c>
      <c r="L223" s="49" t="s">
        <v>1564</v>
      </c>
      <c r="M223" s="50" t="s">
        <v>1565</v>
      </c>
      <c r="N223" s="50" t="s">
        <v>1566</v>
      </c>
      <c r="O223" s="51">
        <v>42198</v>
      </c>
      <c r="P223" s="51">
        <v>42198</v>
      </c>
      <c r="Q223" s="51">
        <v>42198</v>
      </c>
      <c r="R223" s="50">
        <v>3731</v>
      </c>
      <c r="S223" s="50">
        <v>10</v>
      </c>
      <c r="T223" s="50" t="s">
        <v>127</v>
      </c>
      <c r="U223" s="50" t="s">
        <v>1567</v>
      </c>
      <c r="V223" s="50"/>
      <c r="W223" s="50" t="s">
        <v>1568</v>
      </c>
      <c r="X223" s="50" t="s">
        <v>1566</v>
      </c>
      <c r="Y223" s="49" t="s">
        <v>1569</v>
      </c>
    </row>
    <row r="224" spans="1:25">
      <c r="A224" s="121" t="str">
        <f t="shared" si="4"/>
        <v>ballen</v>
      </c>
      <c r="B224" s="49" t="s">
        <v>1570</v>
      </c>
      <c r="C224" s="50" t="s">
        <v>1571</v>
      </c>
      <c r="D224" s="50" t="s">
        <v>1572</v>
      </c>
      <c r="E224" s="37" t="s">
        <v>27</v>
      </c>
      <c r="F224" s="49" t="s">
        <v>90</v>
      </c>
      <c r="G224" s="50" t="s">
        <v>91</v>
      </c>
      <c r="H224" s="50" t="s">
        <v>30</v>
      </c>
      <c r="I224" s="50" t="s">
        <v>31</v>
      </c>
      <c r="J224" s="49" t="s">
        <v>53</v>
      </c>
      <c r="K224" s="49" t="s">
        <v>273</v>
      </c>
      <c r="L224" s="49" t="s">
        <v>1340</v>
      </c>
      <c r="M224" s="50" t="s">
        <v>1341</v>
      </c>
      <c r="N224" s="50" t="s">
        <v>1308</v>
      </c>
      <c r="O224" s="51">
        <v>45375</v>
      </c>
      <c r="P224" s="51">
        <v>45375</v>
      </c>
      <c r="Q224" s="51">
        <v>45375</v>
      </c>
      <c r="R224" s="50">
        <v>554</v>
      </c>
      <c r="S224" s="50">
        <v>1</v>
      </c>
      <c r="T224" s="50" t="s">
        <v>82</v>
      </c>
      <c r="U224" s="50" t="s">
        <v>1573</v>
      </c>
      <c r="V224" s="50"/>
      <c r="W224" s="50" t="s">
        <v>1574</v>
      </c>
      <c r="X224" s="50" t="s">
        <v>453</v>
      </c>
      <c r="Y224" s="49" t="s">
        <v>1575</v>
      </c>
    </row>
    <row r="225" spans="1:25">
      <c r="A225" s="121" t="str">
        <f t="shared" si="4"/>
        <v>ballen0</v>
      </c>
      <c r="B225" s="49" t="s">
        <v>1576</v>
      </c>
      <c r="C225" s="50" t="s">
        <v>1577</v>
      </c>
      <c r="D225" s="50" t="s">
        <v>1578</v>
      </c>
      <c r="E225" s="37" t="s">
        <v>43</v>
      </c>
      <c r="F225" s="49" t="s">
        <v>90</v>
      </c>
      <c r="G225" s="50" t="s">
        <v>91</v>
      </c>
      <c r="H225" s="50" t="s">
        <v>30</v>
      </c>
      <c r="I225" s="50" t="s">
        <v>31</v>
      </c>
      <c r="J225" s="49" t="s">
        <v>32</v>
      </c>
      <c r="K225" s="49" t="s">
        <v>349</v>
      </c>
      <c r="L225" s="49" t="s">
        <v>838</v>
      </c>
      <c r="M225" s="50" t="s">
        <v>351</v>
      </c>
      <c r="N225" s="50" t="s">
        <v>352</v>
      </c>
      <c r="O225" s="51">
        <v>45844</v>
      </c>
      <c r="P225" s="51">
        <v>45844</v>
      </c>
      <c r="Q225" s="51">
        <v>45844</v>
      </c>
      <c r="R225" s="50">
        <v>85</v>
      </c>
      <c r="S225" s="50">
        <v>0</v>
      </c>
      <c r="T225" s="50" t="s">
        <v>96</v>
      </c>
      <c r="U225" s="50" t="s">
        <v>1579</v>
      </c>
      <c r="V225" s="50"/>
      <c r="W225" s="50" t="s">
        <v>1580</v>
      </c>
      <c r="X225" s="50" t="s">
        <v>352</v>
      </c>
      <c r="Y225" s="49" t="s">
        <v>1581</v>
      </c>
    </row>
    <row r="226" spans="1:25">
      <c r="A226" s="121" t="str">
        <f t="shared" si="4"/>
        <v>BALLEYN</v>
      </c>
      <c r="B226" s="49" t="s">
        <v>1582</v>
      </c>
      <c r="C226" s="50" t="s">
        <v>1583</v>
      </c>
      <c r="D226" s="50" t="s">
        <v>1584</v>
      </c>
      <c r="E226" s="37" t="s">
        <v>43</v>
      </c>
      <c r="F226" s="49" t="s">
        <v>44</v>
      </c>
      <c r="G226" s="50" t="s">
        <v>45</v>
      </c>
      <c r="H226" s="50" t="s">
        <v>30</v>
      </c>
      <c r="I226" s="50" t="s">
        <v>31</v>
      </c>
      <c r="J226" s="49" t="s">
        <v>53</v>
      </c>
      <c r="K226" s="49" t="s">
        <v>197</v>
      </c>
      <c r="L226" s="49" t="s">
        <v>198</v>
      </c>
      <c r="M226" s="50" t="s">
        <v>199</v>
      </c>
      <c r="N226" s="50" t="s">
        <v>200</v>
      </c>
      <c r="O226" s="51">
        <v>38167</v>
      </c>
      <c r="P226" s="51">
        <v>38167</v>
      </c>
      <c r="Q226" s="51">
        <v>38167</v>
      </c>
      <c r="R226" s="50">
        <v>7762</v>
      </c>
      <c r="S226" s="50">
        <v>21</v>
      </c>
      <c r="T226" s="50" t="s">
        <v>148</v>
      </c>
      <c r="U226" s="50" t="s">
        <v>1585</v>
      </c>
      <c r="V226" s="50"/>
      <c r="W226" s="50" t="s">
        <v>1586</v>
      </c>
      <c r="X226" s="50" t="s">
        <v>200</v>
      </c>
      <c r="Y226" s="49" t="s">
        <v>1587</v>
      </c>
    </row>
    <row r="227" spans="1:25">
      <c r="A227" s="121" t="str">
        <f t="shared" si="4"/>
        <v>bbaqir</v>
      </c>
      <c r="B227" s="49" t="s">
        <v>1588</v>
      </c>
      <c r="C227" s="50" t="s">
        <v>1589</v>
      </c>
      <c r="D227" s="50" t="s">
        <v>1590</v>
      </c>
      <c r="E227" s="37" t="s">
        <v>43</v>
      </c>
      <c r="F227" s="49" t="s">
        <v>28</v>
      </c>
      <c r="G227" s="50" t="s">
        <v>29</v>
      </c>
      <c r="H227" s="50" t="s">
        <v>30</v>
      </c>
      <c r="I227" s="50" t="s">
        <v>31</v>
      </c>
      <c r="J227" s="49" t="s">
        <v>53</v>
      </c>
      <c r="K227" s="49" t="s">
        <v>197</v>
      </c>
      <c r="L227" s="49" t="s">
        <v>198</v>
      </c>
      <c r="M227" s="50" t="s">
        <v>199</v>
      </c>
      <c r="N227" s="50" t="s">
        <v>200</v>
      </c>
      <c r="O227" s="51">
        <v>45711</v>
      </c>
      <c r="P227" s="51">
        <v>45711</v>
      </c>
      <c r="Q227" s="51">
        <v>45711</v>
      </c>
      <c r="R227" s="50">
        <v>218</v>
      </c>
      <c r="S227" s="50">
        <v>0</v>
      </c>
      <c r="T227" s="50" t="s">
        <v>37</v>
      </c>
      <c r="U227" s="50" t="s">
        <v>1591</v>
      </c>
      <c r="V227" s="50"/>
      <c r="W227" s="50" t="s">
        <v>1592</v>
      </c>
      <c r="X227" s="50" t="s">
        <v>200</v>
      </c>
      <c r="Y227" s="49" t="s">
        <v>1593</v>
      </c>
    </row>
    <row r="228" spans="1:25">
      <c r="A228" s="121" t="str">
        <f t="shared" si="4"/>
        <v>bbauer</v>
      </c>
      <c r="B228" s="49" t="s">
        <v>1594</v>
      </c>
      <c r="C228" s="50" t="s">
        <v>1595</v>
      </c>
      <c r="D228" s="50" t="s">
        <v>1596</v>
      </c>
      <c r="E228" s="37" t="s">
        <v>27</v>
      </c>
      <c r="F228" s="49" t="s">
        <v>44</v>
      </c>
      <c r="G228" s="50" t="s">
        <v>45</v>
      </c>
      <c r="H228" s="50" t="s">
        <v>30</v>
      </c>
      <c r="I228" s="50" t="s">
        <v>31</v>
      </c>
      <c r="J228" s="49" t="s">
        <v>32</v>
      </c>
      <c r="K228" s="49" t="s">
        <v>515</v>
      </c>
      <c r="L228" s="49" t="s">
        <v>516</v>
      </c>
      <c r="M228" s="50" t="s">
        <v>517</v>
      </c>
      <c r="N228" s="50" t="s">
        <v>192</v>
      </c>
      <c r="O228" s="51">
        <v>45830</v>
      </c>
      <c r="P228" s="51">
        <v>45830</v>
      </c>
      <c r="Q228" s="51">
        <v>45830</v>
      </c>
      <c r="R228" s="50">
        <v>99</v>
      </c>
      <c r="S228" s="50">
        <v>0</v>
      </c>
      <c r="T228" s="50" t="s">
        <v>58</v>
      </c>
      <c r="U228" s="50" t="s">
        <v>1597</v>
      </c>
      <c r="V228" s="50"/>
      <c r="W228" s="50" t="s">
        <v>1598</v>
      </c>
      <c r="X228" s="50" t="s">
        <v>192</v>
      </c>
      <c r="Y228" s="49" t="s">
        <v>1599</v>
      </c>
    </row>
    <row r="229" spans="1:25">
      <c r="A229" s="121" t="str">
        <f t="shared" si="4"/>
        <v>BBELL14</v>
      </c>
      <c r="B229" s="49" t="s">
        <v>1600</v>
      </c>
      <c r="C229" s="50" t="s">
        <v>1601</v>
      </c>
      <c r="D229" s="50" t="s">
        <v>1602</v>
      </c>
      <c r="E229" s="37" t="s">
        <v>43</v>
      </c>
      <c r="F229" s="49" t="s">
        <v>114</v>
      </c>
      <c r="G229" s="50" t="s">
        <v>115</v>
      </c>
      <c r="H229" s="50" t="s">
        <v>105</v>
      </c>
      <c r="I229" s="50" t="s">
        <v>31</v>
      </c>
      <c r="J229" s="49" t="s">
        <v>32</v>
      </c>
      <c r="K229" s="49" t="s">
        <v>349</v>
      </c>
      <c r="L229" s="49" t="s">
        <v>350</v>
      </c>
      <c r="M229" s="50" t="s">
        <v>351</v>
      </c>
      <c r="N229" s="50" t="s">
        <v>352</v>
      </c>
      <c r="O229" s="51">
        <v>36601</v>
      </c>
      <c r="P229" s="51">
        <v>36601</v>
      </c>
      <c r="Q229" s="51">
        <v>36601</v>
      </c>
      <c r="R229" s="50">
        <v>9328</v>
      </c>
      <c r="S229" s="50">
        <v>25</v>
      </c>
      <c r="T229" s="50" t="s">
        <v>148</v>
      </c>
      <c r="U229" s="50" t="s">
        <v>1603</v>
      </c>
      <c r="V229" s="50"/>
      <c r="W229" s="50" t="s">
        <v>1604</v>
      </c>
      <c r="X229" s="50" t="s">
        <v>352</v>
      </c>
      <c r="Y229" s="49" t="s">
        <v>1605</v>
      </c>
    </row>
    <row r="230" spans="1:25">
      <c r="A230" s="121" t="str">
        <f t="shared" si="4"/>
        <v>BBICKFO</v>
      </c>
      <c r="B230" s="49" t="s">
        <v>1606</v>
      </c>
      <c r="C230" s="50" t="s">
        <v>1607</v>
      </c>
      <c r="D230" s="50" t="s">
        <v>1608</v>
      </c>
      <c r="E230" s="37" t="s">
        <v>43</v>
      </c>
      <c r="F230" s="49" t="s">
        <v>466</v>
      </c>
      <c r="G230" s="50" t="s">
        <v>467</v>
      </c>
      <c r="H230" s="50" t="s">
        <v>30</v>
      </c>
      <c r="I230" s="50" t="s">
        <v>31</v>
      </c>
      <c r="J230" s="49" t="s">
        <v>53</v>
      </c>
      <c r="K230" s="49" t="s">
        <v>273</v>
      </c>
      <c r="L230" s="49" t="s">
        <v>1609</v>
      </c>
      <c r="M230" s="50" t="s">
        <v>1610</v>
      </c>
      <c r="N230" s="50" t="s">
        <v>1611</v>
      </c>
      <c r="O230" s="51">
        <v>27657</v>
      </c>
      <c r="P230" s="51">
        <v>27657</v>
      </c>
      <c r="Q230" s="51">
        <v>27657</v>
      </c>
      <c r="R230" s="50">
        <v>18272</v>
      </c>
      <c r="S230" s="50">
        <v>50</v>
      </c>
      <c r="T230" s="50" t="s">
        <v>148</v>
      </c>
      <c r="U230" s="50" t="s">
        <v>1612</v>
      </c>
      <c r="V230" s="50"/>
      <c r="W230" s="50" t="s">
        <v>1613</v>
      </c>
      <c r="X230" s="50" t="s">
        <v>1611</v>
      </c>
      <c r="Y230" s="49" t="s">
        <v>1614</v>
      </c>
    </row>
    <row r="231" spans="1:25">
      <c r="A231" s="121" t="str">
        <f t="shared" si="4"/>
        <v>bblack8</v>
      </c>
      <c r="B231" s="49" t="s">
        <v>1615</v>
      </c>
      <c r="C231" s="50" t="s">
        <v>1616</v>
      </c>
      <c r="D231" s="50" t="s">
        <v>1617</v>
      </c>
      <c r="E231" s="37" t="s">
        <v>43</v>
      </c>
      <c r="F231" s="49" t="s">
        <v>77</v>
      </c>
      <c r="G231" s="50" t="s">
        <v>78</v>
      </c>
      <c r="H231" s="50" t="s">
        <v>30</v>
      </c>
      <c r="I231" s="50" t="s">
        <v>31</v>
      </c>
      <c r="J231" s="49" t="s">
        <v>53</v>
      </c>
      <c r="K231" s="49" t="s">
        <v>164</v>
      </c>
      <c r="L231" s="49" t="s">
        <v>165</v>
      </c>
      <c r="M231" s="50" t="s">
        <v>166</v>
      </c>
      <c r="N231" s="50" t="s">
        <v>167</v>
      </c>
      <c r="O231" s="51">
        <v>43059</v>
      </c>
      <c r="P231" s="51">
        <v>43059</v>
      </c>
      <c r="Q231" s="51">
        <v>43059</v>
      </c>
      <c r="R231" s="50">
        <v>2870</v>
      </c>
      <c r="S231" s="50">
        <v>7</v>
      </c>
      <c r="T231" s="50" t="s">
        <v>127</v>
      </c>
      <c r="U231" s="50" t="s">
        <v>1618</v>
      </c>
      <c r="V231" s="50"/>
      <c r="W231" s="50" t="s">
        <v>1619</v>
      </c>
      <c r="X231" s="50" t="s">
        <v>170</v>
      </c>
      <c r="Y231" s="49" t="s">
        <v>1620</v>
      </c>
    </row>
    <row r="232" spans="1:25">
      <c r="A232" s="121" t="str">
        <f t="shared" si="4"/>
        <v>bbradl0</v>
      </c>
      <c r="B232" s="49" t="s">
        <v>1621</v>
      </c>
      <c r="C232" s="50" t="s">
        <v>1622</v>
      </c>
      <c r="D232" s="50" t="s">
        <v>1623</v>
      </c>
      <c r="E232" s="37" t="s">
        <v>27</v>
      </c>
      <c r="F232" s="49" t="s">
        <v>1624</v>
      </c>
      <c r="G232" s="50" t="s">
        <v>1625</v>
      </c>
      <c r="H232" s="50" t="s">
        <v>30</v>
      </c>
      <c r="I232" s="50" t="s">
        <v>31</v>
      </c>
      <c r="J232" s="49" t="s">
        <v>53</v>
      </c>
      <c r="K232" s="49" t="s">
        <v>309</v>
      </c>
      <c r="L232" s="49" t="s">
        <v>310</v>
      </c>
      <c r="M232" s="50" t="s">
        <v>311</v>
      </c>
      <c r="N232" s="50" t="s">
        <v>312</v>
      </c>
      <c r="O232" s="51">
        <v>41737</v>
      </c>
      <c r="P232" s="51">
        <v>41737</v>
      </c>
      <c r="Q232" s="51">
        <v>41737</v>
      </c>
      <c r="R232" s="50">
        <v>4192</v>
      </c>
      <c r="S232" s="50">
        <v>11</v>
      </c>
      <c r="T232" s="50" t="s">
        <v>127</v>
      </c>
      <c r="U232" s="50" t="s">
        <v>1626</v>
      </c>
      <c r="V232" s="50"/>
      <c r="W232" s="50" t="s">
        <v>1627</v>
      </c>
      <c r="X232" s="50" t="s">
        <v>312</v>
      </c>
      <c r="Y232" s="49" t="s">
        <v>1628</v>
      </c>
    </row>
    <row r="233" spans="1:25">
      <c r="A233" s="121" t="str">
        <f t="shared" si="4"/>
        <v>bbradle</v>
      </c>
      <c r="B233" s="49" t="s">
        <v>1629</v>
      </c>
      <c r="C233" s="50" t="s">
        <v>1630</v>
      </c>
      <c r="D233" s="50" t="s">
        <v>1631</v>
      </c>
      <c r="E233" s="37" t="s">
        <v>43</v>
      </c>
      <c r="F233" s="49" t="s">
        <v>90</v>
      </c>
      <c r="G233" s="50" t="s">
        <v>91</v>
      </c>
      <c r="H233" s="50" t="s">
        <v>30</v>
      </c>
      <c r="I233" s="50" t="s">
        <v>31</v>
      </c>
      <c r="J233" s="49" t="s">
        <v>32</v>
      </c>
      <c r="K233" s="49" t="s">
        <v>515</v>
      </c>
      <c r="L233" s="49" t="s">
        <v>516</v>
      </c>
      <c r="M233" s="50" t="s">
        <v>517</v>
      </c>
      <c r="N233" s="50" t="s">
        <v>192</v>
      </c>
      <c r="O233" s="51">
        <v>40491</v>
      </c>
      <c r="P233" s="51">
        <v>44987</v>
      </c>
      <c r="Q233" s="51">
        <v>44987</v>
      </c>
      <c r="R233" s="50">
        <v>942</v>
      </c>
      <c r="S233" s="50">
        <v>2</v>
      </c>
      <c r="T233" s="50" t="s">
        <v>82</v>
      </c>
      <c r="U233" s="50" t="s">
        <v>1632</v>
      </c>
      <c r="V233" s="50"/>
      <c r="W233" s="50" t="s">
        <v>1633</v>
      </c>
      <c r="X233" s="50" t="s">
        <v>118</v>
      </c>
      <c r="Y233" s="49" t="s">
        <v>1634</v>
      </c>
    </row>
    <row r="234" spans="1:25">
      <c r="A234" s="121" t="str">
        <f t="shared" si="4"/>
        <v>BBREWST</v>
      </c>
      <c r="B234" s="49" t="s">
        <v>1635</v>
      </c>
      <c r="C234" s="50" t="s">
        <v>1636</v>
      </c>
      <c r="D234" s="50" t="s">
        <v>1637</v>
      </c>
      <c r="E234" s="37" t="s">
        <v>43</v>
      </c>
      <c r="F234" s="49" t="s">
        <v>28</v>
      </c>
      <c r="G234" s="50" t="s">
        <v>29</v>
      </c>
      <c r="H234" s="50" t="s">
        <v>30</v>
      </c>
      <c r="I234" s="50" t="s">
        <v>31</v>
      </c>
      <c r="J234" s="49" t="s">
        <v>32</v>
      </c>
      <c r="K234" s="49" t="s">
        <v>349</v>
      </c>
      <c r="L234" s="49" t="s">
        <v>838</v>
      </c>
      <c r="M234" s="50" t="s">
        <v>351</v>
      </c>
      <c r="N234" s="50" t="s">
        <v>352</v>
      </c>
      <c r="O234" s="51">
        <v>31126</v>
      </c>
      <c r="P234" s="51">
        <v>31126</v>
      </c>
      <c r="Q234" s="51">
        <v>31126</v>
      </c>
      <c r="R234" s="50">
        <v>14803</v>
      </c>
      <c r="S234" s="50">
        <v>40</v>
      </c>
      <c r="T234" s="50" t="s">
        <v>148</v>
      </c>
      <c r="U234" s="50" t="s">
        <v>1638</v>
      </c>
      <c r="V234" s="50"/>
      <c r="W234" s="50" t="s">
        <v>1639</v>
      </c>
      <c r="X234" s="50" t="s">
        <v>355</v>
      </c>
      <c r="Y234" s="49" t="s">
        <v>1640</v>
      </c>
    </row>
    <row r="235" spans="1:25">
      <c r="A235" s="121" t="str">
        <f t="shared" si="4"/>
        <v>BBROO40</v>
      </c>
      <c r="B235" s="49" t="s">
        <v>1641</v>
      </c>
      <c r="C235" s="50" t="s">
        <v>1642</v>
      </c>
      <c r="D235" s="50" t="s">
        <v>1643</v>
      </c>
      <c r="E235" s="37" t="s">
        <v>43</v>
      </c>
      <c r="F235" s="49" t="s">
        <v>1468</v>
      </c>
      <c r="G235" s="50" t="s">
        <v>1469</v>
      </c>
      <c r="H235" s="50" t="s">
        <v>30</v>
      </c>
      <c r="I235" s="50" t="s">
        <v>31</v>
      </c>
      <c r="J235" s="49" t="s">
        <v>53</v>
      </c>
      <c r="K235" s="49" t="s">
        <v>1470</v>
      </c>
      <c r="L235" s="49" t="s">
        <v>1471</v>
      </c>
      <c r="M235" s="50" t="s">
        <v>1472</v>
      </c>
      <c r="N235" s="50" t="s">
        <v>453</v>
      </c>
      <c r="O235" s="51">
        <v>39006</v>
      </c>
      <c r="P235" s="51">
        <v>39006</v>
      </c>
      <c r="Q235" s="51">
        <v>39006</v>
      </c>
      <c r="R235" s="50">
        <v>6923</v>
      </c>
      <c r="S235" s="50">
        <v>18</v>
      </c>
      <c r="T235" s="50" t="s">
        <v>148</v>
      </c>
      <c r="U235" s="50" t="s">
        <v>1644</v>
      </c>
      <c r="V235" s="50"/>
      <c r="W235" s="50" t="s">
        <v>1645</v>
      </c>
      <c r="X235" s="50" t="s">
        <v>453</v>
      </c>
      <c r="Y235" s="49" t="s">
        <v>1646</v>
      </c>
    </row>
    <row r="236" spans="1:25">
      <c r="A236" s="121" t="str">
        <f t="shared" si="4"/>
        <v>bbrownl</v>
      </c>
      <c r="B236" s="49" t="s">
        <v>1647</v>
      </c>
      <c r="C236" s="50" t="s">
        <v>1648</v>
      </c>
      <c r="D236" s="50" t="s">
        <v>1649</v>
      </c>
      <c r="E236" s="37" t="s">
        <v>43</v>
      </c>
      <c r="F236" s="49" t="s">
        <v>182</v>
      </c>
      <c r="G236" s="50" t="s">
        <v>183</v>
      </c>
      <c r="H236" s="50" t="s">
        <v>30</v>
      </c>
      <c r="I236" s="50" t="s">
        <v>31</v>
      </c>
      <c r="J236" s="49" t="s">
        <v>32</v>
      </c>
      <c r="K236" s="49" t="s">
        <v>349</v>
      </c>
      <c r="L236" s="49" t="s">
        <v>838</v>
      </c>
      <c r="M236" s="50" t="s">
        <v>351</v>
      </c>
      <c r="N236" s="50" t="s">
        <v>352</v>
      </c>
      <c r="O236" s="51">
        <v>43957</v>
      </c>
      <c r="P236" s="51">
        <v>43957</v>
      </c>
      <c r="Q236" s="51">
        <v>43957</v>
      </c>
      <c r="R236" s="50">
        <v>1972</v>
      </c>
      <c r="S236" s="50">
        <v>5</v>
      </c>
      <c r="T236" s="50" t="s">
        <v>106</v>
      </c>
      <c r="U236" s="50" t="s">
        <v>1650</v>
      </c>
      <c r="V236" s="50"/>
      <c r="W236" s="50" t="s">
        <v>1651</v>
      </c>
      <c r="X236" s="50" t="s">
        <v>355</v>
      </c>
      <c r="Y236" s="49" t="s">
        <v>1652</v>
      </c>
    </row>
    <row r="237" spans="1:25">
      <c r="A237" s="121" t="str">
        <f t="shared" si="4"/>
        <v>bburch</v>
      </c>
      <c r="B237" s="49" t="s">
        <v>1653</v>
      </c>
      <c r="C237" s="50" t="s">
        <v>1654</v>
      </c>
      <c r="D237" s="50" t="s">
        <v>1655</v>
      </c>
      <c r="E237" s="37" t="s">
        <v>27</v>
      </c>
      <c r="F237" s="49" t="s">
        <v>1624</v>
      </c>
      <c r="G237" s="50" t="s">
        <v>1625</v>
      </c>
      <c r="H237" s="50" t="s">
        <v>30</v>
      </c>
      <c r="I237" s="50" t="s">
        <v>31</v>
      </c>
      <c r="J237" s="49" t="s">
        <v>53</v>
      </c>
      <c r="K237" s="49" t="s">
        <v>309</v>
      </c>
      <c r="L237" s="49" t="s">
        <v>310</v>
      </c>
      <c r="M237" s="50" t="s">
        <v>311</v>
      </c>
      <c r="N237" s="50" t="s">
        <v>312</v>
      </c>
      <c r="O237" s="51">
        <v>45242</v>
      </c>
      <c r="P237" s="51">
        <v>45242</v>
      </c>
      <c r="Q237" s="51">
        <v>45242</v>
      </c>
      <c r="R237" s="50">
        <v>687</v>
      </c>
      <c r="S237" s="50">
        <v>1</v>
      </c>
      <c r="T237" s="50" t="s">
        <v>82</v>
      </c>
      <c r="U237" s="50" t="s">
        <v>1656</v>
      </c>
      <c r="V237" s="50"/>
      <c r="W237" s="50" t="s">
        <v>1657</v>
      </c>
      <c r="X237" s="50" t="s">
        <v>312</v>
      </c>
      <c r="Y237" s="49" t="s">
        <v>1658</v>
      </c>
    </row>
    <row r="238" spans="1:25">
      <c r="A238" s="121" t="str">
        <f t="shared" si="4"/>
        <v>BBURK11</v>
      </c>
      <c r="B238" s="49" t="s">
        <v>1659</v>
      </c>
      <c r="C238" s="50" t="s">
        <v>1660</v>
      </c>
      <c r="D238" s="50" t="s">
        <v>1661</v>
      </c>
      <c r="E238" s="37" t="s">
        <v>43</v>
      </c>
      <c r="F238" s="49" t="s">
        <v>28</v>
      </c>
      <c r="G238" s="50" t="s">
        <v>29</v>
      </c>
      <c r="H238" s="50" t="s">
        <v>30</v>
      </c>
      <c r="I238" s="50" t="s">
        <v>31</v>
      </c>
      <c r="J238" s="49" t="s">
        <v>32</v>
      </c>
      <c r="K238" s="49" t="s">
        <v>290</v>
      </c>
      <c r="L238" s="49" t="s">
        <v>291</v>
      </c>
      <c r="M238" s="50" t="s">
        <v>292</v>
      </c>
      <c r="N238" s="50" t="s">
        <v>293</v>
      </c>
      <c r="O238" s="51">
        <v>41239</v>
      </c>
      <c r="P238" s="51">
        <v>41239</v>
      </c>
      <c r="Q238" s="51">
        <v>41239</v>
      </c>
      <c r="R238" s="50">
        <v>4690</v>
      </c>
      <c r="S238" s="50">
        <v>12</v>
      </c>
      <c r="T238" s="50" t="s">
        <v>127</v>
      </c>
      <c r="U238" s="50" t="s">
        <v>1662</v>
      </c>
      <c r="V238" s="50"/>
      <c r="W238" s="50" t="s">
        <v>1663</v>
      </c>
      <c r="X238" s="50" t="s">
        <v>293</v>
      </c>
      <c r="Y238" s="49" t="s">
        <v>1664</v>
      </c>
    </row>
    <row r="239" spans="1:25">
      <c r="A239" s="121" t="str">
        <f t="shared" si="4"/>
        <v>BCABANA</v>
      </c>
      <c r="B239" s="49" t="s">
        <v>1665</v>
      </c>
      <c r="C239" s="50" t="s">
        <v>1666</v>
      </c>
      <c r="D239" s="50" t="s">
        <v>1667</v>
      </c>
      <c r="E239" s="37" t="s">
        <v>43</v>
      </c>
      <c r="F239" s="49" t="s">
        <v>44</v>
      </c>
      <c r="G239" s="50" t="s">
        <v>45</v>
      </c>
      <c r="H239" s="50" t="s">
        <v>30</v>
      </c>
      <c r="I239" s="50" t="s">
        <v>31</v>
      </c>
      <c r="J239" s="49" t="s">
        <v>32</v>
      </c>
      <c r="K239" s="49" t="s">
        <v>426</v>
      </c>
      <c r="L239" s="49" t="s">
        <v>427</v>
      </c>
      <c r="M239" s="50" t="s">
        <v>428</v>
      </c>
      <c r="N239" s="50" t="s">
        <v>429</v>
      </c>
      <c r="O239" s="51">
        <v>40420</v>
      </c>
      <c r="P239" s="51">
        <v>40420</v>
      </c>
      <c r="Q239" s="51">
        <v>40420</v>
      </c>
      <c r="R239" s="50">
        <v>5509</v>
      </c>
      <c r="S239" s="50">
        <v>15</v>
      </c>
      <c r="T239" s="50" t="s">
        <v>127</v>
      </c>
      <c r="U239" s="50" t="s">
        <v>1668</v>
      </c>
      <c r="V239" s="50"/>
      <c r="W239" s="50" t="s">
        <v>1669</v>
      </c>
      <c r="X239" s="50" t="s">
        <v>429</v>
      </c>
      <c r="Y239" s="49" t="s">
        <v>1670</v>
      </c>
    </row>
    <row r="240" spans="1:25">
      <c r="A240" s="121" t="str">
        <f t="shared" si="4"/>
        <v>BCANNO</v>
      </c>
      <c r="B240" s="49" t="s">
        <v>1671</v>
      </c>
      <c r="C240" s="50" t="s">
        <v>1672</v>
      </c>
      <c r="D240" s="50" t="s">
        <v>1673</v>
      </c>
      <c r="E240" s="37" t="s">
        <v>774</v>
      </c>
      <c r="F240" s="49" t="s">
        <v>182</v>
      </c>
      <c r="G240" s="50" t="s">
        <v>183</v>
      </c>
      <c r="H240" s="50" t="s">
        <v>30</v>
      </c>
      <c r="I240" s="50" t="s">
        <v>31</v>
      </c>
      <c r="J240" s="49" t="s">
        <v>53</v>
      </c>
      <c r="K240" s="49" t="s">
        <v>164</v>
      </c>
      <c r="L240" s="49" t="s">
        <v>165</v>
      </c>
      <c r="M240" s="50" t="s">
        <v>166</v>
      </c>
      <c r="N240" s="50" t="s">
        <v>167</v>
      </c>
      <c r="O240" s="51">
        <v>31189</v>
      </c>
      <c r="P240" s="51">
        <v>31189</v>
      </c>
      <c r="Q240" s="51">
        <v>31189</v>
      </c>
      <c r="R240" s="50">
        <v>14740</v>
      </c>
      <c r="S240" s="50">
        <v>40</v>
      </c>
      <c r="T240" s="50" t="s">
        <v>148</v>
      </c>
      <c r="U240" s="50" t="s">
        <v>1674</v>
      </c>
      <c r="V240" s="50"/>
      <c r="W240" s="50" t="s">
        <v>1675</v>
      </c>
      <c r="X240" s="50" t="s">
        <v>322</v>
      </c>
      <c r="Y240" s="49" t="s">
        <v>1676</v>
      </c>
    </row>
    <row r="241" spans="1:25">
      <c r="A241" s="121" t="str">
        <f t="shared" si="4"/>
        <v>bclar25</v>
      </c>
      <c r="B241" s="49" t="s">
        <v>1677</v>
      </c>
      <c r="C241" s="50" t="s">
        <v>1678</v>
      </c>
      <c r="D241" s="50" t="s">
        <v>1679</v>
      </c>
      <c r="E241" s="37" t="s">
        <v>27</v>
      </c>
      <c r="F241" s="49" t="s">
        <v>28</v>
      </c>
      <c r="G241" s="50" t="s">
        <v>29</v>
      </c>
      <c r="H241" s="50" t="s">
        <v>30</v>
      </c>
      <c r="I241" s="50" t="s">
        <v>31</v>
      </c>
      <c r="J241" s="49" t="s">
        <v>53</v>
      </c>
      <c r="K241" s="49" t="s">
        <v>273</v>
      </c>
      <c r="L241" s="49" t="s">
        <v>930</v>
      </c>
      <c r="M241" s="50" t="s">
        <v>931</v>
      </c>
      <c r="N241" s="50" t="s">
        <v>373</v>
      </c>
      <c r="O241" s="51">
        <v>40679</v>
      </c>
      <c r="P241" s="51">
        <v>42947</v>
      </c>
      <c r="Q241" s="51">
        <v>40679</v>
      </c>
      <c r="R241" s="50">
        <v>5250</v>
      </c>
      <c r="S241" s="50">
        <v>14</v>
      </c>
      <c r="T241" s="50" t="s">
        <v>127</v>
      </c>
      <c r="U241" t="s">
        <v>1680</v>
      </c>
      <c r="V241"/>
      <c r="W241" t="s">
        <v>1681</v>
      </c>
      <c r="X241" t="s">
        <v>453</v>
      </c>
      <c r="Y241" s="126" t="s">
        <v>1682</v>
      </c>
    </row>
    <row r="242" spans="1:25">
      <c r="A242" s="121" t="str">
        <f t="shared" si="4"/>
        <v>bclark0</v>
      </c>
      <c r="B242" s="49" t="s">
        <v>1683</v>
      </c>
      <c r="C242" s="50" t="s">
        <v>1684</v>
      </c>
      <c r="D242" s="50" t="s">
        <v>1685</v>
      </c>
      <c r="E242" s="37" t="s">
        <v>27</v>
      </c>
      <c r="F242" s="49" t="s">
        <v>28</v>
      </c>
      <c r="G242" s="50" t="s">
        <v>29</v>
      </c>
      <c r="H242" s="50" t="s">
        <v>30</v>
      </c>
      <c r="I242" s="50" t="s">
        <v>31</v>
      </c>
      <c r="J242" s="49" t="s">
        <v>32</v>
      </c>
      <c r="K242" s="49" t="s">
        <v>884</v>
      </c>
      <c r="L242" s="49" t="s">
        <v>885</v>
      </c>
      <c r="M242" s="50" t="s">
        <v>886</v>
      </c>
      <c r="N242" s="50" t="s">
        <v>887</v>
      </c>
      <c r="O242" s="51">
        <v>45655</v>
      </c>
      <c r="P242" s="51">
        <v>45655</v>
      </c>
      <c r="Q242" s="51">
        <v>45655</v>
      </c>
      <c r="R242" s="50">
        <v>274</v>
      </c>
      <c r="S242" s="50">
        <v>0</v>
      </c>
      <c r="T242" s="50" t="s">
        <v>37</v>
      </c>
      <c r="U242" s="50" t="s">
        <v>1686</v>
      </c>
      <c r="V242" s="50" t="s">
        <v>1687</v>
      </c>
      <c r="W242" s="50" t="s">
        <v>1688</v>
      </c>
      <c r="X242" s="50" t="s">
        <v>593</v>
      </c>
      <c r="Y242" s="49" t="s">
        <v>1689</v>
      </c>
    </row>
    <row r="243" spans="1:25">
      <c r="A243" s="121" t="str">
        <f t="shared" si="4"/>
        <v>bclaspi</v>
      </c>
      <c r="B243" s="49" t="s">
        <v>1690</v>
      </c>
      <c r="C243" s="50" t="s">
        <v>1691</v>
      </c>
      <c r="D243" s="50" t="s">
        <v>1692</v>
      </c>
      <c r="E243" s="37" t="s">
        <v>43</v>
      </c>
      <c r="F243" s="49" t="s">
        <v>44</v>
      </c>
      <c r="G243" s="50" t="s">
        <v>45</v>
      </c>
      <c r="H243" s="50" t="s">
        <v>30</v>
      </c>
      <c r="I243" s="50" t="s">
        <v>31</v>
      </c>
      <c r="J243" s="49" t="s">
        <v>32</v>
      </c>
      <c r="K243" s="49" t="s">
        <v>92</v>
      </c>
      <c r="L243" s="49" t="s">
        <v>1693</v>
      </c>
      <c r="M243" s="50" t="s">
        <v>1694</v>
      </c>
      <c r="N243" s="50" t="s">
        <v>1566</v>
      </c>
      <c r="O243" s="51">
        <v>45445</v>
      </c>
      <c r="P243" s="51">
        <v>45445</v>
      </c>
      <c r="Q243" s="51">
        <v>45445</v>
      </c>
      <c r="R243" s="50">
        <v>484</v>
      </c>
      <c r="S243" s="50">
        <v>1</v>
      </c>
      <c r="T243" s="50" t="s">
        <v>82</v>
      </c>
      <c r="U243" s="50" t="s">
        <v>1695</v>
      </c>
      <c r="V243" s="50"/>
      <c r="W243" s="50" t="s">
        <v>1696</v>
      </c>
      <c r="X243" s="50" t="s">
        <v>1566</v>
      </c>
      <c r="Y243" s="49" t="s">
        <v>1697</v>
      </c>
    </row>
    <row r="244" spans="1:25">
      <c r="A244" s="121" t="str">
        <f t="shared" si="4"/>
        <v>bclemon</v>
      </c>
      <c r="B244" s="49" t="s">
        <v>1698</v>
      </c>
      <c r="C244" s="50" t="s">
        <v>1699</v>
      </c>
      <c r="D244" s="50" t="s">
        <v>1700</v>
      </c>
      <c r="E244" s="37" t="s">
        <v>27</v>
      </c>
      <c r="F244" s="49" t="s">
        <v>28</v>
      </c>
      <c r="G244" s="50" t="s">
        <v>29</v>
      </c>
      <c r="H244" s="50" t="s">
        <v>30</v>
      </c>
      <c r="I244" s="50" t="s">
        <v>31</v>
      </c>
      <c r="J244" s="49" t="s">
        <v>53</v>
      </c>
      <c r="K244" s="49" t="s">
        <v>164</v>
      </c>
      <c r="L244" s="49" t="s">
        <v>165</v>
      </c>
      <c r="M244" s="50" t="s">
        <v>166</v>
      </c>
      <c r="N244" s="50" t="s">
        <v>167</v>
      </c>
      <c r="O244" s="51">
        <v>44651</v>
      </c>
      <c r="P244" s="51">
        <v>45263</v>
      </c>
      <c r="Q244" s="51">
        <v>45263</v>
      </c>
      <c r="R244" s="50">
        <v>666</v>
      </c>
      <c r="S244" s="50">
        <v>1</v>
      </c>
      <c r="T244" s="50" t="s">
        <v>82</v>
      </c>
      <c r="U244" s="50" t="s">
        <v>1701</v>
      </c>
      <c r="V244" s="50"/>
      <c r="W244" s="50" t="s">
        <v>1702</v>
      </c>
      <c r="X244" s="50" t="s">
        <v>322</v>
      </c>
      <c r="Y244" s="49" t="s">
        <v>1703</v>
      </c>
    </row>
    <row r="245" spans="1:25">
      <c r="A245" s="121" t="str">
        <f t="shared" si="4"/>
        <v>bcoomer</v>
      </c>
      <c r="B245" s="49" t="s">
        <v>1704</v>
      </c>
      <c r="C245" s="50" t="s">
        <v>1705</v>
      </c>
      <c r="D245" s="50" t="s">
        <v>1706</v>
      </c>
      <c r="E245" s="37" t="s">
        <v>43</v>
      </c>
      <c r="F245" s="49" t="s">
        <v>90</v>
      </c>
      <c r="G245" s="50" t="s">
        <v>91</v>
      </c>
      <c r="H245" s="50" t="s">
        <v>30</v>
      </c>
      <c r="I245" s="50" t="s">
        <v>31</v>
      </c>
      <c r="J245" s="49" t="s">
        <v>53</v>
      </c>
      <c r="K245" s="49" t="s">
        <v>255</v>
      </c>
      <c r="L245" s="49" t="s">
        <v>418</v>
      </c>
      <c r="M245" s="50" t="s">
        <v>257</v>
      </c>
      <c r="N245" s="50" t="s">
        <v>258</v>
      </c>
      <c r="O245" s="51">
        <v>45606</v>
      </c>
      <c r="P245" s="51">
        <v>45606</v>
      </c>
      <c r="Q245" s="51">
        <v>45606</v>
      </c>
      <c r="R245" s="50">
        <v>323</v>
      </c>
      <c r="S245" s="50">
        <v>0</v>
      </c>
      <c r="T245" s="50" t="s">
        <v>37</v>
      </c>
      <c r="U245" s="50" t="s">
        <v>1707</v>
      </c>
      <c r="V245" s="50"/>
      <c r="W245" s="50" t="s">
        <v>1708</v>
      </c>
      <c r="X245" s="50" t="s">
        <v>167</v>
      </c>
      <c r="Y245" s="49" t="s">
        <v>1709</v>
      </c>
    </row>
    <row r="246" spans="1:25">
      <c r="A246" s="121" t="str">
        <f t="shared" si="4"/>
        <v>bcrawfo</v>
      </c>
      <c r="B246" s="49" t="s">
        <v>1710</v>
      </c>
      <c r="C246" s="50" t="s">
        <v>1711</v>
      </c>
      <c r="D246" s="50" t="s">
        <v>1712</v>
      </c>
      <c r="E246" s="37" t="s">
        <v>43</v>
      </c>
      <c r="F246" s="49" t="s">
        <v>28</v>
      </c>
      <c r="G246" s="50" t="s">
        <v>29</v>
      </c>
      <c r="H246" s="50" t="s">
        <v>30</v>
      </c>
      <c r="I246" s="50" t="s">
        <v>31</v>
      </c>
      <c r="J246" s="49" t="s">
        <v>32</v>
      </c>
      <c r="K246" s="49" t="s">
        <v>33</v>
      </c>
      <c r="L246" s="49" t="s">
        <v>46</v>
      </c>
      <c r="M246" s="50" t="s">
        <v>35</v>
      </c>
      <c r="N246" s="50" t="s">
        <v>36</v>
      </c>
      <c r="O246" s="51">
        <v>45102</v>
      </c>
      <c r="P246" s="51">
        <v>45102</v>
      </c>
      <c r="Q246" s="51">
        <v>45102</v>
      </c>
      <c r="R246" s="50">
        <v>827</v>
      </c>
      <c r="S246" s="50">
        <v>2</v>
      </c>
      <c r="T246" s="50" t="s">
        <v>82</v>
      </c>
      <c r="U246" s="50" t="s">
        <v>1713</v>
      </c>
      <c r="V246" s="50"/>
      <c r="W246" s="50" t="s">
        <v>49</v>
      </c>
      <c r="X246" s="50" t="s">
        <v>36</v>
      </c>
      <c r="Y246" s="49" t="s">
        <v>1714</v>
      </c>
    </row>
    <row r="247" spans="1:25">
      <c r="A247" s="121" t="str">
        <f t="shared" si="4"/>
        <v>BCURTI</v>
      </c>
      <c r="B247" s="49" t="s">
        <v>1715</v>
      </c>
      <c r="C247" s="50" t="s">
        <v>1716</v>
      </c>
      <c r="D247" s="50" t="s">
        <v>1717</v>
      </c>
      <c r="E247" s="37" t="s">
        <v>43</v>
      </c>
      <c r="F247" s="49" t="s">
        <v>44</v>
      </c>
      <c r="G247" s="50" t="s">
        <v>45</v>
      </c>
      <c r="H247" s="50" t="s">
        <v>30</v>
      </c>
      <c r="I247" s="50" t="s">
        <v>31</v>
      </c>
      <c r="J247" s="49" t="s">
        <v>32</v>
      </c>
      <c r="K247" s="49" t="s">
        <v>144</v>
      </c>
      <c r="L247" s="49" t="s">
        <v>145</v>
      </c>
      <c r="M247" s="50" t="s">
        <v>146</v>
      </c>
      <c r="N247" s="50" t="s">
        <v>147</v>
      </c>
      <c r="O247" s="51">
        <v>35563</v>
      </c>
      <c r="P247" s="51">
        <v>35563</v>
      </c>
      <c r="Q247" s="51">
        <v>35563</v>
      </c>
      <c r="R247" s="50">
        <v>10366</v>
      </c>
      <c r="S247" s="50">
        <v>28</v>
      </c>
      <c r="T247" s="50" t="s">
        <v>148</v>
      </c>
      <c r="U247" s="50" t="s">
        <v>1718</v>
      </c>
      <c r="V247" s="50"/>
      <c r="W247" s="50" t="s">
        <v>1719</v>
      </c>
      <c r="X247" s="50" t="s">
        <v>147</v>
      </c>
      <c r="Y247" s="49" t="s">
        <v>1720</v>
      </c>
    </row>
    <row r="248" spans="1:25">
      <c r="A248" s="121" t="str">
        <f t="shared" si="4"/>
        <v>bczeck</v>
      </c>
      <c r="B248" s="49" t="s">
        <v>1721</v>
      </c>
      <c r="C248" s="50" t="s">
        <v>1722</v>
      </c>
      <c r="D248" s="50" t="s">
        <v>1723</v>
      </c>
      <c r="E248" s="37" t="s">
        <v>27</v>
      </c>
      <c r="F248" s="49" t="s">
        <v>307</v>
      </c>
      <c r="G248" s="50" t="s">
        <v>308</v>
      </c>
      <c r="H248" s="50" t="s">
        <v>30</v>
      </c>
      <c r="I248" s="50" t="s">
        <v>31</v>
      </c>
      <c r="J248" s="49" t="s">
        <v>53</v>
      </c>
      <c r="K248" s="49" t="s">
        <v>309</v>
      </c>
      <c r="L248" s="49" t="s">
        <v>1724</v>
      </c>
      <c r="M248" s="50" t="s">
        <v>1389</v>
      </c>
      <c r="N248" s="50" t="s">
        <v>57</v>
      </c>
      <c r="O248" s="51">
        <v>45795</v>
      </c>
      <c r="P248" s="51">
        <v>45795</v>
      </c>
      <c r="Q248" s="51">
        <v>45795</v>
      </c>
      <c r="R248" s="50">
        <v>134</v>
      </c>
      <c r="S248" s="50">
        <v>0</v>
      </c>
      <c r="T248" s="50" t="s">
        <v>58</v>
      </c>
      <c r="U248" s="50" t="s">
        <v>1725</v>
      </c>
      <c r="V248" s="50"/>
      <c r="W248" s="50" t="s">
        <v>1726</v>
      </c>
      <c r="X248" s="50" t="s">
        <v>57</v>
      </c>
      <c r="Y248" s="49" t="s">
        <v>1727</v>
      </c>
    </row>
    <row r="249" spans="1:25">
      <c r="A249" s="121" t="str">
        <f t="shared" si="4"/>
        <v>BDAVI54</v>
      </c>
      <c r="B249" s="49" t="s">
        <v>1728</v>
      </c>
      <c r="C249" s="50" t="s">
        <v>1729</v>
      </c>
      <c r="D249" s="50" t="s">
        <v>1730</v>
      </c>
      <c r="E249" s="37" t="s">
        <v>43</v>
      </c>
      <c r="F249" s="49" t="s">
        <v>90</v>
      </c>
      <c r="G249" s="50" t="s">
        <v>91</v>
      </c>
      <c r="H249" s="50" t="s">
        <v>30</v>
      </c>
      <c r="I249" s="50" t="s">
        <v>31</v>
      </c>
      <c r="J249" s="49" t="s">
        <v>32</v>
      </c>
      <c r="K249" s="49" t="s">
        <v>144</v>
      </c>
      <c r="L249" s="49" t="s">
        <v>145</v>
      </c>
      <c r="M249" s="50" t="s">
        <v>146</v>
      </c>
      <c r="N249" s="50" t="s">
        <v>147</v>
      </c>
      <c r="O249" s="51">
        <v>31154</v>
      </c>
      <c r="P249" s="51">
        <v>31154</v>
      </c>
      <c r="Q249" s="51">
        <v>31154</v>
      </c>
      <c r="R249" s="50">
        <v>14775</v>
      </c>
      <c r="S249" s="50">
        <v>40</v>
      </c>
      <c r="T249" s="50" t="s">
        <v>148</v>
      </c>
      <c r="U249" t="s">
        <v>1731</v>
      </c>
      <c r="V249"/>
      <c r="W249" t="s">
        <v>1732</v>
      </c>
      <c r="X249" t="s">
        <v>147</v>
      </c>
      <c r="Y249" s="126" t="s">
        <v>1733</v>
      </c>
    </row>
    <row r="250" spans="1:25">
      <c r="A250" s="121" t="str">
        <f t="shared" si="4"/>
        <v>bdelacr</v>
      </c>
      <c r="B250" s="49" t="s">
        <v>1734</v>
      </c>
      <c r="C250" s="50" t="s">
        <v>1735</v>
      </c>
      <c r="D250" s="50" t="s">
        <v>1736</v>
      </c>
      <c r="E250" s="37" t="s">
        <v>27</v>
      </c>
      <c r="F250" s="49" t="s">
        <v>28</v>
      </c>
      <c r="G250" s="50" t="s">
        <v>29</v>
      </c>
      <c r="H250" s="50" t="s">
        <v>30</v>
      </c>
      <c r="I250" s="50" t="s">
        <v>31</v>
      </c>
      <c r="J250" s="49" t="s">
        <v>53</v>
      </c>
      <c r="K250" s="49" t="s">
        <v>164</v>
      </c>
      <c r="L250" s="49" t="s">
        <v>165</v>
      </c>
      <c r="M250" s="50" t="s">
        <v>166</v>
      </c>
      <c r="N250" s="50" t="s">
        <v>167</v>
      </c>
      <c r="O250" s="51">
        <v>44441</v>
      </c>
      <c r="P250" s="51">
        <v>44441</v>
      </c>
      <c r="Q250" s="51">
        <v>44441</v>
      </c>
      <c r="R250" s="50">
        <v>1488</v>
      </c>
      <c r="S250" s="50">
        <v>4</v>
      </c>
      <c r="T250" s="50" t="s">
        <v>106</v>
      </c>
      <c r="U250" s="50" t="s">
        <v>1737</v>
      </c>
      <c r="V250" s="50" t="s">
        <v>1738</v>
      </c>
      <c r="W250" s="50" t="s">
        <v>336</v>
      </c>
      <c r="X250" s="50" t="s">
        <v>167</v>
      </c>
      <c r="Y250" s="49" t="s">
        <v>337</v>
      </c>
    </row>
    <row r="251" spans="1:25">
      <c r="A251" s="121" t="str">
        <f t="shared" si="4"/>
        <v>bderoia</v>
      </c>
      <c r="B251" s="49" t="s">
        <v>1739</v>
      </c>
      <c r="C251" s="50" t="s">
        <v>1740</v>
      </c>
      <c r="D251" s="50" t="s">
        <v>1741</v>
      </c>
      <c r="E251" s="37" t="s">
        <v>43</v>
      </c>
      <c r="F251" s="49" t="s">
        <v>90</v>
      </c>
      <c r="G251" s="50" t="s">
        <v>91</v>
      </c>
      <c r="H251" s="50" t="s">
        <v>30</v>
      </c>
      <c r="I251" s="50" t="s">
        <v>31</v>
      </c>
      <c r="J251" s="49" t="s">
        <v>32</v>
      </c>
      <c r="K251" s="49" t="s">
        <v>884</v>
      </c>
      <c r="L251" s="49" t="s">
        <v>885</v>
      </c>
      <c r="M251" s="50" t="s">
        <v>886</v>
      </c>
      <c r="N251" s="50" t="s">
        <v>887</v>
      </c>
      <c r="O251" s="51">
        <v>45396</v>
      </c>
      <c r="P251" s="51">
        <v>45774</v>
      </c>
      <c r="Q251" s="51">
        <v>45396</v>
      </c>
      <c r="R251" s="50">
        <v>533</v>
      </c>
      <c r="S251" s="50">
        <v>1</v>
      </c>
      <c r="T251" s="50" t="s">
        <v>82</v>
      </c>
      <c r="U251" s="50" t="s">
        <v>1742</v>
      </c>
      <c r="V251" s="50" t="s">
        <v>1743</v>
      </c>
      <c r="W251" s="50" t="s">
        <v>1744</v>
      </c>
      <c r="X251" s="50" t="s">
        <v>1136</v>
      </c>
      <c r="Y251" s="49" t="s">
        <v>1745</v>
      </c>
    </row>
    <row r="252" spans="1:25">
      <c r="A252" s="121" t="str">
        <f t="shared" si="4"/>
        <v>BDOUANG</v>
      </c>
      <c r="B252" s="49" t="s">
        <v>1746</v>
      </c>
      <c r="C252" s="50" t="s">
        <v>1747</v>
      </c>
      <c r="D252" s="50" t="s">
        <v>1748</v>
      </c>
      <c r="E252" s="37" t="s">
        <v>43</v>
      </c>
      <c r="F252" s="49" t="s">
        <v>44</v>
      </c>
      <c r="G252" s="50" t="s">
        <v>45</v>
      </c>
      <c r="H252" s="50" t="s">
        <v>30</v>
      </c>
      <c r="I252" s="50" t="s">
        <v>31</v>
      </c>
      <c r="J252" s="49" t="s">
        <v>32</v>
      </c>
      <c r="K252" s="49" t="s">
        <v>33</v>
      </c>
      <c r="L252" s="49" t="s">
        <v>34</v>
      </c>
      <c r="M252" s="50" t="s">
        <v>35</v>
      </c>
      <c r="N252" s="50" t="s">
        <v>36</v>
      </c>
      <c r="O252" s="51">
        <v>40752</v>
      </c>
      <c r="P252" s="51">
        <v>40752</v>
      </c>
      <c r="Q252" s="51">
        <v>40752</v>
      </c>
      <c r="R252" s="50">
        <v>5177</v>
      </c>
      <c r="S252" s="50">
        <v>14</v>
      </c>
      <c r="T252" s="50" t="s">
        <v>127</v>
      </c>
      <c r="U252" s="50" t="s">
        <v>1749</v>
      </c>
      <c r="V252" s="50"/>
      <c r="W252" s="50" t="s">
        <v>510</v>
      </c>
      <c r="X252" s="50" t="s">
        <v>36</v>
      </c>
      <c r="Y252" s="49" t="s">
        <v>1750</v>
      </c>
    </row>
    <row r="253" spans="1:25">
      <c r="A253" s="121" t="str">
        <f t="shared" si="4"/>
        <v>bdrazic</v>
      </c>
      <c r="B253" s="49" t="s">
        <v>1751</v>
      </c>
      <c r="C253" s="50" t="s">
        <v>1752</v>
      </c>
      <c r="D253" s="50" t="s">
        <v>1753</v>
      </c>
      <c r="E253" s="37" t="s">
        <v>43</v>
      </c>
      <c r="F253" s="49" t="s">
        <v>44</v>
      </c>
      <c r="G253" s="50" t="s">
        <v>45</v>
      </c>
      <c r="H253" s="50" t="s">
        <v>30</v>
      </c>
      <c r="I253" s="50" t="s">
        <v>31</v>
      </c>
      <c r="J253" s="49" t="s">
        <v>53</v>
      </c>
      <c r="K253" s="49" t="s">
        <v>273</v>
      </c>
      <c r="L253" s="49" t="s">
        <v>930</v>
      </c>
      <c r="M253" s="50" t="s">
        <v>931</v>
      </c>
      <c r="N253" s="50" t="s">
        <v>373</v>
      </c>
      <c r="O253" s="51">
        <v>45928</v>
      </c>
      <c r="P253" s="51">
        <v>45928</v>
      </c>
      <c r="Q253" s="51">
        <v>45928</v>
      </c>
      <c r="R253" s="50">
        <v>1</v>
      </c>
      <c r="S253" s="50">
        <v>0</v>
      </c>
      <c r="T253" s="50" t="s">
        <v>47</v>
      </c>
      <c r="U253" s="50" t="s">
        <v>1754</v>
      </c>
      <c r="V253" s="50" t="s">
        <v>1755</v>
      </c>
      <c r="W253" s="50" t="s">
        <v>1756</v>
      </c>
      <c r="X253" s="50" t="s">
        <v>373</v>
      </c>
      <c r="Y253" s="49" t="s">
        <v>1757</v>
      </c>
    </row>
    <row r="254" spans="1:25">
      <c r="A254" s="121" t="str">
        <f t="shared" si="4"/>
        <v>bdunla1</v>
      </c>
      <c r="B254" s="49" t="s">
        <v>1758</v>
      </c>
      <c r="C254" s="50" t="s">
        <v>1759</v>
      </c>
      <c r="D254" s="50" t="s">
        <v>1760</v>
      </c>
      <c r="E254" s="37" t="s">
        <v>43</v>
      </c>
      <c r="F254" s="49" t="s">
        <v>28</v>
      </c>
      <c r="G254" s="50" t="s">
        <v>29</v>
      </c>
      <c r="H254" s="50" t="s">
        <v>30</v>
      </c>
      <c r="I254" s="50" t="s">
        <v>31</v>
      </c>
      <c r="J254" s="49" t="s">
        <v>53</v>
      </c>
      <c r="K254" s="49" t="s">
        <v>450</v>
      </c>
      <c r="L254" s="49" t="s">
        <v>451</v>
      </c>
      <c r="M254" s="50" t="s">
        <v>452</v>
      </c>
      <c r="N254" s="50" t="s">
        <v>453</v>
      </c>
      <c r="O254" s="51">
        <v>39497</v>
      </c>
      <c r="P254" s="51">
        <v>44462</v>
      </c>
      <c r="Q254" s="51">
        <v>44462</v>
      </c>
      <c r="R254" s="50">
        <v>1467</v>
      </c>
      <c r="S254" s="50">
        <v>4</v>
      </c>
      <c r="T254" s="50" t="s">
        <v>106</v>
      </c>
      <c r="U254" s="50" t="s">
        <v>1761</v>
      </c>
      <c r="V254" s="50"/>
      <c r="W254" s="50" t="s">
        <v>1762</v>
      </c>
      <c r="X254" s="50" t="s">
        <v>1763</v>
      </c>
      <c r="Y254" s="49" t="s">
        <v>1764</v>
      </c>
    </row>
    <row r="255" spans="1:25">
      <c r="A255" s="121" t="str">
        <f t="shared" si="4"/>
        <v>BEBANK</v>
      </c>
      <c r="B255" s="49" t="s">
        <v>1765</v>
      </c>
      <c r="C255" s="50" t="s">
        <v>1766</v>
      </c>
      <c r="D255" s="50" t="s">
        <v>1767</v>
      </c>
      <c r="E255" s="37" t="s">
        <v>43</v>
      </c>
      <c r="F255" s="49" t="s">
        <v>466</v>
      </c>
      <c r="G255" s="50" t="s">
        <v>467</v>
      </c>
      <c r="H255" s="50" t="s">
        <v>30</v>
      </c>
      <c r="I255" s="50" t="s">
        <v>31</v>
      </c>
      <c r="J255" s="49" t="s">
        <v>53</v>
      </c>
      <c r="K255" s="49" t="s">
        <v>54</v>
      </c>
      <c r="L255" s="49" t="s">
        <v>135</v>
      </c>
      <c r="M255" s="50" t="s">
        <v>136</v>
      </c>
      <c r="N255" s="50" t="s">
        <v>57</v>
      </c>
      <c r="O255" s="51">
        <v>29761</v>
      </c>
      <c r="P255" s="51">
        <v>29761</v>
      </c>
      <c r="Q255" s="51">
        <v>29761</v>
      </c>
      <c r="R255" s="50">
        <v>16168</v>
      </c>
      <c r="S255" s="50">
        <v>44</v>
      </c>
      <c r="T255" s="50" t="s">
        <v>148</v>
      </c>
      <c r="U255" s="50" t="s">
        <v>1768</v>
      </c>
      <c r="V255" s="50"/>
      <c r="W255" s="50" t="s">
        <v>1769</v>
      </c>
      <c r="X255" s="50" t="s">
        <v>57</v>
      </c>
      <c r="Y255" s="49" t="s">
        <v>1770</v>
      </c>
    </row>
    <row r="256" spans="1:25">
      <c r="A256" s="121" t="str">
        <f t="shared" si="4"/>
        <v>bestrad</v>
      </c>
      <c r="B256" s="49" t="s">
        <v>1771</v>
      </c>
      <c r="C256" s="50" t="s">
        <v>1772</v>
      </c>
      <c r="D256" s="50" t="s">
        <v>1773</v>
      </c>
      <c r="E256" s="37" t="s">
        <v>43</v>
      </c>
      <c r="F256" s="49" t="s">
        <v>28</v>
      </c>
      <c r="G256" s="50" t="s">
        <v>29</v>
      </c>
      <c r="H256" s="50" t="s">
        <v>30</v>
      </c>
      <c r="I256" s="50" t="s">
        <v>31</v>
      </c>
      <c r="J256" s="49" t="s">
        <v>32</v>
      </c>
      <c r="K256" s="49" t="s">
        <v>79</v>
      </c>
      <c r="L256" s="49" t="s">
        <v>80</v>
      </c>
      <c r="M256" s="50" t="s">
        <v>81</v>
      </c>
      <c r="N256" s="50" t="s">
        <v>36</v>
      </c>
      <c r="O256" s="51">
        <v>44770</v>
      </c>
      <c r="P256" s="51">
        <v>44770</v>
      </c>
      <c r="Q256" s="51">
        <v>44770</v>
      </c>
      <c r="R256" s="50">
        <v>1159</v>
      </c>
      <c r="S256" s="50">
        <v>3</v>
      </c>
      <c r="T256" s="50" t="s">
        <v>106</v>
      </c>
      <c r="U256" s="50" t="s">
        <v>1774</v>
      </c>
      <c r="V256" s="50"/>
      <c r="W256" s="50" t="s">
        <v>1775</v>
      </c>
      <c r="X256" s="50" t="s">
        <v>36</v>
      </c>
      <c r="Y256" s="49" t="s">
        <v>1776</v>
      </c>
    </row>
    <row r="257" spans="1:25">
      <c r="A257" s="121" t="str">
        <f t="shared" si="4"/>
        <v>BESTRI</v>
      </c>
      <c r="B257" s="49" t="s">
        <v>1777</v>
      </c>
      <c r="C257" s="50" t="s">
        <v>1778</v>
      </c>
      <c r="D257" s="50" t="s">
        <v>1779</v>
      </c>
      <c r="E257" s="37" t="s">
        <v>43</v>
      </c>
      <c r="F257" s="49" t="s">
        <v>182</v>
      </c>
      <c r="G257" s="50" t="s">
        <v>183</v>
      </c>
      <c r="H257" s="50" t="s">
        <v>30</v>
      </c>
      <c r="I257" s="50" t="s">
        <v>31</v>
      </c>
      <c r="J257" s="49" t="s">
        <v>32</v>
      </c>
      <c r="K257" s="49" t="s">
        <v>79</v>
      </c>
      <c r="L257" s="49" t="s">
        <v>80</v>
      </c>
      <c r="M257" s="50" t="s">
        <v>81</v>
      </c>
      <c r="N257" s="50" t="s">
        <v>36</v>
      </c>
      <c r="O257" s="51">
        <v>36907</v>
      </c>
      <c r="P257" s="51">
        <v>36907</v>
      </c>
      <c r="Q257" s="51">
        <v>36907</v>
      </c>
      <c r="R257" s="50">
        <v>9022</v>
      </c>
      <c r="S257" s="50">
        <v>24</v>
      </c>
      <c r="T257" s="50" t="s">
        <v>148</v>
      </c>
      <c r="U257" s="50" t="s">
        <v>1780</v>
      </c>
      <c r="V257" s="50"/>
      <c r="W257" s="50" t="s">
        <v>1781</v>
      </c>
      <c r="X257" s="50" t="s">
        <v>36</v>
      </c>
      <c r="Y257" s="49" t="s">
        <v>1782</v>
      </c>
    </row>
    <row r="258" spans="1:25">
      <c r="A258" s="121" t="str">
        <f t="shared" si="4"/>
        <v>bexcond</v>
      </c>
      <c r="B258" s="49" t="s">
        <v>1783</v>
      </c>
      <c r="C258" s="50" t="s">
        <v>1784</v>
      </c>
      <c r="D258" s="50" t="s">
        <v>1785</v>
      </c>
      <c r="E258" s="37" t="s">
        <v>43</v>
      </c>
      <c r="F258" s="49" t="s">
        <v>182</v>
      </c>
      <c r="G258" s="50" t="s">
        <v>183</v>
      </c>
      <c r="H258" s="50" t="s">
        <v>30</v>
      </c>
      <c r="I258" s="50" t="s">
        <v>31</v>
      </c>
      <c r="J258" s="49" t="s">
        <v>32</v>
      </c>
      <c r="K258" s="49" t="s">
        <v>33</v>
      </c>
      <c r="L258" s="49" t="s">
        <v>34</v>
      </c>
      <c r="M258" s="50" t="s">
        <v>35</v>
      </c>
      <c r="N258" s="50" t="s">
        <v>36</v>
      </c>
      <c r="O258" s="51">
        <v>41620</v>
      </c>
      <c r="P258" s="51">
        <v>41620</v>
      </c>
      <c r="Q258" s="51">
        <v>41620</v>
      </c>
      <c r="R258" s="50">
        <v>4309</v>
      </c>
      <c r="S258" s="50">
        <v>11</v>
      </c>
      <c r="T258" s="50" t="s">
        <v>127</v>
      </c>
      <c r="U258" s="50" t="s">
        <v>1786</v>
      </c>
      <c r="V258" s="50"/>
      <c r="W258" s="50" t="s">
        <v>1787</v>
      </c>
      <c r="X258" s="50" t="s">
        <v>36</v>
      </c>
      <c r="Y258" s="49" t="s">
        <v>1788</v>
      </c>
    </row>
    <row r="259" spans="1:25">
      <c r="A259" s="121" t="str">
        <f t="shared" ref="A259:A322" si="5">TRIM(D259)</f>
        <v>bfarias</v>
      </c>
      <c r="B259" s="49" t="s">
        <v>1789</v>
      </c>
      <c r="C259" s="50" t="s">
        <v>1790</v>
      </c>
      <c r="D259" s="50" t="s">
        <v>1791</v>
      </c>
      <c r="E259" s="37" t="s">
        <v>43</v>
      </c>
      <c r="F259" s="49" t="s">
        <v>28</v>
      </c>
      <c r="G259" s="50" t="s">
        <v>29</v>
      </c>
      <c r="H259" s="50" t="s">
        <v>30</v>
      </c>
      <c r="I259" s="50" t="s">
        <v>31</v>
      </c>
      <c r="J259" s="49" t="s">
        <v>32</v>
      </c>
      <c r="K259" s="49" t="s">
        <v>218</v>
      </c>
      <c r="L259" s="49" t="s">
        <v>502</v>
      </c>
      <c r="M259" s="50" t="s">
        <v>220</v>
      </c>
      <c r="N259" s="50" t="s">
        <v>36</v>
      </c>
      <c r="O259" s="51">
        <v>44756</v>
      </c>
      <c r="P259" s="51">
        <v>44756</v>
      </c>
      <c r="Q259" s="51">
        <v>44756</v>
      </c>
      <c r="R259" s="50">
        <v>1173</v>
      </c>
      <c r="S259" s="50">
        <v>3</v>
      </c>
      <c r="T259" s="50" t="s">
        <v>106</v>
      </c>
      <c r="U259" s="50" t="s">
        <v>1792</v>
      </c>
      <c r="V259" s="50"/>
      <c r="W259" s="50" t="s">
        <v>1793</v>
      </c>
      <c r="X259" s="50" t="s">
        <v>36</v>
      </c>
      <c r="Y259" s="49" t="s">
        <v>1794</v>
      </c>
    </row>
    <row r="260" spans="1:25">
      <c r="A260" s="121" t="str">
        <f t="shared" si="5"/>
        <v>bfarrel</v>
      </c>
      <c r="B260" s="49" t="s">
        <v>1795</v>
      </c>
      <c r="C260" s="50" t="s">
        <v>1796</v>
      </c>
      <c r="D260" s="50" t="s">
        <v>1797</v>
      </c>
      <c r="E260" s="37" t="s">
        <v>43</v>
      </c>
      <c r="F260" s="49" t="s">
        <v>28</v>
      </c>
      <c r="G260" s="50" t="s">
        <v>29</v>
      </c>
      <c r="H260" s="50" t="s">
        <v>30</v>
      </c>
      <c r="I260" s="50" t="s">
        <v>31</v>
      </c>
      <c r="J260" s="49" t="s">
        <v>53</v>
      </c>
      <c r="K260" s="49" t="s">
        <v>273</v>
      </c>
      <c r="L260" s="49" t="s">
        <v>930</v>
      </c>
      <c r="M260" s="50" t="s">
        <v>931</v>
      </c>
      <c r="N260" s="50" t="s">
        <v>373</v>
      </c>
      <c r="O260" s="51">
        <v>45620</v>
      </c>
      <c r="P260" s="51">
        <v>45620</v>
      </c>
      <c r="Q260" s="51">
        <v>45620</v>
      </c>
      <c r="R260" s="50">
        <v>309</v>
      </c>
      <c r="S260" s="50">
        <v>0</v>
      </c>
      <c r="T260" s="50" t="s">
        <v>37</v>
      </c>
      <c r="U260" s="50" t="s">
        <v>1798</v>
      </c>
      <c r="V260" s="50"/>
      <c r="W260" s="50" t="s">
        <v>1799</v>
      </c>
      <c r="X260" s="50" t="s">
        <v>373</v>
      </c>
      <c r="Y260" s="49" t="s">
        <v>1800</v>
      </c>
    </row>
    <row r="261" spans="1:25">
      <c r="A261" s="121" t="str">
        <f t="shared" si="5"/>
        <v>bfergu0</v>
      </c>
      <c r="B261" s="49" t="s">
        <v>1801</v>
      </c>
      <c r="C261" s="50" t="s">
        <v>1802</v>
      </c>
      <c r="D261" s="49" t="s">
        <v>1803</v>
      </c>
      <c r="E261" s="37"/>
      <c r="F261" s="50"/>
      <c r="G261" s="50"/>
      <c r="H261" s="50"/>
      <c r="I261" s="50"/>
      <c r="J261" s="50"/>
      <c r="K261" s="50" t="s">
        <v>309</v>
      </c>
      <c r="L261" s="50"/>
      <c r="M261" s="50"/>
      <c r="N261" s="50"/>
      <c r="O261" s="51">
        <v>45956</v>
      </c>
      <c r="P261" s="50">
        <v>45956</v>
      </c>
      <c r="Q261" s="51">
        <v>45956</v>
      </c>
      <c r="R261" s="50"/>
      <c r="S261" s="50"/>
      <c r="T261" s="50"/>
      <c r="U261" s="49" t="s">
        <v>1804</v>
      </c>
      <c r="V261" s="50"/>
      <c r="W261" s="50" t="s">
        <v>1366</v>
      </c>
      <c r="X261" s="50" t="s">
        <v>482</v>
      </c>
      <c r="Y261" s="49" t="s">
        <v>1805</v>
      </c>
    </row>
    <row r="262" spans="1:25">
      <c r="A262" s="121" t="str">
        <f t="shared" si="5"/>
        <v>bfergus</v>
      </c>
      <c r="B262" s="49" t="s">
        <v>1806</v>
      </c>
      <c r="C262" s="50" t="s">
        <v>1802</v>
      </c>
      <c r="D262" s="50" t="s">
        <v>1807</v>
      </c>
      <c r="E262" s="37" t="s">
        <v>27</v>
      </c>
      <c r="F262" s="49" t="s">
        <v>1624</v>
      </c>
      <c r="G262" s="50" t="s">
        <v>1625</v>
      </c>
      <c r="H262" s="50" t="s">
        <v>30</v>
      </c>
      <c r="I262" s="50" t="s">
        <v>31</v>
      </c>
      <c r="J262" s="49" t="s">
        <v>32</v>
      </c>
      <c r="K262" s="49" t="s">
        <v>125</v>
      </c>
      <c r="L262" s="49" t="s">
        <v>234</v>
      </c>
      <c r="M262" s="50" t="s">
        <v>235</v>
      </c>
      <c r="N262" s="50" t="s">
        <v>236</v>
      </c>
      <c r="O262" s="51">
        <v>45277</v>
      </c>
      <c r="P262" s="51">
        <v>45277</v>
      </c>
      <c r="Q262" s="51">
        <v>45277</v>
      </c>
      <c r="R262" s="50">
        <v>652</v>
      </c>
      <c r="S262" s="50">
        <v>1</v>
      </c>
      <c r="T262" s="50" t="s">
        <v>82</v>
      </c>
      <c r="U262" s="50" t="s">
        <v>1808</v>
      </c>
      <c r="V262" s="50" t="s">
        <v>1809</v>
      </c>
      <c r="W262" s="50" t="s">
        <v>1810</v>
      </c>
      <c r="X262" s="50" t="s">
        <v>236</v>
      </c>
      <c r="Y262" s="49" t="s">
        <v>1811</v>
      </c>
    </row>
    <row r="263" spans="1:25">
      <c r="A263" s="121" t="str">
        <f t="shared" si="5"/>
        <v>bflore2</v>
      </c>
      <c r="B263" s="49" t="s">
        <v>1812</v>
      </c>
      <c r="C263" s="50" t="s">
        <v>1813</v>
      </c>
      <c r="D263" s="50" t="s">
        <v>1814</v>
      </c>
      <c r="E263" s="37" t="s">
        <v>43</v>
      </c>
      <c r="F263" s="49" t="s">
        <v>90</v>
      </c>
      <c r="G263" s="50" t="s">
        <v>91</v>
      </c>
      <c r="H263" s="50" t="s">
        <v>30</v>
      </c>
      <c r="I263" s="50" t="s">
        <v>31</v>
      </c>
      <c r="J263" s="49" t="s">
        <v>32</v>
      </c>
      <c r="K263" s="49" t="s">
        <v>349</v>
      </c>
      <c r="L263" s="49" t="s">
        <v>1388</v>
      </c>
      <c r="M263" s="50" t="s">
        <v>1389</v>
      </c>
      <c r="N263" s="50" t="s">
        <v>57</v>
      </c>
      <c r="O263" s="51">
        <v>41855</v>
      </c>
      <c r="P263" s="51">
        <v>41855</v>
      </c>
      <c r="Q263" s="51">
        <v>41855</v>
      </c>
      <c r="R263" s="50">
        <v>4074</v>
      </c>
      <c r="S263" s="50">
        <v>11</v>
      </c>
      <c r="T263" s="50" t="s">
        <v>127</v>
      </c>
      <c r="U263" s="50" t="s">
        <v>1815</v>
      </c>
      <c r="V263" s="50"/>
      <c r="W263" s="50" t="s">
        <v>1816</v>
      </c>
      <c r="X263" s="50" t="s">
        <v>1392</v>
      </c>
      <c r="Y263" s="49" t="s">
        <v>1817</v>
      </c>
    </row>
    <row r="264" spans="1:25">
      <c r="A264" s="121" t="str">
        <f t="shared" si="5"/>
        <v>bfolks</v>
      </c>
      <c r="B264" s="49" t="s">
        <v>1818</v>
      </c>
      <c r="C264" s="50" t="s">
        <v>1819</v>
      </c>
      <c r="D264" s="50" t="s">
        <v>1820</v>
      </c>
      <c r="E264" s="37" t="s">
        <v>43</v>
      </c>
      <c r="F264" s="49" t="s">
        <v>44</v>
      </c>
      <c r="G264" s="50" t="s">
        <v>45</v>
      </c>
      <c r="H264" s="50" t="s">
        <v>30</v>
      </c>
      <c r="I264" s="50" t="s">
        <v>31</v>
      </c>
      <c r="J264" s="49" t="s">
        <v>53</v>
      </c>
      <c r="K264" s="49" t="s">
        <v>197</v>
      </c>
      <c r="L264" s="49" t="s">
        <v>198</v>
      </c>
      <c r="M264" s="50" t="s">
        <v>199</v>
      </c>
      <c r="N264" s="50" t="s">
        <v>200</v>
      </c>
      <c r="O264" s="51">
        <v>35368</v>
      </c>
      <c r="P264" s="51">
        <v>42450</v>
      </c>
      <c r="Q264" s="51">
        <v>42450</v>
      </c>
      <c r="R264" s="50">
        <v>3479</v>
      </c>
      <c r="S264" s="50">
        <v>9</v>
      </c>
      <c r="T264" s="50" t="s">
        <v>127</v>
      </c>
      <c r="U264" s="50" t="s">
        <v>1821</v>
      </c>
      <c r="V264" s="50"/>
      <c r="W264" s="50" t="s">
        <v>1822</v>
      </c>
      <c r="X264" s="50" t="s">
        <v>1548</v>
      </c>
      <c r="Y264" s="49" t="s">
        <v>1823</v>
      </c>
    </row>
    <row r="265" spans="1:25">
      <c r="A265" s="121" t="str">
        <f t="shared" si="5"/>
        <v>bfullen</v>
      </c>
      <c r="B265" s="49" t="s">
        <v>1824</v>
      </c>
      <c r="C265" s="50" t="s">
        <v>1825</v>
      </c>
      <c r="D265" s="50" t="s">
        <v>1826</v>
      </c>
      <c r="E265" s="37" t="s">
        <v>43</v>
      </c>
      <c r="F265" s="49" t="s">
        <v>28</v>
      </c>
      <c r="G265" s="50" t="s">
        <v>29</v>
      </c>
      <c r="H265" s="50" t="s">
        <v>30</v>
      </c>
      <c r="I265" s="50" t="s">
        <v>31</v>
      </c>
      <c r="J265" s="49" t="s">
        <v>53</v>
      </c>
      <c r="K265" s="49" t="s">
        <v>255</v>
      </c>
      <c r="L265" s="49" t="s">
        <v>442</v>
      </c>
      <c r="M265" s="50" t="s">
        <v>443</v>
      </c>
      <c r="N265" s="50" t="s">
        <v>72</v>
      </c>
      <c r="O265" s="51">
        <v>45760</v>
      </c>
      <c r="P265" s="51">
        <v>45760</v>
      </c>
      <c r="Q265" s="51">
        <v>45760</v>
      </c>
      <c r="R265" s="50">
        <v>169</v>
      </c>
      <c r="S265" s="50">
        <v>0</v>
      </c>
      <c r="T265" s="50" t="s">
        <v>58</v>
      </c>
      <c r="U265" s="50" t="s">
        <v>1827</v>
      </c>
      <c r="V265" s="50"/>
      <c r="W265" s="50" t="s">
        <v>1828</v>
      </c>
      <c r="X265" s="50" t="s">
        <v>72</v>
      </c>
      <c r="Y265" s="49" t="s">
        <v>1829</v>
      </c>
    </row>
    <row r="266" spans="1:25">
      <c r="A266" s="121" t="str">
        <f t="shared" si="5"/>
        <v>BGAMBRE</v>
      </c>
      <c r="B266" s="49" t="s">
        <v>1830</v>
      </c>
      <c r="C266" s="50" t="s">
        <v>1831</v>
      </c>
      <c r="D266" s="50" t="s">
        <v>1832</v>
      </c>
      <c r="E266" s="37" t="s">
        <v>43</v>
      </c>
      <c r="F266" s="49" t="s">
        <v>182</v>
      </c>
      <c r="G266" s="50" t="s">
        <v>183</v>
      </c>
      <c r="H266" s="50" t="s">
        <v>30</v>
      </c>
      <c r="I266" s="50" t="s">
        <v>31</v>
      </c>
      <c r="J266" s="49" t="s">
        <v>32</v>
      </c>
      <c r="K266" s="49" t="s">
        <v>349</v>
      </c>
      <c r="L266" s="49" t="s">
        <v>838</v>
      </c>
      <c r="M266" s="50" t="s">
        <v>351</v>
      </c>
      <c r="N266" s="50" t="s">
        <v>352</v>
      </c>
      <c r="O266" s="51">
        <v>31593</v>
      </c>
      <c r="P266" s="51">
        <v>31593</v>
      </c>
      <c r="Q266" s="51">
        <v>31593</v>
      </c>
      <c r="R266" s="50">
        <v>14336</v>
      </c>
      <c r="S266" s="50">
        <v>39</v>
      </c>
      <c r="T266" s="50" t="s">
        <v>148</v>
      </c>
      <c r="U266" s="50" t="s">
        <v>1833</v>
      </c>
      <c r="V266" s="50"/>
      <c r="W266" s="50" t="s">
        <v>1834</v>
      </c>
      <c r="X266" s="50" t="s">
        <v>355</v>
      </c>
      <c r="Y266" s="49" t="s">
        <v>1835</v>
      </c>
    </row>
    <row r="267" spans="1:25">
      <c r="A267" s="121" t="str">
        <f t="shared" si="5"/>
        <v>BGARDNE</v>
      </c>
      <c r="B267" s="49" t="s">
        <v>1836</v>
      </c>
      <c r="C267" s="50" t="s">
        <v>1837</v>
      </c>
      <c r="D267" s="50" t="s">
        <v>1838</v>
      </c>
      <c r="E267" s="37" t="s">
        <v>27</v>
      </c>
      <c r="F267" s="49" t="s">
        <v>28</v>
      </c>
      <c r="G267" s="50" t="s">
        <v>29</v>
      </c>
      <c r="H267" s="50" t="s">
        <v>30</v>
      </c>
      <c r="I267" s="50" t="s">
        <v>31</v>
      </c>
      <c r="J267" s="49" t="s">
        <v>53</v>
      </c>
      <c r="K267" s="49" t="s">
        <v>450</v>
      </c>
      <c r="L267" s="49" t="s">
        <v>451</v>
      </c>
      <c r="M267" s="50" t="s">
        <v>452</v>
      </c>
      <c r="N267" s="50" t="s">
        <v>453</v>
      </c>
      <c r="O267" s="51">
        <v>35275</v>
      </c>
      <c r="P267" s="51">
        <v>35275</v>
      </c>
      <c r="Q267" s="51">
        <v>35275</v>
      </c>
      <c r="R267" s="50">
        <v>10654</v>
      </c>
      <c r="S267" s="50">
        <v>29</v>
      </c>
      <c r="T267" s="50" t="s">
        <v>148</v>
      </c>
      <c r="U267" s="50" t="s">
        <v>1839</v>
      </c>
      <c r="V267" s="50"/>
      <c r="W267" s="50" t="s">
        <v>1840</v>
      </c>
      <c r="X267" s="50" t="s">
        <v>453</v>
      </c>
      <c r="Y267" s="49" t="s">
        <v>1841</v>
      </c>
    </row>
    <row r="268" spans="1:25">
      <c r="A268" s="121" t="str">
        <f t="shared" si="5"/>
        <v>bgatso1</v>
      </c>
      <c r="B268" s="49" t="s">
        <v>1842</v>
      </c>
      <c r="C268" s="50" t="s">
        <v>1843</v>
      </c>
      <c r="D268" s="50" t="s">
        <v>1844</v>
      </c>
      <c r="E268" s="37" t="s">
        <v>43</v>
      </c>
      <c r="F268" s="49" t="s">
        <v>466</v>
      </c>
      <c r="G268" s="50" t="s">
        <v>467</v>
      </c>
      <c r="H268" s="50" t="s">
        <v>30</v>
      </c>
      <c r="I268" s="50" t="s">
        <v>31</v>
      </c>
      <c r="J268" s="49" t="s">
        <v>32</v>
      </c>
      <c r="K268" s="49" t="s">
        <v>349</v>
      </c>
      <c r="L268" s="49" t="s">
        <v>838</v>
      </c>
      <c r="M268" s="50" t="s">
        <v>351</v>
      </c>
      <c r="N268" s="50" t="s">
        <v>352</v>
      </c>
      <c r="O268" s="51">
        <v>42499</v>
      </c>
      <c r="P268" s="51">
        <v>42499</v>
      </c>
      <c r="Q268" s="51">
        <v>42499</v>
      </c>
      <c r="R268" s="50">
        <v>3430</v>
      </c>
      <c r="S268" s="50">
        <v>9</v>
      </c>
      <c r="T268" s="50" t="s">
        <v>127</v>
      </c>
      <c r="U268" s="50" t="s">
        <v>1845</v>
      </c>
      <c r="V268" s="50"/>
      <c r="W268" s="50" t="s">
        <v>1846</v>
      </c>
      <c r="X268" s="50" t="s">
        <v>147</v>
      </c>
      <c r="Y268" s="49" t="s">
        <v>1847</v>
      </c>
    </row>
    <row r="269" spans="1:25">
      <c r="A269" s="121" t="str">
        <f t="shared" si="5"/>
        <v>bgebber</v>
      </c>
      <c r="B269" s="49" t="s">
        <v>1848</v>
      </c>
      <c r="C269" s="50" t="s">
        <v>1849</v>
      </c>
      <c r="D269" s="50" t="s">
        <v>1850</v>
      </c>
      <c r="E269" s="37" t="s">
        <v>43</v>
      </c>
      <c r="F269" s="49" t="s">
        <v>44</v>
      </c>
      <c r="G269" s="50" t="s">
        <v>45</v>
      </c>
      <c r="H269" s="50" t="s">
        <v>30</v>
      </c>
      <c r="I269" s="50" t="s">
        <v>31</v>
      </c>
      <c r="J269" s="49" t="s">
        <v>32</v>
      </c>
      <c r="K269" s="49" t="s">
        <v>396</v>
      </c>
      <c r="L269" s="49" t="s">
        <v>397</v>
      </c>
      <c r="M269" s="50" t="s">
        <v>398</v>
      </c>
      <c r="N269" s="50" t="s">
        <v>147</v>
      </c>
      <c r="O269" s="51">
        <v>45900</v>
      </c>
      <c r="P269" s="51">
        <v>45900</v>
      </c>
      <c r="Q269" s="51">
        <v>45900</v>
      </c>
      <c r="R269" s="50">
        <v>29</v>
      </c>
      <c r="S269" s="50">
        <v>0</v>
      </c>
      <c r="T269" s="50" t="s">
        <v>47</v>
      </c>
      <c r="U269" s="50" t="s">
        <v>1851</v>
      </c>
      <c r="V269" s="50"/>
      <c r="W269" s="50" t="s">
        <v>1852</v>
      </c>
      <c r="X269" s="50" t="s">
        <v>147</v>
      </c>
      <c r="Y269" s="49" t="s">
        <v>1853</v>
      </c>
    </row>
    <row r="270" spans="1:25">
      <c r="A270" s="121" t="str">
        <f t="shared" si="5"/>
        <v>bgibson</v>
      </c>
      <c r="B270" s="49" t="s">
        <v>1854</v>
      </c>
      <c r="C270" s="50" t="s">
        <v>1855</v>
      </c>
      <c r="D270" s="50" t="s">
        <v>1856</v>
      </c>
      <c r="E270" s="37" t="s">
        <v>134</v>
      </c>
      <c r="F270" s="49" t="s">
        <v>90</v>
      </c>
      <c r="G270" s="50" t="s">
        <v>91</v>
      </c>
      <c r="H270" s="50" t="s">
        <v>30</v>
      </c>
      <c r="I270" s="50" t="s">
        <v>31</v>
      </c>
      <c r="J270" s="49" t="s">
        <v>32</v>
      </c>
      <c r="K270" s="49" t="s">
        <v>144</v>
      </c>
      <c r="L270" s="49" t="s">
        <v>145</v>
      </c>
      <c r="M270" s="50" t="s">
        <v>146</v>
      </c>
      <c r="N270" s="50" t="s">
        <v>147</v>
      </c>
      <c r="O270" s="51">
        <v>45858</v>
      </c>
      <c r="P270" s="51">
        <v>45858</v>
      </c>
      <c r="Q270" s="51">
        <v>45858</v>
      </c>
      <c r="R270" s="50">
        <v>71</v>
      </c>
      <c r="S270" s="50">
        <v>0</v>
      </c>
      <c r="T270" s="50" t="s">
        <v>96</v>
      </c>
      <c r="U270" s="50" t="s">
        <v>1857</v>
      </c>
      <c r="V270" s="50" t="s">
        <v>1858</v>
      </c>
      <c r="W270" s="50" t="s">
        <v>1859</v>
      </c>
      <c r="X270" s="50" t="s">
        <v>147</v>
      </c>
      <c r="Y270" s="49" t="s">
        <v>1860</v>
      </c>
    </row>
    <row r="271" spans="1:25">
      <c r="A271" s="121" t="str">
        <f t="shared" si="5"/>
        <v>bgrahne</v>
      </c>
      <c r="B271" s="49" t="s">
        <v>1861</v>
      </c>
      <c r="C271" s="50" t="s">
        <v>1862</v>
      </c>
      <c r="D271" s="50" t="s">
        <v>1863</v>
      </c>
      <c r="E271" s="37" t="s">
        <v>27</v>
      </c>
      <c r="F271" s="49" t="s">
        <v>44</v>
      </c>
      <c r="G271" s="50" t="s">
        <v>45</v>
      </c>
      <c r="H271" s="50" t="s">
        <v>30</v>
      </c>
      <c r="I271" s="50" t="s">
        <v>31</v>
      </c>
      <c r="J271" s="49" t="s">
        <v>32</v>
      </c>
      <c r="K271" s="49" t="s">
        <v>884</v>
      </c>
      <c r="L271" s="49" t="s">
        <v>885</v>
      </c>
      <c r="M271" s="50" t="s">
        <v>886</v>
      </c>
      <c r="N271" s="50" t="s">
        <v>887</v>
      </c>
      <c r="O271" s="51">
        <v>45718</v>
      </c>
      <c r="P271" s="51">
        <v>45718</v>
      </c>
      <c r="Q271" s="51">
        <v>45718</v>
      </c>
      <c r="R271" s="50">
        <v>211</v>
      </c>
      <c r="S271" s="50">
        <v>0</v>
      </c>
      <c r="T271" s="50" t="s">
        <v>37</v>
      </c>
      <c r="U271" s="50" t="s">
        <v>1864</v>
      </c>
      <c r="V271" s="50"/>
      <c r="W271" s="50" t="s">
        <v>1865</v>
      </c>
      <c r="X271" s="50" t="s">
        <v>887</v>
      </c>
      <c r="Y271" s="49" t="s">
        <v>1866</v>
      </c>
    </row>
    <row r="272" spans="1:25">
      <c r="A272" s="121" t="str">
        <f t="shared" si="5"/>
        <v>bgrubbj</v>
      </c>
      <c r="B272" s="49" t="s">
        <v>1867</v>
      </c>
      <c r="C272" s="50" t="s">
        <v>1868</v>
      </c>
      <c r="D272" s="50" t="s">
        <v>1869</v>
      </c>
      <c r="E272" s="37" t="s">
        <v>134</v>
      </c>
      <c r="F272" s="49" t="s">
        <v>90</v>
      </c>
      <c r="G272" s="50" t="s">
        <v>91</v>
      </c>
      <c r="H272" s="50" t="s">
        <v>30</v>
      </c>
      <c r="I272" s="50" t="s">
        <v>31</v>
      </c>
      <c r="J272" s="49" t="s">
        <v>53</v>
      </c>
      <c r="K272" s="49" t="s">
        <v>255</v>
      </c>
      <c r="L272" s="49" t="s">
        <v>442</v>
      </c>
      <c r="M272" s="50" t="s">
        <v>443</v>
      </c>
      <c r="N272" s="50" t="s">
        <v>72</v>
      </c>
      <c r="O272" s="51">
        <v>45354</v>
      </c>
      <c r="P272" s="51">
        <v>45354</v>
      </c>
      <c r="Q272" s="51">
        <v>45354</v>
      </c>
      <c r="R272" s="50">
        <v>575</v>
      </c>
      <c r="S272" s="50">
        <v>1</v>
      </c>
      <c r="T272" s="50" t="s">
        <v>82</v>
      </c>
      <c r="U272" s="50" t="s">
        <v>1870</v>
      </c>
      <c r="V272" s="50"/>
      <c r="W272" s="50" t="s">
        <v>808</v>
      </c>
      <c r="X272" s="50" t="s">
        <v>72</v>
      </c>
      <c r="Y272" s="49" t="s">
        <v>1871</v>
      </c>
    </row>
    <row r="273" spans="1:25">
      <c r="A273" s="121" t="str">
        <f t="shared" si="5"/>
        <v>bguarig</v>
      </c>
      <c r="B273" s="49" t="s">
        <v>1872</v>
      </c>
      <c r="C273" s="50" t="s">
        <v>1873</v>
      </c>
      <c r="D273" s="50" t="s">
        <v>1874</v>
      </c>
      <c r="E273" s="37" t="s">
        <v>27</v>
      </c>
      <c r="F273" s="49" t="s">
        <v>28</v>
      </c>
      <c r="G273" s="50" t="s">
        <v>29</v>
      </c>
      <c r="H273" s="50" t="s">
        <v>30</v>
      </c>
      <c r="I273" s="50" t="s">
        <v>31</v>
      </c>
      <c r="J273" s="49" t="s">
        <v>53</v>
      </c>
      <c r="K273" s="49" t="s">
        <v>273</v>
      </c>
      <c r="L273" s="49" t="s">
        <v>930</v>
      </c>
      <c r="M273" s="50" t="s">
        <v>931</v>
      </c>
      <c r="N273" s="50" t="s">
        <v>373</v>
      </c>
      <c r="O273" s="51">
        <v>45732</v>
      </c>
      <c r="P273" s="51">
        <v>45732</v>
      </c>
      <c r="Q273" s="51">
        <v>45732</v>
      </c>
      <c r="R273" s="50">
        <v>197</v>
      </c>
      <c r="S273" s="50">
        <v>0</v>
      </c>
      <c r="T273" s="50" t="s">
        <v>37</v>
      </c>
      <c r="U273" s="50" t="s">
        <v>1875</v>
      </c>
      <c r="V273" s="50"/>
      <c r="W273" s="50" t="s">
        <v>1876</v>
      </c>
      <c r="X273" s="50" t="s">
        <v>373</v>
      </c>
      <c r="Y273" s="49" t="s">
        <v>1877</v>
      </c>
    </row>
    <row r="274" spans="1:25">
      <c r="A274" s="121" t="str">
        <f t="shared" si="5"/>
        <v>bguzman</v>
      </c>
      <c r="B274" s="49" t="s">
        <v>1878</v>
      </c>
      <c r="C274" s="50" t="s">
        <v>1879</v>
      </c>
      <c r="D274" s="50" t="s">
        <v>1880</v>
      </c>
      <c r="E274" s="37" t="s">
        <v>43</v>
      </c>
      <c r="F274" s="49" t="s">
        <v>28</v>
      </c>
      <c r="G274" s="50" t="s">
        <v>29</v>
      </c>
      <c r="H274" s="50" t="s">
        <v>30</v>
      </c>
      <c r="I274" s="50" t="s">
        <v>31</v>
      </c>
      <c r="J274" s="49" t="s">
        <v>53</v>
      </c>
      <c r="K274" s="49" t="s">
        <v>54</v>
      </c>
      <c r="L274" s="49" t="s">
        <v>55</v>
      </c>
      <c r="M274" s="50" t="s">
        <v>56</v>
      </c>
      <c r="N274" s="50" t="s">
        <v>57</v>
      </c>
      <c r="O274" s="51">
        <v>45851</v>
      </c>
      <c r="P274" s="51">
        <v>45851</v>
      </c>
      <c r="Q274" s="51">
        <v>45851</v>
      </c>
      <c r="R274" s="50">
        <v>78</v>
      </c>
      <c r="S274" s="50">
        <v>0</v>
      </c>
      <c r="T274" s="50" t="s">
        <v>96</v>
      </c>
      <c r="U274" s="50" t="s">
        <v>1881</v>
      </c>
      <c r="V274" s="50" t="s">
        <v>1882</v>
      </c>
      <c r="W274" s="50" t="s">
        <v>1883</v>
      </c>
      <c r="X274" s="50" t="s">
        <v>57</v>
      </c>
      <c r="Y274" s="49" t="s">
        <v>1884</v>
      </c>
    </row>
    <row r="275" spans="1:25">
      <c r="A275" s="121" t="str">
        <f t="shared" si="5"/>
        <v>bhagedo</v>
      </c>
      <c r="B275" s="49" t="s">
        <v>1885</v>
      </c>
      <c r="C275" s="50" t="s">
        <v>1886</v>
      </c>
      <c r="D275" s="50" t="s">
        <v>1887</v>
      </c>
      <c r="E275" s="37" t="s">
        <v>43</v>
      </c>
      <c r="F275" s="49" t="s">
        <v>28</v>
      </c>
      <c r="G275" s="50" t="s">
        <v>29</v>
      </c>
      <c r="H275" s="50" t="s">
        <v>30</v>
      </c>
      <c r="I275" s="50" t="s">
        <v>31</v>
      </c>
      <c r="J275" s="49" t="s">
        <v>32</v>
      </c>
      <c r="K275" s="49" t="s">
        <v>125</v>
      </c>
      <c r="L275" s="49" t="s">
        <v>1141</v>
      </c>
      <c r="M275" s="50" t="s">
        <v>235</v>
      </c>
      <c r="N275" s="50" t="s">
        <v>236</v>
      </c>
      <c r="O275" s="51">
        <v>41491</v>
      </c>
      <c r="P275" s="51">
        <v>41491</v>
      </c>
      <c r="Q275" s="51">
        <v>41491</v>
      </c>
      <c r="R275" s="50">
        <v>4438</v>
      </c>
      <c r="S275" s="50">
        <v>12</v>
      </c>
      <c r="T275" s="50" t="s">
        <v>127</v>
      </c>
      <c r="U275" s="50" t="s">
        <v>1888</v>
      </c>
      <c r="V275" s="50"/>
      <c r="W275" s="50" t="s">
        <v>1889</v>
      </c>
      <c r="X275" s="50" t="s">
        <v>236</v>
      </c>
      <c r="Y275" s="49" t="s">
        <v>1890</v>
      </c>
    </row>
    <row r="276" spans="1:25">
      <c r="A276" s="121" t="str">
        <f t="shared" si="5"/>
        <v>bhagger</v>
      </c>
      <c r="B276" s="49" t="s">
        <v>1891</v>
      </c>
      <c r="C276" s="50" t="s">
        <v>1892</v>
      </c>
      <c r="D276" s="50" t="s">
        <v>1893</v>
      </c>
      <c r="E276" s="37" t="s">
        <v>43</v>
      </c>
      <c r="F276" s="49" t="s">
        <v>90</v>
      </c>
      <c r="G276" s="50" t="s">
        <v>91</v>
      </c>
      <c r="H276" s="50" t="s">
        <v>30</v>
      </c>
      <c r="I276" s="50" t="s">
        <v>31</v>
      </c>
      <c r="J276" s="49" t="s">
        <v>32</v>
      </c>
      <c r="K276" s="49" t="s">
        <v>515</v>
      </c>
      <c r="L276" s="49" t="s">
        <v>516</v>
      </c>
      <c r="M276" s="50" t="s">
        <v>517</v>
      </c>
      <c r="N276" s="50" t="s">
        <v>192</v>
      </c>
      <c r="O276" s="51">
        <v>44300</v>
      </c>
      <c r="P276" s="51">
        <v>44300</v>
      </c>
      <c r="Q276" s="51">
        <v>44300</v>
      </c>
      <c r="R276" s="50">
        <v>1629</v>
      </c>
      <c r="S276" s="50">
        <v>4</v>
      </c>
      <c r="T276" s="50" t="s">
        <v>106</v>
      </c>
      <c r="U276" s="50" t="s">
        <v>1894</v>
      </c>
      <c r="V276" s="50"/>
      <c r="W276" s="50" t="s">
        <v>1895</v>
      </c>
      <c r="X276" s="50" t="s">
        <v>593</v>
      </c>
      <c r="Y276" s="49" t="s">
        <v>1896</v>
      </c>
    </row>
    <row r="277" spans="1:25">
      <c r="A277" s="121" t="str">
        <f t="shared" si="5"/>
        <v>bhalim</v>
      </c>
      <c r="B277" s="49" t="s">
        <v>1897</v>
      </c>
      <c r="C277" s="50" t="s">
        <v>1898</v>
      </c>
      <c r="D277" s="50" t="s">
        <v>1899</v>
      </c>
      <c r="E277" s="37" t="s">
        <v>27</v>
      </c>
      <c r="F277" s="49" t="s">
        <v>44</v>
      </c>
      <c r="G277" s="50" t="s">
        <v>45</v>
      </c>
      <c r="H277" s="50" t="s">
        <v>30</v>
      </c>
      <c r="I277" s="50" t="s">
        <v>31</v>
      </c>
      <c r="J277" s="49" t="s">
        <v>53</v>
      </c>
      <c r="K277" s="49" t="s">
        <v>164</v>
      </c>
      <c r="L277" s="49" t="s">
        <v>165</v>
      </c>
      <c r="M277" s="50" t="s">
        <v>166</v>
      </c>
      <c r="N277" s="50" t="s">
        <v>167</v>
      </c>
      <c r="O277" s="51">
        <v>45655</v>
      </c>
      <c r="P277" s="51">
        <v>45655</v>
      </c>
      <c r="Q277" s="51">
        <v>45655</v>
      </c>
      <c r="R277" s="50">
        <v>274</v>
      </c>
      <c r="S277" s="50">
        <v>0</v>
      </c>
      <c r="T277" s="50" t="s">
        <v>37</v>
      </c>
      <c r="U277" s="50" t="s">
        <v>1900</v>
      </c>
      <c r="V277" s="50"/>
      <c r="W277" s="50" t="s">
        <v>1901</v>
      </c>
      <c r="X277" s="50" t="s">
        <v>167</v>
      </c>
      <c r="Y277" s="49" t="s">
        <v>1902</v>
      </c>
    </row>
    <row r="278" spans="1:25">
      <c r="A278" s="121" t="str">
        <f t="shared" si="5"/>
        <v>bhankin</v>
      </c>
      <c r="B278" s="49" t="s">
        <v>1903</v>
      </c>
      <c r="C278" s="50" t="s">
        <v>1904</v>
      </c>
      <c r="D278" s="50" t="s">
        <v>1905</v>
      </c>
      <c r="E278" s="37" t="s">
        <v>43</v>
      </c>
      <c r="F278" s="49" t="s">
        <v>28</v>
      </c>
      <c r="G278" s="50" t="s">
        <v>29</v>
      </c>
      <c r="H278" s="50" t="s">
        <v>30</v>
      </c>
      <c r="I278" s="50" t="s">
        <v>31</v>
      </c>
      <c r="J278" s="49" t="s">
        <v>53</v>
      </c>
      <c r="K278" s="49" t="s">
        <v>255</v>
      </c>
      <c r="L278" s="49" t="s">
        <v>418</v>
      </c>
      <c r="M278" s="50" t="s">
        <v>257</v>
      </c>
      <c r="N278" s="50" t="s">
        <v>258</v>
      </c>
      <c r="O278" s="51">
        <v>44307</v>
      </c>
      <c r="P278" s="51">
        <v>44307</v>
      </c>
      <c r="Q278" s="51">
        <v>44307</v>
      </c>
      <c r="R278" s="50">
        <v>1622</v>
      </c>
      <c r="S278" s="50">
        <v>4</v>
      </c>
      <c r="T278" s="50" t="s">
        <v>106</v>
      </c>
      <c r="U278" s="50" t="s">
        <v>1906</v>
      </c>
      <c r="V278" s="50"/>
      <c r="W278" s="50" t="s">
        <v>1907</v>
      </c>
      <c r="X278" s="50" t="s">
        <v>170</v>
      </c>
      <c r="Y278" s="49" t="s">
        <v>1908</v>
      </c>
    </row>
    <row r="279" spans="1:25">
      <c r="A279" s="121" t="str">
        <f t="shared" si="5"/>
        <v>bhornic</v>
      </c>
      <c r="B279" s="49" t="s">
        <v>1909</v>
      </c>
      <c r="C279" s="50" t="s">
        <v>1910</v>
      </c>
      <c r="D279" s="50" t="s">
        <v>1911</v>
      </c>
      <c r="E279" s="37" t="s">
        <v>43</v>
      </c>
      <c r="F279" s="49" t="s">
        <v>341</v>
      </c>
      <c r="G279" s="50" t="s">
        <v>45</v>
      </c>
      <c r="H279" s="50" t="s">
        <v>30</v>
      </c>
      <c r="I279" s="50" t="s">
        <v>31</v>
      </c>
      <c r="J279" s="49" t="s">
        <v>53</v>
      </c>
      <c r="K279" s="49" t="s">
        <v>1470</v>
      </c>
      <c r="L279" s="49" t="s">
        <v>1471</v>
      </c>
      <c r="M279" s="50" t="s">
        <v>1472</v>
      </c>
      <c r="N279" s="50" t="s">
        <v>453</v>
      </c>
      <c r="O279" s="51">
        <v>44798</v>
      </c>
      <c r="P279" s="51">
        <v>44798</v>
      </c>
      <c r="Q279" s="51">
        <v>44798</v>
      </c>
      <c r="R279" s="50">
        <v>1131</v>
      </c>
      <c r="S279" s="50">
        <v>3</v>
      </c>
      <c r="T279" s="50" t="s">
        <v>106</v>
      </c>
      <c r="U279" s="50" t="s">
        <v>1912</v>
      </c>
      <c r="V279" s="50"/>
      <c r="W279" s="50" t="s">
        <v>1913</v>
      </c>
      <c r="X279" s="50" t="s">
        <v>453</v>
      </c>
      <c r="Y279" s="49" t="s">
        <v>1914</v>
      </c>
    </row>
    <row r="280" spans="1:25">
      <c r="A280" s="121" t="str">
        <f t="shared" si="5"/>
        <v>BJACK69</v>
      </c>
      <c r="B280" s="49" t="s">
        <v>1915</v>
      </c>
      <c r="C280" s="50" t="s">
        <v>1916</v>
      </c>
      <c r="D280" s="50" t="s">
        <v>1917</v>
      </c>
      <c r="E280" s="37" t="s">
        <v>43</v>
      </c>
      <c r="F280" s="49" t="s">
        <v>182</v>
      </c>
      <c r="G280" s="50" t="s">
        <v>183</v>
      </c>
      <c r="H280" s="50" t="s">
        <v>30</v>
      </c>
      <c r="I280" s="50" t="s">
        <v>31</v>
      </c>
      <c r="J280" s="49" t="s">
        <v>32</v>
      </c>
      <c r="K280" s="49" t="s">
        <v>884</v>
      </c>
      <c r="L280" s="49" t="s">
        <v>885</v>
      </c>
      <c r="M280" s="50" t="s">
        <v>886</v>
      </c>
      <c r="N280" s="50" t="s">
        <v>887</v>
      </c>
      <c r="O280" s="51">
        <v>40575</v>
      </c>
      <c r="P280" s="51">
        <v>40575</v>
      </c>
      <c r="Q280" s="51">
        <v>40575</v>
      </c>
      <c r="R280" s="50">
        <v>5354</v>
      </c>
      <c r="S280" s="50">
        <v>14</v>
      </c>
      <c r="T280" s="50" t="s">
        <v>127</v>
      </c>
      <c r="U280" s="50" t="s">
        <v>1918</v>
      </c>
      <c r="V280" s="50"/>
      <c r="W280" s="50" t="s">
        <v>1919</v>
      </c>
      <c r="X280" s="50" t="s">
        <v>887</v>
      </c>
      <c r="Y280" s="49" t="s">
        <v>1920</v>
      </c>
    </row>
    <row r="281" spans="1:25">
      <c r="A281" s="121" t="str">
        <f t="shared" si="5"/>
        <v>bjohns0</v>
      </c>
      <c r="B281" s="49" t="s">
        <v>1921</v>
      </c>
      <c r="C281" s="50" t="s">
        <v>1922</v>
      </c>
      <c r="D281" s="50" t="s">
        <v>1923</v>
      </c>
      <c r="E281" s="37" t="s">
        <v>27</v>
      </c>
      <c r="F281" s="49" t="s">
        <v>1468</v>
      </c>
      <c r="G281" s="50" t="s">
        <v>1469</v>
      </c>
      <c r="H281" s="50" t="s">
        <v>30</v>
      </c>
      <c r="I281" s="50" t="s">
        <v>31</v>
      </c>
      <c r="J281" s="49" t="s">
        <v>32</v>
      </c>
      <c r="K281" s="49" t="s">
        <v>591</v>
      </c>
      <c r="L281" s="49" t="s">
        <v>591</v>
      </c>
      <c r="M281" s="50" t="s">
        <v>592</v>
      </c>
      <c r="N281" s="50" t="s">
        <v>593</v>
      </c>
      <c r="O281" s="51">
        <v>45599</v>
      </c>
      <c r="P281" s="51">
        <v>45599</v>
      </c>
      <c r="Q281" s="51">
        <v>45599</v>
      </c>
      <c r="R281" s="50">
        <v>330</v>
      </c>
      <c r="S281" s="50">
        <v>0</v>
      </c>
      <c r="T281" s="50" t="s">
        <v>37</v>
      </c>
      <c r="U281" s="50" t="s">
        <v>1924</v>
      </c>
      <c r="V281" s="50"/>
      <c r="W281" s="50" t="s">
        <v>1925</v>
      </c>
      <c r="X281" s="50" t="s">
        <v>593</v>
      </c>
      <c r="Y281" s="49" t="s">
        <v>1926</v>
      </c>
    </row>
    <row r="282" spans="1:25">
      <c r="A282" s="121" t="str">
        <f t="shared" si="5"/>
        <v>BJONE79</v>
      </c>
      <c r="B282" s="49" t="s">
        <v>1927</v>
      </c>
      <c r="C282" s="50" t="s">
        <v>1928</v>
      </c>
      <c r="D282" s="50" t="s">
        <v>1929</v>
      </c>
      <c r="E282" s="37" t="s">
        <v>43</v>
      </c>
      <c r="F282" s="49" t="s">
        <v>341</v>
      </c>
      <c r="G282" s="50" t="s">
        <v>45</v>
      </c>
      <c r="H282" s="50" t="s">
        <v>30</v>
      </c>
      <c r="I282" s="50" t="s">
        <v>31</v>
      </c>
      <c r="J282" s="49" t="s">
        <v>53</v>
      </c>
      <c r="K282" s="49" t="s">
        <v>66</v>
      </c>
      <c r="L282" s="49" t="s">
        <v>66</v>
      </c>
      <c r="M282" s="50" t="s">
        <v>342</v>
      </c>
      <c r="N282" s="50" t="s">
        <v>69</v>
      </c>
      <c r="O282" s="51">
        <v>34145</v>
      </c>
      <c r="P282" s="51">
        <v>34145</v>
      </c>
      <c r="Q282" s="51">
        <v>34145</v>
      </c>
      <c r="R282" s="50">
        <v>11784</v>
      </c>
      <c r="S282" s="50">
        <v>32</v>
      </c>
      <c r="T282" s="50" t="s">
        <v>148</v>
      </c>
      <c r="U282" s="50" t="s">
        <v>1930</v>
      </c>
      <c r="V282" s="50" t="s">
        <v>1931</v>
      </c>
      <c r="W282" s="50" t="s">
        <v>344</v>
      </c>
      <c r="X282" s="50" t="s">
        <v>69</v>
      </c>
      <c r="Y282" s="49" t="s">
        <v>345</v>
      </c>
    </row>
    <row r="283" spans="1:25">
      <c r="A283" s="121" t="str">
        <f t="shared" si="5"/>
        <v>BJONE84</v>
      </c>
      <c r="B283" s="49" t="s">
        <v>1932</v>
      </c>
      <c r="C283" s="50" t="s">
        <v>1933</v>
      </c>
      <c r="D283" s="50" t="s">
        <v>1934</v>
      </c>
      <c r="E283" s="37" t="s">
        <v>774</v>
      </c>
      <c r="F283" s="49" t="s">
        <v>28</v>
      </c>
      <c r="G283" s="50" t="s">
        <v>29</v>
      </c>
      <c r="H283" s="50" t="s">
        <v>30</v>
      </c>
      <c r="I283" s="50" t="s">
        <v>31</v>
      </c>
      <c r="J283" s="49" t="s">
        <v>32</v>
      </c>
      <c r="K283" s="49" t="s">
        <v>144</v>
      </c>
      <c r="L283" s="49" t="s">
        <v>145</v>
      </c>
      <c r="M283" s="50" t="s">
        <v>146</v>
      </c>
      <c r="N283" s="50" t="s">
        <v>147</v>
      </c>
      <c r="O283" s="51">
        <v>28051</v>
      </c>
      <c r="P283" s="51">
        <v>28051</v>
      </c>
      <c r="Q283" s="51">
        <v>28051</v>
      </c>
      <c r="R283" s="50">
        <v>17878</v>
      </c>
      <c r="S283" s="50">
        <v>48</v>
      </c>
      <c r="T283" s="50" t="s">
        <v>148</v>
      </c>
      <c r="U283" s="50" t="s">
        <v>1935</v>
      </c>
      <c r="V283" s="50"/>
      <c r="W283" s="50" t="s">
        <v>1936</v>
      </c>
      <c r="X283" s="50" t="s">
        <v>147</v>
      </c>
      <c r="Y283" s="49" t="s">
        <v>1937</v>
      </c>
    </row>
    <row r="284" spans="1:25">
      <c r="A284" s="121" t="str">
        <f t="shared" si="5"/>
        <v>bjones1</v>
      </c>
      <c r="B284" s="49" t="s">
        <v>1938</v>
      </c>
      <c r="C284" s="50" t="s">
        <v>1939</v>
      </c>
      <c r="D284" s="50" t="s">
        <v>1940</v>
      </c>
      <c r="E284" s="37" t="s">
        <v>43</v>
      </c>
      <c r="F284" s="49" t="s">
        <v>1941</v>
      </c>
      <c r="G284" s="50" t="s">
        <v>1942</v>
      </c>
      <c r="H284" s="50" t="s">
        <v>30</v>
      </c>
      <c r="I284" s="50" t="s">
        <v>31</v>
      </c>
      <c r="J284" s="49" t="s">
        <v>53</v>
      </c>
      <c r="K284" s="49" t="s">
        <v>309</v>
      </c>
      <c r="L284" s="49" t="s">
        <v>1724</v>
      </c>
      <c r="M284" s="50" t="s">
        <v>1389</v>
      </c>
      <c r="N284" s="50" t="s">
        <v>57</v>
      </c>
      <c r="O284" s="51">
        <v>45242</v>
      </c>
      <c r="P284" s="51">
        <v>45242</v>
      </c>
      <c r="Q284" s="51">
        <v>45242</v>
      </c>
      <c r="R284" s="50">
        <v>687</v>
      </c>
      <c r="S284" s="50">
        <v>1</v>
      </c>
      <c r="T284" s="50" t="s">
        <v>82</v>
      </c>
      <c r="U284" s="50" t="s">
        <v>1943</v>
      </c>
      <c r="V284" s="50"/>
      <c r="W284" s="50" t="s">
        <v>1726</v>
      </c>
      <c r="X284" s="50" t="s">
        <v>57</v>
      </c>
      <c r="Y284" s="49" t="s">
        <v>1944</v>
      </c>
    </row>
    <row r="285" spans="1:25">
      <c r="A285" s="121" t="str">
        <f t="shared" si="5"/>
        <v>bkirk</v>
      </c>
      <c r="B285" s="49" t="s">
        <v>1945</v>
      </c>
      <c r="C285" s="50" t="s">
        <v>1946</v>
      </c>
      <c r="D285" s="50" t="s">
        <v>1947</v>
      </c>
      <c r="E285" s="37" t="s">
        <v>43</v>
      </c>
      <c r="F285" s="49" t="s">
        <v>28</v>
      </c>
      <c r="G285" s="50" t="s">
        <v>29</v>
      </c>
      <c r="H285" s="50" t="s">
        <v>30</v>
      </c>
      <c r="I285" s="50" t="s">
        <v>31</v>
      </c>
      <c r="J285" s="49" t="s">
        <v>32</v>
      </c>
      <c r="K285" s="49" t="s">
        <v>79</v>
      </c>
      <c r="L285" s="49" t="s">
        <v>80</v>
      </c>
      <c r="M285" s="50" t="s">
        <v>81</v>
      </c>
      <c r="N285" s="50" t="s">
        <v>36</v>
      </c>
      <c r="O285" s="51">
        <v>44777</v>
      </c>
      <c r="P285" s="51">
        <v>44777</v>
      </c>
      <c r="Q285" s="51">
        <v>44777</v>
      </c>
      <c r="R285" s="50">
        <v>1152</v>
      </c>
      <c r="S285" s="50">
        <v>3</v>
      </c>
      <c r="T285" s="50" t="s">
        <v>106</v>
      </c>
      <c r="U285" s="50" t="s">
        <v>1948</v>
      </c>
      <c r="V285" s="50"/>
      <c r="W285" s="50" t="s">
        <v>1949</v>
      </c>
      <c r="X285" s="50" t="s">
        <v>36</v>
      </c>
      <c r="Y285" s="49" t="s">
        <v>1950</v>
      </c>
    </row>
    <row r="286" spans="1:25">
      <c r="A286" s="121" t="str">
        <f t="shared" si="5"/>
        <v>BKRUMME</v>
      </c>
      <c r="B286" s="49" t="s">
        <v>1951</v>
      </c>
      <c r="C286" s="50" t="s">
        <v>1952</v>
      </c>
      <c r="D286" s="50" t="s">
        <v>1953</v>
      </c>
      <c r="E286" s="37" t="s">
        <v>43</v>
      </c>
      <c r="F286" s="49" t="s">
        <v>1954</v>
      </c>
      <c r="G286" s="50" t="s">
        <v>1955</v>
      </c>
      <c r="H286" s="50" t="s">
        <v>30</v>
      </c>
      <c r="I286" s="50" t="s">
        <v>31</v>
      </c>
      <c r="J286" s="49" t="s">
        <v>32</v>
      </c>
      <c r="K286" s="49" t="s">
        <v>591</v>
      </c>
      <c r="L286" s="49" t="s">
        <v>1956</v>
      </c>
      <c r="M286" s="50" t="s">
        <v>1957</v>
      </c>
      <c r="N286" s="50" t="s">
        <v>118</v>
      </c>
      <c r="O286" s="51">
        <v>35528</v>
      </c>
      <c r="P286" s="51">
        <v>35528</v>
      </c>
      <c r="Q286" s="51">
        <v>35528</v>
      </c>
      <c r="R286" s="50">
        <v>10401</v>
      </c>
      <c r="S286" s="50">
        <v>28</v>
      </c>
      <c r="T286" s="50" t="s">
        <v>148</v>
      </c>
      <c r="U286" s="50" t="s">
        <v>1958</v>
      </c>
      <c r="V286" s="50"/>
      <c r="W286" s="50" t="s">
        <v>1959</v>
      </c>
      <c r="X286" s="50" t="s">
        <v>118</v>
      </c>
      <c r="Y286" s="49" t="s">
        <v>1960</v>
      </c>
    </row>
    <row r="287" spans="1:25">
      <c r="A287" s="121" t="str">
        <f t="shared" si="5"/>
        <v>BLANDRU</v>
      </c>
      <c r="B287" s="49" t="s">
        <v>1961</v>
      </c>
      <c r="C287" s="50" t="s">
        <v>1962</v>
      </c>
      <c r="D287" s="50" t="s">
        <v>1963</v>
      </c>
      <c r="E287" s="37" t="s">
        <v>43</v>
      </c>
      <c r="F287" s="49" t="s">
        <v>28</v>
      </c>
      <c r="G287" s="50" t="s">
        <v>29</v>
      </c>
      <c r="H287" s="50" t="s">
        <v>30</v>
      </c>
      <c r="I287" s="50" t="s">
        <v>31</v>
      </c>
      <c r="J287" s="49" t="s">
        <v>53</v>
      </c>
      <c r="K287" s="49" t="s">
        <v>54</v>
      </c>
      <c r="L287" s="49" t="s">
        <v>135</v>
      </c>
      <c r="M287" s="50" t="s">
        <v>136</v>
      </c>
      <c r="N287" s="50" t="s">
        <v>57</v>
      </c>
      <c r="O287" s="51">
        <v>37340</v>
      </c>
      <c r="P287" s="51">
        <v>37340</v>
      </c>
      <c r="Q287" s="51">
        <v>37340</v>
      </c>
      <c r="R287" s="50">
        <v>8589</v>
      </c>
      <c r="S287" s="50">
        <v>23</v>
      </c>
      <c r="T287" s="50" t="s">
        <v>148</v>
      </c>
      <c r="U287" s="50" t="s">
        <v>1964</v>
      </c>
      <c r="V287" s="50"/>
      <c r="W287" s="50" t="s">
        <v>1965</v>
      </c>
      <c r="X287" s="50" t="s">
        <v>57</v>
      </c>
      <c r="Y287" s="49" t="s">
        <v>1966</v>
      </c>
    </row>
    <row r="288" spans="1:25">
      <c r="A288" s="121" t="str">
        <f t="shared" si="5"/>
        <v>BLONG3</v>
      </c>
      <c r="B288" s="49" t="s">
        <v>1967</v>
      </c>
      <c r="C288" s="50" t="s">
        <v>1968</v>
      </c>
      <c r="D288" s="50" t="s">
        <v>1969</v>
      </c>
      <c r="E288" s="37" t="s">
        <v>43</v>
      </c>
      <c r="F288" s="49" t="s">
        <v>28</v>
      </c>
      <c r="G288" s="50" t="s">
        <v>29</v>
      </c>
      <c r="H288" s="50" t="s">
        <v>30</v>
      </c>
      <c r="I288" s="50" t="s">
        <v>31</v>
      </c>
      <c r="J288" s="49" t="s">
        <v>53</v>
      </c>
      <c r="K288" s="49" t="s">
        <v>255</v>
      </c>
      <c r="L288" s="49" t="s">
        <v>442</v>
      </c>
      <c r="M288" s="50" t="s">
        <v>443</v>
      </c>
      <c r="N288" s="50" t="s">
        <v>72</v>
      </c>
      <c r="O288" s="51">
        <v>36738</v>
      </c>
      <c r="P288" s="51">
        <v>36738</v>
      </c>
      <c r="Q288" s="51">
        <v>36738</v>
      </c>
      <c r="R288" s="50">
        <v>9191</v>
      </c>
      <c r="S288" s="50">
        <v>25</v>
      </c>
      <c r="T288" s="50" t="s">
        <v>148</v>
      </c>
      <c r="U288" s="50" t="s">
        <v>1970</v>
      </c>
      <c r="V288" s="50"/>
      <c r="W288" s="50" t="s">
        <v>443</v>
      </c>
      <c r="X288" s="50" t="s">
        <v>72</v>
      </c>
      <c r="Y288" s="49" t="s">
        <v>1971</v>
      </c>
    </row>
    <row r="289" spans="1:25">
      <c r="A289" s="121" t="str">
        <f t="shared" si="5"/>
        <v>blott</v>
      </c>
      <c r="B289" s="49" t="s">
        <v>1972</v>
      </c>
      <c r="C289" s="50" t="s">
        <v>1973</v>
      </c>
      <c r="D289" s="50" t="s">
        <v>1974</v>
      </c>
      <c r="E289" s="37" t="s">
        <v>43</v>
      </c>
      <c r="F289" s="49" t="s">
        <v>90</v>
      </c>
      <c r="G289" s="50" t="s">
        <v>91</v>
      </c>
      <c r="H289" s="50" t="s">
        <v>30</v>
      </c>
      <c r="I289" s="50" t="s">
        <v>31</v>
      </c>
      <c r="J289" s="49" t="s">
        <v>32</v>
      </c>
      <c r="K289" s="49" t="s">
        <v>349</v>
      </c>
      <c r="L289" s="49" t="s">
        <v>1388</v>
      </c>
      <c r="M289" s="50" t="s">
        <v>1389</v>
      </c>
      <c r="N289" s="50" t="s">
        <v>57</v>
      </c>
      <c r="O289" s="51">
        <v>45445</v>
      </c>
      <c r="P289" s="51">
        <v>45445</v>
      </c>
      <c r="Q289" s="51">
        <v>45445</v>
      </c>
      <c r="R289" s="50">
        <v>484</v>
      </c>
      <c r="S289" s="50">
        <v>1</v>
      </c>
      <c r="T289" s="50" t="s">
        <v>82</v>
      </c>
      <c r="U289" s="50" t="s">
        <v>1975</v>
      </c>
      <c r="V289" s="50"/>
      <c r="W289" s="50" t="s">
        <v>1976</v>
      </c>
      <c r="X289" s="50" t="s">
        <v>355</v>
      </c>
      <c r="Y289" s="49" t="s">
        <v>1977</v>
      </c>
    </row>
    <row r="290" spans="1:25">
      <c r="A290" s="121" t="str">
        <f t="shared" si="5"/>
        <v>blucero</v>
      </c>
      <c r="B290" s="49" t="s">
        <v>1978</v>
      </c>
      <c r="C290" s="50" t="s">
        <v>1979</v>
      </c>
      <c r="D290" s="50" t="s">
        <v>1980</v>
      </c>
      <c r="E290" s="37" t="s">
        <v>43</v>
      </c>
      <c r="F290" s="49" t="s">
        <v>90</v>
      </c>
      <c r="G290" s="50" t="s">
        <v>91</v>
      </c>
      <c r="H290" s="50" t="s">
        <v>30</v>
      </c>
      <c r="I290" s="50" t="s">
        <v>31</v>
      </c>
      <c r="J290" s="49" t="s">
        <v>53</v>
      </c>
      <c r="K290" s="49" t="s">
        <v>54</v>
      </c>
      <c r="L290" s="49" t="s">
        <v>135</v>
      </c>
      <c r="M290" s="50" t="s">
        <v>136</v>
      </c>
      <c r="N290" s="50" t="s">
        <v>57</v>
      </c>
      <c r="O290" s="51">
        <v>45844</v>
      </c>
      <c r="P290" s="51">
        <v>45844</v>
      </c>
      <c r="Q290" s="51">
        <v>45844</v>
      </c>
      <c r="R290" s="50">
        <v>85</v>
      </c>
      <c r="S290" s="50">
        <v>0</v>
      </c>
      <c r="T290" s="50" t="s">
        <v>96</v>
      </c>
      <c r="U290" s="50" t="s">
        <v>1981</v>
      </c>
      <c r="V290" s="50"/>
      <c r="W290" s="50" t="s">
        <v>1982</v>
      </c>
      <c r="X290" s="50" t="s">
        <v>57</v>
      </c>
      <c r="Y290" s="49" t="s">
        <v>1983</v>
      </c>
    </row>
    <row r="291" spans="1:25">
      <c r="A291" s="121" t="str">
        <f t="shared" si="5"/>
        <v>BLUU1</v>
      </c>
      <c r="B291" s="49" t="s">
        <v>1984</v>
      </c>
      <c r="C291" s="50" t="s">
        <v>1985</v>
      </c>
      <c r="D291" s="50" t="s">
        <v>1986</v>
      </c>
      <c r="E291" s="37" t="s">
        <v>43</v>
      </c>
      <c r="F291" s="49" t="s">
        <v>44</v>
      </c>
      <c r="G291" s="50" t="s">
        <v>45</v>
      </c>
      <c r="H291" s="50" t="s">
        <v>30</v>
      </c>
      <c r="I291" s="50" t="s">
        <v>31</v>
      </c>
      <c r="J291" s="49" t="s">
        <v>32</v>
      </c>
      <c r="K291" s="49" t="s">
        <v>218</v>
      </c>
      <c r="L291" s="49" t="s">
        <v>502</v>
      </c>
      <c r="M291" s="50" t="s">
        <v>220</v>
      </c>
      <c r="N291" s="50" t="s">
        <v>36</v>
      </c>
      <c r="O291" s="51">
        <v>31649</v>
      </c>
      <c r="P291" s="51">
        <v>31649</v>
      </c>
      <c r="Q291" s="51">
        <v>31649</v>
      </c>
      <c r="R291" s="50">
        <v>14280</v>
      </c>
      <c r="S291" s="50">
        <v>39</v>
      </c>
      <c r="T291" s="50" t="s">
        <v>148</v>
      </c>
      <c r="U291" s="50" t="s">
        <v>1987</v>
      </c>
      <c r="V291" s="50"/>
      <c r="W291" s="50" t="s">
        <v>1988</v>
      </c>
      <c r="X291" s="50" t="s">
        <v>36</v>
      </c>
      <c r="Y291" s="49" t="s">
        <v>1989</v>
      </c>
    </row>
    <row r="292" spans="1:25">
      <c r="A292" s="121" t="str">
        <f t="shared" si="5"/>
        <v>bmalkas</v>
      </c>
      <c r="B292" s="49" t="s">
        <v>1990</v>
      </c>
      <c r="C292" s="50" t="s">
        <v>1991</v>
      </c>
      <c r="D292" s="50" t="s">
        <v>1992</v>
      </c>
      <c r="E292" s="37" t="s">
        <v>27</v>
      </c>
      <c r="F292" s="49" t="s">
        <v>90</v>
      </c>
      <c r="G292" s="50" t="s">
        <v>91</v>
      </c>
      <c r="H292" s="50" t="s">
        <v>30</v>
      </c>
      <c r="I292" s="50" t="s">
        <v>31</v>
      </c>
      <c r="J292" s="49" t="s">
        <v>32</v>
      </c>
      <c r="K292" s="49" t="s">
        <v>290</v>
      </c>
      <c r="L292" s="49" t="s">
        <v>291</v>
      </c>
      <c r="M292" s="50" t="s">
        <v>292</v>
      </c>
      <c r="N292" s="50" t="s">
        <v>293</v>
      </c>
      <c r="O292" s="51">
        <v>43537</v>
      </c>
      <c r="P292" s="51">
        <v>43537</v>
      </c>
      <c r="Q292" s="51">
        <v>43537</v>
      </c>
      <c r="R292" s="50">
        <v>2392</v>
      </c>
      <c r="S292" s="50">
        <v>6</v>
      </c>
      <c r="T292" s="50" t="s">
        <v>127</v>
      </c>
      <c r="U292" s="50" t="s">
        <v>1993</v>
      </c>
      <c r="V292" s="50"/>
      <c r="W292" s="50" t="s">
        <v>1994</v>
      </c>
      <c r="X292" s="50" t="s">
        <v>1021</v>
      </c>
      <c r="Y292" s="49" t="s">
        <v>1995</v>
      </c>
    </row>
    <row r="293" spans="1:25">
      <c r="A293" s="121" t="str">
        <f t="shared" si="5"/>
        <v>BMCDOWE</v>
      </c>
      <c r="B293" s="49" t="s">
        <v>1996</v>
      </c>
      <c r="C293" s="50" t="s">
        <v>1997</v>
      </c>
      <c r="D293" s="50" t="s">
        <v>1998</v>
      </c>
      <c r="E293" s="37" t="s">
        <v>43</v>
      </c>
      <c r="F293" s="49" t="s">
        <v>28</v>
      </c>
      <c r="G293" s="50" t="s">
        <v>29</v>
      </c>
      <c r="H293" s="50" t="s">
        <v>30</v>
      </c>
      <c r="I293" s="50" t="s">
        <v>31</v>
      </c>
      <c r="J293" s="49" t="s">
        <v>53</v>
      </c>
      <c r="K293" s="49" t="s">
        <v>164</v>
      </c>
      <c r="L293" s="49" t="s">
        <v>165</v>
      </c>
      <c r="M293" s="50" t="s">
        <v>166</v>
      </c>
      <c r="N293" s="50" t="s">
        <v>167</v>
      </c>
      <c r="O293" s="51">
        <v>36829</v>
      </c>
      <c r="P293" s="51">
        <v>36829</v>
      </c>
      <c r="Q293" s="51">
        <v>36829</v>
      </c>
      <c r="R293" s="50">
        <v>9100</v>
      </c>
      <c r="S293" s="50">
        <v>24</v>
      </c>
      <c r="T293" s="50" t="s">
        <v>148</v>
      </c>
      <c r="U293" s="50" t="s">
        <v>1999</v>
      </c>
      <c r="V293" s="50"/>
      <c r="W293" s="50" t="s">
        <v>762</v>
      </c>
      <c r="X293" s="50" t="s">
        <v>322</v>
      </c>
      <c r="Y293" s="49" t="s">
        <v>323</v>
      </c>
    </row>
    <row r="294" spans="1:25">
      <c r="A294" s="121" t="str">
        <f t="shared" si="5"/>
        <v>bmckell</v>
      </c>
      <c r="B294" s="49" t="s">
        <v>2000</v>
      </c>
      <c r="C294" s="50" t="s">
        <v>2001</v>
      </c>
      <c r="D294" s="50" t="s">
        <v>2002</v>
      </c>
      <c r="E294" s="37" t="s">
        <v>43</v>
      </c>
      <c r="F294" s="49" t="s">
        <v>44</v>
      </c>
      <c r="G294" s="50" t="s">
        <v>45</v>
      </c>
      <c r="H294" s="50" t="s">
        <v>30</v>
      </c>
      <c r="I294" s="50" t="s">
        <v>31</v>
      </c>
      <c r="J294" s="49" t="s">
        <v>32</v>
      </c>
      <c r="K294" s="49" t="s">
        <v>515</v>
      </c>
      <c r="L294" s="49" t="s">
        <v>2003</v>
      </c>
      <c r="M294" s="50" t="s">
        <v>1433</v>
      </c>
      <c r="N294" s="50" t="s">
        <v>1566</v>
      </c>
      <c r="O294" s="51">
        <v>44609</v>
      </c>
      <c r="P294" s="51">
        <v>44609</v>
      </c>
      <c r="Q294" s="51">
        <v>44609</v>
      </c>
      <c r="R294" s="50">
        <v>1320</v>
      </c>
      <c r="S294" s="50">
        <v>3</v>
      </c>
      <c r="T294" s="50" t="s">
        <v>106</v>
      </c>
      <c r="U294" s="50" t="s">
        <v>2004</v>
      </c>
      <c r="V294" s="50"/>
      <c r="W294" s="50" t="s">
        <v>2005</v>
      </c>
      <c r="X294" s="50" t="s">
        <v>1566</v>
      </c>
      <c r="Y294" s="49" t="s">
        <v>2006</v>
      </c>
    </row>
    <row r="295" spans="1:25">
      <c r="A295" s="121" t="str">
        <f t="shared" si="5"/>
        <v>BMILL31</v>
      </c>
      <c r="B295" s="49" t="s">
        <v>2007</v>
      </c>
      <c r="C295" s="50" t="s">
        <v>2008</v>
      </c>
      <c r="D295" s="50" t="s">
        <v>2009</v>
      </c>
      <c r="E295" s="37" t="s">
        <v>134</v>
      </c>
      <c r="F295" s="49" t="s">
        <v>28</v>
      </c>
      <c r="G295" s="50" t="s">
        <v>29</v>
      </c>
      <c r="H295" s="50" t="s">
        <v>30</v>
      </c>
      <c r="I295" s="50" t="s">
        <v>31</v>
      </c>
      <c r="J295" s="49" t="s">
        <v>32</v>
      </c>
      <c r="K295" s="49" t="s">
        <v>33</v>
      </c>
      <c r="L295" s="49" t="s">
        <v>34</v>
      </c>
      <c r="M295" s="50" t="s">
        <v>35</v>
      </c>
      <c r="N295" s="50" t="s">
        <v>36</v>
      </c>
      <c r="O295" s="51">
        <v>32294</v>
      </c>
      <c r="P295" s="51">
        <v>32294</v>
      </c>
      <c r="Q295" s="51">
        <v>32294</v>
      </c>
      <c r="R295" s="50">
        <v>13635</v>
      </c>
      <c r="S295" s="50">
        <v>37</v>
      </c>
      <c r="T295" s="50" t="s">
        <v>148</v>
      </c>
      <c r="U295" s="50" t="s">
        <v>2010</v>
      </c>
      <c r="V295" s="50"/>
      <c r="W295" s="50" t="s">
        <v>2011</v>
      </c>
      <c r="X295" s="50" t="s">
        <v>36</v>
      </c>
      <c r="Y295" s="49" t="s">
        <v>2012</v>
      </c>
    </row>
    <row r="296" spans="1:25">
      <c r="A296" s="121" t="str">
        <f t="shared" si="5"/>
        <v>bmills9</v>
      </c>
      <c r="B296" s="49" t="s">
        <v>2013</v>
      </c>
      <c r="C296" s="50" t="s">
        <v>2014</v>
      </c>
      <c r="D296" s="50" t="s">
        <v>2015</v>
      </c>
      <c r="E296" s="37" t="s">
        <v>43</v>
      </c>
      <c r="F296" s="49" t="s">
        <v>182</v>
      </c>
      <c r="G296" s="50" t="s">
        <v>183</v>
      </c>
      <c r="H296" s="50" t="s">
        <v>30</v>
      </c>
      <c r="I296" s="50" t="s">
        <v>31</v>
      </c>
      <c r="J296" s="49" t="s">
        <v>32</v>
      </c>
      <c r="K296" s="49" t="s">
        <v>884</v>
      </c>
      <c r="L296" s="49" t="s">
        <v>885</v>
      </c>
      <c r="M296" s="50" t="s">
        <v>886</v>
      </c>
      <c r="N296" s="50" t="s">
        <v>887</v>
      </c>
      <c r="O296" s="51">
        <v>42121</v>
      </c>
      <c r="P296" s="51">
        <v>42121</v>
      </c>
      <c r="Q296" s="51">
        <v>42121</v>
      </c>
      <c r="R296" s="50">
        <v>3808</v>
      </c>
      <c r="S296" s="50">
        <v>10</v>
      </c>
      <c r="T296" s="50" t="s">
        <v>127</v>
      </c>
      <c r="U296" s="50" t="s">
        <v>2016</v>
      </c>
      <c r="V296" s="50"/>
      <c r="W296" s="50" t="s">
        <v>2017</v>
      </c>
      <c r="X296" s="50" t="s">
        <v>887</v>
      </c>
      <c r="Y296" s="49" t="s">
        <v>2018</v>
      </c>
    </row>
    <row r="297" spans="1:25">
      <c r="A297" s="121" t="str">
        <f t="shared" si="5"/>
        <v>bmontie</v>
      </c>
      <c r="B297" s="49" t="s">
        <v>2019</v>
      </c>
      <c r="C297" s="50" t="s">
        <v>2020</v>
      </c>
      <c r="D297" s="50" t="s">
        <v>2021</v>
      </c>
      <c r="E297" s="37" t="s">
        <v>43</v>
      </c>
      <c r="F297" s="49" t="s">
        <v>44</v>
      </c>
      <c r="G297" s="50" t="s">
        <v>45</v>
      </c>
      <c r="H297" s="50" t="s">
        <v>30</v>
      </c>
      <c r="I297" s="50" t="s">
        <v>31</v>
      </c>
      <c r="J297" s="49" t="s">
        <v>32</v>
      </c>
      <c r="K297" s="49" t="s">
        <v>218</v>
      </c>
      <c r="L297" s="49" t="s">
        <v>502</v>
      </c>
      <c r="M297" s="50" t="s">
        <v>220</v>
      </c>
      <c r="N297" s="50" t="s">
        <v>36</v>
      </c>
      <c r="O297" s="51">
        <v>44595</v>
      </c>
      <c r="P297" s="51">
        <v>44595</v>
      </c>
      <c r="Q297" s="51">
        <v>44595</v>
      </c>
      <c r="R297" s="50">
        <v>1334</v>
      </c>
      <c r="S297" s="50">
        <v>3</v>
      </c>
      <c r="T297" s="50" t="s">
        <v>106</v>
      </c>
      <c r="U297" s="50" t="s">
        <v>2022</v>
      </c>
      <c r="V297" s="50"/>
      <c r="W297" s="50" t="s">
        <v>2023</v>
      </c>
      <c r="X297" s="50" t="s">
        <v>36</v>
      </c>
      <c r="Y297" s="49" t="s">
        <v>2024</v>
      </c>
    </row>
    <row r="298" spans="1:25">
      <c r="A298" s="121" t="str">
        <f t="shared" si="5"/>
        <v>bmorg21</v>
      </c>
      <c r="B298" s="49" t="s">
        <v>2025</v>
      </c>
      <c r="C298" s="50" t="s">
        <v>2026</v>
      </c>
      <c r="D298" s="50" t="s">
        <v>2027</v>
      </c>
      <c r="E298" s="37" t="s">
        <v>27</v>
      </c>
      <c r="F298" s="49" t="s">
        <v>44</v>
      </c>
      <c r="G298" s="50" t="s">
        <v>45</v>
      </c>
      <c r="H298" s="50" t="s">
        <v>30</v>
      </c>
      <c r="I298" s="50" t="s">
        <v>31</v>
      </c>
      <c r="J298" s="49" t="s">
        <v>53</v>
      </c>
      <c r="K298" s="49" t="s">
        <v>93</v>
      </c>
      <c r="L298" s="49" t="s">
        <v>915</v>
      </c>
      <c r="M298" s="50" t="s">
        <v>916</v>
      </c>
      <c r="N298" s="50" t="s">
        <v>69</v>
      </c>
      <c r="O298" s="51">
        <v>41646</v>
      </c>
      <c r="P298" s="51">
        <v>41646</v>
      </c>
      <c r="Q298" s="51">
        <v>41646</v>
      </c>
      <c r="R298" s="50">
        <v>4283</v>
      </c>
      <c r="S298" s="50">
        <v>11</v>
      </c>
      <c r="T298" s="50" t="s">
        <v>127</v>
      </c>
      <c r="U298" s="50" t="s">
        <v>2028</v>
      </c>
      <c r="V298" s="50"/>
      <c r="W298" s="50" t="s">
        <v>2029</v>
      </c>
      <c r="X298" s="50" t="s">
        <v>69</v>
      </c>
      <c r="Y298" s="49" t="s">
        <v>2030</v>
      </c>
    </row>
    <row r="299" spans="1:25">
      <c r="A299" s="121" t="str">
        <f t="shared" si="5"/>
        <v>BMORSE2</v>
      </c>
      <c r="B299" s="49" t="s">
        <v>2031</v>
      </c>
      <c r="C299" s="50" t="s">
        <v>2032</v>
      </c>
      <c r="D299" s="50" t="s">
        <v>2033</v>
      </c>
      <c r="E299" s="37" t="s">
        <v>134</v>
      </c>
      <c r="F299" s="49" t="s">
        <v>28</v>
      </c>
      <c r="G299" s="50" t="s">
        <v>29</v>
      </c>
      <c r="H299" s="50" t="s">
        <v>30</v>
      </c>
      <c r="I299" s="50" t="s">
        <v>31</v>
      </c>
      <c r="J299" s="49" t="s">
        <v>32</v>
      </c>
      <c r="K299" s="49" t="s">
        <v>125</v>
      </c>
      <c r="L299" s="49" t="s">
        <v>2034</v>
      </c>
      <c r="M299" s="50" t="s">
        <v>85</v>
      </c>
      <c r="N299" s="50" t="s">
        <v>36</v>
      </c>
      <c r="O299" s="51">
        <v>32715</v>
      </c>
      <c r="P299" s="51">
        <v>32715</v>
      </c>
      <c r="Q299" s="51">
        <v>32715</v>
      </c>
      <c r="R299" s="50">
        <v>13214</v>
      </c>
      <c r="S299" s="50">
        <v>36</v>
      </c>
      <c r="T299" s="50" t="s">
        <v>148</v>
      </c>
      <c r="U299" s="50" t="s">
        <v>2035</v>
      </c>
      <c r="V299" s="50"/>
      <c r="W299" s="50" t="s">
        <v>2036</v>
      </c>
      <c r="X299" s="50" t="s">
        <v>36</v>
      </c>
      <c r="Y299" s="49" t="s">
        <v>2037</v>
      </c>
    </row>
    <row r="300" spans="1:25">
      <c r="A300" s="121" t="str">
        <f t="shared" si="5"/>
        <v>bmower</v>
      </c>
      <c r="B300" s="49" t="s">
        <v>2038</v>
      </c>
      <c r="C300" s="50" t="s">
        <v>2039</v>
      </c>
      <c r="D300" s="50" t="s">
        <v>2040</v>
      </c>
      <c r="E300" s="37" t="s">
        <v>27</v>
      </c>
      <c r="F300" s="49" t="s">
        <v>28</v>
      </c>
      <c r="G300" s="50" t="s">
        <v>29</v>
      </c>
      <c r="H300" s="50" t="s">
        <v>30</v>
      </c>
      <c r="I300" s="50" t="s">
        <v>31</v>
      </c>
      <c r="J300" s="49" t="s">
        <v>53</v>
      </c>
      <c r="K300" s="49" t="s">
        <v>273</v>
      </c>
      <c r="L300" s="49" t="s">
        <v>550</v>
      </c>
      <c r="M300" s="50" t="s">
        <v>551</v>
      </c>
      <c r="N300" s="50" t="s">
        <v>373</v>
      </c>
      <c r="O300" s="51">
        <v>42304</v>
      </c>
      <c r="P300" s="51">
        <v>42304</v>
      </c>
      <c r="Q300" s="51">
        <v>42304</v>
      </c>
      <c r="R300" s="50">
        <v>3625</v>
      </c>
      <c r="S300" s="50">
        <v>9</v>
      </c>
      <c r="T300" s="50" t="s">
        <v>127</v>
      </c>
      <c r="U300" s="50" t="s">
        <v>2041</v>
      </c>
      <c r="V300" s="50"/>
      <c r="W300" s="50" t="s">
        <v>2042</v>
      </c>
      <c r="X300" s="50" t="s">
        <v>373</v>
      </c>
      <c r="Y300" s="49" t="s">
        <v>2043</v>
      </c>
    </row>
    <row r="301" spans="1:25">
      <c r="A301" s="121" t="str">
        <f t="shared" si="5"/>
        <v>bmurphy</v>
      </c>
      <c r="B301" s="49" t="s">
        <v>2044</v>
      </c>
      <c r="C301" s="50" t="s">
        <v>2045</v>
      </c>
      <c r="D301" s="50" t="s">
        <v>2046</v>
      </c>
      <c r="E301" s="37" t="s">
        <v>43</v>
      </c>
      <c r="F301" s="49" t="s">
        <v>44</v>
      </c>
      <c r="G301" s="50" t="s">
        <v>45</v>
      </c>
      <c r="H301" s="50" t="s">
        <v>30</v>
      </c>
      <c r="I301" s="50" t="s">
        <v>31</v>
      </c>
      <c r="J301" s="49" t="s">
        <v>32</v>
      </c>
      <c r="K301" s="49" t="s">
        <v>1226</v>
      </c>
      <c r="L301" s="49" t="s">
        <v>2047</v>
      </c>
      <c r="M301" s="50" t="s">
        <v>1228</v>
      </c>
      <c r="N301" s="50" t="s">
        <v>1229</v>
      </c>
      <c r="O301" s="51">
        <v>44665</v>
      </c>
      <c r="P301" s="51">
        <v>44665</v>
      </c>
      <c r="Q301" s="51">
        <v>44665</v>
      </c>
      <c r="R301" s="50">
        <v>1264</v>
      </c>
      <c r="S301" s="50">
        <v>3</v>
      </c>
      <c r="T301" s="50" t="s">
        <v>106</v>
      </c>
      <c r="U301" s="50" t="s">
        <v>2048</v>
      </c>
      <c r="V301" s="50"/>
      <c r="W301" s="50" t="s">
        <v>2049</v>
      </c>
      <c r="X301" s="50" t="s">
        <v>1229</v>
      </c>
      <c r="Y301" s="49" t="s">
        <v>2050</v>
      </c>
    </row>
    <row r="302" spans="1:25">
      <c r="A302" s="121" t="str">
        <f t="shared" si="5"/>
        <v>bmurrel</v>
      </c>
      <c r="B302" s="49" t="s">
        <v>2051</v>
      </c>
      <c r="C302" s="50" t="s">
        <v>2052</v>
      </c>
      <c r="D302" s="50" t="s">
        <v>2053</v>
      </c>
      <c r="E302" s="37" t="s">
        <v>27</v>
      </c>
      <c r="F302" s="49" t="s">
        <v>341</v>
      </c>
      <c r="G302" s="50" t="s">
        <v>45</v>
      </c>
      <c r="H302" s="50" t="s">
        <v>30</v>
      </c>
      <c r="I302" s="50" t="s">
        <v>31</v>
      </c>
      <c r="J302" s="49" t="s">
        <v>53</v>
      </c>
      <c r="K302" s="49" t="s">
        <v>1470</v>
      </c>
      <c r="L302" s="49" t="s">
        <v>1471</v>
      </c>
      <c r="M302" s="50" t="s">
        <v>1472</v>
      </c>
      <c r="N302" s="50" t="s">
        <v>453</v>
      </c>
      <c r="O302" s="51">
        <v>42926</v>
      </c>
      <c r="P302" s="51">
        <v>42926</v>
      </c>
      <c r="Q302" s="51">
        <v>42926</v>
      </c>
      <c r="R302" s="50">
        <v>3003</v>
      </c>
      <c r="S302" s="50">
        <v>8</v>
      </c>
      <c r="T302" s="50" t="s">
        <v>127</v>
      </c>
      <c r="U302" s="50" t="s">
        <v>2054</v>
      </c>
      <c r="V302" s="50"/>
      <c r="W302" s="50" t="s">
        <v>2055</v>
      </c>
      <c r="X302" s="50" t="s">
        <v>453</v>
      </c>
      <c r="Y302" s="49" t="s">
        <v>2056</v>
      </c>
    </row>
    <row r="303" spans="1:25">
      <c r="A303" s="121" t="str">
        <f t="shared" si="5"/>
        <v>bnelson</v>
      </c>
      <c r="B303" s="49" t="s">
        <v>2057</v>
      </c>
      <c r="C303" s="50" t="s">
        <v>2058</v>
      </c>
      <c r="D303" s="50" t="s">
        <v>2059</v>
      </c>
      <c r="E303" s="37" t="s">
        <v>27</v>
      </c>
      <c r="F303" s="49" t="s">
        <v>319</v>
      </c>
      <c r="G303" s="50" t="s">
        <v>65</v>
      </c>
      <c r="H303" s="50" t="s">
        <v>30</v>
      </c>
      <c r="I303" s="50" t="s">
        <v>31</v>
      </c>
      <c r="J303" s="49" t="s">
        <v>53</v>
      </c>
      <c r="K303" s="49" t="s">
        <v>164</v>
      </c>
      <c r="L303" s="49" t="s">
        <v>165</v>
      </c>
      <c r="M303" s="50" t="s">
        <v>166</v>
      </c>
      <c r="N303" s="50" t="s">
        <v>167</v>
      </c>
      <c r="O303" s="51">
        <v>45277</v>
      </c>
      <c r="P303" s="51">
        <v>45277</v>
      </c>
      <c r="Q303" s="51">
        <v>45277</v>
      </c>
      <c r="R303" s="50">
        <v>652</v>
      </c>
      <c r="S303" s="50">
        <v>1</v>
      </c>
      <c r="T303" s="50" t="s">
        <v>82</v>
      </c>
      <c r="U303" s="50" t="s">
        <v>2060</v>
      </c>
      <c r="V303" s="50"/>
      <c r="W303" s="50" t="s">
        <v>2061</v>
      </c>
      <c r="X303" s="50" t="s">
        <v>322</v>
      </c>
      <c r="Y303" s="49" t="s">
        <v>2062</v>
      </c>
    </row>
    <row r="304" spans="1:25">
      <c r="A304" s="121" t="str">
        <f t="shared" si="5"/>
        <v>bnovemb</v>
      </c>
      <c r="B304" s="49" t="s">
        <v>2063</v>
      </c>
      <c r="C304" s="50" t="s">
        <v>2064</v>
      </c>
      <c r="D304" s="50" t="s">
        <v>2065</v>
      </c>
      <c r="E304" s="37" t="s">
        <v>43</v>
      </c>
      <c r="F304" s="49" t="s">
        <v>28</v>
      </c>
      <c r="G304" s="50" t="s">
        <v>29</v>
      </c>
      <c r="H304" s="50" t="s">
        <v>30</v>
      </c>
      <c r="I304" s="50" t="s">
        <v>31</v>
      </c>
      <c r="J304" s="49" t="s">
        <v>32</v>
      </c>
      <c r="K304" s="49" t="s">
        <v>290</v>
      </c>
      <c r="L304" s="49" t="s">
        <v>291</v>
      </c>
      <c r="M304" s="50" t="s">
        <v>292</v>
      </c>
      <c r="N304" s="50" t="s">
        <v>293</v>
      </c>
      <c r="O304" s="51">
        <v>44476</v>
      </c>
      <c r="P304" s="51">
        <v>44476</v>
      </c>
      <c r="Q304" s="51">
        <v>44476</v>
      </c>
      <c r="R304" s="50">
        <v>1453</v>
      </c>
      <c r="S304" s="50">
        <v>3</v>
      </c>
      <c r="T304" s="50" t="s">
        <v>106</v>
      </c>
      <c r="U304" s="50" t="s">
        <v>2066</v>
      </c>
      <c r="V304" s="50"/>
      <c r="W304" s="50" t="s">
        <v>2067</v>
      </c>
      <c r="X304" s="50" t="s">
        <v>1021</v>
      </c>
      <c r="Y304" s="49" t="s">
        <v>2068</v>
      </c>
    </row>
    <row r="305" spans="1:25">
      <c r="A305" s="121" t="str">
        <f t="shared" si="5"/>
        <v>bochoa</v>
      </c>
      <c r="B305" s="49" t="s">
        <v>2069</v>
      </c>
      <c r="C305" s="50" t="s">
        <v>2070</v>
      </c>
      <c r="D305" s="50" t="s">
        <v>2071</v>
      </c>
      <c r="E305" s="37" t="s">
        <v>27</v>
      </c>
      <c r="F305" s="49" t="s">
        <v>44</v>
      </c>
      <c r="G305" s="50" t="s">
        <v>45</v>
      </c>
      <c r="H305" s="50" t="s">
        <v>30</v>
      </c>
      <c r="I305" s="50" t="s">
        <v>31</v>
      </c>
      <c r="J305" s="49" t="s">
        <v>32</v>
      </c>
      <c r="K305" s="49" t="s">
        <v>144</v>
      </c>
      <c r="L305" s="49" t="s">
        <v>145</v>
      </c>
      <c r="M305" s="50" t="s">
        <v>146</v>
      </c>
      <c r="N305" s="50" t="s">
        <v>147</v>
      </c>
      <c r="O305" s="51">
        <v>45326</v>
      </c>
      <c r="P305" s="51">
        <v>45326</v>
      </c>
      <c r="Q305" s="51">
        <v>45326</v>
      </c>
      <c r="R305" s="50">
        <v>603</v>
      </c>
      <c r="S305" s="50">
        <v>1</v>
      </c>
      <c r="T305" s="50" t="s">
        <v>82</v>
      </c>
      <c r="U305" s="50" t="s">
        <v>2072</v>
      </c>
      <c r="V305" s="50"/>
      <c r="W305" s="50" t="s">
        <v>1859</v>
      </c>
      <c r="X305" s="50" t="s">
        <v>147</v>
      </c>
      <c r="Y305" s="49" t="s">
        <v>2073</v>
      </c>
    </row>
    <row r="306" spans="1:25">
      <c r="A306" s="121" t="str">
        <f t="shared" si="5"/>
        <v>BPALMAT</v>
      </c>
      <c r="B306" s="49" t="s">
        <v>2074</v>
      </c>
      <c r="C306" s="50" t="s">
        <v>2075</v>
      </c>
      <c r="D306" s="50" t="s">
        <v>2076</v>
      </c>
      <c r="E306" s="37" t="s">
        <v>774</v>
      </c>
      <c r="F306" s="49" t="s">
        <v>44</v>
      </c>
      <c r="G306" s="50" t="s">
        <v>45</v>
      </c>
      <c r="H306" s="50" t="s">
        <v>30</v>
      </c>
      <c r="I306" s="50" t="s">
        <v>31</v>
      </c>
      <c r="J306" s="49" t="s">
        <v>32</v>
      </c>
      <c r="K306" s="49" t="s">
        <v>218</v>
      </c>
      <c r="L306" s="49" t="s">
        <v>502</v>
      </c>
      <c r="M306" s="50" t="s">
        <v>220</v>
      </c>
      <c r="N306" s="50" t="s">
        <v>36</v>
      </c>
      <c r="O306" s="51">
        <v>33585</v>
      </c>
      <c r="P306" s="51">
        <v>33585</v>
      </c>
      <c r="Q306" s="51">
        <v>33585</v>
      </c>
      <c r="R306" s="50">
        <v>12344</v>
      </c>
      <c r="S306" s="50">
        <v>33</v>
      </c>
      <c r="T306" s="50" t="s">
        <v>148</v>
      </c>
      <c r="U306" s="50" t="s">
        <v>2077</v>
      </c>
      <c r="V306" s="50"/>
      <c r="W306" s="50" t="s">
        <v>779</v>
      </c>
      <c r="X306" s="50" t="s">
        <v>36</v>
      </c>
      <c r="Y306" s="49" t="s">
        <v>2078</v>
      </c>
    </row>
    <row r="307" spans="1:25">
      <c r="A307" s="121" t="str">
        <f t="shared" si="5"/>
        <v>bpawlak</v>
      </c>
      <c r="B307" s="49" t="s">
        <v>2079</v>
      </c>
      <c r="C307" s="50" t="s">
        <v>2080</v>
      </c>
      <c r="D307" s="50" t="s">
        <v>2081</v>
      </c>
      <c r="E307" s="37" t="s">
        <v>27</v>
      </c>
      <c r="F307" s="49" t="s">
        <v>114</v>
      </c>
      <c r="G307" s="50" t="s">
        <v>115</v>
      </c>
      <c r="H307" s="50" t="s">
        <v>105</v>
      </c>
      <c r="I307" s="50" t="s">
        <v>31</v>
      </c>
      <c r="J307" s="49" t="s">
        <v>53</v>
      </c>
      <c r="K307" s="49" t="s">
        <v>450</v>
      </c>
      <c r="L307" s="49" t="s">
        <v>2082</v>
      </c>
      <c r="M307" s="50" t="s">
        <v>2083</v>
      </c>
      <c r="N307" s="50" t="s">
        <v>1763</v>
      </c>
      <c r="O307" s="51">
        <v>44377</v>
      </c>
      <c r="P307" s="51">
        <v>44377</v>
      </c>
      <c r="Q307" s="51">
        <v>44377</v>
      </c>
      <c r="R307" s="50">
        <v>1552</v>
      </c>
      <c r="S307" s="50">
        <v>4</v>
      </c>
      <c r="T307" s="50" t="s">
        <v>106</v>
      </c>
      <c r="U307" s="50" t="s">
        <v>2084</v>
      </c>
      <c r="V307" s="50"/>
      <c r="W307" s="50" t="s">
        <v>2085</v>
      </c>
      <c r="X307" s="50" t="s">
        <v>1763</v>
      </c>
      <c r="Y307" s="49" t="s">
        <v>2086</v>
      </c>
    </row>
    <row r="308" spans="1:25">
      <c r="A308" s="121" t="str">
        <f t="shared" si="5"/>
        <v>bperez</v>
      </c>
      <c r="B308" s="49" t="s">
        <v>2087</v>
      </c>
      <c r="C308" s="50" t="s">
        <v>2088</v>
      </c>
      <c r="D308" s="50" t="s">
        <v>2089</v>
      </c>
      <c r="E308" s="37" t="s">
        <v>27</v>
      </c>
      <c r="F308" s="49" t="s">
        <v>28</v>
      </c>
      <c r="G308" s="50" t="s">
        <v>29</v>
      </c>
      <c r="H308" s="50" t="s">
        <v>30</v>
      </c>
      <c r="I308" s="50" t="s">
        <v>31</v>
      </c>
      <c r="J308" s="49" t="s">
        <v>53</v>
      </c>
      <c r="K308" s="49" t="s">
        <v>450</v>
      </c>
      <c r="L308" s="49" t="s">
        <v>451</v>
      </c>
      <c r="M308" s="50" t="s">
        <v>452</v>
      </c>
      <c r="N308" s="50" t="s">
        <v>453</v>
      </c>
      <c r="O308" s="51">
        <v>45613</v>
      </c>
      <c r="P308" s="51">
        <v>45613</v>
      </c>
      <c r="Q308" s="51">
        <v>45613</v>
      </c>
      <c r="R308" s="50">
        <v>316</v>
      </c>
      <c r="S308" s="50">
        <v>0</v>
      </c>
      <c r="T308" s="50" t="s">
        <v>37</v>
      </c>
      <c r="U308" s="50" t="s">
        <v>2090</v>
      </c>
      <c r="V308" s="50"/>
      <c r="W308" s="50" t="s">
        <v>2091</v>
      </c>
      <c r="X308" s="50" t="s">
        <v>453</v>
      </c>
      <c r="Y308" s="49" t="s">
        <v>2092</v>
      </c>
    </row>
    <row r="309" spans="1:25">
      <c r="A309" s="121" t="str">
        <f t="shared" si="5"/>
        <v>bperkin</v>
      </c>
      <c r="B309" s="49" t="s">
        <v>2093</v>
      </c>
      <c r="C309" s="50" t="s">
        <v>2094</v>
      </c>
      <c r="D309" s="50" t="s">
        <v>2095</v>
      </c>
      <c r="E309" s="37" t="s">
        <v>43</v>
      </c>
      <c r="F309" s="49" t="s">
        <v>90</v>
      </c>
      <c r="G309" s="50" t="s">
        <v>91</v>
      </c>
      <c r="H309" s="50" t="s">
        <v>30</v>
      </c>
      <c r="I309" s="50" t="s">
        <v>31</v>
      </c>
      <c r="J309" s="49" t="s">
        <v>32</v>
      </c>
      <c r="K309" s="49" t="s">
        <v>515</v>
      </c>
      <c r="L309" s="49" t="s">
        <v>516</v>
      </c>
      <c r="M309" s="50" t="s">
        <v>517</v>
      </c>
      <c r="N309" s="50" t="s">
        <v>192</v>
      </c>
      <c r="O309" s="51">
        <v>44188</v>
      </c>
      <c r="P309" s="51">
        <v>44188</v>
      </c>
      <c r="Q309" s="51">
        <v>44188</v>
      </c>
      <c r="R309" s="50">
        <v>1741</v>
      </c>
      <c r="S309" s="50">
        <v>4</v>
      </c>
      <c r="T309" s="50" t="s">
        <v>106</v>
      </c>
      <c r="U309" s="50" t="s">
        <v>2096</v>
      </c>
      <c r="V309" s="50"/>
      <c r="W309" s="50" t="s">
        <v>2097</v>
      </c>
      <c r="X309" s="50" t="s">
        <v>118</v>
      </c>
      <c r="Y309" s="49" t="s">
        <v>2098</v>
      </c>
    </row>
    <row r="310" spans="1:25">
      <c r="A310" s="121" t="str">
        <f t="shared" si="5"/>
        <v>BPHELP1</v>
      </c>
      <c r="B310" s="49" t="s">
        <v>2099</v>
      </c>
      <c r="C310" s="50" t="s">
        <v>2100</v>
      </c>
      <c r="D310" s="50" t="s">
        <v>2101</v>
      </c>
      <c r="E310" s="37" t="s">
        <v>43</v>
      </c>
      <c r="F310" s="49" t="s">
        <v>28</v>
      </c>
      <c r="G310" s="50" t="s">
        <v>29</v>
      </c>
      <c r="H310" s="50" t="s">
        <v>30</v>
      </c>
      <c r="I310" s="50" t="s">
        <v>31</v>
      </c>
      <c r="J310" s="49" t="s">
        <v>53</v>
      </c>
      <c r="K310" s="49" t="s">
        <v>273</v>
      </c>
      <c r="L310" s="49" t="s">
        <v>930</v>
      </c>
      <c r="M310" s="50" t="s">
        <v>931</v>
      </c>
      <c r="N310" s="50" t="s">
        <v>373</v>
      </c>
      <c r="O310" s="51">
        <v>36184</v>
      </c>
      <c r="P310" s="51">
        <v>36549</v>
      </c>
      <c r="Q310" s="51">
        <v>36549</v>
      </c>
      <c r="R310" s="50">
        <v>9380</v>
      </c>
      <c r="S310" s="50">
        <v>25</v>
      </c>
      <c r="T310" s="50" t="s">
        <v>148</v>
      </c>
      <c r="U310" s="50" t="s">
        <v>2102</v>
      </c>
      <c r="V310" s="50"/>
      <c r="W310" s="50" t="s">
        <v>2103</v>
      </c>
      <c r="X310" s="50" t="s">
        <v>373</v>
      </c>
      <c r="Y310" s="49" t="s">
        <v>2104</v>
      </c>
    </row>
    <row r="311" spans="1:25">
      <c r="A311" s="121" t="str">
        <f t="shared" si="5"/>
        <v>BPOWER8</v>
      </c>
      <c r="B311" s="49" t="s">
        <v>2105</v>
      </c>
      <c r="C311" s="50" t="s">
        <v>2106</v>
      </c>
      <c r="D311" s="50" t="s">
        <v>2107</v>
      </c>
      <c r="E311" s="37" t="s">
        <v>43</v>
      </c>
      <c r="F311" s="49" t="s">
        <v>1468</v>
      </c>
      <c r="G311" s="50" t="s">
        <v>1469</v>
      </c>
      <c r="H311" s="50" t="s">
        <v>30</v>
      </c>
      <c r="I311" s="50" t="s">
        <v>31</v>
      </c>
      <c r="J311" s="49" t="s">
        <v>53</v>
      </c>
      <c r="K311" s="49" t="s">
        <v>2108</v>
      </c>
      <c r="L311" s="49" t="s">
        <v>2109</v>
      </c>
      <c r="M311" s="50" t="s">
        <v>2110</v>
      </c>
      <c r="N311" s="50" t="s">
        <v>1763</v>
      </c>
      <c r="O311" s="51">
        <v>31432</v>
      </c>
      <c r="P311" s="51">
        <v>31432</v>
      </c>
      <c r="Q311" s="51">
        <v>31432</v>
      </c>
      <c r="R311" s="50">
        <v>14497</v>
      </c>
      <c r="S311" s="50">
        <v>39</v>
      </c>
      <c r="T311" s="50" t="s">
        <v>148</v>
      </c>
      <c r="U311" s="50" t="s">
        <v>2111</v>
      </c>
      <c r="V311" s="50"/>
      <c r="W311" s="50" t="s">
        <v>2112</v>
      </c>
      <c r="X311" s="50" t="s">
        <v>1763</v>
      </c>
      <c r="Y311" s="49" t="s">
        <v>2113</v>
      </c>
    </row>
    <row r="312" spans="1:25">
      <c r="A312" s="121" t="str">
        <f t="shared" si="5"/>
        <v>brange</v>
      </c>
      <c r="B312" s="49" t="s">
        <v>2114</v>
      </c>
      <c r="C312" s="50" t="s">
        <v>2115</v>
      </c>
      <c r="D312" s="50" t="s">
        <v>2116</v>
      </c>
      <c r="E312" s="37" t="s">
        <v>27</v>
      </c>
      <c r="F312" s="49" t="s">
        <v>28</v>
      </c>
      <c r="G312" s="50" t="s">
        <v>29</v>
      </c>
      <c r="H312" s="50" t="s">
        <v>30</v>
      </c>
      <c r="I312" s="50" t="s">
        <v>31</v>
      </c>
      <c r="J312" s="49" t="s">
        <v>53</v>
      </c>
      <c r="K312" s="49" t="s">
        <v>309</v>
      </c>
      <c r="L312" s="49" t="s">
        <v>310</v>
      </c>
      <c r="M312" s="50" t="s">
        <v>311</v>
      </c>
      <c r="N312" s="50" t="s">
        <v>312</v>
      </c>
      <c r="O312" s="51">
        <v>40386</v>
      </c>
      <c r="P312" s="51">
        <v>45627</v>
      </c>
      <c r="Q312" s="51">
        <v>45627</v>
      </c>
      <c r="R312" s="50">
        <v>302</v>
      </c>
      <c r="S312" s="50">
        <v>0</v>
      </c>
      <c r="T312" s="50" t="s">
        <v>37</v>
      </c>
      <c r="U312" s="50" t="s">
        <v>2117</v>
      </c>
      <c r="V312" s="50"/>
      <c r="W312" s="50" t="s">
        <v>2118</v>
      </c>
      <c r="X312" s="50" t="s">
        <v>312</v>
      </c>
      <c r="Y312" s="49" t="s">
        <v>2119</v>
      </c>
    </row>
    <row r="313" spans="1:25">
      <c r="A313" s="121" t="str">
        <f t="shared" si="5"/>
        <v>bredd</v>
      </c>
      <c r="B313" s="49" t="s">
        <v>2120</v>
      </c>
      <c r="C313" s="50" t="s">
        <v>2121</v>
      </c>
      <c r="D313" s="50" t="s">
        <v>2122</v>
      </c>
      <c r="E313" s="37" t="s">
        <v>43</v>
      </c>
      <c r="F313" s="49" t="s">
        <v>114</v>
      </c>
      <c r="G313" s="50" t="s">
        <v>115</v>
      </c>
      <c r="H313" s="50" t="s">
        <v>105</v>
      </c>
      <c r="I313" s="50" t="s">
        <v>31</v>
      </c>
      <c r="J313" s="49" t="s">
        <v>53</v>
      </c>
      <c r="K313" s="49" t="s">
        <v>164</v>
      </c>
      <c r="L313" s="49" t="s">
        <v>165</v>
      </c>
      <c r="M313" s="50" t="s">
        <v>166</v>
      </c>
      <c r="N313" s="50" t="s">
        <v>167</v>
      </c>
      <c r="O313" s="51">
        <v>45564</v>
      </c>
      <c r="P313" s="51">
        <v>45564</v>
      </c>
      <c r="Q313" s="51">
        <v>45564</v>
      </c>
      <c r="R313" s="50">
        <v>365</v>
      </c>
      <c r="S313" s="50">
        <v>1</v>
      </c>
      <c r="T313" s="50" t="s">
        <v>82</v>
      </c>
      <c r="U313" s="50" t="s">
        <v>2123</v>
      </c>
      <c r="V313" s="50"/>
      <c r="W313" s="50" t="s">
        <v>2124</v>
      </c>
      <c r="X313" s="50" t="s">
        <v>170</v>
      </c>
      <c r="Y313" s="49" t="s">
        <v>2125</v>
      </c>
    </row>
    <row r="314" spans="1:25">
      <c r="A314" s="121" t="str">
        <f t="shared" si="5"/>
        <v>breynol</v>
      </c>
      <c r="B314" s="49" t="s">
        <v>2126</v>
      </c>
      <c r="C314" s="50" t="s">
        <v>2127</v>
      </c>
      <c r="D314" s="50" t="s">
        <v>2128</v>
      </c>
      <c r="E314" s="37" t="s">
        <v>27</v>
      </c>
      <c r="F314" s="49" t="s">
        <v>114</v>
      </c>
      <c r="G314" s="50" t="s">
        <v>115</v>
      </c>
      <c r="H314" s="50" t="s">
        <v>105</v>
      </c>
      <c r="I314" s="50" t="s">
        <v>31</v>
      </c>
      <c r="J314" s="49" t="s">
        <v>53</v>
      </c>
      <c r="K314" s="49" t="s">
        <v>309</v>
      </c>
      <c r="L314" s="49" t="s">
        <v>480</v>
      </c>
      <c r="M314" s="50" t="s">
        <v>481</v>
      </c>
      <c r="N314" s="50" t="s">
        <v>482</v>
      </c>
      <c r="O314" s="51">
        <v>45263</v>
      </c>
      <c r="P314" s="51">
        <v>45263</v>
      </c>
      <c r="Q314" s="51">
        <v>45263</v>
      </c>
      <c r="R314" s="50">
        <v>666</v>
      </c>
      <c r="S314" s="50">
        <v>1</v>
      </c>
      <c r="T314" s="50" t="s">
        <v>82</v>
      </c>
      <c r="U314" s="50" t="s">
        <v>2129</v>
      </c>
      <c r="V314" s="50"/>
      <c r="W314" s="50" t="s">
        <v>2130</v>
      </c>
      <c r="X314" s="50" t="s">
        <v>482</v>
      </c>
      <c r="Y314" s="49" t="s">
        <v>2131</v>
      </c>
    </row>
    <row r="315" spans="1:25">
      <c r="A315" s="121" t="str">
        <f t="shared" si="5"/>
        <v>briffle</v>
      </c>
      <c r="B315" s="49" t="s">
        <v>2132</v>
      </c>
      <c r="C315" s="50" t="s">
        <v>2133</v>
      </c>
      <c r="D315" s="50" t="s">
        <v>2134</v>
      </c>
      <c r="E315" s="37" t="s">
        <v>27</v>
      </c>
      <c r="F315" s="49" t="s">
        <v>28</v>
      </c>
      <c r="G315" s="50" t="s">
        <v>29</v>
      </c>
      <c r="H315" s="50" t="s">
        <v>30</v>
      </c>
      <c r="I315" s="50" t="s">
        <v>31</v>
      </c>
      <c r="J315" s="49" t="s">
        <v>53</v>
      </c>
      <c r="K315" s="49" t="s">
        <v>309</v>
      </c>
      <c r="L315" s="49" t="s">
        <v>480</v>
      </c>
      <c r="M315" s="50" t="s">
        <v>481</v>
      </c>
      <c r="N315" s="50" t="s">
        <v>482</v>
      </c>
      <c r="O315" s="51">
        <v>45459</v>
      </c>
      <c r="P315" s="51">
        <v>45459</v>
      </c>
      <c r="Q315" s="51">
        <v>45459</v>
      </c>
      <c r="R315" s="50">
        <v>470</v>
      </c>
      <c r="S315" s="50">
        <v>1</v>
      </c>
      <c r="T315" s="50" t="s">
        <v>82</v>
      </c>
      <c r="U315" s="50" t="s">
        <v>2135</v>
      </c>
      <c r="V315" s="50"/>
      <c r="W315" s="50" t="s">
        <v>461</v>
      </c>
      <c r="X315" s="50" t="s">
        <v>57</v>
      </c>
      <c r="Y315" s="49" t="s">
        <v>2136</v>
      </c>
    </row>
    <row r="316" spans="1:25">
      <c r="A316" s="121" t="str">
        <f t="shared" si="5"/>
        <v>bring0</v>
      </c>
      <c r="B316" s="49" t="s">
        <v>2137</v>
      </c>
      <c r="C316" s="50" t="s">
        <v>2138</v>
      </c>
      <c r="D316" s="50" t="s">
        <v>2139</v>
      </c>
      <c r="E316" s="37" t="s">
        <v>43</v>
      </c>
      <c r="F316" s="49" t="s">
        <v>90</v>
      </c>
      <c r="G316" s="50" t="s">
        <v>91</v>
      </c>
      <c r="H316" s="50" t="s">
        <v>30</v>
      </c>
      <c r="I316" s="50" t="s">
        <v>31</v>
      </c>
      <c r="J316" s="49" t="s">
        <v>32</v>
      </c>
      <c r="K316" s="49" t="s">
        <v>290</v>
      </c>
      <c r="L316" s="49" t="s">
        <v>2140</v>
      </c>
      <c r="M316" s="50" t="s">
        <v>292</v>
      </c>
      <c r="N316" s="50" t="s">
        <v>293</v>
      </c>
      <c r="O316" s="51">
        <v>45067</v>
      </c>
      <c r="P316" s="51">
        <v>45067</v>
      </c>
      <c r="Q316" s="51">
        <v>45067</v>
      </c>
      <c r="R316" s="50">
        <v>862</v>
      </c>
      <c r="S316" s="50">
        <v>2</v>
      </c>
      <c r="T316" s="50" t="s">
        <v>82</v>
      </c>
      <c r="U316" s="50" t="s">
        <v>2141</v>
      </c>
      <c r="V316" s="50"/>
      <c r="W316" s="50" t="s">
        <v>2142</v>
      </c>
      <c r="X316" s="50" t="s">
        <v>293</v>
      </c>
      <c r="Y316" s="49" t="s">
        <v>2143</v>
      </c>
    </row>
    <row r="317" spans="1:25">
      <c r="A317" s="121" t="str">
        <f t="shared" si="5"/>
        <v>briorda</v>
      </c>
      <c r="B317" s="49" t="s">
        <v>2144</v>
      </c>
      <c r="C317" s="50" t="s">
        <v>2145</v>
      </c>
      <c r="D317" s="50" t="s">
        <v>2146</v>
      </c>
      <c r="E317" s="37" t="s">
        <v>43</v>
      </c>
      <c r="F317" s="49" t="s">
        <v>77</v>
      </c>
      <c r="G317" s="50" t="s">
        <v>78</v>
      </c>
      <c r="H317" s="50" t="s">
        <v>30</v>
      </c>
      <c r="I317" s="50" t="s">
        <v>31</v>
      </c>
      <c r="J317" s="49" t="s">
        <v>32</v>
      </c>
      <c r="K317" s="49" t="s">
        <v>290</v>
      </c>
      <c r="L317" s="49" t="s">
        <v>291</v>
      </c>
      <c r="M317" s="50" t="s">
        <v>292</v>
      </c>
      <c r="N317" s="50" t="s">
        <v>293</v>
      </c>
      <c r="O317" s="51">
        <v>33060</v>
      </c>
      <c r="P317" s="51">
        <v>44903</v>
      </c>
      <c r="Q317" s="51">
        <v>44903</v>
      </c>
      <c r="R317" s="50">
        <v>1026</v>
      </c>
      <c r="S317" s="50">
        <v>2</v>
      </c>
      <c r="T317" s="50" t="s">
        <v>82</v>
      </c>
      <c r="U317" s="50" t="s">
        <v>2147</v>
      </c>
      <c r="V317" s="50"/>
      <c r="W317" s="50" t="s">
        <v>2148</v>
      </c>
      <c r="X317" s="50" t="s">
        <v>1021</v>
      </c>
      <c r="Y317" s="49" t="s">
        <v>2149</v>
      </c>
    </row>
    <row r="318" spans="1:25">
      <c r="A318" s="121" t="str">
        <f t="shared" si="5"/>
        <v>brobert</v>
      </c>
      <c r="B318" s="49" t="s">
        <v>2150</v>
      </c>
      <c r="C318" s="50" t="s">
        <v>2151</v>
      </c>
      <c r="D318" s="50" t="s">
        <v>2152</v>
      </c>
      <c r="E318" s="37" t="s">
        <v>43</v>
      </c>
      <c r="F318" s="49" t="s">
        <v>44</v>
      </c>
      <c r="G318" s="50" t="s">
        <v>45</v>
      </c>
      <c r="H318" s="50" t="s">
        <v>30</v>
      </c>
      <c r="I318" s="50" t="s">
        <v>31</v>
      </c>
      <c r="J318" s="49" t="s">
        <v>32</v>
      </c>
      <c r="K318" s="49" t="s">
        <v>290</v>
      </c>
      <c r="L318" s="49" t="s">
        <v>291</v>
      </c>
      <c r="M318" s="50" t="s">
        <v>292</v>
      </c>
      <c r="N318" s="50" t="s">
        <v>293</v>
      </c>
      <c r="O318" s="51">
        <v>45466</v>
      </c>
      <c r="P318" s="51">
        <v>45466</v>
      </c>
      <c r="Q318" s="51">
        <v>45466</v>
      </c>
      <c r="R318" s="50">
        <v>463</v>
      </c>
      <c r="S318" s="50">
        <v>1</v>
      </c>
      <c r="T318" s="50" t="s">
        <v>82</v>
      </c>
      <c r="U318" s="50" t="s">
        <v>2153</v>
      </c>
      <c r="V318" s="50"/>
      <c r="W318" s="50" t="s">
        <v>2154</v>
      </c>
      <c r="X318" s="50" t="s">
        <v>293</v>
      </c>
      <c r="Y318" s="49" t="s">
        <v>2155</v>
      </c>
    </row>
    <row r="319" spans="1:25">
      <c r="A319" s="121" t="str">
        <f t="shared" si="5"/>
        <v>brogers</v>
      </c>
      <c r="B319" s="49" t="s">
        <v>2156</v>
      </c>
      <c r="C319" s="50" t="s">
        <v>2157</v>
      </c>
      <c r="D319" s="50" t="s">
        <v>2158</v>
      </c>
      <c r="E319" s="37" t="s">
        <v>27</v>
      </c>
      <c r="F319" s="49" t="s">
        <v>114</v>
      </c>
      <c r="G319" s="50" t="s">
        <v>115</v>
      </c>
      <c r="H319" s="50" t="s">
        <v>105</v>
      </c>
      <c r="I319" s="50" t="s">
        <v>31</v>
      </c>
      <c r="J319" s="49" t="s">
        <v>32</v>
      </c>
      <c r="K319" s="49" t="s">
        <v>125</v>
      </c>
      <c r="L319" s="49" t="s">
        <v>126</v>
      </c>
      <c r="M319" s="50" t="s">
        <v>85</v>
      </c>
      <c r="N319" s="50" t="s">
        <v>36</v>
      </c>
      <c r="O319" s="51">
        <v>38833</v>
      </c>
      <c r="P319" s="51">
        <v>45592</v>
      </c>
      <c r="Q319" s="51">
        <v>45592</v>
      </c>
      <c r="R319" s="50">
        <v>337</v>
      </c>
      <c r="S319" s="50">
        <v>0</v>
      </c>
      <c r="T319" s="50" t="s">
        <v>37</v>
      </c>
      <c r="U319" s="50" t="s">
        <v>2159</v>
      </c>
      <c r="V319" s="50"/>
      <c r="W319" s="50" t="s">
        <v>2160</v>
      </c>
      <c r="X319" s="50" t="s">
        <v>36</v>
      </c>
      <c r="Y319" s="49" t="s">
        <v>2161</v>
      </c>
    </row>
    <row r="320" spans="1:25">
      <c r="A320" s="121" t="str">
        <f t="shared" si="5"/>
        <v>broot</v>
      </c>
      <c r="B320" s="49" t="s">
        <v>2162</v>
      </c>
      <c r="C320" s="50" t="s">
        <v>2163</v>
      </c>
      <c r="D320" s="50" t="s">
        <v>2164</v>
      </c>
      <c r="E320" s="37" t="s">
        <v>27</v>
      </c>
      <c r="F320" s="49" t="s">
        <v>466</v>
      </c>
      <c r="G320" s="50" t="s">
        <v>467</v>
      </c>
      <c r="H320" s="50" t="s">
        <v>30</v>
      </c>
      <c r="I320" s="50" t="s">
        <v>31</v>
      </c>
      <c r="J320" s="49" t="s">
        <v>53</v>
      </c>
      <c r="K320" s="49" t="s">
        <v>255</v>
      </c>
      <c r="L320" s="49" t="s">
        <v>256</v>
      </c>
      <c r="M320" s="50" t="s">
        <v>257</v>
      </c>
      <c r="N320" s="50" t="s">
        <v>258</v>
      </c>
      <c r="O320" s="51">
        <v>44931</v>
      </c>
      <c r="P320" s="51">
        <v>44931</v>
      </c>
      <c r="Q320" s="51">
        <v>44931</v>
      </c>
      <c r="R320" s="50">
        <v>998</v>
      </c>
      <c r="S320" s="50">
        <v>2</v>
      </c>
      <c r="T320" s="50" t="s">
        <v>82</v>
      </c>
      <c r="U320" s="50" t="s">
        <v>2165</v>
      </c>
      <c r="V320" s="50"/>
      <c r="W320" s="50" t="s">
        <v>2166</v>
      </c>
      <c r="X320" s="50" t="s">
        <v>258</v>
      </c>
      <c r="Y320" s="49" t="s">
        <v>2167</v>
      </c>
    </row>
    <row r="321" spans="1:25">
      <c r="A321" s="121" t="str">
        <f t="shared" si="5"/>
        <v>bshelto</v>
      </c>
      <c r="B321" s="49" t="s">
        <v>2168</v>
      </c>
      <c r="C321" s="50" t="s">
        <v>2169</v>
      </c>
      <c r="D321" s="50" t="s">
        <v>2170</v>
      </c>
      <c r="E321" s="37" t="s">
        <v>43</v>
      </c>
      <c r="F321" s="49" t="s">
        <v>90</v>
      </c>
      <c r="G321" s="50" t="s">
        <v>91</v>
      </c>
      <c r="H321" s="50" t="s">
        <v>30</v>
      </c>
      <c r="I321" s="50" t="s">
        <v>31</v>
      </c>
      <c r="J321" s="49" t="s">
        <v>53</v>
      </c>
      <c r="K321" s="49" t="s">
        <v>255</v>
      </c>
      <c r="L321" s="49" t="s">
        <v>418</v>
      </c>
      <c r="M321" s="50" t="s">
        <v>257</v>
      </c>
      <c r="N321" s="50" t="s">
        <v>258</v>
      </c>
      <c r="O321" s="51">
        <v>45865</v>
      </c>
      <c r="P321" s="51">
        <v>45865</v>
      </c>
      <c r="Q321" s="51">
        <v>45865</v>
      </c>
      <c r="R321" s="50">
        <v>64</v>
      </c>
      <c r="S321" s="50">
        <v>0</v>
      </c>
      <c r="T321" s="50" t="s">
        <v>96</v>
      </c>
      <c r="U321" s="50" t="s">
        <v>2171</v>
      </c>
      <c r="V321" s="50"/>
      <c r="W321" s="50" t="s">
        <v>2172</v>
      </c>
      <c r="X321" s="50" t="s">
        <v>352</v>
      </c>
      <c r="Y321" s="49" t="s">
        <v>2173</v>
      </c>
    </row>
    <row r="322" spans="1:25">
      <c r="A322" s="121" t="str">
        <f t="shared" si="5"/>
        <v>bskidmo</v>
      </c>
      <c r="B322" s="49" t="s">
        <v>2174</v>
      </c>
      <c r="C322" s="50" t="s">
        <v>2175</v>
      </c>
      <c r="D322" s="50" t="s">
        <v>2176</v>
      </c>
      <c r="E322" s="37" t="s">
        <v>43</v>
      </c>
      <c r="F322" s="49" t="s">
        <v>28</v>
      </c>
      <c r="G322" s="50" t="s">
        <v>29</v>
      </c>
      <c r="H322" s="50" t="s">
        <v>30</v>
      </c>
      <c r="I322" s="50" t="s">
        <v>31</v>
      </c>
      <c r="J322" s="49" t="s">
        <v>32</v>
      </c>
      <c r="K322" s="49" t="s">
        <v>144</v>
      </c>
      <c r="L322" s="49" t="s">
        <v>145</v>
      </c>
      <c r="M322" s="50" t="s">
        <v>146</v>
      </c>
      <c r="N322" s="50" t="s">
        <v>147</v>
      </c>
      <c r="O322" s="51">
        <v>44553</v>
      </c>
      <c r="P322" s="51">
        <v>44553</v>
      </c>
      <c r="Q322" s="51">
        <v>44553</v>
      </c>
      <c r="R322" s="50">
        <v>1376</v>
      </c>
      <c r="S322" s="50">
        <v>3</v>
      </c>
      <c r="T322" s="50" t="s">
        <v>106</v>
      </c>
      <c r="U322" s="50" t="s">
        <v>2177</v>
      </c>
      <c r="V322" s="50"/>
      <c r="W322" s="50" t="s">
        <v>2178</v>
      </c>
      <c r="X322" s="50" t="s">
        <v>147</v>
      </c>
      <c r="Y322" s="49" t="s">
        <v>2179</v>
      </c>
    </row>
    <row r="323" spans="1:25">
      <c r="A323" s="121" t="str">
        <f t="shared" ref="A323:A386" si="6">TRIM(D323)</f>
        <v>BSLATTE</v>
      </c>
      <c r="B323" s="49" t="s">
        <v>2180</v>
      </c>
      <c r="C323" s="50" t="s">
        <v>2181</v>
      </c>
      <c r="D323" s="50" t="s">
        <v>2182</v>
      </c>
      <c r="E323" s="37" t="s">
        <v>43</v>
      </c>
      <c r="F323" s="49" t="s">
        <v>466</v>
      </c>
      <c r="G323" s="50" t="s">
        <v>467</v>
      </c>
      <c r="H323" s="50" t="s">
        <v>30</v>
      </c>
      <c r="I323" s="50" t="s">
        <v>31</v>
      </c>
      <c r="J323" s="49" t="s">
        <v>53</v>
      </c>
      <c r="K323" s="49" t="s">
        <v>450</v>
      </c>
      <c r="L323" s="49" t="s">
        <v>2082</v>
      </c>
      <c r="M323" s="50" t="s">
        <v>2083</v>
      </c>
      <c r="N323" s="50" t="s">
        <v>1763</v>
      </c>
      <c r="O323" s="51">
        <v>29480</v>
      </c>
      <c r="P323" s="51">
        <v>29480</v>
      </c>
      <c r="Q323" s="51">
        <v>29480</v>
      </c>
      <c r="R323" s="50">
        <v>16449</v>
      </c>
      <c r="S323" s="50">
        <v>45</v>
      </c>
      <c r="T323" s="50" t="s">
        <v>148</v>
      </c>
      <c r="U323" s="50" t="s">
        <v>2183</v>
      </c>
      <c r="V323" s="50"/>
      <c r="W323" s="50" t="s">
        <v>2184</v>
      </c>
      <c r="X323" s="50" t="s">
        <v>1763</v>
      </c>
      <c r="Y323" s="49" t="s">
        <v>2185</v>
      </c>
    </row>
    <row r="324" spans="1:25">
      <c r="A324" s="121" t="str">
        <f t="shared" si="6"/>
        <v>bsmith</v>
      </c>
      <c r="B324" s="49" t="s">
        <v>2186</v>
      </c>
      <c r="C324" s="50" t="s">
        <v>2187</v>
      </c>
      <c r="D324" s="50" t="s">
        <v>2188</v>
      </c>
      <c r="E324" s="37" t="s">
        <v>27</v>
      </c>
      <c r="F324" s="49" t="s">
        <v>28</v>
      </c>
      <c r="G324" s="50" t="s">
        <v>29</v>
      </c>
      <c r="H324" s="50" t="s">
        <v>30</v>
      </c>
      <c r="I324" s="50" t="s">
        <v>31</v>
      </c>
      <c r="J324" s="49" t="s">
        <v>32</v>
      </c>
      <c r="K324" s="49" t="s">
        <v>775</v>
      </c>
      <c r="L324" s="49" t="s">
        <v>776</v>
      </c>
      <c r="M324" s="50" t="s">
        <v>777</v>
      </c>
      <c r="N324" s="50" t="s">
        <v>147</v>
      </c>
      <c r="O324" s="51">
        <v>45242</v>
      </c>
      <c r="P324" s="51">
        <v>45242</v>
      </c>
      <c r="Q324" s="51">
        <v>45242</v>
      </c>
      <c r="R324" s="50">
        <v>687</v>
      </c>
      <c r="S324" s="50">
        <v>1</v>
      </c>
      <c r="T324" s="50" t="s">
        <v>82</v>
      </c>
      <c r="U324" t="s">
        <v>2189</v>
      </c>
      <c r="V324"/>
      <c r="W324" t="s">
        <v>988</v>
      </c>
      <c r="X324" t="s">
        <v>147</v>
      </c>
      <c r="Y324" s="126" t="s">
        <v>2190</v>
      </c>
    </row>
    <row r="325" spans="1:25">
      <c r="A325" s="121" t="str">
        <f t="shared" si="6"/>
        <v>BSOKOLO</v>
      </c>
      <c r="B325" s="49" t="s">
        <v>2191</v>
      </c>
      <c r="C325" s="50" t="s">
        <v>2192</v>
      </c>
      <c r="D325" s="50" t="s">
        <v>2193</v>
      </c>
      <c r="E325" s="37" t="s">
        <v>43</v>
      </c>
      <c r="F325" s="49" t="s">
        <v>28</v>
      </c>
      <c r="G325" s="50" t="s">
        <v>29</v>
      </c>
      <c r="H325" s="50" t="s">
        <v>30</v>
      </c>
      <c r="I325" s="50" t="s">
        <v>31</v>
      </c>
      <c r="J325" s="49" t="s">
        <v>53</v>
      </c>
      <c r="K325" s="49" t="s">
        <v>255</v>
      </c>
      <c r="L325" s="49" t="s">
        <v>442</v>
      </c>
      <c r="M325" s="50" t="s">
        <v>443</v>
      </c>
      <c r="N325" s="50" t="s">
        <v>72</v>
      </c>
      <c r="O325" s="51">
        <v>37255</v>
      </c>
      <c r="P325" s="51">
        <v>37255</v>
      </c>
      <c r="Q325" s="51">
        <v>37255</v>
      </c>
      <c r="R325" s="50">
        <v>8674</v>
      </c>
      <c r="S325" s="50">
        <v>23</v>
      </c>
      <c r="T325" s="50" t="s">
        <v>148</v>
      </c>
      <c r="U325" s="50" t="s">
        <v>2194</v>
      </c>
      <c r="V325" s="50"/>
      <c r="W325" s="50" t="s">
        <v>2195</v>
      </c>
      <c r="X325" s="50" t="s">
        <v>453</v>
      </c>
      <c r="Y325" s="49" t="s">
        <v>2196</v>
      </c>
    </row>
    <row r="326" spans="1:25">
      <c r="A326" s="121" t="str">
        <f t="shared" si="6"/>
        <v>bstewa4</v>
      </c>
      <c r="B326" s="49" t="s">
        <v>2197</v>
      </c>
      <c r="C326" s="50" t="s">
        <v>2198</v>
      </c>
      <c r="D326" s="50" t="s">
        <v>2199</v>
      </c>
      <c r="E326" s="37" t="s">
        <v>27</v>
      </c>
      <c r="F326" s="49" t="s">
        <v>44</v>
      </c>
      <c r="G326" s="50" t="s">
        <v>45</v>
      </c>
      <c r="H326" s="50" t="s">
        <v>30</v>
      </c>
      <c r="I326" s="50" t="s">
        <v>31</v>
      </c>
      <c r="J326" s="49" t="s">
        <v>32</v>
      </c>
      <c r="K326" s="49" t="s">
        <v>125</v>
      </c>
      <c r="L326" s="49" t="s">
        <v>1141</v>
      </c>
      <c r="M326" s="50" t="s">
        <v>235</v>
      </c>
      <c r="N326" s="50" t="s">
        <v>236</v>
      </c>
      <c r="O326" s="51">
        <v>41772</v>
      </c>
      <c r="P326" s="51">
        <v>43145</v>
      </c>
      <c r="Q326" s="51">
        <v>43145</v>
      </c>
      <c r="R326" s="50">
        <v>2784</v>
      </c>
      <c r="S326" s="50">
        <v>7</v>
      </c>
      <c r="T326" s="50" t="s">
        <v>127</v>
      </c>
      <c r="U326" s="50" t="s">
        <v>2200</v>
      </c>
      <c r="V326" s="50"/>
      <c r="W326" s="50" t="s">
        <v>2201</v>
      </c>
      <c r="X326" s="50" t="s">
        <v>236</v>
      </c>
      <c r="Y326" s="49" t="s">
        <v>2202</v>
      </c>
    </row>
    <row r="327" spans="1:25">
      <c r="A327" s="121" t="str">
        <f t="shared" si="6"/>
        <v>BSTOWEL</v>
      </c>
      <c r="B327" s="49" t="s">
        <v>2203</v>
      </c>
      <c r="C327" s="50" t="s">
        <v>2204</v>
      </c>
      <c r="D327" s="50" t="s">
        <v>2205</v>
      </c>
      <c r="E327" s="37" t="s">
        <v>43</v>
      </c>
      <c r="F327" s="49" t="s">
        <v>28</v>
      </c>
      <c r="G327" s="50" t="s">
        <v>29</v>
      </c>
      <c r="H327" s="50" t="s">
        <v>30</v>
      </c>
      <c r="I327" s="50" t="s">
        <v>31</v>
      </c>
      <c r="J327" s="49" t="s">
        <v>32</v>
      </c>
      <c r="K327" s="49" t="s">
        <v>79</v>
      </c>
      <c r="L327" s="49" t="s">
        <v>80</v>
      </c>
      <c r="M327" s="50" t="s">
        <v>81</v>
      </c>
      <c r="N327" s="50" t="s">
        <v>36</v>
      </c>
      <c r="O327" s="51">
        <v>31027</v>
      </c>
      <c r="P327" s="51">
        <v>31027</v>
      </c>
      <c r="Q327" s="51">
        <v>31027</v>
      </c>
      <c r="R327" s="50">
        <v>14902</v>
      </c>
      <c r="S327" s="50">
        <v>40</v>
      </c>
      <c r="T327" s="50" t="s">
        <v>148</v>
      </c>
      <c r="U327" s="50" t="s">
        <v>2206</v>
      </c>
      <c r="V327" s="50"/>
      <c r="W327" s="50" t="s">
        <v>2207</v>
      </c>
      <c r="X327" s="50" t="s">
        <v>36</v>
      </c>
      <c r="Y327" s="49" t="s">
        <v>2208</v>
      </c>
    </row>
    <row r="328" spans="1:25">
      <c r="A328" s="121" t="str">
        <f t="shared" si="6"/>
        <v>BSTRAYE</v>
      </c>
      <c r="B328" s="49" t="s">
        <v>2209</v>
      </c>
      <c r="C328" s="50" t="s">
        <v>2210</v>
      </c>
      <c r="D328" s="50" t="s">
        <v>2211</v>
      </c>
      <c r="E328" s="37" t="s">
        <v>774</v>
      </c>
      <c r="F328" s="49" t="s">
        <v>44</v>
      </c>
      <c r="G328" s="50" t="s">
        <v>45</v>
      </c>
      <c r="H328" s="50" t="s">
        <v>30</v>
      </c>
      <c r="I328" s="50" t="s">
        <v>31</v>
      </c>
      <c r="J328" s="49" t="s">
        <v>53</v>
      </c>
      <c r="K328" s="49" t="s">
        <v>54</v>
      </c>
      <c r="L328" s="49" t="s">
        <v>55</v>
      </c>
      <c r="M328" s="50" t="s">
        <v>56</v>
      </c>
      <c r="N328" s="50" t="s">
        <v>57</v>
      </c>
      <c r="O328" s="51">
        <v>27457</v>
      </c>
      <c r="P328" s="51">
        <v>27457</v>
      </c>
      <c r="Q328" s="51">
        <v>27457</v>
      </c>
      <c r="R328" s="50">
        <v>18472</v>
      </c>
      <c r="S328" s="50">
        <v>50</v>
      </c>
      <c r="T328" s="50" t="s">
        <v>148</v>
      </c>
      <c r="U328" s="50" t="s">
        <v>2212</v>
      </c>
      <c r="V328" s="50"/>
      <c r="W328" s="50" t="s">
        <v>2213</v>
      </c>
      <c r="X328" s="50" t="s">
        <v>57</v>
      </c>
      <c r="Y328" s="49" t="s">
        <v>2214</v>
      </c>
    </row>
    <row r="329" spans="1:25">
      <c r="A329" s="121" t="str">
        <f t="shared" si="6"/>
        <v>bsultze</v>
      </c>
      <c r="B329" s="49" t="s">
        <v>2215</v>
      </c>
      <c r="C329" s="50" t="s">
        <v>2216</v>
      </c>
      <c r="D329" s="50" t="s">
        <v>2217</v>
      </c>
      <c r="E329" s="37" t="s">
        <v>134</v>
      </c>
      <c r="F329" s="49" t="s">
        <v>44</v>
      </c>
      <c r="G329" s="50" t="s">
        <v>45</v>
      </c>
      <c r="H329" s="50" t="s">
        <v>30</v>
      </c>
      <c r="I329" s="50" t="s">
        <v>31</v>
      </c>
      <c r="J329" s="49" t="s">
        <v>32</v>
      </c>
      <c r="K329" s="49" t="s">
        <v>426</v>
      </c>
      <c r="L329" s="49" t="s">
        <v>427</v>
      </c>
      <c r="M329" s="50" t="s">
        <v>428</v>
      </c>
      <c r="N329" s="50" t="s">
        <v>429</v>
      </c>
      <c r="O329" s="51">
        <v>38782</v>
      </c>
      <c r="P329" s="51">
        <v>45494</v>
      </c>
      <c r="Q329" s="51">
        <v>45494</v>
      </c>
      <c r="R329" s="50">
        <v>435</v>
      </c>
      <c r="S329" s="50">
        <v>1</v>
      </c>
      <c r="T329" s="50" t="s">
        <v>82</v>
      </c>
      <c r="U329" s="50" t="s">
        <v>2218</v>
      </c>
      <c r="V329" s="50"/>
      <c r="W329" s="50" t="s">
        <v>2219</v>
      </c>
      <c r="X329" s="50" t="s">
        <v>429</v>
      </c>
      <c r="Y329" s="49" t="s">
        <v>2220</v>
      </c>
    </row>
    <row r="330" spans="1:25">
      <c r="A330" s="121" t="str">
        <f t="shared" si="6"/>
        <v>btenenb</v>
      </c>
      <c r="B330" s="49" t="s">
        <v>2221</v>
      </c>
      <c r="C330" s="50" t="s">
        <v>2222</v>
      </c>
      <c r="D330" s="50" t="s">
        <v>2223</v>
      </c>
      <c r="E330" s="37" t="s">
        <v>43</v>
      </c>
      <c r="F330" s="49" t="s">
        <v>44</v>
      </c>
      <c r="G330" s="50" t="s">
        <v>45</v>
      </c>
      <c r="H330" s="50" t="s">
        <v>30</v>
      </c>
      <c r="I330" s="50" t="s">
        <v>31</v>
      </c>
      <c r="J330" s="49" t="s">
        <v>53</v>
      </c>
      <c r="K330" s="49" t="s">
        <v>255</v>
      </c>
      <c r="L330" s="49" t="s">
        <v>418</v>
      </c>
      <c r="M330" s="50" t="s">
        <v>257</v>
      </c>
      <c r="N330" s="50" t="s">
        <v>258</v>
      </c>
      <c r="O330" s="51">
        <v>45907</v>
      </c>
      <c r="P330" s="51">
        <v>45907</v>
      </c>
      <c r="Q330" s="51">
        <v>45907</v>
      </c>
      <c r="R330" s="50">
        <v>22</v>
      </c>
      <c r="S330" s="50">
        <v>0</v>
      </c>
      <c r="T330" s="50" t="s">
        <v>47</v>
      </c>
      <c r="U330" s="50" t="s">
        <v>2224</v>
      </c>
      <c r="V330" s="50"/>
      <c r="W330" s="50" t="s">
        <v>2225</v>
      </c>
      <c r="X330" s="50" t="s">
        <v>170</v>
      </c>
      <c r="Y330" s="49" t="s">
        <v>34</v>
      </c>
    </row>
    <row r="331" spans="1:25">
      <c r="A331" s="121" t="str">
        <f t="shared" si="6"/>
        <v>bteter</v>
      </c>
      <c r="B331" s="49" t="s">
        <v>2226</v>
      </c>
      <c r="C331" s="50" t="s">
        <v>2227</v>
      </c>
      <c r="D331" s="50" t="s">
        <v>2228</v>
      </c>
      <c r="E331" s="37" t="s">
        <v>27</v>
      </c>
      <c r="F331" s="49" t="s">
        <v>44</v>
      </c>
      <c r="G331" s="50" t="s">
        <v>45</v>
      </c>
      <c r="H331" s="50" t="s">
        <v>30</v>
      </c>
      <c r="I331" s="50" t="s">
        <v>31</v>
      </c>
      <c r="J331" s="49" t="s">
        <v>53</v>
      </c>
      <c r="K331" s="49" t="s">
        <v>197</v>
      </c>
      <c r="L331" s="49" t="s">
        <v>198</v>
      </c>
      <c r="M331" s="50" t="s">
        <v>199</v>
      </c>
      <c r="N331" s="50" t="s">
        <v>200</v>
      </c>
      <c r="O331" s="51">
        <v>44938</v>
      </c>
      <c r="P331" s="51">
        <v>44938</v>
      </c>
      <c r="Q331" s="51">
        <v>44938</v>
      </c>
      <c r="R331" s="50">
        <v>991</v>
      </c>
      <c r="S331" s="50">
        <v>2</v>
      </c>
      <c r="T331" s="50" t="s">
        <v>82</v>
      </c>
      <c r="U331" s="50" t="s">
        <v>2229</v>
      </c>
      <c r="V331" s="50"/>
      <c r="W331" s="50" t="s">
        <v>2230</v>
      </c>
      <c r="X331" s="50" t="s">
        <v>200</v>
      </c>
      <c r="Y331" s="49" t="s">
        <v>2231</v>
      </c>
    </row>
    <row r="332" spans="1:25">
      <c r="A332" s="121" t="str">
        <f t="shared" si="6"/>
        <v>bthoma5</v>
      </c>
      <c r="B332" s="49" t="s">
        <v>2232</v>
      </c>
      <c r="C332" s="50" t="s">
        <v>2233</v>
      </c>
      <c r="D332" s="50" t="s">
        <v>2234</v>
      </c>
      <c r="E332" s="37" t="s">
        <v>43</v>
      </c>
      <c r="F332" s="49" t="s">
        <v>90</v>
      </c>
      <c r="G332" s="50" t="s">
        <v>91</v>
      </c>
      <c r="H332" s="50" t="s">
        <v>30</v>
      </c>
      <c r="I332" s="50" t="s">
        <v>31</v>
      </c>
      <c r="J332" s="49" t="s">
        <v>53</v>
      </c>
      <c r="K332" s="49" t="s">
        <v>54</v>
      </c>
      <c r="L332" s="49" t="s">
        <v>55</v>
      </c>
      <c r="M332" s="50" t="s">
        <v>56</v>
      </c>
      <c r="N332" s="50" t="s">
        <v>57</v>
      </c>
      <c r="O332" s="51">
        <v>43187</v>
      </c>
      <c r="P332" s="51">
        <v>43187</v>
      </c>
      <c r="Q332" s="51">
        <v>43187</v>
      </c>
      <c r="R332" s="50">
        <v>2742</v>
      </c>
      <c r="S332" s="50">
        <v>7</v>
      </c>
      <c r="T332" s="50" t="s">
        <v>127</v>
      </c>
      <c r="U332" s="50" t="s">
        <v>2235</v>
      </c>
      <c r="V332" s="50"/>
      <c r="W332" s="50" t="s">
        <v>2236</v>
      </c>
      <c r="X332" s="50" t="s">
        <v>57</v>
      </c>
      <c r="Y332" s="49" t="s">
        <v>2237</v>
      </c>
    </row>
    <row r="333" spans="1:25">
      <c r="A333" s="121" t="str">
        <f t="shared" si="6"/>
        <v>bthomas</v>
      </c>
      <c r="B333" s="49" t="s">
        <v>2238</v>
      </c>
      <c r="C333" s="50" t="s">
        <v>2239</v>
      </c>
      <c r="D333" s="50" t="s">
        <v>2240</v>
      </c>
      <c r="E333" s="37" t="s">
        <v>43</v>
      </c>
      <c r="F333" s="49" t="s">
        <v>90</v>
      </c>
      <c r="G333" s="50" t="s">
        <v>91</v>
      </c>
      <c r="H333" s="50" t="s">
        <v>30</v>
      </c>
      <c r="I333" s="50" t="s">
        <v>31</v>
      </c>
      <c r="J333" s="49" t="s">
        <v>32</v>
      </c>
      <c r="K333" s="49" t="s">
        <v>349</v>
      </c>
      <c r="L333" s="49" t="s">
        <v>838</v>
      </c>
      <c r="M333" s="50" t="s">
        <v>351</v>
      </c>
      <c r="N333" s="50" t="s">
        <v>352</v>
      </c>
      <c r="O333" s="51">
        <v>44649</v>
      </c>
      <c r="P333" s="51">
        <v>44649</v>
      </c>
      <c r="Q333" s="51">
        <v>44649</v>
      </c>
      <c r="R333" s="50">
        <v>1280</v>
      </c>
      <c r="S333" s="50">
        <v>3</v>
      </c>
      <c r="T333" s="50" t="s">
        <v>106</v>
      </c>
      <c r="U333" s="50" t="s">
        <v>2241</v>
      </c>
      <c r="V333" s="50"/>
      <c r="W333" s="50" t="s">
        <v>2242</v>
      </c>
      <c r="X333" s="50" t="s">
        <v>355</v>
      </c>
      <c r="Y333" s="49" t="s">
        <v>2243</v>
      </c>
    </row>
    <row r="334" spans="1:25">
      <c r="A334" s="121" t="str">
        <f t="shared" si="6"/>
        <v>BTIERNE</v>
      </c>
      <c r="B334" s="49" t="s">
        <v>2244</v>
      </c>
      <c r="C334" s="50" t="s">
        <v>2245</v>
      </c>
      <c r="D334" s="50" t="s">
        <v>2246</v>
      </c>
      <c r="E334" s="37" t="s">
        <v>43</v>
      </c>
      <c r="F334" s="49" t="s">
        <v>44</v>
      </c>
      <c r="G334" s="50" t="s">
        <v>45</v>
      </c>
      <c r="H334" s="50" t="s">
        <v>30</v>
      </c>
      <c r="I334" s="50" t="s">
        <v>31</v>
      </c>
      <c r="J334" s="49" t="s">
        <v>53</v>
      </c>
      <c r="K334" s="49" t="s">
        <v>370</v>
      </c>
      <c r="L334" s="49" t="s">
        <v>371</v>
      </c>
      <c r="M334" s="50" t="s">
        <v>372</v>
      </c>
      <c r="N334" s="50" t="s">
        <v>373</v>
      </c>
      <c r="O334" s="51">
        <v>33696</v>
      </c>
      <c r="P334" s="51">
        <v>33696</v>
      </c>
      <c r="Q334" s="51">
        <v>33696</v>
      </c>
      <c r="R334" s="50">
        <v>12233</v>
      </c>
      <c r="S334" s="50">
        <v>33</v>
      </c>
      <c r="T334" s="50" t="s">
        <v>148</v>
      </c>
      <c r="U334" s="50" t="s">
        <v>2247</v>
      </c>
      <c r="V334" s="50"/>
      <c r="W334" s="50" t="s">
        <v>2248</v>
      </c>
      <c r="X334" s="50" t="s">
        <v>373</v>
      </c>
      <c r="Y334" s="49" t="s">
        <v>2249</v>
      </c>
    </row>
    <row r="335" spans="1:25">
      <c r="A335" s="121" t="str">
        <f t="shared" si="6"/>
        <v>BTOLLEF</v>
      </c>
      <c r="B335" s="49" t="s">
        <v>2250</v>
      </c>
      <c r="C335" s="50" t="s">
        <v>2251</v>
      </c>
      <c r="D335" s="50" t="s">
        <v>2252</v>
      </c>
      <c r="E335" s="37" t="s">
        <v>774</v>
      </c>
      <c r="F335" s="49" t="s">
        <v>466</v>
      </c>
      <c r="G335" s="50" t="s">
        <v>467</v>
      </c>
      <c r="H335" s="50" t="s">
        <v>30</v>
      </c>
      <c r="I335" s="50" t="s">
        <v>31</v>
      </c>
      <c r="J335" s="49" t="s">
        <v>32</v>
      </c>
      <c r="K335" s="49" t="s">
        <v>1226</v>
      </c>
      <c r="L335" s="49" t="s">
        <v>2047</v>
      </c>
      <c r="M335" s="50" t="s">
        <v>1228</v>
      </c>
      <c r="N335" s="50" t="s">
        <v>1229</v>
      </c>
      <c r="O335" s="51">
        <v>29881</v>
      </c>
      <c r="P335" s="51">
        <v>29881</v>
      </c>
      <c r="Q335" s="51">
        <v>29881</v>
      </c>
      <c r="R335" s="50">
        <v>16048</v>
      </c>
      <c r="S335" s="50">
        <v>43</v>
      </c>
      <c r="T335" s="50" t="s">
        <v>148</v>
      </c>
      <c r="U335" s="50" t="s">
        <v>2253</v>
      </c>
      <c r="V335" s="50"/>
      <c r="W335" s="50" t="s">
        <v>2254</v>
      </c>
      <c r="X335" s="50" t="s">
        <v>1229</v>
      </c>
      <c r="Y335" s="49" t="s">
        <v>2255</v>
      </c>
    </row>
    <row r="336" spans="1:25">
      <c r="A336" s="121" t="str">
        <f t="shared" si="6"/>
        <v>bturner</v>
      </c>
      <c r="B336" s="49" t="s">
        <v>2256</v>
      </c>
      <c r="C336" s="50" t="s">
        <v>2257</v>
      </c>
      <c r="D336" s="50" t="s">
        <v>2258</v>
      </c>
      <c r="E336" s="37" t="s">
        <v>43</v>
      </c>
      <c r="F336" s="49" t="s">
        <v>28</v>
      </c>
      <c r="G336" s="50" t="s">
        <v>29</v>
      </c>
      <c r="H336" s="50" t="s">
        <v>30</v>
      </c>
      <c r="I336" s="50" t="s">
        <v>31</v>
      </c>
      <c r="J336" s="49" t="s">
        <v>53</v>
      </c>
      <c r="K336" s="49" t="s">
        <v>255</v>
      </c>
      <c r="L336" s="49" t="s">
        <v>442</v>
      </c>
      <c r="M336" s="50" t="s">
        <v>443</v>
      </c>
      <c r="N336" s="50" t="s">
        <v>72</v>
      </c>
      <c r="O336" s="51">
        <v>45865</v>
      </c>
      <c r="P336" s="51">
        <v>45865</v>
      </c>
      <c r="Q336" s="51">
        <v>45865</v>
      </c>
      <c r="R336" s="50">
        <v>64</v>
      </c>
      <c r="S336" s="50">
        <v>0</v>
      </c>
      <c r="T336" s="50" t="s">
        <v>96</v>
      </c>
      <c r="U336" s="50" t="s">
        <v>2259</v>
      </c>
      <c r="V336" s="50"/>
      <c r="W336" s="50" t="s">
        <v>2260</v>
      </c>
      <c r="X336" s="50" t="s">
        <v>72</v>
      </c>
      <c r="Y336" s="49" t="s">
        <v>2261</v>
      </c>
    </row>
    <row r="337" spans="1:25">
      <c r="A337" s="121" t="str">
        <f t="shared" si="6"/>
        <v>bvaden</v>
      </c>
      <c r="B337" s="49" t="s">
        <v>2262</v>
      </c>
      <c r="C337" s="50" t="s">
        <v>2263</v>
      </c>
      <c r="D337" s="50" t="s">
        <v>2264</v>
      </c>
      <c r="E337" s="37" t="s">
        <v>27</v>
      </c>
      <c r="F337" s="49" t="s">
        <v>28</v>
      </c>
      <c r="G337" s="50" t="s">
        <v>29</v>
      </c>
      <c r="H337" s="50" t="s">
        <v>30</v>
      </c>
      <c r="I337" s="50" t="s">
        <v>31</v>
      </c>
      <c r="J337" s="49" t="s">
        <v>32</v>
      </c>
      <c r="K337" s="49" t="s">
        <v>884</v>
      </c>
      <c r="L337" s="49" t="s">
        <v>885</v>
      </c>
      <c r="M337" s="50" t="s">
        <v>886</v>
      </c>
      <c r="N337" s="50" t="s">
        <v>887</v>
      </c>
      <c r="O337" s="51">
        <v>45739</v>
      </c>
      <c r="P337" s="51">
        <v>45739</v>
      </c>
      <c r="Q337" s="51">
        <v>45739</v>
      </c>
      <c r="R337" s="50">
        <v>190</v>
      </c>
      <c r="S337" s="50">
        <v>0</v>
      </c>
      <c r="T337" s="50" t="s">
        <v>37</v>
      </c>
      <c r="U337" s="50" t="s">
        <v>2265</v>
      </c>
      <c r="V337" s="50"/>
      <c r="W337" s="50" t="s">
        <v>2266</v>
      </c>
      <c r="X337" s="50" t="s">
        <v>593</v>
      </c>
      <c r="Y337" s="49" t="s">
        <v>2267</v>
      </c>
    </row>
    <row r="338" spans="1:25">
      <c r="A338" s="121" t="str">
        <f t="shared" si="6"/>
        <v>bwainwr</v>
      </c>
      <c r="B338" s="49" t="s">
        <v>2268</v>
      </c>
      <c r="C338" s="50" t="s">
        <v>2269</v>
      </c>
      <c r="D338" s="50" t="s">
        <v>2270</v>
      </c>
      <c r="E338" s="37" t="s">
        <v>43</v>
      </c>
      <c r="F338" s="49" t="s">
        <v>28</v>
      </c>
      <c r="G338" s="50" t="s">
        <v>29</v>
      </c>
      <c r="H338" s="50" t="s">
        <v>30</v>
      </c>
      <c r="I338" s="50" t="s">
        <v>31</v>
      </c>
      <c r="J338" s="49" t="s">
        <v>32</v>
      </c>
      <c r="K338" s="49" t="s">
        <v>218</v>
      </c>
      <c r="L338" s="49" t="s">
        <v>502</v>
      </c>
      <c r="M338" s="50" t="s">
        <v>220</v>
      </c>
      <c r="N338" s="50" t="s">
        <v>36</v>
      </c>
      <c r="O338" s="51">
        <v>44840</v>
      </c>
      <c r="P338" s="51">
        <v>44840</v>
      </c>
      <c r="Q338" s="51">
        <v>44840</v>
      </c>
      <c r="R338" s="50">
        <v>1089</v>
      </c>
      <c r="S338" s="50">
        <v>2</v>
      </c>
      <c r="T338" s="50" t="s">
        <v>82</v>
      </c>
      <c r="U338" s="50" t="s">
        <v>2271</v>
      </c>
      <c r="V338" s="50"/>
      <c r="W338" s="50" t="s">
        <v>2272</v>
      </c>
      <c r="X338" s="50" t="s">
        <v>36</v>
      </c>
      <c r="Y338" s="49" t="s">
        <v>2273</v>
      </c>
    </row>
    <row r="339" spans="1:25">
      <c r="A339" s="121" t="str">
        <f t="shared" si="6"/>
        <v>bwatki7</v>
      </c>
      <c r="B339" s="49" t="s">
        <v>2274</v>
      </c>
      <c r="C339" s="50" t="s">
        <v>2275</v>
      </c>
      <c r="D339" s="50" t="s">
        <v>2276</v>
      </c>
      <c r="E339" s="37" t="s">
        <v>43</v>
      </c>
      <c r="F339" s="49" t="s">
        <v>114</v>
      </c>
      <c r="G339" s="50" t="s">
        <v>115</v>
      </c>
      <c r="H339" s="50" t="s">
        <v>105</v>
      </c>
      <c r="I339" s="50" t="s">
        <v>31</v>
      </c>
      <c r="J339" s="49" t="s">
        <v>53</v>
      </c>
      <c r="K339" s="49" t="s">
        <v>255</v>
      </c>
      <c r="L339" s="49" t="s">
        <v>256</v>
      </c>
      <c r="M339" s="50" t="s">
        <v>257</v>
      </c>
      <c r="N339" s="50" t="s">
        <v>258</v>
      </c>
      <c r="O339" s="51">
        <v>35929</v>
      </c>
      <c r="P339" s="51">
        <v>43468</v>
      </c>
      <c r="Q339" s="51">
        <v>35929</v>
      </c>
      <c r="R339" s="50">
        <v>10000</v>
      </c>
      <c r="S339" s="50">
        <v>27</v>
      </c>
      <c r="T339" s="50" t="s">
        <v>148</v>
      </c>
      <c r="U339" s="50" t="s">
        <v>2277</v>
      </c>
      <c r="V339" s="50"/>
      <c r="W339" s="50" t="s">
        <v>2278</v>
      </c>
      <c r="X339" s="50" t="s">
        <v>258</v>
      </c>
      <c r="Y339" s="49" t="s">
        <v>2279</v>
      </c>
    </row>
    <row r="340" spans="1:25">
      <c r="A340" s="121" t="str">
        <f t="shared" si="6"/>
        <v>bwebb4</v>
      </c>
      <c r="B340" s="49" t="s">
        <v>2280</v>
      </c>
      <c r="C340" s="50" t="s">
        <v>2281</v>
      </c>
      <c r="D340" s="50" t="s">
        <v>2282</v>
      </c>
      <c r="E340" s="37" t="s">
        <v>43</v>
      </c>
      <c r="F340" s="49" t="s">
        <v>28</v>
      </c>
      <c r="G340" s="50" t="s">
        <v>29</v>
      </c>
      <c r="H340" s="50" t="s">
        <v>30</v>
      </c>
      <c r="I340" s="50" t="s">
        <v>31</v>
      </c>
      <c r="J340" s="49" t="s">
        <v>32</v>
      </c>
      <c r="K340" s="49" t="s">
        <v>396</v>
      </c>
      <c r="L340" s="49" t="s">
        <v>397</v>
      </c>
      <c r="M340" s="50" t="s">
        <v>398</v>
      </c>
      <c r="N340" s="50" t="s">
        <v>147</v>
      </c>
      <c r="O340" s="51">
        <v>43460</v>
      </c>
      <c r="P340" s="51">
        <v>43460</v>
      </c>
      <c r="Q340" s="51">
        <v>43460</v>
      </c>
      <c r="R340" s="50">
        <v>2469</v>
      </c>
      <c r="S340" s="50">
        <v>6</v>
      </c>
      <c r="T340" s="50" t="s">
        <v>127</v>
      </c>
      <c r="U340" s="50" t="s">
        <v>2283</v>
      </c>
      <c r="V340" s="50"/>
      <c r="W340" s="50" t="s">
        <v>2284</v>
      </c>
      <c r="X340" s="50" t="s">
        <v>147</v>
      </c>
      <c r="Y340" s="49" t="s">
        <v>2285</v>
      </c>
    </row>
    <row r="341" spans="1:25">
      <c r="A341" s="121" t="str">
        <f t="shared" si="6"/>
        <v>BWIL167</v>
      </c>
      <c r="B341" s="49" t="s">
        <v>2286</v>
      </c>
      <c r="C341" s="50" t="s">
        <v>2287</v>
      </c>
      <c r="D341" s="50" t="s">
        <v>2288</v>
      </c>
      <c r="E341" s="37" t="s">
        <v>43</v>
      </c>
      <c r="F341" s="49" t="s">
        <v>44</v>
      </c>
      <c r="G341" s="50" t="s">
        <v>45</v>
      </c>
      <c r="H341" s="50" t="s">
        <v>30</v>
      </c>
      <c r="I341" s="50" t="s">
        <v>31</v>
      </c>
      <c r="J341" s="49" t="s">
        <v>32</v>
      </c>
      <c r="K341" s="49" t="s">
        <v>349</v>
      </c>
      <c r="L341" s="49" t="s">
        <v>1388</v>
      </c>
      <c r="M341" s="50" t="s">
        <v>1389</v>
      </c>
      <c r="N341" s="50" t="s">
        <v>57</v>
      </c>
      <c r="O341" s="51">
        <v>38988</v>
      </c>
      <c r="P341" s="51">
        <v>38988</v>
      </c>
      <c r="Q341" s="51">
        <v>38988</v>
      </c>
      <c r="R341" s="50">
        <v>6941</v>
      </c>
      <c r="S341" s="50">
        <v>19</v>
      </c>
      <c r="T341" s="50" t="s">
        <v>148</v>
      </c>
      <c r="U341" s="50" t="s">
        <v>2289</v>
      </c>
      <c r="V341" s="50"/>
      <c r="W341" s="50" t="s">
        <v>2290</v>
      </c>
      <c r="X341" s="50" t="s">
        <v>1392</v>
      </c>
      <c r="Y341" s="49" t="s">
        <v>2291</v>
      </c>
    </row>
    <row r="342" spans="1:25">
      <c r="A342" s="121" t="str">
        <f t="shared" si="6"/>
        <v>bwohltm</v>
      </c>
      <c r="B342" s="49" t="s">
        <v>2292</v>
      </c>
      <c r="C342" s="50" t="s">
        <v>2293</v>
      </c>
      <c r="D342" s="50" t="s">
        <v>2294</v>
      </c>
      <c r="E342" s="37" t="s">
        <v>43</v>
      </c>
      <c r="F342" s="49" t="s">
        <v>28</v>
      </c>
      <c r="G342" s="50" t="s">
        <v>29</v>
      </c>
      <c r="H342" s="50" t="s">
        <v>30</v>
      </c>
      <c r="I342" s="50" t="s">
        <v>31</v>
      </c>
      <c r="J342" s="49" t="s">
        <v>53</v>
      </c>
      <c r="K342" s="49" t="s">
        <v>450</v>
      </c>
      <c r="L342" s="49" t="s">
        <v>2082</v>
      </c>
      <c r="M342" s="50" t="s">
        <v>2083</v>
      </c>
      <c r="N342" s="50" t="s">
        <v>1763</v>
      </c>
      <c r="O342" s="51">
        <v>41806</v>
      </c>
      <c r="P342" s="51">
        <v>43600</v>
      </c>
      <c r="Q342" s="51">
        <v>43600</v>
      </c>
      <c r="R342" s="50">
        <v>2329</v>
      </c>
      <c r="S342" s="50">
        <v>6</v>
      </c>
      <c r="T342" s="50" t="s">
        <v>127</v>
      </c>
      <c r="U342" s="50" t="s">
        <v>2295</v>
      </c>
      <c r="V342" s="50"/>
      <c r="W342" s="50" t="s">
        <v>2296</v>
      </c>
      <c r="X342" s="50" t="s">
        <v>1763</v>
      </c>
      <c r="Y342" s="49" t="s">
        <v>2297</v>
      </c>
    </row>
    <row r="343" spans="1:25">
      <c r="A343" s="121" t="str">
        <f t="shared" si="6"/>
        <v>bwolff</v>
      </c>
      <c r="B343" s="49" t="s">
        <v>2298</v>
      </c>
      <c r="C343" s="50" t="s">
        <v>2299</v>
      </c>
      <c r="D343" s="50" t="s">
        <v>2300</v>
      </c>
      <c r="E343" s="37" t="s">
        <v>43</v>
      </c>
      <c r="F343" s="49" t="s">
        <v>28</v>
      </c>
      <c r="G343" s="50" t="s">
        <v>29</v>
      </c>
      <c r="H343" s="50" t="s">
        <v>30</v>
      </c>
      <c r="I343" s="50" t="s">
        <v>31</v>
      </c>
      <c r="J343" s="49" t="s">
        <v>53</v>
      </c>
      <c r="K343" s="49" t="s">
        <v>273</v>
      </c>
      <c r="L343" s="49" t="s">
        <v>930</v>
      </c>
      <c r="M343" s="50" t="s">
        <v>931</v>
      </c>
      <c r="N343" s="50" t="s">
        <v>373</v>
      </c>
      <c r="O343" s="51">
        <v>44917</v>
      </c>
      <c r="P343" s="51">
        <v>44917</v>
      </c>
      <c r="Q343" s="51">
        <v>44917</v>
      </c>
      <c r="R343" s="50">
        <v>1012</v>
      </c>
      <c r="S343" s="50">
        <v>2</v>
      </c>
      <c r="T343" s="50" t="s">
        <v>82</v>
      </c>
      <c r="U343" s="50" t="s">
        <v>2301</v>
      </c>
      <c r="V343" s="50"/>
      <c r="W343" s="50" t="s">
        <v>2302</v>
      </c>
      <c r="X343" s="50" t="s">
        <v>373</v>
      </c>
      <c r="Y343" s="49" t="s">
        <v>2303</v>
      </c>
    </row>
    <row r="344" spans="1:25">
      <c r="A344" s="121" t="str">
        <f t="shared" si="6"/>
        <v>bwoods</v>
      </c>
      <c r="B344" s="49" t="s">
        <v>2304</v>
      </c>
      <c r="C344" s="50" t="s">
        <v>2305</v>
      </c>
      <c r="D344" s="50" t="s">
        <v>2306</v>
      </c>
      <c r="E344" s="37" t="s">
        <v>43</v>
      </c>
      <c r="F344" s="49" t="s">
        <v>182</v>
      </c>
      <c r="G344" s="50" t="s">
        <v>183</v>
      </c>
      <c r="H344" s="50" t="s">
        <v>30</v>
      </c>
      <c r="I344" s="50" t="s">
        <v>31</v>
      </c>
      <c r="J344" s="49" t="s">
        <v>32</v>
      </c>
      <c r="K344" s="49" t="s">
        <v>515</v>
      </c>
      <c r="L344" s="49" t="s">
        <v>516</v>
      </c>
      <c r="M344" s="50" t="s">
        <v>517</v>
      </c>
      <c r="N344" s="50" t="s">
        <v>192</v>
      </c>
      <c r="O344" s="51">
        <v>40819</v>
      </c>
      <c r="P344" s="51">
        <v>43515</v>
      </c>
      <c r="Q344" s="51">
        <v>43515</v>
      </c>
      <c r="R344" s="50">
        <v>2414</v>
      </c>
      <c r="S344" s="50">
        <v>6</v>
      </c>
      <c r="T344" s="50" t="s">
        <v>127</v>
      </c>
      <c r="U344" s="52" t="s">
        <v>2307</v>
      </c>
      <c r="V344" s="53"/>
      <c r="W344" s="53" t="s">
        <v>1598</v>
      </c>
      <c r="X344" s="53" t="s">
        <v>192</v>
      </c>
      <c r="Y344" s="52" t="s">
        <v>2308</v>
      </c>
    </row>
    <row r="345" spans="1:25">
      <c r="A345" s="121" t="str">
        <f t="shared" si="6"/>
        <v>bwrigh0</v>
      </c>
      <c r="B345" s="49" t="s">
        <v>2309</v>
      </c>
      <c r="C345" s="50" t="s">
        <v>2310</v>
      </c>
      <c r="D345" s="50" t="s">
        <v>2311</v>
      </c>
      <c r="E345" s="37" t="s">
        <v>27</v>
      </c>
      <c r="F345" s="49" t="s">
        <v>44</v>
      </c>
      <c r="G345" s="50" t="s">
        <v>45</v>
      </c>
      <c r="H345" s="50" t="s">
        <v>30</v>
      </c>
      <c r="I345" s="50" t="s">
        <v>31</v>
      </c>
      <c r="J345" s="49" t="s">
        <v>32</v>
      </c>
      <c r="K345" s="49" t="s">
        <v>349</v>
      </c>
      <c r="L345" s="49" t="s">
        <v>838</v>
      </c>
      <c r="M345" s="50" t="s">
        <v>351</v>
      </c>
      <c r="N345" s="50" t="s">
        <v>352</v>
      </c>
      <c r="O345" s="51">
        <v>45634</v>
      </c>
      <c r="P345" s="51">
        <v>45634</v>
      </c>
      <c r="Q345" s="51">
        <v>45634</v>
      </c>
      <c r="R345" s="50">
        <v>295</v>
      </c>
      <c r="S345" s="50">
        <v>0</v>
      </c>
      <c r="T345" s="50" t="s">
        <v>37</v>
      </c>
      <c r="U345" s="50" t="s">
        <v>2312</v>
      </c>
      <c r="V345" s="50"/>
      <c r="W345" s="50" t="s">
        <v>2313</v>
      </c>
      <c r="X345" s="50" t="s">
        <v>763</v>
      </c>
      <c r="Y345" s="49" t="s">
        <v>2314</v>
      </c>
    </row>
    <row r="346" spans="1:25">
      <c r="A346" s="121" t="str">
        <f t="shared" si="6"/>
        <v>CAGAYE</v>
      </c>
      <c r="B346" s="49" t="s">
        <v>2315</v>
      </c>
      <c r="C346" s="50" t="s">
        <v>2316</v>
      </c>
      <c r="D346" s="50" t="s">
        <v>2317</v>
      </c>
      <c r="E346" s="37" t="s">
        <v>43</v>
      </c>
      <c r="F346" s="49" t="s">
        <v>182</v>
      </c>
      <c r="G346" s="50" t="s">
        <v>183</v>
      </c>
      <c r="H346" s="50" t="s">
        <v>30</v>
      </c>
      <c r="I346" s="50" t="s">
        <v>31</v>
      </c>
      <c r="J346" s="49" t="s">
        <v>32</v>
      </c>
      <c r="K346" s="49" t="s">
        <v>884</v>
      </c>
      <c r="L346" s="49" t="s">
        <v>885</v>
      </c>
      <c r="M346" s="50" t="s">
        <v>886</v>
      </c>
      <c r="N346" s="50" t="s">
        <v>887</v>
      </c>
      <c r="O346" s="51">
        <v>35132</v>
      </c>
      <c r="P346" s="51">
        <v>35132</v>
      </c>
      <c r="Q346" s="51">
        <v>35132</v>
      </c>
      <c r="R346" s="50">
        <v>10797</v>
      </c>
      <c r="S346" s="50">
        <v>29</v>
      </c>
      <c r="T346" s="50" t="s">
        <v>148</v>
      </c>
      <c r="U346" s="50" t="s">
        <v>2318</v>
      </c>
      <c r="V346" s="50"/>
      <c r="W346" s="50" t="s">
        <v>2319</v>
      </c>
      <c r="X346" s="50" t="s">
        <v>887</v>
      </c>
      <c r="Y346" s="49" t="s">
        <v>2320</v>
      </c>
    </row>
    <row r="347" spans="1:25">
      <c r="A347" s="121" t="str">
        <f t="shared" si="6"/>
        <v>camaya</v>
      </c>
      <c r="B347" s="49" t="s">
        <v>2321</v>
      </c>
      <c r="C347" s="50" t="s">
        <v>2322</v>
      </c>
      <c r="D347" s="50" t="s">
        <v>2323</v>
      </c>
      <c r="E347" s="37" t="s">
        <v>27</v>
      </c>
      <c r="F347" s="49" t="s">
        <v>44</v>
      </c>
      <c r="G347" s="50" t="s">
        <v>45</v>
      </c>
      <c r="H347" s="50" t="s">
        <v>30</v>
      </c>
      <c r="I347" s="50" t="s">
        <v>31</v>
      </c>
      <c r="J347" s="49" t="s">
        <v>32</v>
      </c>
      <c r="K347" s="49" t="s">
        <v>33</v>
      </c>
      <c r="L347" s="49" t="s">
        <v>34</v>
      </c>
      <c r="M347" s="50" t="s">
        <v>35</v>
      </c>
      <c r="N347" s="50" t="s">
        <v>36</v>
      </c>
      <c r="O347" s="51">
        <v>43628</v>
      </c>
      <c r="P347" s="51">
        <v>45389</v>
      </c>
      <c r="Q347" s="51">
        <v>45389</v>
      </c>
      <c r="R347" s="50">
        <v>540</v>
      </c>
      <c r="S347" s="50">
        <v>1</v>
      </c>
      <c r="T347" s="50" t="s">
        <v>82</v>
      </c>
      <c r="U347" s="50" t="s">
        <v>2324</v>
      </c>
      <c r="V347" s="50"/>
      <c r="W347" s="50" t="s">
        <v>2325</v>
      </c>
      <c r="X347" s="50" t="s">
        <v>36</v>
      </c>
      <c r="Y347" s="49" t="s">
        <v>186</v>
      </c>
    </row>
    <row r="348" spans="1:25">
      <c r="A348" s="121" t="str">
        <f t="shared" si="6"/>
        <v>cander2</v>
      </c>
      <c r="B348" s="49" t="s">
        <v>2326</v>
      </c>
      <c r="C348" s="50" t="s">
        <v>2327</v>
      </c>
      <c r="D348" s="49" t="s">
        <v>2328</v>
      </c>
      <c r="E348" s="37" t="s">
        <v>43</v>
      </c>
      <c r="F348" s="50"/>
      <c r="G348" s="50"/>
      <c r="H348" s="50"/>
      <c r="I348" s="50"/>
      <c r="J348" s="50"/>
      <c r="K348" s="50"/>
      <c r="L348" s="50"/>
      <c r="M348" s="50"/>
      <c r="N348" s="50"/>
      <c r="O348" s="51">
        <v>45935</v>
      </c>
      <c r="P348" s="50"/>
      <c r="Q348" s="51">
        <v>45935</v>
      </c>
      <c r="R348" s="50"/>
      <c r="S348" s="50"/>
      <c r="T348" s="50"/>
      <c r="U348" s="49" t="s">
        <v>2329</v>
      </c>
      <c r="V348" s="50"/>
      <c r="W348" s="50" t="s">
        <v>2330</v>
      </c>
      <c r="X348" s="50" t="s">
        <v>200</v>
      </c>
      <c r="Y348" s="49" t="s">
        <v>2331</v>
      </c>
    </row>
    <row r="349" spans="1:25">
      <c r="A349" s="121" t="str">
        <f t="shared" si="6"/>
        <v>CANDER4</v>
      </c>
      <c r="B349" s="49" t="s">
        <v>2332</v>
      </c>
      <c r="C349" s="50" t="s">
        <v>2333</v>
      </c>
      <c r="D349" s="50" t="s">
        <v>2334</v>
      </c>
      <c r="E349" s="37" t="s">
        <v>43</v>
      </c>
      <c r="F349" s="49" t="s">
        <v>44</v>
      </c>
      <c r="G349" s="50" t="s">
        <v>45</v>
      </c>
      <c r="H349" s="50" t="s">
        <v>30</v>
      </c>
      <c r="I349" s="50" t="s">
        <v>31</v>
      </c>
      <c r="J349" s="49" t="s">
        <v>53</v>
      </c>
      <c r="K349" s="49" t="s">
        <v>197</v>
      </c>
      <c r="L349" s="49" t="s">
        <v>198</v>
      </c>
      <c r="M349" s="50" t="s">
        <v>199</v>
      </c>
      <c r="N349" s="50" t="s">
        <v>200</v>
      </c>
      <c r="O349" s="51">
        <v>31574</v>
      </c>
      <c r="P349" s="51">
        <v>31574</v>
      </c>
      <c r="Q349" s="51">
        <v>31574</v>
      </c>
      <c r="R349" s="50">
        <v>14355</v>
      </c>
      <c r="S349" s="50">
        <v>39</v>
      </c>
      <c r="T349" s="50" t="s">
        <v>148</v>
      </c>
      <c r="U349" s="50" t="s">
        <v>2335</v>
      </c>
      <c r="V349" s="50"/>
      <c r="W349" s="50" t="s">
        <v>2336</v>
      </c>
      <c r="X349" s="50" t="s">
        <v>200</v>
      </c>
      <c r="Y349" s="49" t="s">
        <v>2337</v>
      </c>
    </row>
    <row r="350" spans="1:25">
      <c r="A350" s="121" t="str">
        <f t="shared" si="6"/>
        <v>caquila</v>
      </c>
      <c r="B350" s="49" t="s">
        <v>2338</v>
      </c>
      <c r="C350" s="50" t="s">
        <v>2339</v>
      </c>
      <c r="D350" s="50" t="s">
        <v>2340</v>
      </c>
      <c r="E350" s="37" t="s">
        <v>43</v>
      </c>
      <c r="F350" s="49" t="s">
        <v>103</v>
      </c>
      <c r="G350" s="50" t="s">
        <v>104</v>
      </c>
      <c r="H350" s="50" t="s">
        <v>105</v>
      </c>
      <c r="I350" s="50" t="s">
        <v>31</v>
      </c>
      <c r="J350" s="49" t="s">
        <v>53</v>
      </c>
      <c r="K350" s="49" t="s">
        <v>197</v>
      </c>
      <c r="L350" s="49" t="s">
        <v>198</v>
      </c>
      <c r="M350" s="50" t="s">
        <v>199</v>
      </c>
      <c r="N350" s="50" t="s">
        <v>200</v>
      </c>
      <c r="O350" s="51">
        <v>42898</v>
      </c>
      <c r="P350" s="51">
        <v>42898</v>
      </c>
      <c r="Q350" s="51">
        <v>42898</v>
      </c>
      <c r="R350" s="50">
        <v>3031</v>
      </c>
      <c r="S350" s="50">
        <v>8</v>
      </c>
      <c r="T350" s="50" t="s">
        <v>127</v>
      </c>
      <c r="U350" s="50" t="s">
        <v>2341</v>
      </c>
      <c r="V350" s="50"/>
      <c r="W350" s="50" t="s">
        <v>2342</v>
      </c>
      <c r="X350" s="50" t="s">
        <v>200</v>
      </c>
      <c r="Y350" s="49" t="s">
        <v>2343</v>
      </c>
    </row>
    <row r="351" spans="1:25">
      <c r="A351" s="121" t="str">
        <f t="shared" si="6"/>
        <v>CARMST8</v>
      </c>
      <c r="B351" s="49" t="s">
        <v>2344</v>
      </c>
      <c r="C351" s="50" t="s">
        <v>2345</v>
      </c>
      <c r="D351" s="50" t="s">
        <v>2346</v>
      </c>
      <c r="E351" s="37" t="s">
        <v>43</v>
      </c>
      <c r="F351" s="49" t="s">
        <v>28</v>
      </c>
      <c r="G351" s="50" t="s">
        <v>29</v>
      </c>
      <c r="H351" s="50" t="s">
        <v>30</v>
      </c>
      <c r="I351" s="50" t="s">
        <v>31</v>
      </c>
      <c r="J351" s="49" t="s">
        <v>32</v>
      </c>
      <c r="K351" s="49" t="s">
        <v>125</v>
      </c>
      <c r="L351" s="49" t="s">
        <v>126</v>
      </c>
      <c r="M351" s="50" t="s">
        <v>85</v>
      </c>
      <c r="N351" s="50" t="s">
        <v>36</v>
      </c>
      <c r="O351" s="51">
        <v>35712</v>
      </c>
      <c r="P351" s="51">
        <v>35712</v>
      </c>
      <c r="Q351" s="51">
        <v>35712</v>
      </c>
      <c r="R351" s="50">
        <v>10217</v>
      </c>
      <c r="S351" s="50">
        <v>27</v>
      </c>
      <c r="T351" s="50" t="s">
        <v>148</v>
      </c>
      <c r="U351" s="50" t="s">
        <v>2347</v>
      </c>
      <c r="V351" s="50"/>
      <c r="W351" s="50" t="s">
        <v>2348</v>
      </c>
      <c r="X351" s="50" t="s">
        <v>36</v>
      </c>
      <c r="Y351" s="49" t="s">
        <v>2349</v>
      </c>
    </row>
    <row r="352" spans="1:25">
      <c r="A352" s="121" t="str">
        <f t="shared" si="6"/>
        <v>cbanik</v>
      </c>
      <c r="B352" s="49" t="s">
        <v>2350</v>
      </c>
      <c r="C352" s="50" t="s">
        <v>2351</v>
      </c>
      <c r="D352" s="50" t="s">
        <v>2352</v>
      </c>
      <c r="E352" s="37" t="s">
        <v>43</v>
      </c>
      <c r="F352" s="49" t="s">
        <v>44</v>
      </c>
      <c r="G352" s="50" t="s">
        <v>45</v>
      </c>
      <c r="H352" s="50" t="s">
        <v>30</v>
      </c>
      <c r="I352" s="50" t="s">
        <v>31</v>
      </c>
      <c r="J352" s="49" t="s">
        <v>53</v>
      </c>
      <c r="K352" s="49" t="s">
        <v>273</v>
      </c>
      <c r="L352" s="49" t="s">
        <v>274</v>
      </c>
      <c r="M352" s="50" t="s">
        <v>275</v>
      </c>
      <c r="N352" s="50" t="s">
        <v>276</v>
      </c>
      <c r="O352" s="51">
        <v>45928</v>
      </c>
      <c r="P352" s="51">
        <v>45928</v>
      </c>
      <c r="Q352" s="51">
        <v>45928</v>
      </c>
      <c r="R352" s="50">
        <v>1</v>
      </c>
      <c r="S352" s="50">
        <v>0</v>
      </c>
      <c r="T352" s="50" t="s">
        <v>47</v>
      </c>
      <c r="U352" s="50" t="s">
        <v>2353</v>
      </c>
      <c r="V352" s="50"/>
      <c r="W352" s="50" t="s">
        <v>2354</v>
      </c>
      <c r="X352" s="50" t="s">
        <v>276</v>
      </c>
      <c r="Y352" s="49" t="s">
        <v>2355</v>
      </c>
    </row>
    <row r="353" spans="1:25">
      <c r="A353" s="121" t="str">
        <f t="shared" si="6"/>
        <v>CBARBA2</v>
      </c>
      <c r="B353" s="49" t="s">
        <v>2356</v>
      </c>
      <c r="C353" s="50" t="s">
        <v>2357</v>
      </c>
      <c r="D353" s="50" t="s">
        <v>2358</v>
      </c>
      <c r="E353" s="37" t="s">
        <v>43</v>
      </c>
      <c r="F353" s="49" t="s">
        <v>466</v>
      </c>
      <c r="G353" s="50" t="s">
        <v>467</v>
      </c>
      <c r="H353" s="50" t="s">
        <v>30</v>
      </c>
      <c r="I353" s="50" t="s">
        <v>31</v>
      </c>
      <c r="J353" s="49" t="s">
        <v>32</v>
      </c>
      <c r="K353" s="49" t="s">
        <v>79</v>
      </c>
      <c r="L353" s="49" t="s">
        <v>80</v>
      </c>
      <c r="M353" s="50" t="s">
        <v>81</v>
      </c>
      <c r="N353" s="50" t="s">
        <v>36</v>
      </c>
      <c r="O353" s="51">
        <v>31979</v>
      </c>
      <c r="P353" s="51">
        <v>31979</v>
      </c>
      <c r="Q353" s="51">
        <v>31979</v>
      </c>
      <c r="R353" s="50">
        <v>13950</v>
      </c>
      <c r="S353" s="50">
        <v>38</v>
      </c>
      <c r="T353" s="50" t="s">
        <v>148</v>
      </c>
      <c r="U353" s="50" t="s">
        <v>2359</v>
      </c>
      <c r="V353" s="50"/>
      <c r="W353" s="50" t="s">
        <v>2360</v>
      </c>
      <c r="X353" s="50" t="s">
        <v>36</v>
      </c>
      <c r="Y353" s="49" t="s">
        <v>2361</v>
      </c>
    </row>
    <row r="354" spans="1:25">
      <c r="A354" s="121" t="str">
        <f t="shared" si="6"/>
        <v>CBARLO</v>
      </c>
      <c r="B354" s="49" t="s">
        <v>2362</v>
      </c>
      <c r="C354" s="50" t="s">
        <v>2363</v>
      </c>
      <c r="D354" s="50" t="s">
        <v>2364</v>
      </c>
      <c r="E354" s="37" t="s">
        <v>43</v>
      </c>
      <c r="F354" s="49" t="s">
        <v>1954</v>
      </c>
      <c r="G354" s="50" t="s">
        <v>1955</v>
      </c>
      <c r="H354" s="50" t="s">
        <v>30</v>
      </c>
      <c r="I354" s="50" t="s">
        <v>31</v>
      </c>
      <c r="J354" s="49" t="s">
        <v>53</v>
      </c>
      <c r="K354" s="49" t="s">
        <v>66</v>
      </c>
      <c r="L354" s="49" t="s">
        <v>66</v>
      </c>
      <c r="M354" s="50" t="s">
        <v>342</v>
      </c>
      <c r="N354" s="50" t="s">
        <v>69</v>
      </c>
      <c r="O354" s="51">
        <v>34142</v>
      </c>
      <c r="P354" s="51">
        <v>34142</v>
      </c>
      <c r="Q354" s="51">
        <v>34142</v>
      </c>
      <c r="R354" s="50">
        <v>11787</v>
      </c>
      <c r="S354" s="50">
        <v>32</v>
      </c>
      <c r="T354" s="50" t="s">
        <v>148</v>
      </c>
      <c r="U354" s="50" t="s">
        <v>2365</v>
      </c>
      <c r="V354" s="50"/>
      <c r="W354" s="50" t="s">
        <v>2366</v>
      </c>
      <c r="X354" s="50" t="s">
        <v>69</v>
      </c>
      <c r="Y354" s="49" t="s">
        <v>2367</v>
      </c>
    </row>
    <row r="355" spans="1:25">
      <c r="A355" s="121" t="str">
        <f t="shared" si="6"/>
        <v>cbarnes</v>
      </c>
      <c r="B355" s="49" t="s">
        <v>2368</v>
      </c>
      <c r="C355" s="50" t="s">
        <v>2369</v>
      </c>
      <c r="D355" s="50" t="s">
        <v>2370</v>
      </c>
      <c r="E355" s="37" t="s">
        <v>43</v>
      </c>
      <c r="F355" s="49" t="s">
        <v>90</v>
      </c>
      <c r="G355" s="50" t="s">
        <v>91</v>
      </c>
      <c r="H355" s="50" t="s">
        <v>30</v>
      </c>
      <c r="I355" s="50" t="s">
        <v>31</v>
      </c>
      <c r="J355" s="49" t="s">
        <v>32</v>
      </c>
      <c r="K355" s="49" t="s">
        <v>208</v>
      </c>
      <c r="L355" s="49" t="s">
        <v>208</v>
      </c>
      <c r="M355" s="50" t="s">
        <v>907</v>
      </c>
      <c r="N355" s="50" t="s">
        <v>908</v>
      </c>
      <c r="O355" s="51">
        <v>45858</v>
      </c>
      <c r="P355" s="51">
        <v>45858</v>
      </c>
      <c r="Q355" s="51">
        <v>45858</v>
      </c>
      <c r="R355" s="50">
        <v>71</v>
      </c>
      <c r="S355" s="50">
        <v>0</v>
      </c>
      <c r="T355" s="50" t="s">
        <v>96</v>
      </c>
      <c r="U355" s="50" t="s">
        <v>2371</v>
      </c>
      <c r="V355" s="50"/>
      <c r="W355" s="50" t="s">
        <v>2372</v>
      </c>
      <c r="X355" s="50" t="s">
        <v>908</v>
      </c>
      <c r="Y355" s="49" t="s">
        <v>2373</v>
      </c>
    </row>
    <row r="356" spans="1:25">
      <c r="A356" s="121" t="str">
        <f t="shared" si="6"/>
        <v>cbarnet</v>
      </c>
      <c r="B356" s="49" t="s">
        <v>2374</v>
      </c>
      <c r="C356" s="50" t="s">
        <v>2375</v>
      </c>
      <c r="D356" s="50" t="s">
        <v>2376</v>
      </c>
      <c r="E356" s="37" t="s">
        <v>43</v>
      </c>
      <c r="F356" s="49" t="s">
        <v>1624</v>
      </c>
      <c r="G356" s="50" t="s">
        <v>1625</v>
      </c>
      <c r="H356" s="50" t="s">
        <v>30</v>
      </c>
      <c r="I356" s="50" t="s">
        <v>31</v>
      </c>
      <c r="J356" s="49" t="s">
        <v>53</v>
      </c>
      <c r="K356" s="49" t="s">
        <v>309</v>
      </c>
      <c r="L356" s="49" t="s">
        <v>480</v>
      </c>
      <c r="M356" s="50" t="s">
        <v>481</v>
      </c>
      <c r="N356" s="50" t="s">
        <v>482</v>
      </c>
      <c r="O356" s="51">
        <v>40721</v>
      </c>
      <c r="P356" s="51">
        <v>45354</v>
      </c>
      <c r="Q356" s="51">
        <v>45354</v>
      </c>
      <c r="R356" s="50">
        <v>575</v>
      </c>
      <c r="S356" s="50">
        <v>1</v>
      </c>
      <c r="T356" s="50" t="s">
        <v>82</v>
      </c>
      <c r="U356" s="50" t="s">
        <v>2377</v>
      </c>
      <c r="V356" s="50"/>
      <c r="W356" s="50" t="s">
        <v>2378</v>
      </c>
      <c r="X356" s="50" t="s">
        <v>482</v>
      </c>
      <c r="Y356" s="49" t="s">
        <v>2379</v>
      </c>
    </row>
    <row r="357" spans="1:25">
      <c r="A357" s="121" t="str">
        <f t="shared" si="6"/>
        <v>cbeaubi</v>
      </c>
      <c r="B357" s="49" t="s">
        <v>2380</v>
      </c>
      <c r="C357" s="50" t="s">
        <v>2381</v>
      </c>
      <c r="D357" s="50" t="s">
        <v>2382</v>
      </c>
      <c r="E357" s="37" t="s">
        <v>43</v>
      </c>
      <c r="F357" s="49" t="s">
        <v>90</v>
      </c>
      <c r="G357" s="50" t="s">
        <v>91</v>
      </c>
      <c r="H357" s="50" t="s">
        <v>30</v>
      </c>
      <c r="I357" s="50" t="s">
        <v>31</v>
      </c>
      <c r="J357" s="49" t="s">
        <v>32</v>
      </c>
      <c r="K357" s="49" t="s">
        <v>218</v>
      </c>
      <c r="L357" s="49" t="s">
        <v>219</v>
      </c>
      <c r="M357" s="50" t="s">
        <v>220</v>
      </c>
      <c r="N357" s="50" t="s">
        <v>36</v>
      </c>
      <c r="O357" s="51">
        <v>44966</v>
      </c>
      <c r="P357" s="51">
        <v>44966</v>
      </c>
      <c r="Q357" s="51">
        <v>44966</v>
      </c>
      <c r="R357" s="50">
        <v>963</v>
      </c>
      <c r="S357" s="50">
        <v>2</v>
      </c>
      <c r="T357" s="50" t="s">
        <v>82</v>
      </c>
      <c r="U357" s="50" t="s">
        <v>2383</v>
      </c>
      <c r="V357" s="50"/>
      <c r="W357" s="50" t="s">
        <v>2384</v>
      </c>
      <c r="X357" s="50" t="s">
        <v>36</v>
      </c>
      <c r="Y357" s="49" t="s">
        <v>2385</v>
      </c>
    </row>
    <row r="358" spans="1:25">
      <c r="A358" s="121" t="str">
        <f t="shared" si="6"/>
        <v>cbecker</v>
      </c>
      <c r="B358" s="49" t="s">
        <v>2386</v>
      </c>
      <c r="C358" s="50" t="s">
        <v>2387</v>
      </c>
      <c r="D358" s="50" t="s">
        <v>2388</v>
      </c>
      <c r="E358" s="37" t="s">
        <v>27</v>
      </c>
      <c r="F358" s="49" t="s">
        <v>44</v>
      </c>
      <c r="G358" s="50" t="s">
        <v>45</v>
      </c>
      <c r="H358" s="50" t="s">
        <v>30</v>
      </c>
      <c r="I358" s="50" t="s">
        <v>31</v>
      </c>
      <c r="J358" s="49" t="s">
        <v>32</v>
      </c>
      <c r="K358" s="49" t="s">
        <v>1226</v>
      </c>
      <c r="L358" s="49" t="s">
        <v>2047</v>
      </c>
      <c r="M358" s="50" t="s">
        <v>1228</v>
      </c>
      <c r="N358" s="50" t="s">
        <v>1229</v>
      </c>
      <c r="O358" s="51">
        <v>45008</v>
      </c>
      <c r="P358" s="51">
        <v>45634</v>
      </c>
      <c r="Q358" s="51">
        <v>45635</v>
      </c>
      <c r="R358" s="50">
        <v>294</v>
      </c>
      <c r="S358" s="50">
        <v>0</v>
      </c>
      <c r="T358" s="50" t="s">
        <v>37</v>
      </c>
      <c r="U358" s="50" t="s">
        <v>2389</v>
      </c>
      <c r="V358" s="50"/>
      <c r="W358" s="50" t="s">
        <v>933</v>
      </c>
      <c r="X358" s="50" t="s">
        <v>2390</v>
      </c>
      <c r="Y358" s="49" t="s">
        <v>2391</v>
      </c>
    </row>
    <row r="359" spans="1:25">
      <c r="A359" s="121" t="str">
        <f t="shared" si="6"/>
        <v>cbender</v>
      </c>
      <c r="B359" s="49" t="s">
        <v>2392</v>
      </c>
      <c r="C359" s="50" t="s">
        <v>2393</v>
      </c>
      <c r="D359" s="50" t="s">
        <v>2394</v>
      </c>
      <c r="E359" s="37" t="s">
        <v>43</v>
      </c>
      <c r="F359" s="49" t="s">
        <v>341</v>
      </c>
      <c r="G359" s="50" t="s">
        <v>45</v>
      </c>
      <c r="H359" s="50" t="s">
        <v>30</v>
      </c>
      <c r="I359" s="50" t="s">
        <v>31</v>
      </c>
      <c r="J359" s="49" t="s">
        <v>32</v>
      </c>
      <c r="K359" s="49" t="s">
        <v>591</v>
      </c>
      <c r="L359" s="49" t="s">
        <v>591</v>
      </c>
      <c r="M359" s="50" t="s">
        <v>592</v>
      </c>
      <c r="N359" s="50" t="s">
        <v>593</v>
      </c>
      <c r="O359" s="51">
        <v>45634</v>
      </c>
      <c r="P359" s="51">
        <v>45634</v>
      </c>
      <c r="Q359" s="51">
        <v>45634</v>
      </c>
      <c r="R359" s="50">
        <v>295</v>
      </c>
      <c r="S359" s="50">
        <v>0</v>
      </c>
      <c r="T359" s="50" t="s">
        <v>37</v>
      </c>
      <c r="U359" s="50" t="s">
        <v>2395</v>
      </c>
      <c r="V359" s="50"/>
      <c r="W359" s="50" t="s">
        <v>2396</v>
      </c>
      <c r="X359" s="50" t="s">
        <v>593</v>
      </c>
      <c r="Y359" s="49" t="s">
        <v>2397</v>
      </c>
    </row>
    <row r="360" spans="1:25">
      <c r="A360" s="121" t="str">
        <f t="shared" si="6"/>
        <v>cbooke0</v>
      </c>
      <c r="B360" s="49" t="s">
        <v>2398</v>
      </c>
      <c r="C360" s="50" t="s">
        <v>2399</v>
      </c>
      <c r="D360" s="50" t="s">
        <v>2400</v>
      </c>
      <c r="E360" s="37" t="s">
        <v>43</v>
      </c>
      <c r="F360" s="49" t="s">
        <v>28</v>
      </c>
      <c r="G360" s="50" t="s">
        <v>29</v>
      </c>
      <c r="H360" s="50" t="s">
        <v>30</v>
      </c>
      <c r="I360" s="50" t="s">
        <v>31</v>
      </c>
      <c r="J360" s="49" t="s">
        <v>32</v>
      </c>
      <c r="K360" s="49" t="s">
        <v>125</v>
      </c>
      <c r="L360" s="49" t="s">
        <v>1141</v>
      </c>
      <c r="M360" s="50" t="s">
        <v>235</v>
      </c>
      <c r="N360" s="50" t="s">
        <v>236</v>
      </c>
      <c r="O360" s="51">
        <v>43003</v>
      </c>
      <c r="P360" s="51">
        <v>43003</v>
      </c>
      <c r="Q360" s="51">
        <v>43003</v>
      </c>
      <c r="R360" s="50">
        <v>2926</v>
      </c>
      <c r="S360" s="50">
        <v>8</v>
      </c>
      <c r="T360" s="50" t="s">
        <v>127</v>
      </c>
      <c r="U360" s="50" t="s">
        <v>2401</v>
      </c>
      <c r="V360" s="50"/>
      <c r="W360" s="50" t="s">
        <v>2402</v>
      </c>
      <c r="X360" s="50" t="s">
        <v>236</v>
      </c>
      <c r="Y360" s="49" t="s">
        <v>2403</v>
      </c>
    </row>
    <row r="361" spans="1:25">
      <c r="A361" s="121" t="str">
        <f t="shared" si="6"/>
        <v>CBOXAL</v>
      </c>
      <c r="B361" s="49" t="s">
        <v>2404</v>
      </c>
      <c r="C361" s="50" t="s">
        <v>2405</v>
      </c>
      <c r="D361" s="50" t="s">
        <v>2406</v>
      </c>
      <c r="E361" s="37" t="s">
        <v>774</v>
      </c>
      <c r="F361" s="49" t="s">
        <v>28</v>
      </c>
      <c r="G361" s="50" t="s">
        <v>29</v>
      </c>
      <c r="H361" s="50" t="s">
        <v>30</v>
      </c>
      <c r="I361" s="50" t="s">
        <v>31</v>
      </c>
      <c r="J361" s="49" t="s">
        <v>53</v>
      </c>
      <c r="K361" s="49" t="s">
        <v>197</v>
      </c>
      <c r="L361" s="49" t="s">
        <v>198</v>
      </c>
      <c r="M361" s="50" t="s">
        <v>199</v>
      </c>
      <c r="N361" s="50" t="s">
        <v>200</v>
      </c>
      <c r="O361" s="51">
        <v>35926</v>
      </c>
      <c r="P361" s="51">
        <v>35926</v>
      </c>
      <c r="Q361" s="51">
        <v>35926</v>
      </c>
      <c r="R361" s="50">
        <v>10003</v>
      </c>
      <c r="S361" s="50">
        <v>27</v>
      </c>
      <c r="T361" s="50" t="s">
        <v>148</v>
      </c>
      <c r="U361" s="50" t="s">
        <v>2407</v>
      </c>
      <c r="V361" s="50"/>
      <c r="W361" s="50" t="s">
        <v>2408</v>
      </c>
      <c r="X361" s="50" t="s">
        <v>200</v>
      </c>
      <c r="Y361" s="49" t="s">
        <v>2409</v>
      </c>
    </row>
    <row r="362" spans="1:25">
      <c r="A362" s="121" t="str">
        <f t="shared" si="6"/>
        <v>cbraidi</v>
      </c>
      <c r="B362" s="49" t="s">
        <v>2410</v>
      </c>
      <c r="C362" s="50" t="s">
        <v>2411</v>
      </c>
      <c r="D362" s="50" t="s">
        <v>2412</v>
      </c>
      <c r="E362" s="37" t="s">
        <v>43</v>
      </c>
      <c r="F362" s="49" t="s">
        <v>28</v>
      </c>
      <c r="G362" s="50" t="s">
        <v>29</v>
      </c>
      <c r="H362" s="50" t="s">
        <v>30</v>
      </c>
      <c r="I362" s="50" t="s">
        <v>31</v>
      </c>
      <c r="J362" s="49" t="s">
        <v>53</v>
      </c>
      <c r="K362" s="49" t="s">
        <v>273</v>
      </c>
      <c r="L362" s="49" t="s">
        <v>930</v>
      </c>
      <c r="M362" s="50" t="s">
        <v>931</v>
      </c>
      <c r="N362" s="50" t="s">
        <v>373</v>
      </c>
      <c r="O362" s="51">
        <v>42079</v>
      </c>
      <c r="P362" s="51">
        <v>42079</v>
      </c>
      <c r="Q362" s="51">
        <v>42079</v>
      </c>
      <c r="R362" s="50">
        <v>3850</v>
      </c>
      <c r="S362" s="50">
        <v>10</v>
      </c>
      <c r="T362" s="50" t="s">
        <v>127</v>
      </c>
      <c r="U362" s="50" t="s">
        <v>2413</v>
      </c>
      <c r="V362" s="50"/>
      <c r="W362" s="50" t="s">
        <v>2414</v>
      </c>
      <c r="X362" s="50" t="s">
        <v>373</v>
      </c>
      <c r="Y362" s="49" t="s">
        <v>2415</v>
      </c>
    </row>
    <row r="363" spans="1:25">
      <c r="A363" s="121" t="str">
        <f t="shared" si="6"/>
        <v>CBROW23</v>
      </c>
      <c r="B363" s="49" t="s">
        <v>2416</v>
      </c>
      <c r="C363" s="50" t="s">
        <v>2417</v>
      </c>
      <c r="D363" s="50" t="s">
        <v>2418</v>
      </c>
      <c r="E363" s="37" t="s">
        <v>134</v>
      </c>
      <c r="F363" s="49" t="s">
        <v>28</v>
      </c>
      <c r="G363" s="50" t="s">
        <v>29</v>
      </c>
      <c r="H363" s="50" t="s">
        <v>30</v>
      </c>
      <c r="I363" s="50" t="s">
        <v>31</v>
      </c>
      <c r="J363" s="49" t="s">
        <v>32</v>
      </c>
      <c r="K363" s="49" t="s">
        <v>144</v>
      </c>
      <c r="L363" s="49" t="s">
        <v>145</v>
      </c>
      <c r="M363" s="50" t="s">
        <v>146</v>
      </c>
      <c r="N363" s="50" t="s">
        <v>147</v>
      </c>
      <c r="O363" s="51">
        <v>39875</v>
      </c>
      <c r="P363" s="51">
        <v>39875</v>
      </c>
      <c r="Q363" s="51">
        <v>39875</v>
      </c>
      <c r="R363" s="50">
        <v>6054</v>
      </c>
      <c r="S363" s="50">
        <v>16</v>
      </c>
      <c r="T363" s="50" t="s">
        <v>148</v>
      </c>
      <c r="U363" s="50" t="s">
        <v>2419</v>
      </c>
      <c r="V363" s="50"/>
      <c r="W363" s="50" t="s">
        <v>2420</v>
      </c>
      <c r="X363" s="50" t="s">
        <v>147</v>
      </c>
      <c r="Y363" s="49" t="s">
        <v>2421</v>
      </c>
    </row>
    <row r="364" spans="1:25">
      <c r="A364" s="121" t="str">
        <f t="shared" si="6"/>
        <v>ccarter</v>
      </c>
      <c r="B364" s="49" t="s">
        <v>2422</v>
      </c>
      <c r="C364" s="50" t="s">
        <v>2423</v>
      </c>
      <c r="D364" s="50" t="s">
        <v>2424</v>
      </c>
      <c r="E364" s="37" t="s">
        <v>134</v>
      </c>
      <c r="F364" s="49" t="s">
        <v>28</v>
      </c>
      <c r="G364" s="50" t="s">
        <v>29</v>
      </c>
      <c r="H364" s="50" t="s">
        <v>30</v>
      </c>
      <c r="I364" s="50" t="s">
        <v>31</v>
      </c>
      <c r="J364" s="49" t="s">
        <v>32</v>
      </c>
      <c r="K364" s="49" t="s">
        <v>349</v>
      </c>
      <c r="L364" s="49" t="s">
        <v>350</v>
      </c>
      <c r="M364" s="50" t="s">
        <v>351</v>
      </c>
      <c r="N364" s="50" t="s">
        <v>352</v>
      </c>
      <c r="O364" s="51">
        <v>45718</v>
      </c>
      <c r="P364" s="51">
        <v>45718</v>
      </c>
      <c r="Q364" s="51">
        <v>45718</v>
      </c>
      <c r="R364" s="50">
        <v>211</v>
      </c>
      <c r="S364" s="50">
        <v>0</v>
      </c>
      <c r="T364" s="50" t="s">
        <v>37</v>
      </c>
      <c r="U364" s="50" t="s">
        <v>2425</v>
      </c>
      <c r="V364" s="50"/>
      <c r="W364" s="50" t="s">
        <v>2097</v>
      </c>
      <c r="X364" s="50" t="s">
        <v>352</v>
      </c>
      <c r="Y364" s="49" t="s">
        <v>2426</v>
      </c>
    </row>
    <row r="365" spans="1:25">
      <c r="A365" s="121" t="str">
        <f t="shared" si="6"/>
        <v>ccasemo</v>
      </c>
      <c r="B365" s="49" t="s">
        <v>2427</v>
      </c>
      <c r="C365" s="50" t="s">
        <v>2428</v>
      </c>
      <c r="D365" s="50" t="s">
        <v>2429</v>
      </c>
      <c r="E365" s="37" t="s">
        <v>43</v>
      </c>
      <c r="F365" s="49" t="s">
        <v>44</v>
      </c>
      <c r="G365" s="50" t="s">
        <v>45</v>
      </c>
      <c r="H365" s="50" t="s">
        <v>30</v>
      </c>
      <c r="I365" s="50" t="s">
        <v>31</v>
      </c>
      <c r="J365" s="49" t="s">
        <v>53</v>
      </c>
      <c r="K365" s="49" t="s">
        <v>93</v>
      </c>
      <c r="L365" s="49" t="s">
        <v>915</v>
      </c>
      <c r="M365" s="50" t="s">
        <v>916</v>
      </c>
      <c r="N365" s="50" t="s">
        <v>69</v>
      </c>
      <c r="O365" s="51">
        <v>43220</v>
      </c>
      <c r="P365" s="51">
        <v>45165</v>
      </c>
      <c r="Q365" s="51">
        <v>45165</v>
      </c>
      <c r="R365" s="50">
        <v>764</v>
      </c>
      <c r="S365" s="50">
        <v>2</v>
      </c>
      <c r="T365" s="50" t="s">
        <v>82</v>
      </c>
      <c r="U365" s="50" t="s">
        <v>2430</v>
      </c>
      <c r="V365" s="50"/>
      <c r="W365" s="50" t="s">
        <v>2431</v>
      </c>
      <c r="X365" s="50" t="s">
        <v>69</v>
      </c>
      <c r="Y365" s="49" t="s">
        <v>2432</v>
      </c>
    </row>
    <row r="366" spans="1:25">
      <c r="A366" s="121" t="str">
        <f t="shared" si="6"/>
        <v>CCAST40</v>
      </c>
      <c r="B366" s="49" t="s">
        <v>2433</v>
      </c>
      <c r="C366" s="50" t="s">
        <v>2434</v>
      </c>
      <c r="D366" s="50" t="s">
        <v>2435</v>
      </c>
      <c r="E366" s="37" t="s">
        <v>43</v>
      </c>
      <c r="F366" s="49" t="s">
        <v>44</v>
      </c>
      <c r="G366" s="50" t="s">
        <v>45</v>
      </c>
      <c r="H366" s="50" t="s">
        <v>30</v>
      </c>
      <c r="I366" s="50" t="s">
        <v>31</v>
      </c>
      <c r="J366" s="49" t="s">
        <v>32</v>
      </c>
      <c r="K366" s="49" t="s">
        <v>92</v>
      </c>
      <c r="L366" s="49" t="s">
        <v>116</v>
      </c>
      <c r="M366" s="50" t="s">
        <v>117</v>
      </c>
      <c r="N366" s="50" t="s">
        <v>118</v>
      </c>
      <c r="O366" s="51">
        <v>38404</v>
      </c>
      <c r="P366" s="51">
        <v>38404</v>
      </c>
      <c r="Q366" s="51">
        <v>38404</v>
      </c>
      <c r="R366" s="50">
        <v>7525</v>
      </c>
      <c r="S366" s="50">
        <v>20</v>
      </c>
      <c r="T366" s="50" t="s">
        <v>148</v>
      </c>
      <c r="U366" s="50" t="s">
        <v>2436</v>
      </c>
      <c r="V366" s="50"/>
      <c r="W366" s="50" t="s">
        <v>2437</v>
      </c>
      <c r="X366" s="50" t="s">
        <v>118</v>
      </c>
      <c r="Y366" s="49" t="s">
        <v>2438</v>
      </c>
    </row>
    <row r="367" spans="1:25">
      <c r="A367" s="121" t="str">
        <f t="shared" si="6"/>
        <v>CCHAPLI</v>
      </c>
      <c r="B367" s="49" t="s">
        <v>2439</v>
      </c>
      <c r="C367" s="50" t="s">
        <v>2440</v>
      </c>
      <c r="D367" s="50" t="s">
        <v>2441</v>
      </c>
      <c r="E367" s="37" t="s">
        <v>43</v>
      </c>
      <c r="F367" s="49" t="s">
        <v>114</v>
      </c>
      <c r="G367" s="50" t="s">
        <v>115</v>
      </c>
      <c r="H367" s="50" t="s">
        <v>105</v>
      </c>
      <c r="I367" s="50" t="s">
        <v>31</v>
      </c>
      <c r="J367" s="49" t="s">
        <v>32</v>
      </c>
      <c r="K367" s="49" t="s">
        <v>92</v>
      </c>
      <c r="L367" s="49" t="s">
        <v>116</v>
      </c>
      <c r="M367" s="50" t="s">
        <v>117</v>
      </c>
      <c r="N367" s="50" t="s">
        <v>118</v>
      </c>
      <c r="O367" s="51">
        <v>41036</v>
      </c>
      <c r="P367" s="51">
        <v>41036</v>
      </c>
      <c r="Q367" s="51">
        <v>41036</v>
      </c>
      <c r="R367" s="50">
        <v>4893</v>
      </c>
      <c r="S367" s="50">
        <v>13</v>
      </c>
      <c r="T367" s="50" t="s">
        <v>127</v>
      </c>
      <c r="U367" s="50" t="s">
        <v>2442</v>
      </c>
      <c r="V367" s="50"/>
      <c r="W367" s="50" t="s">
        <v>2443</v>
      </c>
      <c r="X367" s="50" t="s">
        <v>118</v>
      </c>
      <c r="Y367" s="49" t="s">
        <v>2444</v>
      </c>
    </row>
    <row r="368" spans="1:25">
      <c r="A368" s="121" t="str">
        <f t="shared" si="6"/>
        <v>CCHETTA</v>
      </c>
      <c r="B368" s="49" t="s">
        <v>2445</v>
      </c>
      <c r="C368" s="50" t="s">
        <v>2446</v>
      </c>
      <c r="D368" s="50" t="s">
        <v>2447</v>
      </c>
      <c r="E368" s="37" t="s">
        <v>774</v>
      </c>
      <c r="F368" s="49" t="s">
        <v>28</v>
      </c>
      <c r="G368" s="50" t="s">
        <v>29</v>
      </c>
      <c r="H368" s="50" t="s">
        <v>30</v>
      </c>
      <c r="I368" s="50" t="s">
        <v>31</v>
      </c>
      <c r="J368" s="49" t="s">
        <v>53</v>
      </c>
      <c r="K368" s="49" t="s">
        <v>54</v>
      </c>
      <c r="L368" s="49" t="s">
        <v>55</v>
      </c>
      <c r="M368" s="50" t="s">
        <v>56</v>
      </c>
      <c r="N368" s="50" t="s">
        <v>57</v>
      </c>
      <c r="O368" s="51">
        <v>39055</v>
      </c>
      <c r="P368" s="51">
        <v>39055</v>
      </c>
      <c r="Q368" s="51">
        <v>39055</v>
      </c>
      <c r="R368" s="50">
        <v>6874</v>
      </c>
      <c r="S368" s="50">
        <v>18</v>
      </c>
      <c r="T368" s="50" t="s">
        <v>148</v>
      </c>
      <c r="U368" s="50" t="s">
        <v>2448</v>
      </c>
      <c r="V368" s="50"/>
      <c r="W368" s="50" t="s">
        <v>2449</v>
      </c>
      <c r="X368" s="50" t="s">
        <v>57</v>
      </c>
      <c r="Y368" s="49" t="s">
        <v>2450</v>
      </c>
    </row>
    <row r="369" spans="1:25">
      <c r="A369" s="121" t="str">
        <f t="shared" si="6"/>
        <v>ccoulte</v>
      </c>
      <c r="B369" s="49" t="s">
        <v>2451</v>
      </c>
      <c r="C369" s="50" t="s">
        <v>2452</v>
      </c>
      <c r="D369" s="50" t="s">
        <v>2453</v>
      </c>
      <c r="E369" s="37" t="s">
        <v>27</v>
      </c>
      <c r="F369" s="49" t="s">
        <v>90</v>
      </c>
      <c r="G369" s="50" t="s">
        <v>91</v>
      </c>
      <c r="H369" s="50" t="s">
        <v>30</v>
      </c>
      <c r="I369" s="50" t="s">
        <v>31</v>
      </c>
      <c r="J369" s="49" t="s">
        <v>32</v>
      </c>
      <c r="K369" s="49" t="s">
        <v>144</v>
      </c>
      <c r="L369" s="49" t="s">
        <v>145</v>
      </c>
      <c r="M369" s="50" t="s">
        <v>146</v>
      </c>
      <c r="N369" s="50" t="s">
        <v>147</v>
      </c>
      <c r="O369" s="51">
        <v>44707</v>
      </c>
      <c r="P369" s="51">
        <v>44707</v>
      </c>
      <c r="Q369" s="51">
        <v>44707</v>
      </c>
      <c r="R369" s="50">
        <v>1222</v>
      </c>
      <c r="S369" s="50">
        <v>3</v>
      </c>
      <c r="T369" s="50" t="s">
        <v>106</v>
      </c>
      <c r="U369" s="50" t="s">
        <v>2454</v>
      </c>
      <c r="V369" s="50"/>
      <c r="W369" s="50" t="s">
        <v>2455</v>
      </c>
      <c r="X369" s="50" t="s">
        <v>147</v>
      </c>
      <c r="Y369" s="49" t="s">
        <v>2456</v>
      </c>
    </row>
    <row r="370" spans="1:25">
      <c r="A370" s="121" t="str">
        <f t="shared" si="6"/>
        <v>CCRARY1</v>
      </c>
      <c r="B370" s="49" t="s">
        <v>2457</v>
      </c>
      <c r="C370" s="50" t="s">
        <v>2458</v>
      </c>
      <c r="D370" s="50" t="s">
        <v>2459</v>
      </c>
      <c r="E370" s="37" t="s">
        <v>774</v>
      </c>
      <c r="F370" s="49" t="s">
        <v>327</v>
      </c>
      <c r="G370" s="50" t="s">
        <v>328</v>
      </c>
      <c r="H370" s="50" t="s">
        <v>30</v>
      </c>
      <c r="I370" s="50" t="s">
        <v>31</v>
      </c>
      <c r="J370" s="49" t="s">
        <v>32</v>
      </c>
      <c r="K370" s="49" t="s">
        <v>125</v>
      </c>
      <c r="L370" s="49" t="s">
        <v>234</v>
      </c>
      <c r="M370" s="50" t="s">
        <v>235</v>
      </c>
      <c r="N370" s="50" t="s">
        <v>236</v>
      </c>
      <c r="O370" s="51">
        <v>35787</v>
      </c>
      <c r="P370" s="51">
        <v>35787</v>
      </c>
      <c r="Q370" s="51">
        <v>35787</v>
      </c>
      <c r="R370" s="50">
        <v>10142</v>
      </c>
      <c r="S370" s="50">
        <v>27</v>
      </c>
      <c r="T370" s="50" t="s">
        <v>148</v>
      </c>
      <c r="U370" s="50" t="s">
        <v>2460</v>
      </c>
      <c r="V370" s="50"/>
      <c r="W370" s="50" t="s">
        <v>1810</v>
      </c>
      <c r="X370" s="50" t="s">
        <v>236</v>
      </c>
      <c r="Y370" s="49" t="s">
        <v>2461</v>
      </c>
    </row>
    <row r="371" spans="1:25">
      <c r="A371" s="121" t="str">
        <f t="shared" si="6"/>
        <v>ccurry0</v>
      </c>
      <c r="B371" s="49" t="s">
        <v>2462</v>
      </c>
      <c r="C371" s="50" t="s">
        <v>2463</v>
      </c>
      <c r="D371" s="50" t="s">
        <v>2464</v>
      </c>
      <c r="E371" s="37" t="s">
        <v>43</v>
      </c>
      <c r="F371" s="49" t="s">
        <v>28</v>
      </c>
      <c r="G371" s="50" t="s">
        <v>29</v>
      </c>
      <c r="H371" s="50" t="s">
        <v>30</v>
      </c>
      <c r="I371" s="50" t="s">
        <v>31</v>
      </c>
      <c r="J371" s="49" t="s">
        <v>32</v>
      </c>
      <c r="K371" s="49" t="s">
        <v>125</v>
      </c>
      <c r="L371" s="49" t="s">
        <v>126</v>
      </c>
      <c r="M371" s="50" t="s">
        <v>85</v>
      </c>
      <c r="N371" s="50" t="s">
        <v>36</v>
      </c>
      <c r="O371" s="51">
        <v>45459</v>
      </c>
      <c r="P371" s="51">
        <v>45459</v>
      </c>
      <c r="Q371" s="51">
        <v>45459</v>
      </c>
      <c r="R371" s="50">
        <v>470</v>
      </c>
      <c r="S371" s="50">
        <v>1</v>
      </c>
      <c r="T371" s="50" t="s">
        <v>82</v>
      </c>
      <c r="U371" s="50" t="s">
        <v>2465</v>
      </c>
      <c r="V371" s="50">
        <v>100</v>
      </c>
      <c r="W371" s="50" t="s">
        <v>2160</v>
      </c>
      <c r="X371" s="50" t="s">
        <v>36</v>
      </c>
      <c r="Y371" s="49" t="s">
        <v>2466</v>
      </c>
    </row>
    <row r="372" spans="1:25">
      <c r="A372" s="121" t="str">
        <f t="shared" si="6"/>
        <v>cdarnel</v>
      </c>
      <c r="B372" s="49" t="s">
        <v>2467</v>
      </c>
      <c r="C372" s="50" t="s">
        <v>2468</v>
      </c>
      <c r="D372" s="50" t="s">
        <v>2469</v>
      </c>
      <c r="E372" s="37" t="s">
        <v>43</v>
      </c>
      <c r="F372" s="49" t="s">
        <v>28</v>
      </c>
      <c r="G372" s="50" t="s">
        <v>29</v>
      </c>
      <c r="H372" s="50" t="s">
        <v>30</v>
      </c>
      <c r="I372" s="50" t="s">
        <v>31</v>
      </c>
      <c r="J372" s="49" t="s">
        <v>53</v>
      </c>
      <c r="K372" s="49" t="s">
        <v>164</v>
      </c>
      <c r="L372" s="49" t="s">
        <v>165</v>
      </c>
      <c r="M372" s="50" t="s">
        <v>166</v>
      </c>
      <c r="N372" s="50" t="s">
        <v>167</v>
      </c>
      <c r="O372" s="51">
        <v>44139</v>
      </c>
      <c r="P372" s="51">
        <v>44139</v>
      </c>
      <c r="Q372" s="51">
        <v>44139</v>
      </c>
      <c r="R372" s="50">
        <v>1790</v>
      </c>
      <c r="S372" s="50">
        <v>4</v>
      </c>
      <c r="T372" s="50" t="s">
        <v>106</v>
      </c>
      <c r="U372" s="50" t="s">
        <v>2470</v>
      </c>
      <c r="V372" s="50"/>
      <c r="W372" s="50" t="s">
        <v>2471</v>
      </c>
      <c r="X372" s="50" t="s">
        <v>167</v>
      </c>
      <c r="Y372" s="49" t="s">
        <v>2472</v>
      </c>
    </row>
    <row r="373" spans="1:25">
      <c r="A373" s="121" t="str">
        <f t="shared" si="6"/>
        <v>cdavenp</v>
      </c>
      <c r="B373" s="49" t="s">
        <v>2473</v>
      </c>
      <c r="C373" s="50" t="s">
        <v>2474</v>
      </c>
      <c r="D373" s="49" t="s">
        <v>2475</v>
      </c>
      <c r="E373" s="141" t="s">
        <v>2473</v>
      </c>
      <c r="F373" s="50"/>
      <c r="G373" s="51"/>
      <c r="H373" s="51"/>
      <c r="I373" s="51"/>
      <c r="J373" s="51"/>
      <c r="K373" s="49" t="s">
        <v>515</v>
      </c>
      <c r="L373" s="51"/>
      <c r="M373" s="51"/>
      <c r="N373" s="51"/>
      <c r="O373" s="51"/>
      <c r="P373" s="51">
        <v>45949</v>
      </c>
      <c r="Q373" s="51">
        <v>45949</v>
      </c>
      <c r="R373" s="51"/>
      <c r="S373" s="51"/>
      <c r="T373" s="51"/>
      <c r="U373" s="130" t="s">
        <v>2476</v>
      </c>
      <c r="V373" s="131"/>
      <c r="W373" s="131" t="s">
        <v>2477</v>
      </c>
      <c r="X373" s="131" t="s">
        <v>192</v>
      </c>
      <c r="Y373" s="130" t="s">
        <v>2478</v>
      </c>
    </row>
    <row r="374" spans="1:25">
      <c r="A374" s="121" t="str">
        <f t="shared" si="6"/>
        <v>cdeanes</v>
      </c>
      <c r="B374" s="49" t="s">
        <v>2479</v>
      </c>
      <c r="C374" s="50" t="s">
        <v>2480</v>
      </c>
      <c r="D374" s="50" t="s">
        <v>2481</v>
      </c>
      <c r="E374" s="37" t="s">
        <v>134</v>
      </c>
      <c r="F374" s="49" t="s">
        <v>114</v>
      </c>
      <c r="G374" s="50" t="s">
        <v>115</v>
      </c>
      <c r="H374" s="50" t="s">
        <v>105</v>
      </c>
      <c r="I374" s="50" t="s">
        <v>31</v>
      </c>
      <c r="J374" s="49" t="s">
        <v>53</v>
      </c>
      <c r="K374" s="49" t="s">
        <v>197</v>
      </c>
      <c r="L374" s="49" t="s">
        <v>198</v>
      </c>
      <c r="M374" s="50" t="s">
        <v>199</v>
      </c>
      <c r="N374" s="50" t="s">
        <v>200</v>
      </c>
      <c r="O374" s="51">
        <v>45739</v>
      </c>
      <c r="P374" s="51">
        <v>45739</v>
      </c>
      <c r="Q374" s="51">
        <v>45739</v>
      </c>
      <c r="R374" s="50">
        <v>190</v>
      </c>
      <c r="S374" s="50">
        <v>0</v>
      </c>
      <c r="T374" s="50" t="s">
        <v>37</v>
      </c>
      <c r="U374" s="50" t="s">
        <v>2482</v>
      </c>
      <c r="V374" s="50"/>
      <c r="W374" s="50" t="s">
        <v>2483</v>
      </c>
      <c r="X374" s="50" t="s">
        <v>1548</v>
      </c>
      <c r="Y374" s="49" t="s">
        <v>2484</v>
      </c>
    </row>
    <row r="375" spans="1:25">
      <c r="A375" s="121" t="str">
        <f t="shared" si="6"/>
        <v>CDEGRA1</v>
      </c>
      <c r="B375" s="49" t="s">
        <v>2485</v>
      </c>
      <c r="C375" s="50" t="s">
        <v>2486</v>
      </c>
      <c r="D375" s="50" t="s">
        <v>2487</v>
      </c>
      <c r="E375" s="37" t="s">
        <v>2488</v>
      </c>
      <c r="F375" s="49" t="s">
        <v>90</v>
      </c>
      <c r="G375" s="50" t="s">
        <v>91</v>
      </c>
      <c r="H375" s="50" t="s">
        <v>30</v>
      </c>
      <c r="I375" s="50" t="s">
        <v>31</v>
      </c>
      <c r="J375" s="49" t="s">
        <v>32</v>
      </c>
      <c r="K375" s="49" t="s">
        <v>92</v>
      </c>
      <c r="L375" s="49" t="s">
        <v>93</v>
      </c>
      <c r="M375" s="50" t="s">
        <v>94</v>
      </c>
      <c r="N375" s="50" t="s">
        <v>95</v>
      </c>
      <c r="O375" s="51">
        <v>39524</v>
      </c>
      <c r="P375" s="51">
        <v>39524</v>
      </c>
      <c r="Q375" s="51">
        <v>39524</v>
      </c>
      <c r="R375" s="50">
        <v>6405</v>
      </c>
      <c r="S375" s="50">
        <v>17</v>
      </c>
      <c r="T375" s="50" t="s">
        <v>148</v>
      </c>
      <c r="U375" s="50" t="s">
        <v>2489</v>
      </c>
      <c r="V375" s="50"/>
      <c r="W375" s="50" t="s">
        <v>2490</v>
      </c>
      <c r="X375" s="50" t="s">
        <v>69</v>
      </c>
      <c r="Y375" s="49" t="s">
        <v>2491</v>
      </c>
    </row>
    <row r="376" spans="1:25">
      <c r="A376" s="121" t="str">
        <f t="shared" si="6"/>
        <v>cdelice</v>
      </c>
      <c r="B376" s="49" t="s">
        <v>2492</v>
      </c>
      <c r="C376" s="50" t="s">
        <v>2493</v>
      </c>
      <c r="D376" s="50" t="s">
        <v>2494</v>
      </c>
      <c r="E376" s="37" t="s">
        <v>43</v>
      </c>
      <c r="F376" s="49" t="s">
        <v>114</v>
      </c>
      <c r="G376" s="50" t="s">
        <v>115</v>
      </c>
      <c r="H376" s="50" t="s">
        <v>105</v>
      </c>
      <c r="I376" s="50" t="s">
        <v>31</v>
      </c>
      <c r="J376" s="49" t="s">
        <v>53</v>
      </c>
      <c r="K376" s="49" t="s">
        <v>309</v>
      </c>
      <c r="L376" s="49" t="s">
        <v>310</v>
      </c>
      <c r="M376" s="50" t="s">
        <v>311</v>
      </c>
      <c r="N376" s="50" t="s">
        <v>312</v>
      </c>
      <c r="O376" s="51">
        <v>45200</v>
      </c>
      <c r="P376" s="51">
        <v>45200</v>
      </c>
      <c r="Q376" s="51">
        <v>45200</v>
      </c>
      <c r="R376" s="50">
        <v>729</v>
      </c>
      <c r="S376" s="50">
        <v>1</v>
      </c>
      <c r="T376" s="50" t="s">
        <v>82</v>
      </c>
      <c r="U376" s="50" t="s">
        <v>2495</v>
      </c>
      <c r="V376" s="50" t="s">
        <v>2496</v>
      </c>
      <c r="W376" s="50" t="s">
        <v>2497</v>
      </c>
      <c r="X376" s="50" t="s">
        <v>312</v>
      </c>
      <c r="Y376" s="49" t="s">
        <v>2498</v>
      </c>
    </row>
    <row r="377" spans="1:25">
      <c r="A377" s="121" t="str">
        <f t="shared" si="6"/>
        <v>cdibell</v>
      </c>
      <c r="B377" s="49" t="s">
        <v>2499</v>
      </c>
      <c r="C377" s="50" t="s">
        <v>2500</v>
      </c>
      <c r="D377" s="49" t="s">
        <v>2501</v>
      </c>
      <c r="E377" s="37"/>
      <c r="F377" s="50"/>
      <c r="G377" s="50"/>
      <c r="H377" s="50"/>
      <c r="I377" s="50"/>
      <c r="J377" s="50"/>
      <c r="K377" s="50" t="s">
        <v>273</v>
      </c>
      <c r="L377" s="50"/>
      <c r="M377" s="50"/>
      <c r="N377" s="50"/>
      <c r="O377" s="51">
        <v>45956</v>
      </c>
      <c r="P377" s="50">
        <v>45956</v>
      </c>
      <c r="Q377" s="51">
        <v>45956</v>
      </c>
      <c r="R377" s="50"/>
      <c r="S377" s="50"/>
      <c r="T377" s="50"/>
      <c r="U377" s="49" t="s">
        <v>2502</v>
      </c>
      <c r="V377" s="50" t="s">
        <v>2503</v>
      </c>
      <c r="W377" s="50" t="s">
        <v>2504</v>
      </c>
      <c r="X377" s="50" t="s">
        <v>373</v>
      </c>
      <c r="Y377" s="49" t="s">
        <v>2505</v>
      </c>
    </row>
    <row r="378" spans="1:25">
      <c r="A378" s="121" t="str">
        <f t="shared" si="6"/>
        <v>cdiop</v>
      </c>
      <c r="B378" s="49" t="s">
        <v>2506</v>
      </c>
      <c r="C378" s="50" t="s">
        <v>2507</v>
      </c>
      <c r="D378" s="50" t="s">
        <v>2508</v>
      </c>
      <c r="E378" s="37" t="s">
        <v>27</v>
      </c>
      <c r="F378" s="49" t="s">
        <v>44</v>
      </c>
      <c r="G378" s="50" t="s">
        <v>45</v>
      </c>
      <c r="H378" s="50" t="s">
        <v>30</v>
      </c>
      <c r="I378" s="50" t="s">
        <v>31</v>
      </c>
      <c r="J378" s="49" t="s">
        <v>53</v>
      </c>
      <c r="K378" s="49" t="s">
        <v>164</v>
      </c>
      <c r="L378" s="49" t="s">
        <v>165</v>
      </c>
      <c r="M378" s="50" t="s">
        <v>166</v>
      </c>
      <c r="N378" s="50" t="s">
        <v>167</v>
      </c>
      <c r="O378" s="51">
        <v>44251</v>
      </c>
      <c r="P378" s="51">
        <v>44251</v>
      </c>
      <c r="Q378" s="51">
        <v>44251</v>
      </c>
      <c r="R378" s="50">
        <v>1678</v>
      </c>
      <c r="S378" s="50">
        <v>4</v>
      </c>
      <c r="T378" s="50" t="s">
        <v>106</v>
      </c>
      <c r="U378" s="50" t="s">
        <v>2509</v>
      </c>
      <c r="V378" s="50" t="s">
        <v>2510</v>
      </c>
      <c r="W378" s="50" t="s">
        <v>614</v>
      </c>
      <c r="X378" s="50" t="s">
        <v>167</v>
      </c>
      <c r="Y378" s="49" t="s">
        <v>2511</v>
      </c>
    </row>
    <row r="379" spans="1:25">
      <c r="A379" s="121" t="str">
        <f t="shared" si="6"/>
        <v>CDONHAM</v>
      </c>
      <c r="B379" s="49" t="s">
        <v>2512</v>
      </c>
      <c r="C379" s="50" t="s">
        <v>2513</v>
      </c>
      <c r="D379" s="50" t="s">
        <v>2514</v>
      </c>
      <c r="E379" s="37" t="s">
        <v>43</v>
      </c>
      <c r="F379" s="49" t="s">
        <v>182</v>
      </c>
      <c r="G379" s="50" t="s">
        <v>183</v>
      </c>
      <c r="H379" s="50" t="s">
        <v>30</v>
      </c>
      <c r="I379" s="50" t="s">
        <v>31</v>
      </c>
      <c r="J379" s="49" t="s">
        <v>32</v>
      </c>
      <c r="K379" s="49" t="s">
        <v>218</v>
      </c>
      <c r="L379" s="49" t="s">
        <v>1032</v>
      </c>
      <c r="M379" s="50" t="s">
        <v>1033</v>
      </c>
      <c r="N379" s="50" t="s">
        <v>1034</v>
      </c>
      <c r="O379" s="51">
        <v>39088</v>
      </c>
      <c r="P379" s="51">
        <v>39088</v>
      </c>
      <c r="Q379" s="51">
        <v>39088</v>
      </c>
      <c r="R379" s="50">
        <v>6841</v>
      </c>
      <c r="S379" s="50">
        <v>18</v>
      </c>
      <c r="T379" s="50" t="s">
        <v>148</v>
      </c>
      <c r="U379" s="50" t="s">
        <v>2515</v>
      </c>
      <c r="V379" s="50"/>
      <c r="W379" s="50" t="s">
        <v>1036</v>
      </c>
      <c r="X379" s="50" t="s">
        <v>1034</v>
      </c>
      <c r="Y379" s="49" t="s">
        <v>2516</v>
      </c>
    </row>
    <row r="380" spans="1:25">
      <c r="A380" s="121" t="str">
        <f t="shared" si="6"/>
        <v>cdove</v>
      </c>
      <c r="B380" s="49" t="s">
        <v>2517</v>
      </c>
      <c r="C380" s="50" t="s">
        <v>2518</v>
      </c>
      <c r="D380" s="50" t="s">
        <v>2519</v>
      </c>
      <c r="E380" s="37" t="s">
        <v>134</v>
      </c>
      <c r="F380" s="49" t="s">
        <v>28</v>
      </c>
      <c r="G380" s="50" t="s">
        <v>29</v>
      </c>
      <c r="H380" s="50" t="s">
        <v>30</v>
      </c>
      <c r="I380" s="50" t="s">
        <v>31</v>
      </c>
      <c r="J380" s="49" t="s">
        <v>53</v>
      </c>
      <c r="K380" s="49" t="s">
        <v>197</v>
      </c>
      <c r="L380" s="49" t="s">
        <v>198</v>
      </c>
      <c r="M380" s="50" t="s">
        <v>199</v>
      </c>
      <c r="N380" s="50" t="s">
        <v>200</v>
      </c>
      <c r="O380" s="51">
        <v>36434</v>
      </c>
      <c r="P380" s="51">
        <v>45914</v>
      </c>
      <c r="Q380" s="51">
        <v>45914</v>
      </c>
      <c r="R380" s="50">
        <v>15</v>
      </c>
      <c r="S380" s="50">
        <v>0</v>
      </c>
      <c r="T380" s="50" t="s">
        <v>47</v>
      </c>
      <c r="U380" s="50" t="s">
        <v>2520</v>
      </c>
      <c r="V380" s="50"/>
      <c r="W380" s="50" t="s">
        <v>2521</v>
      </c>
      <c r="X380" s="50" t="s">
        <v>453</v>
      </c>
      <c r="Y380" s="49" t="s">
        <v>2522</v>
      </c>
    </row>
    <row r="381" spans="1:25">
      <c r="A381" s="121" t="str">
        <f t="shared" si="6"/>
        <v>cdunca3</v>
      </c>
      <c r="B381" s="49" t="s">
        <v>2523</v>
      </c>
      <c r="C381" s="50" t="s">
        <v>2524</v>
      </c>
      <c r="D381" s="50" t="s">
        <v>2525</v>
      </c>
      <c r="E381" s="37" t="s">
        <v>43</v>
      </c>
      <c r="F381" s="49" t="s">
        <v>182</v>
      </c>
      <c r="G381" s="50" t="s">
        <v>183</v>
      </c>
      <c r="H381" s="50" t="s">
        <v>30</v>
      </c>
      <c r="I381" s="50" t="s">
        <v>31</v>
      </c>
      <c r="J381" s="49" t="s">
        <v>32</v>
      </c>
      <c r="K381" s="49" t="s">
        <v>290</v>
      </c>
      <c r="L381" s="49" t="s">
        <v>291</v>
      </c>
      <c r="M381" s="50" t="s">
        <v>292</v>
      </c>
      <c r="N381" s="50" t="s">
        <v>293</v>
      </c>
      <c r="O381" s="51">
        <v>43369</v>
      </c>
      <c r="P381" s="51">
        <v>43369</v>
      </c>
      <c r="Q381" s="51">
        <v>43369</v>
      </c>
      <c r="R381" s="50">
        <v>2560</v>
      </c>
      <c r="S381" s="50">
        <v>7</v>
      </c>
      <c r="T381" s="50" t="s">
        <v>127</v>
      </c>
      <c r="U381" s="50" t="s">
        <v>2526</v>
      </c>
      <c r="V381" s="50"/>
      <c r="W381" s="50" t="s">
        <v>2067</v>
      </c>
      <c r="X381" s="50" t="s">
        <v>1021</v>
      </c>
      <c r="Y381" s="49" t="s">
        <v>2068</v>
      </c>
    </row>
    <row r="382" spans="1:25">
      <c r="A382" s="121" t="str">
        <f t="shared" si="6"/>
        <v>CECKER0</v>
      </c>
      <c r="B382" s="49" t="s">
        <v>2527</v>
      </c>
      <c r="C382" s="50" t="s">
        <v>2528</v>
      </c>
      <c r="D382" s="50" t="s">
        <v>2529</v>
      </c>
      <c r="E382" s="37" t="s">
        <v>43</v>
      </c>
      <c r="F382" s="49" t="s">
        <v>44</v>
      </c>
      <c r="G382" s="50" t="s">
        <v>45</v>
      </c>
      <c r="H382" s="50" t="s">
        <v>30</v>
      </c>
      <c r="I382" s="50" t="s">
        <v>31</v>
      </c>
      <c r="J382" s="49" t="s">
        <v>32</v>
      </c>
      <c r="K382" s="49" t="s">
        <v>33</v>
      </c>
      <c r="L382" s="49" t="s">
        <v>34</v>
      </c>
      <c r="M382" s="50" t="s">
        <v>35</v>
      </c>
      <c r="N382" s="50" t="s">
        <v>36</v>
      </c>
      <c r="O382" s="51">
        <v>36799</v>
      </c>
      <c r="P382" s="51">
        <v>39981</v>
      </c>
      <c r="Q382" s="51">
        <v>39981</v>
      </c>
      <c r="R382" s="50">
        <v>5948</v>
      </c>
      <c r="S382" s="50">
        <v>16</v>
      </c>
      <c r="T382" s="50" t="s">
        <v>148</v>
      </c>
      <c r="U382" s="50" t="s">
        <v>2530</v>
      </c>
      <c r="V382" s="50" t="s">
        <v>2531</v>
      </c>
      <c r="W382" s="50" t="s">
        <v>2532</v>
      </c>
      <c r="X382" s="50" t="s">
        <v>36</v>
      </c>
      <c r="Y382" s="49" t="s">
        <v>2533</v>
      </c>
    </row>
    <row r="383" spans="1:25">
      <c r="A383" s="121" t="str">
        <f t="shared" si="6"/>
        <v>CEDWAR1</v>
      </c>
      <c r="B383" s="49" t="s">
        <v>2534</v>
      </c>
      <c r="C383" s="50" t="s">
        <v>2535</v>
      </c>
      <c r="D383" s="50" t="s">
        <v>2536</v>
      </c>
      <c r="E383" s="37" t="s">
        <v>43</v>
      </c>
      <c r="F383" s="49" t="s">
        <v>1468</v>
      </c>
      <c r="G383" s="50" t="s">
        <v>1469</v>
      </c>
      <c r="H383" s="50" t="s">
        <v>30</v>
      </c>
      <c r="I383" s="50" t="s">
        <v>31</v>
      </c>
      <c r="J383" s="49" t="s">
        <v>53</v>
      </c>
      <c r="K383" s="49" t="s">
        <v>66</v>
      </c>
      <c r="L383" s="49" t="s">
        <v>66</v>
      </c>
      <c r="M383" s="50" t="s">
        <v>342</v>
      </c>
      <c r="N383" s="50" t="s">
        <v>69</v>
      </c>
      <c r="O383" s="51">
        <v>28689</v>
      </c>
      <c r="P383" s="51">
        <v>28689</v>
      </c>
      <c r="Q383" s="51">
        <v>28689</v>
      </c>
      <c r="R383" s="50">
        <v>17240</v>
      </c>
      <c r="S383" s="50">
        <v>47</v>
      </c>
      <c r="T383" s="50" t="s">
        <v>148</v>
      </c>
      <c r="U383" s="50" t="s">
        <v>2537</v>
      </c>
      <c r="V383" s="50"/>
      <c r="W383" s="50" t="s">
        <v>2538</v>
      </c>
      <c r="X383" s="50" t="s">
        <v>69</v>
      </c>
      <c r="Y383" s="49" t="s">
        <v>2539</v>
      </c>
    </row>
    <row r="384" spans="1:25">
      <c r="A384" s="121" t="str">
        <f t="shared" si="6"/>
        <v>cevans</v>
      </c>
      <c r="B384" s="49" t="s">
        <v>2540</v>
      </c>
      <c r="C384" s="50" t="s">
        <v>2541</v>
      </c>
      <c r="D384" s="50" t="s">
        <v>2542</v>
      </c>
      <c r="E384" s="37" t="s">
        <v>27</v>
      </c>
      <c r="F384" s="49" t="s">
        <v>28</v>
      </c>
      <c r="G384" s="50" t="s">
        <v>29</v>
      </c>
      <c r="H384" s="50" t="s">
        <v>30</v>
      </c>
      <c r="I384" s="50" t="s">
        <v>31</v>
      </c>
      <c r="J384" s="49" t="s">
        <v>53</v>
      </c>
      <c r="K384" s="49" t="s">
        <v>54</v>
      </c>
      <c r="L384" s="49" t="s">
        <v>55</v>
      </c>
      <c r="M384" s="50" t="s">
        <v>56</v>
      </c>
      <c r="N384" s="50" t="s">
        <v>57</v>
      </c>
      <c r="O384" s="51">
        <v>45207</v>
      </c>
      <c r="P384" s="51">
        <v>45207</v>
      </c>
      <c r="Q384" s="51">
        <v>45207</v>
      </c>
      <c r="R384" s="50">
        <v>722</v>
      </c>
      <c r="S384" s="50">
        <v>1</v>
      </c>
      <c r="T384" s="50" t="s">
        <v>82</v>
      </c>
      <c r="U384" s="50" t="s">
        <v>2543</v>
      </c>
      <c r="V384" s="50"/>
      <c r="W384" s="50" t="s">
        <v>2544</v>
      </c>
      <c r="X384" s="50" t="s">
        <v>57</v>
      </c>
      <c r="Y384" s="49" t="s">
        <v>2545</v>
      </c>
    </row>
    <row r="385" spans="1:25">
      <c r="A385" s="121" t="str">
        <f t="shared" si="6"/>
        <v>cfair</v>
      </c>
      <c r="B385" s="49" t="s">
        <v>2546</v>
      </c>
      <c r="C385" s="50" t="s">
        <v>2547</v>
      </c>
      <c r="D385" s="50" t="s">
        <v>2548</v>
      </c>
      <c r="E385" s="37" t="s">
        <v>27</v>
      </c>
      <c r="F385" s="49" t="s">
        <v>44</v>
      </c>
      <c r="G385" s="50" t="s">
        <v>45</v>
      </c>
      <c r="H385" s="50" t="s">
        <v>30</v>
      </c>
      <c r="I385" s="50" t="s">
        <v>31</v>
      </c>
      <c r="J385" s="49" t="s">
        <v>32</v>
      </c>
      <c r="K385" s="49" t="s">
        <v>426</v>
      </c>
      <c r="L385" s="49" t="s">
        <v>427</v>
      </c>
      <c r="M385" s="50" t="s">
        <v>428</v>
      </c>
      <c r="N385" s="50" t="s">
        <v>429</v>
      </c>
      <c r="O385" s="51">
        <v>45270</v>
      </c>
      <c r="P385" s="51">
        <v>45683</v>
      </c>
      <c r="Q385" s="51">
        <v>45683</v>
      </c>
      <c r="R385" s="50">
        <v>246</v>
      </c>
      <c r="S385" s="50">
        <v>0</v>
      </c>
      <c r="T385" s="50" t="s">
        <v>37</v>
      </c>
      <c r="U385" s="50" t="s">
        <v>2549</v>
      </c>
      <c r="V385" s="50" t="s">
        <v>2550</v>
      </c>
      <c r="W385" s="50" t="s">
        <v>2551</v>
      </c>
      <c r="X385" s="50" t="s">
        <v>429</v>
      </c>
      <c r="Y385" s="49" t="s">
        <v>2552</v>
      </c>
    </row>
    <row r="386" spans="1:25">
      <c r="A386" s="121" t="str">
        <f t="shared" si="6"/>
        <v>cfelton</v>
      </c>
      <c r="B386" s="49" t="s">
        <v>2553</v>
      </c>
      <c r="C386" s="50" t="s">
        <v>2554</v>
      </c>
      <c r="D386" s="50" t="s">
        <v>2555</v>
      </c>
      <c r="E386" s="37" t="s">
        <v>27</v>
      </c>
      <c r="F386" s="49" t="s">
        <v>44</v>
      </c>
      <c r="G386" s="50" t="s">
        <v>45</v>
      </c>
      <c r="H386" s="50" t="s">
        <v>30</v>
      </c>
      <c r="I386" s="50" t="s">
        <v>31</v>
      </c>
      <c r="J386" s="49" t="s">
        <v>53</v>
      </c>
      <c r="K386" s="49" t="s">
        <v>273</v>
      </c>
      <c r="L386" s="49" t="s">
        <v>274</v>
      </c>
      <c r="M386" s="50" t="s">
        <v>275</v>
      </c>
      <c r="N386" s="50" t="s">
        <v>276</v>
      </c>
      <c r="O386" s="51">
        <v>44693</v>
      </c>
      <c r="P386" s="51">
        <v>44693</v>
      </c>
      <c r="Q386" s="51">
        <v>44693</v>
      </c>
      <c r="R386" s="50">
        <v>1236</v>
      </c>
      <c r="S386" s="50">
        <v>3</v>
      </c>
      <c r="T386" s="50" t="s">
        <v>106</v>
      </c>
      <c r="U386" s="50" t="s">
        <v>2556</v>
      </c>
      <c r="V386" s="50" t="s">
        <v>2557</v>
      </c>
      <c r="W386" s="50" t="s">
        <v>2558</v>
      </c>
      <c r="X386" s="50" t="s">
        <v>276</v>
      </c>
      <c r="Y386" s="49" t="s">
        <v>2559</v>
      </c>
    </row>
    <row r="387" spans="1:25">
      <c r="A387" s="121" t="str">
        <f t="shared" ref="A387:A450" si="7">TRIM(D387)</f>
        <v>cfelts</v>
      </c>
      <c r="B387" s="49" t="s">
        <v>2560</v>
      </c>
      <c r="C387" s="50" t="s">
        <v>2561</v>
      </c>
      <c r="D387" s="50" t="s">
        <v>2562</v>
      </c>
      <c r="E387" s="37" t="s">
        <v>43</v>
      </c>
      <c r="F387" s="49" t="s">
        <v>28</v>
      </c>
      <c r="G387" s="50" t="s">
        <v>29</v>
      </c>
      <c r="H387" s="50" t="s">
        <v>30</v>
      </c>
      <c r="I387" s="50" t="s">
        <v>31</v>
      </c>
      <c r="J387" s="49" t="s">
        <v>32</v>
      </c>
      <c r="K387" s="49" t="s">
        <v>396</v>
      </c>
      <c r="L387" s="49" t="s">
        <v>397</v>
      </c>
      <c r="M387" s="50" t="s">
        <v>398</v>
      </c>
      <c r="N387" s="50" t="s">
        <v>147</v>
      </c>
      <c r="O387" s="51">
        <v>45725</v>
      </c>
      <c r="P387" s="51">
        <v>45725</v>
      </c>
      <c r="Q387" s="51">
        <v>45725</v>
      </c>
      <c r="R387" s="50">
        <v>204</v>
      </c>
      <c r="S387" s="50">
        <v>0</v>
      </c>
      <c r="T387" s="50" t="s">
        <v>37</v>
      </c>
      <c r="U387" s="52" t="s">
        <v>2563</v>
      </c>
      <c r="V387" s="53"/>
      <c r="W387" s="53" t="s">
        <v>2564</v>
      </c>
      <c r="X387" s="53" t="s">
        <v>147</v>
      </c>
      <c r="Y387" s="52" t="s">
        <v>2565</v>
      </c>
    </row>
    <row r="388" spans="1:25">
      <c r="A388" s="121" t="str">
        <f t="shared" si="7"/>
        <v>CFLETC1</v>
      </c>
      <c r="B388" s="49" t="s">
        <v>2566</v>
      </c>
      <c r="C388" s="50" t="s">
        <v>2567</v>
      </c>
      <c r="D388" s="50" t="s">
        <v>2568</v>
      </c>
      <c r="E388" s="37" t="s">
        <v>43</v>
      </c>
      <c r="F388" s="49" t="s">
        <v>327</v>
      </c>
      <c r="G388" s="50" t="s">
        <v>328</v>
      </c>
      <c r="H388" s="50" t="s">
        <v>30</v>
      </c>
      <c r="I388" s="50" t="s">
        <v>31</v>
      </c>
      <c r="J388" s="49" t="s">
        <v>53</v>
      </c>
      <c r="K388" s="49" t="s">
        <v>309</v>
      </c>
      <c r="L388" s="49" t="s">
        <v>480</v>
      </c>
      <c r="M388" s="50" t="s">
        <v>481</v>
      </c>
      <c r="N388" s="50" t="s">
        <v>482</v>
      </c>
      <c r="O388" s="51">
        <v>33812</v>
      </c>
      <c r="P388" s="51">
        <v>33812</v>
      </c>
      <c r="Q388" s="51">
        <v>33812</v>
      </c>
      <c r="R388" s="50">
        <v>12117</v>
      </c>
      <c r="S388" s="50">
        <v>33</v>
      </c>
      <c r="T388" s="50" t="s">
        <v>148</v>
      </c>
      <c r="U388" s="50" t="s">
        <v>2569</v>
      </c>
      <c r="V388" s="50"/>
      <c r="W388" s="50" t="s">
        <v>2570</v>
      </c>
      <c r="X388" s="50" t="s">
        <v>482</v>
      </c>
      <c r="Y388" s="49" t="s">
        <v>2571</v>
      </c>
    </row>
    <row r="389" spans="1:25">
      <c r="A389" s="121" t="str">
        <f t="shared" si="7"/>
        <v>cford7</v>
      </c>
      <c r="B389" s="49" t="s">
        <v>2572</v>
      </c>
      <c r="C389" s="50" t="s">
        <v>2573</v>
      </c>
      <c r="D389" s="50" t="s">
        <v>2574</v>
      </c>
      <c r="E389" s="37" t="s">
        <v>134</v>
      </c>
      <c r="F389" s="49" t="s">
        <v>182</v>
      </c>
      <c r="G389" s="50" t="s">
        <v>183</v>
      </c>
      <c r="H389" s="50" t="s">
        <v>30</v>
      </c>
      <c r="I389" s="50" t="s">
        <v>31</v>
      </c>
      <c r="J389" s="49" t="s">
        <v>32</v>
      </c>
      <c r="K389" s="49" t="s">
        <v>208</v>
      </c>
      <c r="L389" s="49" t="s">
        <v>208</v>
      </c>
      <c r="M389" s="50" t="s">
        <v>907</v>
      </c>
      <c r="N389" s="50" t="s">
        <v>908</v>
      </c>
      <c r="O389" s="51">
        <v>43390</v>
      </c>
      <c r="P389" s="51">
        <v>43390</v>
      </c>
      <c r="Q389" s="51">
        <v>43390</v>
      </c>
      <c r="R389" s="50">
        <v>2539</v>
      </c>
      <c r="S389" s="50">
        <v>6</v>
      </c>
      <c r="T389" s="50" t="s">
        <v>127</v>
      </c>
      <c r="U389" s="53" t="s">
        <v>2575</v>
      </c>
      <c r="V389" s="53" t="s">
        <v>2576</v>
      </c>
      <c r="W389" s="53" t="s">
        <v>2577</v>
      </c>
      <c r="X389" s="53" t="s">
        <v>908</v>
      </c>
      <c r="Y389" s="53" t="s">
        <v>2578</v>
      </c>
    </row>
    <row r="390" spans="1:25">
      <c r="A390" s="121" t="str">
        <f t="shared" si="7"/>
        <v>cfranci</v>
      </c>
      <c r="B390" s="49" t="s">
        <v>2579</v>
      </c>
      <c r="C390" s="50" t="s">
        <v>2580</v>
      </c>
      <c r="D390" s="50" t="s">
        <v>2581</v>
      </c>
      <c r="E390" s="37" t="s">
        <v>43</v>
      </c>
      <c r="F390" s="49" t="s">
        <v>90</v>
      </c>
      <c r="G390" s="50" t="s">
        <v>91</v>
      </c>
      <c r="H390" s="50" t="s">
        <v>30</v>
      </c>
      <c r="I390" s="50" t="s">
        <v>31</v>
      </c>
      <c r="J390" s="49" t="s">
        <v>53</v>
      </c>
      <c r="K390" s="49" t="s">
        <v>54</v>
      </c>
      <c r="L390" s="49" t="s">
        <v>135</v>
      </c>
      <c r="M390" s="50" t="s">
        <v>136</v>
      </c>
      <c r="N390" s="50" t="s">
        <v>57</v>
      </c>
      <c r="O390" s="51">
        <v>45865</v>
      </c>
      <c r="P390" s="51">
        <v>45865</v>
      </c>
      <c r="Q390" s="51">
        <v>45865</v>
      </c>
      <c r="R390" s="50">
        <v>64</v>
      </c>
      <c r="S390" s="50">
        <v>0</v>
      </c>
      <c r="T390" s="50" t="s">
        <v>96</v>
      </c>
      <c r="U390" s="50" t="s">
        <v>2582</v>
      </c>
      <c r="V390" s="50"/>
      <c r="W390" s="50" t="s">
        <v>157</v>
      </c>
      <c r="X390" s="50" t="s">
        <v>57</v>
      </c>
      <c r="Y390" s="49" t="s">
        <v>2583</v>
      </c>
    </row>
    <row r="391" spans="1:25">
      <c r="A391" s="121" t="str">
        <f t="shared" si="7"/>
        <v>cfuchs</v>
      </c>
      <c r="B391" s="49" t="s">
        <v>2584</v>
      </c>
      <c r="C391" s="50" t="s">
        <v>2585</v>
      </c>
      <c r="D391" s="50" t="s">
        <v>2586</v>
      </c>
      <c r="E391" s="37" t="s">
        <v>43</v>
      </c>
      <c r="F391" s="49" t="s">
        <v>44</v>
      </c>
      <c r="G391" s="50" t="s">
        <v>45</v>
      </c>
      <c r="H391" s="50" t="s">
        <v>30</v>
      </c>
      <c r="I391" s="50" t="s">
        <v>31</v>
      </c>
      <c r="J391" s="49" t="s">
        <v>53</v>
      </c>
      <c r="K391" s="49" t="s">
        <v>273</v>
      </c>
      <c r="L391" s="49" t="s">
        <v>930</v>
      </c>
      <c r="M391" s="50" t="s">
        <v>931</v>
      </c>
      <c r="N391" s="50" t="s">
        <v>373</v>
      </c>
      <c r="O391" s="51">
        <v>42261</v>
      </c>
      <c r="P391" s="51">
        <v>42261</v>
      </c>
      <c r="Q391" s="51">
        <v>42261</v>
      </c>
      <c r="R391" s="50">
        <v>3668</v>
      </c>
      <c r="S391" s="50">
        <v>10</v>
      </c>
      <c r="T391" s="50" t="s">
        <v>127</v>
      </c>
      <c r="U391" s="50" t="s">
        <v>2587</v>
      </c>
      <c r="V391" s="50" t="s">
        <v>2588</v>
      </c>
      <c r="W391" s="50" t="s">
        <v>931</v>
      </c>
      <c r="X391" s="50" t="s">
        <v>373</v>
      </c>
      <c r="Y391" s="49" t="s">
        <v>2589</v>
      </c>
    </row>
    <row r="392" spans="1:25">
      <c r="A392" s="121" t="str">
        <f t="shared" si="7"/>
        <v>cgalbre</v>
      </c>
      <c r="B392" s="49" t="s">
        <v>2590</v>
      </c>
      <c r="C392" s="50" t="s">
        <v>2591</v>
      </c>
      <c r="D392" s="50" t="s">
        <v>2592</v>
      </c>
      <c r="E392" s="37" t="s">
        <v>43</v>
      </c>
      <c r="F392" s="49" t="s">
        <v>182</v>
      </c>
      <c r="G392" s="50" t="s">
        <v>183</v>
      </c>
      <c r="H392" s="50" t="s">
        <v>30</v>
      </c>
      <c r="I392" s="50" t="s">
        <v>31</v>
      </c>
      <c r="J392" s="49" t="s">
        <v>32</v>
      </c>
      <c r="K392" s="49" t="s">
        <v>144</v>
      </c>
      <c r="L392" s="49" t="s">
        <v>145</v>
      </c>
      <c r="M392" s="50" t="s">
        <v>146</v>
      </c>
      <c r="N392" s="50" t="s">
        <v>147</v>
      </c>
      <c r="O392" s="51">
        <v>41568</v>
      </c>
      <c r="P392" s="51">
        <v>44812</v>
      </c>
      <c r="Q392" s="51">
        <v>44812</v>
      </c>
      <c r="R392" s="50">
        <v>1117</v>
      </c>
      <c r="S392" s="50">
        <v>3</v>
      </c>
      <c r="T392" s="50" t="s">
        <v>106</v>
      </c>
      <c r="U392" s="50" t="s">
        <v>2593</v>
      </c>
      <c r="V392" s="50"/>
      <c r="W392" s="50" t="s">
        <v>2594</v>
      </c>
      <c r="X392" s="50" t="s">
        <v>147</v>
      </c>
      <c r="Y392" s="49" t="s">
        <v>2595</v>
      </c>
    </row>
    <row r="393" spans="1:25">
      <c r="A393" s="121" t="str">
        <f t="shared" si="7"/>
        <v>cgarit</v>
      </c>
      <c r="B393" s="49" t="s">
        <v>2596</v>
      </c>
      <c r="C393" s="50" t="s">
        <v>2597</v>
      </c>
      <c r="D393" s="50" t="s">
        <v>2598</v>
      </c>
      <c r="E393" s="37" t="s">
        <v>27</v>
      </c>
      <c r="F393" s="49" t="s">
        <v>90</v>
      </c>
      <c r="G393" s="50" t="s">
        <v>91</v>
      </c>
      <c r="H393" s="50" t="s">
        <v>30</v>
      </c>
      <c r="I393" s="50" t="s">
        <v>31</v>
      </c>
      <c r="J393" s="49" t="s">
        <v>32</v>
      </c>
      <c r="K393" s="49" t="s">
        <v>775</v>
      </c>
      <c r="L393" s="49" t="s">
        <v>776</v>
      </c>
      <c r="M393" s="50" t="s">
        <v>777</v>
      </c>
      <c r="N393" s="50" t="s">
        <v>147</v>
      </c>
      <c r="O393" s="51">
        <v>45200</v>
      </c>
      <c r="P393" s="51">
        <v>45200</v>
      </c>
      <c r="Q393" s="51">
        <v>45200</v>
      </c>
      <c r="R393" s="50">
        <v>729</v>
      </c>
      <c r="S393" s="50">
        <v>1</v>
      </c>
      <c r="T393" s="50" t="s">
        <v>82</v>
      </c>
      <c r="U393" s="50" t="s">
        <v>2599</v>
      </c>
      <c r="V393" s="50"/>
      <c r="W393" s="50" t="s">
        <v>1366</v>
      </c>
      <c r="X393" s="50" t="s">
        <v>147</v>
      </c>
      <c r="Y393" s="49" t="s">
        <v>2600</v>
      </c>
    </row>
    <row r="394" spans="1:25">
      <c r="A394" s="121" t="str">
        <f t="shared" si="7"/>
        <v>CGOLLIN</v>
      </c>
      <c r="B394" s="49" t="s">
        <v>2601</v>
      </c>
      <c r="C394" s="50" t="s">
        <v>2602</v>
      </c>
      <c r="D394" s="50" t="s">
        <v>2603</v>
      </c>
      <c r="E394" s="37" t="s">
        <v>43</v>
      </c>
      <c r="F394" s="49" t="s">
        <v>28</v>
      </c>
      <c r="G394" s="50" t="s">
        <v>29</v>
      </c>
      <c r="H394" s="50" t="s">
        <v>30</v>
      </c>
      <c r="I394" s="50" t="s">
        <v>31</v>
      </c>
      <c r="J394" s="49" t="s">
        <v>32</v>
      </c>
      <c r="K394" s="49" t="s">
        <v>218</v>
      </c>
      <c r="L394" s="49" t="s">
        <v>502</v>
      </c>
      <c r="M394" s="50" t="s">
        <v>220</v>
      </c>
      <c r="N394" s="50" t="s">
        <v>36</v>
      </c>
      <c r="O394" s="51">
        <v>38947</v>
      </c>
      <c r="P394" s="51">
        <v>38947</v>
      </c>
      <c r="Q394" s="51">
        <v>38947</v>
      </c>
      <c r="R394" s="50">
        <v>6982</v>
      </c>
      <c r="S394" s="50">
        <v>19</v>
      </c>
      <c r="T394" s="50" t="s">
        <v>148</v>
      </c>
      <c r="U394" s="50" t="s">
        <v>2604</v>
      </c>
      <c r="V394" s="50"/>
      <c r="W394" s="50" t="s">
        <v>2605</v>
      </c>
      <c r="X394" s="50" t="s">
        <v>36</v>
      </c>
      <c r="Y394" s="49" t="s">
        <v>2606</v>
      </c>
    </row>
    <row r="395" spans="1:25">
      <c r="A395" s="121" t="str">
        <f t="shared" si="7"/>
        <v>cgomez2</v>
      </c>
      <c r="B395" s="49" t="s">
        <v>2607</v>
      </c>
      <c r="C395" s="50" t="s">
        <v>2608</v>
      </c>
      <c r="D395" s="50" t="s">
        <v>2609</v>
      </c>
      <c r="E395" s="37" t="s">
        <v>27</v>
      </c>
      <c r="F395" s="49" t="s">
        <v>162</v>
      </c>
      <c r="G395" s="50" t="s">
        <v>163</v>
      </c>
      <c r="H395" s="50" t="s">
        <v>105</v>
      </c>
      <c r="I395" s="50" t="s">
        <v>31</v>
      </c>
      <c r="J395" s="49" t="s">
        <v>53</v>
      </c>
      <c r="K395" s="49" t="s">
        <v>54</v>
      </c>
      <c r="L395" s="49" t="s">
        <v>55</v>
      </c>
      <c r="M395" s="50" t="s">
        <v>56</v>
      </c>
      <c r="N395" s="50" t="s">
        <v>57</v>
      </c>
      <c r="O395" s="51">
        <v>45452</v>
      </c>
      <c r="P395" s="51">
        <v>45452</v>
      </c>
      <c r="Q395" s="51">
        <v>45452</v>
      </c>
      <c r="R395" s="50">
        <v>477</v>
      </c>
      <c r="S395" s="50">
        <v>1</v>
      </c>
      <c r="T395" s="50" t="s">
        <v>82</v>
      </c>
      <c r="U395" s="50" t="s">
        <v>2610</v>
      </c>
      <c r="V395" s="50" t="s">
        <v>2611</v>
      </c>
      <c r="W395" s="50" t="s">
        <v>1492</v>
      </c>
      <c r="X395" s="50" t="s">
        <v>57</v>
      </c>
      <c r="Y395" s="49" t="s">
        <v>2612</v>
      </c>
    </row>
    <row r="396" spans="1:25">
      <c r="A396" s="121" t="str">
        <f t="shared" si="7"/>
        <v>cgonza1</v>
      </c>
      <c r="B396" s="49" t="s">
        <v>2613</v>
      </c>
      <c r="C396" s="50" t="s">
        <v>2614</v>
      </c>
      <c r="D396" s="50" t="s">
        <v>2615</v>
      </c>
      <c r="E396" s="37" t="s">
        <v>43</v>
      </c>
      <c r="F396" s="49" t="s">
        <v>162</v>
      </c>
      <c r="G396" s="50" t="s">
        <v>163</v>
      </c>
      <c r="H396" s="50" t="s">
        <v>105</v>
      </c>
      <c r="I396" s="50" t="s">
        <v>31</v>
      </c>
      <c r="J396" s="49" t="s">
        <v>53</v>
      </c>
      <c r="K396" s="49" t="s">
        <v>54</v>
      </c>
      <c r="L396" s="49" t="s">
        <v>55</v>
      </c>
      <c r="M396" s="50" t="s">
        <v>56</v>
      </c>
      <c r="N396" s="50" t="s">
        <v>57</v>
      </c>
      <c r="O396" s="51">
        <v>45613</v>
      </c>
      <c r="P396" s="51">
        <v>45613</v>
      </c>
      <c r="Q396" s="51">
        <v>45613</v>
      </c>
      <c r="R396" s="50">
        <v>316</v>
      </c>
      <c r="S396" s="50">
        <v>0</v>
      </c>
      <c r="T396" s="50" t="s">
        <v>37</v>
      </c>
      <c r="U396" s="50" t="s">
        <v>2616</v>
      </c>
      <c r="V396" s="50"/>
      <c r="W396" s="50" t="s">
        <v>1486</v>
      </c>
      <c r="X396" s="50" t="s">
        <v>57</v>
      </c>
      <c r="Y396" s="49" t="s">
        <v>2617</v>
      </c>
    </row>
    <row r="397" spans="1:25">
      <c r="A397" s="121" t="str">
        <f t="shared" si="7"/>
        <v>CGOODWI</v>
      </c>
      <c r="B397" s="49" t="s">
        <v>2618</v>
      </c>
      <c r="C397" s="50" t="s">
        <v>2619</v>
      </c>
      <c r="D397" s="50" t="s">
        <v>2620</v>
      </c>
      <c r="E397" s="37" t="s">
        <v>43</v>
      </c>
      <c r="F397" s="49" t="s">
        <v>1468</v>
      </c>
      <c r="G397" s="50" t="s">
        <v>1469</v>
      </c>
      <c r="H397" s="50" t="s">
        <v>30</v>
      </c>
      <c r="I397" s="50" t="s">
        <v>31</v>
      </c>
      <c r="J397" s="49" t="s">
        <v>32</v>
      </c>
      <c r="K397" s="49" t="s">
        <v>591</v>
      </c>
      <c r="L397" s="49" t="s">
        <v>1956</v>
      </c>
      <c r="M397" s="50" t="s">
        <v>1957</v>
      </c>
      <c r="N397" s="50" t="s">
        <v>118</v>
      </c>
      <c r="O397" s="51">
        <v>31264</v>
      </c>
      <c r="P397" s="51">
        <v>31264</v>
      </c>
      <c r="Q397" s="51">
        <v>31264</v>
      </c>
      <c r="R397" s="50">
        <v>14665</v>
      </c>
      <c r="S397" s="50">
        <v>40</v>
      </c>
      <c r="T397" s="50" t="s">
        <v>148</v>
      </c>
      <c r="U397" s="50" t="s">
        <v>2621</v>
      </c>
      <c r="V397" s="50"/>
      <c r="W397" s="50" t="s">
        <v>2622</v>
      </c>
      <c r="X397" s="50" t="s">
        <v>118</v>
      </c>
      <c r="Y397" s="49" t="s">
        <v>2623</v>
      </c>
    </row>
    <row r="398" spans="1:25">
      <c r="A398" s="121" t="str">
        <f t="shared" si="7"/>
        <v>cgordon</v>
      </c>
      <c r="B398" s="49" t="s">
        <v>2624</v>
      </c>
      <c r="C398" s="50" t="s">
        <v>2625</v>
      </c>
      <c r="D398" s="50" t="s">
        <v>2626</v>
      </c>
      <c r="E398" s="37" t="s">
        <v>27</v>
      </c>
      <c r="F398" s="49" t="s">
        <v>44</v>
      </c>
      <c r="G398" s="50" t="s">
        <v>45</v>
      </c>
      <c r="H398" s="50" t="s">
        <v>30</v>
      </c>
      <c r="I398" s="50" t="s">
        <v>31</v>
      </c>
      <c r="J398" s="49" t="s">
        <v>32</v>
      </c>
      <c r="K398" s="49" t="s">
        <v>349</v>
      </c>
      <c r="L398" s="49" t="s">
        <v>838</v>
      </c>
      <c r="M398" s="50" t="s">
        <v>351</v>
      </c>
      <c r="N398" s="50" t="s">
        <v>352</v>
      </c>
      <c r="O398" s="51">
        <v>36374</v>
      </c>
      <c r="P398" s="51">
        <v>45683</v>
      </c>
      <c r="Q398" s="51">
        <v>45662</v>
      </c>
      <c r="R398" s="50">
        <v>267</v>
      </c>
      <c r="S398" s="50">
        <v>0</v>
      </c>
      <c r="T398" s="50" t="s">
        <v>37</v>
      </c>
      <c r="U398" s="50" t="s">
        <v>2627</v>
      </c>
      <c r="V398" s="50"/>
      <c r="W398" s="50" t="s">
        <v>2628</v>
      </c>
      <c r="X398" s="50" t="s">
        <v>763</v>
      </c>
      <c r="Y398" s="49" t="s">
        <v>2629</v>
      </c>
    </row>
    <row r="399" spans="1:25">
      <c r="A399" s="121" t="str">
        <f t="shared" si="7"/>
        <v>cgravit</v>
      </c>
      <c r="B399" s="49" t="s">
        <v>2630</v>
      </c>
      <c r="C399" s="50" t="s">
        <v>2631</v>
      </c>
      <c r="D399" s="50" t="s">
        <v>2632</v>
      </c>
      <c r="E399" s="37" t="s">
        <v>27</v>
      </c>
      <c r="F399" s="49" t="s">
        <v>182</v>
      </c>
      <c r="G399" s="50" t="s">
        <v>183</v>
      </c>
      <c r="H399" s="50" t="s">
        <v>30</v>
      </c>
      <c r="I399" s="50" t="s">
        <v>31</v>
      </c>
      <c r="J399" s="49" t="s">
        <v>53</v>
      </c>
      <c r="K399" s="49" t="s">
        <v>309</v>
      </c>
      <c r="L399" s="49" t="s">
        <v>480</v>
      </c>
      <c r="M399" s="50" t="s">
        <v>481</v>
      </c>
      <c r="N399" s="50" t="s">
        <v>482</v>
      </c>
      <c r="O399" s="51">
        <v>43486</v>
      </c>
      <c r="P399" s="51">
        <v>43486</v>
      </c>
      <c r="Q399" s="51">
        <v>43486</v>
      </c>
      <c r="R399" s="50">
        <v>2443</v>
      </c>
      <c r="S399" s="50">
        <v>6</v>
      </c>
      <c r="T399" s="50" t="s">
        <v>127</v>
      </c>
      <c r="U399" s="50" t="s">
        <v>2633</v>
      </c>
      <c r="V399" s="50"/>
      <c r="W399" s="50" t="s">
        <v>2634</v>
      </c>
      <c r="X399" s="50" t="s">
        <v>482</v>
      </c>
      <c r="Y399" s="49" t="s">
        <v>2635</v>
      </c>
    </row>
    <row r="400" spans="1:25">
      <c r="A400" s="121" t="str">
        <f t="shared" si="7"/>
        <v>cgreene</v>
      </c>
      <c r="B400" s="49" t="s">
        <v>2636</v>
      </c>
      <c r="C400" s="50" t="s">
        <v>2637</v>
      </c>
      <c r="D400" s="50" t="s">
        <v>2638</v>
      </c>
      <c r="E400" s="37" t="s">
        <v>27</v>
      </c>
      <c r="F400" s="49" t="s">
        <v>44</v>
      </c>
      <c r="G400" s="50" t="s">
        <v>45</v>
      </c>
      <c r="H400" s="50" t="s">
        <v>30</v>
      </c>
      <c r="I400" s="50" t="s">
        <v>31</v>
      </c>
      <c r="J400" s="49" t="s">
        <v>53</v>
      </c>
      <c r="K400" s="49" t="s">
        <v>54</v>
      </c>
      <c r="L400" s="49" t="s">
        <v>55</v>
      </c>
      <c r="M400" s="50" t="s">
        <v>56</v>
      </c>
      <c r="N400" s="50" t="s">
        <v>57</v>
      </c>
      <c r="O400" s="51">
        <v>44364</v>
      </c>
      <c r="P400" s="51">
        <v>45585</v>
      </c>
      <c r="Q400" s="51">
        <v>45585</v>
      </c>
      <c r="R400" s="50">
        <v>344</v>
      </c>
      <c r="S400" s="50">
        <v>0</v>
      </c>
      <c r="T400" s="50" t="s">
        <v>37</v>
      </c>
      <c r="U400" s="50" t="s">
        <v>2639</v>
      </c>
      <c r="V400" s="50"/>
      <c r="W400" s="50" t="s">
        <v>2640</v>
      </c>
      <c r="X400" s="50" t="s">
        <v>57</v>
      </c>
      <c r="Y400" s="49" t="s">
        <v>2641</v>
      </c>
    </row>
    <row r="401" spans="1:25">
      <c r="A401" s="121" t="str">
        <f t="shared" si="7"/>
        <v>cgriffi</v>
      </c>
      <c r="B401" s="49" t="s">
        <v>2642</v>
      </c>
      <c r="C401" s="50" t="s">
        <v>2643</v>
      </c>
      <c r="D401" s="50" t="s">
        <v>2644</v>
      </c>
      <c r="E401" s="37" t="s">
        <v>27</v>
      </c>
      <c r="F401" s="49" t="s">
        <v>28</v>
      </c>
      <c r="G401" s="50" t="s">
        <v>29</v>
      </c>
      <c r="H401" s="50" t="s">
        <v>30</v>
      </c>
      <c r="I401" s="50" t="s">
        <v>31</v>
      </c>
      <c r="J401" s="49" t="s">
        <v>53</v>
      </c>
      <c r="K401" s="49" t="s">
        <v>164</v>
      </c>
      <c r="L401" s="49" t="s">
        <v>165</v>
      </c>
      <c r="M401" s="50" t="s">
        <v>166</v>
      </c>
      <c r="N401" s="50" t="s">
        <v>167</v>
      </c>
      <c r="O401" s="51">
        <v>45221</v>
      </c>
      <c r="P401" s="51">
        <v>45221</v>
      </c>
      <c r="Q401" s="51">
        <v>45221</v>
      </c>
      <c r="R401" s="50">
        <v>708</v>
      </c>
      <c r="S401" s="50">
        <v>1</v>
      </c>
      <c r="T401" s="50" t="s">
        <v>82</v>
      </c>
      <c r="U401" s="50" t="s">
        <v>2645</v>
      </c>
      <c r="V401" s="50"/>
      <c r="W401" s="50" t="s">
        <v>336</v>
      </c>
      <c r="X401" s="50" t="s">
        <v>167</v>
      </c>
      <c r="Y401" s="49" t="s">
        <v>2646</v>
      </c>
    </row>
    <row r="402" spans="1:25">
      <c r="A402" s="121" t="str">
        <f t="shared" si="7"/>
        <v>cgroulx</v>
      </c>
      <c r="B402" s="49" t="s">
        <v>2647</v>
      </c>
      <c r="C402" s="50" t="s">
        <v>2648</v>
      </c>
      <c r="D402" s="50" t="s">
        <v>2649</v>
      </c>
      <c r="E402" s="37" t="s">
        <v>134</v>
      </c>
      <c r="F402" s="49" t="s">
        <v>44</v>
      </c>
      <c r="G402" s="50" t="s">
        <v>45</v>
      </c>
      <c r="H402" s="50" t="s">
        <v>30</v>
      </c>
      <c r="I402" s="50" t="s">
        <v>31</v>
      </c>
      <c r="J402" s="49" t="s">
        <v>53</v>
      </c>
      <c r="K402" s="49" t="s">
        <v>93</v>
      </c>
      <c r="L402" s="49" t="s">
        <v>915</v>
      </c>
      <c r="M402" s="50" t="s">
        <v>916</v>
      </c>
      <c r="N402" s="50" t="s">
        <v>69</v>
      </c>
      <c r="O402" s="51">
        <v>42205</v>
      </c>
      <c r="P402" s="51">
        <v>44735</v>
      </c>
      <c r="Q402" s="51">
        <v>44735</v>
      </c>
      <c r="R402" s="50">
        <v>1194</v>
      </c>
      <c r="S402" s="50">
        <v>3</v>
      </c>
      <c r="T402" s="50" t="s">
        <v>106</v>
      </c>
      <c r="U402" s="50" t="s">
        <v>2650</v>
      </c>
      <c r="V402" s="50"/>
      <c r="W402" s="50" t="s">
        <v>2651</v>
      </c>
      <c r="X402" s="50" t="s">
        <v>69</v>
      </c>
      <c r="Y402" s="49" t="s">
        <v>2652</v>
      </c>
    </row>
    <row r="403" spans="1:25">
      <c r="A403" s="121" t="str">
        <f t="shared" si="7"/>
        <v>chand</v>
      </c>
      <c r="B403" s="49" t="s">
        <v>2653</v>
      </c>
      <c r="C403" s="50" t="s">
        <v>2654</v>
      </c>
      <c r="D403" s="50" t="s">
        <v>2655</v>
      </c>
      <c r="E403" s="37" t="s">
        <v>27</v>
      </c>
      <c r="F403" s="49" t="s">
        <v>44</v>
      </c>
      <c r="G403" s="50" t="s">
        <v>45</v>
      </c>
      <c r="H403" s="50" t="s">
        <v>30</v>
      </c>
      <c r="I403" s="50" t="s">
        <v>31</v>
      </c>
      <c r="J403" s="49" t="s">
        <v>53</v>
      </c>
      <c r="K403" s="49" t="s">
        <v>164</v>
      </c>
      <c r="L403" s="49" t="s">
        <v>165</v>
      </c>
      <c r="M403" s="50" t="s">
        <v>166</v>
      </c>
      <c r="N403" s="50" t="s">
        <v>167</v>
      </c>
      <c r="O403" s="51">
        <v>45753</v>
      </c>
      <c r="P403" s="51">
        <v>45753</v>
      </c>
      <c r="Q403" s="51">
        <v>45753</v>
      </c>
      <c r="R403" s="50">
        <v>176</v>
      </c>
      <c r="S403" s="50">
        <v>0</v>
      </c>
      <c r="T403" s="50" t="s">
        <v>58</v>
      </c>
      <c r="U403" s="50" t="s">
        <v>2656</v>
      </c>
      <c r="V403" s="50"/>
      <c r="W403" s="50" t="s">
        <v>2657</v>
      </c>
      <c r="X403" s="50" t="s">
        <v>170</v>
      </c>
      <c r="Y403" s="49" t="s">
        <v>2658</v>
      </c>
    </row>
    <row r="404" spans="1:25">
      <c r="A404" s="121" t="str">
        <f t="shared" si="7"/>
        <v>charmor</v>
      </c>
      <c r="B404" s="49" t="s">
        <v>2659</v>
      </c>
      <c r="C404" s="50" t="s">
        <v>2660</v>
      </c>
      <c r="D404" s="50" t="s">
        <v>2661</v>
      </c>
      <c r="E404" s="37" t="s">
        <v>27</v>
      </c>
      <c r="F404" s="49" t="s">
        <v>44</v>
      </c>
      <c r="G404" s="50" t="s">
        <v>45</v>
      </c>
      <c r="H404" s="50" t="s">
        <v>30</v>
      </c>
      <c r="I404" s="50" t="s">
        <v>31</v>
      </c>
      <c r="J404" s="49" t="s">
        <v>32</v>
      </c>
      <c r="K404" s="49" t="s">
        <v>884</v>
      </c>
      <c r="L404" s="49" t="s">
        <v>885</v>
      </c>
      <c r="M404" s="50" t="s">
        <v>886</v>
      </c>
      <c r="N404" s="50" t="s">
        <v>887</v>
      </c>
      <c r="O404" s="51">
        <v>45571</v>
      </c>
      <c r="P404" s="51">
        <v>45571</v>
      </c>
      <c r="Q404" s="51">
        <v>45571</v>
      </c>
      <c r="R404" s="50">
        <v>358</v>
      </c>
      <c r="S404" s="50">
        <v>0</v>
      </c>
      <c r="T404" s="50" t="s">
        <v>37</v>
      </c>
      <c r="U404" s="50" t="s">
        <v>2662</v>
      </c>
      <c r="V404" s="50" t="s">
        <v>2663</v>
      </c>
      <c r="W404" s="50" t="s">
        <v>2664</v>
      </c>
      <c r="X404" s="50" t="s">
        <v>887</v>
      </c>
      <c r="Y404" s="49" t="s">
        <v>2665</v>
      </c>
    </row>
    <row r="405" spans="1:25">
      <c r="A405" s="121" t="str">
        <f t="shared" si="7"/>
        <v>chartzo</v>
      </c>
      <c r="B405" s="49" t="s">
        <v>2666</v>
      </c>
      <c r="C405" s="50" t="s">
        <v>2667</v>
      </c>
      <c r="D405" s="50" t="s">
        <v>2668</v>
      </c>
      <c r="E405" s="37" t="s">
        <v>43</v>
      </c>
      <c r="F405" s="49" t="s">
        <v>90</v>
      </c>
      <c r="G405" s="50" t="s">
        <v>91</v>
      </c>
      <c r="H405" s="50" t="s">
        <v>30</v>
      </c>
      <c r="I405" s="50" t="s">
        <v>31</v>
      </c>
      <c r="J405" s="49" t="s">
        <v>53</v>
      </c>
      <c r="K405" s="49" t="s">
        <v>164</v>
      </c>
      <c r="L405" s="49" t="s">
        <v>165</v>
      </c>
      <c r="M405" s="50" t="s">
        <v>166</v>
      </c>
      <c r="N405" s="50" t="s">
        <v>167</v>
      </c>
      <c r="O405" s="51">
        <v>45753</v>
      </c>
      <c r="P405" s="51">
        <v>45753</v>
      </c>
      <c r="Q405" s="51">
        <v>45753</v>
      </c>
      <c r="R405" s="50">
        <v>176</v>
      </c>
      <c r="S405" s="50">
        <v>0</v>
      </c>
      <c r="T405" s="50" t="s">
        <v>58</v>
      </c>
      <c r="U405" s="50" t="s">
        <v>2669</v>
      </c>
      <c r="V405" s="50"/>
      <c r="W405" s="50" t="s">
        <v>2670</v>
      </c>
      <c r="X405" s="50" t="s">
        <v>322</v>
      </c>
      <c r="Y405" s="49" t="s">
        <v>2671</v>
      </c>
    </row>
    <row r="406" spans="1:25">
      <c r="A406" s="121" t="str">
        <f t="shared" si="7"/>
        <v>CHASHIM</v>
      </c>
      <c r="B406" s="49" t="s">
        <v>2672</v>
      </c>
      <c r="C406" s="50" t="s">
        <v>2673</v>
      </c>
      <c r="D406" s="50" t="s">
        <v>2674</v>
      </c>
      <c r="E406" s="37" t="s">
        <v>43</v>
      </c>
      <c r="F406" s="49" t="s">
        <v>77</v>
      </c>
      <c r="G406" s="50" t="s">
        <v>78</v>
      </c>
      <c r="H406" s="50" t="s">
        <v>30</v>
      </c>
      <c r="I406" s="50" t="s">
        <v>31</v>
      </c>
      <c r="J406" s="49" t="s">
        <v>32</v>
      </c>
      <c r="K406" s="49" t="s">
        <v>426</v>
      </c>
      <c r="L406" s="49" t="s">
        <v>427</v>
      </c>
      <c r="M406" s="50" t="s">
        <v>428</v>
      </c>
      <c r="N406" s="50" t="s">
        <v>429</v>
      </c>
      <c r="O406" s="51">
        <v>31250</v>
      </c>
      <c r="P406" s="51">
        <v>31250</v>
      </c>
      <c r="Q406" s="51">
        <v>31250</v>
      </c>
      <c r="R406" s="50">
        <v>14679</v>
      </c>
      <c r="S406" s="50">
        <v>40</v>
      </c>
      <c r="T406" s="50" t="s">
        <v>148</v>
      </c>
      <c r="U406" s="50" t="s">
        <v>2675</v>
      </c>
      <c r="V406" s="50"/>
      <c r="W406" s="50" t="s">
        <v>2676</v>
      </c>
      <c r="X406" s="50" t="s">
        <v>429</v>
      </c>
      <c r="Y406" s="49" t="s">
        <v>2677</v>
      </c>
    </row>
    <row r="407" spans="1:25">
      <c r="A407" s="121" t="str">
        <f t="shared" si="7"/>
        <v>chearo0</v>
      </c>
      <c r="B407" s="49" t="s">
        <v>2678</v>
      </c>
      <c r="C407" s="50" t="s">
        <v>2679</v>
      </c>
      <c r="D407" s="50" t="s">
        <v>2680</v>
      </c>
      <c r="E407" s="37" t="s">
        <v>43</v>
      </c>
      <c r="F407" s="49" t="s">
        <v>44</v>
      </c>
      <c r="G407" s="50" t="s">
        <v>45</v>
      </c>
      <c r="H407" s="50" t="s">
        <v>30</v>
      </c>
      <c r="I407" s="50" t="s">
        <v>31</v>
      </c>
      <c r="J407" s="49" t="s">
        <v>32</v>
      </c>
      <c r="K407" s="49" t="s">
        <v>349</v>
      </c>
      <c r="L407" s="49" t="s">
        <v>838</v>
      </c>
      <c r="M407" s="50" t="s">
        <v>351</v>
      </c>
      <c r="N407" s="50" t="s">
        <v>352</v>
      </c>
      <c r="O407" s="51">
        <v>42024</v>
      </c>
      <c r="P407" s="51">
        <v>42024</v>
      </c>
      <c r="Q407" s="51">
        <v>42024</v>
      </c>
      <c r="R407" s="50">
        <v>3905</v>
      </c>
      <c r="S407" s="50">
        <v>10</v>
      </c>
      <c r="T407" s="50" t="s">
        <v>127</v>
      </c>
      <c r="U407" s="50" t="s">
        <v>2681</v>
      </c>
      <c r="V407" s="50"/>
      <c r="W407" s="50" t="s">
        <v>2682</v>
      </c>
      <c r="X407" s="50" t="s">
        <v>352</v>
      </c>
      <c r="Y407" s="49" t="s">
        <v>2683</v>
      </c>
    </row>
    <row r="408" spans="1:25">
      <c r="A408" s="121" t="str">
        <f t="shared" si="7"/>
        <v>CHENKEM</v>
      </c>
      <c r="B408" s="49" t="s">
        <v>2684</v>
      </c>
      <c r="C408" s="50" t="s">
        <v>2685</v>
      </c>
      <c r="D408" s="50" t="s">
        <v>2686</v>
      </c>
      <c r="E408" s="37" t="s">
        <v>43</v>
      </c>
      <c r="F408" s="49" t="s">
        <v>182</v>
      </c>
      <c r="G408" s="50" t="s">
        <v>183</v>
      </c>
      <c r="H408" s="50" t="s">
        <v>30</v>
      </c>
      <c r="I408" s="50" t="s">
        <v>31</v>
      </c>
      <c r="J408" s="49" t="s">
        <v>32</v>
      </c>
      <c r="K408" s="49" t="s">
        <v>79</v>
      </c>
      <c r="L408" s="49" t="s">
        <v>80</v>
      </c>
      <c r="M408" s="50" t="s">
        <v>81</v>
      </c>
      <c r="N408" s="50" t="s">
        <v>36</v>
      </c>
      <c r="O408" s="51">
        <v>39861</v>
      </c>
      <c r="P408" s="51">
        <v>39861</v>
      </c>
      <c r="Q408" s="51">
        <v>39861</v>
      </c>
      <c r="R408" s="50">
        <v>6068</v>
      </c>
      <c r="S408" s="50">
        <v>16</v>
      </c>
      <c r="T408" s="50" t="s">
        <v>148</v>
      </c>
      <c r="U408" s="50" t="s">
        <v>2687</v>
      </c>
      <c r="V408" s="50"/>
      <c r="W408" s="50" t="s">
        <v>2688</v>
      </c>
      <c r="X408" s="50" t="s">
        <v>36</v>
      </c>
      <c r="Y408" s="49" t="s">
        <v>2689</v>
      </c>
    </row>
    <row r="409" spans="1:25">
      <c r="A409" s="121" t="str">
        <f t="shared" si="7"/>
        <v>chensha</v>
      </c>
      <c r="B409" s="49" t="s">
        <v>2690</v>
      </c>
      <c r="C409" s="50" t="s">
        <v>2691</v>
      </c>
      <c r="D409" s="50" t="s">
        <v>2692</v>
      </c>
      <c r="E409" s="37" t="s">
        <v>27</v>
      </c>
      <c r="F409" s="49" t="s">
        <v>28</v>
      </c>
      <c r="G409" s="50" t="s">
        <v>29</v>
      </c>
      <c r="H409" s="50" t="s">
        <v>30</v>
      </c>
      <c r="I409" s="50" t="s">
        <v>31</v>
      </c>
      <c r="J409" s="49" t="s">
        <v>53</v>
      </c>
      <c r="K409" s="49" t="s">
        <v>273</v>
      </c>
      <c r="L409" s="49" t="s">
        <v>2693</v>
      </c>
      <c r="M409" s="50" t="s">
        <v>2694</v>
      </c>
      <c r="N409" s="50" t="s">
        <v>579</v>
      </c>
      <c r="O409" s="51">
        <v>45452</v>
      </c>
      <c r="P409" s="51">
        <v>45452</v>
      </c>
      <c r="Q409" s="51">
        <v>45452</v>
      </c>
      <c r="R409" s="50">
        <v>477</v>
      </c>
      <c r="S409" s="50">
        <v>1</v>
      </c>
      <c r="T409" s="50" t="s">
        <v>82</v>
      </c>
      <c r="U409" s="50" t="s">
        <v>2695</v>
      </c>
      <c r="V409" s="50"/>
      <c r="W409" s="50" t="s">
        <v>2696</v>
      </c>
      <c r="X409" s="50" t="s">
        <v>579</v>
      </c>
      <c r="Y409" s="49" t="s">
        <v>2697</v>
      </c>
    </row>
    <row r="410" spans="1:25">
      <c r="A410" s="121" t="str">
        <f t="shared" si="7"/>
        <v>CHER105</v>
      </c>
      <c r="B410" s="49" t="s">
        <v>2698</v>
      </c>
      <c r="C410" s="50" t="s">
        <v>2699</v>
      </c>
      <c r="D410" s="50" t="s">
        <v>2700</v>
      </c>
      <c r="E410" s="37" t="s">
        <v>43</v>
      </c>
      <c r="F410" s="49" t="s">
        <v>28</v>
      </c>
      <c r="G410" s="50" t="s">
        <v>29</v>
      </c>
      <c r="H410" s="50" t="s">
        <v>30</v>
      </c>
      <c r="I410" s="50" t="s">
        <v>31</v>
      </c>
      <c r="J410" s="49" t="s">
        <v>53</v>
      </c>
      <c r="K410" s="49" t="s">
        <v>197</v>
      </c>
      <c r="L410" s="49" t="s">
        <v>198</v>
      </c>
      <c r="M410" s="50" t="s">
        <v>199</v>
      </c>
      <c r="N410" s="50" t="s">
        <v>200</v>
      </c>
      <c r="O410" s="51">
        <v>39766</v>
      </c>
      <c r="P410" s="51">
        <v>43073</v>
      </c>
      <c r="Q410" s="51">
        <v>39766</v>
      </c>
      <c r="R410" s="50">
        <v>6163</v>
      </c>
      <c r="S410" s="50">
        <v>16</v>
      </c>
      <c r="T410" s="50" t="s">
        <v>148</v>
      </c>
      <c r="U410" s="50" t="s">
        <v>2701</v>
      </c>
      <c r="V410" s="50"/>
      <c r="W410" s="50" t="s">
        <v>2702</v>
      </c>
      <c r="X410" s="50" t="s">
        <v>200</v>
      </c>
      <c r="Y410" s="49" t="s">
        <v>2703</v>
      </c>
    </row>
    <row r="411" spans="1:25">
      <c r="A411" s="121" t="str">
        <f t="shared" si="7"/>
        <v>chobgoo</v>
      </c>
      <c r="B411" s="49" t="s">
        <v>2704</v>
      </c>
      <c r="C411" s="50" t="s">
        <v>2705</v>
      </c>
      <c r="D411" s="50" t="s">
        <v>2706</v>
      </c>
      <c r="E411" s="37" t="s">
        <v>27</v>
      </c>
      <c r="F411" s="49" t="s">
        <v>28</v>
      </c>
      <c r="G411" s="50" t="s">
        <v>29</v>
      </c>
      <c r="H411" s="50" t="s">
        <v>30</v>
      </c>
      <c r="I411" s="50" t="s">
        <v>31</v>
      </c>
      <c r="J411" s="49" t="s">
        <v>53</v>
      </c>
      <c r="K411" s="49" t="s">
        <v>309</v>
      </c>
      <c r="L411" s="49" t="s">
        <v>480</v>
      </c>
      <c r="M411" s="50" t="s">
        <v>481</v>
      </c>
      <c r="N411" s="50" t="s">
        <v>482</v>
      </c>
      <c r="O411" s="51">
        <v>42849</v>
      </c>
      <c r="P411" s="51">
        <v>44223</v>
      </c>
      <c r="Q411" s="51">
        <v>44223</v>
      </c>
      <c r="R411" s="50">
        <v>1706</v>
      </c>
      <c r="S411" s="50">
        <v>4</v>
      </c>
      <c r="T411" s="50" t="s">
        <v>106</v>
      </c>
      <c r="U411" s="50" t="s">
        <v>2707</v>
      </c>
      <c r="V411" s="50"/>
      <c r="W411" s="50" t="s">
        <v>2708</v>
      </c>
      <c r="X411" s="50" t="s">
        <v>482</v>
      </c>
      <c r="Y411" s="49" t="s">
        <v>2709</v>
      </c>
    </row>
    <row r="412" spans="1:25">
      <c r="A412" s="121" t="str">
        <f t="shared" si="7"/>
        <v>chopkin</v>
      </c>
      <c r="B412" s="49" t="s">
        <v>2710</v>
      </c>
      <c r="C412" s="50" t="s">
        <v>2711</v>
      </c>
      <c r="D412" s="50" t="s">
        <v>2712</v>
      </c>
      <c r="E412" s="37" t="s">
        <v>27</v>
      </c>
      <c r="F412" s="49" t="s">
        <v>90</v>
      </c>
      <c r="G412" s="50" t="s">
        <v>91</v>
      </c>
      <c r="H412" s="50" t="s">
        <v>30</v>
      </c>
      <c r="I412" s="50" t="s">
        <v>31</v>
      </c>
      <c r="J412" s="49" t="s">
        <v>32</v>
      </c>
      <c r="K412" s="49" t="s">
        <v>884</v>
      </c>
      <c r="L412" s="49" t="s">
        <v>885</v>
      </c>
      <c r="M412" s="50" t="s">
        <v>886</v>
      </c>
      <c r="N412" s="50" t="s">
        <v>887</v>
      </c>
      <c r="O412" s="51">
        <v>45081</v>
      </c>
      <c r="P412" s="51">
        <v>45081</v>
      </c>
      <c r="Q412" s="51">
        <v>45081</v>
      </c>
      <c r="R412" s="50">
        <v>848</v>
      </c>
      <c r="S412" s="50">
        <v>2</v>
      </c>
      <c r="T412" s="50" t="s">
        <v>82</v>
      </c>
      <c r="U412" s="50" t="s">
        <v>2713</v>
      </c>
      <c r="V412" s="50"/>
      <c r="W412" s="50" t="s">
        <v>889</v>
      </c>
      <c r="X412" s="50" t="s">
        <v>593</v>
      </c>
      <c r="Y412" s="49" t="s">
        <v>2714</v>
      </c>
    </row>
    <row r="413" spans="1:25">
      <c r="A413" s="121" t="str">
        <f t="shared" si="7"/>
        <v>chorne</v>
      </c>
      <c r="B413" s="49" t="s">
        <v>2715</v>
      </c>
      <c r="C413" s="50" t="s">
        <v>2716</v>
      </c>
      <c r="D413" s="50" t="s">
        <v>2717</v>
      </c>
      <c r="E413" s="37" t="s">
        <v>27</v>
      </c>
      <c r="F413" s="49" t="s">
        <v>44</v>
      </c>
      <c r="G413" s="50" t="s">
        <v>45</v>
      </c>
      <c r="H413" s="50" t="s">
        <v>30</v>
      </c>
      <c r="I413" s="50" t="s">
        <v>31</v>
      </c>
      <c r="J413" s="49" t="s">
        <v>32</v>
      </c>
      <c r="K413" s="49" t="s">
        <v>349</v>
      </c>
      <c r="L413" s="49" t="s">
        <v>838</v>
      </c>
      <c r="M413" s="50" t="s">
        <v>351</v>
      </c>
      <c r="N413" s="50" t="s">
        <v>352</v>
      </c>
      <c r="O413" s="51">
        <v>45704</v>
      </c>
      <c r="P413" s="51">
        <v>45704</v>
      </c>
      <c r="Q413" s="51">
        <v>45704</v>
      </c>
      <c r="R413" s="50">
        <v>225</v>
      </c>
      <c r="S413" s="50">
        <v>0</v>
      </c>
      <c r="T413" s="50" t="s">
        <v>37</v>
      </c>
      <c r="U413" s="50" t="s">
        <v>2718</v>
      </c>
      <c r="V413" s="50"/>
      <c r="W413" s="50" t="s">
        <v>2719</v>
      </c>
      <c r="X413" s="50" t="s">
        <v>352</v>
      </c>
      <c r="Y413" s="49" t="s">
        <v>2720</v>
      </c>
    </row>
    <row r="414" spans="1:25">
      <c r="A414" s="121" t="str">
        <f t="shared" si="7"/>
        <v>choward</v>
      </c>
      <c r="B414" s="49" t="s">
        <v>2721</v>
      </c>
      <c r="C414" s="50" t="s">
        <v>2722</v>
      </c>
      <c r="D414" s="50" t="s">
        <v>2723</v>
      </c>
      <c r="E414" s="37" t="s">
        <v>27</v>
      </c>
      <c r="F414" s="49" t="s">
        <v>655</v>
      </c>
      <c r="G414" s="50" t="s">
        <v>656</v>
      </c>
      <c r="H414" s="50" t="s">
        <v>30</v>
      </c>
      <c r="I414" s="50" t="s">
        <v>31</v>
      </c>
      <c r="J414" s="49" t="s">
        <v>53</v>
      </c>
      <c r="K414" s="49" t="s">
        <v>309</v>
      </c>
      <c r="L414" s="49" t="s">
        <v>480</v>
      </c>
      <c r="M414" s="50" t="s">
        <v>481</v>
      </c>
      <c r="N414" s="50" t="s">
        <v>482</v>
      </c>
      <c r="O414" s="51">
        <v>45697</v>
      </c>
      <c r="P414" s="51">
        <v>45697</v>
      </c>
      <c r="Q414" s="51">
        <v>45697</v>
      </c>
      <c r="R414" s="50">
        <v>232</v>
      </c>
      <c r="S414" s="50">
        <v>0</v>
      </c>
      <c r="T414" s="50" t="s">
        <v>37</v>
      </c>
      <c r="U414" s="50" t="s">
        <v>2724</v>
      </c>
      <c r="V414" s="50"/>
      <c r="W414" s="50" t="s">
        <v>2725</v>
      </c>
      <c r="X414" s="50" t="s">
        <v>482</v>
      </c>
      <c r="Y414" s="49" t="s">
        <v>2726</v>
      </c>
    </row>
    <row r="415" spans="1:25">
      <c r="A415" s="121" t="str">
        <f t="shared" si="7"/>
        <v>cianual</v>
      </c>
      <c r="B415" s="49" t="s">
        <v>2727</v>
      </c>
      <c r="C415" s="50" t="s">
        <v>2728</v>
      </c>
      <c r="D415" s="50" t="s">
        <v>2729</v>
      </c>
      <c r="E415" s="37" t="s">
        <v>27</v>
      </c>
      <c r="F415" s="49" t="s">
        <v>114</v>
      </c>
      <c r="G415" s="50" t="s">
        <v>115</v>
      </c>
      <c r="H415" s="50" t="s">
        <v>105</v>
      </c>
      <c r="I415" s="50" t="s">
        <v>31</v>
      </c>
      <c r="J415" s="49" t="s">
        <v>53</v>
      </c>
      <c r="K415" s="49" t="s">
        <v>54</v>
      </c>
      <c r="L415" s="49" t="s">
        <v>55</v>
      </c>
      <c r="M415" s="50" t="s">
        <v>56</v>
      </c>
      <c r="N415" s="50" t="s">
        <v>57</v>
      </c>
      <c r="O415" s="51">
        <v>36221</v>
      </c>
      <c r="P415" s="51">
        <v>45886</v>
      </c>
      <c r="Q415" s="51">
        <v>45886</v>
      </c>
      <c r="R415" s="50">
        <v>43</v>
      </c>
      <c r="S415" s="50">
        <v>0</v>
      </c>
      <c r="T415" s="50" t="s">
        <v>419</v>
      </c>
      <c r="U415" s="50" t="s">
        <v>2730</v>
      </c>
      <c r="V415" s="50"/>
      <c r="W415" s="50" t="s">
        <v>2731</v>
      </c>
      <c r="X415" s="50" t="s">
        <v>57</v>
      </c>
      <c r="Y415" s="49" t="s">
        <v>2732</v>
      </c>
    </row>
    <row r="416" spans="1:25">
      <c r="A416" s="121" t="str">
        <f t="shared" si="7"/>
        <v>cisle</v>
      </c>
      <c r="B416" s="49" t="s">
        <v>2733</v>
      </c>
      <c r="C416" s="50" t="s">
        <v>2734</v>
      </c>
      <c r="D416" s="50" t="s">
        <v>2735</v>
      </c>
      <c r="E416" s="37" t="s">
        <v>27</v>
      </c>
      <c r="F416" s="49" t="s">
        <v>44</v>
      </c>
      <c r="G416" s="50" t="s">
        <v>45</v>
      </c>
      <c r="H416" s="50" t="s">
        <v>30</v>
      </c>
      <c r="I416" s="50" t="s">
        <v>31</v>
      </c>
      <c r="J416" s="49" t="s">
        <v>32</v>
      </c>
      <c r="K416" s="49" t="s">
        <v>1226</v>
      </c>
      <c r="L416" s="49" t="s">
        <v>2047</v>
      </c>
      <c r="M416" s="50" t="s">
        <v>1228</v>
      </c>
      <c r="N416" s="50" t="s">
        <v>1229</v>
      </c>
      <c r="O416" s="51">
        <v>44931</v>
      </c>
      <c r="P416" s="51">
        <v>44931</v>
      </c>
      <c r="Q416" s="51">
        <v>44931</v>
      </c>
      <c r="R416" s="50">
        <v>998</v>
      </c>
      <c r="S416" s="50">
        <v>2</v>
      </c>
      <c r="T416" s="50" t="s">
        <v>82</v>
      </c>
      <c r="U416" s="50" t="s">
        <v>2736</v>
      </c>
      <c r="V416" s="50"/>
      <c r="W416" s="50" t="s">
        <v>2737</v>
      </c>
      <c r="X416" s="50" t="s">
        <v>1229</v>
      </c>
      <c r="Y416" s="49" t="s">
        <v>2738</v>
      </c>
    </row>
    <row r="417" spans="1:25">
      <c r="A417" s="121" t="str">
        <f t="shared" si="7"/>
        <v>CJAC005</v>
      </c>
      <c r="B417" s="49" t="s">
        <v>2739</v>
      </c>
      <c r="C417" s="50" t="s">
        <v>2740</v>
      </c>
      <c r="D417" s="50" t="s">
        <v>2741</v>
      </c>
      <c r="E417" s="37" t="s">
        <v>134</v>
      </c>
      <c r="F417" s="49" t="s">
        <v>28</v>
      </c>
      <c r="G417" s="50" t="s">
        <v>29</v>
      </c>
      <c r="H417" s="50" t="s">
        <v>30</v>
      </c>
      <c r="I417" s="50" t="s">
        <v>31</v>
      </c>
      <c r="J417" s="49" t="s">
        <v>53</v>
      </c>
      <c r="K417" s="49" t="s">
        <v>255</v>
      </c>
      <c r="L417" s="49" t="s">
        <v>256</v>
      </c>
      <c r="M417" s="50" t="s">
        <v>257</v>
      </c>
      <c r="N417" s="50" t="s">
        <v>258</v>
      </c>
      <c r="O417" s="51">
        <v>32314</v>
      </c>
      <c r="P417" s="51">
        <v>32314</v>
      </c>
      <c r="Q417" s="51">
        <v>32314</v>
      </c>
      <c r="R417" s="50">
        <v>13615</v>
      </c>
      <c r="S417" s="50">
        <v>37</v>
      </c>
      <c r="T417" s="50" t="s">
        <v>148</v>
      </c>
      <c r="U417" s="50" t="s">
        <v>2742</v>
      </c>
      <c r="V417" s="50"/>
      <c r="W417" s="50" t="s">
        <v>2743</v>
      </c>
      <c r="X417" s="50" t="s">
        <v>322</v>
      </c>
      <c r="Y417" s="49" t="s">
        <v>2744</v>
      </c>
    </row>
    <row r="418" spans="1:25">
      <c r="A418" s="121" t="str">
        <f t="shared" si="7"/>
        <v>cjacob</v>
      </c>
      <c r="B418" s="49" t="s">
        <v>2745</v>
      </c>
      <c r="C418" s="50" t="s">
        <v>2746</v>
      </c>
      <c r="D418" s="50" t="s">
        <v>2747</v>
      </c>
      <c r="E418" s="37" t="s">
        <v>27</v>
      </c>
      <c r="F418" s="49" t="s">
        <v>341</v>
      </c>
      <c r="G418" s="50" t="s">
        <v>45</v>
      </c>
      <c r="H418" s="50" t="s">
        <v>30</v>
      </c>
      <c r="I418" s="50" t="s">
        <v>31</v>
      </c>
      <c r="J418" s="49" t="s">
        <v>53</v>
      </c>
      <c r="K418" s="49" t="s">
        <v>66</v>
      </c>
      <c r="L418" s="49" t="s">
        <v>66</v>
      </c>
      <c r="M418" s="50" t="s">
        <v>342</v>
      </c>
      <c r="N418" s="50" t="s">
        <v>69</v>
      </c>
      <c r="O418" s="51">
        <v>45179</v>
      </c>
      <c r="P418" s="51">
        <v>45179</v>
      </c>
      <c r="Q418" s="51">
        <v>45179</v>
      </c>
      <c r="R418" s="50">
        <v>750</v>
      </c>
      <c r="S418" s="50">
        <v>2</v>
      </c>
      <c r="T418" s="50" t="s">
        <v>82</v>
      </c>
      <c r="U418" s="50" t="s">
        <v>2748</v>
      </c>
      <c r="V418" s="50"/>
      <c r="W418" s="50" t="s">
        <v>2749</v>
      </c>
      <c r="X418" s="50" t="s">
        <v>69</v>
      </c>
      <c r="Y418" s="49" t="s">
        <v>2750</v>
      </c>
    </row>
    <row r="419" spans="1:25">
      <c r="A419" s="121" t="str">
        <f t="shared" si="7"/>
        <v>cjohns1</v>
      </c>
      <c r="B419" s="49" t="s">
        <v>2751</v>
      </c>
      <c r="C419" s="50" t="s">
        <v>2752</v>
      </c>
      <c r="D419" s="50" t="s">
        <v>2753</v>
      </c>
      <c r="E419" s="37" t="s">
        <v>43</v>
      </c>
      <c r="F419" s="49" t="s">
        <v>44</v>
      </c>
      <c r="G419" s="50" t="s">
        <v>45</v>
      </c>
      <c r="H419" s="50" t="s">
        <v>30</v>
      </c>
      <c r="I419" s="50" t="s">
        <v>31</v>
      </c>
      <c r="J419" s="49" t="s">
        <v>32</v>
      </c>
      <c r="K419" s="49" t="s">
        <v>349</v>
      </c>
      <c r="L419" s="49" t="s">
        <v>350</v>
      </c>
      <c r="M419" s="50" t="s">
        <v>351</v>
      </c>
      <c r="N419" s="50" t="s">
        <v>352</v>
      </c>
      <c r="O419" s="51">
        <v>44111</v>
      </c>
      <c r="P419" s="51">
        <v>44111</v>
      </c>
      <c r="Q419" s="51">
        <v>44111</v>
      </c>
      <c r="R419" s="50">
        <v>1818</v>
      </c>
      <c r="S419" s="50">
        <v>4</v>
      </c>
      <c r="T419" s="50" t="s">
        <v>106</v>
      </c>
      <c r="U419" s="50" t="s">
        <v>2754</v>
      </c>
      <c r="V419" s="50"/>
      <c r="W419" s="50" t="s">
        <v>2755</v>
      </c>
      <c r="X419" s="50" t="s">
        <v>352</v>
      </c>
      <c r="Y419" s="49" t="s">
        <v>2756</v>
      </c>
    </row>
    <row r="420" spans="1:25">
      <c r="A420" s="121" t="str">
        <f t="shared" si="7"/>
        <v>cjones0</v>
      </c>
      <c r="B420" s="49" t="s">
        <v>2757</v>
      </c>
      <c r="C420" s="50" t="s">
        <v>2758</v>
      </c>
      <c r="D420" s="50" t="s">
        <v>2759</v>
      </c>
      <c r="E420" s="37" t="s">
        <v>27</v>
      </c>
      <c r="F420" s="49" t="s">
        <v>44</v>
      </c>
      <c r="G420" s="50" t="s">
        <v>45</v>
      </c>
      <c r="H420" s="50" t="s">
        <v>30</v>
      </c>
      <c r="I420" s="50" t="s">
        <v>31</v>
      </c>
      <c r="J420" s="49" t="s">
        <v>32</v>
      </c>
      <c r="K420" s="49" t="s">
        <v>144</v>
      </c>
      <c r="L420" s="49" t="s">
        <v>145</v>
      </c>
      <c r="M420" s="50" t="s">
        <v>146</v>
      </c>
      <c r="N420" s="50" t="s">
        <v>147</v>
      </c>
      <c r="O420" s="51">
        <v>45466</v>
      </c>
      <c r="P420" s="51">
        <v>45466</v>
      </c>
      <c r="Q420" s="51">
        <v>45466</v>
      </c>
      <c r="R420" s="50">
        <v>463</v>
      </c>
      <c r="S420" s="50">
        <v>1</v>
      </c>
      <c r="T420" s="50" t="s">
        <v>82</v>
      </c>
      <c r="U420" s="50" t="s">
        <v>2760</v>
      </c>
      <c r="V420" s="50"/>
      <c r="W420" s="50" t="s">
        <v>2761</v>
      </c>
      <c r="X420" s="50" t="s">
        <v>147</v>
      </c>
      <c r="Y420" s="49" t="s">
        <v>2762</v>
      </c>
    </row>
    <row r="421" spans="1:25">
      <c r="A421" s="121" t="str">
        <f t="shared" si="7"/>
        <v>cjones1</v>
      </c>
      <c r="B421" s="49" t="s">
        <v>2763</v>
      </c>
      <c r="C421" s="50" t="s">
        <v>2764</v>
      </c>
      <c r="D421" s="50" t="s">
        <v>2765</v>
      </c>
      <c r="E421" s="37" t="s">
        <v>43</v>
      </c>
      <c r="F421" s="49" t="s">
        <v>28</v>
      </c>
      <c r="G421" s="50" t="s">
        <v>29</v>
      </c>
      <c r="H421" s="50" t="s">
        <v>30</v>
      </c>
      <c r="I421" s="50" t="s">
        <v>31</v>
      </c>
      <c r="J421" s="49" t="s">
        <v>32</v>
      </c>
      <c r="K421" s="49" t="s">
        <v>92</v>
      </c>
      <c r="L421" s="49" t="s">
        <v>116</v>
      </c>
      <c r="M421" s="50" t="s">
        <v>117</v>
      </c>
      <c r="N421" s="50" t="s">
        <v>118</v>
      </c>
      <c r="O421" s="51">
        <v>45921</v>
      </c>
      <c r="P421" s="51">
        <v>45921</v>
      </c>
      <c r="Q421" s="51">
        <v>45921</v>
      </c>
      <c r="R421" s="50">
        <v>8</v>
      </c>
      <c r="S421" s="50">
        <v>0</v>
      </c>
      <c r="T421" s="50" t="s">
        <v>47</v>
      </c>
      <c r="U421" s="50" t="s">
        <v>2766</v>
      </c>
      <c r="V421" s="50"/>
      <c r="W421" s="50" t="s">
        <v>2767</v>
      </c>
      <c r="X421" s="50" t="s">
        <v>118</v>
      </c>
      <c r="Y421" s="49" t="s">
        <v>2768</v>
      </c>
    </row>
    <row r="422" spans="1:25">
      <c r="A422" s="121" t="str">
        <f t="shared" si="7"/>
        <v>ckamika</v>
      </c>
      <c r="B422" s="49" t="s">
        <v>2769</v>
      </c>
      <c r="C422" s="50" t="s">
        <v>2770</v>
      </c>
      <c r="D422" s="50" t="s">
        <v>2771</v>
      </c>
      <c r="E422" s="37" t="s">
        <v>27</v>
      </c>
      <c r="F422" s="49" t="s">
        <v>44</v>
      </c>
      <c r="G422" s="50" t="s">
        <v>45</v>
      </c>
      <c r="H422" s="50" t="s">
        <v>30</v>
      </c>
      <c r="I422" s="50" t="s">
        <v>31</v>
      </c>
      <c r="J422" s="49" t="s">
        <v>32</v>
      </c>
      <c r="K422" s="49" t="s">
        <v>426</v>
      </c>
      <c r="L422" s="49" t="s">
        <v>427</v>
      </c>
      <c r="M422" s="50" t="s">
        <v>428</v>
      </c>
      <c r="N422" s="50" t="s">
        <v>429</v>
      </c>
      <c r="O422" s="51">
        <v>30802</v>
      </c>
      <c r="P422" s="51">
        <v>42626</v>
      </c>
      <c r="Q422" s="51">
        <v>42626</v>
      </c>
      <c r="R422" s="50">
        <v>3303</v>
      </c>
      <c r="S422" s="50">
        <v>9</v>
      </c>
      <c r="T422" s="50" t="s">
        <v>127</v>
      </c>
      <c r="U422" s="50" t="s">
        <v>2772</v>
      </c>
      <c r="V422" s="50"/>
      <c r="W422" s="50" t="s">
        <v>2773</v>
      </c>
      <c r="X422" s="50" t="s">
        <v>429</v>
      </c>
      <c r="Y422" s="49" t="s">
        <v>2774</v>
      </c>
    </row>
    <row r="423" spans="1:25">
      <c r="A423" s="121" t="str">
        <f t="shared" si="7"/>
        <v>ckidd0</v>
      </c>
      <c r="B423" s="49" t="s">
        <v>2775</v>
      </c>
      <c r="C423" s="50" t="s">
        <v>2776</v>
      </c>
      <c r="D423" s="50" t="s">
        <v>2777</v>
      </c>
      <c r="E423" s="37" t="s">
        <v>43</v>
      </c>
      <c r="F423" s="49" t="s">
        <v>90</v>
      </c>
      <c r="G423" s="50" t="s">
        <v>91</v>
      </c>
      <c r="H423" s="50" t="s">
        <v>30</v>
      </c>
      <c r="I423" s="50" t="s">
        <v>31</v>
      </c>
      <c r="J423" s="49" t="s">
        <v>32</v>
      </c>
      <c r="K423" s="49" t="s">
        <v>144</v>
      </c>
      <c r="L423" s="49" t="s">
        <v>145</v>
      </c>
      <c r="M423" s="50" t="s">
        <v>146</v>
      </c>
      <c r="N423" s="50" t="s">
        <v>147</v>
      </c>
      <c r="O423" s="51">
        <v>42562</v>
      </c>
      <c r="P423" s="51">
        <v>42821</v>
      </c>
      <c r="Q423" s="51">
        <v>42821</v>
      </c>
      <c r="R423" s="50">
        <v>3108</v>
      </c>
      <c r="S423" s="50">
        <v>8</v>
      </c>
      <c r="T423" s="50" t="s">
        <v>127</v>
      </c>
      <c r="U423" s="50" t="s">
        <v>2778</v>
      </c>
      <c r="V423" s="50"/>
      <c r="W423" s="50" t="s">
        <v>2779</v>
      </c>
      <c r="X423" s="50" t="s">
        <v>147</v>
      </c>
      <c r="Y423" s="49" t="s">
        <v>2780</v>
      </c>
    </row>
    <row r="424" spans="1:25">
      <c r="A424" s="121" t="str">
        <f t="shared" si="7"/>
        <v>ckillee</v>
      </c>
      <c r="B424" s="49" t="s">
        <v>2781</v>
      </c>
      <c r="C424" s="50" t="s">
        <v>2782</v>
      </c>
      <c r="D424" s="50" t="s">
        <v>2783</v>
      </c>
      <c r="E424" s="37" t="s">
        <v>27</v>
      </c>
      <c r="F424" s="49" t="s">
        <v>44</v>
      </c>
      <c r="G424" s="50" t="s">
        <v>45</v>
      </c>
      <c r="H424" s="50" t="s">
        <v>30</v>
      </c>
      <c r="I424" s="50" t="s">
        <v>31</v>
      </c>
      <c r="J424" s="49" t="s">
        <v>53</v>
      </c>
      <c r="K424" s="49" t="s">
        <v>273</v>
      </c>
      <c r="L424" s="49" t="s">
        <v>1340</v>
      </c>
      <c r="M424" s="50" t="s">
        <v>1341</v>
      </c>
      <c r="N424" s="50" t="s">
        <v>1308</v>
      </c>
      <c r="O424" s="51">
        <v>41829</v>
      </c>
      <c r="P424" s="51">
        <v>41829</v>
      </c>
      <c r="Q424" s="51">
        <v>41829</v>
      </c>
      <c r="R424" s="50">
        <v>4100</v>
      </c>
      <c r="S424" s="50">
        <v>11</v>
      </c>
      <c r="T424" s="50" t="s">
        <v>127</v>
      </c>
      <c r="U424" s="50" t="s">
        <v>2784</v>
      </c>
      <c r="V424" s="50"/>
      <c r="W424" s="50" t="s">
        <v>2785</v>
      </c>
      <c r="X424" s="50" t="s">
        <v>1308</v>
      </c>
      <c r="Y424" s="49" t="s">
        <v>2786</v>
      </c>
    </row>
    <row r="425" spans="1:25">
      <c r="A425" s="121" t="str">
        <f t="shared" si="7"/>
        <v>cking</v>
      </c>
      <c r="B425" s="49" t="s">
        <v>2787</v>
      </c>
      <c r="C425" s="50" t="s">
        <v>2788</v>
      </c>
      <c r="D425" s="50" t="s">
        <v>2789</v>
      </c>
      <c r="E425" s="37" t="s">
        <v>43</v>
      </c>
      <c r="F425" s="49" t="s">
        <v>44</v>
      </c>
      <c r="G425" s="50" t="s">
        <v>45</v>
      </c>
      <c r="H425" s="50" t="s">
        <v>30</v>
      </c>
      <c r="I425" s="50" t="s">
        <v>31</v>
      </c>
      <c r="J425" s="49" t="s">
        <v>32</v>
      </c>
      <c r="K425" s="49" t="s">
        <v>349</v>
      </c>
      <c r="L425" s="49" t="s">
        <v>838</v>
      </c>
      <c r="M425" s="50" t="s">
        <v>351</v>
      </c>
      <c r="N425" s="50" t="s">
        <v>352</v>
      </c>
      <c r="O425" s="51">
        <v>39324</v>
      </c>
      <c r="P425" s="51">
        <v>45886</v>
      </c>
      <c r="Q425" s="51">
        <v>45886</v>
      </c>
      <c r="R425" s="50">
        <v>43</v>
      </c>
      <c r="S425" s="50">
        <v>0</v>
      </c>
      <c r="T425" s="50" t="s">
        <v>419</v>
      </c>
      <c r="U425" s="50" t="s">
        <v>2790</v>
      </c>
      <c r="V425" s="50"/>
      <c r="W425" s="50" t="s">
        <v>2791</v>
      </c>
      <c r="X425" s="50" t="s">
        <v>355</v>
      </c>
      <c r="Y425" s="49" t="s">
        <v>1977</v>
      </c>
    </row>
    <row r="426" spans="1:25">
      <c r="A426" s="121" t="str">
        <f t="shared" si="7"/>
        <v>CKRONBE</v>
      </c>
      <c r="B426" s="49" t="s">
        <v>2792</v>
      </c>
      <c r="C426" s="50" t="s">
        <v>2793</v>
      </c>
      <c r="D426" s="50" t="s">
        <v>2794</v>
      </c>
      <c r="E426" s="37" t="s">
        <v>43</v>
      </c>
      <c r="F426" s="49" t="s">
        <v>44</v>
      </c>
      <c r="G426" s="50" t="s">
        <v>45</v>
      </c>
      <c r="H426" s="50" t="s">
        <v>30</v>
      </c>
      <c r="I426" s="50" t="s">
        <v>31</v>
      </c>
      <c r="J426" s="49" t="s">
        <v>32</v>
      </c>
      <c r="K426" s="49" t="s">
        <v>1226</v>
      </c>
      <c r="L426" s="49" t="s">
        <v>2047</v>
      </c>
      <c r="M426" s="50" t="s">
        <v>1228</v>
      </c>
      <c r="N426" s="50" t="s">
        <v>1229</v>
      </c>
      <c r="O426" s="51">
        <v>38824</v>
      </c>
      <c r="P426" s="51">
        <v>38824</v>
      </c>
      <c r="Q426" s="51">
        <v>38824</v>
      </c>
      <c r="R426" s="50">
        <v>7105</v>
      </c>
      <c r="S426" s="50">
        <v>19</v>
      </c>
      <c r="T426" s="50" t="s">
        <v>148</v>
      </c>
      <c r="U426" s="50" t="s">
        <v>2795</v>
      </c>
      <c r="V426" s="50"/>
      <c r="W426" s="50" t="s">
        <v>2796</v>
      </c>
      <c r="X426" s="50" t="s">
        <v>1229</v>
      </c>
      <c r="Y426" s="49" t="s">
        <v>2797</v>
      </c>
    </row>
    <row r="427" spans="1:25">
      <c r="A427" s="121" t="str">
        <f t="shared" si="7"/>
        <v>clarson</v>
      </c>
      <c r="B427" s="49" t="s">
        <v>2798</v>
      </c>
      <c r="C427" s="50" t="s">
        <v>2799</v>
      </c>
      <c r="D427" s="50" t="s">
        <v>2800</v>
      </c>
      <c r="E427" s="37" t="s">
        <v>43</v>
      </c>
      <c r="F427" s="49" t="s">
        <v>90</v>
      </c>
      <c r="G427" s="50" t="s">
        <v>91</v>
      </c>
      <c r="H427" s="50" t="s">
        <v>30</v>
      </c>
      <c r="I427" s="50" t="s">
        <v>31</v>
      </c>
      <c r="J427" s="49" t="s">
        <v>32</v>
      </c>
      <c r="K427" s="49" t="s">
        <v>884</v>
      </c>
      <c r="L427" s="49" t="s">
        <v>885</v>
      </c>
      <c r="M427" s="50" t="s">
        <v>886</v>
      </c>
      <c r="N427" s="50" t="s">
        <v>887</v>
      </c>
      <c r="O427" s="51">
        <v>33098</v>
      </c>
      <c r="P427" s="51">
        <v>44302</v>
      </c>
      <c r="Q427" s="51">
        <v>44307</v>
      </c>
      <c r="R427" s="50">
        <v>1622</v>
      </c>
      <c r="S427" s="50">
        <v>4</v>
      </c>
      <c r="T427" s="50" t="s">
        <v>106</v>
      </c>
      <c r="U427" s="50" t="s">
        <v>2801</v>
      </c>
      <c r="V427" s="50"/>
      <c r="W427" s="50" t="s">
        <v>2802</v>
      </c>
      <c r="X427" s="50" t="s">
        <v>593</v>
      </c>
      <c r="Y427" s="49" t="s">
        <v>2803</v>
      </c>
    </row>
    <row r="428" spans="1:25">
      <c r="A428" s="121" t="str">
        <f t="shared" si="7"/>
        <v>clazaru</v>
      </c>
      <c r="B428" s="49" t="s">
        <v>2804</v>
      </c>
      <c r="C428" s="50" t="s">
        <v>2805</v>
      </c>
      <c r="D428" s="50" t="s">
        <v>2806</v>
      </c>
      <c r="E428" s="37" t="s">
        <v>27</v>
      </c>
      <c r="F428" s="49" t="s">
        <v>1624</v>
      </c>
      <c r="G428" s="50" t="s">
        <v>1625</v>
      </c>
      <c r="H428" s="50" t="s">
        <v>30</v>
      </c>
      <c r="I428" s="50" t="s">
        <v>31</v>
      </c>
      <c r="J428" s="49" t="s">
        <v>53</v>
      </c>
      <c r="K428" s="49" t="s">
        <v>309</v>
      </c>
      <c r="L428" s="49" t="s">
        <v>310</v>
      </c>
      <c r="M428" s="50" t="s">
        <v>311</v>
      </c>
      <c r="N428" s="50" t="s">
        <v>312</v>
      </c>
      <c r="O428" s="51">
        <v>45207</v>
      </c>
      <c r="P428" s="51">
        <v>45207</v>
      </c>
      <c r="Q428" s="51">
        <v>45207</v>
      </c>
      <c r="R428" s="50">
        <v>722</v>
      </c>
      <c r="S428" s="50">
        <v>1</v>
      </c>
      <c r="T428" s="50" t="s">
        <v>82</v>
      </c>
      <c r="U428" s="50" t="s">
        <v>2807</v>
      </c>
      <c r="V428" s="50"/>
      <c r="W428" s="50" t="s">
        <v>2808</v>
      </c>
      <c r="X428" s="50" t="s">
        <v>312</v>
      </c>
      <c r="Y428" s="49" t="s">
        <v>2809</v>
      </c>
    </row>
    <row r="429" spans="1:25">
      <c r="A429" s="121" t="str">
        <f t="shared" si="7"/>
        <v>clee0</v>
      </c>
      <c r="B429" s="49" t="s">
        <v>2810</v>
      </c>
      <c r="C429" s="50" t="s">
        <v>2811</v>
      </c>
      <c r="D429" s="50" t="s">
        <v>2812</v>
      </c>
      <c r="E429" s="37" t="s">
        <v>27</v>
      </c>
      <c r="F429" s="49" t="s">
        <v>44</v>
      </c>
      <c r="G429" s="50" t="s">
        <v>45</v>
      </c>
      <c r="H429" s="50" t="s">
        <v>30</v>
      </c>
      <c r="I429" s="50" t="s">
        <v>31</v>
      </c>
      <c r="J429" s="49" t="s">
        <v>32</v>
      </c>
      <c r="K429" s="49" t="s">
        <v>92</v>
      </c>
      <c r="L429" s="49" t="s">
        <v>116</v>
      </c>
      <c r="M429" s="50" t="s">
        <v>117</v>
      </c>
      <c r="N429" s="50" t="s">
        <v>118</v>
      </c>
      <c r="O429" s="51">
        <v>45669</v>
      </c>
      <c r="P429" s="51">
        <v>45669</v>
      </c>
      <c r="Q429" s="51">
        <v>45669</v>
      </c>
      <c r="R429" s="50">
        <v>260</v>
      </c>
      <c r="S429" s="50">
        <v>0</v>
      </c>
      <c r="T429" s="50" t="s">
        <v>37</v>
      </c>
      <c r="U429" s="50" t="s">
        <v>2813</v>
      </c>
      <c r="V429" s="50"/>
      <c r="W429" s="50" t="s">
        <v>1258</v>
      </c>
      <c r="X429" s="50" t="s">
        <v>118</v>
      </c>
      <c r="Y429" s="49" t="s">
        <v>2814</v>
      </c>
    </row>
    <row r="430" spans="1:25">
      <c r="A430" s="121" t="str">
        <f t="shared" si="7"/>
        <v>clewis</v>
      </c>
      <c r="B430" s="49" t="s">
        <v>2815</v>
      </c>
      <c r="C430" s="50" t="s">
        <v>2816</v>
      </c>
      <c r="D430" s="50" t="s">
        <v>2817</v>
      </c>
      <c r="E430" s="37" t="s">
        <v>43</v>
      </c>
      <c r="F430" s="49" t="s">
        <v>90</v>
      </c>
      <c r="G430" s="50" t="s">
        <v>91</v>
      </c>
      <c r="H430" s="50" t="s">
        <v>30</v>
      </c>
      <c r="I430" s="50" t="s">
        <v>31</v>
      </c>
      <c r="J430" s="49" t="s">
        <v>32</v>
      </c>
      <c r="K430" s="49" t="s">
        <v>349</v>
      </c>
      <c r="L430" s="49" t="s">
        <v>838</v>
      </c>
      <c r="M430" s="50" t="s">
        <v>351</v>
      </c>
      <c r="N430" s="50" t="s">
        <v>352</v>
      </c>
      <c r="O430" s="51">
        <v>45865</v>
      </c>
      <c r="P430" s="51">
        <v>45865</v>
      </c>
      <c r="Q430" s="51">
        <v>45865</v>
      </c>
      <c r="R430" s="50">
        <v>64</v>
      </c>
      <c r="S430" s="50">
        <v>0</v>
      </c>
      <c r="T430" s="50" t="s">
        <v>96</v>
      </c>
      <c r="U430" s="50" t="s">
        <v>2818</v>
      </c>
      <c r="V430" s="50"/>
      <c r="W430" s="50" t="s">
        <v>2628</v>
      </c>
      <c r="X430" s="50" t="s">
        <v>763</v>
      </c>
      <c r="Y430" s="49" t="s">
        <v>2629</v>
      </c>
    </row>
    <row r="431" spans="1:25">
      <c r="A431" s="121" t="str">
        <f t="shared" si="7"/>
        <v>clingaf</v>
      </c>
      <c r="B431" s="49" t="s">
        <v>2819</v>
      </c>
      <c r="C431" s="50" t="s">
        <v>2820</v>
      </c>
      <c r="D431" s="50" t="s">
        <v>2821</v>
      </c>
      <c r="E431" s="37" t="s">
        <v>43</v>
      </c>
      <c r="F431" s="49" t="s">
        <v>28</v>
      </c>
      <c r="G431" s="50" t="s">
        <v>29</v>
      </c>
      <c r="H431" s="50" t="s">
        <v>30</v>
      </c>
      <c r="I431" s="50" t="s">
        <v>31</v>
      </c>
      <c r="J431" s="49" t="s">
        <v>53</v>
      </c>
      <c r="K431" s="49" t="s">
        <v>54</v>
      </c>
      <c r="L431" s="49" t="s">
        <v>55</v>
      </c>
      <c r="M431" s="50" t="s">
        <v>56</v>
      </c>
      <c r="N431" s="50" t="s">
        <v>57</v>
      </c>
      <c r="O431" s="51">
        <v>45480</v>
      </c>
      <c r="P431" s="51">
        <v>45480</v>
      </c>
      <c r="Q431" s="51">
        <v>45480</v>
      </c>
      <c r="R431" s="50">
        <v>449</v>
      </c>
      <c r="S431" s="50">
        <v>1</v>
      </c>
      <c r="T431" s="50" t="s">
        <v>82</v>
      </c>
      <c r="U431" s="50" t="s">
        <v>2822</v>
      </c>
      <c r="V431" s="50"/>
      <c r="W431" s="50" t="s">
        <v>2640</v>
      </c>
      <c r="X431" s="50" t="s">
        <v>57</v>
      </c>
      <c r="Y431" s="49" t="s">
        <v>2823</v>
      </c>
    </row>
    <row r="432" spans="1:25">
      <c r="A432" s="121" t="str">
        <f t="shared" si="7"/>
        <v>cloerwa</v>
      </c>
      <c r="B432" s="49" t="s">
        <v>2824</v>
      </c>
      <c r="C432" s="50" t="s">
        <v>2825</v>
      </c>
      <c r="D432" s="50" t="s">
        <v>2826</v>
      </c>
      <c r="E432" s="37" t="s">
        <v>43</v>
      </c>
      <c r="F432" s="49" t="s">
        <v>28</v>
      </c>
      <c r="G432" s="50" t="s">
        <v>29</v>
      </c>
      <c r="H432" s="50" t="s">
        <v>30</v>
      </c>
      <c r="I432" s="50" t="s">
        <v>31</v>
      </c>
      <c r="J432" s="49" t="s">
        <v>32</v>
      </c>
      <c r="K432" s="49" t="s">
        <v>92</v>
      </c>
      <c r="L432" s="49" t="s">
        <v>116</v>
      </c>
      <c r="M432" s="50" t="s">
        <v>117</v>
      </c>
      <c r="N432" s="50" t="s">
        <v>118</v>
      </c>
      <c r="O432" s="51">
        <v>41561</v>
      </c>
      <c r="P432" s="51">
        <v>41561</v>
      </c>
      <c r="Q432" s="51">
        <v>41561</v>
      </c>
      <c r="R432" s="50">
        <v>4368</v>
      </c>
      <c r="S432" s="50">
        <v>11</v>
      </c>
      <c r="T432" s="50" t="s">
        <v>127</v>
      </c>
      <c r="U432" s="50" t="s">
        <v>2827</v>
      </c>
      <c r="V432" s="50"/>
      <c r="W432" s="50" t="s">
        <v>2828</v>
      </c>
      <c r="X432" s="50" t="s">
        <v>118</v>
      </c>
      <c r="Y432" s="49" t="s">
        <v>2829</v>
      </c>
    </row>
    <row r="433" spans="1:25">
      <c r="A433" s="121" t="str">
        <f t="shared" si="7"/>
        <v>CLOWE3</v>
      </c>
      <c r="B433" s="49" t="s">
        <v>2830</v>
      </c>
      <c r="C433" s="50" t="s">
        <v>2831</v>
      </c>
      <c r="D433" s="50" t="s">
        <v>2832</v>
      </c>
      <c r="E433" s="37" t="s">
        <v>27</v>
      </c>
      <c r="F433" s="49" t="s">
        <v>182</v>
      </c>
      <c r="G433" s="50" t="s">
        <v>183</v>
      </c>
      <c r="H433" s="50" t="s">
        <v>30</v>
      </c>
      <c r="I433" s="50" t="s">
        <v>31</v>
      </c>
      <c r="J433" s="49" t="s">
        <v>53</v>
      </c>
      <c r="K433" s="49" t="s">
        <v>309</v>
      </c>
      <c r="L433" s="49" t="s">
        <v>310</v>
      </c>
      <c r="M433" s="50" t="s">
        <v>311</v>
      </c>
      <c r="N433" s="50" t="s">
        <v>312</v>
      </c>
      <c r="O433" s="51">
        <v>36101</v>
      </c>
      <c r="P433" s="51">
        <v>39888</v>
      </c>
      <c r="Q433" s="51">
        <v>39888</v>
      </c>
      <c r="R433" s="50">
        <v>6041</v>
      </c>
      <c r="S433" s="50">
        <v>16</v>
      </c>
      <c r="T433" s="50" t="s">
        <v>148</v>
      </c>
      <c r="U433" s="50" t="s">
        <v>2833</v>
      </c>
      <c r="V433" s="50" t="s">
        <v>2834</v>
      </c>
      <c r="W433" s="50" t="s">
        <v>2835</v>
      </c>
      <c r="X433" s="50" t="s">
        <v>57</v>
      </c>
      <c r="Y433" s="49" t="s">
        <v>2836</v>
      </c>
    </row>
    <row r="434" spans="1:25">
      <c r="A434" s="121" t="str">
        <f t="shared" si="7"/>
        <v>clowry</v>
      </c>
      <c r="B434" s="49" t="s">
        <v>2837</v>
      </c>
      <c r="C434" s="50" t="s">
        <v>2838</v>
      </c>
      <c r="D434" s="50" t="s">
        <v>2839</v>
      </c>
      <c r="E434" s="37" t="s">
        <v>43</v>
      </c>
      <c r="F434" s="49" t="s">
        <v>90</v>
      </c>
      <c r="G434" s="50" t="s">
        <v>91</v>
      </c>
      <c r="H434" s="50" t="s">
        <v>30</v>
      </c>
      <c r="I434" s="50" t="s">
        <v>31</v>
      </c>
      <c r="J434" s="49" t="s">
        <v>53</v>
      </c>
      <c r="K434" s="49" t="s">
        <v>255</v>
      </c>
      <c r="L434" s="49" t="s">
        <v>442</v>
      </c>
      <c r="M434" s="50" t="s">
        <v>443</v>
      </c>
      <c r="N434" s="50" t="s">
        <v>72</v>
      </c>
      <c r="O434" s="51">
        <v>43102</v>
      </c>
      <c r="P434" s="51">
        <v>43102</v>
      </c>
      <c r="Q434" s="51">
        <v>43102</v>
      </c>
      <c r="R434" s="50">
        <v>2827</v>
      </c>
      <c r="S434" s="50">
        <v>7</v>
      </c>
      <c r="T434" s="50" t="s">
        <v>127</v>
      </c>
      <c r="U434" s="50" t="s">
        <v>2840</v>
      </c>
      <c r="V434" s="50"/>
      <c r="W434" s="50" t="s">
        <v>2841</v>
      </c>
      <c r="X434" s="50" t="s">
        <v>72</v>
      </c>
      <c r="Y434" s="49" t="s">
        <v>2842</v>
      </c>
    </row>
    <row r="435" spans="1:25">
      <c r="A435" s="121" t="str">
        <f t="shared" si="7"/>
        <v>clugo</v>
      </c>
      <c r="B435" s="49" t="s">
        <v>2843</v>
      </c>
      <c r="C435" s="50" t="s">
        <v>2844</v>
      </c>
      <c r="D435" s="50" t="s">
        <v>2845</v>
      </c>
      <c r="E435" s="37" t="s">
        <v>43</v>
      </c>
      <c r="F435" s="49" t="s">
        <v>28</v>
      </c>
      <c r="G435" s="50" t="s">
        <v>29</v>
      </c>
      <c r="H435" s="50" t="s">
        <v>30</v>
      </c>
      <c r="I435" s="50" t="s">
        <v>31</v>
      </c>
      <c r="J435" s="49" t="s">
        <v>53</v>
      </c>
      <c r="K435" s="49" t="s">
        <v>164</v>
      </c>
      <c r="L435" s="49" t="s">
        <v>165</v>
      </c>
      <c r="M435" s="50" t="s">
        <v>166</v>
      </c>
      <c r="N435" s="50" t="s">
        <v>167</v>
      </c>
      <c r="O435" s="51">
        <v>45928</v>
      </c>
      <c r="P435" s="51">
        <v>45928</v>
      </c>
      <c r="Q435" s="51">
        <v>45928</v>
      </c>
      <c r="R435" s="50">
        <v>1</v>
      </c>
      <c r="S435" s="50">
        <v>0</v>
      </c>
      <c r="T435" s="50" t="s">
        <v>47</v>
      </c>
      <c r="U435" s="50" t="s">
        <v>2846</v>
      </c>
      <c r="V435" s="50"/>
      <c r="W435" s="50" t="s">
        <v>2847</v>
      </c>
      <c r="X435" s="50" t="s">
        <v>167</v>
      </c>
      <c r="Y435" s="49" t="s">
        <v>2848</v>
      </c>
    </row>
    <row r="436" spans="1:25">
      <c r="A436" s="121" t="str">
        <f t="shared" si="7"/>
        <v>CMACKE2</v>
      </c>
      <c r="B436" s="49" t="s">
        <v>2849</v>
      </c>
      <c r="C436" s="50" t="s">
        <v>2850</v>
      </c>
      <c r="D436" s="50" t="s">
        <v>2851</v>
      </c>
      <c r="E436" s="37" t="s">
        <v>43</v>
      </c>
      <c r="F436" s="49" t="s">
        <v>1954</v>
      </c>
      <c r="G436" s="50" t="s">
        <v>1955</v>
      </c>
      <c r="H436" s="50" t="s">
        <v>30</v>
      </c>
      <c r="I436" s="50" t="s">
        <v>31</v>
      </c>
      <c r="J436" s="49" t="s">
        <v>53</v>
      </c>
      <c r="K436" s="49" t="s">
        <v>66</v>
      </c>
      <c r="L436" s="49" t="s">
        <v>66</v>
      </c>
      <c r="M436" s="50" t="s">
        <v>342</v>
      </c>
      <c r="N436" s="50" t="s">
        <v>69</v>
      </c>
      <c r="O436" s="51">
        <v>32245</v>
      </c>
      <c r="P436" s="51">
        <v>32245</v>
      </c>
      <c r="Q436" s="51">
        <v>32245</v>
      </c>
      <c r="R436" s="50">
        <v>13684</v>
      </c>
      <c r="S436" s="50">
        <v>37</v>
      </c>
      <c r="T436" s="50" t="s">
        <v>148</v>
      </c>
      <c r="U436" s="50" t="s">
        <v>2852</v>
      </c>
      <c r="V436" s="50"/>
      <c r="W436" s="50" t="s">
        <v>2853</v>
      </c>
      <c r="X436" s="50" t="s">
        <v>69</v>
      </c>
      <c r="Y436" s="49" t="s">
        <v>2854</v>
      </c>
    </row>
    <row r="437" spans="1:25">
      <c r="A437" s="121" t="str">
        <f t="shared" si="7"/>
        <v>cmaeser</v>
      </c>
      <c r="B437" s="49" t="s">
        <v>2855</v>
      </c>
      <c r="C437" s="50" t="s">
        <v>2856</v>
      </c>
      <c r="D437" s="50" t="s">
        <v>2857</v>
      </c>
      <c r="E437" s="37" t="s">
        <v>27</v>
      </c>
      <c r="F437" s="49" t="s">
        <v>28</v>
      </c>
      <c r="G437" s="50" t="s">
        <v>29</v>
      </c>
      <c r="H437" s="50" t="s">
        <v>30</v>
      </c>
      <c r="I437" s="50" t="s">
        <v>31</v>
      </c>
      <c r="J437" s="49" t="s">
        <v>32</v>
      </c>
      <c r="K437" s="49" t="s">
        <v>515</v>
      </c>
      <c r="L437" s="49" t="s">
        <v>516</v>
      </c>
      <c r="M437" s="50" t="s">
        <v>517</v>
      </c>
      <c r="N437" s="50" t="s">
        <v>192</v>
      </c>
      <c r="O437" s="51">
        <v>43586</v>
      </c>
      <c r="P437" s="51">
        <v>43586</v>
      </c>
      <c r="Q437" s="51">
        <v>43586</v>
      </c>
      <c r="R437" s="50">
        <v>2343</v>
      </c>
      <c r="S437" s="50">
        <v>6</v>
      </c>
      <c r="T437" s="50" t="s">
        <v>127</v>
      </c>
      <c r="U437" s="50" t="s">
        <v>2858</v>
      </c>
      <c r="V437" s="50"/>
      <c r="W437" s="50" t="s">
        <v>2859</v>
      </c>
      <c r="X437" s="50" t="s">
        <v>118</v>
      </c>
      <c r="Y437" s="49" t="s">
        <v>2860</v>
      </c>
    </row>
    <row r="438" spans="1:25">
      <c r="A438" s="121" t="str">
        <f t="shared" si="7"/>
        <v>CMAGAN3</v>
      </c>
      <c r="B438" s="49" t="s">
        <v>2861</v>
      </c>
      <c r="C438" s="50" t="s">
        <v>2862</v>
      </c>
      <c r="D438" s="50" t="s">
        <v>2863</v>
      </c>
      <c r="E438" s="37" t="s">
        <v>27</v>
      </c>
      <c r="F438" s="49" t="s">
        <v>44</v>
      </c>
      <c r="G438" s="50" t="s">
        <v>45</v>
      </c>
      <c r="H438" s="50" t="s">
        <v>30</v>
      </c>
      <c r="I438" s="50" t="s">
        <v>31</v>
      </c>
      <c r="J438" s="49" t="s">
        <v>32</v>
      </c>
      <c r="K438" s="49" t="s">
        <v>426</v>
      </c>
      <c r="L438" s="49" t="s">
        <v>427</v>
      </c>
      <c r="M438" s="50" t="s">
        <v>428</v>
      </c>
      <c r="N438" s="50" t="s">
        <v>429</v>
      </c>
      <c r="O438" s="51">
        <v>37632</v>
      </c>
      <c r="P438" s="51">
        <v>41092</v>
      </c>
      <c r="Q438" s="51">
        <v>37632</v>
      </c>
      <c r="R438" s="50">
        <v>8297</v>
      </c>
      <c r="S438" s="50">
        <v>22</v>
      </c>
      <c r="T438" s="50" t="s">
        <v>148</v>
      </c>
      <c r="U438" s="50" t="s">
        <v>2864</v>
      </c>
      <c r="V438" s="50"/>
      <c r="W438" s="50" t="s">
        <v>1669</v>
      </c>
      <c r="X438" s="50" t="s">
        <v>429</v>
      </c>
      <c r="Y438" s="49" t="s">
        <v>1670</v>
      </c>
    </row>
    <row r="439" spans="1:25">
      <c r="A439" s="121" t="str">
        <f t="shared" si="7"/>
        <v>cmalumb</v>
      </c>
      <c r="B439" s="49" t="s">
        <v>2865</v>
      </c>
      <c r="C439" s="50" t="s">
        <v>2866</v>
      </c>
      <c r="D439" s="50" t="s">
        <v>2867</v>
      </c>
      <c r="E439" s="37" t="s">
        <v>43</v>
      </c>
      <c r="F439" s="49" t="s">
        <v>90</v>
      </c>
      <c r="G439" s="50" t="s">
        <v>91</v>
      </c>
      <c r="H439" s="50" t="s">
        <v>30</v>
      </c>
      <c r="I439" s="50" t="s">
        <v>31</v>
      </c>
      <c r="J439" s="49" t="s">
        <v>53</v>
      </c>
      <c r="K439" s="49" t="s">
        <v>255</v>
      </c>
      <c r="L439" s="49" t="s">
        <v>256</v>
      </c>
      <c r="M439" s="50" t="s">
        <v>257</v>
      </c>
      <c r="N439" s="50" t="s">
        <v>258</v>
      </c>
      <c r="O439" s="51">
        <v>45704</v>
      </c>
      <c r="P439" s="51">
        <v>45704</v>
      </c>
      <c r="Q439" s="51">
        <v>45704</v>
      </c>
      <c r="R439" s="50">
        <v>225</v>
      </c>
      <c r="S439" s="50">
        <v>0</v>
      </c>
      <c r="T439" s="50" t="s">
        <v>37</v>
      </c>
      <c r="U439" s="53" t="s">
        <v>2868</v>
      </c>
      <c r="V439" s="53"/>
      <c r="W439" s="53" t="s">
        <v>2869</v>
      </c>
      <c r="X439" s="53" t="s">
        <v>258</v>
      </c>
      <c r="Y439" s="52" t="s">
        <v>2870</v>
      </c>
    </row>
    <row r="440" spans="1:25">
      <c r="A440" s="121" t="str">
        <f t="shared" si="7"/>
        <v>cmansfi</v>
      </c>
      <c r="B440" s="49" t="s">
        <v>2871</v>
      </c>
      <c r="C440" s="50" t="s">
        <v>2872</v>
      </c>
      <c r="D440" s="50" t="s">
        <v>2873</v>
      </c>
      <c r="E440" s="37" t="s">
        <v>43</v>
      </c>
      <c r="F440" s="49" t="s">
        <v>44</v>
      </c>
      <c r="G440" s="50" t="s">
        <v>45</v>
      </c>
      <c r="H440" s="50" t="s">
        <v>30</v>
      </c>
      <c r="I440" s="50" t="s">
        <v>31</v>
      </c>
      <c r="J440" s="49" t="s">
        <v>53</v>
      </c>
      <c r="K440" s="49" t="s">
        <v>255</v>
      </c>
      <c r="L440" s="49" t="s">
        <v>442</v>
      </c>
      <c r="M440" s="50" t="s">
        <v>443</v>
      </c>
      <c r="N440" s="50" t="s">
        <v>72</v>
      </c>
      <c r="O440" s="51">
        <v>43257</v>
      </c>
      <c r="P440" s="51">
        <v>43257</v>
      </c>
      <c r="Q440" s="51">
        <v>43257</v>
      </c>
      <c r="R440" s="50">
        <v>2672</v>
      </c>
      <c r="S440" s="50">
        <v>7</v>
      </c>
      <c r="T440" s="50" t="s">
        <v>127</v>
      </c>
      <c r="U440" s="50" t="s">
        <v>2874</v>
      </c>
      <c r="V440" s="50"/>
      <c r="W440" s="50" t="s">
        <v>2749</v>
      </c>
      <c r="X440" s="50" t="s">
        <v>72</v>
      </c>
      <c r="Y440" s="49" t="s">
        <v>2875</v>
      </c>
    </row>
    <row r="441" spans="1:25">
      <c r="A441" s="121" t="str">
        <f t="shared" si="7"/>
        <v>CMANTO</v>
      </c>
      <c r="B441" s="49" t="s">
        <v>2876</v>
      </c>
      <c r="C441" s="50" t="s">
        <v>2877</v>
      </c>
      <c r="D441" s="50" t="s">
        <v>2878</v>
      </c>
      <c r="E441" s="37" t="s">
        <v>43</v>
      </c>
      <c r="F441" s="49" t="s">
        <v>90</v>
      </c>
      <c r="G441" s="50" t="s">
        <v>91</v>
      </c>
      <c r="H441" s="50" t="s">
        <v>30</v>
      </c>
      <c r="I441" s="50" t="s">
        <v>31</v>
      </c>
      <c r="J441" s="49" t="s">
        <v>32</v>
      </c>
      <c r="K441" s="49" t="s">
        <v>349</v>
      </c>
      <c r="L441" s="49" t="s">
        <v>1388</v>
      </c>
      <c r="M441" s="50" t="s">
        <v>1389</v>
      </c>
      <c r="N441" s="50" t="s">
        <v>57</v>
      </c>
      <c r="O441" s="51">
        <v>35871</v>
      </c>
      <c r="P441" s="51">
        <v>35871</v>
      </c>
      <c r="Q441" s="51">
        <v>35871</v>
      </c>
      <c r="R441" s="50">
        <v>10058</v>
      </c>
      <c r="S441" s="50">
        <v>27</v>
      </c>
      <c r="T441" s="50" t="s">
        <v>148</v>
      </c>
      <c r="U441" s="50" t="s">
        <v>2879</v>
      </c>
      <c r="V441" s="50"/>
      <c r="W441" s="50" t="s">
        <v>2880</v>
      </c>
      <c r="X441" s="50" t="s">
        <v>1392</v>
      </c>
      <c r="Y441" s="49" t="s">
        <v>2881</v>
      </c>
    </row>
    <row r="442" spans="1:25">
      <c r="A442" s="121" t="str">
        <f t="shared" si="7"/>
        <v>cmart11</v>
      </c>
      <c r="B442" s="49" t="s">
        <v>2882</v>
      </c>
      <c r="C442" s="50" t="s">
        <v>2883</v>
      </c>
      <c r="D442" s="50" t="s">
        <v>2884</v>
      </c>
      <c r="E442" s="37" t="s">
        <v>27</v>
      </c>
      <c r="F442" s="49" t="s">
        <v>28</v>
      </c>
      <c r="G442" s="50" t="s">
        <v>29</v>
      </c>
      <c r="H442" s="50" t="s">
        <v>30</v>
      </c>
      <c r="I442" s="50" t="s">
        <v>31</v>
      </c>
      <c r="J442" s="49" t="s">
        <v>32</v>
      </c>
      <c r="K442" s="49" t="s">
        <v>884</v>
      </c>
      <c r="L442" s="49" t="s">
        <v>885</v>
      </c>
      <c r="M442" s="50" t="s">
        <v>886</v>
      </c>
      <c r="N442" s="50" t="s">
        <v>887</v>
      </c>
      <c r="O442" s="51">
        <v>43312</v>
      </c>
      <c r="P442" s="51">
        <v>43312</v>
      </c>
      <c r="Q442" s="51">
        <v>43312</v>
      </c>
      <c r="R442" s="50">
        <v>2617</v>
      </c>
      <c r="S442" s="50">
        <v>7</v>
      </c>
      <c r="T442" s="50" t="s">
        <v>127</v>
      </c>
      <c r="U442" s="50" t="s">
        <v>2885</v>
      </c>
      <c r="V442" s="50"/>
      <c r="W442" s="50" t="s">
        <v>2886</v>
      </c>
      <c r="X442" s="50" t="s">
        <v>593</v>
      </c>
      <c r="Y442" s="49" t="s">
        <v>2887</v>
      </c>
    </row>
    <row r="443" spans="1:25">
      <c r="A443" s="121" t="str">
        <f t="shared" si="7"/>
        <v>cmartel</v>
      </c>
      <c r="B443" s="49" t="s">
        <v>2888</v>
      </c>
      <c r="C443" s="50" t="s">
        <v>2889</v>
      </c>
      <c r="D443" s="49" t="s">
        <v>2890</v>
      </c>
      <c r="E443" s="37" t="s">
        <v>43</v>
      </c>
      <c r="F443" s="50"/>
      <c r="G443" s="50"/>
      <c r="H443" s="50"/>
      <c r="I443" s="50"/>
      <c r="J443" s="50"/>
      <c r="K443" s="50"/>
      <c r="L443" s="50"/>
      <c r="M443" s="50"/>
      <c r="N443" s="50"/>
      <c r="O443" s="51">
        <v>45935</v>
      </c>
      <c r="P443" s="50"/>
      <c r="Q443" s="51">
        <v>45935</v>
      </c>
      <c r="R443" s="50"/>
      <c r="S443" s="50"/>
      <c r="T443" s="50"/>
      <c r="U443" s="49" t="s">
        <v>2891</v>
      </c>
      <c r="V443" s="50"/>
      <c r="W443" s="50" t="s">
        <v>2892</v>
      </c>
      <c r="X443" s="50" t="s">
        <v>95</v>
      </c>
      <c r="Y443" s="49" t="s">
        <v>2893</v>
      </c>
    </row>
    <row r="444" spans="1:25">
      <c r="A444" s="121" t="str">
        <f t="shared" si="7"/>
        <v>cmason6</v>
      </c>
      <c r="B444" s="49" t="s">
        <v>2894</v>
      </c>
      <c r="C444" s="50" t="s">
        <v>2895</v>
      </c>
      <c r="D444" s="50" t="s">
        <v>2896</v>
      </c>
      <c r="E444" s="37" t="s">
        <v>27</v>
      </c>
      <c r="F444" s="49" t="s">
        <v>182</v>
      </c>
      <c r="G444" s="50" t="s">
        <v>183</v>
      </c>
      <c r="H444" s="50" t="s">
        <v>30</v>
      </c>
      <c r="I444" s="50" t="s">
        <v>31</v>
      </c>
      <c r="J444" s="49" t="s">
        <v>53</v>
      </c>
      <c r="K444" s="49" t="s">
        <v>255</v>
      </c>
      <c r="L444" s="49" t="s">
        <v>442</v>
      </c>
      <c r="M444" s="50" t="s">
        <v>443</v>
      </c>
      <c r="N444" s="50" t="s">
        <v>72</v>
      </c>
      <c r="O444" s="51">
        <v>41896</v>
      </c>
      <c r="P444" s="51">
        <v>43628</v>
      </c>
      <c r="Q444" s="51">
        <v>43642</v>
      </c>
      <c r="R444" s="50">
        <v>2287</v>
      </c>
      <c r="S444" s="50">
        <v>6</v>
      </c>
      <c r="T444" s="50" t="s">
        <v>127</v>
      </c>
      <c r="U444" s="50" t="s">
        <v>2897</v>
      </c>
      <c r="V444" s="50"/>
      <c r="W444" s="50" t="s">
        <v>2898</v>
      </c>
      <c r="X444" s="50" t="s">
        <v>72</v>
      </c>
      <c r="Y444" s="49" t="s">
        <v>2899</v>
      </c>
    </row>
    <row r="445" spans="1:25">
      <c r="A445" s="121" t="str">
        <f t="shared" si="7"/>
        <v>CMCCAMY</v>
      </c>
      <c r="B445" s="49" t="s">
        <v>2900</v>
      </c>
      <c r="C445" s="50" t="s">
        <v>2901</v>
      </c>
      <c r="D445" s="50" t="s">
        <v>2902</v>
      </c>
      <c r="E445" s="37" t="s">
        <v>43</v>
      </c>
      <c r="F445" s="49" t="s">
        <v>44</v>
      </c>
      <c r="G445" s="50" t="s">
        <v>45</v>
      </c>
      <c r="H445" s="50" t="s">
        <v>30</v>
      </c>
      <c r="I445" s="50" t="s">
        <v>31</v>
      </c>
      <c r="J445" s="49" t="s">
        <v>32</v>
      </c>
      <c r="K445" s="49" t="s">
        <v>515</v>
      </c>
      <c r="L445" s="49" t="s">
        <v>516</v>
      </c>
      <c r="M445" s="50" t="s">
        <v>517</v>
      </c>
      <c r="N445" s="50" t="s">
        <v>192</v>
      </c>
      <c r="O445" s="51">
        <v>36535</v>
      </c>
      <c r="P445" s="51">
        <v>39384</v>
      </c>
      <c r="Q445" s="51">
        <v>39384</v>
      </c>
      <c r="R445" s="50">
        <v>6545</v>
      </c>
      <c r="S445" s="50">
        <v>17</v>
      </c>
      <c r="T445" s="50" t="s">
        <v>148</v>
      </c>
      <c r="U445" s="50" t="s">
        <v>2903</v>
      </c>
      <c r="V445" s="50" t="s">
        <v>2904</v>
      </c>
      <c r="W445" s="50" t="s">
        <v>2905</v>
      </c>
      <c r="X445" s="50" t="s">
        <v>118</v>
      </c>
      <c r="Y445" s="49" t="s">
        <v>2906</v>
      </c>
    </row>
    <row r="446" spans="1:25">
      <c r="A446" s="121" t="str">
        <f t="shared" si="7"/>
        <v>cmcclai</v>
      </c>
      <c r="B446" s="49" t="s">
        <v>2907</v>
      </c>
      <c r="C446" s="50" t="s">
        <v>2908</v>
      </c>
      <c r="D446" s="50" t="s">
        <v>2909</v>
      </c>
      <c r="E446" s="37" t="s">
        <v>27</v>
      </c>
      <c r="F446" s="49" t="s">
        <v>44</v>
      </c>
      <c r="G446" s="50" t="s">
        <v>45</v>
      </c>
      <c r="H446" s="50" t="s">
        <v>30</v>
      </c>
      <c r="I446" s="50" t="s">
        <v>31</v>
      </c>
      <c r="J446" s="49" t="s">
        <v>32</v>
      </c>
      <c r="K446" s="49" t="s">
        <v>1226</v>
      </c>
      <c r="L446" s="49" t="s">
        <v>1564</v>
      </c>
      <c r="M446" s="50" t="s">
        <v>1565</v>
      </c>
      <c r="N446" s="50" t="s">
        <v>1566</v>
      </c>
      <c r="O446" s="51">
        <v>45662</v>
      </c>
      <c r="P446" s="51">
        <v>45662</v>
      </c>
      <c r="Q446" s="51">
        <v>45662</v>
      </c>
      <c r="R446" s="50">
        <v>267</v>
      </c>
      <c r="S446" s="50">
        <v>0</v>
      </c>
      <c r="T446" s="50" t="s">
        <v>37</v>
      </c>
      <c r="U446" s="50" t="s">
        <v>2910</v>
      </c>
      <c r="V446" s="50"/>
      <c r="W446" s="50" t="s">
        <v>2911</v>
      </c>
      <c r="X446" s="50" t="s">
        <v>2390</v>
      </c>
      <c r="Y446" s="49" t="s">
        <v>2912</v>
      </c>
    </row>
    <row r="447" spans="1:25">
      <c r="A447" s="121" t="str">
        <f t="shared" si="7"/>
        <v>CMIL207</v>
      </c>
      <c r="B447" s="49" t="s">
        <v>2913</v>
      </c>
      <c r="C447" s="50" t="s">
        <v>2914</v>
      </c>
      <c r="D447" s="50" t="s">
        <v>2915</v>
      </c>
      <c r="E447" s="37" t="s">
        <v>43</v>
      </c>
      <c r="F447" s="49" t="s">
        <v>90</v>
      </c>
      <c r="G447" s="50" t="s">
        <v>91</v>
      </c>
      <c r="H447" s="50" t="s">
        <v>30</v>
      </c>
      <c r="I447" s="50" t="s">
        <v>31</v>
      </c>
      <c r="J447" s="49" t="s">
        <v>53</v>
      </c>
      <c r="K447" s="49" t="s">
        <v>93</v>
      </c>
      <c r="L447" s="49" t="s">
        <v>915</v>
      </c>
      <c r="M447" s="50" t="s">
        <v>916</v>
      </c>
      <c r="N447" s="50" t="s">
        <v>69</v>
      </c>
      <c r="O447" s="51">
        <v>38529</v>
      </c>
      <c r="P447" s="51">
        <v>38529</v>
      </c>
      <c r="Q447" s="51">
        <v>38529</v>
      </c>
      <c r="R447" s="50">
        <v>7400</v>
      </c>
      <c r="S447" s="50">
        <v>20</v>
      </c>
      <c r="T447" s="50" t="s">
        <v>148</v>
      </c>
      <c r="U447" s="50" t="s">
        <v>2916</v>
      </c>
      <c r="V447" s="50"/>
      <c r="W447" s="50" t="s">
        <v>2917</v>
      </c>
      <c r="X447" s="50" t="s">
        <v>69</v>
      </c>
      <c r="Y447" s="49" t="s">
        <v>2918</v>
      </c>
    </row>
    <row r="448" spans="1:25">
      <c r="A448" s="121" t="str">
        <f t="shared" si="7"/>
        <v>cmirand</v>
      </c>
      <c r="B448" s="49" t="s">
        <v>2919</v>
      </c>
      <c r="C448" s="50" t="s">
        <v>2920</v>
      </c>
      <c r="D448" s="50" t="s">
        <v>2921</v>
      </c>
      <c r="E448" s="37" t="s">
        <v>43</v>
      </c>
      <c r="F448" s="49" t="s">
        <v>114</v>
      </c>
      <c r="G448" s="50" t="s">
        <v>115</v>
      </c>
      <c r="H448" s="50" t="s">
        <v>105</v>
      </c>
      <c r="I448" s="50" t="s">
        <v>31</v>
      </c>
      <c r="J448" s="49" t="s">
        <v>53</v>
      </c>
      <c r="K448" s="49" t="s">
        <v>197</v>
      </c>
      <c r="L448" s="49" t="s">
        <v>198</v>
      </c>
      <c r="M448" s="50" t="s">
        <v>199</v>
      </c>
      <c r="N448" s="50" t="s">
        <v>200</v>
      </c>
      <c r="O448" s="51">
        <v>43754</v>
      </c>
      <c r="P448" s="51">
        <v>45333</v>
      </c>
      <c r="Q448" s="51">
        <v>45333</v>
      </c>
      <c r="R448" s="50">
        <v>596</v>
      </c>
      <c r="S448" s="50">
        <v>1</v>
      </c>
      <c r="T448" s="50" t="s">
        <v>82</v>
      </c>
      <c r="U448" s="50" t="s">
        <v>2922</v>
      </c>
      <c r="V448" s="50"/>
      <c r="W448" s="50" t="s">
        <v>2923</v>
      </c>
      <c r="X448" s="50" t="s">
        <v>1289</v>
      </c>
      <c r="Y448" s="49" t="s">
        <v>2924</v>
      </c>
    </row>
    <row r="449" spans="1:25">
      <c r="A449" s="121" t="str">
        <f t="shared" si="7"/>
        <v>cmoffit</v>
      </c>
      <c r="B449" s="49" t="s">
        <v>2925</v>
      </c>
      <c r="C449" s="50" t="s">
        <v>2926</v>
      </c>
      <c r="D449" s="50" t="s">
        <v>2927</v>
      </c>
      <c r="E449" s="37" t="s">
        <v>27</v>
      </c>
      <c r="F449" s="49" t="s">
        <v>1468</v>
      </c>
      <c r="G449" s="50" t="s">
        <v>1469</v>
      </c>
      <c r="H449" s="50" t="s">
        <v>30</v>
      </c>
      <c r="I449" s="50" t="s">
        <v>31</v>
      </c>
      <c r="J449" s="49" t="s">
        <v>53</v>
      </c>
      <c r="K449" s="49" t="s">
        <v>1470</v>
      </c>
      <c r="L449" s="49" t="s">
        <v>1471</v>
      </c>
      <c r="M449" s="50" t="s">
        <v>1472</v>
      </c>
      <c r="N449" s="50" t="s">
        <v>453</v>
      </c>
      <c r="O449" s="51">
        <v>42296</v>
      </c>
      <c r="P449" s="51">
        <v>42296</v>
      </c>
      <c r="Q449" s="51">
        <v>42296</v>
      </c>
      <c r="R449" s="50">
        <v>3633</v>
      </c>
      <c r="S449" s="50">
        <v>9</v>
      </c>
      <c r="T449" s="50" t="s">
        <v>127</v>
      </c>
      <c r="U449" s="50" t="s">
        <v>2928</v>
      </c>
      <c r="V449" s="50"/>
      <c r="W449" s="50" t="s">
        <v>2929</v>
      </c>
      <c r="X449" s="50" t="s">
        <v>453</v>
      </c>
      <c r="Y449" s="49" t="s">
        <v>2930</v>
      </c>
    </row>
    <row r="450" spans="1:25">
      <c r="A450" s="121" t="str">
        <f t="shared" si="7"/>
        <v>cmontgo</v>
      </c>
      <c r="B450" s="49" t="s">
        <v>2931</v>
      </c>
      <c r="C450" s="50" t="s">
        <v>2932</v>
      </c>
      <c r="D450" s="50" t="s">
        <v>2933</v>
      </c>
      <c r="E450" s="37" t="s">
        <v>43</v>
      </c>
      <c r="F450" s="49" t="s">
        <v>44</v>
      </c>
      <c r="G450" s="50" t="s">
        <v>45</v>
      </c>
      <c r="H450" s="50" t="s">
        <v>30</v>
      </c>
      <c r="I450" s="50" t="s">
        <v>31</v>
      </c>
      <c r="J450" s="49" t="s">
        <v>32</v>
      </c>
      <c r="K450" s="49" t="s">
        <v>1226</v>
      </c>
      <c r="L450" s="49" t="s">
        <v>2047</v>
      </c>
      <c r="M450" s="50" t="s">
        <v>1228</v>
      </c>
      <c r="N450" s="50" t="s">
        <v>1229</v>
      </c>
      <c r="O450" s="51">
        <v>45879</v>
      </c>
      <c r="P450" s="51">
        <v>45879</v>
      </c>
      <c r="Q450" s="51">
        <v>45879</v>
      </c>
      <c r="R450" s="50">
        <v>50</v>
      </c>
      <c r="S450" s="50">
        <v>0</v>
      </c>
      <c r="T450" s="50" t="s">
        <v>419</v>
      </c>
      <c r="U450" s="50" t="s">
        <v>2934</v>
      </c>
      <c r="V450" s="50" t="s">
        <v>2935</v>
      </c>
      <c r="W450" s="50" t="s">
        <v>2936</v>
      </c>
      <c r="X450" s="50" t="s">
        <v>1229</v>
      </c>
      <c r="Y450" s="49" t="s">
        <v>2937</v>
      </c>
    </row>
    <row r="451" spans="1:25">
      <c r="A451" s="121" t="str">
        <f t="shared" ref="A451:A514" si="8">TRIM(D451)</f>
        <v>cnapier</v>
      </c>
      <c r="B451" s="49" t="s">
        <v>2938</v>
      </c>
      <c r="C451" s="50" t="s">
        <v>2939</v>
      </c>
      <c r="D451" s="50" t="s">
        <v>2940</v>
      </c>
      <c r="E451" s="37" t="s">
        <v>43</v>
      </c>
      <c r="F451" s="49" t="s">
        <v>44</v>
      </c>
      <c r="G451" s="50" t="s">
        <v>45</v>
      </c>
      <c r="H451" s="50" t="s">
        <v>30</v>
      </c>
      <c r="I451" s="50" t="s">
        <v>31</v>
      </c>
      <c r="J451" s="49" t="s">
        <v>32</v>
      </c>
      <c r="K451" s="49" t="s">
        <v>349</v>
      </c>
      <c r="L451" s="49" t="s">
        <v>350</v>
      </c>
      <c r="M451" s="50" t="s">
        <v>351</v>
      </c>
      <c r="N451" s="50" t="s">
        <v>352</v>
      </c>
      <c r="O451" s="51">
        <v>45900</v>
      </c>
      <c r="P451" s="51">
        <v>45900</v>
      </c>
      <c r="Q451" s="51">
        <v>45900</v>
      </c>
      <c r="R451" s="50">
        <v>29</v>
      </c>
      <c r="S451" s="50">
        <v>0</v>
      </c>
      <c r="T451" s="50" t="s">
        <v>47</v>
      </c>
      <c r="U451" s="50" t="s">
        <v>2941</v>
      </c>
      <c r="V451" s="50"/>
      <c r="W451" s="50" t="s">
        <v>2942</v>
      </c>
      <c r="X451" s="50" t="s">
        <v>763</v>
      </c>
      <c r="Y451" s="49" t="s">
        <v>2943</v>
      </c>
    </row>
    <row r="452" spans="1:25">
      <c r="A452" s="121" t="str">
        <f t="shared" si="8"/>
        <v>cneal</v>
      </c>
      <c r="B452" s="49" t="s">
        <v>2944</v>
      </c>
      <c r="C452" s="50" t="s">
        <v>2945</v>
      </c>
      <c r="D452" s="50" t="s">
        <v>2946</v>
      </c>
      <c r="E452" s="37" t="s">
        <v>134</v>
      </c>
      <c r="F452" s="49" t="s">
        <v>114</v>
      </c>
      <c r="G452" s="50" t="s">
        <v>115</v>
      </c>
      <c r="H452" s="50" t="s">
        <v>105</v>
      </c>
      <c r="I452" s="50" t="s">
        <v>31</v>
      </c>
      <c r="J452" s="49" t="s">
        <v>53</v>
      </c>
      <c r="K452" s="49" t="s">
        <v>164</v>
      </c>
      <c r="L452" s="49" t="s">
        <v>165</v>
      </c>
      <c r="M452" s="50" t="s">
        <v>166</v>
      </c>
      <c r="N452" s="50" t="s">
        <v>167</v>
      </c>
      <c r="O452" s="51">
        <v>45137</v>
      </c>
      <c r="P452" s="51">
        <v>45137</v>
      </c>
      <c r="Q452" s="51">
        <v>45137</v>
      </c>
      <c r="R452" s="50">
        <v>792</v>
      </c>
      <c r="S452" s="50">
        <v>2</v>
      </c>
      <c r="T452" s="50" t="s">
        <v>82</v>
      </c>
      <c r="U452" s="50" t="s">
        <v>2947</v>
      </c>
      <c r="V452" s="50"/>
      <c r="W452" s="50" t="s">
        <v>2948</v>
      </c>
      <c r="X452" s="50" t="s">
        <v>167</v>
      </c>
      <c r="Y452" s="49" t="s">
        <v>2949</v>
      </c>
    </row>
    <row r="453" spans="1:25">
      <c r="A453" s="121" t="str">
        <f t="shared" si="8"/>
        <v>cnewell</v>
      </c>
      <c r="B453" s="49" t="s">
        <v>2950</v>
      </c>
      <c r="C453" s="50" t="s">
        <v>2951</v>
      </c>
      <c r="D453" s="50" t="s">
        <v>2952</v>
      </c>
      <c r="E453" s="37" t="s">
        <v>43</v>
      </c>
      <c r="F453" s="49" t="s">
        <v>307</v>
      </c>
      <c r="G453" s="50" t="s">
        <v>308</v>
      </c>
      <c r="H453" s="50" t="s">
        <v>30</v>
      </c>
      <c r="I453" s="50" t="s">
        <v>31</v>
      </c>
      <c r="J453" s="49" t="s">
        <v>53</v>
      </c>
      <c r="K453" s="49" t="s">
        <v>309</v>
      </c>
      <c r="L453" s="49" t="s">
        <v>480</v>
      </c>
      <c r="M453" s="50" t="s">
        <v>481</v>
      </c>
      <c r="N453" s="50" t="s">
        <v>482</v>
      </c>
      <c r="O453" s="51">
        <v>45851</v>
      </c>
      <c r="P453" s="51">
        <v>45851</v>
      </c>
      <c r="Q453" s="51">
        <v>45851</v>
      </c>
      <c r="R453" s="50">
        <v>78</v>
      </c>
      <c r="S453" s="50">
        <v>0</v>
      </c>
      <c r="T453" s="50" t="s">
        <v>96</v>
      </c>
      <c r="U453" s="50" t="s">
        <v>2953</v>
      </c>
      <c r="V453" s="50"/>
      <c r="W453" s="50" t="s">
        <v>2954</v>
      </c>
      <c r="X453" s="50" t="s">
        <v>482</v>
      </c>
      <c r="Y453" s="49" t="s">
        <v>2955</v>
      </c>
    </row>
    <row r="454" spans="1:25">
      <c r="A454" s="121" t="str">
        <f t="shared" si="8"/>
        <v>cochoa8</v>
      </c>
      <c r="B454" s="49" t="s">
        <v>2956</v>
      </c>
      <c r="C454" s="50" t="s">
        <v>2957</v>
      </c>
      <c r="D454" s="50" t="s">
        <v>2958</v>
      </c>
      <c r="E454" s="37" t="s">
        <v>43</v>
      </c>
      <c r="F454" s="49" t="s">
        <v>114</v>
      </c>
      <c r="G454" s="50" t="s">
        <v>115</v>
      </c>
      <c r="H454" s="50" t="s">
        <v>105</v>
      </c>
      <c r="I454" s="50" t="s">
        <v>31</v>
      </c>
      <c r="J454" s="49" t="s">
        <v>32</v>
      </c>
      <c r="K454" s="49" t="s">
        <v>79</v>
      </c>
      <c r="L454" s="49" t="s">
        <v>80</v>
      </c>
      <c r="M454" s="50" t="s">
        <v>81</v>
      </c>
      <c r="N454" s="50" t="s">
        <v>36</v>
      </c>
      <c r="O454" s="51">
        <v>42836</v>
      </c>
      <c r="P454" s="51">
        <v>42836</v>
      </c>
      <c r="Q454" s="51">
        <v>42836</v>
      </c>
      <c r="R454" s="50">
        <v>3093</v>
      </c>
      <c r="S454" s="50">
        <v>8</v>
      </c>
      <c r="T454" s="50" t="s">
        <v>127</v>
      </c>
      <c r="U454" s="50" t="s">
        <v>2959</v>
      </c>
      <c r="V454" s="50"/>
      <c r="W454" s="50" t="s">
        <v>2960</v>
      </c>
      <c r="X454" s="50" t="s">
        <v>36</v>
      </c>
      <c r="Y454" s="49" t="s">
        <v>2961</v>
      </c>
    </row>
    <row r="455" spans="1:25">
      <c r="A455" s="121" t="str">
        <f t="shared" si="8"/>
        <v>CODDEN1</v>
      </c>
      <c r="B455" s="49" t="s">
        <v>2962</v>
      </c>
      <c r="C455" s="50" t="s">
        <v>2963</v>
      </c>
      <c r="D455" s="50" t="s">
        <v>2964</v>
      </c>
      <c r="E455" s="37" t="s">
        <v>774</v>
      </c>
      <c r="F455" s="49" t="s">
        <v>44</v>
      </c>
      <c r="G455" s="50" t="s">
        <v>45</v>
      </c>
      <c r="H455" s="50" t="s">
        <v>30</v>
      </c>
      <c r="I455" s="50" t="s">
        <v>31</v>
      </c>
      <c r="J455" s="49" t="s">
        <v>32</v>
      </c>
      <c r="K455" s="49" t="s">
        <v>1226</v>
      </c>
      <c r="L455" s="49" t="s">
        <v>1227</v>
      </c>
      <c r="M455" s="50" t="s">
        <v>1228</v>
      </c>
      <c r="N455" s="50" t="s">
        <v>1229</v>
      </c>
      <c r="O455" s="51">
        <v>36633</v>
      </c>
      <c r="P455" s="51">
        <v>39412</v>
      </c>
      <c r="Q455" s="51">
        <v>36633</v>
      </c>
      <c r="R455" s="50">
        <v>9296</v>
      </c>
      <c r="S455" s="50">
        <v>25</v>
      </c>
      <c r="T455" s="50" t="s">
        <v>148</v>
      </c>
      <c r="U455" s="50" t="s">
        <v>2965</v>
      </c>
      <c r="V455" s="50"/>
      <c r="W455" s="50" t="s">
        <v>2966</v>
      </c>
      <c r="X455" s="50" t="s">
        <v>2967</v>
      </c>
      <c r="Y455" s="49" t="s">
        <v>2968</v>
      </c>
    </row>
    <row r="456" spans="1:25">
      <c r="A456" s="121" t="str">
        <f t="shared" si="8"/>
        <v>cokoye</v>
      </c>
      <c r="B456" s="49" t="s">
        <v>2969</v>
      </c>
      <c r="C456" s="50" t="s">
        <v>2970</v>
      </c>
      <c r="D456" s="50" t="s">
        <v>2971</v>
      </c>
      <c r="E456" s="37" t="s">
        <v>43</v>
      </c>
      <c r="F456" s="49" t="s">
        <v>44</v>
      </c>
      <c r="G456" s="50" t="s">
        <v>45</v>
      </c>
      <c r="H456" s="50" t="s">
        <v>30</v>
      </c>
      <c r="I456" s="50" t="s">
        <v>31</v>
      </c>
      <c r="J456" s="49" t="s">
        <v>32</v>
      </c>
      <c r="K456" s="49" t="s">
        <v>33</v>
      </c>
      <c r="L456" s="49" t="s">
        <v>34</v>
      </c>
      <c r="M456" s="50" t="s">
        <v>35</v>
      </c>
      <c r="N456" s="50" t="s">
        <v>36</v>
      </c>
      <c r="O456" s="51">
        <v>44931</v>
      </c>
      <c r="P456" s="51">
        <v>44931</v>
      </c>
      <c r="Q456" s="51">
        <v>44931</v>
      </c>
      <c r="R456" s="50">
        <v>998</v>
      </c>
      <c r="S456" s="50">
        <v>2</v>
      </c>
      <c r="T456" s="50" t="s">
        <v>82</v>
      </c>
      <c r="U456" s="50" t="s">
        <v>2972</v>
      </c>
      <c r="V456" s="50" t="s">
        <v>2973</v>
      </c>
      <c r="W456" s="50" t="s">
        <v>2974</v>
      </c>
      <c r="X456" s="50" t="s">
        <v>36</v>
      </c>
      <c r="Y456" s="49" t="s">
        <v>2975</v>
      </c>
    </row>
    <row r="457" spans="1:25">
      <c r="A457" s="121" t="str">
        <f t="shared" si="8"/>
        <v>coliver</v>
      </c>
      <c r="B457" s="49" t="s">
        <v>2976</v>
      </c>
      <c r="C457" s="50" t="s">
        <v>2977</v>
      </c>
      <c r="D457" s="50" t="s">
        <v>2978</v>
      </c>
      <c r="E457" s="37" t="s">
        <v>43</v>
      </c>
      <c r="F457" s="49" t="s">
        <v>1624</v>
      </c>
      <c r="G457" s="50" t="s">
        <v>1625</v>
      </c>
      <c r="H457" s="50" t="s">
        <v>30</v>
      </c>
      <c r="I457" s="50" t="s">
        <v>31</v>
      </c>
      <c r="J457" s="49" t="s">
        <v>53</v>
      </c>
      <c r="K457" s="49" t="s">
        <v>309</v>
      </c>
      <c r="L457" s="49" t="s">
        <v>310</v>
      </c>
      <c r="M457" s="50" t="s">
        <v>311</v>
      </c>
      <c r="N457" s="50" t="s">
        <v>312</v>
      </c>
      <c r="O457" s="51">
        <v>45095</v>
      </c>
      <c r="P457" s="51">
        <v>45095</v>
      </c>
      <c r="Q457" s="51">
        <v>45095</v>
      </c>
      <c r="R457" s="50">
        <v>834</v>
      </c>
      <c r="S457" s="50">
        <v>2</v>
      </c>
      <c r="T457" s="50" t="s">
        <v>82</v>
      </c>
      <c r="U457" s="50" t="s">
        <v>2979</v>
      </c>
      <c r="V457" s="50"/>
      <c r="W457" s="50" t="s">
        <v>2980</v>
      </c>
      <c r="X457" s="50" t="s">
        <v>312</v>
      </c>
      <c r="Y457" s="49" t="s">
        <v>2981</v>
      </c>
    </row>
    <row r="458" spans="1:25">
      <c r="A458" s="121" t="str">
        <f t="shared" si="8"/>
        <v>COZAKIG</v>
      </c>
      <c r="B458" s="49" t="s">
        <v>2982</v>
      </c>
      <c r="C458" s="50" t="s">
        <v>2983</v>
      </c>
      <c r="D458" s="50" t="s">
        <v>2984</v>
      </c>
      <c r="E458" s="37" t="s">
        <v>43</v>
      </c>
      <c r="F458" s="49" t="s">
        <v>28</v>
      </c>
      <c r="G458" s="50" t="s">
        <v>29</v>
      </c>
      <c r="H458" s="50" t="s">
        <v>30</v>
      </c>
      <c r="I458" s="50" t="s">
        <v>31</v>
      </c>
      <c r="J458" s="49" t="s">
        <v>32</v>
      </c>
      <c r="K458" s="49" t="s">
        <v>79</v>
      </c>
      <c r="L458" s="49" t="s">
        <v>80</v>
      </c>
      <c r="M458" s="50" t="s">
        <v>81</v>
      </c>
      <c r="N458" s="50" t="s">
        <v>36</v>
      </c>
      <c r="O458" s="51">
        <v>28997</v>
      </c>
      <c r="P458" s="51">
        <v>28997</v>
      </c>
      <c r="Q458" s="51">
        <v>28997</v>
      </c>
      <c r="R458" s="50">
        <v>16932</v>
      </c>
      <c r="S458" s="50">
        <v>46</v>
      </c>
      <c r="T458" s="50" t="s">
        <v>148</v>
      </c>
      <c r="U458" s="50" t="s">
        <v>2985</v>
      </c>
      <c r="V458" s="50"/>
      <c r="W458" s="50" t="s">
        <v>2986</v>
      </c>
      <c r="X458" s="50" t="s">
        <v>36</v>
      </c>
      <c r="Y458" s="49" t="s">
        <v>2987</v>
      </c>
    </row>
    <row r="459" spans="1:25">
      <c r="A459" s="121" t="str">
        <f t="shared" si="8"/>
        <v>cpadget</v>
      </c>
      <c r="B459" s="49" t="s">
        <v>2988</v>
      </c>
      <c r="C459" s="50" t="s">
        <v>2989</v>
      </c>
      <c r="D459" s="50" t="s">
        <v>2990</v>
      </c>
      <c r="E459" s="37" t="s">
        <v>43</v>
      </c>
      <c r="F459" s="49" t="s">
        <v>327</v>
      </c>
      <c r="G459" s="50" t="s">
        <v>328</v>
      </c>
      <c r="H459" s="50" t="s">
        <v>30</v>
      </c>
      <c r="I459" s="50" t="s">
        <v>31</v>
      </c>
      <c r="J459" s="49" t="s">
        <v>53</v>
      </c>
      <c r="K459" s="49" t="s">
        <v>309</v>
      </c>
      <c r="L459" s="49" t="s">
        <v>310</v>
      </c>
      <c r="M459" s="50" t="s">
        <v>311</v>
      </c>
      <c r="N459" s="50" t="s">
        <v>312</v>
      </c>
      <c r="O459" s="51">
        <v>45690</v>
      </c>
      <c r="P459" s="51">
        <v>45690</v>
      </c>
      <c r="Q459" s="51">
        <v>45690</v>
      </c>
      <c r="R459" s="50">
        <v>239</v>
      </c>
      <c r="S459" s="50">
        <v>0</v>
      </c>
      <c r="T459" s="50" t="s">
        <v>37</v>
      </c>
      <c r="U459" s="50" t="s">
        <v>2991</v>
      </c>
      <c r="V459" s="50"/>
      <c r="W459" s="50" t="s">
        <v>2992</v>
      </c>
      <c r="X459" s="50" t="s">
        <v>312</v>
      </c>
      <c r="Y459" s="49" t="s">
        <v>2993</v>
      </c>
    </row>
    <row r="460" spans="1:25">
      <c r="A460" s="121" t="str">
        <f t="shared" si="8"/>
        <v>cpeeple</v>
      </c>
      <c r="B460" s="49" t="s">
        <v>2994</v>
      </c>
      <c r="C460" s="50" t="s">
        <v>2995</v>
      </c>
      <c r="D460" s="50" t="s">
        <v>2996</v>
      </c>
      <c r="E460" s="37" t="s">
        <v>43</v>
      </c>
      <c r="F460" s="49" t="s">
        <v>90</v>
      </c>
      <c r="G460" s="50" t="s">
        <v>91</v>
      </c>
      <c r="H460" s="50" t="s">
        <v>30</v>
      </c>
      <c r="I460" s="50" t="s">
        <v>31</v>
      </c>
      <c r="J460" s="49" t="s">
        <v>32</v>
      </c>
      <c r="K460" s="49" t="s">
        <v>884</v>
      </c>
      <c r="L460" s="49" t="s">
        <v>885</v>
      </c>
      <c r="M460" s="50" t="s">
        <v>886</v>
      </c>
      <c r="N460" s="50" t="s">
        <v>887</v>
      </c>
      <c r="O460" s="51">
        <v>44378</v>
      </c>
      <c r="P460" s="51">
        <v>44378</v>
      </c>
      <c r="Q460" s="51">
        <v>44378</v>
      </c>
      <c r="R460" s="50">
        <v>1551</v>
      </c>
      <c r="S460" s="50">
        <v>4</v>
      </c>
      <c r="T460" s="50" t="s">
        <v>106</v>
      </c>
      <c r="U460" s="50" t="s">
        <v>2997</v>
      </c>
      <c r="V460" s="50"/>
      <c r="W460" s="50" t="s">
        <v>2998</v>
      </c>
      <c r="X460" s="50" t="s">
        <v>887</v>
      </c>
      <c r="Y460" s="49" t="s">
        <v>2999</v>
      </c>
    </row>
    <row r="461" spans="1:25">
      <c r="A461" s="121" t="str">
        <f t="shared" si="8"/>
        <v>cperrin</v>
      </c>
      <c r="B461" s="49" t="s">
        <v>3000</v>
      </c>
      <c r="C461" s="50" t="s">
        <v>3001</v>
      </c>
      <c r="D461" s="50" t="s">
        <v>3002</v>
      </c>
      <c r="E461" s="37" t="s">
        <v>27</v>
      </c>
      <c r="F461" s="49" t="s">
        <v>44</v>
      </c>
      <c r="G461" s="50" t="s">
        <v>45</v>
      </c>
      <c r="H461" s="50" t="s">
        <v>30</v>
      </c>
      <c r="I461" s="50" t="s">
        <v>31</v>
      </c>
      <c r="J461" s="49" t="s">
        <v>53</v>
      </c>
      <c r="K461" s="49" t="s">
        <v>273</v>
      </c>
      <c r="L461" s="49" t="s">
        <v>550</v>
      </c>
      <c r="M461" s="50" t="s">
        <v>551</v>
      </c>
      <c r="N461" s="50" t="s">
        <v>373</v>
      </c>
      <c r="O461" s="51">
        <v>44994</v>
      </c>
      <c r="P461" s="51">
        <v>44994</v>
      </c>
      <c r="Q461" s="51">
        <v>44994</v>
      </c>
      <c r="R461" s="50">
        <v>935</v>
      </c>
      <c r="S461" s="50">
        <v>2</v>
      </c>
      <c r="T461" s="50" t="s">
        <v>82</v>
      </c>
      <c r="U461" s="50" t="s">
        <v>3003</v>
      </c>
      <c r="V461" s="50"/>
      <c r="W461" s="50" t="s">
        <v>3004</v>
      </c>
      <c r="X461" s="50" t="s">
        <v>373</v>
      </c>
      <c r="Y461" s="49" t="s">
        <v>3005</v>
      </c>
    </row>
    <row r="462" spans="1:25">
      <c r="A462" s="121" t="str">
        <f t="shared" si="8"/>
        <v>cplumme</v>
      </c>
      <c r="B462" s="49" t="s">
        <v>3006</v>
      </c>
      <c r="C462" s="50" t="s">
        <v>3007</v>
      </c>
      <c r="D462" s="50" t="s">
        <v>3008</v>
      </c>
      <c r="E462" s="37" t="s">
        <v>43</v>
      </c>
      <c r="F462" s="49" t="s">
        <v>103</v>
      </c>
      <c r="G462" s="50" t="s">
        <v>104</v>
      </c>
      <c r="H462" s="50" t="s">
        <v>105</v>
      </c>
      <c r="I462" s="50" t="s">
        <v>31</v>
      </c>
      <c r="J462" s="49" t="s">
        <v>32</v>
      </c>
      <c r="K462" s="49" t="s">
        <v>349</v>
      </c>
      <c r="L462" s="49" t="s">
        <v>1388</v>
      </c>
      <c r="M462" s="50" t="s">
        <v>1389</v>
      </c>
      <c r="N462" s="50" t="s">
        <v>57</v>
      </c>
      <c r="O462" s="51">
        <v>42422</v>
      </c>
      <c r="P462" s="51">
        <v>43753</v>
      </c>
      <c r="Q462" s="51">
        <v>43753</v>
      </c>
      <c r="R462" s="50">
        <v>2176</v>
      </c>
      <c r="S462" s="50">
        <v>5</v>
      </c>
      <c r="T462" s="50" t="s">
        <v>106</v>
      </c>
      <c r="U462" s="50" t="s">
        <v>3009</v>
      </c>
      <c r="V462" s="50"/>
      <c r="W462" s="50" t="s">
        <v>1391</v>
      </c>
      <c r="X462" s="50" t="s">
        <v>1392</v>
      </c>
      <c r="Y462" s="49" t="s">
        <v>3010</v>
      </c>
    </row>
    <row r="463" spans="1:25">
      <c r="A463" s="121" t="str">
        <f t="shared" si="8"/>
        <v>CPOPP1</v>
      </c>
      <c r="B463" s="49" t="s">
        <v>3011</v>
      </c>
      <c r="C463" s="50" t="s">
        <v>3012</v>
      </c>
      <c r="D463" s="50" t="s">
        <v>3013</v>
      </c>
      <c r="E463" s="37" t="s">
        <v>43</v>
      </c>
      <c r="F463" s="49" t="s">
        <v>182</v>
      </c>
      <c r="G463" s="50" t="s">
        <v>183</v>
      </c>
      <c r="H463" s="50" t="s">
        <v>30</v>
      </c>
      <c r="I463" s="50" t="s">
        <v>31</v>
      </c>
      <c r="J463" s="49" t="s">
        <v>53</v>
      </c>
      <c r="K463" s="49" t="s">
        <v>255</v>
      </c>
      <c r="L463" s="49" t="s">
        <v>256</v>
      </c>
      <c r="M463" s="50" t="s">
        <v>257</v>
      </c>
      <c r="N463" s="50" t="s">
        <v>258</v>
      </c>
      <c r="O463" s="51">
        <v>35714</v>
      </c>
      <c r="P463" s="51">
        <v>35714</v>
      </c>
      <c r="Q463" s="51">
        <v>35714</v>
      </c>
      <c r="R463" s="50">
        <v>10215</v>
      </c>
      <c r="S463" s="50">
        <v>27</v>
      </c>
      <c r="T463" s="50" t="s">
        <v>148</v>
      </c>
      <c r="U463" s="50" t="s">
        <v>3014</v>
      </c>
      <c r="V463" s="50"/>
      <c r="W463" s="50" t="s">
        <v>3015</v>
      </c>
      <c r="X463" s="50" t="s">
        <v>72</v>
      </c>
      <c r="Y463" s="49" t="s">
        <v>3016</v>
      </c>
    </row>
    <row r="464" spans="1:25">
      <c r="A464" s="121" t="str">
        <f t="shared" si="8"/>
        <v>cpoppe</v>
      </c>
      <c r="B464" s="49" t="s">
        <v>3017</v>
      </c>
      <c r="C464" s="50" t="s">
        <v>3018</v>
      </c>
      <c r="D464" s="50" t="s">
        <v>3019</v>
      </c>
      <c r="E464" s="37" t="s">
        <v>27</v>
      </c>
      <c r="F464" s="49" t="s">
        <v>44</v>
      </c>
      <c r="G464" s="50" t="s">
        <v>45</v>
      </c>
      <c r="H464" s="50" t="s">
        <v>30</v>
      </c>
      <c r="I464" s="50" t="s">
        <v>31</v>
      </c>
      <c r="J464" s="49" t="s">
        <v>53</v>
      </c>
      <c r="K464" s="49" t="s">
        <v>164</v>
      </c>
      <c r="L464" s="49" t="s">
        <v>165</v>
      </c>
      <c r="M464" s="50" t="s">
        <v>166</v>
      </c>
      <c r="N464" s="50" t="s">
        <v>167</v>
      </c>
      <c r="O464" s="51">
        <v>42317</v>
      </c>
      <c r="P464" s="51">
        <v>45046</v>
      </c>
      <c r="Q464" s="51">
        <v>45046</v>
      </c>
      <c r="R464" s="50">
        <v>883</v>
      </c>
      <c r="S464" s="50">
        <v>2</v>
      </c>
      <c r="T464" s="50" t="s">
        <v>82</v>
      </c>
      <c r="U464" s="50" t="s">
        <v>3020</v>
      </c>
      <c r="V464" s="50" t="s">
        <v>3021</v>
      </c>
      <c r="W464" s="50" t="s">
        <v>3022</v>
      </c>
      <c r="X464" s="50" t="s">
        <v>167</v>
      </c>
      <c r="Y464" s="49" t="s">
        <v>3023</v>
      </c>
    </row>
    <row r="465" spans="1:25">
      <c r="A465" s="121" t="str">
        <f t="shared" si="8"/>
        <v>cpruit</v>
      </c>
      <c r="B465" s="49" t="s">
        <v>3024</v>
      </c>
      <c r="C465" s="50" t="s">
        <v>3025</v>
      </c>
      <c r="D465" s="50" t="s">
        <v>3026</v>
      </c>
      <c r="E465" s="37" t="s">
        <v>27</v>
      </c>
      <c r="F465" s="49" t="s">
        <v>90</v>
      </c>
      <c r="G465" s="50" t="s">
        <v>91</v>
      </c>
      <c r="H465" s="50" t="s">
        <v>30</v>
      </c>
      <c r="I465" s="50" t="s">
        <v>31</v>
      </c>
      <c r="J465" s="49" t="s">
        <v>32</v>
      </c>
      <c r="K465" s="49" t="s">
        <v>290</v>
      </c>
      <c r="L465" s="49" t="s">
        <v>291</v>
      </c>
      <c r="M465" s="50" t="s">
        <v>292</v>
      </c>
      <c r="N465" s="50" t="s">
        <v>293</v>
      </c>
      <c r="O465" s="51">
        <v>43488</v>
      </c>
      <c r="P465" s="51">
        <v>43488</v>
      </c>
      <c r="Q465" s="51">
        <v>43488</v>
      </c>
      <c r="R465" s="50">
        <v>2441</v>
      </c>
      <c r="S465" s="50">
        <v>6</v>
      </c>
      <c r="T465" s="50" t="s">
        <v>127</v>
      </c>
      <c r="U465" s="50" t="s">
        <v>3027</v>
      </c>
      <c r="V465" s="50"/>
      <c r="W465" s="50" t="s">
        <v>3028</v>
      </c>
      <c r="X465" s="50" t="s">
        <v>1021</v>
      </c>
      <c r="Y465" s="49" t="s">
        <v>3029</v>
      </c>
    </row>
    <row r="466" spans="1:25">
      <c r="A466" s="121" t="str">
        <f t="shared" si="8"/>
        <v>CRADKOW</v>
      </c>
      <c r="B466" s="49" t="s">
        <v>3030</v>
      </c>
      <c r="C466" s="50" t="s">
        <v>3031</v>
      </c>
      <c r="D466" s="50" t="s">
        <v>3032</v>
      </c>
      <c r="E466" s="37" t="s">
        <v>774</v>
      </c>
      <c r="F466" s="49" t="s">
        <v>466</v>
      </c>
      <c r="G466" s="50" t="s">
        <v>467</v>
      </c>
      <c r="H466" s="50" t="s">
        <v>30</v>
      </c>
      <c r="I466" s="50" t="s">
        <v>31</v>
      </c>
      <c r="J466" s="49" t="s">
        <v>53</v>
      </c>
      <c r="K466" s="49" t="s">
        <v>54</v>
      </c>
      <c r="L466" s="49" t="s">
        <v>55</v>
      </c>
      <c r="M466" s="50" t="s">
        <v>56</v>
      </c>
      <c r="N466" s="50" t="s">
        <v>57</v>
      </c>
      <c r="O466" s="51">
        <v>32359</v>
      </c>
      <c r="P466" s="51">
        <v>32359</v>
      </c>
      <c r="Q466" s="51">
        <v>32359</v>
      </c>
      <c r="R466" s="50">
        <v>13570</v>
      </c>
      <c r="S466" s="50">
        <v>37</v>
      </c>
      <c r="T466" s="50" t="s">
        <v>148</v>
      </c>
      <c r="U466" s="50" t="s">
        <v>3033</v>
      </c>
      <c r="V466" s="50"/>
      <c r="W466" s="50" t="s">
        <v>3034</v>
      </c>
      <c r="X466" s="50" t="s">
        <v>57</v>
      </c>
      <c r="Y466" s="49" t="s">
        <v>3035</v>
      </c>
    </row>
    <row r="467" spans="1:25">
      <c r="A467" s="121" t="str">
        <f t="shared" si="8"/>
        <v>credwin</v>
      </c>
      <c r="B467" s="49" t="s">
        <v>3036</v>
      </c>
      <c r="C467" s="50" t="s">
        <v>3037</v>
      </c>
      <c r="D467" s="50" t="s">
        <v>3038</v>
      </c>
      <c r="E467" s="37" t="s">
        <v>27</v>
      </c>
      <c r="F467" s="49" t="s">
        <v>28</v>
      </c>
      <c r="G467" s="50" t="s">
        <v>29</v>
      </c>
      <c r="H467" s="50" t="s">
        <v>30</v>
      </c>
      <c r="I467" s="50" t="s">
        <v>31</v>
      </c>
      <c r="J467" s="49" t="s">
        <v>53</v>
      </c>
      <c r="K467" s="49" t="s">
        <v>255</v>
      </c>
      <c r="L467" s="49" t="s">
        <v>3039</v>
      </c>
      <c r="M467" s="50" t="s">
        <v>257</v>
      </c>
      <c r="N467" s="50" t="s">
        <v>258</v>
      </c>
      <c r="O467" s="51">
        <v>45627</v>
      </c>
      <c r="P467" s="51">
        <v>45627</v>
      </c>
      <c r="Q467" s="51">
        <v>45627</v>
      </c>
      <c r="R467" s="50">
        <v>302</v>
      </c>
      <c r="S467" s="50">
        <v>0</v>
      </c>
      <c r="T467" s="50" t="s">
        <v>37</v>
      </c>
      <c r="U467" s="50" t="s">
        <v>3040</v>
      </c>
      <c r="V467" s="50"/>
      <c r="W467" s="50" t="s">
        <v>3041</v>
      </c>
      <c r="X467" s="50" t="s">
        <v>258</v>
      </c>
      <c r="Y467" s="49" t="s">
        <v>3042</v>
      </c>
    </row>
    <row r="468" spans="1:25">
      <c r="A468" s="121" t="str">
        <f t="shared" si="8"/>
        <v>CREYE37</v>
      </c>
      <c r="B468" s="49" t="s">
        <v>3043</v>
      </c>
      <c r="C468" s="50" t="s">
        <v>3044</v>
      </c>
      <c r="D468" s="50" t="s">
        <v>3045</v>
      </c>
      <c r="E468" s="37" t="s">
        <v>43</v>
      </c>
      <c r="F468" s="49" t="s">
        <v>182</v>
      </c>
      <c r="G468" s="50" t="s">
        <v>183</v>
      </c>
      <c r="H468" s="50" t="s">
        <v>30</v>
      </c>
      <c r="I468" s="50" t="s">
        <v>31</v>
      </c>
      <c r="J468" s="49" t="s">
        <v>32</v>
      </c>
      <c r="K468" s="49" t="s">
        <v>79</v>
      </c>
      <c r="L468" s="49" t="s">
        <v>80</v>
      </c>
      <c r="M468" s="50" t="s">
        <v>81</v>
      </c>
      <c r="N468" s="50" t="s">
        <v>36</v>
      </c>
      <c r="O468" s="51">
        <v>38572</v>
      </c>
      <c r="P468" s="51">
        <v>38572</v>
      </c>
      <c r="Q468" s="51">
        <v>38572</v>
      </c>
      <c r="R468" s="50">
        <v>7357</v>
      </c>
      <c r="S468" s="50">
        <v>20</v>
      </c>
      <c r="T468" s="50" t="s">
        <v>148</v>
      </c>
      <c r="U468" s="50" t="s">
        <v>3046</v>
      </c>
      <c r="V468" s="50"/>
      <c r="W468" s="50" t="s">
        <v>3047</v>
      </c>
      <c r="X468" s="50" t="s">
        <v>36</v>
      </c>
      <c r="Y468" s="49" t="s">
        <v>3048</v>
      </c>
    </row>
    <row r="469" spans="1:25">
      <c r="A469" s="121" t="str">
        <f t="shared" si="8"/>
        <v>crixey</v>
      </c>
      <c r="B469" s="49" t="s">
        <v>3049</v>
      </c>
      <c r="C469" s="50" t="s">
        <v>3050</v>
      </c>
      <c r="D469" s="49" t="s">
        <v>3051</v>
      </c>
      <c r="E469" s="37"/>
      <c r="F469" s="50"/>
      <c r="G469" s="50"/>
      <c r="H469" s="50"/>
      <c r="I469" s="50"/>
      <c r="J469" s="50"/>
      <c r="K469" s="50" t="s">
        <v>164</v>
      </c>
      <c r="L469" s="50"/>
      <c r="M469" s="50"/>
      <c r="N469" s="50"/>
      <c r="O469" s="51">
        <v>45956</v>
      </c>
      <c r="P469" s="50">
        <v>45956</v>
      </c>
      <c r="Q469" s="51">
        <v>45956</v>
      </c>
      <c r="R469" s="50"/>
      <c r="S469" s="50"/>
      <c r="T469" s="50"/>
      <c r="U469" s="49" t="s">
        <v>3052</v>
      </c>
      <c r="V469" s="50"/>
      <c r="W469" s="50" t="s">
        <v>3053</v>
      </c>
      <c r="X469" s="50" t="s">
        <v>167</v>
      </c>
      <c r="Y469" s="49" t="s">
        <v>3054</v>
      </c>
    </row>
    <row r="470" spans="1:25">
      <c r="A470" s="121" t="str">
        <f t="shared" si="8"/>
        <v>crobbi2</v>
      </c>
      <c r="B470" s="49" t="s">
        <v>3055</v>
      </c>
      <c r="C470" s="50" t="s">
        <v>3056</v>
      </c>
      <c r="D470" s="50" t="s">
        <v>3057</v>
      </c>
      <c r="E470" s="37" t="s">
        <v>43</v>
      </c>
      <c r="F470" s="49" t="s">
        <v>182</v>
      </c>
      <c r="G470" s="50" t="s">
        <v>183</v>
      </c>
      <c r="H470" s="50" t="s">
        <v>30</v>
      </c>
      <c r="I470" s="50" t="s">
        <v>31</v>
      </c>
      <c r="J470" s="49" t="s">
        <v>32</v>
      </c>
      <c r="K470" s="49" t="s">
        <v>515</v>
      </c>
      <c r="L470" s="49" t="s">
        <v>516</v>
      </c>
      <c r="M470" s="50" t="s">
        <v>517</v>
      </c>
      <c r="N470" s="50" t="s">
        <v>192</v>
      </c>
      <c r="O470" s="51">
        <v>43115</v>
      </c>
      <c r="P470" s="51">
        <v>43115</v>
      </c>
      <c r="Q470" s="51">
        <v>43115</v>
      </c>
      <c r="R470" s="50">
        <v>2814</v>
      </c>
      <c r="S470" s="50">
        <v>7</v>
      </c>
      <c r="T470" s="50" t="s">
        <v>127</v>
      </c>
      <c r="U470" s="50" t="s">
        <v>3058</v>
      </c>
      <c r="V470" s="50"/>
      <c r="W470" s="50" t="s">
        <v>3059</v>
      </c>
      <c r="X470" s="50" t="s">
        <v>593</v>
      </c>
      <c r="Y470" s="49" t="s">
        <v>3060</v>
      </c>
    </row>
    <row r="471" spans="1:25">
      <c r="A471" s="121" t="str">
        <f t="shared" si="8"/>
        <v>CROBE43</v>
      </c>
      <c r="B471" s="49" t="s">
        <v>3061</v>
      </c>
      <c r="C471" s="50" t="s">
        <v>3062</v>
      </c>
      <c r="D471" s="50" t="s">
        <v>3063</v>
      </c>
      <c r="E471" s="37" t="s">
        <v>43</v>
      </c>
      <c r="F471" s="49" t="s">
        <v>28</v>
      </c>
      <c r="G471" s="50" t="s">
        <v>29</v>
      </c>
      <c r="H471" s="50" t="s">
        <v>30</v>
      </c>
      <c r="I471" s="50" t="s">
        <v>31</v>
      </c>
      <c r="J471" s="49" t="s">
        <v>53</v>
      </c>
      <c r="K471" s="49" t="s">
        <v>370</v>
      </c>
      <c r="L471" s="49" t="s">
        <v>371</v>
      </c>
      <c r="M471" s="50" t="s">
        <v>372</v>
      </c>
      <c r="N471" s="50" t="s">
        <v>373</v>
      </c>
      <c r="O471" s="51">
        <v>34317</v>
      </c>
      <c r="P471" s="51">
        <v>34317</v>
      </c>
      <c r="Q471" s="51">
        <v>34317</v>
      </c>
      <c r="R471" s="50">
        <v>11612</v>
      </c>
      <c r="S471" s="50">
        <v>31</v>
      </c>
      <c r="T471" s="50" t="s">
        <v>148</v>
      </c>
      <c r="U471" s="50" t="s">
        <v>3064</v>
      </c>
      <c r="V471" s="50"/>
      <c r="W471" s="50" t="s">
        <v>3065</v>
      </c>
      <c r="X471" s="50" t="s">
        <v>373</v>
      </c>
      <c r="Y471" s="49" t="s">
        <v>3066</v>
      </c>
    </row>
    <row r="472" spans="1:25">
      <c r="A472" s="121" t="str">
        <f t="shared" si="8"/>
        <v>crobert</v>
      </c>
      <c r="B472" s="49" t="s">
        <v>3067</v>
      </c>
      <c r="C472" s="50" t="s">
        <v>3068</v>
      </c>
      <c r="D472" s="49" t="s">
        <v>3069</v>
      </c>
      <c r="E472" s="37" t="s">
        <v>43</v>
      </c>
      <c r="F472" s="50"/>
      <c r="G472" s="50"/>
      <c r="H472" s="50"/>
      <c r="I472" s="50"/>
      <c r="J472" s="50"/>
      <c r="K472" s="50"/>
      <c r="L472" s="50"/>
      <c r="M472" s="50"/>
      <c r="N472" s="50"/>
      <c r="O472" s="51">
        <v>45935</v>
      </c>
      <c r="P472" s="50"/>
      <c r="Q472" s="51">
        <v>45935</v>
      </c>
      <c r="R472" s="50"/>
      <c r="S472" s="50"/>
      <c r="T472" s="50"/>
      <c r="U472" s="49" t="s">
        <v>3070</v>
      </c>
      <c r="V472" s="50"/>
      <c r="W472" s="50" t="s">
        <v>1167</v>
      </c>
      <c r="X472" s="50" t="s">
        <v>1392</v>
      </c>
      <c r="Y472" s="49" t="s">
        <v>3071</v>
      </c>
    </row>
    <row r="473" spans="1:25">
      <c r="A473" s="121" t="str">
        <f t="shared" si="8"/>
        <v>crodr10</v>
      </c>
      <c r="B473" s="49" t="s">
        <v>3072</v>
      </c>
      <c r="C473" s="50" t="s">
        <v>3073</v>
      </c>
      <c r="D473" s="50" t="s">
        <v>3074</v>
      </c>
      <c r="E473" s="37" t="s">
        <v>27</v>
      </c>
      <c r="F473" s="49" t="s">
        <v>44</v>
      </c>
      <c r="G473" s="50" t="s">
        <v>45</v>
      </c>
      <c r="H473" s="50" t="s">
        <v>30</v>
      </c>
      <c r="I473" s="50" t="s">
        <v>31</v>
      </c>
      <c r="J473" s="49" t="s">
        <v>32</v>
      </c>
      <c r="K473" s="49" t="s">
        <v>92</v>
      </c>
      <c r="L473" s="49" t="s">
        <v>116</v>
      </c>
      <c r="M473" s="50" t="s">
        <v>117</v>
      </c>
      <c r="N473" s="50" t="s">
        <v>118</v>
      </c>
      <c r="O473" s="51">
        <v>44239</v>
      </c>
      <c r="P473" s="51">
        <v>44607</v>
      </c>
      <c r="Q473" s="51">
        <v>44239</v>
      </c>
      <c r="R473" s="50">
        <v>1690</v>
      </c>
      <c r="S473" s="50">
        <v>4</v>
      </c>
      <c r="T473" s="50" t="s">
        <v>106</v>
      </c>
      <c r="U473" s="50" t="s">
        <v>3075</v>
      </c>
      <c r="V473" s="50"/>
      <c r="W473" s="50" t="s">
        <v>1073</v>
      </c>
      <c r="X473" s="50" t="s">
        <v>118</v>
      </c>
      <c r="Y473" s="49" t="s">
        <v>3076</v>
      </c>
    </row>
    <row r="474" spans="1:25">
      <c r="A474" s="121" t="str">
        <f t="shared" si="8"/>
        <v>CRODR18</v>
      </c>
      <c r="B474" s="49" t="s">
        <v>3077</v>
      </c>
      <c r="C474" s="50" t="s">
        <v>3078</v>
      </c>
      <c r="D474" s="50" t="s">
        <v>3079</v>
      </c>
      <c r="E474" s="37" t="s">
        <v>43</v>
      </c>
      <c r="F474" s="49" t="s">
        <v>182</v>
      </c>
      <c r="G474" s="50" t="s">
        <v>183</v>
      </c>
      <c r="H474" s="50" t="s">
        <v>30</v>
      </c>
      <c r="I474" s="50" t="s">
        <v>31</v>
      </c>
      <c r="J474" s="49" t="s">
        <v>32</v>
      </c>
      <c r="K474" s="49" t="s">
        <v>33</v>
      </c>
      <c r="L474" s="49" t="s">
        <v>34</v>
      </c>
      <c r="M474" s="50" t="s">
        <v>35</v>
      </c>
      <c r="N474" s="50" t="s">
        <v>36</v>
      </c>
      <c r="O474" s="51">
        <v>40689</v>
      </c>
      <c r="P474" s="51">
        <v>40689</v>
      </c>
      <c r="Q474" s="51">
        <v>40689</v>
      </c>
      <c r="R474" s="50">
        <v>5240</v>
      </c>
      <c r="S474" s="50">
        <v>14</v>
      </c>
      <c r="T474" s="50" t="s">
        <v>127</v>
      </c>
      <c r="U474" s="50" t="s">
        <v>3080</v>
      </c>
      <c r="V474" s="50"/>
      <c r="W474" s="50" t="s">
        <v>3081</v>
      </c>
      <c r="X474" s="50" t="s">
        <v>36</v>
      </c>
      <c r="Y474" s="49" t="s">
        <v>3082</v>
      </c>
    </row>
    <row r="475" spans="1:25">
      <c r="A475" s="121" t="str">
        <f t="shared" si="8"/>
        <v>crogge</v>
      </c>
      <c r="B475" s="49" t="s">
        <v>3083</v>
      </c>
      <c r="C475" s="50" t="s">
        <v>3084</v>
      </c>
      <c r="D475" s="50" t="s">
        <v>3085</v>
      </c>
      <c r="E475" s="37" t="s">
        <v>27</v>
      </c>
      <c r="F475" s="49" t="s">
        <v>28</v>
      </c>
      <c r="G475" s="50" t="s">
        <v>29</v>
      </c>
      <c r="H475" s="50" t="s">
        <v>30</v>
      </c>
      <c r="I475" s="50" t="s">
        <v>31</v>
      </c>
      <c r="J475" s="49" t="s">
        <v>32</v>
      </c>
      <c r="K475" s="49" t="s">
        <v>92</v>
      </c>
      <c r="L475" s="49" t="s">
        <v>93</v>
      </c>
      <c r="M475" s="50" t="s">
        <v>94</v>
      </c>
      <c r="N475" s="50" t="s">
        <v>95</v>
      </c>
      <c r="O475" s="51">
        <v>45837</v>
      </c>
      <c r="P475" s="51">
        <v>45837</v>
      </c>
      <c r="Q475" s="51">
        <v>45837</v>
      </c>
      <c r="R475" s="50">
        <v>92</v>
      </c>
      <c r="S475" s="50">
        <v>0</v>
      </c>
      <c r="T475" s="50" t="s">
        <v>58</v>
      </c>
      <c r="U475" t="s">
        <v>3086</v>
      </c>
      <c r="V475"/>
      <c r="W475" t="s">
        <v>3087</v>
      </c>
      <c r="X475" t="s">
        <v>95</v>
      </c>
      <c r="Y475" s="126" t="s">
        <v>3088</v>
      </c>
    </row>
    <row r="476" spans="1:25">
      <c r="A476" s="121" t="str">
        <f t="shared" si="8"/>
        <v>crosa</v>
      </c>
      <c r="B476" s="49" t="s">
        <v>3089</v>
      </c>
      <c r="C476" s="50" t="s">
        <v>3090</v>
      </c>
      <c r="D476" s="50" t="s">
        <v>3091</v>
      </c>
      <c r="E476" s="37" t="s">
        <v>27</v>
      </c>
      <c r="F476" s="49" t="s">
        <v>114</v>
      </c>
      <c r="G476" s="50" t="s">
        <v>115</v>
      </c>
      <c r="H476" s="50" t="s">
        <v>105</v>
      </c>
      <c r="I476" s="50" t="s">
        <v>31</v>
      </c>
      <c r="J476" s="49" t="s">
        <v>53</v>
      </c>
      <c r="K476" s="49" t="s">
        <v>450</v>
      </c>
      <c r="L476" s="49" t="s">
        <v>1041</v>
      </c>
      <c r="M476" s="50" t="s">
        <v>1042</v>
      </c>
      <c r="N476" s="50" t="s">
        <v>373</v>
      </c>
      <c r="O476" s="51">
        <v>44840</v>
      </c>
      <c r="P476" s="51">
        <v>44840</v>
      </c>
      <c r="Q476" s="51">
        <v>44840</v>
      </c>
      <c r="R476" s="50">
        <v>1089</v>
      </c>
      <c r="S476" s="50">
        <v>2</v>
      </c>
      <c r="T476" s="50" t="s">
        <v>82</v>
      </c>
      <c r="U476" s="50" t="s">
        <v>3092</v>
      </c>
      <c r="V476" s="50"/>
      <c r="W476" s="50" t="s">
        <v>790</v>
      </c>
      <c r="X476" s="50" t="s">
        <v>373</v>
      </c>
      <c r="Y476" s="49" t="s">
        <v>3093</v>
      </c>
    </row>
    <row r="477" spans="1:25">
      <c r="A477" s="121" t="str">
        <f t="shared" si="8"/>
        <v>crosale</v>
      </c>
      <c r="B477" s="49" t="s">
        <v>3094</v>
      </c>
      <c r="C477" s="50" t="s">
        <v>3095</v>
      </c>
      <c r="D477" s="50" t="s">
        <v>3096</v>
      </c>
      <c r="E477" s="37" t="s">
        <v>43</v>
      </c>
      <c r="F477" s="49" t="s">
        <v>28</v>
      </c>
      <c r="G477" s="50" t="s">
        <v>29</v>
      </c>
      <c r="H477" s="50" t="s">
        <v>30</v>
      </c>
      <c r="I477" s="50" t="s">
        <v>31</v>
      </c>
      <c r="J477" s="49" t="s">
        <v>32</v>
      </c>
      <c r="K477" s="49" t="s">
        <v>79</v>
      </c>
      <c r="L477" s="49" t="s">
        <v>80</v>
      </c>
      <c r="M477" s="50" t="s">
        <v>81</v>
      </c>
      <c r="N477" s="50" t="s">
        <v>36</v>
      </c>
      <c r="O477" s="51">
        <v>44553</v>
      </c>
      <c r="P477" s="51">
        <v>44553</v>
      </c>
      <c r="Q477" s="51">
        <v>44553</v>
      </c>
      <c r="R477" s="50">
        <v>1376</v>
      </c>
      <c r="S477" s="50">
        <v>3</v>
      </c>
      <c r="T477" s="50" t="s">
        <v>106</v>
      </c>
      <c r="U477" s="50" t="s">
        <v>3097</v>
      </c>
      <c r="V477" s="50" t="s">
        <v>3098</v>
      </c>
      <c r="W477" s="50" t="s">
        <v>1050</v>
      </c>
      <c r="X477" s="50" t="s">
        <v>36</v>
      </c>
      <c r="Y477" s="49" t="s">
        <v>3099</v>
      </c>
    </row>
    <row r="478" spans="1:25">
      <c r="A478" s="121" t="str">
        <f t="shared" si="8"/>
        <v>cross</v>
      </c>
      <c r="B478" s="49" t="s">
        <v>3100</v>
      </c>
      <c r="C478" s="50" t="s">
        <v>3101</v>
      </c>
      <c r="D478" s="50" t="s">
        <v>3102</v>
      </c>
      <c r="E478" s="37" t="s">
        <v>27</v>
      </c>
      <c r="F478" s="49" t="s">
        <v>28</v>
      </c>
      <c r="G478" s="50" t="s">
        <v>29</v>
      </c>
      <c r="H478" s="50" t="s">
        <v>30</v>
      </c>
      <c r="I478" s="50" t="s">
        <v>31</v>
      </c>
      <c r="J478" s="49" t="s">
        <v>32</v>
      </c>
      <c r="K478" s="49" t="s">
        <v>92</v>
      </c>
      <c r="L478" s="49" t="s">
        <v>116</v>
      </c>
      <c r="M478" s="50" t="s">
        <v>117</v>
      </c>
      <c r="N478" s="50" t="s">
        <v>118</v>
      </c>
      <c r="O478" s="51">
        <v>45620</v>
      </c>
      <c r="P478" s="51">
        <v>45620</v>
      </c>
      <c r="Q478" s="51">
        <v>45620</v>
      </c>
      <c r="R478" s="50">
        <v>309</v>
      </c>
      <c r="S478" s="50">
        <v>0</v>
      </c>
      <c r="T478" s="50" t="s">
        <v>37</v>
      </c>
      <c r="U478" s="50" t="s">
        <v>3103</v>
      </c>
      <c r="V478" s="50"/>
      <c r="W478" s="50" t="s">
        <v>3104</v>
      </c>
      <c r="X478" s="50" t="s">
        <v>118</v>
      </c>
      <c r="Y478" s="49" t="s">
        <v>3105</v>
      </c>
    </row>
    <row r="479" spans="1:25">
      <c r="A479" s="121" t="str">
        <f t="shared" si="8"/>
        <v>cscalla</v>
      </c>
      <c r="B479" s="49" t="s">
        <v>3106</v>
      </c>
      <c r="C479" s="50" t="s">
        <v>3107</v>
      </c>
      <c r="D479" s="50" t="s">
        <v>3108</v>
      </c>
      <c r="E479" s="37" t="s">
        <v>43</v>
      </c>
      <c r="F479" s="49" t="s">
        <v>28</v>
      </c>
      <c r="G479" s="50" t="s">
        <v>29</v>
      </c>
      <c r="H479" s="50" t="s">
        <v>30</v>
      </c>
      <c r="I479" s="50" t="s">
        <v>31</v>
      </c>
      <c r="J479" s="49" t="s">
        <v>32</v>
      </c>
      <c r="K479" s="49" t="s">
        <v>775</v>
      </c>
      <c r="L479" s="49" t="s">
        <v>3109</v>
      </c>
      <c r="M479" s="50" t="s">
        <v>1389</v>
      </c>
      <c r="N479" s="50" t="s">
        <v>57</v>
      </c>
      <c r="O479" s="51">
        <v>45886</v>
      </c>
      <c r="P479" s="51">
        <v>45886</v>
      </c>
      <c r="Q479" s="51">
        <v>45886</v>
      </c>
      <c r="R479" s="50">
        <v>43</v>
      </c>
      <c r="S479" s="50">
        <v>0</v>
      </c>
      <c r="T479" s="50" t="s">
        <v>419</v>
      </c>
      <c r="U479" s="50" t="s">
        <v>3110</v>
      </c>
      <c r="V479" s="50"/>
      <c r="W479" s="50" t="s">
        <v>3111</v>
      </c>
      <c r="X479" s="50" t="s">
        <v>1392</v>
      </c>
      <c r="Y479" s="49" t="s">
        <v>3112</v>
      </c>
    </row>
    <row r="480" spans="1:25">
      <c r="A480" s="121" t="str">
        <f t="shared" si="8"/>
        <v>cschaef</v>
      </c>
      <c r="B480" s="49" t="s">
        <v>3113</v>
      </c>
      <c r="C480" s="50" t="s">
        <v>3114</v>
      </c>
      <c r="D480" s="50" t="s">
        <v>3115</v>
      </c>
      <c r="E480" s="37" t="s">
        <v>43</v>
      </c>
      <c r="F480" s="49" t="s">
        <v>265</v>
      </c>
      <c r="G480" s="50" t="s">
        <v>266</v>
      </c>
      <c r="H480" s="50" t="s">
        <v>105</v>
      </c>
      <c r="I480" s="50" t="s">
        <v>31</v>
      </c>
      <c r="J480" s="49" t="s">
        <v>32</v>
      </c>
      <c r="K480" s="49" t="s">
        <v>144</v>
      </c>
      <c r="L480" s="49" t="s">
        <v>145</v>
      </c>
      <c r="M480" s="50" t="s">
        <v>146</v>
      </c>
      <c r="N480" s="50" t="s">
        <v>147</v>
      </c>
      <c r="O480" s="51">
        <v>44747</v>
      </c>
      <c r="P480" s="51">
        <v>44747</v>
      </c>
      <c r="Q480" s="51">
        <v>44747</v>
      </c>
      <c r="R480" s="50">
        <v>1182</v>
      </c>
      <c r="S480" s="50">
        <v>3</v>
      </c>
      <c r="T480" s="50" t="s">
        <v>106</v>
      </c>
      <c r="U480" s="50" t="s">
        <v>3116</v>
      </c>
      <c r="V480" s="50"/>
      <c r="W480" s="50" t="s">
        <v>3117</v>
      </c>
      <c r="X480" s="50" t="s">
        <v>147</v>
      </c>
      <c r="Y480" s="49" t="s">
        <v>3118</v>
      </c>
    </row>
    <row r="481" spans="1:25">
      <c r="A481" s="121" t="str">
        <f t="shared" si="8"/>
        <v>cscott</v>
      </c>
      <c r="B481" s="49" t="s">
        <v>3119</v>
      </c>
      <c r="C481" s="50" t="s">
        <v>3120</v>
      </c>
      <c r="D481" s="50" t="s">
        <v>3121</v>
      </c>
      <c r="E481" s="37" t="s">
        <v>43</v>
      </c>
      <c r="F481" s="49" t="s">
        <v>182</v>
      </c>
      <c r="G481" s="50" t="s">
        <v>183</v>
      </c>
      <c r="H481" s="50" t="s">
        <v>30</v>
      </c>
      <c r="I481" s="50" t="s">
        <v>31</v>
      </c>
      <c r="J481" s="49" t="s">
        <v>32</v>
      </c>
      <c r="K481" s="49" t="s">
        <v>426</v>
      </c>
      <c r="L481" s="49" t="s">
        <v>427</v>
      </c>
      <c r="M481" s="50" t="s">
        <v>428</v>
      </c>
      <c r="N481" s="50" t="s">
        <v>429</v>
      </c>
      <c r="O481" s="51">
        <v>41521</v>
      </c>
      <c r="P481" s="51">
        <v>41521</v>
      </c>
      <c r="Q481" s="51">
        <v>41521</v>
      </c>
      <c r="R481" s="50">
        <v>4408</v>
      </c>
      <c r="S481" s="50">
        <v>12</v>
      </c>
      <c r="T481" s="50" t="s">
        <v>127</v>
      </c>
      <c r="U481" s="50" t="s">
        <v>3122</v>
      </c>
      <c r="V481" s="50" t="s">
        <v>3123</v>
      </c>
      <c r="W481" s="50" t="s">
        <v>431</v>
      </c>
      <c r="X481" s="50" t="s">
        <v>429</v>
      </c>
      <c r="Y481" s="49" t="s">
        <v>432</v>
      </c>
    </row>
    <row r="482" spans="1:25">
      <c r="A482" s="121" t="str">
        <f t="shared" si="8"/>
        <v>csealy</v>
      </c>
      <c r="B482" s="49" t="s">
        <v>3124</v>
      </c>
      <c r="C482" s="50" t="s">
        <v>3125</v>
      </c>
      <c r="D482" s="50" t="s">
        <v>3126</v>
      </c>
      <c r="E482" s="37" t="s">
        <v>43</v>
      </c>
      <c r="F482" s="49" t="s">
        <v>90</v>
      </c>
      <c r="G482" s="50" t="s">
        <v>91</v>
      </c>
      <c r="H482" s="50" t="s">
        <v>30</v>
      </c>
      <c r="I482" s="50" t="s">
        <v>31</v>
      </c>
      <c r="J482" s="49" t="s">
        <v>32</v>
      </c>
      <c r="K482" s="49" t="s">
        <v>349</v>
      </c>
      <c r="L482" s="49" t="s">
        <v>350</v>
      </c>
      <c r="M482" s="50" t="s">
        <v>351</v>
      </c>
      <c r="N482" s="50" t="s">
        <v>352</v>
      </c>
      <c r="O482" s="51">
        <v>45767</v>
      </c>
      <c r="P482" s="51">
        <v>45767</v>
      </c>
      <c r="Q482" s="51">
        <v>45767</v>
      </c>
      <c r="R482" s="50">
        <v>162</v>
      </c>
      <c r="S482" s="50">
        <v>0</v>
      </c>
      <c r="T482" s="50" t="s">
        <v>58</v>
      </c>
      <c r="U482" s="50" t="s">
        <v>3127</v>
      </c>
      <c r="V482" s="50"/>
      <c r="W482" s="50" t="s">
        <v>3128</v>
      </c>
      <c r="X482" s="50" t="s">
        <v>355</v>
      </c>
      <c r="Y482" s="49" t="s">
        <v>3129</v>
      </c>
    </row>
    <row r="483" spans="1:25">
      <c r="A483" s="121" t="str">
        <f t="shared" si="8"/>
        <v>cshaw0</v>
      </c>
      <c r="B483" s="49" t="s">
        <v>3130</v>
      </c>
      <c r="C483" s="50" t="s">
        <v>3131</v>
      </c>
      <c r="D483" s="50" t="s">
        <v>3132</v>
      </c>
      <c r="E483" s="37" t="s">
        <v>27</v>
      </c>
      <c r="F483" s="49" t="s">
        <v>28</v>
      </c>
      <c r="G483" s="50" t="s">
        <v>29</v>
      </c>
      <c r="H483" s="50" t="s">
        <v>30</v>
      </c>
      <c r="I483" s="50" t="s">
        <v>31</v>
      </c>
      <c r="J483" s="49" t="s">
        <v>53</v>
      </c>
      <c r="K483" s="49" t="s">
        <v>309</v>
      </c>
      <c r="L483" s="49" t="s">
        <v>480</v>
      </c>
      <c r="M483" s="50" t="s">
        <v>481</v>
      </c>
      <c r="N483" s="50" t="s">
        <v>482</v>
      </c>
      <c r="O483" s="51">
        <v>44588</v>
      </c>
      <c r="P483" s="51">
        <v>44588</v>
      </c>
      <c r="Q483" s="51">
        <v>44588</v>
      </c>
      <c r="R483" s="50">
        <v>1341</v>
      </c>
      <c r="S483" s="50">
        <v>3</v>
      </c>
      <c r="T483" s="50" t="s">
        <v>106</v>
      </c>
      <c r="U483" s="50" t="s">
        <v>3133</v>
      </c>
      <c r="V483" s="50"/>
      <c r="W483" s="50" t="s">
        <v>3134</v>
      </c>
      <c r="X483" s="50" t="s">
        <v>482</v>
      </c>
      <c r="Y483" s="49" t="s">
        <v>3135</v>
      </c>
    </row>
    <row r="484" spans="1:25">
      <c r="A484" s="121" t="str">
        <f t="shared" si="8"/>
        <v>CSILVA5</v>
      </c>
      <c r="B484" s="49" t="s">
        <v>3136</v>
      </c>
      <c r="C484" s="50" t="s">
        <v>3137</v>
      </c>
      <c r="D484" s="50" t="s">
        <v>3138</v>
      </c>
      <c r="E484" s="37" t="s">
        <v>774</v>
      </c>
      <c r="F484" s="49" t="s">
        <v>182</v>
      </c>
      <c r="G484" s="50" t="s">
        <v>183</v>
      </c>
      <c r="H484" s="50" t="s">
        <v>30</v>
      </c>
      <c r="I484" s="50" t="s">
        <v>31</v>
      </c>
      <c r="J484" s="49" t="s">
        <v>32</v>
      </c>
      <c r="K484" s="49" t="s">
        <v>775</v>
      </c>
      <c r="L484" s="49" t="s">
        <v>776</v>
      </c>
      <c r="M484" s="50" t="s">
        <v>777</v>
      </c>
      <c r="N484" s="50" t="s">
        <v>147</v>
      </c>
      <c r="O484" s="51">
        <v>32329</v>
      </c>
      <c r="P484" s="51">
        <v>32329</v>
      </c>
      <c r="Q484" s="51">
        <v>32329</v>
      </c>
      <c r="R484" s="50">
        <v>13600</v>
      </c>
      <c r="S484" s="50">
        <v>37</v>
      </c>
      <c r="T484" s="50" t="s">
        <v>148</v>
      </c>
      <c r="U484" s="50" t="s">
        <v>3139</v>
      </c>
      <c r="V484" s="50"/>
      <c r="W484" s="50" t="s">
        <v>3140</v>
      </c>
      <c r="X484" s="50" t="s">
        <v>147</v>
      </c>
      <c r="Y484" s="49" t="s">
        <v>3141</v>
      </c>
    </row>
    <row r="485" spans="1:25">
      <c r="A485" s="121" t="str">
        <f t="shared" si="8"/>
        <v>CSKWARC</v>
      </c>
      <c r="B485" s="49" t="s">
        <v>3142</v>
      </c>
      <c r="C485" s="50" t="s">
        <v>3143</v>
      </c>
      <c r="D485" s="50" t="s">
        <v>3144</v>
      </c>
      <c r="E485" s="37" t="s">
        <v>43</v>
      </c>
      <c r="F485" s="49" t="s">
        <v>28</v>
      </c>
      <c r="G485" s="50" t="s">
        <v>29</v>
      </c>
      <c r="H485" s="50" t="s">
        <v>30</v>
      </c>
      <c r="I485" s="50" t="s">
        <v>31</v>
      </c>
      <c r="J485" s="49" t="s">
        <v>32</v>
      </c>
      <c r="K485" s="49" t="s">
        <v>92</v>
      </c>
      <c r="L485" s="49" t="s">
        <v>116</v>
      </c>
      <c r="M485" s="50" t="s">
        <v>117</v>
      </c>
      <c r="N485" s="50" t="s">
        <v>118</v>
      </c>
      <c r="O485" s="51">
        <v>37000</v>
      </c>
      <c r="P485" s="51">
        <v>37000</v>
      </c>
      <c r="Q485" s="51">
        <v>37000</v>
      </c>
      <c r="R485" s="50">
        <v>8929</v>
      </c>
      <c r="S485" s="50">
        <v>24</v>
      </c>
      <c r="T485" s="50" t="s">
        <v>148</v>
      </c>
      <c r="U485" s="50" t="s">
        <v>3145</v>
      </c>
      <c r="V485" s="50"/>
      <c r="W485" s="50" t="s">
        <v>3146</v>
      </c>
      <c r="X485" s="50" t="s">
        <v>118</v>
      </c>
      <c r="Y485" s="49" t="s">
        <v>3147</v>
      </c>
    </row>
    <row r="486" spans="1:25">
      <c r="A486" s="121" t="str">
        <f t="shared" si="8"/>
        <v>CSLAUG4</v>
      </c>
      <c r="B486" s="49" t="s">
        <v>3148</v>
      </c>
      <c r="C486" s="50" t="s">
        <v>3149</v>
      </c>
      <c r="D486" s="50" t="s">
        <v>3150</v>
      </c>
      <c r="E486" s="37" t="s">
        <v>43</v>
      </c>
      <c r="F486" s="49" t="s">
        <v>44</v>
      </c>
      <c r="G486" s="50" t="s">
        <v>45</v>
      </c>
      <c r="H486" s="50" t="s">
        <v>30</v>
      </c>
      <c r="I486" s="50" t="s">
        <v>31</v>
      </c>
      <c r="J486" s="49" t="s">
        <v>32</v>
      </c>
      <c r="K486" s="49" t="s">
        <v>33</v>
      </c>
      <c r="L486" s="49" t="s">
        <v>46</v>
      </c>
      <c r="M486" s="50" t="s">
        <v>35</v>
      </c>
      <c r="N486" s="50" t="s">
        <v>36</v>
      </c>
      <c r="O486" s="51">
        <v>40400</v>
      </c>
      <c r="P486" s="51">
        <v>40400</v>
      </c>
      <c r="Q486" s="51">
        <v>40400</v>
      </c>
      <c r="R486" s="50">
        <v>5529</v>
      </c>
      <c r="S486" s="50">
        <v>15</v>
      </c>
      <c r="T486" s="50" t="s">
        <v>127</v>
      </c>
      <c r="U486" s="50" t="s">
        <v>3151</v>
      </c>
      <c r="V486" s="50"/>
      <c r="W486" s="50" t="s">
        <v>3152</v>
      </c>
      <c r="X486" s="50" t="s">
        <v>36</v>
      </c>
      <c r="Y486" s="49" t="s">
        <v>3153</v>
      </c>
    </row>
    <row r="487" spans="1:25">
      <c r="A487" s="121" t="str">
        <f t="shared" si="8"/>
        <v>CSMEE00</v>
      </c>
      <c r="B487" s="49" t="s">
        <v>3154</v>
      </c>
      <c r="C487" s="50" t="s">
        <v>3155</v>
      </c>
      <c r="D487" s="50" t="s">
        <v>3156</v>
      </c>
      <c r="E487" s="37" t="s">
        <v>43</v>
      </c>
      <c r="F487" s="49" t="s">
        <v>28</v>
      </c>
      <c r="G487" s="50" t="s">
        <v>29</v>
      </c>
      <c r="H487" s="50" t="s">
        <v>30</v>
      </c>
      <c r="I487" s="50" t="s">
        <v>31</v>
      </c>
      <c r="J487" s="49" t="s">
        <v>32</v>
      </c>
      <c r="K487" s="49" t="s">
        <v>218</v>
      </c>
      <c r="L487" s="49" t="s">
        <v>502</v>
      </c>
      <c r="M487" s="50" t="s">
        <v>220</v>
      </c>
      <c r="N487" s="50" t="s">
        <v>36</v>
      </c>
      <c r="O487" s="51">
        <v>38464</v>
      </c>
      <c r="P487" s="51">
        <v>38464</v>
      </c>
      <c r="Q487" s="51">
        <v>38464</v>
      </c>
      <c r="R487" s="50">
        <v>7465</v>
      </c>
      <c r="S487" s="50">
        <v>20</v>
      </c>
      <c r="T487" s="50" t="s">
        <v>148</v>
      </c>
      <c r="U487" s="50" t="s">
        <v>3157</v>
      </c>
      <c r="V487" s="50"/>
      <c r="W487" s="50" t="s">
        <v>3158</v>
      </c>
      <c r="X487" s="50" t="s">
        <v>36</v>
      </c>
      <c r="Y487" s="49" t="s">
        <v>3159</v>
      </c>
    </row>
    <row r="488" spans="1:25">
      <c r="A488" s="121" t="str">
        <f t="shared" si="8"/>
        <v>CSMI118</v>
      </c>
      <c r="B488" s="49" t="s">
        <v>3160</v>
      </c>
      <c r="C488" s="50" t="s">
        <v>3161</v>
      </c>
      <c r="D488" s="50" t="s">
        <v>3162</v>
      </c>
      <c r="E488" s="37" t="s">
        <v>774</v>
      </c>
      <c r="F488" s="49" t="s">
        <v>28</v>
      </c>
      <c r="G488" s="50" t="s">
        <v>29</v>
      </c>
      <c r="H488" s="50" t="s">
        <v>30</v>
      </c>
      <c r="I488" s="50" t="s">
        <v>31</v>
      </c>
      <c r="J488" s="49" t="s">
        <v>32</v>
      </c>
      <c r="K488" s="49" t="s">
        <v>349</v>
      </c>
      <c r="L488" s="49" t="s">
        <v>1388</v>
      </c>
      <c r="M488" s="50" t="s">
        <v>1389</v>
      </c>
      <c r="N488" s="50" t="s">
        <v>57</v>
      </c>
      <c r="O488" s="51">
        <v>37369</v>
      </c>
      <c r="P488" s="51">
        <v>37369</v>
      </c>
      <c r="Q488" s="51">
        <v>37369</v>
      </c>
      <c r="R488" s="50">
        <v>8560</v>
      </c>
      <c r="S488" s="50">
        <v>23</v>
      </c>
      <c r="T488" s="50" t="s">
        <v>148</v>
      </c>
      <c r="U488" s="50" t="s">
        <v>3163</v>
      </c>
      <c r="V488" s="50"/>
      <c r="W488" s="50" t="s">
        <v>3164</v>
      </c>
      <c r="X488" s="50" t="s">
        <v>1392</v>
      </c>
      <c r="Y488" s="49" t="s">
        <v>3165</v>
      </c>
    </row>
    <row r="489" spans="1:25">
      <c r="A489" s="121" t="str">
        <f t="shared" si="8"/>
        <v>cstanle</v>
      </c>
      <c r="B489" s="49" t="s">
        <v>3166</v>
      </c>
      <c r="C489" s="50" t="s">
        <v>3167</v>
      </c>
      <c r="D489" s="50" t="s">
        <v>3168</v>
      </c>
      <c r="E489" s="37" t="s">
        <v>27</v>
      </c>
      <c r="F489" s="49" t="s">
        <v>114</v>
      </c>
      <c r="G489" s="50" t="s">
        <v>115</v>
      </c>
      <c r="H489" s="50" t="s">
        <v>105</v>
      </c>
      <c r="I489" s="50" t="s">
        <v>31</v>
      </c>
      <c r="J489" s="49" t="s">
        <v>32</v>
      </c>
      <c r="K489" s="49" t="s">
        <v>92</v>
      </c>
      <c r="L489" s="49" t="s">
        <v>116</v>
      </c>
      <c r="M489" s="50" t="s">
        <v>117</v>
      </c>
      <c r="N489" s="50" t="s">
        <v>118</v>
      </c>
      <c r="O489" s="51">
        <v>45599</v>
      </c>
      <c r="P489" s="51">
        <v>45599</v>
      </c>
      <c r="Q489" s="51">
        <v>45599</v>
      </c>
      <c r="R489" s="50">
        <v>330</v>
      </c>
      <c r="S489" s="50">
        <v>0</v>
      </c>
      <c r="T489" s="50" t="s">
        <v>37</v>
      </c>
      <c r="U489" s="50" t="s">
        <v>3169</v>
      </c>
      <c r="V489" s="50"/>
      <c r="W489" s="50" t="s">
        <v>3170</v>
      </c>
      <c r="X489" s="50" t="s">
        <v>95</v>
      </c>
      <c r="Y489" s="49" t="s">
        <v>3171</v>
      </c>
    </row>
    <row r="490" spans="1:25">
      <c r="A490" s="121" t="str">
        <f t="shared" si="8"/>
        <v>cstarne</v>
      </c>
      <c r="B490" s="49" t="s">
        <v>3172</v>
      </c>
      <c r="C490" s="50" t="s">
        <v>3173</v>
      </c>
      <c r="D490" s="50" t="s">
        <v>3174</v>
      </c>
      <c r="E490" s="37" t="s">
        <v>134</v>
      </c>
      <c r="F490" s="49" t="s">
        <v>90</v>
      </c>
      <c r="G490" s="50" t="s">
        <v>91</v>
      </c>
      <c r="H490" s="50" t="s">
        <v>30</v>
      </c>
      <c r="I490" s="50" t="s">
        <v>31</v>
      </c>
      <c r="J490" s="49" t="s">
        <v>32</v>
      </c>
      <c r="K490" s="49" t="s">
        <v>1226</v>
      </c>
      <c r="L490" s="49" t="s">
        <v>1564</v>
      </c>
      <c r="M490" s="50" t="s">
        <v>1565</v>
      </c>
      <c r="N490" s="50" t="s">
        <v>1566</v>
      </c>
      <c r="O490" s="51">
        <v>44215</v>
      </c>
      <c r="P490" s="51">
        <v>45368</v>
      </c>
      <c r="Q490" s="51">
        <v>45368</v>
      </c>
      <c r="R490" s="50">
        <v>561</v>
      </c>
      <c r="S490" s="50">
        <v>1</v>
      </c>
      <c r="T490" s="50" t="s">
        <v>82</v>
      </c>
      <c r="U490" s="50" t="s">
        <v>3175</v>
      </c>
      <c r="V490" s="50"/>
      <c r="W490" s="50" t="s">
        <v>3176</v>
      </c>
      <c r="X490" s="50" t="s">
        <v>1566</v>
      </c>
      <c r="Y490" s="49" t="s">
        <v>3177</v>
      </c>
    </row>
    <row r="491" spans="1:25">
      <c r="A491" s="121" t="str">
        <f t="shared" si="8"/>
        <v>csturke</v>
      </c>
      <c r="B491" s="49" t="s">
        <v>3178</v>
      </c>
      <c r="C491" s="50" t="s">
        <v>3179</v>
      </c>
      <c r="D491" s="50" t="s">
        <v>3180</v>
      </c>
      <c r="E491" s="37" t="s">
        <v>27</v>
      </c>
      <c r="F491" s="49" t="s">
        <v>44</v>
      </c>
      <c r="G491" s="50" t="s">
        <v>45</v>
      </c>
      <c r="H491" s="50" t="s">
        <v>30</v>
      </c>
      <c r="I491" s="50" t="s">
        <v>31</v>
      </c>
      <c r="J491" s="49" t="s">
        <v>32</v>
      </c>
      <c r="K491" s="49" t="s">
        <v>92</v>
      </c>
      <c r="L491" s="49" t="s">
        <v>116</v>
      </c>
      <c r="M491" s="50" t="s">
        <v>117</v>
      </c>
      <c r="N491" s="50" t="s">
        <v>118</v>
      </c>
      <c r="O491" s="51">
        <v>41495</v>
      </c>
      <c r="P491" s="51">
        <v>44686</v>
      </c>
      <c r="Q491" s="51">
        <v>44686</v>
      </c>
      <c r="R491" s="50">
        <v>1243</v>
      </c>
      <c r="S491" s="50">
        <v>3</v>
      </c>
      <c r="T491" s="50" t="s">
        <v>106</v>
      </c>
      <c r="U491" s="50" t="s">
        <v>3181</v>
      </c>
      <c r="V491" s="50" t="s">
        <v>3182</v>
      </c>
      <c r="W491" s="50" t="s">
        <v>3183</v>
      </c>
      <c r="X491" s="50" t="s">
        <v>118</v>
      </c>
      <c r="Y491" s="49" t="s">
        <v>3184</v>
      </c>
    </row>
    <row r="492" spans="1:25">
      <c r="A492" s="121" t="str">
        <f t="shared" si="8"/>
        <v>csutton</v>
      </c>
      <c r="B492" s="49" t="s">
        <v>3185</v>
      </c>
      <c r="C492" s="50" t="s">
        <v>3186</v>
      </c>
      <c r="D492" s="50" t="s">
        <v>3187</v>
      </c>
      <c r="E492" s="37" t="s">
        <v>43</v>
      </c>
      <c r="F492" s="49" t="s">
        <v>90</v>
      </c>
      <c r="G492" s="50" t="s">
        <v>91</v>
      </c>
      <c r="H492" s="50" t="s">
        <v>30</v>
      </c>
      <c r="I492" s="50" t="s">
        <v>31</v>
      </c>
      <c r="J492" s="49" t="s">
        <v>32</v>
      </c>
      <c r="K492" s="49" t="s">
        <v>515</v>
      </c>
      <c r="L492" s="49" t="s">
        <v>516</v>
      </c>
      <c r="M492" s="50" t="s">
        <v>517</v>
      </c>
      <c r="N492" s="50" t="s">
        <v>192</v>
      </c>
      <c r="O492" s="51">
        <v>45879</v>
      </c>
      <c r="P492" s="51">
        <v>45879</v>
      </c>
      <c r="Q492" s="51">
        <v>45879</v>
      </c>
      <c r="R492" s="50">
        <v>50</v>
      </c>
      <c r="S492" s="50">
        <v>0</v>
      </c>
      <c r="T492" s="50" t="s">
        <v>419</v>
      </c>
      <c r="U492" s="130" t="s">
        <v>3188</v>
      </c>
      <c r="V492" s="130" t="s">
        <v>43</v>
      </c>
      <c r="W492" s="131" t="s">
        <v>3189</v>
      </c>
      <c r="X492" s="131" t="s">
        <v>258</v>
      </c>
      <c r="Y492" s="130" t="s">
        <v>3190</v>
      </c>
    </row>
    <row r="493" spans="1:25">
      <c r="A493" s="121" t="str">
        <f t="shared" si="8"/>
        <v>ctayl14</v>
      </c>
      <c r="B493" s="49" t="s">
        <v>3191</v>
      </c>
      <c r="C493" s="50" t="s">
        <v>3192</v>
      </c>
      <c r="D493" s="50" t="s">
        <v>3193</v>
      </c>
      <c r="E493" s="37" t="s">
        <v>43</v>
      </c>
      <c r="F493" s="49" t="s">
        <v>44</v>
      </c>
      <c r="G493" s="50" t="s">
        <v>45</v>
      </c>
      <c r="H493" s="50" t="s">
        <v>30</v>
      </c>
      <c r="I493" s="50" t="s">
        <v>31</v>
      </c>
      <c r="J493" s="49" t="s">
        <v>32</v>
      </c>
      <c r="K493" s="49" t="s">
        <v>349</v>
      </c>
      <c r="L493" s="49" t="s">
        <v>1388</v>
      </c>
      <c r="M493" s="50" t="s">
        <v>1389</v>
      </c>
      <c r="N493" s="50" t="s">
        <v>57</v>
      </c>
      <c r="O493" s="51">
        <v>43719</v>
      </c>
      <c r="P493" s="51">
        <v>43719</v>
      </c>
      <c r="Q493" s="51">
        <v>43719</v>
      </c>
      <c r="R493" s="50">
        <v>2210</v>
      </c>
      <c r="S493" s="50">
        <v>6</v>
      </c>
      <c r="T493" s="50" t="s">
        <v>127</v>
      </c>
      <c r="U493" s="50" t="s">
        <v>3194</v>
      </c>
      <c r="V493" s="50"/>
      <c r="W493" s="50" t="s">
        <v>1976</v>
      </c>
      <c r="X493" s="50" t="s">
        <v>355</v>
      </c>
      <c r="Y493" s="49" t="s">
        <v>1977</v>
      </c>
    </row>
    <row r="494" spans="1:25">
      <c r="A494" s="121" t="str">
        <f t="shared" si="8"/>
        <v>ctaylor</v>
      </c>
      <c r="B494" s="49" t="s">
        <v>3195</v>
      </c>
      <c r="C494" s="50" t="s">
        <v>3196</v>
      </c>
      <c r="D494" s="50" t="s">
        <v>3197</v>
      </c>
      <c r="E494" s="37" t="s">
        <v>27</v>
      </c>
      <c r="F494" s="49" t="s">
        <v>114</v>
      </c>
      <c r="G494" s="50" t="s">
        <v>115</v>
      </c>
      <c r="H494" s="50" t="s">
        <v>105</v>
      </c>
      <c r="I494" s="50" t="s">
        <v>31</v>
      </c>
      <c r="J494" s="49" t="s">
        <v>53</v>
      </c>
      <c r="K494" s="49" t="s">
        <v>164</v>
      </c>
      <c r="L494" s="49" t="s">
        <v>165</v>
      </c>
      <c r="M494" s="50" t="s">
        <v>166</v>
      </c>
      <c r="N494" s="50" t="s">
        <v>167</v>
      </c>
      <c r="O494" s="51">
        <v>39158</v>
      </c>
      <c r="P494" s="51">
        <v>45711</v>
      </c>
      <c r="Q494" s="51">
        <v>45711</v>
      </c>
      <c r="R494" s="50">
        <v>218</v>
      </c>
      <c r="S494" s="50">
        <v>0</v>
      </c>
      <c r="T494" s="50" t="s">
        <v>37</v>
      </c>
      <c r="U494" s="50" t="s">
        <v>3198</v>
      </c>
      <c r="V494" s="50"/>
      <c r="W494" s="50" t="s">
        <v>336</v>
      </c>
      <c r="X494" s="50" t="s">
        <v>167</v>
      </c>
      <c r="Y494" s="49" t="s">
        <v>337</v>
      </c>
    </row>
    <row r="495" spans="1:25">
      <c r="A495" s="121" t="str">
        <f t="shared" si="8"/>
        <v>cthomas</v>
      </c>
      <c r="B495" s="49" t="s">
        <v>3199</v>
      </c>
      <c r="C495" s="50" t="s">
        <v>3200</v>
      </c>
      <c r="D495" s="50" t="s">
        <v>3201</v>
      </c>
      <c r="E495" s="37" t="s">
        <v>43</v>
      </c>
      <c r="F495" s="49" t="s">
        <v>90</v>
      </c>
      <c r="G495" s="50" t="s">
        <v>91</v>
      </c>
      <c r="H495" s="50" t="s">
        <v>30</v>
      </c>
      <c r="I495" s="50" t="s">
        <v>31</v>
      </c>
      <c r="J495" s="49" t="s">
        <v>53</v>
      </c>
      <c r="K495" s="49" t="s">
        <v>164</v>
      </c>
      <c r="L495" s="49" t="s">
        <v>165</v>
      </c>
      <c r="M495" s="50" t="s">
        <v>166</v>
      </c>
      <c r="N495" s="50" t="s">
        <v>167</v>
      </c>
      <c r="O495" s="51">
        <v>45851</v>
      </c>
      <c r="P495" s="51">
        <v>45851</v>
      </c>
      <c r="Q495" s="51">
        <v>45851</v>
      </c>
      <c r="R495" s="50">
        <v>78</v>
      </c>
      <c r="S495" s="50">
        <v>0</v>
      </c>
      <c r="T495" s="50" t="s">
        <v>96</v>
      </c>
      <c r="U495" s="50">
        <v>310</v>
      </c>
      <c r="V495" s="50" t="s">
        <v>3202</v>
      </c>
      <c r="W495" s="50" t="s">
        <v>3203</v>
      </c>
      <c r="X495" s="50" t="s">
        <v>170</v>
      </c>
      <c r="Y495" s="49" t="s">
        <v>3204</v>
      </c>
    </row>
    <row r="496" spans="1:25">
      <c r="A496" s="121" t="str">
        <f t="shared" si="8"/>
        <v>ctillis</v>
      </c>
      <c r="B496" s="49" t="s">
        <v>3205</v>
      </c>
      <c r="C496" s="50" t="s">
        <v>3206</v>
      </c>
      <c r="D496" s="50" t="s">
        <v>3207</v>
      </c>
      <c r="E496" s="37" t="s">
        <v>27</v>
      </c>
      <c r="F496" s="49" t="s">
        <v>114</v>
      </c>
      <c r="G496" s="50" t="s">
        <v>115</v>
      </c>
      <c r="H496" s="50" t="s">
        <v>105</v>
      </c>
      <c r="I496" s="50" t="s">
        <v>31</v>
      </c>
      <c r="J496" s="49" t="s">
        <v>32</v>
      </c>
      <c r="K496" s="49" t="s">
        <v>79</v>
      </c>
      <c r="L496" s="49" t="s">
        <v>80</v>
      </c>
      <c r="M496" s="50" t="s">
        <v>81</v>
      </c>
      <c r="N496" s="50" t="s">
        <v>36</v>
      </c>
      <c r="O496" s="51">
        <v>44924</v>
      </c>
      <c r="P496" s="51">
        <v>44924</v>
      </c>
      <c r="Q496" s="51">
        <v>44924</v>
      </c>
      <c r="R496" s="50">
        <v>1005</v>
      </c>
      <c r="S496" s="50">
        <v>2</v>
      </c>
      <c r="T496" s="50" t="s">
        <v>82</v>
      </c>
      <c r="U496" s="50" t="s">
        <v>3208</v>
      </c>
      <c r="V496" s="50"/>
      <c r="W496" s="50" t="s">
        <v>3209</v>
      </c>
      <c r="X496" s="50" t="s">
        <v>36</v>
      </c>
      <c r="Y496" s="49" t="s">
        <v>3210</v>
      </c>
    </row>
    <row r="497" spans="1:25">
      <c r="A497" s="121" t="str">
        <f t="shared" si="8"/>
        <v>CVASQUE</v>
      </c>
      <c r="B497" s="49" t="s">
        <v>3211</v>
      </c>
      <c r="C497" s="50" t="s">
        <v>3212</v>
      </c>
      <c r="D497" s="50" t="s">
        <v>3213</v>
      </c>
      <c r="E497" s="37" t="s">
        <v>43</v>
      </c>
      <c r="F497" s="49" t="s">
        <v>28</v>
      </c>
      <c r="G497" s="50" t="s">
        <v>29</v>
      </c>
      <c r="H497" s="50" t="s">
        <v>30</v>
      </c>
      <c r="I497" s="50" t="s">
        <v>31</v>
      </c>
      <c r="J497" s="49" t="s">
        <v>32</v>
      </c>
      <c r="K497" s="49" t="s">
        <v>396</v>
      </c>
      <c r="L497" s="49" t="s">
        <v>397</v>
      </c>
      <c r="M497" s="50" t="s">
        <v>398</v>
      </c>
      <c r="N497" s="50" t="s">
        <v>147</v>
      </c>
      <c r="O497" s="51">
        <v>36927</v>
      </c>
      <c r="P497" s="51">
        <v>36927</v>
      </c>
      <c r="Q497" s="51">
        <v>36927</v>
      </c>
      <c r="R497" s="50">
        <v>9002</v>
      </c>
      <c r="S497" s="50">
        <v>24</v>
      </c>
      <c r="T497" s="50" t="s">
        <v>148</v>
      </c>
      <c r="U497" s="50" t="s">
        <v>3214</v>
      </c>
      <c r="V497" s="50"/>
      <c r="W497" s="50" t="s">
        <v>3215</v>
      </c>
      <c r="X497" s="50" t="s">
        <v>147</v>
      </c>
      <c r="Y497" s="49" t="s">
        <v>3216</v>
      </c>
    </row>
    <row r="498" spans="1:25">
      <c r="A498" s="121" t="str">
        <f t="shared" si="8"/>
        <v>CWALKE5</v>
      </c>
      <c r="B498" s="49" t="s">
        <v>3217</v>
      </c>
      <c r="C498" s="50" t="s">
        <v>3218</v>
      </c>
      <c r="D498" s="50" t="s">
        <v>3219</v>
      </c>
      <c r="E498" s="37" t="s">
        <v>134</v>
      </c>
      <c r="F498" s="49" t="s">
        <v>44</v>
      </c>
      <c r="G498" s="50" t="s">
        <v>45</v>
      </c>
      <c r="H498" s="50" t="s">
        <v>30</v>
      </c>
      <c r="I498" s="50" t="s">
        <v>31</v>
      </c>
      <c r="J498" s="49" t="s">
        <v>53</v>
      </c>
      <c r="K498" s="49" t="s">
        <v>54</v>
      </c>
      <c r="L498" s="49" t="s">
        <v>135</v>
      </c>
      <c r="M498" s="50" t="s">
        <v>136</v>
      </c>
      <c r="N498" s="50" t="s">
        <v>57</v>
      </c>
      <c r="O498" s="51">
        <v>37256</v>
      </c>
      <c r="P498" s="51">
        <v>37256</v>
      </c>
      <c r="Q498" s="51">
        <v>37256</v>
      </c>
      <c r="R498" s="50">
        <v>8673</v>
      </c>
      <c r="S498" s="50">
        <v>23</v>
      </c>
      <c r="T498" s="50" t="s">
        <v>148</v>
      </c>
      <c r="U498" s="50" t="s">
        <v>3220</v>
      </c>
      <c r="V498" s="50" t="s">
        <v>3221</v>
      </c>
      <c r="W498" s="50" t="s">
        <v>3222</v>
      </c>
      <c r="X498" s="50" t="s">
        <v>57</v>
      </c>
      <c r="Y498" s="49" t="s">
        <v>3223</v>
      </c>
    </row>
    <row r="499" spans="1:25">
      <c r="A499" s="121" t="str">
        <f t="shared" si="8"/>
        <v>cwalla1</v>
      </c>
      <c r="B499" s="49" t="s">
        <v>3224</v>
      </c>
      <c r="C499" s="50" t="s">
        <v>3225</v>
      </c>
      <c r="D499" s="50" t="s">
        <v>3226</v>
      </c>
      <c r="E499" s="37" t="s">
        <v>43</v>
      </c>
      <c r="F499" s="49" t="s">
        <v>182</v>
      </c>
      <c r="G499" s="50" t="s">
        <v>183</v>
      </c>
      <c r="H499" s="50" t="s">
        <v>30</v>
      </c>
      <c r="I499" s="50" t="s">
        <v>31</v>
      </c>
      <c r="J499" s="49" t="s">
        <v>32</v>
      </c>
      <c r="K499" s="49" t="s">
        <v>92</v>
      </c>
      <c r="L499" s="49" t="s">
        <v>116</v>
      </c>
      <c r="M499" s="50" t="s">
        <v>117</v>
      </c>
      <c r="N499" s="50" t="s">
        <v>118</v>
      </c>
      <c r="O499" s="51">
        <v>42380</v>
      </c>
      <c r="P499" s="51">
        <v>42380</v>
      </c>
      <c r="Q499" s="51">
        <v>42380</v>
      </c>
      <c r="R499" s="50">
        <v>3549</v>
      </c>
      <c r="S499" s="50">
        <v>9</v>
      </c>
      <c r="T499" s="50" t="s">
        <v>127</v>
      </c>
      <c r="U499" s="50" t="s">
        <v>3227</v>
      </c>
      <c r="V499" s="50"/>
      <c r="W499" s="50" t="s">
        <v>3228</v>
      </c>
      <c r="X499" s="50" t="s">
        <v>118</v>
      </c>
      <c r="Y499" s="49" t="s">
        <v>3229</v>
      </c>
    </row>
    <row r="500" spans="1:25">
      <c r="A500" s="121" t="str">
        <f t="shared" si="8"/>
        <v>cwatki0</v>
      </c>
      <c r="B500" s="49" t="s">
        <v>3230</v>
      </c>
      <c r="C500" s="50" t="s">
        <v>3231</v>
      </c>
      <c r="D500" s="50" t="s">
        <v>3232</v>
      </c>
      <c r="E500" s="37" t="s">
        <v>27</v>
      </c>
      <c r="F500" s="49" t="s">
        <v>28</v>
      </c>
      <c r="G500" s="50" t="s">
        <v>29</v>
      </c>
      <c r="H500" s="50" t="s">
        <v>30</v>
      </c>
      <c r="I500" s="50" t="s">
        <v>31</v>
      </c>
      <c r="J500" s="49" t="s">
        <v>53</v>
      </c>
      <c r="K500" s="49" t="s">
        <v>255</v>
      </c>
      <c r="L500" s="49" t="s">
        <v>442</v>
      </c>
      <c r="M500" s="50" t="s">
        <v>443</v>
      </c>
      <c r="N500" s="50" t="s">
        <v>72</v>
      </c>
      <c r="O500" s="51">
        <v>43861</v>
      </c>
      <c r="P500" s="51">
        <v>43861</v>
      </c>
      <c r="Q500" s="51">
        <v>43861</v>
      </c>
      <c r="R500" s="50">
        <v>2068</v>
      </c>
      <c r="S500" s="50">
        <v>5</v>
      </c>
      <c r="T500" s="50" t="s">
        <v>106</v>
      </c>
      <c r="U500" s="50" t="s">
        <v>3233</v>
      </c>
      <c r="V500" s="50"/>
      <c r="W500" s="50" t="s">
        <v>808</v>
      </c>
      <c r="X500" s="50" t="s">
        <v>72</v>
      </c>
      <c r="Y500" s="49" t="s">
        <v>3234</v>
      </c>
    </row>
    <row r="501" spans="1:25">
      <c r="A501" s="121" t="str">
        <f t="shared" si="8"/>
        <v>CWELCOM</v>
      </c>
      <c r="B501" s="49" t="s">
        <v>3235</v>
      </c>
      <c r="C501" s="50" t="s">
        <v>3236</v>
      </c>
      <c r="D501" s="50" t="s">
        <v>3237</v>
      </c>
      <c r="E501" s="37" t="s">
        <v>43</v>
      </c>
      <c r="F501" s="49" t="s">
        <v>182</v>
      </c>
      <c r="G501" s="50" t="s">
        <v>183</v>
      </c>
      <c r="H501" s="50" t="s">
        <v>30</v>
      </c>
      <c r="I501" s="50" t="s">
        <v>31</v>
      </c>
      <c r="J501" s="49" t="s">
        <v>53</v>
      </c>
      <c r="K501" s="49" t="s">
        <v>54</v>
      </c>
      <c r="L501" s="49" t="s">
        <v>55</v>
      </c>
      <c r="M501" s="50" t="s">
        <v>56</v>
      </c>
      <c r="N501" s="50" t="s">
        <v>57</v>
      </c>
      <c r="O501" s="51">
        <v>37105</v>
      </c>
      <c r="P501" s="51">
        <v>37105</v>
      </c>
      <c r="Q501" s="51">
        <v>37105</v>
      </c>
      <c r="R501" s="50">
        <v>8824</v>
      </c>
      <c r="S501" s="50">
        <v>24</v>
      </c>
      <c r="T501" s="50" t="s">
        <v>148</v>
      </c>
      <c r="U501" s="50" t="s">
        <v>3238</v>
      </c>
      <c r="V501" s="50"/>
      <c r="W501" s="50" t="s">
        <v>3239</v>
      </c>
      <c r="X501" s="50" t="s">
        <v>57</v>
      </c>
      <c r="Y501" s="49" t="s">
        <v>3240</v>
      </c>
    </row>
    <row r="502" spans="1:25">
      <c r="A502" s="121" t="str">
        <f t="shared" si="8"/>
        <v>CWELL22</v>
      </c>
      <c r="B502" s="49" t="s">
        <v>3241</v>
      </c>
      <c r="C502" s="50" t="s">
        <v>3242</v>
      </c>
      <c r="D502" s="50" t="s">
        <v>3243</v>
      </c>
      <c r="E502" s="37" t="s">
        <v>43</v>
      </c>
      <c r="F502" s="49" t="s">
        <v>90</v>
      </c>
      <c r="G502" s="50" t="s">
        <v>91</v>
      </c>
      <c r="H502" s="50" t="s">
        <v>30</v>
      </c>
      <c r="I502" s="50" t="s">
        <v>31</v>
      </c>
      <c r="J502" s="49" t="s">
        <v>32</v>
      </c>
      <c r="K502" s="49" t="s">
        <v>775</v>
      </c>
      <c r="L502" s="49" t="s">
        <v>776</v>
      </c>
      <c r="M502" s="50" t="s">
        <v>777</v>
      </c>
      <c r="N502" s="50" t="s">
        <v>147</v>
      </c>
      <c r="O502" s="51">
        <v>38733</v>
      </c>
      <c r="P502" s="51">
        <v>38733</v>
      </c>
      <c r="Q502" s="51">
        <v>38733</v>
      </c>
      <c r="R502" s="50">
        <v>7196</v>
      </c>
      <c r="S502" s="50">
        <v>19</v>
      </c>
      <c r="T502" s="50" t="s">
        <v>148</v>
      </c>
      <c r="U502" s="50" t="s">
        <v>3244</v>
      </c>
      <c r="V502" s="50"/>
      <c r="W502" s="50" t="s">
        <v>3245</v>
      </c>
      <c r="X502" s="50" t="s">
        <v>147</v>
      </c>
      <c r="Y502" s="49" t="s">
        <v>3246</v>
      </c>
    </row>
    <row r="503" spans="1:25">
      <c r="A503" s="121" t="str">
        <f t="shared" si="8"/>
        <v>cweyand</v>
      </c>
      <c r="B503" s="49" t="s">
        <v>3247</v>
      </c>
      <c r="C503" s="50" t="s">
        <v>3248</v>
      </c>
      <c r="D503" s="50" t="s">
        <v>3249</v>
      </c>
      <c r="E503" s="37" t="s">
        <v>27</v>
      </c>
      <c r="F503" s="49" t="s">
        <v>44</v>
      </c>
      <c r="G503" s="50" t="s">
        <v>45</v>
      </c>
      <c r="H503" s="50" t="s">
        <v>30</v>
      </c>
      <c r="I503" s="50" t="s">
        <v>31</v>
      </c>
      <c r="J503" s="49" t="s">
        <v>53</v>
      </c>
      <c r="K503" s="49" t="s">
        <v>255</v>
      </c>
      <c r="L503" s="49" t="s">
        <v>442</v>
      </c>
      <c r="M503" s="50" t="s">
        <v>443</v>
      </c>
      <c r="N503" s="50" t="s">
        <v>72</v>
      </c>
      <c r="O503" s="51">
        <v>45032</v>
      </c>
      <c r="P503" s="51">
        <v>45445</v>
      </c>
      <c r="Q503" s="51">
        <v>45032</v>
      </c>
      <c r="R503" s="50">
        <v>897</v>
      </c>
      <c r="S503" s="50">
        <v>2</v>
      </c>
      <c r="T503" s="50" t="s">
        <v>82</v>
      </c>
      <c r="U503" s="50" t="s">
        <v>3250</v>
      </c>
      <c r="V503" s="50"/>
      <c r="W503" s="50" t="s">
        <v>3251</v>
      </c>
      <c r="X503" s="50" t="s">
        <v>72</v>
      </c>
      <c r="Y503" s="49" t="s">
        <v>3252</v>
      </c>
    </row>
    <row r="504" spans="1:25">
      <c r="A504" s="121" t="str">
        <f t="shared" si="8"/>
        <v>CWILCHE</v>
      </c>
      <c r="B504" s="49" t="s">
        <v>3253</v>
      </c>
      <c r="C504" s="50" t="s">
        <v>3254</v>
      </c>
      <c r="D504" s="50" t="s">
        <v>3255</v>
      </c>
      <c r="E504" s="37" t="s">
        <v>43</v>
      </c>
      <c r="F504" s="49" t="s">
        <v>182</v>
      </c>
      <c r="G504" s="50" t="s">
        <v>183</v>
      </c>
      <c r="H504" s="50" t="s">
        <v>30</v>
      </c>
      <c r="I504" s="50" t="s">
        <v>31</v>
      </c>
      <c r="J504" s="49" t="s">
        <v>32</v>
      </c>
      <c r="K504" s="49" t="s">
        <v>144</v>
      </c>
      <c r="L504" s="49" t="s">
        <v>145</v>
      </c>
      <c r="M504" s="50" t="s">
        <v>146</v>
      </c>
      <c r="N504" s="50" t="s">
        <v>147</v>
      </c>
      <c r="O504" s="51">
        <v>40224</v>
      </c>
      <c r="P504" s="51">
        <v>40224</v>
      </c>
      <c r="Q504" s="51">
        <v>40224</v>
      </c>
      <c r="R504" s="50">
        <v>5705</v>
      </c>
      <c r="S504" s="50">
        <v>15</v>
      </c>
      <c r="T504" s="50" t="s">
        <v>127</v>
      </c>
      <c r="U504" s="50" t="s">
        <v>3256</v>
      </c>
      <c r="V504" s="50"/>
      <c r="W504" s="50" t="s">
        <v>3257</v>
      </c>
      <c r="X504" s="50" t="s">
        <v>147</v>
      </c>
      <c r="Y504" s="49" t="s">
        <v>3258</v>
      </c>
    </row>
    <row r="505" spans="1:25">
      <c r="A505" s="121" t="str">
        <f t="shared" si="8"/>
        <v>cwillin</v>
      </c>
      <c r="B505" s="49" t="s">
        <v>3259</v>
      </c>
      <c r="C505" s="50" t="s">
        <v>3260</v>
      </c>
      <c r="D505" s="49" t="s">
        <v>3261</v>
      </c>
      <c r="E505" s="37" t="s">
        <v>43</v>
      </c>
      <c r="F505" s="50"/>
      <c r="G505" s="50"/>
      <c r="H505" s="50"/>
      <c r="I505" s="50"/>
      <c r="J505" s="50"/>
      <c r="K505" s="50"/>
      <c r="L505" s="50"/>
      <c r="M505" s="50"/>
      <c r="N505" s="50"/>
      <c r="O505" s="51">
        <v>45935</v>
      </c>
      <c r="P505" s="50"/>
      <c r="Q505" s="51">
        <v>45935</v>
      </c>
      <c r="R505" s="50"/>
      <c r="S505" s="50"/>
      <c r="T505" s="50"/>
      <c r="U505" s="49" t="s">
        <v>3262</v>
      </c>
      <c r="V505" s="49" t="s">
        <v>3263</v>
      </c>
      <c r="W505" s="50" t="s">
        <v>3264</v>
      </c>
      <c r="X505" s="50" t="s">
        <v>1021</v>
      </c>
      <c r="Y505" s="49" t="s">
        <v>3265</v>
      </c>
    </row>
    <row r="506" spans="1:25">
      <c r="A506" s="121" t="str">
        <f t="shared" si="8"/>
        <v>cwilso1</v>
      </c>
      <c r="B506" s="49" t="s">
        <v>3266</v>
      </c>
      <c r="C506" s="50" t="s">
        <v>3267</v>
      </c>
      <c r="D506" s="50" t="s">
        <v>3268</v>
      </c>
      <c r="E506" s="37" t="s">
        <v>27</v>
      </c>
      <c r="F506" s="49" t="s">
        <v>44</v>
      </c>
      <c r="G506" s="50" t="s">
        <v>45</v>
      </c>
      <c r="H506" s="50" t="s">
        <v>30</v>
      </c>
      <c r="I506" s="50" t="s">
        <v>31</v>
      </c>
      <c r="J506" s="49" t="s">
        <v>53</v>
      </c>
      <c r="K506" s="49" t="s">
        <v>255</v>
      </c>
      <c r="L506" s="49" t="s">
        <v>418</v>
      </c>
      <c r="M506" s="50" t="s">
        <v>257</v>
      </c>
      <c r="N506" s="50" t="s">
        <v>258</v>
      </c>
      <c r="O506" s="51">
        <v>45305</v>
      </c>
      <c r="P506" s="51">
        <v>45305</v>
      </c>
      <c r="Q506" s="51">
        <v>45305</v>
      </c>
      <c r="R506" s="50">
        <v>624</v>
      </c>
      <c r="S506" s="50">
        <v>1</v>
      </c>
      <c r="T506" s="50" t="s">
        <v>82</v>
      </c>
      <c r="U506" s="50" t="s">
        <v>3269</v>
      </c>
      <c r="V506" s="50"/>
      <c r="W506" s="50" t="s">
        <v>3270</v>
      </c>
      <c r="X506" s="50" t="s">
        <v>322</v>
      </c>
      <c r="Y506" s="49" t="s">
        <v>3271</v>
      </c>
    </row>
    <row r="507" spans="1:25">
      <c r="A507" s="121" t="str">
        <f t="shared" si="8"/>
        <v>CWURTZ1</v>
      </c>
      <c r="B507" s="49" t="s">
        <v>3272</v>
      </c>
      <c r="C507" s="50" t="s">
        <v>3273</v>
      </c>
      <c r="D507" s="50" t="s">
        <v>3274</v>
      </c>
      <c r="E507" s="37" t="s">
        <v>43</v>
      </c>
      <c r="F507" s="49" t="s">
        <v>44</v>
      </c>
      <c r="G507" s="50" t="s">
        <v>45</v>
      </c>
      <c r="H507" s="50" t="s">
        <v>30</v>
      </c>
      <c r="I507" s="50" t="s">
        <v>31</v>
      </c>
      <c r="J507" s="49" t="s">
        <v>53</v>
      </c>
      <c r="K507" s="49" t="s">
        <v>273</v>
      </c>
      <c r="L507" s="49" t="s">
        <v>1340</v>
      </c>
      <c r="M507" s="50" t="s">
        <v>1341</v>
      </c>
      <c r="N507" s="50" t="s">
        <v>1308</v>
      </c>
      <c r="O507" s="51">
        <v>32699</v>
      </c>
      <c r="P507" s="51">
        <v>32699</v>
      </c>
      <c r="Q507" s="51">
        <v>32699</v>
      </c>
      <c r="R507" s="50">
        <v>13230</v>
      </c>
      <c r="S507" s="50">
        <v>36</v>
      </c>
      <c r="T507" s="50" t="s">
        <v>148</v>
      </c>
      <c r="U507" s="50" t="s">
        <v>3275</v>
      </c>
      <c r="V507" s="50"/>
      <c r="W507" s="50" t="s">
        <v>3276</v>
      </c>
      <c r="X507" s="50" t="s">
        <v>453</v>
      </c>
      <c r="Y507" s="49" t="s">
        <v>3277</v>
      </c>
    </row>
    <row r="508" spans="1:25">
      <c r="A508" s="121" t="str">
        <f t="shared" si="8"/>
        <v>CYARZA</v>
      </c>
      <c r="B508" s="49" t="s">
        <v>3278</v>
      </c>
      <c r="C508" s="50" t="s">
        <v>3279</v>
      </c>
      <c r="D508" s="50" t="s">
        <v>3280</v>
      </c>
      <c r="E508" s="37" t="s">
        <v>43</v>
      </c>
      <c r="F508" s="49" t="s">
        <v>28</v>
      </c>
      <c r="G508" s="50" t="s">
        <v>29</v>
      </c>
      <c r="H508" s="50" t="s">
        <v>30</v>
      </c>
      <c r="I508" s="50" t="s">
        <v>31</v>
      </c>
      <c r="J508" s="49" t="s">
        <v>32</v>
      </c>
      <c r="K508" s="49" t="s">
        <v>79</v>
      </c>
      <c r="L508" s="49" t="s">
        <v>80</v>
      </c>
      <c r="M508" s="50" t="s">
        <v>81</v>
      </c>
      <c r="N508" s="50" t="s">
        <v>36</v>
      </c>
      <c r="O508" s="51">
        <v>37698</v>
      </c>
      <c r="P508" s="51">
        <v>37698</v>
      </c>
      <c r="Q508" s="51">
        <v>37698</v>
      </c>
      <c r="R508" s="50">
        <v>8231</v>
      </c>
      <c r="S508" s="50">
        <v>22</v>
      </c>
      <c r="T508" s="50" t="s">
        <v>148</v>
      </c>
      <c r="U508" s="50" t="s">
        <v>3281</v>
      </c>
      <c r="V508" s="50"/>
      <c r="W508" s="50" t="s">
        <v>3282</v>
      </c>
      <c r="X508" s="50" t="s">
        <v>36</v>
      </c>
      <c r="Y508" s="49" t="s">
        <v>3283</v>
      </c>
    </row>
    <row r="509" spans="1:25">
      <c r="A509" s="121" t="str">
        <f t="shared" si="8"/>
        <v>dabbott</v>
      </c>
      <c r="B509" s="49" t="s">
        <v>3284</v>
      </c>
      <c r="C509" s="50" t="s">
        <v>3285</v>
      </c>
      <c r="D509" s="49" t="s">
        <v>3286</v>
      </c>
      <c r="E509" s="141" t="s">
        <v>3284</v>
      </c>
      <c r="F509" s="50"/>
      <c r="G509" s="51"/>
      <c r="H509" s="51"/>
      <c r="I509" s="51"/>
      <c r="J509" s="51"/>
      <c r="K509" s="49" t="s">
        <v>1226</v>
      </c>
      <c r="L509" s="51"/>
      <c r="M509" s="51"/>
      <c r="N509" s="51"/>
      <c r="O509" s="51"/>
      <c r="P509" s="51">
        <v>45949</v>
      </c>
      <c r="Q509" s="51">
        <v>45949</v>
      </c>
      <c r="R509" s="51"/>
      <c r="S509" s="51"/>
      <c r="T509" s="51"/>
      <c r="U509" s="49" t="s">
        <v>3287</v>
      </c>
      <c r="V509" s="50"/>
      <c r="W509" s="50" t="s">
        <v>3288</v>
      </c>
      <c r="X509" s="50" t="s">
        <v>2390</v>
      </c>
      <c r="Y509" s="49" t="s">
        <v>3289</v>
      </c>
    </row>
    <row r="510" spans="1:25">
      <c r="A510" s="121" t="str">
        <f t="shared" si="8"/>
        <v>dabreu</v>
      </c>
      <c r="B510" s="49" t="s">
        <v>3290</v>
      </c>
      <c r="C510" s="50" t="s">
        <v>3291</v>
      </c>
      <c r="D510" s="50" t="s">
        <v>3292</v>
      </c>
      <c r="E510" s="37" t="s">
        <v>43</v>
      </c>
      <c r="F510" s="49" t="s">
        <v>28</v>
      </c>
      <c r="G510" s="50" t="s">
        <v>29</v>
      </c>
      <c r="H510" s="50" t="s">
        <v>30</v>
      </c>
      <c r="I510" s="50" t="s">
        <v>31</v>
      </c>
      <c r="J510" s="49" t="s">
        <v>32</v>
      </c>
      <c r="K510" s="49" t="s">
        <v>92</v>
      </c>
      <c r="L510" s="49" t="s">
        <v>116</v>
      </c>
      <c r="M510" s="50" t="s">
        <v>117</v>
      </c>
      <c r="N510" s="50" t="s">
        <v>118</v>
      </c>
      <c r="O510" s="51">
        <v>45900</v>
      </c>
      <c r="P510" s="51">
        <v>45900</v>
      </c>
      <c r="Q510" s="51">
        <v>45900</v>
      </c>
      <c r="R510" s="50">
        <v>29</v>
      </c>
      <c r="S510" s="50">
        <v>0</v>
      </c>
      <c r="T510" s="50" t="s">
        <v>47</v>
      </c>
      <c r="U510" s="50" t="s">
        <v>3293</v>
      </c>
      <c r="V510" s="50">
        <v>1</v>
      </c>
      <c r="W510" s="50" t="s">
        <v>1073</v>
      </c>
      <c r="X510" s="50" t="s">
        <v>118</v>
      </c>
      <c r="Y510" s="49" t="s">
        <v>3294</v>
      </c>
    </row>
    <row r="511" spans="1:25">
      <c r="A511" s="121" t="str">
        <f t="shared" si="8"/>
        <v>daiden</v>
      </c>
      <c r="B511" s="49" t="s">
        <v>3295</v>
      </c>
      <c r="C511" s="50" t="s">
        <v>3296</v>
      </c>
      <c r="D511" s="50" t="s">
        <v>3297</v>
      </c>
      <c r="E511" s="37" t="s">
        <v>43</v>
      </c>
      <c r="F511" s="49" t="s">
        <v>28</v>
      </c>
      <c r="G511" s="50" t="s">
        <v>29</v>
      </c>
      <c r="H511" s="50" t="s">
        <v>30</v>
      </c>
      <c r="I511" s="50" t="s">
        <v>31</v>
      </c>
      <c r="J511" s="49" t="s">
        <v>53</v>
      </c>
      <c r="K511" s="49" t="s">
        <v>164</v>
      </c>
      <c r="L511" s="49" t="s">
        <v>165</v>
      </c>
      <c r="M511" s="50" t="s">
        <v>166</v>
      </c>
      <c r="N511" s="50" t="s">
        <v>167</v>
      </c>
      <c r="O511" s="51">
        <v>44329</v>
      </c>
      <c r="P511" s="51">
        <v>44329</v>
      </c>
      <c r="Q511" s="51">
        <v>44329</v>
      </c>
      <c r="R511" s="50">
        <v>1600</v>
      </c>
      <c r="S511" s="50">
        <v>4</v>
      </c>
      <c r="T511" s="50" t="s">
        <v>106</v>
      </c>
      <c r="U511" s="50" t="s">
        <v>3298</v>
      </c>
      <c r="V511" s="50"/>
      <c r="W511" s="50" t="s">
        <v>3299</v>
      </c>
      <c r="X511" s="50" t="s">
        <v>167</v>
      </c>
      <c r="Y511" s="49" t="s">
        <v>3300</v>
      </c>
    </row>
    <row r="512" spans="1:25">
      <c r="A512" s="121" t="str">
        <f t="shared" si="8"/>
        <v>damezcu</v>
      </c>
      <c r="B512" s="49" t="s">
        <v>3301</v>
      </c>
      <c r="C512" s="50" t="s">
        <v>3302</v>
      </c>
      <c r="D512" s="50" t="s">
        <v>3303</v>
      </c>
      <c r="E512" s="37" t="s">
        <v>43</v>
      </c>
      <c r="F512" s="49" t="s">
        <v>44</v>
      </c>
      <c r="G512" s="50" t="s">
        <v>45</v>
      </c>
      <c r="H512" s="50" t="s">
        <v>30</v>
      </c>
      <c r="I512" s="50" t="s">
        <v>31</v>
      </c>
      <c r="J512" s="49" t="s">
        <v>32</v>
      </c>
      <c r="K512" s="49" t="s">
        <v>125</v>
      </c>
      <c r="L512" s="49" t="s">
        <v>126</v>
      </c>
      <c r="M512" s="50" t="s">
        <v>85</v>
      </c>
      <c r="N512" s="50" t="s">
        <v>36</v>
      </c>
      <c r="O512" s="51">
        <v>45900</v>
      </c>
      <c r="P512" s="51">
        <v>45900</v>
      </c>
      <c r="Q512" s="51">
        <v>45900</v>
      </c>
      <c r="R512" s="50">
        <v>29</v>
      </c>
      <c r="S512" s="50">
        <v>0</v>
      </c>
      <c r="T512" s="50" t="s">
        <v>47</v>
      </c>
      <c r="U512" s="50" t="s">
        <v>3304</v>
      </c>
      <c r="V512" s="50"/>
      <c r="W512" s="50" t="s">
        <v>3305</v>
      </c>
      <c r="X512" s="50" t="s">
        <v>36</v>
      </c>
      <c r="Y512" s="49" t="s">
        <v>3306</v>
      </c>
    </row>
    <row r="513" spans="1:25">
      <c r="A513" s="121" t="str">
        <f t="shared" si="8"/>
        <v>dandrep</v>
      </c>
      <c r="B513" s="49" t="s">
        <v>3307</v>
      </c>
      <c r="C513" s="50" t="s">
        <v>3308</v>
      </c>
      <c r="D513" s="50" t="s">
        <v>3309</v>
      </c>
      <c r="E513" s="37" t="s">
        <v>43</v>
      </c>
      <c r="F513" s="49" t="s">
        <v>44</v>
      </c>
      <c r="G513" s="50" t="s">
        <v>45</v>
      </c>
      <c r="H513" s="50" t="s">
        <v>30</v>
      </c>
      <c r="I513" s="50" t="s">
        <v>31</v>
      </c>
      <c r="J513" s="49" t="s">
        <v>32</v>
      </c>
      <c r="K513" s="49" t="s">
        <v>775</v>
      </c>
      <c r="L513" s="49" t="s">
        <v>3109</v>
      </c>
      <c r="M513" s="50" t="s">
        <v>1389</v>
      </c>
      <c r="N513" s="50" t="s">
        <v>57</v>
      </c>
      <c r="O513" s="51">
        <v>35954</v>
      </c>
      <c r="P513" s="51">
        <v>45718</v>
      </c>
      <c r="Q513" s="51">
        <v>45718</v>
      </c>
      <c r="R513" s="50">
        <v>211</v>
      </c>
      <c r="S513" s="50">
        <v>0</v>
      </c>
      <c r="T513" s="50" t="s">
        <v>37</v>
      </c>
      <c r="U513" s="50" t="s">
        <v>3310</v>
      </c>
      <c r="V513" s="50"/>
      <c r="W513" s="50" t="s">
        <v>3311</v>
      </c>
      <c r="X513" s="50" t="s">
        <v>1392</v>
      </c>
      <c r="Y513" s="49" t="s">
        <v>3312</v>
      </c>
    </row>
    <row r="514" spans="1:25">
      <c r="A514" s="121" t="str">
        <f t="shared" si="8"/>
        <v>davila</v>
      </c>
      <c r="B514" s="49" t="s">
        <v>3313</v>
      </c>
      <c r="C514" s="50" t="s">
        <v>3314</v>
      </c>
      <c r="D514" s="50" t="s">
        <v>3315</v>
      </c>
      <c r="E514" s="37" t="s">
        <v>43</v>
      </c>
      <c r="F514" s="49" t="s">
        <v>114</v>
      </c>
      <c r="G514" s="50" t="s">
        <v>115</v>
      </c>
      <c r="H514" s="50" t="s">
        <v>105</v>
      </c>
      <c r="I514" s="50" t="s">
        <v>31</v>
      </c>
      <c r="J514" s="49" t="s">
        <v>53</v>
      </c>
      <c r="K514" s="49" t="s">
        <v>255</v>
      </c>
      <c r="L514" s="49" t="s">
        <v>256</v>
      </c>
      <c r="M514" s="50" t="s">
        <v>257</v>
      </c>
      <c r="N514" s="50" t="s">
        <v>258</v>
      </c>
      <c r="O514" s="51">
        <v>45928</v>
      </c>
      <c r="P514" s="51">
        <v>45928</v>
      </c>
      <c r="Q514" s="51">
        <v>45928</v>
      </c>
      <c r="R514" s="50">
        <v>1</v>
      </c>
      <c r="S514" s="50">
        <v>0</v>
      </c>
      <c r="T514" s="50" t="s">
        <v>47</v>
      </c>
      <c r="U514" s="50" t="s">
        <v>3316</v>
      </c>
      <c r="V514" s="50"/>
      <c r="W514" s="50" t="s">
        <v>3317</v>
      </c>
      <c r="X514" s="50" t="s">
        <v>322</v>
      </c>
      <c r="Y514" s="49" t="s">
        <v>3318</v>
      </c>
    </row>
    <row r="515" spans="1:25">
      <c r="A515" s="121" t="str">
        <f t="shared" ref="A515:A578" si="9">TRIM(D515)</f>
        <v>dbailey</v>
      </c>
      <c r="B515" s="49" t="s">
        <v>3319</v>
      </c>
      <c r="C515" s="50" t="s">
        <v>3320</v>
      </c>
      <c r="D515" s="50" t="s">
        <v>3321</v>
      </c>
      <c r="E515" s="37" t="s">
        <v>43</v>
      </c>
      <c r="F515" s="49" t="s">
        <v>28</v>
      </c>
      <c r="G515" s="50" t="s">
        <v>29</v>
      </c>
      <c r="H515" s="50" t="s">
        <v>30</v>
      </c>
      <c r="I515" s="50" t="s">
        <v>31</v>
      </c>
      <c r="J515" s="49" t="s">
        <v>32</v>
      </c>
      <c r="K515" s="49" t="s">
        <v>33</v>
      </c>
      <c r="L515" s="49" t="s">
        <v>34</v>
      </c>
      <c r="M515" s="50" t="s">
        <v>35</v>
      </c>
      <c r="N515" s="50" t="s">
        <v>36</v>
      </c>
      <c r="O515" s="51">
        <v>45718</v>
      </c>
      <c r="P515" s="51">
        <v>45718</v>
      </c>
      <c r="Q515" s="51">
        <v>45718</v>
      </c>
      <c r="R515" s="50">
        <v>211</v>
      </c>
      <c r="S515" s="50">
        <v>0</v>
      </c>
      <c r="T515" s="50" t="s">
        <v>37</v>
      </c>
      <c r="U515" s="50" t="s">
        <v>3322</v>
      </c>
      <c r="V515" s="50"/>
      <c r="W515" s="50" t="s">
        <v>3323</v>
      </c>
      <c r="X515" s="50" t="s">
        <v>36</v>
      </c>
      <c r="Y515" s="49" t="s">
        <v>3324</v>
      </c>
    </row>
    <row r="516" spans="1:25">
      <c r="A516" s="121" t="str">
        <f t="shared" si="9"/>
        <v>DBALABA</v>
      </c>
      <c r="B516" s="49" t="s">
        <v>3325</v>
      </c>
      <c r="C516" s="50" t="s">
        <v>3326</v>
      </c>
      <c r="D516" s="50" t="s">
        <v>3327</v>
      </c>
      <c r="E516" s="37" t="s">
        <v>43</v>
      </c>
      <c r="F516" s="49" t="s">
        <v>182</v>
      </c>
      <c r="G516" s="50" t="s">
        <v>183</v>
      </c>
      <c r="H516" s="50" t="s">
        <v>30</v>
      </c>
      <c r="I516" s="50" t="s">
        <v>31</v>
      </c>
      <c r="J516" s="49" t="s">
        <v>32</v>
      </c>
      <c r="K516" s="49" t="s">
        <v>92</v>
      </c>
      <c r="L516" s="49" t="s">
        <v>116</v>
      </c>
      <c r="M516" s="50" t="s">
        <v>117</v>
      </c>
      <c r="N516" s="50" t="s">
        <v>118</v>
      </c>
      <c r="O516" s="51">
        <v>38740</v>
      </c>
      <c r="P516" s="51">
        <v>38740</v>
      </c>
      <c r="Q516" s="51">
        <v>38740</v>
      </c>
      <c r="R516" s="50">
        <v>7189</v>
      </c>
      <c r="S516" s="50">
        <v>19</v>
      </c>
      <c r="T516" s="50" t="s">
        <v>148</v>
      </c>
      <c r="U516" s="50" t="s">
        <v>3328</v>
      </c>
      <c r="V516" s="50"/>
      <c r="W516" s="50" t="s">
        <v>3329</v>
      </c>
      <c r="X516" s="50" t="s">
        <v>118</v>
      </c>
      <c r="Y516" s="49" t="s">
        <v>3330</v>
      </c>
    </row>
    <row r="517" spans="1:25">
      <c r="A517" s="121" t="str">
        <f t="shared" si="9"/>
        <v>DBANKST</v>
      </c>
      <c r="B517" s="49" t="s">
        <v>3331</v>
      </c>
      <c r="C517" s="50" t="s">
        <v>3332</v>
      </c>
      <c r="D517" s="50" t="s">
        <v>3333</v>
      </c>
      <c r="E517" s="37" t="s">
        <v>43</v>
      </c>
      <c r="F517" s="49" t="s">
        <v>28</v>
      </c>
      <c r="G517" s="50" t="s">
        <v>29</v>
      </c>
      <c r="H517" s="50" t="s">
        <v>30</v>
      </c>
      <c r="I517" s="50" t="s">
        <v>31</v>
      </c>
      <c r="J517" s="49" t="s">
        <v>32</v>
      </c>
      <c r="K517" s="49" t="s">
        <v>349</v>
      </c>
      <c r="L517" s="49" t="s">
        <v>1388</v>
      </c>
      <c r="M517" s="50" t="s">
        <v>1389</v>
      </c>
      <c r="N517" s="50" t="s">
        <v>57</v>
      </c>
      <c r="O517" s="51">
        <v>36976</v>
      </c>
      <c r="P517" s="51">
        <v>36976</v>
      </c>
      <c r="Q517" s="51">
        <v>36976</v>
      </c>
      <c r="R517" s="50">
        <v>8953</v>
      </c>
      <c r="S517" s="50">
        <v>24</v>
      </c>
      <c r="T517" s="50" t="s">
        <v>148</v>
      </c>
      <c r="U517" s="50" t="s">
        <v>3334</v>
      </c>
      <c r="V517" s="50"/>
      <c r="W517" s="50" t="s">
        <v>3335</v>
      </c>
      <c r="X517" s="50" t="s">
        <v>1392</v>
      </c>
      <c r="Y517" s="49" t="s">
        <v>3336</v>
      </c>
    </row>
    <row r="518" spans="1:25">
      <c r="A518" s="121" t="str">
        <f t="shared" si="9"/>
        <v>dbarnes</v>
      </c>
      <c r="B518" s="49" t="s">
        <v>3337</v>
      </c>
      <c r="C518" s="50" t="s">
        <v>3338</v>
      </c>
      <c r="D518" s="50" t="s">
        <v>3339</v>
      </c>
      <c r="E518" s="37" t="s">
        <v>43</v>
      </c>
      <c r="F518" s="49" t="s">
        <v>28</v>
      </c>
      <c r="G518" s="50" t="s">
        <v>29</v>
      </c>
      <c r="H518" s="50" t="s">
        <v>30</v>
      </c>
      <c r="I518" s="50" t="s">
        <v>31</v>
      </c>
      <c r="J518" s="49" t="s">
        <v>32</v>
      </c>
      <c r="K518" s="49" t="s">
        <v>349</v>
      </c>
      <c r="L518" s="49" t="s">
        <v>350</v>
      </c>
      <c r="M518" s="50" t="s">
        <v>351</v>
      </c>
      <c r="N518" s="50" t="s">
        <v>352</v>
      </c>
      <c r="O518" s="51">
        <v>45914</v>
      </c>
      <c r="P518" s="51">
        <v>45914</v>
      </c>
      <c r="Q518" s="51">
        <v>45914</v>
      </c>
      <c r="R518" s="50">
        <v>15</v>
      </c>
      <c r="S518" s="50">
        <v>0</v>
      </c>
      <c r="T518" s="50" t="s">
        <v>47</v>
      </c>
      <c r="U518" s="50" t="s">
        <v>3340</v>
      </c>
      <c r="V518" s="50"/>
      <c r="W518" s="50" t="s">
        <v>3341</v>
      </c>
      <c r="X518" s="50" t="s">
        <v>355</v>
      </c>
      <c r="Y518" s="49" t="s">
        <v>3342</v>
      </c>
    </row>
    <row r="519" spans="1:25">
      <c r="A519" s="121" t="str">
        <f t="shared" si="9"/>
        <v>DBARRIN</v>
      </c>
      <c r="B519" s="49" t="s">
        <v>3343</v>
      </c>
      <c r="C519" s="50" t="s">
        <v>3344</v>
      </c>
      <c r="D519" s="50" t="s">
        <v>3345</v>
      </c>
      <c r="E519" s="37" t="s">
        <v>43</v>
      </c>
      <c r="F519" s="49" t="s">
        <v>182</v>
      </c>
      <c r="G519" s="50" t="s">
        <v>183</v>
      </c>
      <c r="H519" s="50" t="s">
        <v>30</v>
      </c>
      <c r="I519" s="50" t="s">
        <v>31</v>
      </c>
      <c r="J519" s="49" t="s">
        <v>32</v>
      </c>
      <c r="K519" s="49" t="s">
        <v>775</v>
      </c>
      <c r="L519" s="49" t="s">
        <v>776</v>
      </c>
      <c r="M519" s="50" t="s">
        <v>777</v>
      </c>
      <c r="N519" s="50" t="s">
        <v>147</v>
      </c>
      <c r="O519" s="51">
        <v>40091</v>
      </c>
      <c r="P519" s="51">
        <v>40091</v>
      </c>
      <c r="Q519" s="51">
        <v>40091</v>
      </c>
      <c r="R519" s="50">
        <v>5838</v>
      </c>
      <c r="S519" s="50">
        <v>15</v>
      </c>
      <c r="T519" s="50" t="s">
        <v>127</v>
      </c>
      <c r="U519" s="50" t="s">
        <v>3346</v>
      </c>
      <c r="V519" s="50"/>
      <c r="W519" s="50" t="s">
        <v>3347</v>
      </c>
      <c r="X519" s="50" t="s">
        <v>147</v>
      </c>
      <c r="Y519" s="49" t="s">
        <v>3348</v>
      </c>
    </row>
    <row r="520" spans="1:25">
      <c r="A520" s="121" t="str">
        <f t="shared" si="9"/>
        <v>DBAY1</v>
      </c>
      <c r="B520" s="49" t="s">
        <v>3349</v>
      </c>
      <c r="C520" s="50" t="s">
        <v>3350</v>
      </c>
      <c r="D520" s="50" t="s">
        <v>3351</v>
      </c>
      <c r="E520" s="37" t="s">
        <v>43</v>
      </c>
      <c r="F520" s="49" t="s">
        <v>1402</v>
      </c>
      <c r="G520" s="50" t="s">
        <v>467</v>
      </c>
      <c r="H520" s="50" t="s">
        <v>30</v>
      </c>
      <c r="I520" s="50" t="s">
        <v>31</v>
      </c>
      <c r="J520" s="49" t="s">
        <v>53</v>
      </c>
      <c r="K520" s="49" t="s">
        <v>2108</v>
      </c>
      <c r="L520" s="49" t="s">
        <v>2108</v>
      </c>
      <c r="M520" s="50" t="s">
        <v>3352</v>
      </c>
      <c r="N520" s="50" t="s">
        <v>453</v>
      </c>
      <c r="O520" s="51">
        <v>28947</v>
      </c>
      <c r="P520" s="51">
        <v>28947</v>
      </c>
      <c r="Q520" s="51">
        <v>28947</v>
      </c>
      <c r="R520" s="50">
        <v>16982</v>
      </c>
      <c r="S520" s="50">
        <v>46</v>
      </c>
      <c r="T520" s="50" t="s">
        <v>148</v>
      </c>
      <c r="U520" s="50" t="s">
        <v>3353</v>
      </c>
      <c r="V520" s="50"/>
      <c r="W520" s="50" t="s">
        <v>3354</v>
      </c>
      <c r="X520" s="50" t="s">
        <v>453</v>
      </c>
      <c r="Y520" s="49" t="s">
        <v>3355</v>
      </c>
    </row>
    <row r="521" spans="1:25">
      <c r="A521" s="121" t="str">
        <f t="shared" si="9"/>
        <v>dbell</v>
      </c>
      <c r="B521" s="49" t="s">
        <v>3356</v>
      </c>
      <c r="C521" s="50" t="s">
        <v>3357</v>
      </c>
      <c r="D521" s="50" t="s">
        <v>3358</v>
      </c>
      <c r="E521" s="37" t="s">
        <v>43</v>
      </c>
      <c r="F521" s="49" t="s">
        <v>90</v>
      </c>
      <c r="G521" s="50" t="s">
        <v>91</v>
      </c>
      <c r="H521" s="50" t="s">
        <v>30</v>
      </c>
      <c r="I521" s="50" t="s">
        <v>31</v>
      </c>
      <c r="J521" s="49" t="s">
        <v>32</v>
      </c>
      <c r="K521" s="49" t="s">
        <v>349</v>
      </c>
      <c r="L521" s="49" t="s">
        <v>1388</v>
      </c>
      <c r="M521" s="50" t="s">
        <v>1389</v>
      </c>
      <c r="N521" s="50" t="s">
        <v>57</v>
      </c>
      <c r="O521" s="51">
        <v>45872</v>
      </c>
      <c r="P521" s="51">
        <v>45872</v>
      </c>
      <c r="Q521" s="51">
        <v>45872</v>
      </c>
      <c r="R521" s="50">
        <v>57</v>
      </c>
      <c r="S521" s="50">
        <v>0</v>
      </c>
      <c r="T521" s="50" t="s">
        <v>419</v>
      </c>
      <c r="U521" s="50" t="s">
        <v>3359</v>
      </c>
      <c r="V521" s="50"/>
      <c r="W521" s="50" t="s">
        <v>3360</v>
      </c>
      <c r="X521" s="50" t="s">
        <v>1392</v>
      </c>
      <c r="Y521" s="49" t="s">
        <v>3361</v>
      </c>
    </row>
    <row r="522" spans="1:25">
      <c r="A522" s="121" t="str">
        <f t="shared" si="9"/>
        <v>DBEM00</v>
      </c>
      <c r="B522" s="49" t="s">
        <v>3362</v>
      </c>
      <c r="C522" s="50" t="s">
        <v>3363</v>
      </c>
      <c r="D522" s="50" t="s">
        <v>3364</v>
      </c>
      <c r="E522" s="37" t="s">
        <v>43</v>
      </c>
      <c r="F522" s="49" t="s">
        <v>341</v>
      </c>
      <c r="G522" s="50" t="s">
        <v>45</v>
      </c>
      <c r="H522" s="50" t="s">
        <v>30</v>
      </c>
      <c r="I522" s="50" t="s">
        <v>31</v>
      </c>
      <c r="J522" s="49" t="s">
        <v>53</v>
      </c>
      <c r="K522" s="49" t="s">
        <v>1470</v>
      </c>
      <c r="L522" s="49" t="s">
        <v>1471</v>
      </c>
      <c r="M522" s="50" t="s">
        <v>1472</v>
      </c>
      <c r="N522" s="50" t="s">
        <v>453</v>
      </c>
      <c r="O522" s="51">
        <v>39034</v>
      </c>
      <c r="P522" s="51">
        <v>39034</v>
      </c>
      <c r="Q522" s="51">
        <v>39034</v>
      </c>
      <c r="R522" s="50">
        <v>6895</v>
      </c>
      <c r="S522" s="50">
        <v>18</v>
      </c>
      <c r="T522" s="50" t="s">
        <v>148</v>
      </c>
      <c r="U522" s="50" t="s">
        <v>3365</v>
      </c>
      <c r="V522" s="50"/>
      <c r="W522" s="50" t="s">
        <v>3366</v>
      </c>
      <c r="X522" s="50" t="s">
        <v>453</v>
      </c>
      <c r="Y522" s="49" t="s">
        <v>2056</v>
      </c>
    </row>
    <row r="523" spans="1:25">
      <c r="A523" s="121" t="str">
        <f t="shared" si="9"/>
        <v>DBLUM2</v>
      </c>
      <c r="B523" s="49" t="s">
        <v>3367</v>
      </c>
      <c r="C523" s="50" t="s">
        <v>3368</v>
      </c>
      <c r="D523" s="50" t="s">
        <v>3369</v>
      </c>
      <c r="E523" s="37" t="s">
        <v>43</v>
      </c>
      <c r="F523" s="49" t="s">
        <v>1954</v>
      </c>
      <c r="G523" s="50" t="s">
        <v>1955</v>
      </c>
      <c r="H523" s="50" t="s">
        <v>30</v>
      </c>
      <c r="I523" s="50" t="s">
        <v>31</v>
      </c>
      <c r="J523" s="49" t="s">
        <v>32</v>
      </c>
      <c r="K523" s="49" t="s">
        <v>591</v>
      </c>
      <c r="L523" s="49" t="s">
        <v>1956</v>
      </c>
      <c r="M523" s="50" t="s">
        <v>1957</v>
      </c>
      <c r="N523" s="50" t="s">
        <v>118</v>
      </c>
      <c r="O523" s="51">
        <v>32265</v>
      </c>
      <c r="P523" s="51">
        <v>32265</v>
      </c>
      <c r="Q523" s="51">
        <v>32265</v>
      </c>
      <c r="R523" s="50">
        <v>13664</v>
      </c>
      <c r="S523" s="50">
        <v>37</v>
      </c>
      <c r="T523" s="50" t="s">
        <v>148</v>
      </c>
      <c r="U523" s="50" t="s">
        <v>3370</v>
      </c>
      <c r="V523" s="50"/>
      <c r="W523" s="50" t="s">
        <v>3371</v>
      </c>
      <c r="X523" s="50" t="s">
        <v>118</v>
      </c>
      <c r="Y523" s="49" t="s">
        <v>3372</v>
      </c>
    </row>
    <row r="524" spans="1:25">
      <c r="A524" s="121" t="str">
        <f t="shared" si="9"/>
        <v>dboyer0</v>
      </c>
      <c r="B524" s="49" t="s">
        <v>3373</v>
      </c>
      <c r="C524" s="50" t="s">
        <v>3374</v>
      </c>
      <c r="D524" s="50" t="s">
        <v>3375</v>
      </c>
      <c r="E524" s="37" t="s">
        <v>43</v>
      </c>
      <c r="F524" s="49" t="s">
        <v>1468</v>
      </c>
      <c r="G524" s="50" t="s">
        <v>1469</v>
      </c>
      <c r="H524" s="50" t="s">
        <v>30</v>
      </c>
      <c r="I524" s="50" t="s">
        <v>31</v>
      </c>
      <c r="J524" s="49" t="s">
        <v>53</v>
      </c>
      <c r="K524" s="49" t="s">
        <v>66</v>
      </c>
      <c r="L524" s="49" t="s">
        <v>66</v>
      </c>
      <c r="M524" s="50" t="s">
        <v>342</v>
      </c>
      <c r="N524" s="50" t="s">
        <v>69</v>
      </c>
      <c r="O524" s="51">
        <v>44357</v>
      </c>
      <c r="P524" s="51">
        <v>44357</v>
      </c>
      <c r="Q524" s="51">
        <v>44357</v>
      </c>
      <c r="R524" s="50">
        <v>1572</v>
      </c>
      <c r="S524" s="50">
        <v>4</v>
      </c>
      <c r="T524" s="50" t="s">
        <v>106</v>
      </c>
      <c r="U524" s="50" t="s">
        <v>3376</v>
      </c>
      <c r="V524" s="50"/>
      <c r="W524" s="50" t="s">
        <v>3377</v>
      </c>
      <c r="X524" s="50" t="s">
        <v>69</v>
      </c>
      <c r="Y524" s="49" t="s">
        <v>3378</v>
      </c>
    </row>
    <row r="525" spans="1:25">
      <c r="A525" s="121" t="str">
        <f t="shared" si="9"/>
        <v>dbradf0</v>
      </c>
      <c r="B525" s="49" t="s">
        <v>3379</v>
      </c>
      <c r="C525" s="50" t="s">
        <v>3380</v>
      </c>
      <c r="D525" s="50" t="s">
        <v>3381</v>
      </c>
      <c r="E525" s="37" t="s">
        <v>27</v>
      </c>
      <c r="F525" s="49" t="s">
        <v>44</v>
      </c>
      <c r="G525" s="50" t="s">
        <v>45</v>
      </c>
      <c r="H525" s="50" t="s">
        <v>30</v>
      </c>
      <c r="I525" s="50" t="s">
        <v>31</v>
      </c>
      <c r="J525" s="49" t="s">
        <v>53</v>
      </c>
      <c r="K525" s="49" t="s">
        <v>197</v>
      </c>
      <c r="L525" s="49" t="s">
        <v>198</v>
      </c>
      <c r="M525" s="50" t="s">
        <v>199</v>
      </c>
      <c r="N525" s="50" t="s">
        <v>200</v>
      </c>
      <c r="O525" s="51">
        <v>39353</v>
      </c>
      <c r="P525" s="51">
        <v>45578</v>
      </c>
      <c r="Q525" s="51">
        <v>45578</v>
      </c>
      <c r="R525" s="50">
        <v>351</v>
      </c>
      <c r="S525" s="50">
        <v>0</v>
      </c>
      <c r="T525" s="50" t="s">
        <v>37</v>
      </c>
      <c r="U525" s="50" t="s">
        <v>3382</v>
      </c>
      <c r="V525" s="50"/>
      <c r="W525" s="50" t="s">
        <v>3383</v>
      </c>
      <c r="X525" s="50" t="s">
        <v>1548</v>
      </c>
      <c r="Y525" s="49" t="s">
        <v>3384</v>
      </c>
    </row>
    <row r="526" spans="1:25">
      <c r="A526" s="121" t="str">
        <f t="shared" si="9"/>
        <v>dbrame</v>
      </c>
      <c r="B526" s="49" t="s">
        <v>3385</v>
      </c>
      <c r="C526" s="50" t="s">
        <v>3386</v>
      </c>
      <c r="D526" s="50" t="s">
        <v>3387</v>
      </c>
      <c r="E526" s="37" t="s">
        <v>27</v>
      </c>
      <c r="F526" s="49" t="s">
        <v>44</v>
      </c>
      <c r="G526" s="50" t="s">
        <v>45</v>
      </c>
      <c r="H526" s="50" t="s">
        <v>30</v>
      </c>
      <c r="I526" s="50" t="s">
        <v>31</v>
      </c>
      <c r="J526" s="49" t="s">
        <v>32</v>
      </c>
      <c r="K526" s="49" t="s">
        <v>92</v>
      </c>
      <c r="L526" s="49" t="s">
        <v>116</v>
      </c>
      <c r="M526" s="50" t="s">
        <v>117</v>
      </c>
      <c r="N526" s="50" t="s">
        <v>118</v>
      </c>
      <c r="O526" s="51">
        <v>44630</v>
      </c>
      <c r="P526" s="51">
        <v>44630</v>
      </c>
      <c r="Q526" s="51">
        <v>44630</v>
      </c>
      <c r="R526" s="50">
        <v>1299</v>
      </c>
      <c r="S526" s="50">
        <v>3</v>
      </c>
      <c r="T526" s="50" t="s">
        <v>106</v>
      </c>
      <c r="U526" s="50" t="s">
        <v>3388</v>
      </c>
      <c r="V526" s="50"/>
      <c r="W526" s="50" t="s">
        <v>3389</v>
      </c>
      <c r="X526" s="50" t="s">
        <v>192</v>
      </c>
      <c r="Y526" s="49" t="s">
        <v>3390</v>
      </c>
    </row>
    <row r="527" spans="1:25">
      <c r="A527" s="121" t="str">
        <f t="shared" si="9"/>
        <v>DBRASWE</v>
      </c>
      <c r="B527" s="49" t="s">
        <v>3391</v>
      </c>
      <c r="C527" s="50" t="s">
        <v>3392</v>
      </c>
      <c r="D527" s="50" t="s">
        <v>3393</v>
      </c>
      <c r="E527" s="37" t="s">
        <v>27</v>
      </c>
      <c r="F527" s="49" t="s">
        <v>327</v>
      </c>
      <c r="G527" s="50" t="s">
        <v>328</v>
      </c>
      <c r="H527" s="50" t="s">
        <v>30</v>
      </c>
      <c r="I527" s="50" t="s">
        <v>31</v>
      </c>
      <c r="J527" s="49" t="s">
        <v>53</v>
      </c>
      <c r="K527" s="49" t="s">
        <v>309</v>
      </c>
      <c r="L527" s="49" t="s">
        <v>480</v>
      </c>
      <c r="M527" s="50" t="s">
        <v>481</v>
      </c>
      <c r="N527" s="50" t="s">
        <v>482</v>
      </c>
      <c r="O527" s="51">
        <v>38926</v>
      </c>
      <c r="P527" s="51">
        <v>38926</v>
      </c>
      <c r="Q527" s="51">
        <v>38926</v>
      </c>
      <c r="R527" s="50">
        <v>7003</v>
      </c>
      <c r="S527" s="50">
        <v>19</v>
      </c>
      <c r="T527" s="50" t="s">
        <v>148</v>
      </c>
      <c r="U527" s="50" t="s">
        <v>3394</v>
      </c>
      <c r="V527" s="50"/>
      <c r="W527" s="50" t="s">
        <v>3395</v>
      </c>
      <c r="X527" s="50" t="s">
        <v>482</v>
      </c>
      <c r="Y527" s="49" t="s">
        <v>3396</v>
      </c>
    </row>
    <row r="528" spans="1:25">
      <c r="A528" s="121" t="str">
        <f t="shared" si="9"/>
        <v>dbreaux</v>
      </c>
      <c r="B528" s="49" t="s">
        <v>3397</v>
      </c>
      <c r="C528" s="50" t="s">
        <v>3398</v>
      </c>
      <c r="D528" s="49" t="s">
        <v>3399</v>
      </c>
      <c r="E528" s="37"/>
      <c r="F528" s="50"/>
      <c r="G528" s="50"/>
      <c r="H528" s="50"/>
      <c r="I528" s="50"/>
      <c r="J528" s="50"/>
      <c r="K528" s="50" t="s">
        <v>349</v>
      </c>
      <c r="L528" s="50"/>
      <c r="M528" s="50"/>
      <c r="N528" s="50"/>
      <c r="O528" s="51">
        <v>45956</v>
      </c>
      <c r="P528" s="50">
        <v>45956</v>
      </c>
      <c r="Q528" s="51">
        <v>45956</v>
      </c>
      <c r="R528" s="50"/>
      <c r="S528" s="50"/>
      <c r="T528" s="50"/>
      <c r="U528" s="49" t="s">
        <v>3400</v>
      </c>
      <c r="V528" s="50"/>
      <c r="W528" s="50" t="s">
        <v>3401</v>
      </c>
      <c r="X528" s="50" t="s">
        <v>1392</v>
      </c>
      <c r="Y528" s="49" t="s">
        <v>3402</v>
      </c>
    </row>
    <row r="529" spans="1:25">
      <c r="A529" s="121" t="str">
        <f t="shared" si="9"/>
        <v>dbrooks</v>
      </c>
      <c r="B529" s="49" t="s">
        <v>3403</v>
      </c>
      <c r="C529" s="50" t="s">
        <v>3404</v>
      </c>
      <c r="D529" s="50" t="s">
        <v>3405</v>
      </c>
      <c r="E529" s="37" t="s">
        <v>43</v>
      </c>
      <c r="F529" s="49" t="s">
        <v>28</v>
      </c>
      <c r="G529" s="50" t="s">
        <v>29</v>
      </c>
      <c r="H529" s="50" t="s">
        <v>30</v>
      </c>
      <c r="I529" s="50" t="s">
        <v>31</v>
      </c>
      <c r="J529" s="49" t="s">
        <v>32</v>
      </c>
      <c r="K529" s="49" t="s">
        <v>92</v>
      </c>
      <c r="L529" s="49" t="s">
        <v>116</v>
      </c>
      <c r="M529" s="50" t="s">
        <v>117</v>
      </c>
      <c r="N529" s="50" t="s">
        <v>118</v>
      </c>
      <c r="O529" s="51">
        <v>44763</v>
      </c>
      <c r="P529" s="51">
        <v>44763</v>
      </c>
      <c r="Q529" s="51">
        <v>44763</v>
      </c>
      <c r="R529" s="50">
        <v>1166</v>
      </c>
      <c r="S529" s="50">
        <v>3</v>
      </c>
      <c r="T529" s="50" t="s">
        <v>106</v>
      </c>
      <c r="U529" s="50" t="s">
        <v>3406</v>
      </c>
      <c r="V529" s="50"/>
      <c r="W529" s="50" t="s">
        <v>3407</v>
      </c>
      <c r="X529" s="50" t="s">
        <v>118</v>
      </c>
      <c r="Y529" s="49" t="s">
        <v>3408</v>
      </c>
    </row>
    <row r="530" spans="1:25">
      <c r="A530" s="121" t="str">
        <f t="shared" si="9"/>
        <v>dburge0</v>
      </c>
      <c r="B530" s="49" t="s">
        <v>3409</v>
      </c>
      <c r="C530" s="50" t="s">
        <v>3410</v>
      </c>
      <c r="D530" s="50" t="s">
        <v>3411</v>
      </c>
      <c r="E530" s="37" t="s">
        <v>43</v>
      </c>
      <c r="F530" s="49" t="s">
        <v>1468</v>
      </c>
      <c r="G530" s="50" t="s">
        <v>1469</v>
      </c>
      <c r="H530" s="50" t="s">
        <v>30</v>
      </c>
      <c r="I530" s="50" t="s">
        <v>31</v>
      </c>
      <c r="J530" s="49" t="s">
        <v>53</v>
      </c>
      <c r="K530" s="49" t="s">
        <v>66</v>
      </c>
      <c r="L530" s="49" t="s">
        <v>66</v>
      </c>
      <c r="M530" s="50" t="s">
        <v>342</v>
      </c>
      <c r="N530" s="50" t="s">
        <v>69</v>
      </c>
      <c r="O530" s="51">
        <v>44567</v>
      </c>
      <c r="P530" s="51">
        <v>44567</v>
      </c>
      <c r="Q530" s="51">
        <v>44567</v>
      </c>
      <c r="R530" s="50">
        <v>1362</v>
      </c>
      <c r="S530" s="50">
        <v>3</v>
      </c>
      <c r="T530" s="50" t="s">
        <v>106</v>
      </c>
      <c r="U530" s="50" t="s">
        <v>3412</v>
      </c>
      <c r="V530" s="50"/>
      <c r="W530" s="50" t="s">
        <v>3413</v>
      </c>
      <c r="X530" s="50" t="s">
        <v>69</v>
      </c>
      <c r="Y530" s="49" t="s">
        <v>3414</v>
      </c>
    </row>
    <row r="531" spans="1:25">
      <c r="A531" s="121" t="str">
        <f t="shared" si="9"/>
        <v>dburgos</v>
      </c>
      <c r="B531" s="49" t="s">
        <v>3415</v>
      </c>
      <c r="C531" s="50" t="s">
        <v>3416</v>
      </c>
      <c r="D531" s="50" t="s">
        <v>3417</v>
      </c>
      <c r="E531" s="37" t="s">
        <v>134</v>
      </c>
      <c r="F531" s="49" t="s">
        <v>28</v>
      </c>
      <c r="G531" s="50" t="s">
        <v>29</v>
      </c>
      <c r="H531" s="50" t="s">
        <v>30</v>
      </c>
      <c r="I531" s="50" t="s">
        <v>31</v>
      </c>
      <c r="J531" s="49" t="s">
        <v>53</v>
      </c>
      <c r="K531" s="49" t="s">
        <v>54</v>
      </c>
      <c r="L531" s="49" t="s">
        <v>135</v>
      </c>
      <c r="M531" s="50" t="s">
        <v>136</v>
      </c>
      <c r="N531" s="50" t="s">
        <v>57</v>
      </c>
      <c r="O531" s="51">
        <v>45214</v>
      </c>
      <c r="P531" s="51">
        <v>45214</v>
      </c>
      <c r="Q531" s="51">
        <v>45214</v>
      </c>
      <c r="R531" s="50">
        <v>715</v>
      </c>
      <c r="S531" s="50">
        <v>1</v>
      </c>
      <c r="T531" s="50" t="s">
        <v>82</v>
      </c>
      <c r="U531" s="50" t="s">
        <v>3418</v>
      </c>
      <c r="V531" s="50"/>
      <c r="W531" s="50" t="s">
        <v>3419</v>
      </c>
      <c r="X531" s="50" t="s">
        <v>57</v>
      </c>
      <c r="Y531" s="49" t="s">
        <v>3420</v>
      </c>
    </row>
    <row r="532" spans="1:25">
      <c r="A532" s="121" t="str">
        <f t="shared" si="9"/>
        <v>dcabrer</v>
      </c>
      <c r="B532" s="49" t="s">
        <v>3421</v>
      </c>
      <c r="C532" s="50" t="s">
        <v>3422</v>
      </c>
      <c r="D532" s="50" t="s">
        <v>3423</v>
      </c>
      <c r="E532" s="37" t="s">
        <v>27</v>
      </c>
      <c r="F532" s="49" t="s">
        <v>44</v>
      </c>
      <c r="G532" s="50" t="s">
        <v>45</v>
      </c>
      <c r="H532" s="50" t="s">
        <v>30</v>
      </c>
      <c r="I532" s="50" t="s">
        <v>31</v>
      </c>
      <c r="J532" s="49" t="s">
        <v>32</v>
      </c>
      <c r="K532" s="49" t="s">
        <v>396</v>
      </c>
      <c r="L532" s="49" t="s">
        <v>397</v>
      </c>
      <c r="M532" s="50" t="s">
        <v>398</v>
      </c>
      <c r="N532" s="50" t="s">
        <v>147</v>
      </c>
      <c r="O532" s="51">
        <v>44329</v>
      </c>
      <c r="P532" s="51">
        <v>44329</v>
      </c>
      <c r="Q532" s="51">
        <v>44329</v>
      </c>
      <c r="R532" s="50">
        <v>1600</v>
      </c>
      <c r="S532" s="50">
        <v>4</v>
      </c>
      <c r="T532" s="50" t="s">
        <v>106</v>
      </c>
      <c r="U532" s="50" t="s">
        <v>3424</v>
      </c>
      <c r="V532" s="50"/>
      <c r="W532" s="50" t="s">
        <v>3425</v>
      </c>
      <c r="X532" s="50" t="s">
        <v>147</v>
      </c>
      <c r="Y532" s="49" t="s">
        <v>3426</v>
      </c>
    </row>
    <row r="533" spans="1:25">
      <c r="A533" s="121" t="str">
        <f t="shared" si="9"/>
        <v>dcary</v>
      </c>
      <c r="B533" s="49" t="s">
        <v>3427</v>
      </c>
      <c r="C533" s="50" t="s">
        <v>3428</v>
      </c>
      <c r="D533" s="50" t="s">
        <v>3429</v>
      </c>
      <c r="E533" s="37" t="s">
        <v>43</v>
      </c>
      <c r="F533" s="49" t="s">
        <v>90</v>
      </c>
      <c r="G533" s="50" t="s">
        <v>91</v>
      </c>
      <c r="H533" s="50" t="s">
        <v>30</v>
      </c>
      <c r="I533" s="50" t="s">
        <v>31</v>
      </c>
      <c r="J533" s="49" t="s">
        <v>53</v>
      </c>
      <c r="K533" s="49" t="s">
        <v>164</v>
      </c>
      <c r="L533" s="49" t="s">
        <v>165</v>
      </c>
      <c r="M533" s="50" t="s">
        <v>166</v>
      </c>
      <c r="N533" s="50" t="s">
        <v>167</v>
      </c>
      <c r="O533" s="51">
        <v>44237</v>
      </c>
      <c r="P533" s="51">
        <v>44672</v>
      </c>
      <c r="Q533" s="51">
        <v>44237</v>
      </c>
      <c r="R533" s="50">
        <v>1692</v>
      </c>
      <c r="S533" s="50">
        <v>4</v>
      </c>
      <c r="T533" s="50" t="s">
        <v>106</v>
      </c>
      <c r="U533" s="50" t="s">
        <v>3430</v>
      </c>
      <c r="V533" s="50"/>
      <c r="W533" s="50" t="s">
        <v>3431</v>
      </c>
      <c r="X533" s="50" t="s">
        <v>167</v>
      </c>
      <c r="Y533" s="49" t="s">
        <v>3432</v>
      </c>
    </row>
    <row r="534" spans="1:25">
      <c r="A534" s="121" t="str">
        <f t="shared" si="9"/>
        <v>DCHASE3</v>
      </c>
      <c r="B534" s="49" t="s">
        <v>3433</v>
      </c>
      <c r="C534" s="50" t="s">
        <v>3434</v>
      </c>
      <c r="D534" s="50" t="s">
        <v>3435</v>
      </c>
      <c r="E534" s="37" t="s">
        <v>43</v>
      </c>
      <c r="F534" s="49" t="s">
        <v>466</v>
      </c>
      <c r="G534" s="50" t="s">
        <v>467</v>
      </c>
      <c r="H534" s="50" t="s">
        <v>30</v>
      </c>
      <c r="I534" s="50" t="s">
        <v>31</v>
      </c>
      <c r="J534" s="49" t="s">
        <v>53</v>
      </c>
      <c r="K534" s="49" t="s">
        <v>93</v>
      </c>
      <c r="L534" s="49" t="s">
        <v>915</v>
      </c>
      <c r="M534" s="50" t="s">
        <v>916</v>
      </c>
      <c r="N534" s="50" t="s">
        <v>69</v>
      </c>
      <c r="O534" s="51">
        <v>36635</v>
      </c>
      <c r="P534" s="51">
        <v>37732</v>
      </c>
      <c r="Q534" s="51">
        <v>36635</v>
      </c>
      <c r="R534" s="50">
        <v>9294</v>
      </c>
      <c r="S534" s="50">
        <v>25</v>
      </c>
      <c r="T534" s="50" t="s">
        <v>148</v>
      </c>
      <c r="U534" s="50" t="s">
        <v>3436</v>
      </c>
      <c r="V534" s="50"/>
      <c r="W534" s="50" t="s">
        <v>3437</v>
      </c>
      <c r="X534" s="50" t="s">
        <v>69</v>
      </c>
      <c r="Y534" s="49" t="s">
        <v>3438</v>
      </c>
    </row>
    <row r="535" spans="1:25">
      <c r="A535" s="121" t="str">
        <f t="shared" si="9"/>
        <v>dchildr</v>
      </c>
      <c r="B535" s="49" t="s">
        <v>3439</v>
      </c>
      <c r="C535" s="50" t="s">
        <v>3440</v>
      </c>
      <c r="D535" s="50" t="s">
        <v>3441</v>
      </c>
      <c r="E535" s="37" t="s">
        <v>27</v>
      </c>
      <c r="F535" s="49" t="s">
        <v>327</v>
      </c>
      <c r="G535" s="50" t="s">
        <v>328</v>
      </c>
      <c r="H535" s="50" t="s">
        <v>30</v>
      </c>
      <c r="I535" s="50" t="s">
        <v>31</v>
      </c>
      <c r="J535" s="49" t="s">
        <v>53</v>
      </c>
      <c r="K535" s="49" t="s">
        <v>309</v>
      </c>
      <c r="L535" s="49" t="s">
        <v>1724</v>
      </c>
      <c r="M535" s="50" t="s">
        <v>1389</v>
      </c>
      <c r="N535" s="50" t="s">
        <v>57</v>
      </c>
      <c r="O535" s="51">
        <v>45291</v>
      </c>
      <c r="P535" s="51">
        <v>45291</v>
      </c>
      <c r="Q535" s="51">
        <v>45291</v>
      </c>
      <c r="R535" s="50">
        <v>638</v>
      </c>
      <c r="S535" s="50">
        <v>1</v>
      </c>
      <c r="T535" s="50" t="s">
        <v>82</v>
      </c>
      <c r="U535" s="50" t="s">
        <v>3442</v>
      </c>
      <c r="V535" s="50"/>
      <c r="W535" s="50" t="s">
        <v>3443</v>
      </c>
      <c r="X535" s="50" t="s">
        <v>57</v>
      </c>
      <c r="Y535" s="49" t="s">
        <v>3444</v>
      </c>
    </row>
    <row r="536" spans="1:25">
      <c r="A536" s="121" t="str">
        <f t="shared" si="9"/>
        <v>dclause</v>
      </c>
      <c r="B536" s="49" t="s">
        <v>3445</v>
      </c>
      <c r="C536" s="50" t="s">
        <v>3446</v>
      </c>
      <c r="D536" s="50" t="s">
        <v>3447</v>
      </c>
      <c r="E536" s="37" t="s">
        <v>43</v>
      </c>
      <c r="F536" s="49" t="s">
        <v>28</v>
      </c>
      <c r="G536" s="50" t="s">
        <v>29</v>
      </c>
      <c r="H536" s="50" t="s">
        <v>30</v>
      </c>
      <c r="I536" s="50" t="s">
        <v>31</v>
      </c>
      <c r="J536" s="49" t="s">
        <v>32</v>
      </c>
      <c r="K536" s="49" t="s">
        <v>515</v>
      </c>
      <c r="L536" s="49" t="s">
        <v>516</v>
      </c>
      <c r="M536" s="50" t="s">
        <v>517</v>
      </c>
      <c r="N536" s="50" t="s">
        <v>192</v>
      </c>
      <c r="O536" s="51">
        <v>43684</v>
      </c>
      <c r="P536" s="51">
        <v>43684</v>
      </c>
      <c r="Q536" s="51">
        <v>43684</v>
      </c>
      <c r="R536" s="50">
        <v>2245</v>
      </c>
      <c r="S536" s="50">
        <v>6</v>
      </c>
      <c r="T536" s="50" t="s">
        <v>127</v>
      </c>
      <c r="U536" s="50" t="s">
        <v>3448</v>
      </c>
      <c r="V536" s="50"/>
      <c r="W536" s="50" t="s">
        <v>2477</v>
      </c>
      <c r="X536" s="50" t="s">
        <v>192</v>
      </c>
      <c r="Y536" s="49" t="s">
        <v>3449</v>
      </c>
    </row>
    <row r="537" spans="1:25">
      <c r="A537" s="121" t="str">
        <f t="shared" si="9"/>
        <v>DCOLUNG</v>
      </c>
      <c r="B537" s="49" t="s">
        <v>3450</v>
      </c>
      <c r="C537" s="50" t="s">
        <v>3451</v>
      </c>
      <c r="D537" s="50" t="s">
        <v>3452</v>
      </c>
      <c r="E537" s="37" t="s">
        <v>43</v>
      </c>
      <c r="F537" s="49" t="s">
        <v>28</v>
      </c>
      <c r="G537" s="50" t="s">
        <v>29</v>
      </c>
      <c r="H537" s="50" t="s">
        <v>30</v>
      </c>
      <c r="I537" s="50" t="s">
        <v>31</v>
      </c>
      <c r="J537" s="49" t="s">
        <v>32</v>
      </c>
      <c r="K537" s="49" t="s">
        <v>79</v>
      </c>
      <c r="L537" s="49" t="s">
        <v>80</v>
      </c>
      <c r="M537" s="50" t="s">
        <v>81</v>
      </c>
      <c r="N537" s="50" t="s">
        <v>36</v>
      </c>
      <c r="O537" s="51">
        <v>34927</v>
      </c>
      <c r="P537" s="51">
        <v>41144</v>
      </c>
      <c r="Q537" s="51">
        <v>41144</v>
      </c>
      <c r="R537" s="50">
        <v>4785</v>
      </c>
      <c r="S537" s="50">
        <v>13</v>
      </c>
      <c r="T537" s="50" t="s">
        <v>127</v>
      </c>
      <c r="U537" s="50" t="s">
        <v>3453</v>
      </c>
      <c r="V537" s="50"/>
      <c r="W537" s="50" t="s">
        <v>3454</v>
      </c>
      <c r="X537" s="50" t="s">
        <v>36</v>
      </c>
      <c r="Y537" s="49" t="s">
        <v>3455</v>
      </c>
    </row>
    <row r="538" spans="1:25">
      <c r="A538" s="121" t="str">
        <f t="shared" si="9"/>
        <v>dcranfo</v>
      </c>
      <c r="B538" s="49" t="s">
        <v>3456</v>
      </c>
      <c r="C538" s="50" t="s">
        <v>3457</v>
      </c>
      <c r="D538" s="50" t="s">
        <v>3458</v>
      </c>
      <c r="E538" s="37" t="s">
        <v>134</v>
      </c>
      <c r="F538" s="49" t="s">
        <v>28</v>
      </c>
      <c r="G538" s="50" t="s">
        <v>29</v>
      </c>
      <c r="H538" s="50" t="s">
        <v>30</v>
      </c>
      <c r="I538" s="50" t="s">
        <v>31</v>
      </c>
      <c r="J538" s="49" t="s">
        <v>32</v>
      </c>
      <c r="K538" s="49" t="s">
        <v>349</v>
      </c>
      <c r="L538" s="49" t="s">
        <v>838</v>
      </c>
      <c r="M538" s="50" t="s">
        <v>351</v>
      </c>
      <c r="N538" s="50" t="s">
        <v>352</v>
      </c>
      <c r="O538" s="51">
        <v>44306</v>
      </c>
      <c r="P538" s="51">
        <v>44306</v>
      </c>
      <c r="Q538" s="51">
        <v>44306</v>
      </c>
      <c r="R538" s="50">
        <v>1623</v>
      </c>
      <c r="S538" s="50">
        <v>4</v>
      </c>
      <c r="T538" s="50" t="s">
        <v>106</v>
      </c>
      <c r="U538" s="50" t="s">
        <v>3459</v>
      </c>
      <c r="V538" s="50"/>
      <c r="W538" s="50" t="s">
        <v>3460</v>
      </c>
      <c r="X538" s="50" t="s">
        <v>763</v>
      </c>
      <c r="Y538" s="49" t="s">
        <v>3461</v>
      </c>
    </row>
    <row r="539" spans="1:25">
      <c r="A539" s="121" t="str">
        <f t="shared" si="9"/>
        <v>dcrawfo</v>
      </c>
      <c r="B539" s="49" t="s">
        <v>3462</v>
      </c>
      <c r="C539" s="50" t="s">
        <v>3463</v>
      </c>
      <c r="D539" s="50" t="s">
        <v>3464</v>
      </c>
      <c r="E539" s="37" t="s">
        <v>27</v>
      </c>
      <c r="F539" s="49" t="s">
        <v>44</v>
      </c>
      <c r="G539" s="50" t="s">
        <v>45</v>
      </c>
      <c r="H539" s="50" t="s">
        <v>30</v>
      </c>
      <c r="I539" s="50" t="s">
        <v>31</v>
      </c>
      <c r="J539" s="49" t="s">
        <v>53</v>
      </c>
      <c r="K539" s="49" t="s">
        <v>309</v>
      </c>
      <c r="L539" s="49" t="s">
        <v>310</v>
      </c>
      <c r="M539" s="50" t="s">
        <v>311</v>
      </c>
      <c r="N539" s="50" t="s">
        <v>312</v>
      </c>
      <c r="O539" s="51">
        <v>45802</v>
      </c>
      <c r="P539" s="51">
        <v>45802</v>
      </c>
      <c r="Q539" s="51">
        <v>45802</v>
      </c>
      <c r="R539" s="50">
        <v>127</v>
      </c>
      <c r="S539" s="50">
        <v>0</v>
      </c>
      <c r="T539" s="50" t="s">
        <v>58</v>
      </c>
      <c r="U539" s="50" t="s">
        <v>3465</v>
      </c>
      <c r="V539" s="50"/>
      <c r="W539" s="50" t="s">
        <v>3466</v>
      </c>
      <c r="X539" s="50" t="s">
        <v>312</v>
      </c>
      <c r="Y539" s="49" t="s">
        <v>3467</v>
      </c>
    </row>
    <row r="540" spans="1:25">
      <c r="A540" s="121" t="str">
        <f t="shared" si="9"/>
        <v>dcraycr</v>
      </c>
      <c r="B540" s="49" t="s">
        <v>3468</v>
      </c>
      <c r="C540" s="50" t="s">
        <v>3469</v>
      </c>
      <c r="D540" s="50" t="s">
        <v>3470</v>
      </c>
      <c r="E540" s="37" t="s">
        <v>43</v>
      </c>
      <c r="F540" s="49" t="s">
        <v>44</v>
      </c>
      <c r="G540" s="50" t="s">
        <v>45</v>
      </c>
      <c r="H540" s="50" t="s">
        <v>30</v>
      </c>
      <c r="I540" s="50" t="s">
        <v>31</v>
      </c>
      <c r="J540" s="49" t="s">
        <v>53</v>
      </c>
      <c r="K540" s="49" t="s">
        <v>255</v>
      </c>
      <c r="L540" s="49" t="s">
        <v>256</v>
      </c>
      <c r="M540" s="50" t="s">
        <v>257</v>
      </c>
      <c r="N540" s="50" t="s">
        <v>258</v>
      </c>
      <c r="O540" s="51">
        <v>43894</v>
      </c>
      <c r="P540" s="51">
        <v>43894</v>
      </c>
      <c r="Q540" s="51">
        <v>43894</v>
      </c>
      <c r="R540" s="50">
        <v>2035</v>
      </c>
      <c r="S540" s="50">
        <v>5</v>
      </c>
      <c r="T540" s="50" t="s">
        <v>106</v>
      </c>
      <c r="U540" s="50" t="s">
        <v>3471</v>
      </c>
      <c r="V540" s="50"/>
      <c r="W540" s="50" t="s">
        <v>3472</v>
      </c>
      <c r="X540" s="50" t="s">
        <v>72</v>
      </c>
      <c r="Y540" s="49" t="s">
        <v>3473</v>
      </c>
    </row>
    <row r="541" spans="1:25">
      <c r="A541" s="121" t="str">
        <f t="shared" si="9"/>
        <v>dcrensh</v>
      </c>
      <c r="B541" s="49" t="s">
        <v>3474</v>
      </c>
      <c r="C541" s="50" t="s">
        <v>3475</v>
      </c>
      <c r="D541" s="50" t="s">
        <v>3476</v>
      </c>
      <c r="E541" s="37" t="s">
        <v>43</v>
      </c>
      <c r="F541" s="49" t="s">
        <v>28</v>
      </c>
      <c r="G541" s="50" t="s">
        <v>29</v>
      </c>
      <c r="H541" s="50" t="s">
        <v>30</v>
      </c>
      <c r="I541" s="50" t="s">
        <v>31</v>
      </c>
      <c r="J541" s="49" t="s">
        <v>32</v>
      </c>
      <c r="K541" s="49" t="s">
        <v>349</v>
      </c>
      <c r="L541" s="49" t="s">
        <v>838</v>
      </c>
      <c r="M541" s="50" t="s">
        <v>351</v>
      </c>
      <c r="N541" s="50" t="s">
        <v>352</v>
      </c>
      <c r="O541" s="51">
        <v>45487</v>
      </c>
      <c r="P541" s="51">
        <v>45487</v>
      </c>
      <c r="Q541" s="51">
        <v>45487</v>
      </c>
      <c r="R541" s="50">
        <v>442</v>
      </c>
      <c r="S541" s="50">
        <v>1</v>
      </c>
      <c r="T541" s="50" t="s">
        <v>82</v>
      </c>
      <c r="U541" s="50" t="s">
        <v>3477</v>
      </c>
      <c r="V541" s="50"/>
      <c r="W541" s="50" t="s">
        <v>3478</v>
      </c>
      <c r="X541" s="50" t="s">
        <v>1392</v>
      </c>
      <c r="Y541" s="49" t="s">
        <v>3479</v>
      </c>
    </row>
    <row r="542" spans="1:25">
      <c r="A542" s="121" t="str">
        <f t="shared" si="9"/>
        <v>dcrew</v>
      </c>
      <c r="B542" s="49" t="s">
        <v>3480</v>
      </c>
      <c r="C542" s="50" t="s">
        <v>3481</v>
      </c>
      <c r="D542" s="50" t="s">
        <v>3482</v>
      </c>
      <c r="E542" s="37" t="s">
        <v>43</v>
      </c>
      <c r="F542" s="49" t="s">
        <v>182</v>
      </c>
      <c r="G542" s="50" t="s">
        <v>183</v>
      </c>
      <c r="H542" s="50" t="s">
        <v>30</v>
      </c>
      <c r="I542" s="50" t="s">
        <v>31</v>
      </c>
      <c r="J542" s="49" t="s">
        <v>32</v>
      </c>
      <c r="K542" s="49" t="s">
        <v>208</v>
      </c>
      <c r="L542" s="49" t="s">
        <v>208</v>
      </c>
      <c r="M542" s="50" t="s">
        <v>907</v>
      </c>
      <c r="N542" s="50" t="s">
        <v>908</v>
      </c>
      <c r="O542" s="51">
        <v>44076</v>
      </c>
      <c r="P542" s="51">
        <v>44076</v>
      </c>
      <c r="Q542" s="51">
        <v>44076</v>
      </c>
      <c r="R542" s="50">
        <v>1853</v>
      </c>
      <c r="S542" s="50">
        <v>5</v>
      </c>
      <c r="T542" s="50" t="s">
        <v>106</v>
      </c>
      <c r="U542" s="50" t="s">
        <v>3483</v>
      </c>
      <c r="V542" s="50"/>
      <c r="W542" s="50" t="s">
        <v>3484</v>
      </c>
      <c r="X542" s="50" t="s">
        <v>908</v>
      </c>
      <c r="Y542" s="49" t="s">
        <v>3485</v>
      </c>
    </row>
    <row r="543" spans="1:25">
      <c r="A543" s="121" t="str">
        <f t="shared" si="9"/>
        <v>DDAHLK</v>
      </c>
      <c r="B543" s="49" t="s">
        <v>3486</v>
      </c>
      <c r="C543" s="50" t="s">
        <v>3487</v>
      </c>
      <c r="D543" s="50" t="s">
        <v>3488</v>
      </c>
      <c r="E543" s="37" t="s">
        <v>43</v>
      </c>
      <c r="F543" s="49" t="s">
        <v>28</v>
      </c>
      <c r="G543" s="50" t="s">
        <v>29</v>
      </c>
      <c r="H543" s="50" t="s">
        <v>30</v>
      </c>
      <c r="I543" s="50" t="s">
        <v>31</v>
      </c>
      <c r="J543" s="49" t="s">
        <v>32</v>
      </c>
      <c r="K543" s="49" t="s">
        <v>144</v>
      </c>
      <c r="L543" s="49" t="s">
        <v>145</v>
      </c>
      <c r="M543" s="50" t="s">
        <v>146</v>
      </c>
      <c r="N543" s="50" t="s">
        <v>147</v>
      </c>
      <c r="O543" s="51">
        <v>35783</v>
      </c>
      <c r="P543" s="51">
        <v>35783</v>
      </c>
      <c r="Q543" s="51">
        <v>35783</v>
      </c>
      <c r="R543" s="50">
        <v>10146</v>
      </c>
      <c r="S543" s="50">
        <v>27</v>
      </c>
      <c r="T543" s="50" t="s">
        <v>148</v>
      </c>
      <c r="U543" s="50" t="s">
        <v>3489</v>
      </c>
      <c r="V543" s="50"/>
      <c r="W543" s="50" t="s">
        <v>3490</v>
      </c>
      <c r="X543" s="50" t="s">
        <v>147</v>
      </c>
      <c r="Y543" s="49" t="s">
        <v>3491</v>
      </c>
    </row>
    <row r="544" spans="1:25">
      <c r="A544" s="121" t="str">
        <f t="shared" si="9"/>
        <v>ddailey</v>
      </c>
      <c r="B544" s="49" t="s">
        <v>3492</v>
      </c>
      <c r="C544" s="50" t="s">
        <v>3493</v>
      </c>
      <c r="D544" s="50" t="s">
        <v>3494</v>
      </c>
      <c r="E544" s="37" t="s">
        <v>43</v>
      </c>
      <c r="F544" s="49" t="s">
        <v>44</v>
      </c>
      <c r="G544" s="50" t="s">
        <v>45</v>
      </c>
      <c r="H544" s="50" t="s">
        <v>30</v>
      </c>
      <c r="I544" s="50" t="s">
        <v>31</v>
      </c>
      <c r="J544" s="49" t="s">
        <v>32</v>
      </c>
      <c r="K544" s="49" t="s">
        <v>92</v>
      </c>
      <c r="L544" s="49" t="s">
        <v>93</v>
      </c>
      <c r="M544" s="50" t="s">
        <v>94</v>
      </c>
      <c r="N544" s="50" t="s">
        <v>95</v>
      </c>
      <c r="O544" s="51">
        <v>44286</v>
      </c>
      <c r="P544" s="51">
        <v>44286</v>
      </c>
      <c r="Q544" s="51">
        <v>44286</v>
      </c>
      <c r="R544" s="50">
        <v>1643</v>
      </c>
      <c r="S544" s="50">
        <v>4</v>
      </c>
      <c r="T544" s="50" t="s">
        <v>106</v>
      </c>
      <c r="U544" s="50" t="s">
        <v>3495</v>
      </c>
      <c r="V544" s="50"/>
      <c r="W544" s="50" t="s">
        <v>3496</v>
      </c>
      <c r="X544" s="50" t="s">
        <v>95</v>
      </c>
      <c r="Y544" s="49" t="s">
        <v>3497</v>
      </c>
    </row>
    <row r="545" spans="1:25">
      <c r="A545" s="121" t="str">
        <f t="shared" si="9"/>
        <v>ddaniel</v>
      </c>
      <c r="B545" s="49" t="s">
        <v>3498</v>
      </c>
      <c r="C545" s="50" t="s">
        <v>3499</v>
      </c>
      <c r="D545" s="50" t="s">
        <v>3500</v>
      </c>
      <c r="E545" s="37" t="s">
        <v>43</v>
      </c>
      <c r="F545" s="49" t="s">
        <v>44</v>
      </c>
      <c r="G545" s="50" t="s">
        <v>45</v>
      </c>
      <c r="H545" s="50" t="s">
        <v>30</v>
      </c>
      <c r="I545" s="50" t="s">
        <v>31</v>
      </c>
      <c r="J545" s="49" t="s">
        <v>53</v>
      </c>
      <c r="K545" s="49" t="s">
        <v>197</v>
      </c>
      <c r="L545" s="49" t="s">
        <v>198</v>
      </c>
      <c r="M545" s="50" t="s">
        <v>199</v>
      </c>
      <c r="N545" s="50" t="s">
        <v>200</v>
      </c>
      <c r="O545" s="51">
        <v>45893</v>
      </c>
      <c r="P545" s="51">
        <v>45893</v>
      </c>
      <c r="Q545" s="51">
        <v>45893</v>
      </c>
      <c r="R545" s="50">
        <v>36</v>
      </c>
      <c r="S545" s="50">
        <v>0</v>
      </c>
      <c r="T545" s="50" t="s">
        <v>419</v>
      </c>
      <c r="U545" s="50" t="s">
        <v>3501</v>
      </c>
      <c r="V545" s="50"/>
      <c r="W545" s="50" t="s">
        <v>3502</v>
      </c>
      <c r="X545" s="50" t="s">
        <v>1548</v>
      </c>
      <c r="Y545" s="49" t="s">
        <v>3503</v>
      </c>
    </row>
    <row r="546" spans="1:25">
      <c r="A546" s="121" t="str">
        <f t="shared" si="9"/>
        <v>DDAV1</v>
      </c>
      <c r="B546" s="49" t="s">
        <v>3504</v>
      </c>
      <c r="C546" s="50" t="s">
        <v>3505</v>
      </c>
      <c r="D546" s="50" t="s">
        <v>3506</v>
      </c>
      <c r="E546" s="37" t="s">
        <v>43</v>
      </c>
      <c r="F546" s="49" t="s">
        <v>28</v>
      </c>
      <c r="G546" s="50" t="s">
        <v>29</v>
      </c>
      <c r="H546" s="50" t="s">
        <v>30</v>
      </c>
      <c r="I546" s="50" t="s">
        <v>31</v>
      </c>
      <c r="J546" s="49" t="s">
        <v>53</v>
      </c>
      <c r="K546" s="49" t="s">
        <v>255</v>
      </c>
      <c r="L546" s="49" t="s">
        <v>442</v>
      </c>
      <c r="M546" s="50" t="s">
        <v>443</v>
      </c>
      <c r="N546" s="50" t="s">
        <v>72</v>
      </c>
      <c r="O546" s="51">
        <v>34796</v>
      </c>
      <c r="P546" s="51">
        <v>34796</v>
      </c>
      <c r="Q546" s="51">
        <v>34796</v>
      </c>
      <c r="R546" s="50">
        <v>11133</v>
      </c>
      <c r="S546" s="50">
        <v>30</v>
      </c>
      <c r="T546" s="50" t="s">
        <v>148</v>
      </c>
      <c r="U546" s="50" t="s">
        <v>3507</v>
      </c>
      <c r="V546" s="50"/>
      <c r="W546" s="50" t="s">
        <v>461</v>
      </c>
      <c r="X546" s="50" t="s">
        <v>72</v>
      </c>
      <c r="Y546" s="49" t="s">
        <v>3508</v>
      </c>
    </row>
    <row r="547" spans="1:25">
      <c r="A547" s="121" t="str">
        <f t="shared" si="9"/>
        <v>DDAV3</v>
      </c>
      <c r="B547" s="49" t="s">
        <v>3509</v>
      </c>
      <c r="C547" s="50" t="s">
        <v>3510</v>
      </c>
      <c r="D547" s="50" t="s">
        <v>3511</v>
      </c>
      <c r="E547" s="37" t="s">
        <v>43</v>
      </c>
      <c r="F547" s="49" t="s">
        <v>28</v>
      </c>
      <c r="G547" s="50" t="s">
        <v>29</v>
      </c>
      <c r="H547" s="50" t="s">
        <v>30</v>
      </c>
      <c r="I547" s="50" t="s">
        <v>31</v>
      </c>
      <c r="J547" s="49" t="s">
        <v>53</v>
      </c>
      <c r="K547" s="49" t="s">
        <v>450</v>
      </c>
      <c r="L547" s="49" t="s">
        <v>451</v>
      </c>
      <c r="M547" s="50" t="s">
        <v>452</v>
      </c>
      <c r="N547" s="50" t="s">
        <v>453</v>
      </c>
      <c r="O547" s="51">
        <v>37060</v>
      </c>
      <c r="P547" s="51">
        <v>37060</v>
      </c>
      <c r="Q547" s="51">
        <v>37060</v>
      </c>
      <c r="R547" s="50">
        <v>8869</v>
      </c>
      <c r="S547" s="50">
        <v>24</v>
      </c>
      <c r="T547" s="50" t="s">
        <v>148</v>
      </c>
      <c r="U547" s="50" t="s">
        <v>3512</v>
      </c>
      <c r="V547" s="50"/>
      <c r="W547" s="50" t="s">
        <v>3513</v>
      </c>
      <c r="X547" s="50" t="s">
        <v>453</v>
      </c>
      <c r="Y547" s="49" t="s">
        <v>3514</v>
      </c>
    </row>
    <row r="548" spans="1:25">
      <c r="A548" s="121" t="str">
        <f t="shared" si="9"/>
        <v>ddebord</v>
      </c>
      <c r="B548" s="49" t="s">
        <v>3515</v>
      </c>
      <c r="C548" s="50" t="s">
        <v>3516</v>
      </c>
      <c r="D548" s="50" t="s">
        <v>3517</v>
      </c>
      <c r="E548" s="37" t="s">
        <v>27</v>
      </c>
      <c r="F548" s="49" t="s">
        <v>162</v>
      </c>
      <c r="G548" s="50" t="s">
        <v>163</v>
      </c>
      <c r="H548" s="50" t="s">
        <v>105</v>
      </c>
      <c r="I548" s="50" t="s">
        <v>31</v>
      </c>
      <c r="J548" s="49" t="s">
        <v>32</v>
      </c>
      <c r="K548" s="49" t="s">
        <v>125</v>
      </c>
      <c r="L548" s="49" t="s">
        <v>234</v>
      </c>
      <c r="M548" s="50" t="s">
        <v>235</v>
      </c>
      <c r="N548" s="50" t="s">
        <v>236</v>
      </c>
      <c r="O548" s="51">
        <v>45410</v>
      </c>
      <c r="P548" s="51">
        <v>45410</v>
      </c>
      <c r="Q548" s="51">
        <v>45410</v>
      </c>
      <c r="R548" s="50">
        <v>519</v>
      </c>
      <c r="S548" s="50">
        <v>1</v>
      </c>
      <c r="T548" s="50" t="s">
        <v>82</v>
      </c>
      <c r="U548" s="50" t="s">
        <v>3518</v>
      </c>
      <c r="V548" s="50" t="s">
        <v>3519</v>
      </c>
      <c r="W548" s="50" t="s">
        <v>3520</v>
      </c>
      <c r="X548" s="50" t="s">
        <v>236</v>
      </c>
      <c r="Y548" s="49" t="s">
        <v>3521</v>
      </c>
    </row>
    <row r="549" spans="1:25">
      <c r="A549" s="121" t="str">
        <f t="shared" si="9"/>
        <v>DDEVITT</v>
      </c>
      <c r="B549" s="49" t="s">
        <v>3522</v>
      </c>
      <c r="C549" s="50" t="s">
        <v>3523</v>
      </c>
      <c r="D549" s="50" t="s">
        <v>3524</v>
      </c>
      <c r="E549" s="37" t="s">
        <v>43</v>
      </c>
      <c r="F549" s="49" t="s">
        <v>28</v>
      </c>
      <c r="G549" s="50" t="s">
        <v>29</v>
      </c>
      <c r="H549" s="50" t="s">
        <v>30</v>
      </c>
      <c r="I549" s="50" t="s">
        <v>31</v>
      </c>
      <c r="J549" s="49" t="s">
        <v>32</v>
      </c>
      <c r="K549" s="49" t="s">
        <v>125</v>
      </c>
      <c r="L549" s="49" t="s">
        <v>2034</v>
      </c>
      <c r="M549" s="50" t="s">
        <v>85</v>
      </c>
      <c r="N549" s="50" t="s">
        <v>36</v>
      </c>
      <c r="O549" s="51">
        <v>39371</v>
      </c>
      <c r="P549" s="51">
        <v>39371</v>
      </c>
      <c r="Q549" s="51">
        <v>39371</v>
      </c>
      <c r="R549" s="50">
        <v>6558</v>
      </c>
      <c r="S549" s="50">
        <v>17</v>
      </c>
      <c r="T549" s="50" t="s">
        <v>148</v>
      </c>
      <c r="U549" s="50" t="s">
        <v>3525</v>
      </c>
      <c r="V549" s="50"/>
      <c r="W549" s="50" t="s">
        <v>3526</v>
      </c>
      <c r="X549" s="50" t="s">
        <v>36</v>
      </c>
      <c r="Y549" s="49" t="s">
        <v>3527</v>
      </c>
    </row>
    <row r="550" spans="1:25">
      <c r="A550" s="121" t="str">
        <f t="shared" si="9"/>
        <v>ddunne0</v>
      </c>
      <c r="B550" s="49" t="s">
        <v>3528</v>
      </c>
      <c r="C550" s="50" t="s">
        <v>3529</v>
      </c>
      <c r="D550" s="50" t="s">
        <v>3530</v>
      </c>
      <c r="E550" s="37" t="s">
        <v>27</v>
      </c>
      <c r="F550" s="49" t="s">
        <v>44</v>
      </c>
      <c r="G550" s="50" t="s">
        <v>45</v>
      </c>
      <c r="H550" s="50" t="s">
        <v>30</v>
      </c>
      <c r="I550" s="50" t="s">
        <v>31</v>
      </c>
      <c r="J550" s="49" t="s">
        <v>32</v>
      </c>
      <c r="K550" s="49" t="s">
        <v>92</v>
      </c>
      <c r="L550" s="49" t="s">
        <v>116</v>
      </c>
      <c r="M550" s="50" t="s">
        <v>117</v>
      </c>
      <c r="N550" s="50" t="s">
        <v>118</v>
      </c>
      <c r="O550" s="51">
        <v>44931</v>
      </c>
      <c r="P550" s="51">
        <v>44931</v>
      </c>
      <c r="Q550" s="51">
        <v>44931</v>
      </c>
      <c r="R550" s="50">
        <v>998</v>
      </c>
      <c r="S550" s="50">
        <v>2</v>
      </c>
      <c r="T550" s="50" t="s">
        <v>82</v>
      </c>
      <c r="U550" s="50" t="s">
        <v>3531</v>
      </c>
      <c r="V550" s="50"/>
      <c r="W550" s="50" t="s">
        <v>3532</v>
      </c>
      <c r="X550" s="50" t="s">
        <v>118</v>
      </c>
      <c r="Y550" s="49" t="s">
        <v>3533</v>
      </c>
    </row>
    <row r="551" spans="1:25">
      <c r="A551" s="121" t="str">
        <f t="shared" si="9"/>
        <v>DEGOLF1</v>
      </c>
      <c r="B551" s="49" t="s">
        <v>3534</v>
      </c>
      <c r="C551" s="50" t="s">
        <v>3535</v>
      </c>
      <c r="D551" s="50" t="s">
        <v>3536</v>
      </c>
      <c r="E551" s="37" t="s">
        <v>43</v>
      </c>
      <c r="F551" s="49" t="s">
        <v>182</v>
      </c>
      <c r="G551" s="50" t="s">
        <v>183</v>
      </c>
      <c r="H551" s="50" t="s">
        <v>30</v>
      </c>
      <c r="I551" s="50" t="s">
        <v>31</v>
      </c>
      <c r="J551" s="49" t="s">
        <v>53</v>
      </c>
      <c r="K551" s="49" t="s">
        <v>197</v>
      </c>
      <c r="L551" s="49" t="s">
        <v>198</v>
      </c>
      <c r="M551" s="50" t="s">
        <v>199</v>
      </c>
      <c r="N551" s="50" t="s">
        <v>200</v>
      </c>
      <c r="O551" s="51">
        <v>34936</v>
      </c>
      <c r="P551" s="51">
        <v>37255</v>
      </c>
      <c r="Q551" s="51">
        <v>37255</v>
      </c>
      <c r="R551" s="50">
        <v>8674</v>
      </c>
      <c r="S551" s="50">
        <v>23</v>
      </c>
      <c r="T551" s="50" t="s">
        <v>148</v>
      </c>
      <c r="U551" s="50" t="s">
        <v>3537</v>
      </c>
      <c r="V551" s="50"/>
      <c r="W551" s="50" t="s">
        <v>3538</v>
      </c>
      <c r="X551" s="50" t="s">
        <v>1289</v>
      </c>
      <c r="Y551" s="49" t="s">
        <v>3539</v>
      </c>
    </row>
    <row r="552" spans="1:25">
      <c r="A552" s="121" t="str">
        <f t="shared" si="9"/>
        <v>deiting</v>
      </c>
      <c r="B552" s="49" t="s">
        <v>3540</v>
      </c>
      <c r="C552" s="50" t="s">
        <v>3541</v>
      </c>
      <c r="D552" s="50" t="s">
        <v>3542</v>
      </c>
      <c r="E552" s="37" t="s">
        <v>43</v>
      </c>
      <c r="F552" s="49" t="s">
        <v>28</v>
      </c>
      <c r="G552" s="50" t="s">
        <v>29</v>
      </c>
      <c r="H552" s="50" t="s">
        <v>30</v>
      </c>
      <c r="I552" s="50" t="s">
        <v>31</v>
      </c>
      <c r="J552" s="49" t="s">
        <v>53</v>
      </c>
      <c r="K552" s="49" t="s">
        <v>164</v>
      </c>
      <c r="L552" s="49" t="s">
        <v>165</v>
      </c>
      <c r="M552" s="50" t="s">
        <v>166</v>
      </c>
      <c r="N552" s="50" t="s">
        <v>167</v>
      </c>
      <c r="O552" s="51">
        <v>40077</v>
      </c>
      <c r="P552" s="51">
        <v>45228</v>
      </c>
      <c r="Q552" s="51">
        <v>45228</v>
      </c>
      <c r="R552" s="50">
        <v>701</v>
      </c>
      <c r="S552" s="50">
        <v>1</v>
      </c>
      <c r="T552" s="50" t="s">
        <v>82</v>
      </c>
      <c r="U552" s="50" t="s">
        <v>3543</v>
      </c>
      <c r="V552" s="50"/>
      <c r="W552" s="50" t="s">
        <v>3544</v>
      </c>
      <c r="X552" s="50" t="s">
        <v>322</v>
      </c>
      <c r="Y552" s="49" t="s">
        <v>3545</v>
      </c>
    </row>
    <row r="553" spans="1:25">
      <c r="A553" s="121" t="str">
        <f t="shared" si="9"/>
        <v>descorc</v>
      </c>
      <c r="B553" s="49" t="s">
        <v>3546</v>
      </c>
      <c r="C553" s="50" t="s">
        <v>3547</v>
      </c>
      <c r="D553" s="50" t="s">
        <v>3548</v>
      </c>
      <c r="E553" s="37" t="s">
        <v>43</v>
      </c>
      <c r="F553" s="49" t="s">
        <v>114</v>
      </c>
      <c r="G553" s="50" t="s">
        <v>115</v>
      </c>
      <c r="H553" s="50" t="s">
        <v>105</v>
      </c>
      <c r="I553" s="50" t="s">
        <v>31</v>
      </c>
      <c r="J553" s="49" t="s">
        <v>32</v>
      </c>
      <c r="K553" s="49" t="s">
        <v>92</v>
      </c>
      <c r="L553" s="49" t="s">
        <v>116</v>
      </c>
      <c r="M553" s="50" t="s">
        <v>117</v>
      </c>
      <c r="N553" s="50" t="s">
        <v>118</v>
      </c>
      <c r="O553" s="51">
        <v>44426</v>
      </c>
      <c r="P553" s="51">
        <v>44426</v>
      </c>
      <c r="Q553" s="51">
        <v>44426</v>
      </c>
      <c r="R553" s="50">
        <v>1503</v>
      </c>
      <c r="S553" s="50">
        <v>4</v>
      </c>
      <c r="T553" s="50" t="s">
        <v>106</v>
      </c>
      <c r="U553" s="50" t="s">
        <v>3549</v>
      </c>
      <c r="V553" s="50"/>
      <c r="W553" s="50" t="s">
        <v>3550</v>
      </c>
      <c r="X553" s="50" t="s">
        <v>118</v>
      </c>
      <c r="Y553" s="49" t="s">
        <v>3551</v>
      </c>
    </row>
    <row r="554" spans="1:25">
      <c r="A554" s="121" t="str">
        <f t="shared" si="9"/>
        <v>despina</v>
      </c>
      <c r="B554" s="49" t="s">
        <v>3552</v>
      </c>
      <c r="C554" s="50" t="s">
        <v>3553</v>
      </c>
      <c r="D554" s="50" t="s">
        <v>3554</v>
      </c>
      <c r="E554" s="37" t="s">
        <v>27</v>
      </c>
      <c r="F554" s="49" t="s">
        <v>44</v>
      </c>
      <c r="G554" s="50" t="s">
        <v>45</v>
      </c>
      <c r="H554" s="50" t="s">
        <v>30</v>
      </c>
      <c r="I554" s="50" t="s">
        <v>31</v>
      </c>
      <c r="J554" s="49" t="s">
        <v>32</v>
      </c>
      <c r="K554" s="49" t="s">
        <v>144</v>
      </c>
      <c r="L554" s="49" t="s">
        <v>145</v>
      </c>
      <c r="M554" s="50" t="s">
        <v>146</v>
      </c>
      <c r="N554" s="50" t="s">
        <v>147</v>
      </c>
      <c r="O554" s="51">
        <v>45207</v>
      </c>
      <c r="P554" s="51">
        <v>45207</v>
      </c>
      <c r="Q554" s="51">
        <v>45207</v>
      </c>
      <c r="R554" s="50">
        <v>722</v>
      </c>
      <c r="S554" s="50">
        <v>1</v>
      </c>
      <c r="T554" s="50" t="s">
        <v>82</v>
      </c>
      <c r="U554" s="50" t="s">
        <v>3555</v>
      </c>
      <c r="V554" s="50"/>
      <c r="W554" s="50" t="s">
        <v>1859</v>
      </c>
      <c r="X554" s="50" t="s">
        <v>147</v>
      </c>
      <c r="Y554" s="49" t="s">
        <v>3556</v>
      </c>
    </row>
    <row r="555" spans="1:25">
      <c r="A555" s="121" t="str">
        <f t="shared" si="9"/>
        <v>devans</v>
      </c>
      <c r="B555" s="49" t="s">
        <v>3557</v>
      </c>
      <c r="C555" s="50" t="s">
        <v>3558</v>
      </c>
      <c r="D555" s="50" t="s">
        <v>3559</v>
      </c>
      <c r="E555" s="37" t="s">
        <v>43</v>
      </c>
      <c r="F555" s="49" t="s">
        <v>90</v>
      </c>
      <c r="G555" s="50" t="s">
        <v>91</v>
      </c>
      <c r="H555" s="50" t="s">
        <v>30</v>
      </c>
      <c r="I555" s="50" t="s">
        <v>31</v>
      </c>
      <c r="J555" s="49" t="s">
        <v>53</v>
      </c>
      <c r="K555" s="49" t="s">
        <v>197</v>
      </c>
      <c r="L555" s="49" t="s">
        <v>198</v>
      </c>
      <c r="M555" s="50" t="s">
        <v>199</v>
      </c>
      <c r="N555" s="50" t="s">
        <v>200</v>
      </c>
      <c r="O555" s="51">
        <v>45347</v>
      </c>
      <c r="P555" s="51">
        <v>45347</v>
      </c>
      <c r="Q555" s="51">
        <v>45347</v>
      </c>
      <c r="R555" s="50">
        <v>582</v>
      </c>
      <c r="S555" s="50">
        <v>1</v>
      </c>
      <c r="T555" s="50" t="s">
        <v>82</v>
      </c>
      <c r="U555" s="53" t="s">
        <v>3560</v>
      </c>
      <c r="V555" s="53"/>
      <c r="W555" s="53" t="s">
        <v>3561</v>
      </c>
      <c r="X555" s="53" t="s">
        <v>200</v>
      </c>
      <c r="Y555" s="52" t="s">
        <v>3562</v>
      </c>
    </row>
    <row r="556" spans="1:25">
      <c r="A556" s="121" t="str">
        <f t="shared" si="9"/>
        <v>devans0</v>
      </c>
      <c r="B556" s="49" t="s">
        <v>3563</v>
      </c>
      <c r="C556" s="50" t="s">
        <v>3564</v>
      </c>
      <c r="D556" s="50" t="s">
        <v>3565</v>
      </c>
      <c r="E556" s="37" t="s">
        <v>27</v>
      </c>
      <c r="F556" s="49" t="s">
        <v>114</v>
      </c>
      <c r="G556" s="50" t="s">
        <v>115</v>
      </c>
      <c r="H556" s="50" t="s">
        <v>105</v>
      </c>
      <c r="I556" s="50" t="s">
        <v>31</v>
      </c>
      <c r="J556" s="49" t="s">
        <v>32</v>
      </c>
      <c r="K556" s="49" t="s">
        <v>208</v>
      </c>
      <c r="L556" s="49" t="s">
        <v>208</v>
      </c>
      <c r="M556" s="50" t="s">
        <v>907</v>
      </c>
      <c r="N556" s="50" t="s">
        <v>908</v>
      </c>
      <c r="O556" s="51">
        <v>44669</v>
      </c>
      <c r="P556" s="51">
        <v>44669</v>
      </c>
      <c r="Q556" s="51">
        <v>44669</v>
      </c>
      <c r="R556" s="50">
        <v>1260</v>
      </c>
      <c r="S556" s="50">
        <v>3</v>
      </c>
      <c r="T556" s="50" t="s">
        <v>106</v>
      </c>
      <c r="U556" s="50" t="s">
        <v>3566</v>
      </c>
      <c r="V556" s="50"/>
      <c r="W556" s="50" t="s">
        <v>3567</v>
      </c>
      <c r="X556" s="50" t="s">
        <v>908</v>
      </c>
      <c r="Y556" s="49" t="s">
        <v>3568</v>
      </c>
    </row>
    <row r="557" spans="1:25">
      <c r="A557" s="121" t="str">
        <f t="shared" si="9"/>
        <v>deveill</v>
      </c>
      <c r="B557" s="49" t="s">
        <v>3569</v>
      </c>
      <c r="C557" s="50" t="s">
        <v>3570</v>
      </c>
      <c r="D557" s="50" t="s">
        <v>3571</v>
      </c>
      <c r="E557" s="37" t="s">
        <v>43</v>
      </c>
      <c r="F557" s="49" t="s">
        <v>114</v>
      </c>
      <c r="G557" s="50" t="s">
        <v>115</v>
      </c>
      <c r="H557" s="50" t="s">
        <v>105</v>
      </c>
      <c r="I557" s="50" t="s">
        <v>31</v>
      </c>
      <c r="J557" s="49" t="s">
        <v>53</v>
      </c>
      <c r="K557" s="49" t="s">
        <v>197</v>
      </c>
      <c r="L557" s="49" t="s">
        <v>198</v>
      </c>
      <c r="M557" s="50" t="s">
        <v>199</v>
      </c>
      <c r="N557" s="50" t="s">
        <v>200</v>
      </c>
      <c r="O557" s="51">
        <v>38980</v>
      </c>
      <c r="P557" s="51">
        <v>45872</v>
      </c>
      <c r="Q557" s="51">
        <v>45872</v>
      </c>
      <c r="R557" s="50">
        <v>57</v>
      </c>
      <c r="S557" s="50">
        <v>0</v>
      </c>
      <c r="T557" s="50" t="s">
        <v>419</v>
      </c>
      <c r="U557" s="50" t="s">
        <v>3572</v>
      </c>
      <c r="V557" s="50"/>
      <c r="W557" s="50" t="s">
        <v>712</v>
      </c>
      <c r="X557" s="50" t="s">
        <v>200</v>
      </c>
      <c r="Y557" s="49" t="s">
        <v>3573</v>
      </c>
    </row>
    <row r="558" spans="1:25">
      <c r="A558" s="121" t="str">
        <f t="shared" si="9"/>
        <v>dfahrin</v>
      </c>
      <c r="B558" s="49" t="s">
        <v>3574</v>
      </c>
      <c r="C558" s="50" t="s">
        <v>3575</v>
      </c>
      <c r="D558" s="50" t="s">
        <v>3576</v>
      </c>
      <c r="E558" s="37" t="s">
        <v>43</v>
      </c>
      <c r="F558" s="49" t="s">
        <v>90</v>
      </c>
      <c r="G558" s="50" t="s">
        <v>91</v>
      </c>
      <c r="H558" s="50" t="s">
        <v>30</v>
      </c>
      <c r="I558" s="50" t="s">
        <v>31</v>
      </c>
      <c r="J558" s="49" t="s">
        <v>32</v>
      </c>
      <c r="K558" s="49" t="s">
        <v>208</v>
      </c>
      <c r="L558" s="49" t="s">
        <v>209</v>
      </c>
      <c r="M558" s="50" t="s">
        <v>210</v>
      </c>
      <c r="N558" s="50" t="s">
        <v>211</v>
      </c>
      <c r="O558" s="51">
        <v>43551</v>
      </c>
      <c r="P558" s="51">
        <v>43551</v>
      </c>
      <c r="Q558" s="51">
        <v>43551</v>
      </c>
      <c r="R558" s="50">
        <v>2378</v>
      </c>
      <c r="S558" s="50">
        <v>6</v>
      </c>
      <c r="T558" s="50" t="s">
        <v>127</v>
      </c>
      <c r="U558" s="50" t="s">
        <v>3577</v>
      </c>
      <c r="V558" s="50"/>
      <c r="W558" s="50" t="s">
        <v>3578</v>
      </c>
      <c r="X558" s="50" t="s">
        <v>211</v>
      </c>
      <c r="Y558" s="49" t="s">
        <v>3579</v>
      </c>
    </row>
    <row r="559" spans="1:25">
      <c r="A559" s="121" t="str">
        <f t="shared" si="9"/>
        <v>dfalls</v>
      </c>
      <c r="B559" s="49" t="s">
        <v>3580</v>
      </c>
      <c r="C559" s="50" t="s">
        <v>3581</v>
      </c>
      <c r="D559" s="50" t="s">
        <v>3582</v>
      </c>
      <c r="E559" s="37" t="s">
        <v>43</v>
      </c>
      <c r="F559" s="49" t="s">
        <v>162</v>
      </c>
      <c r="G559" s="50" t="s">
        <v>163</v>
      </c>
      <c r="H559" s="50" t="s">
        <v>105</v>
      </c>
      <c r="I559" s="50" t="s">
        <v>31</v>
      </c>
      <c r="J559" s="49" t="s">
        <v>32</v>
      </c>
      <c r="K559" s="49" t="s">
        <v>218</v>
      </c>
      <c r="L559" s="49" t="s">
        <v>502</v>
      </c>
      <c r="M559" s="50" t="s">
        <v>220</v>
      </c>
      <c r="N559" s="50" t="s">
        <v>36</v>
      </c>
      <c r="O559" s="51">
        <v>36557</v>
      </c>
      <c r="P559" s="51">
        <v>45823</v>
      </c>
      <c r="Q559" s="51">
        <v>45823</v>
      </c>
      <c r="R559" s="50">
        <v>106</v>
      </c>
      <c r="S559" s="50">
        <v>0</v>
      </c>
      <c r="T559" s="50" t="s">
        <v>58</v>
      </c>
      <c r="U559" s="50" t="s">
        <v>3583</v>
      </c>
      <c r="V559" s="50"/>
      <c r="W559" s="50" t="s">
        <v>3584</v>
      </c>
      <c r="X559" s="50" t="s">
        <v>36</v>
      </c>
      <c r="Y559" s="49" t="s">
        <v>3585</v>
      </c>
    </row>
    <row r="560" spans="1:25">
      <c r="A560" s="121" t="str">
        <f t="shared" si="9"/>
        <v>DFARME5</v>
      </c>
      <c r="B560" s="49" t="s">
        <v>3586</v>
      </c>
      <c r="C560" s="50" t="s">
        <v>3587</v>
      </c>
      <c r="D560" s="50" t="s">
        <v>3588</v>
      </c>
      <c r="E560" s="37" t="s">
        <v>43</v>
      </c>
      <c r="F560" s="49" t="s">
        <v>28</v>
      </c>
      <c r="G560" s="50" t="s">
        <v>29</v>
      </c>
      <c r="H560" s="50" t="s">
        <v>30</v>
      </c>
      <c r="I560" s="50" t="s">
        <v>31</v>
      </c>
      <c r="J560" s="49" t="s">
        <v>32</v>
      </c>
      <c r="K560" s="49" t="s">
        <v>349</v>
      </c>
      <c r="L560" s="49" t="s">
        <v>838</v>
      </c>
      <c r="M560" s="50" t="s">
        <v>351</v>
      </c>
      <c r="N560" s="50" t="s">
        <v>352</v>
      </c>
      <c r="O560" s="51">
        <v>32633</v>
      </c>
      <c r="P560" s="51">
        <v>32633</v>
      </c>
      <c r="Q560" s="51">
        <v>32633</v>
      </c>
      <c r="R560" s="50">
        <v>13296</v>
      </c>
      <c r="S560" s="50">
        <v>36</v>
      </c>
      <c r="T560" s="50" t="s">
        <v>148</v>
      </c>
      <c r="U560" s="50" t="s">
        <v>3589</v>
      </c>
      <c r="V560" s="50"/>
      <c r="W560" s="50" t="s">
        <v>840</v>
      </c>
      <c r="X560" s="50" t="s">
        <v>352</v>
      </c>
      <c r="Y560" s="49" t="s">
        <v>841</v>
      </c>
    </row>
    <row r="561" spans="1:25">
      <c r="A561" s="121" t="str">
        <f t="shared" si="9"/>
        <v>DFOURN1</v>
      </c>
      <c r="B561" s="49" t="s">
        <v>3590</v>
      </c>
      <c r="C561" s="50" t="s">
        <v>3591</v>
      </c>
      <c r="D561" s="50" t="s">
        <v>3592</v>
      </c>
      <c r="E561" s="37" t="s">
        <v>43</v>
      </c>
      <c r="F561" s="49" t="s">
        <v>28</v>
      </c>
      <c r="G561" s="50" t="s">
        <v>29</v>
      </c>
      <c r="H561" s="50" t="s">
        <v>30</v>
      </c>
      <c r="I561" s="50" t="s">
        <v>31</v>
      </c>
      <c r="J561" s="49" t="s">
        <v>53</v>
      </c>
      <c r="K561" s="49" t="s">
        <v>273</v>
      </c>
      <c r="L561" s="49" t="s">
        <v>1340</v>
      </c>
      <c r="M561" s="50" t="s">
        <v>1341</v>
      </c>
      <c r="N561" s="50" t="s">
        <v>1308</v>
      </c>
      <c r="O561" s="51">
        <v>40882</v>
      </c>
      <c r="P561" s="51">
        <v>40882</v>
      </c>
      <c r="Q561" s="51">
        <v>40882</v>
      </c>
      <c r="R561" s="50">
        <v>5047</v>
      </c>
      <c r="S561" s="50">
        <v>13</v>
      </c>
      <c r="T561" s="50" t="s">
        <v>127</v>
      </c>
      <c r="U561" s="50" t="s">
        <v>3593</v>
      </c>
      <c r="V561" s="50"/>
      <c r="W561" s="50" t="s">
        <v>3594</v>
      </c>
      <c r="X561" s="50" t="s">
        <v>1308</v>
      </c>
      <c r="Y561" s="49" t="s">
        <v>3595</v>
      </c>
    </row>
    <row r="562" spans="1:25">
      <c r="A562" s="121" t="str">
        <f t="shared" si="9"/>
        <v>DFOUSE1</v>
      </c>
      <c r="B562" s="49" t="s">
        <v>3596</v>
      </c>
      <c r="C562" s="50" t="s">
        <v>3597</v>
      </c>
      <c r="D562" s="50" t="s">
        <v>3598</v>
      </c>
      <c r="E562" s="37" t="s">
        <v>43</v>
      </c>
      <c r="F562" s="49" t="s">
        <v>77</v>
      </c>
      <c r="G562" s="50" t="s">
        <v>78</v>
      </c>
      <c r="H562" s="50" t="s">
        <v>30</v>
      </c>
      <c r="I562" s="50" t="s">
        <v>31</v>
      </c>
      <c r="J562" s="49" t="s">
        <v>32</v>
      </c>
      <c r="K562" s="49" t="s">
        <v>79</v>
      </c>
      <c r="L562" s="49" t="s">
        <v>80</v>
      </c>
      <c r="M562" s="50" t="s">
        <v>81</v>
      </c>
      <c r="N562" s="50" t="s">
        <v>36</v>
      </c>
      <c r="O562" s="51">
        <v>31246</v>
      </c>
      <c r="P562" s="51">
        <v>31246</v>
      </c>
      <c r="Q562" s="51">
        <v>31246</v>
      </c>
      <c r="R562" s="50">
        <v>14683</v>
      </c>
      <c r="S562" s="50">
        <v>40</v>
      </c>
      <c r="T562" s="50" t="s">
        <v>148</v>
      </c>
      <c r="U562" s="50" t="s">
        <v>3599</v>
      </c>
      <c r="V562" s="50"/>
      <c r="W562" s="50" t="s">
        <v>3600</v>
      </c>
      <c r="X562" s="50" t="s">
        <v>36</v>
      </c>
      <c r="Y562" s="49" t="s">
        <v>3601</v>
      </c>
    </row>
    <row r="563" spans="1:25">
      <c r="A563" s="121" t="str">
        <f t="shared" si="9"/>
        <v>DFRAN08</v>
      </c>
      <c r="B563" s="49" t="s">
        <v>3602</v>
      </c>
      <c r="C563" s="50" t="s">
        <v>3603</v>
      </c>
      <c r="D563" s="50" t="s">
        <v>3604</v>
      </c>
      <c r="E563" s="37" t="s">
        <v>43</v>
      </c>
      <c r="F563" s="49" t="s">
        <v>28</v>
      </c>
      <c r="G563" s="50" t="s">
        <v>29</v>
      </c>
      <c r="H563" s="50" t="s">
        <v>30</v>
      </c>
      <c r="I563" s="50" t="s">
        <v>31</v>
      </c>
      <c r="J563" s="49" t="s">
        <v>53</v>
      </c>
      <c r="K563" s="49" t="s">
        <v>450</v>
      </c>
      <c r="L563" s="49" t="s">
        <v>2082</v>
      </c>
      <c r="M563" s="50" t="s">
        <v>2083</v>
      </c>
      <c r="N563" s="50" t="s">
        <v>1763</v>
      </c>
      <c r="O563" s="51">
        <v>36018</v>
      </c>
      <c r="P563" s="51">
        <v>36018</v>
      </c>
      <c r="Q563" s="51">
        <v>36018</v>
      </c>
      <c r="R563" s="50">
        <v>9911</v>
      </c>
      <c r="S563" s="50">
        <v>27</v>
      </c>
      <c r="T563" s="50" t="s">
        <v>148</v>
      </c>
      <c r="U563" s="50" t="s">
        <v>3605</v>
      </c>
      <c r="V563" s="50"/>
      <c r="W563" s="50" t="s">
        <v>3606</v>
      </c>
      <c r="X563" s="50" t="s">
        <v>1763</v>
      </c>
      <c r="Y563" s="49" t="s">
        <v>3607</v>
      </c>
    </row>
    <row r="564" spans="1:25">
      <c r="A564" s="121" t="str">
        <f t="shared" si="9"/>
        <v>dfredri</v>
      </c>
      <c r="B564" s="49" t="s">
        <v>3608</v>
      </c>
      <c r="C564" s="50" t="s">
        <v>3609</v>
      </c>
      <c r="D564" s="50" t="s">
        <v>3610</v>
      </c>
      <c r="E564" s="37" t="s">
        <v>27</v>
      </c>
      <c r="F564" s="49" t="s">
        <v>182</v>
      </c>
      <c r="G564" s="50" t="s">
        <v>183</v>
      </c>
      <c r="H564" s="50" t="s">
        <v>30</v>
      </c>
      <c r="I564" s="50" t="s">
        <v>31</v>
      </c>
      <c r="J564" s="49" t="s">
        <v>32</v>
      </c>
      <c r="K564" s="49" t="s">
        <v>208</v>
      </c>
      <c r="L564" s="49" t="s">
        <v>209</v>
      </c>
      <c r="M564" s="50" t="s">
        <v>210</v>
      </c>
      <c r="N564" s="50" t="s">
        <v>211</v>
      </c>
      <c r="O564" s="51">
        <v>45081</v>
      </c>
      <c r="P564" s="51">
        <v>45081</v>
      </c>
      <c r="Q564" s="51">
        <v>45081</v>
      </c>
      <c r="R564" s="50">
        <v>848</v>
      </c>
      <c r="S564" s="50">
        <v>2</v>
      </c>
      <c r="T564" s="50" t="s">
        <v>82</v>
      </c>
      <c r="U564" s="50" t="s">
        <v>3611</v>
      </c>
      <c r="V564" s="50"/>
      <c r="W564" s="50" t="s">
        <v>3612</v>
      </c>
      <c r="X564" s="50" t="s">
        <v>211</v>
      </c>
      <c r="Y564" s="49" t="s">
        <v>3613</v>
      </c>
    </row>
    <row r="565" spans="1:25">
      <c r="A565" s="121" t="str">
        <f t="shared" si="9"/>
        <v>dfreema</v>
      </c>
      <c r="B565" s="49" t="s">
        <v>3614</v>
      </c>
      <c r="C565" s="50" t="s">
        <v>3615</v>
      </c>
      <c r="D565" s="50" t="s">
        <v>3616</v>
      </c>
      <c r="E565" s="37" t="s">
        <v>27</v>
      </c>
      <c r="F565" s="49" t="s">
        <v>28</v>
      </c>
      <c r="G565" s="50" t="s">
        <v>29</v>
      </c>
      <c r="H565" s="50" t="s">
        <v>30</v>
      </c>
      <c r="I565" s="50" t="s">
        <v>31</v>
      </c>
      <c r="J565" s="49" t="s">
        <v>53</v>
      </c>
      <c r="K565" s="49" t="s">
        <v>255</v>
      </c>
      <c r="L565" s="49" t="s">
        <v>418</v>
      </c>
      <c r="M565" s="50" t="s">
        <v>257</v>
      </c>
      <c r="N565" s="50" t="s">
        <v>258</v>
      </c>
      <c r="O565" s="51">
        <v>45340</v>
      </c>
      <c r="P565" s="51">
        <v>45760</v>
      </c>
      <c r="Q565" s="51">
        <v>45760</v>
      </c>
      <c r="R565" s="50">
        <v>169</v>
      </c>
      <c r="S565" s="50">
        <v>0</v>
      </c>
      <c r="T565" s="50" t="s">
        <v>58</v>
      </c>
      <c r="U565" s="50" t="s">
        <v>3617</v>
      </c>
      <c r="V565" s="50"/>
      <c r="W565" s="50" t="s">
        <v>3618</v>
      </c>
      <c r="X565" s="50" t="s">
        <v>322</v>
      </c>
      <c r="Y565" s="49" t="s">
        <v>3619</v>
      </c>
    </row>
    <row r="566" spans="1:25">
      <c r="A566" s="121" t="str">
        <f t="shared" si="9"/>
        <v>dfulghu</v>
      </c>
      <c r="B566" s="49" t="s">
        <v>3620</v>
      </c>
      <c r="C566" s="50" t="s">
        <v>3621</v>
      </c>
      <c r="D566" s="50" t="s">
        <v>3622</v>
      </c>
      <c r="E566" s="37" t="s">
        <v>43</v>
      </c>
      <c r="F566" s="49" t="s">
        <v>44</v>
      </c>
      <c r="G566" s="50" t="s">
        <v>45</v>
      </c>
      <c r="H566" s="50" t="s">
        <v>30</v>
      </c>
      <c r="I566" s="50" t="s">
        <v>31</v>
      </c>
      <c r="J566" s="49" t="s">
        <v>53</v>
      </c>
      <c r="K566" s="49" t="s">
        <v>164</v>
      </c>
      <c r="L566" s="49" t="s">
        <v>165</v>
      </c>
      <c r="M566" s="50" t="s">
        <v>166</v>
      </c>
      <c r="N566" s="50" t="s">
        <v>167</v>
      </c>
      <c r="O566" s="51">
        <v>43397</v>
      </c>
      <c r="P566" s="51">
        <v>43397</v>
      </c>
      <c r="Q566" s="51">
        <v>43397</v>
      </c>
      <c r="R566" s="50">
        <v>2532</v>
      </c>
      <c r="S566" s="50">
        <v>6</v>
      </c>
      <c r="T566" s="50" t="s">
        <v>127</v>
      </c>
      <c r="U566" s="50" t="s">
        <v>3623</v>
      </c>
      <c r="V566" s="50"/>
      <c r="W566" s="50" t="s">
        <v>3624</v>
      </c>
      <c r="X566" s="50" t="s">
        <v>170</v>
      </c>
      <c r="Y566" s="49" t="s">
        <v>3625</v>
      </c>
    </row>
    <row r="567" spans="1:25">
      <c r="A567" s="121" t="str">
        <f t="shared" si="9"/>
        <v>DGEIGE</v>
      </c>
      <c r="B567" s="49" t="s">
        <v>3626</v>
      </c>
      <c r="C567" s="50" t="s">
        <v>3627</v>
      </c>
      <c r="D567" s="50" t="s">
        <v>3628</v>
      </c>
      <c r="E567" s="37" t="s">
        <v>43</v>
      </c>
      <c r="F567" s="49" t="s">
        <v>1954</v>
      </c>
      <c r="G567" s="50" t="s">
        <v>1955</v>
      </c>
      <c r="H567" s="50" t="s">
        <v>30</v>
      </c>
      <c r="I567" s="50" t="s">
        <v>31</v>
      </c>
      <c r="J567" s="49" t="s">
        <v>53</v>
      </c>
      <c r="K567" s="49" t="s">
        <v>66</v>
      </c>
      <c r="L567" s="49" t="s">
        <v>66</v>
      </c>
      <c r="M567" s="50" t="s">
        <v>342</v>
      </c>
      <c r="N567" s="50" t="s">
        <v>69</v>
      </c>
      <c r="O567" s="51">
        <v>34428</v>
      </c>
      <c r="P567" s="51">
        <v>34428</v>
      </c>
      <c r="Q567" s="51">
        <v>34428</v>
      </c>
      <c r="R567" s="50">
        <v>11501</v>
      </c>
      <c r="S567" s="50">
        <v>31</v>
      </c>
      <c r="T567" s="50" t="s">
        <v>148</v>
      </c>
      <c r="U567" s="50" t="s">
        <v>3629</v>
      </c>
      <c r="V567" s="50"/>
      <c r="W567" s="50" t="s">
        <v>3630</v>
      </c>
      <c r="X567" s="50" t="s">
        <v>69</v>
      </c>
      <c r="Y567" s="49" t="s">
        <v>3631</v>
      </c>
    </row>
    <row r="568" spans="1:25">
      <c r="A568" s="121" t="str">
        <f t="shared" si="9"/>
        <v>DGOME3</v>
      </c>
      <c r="B568" s="49" t="s">
        <v>3632</v>
      </c>
      <c r="C568" s="50" t="s">
        <v>3633</v>
      </c>
      <c r="D568" s="50" t="s">
        <v>3634</v>
      </c>
      <c r="E568" s="37" t="s">
        <v>774</v>
      </c>
      <c r="F568" s="49" t="s">
        <v>1954</v>
      </c>
      <c r="G568" s="50" t="s">
        <v>1955</v>
      </c>
      <c r="H568" s="50" t="s">
        <v>30</v>
      </c>
      <c r="I568" s="50" t="s">
        <v>31</v>
      </c>
      <c r="J568" s="49" t="s">
        <v>32</v>
      </c>
      <c r="K568" s="49" t="s">
        <v>591</v>
      </c>
      <c r="L568" s="49" t="s">
        <v>591</v>
      </c>
      <c r="M568" s="50" t="s">
        <v>592</v>
      </c>
      <c r="N568" s="50" t="s">
        <v>593</v>
      </c>
      <c r="O568" s="51">
        <v>31614</v>
      </c>
      <c r="P568" s="51">
        <v>31614</v>
      </c>
      <c r="Q568" s="51">
        <v>31614</v>
      </c>
      <c r="R568" s="50">
        <v>14315</v>
      </c>
      <c r="S568" s="50">
        <v>39</v>
      </c>
      <c r="T568" s="50" t="s">
        <v>148</v>
      </c>
      <c r="U568" s="50" t="s">
        <v>3635</v>
      </c>
      <c r="V568" s="50"/>
      <c r="W568" s="50" t="s">
        <v>3636</v>
      </c>
      <c r="X568" s="50" t="s">
        <v>593</v>
      </c>
      <c r="Y568" s="49" t="s">
        <v>3637</v>
      </c>
    </row>
    <row r="569" spans="1:25">
      <c r="A569" s="121" t="str">
        <f t="shared" si="9"/>
        <v>dgunter</v>
      </c>
      <c r="B569" s="49" t="s">
        <v>3638</v>
      </c>
      <c r="C569" s="50" t="s">
        <v>3639</v>
      </c>
      <c r="D569" s="50" t="s">
        <v>3640</v>
      </c>
      <c r="E569" s="37" t="s">
        <v>27</v>
      </c>
      <c r="F569" s="49" t="s">
        <v>90</v>
      </c>
      <c r="G569" s="50" t="s">
        <v>91</v>
      </c>
      <c r="H569" s="50" t="s">
        <v>30</v>
      </c>
      <c r="I569" s="50" t="s">
        <v>31</v>
      </c>
      <c r="J569" s="49" t="s">
        <v>53</v>
      </c>
      <c r="K569" s="49" t="s">
        <v>255</v>
      </c>
      <c r="L569" s="49" t="s">
        <v>418</v>
      </c>
      <c r="M569" s="50" t="s">
        <v>257</v>
      </c>
      <c r="N569" s="50" t="s">
        <v>258</v>
      </c>
      <c r="O569" s="51">
        <v>45501</v>
      </c>
      <c r="P569" s="51">
        <v>45501</v>
      </c>
      <c r="Q569" s="51">
        <v>45501</v>
      </c>
      <c r="R569" s="50">
        <v>428</v>
      </c>
      <c r="S569" s="50">
        <v>1</v>
      </c>
      <c r="T569" s="50" t="s">
        <v>82</v>
      </c>
      <c r="U569" s="50" t="s">
        <v>3641</v>
      </c>
      <c r="V569" s="50"/>
      <c r="W569" s="50" t="s">
        <v>3642</v>
      </c>
      <c r="X569" s="50" t="s">
        <v>170</v>
      </c>
      <c r="Y569" s="49" t="s">
        <v>3643</v>
      </c>
    </row>
    <row r="570" spans="1:25">
      <c r="A570" s="121" t="str">
        <f t="shared" si="9"/>
        <v>dgutie1</v>
      </c>
      <c r="B570" s="49" t="s">
        <v>3644</v>
      </c>
      <c r="C570" s="50" t="s">
        <v>3645</v>
      </c>
      <c r="D570" s="50" t="s">
        <v>3646</v>
      </c>
      <c r="E570" s="37" t="s">
        <v>43</v>
      </c>
      <c r="F570" s="49" t="s">
        <v>28</v>
      </c>
      <c r="G570" s="50" t="s">
        <v>29</v>
      </c>
      <c r="H570" s="50" t="s">
        <v>30</v>
      </c>
      <c r="I570" s="50" t="s">
        <v>31</v>
      </c>
      <c r="J570" s="49" t="s">
        <v>32</v>
      </c>
      <c r="K570" s="49" t="s">
        <v>290</v>
      </c>
      <c r="L570" s="49" t="s">
        <v>2140</v>
      </c>
      <c r="M570" s="50" t="s">
        <v>292</v>
      </c>
      <c r="N570" s="50" t="s">
        <v>293</v>
      </c>
      <c r="O570" s="51">
        <v>45361</v>
      </c>
      <c r="P570" s="51">
        <v>45361</v>
      </c>
      <c r="Q570" s="51">
        <v>45361</v>
      </c>
      <c r="R570" s="50">
        <v>568</v>
      </c>
      <c r="S570" s="50">
        <v>1</v>
      </c>
      <c r="T570" s="50" t="s">
        <v>82</v>
      </c>
      <c r="U570" s="50" t="s">
        <v>3647</v>
      </c>
      <c r="V570" s="50"/>
      <c r="W570" s="50" t="s">
        <v>3648</v>
      </c>
      <c r="X570" s="50" t="s">
        <v>293</v>
      </c>
      <c r="Y570" s="49" t="s">
        <v>3649</v>
      </c>
    </row>
    <row r="571" spans="1:25">
      <c r="A571" s="121" t="str">
        <f t="shared" si="9"/>
        <v>dhagger</v>
      </c>
      <c r="B571" s="49" t="s">
        <v>3650</v>
      </c>
      <c r="C571" s="50" t="s">
        <v>3651</v>
      </c>
      <c r="D571" s="50" t="s">
        <v>3652</v>
      </c>
      <c r="E571" s="37" t="s">
        <v>43</v>
      </c>
      <c r="F571" s="49" t="s">
        <v>44</v>
      </c>
      <c r="G571" s="50" t="s">
        <v>45</v>
      </c>
      <c r="H571" s="50" t="s">
        <v>30</v>
      </c>
      <c r="I571" s="50" t="s">
        <v>31</v>
      </c>
      <c r="J571" s="49" t="s">
        <v>53</v>
      </c>
      <c r="K571" s="49" t="s">
        <v>255</v>
      </c>
      <c r="L571" s="49" t="s">
        <v>256</v>
      </c>
      <c r="M571" s="50" t="s">
        <v>257</v>
      </c>
      <c r="N571" s="50" t="s">
        <v>258</v>
      </c>
      <c r="O571" s="51">
        <v>45886</v>
      </c>
      <c r="P571" s="51">
        <v>45886</v>
      </c>
      <c r="Q571" s="51">
        <v>45886</v>
      </c>
      <c r="R571" s="50">
        <v>43</v>
      </c>
      <c r="S571" s="50">
        <v>0</v>
      </c>
      <c r="T571" s="50" t="s">
        <v>419</v>
      </c>
      <c r="U571" s="50" t="s">
        <v>3653</v>
      </c>
      <c r="V571" s="50"/>
      <c r="W571" s="50" t="s">
        <v>614</v>
      </c>
      <c r="X571" s="50" t="s">
        <v>192</v>
      </c>
      <c r="Y571" s="49" t="s">
        <v>3654</v>
      </c>
    </row>
    <row r="572" spans="1:25">
      <c r="A572" s="121" t="str">
        <f t="shared" si="9"/>
        <v>dhaley</v>
      </c>
      <c r="B572" s="49" t="s">
        <v>3655</v>
      </c>
      <c r="C572" s="50" t="s">
        <v>3656</v>
      </c>
      <c r="D572" s="50" t="s">
        <v>3657</v>
      </c>
      <c r="E572" s="37" t="s">
        <v>43</v>
      </c>
      <c r="F572" s="49" t="s">
        <v>28</v>
      </c>
      <c r="G572" s="50" t="s">
        <v>29</v>
      </c>
      <c r="H572" s="50" t="s">
        <v>30</v>
      </c>
      <c r="I572" s="50" t="s">
        <v>31</v>
      </c>
      <c r="J572" s="49" t="s">
        <v>32</v>
      </c>
      <c r="K572" s="49" t="s">
        <v>79</v>
      </c>
      <c r="L572" s="49" t="s">
        <v>80</v>
      </c>
      <c r="M572" s="50" t="s">
        <v>81</v>
      </c>
      <c r="N572" s="50" t="s">
        <v>36</v>
      </c>
      <c r="O572" s="51">
        <v>45522</v>
      </c>
      <c r="P572" s="51">
        <v>45522</v>
      </c>
      <c r="Q572" s="51">
        <v>45522</v>
      </c>
      <c r="R572" s="50">
        <v>407</v>
      </c>
      <c r="S572" s="50">
        <v>1</v>
      </c>
      <c r="T572" s="50" t="s">
        <v>82</v>
      </c>
      <c r="U572" s="50" t="s">
        <v>3658</v>
      </c>
      <c r="V572" s="50"/>
      <c r="W572" s="50" t="s">
        <v>1050</v>
      </c>
      <c r="X572" s="50" t="s">
        <v>36</v>
      </c>
      <c r="Y572" s="49" t="s">
        <v>3659</v>
      </c>
    </row>
    <row r="573" spans="1:25">
      <c r="A573" s="121" t="str">
        <f t="shared" si="9"/>
        <v>dhallii</v>
      </c>
      <c r="B573" s="49" t="s">
        <v>3660</v>
      </c>
      <c r="C573" s="50" t="s">
        <v>3661</v>
      </c>
      <c r="D573" s="50" t="s">
        <v>3662</v>
      </c>
      <c r="E573" s="37" t="s">
        <v>27</v>
      </c>
      <c r="F573" s="49" t="s">
        <v>1624</v>
      </c>
      <c r="G573" s="50" t="s">
        <v>1625</v>
      </c>
      <c r="H573" s="50" t="s">
        <v>30</v>
      </c>
      <c r="I573" s="50" t="s">
        <v>31</v>
      </c>
      <c r="J573" s="49" t="s">
        <v>53</v>
      </c>
      <c r="K573" s="49" t="s">
        <v>309</v>
      </c>
      <c r="L573" s="49" t="s">
        <v>310</v>
      </c>
      <c r="M573" s="50" t="s">
        <v>311</v>
      </c>
      <c r="N573" s="50" t="s">
        <v>312</v>
      </c>
      <c r="O573" s="51">
        <v>45158</v>
      </c>
      <c r="P573" s="51">
        <v>45158</v>
      </c>
      <c r="Q573" s="51">
        <v>45158</v>
      </c>
      <c r="R573" s="50">
        <v>771</v>
      </c>
      <c r="S573" s="50">
        <v>2</v>
      </c>
      <c r="T573" s="50" t="s">
        <v>82</v>
      </c>
      <c r="U573" s="50" t="s">
        <v>3663</v>
      </c>
      <c r="V573" s="50"/>
      <c r="W573" s="50" t="s">
        <v>1504</v>
      </c>
      <c r="X573" s="50" t="s">
        <v>312</v>
      </c>
      <c r="Y573" s="49" t="s">
        <v>1505</v>
      </c>
    </row>
    <row r="574" spans="1:25">
      <c r="A574" s="121" t="str">
        <f t="shared" si="9"/>
        <v>dhammet</v>
      </c>
      <c r="B574" s="49" t="s">
        <v>3664</v>
      </c>
      <c r="C574" s="50" t="s">
        <v>3665</v>
      </c>
      <c r="D574" s="50" t="s">
        <v>3666</v>
      </c>
      <c r="E574" s="37" t="s">
        <v>27</v>
      </c>
      <c r="F574" s="49" t="s">
        <v>90</v>
      </c>
      <c r="G574" s="50" t="s">
        <v>91</v>
      </c>
      <c r="H574" s="50" t="s">
        <v>30</v>
      </c>
      <c r="I574" s="50" t="s">
        <v>31</v>
      </c>
      <c r="J574" s="49" t="s">
        <v>32</v>
      </c>
      <c r="K574" s="49" t="s">
        <v>1226</v>
      </c>
      <c r="L574" s="49" t="s">
        <v>1564</v>
      </c>
      <c r="M574" s="50" t="s">
        <v>1565</v>
      </c>
      <c r="N574" s="50" t="s">
        <v>1566</v>
      </c>
      <c r="O574" s="51">
        <v>45858</v>
      </c>
      <c r="P574" s="51">
        <v>45858</v>
      </c>
      <c r="Q574" s="51">
        <v>45858</v>
      </c>
      <c r="R574" s="50">
        <v>71</v>
      </c>
      <c r="S574" s="50">
        <v>0</v>
      </c>
      <c r="T574" s="50" t="s">
        <v>96</v>
      </c>
      <c r="U574" s="50" t="s">
        <v>3667</v>
      </c>
      <c r="V574" s="50"/>
      <c r="W574" s="50" t="s">
        <v>3668</v>
      </c>
      <c r="X574" s="50" t="s">
        <v>1566</v>
      </c>
      <c r="Y574" s="49" t="s">
        <v>3669</v>
      </c>
    </row>
    <row r="575" spans="1:25">
      <c r="A575" s="121" t="str">
        <f t="shared" si="9"/>
        <v>dhandsb</v>
      </c>
      <c r="B575" s="49" t="s">
        <v>3670</v>
      </c>
      <c r="C575" s="50" t="s">
        <v>3671</v>
      </c>
      <c r="D575" s="50" t="s">
        <v>3672</v>
      </c>
      <c r="E575" s="37" t="s">
        <v>43</v>
      </c>
      <c r="F575" s="49" t="s">
        <v>28</v>
      </c>
      <c r="G575" s="50" t="s">
        <v>29</v>
      </c>
      <c r="H575" s="50" t="s">
        <v>30</v>
      </c>
      <c r="I575" s="50" t="s">
        <v>31</v>
      </c>
      <c r="J575" s="49" t="s">
        <v>32</v>
      </c>
      <c r="K575" s="49" t="s">
        <v>125</v>
      </c>
      <c r="L575" s="49" t="s">
        <v>1141</v>
      </c>
      <c r="M575" s="50" t="s">
        <v>235</v>
      </c>
      <c r="N575" s="50" t="s">
        <v>236</v>
      </c>
      <c r="O575" s="51">
        <v>44910</v>
      </c>
      <c r="P575" s="51">
        <v>45634</v>
      </c>
      <c r="Q575" s="51">
        <v>45634</v>
      </c>
      <c r="R575" s="50">
        <v>295</v>
      </c>
      <c r="S575" s="50">
        <v>0</v>
      </c>
      <c r="T575" s="50" t="s">
        <v>37</v>
      </c>
      <c r="U575" s="50" t="s">
        <v>3673</v>
      </c>
      <c r="V575" s="50"/>
      <c r="W575" s="50" t="s">
        <v>3674</v>
      </c>
      <c r="X575" s="50" t="s">
        <v>236</v>
      </c>
      <c r="Y575" s="49" t="s">
        <v>3675</v>
      </c>
    </row>
    <row r="576" spans="1:25">
      <c r="A576" s="121" t="str">
        <f t="shared" si="9"/>
        <v>dhanse9</v>
      </c>
      <c r="B576" s="49" t="s">
        <v>3676</v>
      </c>
      <c r="C576" s="50" t="s">
        <v>3677</v>
      </c>
      <c r="D576" s="50" t="s">
        <v>3678</v>
      </c>
      <c r="E576" s="37" t="s">
        <v>43</v>
      </c>
      <c r="F576" s="49" t="s">
        <v>28</v>
      </c>
      <c r="G576" s="50" t="s">
        <v>29</v>
      </c>
      <c r="H576" s="50" t="s">
        <v>30</v>
      </c>
      <c r="I576" s="50" t="s">
        <v>31</v>
      </c>
      <c r="J576" s="49" t="s">
        <v>53</v>
      </c>
      <c r="K576" s="49" t="s">
        <v>164</v>
      </c>
      <c r="L576" s="49" t="s">
        <v>165</v>
      </c>
      <c r="M576" s="50" t="s">
        <v>166</v>
      </c>
      <c r="N576" s="50" t="s">
        <v>167</v>
      </c>
      <c r="O576" s="51">
        <v>42107</v>
      </c>
      <c r="P576" s="51">
        <v>42107</v>
      </c>
      <c r="Q576" s="51">
        <v>42107</v>
      </c>
      <c r="R576" s="50">
        <v>3822</v>
      </c>
      <c r="S576" s="50">
        <v>10</v>
      </c>
      <c r="T576" s="50" t="s">
        <v>127</v>
      </c>
      <c r="U576" s="50" t="s">
        <v>3679</v>
      </c>
      <c r="V576" s="50"/>
      <c r="W576" s="50" t="s">
        <v>3680</v>
      </c>
      <c r="X576" s="50" t="s">
        <v>167</v>
      </c>
      <c r="Y576" s="49" t="s">
        <v>3681</v>
      </c>
    </row>
    <row r="577" spans="1:25">
      <c r="A577" s="121" t="str">
        <f t="shared" si="9"/>
        <v>DHANSO5</v>
      </c>
      <c r="B577" s="49" t="s">
        <v>3682</v>
      </c>
      <c r="C577" s="50" t="s">
        <v>3683</v>
      </c>
      <c r="D577" s="50" t="s">
        <v>3684</v>
      </c>
      <c r="E577" s="37" t="s">
        <v>43</v>
      </c>
      <c r="F577" s="49" t="s">
        <v>28</v>
      </c>
      <c r="G577" s="50" t="s">
        <v>29</v>
      </c>
      <c r="H577" s="50" t="s">
        <v>30</v>
      </c>
      <c r="I577" s="50" t="s">
        <v>31</v>
      </c>
      <c r="J577" s="49" t="s">
        <v>32</v>
      </c>
      <c r="K577" s="49" t="s">
        <v>396</v>
      </c>
      <c r="L577" s="49" t="s">
        <v>397</v>
      </c>
      <c r="M577" s="50" t="s">
        <v>398</v>
      </c>
      <c r="N577" s="50" t="s">
        <v>147</v>
      </c>
      <c r="O577" s="51">
        <v>31160</v>
      </c>
      <c r="P577" s="51">
        <v>31160</v>
      </c>
      <c r="Q577" s="51">
        <v>31160</v>
      </c>
      <c r="R577" s="50">
        <v>14769</v>
      </c>
      <c r="S577" s="50">
        <v>40</v>
      </c>
      <c r="T577" s="50" t="s">
        <v>148</v>
      </c>
      <c r="U577" s="50" t="s">
        <v>3685</v>
      </c>
      <c r="V577" s="50"/>
      <c r="W577" s="50" t="s">
        <v>3686</v>
      </c>
      <c r="X577" s="50" t="s">
        <v>147</v>
      </c>
      <c r="Y577" s="49" t="s">
        <v>3687</v>
      </c>
    </row>
    <row r="578" spans="1:25">
      <c r="A578" s="121" t="str">
        <f t="shared" si="9"/>
        <v>dharri2</v>
      </c>
      <c r="B578" s="49" t="s">
        <v>3688</v>
      </c>
      <c r="C578" s="50" t="s">
        <v>3689</v>
      </c>
      <c r="D578" s="50" t="s">
        <v>3690</v>
      </c>
      <c r="E578" s="37" t="s">
        <v>43</v>
      </c>
      <c r="F578" s="49" t="s">
        <v>44</v>
      </c>
      <c r="G578" s="50" t="s">
        <v>45</v>
      </c>
      <c r="H578" s="50" t="s">
        <v>30</v>
      </c>
      <c r="I578" s="50" t="s">
        <v>31</v>
      </c>
      <c r="J578" s="49" t="s">
        <v>32</v>
      </c>
      <c r="K578" s="49" t="s">
        <v>349</v>
      </c>
      <c r="L578" s="49" t="s">
        <v>838</v>
      </c>
      <c r="M578" s="50" t="s">
        <v>351</v>
      </c>
      <c r="N578" s="50" t="s">
        <v>352</v>
      </c>
      <c r="O578" s="51">
        <v>42877</v>
      </c>
      <c r="P578" s="51">
        <v>42877</v>
      </c>
      <c r="Q578" s="51">
        <v>42877</v>
      </c>
      <c r="R578" s="50">
        <v>3052</v>
      </c>
      <c r="S578" s="50">
        <v>8</v>
      </c>
      <c r="T578" s="50" t="s">
        <v>127</v>
      </c>
      <c r="U578" s="50" t="s">
        <v>3691</v>
      </c>
      <c r="V578" s="50"/>
      <c r="W578" s="50" t="s">
        <v>3692</v>
      </c>
      <c r="X578" s="50" t="s">
        <v>1392</v>
      </c>
      <c r="Y578" s="49" t="s">
        <v>3693</v>
      </c>
    </row>
    <row r="579" spans="1:25">
      <c r="A579" s="121" t="str">
        <f t="shared" ref="A579:A642" si="10">TRIM(D579)</f>
        <v>dhawley</v>
      </c>
      <c r="B579" s="49" t="s">
        <v>3694</v>
      </c>
      <c r="C579" s="50" t="s">
        <v>3695</v>
      </c>
      <c r="D579" s="50" t="s">
        <v>3696</v>
      </c>
      <c r="E579" s="37" t="s">
        <v>134</v>
      </c>
      <c r="F579" s="49" t="s">
        <v>28</v>
      </c>
      <c r="G579" s="50" t="s">
        <v>29</v>
      </c>
      <c r="H579" s="50" t="s">
        <v>30</v>
      </c>
      <c r="I579" s="50" t="s">
        <v>31</v>
      </c>
      <c r="J579" s="49" t="s">
        <v>53</v>
      </c>
      <c r="K579" s="49" t="s">
        <v>273</v>
      </c>
      <c r="L579" s="49" t="s">
        <v>274</v>
      </c>
      <c r="M579" s="50" t="s">
        <v>275</v>
      </c>
      <c r="N579" s="50" t="s">
        <v>276</v>
      </c>
      <c r="O579" s="51">
        <v>45186</v>
      </c>
      <c r="P579" s="51">
        <v>45186</v>
      </c>
      <c r="Q579" s="51">
        <v>45186</v>
      </c>
      <c r="R579" s="50">
        <v>743</v>
      </c>
      <c r="S579" s="50">
        <v>2</v>
      </c>
      <c r="T579" s="50" t="s">
        <v>82</v>
      </c>
      <c r="U579" s="50" t="s">
        <v>3697</v>
      </c>
      <c r="V579" s="50">
        <v>22</v>
      </c>
      <c r="W579" s="50" t="s">
        <v>3698</v>
      </c>
      <c r="X579" s="50" t="s">
        <v>276</v>
      </c>
      <c r="Y579" s="49" t="s">
        <v>3699</v>
      </c>
    </row>
    <row r="580" spans="1:25">
      <c r="A580" s="121" t="str">
        <f t="shared" si="10"/>
        <v>dhayne0</v>
      </c>
      <c r="B580" s="49" t="s">
        <v>3700</v>
      </c>
      <c r="C580" s="50" t="s">
        <v>3701</v>
      </c>
      <c r="D580" s="50" t="s">
        <v>3702</v>
      </c>
      <c r="E580" s="37" t="s">
        <v>43</v>
      </c>
      <c r="F580" s="49" t="s">
        <v>114</v>
      </c>
      <c r="G580" s="50" t="s">
        <v>115</v>
      </c>
      <c r="H580" s="50" t="s">
        <v>105</v>
      </c>
      <c r="I580" s="50" t="s">
        <v>31</v>
      </c>
      <c r="J580" s="49" t="s">
        <v>32</v>
      </c>
      <c r="K580" s="49" t="s">
        <v>79</v>
      </c>
      <c r="L580" s="49" t="s">
        <v>80</v>
      </c>
      <c r="M580" s="50" t="s">
        <v>81</v>
      </c>
      <c r="N580" s="50" t="s">
        <v>36</v>
      </c>
      <c r="O580" s="51">
        <v>45291</v>
      </c>
      <c r="P580" s="51">
        <v>45291</v>
      </c>
      <c r="Q580" s="51">
        <v>45291</v>
      </c>
      <c r="R580" s="50">
        <v>638</v>
      </c>
      <c r="S580" s="50">
        <v>1</v>
      </c>
      <c r="T580" s="50" t="s">
        <v>82</v>
      </c>
      <c r="U580" s="50" t="s">
        <v>3703</v>
      </c>
      <c r="V580" s="50"/>
      <c r="W580" s="50" t="s">
        <v>1445</v>
      </c>
      <c r="X580" s="50" t="s">
        <v>36</v>
      </c>
      <c r="Y580" s="49" t="s">
        <v>3704</v>
      </c>
    </row>
    <row r="581" spans="1:25">
      <c r="A581" s="121" t="str">
        <f t="shared" si="10"/>
        <v>DHEARE</v>
      </c>
      <c r="B581" s="49" t="s">
        <v>3705</v>
      </c>
      <c r="C581" s="50" t="s">
        <v>3706</v>
      </c>
      <c r="D581" s="50" t="s">
        <v>3707</v>
      </c>
      <c r="E581" s="37" t="s">
        <v>43</v>
      </c>
      <c r="F581" s="49" t="s">
        <v>28</v>
      </c>
      <c r="G581" s="50" t="s">
        <v>29</v>
      </c>
      <c r="H581" s="50" t="s">
        <v>30</v>
      </c>
      <c r="I581" s="50" t="s">
        <v>31</v>
      </c>
      <c r="J581" s="49" t="s">
        <v>32</v>
      </c>
      <c r="K581" s="49" t="s">
        <v>775</v>
      </c>
      <c r="L581" s="49" t="s">
        <v>3109</v>
      </c>
      <c r="M581" s="50" t="s">
        <v>1389</v>
      </c>
      <c r="N581" s="50" t="s">
        <v>57</v>
      </c>
      <c r="O581" s="51">
        <v>34058</v>
      </c>
      <c r="P581" s="51">
        <v>34058</v>
      </c>
      <c r="Q581" s="51">
        <v>34058</v>
      </c>
      <c r="R581" s="50">
        <v>11871</v>
      </c>
      <c r="S581" s="50">
        <v>32</v>
      </c>
      <c r="T581" s="50" t="s">
        <v>148</v>
      </c>
      <c r="U581" s="50" t="s">
        <v>3708</v>
      </c>
      <c r="V581" s="50"/>
      <c r="W581" s="50" t="s">
        <v>3709</v>
      </c>
      <c r="X581" s="50" t="s">
        <v>1392</v>
      </c>
      <c r="Y581" s="49" t="s">
        <v>3710</v>
      </c>
    </row>
    <row r="582" spans="1:25">
      <c r="A582" s="121" t="str">
        <f t="shared" si="10"/>
        <v>DHEARTF</v>
      </c>
      <c r="B582" s="49" t="s">
        <v>3711</v>
      </c>
      <c r="C582" s="50" t="s">
        <v>3712</v>
      </c>
      <c r="D582" s="50" t="s">
        <v>3713</v>
      </c>
      <c r="E582" s="37" t="s">
        <v>774</v>
      </c>
      <c r="F582" s="49" t="s">
        <v>28</v>
      </c>
      <c r="G582" s="50" t="s">
        <v>29</v>
      </c>
      <c r="H582" s="50" t="s">
        <v>30</v>
      </c>
      <c r="I582" s="50" t="s">
        <v>31</v>
      </c>
      <c r="J582" s="49" t="s">
        <v>53</v>
      </c>
      <c r="K582" s="49" t="s">
        <v>54</v>
      </c>
      <c r="L582" s="49" t="s">
        <v>55</v>
      </c>
      <c r="M582" s="50" t="s">
        <v>56</v>
      </c>
      <c r="N582" s="50" t="s">
        <v>57</v>
      </c>
      <c r="O582" s="51">
        <v>31503</v>
      </c>
      <c r="P582" s="51">
        <v>31503</v>
      </c>
      <c r="Q582" s="51">
        <v>31503</v>
      </c>
      <c r="R582" s="50">
        <v>14426</v>
      </c>
      <c r="S582" s="50">
        <v>39</v>
      </c>
      <c r="T582" s="50" t="s">
        <v>148</v>
      </c>
      <c r="U582" s="50" t="s">
        <v>3714</v>
      </c>
      <c r="V582" s="50"/>
      <c r="W582" s="50" t="s">
        <v>1492</v>
      </c>
      <c r="X582" s="50" t="s">
        <v>57</v>
      </c>
      <c r="Y582" s="49" t="s">
        <v>3715</v>
      </c>
    </row>
    <row r="583" spans="1:25">
      <c r="A583" s="121" t="str">
        <f t="shared" si="10"/>
        <v>dheming</v>
      </c>
      <c r="B583" s="49" t="s">
        <v>3716</v>
      </c>
      <c r="C583" s="50" t="s">
        <v>3717</v>
      </c>
      <c r="D583" s="50" t="s">
        <v>3718</v>
      </c>
      <c r="E583" s="37" t="s">
        <v>43</v>
      </c>
      <c r="F583" s="49" t="s">
        <v>44</v>
      </c>
      <c r="G583" s="50" t="s">
        <v>45</v>
      </c>
      <c r="H583" s="50" t="s">
        <v>30</v>
      </c>
      <c r="I583" s="50" t="s">
        <v>31</v>
      </c>
      <c r="J583" s="49" t="s">
        <v>32</v>
      </c>
      <c r="K583" s="49" t="s">
        <v>349</v>
      </c>
      <c r="L583" s="49" t="s">
        <v>350</v>
      </c>
      <c r="M583" s="50" t="s">
        <v>351</v>
      </c>
      <c r="N583" s="50" t="s">
        <v>352</v>
      </c>
      <c r="O583" s="51">
        <v>45921</v>
      </c>
      <c r="P583" s="51">
        <v>45921</v>
      </c>
      <c r="Q583" s="51">
        <v>45921</v>
      </c>
      <c r="R583" s="50">
        <v>8</v>
      </c>
      <c r="S583" s="50">
        <v>0</v>
      </c>
      <c r="T583" s="50" t="s">
        <v>47</v>
      </c>
      <c r="U583" s="50" t="s">
        <v>3719</v>
      </c>
      <c r="V583" s="50"/>
      <c r="W583" s="50" t="s">
        <v>840</v>
      </c>
      <c r="X583" s="50" t="s">
        <v>352</v>
      </c>
      <c r="Y583" s="49" t="s">
        <v>3720</v>
      </c>
    </row>
    <row r="584" spans="1:25">
      <c r="A584" s="121" t="str">
        <f t="shared" si="10"/>
        <v>dhill1</v>
      </c>
      <c r="B584" s="49" t="s">
        <v>3721</v>
      </c>
      <c r="C584" s="50" t="s">
        <v>3722</v>
      </c>
      <c r="D584" s="50" t="s">
        <v>3723</v>
      </c>
      <c r="E584" s="37" t="s">
        <v>2488</v>
      </c>
      <c r="F584" s="49" t="s">
        <v>90</v>
      </c>
      <c r="G584" s="50" t="s">
        <v>91</v>
      </c>
      <c r="H584" s="50" t="s">
        <v>30</v>
      </c>
      <c r="I584" s="50" t="s">
        <v>31</v>
      </c>
      <c r="J584" s="49" t="s">
        <v>32</v>
      </c>
      <c r="K584" s="49" t="s">
        <v>396</v>
      </c>
      <c r="L584" s="49" t="s">
        <v>397</v>
      </c>
      <c r="M584" s="50" t="s">
        <v>398</v>
      </c>
      <c r="N584" s="50" t="s">
        <v>147</v>
      </c>
      <c r="O584" s="51">
        <v>45571</v>
      </c>
      <c r="P584" s="51">
        <v>45571</v>
      </c>
      <c r="Q584" s="51">
        <v>45571</v>
      </c>
      <c r="R584" s="50">
        <v>358</v>
      </c>
      <c r="S584" s="50">
        <v>0</v>
      </c>
      <c r="T584" s="50" t="s">
        <v>37</v>
      </c>
      <c r="U584" s="50" t="s">
        <v>3724</v>
      </c>
      <c r="V584" s="50"/>
      <c r="W584" s="50" t="s">
        <v>3725</v>
      </c>
      <c r="X584" s="50" t="s">
        <v>147</v>
      </c>
      <c r="Y584" s="49" t="s">
        <v>3726</v>
      </c>
    </row>
    <row r="585" spans="1:25">
      <c r="A585" s="121" t="str">
        <f t="shared" si="10"/>
        <v>dhollis</v>
      </c>
      <c r="B585" s="49" t="s">
        <v>3727</v>
      </c>
      <c r="C585" s="50" t="s">
        <v>3728</v>
      </c>
      <c r="D585" s="50" t="s">
        <v>3729</v>
      </c>
      <c r="E585" s="37" t="s">
        <v>27</v>
      </c>
      <c r="F585" s="49" t="s">
        <v>327</v>
      </c>
      <c r="G585" s="50" t="s">
        <v>328</v>
      </c>
      <c r="H585" s="50" t="s">
        <v>30</v>
      </c>
      <c r="I585" s="50" t="s">
        <v>31</v>
      </c>
      <c r="J585" s="49" t="s">
        <v>53</v>
      </c>
      <c r="K585" s="49" t="s">
        <v>309</v>
      </c>
      <c r="L585" s="49" t="s">
        <v>310</v>
      </c>
      <c r="M585" s="50" t="s">
        <v>311</v>
      </c>
      <c r="N585" s="50" t="s">
        <v>312</v>
      </c>
      <c r="O585" s="51">
        <v>45200</v>
      </c>
      <c r="P585" s="51">
        <v>45200</v>
      </c>
      <c r="Q585" s="51">
        <v>45200</v>
      </c>
      <c r="R585" s="50">
        <v>729</v>
      </c>
      <c r="S585" s="50">
        <v>1</v>
      </c>
      <c r="T585" s="50" t="s">
        <v>82</v>
      </c>
      <c r="U585" s="50" t="s">
        <v>3730</v>
      </c>
      <c r="V585" s="50"/>
      <c r="W585" s="50" t="s">
        <v>3731</v>
      </c>
      <c r="X585" s="50" t="s">
        <v>312</v>
      </c>
      <c r="Y585" s="49" t="s">
        <v>3732</v>
      </c>
    </row>
    <row r="586" spans="1:25">
      <c r="A586" s="121" t="str">
        <f t="shared" si="10"/>
        <v>dhooper</v>
      </c>
      <c r="B586" s="49" t="s">
        <v>3733</v>
      </c>
      <c r="C586" s="50" t="s">
        <v>3734</v>
      </c>
      <c r="D586" s="50" t="s">
        <v>3735</v>
      </c>
      <c r="E586" s="37" t="s">
        <v>43</v>
      </c>
      <c r="F586" s="49" t="s">
        <v>28</v>
      </c>
      <c r="G586" s="50" t="s">
        <v>29</v>
      </c>
      <c r="H586" s="50" t="s">
        <v>30</v>
      </c>
      <c r="I586" s="50" t="s">
        <v>31</v>
      </c>
      <c r="J586" s="49" t="s">
        <v>53</v>
      </c>
      <c r="K586" s="49" t="s">
        <v>255</v>
      </c>
      <c r="L586" s="49" t="s">
        <v>256</v>
      </c>
      <c r="M586" s="50" t="s">
        <v>257</v>
      </c>
      <c r="N586" s="50" t="s">
        <v>258</v>
      </c>
      <c r="O586" s="51">
        <v>45830</v>
      </c>
      <c r="P586" s="51">
        <v>45830</v>
      </c>
      <c r="Q586" s="51">
        <v>45830</v>
      </c>
      <c r="R586" s="50">
        <v>99</v>
      </c>
      <c r="S586" s="50">
        <v>0</v>
      </c>
      <c r="T586" s="50" t="s">
        <v>58</v>
      </c>
      <c r="U586" s="50" t="s">
        <v>3736</v>
      </c>
      <c r="V586" s="50"/>
      <c r="W586" s="50" t="s">
        <v>3737</v>
      </c>
      <c r="X586" s="50" t="s">
        <v>192</v>
      </c>
      <c r="Y586" s="49" t="s">
        <v>3738</v>
      </c>
    </row>
    <row r="587" spans="1:25">
      <c r="A587" s="121" t="str">
        <f t="shared" si="10"/>
        <v>dhorto0</v>
      </c>
      <c r="B587" s="49" t="s">
        <v>3739</v>
      </c>
      <c r="C587" s="50" t="s">
        <v>3740</v>
      </c>
      <c r="D587" s="50" t="s">
        <v>3741</v>
      </c>
      <c r="E587" s="37" t="s">
        <v>27</v>
      </c>
      <c r="F587" s="49" t="s">
        <v>44</v>
      </c>
      <c r="G587" s="50" t="s">
        <v>45</v>
      </c>
      <c r="H587" s="50" t="s">
        <v>30</v>
      </c>
      <c r="I587" s="50" t="s">
        <v>31</v>
      </c>
      <c r="J587" s="49" t="s">
        <v>32</v>
      </c>
      <c r="K587" s="49" t="s">
        <v>144</v>
      </c>
      <c r="L587" s="49" t="s">
        <v>145</v>
      </c>
      <c r="M587" s="50" t="s">
        <v>146</v>
      </c>
      <c r="N587" s="50" t="s">
        <v>147</v>
      </c>
      <c r="O587" s="51">
        <v>44357</v>
      </c>
      <c r="P587" s="51">
        <v>44357</v>
      </c>
      <c r="Q587" s="51">
        <v>44357</v>
      </c>
      <c r="R587" s="50">
        <v>1572</v>
      </c>
      <c r="S587" s="50">
        <v>4</v>
      </c>
      <c r="T587" s="50" t="s">
        <v>106</v>
      </c>
      <c r="U587" s="50" t="s">
        <v>3742</v>
      </c>
      <c r="V587" s="50"/>
      <c r="W587" s="50" t="s">
        <v>3743</v>
      </c>
      <c r="X587" s="50" t="s">
        <v>147</v>
      </c>
      <c r="Y587" s="49" t="s">
        <v>3744</v>
      </c>
    </row>
    <row r="588" spans="1:25">
      <c r="A588" s="121" t="str">
        <f t="shared" si="10"/>
        <v>DHOWEL5</v>
      </c>
      <c r="B588" s="49" t="s">
        <v>3745</v>
      </c>
      <c r="C588" s="50" t="s">
        <v>3746</v>
      </c>
      <c r="D588" s="50" t="s">
        <v>3747</v>
      </c>
      <c r="E588" s="37" t="s">
        <v>43</v>
      </c>
      <c r="F588" s="49" t="s">
        <v>182</v>
      </c>
      <c r="G588" s="50" t="s">
        <v>183</v>
      </c>
      <c r="H588" s="50" t="s">
        <v>30</v>
      </c>
      <c r="I588" s="50" t="s">
        <v>31</v>
      </c>
      <c r="J588" s="49" t="s">
        <v>53</v>
      </c>
      <c r="K588" s="49" t="s">
        <v>309</v>
      </c>
      <c r="L588" s="49" t="s">
        <v>310</v>
      </c>
      <c r="M588" s="50" t="s">
        <v>311</v>
      </c>
      <c r="N588" s="50" t="s">
        <v>312</v>
      </c>
      <c r="O588" s="51">
        <v>29766</v>
      </c>
      <c r="P588" s="51">
        <v>29766</v>
      </c>
      <c r="Q588" s="51">
        <v>29766</v>
      </c>
      <c r="R588" s="50">
        <v>16163</v>
      </c>
      <c r="S588" s="50">
        <v>44</v>
      </c>
      <c r="T588" s="50" t="s">
        <v>148</v>
      </c>
      <c r="U588" s="50" t="s">
        <v>3748</v>
      </c>
      <c r="V588" s="50"/>
      <c r="W588" s="50" t="s">
        <v>3749</v>
      </c>
      <c r="X588" s="50" t="s">
        <v>312</v>
      </c>
      <c r="Y588" s="49" t="s">
        <v>3750</v>
      </c>
    </row>
    <row r="589" spans="1:25">
      <c r="A589" s="121" t="str">
        <f t="shared" si="10"/>
        <v>DHUBBAR</v>
      </c>
      <c r="B589" s="49" t="s">
        <v>3751</v>
      </c>
      <c r="C589" s="50" t="s">
        <v>3752</v>
      </c>
      <c r="D589" s="50" t="s">
        <v>3753</v>
      </c>
      <c r="E589" s="37" t="s">
        <v>43</v>
      </c>
      <c r="F589" s="49" t="s">
        <v>28</v>
      </c>
      <c r="G589" s="50" t="s">
        <v>29</v>
      </c>
      <c r="H589" s="50" t="s">
        <v>30</v>
      </c>
      <c r="I589" s="50" t="s">
        <v>31</v>
      </c>
      <c r="J589" s="49" t="s">
        <v>53</v>
      </c>
      <c r="K589" s="49" t="s">
        <v>450</v>
      </c>
      <c r="L589" s="49" t="s">
        <v>2082</v>
      </c>
      <c r="M589" s="50" t="s">
        <v>2083</v>
      </c>
      <c r="N589" s="50" t="s">
        <v>1763</v>
      </c>
      <c r="O589" s="51">
        <v>30621</v>
      </c>
      <c r="P589" s="51">
        <v>30621</v>
      </c>
      <c r="Q589" s="51">
        <v>30621</v>
      </c>
      <c r="R589" s="50">
        <v>15308</v>
      </c>
      <c r="S589" s="50">
        <v>41</v>
      </c>
      <c r="T589" s="50" t="s">
        <v>148</v>
      </c>
      <c r="U589" s="50" t="s">
        <v>3754</v>
      </c>
      <c r="V589" s="50"/>
      <c r="W589" s="50" t="s">
        <v>3755</v>
      </c>
      <c r="X589" s="50" t="s">
        <v>1763</v>
      </c>
      <c r="Y589" s="49" t="s">
        <v>3756</v>
      </c>
    </row>
    <row r="590" spans="1:25">
      <c r="A590" s="121" t="str">
        <f t="shared" si="10"/>
        <v>DHUDSO4</v>
      </c>
      <c r="B590" s="49" t="s">
        <v>3757</v>
      </c>
      <c r="C590" s="50" t="s">
        <v>3758</v>
      </c>
      <c r="D590" s="50" t="s">
        <v>3759</v>
      </c>
      <c r="E590" s="37" t="s">
        <v>43</v>
      </c>
      <c r="F590" s="49" t="s">
        <v>28</v>
      </c>
      <c r="G590" s="50" t="s">
        <v>29</v>
      </c>
      <c r="H590" s="50" t="s">
        <v>30</v>
      </c>
      <c r="I590" s="50" t="s">
        <v>31</v>
      </c>
      <c r="J590" s="49" t="s">
        <v>53</v>
      </c>
      <c r="K590" s="49" t="s">
        <v>54</v>
      </c>
      <c r="L590" s="49" t="s">
        <v>135</v>
      </c>
      <c r="M590" s="50" t="s">
        <v>136</v>
      </c>
      <c r="N590" s="50" t="s">
        <v>57</v>
      </c>
      <c r="O590" s="51">
        <v>34031</v>
      </c>
      <c r="P590" s="51">
        <v>34031</v>
      </c>
      <c r="Q590" s="51">
        <v>34031</v>
      </c>
      <c r="R590" s="50">
        <v>11898</v>
      </c>
      <c r="S590" s="50">
        <v>32</v>
      </c>
      <c r="T590" s="50" t="s">
        <v>148</v>
      </c>
      <c r="U590" s="50" t="s">
        <v>3760</v>
      </c>
      <c r="V590" s="50"/>
      <c r="W590" s="50" t="s">
        <v>1486</v>
      </c>
      <c r="X590" s="50" t="s">
        <v>57</v>
      </c>
      <c r="Y590" s="49" t="s">
        <v>3761</v>
      </c>
    </row>
    <row r="591" spans="1:25">
      <c r="A591" s="121" t="str">
        <f t="shared" si="10"/>
        <v>dhumph4</v>
      </c>
      <c r="B591" s="49" t="s">
        <v>3762</v>
      </c>
      <c r="C591" s="50" t="s">
        <v>3763</v>
      </c>
      <c r="D591" s="50" t="s">
        <v>3764</v>
      </c>
      <c r="E591" s="37" t="s">
        <v>43</v>
      </c>
      <c r="F591" s="49" t="s">
        <v>182</v>
      </c>
      <c r="G591" s="50" t="s">
        <v>183</v>
      </c>
      <c r="H591" s="50" t="s">
        <v>30</v>
      </c>
      <c r="I591" s="50" t="s">
        <v>31</v>
      </c>
      <c r="J591" s="49" t="s">
        <v>32</v>
      </c>
      <c r="K591" s="49" t="s">
        <v>290</v>
      </c>
      <c r="L591" s="49" t="s">
        <v>291</v>
      </c>
      <c r="M591" s="50" t="s">
        <v>292</v>
      </c>
      <c r="N591" s="50" t="s">
        <v>293</v>
      </c>
      <c r="O591" s="51">
        <v>41568</v>
      </c>
      <c r="P591" s="51">
        <v>41568</v>
      </c>
      <c r="Q591" s="51">
        <v>41568</v>
      </c>
      <c r="R591" s="50">
        <v>4361</v>
      </c>
      <c r="S591" s="50">
        <v>11</v>
      </c>
      <c r="T591" s="50" t="s">
        <v>127</v>
      </c>
      <c r="U591" s="50" t="s">
        <v>3765</v>
      </c>
      <c r="V591" s="50"/>
      <c r="W591" s="50" t="s">
        <v>3766</v>
      </c>
      <c r="X591" s="50" t="s">
        <v>1021</v>
      </c>
      <c r="Y591" s="49" t="s">
        <v>3767</v>
      </c>
    </row>
    <row r="592" spans="1:25">
      <c r="A592" s="121" t="str">
        <f t="shared" si="10"/>
        <v>dhutchi</v>
      </c>
      <c r="B592" s="49" t="s">
        <v>3768</v>
      </c>
      <c r="C592" s="50" t="s">
        <v>3769</v>
      </c>
      <c r="D592" s="50" t="s">
        <v>3770</v>
      </c>
      <c r="E592" s="37" t="s">
        <v>27</v>
      </c>
      <c r="F592" s="49" t="s">
        <v>1468</v>
      </c>
      <c r="G592" s="50" t="s">
        <v>1469</v>
      </c>
      <c r="H592" s="50" t="s">
        <v>30</v>
      </c>
      <c r="I592" s="50" t="s">
        <v>31</v>
      </c>
      <c r="J592" s="49" t="s">
        <v>53</v>
      </c>
      <c r="K592" s="49" t="s">
        <v>66</v>
      </c>
      <c r="L592" s="49" t="s">
        <v>67</v>
      </c>
      <c r="M592" s="50" t="s">
        <v>68</v>
      </c>
      <c r="N592" s="50" t="s">
        <v>69</v>
      </c>
      <c r="O592" s="51">
        <v>45039</v>
      </c>
      <c r="P592" s="51">
        <v>45039</v>
      </c>
      <c r="Q592" s="51">
        <v>45039</v>
      </c>
      <c r="R592" s="50">
        <v>890</v>
      </c>
      <c r="S592" s="50">
        <v>2</v>
      </c>
      <c r="T592" s="50" t="s">
        <v>82</v>
      </c>
      <c r="U592" s="50" t="s">
        <v>3771</v>
      </c>
      <c r="V592" s="50"/>
      <c r="W592" s="50" t="s">
        <v>71</v>
      </c>
      <c r="X592" s="50" t="s">
        <v>72</v>
      </c>
      <c r="Y592" s="49" t="s">
        <v>3772</v>
      </c>
    </row>
    <row r="593" spans="1:25">
      <c r="A593" s="121" t="str">
        <f t="shared" si="10"/>
        <v>djack89</v>
      </c>
      <c r="B593" s="49" t="s">
        <v>3773</v>
      </c>
      <c r="C593" s="50" t="s">
        <v>3774</v>
      </c>
      <c r="D593" s="50" t="s">
        <v>3775</v>
      </c>
      <c r="E593" s="37" t="s">
        <v>43</v>
      </c>
      <c r="F593" s="49" t="s">
        <v>44</v>
      </c>
      <c r="G593" s="50" t="s">
        <v>45</v>
      </c>
      <c r="H593" s="50" t="s">
        <v>30</v>
      </c>
      <c r="I593" s="50" t="s">
        <v>31</v>
      </c>
      <c r="J593" s="49" t="s">
        <v>32</v>
      </c>
      <c r="K593" s="49" t="s">
        <v>92</v>
      </c>
      <c r="L593" s="49" t="s">
        <v>116</v>
      </c>
      <c r="M593" s="50" t="s">
        <v>117</v>
      </c>
      <c r="N593" s="50" t="s">
        <v>118</v>
      </c>
      <c r="O593" s="51">
        <v>37030</v>
      </c>
      <c r="P593" s="51">
        <v>42058</v>
      </c>
      <c r="Q593" s="51">
        <v>42058</v>
      </c>
      <c r="R593" s="50">
        <v>3871</v>
      </c>
      <c r="S593" s="50">
        <v>10</v>
      </c>
      <c r="T593" s="50" t="s">
        <v>127</v>
      </c>
      <c r="U593" s="50" t="s">
        <v>3776</v>
      </c>
      <c r="V593" s="50"/>
      <c r="W593" s="50" t="s">
        <v>3777</v>
      </c>
      <c r="X593" s="50" t="s">
        <v>118</v>
      </c>
      <c r="Y593" s="49" t="s">
        <v>3778</v>
      </c>
    </row>
    <row r="594" spans="1:25">
      <c r="A594" s="121" t="str">
        <f t="shared" si="10"/>
        <v>djacks2</v>
      </c>
      <c r="B594" s="49" t="s">
        <v>3779</v>
      </c>
      <c r="C594" s="50" t="s">
        <v>3780</v>
      </c>
      <c r="D594" s="50" t="s">
        <v>3781</v>
      </c>
      <c r="E594" s="37" t="s">
        <v>43</v>
      </c>
      <c r="F594" s="49" t="s">
        <v>28</v>
      </c>
      <c r="G594" s="50" t="s">
        <v>29</v>
      </c>
      <c r="H594" s="50" t="s">
        <v>30</v>
      </c>
      <c r="I594" s="50" t="s">
        <v>31</v>
      </c>
      <c r="J594" s="49" t="s">
        <v>32</v>
      </c>
      <c r="K594" s="49" t="s">
        <v>349</v>
      </c>
      <c r="L594" s="49" t="s">
        <v>838</v>
      </c>
      <c r="M594" s="50" t="s">
        <v>351</v>
      </c>
      <c r="N594" s="50" t="s">
        <v>352</v>
      </c>
      <c r="O594" s="51">
        <v>45872</v>
      </c>
      <c r="P594" s="51">
        <v>45872</v>
      </c>
      <c r="Q594" s="51">
        <v>45872</v>
      </c>
      <c r="R594" s="50">
        <v>57</v>
      </c>
      <c r="S594" s="50">
        <v>0</v>
      </c>
      <c r="T594" s="50" t="s">
        <v>419</v>
      </c>
      <c r="U594" s="52" t="s">
        <v>3782</v>
      </c>
      <c r="V594" s="53"/>
      <c r="W594" s="53" t="s">
        <v>3783</v>
      </c>
      <c r="X594" s="53" t="s">
        <v>355</v>
      </c>
      <c r="Y594" s="52" t="s">
        <v>3784</v>
      </c>
    </row>
    <row r="595" spans="1:25">
      <c r="A595" s="121" t="str">
        <f t="shared" si="10"/>
        <v>djanis</v>
      </c>
      <c r="B595" s="49" t="s">
        <v>3785</v>
      </c>
      <c r="C595" s="50" t="s">
        <v>3786</v>
      </c>
      <c r="D595" s="50" t="s">
        <v>3787</v>
      </c>
      <c r="E595" s="37" t="s">
        <v>27</v>
      </c>
      <c r="F595" s="49" t="s">
        <v>1468</v>
      </c>
      <c r="G595" s="50" t="s">
        <v>1469</v>
      </c>
      <c r="H595" s="50" t="s">
        <v>30</v>
      </c>
      <c r="I595" s="50" t="s">
        <v>31</v>
      </c>
      <c r="J595" s="49" t="s">
        <v>53</v>
      </c>
      <c r="K595" s="49" t="s">
        <v>1470</v>
      </c>
      <c r="L595" s="49" t="s">
        <v>1471</v>
      </c>
      <c r="M595" s="50" t="s">
        <v>1472</v>
      </c>
      <c r="N595" s="50" t="s">
        <v>453</v>
      </c>
      <c r="O595" s="51">
        <v>45585</v>
      </c>
      <c r="P595" s="51">
        <v>45585</v>
      </c>
      <c r="Q595" s="51">
        <v>45585</v>
      </c>
      <c r="R595" s="50">
        <v>344</v>
      </c>
      <c r="S595" s="50">
        <v>0</v>
      </c>
      <c r="T595" s="50" t="s">
        <v>37</v>
      </c>
      <c r="U595" s="50" t="s">
        <v>3788</v>
      </c>
      <c r="V595" s="50"/>
      <c r="W595" s="50" t="s">
        <v>3789</v>
      </c>
      <c r="X595" s="50" t="s">
        <v>453</v>
      </c>
      <c r="Y595" s="49" t="s">
        <v>3790</v>
      </c>
    </row>
    <row r="596" spans="1:25">
      <c r="A596" s="121" t="str">
        <f t="shared" si="10"/>
        <v>DJASINS</v>
      </c>
      <c r="B596" s="49" t="s">
        <v>3791</v>
      </c>
      <c r="C596" s="50" t="s">
        <v>3792</v>
      </c>
      <c r="D596" s="50" t="s">
        <v>3793</v>
      </c>
      <c r="E596" s="37" t="s">
        <v>43</v>
      </c>
      <c r="F596" s="49" t="s">
        <v>28</v>
      </c>
      <c r="G596" s="50" t="s">
        <v>29</v>
      </c>
      <c r="H596" s="50" t="s">
        <v>30</v>
      </c>
      <c r="I596" s="50" t="s">
        <v>31</v>
      </c>
      <c r="J596" s="49" t="s">
        <v>53</v>
      </c>
      <c r="K596" s="49" t="s">
        <v>54</v>
      </c>
      <c r="L596" s="49" t="s">
        <v>135</v>
      </c>
      <c r="M596" s="50" t="s">
        <v>136</v>
      </c>
      <c r="N596" s="50" t="s">
        <v>57</v>
      </c>
      <c r="O596" s="51">
        <v>33451</v>
      </c>
      <c r="P596" s="51">
        <v>33451</v>
      </c>
      <c r="Q596" s="51">
        <v>33451</v>
      </c>
      <c r="R596" s="50">
        <v>12478</v>
      </c>
      <c r="S596" s="50">
        <v>34</v>
      </c>
      <c r="T596" s="50" t="s">
        <v>148</v>
      </c>
      <c r="U596" s="50" t="s">
        <v>3794</v>
      </c>
      <c r="V596" s="50"/>
      <c r="W596" s="50" t="s">
        <v>3795</v>
      </c>
      <c r="X596" s="50" t="s">
        <v>57</v>
      </c>
      <c r="Y596" s="49" t="s">
        <v>3796</v>
      </c>
    </row>
    <row r="597" spans="1:25">
      <c r="A597" s="121" t="str">
        <f t="shared" si="10"/>
        <v>djeanni</v>
      </c>
      <c r="B597" s="49" t="s">
        <v>3797</v>
      </c>
      <c r="C597" s="50" t="s">
        <v>3798</v>
      </c>
      <c r="D597" s="50" t="s">
        <v>3799</v>
      </c>
      <c r="E597" s="37" t="s">
        <v>43</v>
      </c>
      <c r="F597" s="49" t="s">
        <v>44</v>
      </c>
      <c r="G597" s="50" t="s">
        <v>45</v>
      </c>
      <c r="H597" s="50" t="s">
        <v>30</v>
      </c>
      <c r="I597" s="50" t="s">
        <v>31</v>
      </c>
      <c r="J597" s="49" t="s">
        <v>32</v>
      </c>
      <c r="K597" s="49" t="s">
        <v>775</v>
      </c>
      <c r="L597" s="49" t="s">
        <v>3109</v>
      </c>
      <c r="M597" s="50" t="s">
        <v>1389</v>
      </c>
      <c r="N597" s="50" t="s">
        <v>57</v>
      </c>
      <c r="O597" s="51">
        <v>45053</v>
      </c>
      <c r="P597" s="51">
        <v>45053</v>
      </c>
      <c r="Q597" s="51">
        <v>45053</v>
      </c>
      <c r="R597" s="50">
        <v>876</v>
      </c>
      <c r="S597" s="50">
        <v>2</v>
      </c>
      <c r="T597" s="50" t="s">
        <v>82</v>
      </c>
      <c r="U597" s="50" t="s">
        <v>3800</v>
      </c>
      <c r="V597" s="50"/>
      <c r="W597" s="50" t="s">
        <v>3801</v>
      </c>
      <c r="X597" s="50" t="s">
        <v>1392</v>
      </c>
      <c r="Y597" s="49" t="s">
        <v>3802</v>
      </c>
    </row>
    <row r="598" spans="1:25">
      <c r="A598" s="121" t="str">
        <f t="shared" si="10"/>
        <v>djohnst</v>
      </c>
      <c r="B598" s="49" t="s">
        <v>3803</v>
      </c>
      <c r="C598" s="50" t="s">
        <v>3804</v>
      </c>
      <c r="D598" s="50" t="s">
        <v>3805</v>
      </c>
      <c r="E598" s="37" t="s">
        <v>27</v>
      </c>
      <c r="F598" s="49" t="s">
        <v>44</v>
      </c>
      <c r="G598" s="50" t="s">
        <v>45</v>
      </c>
      <c r="H598" s="50" t="s">
        <v>30</v>
      </c>
      <c r="I598" s="50" t="s">
        <v>31</v>
      </c>
      <c r="J598" s="49" t="s">
        <v>32</v>
      </c>
      <c r="K598" s="49" t="s">
        <v>92</v>
      </c>
      <c r="L598" s="49" t="s">
        <v>93</v>
      </c>
      <c r="M598" s="50" t="s">
        <v>94</v>
      </c>
      <c r="N598" s="50" t="s">
        <v>95</v>
      </c>
      <c r="O598" s="51">
        <v>45634</v>
      </c>
      <c r="P598" s="51">
        <v>45634</v>
      </c>
      <c r="Q598" s="51">
        <v>45634</v>
      </c>
      <c r="R598" s="50">
        <v>295</v>
      </c>
      <c r="S598" s="50">
        <v>0</v>
      </c>
      <c r="T598" s="50" t="s">
        <v>37</v>
      </c>
      <c r="U598" s="50" t="s">
        <v>3806</v>
      </c>
      <c r="V598" s="50"/>
      <c r="W598" s="50" t="s">
        <v>3807</v>
      </c>
      <c r="X598" s="50" t="s">
        <v>95</v>
      </c>
      <c r="Y598" s="49" t="s">
        <v>3808</v>
      </c>
    </row>
    <row r="599" spans="1:25">
      <c r="A599" s="121" t="str">
        <f t="shared" si="10"/>
        <v>DJON118</v>
      </c>
      <c r="B599" s="49" t="s">
        <v>3809</v>
      </c>
      <c r="C599" s="50" t="s">
        <v>3810</v>
      </c>
      <c r="D599" s="50" t="s">
        <v>3811</v>
      </c>
      <c r="E599" s="37" t="s">
        <v>43</v>
      </c>
      <c r="F599" s="49" t="s">
        <v>182</v>
      </c>
      <c r="G599" s="50" t="s">
        <v>183</v>
      </c>
      <c r="H599" s="50" t="s">
        <v>30</v>
      </c>
      <c r="I599" s="50" t="s">
        <v>31</v>
      </c>
      <c r="J599" s="49" t="s">
        <v>53</v>
      </c>
      <c r="K599" s="49" t="s">
        <v>255</v>
      </c>
      <c r="L599" s="49" t="s">
        <v>256</v>
      </c>
      <c r="M599" s="50" t="s">
        <v>257</v>
      </c>
      <c r="N599" s="50" t="s">
        <v>258</v>
      </c>
      <c r="O599" s="51">
        <v>40931</v>
      </c>
      <c r="P599" s="51">
        <v>40931</v>
      </c>
      <c r="Q599" s="51">
        <v>40931</v>
      </c>
      <c r="R599" s="50">
        <v>4998</v>
      </c>
      <c r="S599" s="50">
        <v>13</v>
      </c>
      <c r="T599" s="50" t="s">
        <v>127</v>
      </c>
      <c r="U599" s="50" t="s">
        <v>3812</v>
      </c>
      <c r="V599" s="50"/>
      <c r="W599" s="50" t="s">
        <v>3813</v>
      </c>
      <c r="X599" s="50" t="s">
        <v>167</v>
      </c>
      <c r="Y599" s="49" t="s">
        <v>3814</v>
      </c>
    </row>
    <row r="600" spans="1:25">
      <c r="A600" s="121" t="str">
        <f t="shared" si="10"/>
        <v>djones3</v>
      </c>
      <c r="B600" s="49" t="s">
        <v>3815</v>
      </c>
      <c r="C600" s="50" t="s">
        <v>3816</v>
      </c>
      <c r="D600" s="50" t="s">
        <v>3817</v>
      </c>
      <c r="E600" s="37" t="s">
        <v>27</v>
      </c>
      <c r="F600" s="49" t="s">
        <v>28</v>
      </c>
      <c r="G600" s="50" t="s">
        <v>29</v>
      </c>
      <c r="H600" s="50" t="s">
        <v>30</v>
      </c>
      <c r="I600" s="50" t="s">
        <v>31</v>
      </c>
      <c r="J600" s="49" t="s">
        <v>53</v>
      </c>
      <c r="K600" s="49" t="s">
        <v>370</v>
      </c>
      <c r="L600" s="49" t="s">
        <v>371</v>
      </c>
      <c r="M600" s="50" t="s">
        <v>372</v>
      </c>
      <c r="N600" s="50" t="s">
        <v>373</v>
      </c>
      <c r="O600" s="51">
        <v>45746</v>
      </c>
      <c r="P600" s="51">
        <v>45746</v>
      </c>
      <c r="Q600" s="51">
        <v>45746</v>
      </c>
      <c r="R600" s="50">
        <v>183</v>
      </c>
      <c r="S600" s="50">
        <v>0</v>
      </c>
      <c r="T600" s="50" t="s">
        <v>58</v>
      </c>
      <c r="U600" s="50" t="s">
        <v>3818</v>
      </c>
      <c r="V600" s="50"/>
      <c r="W600" s="50" t="s">
        <v>2260</v>
      </c>
      <c r="X600" s="50" t="s">
        <v>1763</v>
      </c>
      <c r="Y600" s="49" t="s">
        <v>3819</v>
      </c>
    </row>
    <row r="601" spans="1:25">
      <c r="A601" s="121" t="str">
        <f t="shared" si="10"/>
        <v>DKACZM1</v>
      </c>
      <c r="B601" s="49" t="s">
        <v>3820</v>
      </c>
      <c r="C601" s="50" t="s">
        <v>3821</v>
      </c>
      <c r="D601" s="50" t="s">
        <v>3822</v>
      </c>
      <c r="E601" s="37" t="s">
        <v>43</v>
      </c>
      <c r="F601" s="49" t="s">
        <v>44</v>
      </c>
      <c r="G601" s="50" t="s">
        <v>45</v>
      </c>
      <c r="H601" s="50" t="s">
        <v>30</v>
      </c>
      <c r="I601" s="50" t="s">
        <v>31</v>
      </c>
      <c r="J601" s="49" t="s">
        <v>53</v>
      </c>
      <c r="K601" s="49" t="s">
        <v>255</v>
      </c>
      <c r="L601" s="49" t="s">
        <v>442</v>
      </c>
      <c r="M601" s="50" t="s">
        <v>443</v>
      </c>
      <c r="N601" s="50" t="s">
        <v>72</v>
      </c>
      <c r="O601" s="51">
        <v>37255</v>
      </c>
      <c r="P601" s="51">
        <v>39036</v>
      </c>
      <c r="Q601" s="51">
        <v>39036</v>
      </c>
      <c r="R601" s="50">
        <v>6893</v>
      </c>
      <c r="S601" s="50">
        <v>18</v>
      </c>
      <c r="T601" s="50" t="s">
        <v>148</v>
      </c>
      <c r="U601" s="50" t="s">
        <v>3823</v>
      </c>
      <c r="V601" s="50"/>
      <c r="W601" s="50" t="s">
        <v>3824</v>
      </c>
      <c r="X601" s="50" t="s">
        <v>72</v>
      </c>
      <c r="Y601" s="49" t="s">
        <v>3825</v>
      </c>
    </row>
    <row r="602" spans="1:25">
      <c r="A602" s="121" t="str">
        <f t="shared" si="10"/>
        <v>DKANADA</v>
      </c>
      <c r="B602" s="49" t="s">
        <v>3826</v>
      </c>
      <c r="C602" s="50" t="s">
        <v>3827</v>
      </c>
      <c r="D602" s="50" t="s">
        <v>3828</v>
      </c>
      <c r="E602" s="37" t="s">
        <v>43</v>
      </c>
      <c r="F602" s="49" t="s">
        <v>341</v>
      </c>
      <c r="G602" s="50" t="s">
        <v>45</v>
      </c>
      <c r="H602" s="50" t="s">
        <v>30</v>
      </c>
      <c r="I602" s="50" t="s">
        <v>31</v>
      </c>
      <c r="J602" s="49" t="s">
        <v>53</v>
      </c>
      <c r="K602" s="49" t="s">
        <v>66</v>
      </c>
      <c r="L602" s="49" t="s">
        <v>66</v>
      </c>
      <c r="M602" s="50" t="s">
        <v>342</v>
      </c>
      <c r="N602" s="50" t="s">
        <v>69</v>
      </c>
      <c r="O602" s="51">
        <v>39273</v>
      </c>
      <c r="P602" s="51">
        <v>39273</v>
      </c>
      <c r="Q602" s="51">
        <v>39273</v>
      </c>
      <c r="R602" s="50">
        <v>6656</v>
      </c>
      <c r="S602" s="50">
        <v>18</v>
      </c>
      <c r="T602" s="50" t="s">
        <v>148</v>
      </c>
      <c r="U602" s="50" t="s">
        <v>3829</v>
      </c>
      <c r="V602" s="50"/>
      <c r="W602" s="50" t="s">
        <v>3830</v>
      </c>
      <c r="X602" s="50" t="s">
        <v>69</v>
      </c>
      <c r="Y602" s="49" t="s">
        <v>3831</v>
      </c>
    </row>
    <row r="603" spans="1:25">
      <c r="A603" s="121" t="str">
        <f t="shared" si="10"/>
        <v>DKELLE4</v>
      </c>
      <c r="B603" s="49" t="s">
        <v>3832</v>
      </c>
      <c r="C603" s="50" t="s">
        <v>3833</v>
      </c>
      <c r="D603" s="50" t="s">
        <v>3834</v>
      </c>
      <c r="E603" s="37" t="s">
        <v>134</v>
      </c>
      <c r="F603" s="49" t="s">
        <v>28</v>
      </c>
      <c r="G603" s="50" t="s">
        <v>29</v>
      </c>
      <c r="H603" s="50" t="s">
        <v>30</v>
      </c>
      <c r="I603" s="50" t="s">
        <v>31</v>
      </c>
      <c r="J603" s="49" t="s">
        <v>53</v>
      </c>
      <c r="K603" s="49" t="s">
        <v>450</v>
      </c>
      <c r="L603" s="49" t="s">
        <v>2082</v>
      </c>
      <c r="M603" s="50" t="s">
        <v>2083</v>
      </c>
      <c r="N603" s="50" t="s">
        <v>1763</v>
      </c>
      <c r="O603" s="51">
        <v>36682</v>
      </c>
      <c r="P603" s="51">
        <v>36682</v>
      </c>
      <c r="Q603" s="51">
        <v>36682</v>
      </c>
      <c r="R603" s="50">
        <v>9247</v>
      </c>
      <c r="S603" s="50">
        <v>25</v>
      </c>
      <c r="T603" s="50" t="s">
        <v>148</v>
      </c>
      <c r="U603" s="50" t="s">
        <v>3835</v>
      </c>
      <c r="V603" s="50"/>
      <c r="W603" s="50" t="s">
        <v>3836</v>
      </c>
      <c r="X603" s="50" t="s">
        <v>1763</v>
      </c>
      <c r="Y603" s="49" t="s">
        <v>3837</v>
      </c>
    </row>
    <row r="604" spans="1:25">
      <c r="A604" s="121" t="str">
        <f t="shared" si="10"/>
        <v>dkinn</v>
      </c>
      <c r="B604" s="49" t="s">
        <v>3838</v>
      </c>
      <c r="C604" s="50" t="s">
        <v>3839</v>
      </c>
      <c r="D604" s="50" t="s">
        <v>3840</v>
      </c>
      <c r="E604" s="37" t="s">
        <v>43</v>
      </c>
      <c r="F604" s="49" t="s">
        <v>28</v>
      </c>
      <c r="G604" s="50" t="s">
        <v>29</v>
      </c>
      <c r="H604" s="50" t="s">
        <v>30</v>
      </c>
      <c r="I604" s="50" t="s">
        <v>31</v>
      </c>
      <c r="J604" s="49" t="s">
        <v>53</v>
      </c>
      <c r="K604" s="49" t="s">
        <v>164</v>
      </c>
      <c r="L604" s="49" t="s">
        <v>165</v>
      </c>
      <c r="M604" s="50" t="s">
        <v>166</v>
      </c>
      <c r="N604" s="50" t="s">
        <v>167</v>
      </c>
      <c r="O604" s="51">
        <v>44910</v>
      </c>
      <c r="P604" s="51">
        <v>44910</v>
      </c>
      <c r="Q604" s="51">
        <v>44910</v>
      </c>
      <c r="R604" s="50">
        <v>1019</v>
      </c>
      <c r="S604" s="50">
        <v>2</v>
      </c>
      <c r="T604" s="50" t="s">
        <v>82</v>
      </c>
      <c r="U604" s="50" t="s">
        <v>3841</v>
      </c>
      <c r="V604" s="50"/>
      <c r="W604" s="50" t="s">
        <v>3842</v>
      </c>
      <c r="X604" s="50" t="s">
        <v>167</v>
      </c>
      <c r="Y604" s="49" t="s">
        <v>3843</v>
      </c>
    </row>
    <row r="605" spans="1:25">
      <c r="A605" s="121" t="str">
        <f t="shared" si="10"/>
        <v>dkumach</v>
      </c>
      <c r="B605" s="49" t="s">
        <v>3844</v>
      </c>
      <c r="C605" s="50" t="s">
        <v>3845</v>
      </c>
      <c r="D605" s="50" t="s">
        <v>3846</v>
      </c>
      <c r="E605" s="37" t="s">
        <v>43</v>
      </c>
      <c r="F605" s="49" t="s">
        <v>28</v>
      </c>
      <c r="G605" s="50" t="s">
        <v>29</v>
      </c>
      <c r="H605" s="50" t="s">
        <v>30</v>
      </c>
      <c r="I605" s="50" t="s">
        <v>31</v>
      </c>
      <c r="J605" s="49" t="s">
        <v>53</v>
      </c>
      <c r="K605" s="49" t="s">
        <v>370</v>
      </c>
      <c r="L605" s="49" t="s">
        <v>371</v>
      </c>
      <c r="M605" s="50" t="s">
        <v>372</v>
      </c>
      <c r="N605" s="50" t="s">
        <v>373</v>
      </c>
      <c r="O605" s="51">
        <v>45116</v>
      </c>
      <c r="P605" s="51">
        <v>45116</v>
      </c>
      <c r="Q605" s="51">
        <v>45116</v>
      </c>
      <c r="R605" s="50">
        <v>813</v>
      </c>
      <c r="S605" s="50">
        <v>2</v>
      </c>
      <c r="T605" s="50" t="s">
        <v>82</v>
      </c>
      <c r="U605" s="50" t="s">
        <v>3847</v>
      </c>
      <c r="V605" s="50"/>
      <c r="W605" s="50" t="s">
        <v>3848</v>
      </c>
      <c r="X605" s="50" t="s">
        <v>373</v>
      </c>
      <c r="Y605" s="49" t="s">
        <v>3849</v>
      </c>
    </row>
    <row r="606" spans="1:25">
      <c r="A606" s="121" t="str">
        <f t="shared" si="10"/>
        <v>DKURANI</v>
      </c>
      <c r="B606" s="49" t="s">
        <v>3850</v>
      </c>
      <c r="C606" s="50" t="s">
        <v>3851</v>
      </c>
      <c r="D606" s="50" t="s">
        <v>3852</v>
      </c>
      <c r="E606" s="37" t="s">
        <v>774</v>
      </c>
      <c r="F606" s="49" t="s">
        <v>28</v>
      </c>
      <c r="G606" s="50" t="s">
        <v>29</v>
      </c>
      <c r="H606" s="50" t="s">
        <v>30</v>
      </c>
      <c r="I606" s="50" t="s">
        <v>31</v>
      </c>
      <c r="J606" s="49" t="s">
        <v>32</v>
      </c>
      <c r="K606" s="49" t="s">
        <v>426</v>
      </c>
      <c r="L606" s="49" t="s">
        <v>427</v>
      </c>
      <c r="M606" s="50" t="s">
        <v>428</v>
      </c>
      <c r="N606" s="50" t="s">
        <v>429</v>
      </c>
      <c r="O606" s="51">
        <v>26700</v>
      </c>
      <c r="P606" s="51">
        <v>26700</v>
      </c>
      <c r="Q606" s="51">
        <v>26700</v>
      </c>
      <c r="R606" s="50">
        <v>19229</v>
      </c>
      <c r="S606" s="50">
        <v>52</v>
      </c>
      <c r="T606" s="50" t="s">
        <v>148</v>
      </c>
      <c r="U606" s="50" t="s">
        <v>3853</v>
      </c>
      <c r="V606" s="50"/>
      <c r="W606" s="50" t="s">
        <v>3854</v>
      </c>
      <c r="X606" s="50" t="s">
        <v>429</v>
      </c>
      <c r="Y606" s="49" t="s">
        <v>3855</v>
      </c>
    </row>
    <row r="607" spans="1:25">
      <c r="A607" s="121" t="str">
        <f t="shared" si="10"/>
        <v>DLADZYG</v>
      </c>
      <c r="B607" s="49" t="s">
        <v>3856</v>
      </c>
      <c r="C607" s="50" t="s">
        <v>3857</v>
      </c>
      <c r="D607" s="50" t="s">
        <v>3858</v>
      </c>
      <c r="E607" s="37" t="s">
        <v>43</v>
      </c>
      <c r="F607" s="49" t="s">
        <v>44</v>
      </c>
      <c r="G607" s="50" t="s">
        <v>45</v>
      </c>
      <c r="H607" s="50" t="s">
        <v>30</v>
      </c>
      <c r="I607" s="50" t="s">
        <v>31</v>
      </c>
      <c r="J607" s="49" t="s">
        <v>53</v>
      </c>
      <c r="K607" s="49" t="s">
        <v>164</v>
      </c>
      <c r="L607" s="49" t="s">
        <v>165</v>
      </c>
      <c r="M607" s="50" t="s">
        <v>166</v>
      </c>
      <c r="N607" s="50" t="s">
        <v>167</v>
      </c>
      <c r="O607" s="51">
        <v>39708</v>
      </c>
      <c r="P607" s="51">
        <v>39708</v>
      </c>
      <c r="Q607" s="51">
        <v>39708</v>
      </c>
      <c r="R607" s="50">
        <v>6221</v>
      </c>
      <c r="S607" s="50">
        <v>17</v>
      </c>
      <c r="T607" s="50" t="s">
        <v>148</v>
      </c>
      <c r="U607" s="50" t="s">
        <v>3859</v>
      </c>
      <c r="V607" s="50"/>
      <c r="W607" s="50" t="s">
        <v>3860</v>
      </c>
      <c r="X607" s="50" t="s">
        <v>170</v>
      </c>
      <c r="Y607" s="49" t="s">
        <v>3861</v>
      </c>
    </row>
    <row r="608" spans="1:25">
      <c r="A608" s="121" t="str">
        <f t="shared" si="10"/>
        <v>DLANE3</v>
      </c>
      <c r="B608" s="49" t="s">
        <v>3862</v>
      </c>
      <c r="C608" s="50" t="s">
        <v>3863</v>
      </c>
      <c r="D608" s="50" t="s">
        <v>3864</v>
      </c>
      <c r="E608" s="37" t="s">
        <v>43</v>
      </c>
      <c r="F608" s="49" t="s">
        <v>114</v>
      </c>
      <c r="G608" s="50" t="s">
        <v>115</v>
      </c>
      <c r="H608" s="50" t="s">
        <v>105</v>
      </c>
      <c r="I608" s="50" t="s">
        <v>31</v>
      </c>
      <c r="J608" s="49" t="s">
        <v>53</v>
      </c>
      <c r="K608" s="49" t="s">
        <v>54</v>
      </c>
      <c r="L608" s="49" t="s">
        <v>135</v>
      </c>
      <c r="M608" s="50" t="s">
        <v>136</v>
      </c>
      <c r="N608" s="50" t="s">
        <v>57</v>
      </c>
      <c r="O608" s="51">
        <v>31950</v>
      </c>
      <c r="P608" s="51">
        <v>31950</v>
      </c>
      <c r="Q608" s="51">
        <v>31950</v>
      </c>
      <c r="R608" s="50">
        <v>13979</v>
      </c>
      <c r="S608" s="50">
        <v>38</v>
      </c>
      <c r="T608" s="50" t="s">
        <v>148</v>
      </c>
      <c r="U608" s="50" t="s">
        <v>3865</v>
      </c>
      <c r="V608" s="50"/>
      <c r="W608" s="50" t="s">
        <v>1982</v>
      </c>
      <c r="X608" s="50" t="s">
        <v>57</v>
      </c>
      <c r="Y608" s="49" t="s">
        <v>3866</v>
      </c>
    </row>
    <row r="609" spans="1:25">
      <c r="A609" s="121" t="str">
        <f t="shared" si="10"/>
        <v>dlemos</v>
      </c>
      <c r="B609" s="49" t="s">
        <v>3867</v>
      </c>
      <c r="C609" s="50" t="s">
        <v>3868</v>
      </c>
      <c r="D609" s="50" t="s">
        <v>3869</v>
      </c>
      <c r="E609" s="37" t="s">
        <v>43</v>
      </c>
      <c r="F609" s="49" t="s">
        <v>90</v>
      </c>
      <c r="G609" s="50" t="s">
        <v>91</v>
      </c>
      <c r="H609" s="50" t="s">
        <v>30</v>
      </c>
      <c r="I609" s="50" t="s">
        <v>31</v>
      </c>
      <c r="J609" s="49" t="s">
        <v>32</v>
      </c>
      <c r="K609" s="49" t="s">
        <v>396</v>
      </c>
      <c r="L609" s="49" t="s">
        <v>397</v>
      </c>
      <c r="M609" s="50" t="s">
        <v>398</v>
      </c>
      <c r="N609" s="50" t="s">
        <v>147</v>
      </c>
      <c r="O609" s="51">
        <v>45606</v>
      </c>
      <c r="P609" s="51">
        <v>45606</v>
      </c>
      <c r="Q609" s="51">
        <v>45606</v>
      </c>
      <c r="R609" s="50">
        <v>323</v>
      </c>
      <c r="S609" s="50">
        <v>0</v>
      </c>
      <c r="T609" s="50" t="s">
        <v>37</v>
      </c>
      <c r="U609" s="50" t="s">
        <v>3870</v>
      </c>
      <c r="V609" s="50"/>
      <c r="W609" s="50" t="s">
        <v>3871</v>
      </c>
      <c r="X609" s="50" t="s">
        <v>147</v>
      </c>
      <c r="Y609" s="49" t="s">
        <v>3872</v>
      </c>
    </row>
    <row r="610" spans="1:25">
      <c r="A610" s="121" t="str">
        <f t="shared" si="10"/>
        <v>dlewis</v>
      </c>
      <c r="B610" s="49" t="s">
        <v>3873</v>
      </c>
      <c r="C610" s="50" t="s">
        <v>3874</v>
      </c>
      <c r="D610" s="50" t="s">
        <v>3875</v>
      </c>
      <c r="E610" s="37" t="s">
        <v>27</v>
      </c>
      <c r="F610" s="49" t="s">
        <v>28</v>
      </c>
      <c r="G610" s="50" t="s">
        <v>29</v>
      </c>
      <c r="H610" s="50" t="s">
        <v>30</v>
      </c>
      <c r="I610" s="50" t="s">
        <v>31</v>
      </c>
      <c r="J610" s="49" t="s">
        <v>32</v>
      </c>
      <c r="K610" s="49" t="s">
        <v>349</v>
      </c>
      <c r="L610" s="49" t="s">
        <v>838</v>
      </c>
      <c r="M610" s="50" t="s">
        <v>351</v>
      </c>
      <c r="N610" s="50" t="s">
        <v>352</v>
      </c>
      <c r="O610" s="51">
        <v>45452</v>
      </c>
      <c r="P610" s="51">
        <v>45452</v>
      </c>
      <c r="Q610" s="51">
        <v>45452</v>
      </c>
      <c r="R610" s="50">
        <v>477</v>
      </c>
      <c r="S610" s="50">
        <v>1</v>
      </c>
      <c r="T610" s="50" t="s">
        <v>82</v>
      </c>
      <c r="U610" t="s">
        <v>3876</v>
      </c>
      <c r="V610"/>
      <c r="W610" t="s">
        <v>2628</v>
      </c>
      <c r="X610" t="s">
        <v>763</v>
      </c>
      <c r="Y610" s="126" t="s">
        <v>2629</v>
      </c>
    </row>
    <row r="611" spans="1:25">
      <c r="A611" s="121" t="str">
        <f t="shared" si="10"/>
        <v>dlogan</v>
      </c>
      <c r="B611" s="49" t="s">
        <v>3877</v>
      </c>
      <c r="C611" s="50" t="s">
        <v>3878</v>
      </c>
      <c r="D611" s="50" t="s">
        <v>3879</v>
      </c>
      <c r="E611" s="37" t="s">
        <v>43</v>
      </c>
      <c r="F611" s="49" t="s">
        <v>28</v>
      </c>
      <c r="G611" s="50" t="s">
        <v>29</v>
      </c>
      <c r="H611" s="50" t="s">
        <v>30</v>
      </c>
      <c r="I611" s="50" t="s">
        <v>31</v>
      </c>
      <c r="J611" s="49" t="s">
        <v>53</v>
      </c>
      <c r="K611" s="49" t="s">
        <v>450</v>
      </c>
      <c r="L611" s="49" t="s">
        <v>2082</v>
      </c>
      <c r="M611" s="50" t="s">
        <v>2083</v>
      </c>
      <c r="N611" s="50" t="s">
        <v>1763</v>
      </c>
      <c r="O611" s="51">
        <v>42944</v>
      </c>
      <c r="P611" s="51">
        <v>44672</v>
      </c>
      <c r="Q611" s="51">
        <v>44672</v>
      </c>
      <c r="R611" s="50">
        <v>1257</v>
      </c>
      <c r="S611" s="50">
        <v>3</v>
      </c>
      <c r="T611" s="50" t="s">
        <v>106</v>
      </c>
      <c r="U611" s="50" t="s">
        <v>3880</v>
      </c>
      <c r="V611" s="50"/>
      <c r="W611" s="50" t="s">
        <v>3881</v>
      </c>
      <c r="X611" s="50" t="s">
        <v>1763</v>
      </c>
      <c r="Y611" s="49" t="s">
        <v>3882</v>
      </c>
    </row>
    <row r="612" spans="1:25">
      <c r="A612" s="121" t="str">
        <f t="shared" si="10"/>
        <v>DLOSARD</v>
      </c>
      <c r="B612" s="49" t="s">
        <v>3883</v>
      </c>
      <c r="C612" s="50" t="s">
        <v>3884</v>
      </c>
      <c r="D612" s="50" t="s">
        <v>3885</v>
      </c>
      <c r="E612" s="37" t="s">
        <v>134</v>
      </c>
      <c r="F612" s="49" t="s">
        <v>44</v>
      </c>
      <c r="G612" s="50" t="s">
        <v>45</v>
      </c>
      <c r="H612" s="50" t="s">
        <v>30</v>
      </c>
      <c r="I612" s="50" t="s">
        <v>31</v>
      </c>
      <c r="J612" s="49" t="s">
        <v>53</v>
      </c>
      <c r="K612" s="49" t="s">
        <v>273</v>
      </c>
      <c r="L612" s="49" t="s">
        <v>2693</v>
      </c>
      <c r="M612" s="50" t="s">
        <v>2694</v>
      </c>
      <c r="N612" s="50" t="s">
        <v>579</v>
      </c>
      <c r="O612" s="51">
        <v>37876</v>
      </c>
      <c r="P612" s="51">
        <v>37876</v>
      </c>
      <c r="Q612" s="51">
        <v>37876</v>
      </c>
      <c r="R612" s="50">
        <v>8053</v>
      </c>
      <c r="S612" s="50">
        <v>22</v>
      </c>
      <c r="T612" s="50" t="s">
        <v>148</v>
      </c>
      <c r="U612" s="50" t="s">
        <v>3886</v>
      </c>
      <c r="V612" s="50"/>
      <c r="W612" s="50" t="s">
        <v>3887</v>
      </c>
      <c r="X612" s="50" t="s">
        <v>579</v>
      </c>
      <c r="Y612" s="49" t="s">
        <v>3888</v>
      </c>
    </row>
    <row r="613" spans="1:25">
      <c r="A613" s="121" t="str">
        <f t="shared" si="10"/>
        <v>dloving</v>
      </c>
      <c r="B613" s="49" t="s">
        <v>3889</v>
      </c>
      <c r="C613" s="50" t="s">
        <v>3890</v>
      </c>
      <c r="D613" s="50" t="s">
        <v>3891</v>
      </c>
      <c r="E613" s="37" t="s">
        <v>27</v>
      </c>
      <c r="F613" s="49" t="s">
        <v>28</v>
      </c>
      <c r="G613" s="50" t="s">
        <v>29</v>
      </c>
      <c r="H613" s="50" t="s">
        <v>30</v>
      </c>
      <c r="I613" s="50" t="s">
        <v>31</v>
      </c>
      <c r="J613" s="49" t="s">
        <v>53</v>
      </c>
      <c r="K613" s="49" t="s">
        <v>164</v>
      </c>
      <c r="L613" s="49" t="s">
        <v>165</v>
      </c>
      <c r="M613" s="50" t="s">
        <v>166</v>
      </c>
      <c r="N613" s="50" t="s">
        <v>167</v>
      </c>
      <c r="O613" s="51">
        <v>45704</v>
      </c>
      <c r="P613" s="51">
        <v>45704</v>
      </c>
      <c r="Q613" s="51">
        <v>45704</v>
      </c>
      <c r="R613" s="50">
        <v>225</v>
      </c>
      <c r="S613" s="50">
        <v>0</v>
      </c>
      <c r="T613" s="50" t="s">
        <v>37</v>
      </c>
      <c r="U613" s="50" t="s">
        <v>3892</v>
      </c>
      <c r="V613" s="50"/>
      <c r="W613" s="50" t="s">
        <v>3893</v>
      </c>
      <c r="X613" s="50" t="s">
        <v>167</v>
      </c>
      <c r="Y613" s="49" t="s">
        <v>3894</v>
      </c>
    </row>
    <row r="614" spans="1:25">
      <c r="A614" s="121" t="str">
        <f t="shared" si="10"/>
        <v>dluna</v>
      </c>
      <c r="B614" s="49" t="s">
        <v>3895</v>
      </c>
      <c r="C614" s="50" t="s">
        <v>3896</v>
      </c>
      <c r="D614" s="50" t="s">
        <v>3897</v>
      </c>
      <c r="E614" s="37" t="s">
        <v>27</v>
      </c>
      <c r="F614" s="49" t="s">
        <v>28</v>
      </c>
      <c r="G614" s="50" t="s">
        <v>29</v>
      </c>
      <c r="H614" s="50" t="s">
        <v>30</v>
      </c>
      <c r="I614" s="50" t="s">
        <v>31</v>
      </c>
      <c r="J614" s="49" t="s">
        <v>32</v>
      </c>
      <c r="K614" s="49" t="s">
        <v>396</v>
      </c>
      <c r="L614" s="49" t="s">
        <v>397</v>
      </c>
      <c r="M614" s="50" t="s">
        <v>398</v>
      </c>
      <c r="N614" s="50" t="s">
        <v>147</v>
      </c>
      <c r="O614" s="51">
        <v>45627</v>
      </c>
      <c r="P614" s="51">
        <v>45627</v>
      </c>
      <c r="Q614" s="51">
        <v>45627</v>
      </c>
      <c r="R614" s="50">
        <v>302</v>
      </c>
      <c r="S614" s="50">
        <v>0</v>
      </c>
      <c r="T614" s="50" t="s">
        <v>37</v>
      </c>
      <c r="U614" t="s">
        <v>3898</v>
      </c>
      <c r="V614"/>
      <c r="W614" t="s">
        <v>3899</v>
      </c>
      <c r="X614" t="s">
        <v>147</v>
      </c>
      <c r="Y614" s="126" t="s">
        <v>3900</v>
      </c>
    </row>
    <row r="615" spans="1:25">
      <c r="A615" s="121" t="str">
        <f t="shared" si="10"/>
        <v>dlyle0</v>
      </c>
      <c r="B615" s="49" t="s">
        <v>3901</v>
      </c>
      <c r="C615" s="50" t="s">
        <v>3902</v>
      </c>
      <c r="D615" s="50" t="s">
        <v>3903</v>
      </c>
      <c r="E615" s="37" t="s">
        <v>43</v>
      </c>
      <c r="F615" s="49" t="s">
        <v>114</v>
      </c>
      <c r="G615" s="50" t="s">
        <v>115</v>
      </c>
      <c r="H615" s="50" t="s">
        <v>105</v>
      </c>
      <c r="I615" s="50" t="s">
        <v>31</v>
      </c>
      <c r="J615" s="49" t="s">
        <v>32</v>
      </c>
      <c r="K615" s="49" t="s">
        <v>775</v>
      </c>
      <c r="L615" s="49" t="s">
        <v>776</v>
      </c>
      <c r="M615" s="50" t="s">
        <v>777</v>
      </c>
      <c r="N615" s="50" t="s">
        <v>147</v>
      </c>
      <c r="O615" s="51">
        <v>44356</v>
      </c>
      <c r="P615" s="51">
        <v>45207</v>
      </c>
      <c r="Q615" s="51">
        <v>45207</v>
      </c>
      <c r="R615" s="50">
        <v>722</v>
      </c>
      <c r="S615" s="50">
        <v>1</v>
      </c>
      <c r="T615" s="50" t="s">
        <v>82</v>
      </c>
      <c r="U615" s="50" t="s">
        <v>3904</v>
      </c>
      <c r="V615" s="50"/>
      <c r="W615" s="50" t="s">
        <v>777</v>
      </c>
      <c r="X615" s="50" t="s">
        <v>147</v>
      </c>
      <c r="Y615" s="49" t="s">
        <v>3905</v>
      </c>
    </row>
    <row r="616" spans="1:25">
      <c r="A616" s="121" t="str">
        <f t="shared" si="10"/>
        <v>dlynn</v>
      </c>
      <c r="B616" s="49" t="s">
        <v>3906</v>
      </c>
      <c r="C616" s="50" t="s">
        <v>3907</v>
      </c>
      <c r="D616" s="50" t="s">
        <v>3908</v>
      </c>
      <c r="E616" s="37" t="s">
        <v>43</v>
      </c>
      <c r="F616" s="49" t="s">
        <v>307</v>
      </c>
      <c r="G616" s="50" t="s">
        <v>308</v>
      </c>
      <c r="H616" s="50" t="s">
        <v>30</v>
      </c>
      <c r="I616" s="50" t="s">
        <v>31</v>
      </c>
      <c r="J616" s="49" t="s">
        <v>53</v>
      </c>
      <c r="K616" s="49" t="s">
        <v>309</v>
      </c>
      <c r="L616" s="49" t="s">
        <v>480</v>
      </c>
      <c r="M616" s="50" t="s">
        <v>481</v>
      </c>
      <c r="N616" s="50" t="s">
        <v>482</v>
      </c>
      <c r="O616" s="51">
        <v>45753</v>
      </c>
      <c r="P616" s="51">
        <v>45753</v>
      </c>
      <c r="Q616" s="51">
        <v>45753</v>
      </c>
      <c r="R616" s="50">
        <v>176</v>
      </c>
      <c r="S616" s="50">
        <v>0</v>
      </c>
      <c r="T616" s="50" t="s">
        <v>58</v>
      </c>
      <c r="U616" s="50" t="s">
        <v>3909</v>
      </c>
      <c r="V616" s="50">
        <v>203</v>
      </c>
      <c r="W616" s="50" t="s">
        <v>3910</v>
      </c>
      <c r="X616" s="50" t="s">
        <v>57</v>
      </c>
      <c r="Y616" s="49" t="s">
        <v>3911</v>
      </c>
    </row>
    <row r="617" spans="1:25">
      <c r="A617" s="121" t="str">
        <f t="shared" si="10"/>
        <v>DMADARA</v>
      </c>
      <c r="B617" s="49" t="s">
        <v>3912</v>
      </c>
      <c r="C617" s="50" t="s">
        <v>3913</v>
      </c>
      <c r="D617" s="50" t="s">
        <v>3914</v>
      </c>
      <c r="E617" s="37" t="s">
        <v>774</v>
      </c>
      <c r="F617" s="49" t="s">
        <v>466</v>
      </c>
      <c r="G617" s="50" t="s">
        <v>467</v>
      </c>
      <c r="H617" s="50" t="s">
        <v>30</v>
      </c>
      <c r="I617" s="50" t="s">
        <v>31</v>
      </c>
      <c r="J617" s="49" t="s">
        <v>53</v>
      </c>
      <c r="K617" s="49" t="s">
        <v>164</v>
      </c>
      <c r="L617" s="49" t="s">
        <v>165</v>
      </c>
      <c r="M617" s="50" t="s">
        <v>166</v>
      </c>
      <c r="N617" s="50" t="s">
        <v>167</v>
      </c>
      <c r="O617" s="51">
        <v>37357</v>
      </c>
      <c r="P617" s="51">
        <v>37683</v>
      </c>
      <c r="Q617" s="51">
        <v>37357</v>
      </c>
      <c r="R617" s="50">
        <v>8572</v>
      </c>
      <c r="S617" s="50">
        <v>23</v>
      </c>
      <c r="T617" s="50" t="s">
        <v>148</v>
      </c>
      <c r="U617" s="50" t="s">
        <v>3915</v>
      </c>
      <c r="V617" s="50"/>
      <c r="W617" s="50" t="s">
        <v>3916</v>
      </c>
      <c r="X617" s="50" t="s">
        <v>167</v>
      </c>
      <c r="Y617" s="49" t="s">
        <v>3917</v>
      </c>
    </row>
    <row r="618" spans="1:25">
      <c r="A618" s="121" t="str">
        <f t="shared" si="10"/>
        <v>DMANSFI</v>
      </c>
      <c r="B618" s="49" t="s">
        <v>3918</v>
      </c>
      <c r="C618" s="50" t="s">
        <v>3919</v>
      </c>
      <c r="D618" s="50" t="s">
        <v>3920</v>
      </c>
      <c r="E618" s="37" t="s">
        <v>134</v>
      </c>
      <c r="F618" s="49" t="s">
        <v>1468</v>
      </c>
      <c r="G618" s="50" t="s">
        <v>1469</v>
      </c>
      <c r="H618" s="50" t="s">
        <v>30</v>
      </c>
      <c r="I618" s="50" t="s">
        <v>31</v>
      </c>
      <c r="J618" s="49" t="s">
        <v>53</v>
      </c>
      <c r="K618" s="49" t="s">
        <v>1470</v>
      </c>
      <c r="L618" s="49" t="s">
        <v>1471</v>
      </c>
      <c r="M618" s="50" t="s">
        <v>1472</v>
      </c>
      <c r="N618" s="50" t="s">
        <v>453</v>
      </c>
      <c r="O618" s="51">
        <v>34491</v>
      </c>
      <c r="P618" s="51">
        <v>34491</v>
      </c>
      <c r="Q618" s="51">
        <v>34491</v>
      </c>
      <c r="R618" s="50">
        <v>11438</v>
      </c>
      <c r="S618" s="50">
        <v>31</v>
      </c>
      <c r="T618" s="50" t="s">
        <v>148</v>
      </c>
      <c r="U618" s="50" t="s">
        <v>3921</v>
      </c>
      <c r="V618" s="50"/>
      <c r="W618" s="50" t="s">
        <v>3922</v>
      </c>
      <c r="X618" s="50" t="s">
        <v>453</v>
      </c>
      <c r="Y618" s="49" t="s">
        <v>3923</v>
      </c>
    </row>
    <row r="619" spans="1:25">
      <c r="A619" s="121" t="str">
        <f t="shared" si="10"/>
        <v>dmar101</v>
      </c>
      <c r="B619" s="49" t="s">
        <v>3924</v>
      </c>
      <c r="C619" s="50" t="s">
        <v>3925</v>
      </c>
      <c r="D619" s="50" t="s">
        <v>3926</v>
      </c>
      <c r="E619" s="37" t="s">
        <v>43</v>
      </c>
      <c r="F619" s="49" t="s">
        <v>28</v>
      </c>
      <c r="G619" s="50" t="s">
        <v>29</v>
      </c>
      <c r="H619" s="50" t="s">
        <v>30</v>
      </c>
      <c r="I619" s="50" t="s">
        <v>31</v>
      </c>
      <c r="J619" s="49" t="s">
        <v>32</v>
      </c>
      <c r="K619" s="49" t="s">
        <v>884</v>
      </c>
      <c r="L619" s="49" t="s">
        <v>885</v>
      </c>
      <c r="M619" s="50" t="s">
        <v>886</v>
      </c>
      <c r="N619" s="50" t="s">
        <v>887</v>
      </c>
      <c r="O619" s="51">
        <v>41813</v>
      </c>
      <c r="P619" s="51">
        <v>41813</v>
      </c>
      <c r="Q619" s="51">
        <v>41813</v>
      </c>
      <c r="R619" s="50">
        <v>4116</v>
      </c>
      <c r="S619" s="50">
        <v>11</v>
      </c>
      <c r="T619" s="50" t="s">
        <v>127</v>
      </c>
      <c r="U619" s="50" t="s">
        <v>3927</v>
      </c>
      <c r="V619" s="50"/>
      <c r="W619" s="50" t="s">
        <v>3928</v>
      </c>
      <c r="X619" s="50" t="s">
        <v>593</v>
      </c>
      <c r="Y619" s="49" t="s">
        <v>3929</v>
      </c>
    </row>
    <row r="620" spans="1:25">
      <c r="A620" s="121" t="str">
        <f t="shared" si="10"/>
        <v>dmaree</v>
      </c>
      <c r="B620" s="49" t="s">
        <v>3930</v>
      </c>
      <c r="C620" s="50" t="s">
        <v>3931</v>
      </c>
      <c r="D620" s="50" t="s">
        <v>3932</v>
      </c>
      <c r="E620" s="37" t="s">
        <v>2488</v>
      </c>
      <c r="F620" s="49" t="s">
        <v>162</v>
      </c>
      <c r="G620" s="50" t="s">
        <v>163</v>
      </c>
      <c r="H620" s="50" t="s">
        <v>105</v>
      </c>
      <c r="I620" s="50" t="s">
        <v>31</v>
      </c>
      <c r="J620" s="49" t="s">
        <v>32</v>
      </c>
      <c r="K620" s="49" t="s">
        <v>79</v>
      </c>
      <c r="L620" s="49" t="s">
        <v>80</v>
      </c>
      <c r="M620" s="50" t="s">
        <v>81</v>
      </c>
      <c r="N620" s="50" t="s">
        <v>36</v>
      </c>
      <c r="O620" s="51">
        <v>45438</v>
      </c>
      <c r="P620" s="51">
        <v>45438</v>
      </c>
      <c r="Q620" s="51">
        <v>45438</v>
      </c>
      <c r="R620" s="50">
        <v>491</v>
      </c>
      <c r="S620" s="50">
        <v>1</v>
      </c>
      <c r="T620" s="50" t="s">
        <v>82</v>
      </c>
      <c r="U620" s="50" t="s">
        <v>3933</v>
      </c>
      <c r="V620" s="50"/>
      <c r="W620" s="50" t="s">
        <v>3934</v>
      </c>
      <c r="X620" s="50" t="s">
        <v>36</v>
      </c>
      <c r="Y620" s="49" t="s">
        <v>3935</v>
      </c>
    </row>
    <row r="621" spans="1:25">
      <c r="A621" s="121" t="str">
        <f t="shared" si="10"/>
        <v>dmart15</v>
      </c>
      <c r="B621" s="49" t="s">
        <v>3936</v>
      </c>
      <c r="C621" s="50" t="s">
        <v>3937</v>
      </c>
      <c r="D621" s="50" t="s">
        <v>3938</v>
      </c>
      <c r="E621" s="37" t="s">
        <v>134</v>
      </c>
      <c r="F621" s="49" t="s">
        <v>265</v>
      </c>
      <c r="G621" s="50" t="s">
        <v>266</v>
      </c>
      <c r="H621" s="50" t="s">
        <v>105</v>
      </c>
      <c r="I621" s="50" t="s">
        <v>31</v>
      </c>
      <c r="J621" s="49" t="s">
        <v>53</v>
      </c>
      <c r="K621" s="49" t="s">
        <v>309</v>
      </c>
      <c r="L621" s="49" t="s">
        <v>480</v>
      </c>
      <c r="M621" s="50" t="s">
        <v>481</v>
      </c>
      <c r="N621" s="50" t="s">
        <v>482</v>
      </c>
      <c r="O621" s="51">
        <v>43276</v>
      </c>
      <c r="P621" s="51">
        <v>43276</v>
      </c>
      <c r="Q621" s="51">
        <v>43276</v>
      </c>
      <c r="R621" s="50">
        <v>2653</v>
      </c>
      <c r="S621" s="50">
        <v>7</v>
      </c>
      <c r="T621" s="50" t="s">
        <v>127</v>
      </c>
      <c r="U621" s="50" t="s">
        <v>3939</v>
      </c>
      <c r="V621" s="50"/>
      <c r="W621" s="50" t="s">
        <v>3940</v>
      </c>
      <c r="X621" s="50" t="s">
        <v>482</v>
      </c>
      <c r="Y621" s="49" t="s">
        <v>3941</v>
      </c>
    </row>
    <row r="622" spans="1:25">
      <c r="A622" s="121" t="str">
        <f t="shared" si="10"/>
        <v>dmarti0</v>
      </c>
      <c r="B622" s="49" t="s">
        <v>3942</v>
      </c>
      <c r="C622" s="50" t="s">
        <v>3943</v>
      </c>
      <c r="D622" s="50" t="s">
        <v>3944</v>
      </c>
      <c r="E622" s="37" t="s">
        <v>43</v>
      </c>
      <c r="F622" s="49" t="s">
        <v>28</v>
      </c>
      <c r="G622" s="50" t="s">
        <v>29</v>
      </c>
      <c r="H622" s="50" t="s">
        <v>30</v>
      </c>
      <c r="I622" s="50" t="s">
        <v>31</v>
      </c>
      <c r="J622" s="49" t="s">
        <v>32</v>
      </c>
      <c r="K622" s="49" t="s">
        <v>349</v>
      </c>
      <c r="L622" s="49" t="s">
        <v>838</v>
      </c>
      <c r="M622" s="50" t="s">
        <v>351</v>
      </c>
      <c r="N622" s="50" t="s">
        <v>352</v>
      </c>
      <c r="O622" s="51">
        <v>45620</v>
      </c>
      <c r="P622" s="51">
        <v>45620</v>
      </c>
      <c r="Q622" s="51">
        <v>45620</v>
      </c>
      <c r="R622" s="50">
        <v>309</v>
      </c>
      <c r="S622" s="50">
        <v>0</v>
      </c>
      <c r="T622" s="50" t="s">
        <v>37</v>
      </c>
      <c r="U622" s="50" t="s">
        <v>3945</v>
      </c>
      <c r="V622" s="50"/>
      <c r="W622" s="50" t="s">
        <v>3946</v>
      </c>
      <c r="X622" s="50" t="s">
        <v>763</v>
      </c>
      <c r="Y622" s="49" t="s">
        <v>3947</v>
      </c>
    </row>
    <row r="623" spans="1:25">
      <c r="A623" s="121" t="str">
        <f t="shared" si="10"/>
        <v>DMAZE</v>
      </c>
      <c r="B623" s="49" t="s">
        <v>3948</v>
      </c>
      <c r="C623" s="50" t="s">
        <v>3949</v>
      </c>
      <c r="D623" s="50" t="s">
        <v>3950</v>
      </c>
      <c r="E623" s="37" t="s">
        <v>43</v>
      </c>
      <c r="F623" s="49" t="s">
        <v>44</v>
      </c>
      <c r="G623" s="50" t="s">
        <v>45</v>
      </c>
      <c r="H623" s="50" t="s">
        <v>30</v>
      </c>
      <c r="I623" s="50" t="s">
        <v>31</v>
      </c>
      <c r="J623" s="49" t="s">
        <v>32</v>
      </c>
      <c r="K623" s="49" t="s">
        <v>218</v>
      </c>
      <c r="L623" s="49" t="s">
        <v>502</v>
      </c>
      <c r="M623" s="50" t="s">
        <v>220</v>
      </c>
      <c r="N623" s="50" t="s">
        <v>36</v>
      </c>
      <c r="O623" s="51">
        <v>38811</v>
      </c>
      <c r="P623" s="51">
        <v>38811</v>
      </c>
      <c r="Q623" s="51">
        <v>38811</v>
      </c>
      <c r="R623" s="50">
        <v>7118</v>
      </c>
      <c r="S623" s="50">
        <v>19</v>
      </c>
      <c r="T623" s="50" t="s">
        <v>148</v>
      </c>
      <c r="U623" s="50" t="s">
        <v>3951</v>
      </c>
      <c r="V623" s="50"/>
      <c r="W623" s="50" t="s">
        <v>3952</v>
      </c>
      <c r="X623" s="50" t="s">
        <v>36</v>
      </c>
      <c r="Y623" s="49" t="s">
        <v>3953</v>
      </c>
    </row>
    <row r="624" spans="1:25">
      <c r="A624" s="121" t="str">
        <f t="shared" si="10"/>
        <v>DMCART2</v>
      </c>
      <c r="B624" s="49" t="s">
        <v>3954</v>
      </c>
      <c r="C624" s="50" t="s">
        <v>3955</v>
      </c>
      <c r="D624" s="50" t="s">
        <v>3956</v>
      </c>
      <c r="E624" s="37" t="s">
        <v>43</v>
      </c>
      <c r="F624" s="49" t="s">
        <v>466</v>
      </c>
      <c r="G624" s="50" t="s">
        <v>467</v>
      </c>
      <c r="H624" s="50" t="s">
        <v>30</v>
      </c>
      <c r="I624" s="50" t="s">
        <v>31</v>
      </c>
      <c r="J624" s="49" t="s">
        <v>53</v>
      </c>
      <c r="K624" s="49" t="s">
        <v>450</v>
      </c>
      <c r="L624" s="49" t="s">
        <v>2082</v>
      </c>
      <c r="M624" s="50" t="s">
        <v>2083</v>
      </c>
      <c r="N624" s="50" t="s">
        <v>1763</v>
      </c>
      <c r="O624" s="51">
        <v>31493</v>
      </c>
      <c r="P624" s="51">
        <v>31493</v>
      </c>
      <c r="Q624" s="51">
        <v>31493</v>
      </c>
      <c r="R624" s="50">
        <v>14436</v>
      </c>
      <c r="S624" s="50">
        <v>39</v>
      </c>
      <c r="T624" s="50" t="s">
        <v>148</v>
      </c>
      <c r="U624" s="50" t="s">
        <v>3957</v>
      </c>
      <c r="V624" s="50"/>
      <c r="W624" s="50" t="s">
        <v>3958</v>
      </c>
      <c r="X624" s="50" t="s">
        <v>1763</v>
      </c>
      <c r="Y624" s="49" t="s">
        <v>3959</v>
      </c>
    </row>
    <row r="625" spans="1:25">
      <c r="A625" s="121" t="str">
        <f t="shared" si="10"/>
        <v>dmcclin</v>
      </c>
      <c r="B625" s="49" t="s">
        <v>3960</v>
      </c>
      <c r="C625" s="50" t="s">
        <v>3961</v>
      </c>
      <c r="D625" s="50" t="s">
        <v>3962</v>
      </c>
      <c r="E625" s="37" t="s">
        <v>43</v>
      </c>
      <c r="F625" s="49" t="s">
        <v>90</v>
      </c>
      <c r="G625" s="50" t="s">
        <v>91</v>
      </c>
      <c r="H625" s="50" t="s">
        <v>30</v>
      </c>
      <c r="I625" s="50" t="s">
        <v>31</v>
      </c>
      <c r="J625" s="49" t="s">
        <v>53</v>
      </c>
      <c r="K625" s="49" t="s">
        <v>93</v>
      </c>
      <c r="L625" s="49" t="s">
        <v>915</v>
      </c>
      <c r="M625" s="50" t="s">
        <v>916</v>
      </c>
      <c r="N625" s="50" t="s">
        <v>69</v>
      </c>
      <c r="O625" s="51">
        <v>45788</v>
      </c>
      <c r="P625" s="51">
        <v>45788</v>
      </c>
      <c r="Q625" s="51">
        <v>45788</v>
      </c>
      <c r="R625" s="50">
        <v>141</v>
      </c>
      <c r="S625" s="50">
        <v>0</v>
      </c>
      <c r="T625" s="50" t="s">
        <v>58</v>
      </c>
      <c r="U625" s="50" t="s">
        <v>3963</v>
      </c>
      <c r="V625" s="50">
        <v>1</v>
      </c>
      <c r="W625" s="50" t="s">
        <v>3964</v>
      </c>
      <c r="X625" s="50" t="s">
        <v>69</v>
      </c>
      <c r="Y625" s="49" t="s">
        <v>2918</v>
      </c>
    </row>
    <row r="626" spans="1:25">
      <c r="A626" s="121" t="str">
        <f t="shared" si="10"/>
        <v>DMCCOY8</v>
      </c>
      <c r="B626" s="49" t="s">
        <v>3965</v>
      </c>
      <c r="C626" s="50" t="s">
        <v>3966</v>
      </c>
      <c r="D626" s="50" t="s">
        <v>3967</v>
      </c>
      <c r="E626" s="37" t="s">
        <v>43</v>
      </c>
      <c r="F626" s="49" t="s">
        <v>44</v>
      </c>
      <c r="G626" s="50" t="s">
        <v>45</v>
      </c>
      <c r="H626" s="50" t="s">
        <v>30</v>
      </c>
      <c r="I626" s="50" t="s">
        <v>31</v>
      </c>
      <c r="J626" s="49" t="s">
        <v>53</v>
      </c>
      <c r="K626" s="49" t="s">
        <v>450</v>
      </c>
      <c r="L626" s="49" t="s">
        <v>2082</v>
      </c>
      <c r="M626" s="50" t="s">
        <v>2083</v>
      </c>
      <c r="N626" s="50" t="s">
        <v>1763</v>
      </c>
      <c r="O626" s="51">
        <v>31328</v>
      </c>
      <c r="P626" s="51">
        <v>31328</v>
      </c>
      <c r="Q626" s="51">
        <v>31328</v>
      </c>
      <c r="R626" s="50">
        <v>14601</v>
      </c>
      <c r="S626" s="50">
        <v>40</v>
      </c>
      <c r="T626" s="50" t="s">
        <v>148</v>
      </c>
      <c r="U626" s="50" t="s">
        <v>3968</v>
      </c>
      <c r="V626" s="50"/>
      <c r="W626" s="50" t="s">
        <v>3371</v>
      </c>
      <c r="X626" s="50" t="s">
        <v>1763</v>
      </c>
      <c r="Y626" s="49" t="s">
        <v>3969</v>
      </c>
    </row>
    <row r="627" spans="1:25">
      <c r="A627" s="121" t="str">
        <f t="shared" si="10"/>
        <v>DMCDON1</v>
      </c>
      <c r="B627" s="49" t="s">
        <v>3970</v>
      </c>
      <c r="C627" s="50" t="s">
        <v>3971</v>
      </c>
      <c r="D627" s="50" t="s">
        <v>3972</v>
      </c>
      <c r="E627" s="37" t="s">
        <v>43</v>
      </c>
      <c r="F627" s="49" t="s">
        <v>28</v>
      </c>
      <c r="G627" s="50" t="s">
        <v>29</v>
      </c>
      <c r="H627" s="50" t="s">
        <v>30</v>
      </c>
      <c r="I627" s="50" t="s">
        <v>31</v>
      </c>
      <c r="J627" s="49" t="s">
        <v>32</v>
      </c>
      <c r="K627" s="49" t="s">
        <v>290</v>
      </c>
      <c r="L627" s="49" t="s">
        <v>291</v>
      </c>
      <c r="M627" s="50" t="s">
        <v>292</v>
      </c>
      <c r="N627" s="50" t="s">
        <v>293</v>
      </c>
      <c r="O627" s="51">
        <v>31482</v>
      </c>
      <c r="P627" s="51">
        <v>31482</v>
      </c>
      <c r="Q627" s="51">
        <v>31482</v>
      </c>
      <c r="R627" s="50">
        <v>14447</v>
      </c>
      <c r="S627" s="50">
        <v>39</v>
      </c>
      <c r="T627" s="50" t="s">
        <v>148</v>
      </c>
      <c r="U627" s="50" t="s">
        <v>3973</v>
      </c>
      <c r="V627" s="50"/>
      <c r="W627" s="50" t="s">
        <v>3974</v>
      </c>
      <c r="X627" s="50" t="s">
        <v>1021</v>
      </c>
      <c r="Y627" s="49" t="s">
        <v>3975</v>
      </c>
    </row>
    <row r="628" spans="1:25">
      <c r="A628" s="121" t="str">
        <f t="shared" si="10"/>
        <v>dmckin0</v>
      </c>
      <c r="B628" s="49" t="s">
        <v>3976</v>
      </c>
      <c r="C628" s="50" t="s">
        <v>3977</v>
      </c>
      <c r="D628" s="50" t="s">
        <v>3978</v>
      </c>
      <c r="E628" s="37" t="s">
        <v>134</v>
      </c>
      <c r="F628" s="49" t="s">
        <v>114</v>
      </c>
      <c r="G628" s="50" t="s">
        <v>115</v>
      </c>
      <c r="H628" s="50" t="s">
        <v>105</v>
      </c>
      <c r="I628" s="50" t="s">
        <v>31</v>
      </c>
      <c r="J628" s="49" t="s">
        <v>53</v>
      </c>
      <c r="K628" s="49" t="s">
        <v>255</v>
      </c>
      <c r="L628" s="49" t="s">
        <v>256</v>
      </c>
      <c r="M628" s="50" t="s">
        <v>257</v>
      </c>
      <c r="N628" s="50" t="s">
        <v>258</v>
      </c>
      <c r="O628" s="51">
        <v>40679</v>
      </c>
      <c r="P628" s="51">
        <v>44707</v>
      </c>
      <c r="Q628" s="51">
        <v>43943</v>
      </c>
      <c r="R628" s="50">
        <v>1986</v>
      </c>
      <c r="S628" s="50">
        <v>5</v>
      </c>
      <c r="T628" s="50" t="s">
        <v>106</v>
      </c>
      <c r="U628" s="50" t="s">
        <v>3979</v>
      </c>
      <c r="V628" s="50"/>
      <c r="W628" s="50" t="s">
        <v>3980</v>
      </c>
      <c r="X628" s="50" t="s">
        <v>258</v>
      </c>
      <c r="Y628" s="49" t="s">
        <v>3981</v>
      </c>
    </row>
    <row r="629" spans="1:25">
      <c r="A629" s="121" t="str">
        <f t="shared" si="10"/>
        <v>DMCKNIG</v>
      </c>
      <c r="B629" s="49" t="s">
        <v>3982</v>
      </c>
      <c r="C629" s="50" t="s">
        <v>3983</v>
      </c>
      <c r="D629" s="50" t="s">
        <v>3984</v>
      </c>
      <c r="E629" s="37" t="s">
        <v>43</v>
      </c>
      <c r="F629" s="49" t="s">
        <v>182</v>
      </c>
      <c r="G629" s="50" t="s">
        <v>183</v>
      </c>
      <c r="H629" s="50" t="s">
        <v>30</v>
      </c>
      <c r="I629" s="50" t="s">
        <v>31</v>
      </c>
      <c r="J629" s="49" t="s">
        <v>32</v>
      </c>
      <c r="K629" s="49" t="s">
        <v>884</v>
      </c>
      <c r="L629" s="49" t="s">
        <v>885</v>
      </c>
      <c r="M629" s="50" t="s">
        <v>886</v>
      </c>
      <c r="N629" s="50" t="s">
        <v>887</v>
      </c>
      <c r="O629" s="51">
        <v>32373</v>
      </c>
      <c r="P629" s="51">
        <v>32373</v>
      </c>
      <c r="Q629" s="51">
        <v>32373</v>
      </c>
      <c r="R629" s="50">
        <v>13556</v>
      </c>
      <c r="S629" s="50">
        <v>37</v>
      </c>
      <c r="T629" s="50" t="s">
        <v>148</v>
      </c>
      <c r="U629" s="50" t="s">
        <v>3985</v>
      </c>
      <c r="V629" s="50"/>
      <c r="W629" s="50" t="s">
        <v>3986</v>
      </c>
      <c r="X629" s="50" t="s">
        <v>593</v>
      </c>
      <c r="Y629" s="49" t="s">
        <v>3987</v>
      </c>
    </row>
    <row r="630" spans="1:25">
      <c r="A630" s="121" t="str">
        <f t="shared" si="10"/>
        <v>dmclea0</v>
      </c>
      <c r="B630" s="49" t="s">
        <v>3988</v>
      </c>
      <c r="C630" s="50" t="s">
        <v>3989</v>
      </c>
      <c r="D630" s="50" t="s">
        <v>3990</v>
      </c>
      <c r="E630" s="37" t="s">
        <v>43</v>
      </c>
      <c r="F630" s="49" t="s">
        <v>182</v>
      </c>
      <c r="G630" s="50" t="s">
        <v>183</v>
      </c>
      <c r="H630" s="50" t="s">
        <v>30</v>
      </c>
      <c r="I630" s="50" t="s">
        <v>31</v>
      </c>
      <c r="J630" s="49" t="s">
        <v>53</v>
      </c>
      <c r="K630" s="49" t="s">
        <v>273</v>
      </c>
      <c r="L630" s="49" t="s">
        <v>1340</v>
      </c>
      <c r="M630" s="50" t="s">
        <v>1341</v>
      </c>
      <c r="N630" s="50" t="s">
        <v>1308</v>
      </c>
      <c r="O630" s="51">
        <v>43619</v>
      </c>
      <c r="P630" s="51">
        <v>43619</v>
      </c>
      <c r="Q630" s="51">
        <v>43619</v>
      </c>
      <c r="R630" s="50">
        <v>2310</v>
      </c>
      <c r="S630" s="50">
        <v>6</v>
      </c>
      <c r="T630" s="50" t="s">
        <v>127</v>
      </c>
      <c r="U630" s="50" t="s">
        <v>3991</v>
      </c>
      <c r="V630" s="50"/>
      <c r="W630" s="50" t="s">
        <v>3992</v>
      </c>
      <c r="X630" s="50" t="s">
        <v>453</v>
      </c>
      <c r="Y630" s="49" t="s">
        <v>3993</v>
      </c>
    </row>
    <row r="631" spans="1:25">
      <c r="A631" s="121" t="str">
        <f t="shared" si="10"/>
        <v>dmcliec</v>
      </c>
      <c r="B631" s="49" t="s">
        <v>3994</v>
      </c>
      <c r="C631" s="50" t="s">
        <v>3995</v>
      </c>
      <c r="D631" s="50" t="s">
        <v>3996</v>
      </c>
      <c r="E631" s="37" t="s">
        <v>43</v>
      </c>
      <c r="F631" s="49" t="s">
        <v>44</v>
      </c>
      <c r="G631" s="50" t="s">
        <v>45</v>
      </c>
      <c r="H631" s="50" t="s">
        <v>30</v>
      </c>
      <c r="I631" s="50" t="s">
        <v>31</v>
      </c>
      <c r="J631" s="49" t="s">
        <v>53</v>
      </c>
      <c r="K631" s="49" t="s">
        <v>164</v>
      </c>
      <c r="L631" s="49" t="s">
        <v>165</v>
      </c>
      <c r="M631" s="50" t="s">
        <v>166</v>
      </c>
      <c r="N631" s="50" t="s">
        <v>167</v>
      </c>
      <c r="O631" s="51">
        <v>45893</v>
      </c>
      <c r="P631" s="51">
        <v>45893</v>
      </c>
      <c r="Q631" s="51">
        <v>45893</v>
      </c>
      <c r="R631" s="50">
        <v>36</v>
      </c>
      <c r="S631" s="50">
        <v>0</v>
      </c>
      <c r="T631" s="50" t="s">
        <v>419</v>
      </c>
      <c r="U631" s="50" t="s">
        <v>3997</v>
      </c>
      <c r="V631" s="50"/>
      <c r="W631" s="50" t="s">
        <v>3998</v>
      </c>
      <c r="X631" s="50" t="s">
        <v>167</v>
      </c>
      <c r="Y631" s="49" t="s">
        <v>3999</v>
      </c>
    </row>
    <row r="632" spans="1:25">
      <c r="A632" s="121" t="str">
        <f t="shared" si="10"/>
        <v>DMEDEI0</v>
      </c>
      <c r="B632" s="49" t="s">
        <v>4000</v>
      </c>
      <c r="C632" s="50" t="s">
        <v>4001</v>
      </c>
      <c r="D632" s="50" t="s">
        <v>4002</v>
      </c>
      <c r="E632" s="37" t="s">
        <v>27</v>
      </c>
      <c r="F632" s="49" t="s">
        <v>90</v>
      </c>
      <c r="G632" s="50" t="s">
        <v>91</v>
      </c>
      <c r="H632" s="50" t="s">
        <v>30</v>
      </c>
      <c r="I632" s="50" t="s">
        <v>31</v>
      </c>
      <c r="J632" s="49" t="s">
        <v>32</v>
      </c>
      <c r="K632" s="49" t="s">
        <v>426</v>
      </c>
      <c r="L632" s="49" t="s">
        <v>427</v>
      </c>
      <c r="M632" s="50" t="s">
        <v>428</v>
      </c>
      <c r="N632" s="50" t="s">
        <v>429</v>
      </c>
      <c r="O632" s="51">
        <v>40735</v>
      </c>
      <c r="P632" s="51">
        <v>40735</v>
      </c>
      <c r="Q632" s="51">
        <v>40735</v>
      </c>
      <c r="R632" s="50">
        <v>5194</v>
      </c>
      <c r="S632" s="50">
        <v>14</v>
      </c>
      <c r="T632" s="50" t="s">
        <v>127</v>
      </c>
      <c r="U632" s="50" t="s">
        <v>4003</v>
      </c>
      <c r="V632" s="50"/>
      <c r="W632" s="50" t="s">
        <v>4004</v>
      </c>
      <c r="X632" s="50" t="s">
        <v>429</v>
      </c>
      <c r="Y632" s="49" t="s">
        <v>4005</v>
      </c>
    </row>
    <row r="633" spans="1:25">
      <c r="A633" s="121" t="str">
        <f t="shared" si="10"/>
        <v>dmedran</v>
      </c>
      <c r="B633" s="49" t="s">
        <v>4006</v>
      </c>
      <c r="C633" s="50" t="s">
        <v>4007</v>
      </c>
      <c r="D633" s="50" t="s">
        <v>4008</v>
      </c>
      <c r="E633" s="37" t="s">
        <v>43</v>
      </c>
      <c r="F633" s="49" t="s">
        <v>90</v>
      </c>
      <c r="G633" s="50" t="s">
        <v>91</v>
      </c>
      <c r="H633" s="50" t="s">
        <v>30</v>
      </c>
      <c r="I633" s="50" t="s">
        <v>31</v>
      </c>
      <c r="J633" s="49" t="s">
        <v>32</v>
      </c>
      <c r="K633" s="49" t="s">
        <v>144</v>
      </c>
      <c r="L633" s="49" t="s">
        <v>145</v>
      </c>
      <c r="M633" s="50" t="s">
        <v>146</v>
      </c>
      <c r="N633" s="50" t="s">
        <v>147</v>
      </c>
      <c r="O633" s="51">
        <v>45753</v>
      </c>
      <c r="P633" s="51">
        <v>45753</v>
      </c>
      <c r="Q633" s="51">
        <v>45753</v>
      </c>
      <c r="R633" s="50">
        <v>176</v>
      </c>
      <c r="S633" s="50">
        <v>0</v>
      </c>
      <c r="T633" s="50" t="s">
        <v>58</v>
      </c>
      <c r="U633" s="50" t="s">
        <v>4009</v>
      </c>
      <c r="V633" s="50"/>
      <c r="W633" s="50" t="s">
        <v>150</v>
      </c>
      <c r="X633" s="50" t="s">
        <v>147</v>
      </c>
      <c r="Y633" s="49" t="s">
        <v>4010</v>
      </c>
    </row>
    <row r="634" spans="1:25">
      <c r="A634" s="121" t="str">
        <f t="shared" si="10"/>
        <v>dmeller</v>
      </c>
      <c r="B634" s="49" t="s">
        <v>4011</v>
      </c>
      <c r="C634" s="50" t="s">
        <v>4012</v>
      </c>
      <c r="D634" s="50" t="s">
        <v>4013</v>
      </c>
      <c r="E634" s="37" t="s">
        <v>43</v>
      </c>
      <c r="F634" s="49" t="s">
        <v>44</v>
      </c>
      <c r="G634" s="50" t="s">
        <v>45</v>
      </c>
      <c r="H634" s="50" t="s">
        <v>30</v>
      </c>
      <c r="I634" s="50" t="s">
        <v>31</v>
      </c>
      <c r="J634" s="49" t="s">
        <v>53</v>
      </c>
      <c r="K634" s="49" t="s">
        <v>197</v>
      </c>
      <c r="L634" s="49" t="s">
        <v>198</v>
      </c>
      <c r="M634" s="50" t="s">
        <v>199</v>
      </c>
      <c r="N634" s="50" t="s">
        <v>200</v>
      </c>
      <c r="O634" s="51">
        <v>45305</v>
      </c>
      <c r="P634" s="51">
        <v>45305</v>
      </c>
      <c r="Q634" s="51">
        <v>45305</v>
      </c>
      <c r="R634" s="50">
        <v>624</v>
      </c>
      <c r="S634" s="50">
        <v>1</v>
      </c>
      <c r="T634" s="50" t="s">
        <v>82</v>
      </c>
      <c r="U634" s="50" t="s">
        <v>4014</v>
      </c>
      <c r="V634" s="50"/>
      <c r="W634" s="50" t="s">
        <v>712</v>
      </c>
      <c r="X634" s="50" t="s">
        <v>200</v>
      </c>
      <c r="Y634" s="49" t="s">
        <v>4015</v>
      </c>
    </row>
    <row r="635" spans="1:25">
      <c r="A635" s="121" t="str">
        <f t="shared" si="10"/>
        <v>DMERED5</v>
      </c>
      <c r="B635" s="49" t="s">
        <v>4016</v>
      </c>
      <c r="C635" s="50" t="s">
        <v>4017</v>
      </c>
      <c r="D635" s="50" t="s">
        <v>4018</v>
      </c>
      <c r="E635" s="37" t="s">
        <v>43</v>
      </c>
      <c r="F635" s="49" t="s">
        <v>28</v>
      </c>
      <c r="G635" s="50" t="s">
        <v>29</v>
      </c>
      <c r="H635" s="50" t="s">
        <v>30</v>
      </c>
      <c r="I635" s="50" t="s">
        <v>31</v>
      </c>
      <c r="J635" s="49" t="s">
        <v>32</v>
      </c>
      <c r="K635" s="49" t="s">
        <v>79</v>
      </c>
      <c r="L635" s="49" t="s">
        <v>80</v>
      </c>
      <c r="M635" s="50" t="s">
        <v>81</v>
      </c>
      <c r="N635" s="50" t="s">
        <v>36</v>
      </c>
      <c r="O635" s="51">
        <v>40771</v>
      </c>
      <c r="P635" s="51">
        <v>40771</v>
      </c>
      <c r="Q635" s="51">
        <v>40771</v>
      </c>
      <c r="R635" s="50">
        <v>5158</v>
      </c>
      <c r="S635" s="50">
        <v>14</v>
      </c>
      <c r="T635" s="50" t="s">
        <v>127</v>
      </c>
      <c r="U635" s="50" t="s">
        <v>4019</v>
      </c>
      <c r="V635" s="50"/>
      <c r="W635" s="50" t="s">
        <v>4020</v>
      </c>
      <c r="X635" s="50" t="s">
        <v>36</v>
      </c>
      <c r="Y635" s="49" t="s">
        <v>4021</v>
      </c>
    </row>
    <row r="636" spans="1:25">
      <c r="A636" s="121" t="str">
        <f t="shared" si="10"/>
        <v>dmetrop</v>
      </c>
      <c r="B636" s="49" t="s">
        <v>4022</v>
      </c>
      <c r="C636" s="50" t="s">
        <v>4023</v>
      </c>
      <c r="D636" s="50" t="s">
        <v>4024</v>
      </c>
      <c r="E636" s="37" t="s">
        <v>43</v>
      </c>
      <c r="F636" s="49" t="s">
        <v>44</v>
      </c>
      <c r="G636" s="50" t="s">
        <v>45</v>
      </c>
      <c r="H636" s="50" t="s">
        <v>30</v>
      </c>
      <c r="I636" s="50" t="s">
        <v>31</v>
      </c>
      <c r="J636" s="49" t="s">
        <v>32</v>
      </c>
      <c r="K636" s="49" t="s">
        <v>92</v>
      </c>
      <c r="L636" s="49" t="s">
        <v>116</v>
      </c>
      <c r="M636" s="50" t="s">
        <v>117</v>
      </c>
      <c r="N636" s="50" t="s">
        <v>118</v>
      </c>
      <c r="O636" s="51">
        <v>41477</v>
      </c>
      <c r="P636" s="51">
        <v>41477</v>
      </c>
      <c r="Q636" s="51">
        <v>41477</v>
      </c>
      <c r="R636" s="50">
        <v>4452</v>
      </c>
      <c r="S636" s="50">
        <v>12</v>
      </c>
      <c r="T636" s="50" t="s">
        <v>127</v>
      </c>
      <c r="U636" s="50" t="s">
        <v>4025</v>
      </c>
      <c r="V636" s="50"/>
      <c r="W636" s="50" t="s">
        <v>4026</v>
      </c>
      <c r="X636" s="50" t="s">
        <v>118</v>
      </c>
      <c r="Y636" s="49" t="s">
        <v>4027</v>
      </c>
    </row>
    <row r="637" spans="1:25">
      <c r="A637" s="121" t="str">
        <f t="shared" si="10"/>
        <v>DMEYE1</v>
      </c>
      <c r="B637" s="49" t="s">
        <v>4028</v>
      </c>
      <c r="C637" s="50" t="s">
        <v>4029</v>
      </c>
      <c r="D637" s="50" t="s">
        <v>4030</v>
      </c>
      <c r="E637" s="37" t="s">
        <v>43</v>
      </c>
      <c r="F637" s="49" t="s">
        <v>90</v>
      </c>
      <c r="G637" s="50" t="s">
        <v>91</v>
      </c>
      <c r="H637" s="50" t="s">
        <v>30</v>
      </c>
      <c r="I637" s="50" t="s">
        <v>31</v>
      </c>
      <c r="J637" s="49" t="s">
        <v>32</v>
      </c>
      <c r="K637" s="49" t="s">
        <v>290</v>
      </c>
      <c r="L637" s="49" t="s">
        <v>2140</v>
      </c>
      <c r="M637" s="50" t="s">
        <v>292</v>
      </c>
      <c r="N637" s="50" t="s">
        <v>293</v>
      </c>
      <c r="O637" s="51">
        <v>36927</v>
      </c>
      <c r="P637" s="51">
        <v>36927</v>
      </c>
      <c r="Q637" s="51">
        <v>36927</v>
      </c>
      <c r="R637" s="50">
        <v>9002</v>
      </c>
      <c r="S637" s="50">
        <v>24</v>
      </c>
      <c r="T637" s="50" t="s">
        <v>148</v>
      </c>
      <c r="U637" s="50" t="s">
        <v>4031</v>
      </c>
      <c r="V637" s="50"/>
      <c r="W637" s="50" t="s">
        <v>2154</v>
      </c>
      <c r="X637" s="50" t="s">
        <v>293</v>
      </c>
      <c r="Y637" s="49" t="s">
        <v>4032</v>
      </c>
    </row>
    <row r="638" spans="1:25">
      <c r="A638" s="121" t="str">
        <f t="shared" si="10"/>
        <v>dmeyer</v>
      </c>
      <c r="B638" s="49" t="s">
        <v>4033</v>
      </c>
      <c r="C638" s="50" t="s">
        <v>4034</v>
      </c>
      <c r="D638" s="50" t="s">
        <v>4035</v>
      </c>
      <c r="E638" s="37" t="s">
        <v>27</v>
      </c>
      <c r="F638" s="49" t="s">
        <v>44</v>
      </c>
      <c r="G638" s="50" t="s">
        <v>45</v>
      </c>
      <c r="H638" s="50" t="s">
        <v>30</v>
      </c>
      <c r="I638" s="50" t="s">
        <v>31</v>
      </c>
      <c r="J638" s="49" t="s">
        <v>32</v>
      </c>
      <c r="K638" s="49" t="s">
        <v>92</v>
      </c>
      <c r="L638" s="49" t="s">
        <v>93</v>
      </c>
      <c r="M638" s="50" t="s">
        <v>94</v>
      </c>
      <c r="N638" s="50" t="s">
        <v>95</v>
      </c>
      <c r="O638" s="51">
        <v>45655</v>
      </c>
      <c r="P638" s="51">
        <v>45655</v>
      </c>
      <c r="Q638" s="51">
        <v>45655</v>
      </c>
      <c r="R638" s="50">
        <v>274</v>
      </c>
      <c r="S638" s="50">
        <v>0</v>
      </c>
      <c r="T638" s="50" t="s">
        <v>37</v>
      </c>
      <c r="U638" s="50" t="s">
        <v>4036</v>
      </c>
      <c r="V638" s="50"/>
      <c r="W638" s="50" t="s">
        <v>4037</v>
      </c>
      <c r="X638" s="50" t="s">
        <v>95</v>
      </c>
      <c r="Y638" s="49" t="s">
        <v>4038</v>
      </c>
    </row>
    <row r="639" spans="1:25">
      <c r="A639" s="121" t="str">
        <f t="shared" si="10"/>
        <v>dmizell</v>
      </c>
      <c r="B639" s="49" t="s">
        <v>4039</v>
      </c>
      <c r="C639" s="50" t="s">
        <v>4040</v>
      </c>
      <c r="D639" s="50" t="s">
        <v>4041</v>
      </c>
      <c r="E639" s="37" t="s">
        <v>43</v>
      </c>
      <c r="F639" s="49" t="s">
        <v>28</v>
      </c>
      <c r="G639" s="50" t="s">
        <v>29</v>
      </c>
      <c r="H639" s="50" t="s">
        <v>30</v>
      </c>
      <c r="I639" s="50" t="s">
        <v>31</v>
      </c>
      <c r="J639" s="49" t="s">
        <v>53</v>
      </c>
      <c r="K639" s="49" t="s">
        <v>164</v>
      </c>
      <c r="L639" s="49" t="s">
        <v>165</v>
      </c>
      <c r="M639" s="50" t="s">
        <v>166</v>
      </c>
      <c r="N639" s="50" t="s">
        <v>167</v>
      </c>
      <c r="O639" s="51">
        <v>45928</v>
      </c>
      <c r="P639" s="51">
        <v>45928</v>
      </c>
      <c r="Q639" s="51">
        <v>45928</v>
      </c>
      <c r="R639" s="50">
        <v>1</v>
      </c>
      <c r="S639" s="50">
        <v>0</v>
      </c>
      <c r="T639" s="50" t="s">
        <v>47</v>
      </c>
      <c r="U639" s="50" t="s">
        <v>4042</v>
      </c>
      <c r="V639" s="50"/>
      <c r="W639" s="50" t="s">
        <v>301</v>
      </c>
      <c r="X639" s="50" t="s">
        <v>170</v>
      </c>
      <c r="Y639" s="49" t="s">
        <v>4043</v>
      </c>
    </row>
    <row r="640" spans="1:25">
      <c r="A640" s="121" t="str">
        <f t="shared" si="10"/>
        <v>dmoore</v>
      </c>
      <c r="B640" s="49" t="s">
        <v>4044</v>
      </c>
      <c r="C640" s="50" t="s">
        <v>4045</v>
      </c>
      <c r="D640" s="50" t="s">
        <v>4046</v>
      </c>
      <c r="E640" s="37" t="s">
        <v>43</v>
      </c>
      <c r="F640" s="49" t="s">
        <v>28</v>
      </c>
      <c r="G640" s="50" t="s">
        <v>29</v>
      </c>
      <c r="H640" s="50" t="s">
        <v>30</v>
      </c>
      <c r="I640" s="50" t="s">
        <v>31</v>
      </c>
      <c r="J640" s="49" t="s">
        <v>53</v>
      </c>
      <c r="K640" s="49" t="s">
        <v>164</v>
      </c>
      <c r="L640" s="49" t="s">
        <v>165</v>
      </c>
      <c r="M640" s="50" t="s">
        <v>166</v>
      </c>
      <c r="N640" s="50" t="s">
        <v>167</v>
      </c>
      <c r="O640" s="51">
        <v>45816</v>
      </c>
      <c r="P640" s="51">
        <v>45816</v>
      </c>
      <c r="Q640" s="51">
        <v>45816</v>
      </c>
      <c r="R640" s="50">
        <v>113</v>
      </c>
      <c r="S640" s="50">
        <v>0</v>
      </c>
      <c r="T640" s="50" t="s">
        <v>58</v>
      </c>
      <c r="U640" s="50" t="s">
        <v>4047</v>
      </c>
      <c r="V640" s="50"/>
      <c r="W640" s="50" t="s">
        <v>336</v>
      </c>
      <c r="X640" s="50" t="s">
        <v>167</v>
      </c>
      <c r="Y640" s="49" t="s">
        <v>337</v>
      </c>
    </row>
    <row r="641" spans="1:25">
      <c r="A641" s="121" t="str">
        <f t="shared" si="10"/>
        <v>DMOSER5</v>
      </c>
      <c r="B641" s="49" t="s">
        <v>4048</v>
      </c>
      <c r="C641" s="50" t="s">
        <v>4049</v>
      </c>
      <c r="D641" s="50" t="s">
        <v>4050</v>
      </c>
      <c r="E641" s="37" t="s">
        <v>27</v>
      </c>
      <c r="F641" s="49" t="s">
        <v>28</v>
      </c>
      <c r="G641" s="50" t="s">
        <v>29</v>
      </c>
      <c r="H641" s="50" t="s">
        <v>30</v>
      </c>
      <c r="I641" s="50" t="s">
        <v>31</v>
      </c>
      <c r="J641" s="49" t="s">
        <v>32</v>
      </c>
      <c r="K641" s="49" t="s">
        <v>125</v>
      </c>
      <c r="L641" s="49" t="s">
        <v>234</v>
      </c>
      <c r="M641" s="50" t="s">
        <v>235</v>
      </c>
      <c r="N641" s="50" t="s">
        <v>236</v>
      </c>
      <c r="O641" s="51">
        <v>36616</v>
      </c>
      <c r="P641" s="51">
        <v>36616</v>
      </c>
      <c r="Q641" s="51">
        <v>36616</v>
      </c>
      <c r="R641" s="50">
        <v>9313</v>
      </c>
      <c r="S641" s="50">
        <v>25</v>
      </c>
      <c r="T641" s="50" t="s">
        <v>148</v>
      </c>
      <c r="U641" s="50" t="s">
        <v>4051</v>
      </c>
      <c r="V641" s="50"/>
      <c r="W641" s="50" t="s">
        <v>4052</v>
      </c>
      <c r="X641" s="50" t="s">
        <v>236</v>
      </c>
      <c r="Y641" s="49" t="s">
        <v>4053</v>
      </c>
    </row>
    <row r="642" spans="1:25">
      <c r="A642" s="121" t="str">
        <f t="shared" si="10"/>
        <v>DMOSHE</v>
      </c>
      <c r="B642" s="49" t="s">
        <v>4054</v>
      </c>
      <c r="C642" s="50" t="s">
        <v>4055</v>
      </c>
      <c r="D642" s="50" t="s">
        <v>4056</v>
      </c>
      <c r="E642" s="37" t="s">
        <v>43</v>
      </c>
      <c r="F642" s="49" t="s">
        <v>44</v>
      </c>
      <c r="G642" s="50" t="s">
        <v>45</v>
      </c>
      <c r="H642" s="50" t="s">
        <v>30</v>
      </c>
      <c r="I642" s="50" t="s">
        <v>31</v>
      </c>
      <c r="J642" s="49" t="s">
        <v>32</v>
      </c>
      <c r="K642" s="49" t="s">
        <v>290</v>
      </c>
      <c r="L642" s="49" t="s">
        <v>291</v>
      </c>
      <c r="M642" s="50" t="s">
        <v>292</v>
      </c>
      <c r="N642" s="50" t="s">
        <v>293</v>
      </c>
      <c r="O642" s="51">
        <v>32952</v>
      </c>
      <c r="P642" s="51">
        <v>32952</v>
      </c>
      <c r="Q642" s="51">
        <v>32952</v>
      </c>
      <c r="R642" s="50">
        <v>12977</v>
      </c>
      <c r="S642" s="50">
        <v>35</v>
      </c>
      <c r="T642" s="50" t="s">
        <v>148</v>
      </c>
      <c r="U642" s="50" t="s">
        <v>4057</v>
      </c>
      <c r="V642" s="50" t="s">
        <v>4058</v>
      </c>
      <c r="W642" s="50" t="s">
        <v>4059</v>
      </c>
      <c r="X642" s="50" t="s">
        <v>1021</v>
      </c>
      <c r="Y642" s="49" t="s">
        <v>4060</v>
      </c>
    </row>
    <row r="643" spans="1:25">
      <c r="A643" s="121" t="str">
        <f t="shared" ref="A643:A706" si="11">TRIM(D643)</f>
        <v>DMOSIER</v>
      </c>
      <c r="B643" s="49" t="s">
        <v>4061</v>
      </c>
      <c r="C643" s="50" t="s">
        <v>4062</v>
      </c>
      <c r="D643" s="50" t="s">
        <v>4063</v>
      </c>
      <c r="E643" s="37" t="s">
        <v>43</v>
      </c>
      <c r="F643" s="49" t="s">
        <v>90</v>
      </c>
      <c r="G643" s="50" t="s">
        <v>91</v>
      </c>
      <c r="H643" s="50" t="s">
        <v>30</v>
      </c>
      <c r="I643" s="50" t="s">
        <v>31</v>
      </c>
      <c r="J643" s="49" t="s">
        <v>32</v>
      </c>
      <c r="K643" s="49" t="s">
        <v>1226</v>
      </c>
      <c r="L643" s="49" t="s">
        <v>1564</v>
      </c>
      <c r="M643" s="50" t="s">
        <v>1565</v>
      </c>
      <c r="N643" s="50" t="s">
        <v>1566</v>
      </c>
      <c r="O643" s="51">
        <v>39482</v>
      </c>
      <c r="P643" s="51">
        <v>39482</v>
      </c>
      <c r="Q643" s="51">
        <v>39482</v>
      </c>
      <c r="R643" s="50">
        <v>6447</v>
      </c>
      <c r="S643" s="50">
        <v>17</v>
      </c>
      <c r="T643" s="50" t="s">
        <v>148</v>
      </c>
      <c r="U643" s="50" t="s">
        <v>4064</v>
      </c>
      <c r="V643" s="50"/>
      <c r="W643" s="50" t="s">
        <v>4065</v>
      </c>
      <c r="X643" s="50" t="s">
        <v>1566</v>
      </c>
      <c r="Y643" s="49" t="s">
        <v>4066</v>
      </c>
    </row>
    <row r="644" spans="1:25">
      <c r="A644" s="121" t="str">
        <f t="shared" si="11"/>
        <v>dmulle</v>
      </c>
      <c r="B644" s="49" t="s">
        <v>4067</v>
      </c>
      <c r="C644" s="50" t="s">
        <v>4068</v>
      </c>
      <c r="D644" s="50" t="s">
        <v>4069</v>
      </c>
      <c r="E644" s="37" t="s">
        <v>27</v>
      </c>
      <c r="F644" s="49" t="s">
        <v>28</v>
      </c>
      <c r="G644" s="50" t="s">
        <v>29</v>
      </c>
      <c r="H644" s="50" t="s">
        <v>30</v>
      </c>
      <c r="I644" s="50" t="s">
        <v>31</v>
      </c>
      <c r="J644" s="49" t="s">
        <v>53</v>
      </c>
      <c r="K644" s="49" t="s">
        <v>164</v>
      </c>
      <c r="L644" s="49" t="s">
        <v>165</v>
      </c>
      <c r="M644" s="50" t="s">
        <v>166</v>
      </c>
      <c r="N644" s="50" t="s">
        <v>167</v>
      </c>
      <c r="O644" s="51">
        <v>35877</v>
      </c>
      <c r="P644" s="51">
        <v>45074</v>
      </c>
      <c r="Q644" s="51">
        <v>45074</v>
      </c>
      <c r="R644" s="50">
        <v>855</v>
      </c>
      <c r="S644" s="50">
        <v>2</v>
      </c>
      <c r="T644" s="50" t="s">
        <v>82</v>
      </c>
      <c r="U644" s="50" t="s">
        <v>4070</v>
      </c>
      <c r="V644" s="50"/>
      <c r="W644" s="50" t="s">
        <v>4071</v>
      </c>
      <c r="X644" s="50" t="s">
        <v>170</v>
      </c>
      <c r="Y644" s="49" t="s">
        <v>4072</v>
      </c>
    </row>
    <row r="645" spans="1:25">
      <c r="A645" s="121" t="str">
        <f t="shared" si="11"/>
        <v>DMUNN</v>
      </c>
      <c r="B645" s="49" t="s">
        <v>4073</v>
      </c>
      <c r="C645" s="50" t="s">
        <v>4074</v>
      </c>
      <c r="D645" s="50" t="s">
        <v>4075</v>
      </c>
      <c r="E645" s="37" t="s">
        <v>43</v>
      </c>
      <c r="F645" s="49" t="s">
        <v>28</v>
      </c>
      <c r="G645" s="50" t="s">
        <v>29</v>
      </c>
      <c r="H645" s="50" t="s">
        <v>30</v>
      </c>
      <c r="I645" s="50" t="s">
        <v>31</v>
      </c>
      <c r="J645" s="49" t="s">
        <v>53</v>
      </c>
      <c r="K645" s="49" t="s">
        <v>164</v>
      </c>
      <c r="L645" s="49" t="s">
        <v>165</v>
      </c>
      <c r="M645" s="50" t="s">
        <v>166</v>
      </c>
      <c r="N645" s="50" t="s">
        <v>167</v>
      </c>
      <c r="O645" s="51">
        <v>39569</v>
      </c>
      <c r="P645" s="51">
        <v>39569</v>
      </c>
      <c r="Q645" s="51">
        <v>39569</v>
      </c>
      <c r="R645" s="50">
        <v>6360</v>
      </c>
      <c r="S645" s="50">
        <v>17</v>
      </c>
      <c r="T645" s="50" t="s">
        <v>148</v>
      </c>
      <c r="U645" s="50" t="s">
        <v>4076</v>
      </c>
      <c r="V645" s="50"/>
      <c r="W645" s="50" t="s">
        <v>2124</v>
      </c>
      <c r="X645" s="50" t="s">
        <v>170</v>
      </c>
      <c r="Y645" s="49" t="s">
        <v>4077</v>
      </c>
    </row>
    <row r="646" spans="1:25">
      <c r="A646" s="121" t="str">
        <f t="shared" si="11"/>
        <v>dmyers</v>
      </c>
      <c r="B646" s="49" t="s">
        <v>4078</v>
      </c>
      <c r="C646" s="50" t="s">
        <v>4079</v>
      </c>
      <c r="D646" s="50" t="s">
        <v>4080</v>
      </c>
      <c r="E646" s="37" t="s">
        <v>43</v>
      </c>
      <c r="F646" s="49" t="s">
        <v>28</v>
      </c>
      <c r="G646" s="50" t="s">
        <v>29</v>
      </c>
      <c r="H646" s="50" t="s">
        <v>30</v>
      </c>
      <c r="I646" s="50" t="s">
        <v>31</v>
      </c>
      <c r="J646" s="49" t="s">
        <v>32</v>
      </c>
      <c r="K646" s="49" t="s">
        <v>349</v>
      </c>
      <c r="L646" s="49" t="s">
        <v>838</v>
      </c>
      <c r="M646" s="50" t="s">
        <v>351</v>
      </c>
      <c r="N646" s="50" t="s">
        <v>352</v>
      </c>
      <c r="O646" s="51">
        <v>45242</v>
      </c>
      <c r="P646" s="51">
        <v>45242</v>
      </c>
      <c r="Q646" s="51">
        <v>45242</v>
      </c>
      <c r="R646" s="50">
        <v>687</v>
      </c>
      <c r="S646" s="50">
        <v>1</v>
      </c>
      <c r="T646" s="50" t="s">
        <v>82</v>
      </c>
      <c r="U646" s="50" t="s">
        <v>4081</v>
      </c>
      <c r="V646" s="50"/>
      <c r="W646" s="50" t="s">
        <v>840</v>
      </c>
      <c r="X646" s="50" t="s">
        <v>352</v>
      </c>
      <c r="Y646" s="49" t="s">
        <v>4082</v>
      </c>
    </row>
    <row r="647" spans="1:25">
      <c r="A647" s="121" t="str">
        <f t="shared" si="11"/>
        <v>dneal</v>
      </c>
      <c r="B647" s="49" t="s">
        <v>4083</v>
      </c>
      <c r="C647" s="50" t="s">
        <v>4084</v>
      </c>
      <c r="D647" s="50" t="s">
        <v>4085</v>
      </c>
      <c r="E647" s="37" t="s">
        <v>43</v>
      </c>
      <c r="F647" s="49" t="s">
        <v>90</v>
      </c>
      <c r="G647" s="50" t="s">
        <v>91</v>
      </c>
      <c r="H647" s="50" t="s">
        <v>30</v>
      </c>
      <c r="I647" s="50" t="s">
        <v>31</v>
      </c>
      <c r="J647" s="49" t="s">
        <v>32</v>
      </c>
      <c r="K647" s="49" t="s">
        <v>349</v>
      </c>
      <c r="L647" s="49" t="s">
        <v>838</v>
      </c>
      <c r="M647" s="50" t="s">
        <v>351</v>
      </c>
      <c r="N647" s="50" t="s">
        <v>352</v>
      </c>
      <c r="O647" s="51">
        <v>45865</v>
      </c>
      <c r="P647" s="51">
        <v>45865</v>
      </c>
      <c r="Q647" s="51">
        <v>45865</v>
      </c>
      <c r="R647" s="50">
        <v>64</v>
      </c>
      <c r="S647" s="50">
        <v>0</v>
      </c>
      <c r="T647" s="50" t="s">
        <v>96</v>
      </c>
      <c r="U647" s="50" t="s">
        <v>4086</v>
      </c>
      <c r="V647" s="50"/>
      <c r="W647" s="50" t="s">
        <v>2628</v>
      </c>
      <c r="X647" s="50" t="s">
        <v>763</v>
      </c>
      <c r="Y647" s="49" t="s">
        <v>2629</v>
      </c>
    </row>
    <row r="648" spans="1:25">
      <c r="A648" s="121" t="str">
        <f t="shared" si="11"/>
        <v>DNIGHTH</v>
      </c>
      <c r="B648" s="49" t="s">
        <v>4087</v>
      </c>
      <c r="C648" s="50" t="s">
        <v>4088</v>
      </c>
      <c r="D648" s="50" t="s">
        <v>4089</v>
      </c>
      <c r="E648" s="37" t="s">
        <v>43</v>
      </c>
      <c r="F648" s="49" t="s">
        <v>182</v>
      </c>
      <c r="G648" s="50" t="s">
        <v>183</v>
      </c>
      <c r="H648" s="50" t="s">
        <v>30</v>
      </c>
      <c r="I648" s="50" t="s">
        <v>31</v>
      </c>
      <c r="J648" s="49" t="s">
        <v>32</v>
      </c>
      <c r="K648" s="49" t="s">
        <v>884</v>
      </c>
      <c r="L648" s="49" t="s">
        <v>885</v>
      </c>
      <c r="M648" s="50" t="s">
        <v>886</v>
      </c>
      <c r="N648" s="50" t="s">
        <v>887</v>
      </c>
      <c r="O648" s="51">
        <v>36934</v>
      </c>
      <c r="P648" s="51">
        <v>36934</v>
      </c>
      <c r="Q648" s="51">
        <v>36934</v>
      </c>
      <c r="R648" s="50">
        <v>8995</v>
      </c>
      <c r="S648" s="50">
        <v>24</v>
      </c>
      <c r="T648" s="50" t="s">
        <v>148</v>
      </c>
      <c r="U648" s="50" t="s">
        <v>4090</v>
      </c>
      <c r="V648" s="50"/>
      <c r="W648" s="50" t="s">
        <v>4091</v>
      </c>
      <c r="X648" s="50" t="s">
        <v>593</v>
      </c>
      <c r="Y648" s="49" t="s">
        <v>4092</v>
      </c>
    </row>
    <row r="649" spans="1:25">
      <c r="A649" s="121" t="str">
        <f t="shared" si="11"/>
        <v>DNIGREL</v>
      </c>
      <c r="B649" s="49" t="s">
        <v>4093</v>
      </c>
      <c r="C649" s="50" t="s">
        <v>4094</v>
      </c>
      <c r="D649" s="50" t="s">
        <v>4095</v>
      </c>
      <c r="E649" s="37" t="s">
        <v>27</v>
      </c>
      <c r="F649" s="49" t="s">
        <v>28</v>
      </c>
      <c r="G649" s="50" t="s">
        <v>29</v>
      </c>
      <c r="H649" s="50" t="s">
        <v>30</v>
      </c>
      <c r="I649" s="50" t="s">
        <v>31</v>
      </c>
      <c r="J649" s="49" t="s">
        <v>53</v>
      </c>
      <c r="K649" s="49" t="s">
        <v>450</v>
      </c>
      <c r="L649" s="49" t="s">
        <v>451</v>
      </c>
      <c r="M649" s="50" t="s">
        <v>452</v>
      </c>
      <c r="N649" s="50" t="s">
        <v>453</v>
      </c>
      <c r="O649" s="51">
        <v>33028</v>
      </c>
      <c r="P649" s="51">
        <v>33028</v>
      </c>
      <c r="Q649" s="51">
        <v>33028</v>
      </c>
      <c r="R649" s="50">
        <v>12901</v>
      </c>
      <c r="S649" s="50">
        <v>35</v>
      </c>
      <c r="T649" s="50" t="s">
        <v>148</v>
      </c>
      <c r="U649" s="50" t="s">
        <v>4096</v>
      </c>
      <c r="V649" s="50"/>
      <c r="W649" s="50" t="s">
        <v>4097</v>
      </c>
      <c r="X649" s="50" t="s">
        <v>453</v>
      </c>
      <c r="Y649" s="49" t="s">
        <v>4098</v>
      </c>
    </row>
    <row r="650" spans="1:25">
      <c r="A650" s="121" t="str">
        <f t="shared" si="11"/>
        <v>dochoa</v>
      </c>
      <c r="B650" s="49" t="s">
        <v>4099</v>
      </c>
      <c r="C650" s="50" t="s">
        <v>4100</v>
      </c>
      <c r="D650" s="50" t="s">
        <v>4101</v>
      </c>
      <c r="E650" s="37" t="s">
        <v>27</v>
      </c>
      <c r="F650" s="49" t="s">
        <v>44</v>
      </c>
      <c r="G650" s="50" t="s">
        <v>45</v>
      </c>
      <c r="H650" s="50" t="s">
        <v>30</v>
      </c>
      <c r="I650" s="50" t="s">
        <v>31</v>
      </c>
      <c r="J650" s="49" t="s">
        <v>32</v>
      </c>
      <c r="K650" s="49" t="s">
        <v>144</v>
      </c>
      <c r="L650" s="49" t="s">
        <v>145</v>
      </c>
      <c r="M650" s="50" t="s">
        <v>146</v>
      </c>
      <c r="N650" s="50" t="s">
        <v>147</v>
      </c>
      <c r="O650" s="51">
        <v>45221</v>
      </c>
      <c r="P650" s="51">
        <v>45221</v>
      </c>
      <c r="Q650" s="51">
        <v>45221</v>
      </c>
      <c r="R650" s="50">
        <v>708</v>
      </c>
      <c r="S650" s="50">
        <v>1</v>
      </c>
      <c r="T650" s="50" t="s">
        <v>82</v>
      </c>
      <c r="U650" s="50" t="s">
        <v>2072</v>
      </c>
      <c r="V650" s="50"/>
      <c r="W650" s="50" t="s">
        <v>1859</v>
      </c>
      <c r="X650" s="50" t="s">
        <v>147</v>
      </c>
      <c r="Y650" s="49" t="s">
        <v>2073</v>
      </c>
    </row>
    <row r="651" spans="1:25">
      <c r="A651" s="121" t="str">
        <f t="shared" si="11"/>
        <v>dortiz</v>
      </c>
      <c r="B651" s="49" t="s">
        <v>4102</v>
      </c>
      <c r="C651" s="50" t="s">
        <v>4103</v>
      </c>
      <c r="D651" s="50" t="s">
        <v>4104</v>
      </c>
      <c r="E651" s="37" t="s">
        <v>27</v>
      </c>
      <c r="F651" s="49" t="s">
        <v>114</v>
      </c>
      <c r="G651" s="50" t="s">
        <v>115</v>
      </c>
      <c r="H651" s="50" t="s">
        <v>105</v>
      </c>
      <c r="I651" s="50" t="s">
        <v>31</v>
      </c>
      <c r="J651" s="49" t="s">
        <v>32</v>
      </c>
      <c r="K651" s="49" t="s">
        <v>218</v>
      </c>
      <c r="L651" s="49" t="s">
        <v>502</v>
      </c>
      <c r="M651" s="50" t="s">
        <v>220</v>
      </c>
      <c r="N651" s="50" t="s">
        <v>36</v>
      </c>
      <c r="O651" s="51">
        <v>45557</v>
      </c>
      <c r="P651" s="51">
        <v>45557</v>
      </c>
      <c r="Q651" s="51">
        <v>45557</v>
      </c>
      <c r="R651" s="50">
        <v>372</v>
      </c>
      <c r="S651" s="50">
        <v>1</v>
      </c>
      <c r="T651" s="50" t="s">
        <v>82</v>
      </c>
      <c r="U651" s="50" t="s">
        <v>4105</v>
      </c>
      <c r="V651" s="50"/>
      <c r="W651" s="50" t="s">
        <v>2272</v>
      </c>
      <c r="X651" s="50" t="s">
        <v>36</v>
      </c>
      <c r="Y651" s="49" t="s">
        <v>4106</v>
      </c>
    </row>
    <row r="652" spans="1:25">
      <c r="A652" s="121" t="str">
        <f t="shared" si="11"/>
        <v>dozuna</v>
      </c>
      <c r="B652" s="49" t="s">
        <v>4107</v>
      </c>
      <c r="C652" s="50" t="s">
        <v>4108</v>
      </c>
      <c r="D652" s="50" t="s">
        <v>4109</v>
      </c>
      <c r="E652" s="37" t="s">
        <v>43</v>
      </c>
      <c r="F652" s="49" t="s">
        <v>44</v>
      </c>
      <c r="G652" s="50" t="s">
        <v>45</v>
      </c>
      <c r="H652" s="50" t="s">
        <v>30</v>
      </c>
      <c r="I652" s="50" t="s">
        <v>31</v>
      </c>
      <c r="J652" s="49" t="s">
        <v>53</v>
      </c>
      <c r="K652" s="49" t="s">
        <v>273</v>
      </c>
      <c r="L652" s="49" t="s">
        <v>2693</v>
      </c>
      <c r="M652" s="50" t="s">
        <v>2694</v>
      </c>
      <c r="N652" s="50" t="s">
        <v>579</v>
      </c>
      <c r="O652" s="51">
        <v>43201</v>
      </c>
      <c r="P652" s="51">
        <v>43201</v>
      </c>
      <c r="Q652" s="51">
        <v>43201</v>
      </c>
      <c r="R652" s="50">
        <v>2728</v>
      </c>
      <c r="S652" s="50">
        <v>7</v>
      </c>
      <c r="T652" s="50" t="s">
        <v>127</v>
      </c>
      <c r="U652" s="50" t="s">
        <v>4110</v>
      </c>
      <c r="V652" s="50"/>
      <c r="W652" s="50" t="s">
        <v>4111</v>
      </c>
      <c r="X652" s="50" t="s">
        <v>579</v>
      </c>
      <c r="Y652" s="49" t="s">
        <v>4112</v>
      </c>
    </row>
    <row r="653" spans="1:25">
      <c r="A653" s="121" t="str">
        <f t="shared" si="11"/>
        <v>dpanko</v>
      </c>
      <c r="B653" s="49" t="s">
        <v>4113</v>
      </c>
      <c r="C653" s="50" t="s">
        <v>4114</v>
      </c>
      <c r="D653" s="50" t="s">
        <v>4115</v>
      </c>
      <c r="E653" s="37" t="s">
        <v>43</v>
      </c>
      <c r="F653" s="49" t="s">
        <v>466</v>
      </c>
      <c r="G653" s="50" t="s">
        <v>467</v>
      </c>
      <c r="H653" s="50" t="s">
        <v>30</v>
      </c>
      <c r="I653" s="50" t="s">
        <v>31</v>
      </c>
      <c r="J653" s="49" t="s">
        <v>53</v>
      </c>
      <c r="K653" s="49" t="s">
        <v>273</v>
      </c>
      <c r="L653" s="49" t="s">
        <v>1340</v>
      </c>
      <c r="M653" s="50" t="s">
        <v>1341</v>
      </c>
      <c r="N653" s="50" t="s">
        <v>1308</v>
      </c>
      <c r="O653" s="51">
        <v>30869</v>
      </c>
      <c r="P653" s="51">
        <v>43997</v>
      </c>
      <c r="Q653" s="51">
        <v>43997</v>
      </c>
      <c r="R653" s="50">
        <v>1932</v>
      </c>
      <c r="S653" s="50">
        <v>5</v>
      </c>
      <c r="T653" s="50" t="s">
        <v>106</v>
      </c>
      <c r="U653" s="50" t="s">
        <v>4116</v>
      </c>
      <c r="V653" s="50"/>
      <c r="W653" s="50" t="s">
        <v>1102</v>
      </c>
      <c r="X653" s="50" t="s">
        <v>276</v>
      </c>
      <c r="Y653" s="49" t="s">
        <v>4117</v>
      </c>
    </row>
    <row r="654" spans="1:25">
      <c r="A654" s="121" t="str">
        <f t="shared" si="11"/>
        <v>DPAPADO</v>
      </c>
      <c r="B654" s="49" t="s">
        <v>4118</v>
      </c>
      <c r="C654" s="50" t="s">
        <v>4119</v>
      </c>
      <c r="D654" s="50" t="s">
        <v>4120</v>
      </c>
      <c r="E654" s="37" t="s">
        <v>43</v>
      </c>
      <c r="F654" s="49" t="s">
        <v>182</v>
      </c>
      <c r="G654" s="50" t="s">
        <v>183</v>
      </c>
      <c r="H654" s="50" t="s">
        <v>30</v>
      </c>
      <c r="I654" s="50" t="s">
        <v>31</v>
      </c>
      <c r="J654" s="49" t="s">
        <v>32</v>
      </c>
      <c r="K654" s="49" t="s">
        <v>396</v>
      </c>
      <c r="L654" s="49" t="s">
        <v>397</v>
      </c>
      <c r="M654" s="50" t="s">
        <v>398</v>
      </c>
      <c r="N654" s="50" t="s">
        <v>147</v>
      </c>
      <c r="O654" s="51">
        <v>32630</v>
      </c>
      <c r="P654" s="51">
        <v>32630</v>
      </c>
      <c r="Q654" s="51">
        <v>32630</v>
      </c>
      <c r="R654" s="50">
        <v>13299</v>
      </c>
      <c r="S654" s="50">
        <v>36</v>
      </c>
      <c r="T654" s="50" t="s">
        <v>148</v>
      </c>
      <c r="U654" s="50" t="s">
        <v>4121</v>
      </c>
      <c r="V654" s="50"/>
      <c r="W654" s="50" t="s">
        <v>4122</v>
      </c>
      <c r="X654" s="50" t="s">
        <v>147</v>
      </c>
      <c r="Y654" s="49" t="s">
        <v>4123</v>
      </c>
    </row>
    <row r="655" spans="1:25">
      <c r="A655" s="121" t="str">
        <f t="shared" si="11"/>
        <v>dpark28</v>
      </c>
      <c r="B655" s="49" t="s">
        <v>4124</v>
      </c>
      <c r="C655" s="50" t="s">
        <v>4125</v>
      </c>
      <c r="D655" s="50" t="s">
        <v>4126</v>
      </c>
      <c r="E655" s="37" t="s">
        <v>43</v>
      </c>
      <c r="F655" s="49" t="s">
        <v>182</v>
      </c>
      <c r="G655" s="50" t="s">
        <v>183</v>
      </c>
      <c r="H655" s="50" t="s">
        <v>30</v>
      </c>
      <c r="I655" s="50" t="s">
        <v>31</v>
      </c>
      <c r="J655" s="49" t="s">
        <v>32</v>
      </c>
      <c r="K655" s="49" t="s">
        <v>33</v>
      </c>
      <c r="L655" s="49" t="s">
        <v>34</v>
      </c>
      <c r="M655" s="50" t="s">
        <v>35</v>
      </c>
      <c r="N655" s="50" t="s">
        <v>36</v>
      </c>
      <c r="O655" s="51">
        <v>42276</v>
      </c>
      <c r="P655" s="51">
        <v>42276</v>
      </c>
      <c r="Q655" s="51">
        <v>42276</v>
      </c>
      <c r="R655" s="50">
        <v>3653</v>
      </c>
      <c r="S655" s="50">
        <v>10</v>
      </c>
      <c r="T655" s="50" t="s">
        <v>127</v>
      </c>
      <c r="U655" s="50" t="s">
        <v>4127</v>
      </c>
      <c r="V655" s="50"/>
      <c r="W655" s="50" t="s">
        <v>4128</v>
      </c>
      <c r="X655" s="50" t="s">
        <v>36</v>
      </c>
      <c r="Y655" s="49" t="s">
        <v>1750</v>
      </c>
    </row>
    <row r="656" spans="1:25">
      <c r="A656" s="121" t="str">
        <f t="shared" si="11"/>
        <v>DPARKS3</v>
      </c>
      <c r="B656" s="49" t="s">
        <v>4129</v>
      </c>
      <c r="C656" s="50" t="s">
        <v>4130</v>
      </c>
      <c r="D656" s="50" t="s">
        <v>4131</v>
      </c>
      <c r="E656" s="37" t="s">
        <v>43</v>
      </c>
      <c r="F656" s="49" t="s">
        <v>466</v>
      </c>
      <c r="G656" s="50" t="s">
        <v>467</v>
      </c>
      <c r="H656" s="50" t="s">
        <v>30</v>
      </c>
      <c r="I656" s="50" t="s">
        <v>31</v>
      </c>
      <c r="J656" s="49" t="s">
        <v>53</v>
      </c>
      <c r="K656" s="49" t="s">
        <v>450</v>
      </c>
      <c r="L656" s="49" t="s">
        <v>2082</v>
      </c>
      <c r="M656" s="50" t="s">
        <v>2083</v>
      </c>
      <c r="N656" s="50" t="s">
        <v>1763</v>
      </c>
      <c r="O656" s="51">
        <v>32195</v>
      </c>
      <c r="P656" s="51">
        <v>32195</v>
      </c>
      <c r="Q656" s="51">
        <v>32195</v>
      </c>
      <c r="R656" s="50">
        <v>13734</v>
      </c>
      <c r="S656" s="50">
        <v>37</v>
      </c>
      <c r="T656" s="50" t="s">
        <v>148</v>
      </c>
      <c r="U656" s="50" t="s">
        <v>4132</v>
      </c>
      <c r="V656" s="50"/>
      <c r="W656" s="50" t="s">
        <v>4133</v>
      </c>
      <c r="X656" s="50" t="s">
        <v>1763</v>
      </c>
      <c r="Y656" s="49" t="s">
        <v>4134</v>
      </c>
    </row>
    <row r="657" spans="1:25">
      <c r="A657" s="121" t="str">
        <f t="shared" si="11"/>
        <v>dparton</v>
      </c>
      <c r="B657" s="49" t="s">
        <v>4135</v>
      </c>
      <c r="C657" s="50" t="s">
        <v>4136</v>
      </c>
      <c r="D657" s="50" t="s">
        <v>4137</v>
      </c>
      <c r="E657" s="37" t="s">
        <v>27</v>
      </c>
      <c r="F657" s="49" t="s">
        <v>28</v>
      </c>
      <c r="G657" s="50" t="s">
        <v>29</v>
      </c>
      <c r="H657" s="50" t="s">
        <v>30</v>
      </c>
      <c r="I657" s="50" t="s">
        <v>31</v>
      </c>
      <c r="J657" s="49" t="s">
        <v>32</v>
      </c>
      <c r="K657" s="49" t="s">
        <v>515</v>
      </c>
      <c r="L657" s="49" t="s">
        <v>516</v>
      </c>
      <c r="M657" s="50" t="s">
        <v>517</v>
      </c>
      <c r="N657" s="50" t="s">
        <v>192</v>
      </c>
      <c r="O657" s="51">
        <v>44672</v>
      </c>
      <c r="P657" s="51">
        <v>44672</v>
      </c>
      <c r="Q657" s="51">
        <v>44672</v>
      </c>
      <c r="R657" s="50">
        <v>1257</v>
      </c>
      <c r="S657" s="50">
        <v>3</v>
      </c>
      <c r="T657" s="50" t="s">
        <v>106</v>
      </c>
      <c r="U657" s="50" t="s">
        <v>4138</v>
      </c>
      <c r="V657" s="50"/>
      <c r="W657" s="50" t="s">
        <v>4139</v>
      </c>
      <c r="X657" s="50" t="s">
        <v>192</v>
      </c>
      <c r="Y657" s="49" t="s">
        <v>4140</v>
      </c>
    </row>
    <row r="658" spans="1:25">
      <c r="A658" s="121" t="str">
        <f t="shared" si="11"/>
        <v>dperry0</v>
      </c>
      <c r="B658" s="49" t="s">
        <v>4141</v>
      </c>
      <c r="C658" s="50" t="s">
        <v>4142</v>
      </c>
      <c r="D658" s="50" t="s">
        <v>4143</v>
      </c>
      <c r="E658" s="37" t="s">
        <v>27</v>
      </c>
      <c r="F658" s="49" t="s">
        <v>28</v>
      </c>
      <c r="G658" s="50" t="s">
        <v>29</v>
      </c>
      <c r="H658" s="50" t="s">
        <v>30</v>
      </c>
      <c r="I658" s="50" t="s">
        <v>31</v>
      </c>
      <c r="J658" s="49" t="s">
        <v>53</v>
      </c>
      <c r="K658" s="49" t="s">
        <v>255</v>
      </c>
      <c r="L658" s="49" t="s">
        <v>3039</v>
      </c>
      <c r="M658" s="50" t="s">
        <v>257</v>
      </c>
      <c r="N658" s="50" t="s">
        <v>258</v>
      </c>
      <c r="O658" s="51">
        <v>45291</v>
      </c>
      <c r="P658" s="51">
        <v>45291</v>
      </c>
      <c r="Q658" s="51">
        <v>45291</v>
      </c>
      <c r="R658" s="50">
        <v>638</v>
      </c>
      <c r="S658" s="50">
        <v>1</v>
      </c>
      <c r="T658" s="50" t="s">
        <v>82</v>
      </c>
      <c r="U658" s="50" t="s">
        <v>4144</v>
      </c>
      <c r="V658" s="50"/>
      <c r="W658" s="50" t="s">
        <v>4145</v>
      </c>
      <c r="X658" s="50" t="s">
        <v>258</v>
      </c>
      <c r="Y658" s="49" t="s">
        <v>4146</v>
      </c>
    </row>
    <row r="659" spans="1:25">
      <c r="A659" s="121" t="str">
        <f t="shared" si="11"/>
        <v>DPHELP</v>
      </c>
      <c r="B659" s="49" t="s">
        <v>4147</v>
      </c>
      <c r="C659" s="50" t="s">
        <v>4148</v>
      </c>
      <c r="D659" s="50" t="s">
        <v>4149</v>
      </c>
      <c r="E659" s="37" t="s">
        <v>43</v>
      </c>
      <c r="F659" s="49" t="s">
        <v>28</v>
      </c>
      <c r="G659" s="50" t="s">
        <v>29</v>
      </c>
      <c r="H659" s="50" t="s">
        <v>30</v>
      </c>
      <c r="I659" s="50" t="s">
        <v>31</v>
      </c>
      <c r="J659" s="49" t="s">
        <v>32</v>
      </c>
      <c r="K659" s="49" t="s">
        <v>125</v>
      </c>
      <c r="L659" s="49" t="s">
        <v>1141</v>
      </c>
      <c r="M659" s="50" t="s">
        <v>235</v>
      </c>
      <c r="N659" s="50" t="s">
        <v>236</v>
      </c>
      <c r="O659" s="51">
        <v>35716</v>
      </c>
      <c r="P659" s="51">
        <v>35716</v>
      </c>
      <c r="Q659" s="51">
        <v>35716</v>
      </c>
      <c r="R659" s="50">
        <v>10213</v>
      </c>
      <c r="S659" s="50">
        <v>27</v>
      </c>
      <c r="T659" s="50" t="s">
        <v>148</v>
      </c>
      <c r="U659" s="50" t="s">
        <v>4150</v>
      </c>
      <c r="V659" s="50">
        <v>36</v>
      </c>
      <c r="W659" s="50" t="s">
        <v>4151</v>
      </c>
      <c r="X659" s="50" t="s">
        <v>236</v>
      </c>
      <c r="Y659" s="49" t="s">
        <v>239</v>
      </c>
    </row>
    <row r="660" spans="1:25">
      <c r="A660" s="121" t="str">
        <f t="shared" si="11"/>
        <v>dphelps</v>
      </c>
      <c r="B660" s="49" t="s">
        <v>4152</v>
      </c>
      <c r="C660" s="50" t="s">
        <v>4153</v>
      </c>
      <c r="D660" s="50" t="s">
        <v>4154</v>
      </c>
      <c r="E660" s="37" t="s">
        <v>43</v>
      </c>
      <c r="F660" s="49" t="s">
        <v>28</v>
      </c>
      <c r="G660" s="50" t="s">
        <v>29</v>
      </c>
      <c r="H660" s="50" t="s">
        <v>30</v>
      </c>
      <c r="I660" s="50" t="s">
        <v>31</v>
      </c>
      <c r="J660" s="49" t="s">
        <v>32</v>
      </c>
      <c r="K660" s="49" t="s">
        <v>349</v>
      </c>
      <c r="L660" s="49" t="s">
        <v>838</v>
      </c>
      <c r="M660" s="50" t="s">
        <v>351</v>
      </c>
      <c r="N660" s="50" t="s">
        <v>352</v>
      </c>
      <c r="O660" s="51">
        <v>45557</v>
      </c>
      <c r="P660" s="51">
        <v>45557</v>
      </c>
      <c r="Q660" s="51">
        <v>45557</v>
      </c>
      <c r="R660" s="50">
        <v>372</v>
      </c>
      <c r="S660" s="50">
        <v>1</v>
      </c>
      <c r="T660" s="50" t="s">
        <v>82</v>
      </c>
      <c r="U660" s="50" t="s">
        <v>4155</v>
      </c>
      <c r="V660" s="50"/>
      <c r="W660" s="50" t="s">
        <v>2313</v>
      </c>
      <c r="X660" s="50" t="s">
        <v>763</v>
      </c>
      <c r="Y660" s="49" t="s">
        <v>2314</v>
      </c>
    </row>
    <row r="661" spans="1:25">
      <c r="A661" s="121" t="str">
        <f t="shared" si="11"/>
        <v>DPINK2</v>
      </c>
      <c r="B661" s="49" t="s">
        <v>4156</v>
      </c>
      <c r="C661" s="50" t="s">
        <v>4157</v>
      </c>
      <c r="D661" s="50" t="s">
        <v>4158</v>
      </c>
      <c r="E661" s="37" t="s">
        <v>43</v>
      </c>
      <c r="F661" s="49" t="s">
        <v>44</v>
      </c>
      <c r="G661" s="50" t="s">
        <v>45</v>
      </c>
      <c r="H661" s="50" t="s">
        <v>30</v>
      </c>
      <c r="I661" s="50" t="s">
        <v>31</v>
      </c>
      <c r="J661" s="49" t="s">
        <v>53</v>
      </c>
      <c r="K661" s="49" t="s">
        <v>54</v>
      </c>
      <c r="L661" s="49" t="s">
        <v>135</v>
      </c>
      <c r="M661" s="50" t="s">
        <v>136</v>
      </c>
      <c r="N661" s="50" t="s">
        <v>57</v>
      </c>
      <c r="O661" s="51">
        <v>36983</v>
      </c>
      <c r="P661" s="51">
        <v>36983</v>
      </c>
      <c r="Q661" s="51">
        <v>36983</v>
      </c>
      <c r="R661" s="50">
        <v>8946</v>
      </c>
      <c r="S661" s="50">
        <v>24</v>
      </c>
      <c r="T661" s="50" t="s">
        <v>148</v>
      </c>
      <c r="U661" s="50" t="s">
        <v>4159</v>
      </c>
      <c r="V661" s="50"/>
      <c r="W661" s="50" t="s">
        <v>4160</v>
      </c>
      <c r="X661" s="50" t="s">
        <v>57</v>
      </c>
      <c r="Y661" s="49" t="s">
        <v>4161</v>
      </c>
    </row>
    <row r="662" spans="1:25">
      <c r="A662" s="121" t="str">
        <f t="shared" si="11"/>
        <v>dplant</v>
      </c>
      <c r="B662" s="49" t="s">
        <v>4162</v>
      </c>
      <c r="C662" s="50" t="s">
        <v>4163</v>
      </c>
      <c r="D662" s="50" t="s">
        <v>4164</v>
      </c>
      <c r="E662" s="37" t="s">
        <v>27</v>
      </c>
      <c r="F662" s="49" t="s">
        <v>1941</v>
      </c>
      <c r="G662" s="50" t="s">
        <v>1942</v>
      </c>
      <c r="H662" s="50" t="s">
        <v>30</v>
      </c>
      <c r="I662" s="50" t="s">
        <v>31</v>
      </c>
      <c r="J662" s="49" t="s">
        <v>53</v>
      </c>
      <c r="K662" s="49" t="s">
        <v>309</v>
      </c>
      <c r="L662" s="49" t="s">
        <v>480</v>
      </c>
      <c r="M662" s="50" t="s">
        <v>481</v>
      </c>
      <c r="N662" s="50" t="s">
        <v>482</v>
      </c>
      <c r="O662" s="51">
        <v>43390</v>
      </c>
      <c r="P662" s="51">
        <v>43390</v>
      </c>
      <c r="Q662" s="51">
        <v>43390</v>
      </c>
      <c r="R662" s="50">
        <v>2539</v>
      </c>
      <c r="S662" s="50">
        <v>6</v>
      </c>
      <c r="T662" s="50" t="s">
        <v>127</v>
      </c>
      <c r="U662" s="50" t="s">
        <v>4165</v>
      </c>
      <c r="V662" s="50"/>
      <c r="W662" s="50" t="s">
        <v>4166</v>
      </c>
      <c r="X662" s="50" t="s">
        <v>482</v>
      </c>
      <c r="Y662" s="49" t="s">
        <v>4167</v>
      </c>
    </row>
    <row r="663" spans="1:25">
      <c r="A663" s="121" t="str">
        <f t="shared" si="11"/>
        <v>dporter</v>
      </c>
      <c r="B663" s="49" t="s">
        <v>4168</v>
      </c>
      <c r="C663" s="50" t="s">
        <v>4169</v>
      </c>
      <c r="D663" s="50" t="s">
        <v>4170</v>
      </c>
      <c r="E663" s="37" t="s">
        <v>43</v>
      </c>
      <c r="F663" s="49" t="s">
        <v>44</v>
      </c>
      <c r="G663" s="50" t="s">
        <v>45</v>
      </c>
      <c r="H663" s="50" t="s">
        <v>30</v>
      </c>
      <c r="I663" s="50" t="s">
        <v>31</v>
      </c>
      <c r="J663" s="49" t="s">
        <v>32</v>
      </c>
      <c r="K663" s="49" t="s">
        <v>349</v>
      </c>
      <c r="L663" s="49" t="s">
        <v>350</v>
      </c>
      <c r="M663" s="50" t="s">
        <v>351</v>
      </c>
      <c r="N663" s="50" t="s">
        <v>352</v>
      </c>
      <c r="O663" s="51">
        <v>45914</v>
      </c>
      <c r="P663" s="51">
        <v>45914</v>
      </c>
      <c r="Q663" s="51">
        <v>45914</v>
      </c>
      <c r="R663" s="50">
        <v>15</v>
      </c>
      <c r="S663" s="50">
        <v>0</v>
      </c>
      <c r="T663" s="50" t="s">
        <v>47</v>
      </c>
      <c r="U663" s="50" t="s">
        <v>4171</v>
      </c>
      <c r="V663" s="50"/>
      <c r="W663" s="50" t="s">
        <v>840</v>
      </c>
      <c r="X663" s="50" t="s">
        <v>352</v>
      </c>
      <c r="Y663" s="49" t="s">
        <v>4172</v>
      </c>
    </row>
    <row r="664" spans="1:25">
      <c r="A664" s="121" t="str">
        <f t="shared" si="11"/>
        <v>dpritch</v>
      </c>
      <c r="B664" s="49" t="s">
        <v>4173</v>
      </c>
      <c r="C664" s="50" t="s">
        <v>4174</v>
      </c>
      <c r="D664" s="50" t="s">
        <v>4175</v>
      </c>
      <c r="E664" s="37" t="s">
        <v>43</v>
      </c>
      <c r="F664" s="49" t="s">
        <v>114</v>
      </c>
      <c r="G664" s="50" t="s">
        <v>115</v>
      </c>
      <c r="H664" s="50" t="s">
        <v>105</v>
      </c>
      <c r="I664" s="50" t="s">
        <v>31</v>
      </c>
      <c r="J664" s="49" t="s">
        <v>32</v>
      </c>
      <c r="K664" s="49" t="s">
        <v>396</v>
      </c>
      <c r="L664" s="49" t="s">
        <v>397</v>
      </c>
      <c r="M664" s="50" t="s">
        <v>398</v>
      </c>
      <c r="N664" s="50" t="s">
        <v>147</v>
      </c>
      <c r="O664" s="51">
        <v>45781</v>
      </c>
      <c r="P664" s="51">
        <v>45781</v>
      </c>
      <c r="Q664" s="51">
        <v>45781</v>
      </c>
      <c r="R664" s="50">
        <v>148</v>
      </c>
      <c r="S664" s="50">
        <v>0</v>
      </c>
      <c r="T664" s="50" t="s">
        <v>58</v>
      </c>
      <c r="U664" s="50" t="s">
        <v>4176</v>
      </c>
      <c r="V664" s="50"/>
      <c r="W664" s="50" t="s">
        <v>3425</v>
      </c>
      <c r="X664" s="50" t="s">
        <v>147</v>
      </c>
      <c r="Y664" s="49" t="s">
        <v>4177</v>
      </c>
    </row>
    <row r="665" spans="1:25">
      <c r="A665" s="121" t="str">
        <f t="shared" si="11"/>
        <v>DPULLI</v>
      </c>
      <c r="B665" s="49" t="s">
        <v>4178</v>
      </c>
      <c r="C665" s="50" t="s">
        <v>4179</v>
      </c>
      <c r="D665" s="50" t="s">
        <v>4180</v>
      </c>
      <c r="E665" s="37" t="s">
        <v>43</v>
      </c>
      <c r="F665" s="49" t="s">
        <v>28</v>
      </c>
      <c r="G665" s="50" t="s">
        <v>29</v>
      </c>
      <c r="H665" s="50" t="s">
        <v>30</v>
      </c>
      <c r="I665" s="50" t="s">
        <v>31</v>
      </c>
      <c r="J665" s="49" t="s">
        <v>53</v>
      </c>
      <c r="K665" s="49" t="s">
        <v>255</v>
      </c>
      <c r="L665" s="49" t="s">
        <v>442</v>
      </c>
      <c r="M665" s="50" t="s">
        <v>443</v>
      </c>
      <c r="N665" s="50" t="s">
        <v>72</v>
      </c>
      <c r="O665" s="51">
        <v>32671</v>
      </c>
      <c r="P665" s="51">
        <v>32671</v>
      </c>
      <c r="Q665" s="51">
        <v>32671</v>
      </c>
      <c r="R665" s="50">
        <v>13258</v>
      </c>
      <c r="S665" s="50">
        <v>36</v>
      </c>
      <c r="T665" s="50" t="s">
        <v>148</v>
      </c>
      <c r="U665" s="50" t="s">
        <v>4181</v>
      </c>
      <c r="V665" s="50"/>
      <c r="W665" s="50" t="s">
        <v>4182</v>
      </c>
      <c r="X665" s="50" t="s">
        <v>72</v>
      </c>
      <c r="Y665" s="49" t="s">
        <v>4183</v>
      </c>
    </row>
    <row r="666" spans="1:25">
      <c r="A666" s="121" t="str">
        <f t="shared" si="11"/>
        <v>DPUNARO</v>
      </c>
      <c r="B666" s="49" t="s">
        <v>4184</v>
      </c>
      <c r="C666" s="50" t="s">
        <v>4185</v>
      </c>
      <c r="D666" s="50" t="s">
        <v>4186</v>
      </c>
      <c r="E666" s="37" t="s">
        <v>43</v>
      </c>
      <c r="F666" s="49" t="s">
        <v>182</v>
      </c>
      <c r="G666" s="50" t="s">
        <v>183</v>
      </c>
      <c r="H666" s="50" t="s">
        <v>30</v>
      </c>
      <c r="I666" s="50" t="s">
        <v>31</v>
      </c>
      <c r="J666" s="49" t="s">
        <v>32</v>
      </c>
      <c r="K666" s="49" t="s">
        <v>125</v>
      </c>
      <c r="L666" s="49" t="s">
        <v>126</v>
      </c>
      <c r="M666" s="50" t="s">
        <v>85</v>
      </c>
      <c r="N666" s="50" t="s">
        <v>36</v>
      </c>
      <c r="O666" s="51">
        <v>30935</v>
      </c>
      <c r="P666" s="51">
        <v>30935</v>
      </c>
      <c r="Q666" s="51">
        <v>30935</v>
      </c>
      <c r="R666" s="50">
        <v>14994</v>
      </c>
      <c r="S666" s="50">
        <v>41</v>
      </c>
      <c r="T666" s="50" t="s">
        <v>148</v>
      </c>
      <c r="U666" s="50" t="s">
        <v>4187</v>
      </c>
      <c r="V666" s="50"/>
      <c r="W666" s="50" t="s">
        <v>4188</v>
      </c>
      <c r="X666" s="50" t="s">
        <v>36</v>
      </c>
      <c r="Y666" s="49" t="s">
        <v>1161</v>
      </c>
    </row>
    <row r="667" spans="1:25">
      <c r="A667" s="121" t="str">
        <f t="shared" si="11"/>
        <v>dqustan</v>
      </c>
      <c r="B667" s="49" t="s">
        <v>4189</v>
      </c>
      <c r="C667" s="50" t="s">
        <v>4190</v>
      </c>
      <c r="D667" s="50" t="s">
        <v>4191</v>
      </c>
      <c r="E667" s="37" t="s">
        <v>43</v>
      </c>
      <c r="F667" s="49" t="s">
        <v>341</v>
      </c>
      <c r="G667" s="50" t="s">
        <v>45</v>
      </c>
      <c r="H667" s="50" t="s">
        <v>30</v>
      </c>
      <c r="I667" s="50" t="s">
        <v>31</v>
      </c>
      <c r="J667" s="49" t="s">
        <v>53</v>
      </c>
      <c r="K667" s="49" t="s">
        <v>66</v>
      </c>
      <c r="L667" s="49" t="s">
        <v>66</v>
      </c>
      <c r="M667" s="50" t="s">
        <v>342</v>
      </c>
      <c r="N667" s="50" t="s">
        <v>69</v>
      </c>
      <c r="O667" s="51">
        <v>44903</v>
      </c>
      <c r="P667" s="51">
        <v>44903</v>
      </c>
      <c r="Q667" s="51">
        <v>44903</v>
      </c>
      <c r="R667" s="50">
        <v>1026</v>
      </c>
      <c r="S667" s="50">
        <v>2</v>
      </c>
      <c r="T667" s="50" t="s">
        <v>82</v>
      </c>
      <c r="U667" s="50" t="s">
        <v>4192</v>
      </c>
      <c r="V667" s="50"/>
      <c r="W667" s="50" t="s">
        <v>4193</v>
      </c>
      <c r="X667" s="50" t="s">
        <v>69</v>
      </c>
      <c r="Y667" s="49" t="s">
        <v>4194</v>
      </c>
    </row>
    <row r="668" spans="1:25">
      <c r="A668" s="121" t="str">
        <f t="shared" si="11"/>
        <v>DRAMIR4</v>
      </c>
      <c r="B668" s="49" t="s">
        <v>4195</v>
      </c>
      <c r="C668" s="50" t="s">
        <v>4196</v>
      </c>
      <c r="D668" s="50" t="s">
        <v>4197</v>
      </c>
      <c r="E668" s="37" t="s">
        <v>27</v>
      </c>
      <c r="F668" s="49" t="s">
        <v>28</v>
      </c>
      <c r="G668" s="50" t="s">
        <v>29</v>
      </c>
      <c r="H668" s="50" t="s">
        <v>30</v>
      </c>
      <c r="I668" s="50" t="s">
        <v>31</v>
      </c>
      <c r="J668" s="49" t="s">
        <v>32</v>
      </c>
      <c r="K668" s="49" t="s">
        <v>208</v>
      </c>
      <c r="L668" s="49" t="s">
        <v>208</v>
      </c>
      <c r="M668" s="50" t="s">
        <v>907</v>
      </c>
      <c r="N668" s="50" t="s">
        <v>908</v>
      </c>
      <c r="O668" s="51">
        <v>35325</v>
      </c>
      <c r="P668" s="51">
        <v>35325</v>
      </c>
      <c r="Q668" s="51">
        <v>35325</v>
      </c>
      <c r="R668" s="50">
        <v>10604</v>
      </c>
      <c r="S668" s="50">
        <v>29</v>
      </c>
      <c r="T668" s="50" t="s">
        <v>148</v>
      </c>
      <c r="U668" s="50" t="s">
        <v>4198</v>
      </c>
      <c r="V668" s="50"/>
      <c r="W668" s="50" t="s">
        <v>2372</v>
      </c>
      <c r="X668" s="50" t="s">
        <v>908</v>
      </c>
      <c r="Y668" s="49" t="s">
        <v>4199</v>
      </c>
    </row>
    <row r="669" spans="1:25">
      <c r="A669" s="121" t="str">
        <f t="shared" si="11"/>
        <v>DREIFSC</v>
      </c>
      <c r="B669" s="49" t="s">
        <v>4200</v>
      </c>
      <c r="C669" s="50" t="s">
        <v>4201</v>
      </c>
      <c r="D669" s="50" t="s">
        <v>4202</v>
      </c>
      <c r="E669" s="37" t="s">
        <v>43</v>
      </c>
      <c r="F669" s="49" t="s">
        <v>1468</v>
      </c>
      <c r="G669" s="50" t="s">
        <v>1469</v>
      </c>
      <c r="H669" s="50" t="s">
        <v>30</v>
      </c>
      <c r="I669" s="50" t="s">
        <v>31</v>
      </c>
      <c r="J669" s="49" t="s">
        <v>32</v>
      </c>
      <c r="K669" s="49" t="s">
        <v>591</v>
      </c>
      <c r="L669" s="49" t="s">
        <v>1956</v>
      </c>
      <c r="M669" s="50" t="s">
        <v>1957</v>
      </c>
      <c r="N669" s="50" t="s">
        <v>118</v>
      </c>
      <c r="O669" s="51">
        <v>30818</v>
      </c>
      <c r="P669" s="51">
        <v>30818</v>
      </c>
      <c r="Q669" s="51">
        <v>30818</v>
      </c>
      <c r="R669" s="50">
        <v>15111</v>
      </c>
      <c r="S669" s="50">
        <v>41</v>
      </c>
      <c r="T669" s="50" t="s">
        <v>148</v>
      </c>
      <c r="U669" s="50" t="s">
        <v>4203</v>
      </c>
      <c r="V669" s="50"/>
      <c r="W669" s="50" t="s">
        <v>700</v>
      </c>
      <c r="X669" s="50" t="s">
        <v>118</v>
      </c>
      <c r="Y669" s="49" t="s">
        <v>4204</v>
      </c>
    </row>
    <row r="670" spans="1:25">
      <c r="A670" s="121" t="str">
        <f t="shared" si="11"/>
        <v>DREYES2</v>
      </c>
      <c r="B670" s="49" t="s">
        <v>4205</v>
      </c>
      <c r="C670" s="50" t="s">
        <v>4206</v>
      </c>
      <c r="D670" s="50" t="s">
        <v>4207</v>
      </c>
      <c r="E670" s="37" t="s">
        <v>43</v>
      </c>
      <c r="F670" s="49" t="s">
        <v>327</v>
      </c>
      <c r="G670" s="50" t="s">
        <v>328</v>
      </c>
      <c r="H670" s="50" t="s">
        <v>30</v>
      </c>
      <c r="I670" s="50" t="s">
        <v>31</v>
      </c>
      <c r="J670" s="49" t="s">
        <v>53</v>
      </c>
      <c r="K670" s="49" t="s">
        <v>309</v>
      </c>
      <c r="L670" s="49" t="s">
        <v>310</v>
      </c>
      <c r="M670" s="50" t="s">
        <v>311</v>
      </c>
      <c r="N670" s="50" t="s">
        <v>312</v>
      </c>
      <c r="O670" s="51">
        <v>36560</v>
      </c>
      <c r="P670" s="51">
        <v>36560</v>
      </c>
      <c r="Q670" s="51">
        <v>36560</v>
      </c>
      <c r="R670" s="50">
        <v>9369</v>
      </c>
      <c r="S670" s="50">
        <v>25</v>
      </c>
      <c r="T670" s="50" t="s">
        <v>148</v>
      </c>
      <c r="U670" s="50" t="s">
        <v>4208</v>
      </c>
      <c r="V670" s="50"/>
      <c r="W670" s="50" t="s">
        <v>4209</v>
      </c>
      <c r="X670" s="50" t="s">
        <v>312</v>
      </c>
      <c r="Y670" s="49" t="s">
        <v>1628</v>
      </c>
    </row>
    <row r="671" spans="1:25">
      <c r="A671" s="121" t="str">
        <f t="shared" si="11"/>
        <v>drich13</v>
      </c>
      <c r="B671" s="49" t="s">
        <v>4210</v>
      </c>
      <c r="C671" s="50" t="s">
        <v>4211</v>
      </c>
      <c r="D671" s="50" t="s">
        <v>4212</v>
      </c>
      <c r="E671" s="37" t="s">
        <v>27</v>
      </c>
      <c r="F671" s="49" t="s">
        <v>44</v>
      </c>
      <c r="G671" s="50" t="s">
        <v>45</v>
      </c>
      <c r="H671" s="50" t="s">
        <v>30</v>
      </c>
      <c r="I671" s="50" t="s">
        <v>31</v>
      </c>
      <c r="J671" s="49" t="s">
        <v>53</v>
      </c>
      <c r="K671" s="49" t="s">
        <v>164</v>
      </c>
      <c r="L671" s="49" t="s">
        <v>165</v>
      </c>
      <c r="M671" s="50" t="s">
        <v>166</v>
      </c>
      <c r="N671" s="50" t="s">
        <v>167</v>
      </c>
      <c r="O671" s="51">
        <v>43189</v>
      </c>
      <c r="P671" s="51">
        <v>43189</v>
      </c>
      <c r="Q671" s="51">
        <v>43189</v>
      </c>
      <c r="R671" s="50">
        <v>2740</v>
      </c>
      <c r="S671" s="50">
        <v>7</v>
      </c>
      <c r="T671" s="50" t="s">
        <v>127</v>
      </c>
      <c r="U671" s="50" t="s">
        <v>4213</v>
      </c>
      <c r="V671" s="50"/>
      <c r="W671" s="50" t="s">
        <v>1675</v>
      </c>
      <c r="X671" s="50" t="s">
        <v>322</v>
      </c>
      <c r="Y671" s="49" t="s">
        <v>4214</v>
      </c>
    </row>
    <row r="672" spans="1:25">
      <c r="A672" s="121" t="str">
        <f t="shared" si="11"/>
        <v>driver0</v>
      </c>
      <c r="B672" s="49" t="s">
        <v>4215</v>
      </c>
      <c r="C672" s="50" t="s">
        <v>4216</v>
      </c>
      <c r="D672" s="50" t="s">
        <v>4217</v>
      </c>
      <c r="E672" s="37" t="s">
        <v>43</v>
      </c>
      <c r="F672" s="49" t="s">
        <v>28</v>
      </c>
      <c r="G672" s="50" t="s">
        <v>29</v>
      </c>
      <c r="H672" s="50" t="s">
        <v>30</v>
      </c>
      <c r="I672" s="50" t="s">
        <v>31</v>
      </c>
      <c r="J672" s="49" t="s">
        <v>32</v>
      </c>
      <c r="K672" s="49" t="s">
        <v>426</v>
      </c>
      <c r="L672" s="49" t="s">
        <v>427</v>
      </c>
      <c r="M672" s="50" t="s">
        <v>428</v>
      </c>
      <c r="N672" s="50" t="s">
        <v>429</v>
      </c>
      <c r="O672" s="51">
        <v>45466</v>
      </c>
      <c r="P672" s="51">
        <v>45466</v>
      </c>
      <c r="Q672" s="51">
        <v>45466</v>
      </c>
      <c r="R672" s="50">
        <v>463</v>
      </c>
      <c r="S672" s="50">
        <v>1</v>
      </c>
      <c r="T672" s="50" t="s">
        <v>82</v>
      </c>
      <c r="U672" s="50" t="s">
        <v>4218</v>
      </c>
      <c r="V672" s="50"/>
      <c r="W672" s="50" t="s">
        <v>4219</v>
      </c>
      <c r="X672" s="50" t="s">
        <v>429</v>
      </c>
      <c r="Y672" s="49" t="s">
        <v>4220</v>
      </c>
    </row>
    <row r="673" spans="1:25">
      <c r="A673" s="121" t="str">
        <f t="shared" si="11"/>
        <v>drobins</v>
      </c>
      <c r="B673" s="49" t="s">
        <v>4221</v>
      </c>
      <c r="C673" s="50" t="s">
        <v>4222</v>
      </c>
      <c r="D673" s="50" t="s">
        <v>4223</v>
      </c>
      <c r="E673" s="37" t="s">
        <v>27</v>
      </c>
      <c r="F673" s="49" t="s">
        <v>655</v>
      </c>
      <c r="G673" s="50" t="s">
        <v>656</v>
      </c>
      <c r="H673" s="50" t="s">
        <v>30</v>
      </c>
      <c r="I673" s="50" t="s">
        <v>31</v>
      </c>
      <c r="J673" s="49" t="s">
        <v>53</v>
      </c>
      <c r="K673" s="49" t="s">
        <v>309</v>
      </c>
      <c r="L673" s="49" t="s">
        <v>310</v>
      </c>
      <c r="M673" s="50" t="s">
        <v>311</v>
      </c>
      <c r="N673" s="50" t="s">
        <v>312</v>
      </c>
      <c r="O673" s="51">
        <v>45837</v>
      </c>
      <c r="P673" s="51">
        <v>45837</v>
      </c>
      <c r="Q673" s="51">
        <v>45837</v>
      </c>
      <c r="R673" s="50">
        <v>92</v>
      </c>
      <c r="S673" s="50">
        <v>0</v>
      </c>
      <c r="T673" s="50" t="s">
        <v>58</v>
      </c>
      <c r="U673" s="50" t="s">
        <v>4224</v>
      </c>
      <c r="V673" s="50"/>
      <c r="W673" s="50" t="s">
        <v>4225</v>
      </c>
      <c r="X673" s="50" t="s">
        <v>312</v>
      </c>
      <c r="Y673" s="49" t="s">
        <v>4226</v>
      </c>
    </row>
    <row r="674" spans="1:25">
      <c r="A674" s="121" t="str">
        <f t="shared" si="11"/>
        <v>drusse7</v>
      </c>
      <c r="B674" s="49" t="s">
        <v>4227</v>
      </c>
      <c r="C674" s="50" t="s">
        <v>4228</v>
      </c>
      <c r="D674" s="50" t="s">
        <v>4229</v>
      </c>
      <c r="E674" s="37" t="s">
        <v>27</v>
      </c>
      <c r="F674" s="49" t="s">
        <v>44</v>
      </c>
      <c r="G674" s="50" t="s">
        <v>45</v>
      </c>
      <c r="H674" s="50" t="s">
        <v>30</v>
      </c>
      <c r="I674" s="50" t="s">
        <v>31</v>
      </c>
      <c r="J674" s="49" t="s">
        <v>53</v>
      </c>
      <c r="K674" s="49" t="s">
        <v>93</v>
      </c>
      <c r="L674" s="49" t="s">
        <v>915</v>
      </c>
      <c r="M674" s="50" t="s">
        <v>916</v>
      </c>
      <c r="N674" s="50" t="s">
        <v>69</v>
      </c>
      <c r="O674" s="51">
        <v>43074</v>
      </c>
      <c r="P674" s="51">
        <v>43074</v>
      </c>
      <c r="Q674" s="51">
        <v>43074</v>
      </c>
      <c r="R674" s="50">
        <v>2855</v>
      </c>
      <c r="S674" s="50">
        <v>7</v>
      </c>
      <c r="T674" s="50" t="s">
        <v>127</v>
      </c>
      <c r="U674" s="50" t="s">
        <v>4230</v>
      </c>
      <c r="V674" s="50"/>
      <c r="W674" s="50" t="s">
        <v>4231</v>
      </c>
      <c r="X674" s="50" t="s">
        <v>69</v>
      </c>
      <c r="Y674" s="49" t="s">
        <v>4232</v>
      </c>
    </row>
    <row r="675" spans="1:25">
      <c r="A675" s="121" t="str">
        <f t="shared" si="11"/>
        <v>DRUSSEL</v>
      </c>
      <c r="B675" s="49" t="s">
        <v>4233</v>
      </c>
      <c r="C675" s="50" t="s">
        <v>4234</v>
      </c>
      <c r="D675" s="50" t="s">
        <v>4235</v>
      </c>
      <c r="E675" s="37" t="s">
        <v>774</v>
      </c>
      <c r="F675" s="49" t="s">
        <v>44</v>
      </c>
      <c r="G675" s="50" t="s">
        <v>45</v>
      </c>
      <c r="H675" s="50" t="s">
        <v>30</v>
      </c>
      <c r="I675" s="50" t="s">
        <v>31</v>
      </c>
      <c r="J675" s="49" t="s">
        <v>32</v>
      </c>
      <c r="K675" s="49" t="s">
        <v>515</v>
      </c>
      <c r="L675" s="49" t="s">
        <v>516</v>
      </c>
      <c r="M675" s="50" t="s">
        <v>517</v>
      </c>
      <c r="N675" s="50" t="s">
        <v>192</v>
      </c>
      <c r="O675" s="51">
        <v>28555</v>
      </c>
      <c r="P675" s="51">
        <v>28555</v>
      </c>
      <c r="Q675" s="51">
        <v>28555</v>
      </c>
      <c r="R675" s="50">
        <v>17374</v>
      </c>
      <c r="S675" s="50">
        <v>47</v>
      </c>
      <c r="T675" s="50" t="s">
        <v>148</v>
      </c>
      <c r="U675" s="50" t="s">
        <v>4236</v>
      </c>
      <c r="V675" s="50"/>
      <c r="W675" s="50" t="s">
        <v>4237</v>
      </c>
      <c r="X675" s="50" t="s">
        <v>192</v>
      </c>
      <c r="Y675" s="49" t="s">
        <v>4238</v>
      </c>
    </row>
    <row r="676" spans="1:25">
      <c r="A676" s="121" t="str">
        <f t="shared" si="11"/>
        <v>dsaintf</v>
      </c>
      <c r="B676" s="49" t="s">
        <v>4239</v>
      </c>
      <c r="C676" s="50" t="s">
        <v>4240</v>
      </c>
      <c r="D676" s="50" t="s">
        <v>4241</v>
      </c>
      <c r="E676" s="37" t="s">
        <v>27</v>
      </c>
      <c r="F676" s="49" t="s">
        <v>162</v>
      </c>
      <c r="G676" s="50" t="s">
        <v>163</v>
      </c>
      <c r="H676" s="50" t="s">
        <v>105</v>
      </c>
      <c r="I676" s="50" t="s">
        <v>31</v>
      </c>
      <c r="J676" s="49" t="s">
        <v>53</v>
      </c>
      <c r="K676" s="49" t="s">
        <v>54</v>
      </c>
      <c r="L676" s="49" t="s">
        <v>55</v>
      </c>
      <c r="M676" s="50" t="s">
        <v>56</v>
      </c>
      <c r="N676" s="50" t="s">
        <v>57</v>
      </c>
      <c r="O676" s="51">
        <v>45095</v>
      </c>
      <c r="P676" s="51">
        <v>45095</v>
      </c>
      <c r="Q676" s="51">
        <v>45095</v>
      </c>
      <c r="R676" s="50">
        <v>834</v>
      </c>
      <c r="S676" s="50">
        <v>2</v>
      </c>
      <c r="T676" s="50" t="s">
        <v>82</v>
      </c>
      <c r="U676" s="50" t="s">
        <v>4242</v>
      </c>
      <c r="V676" s="50"/>
      <c r="W676" s="50" t="s">
        <v>4243</v>
      </c>
      <c r="X676" s="50" t="s">
        <v>57</v>
      </c>
      <c r="Y676" s="49" t="s">
        <v>4244</v>
      </c>
    </row>
    <row r="677" spans="1:25">
      <c r="A677" s="121" t="str">
        <f t="shared" si="11"/>
        <v>dsartor</v>
      </c>
      <c r="B677" s="49" t="s">
        <v>4245</v>
      </c>
      <c r="C677" s="50" t="s">
        <v>4246</v>
      </c>
      <c r="D677" s="50" t="s">
        <v>4247</v>
      </c>
      <c r="E677" s="37" t="s">
        <v>27</v>
      </c>
      <c r="F677" s="49" t="s">
        <v>114</v>
      </c>
      <c r="G677" s="50" t="s">
        <v>115</v>
      </c>
      <c r="H677" s="50" t="s">
        <v>105</v>
      </c>
      <c r="I677" s="50" t="s">
        <v>31</v>
      </c>
      <c r="J677" s="49" t="s">
        <v>53</v>
      </c>
      <c r="K677" s="49" t="s">
        <v>164</v>
      </c>
      <c r="L677" s="49" t="s">
        <v>165</v>
      </c>
      <c r="M677" s="50" t="s">
        <v>166</v>
      </c>
      <c r="N677" s="50" t="s">
        <v>167</v>
      </c>
      <c r="O677" s="51">
        <v>45249</v>
      </c>
      <c r="P677" s="51">
        <v>45249</v>
      </c>
      <c r="Q677" s="51">
        <v>45249</v>
      </c>
      <c r="R677" s="50">
        <v>680</v>
      </c>
      <c r="S677" s="50">
        <v>1</v>
      </c>
      <c r="T677" s="50" t="s">
        <v>82</v>
      </c>
      <c r="U677" s="50" t="s">
        <v>4248</v>
      </c>
      <c r="V677" s="50"/>
      <c r="W677" s="50" t="s">
        <v>3317</v>
      </c>
      <c r="X677" s="50" t="s">
        <v>322</v>
      </c>
      <c r="Y677" s="49" t="s">
        <v>4249</v>
      </c>
    </row>
    <row r="678" spans="1:25">
      <c r="A678" s="121" t="str">
        <f t="shared" si="11"/>
        <v>dschmi2</v>
      </c>
      <c r="B678" s="49" t="s">
        <v>4250</v>
      </c>
      <c r="C678" s="50" t="s">
        <v>4251</v>
      </c>
      <c r="D678" s="50" t="s">
        <v>4252</v>
      </c>
      <c r="E678" s="37" t="s">
        <v>27</v>
      </c>
      <c r="F678" s="49" t="s">
        <v>90</v>
      </c>
      <c r="G678" s="50" t="s">
        <v>91</v>
      </c>
      <c r="H678" s="50" t="s">
        <v>30</v>
      </c>
      <c r="I678" s="50" t="s">
        <v>31</v>
      </c>
      <c r="J678" s="49" t="s">
        <v>32</v>
      </c>
      <c r="K678" s="49" t="s">
        <v>515</v>
      </c>
      <c r="L678" s="49" t="s">
        <v>516</v>
      </c>
      <c r="M678" s="50" t="s">
        <v>517</v>
      </c>
      <c r="N678" s="50" t="s">
        <v>192</v>
      </c>
      <c r="O678" s="51">
        <v>43252</v>
      </c>
      <c r="P678" s="51">
        <v>44274</v>
      </c>
      <c r="Q678" s="51">
        <v>44274</v>
      </c>
      <c r="R678" s="50">
        <v>1655</v>
      </c>
      <c r="S678" s="50">
        <v>4</v>
      </c>
      <c r="T678" s="50" t="s">
        <v>106</v>
      </c>
      <c r="U678" s="50" t="s">
        <v>4253</v>
      </c>
      <c r="V678" s="50"/>
      <c r="W678" s="50" t="s">
        <v>4254</v>
      </c>
      <c r="X678" s="50" t="s">
        <v>118</v>
      </c>
      <c r="Y678" s="49" t="s">
        <v>4255</v>
      </c>
    </row>
    <row r="679" spans="1:25">
      <c r="A679" s="121" t="str">
        <f t="shared" si="11"/>
        <v>dschult</v>
      </c>
      <c r="B679" s="49" t="s">
        <v>4256</v>
      </c>
      <c r="C679" s="50" t="s">
        <v>4257</v>
      </c>
      <c r="D679" s="50" t="s">
        <v>4258</v>
      </c>
      <c r="E679" s="37" t="s">
        <v>27</v>
      </c>
      <c r="F679" s="49" t="s">
        <v>44</v>
      </c>
      <c r="G679" s="50" t="s">
        <v>45</v>
      </c>
      <c r="H679" s="50" t="s">
        <v>30</v>
      </c>
      <c r="I679" s="50" t="s">
        <v>31</v>
      </c>
      <c r="J679" s="49" t="s">
        <v>32</v>
      </c>
      <c r="K679" s="49" t="s">
        <v>1226</v>
      </c>
      <c r="L679" s="49" t="s">
        <v>1227</v>
      </c>
      <c r="M679" s="50" t="s">
        <v>1228</v>
      </c>
      <c r="N679" s="50" t="s">
        <v>1229</v>
      </c>
      <c r="O679" s="51">
        <v>44854</v>
      </c>
      <c r="P679" s="51">
        <v>44854</v>
      </c>
      <c r="Q679" s="51">
        <v>44854</v>
      </c>
      <c r="R679" s="50">
        <v>1075</v>
      </c>
      <c r="S679" s="50">
        <v>2</v>
      </c>
      <c r="T679" s="50" t="s">
        <v>82</v>
      </c>
      <c r="U679" s="50" t="s">
        <v>4259</v>
      </c>
      <c r="V679" s="50"/>
      <c r="W679" s="50" t="s">
        <v>4260</v>
      </c>
      <c r="X679" s="50" t="s">
        <v>2390</v>
      </c>
      <c r="Y679" s="49" t="s">
        <v>4261</v>
      </c>
    </row>
    <row r="680" spans="1:25">
      <c r="A680" s="121" t="str">
        <f t="shared" si="11"/>
        <v>dscott</v>
      </c>
      <c r="B680" s="49" t="s">
        <v>4262</v>
      </c>
      <c r="C680" s="50" t="s">
        <v>4263</v>
      </c>
      <c r="D680" s="50" t="s">
        <v>4264</v>
      </c>
      <c r="E680" s="37" t="s">
        <v>27</v>
      </c>
      <c r="F680" s="49" t="s">
        <v>44</v>
      </c>
      <c r="G680" s="50" t="s">
        <v>45</v>
      </c>
      <c r="H680" s="50" t="s">
        <v>30</v>
      </c>
      <c r="I680" s="50" t="s">
        <v>31</v>
      </c>
      <c r="J680" s="49" t="s">
        <v>53</v>
      </c>
      <c r="K680" s="49" t="s">
        <v>309</v>
      </c>
      <c r="L680" s="49" t="s">
        <v>310</v>
      </c>
      <c r="M680" s="50" t="s">
        <v>311</v>
      </c>
      <c r="N680" s="50" t="s">
        <v>312</v>
      </c>
      <c r="O680" s="51">
        <v>45697</v>
      </c>
      <c r="P680" s="51">
        <v>45697</v>
      </c>
      <c r="Q680" s="51">
        <v>45697</v>
      </c>
      <c r="R680" s="50">
        <v>232</v>
      </c>
      <c r="S680" s="50">
        <v>0</v>
      </c>
      <c r="T680" s="50" t="s">
        <v>37</v>
      </c>
      <c r="U680" s="50" t="s">
        <v>4265</v>
      </c>
      <c r="V680" s="50"/>
      <c r="W680" s="50" t="s">
        <v>4266</v>
      </c>
      <c r="X680" s="50" t="s">
        <v>312</v>
      </c>
      <c r="Y680" s="49" t="s">
        <v>4267</v>
      </c>
    </row>
    <row r="681" spans="1:25">
      <c r="A681" s="121" t="str">
        <f t="shared" si="11"/>
        <v>dscott0</v>
      </c>
      <c r="B681" s="49" t="s">
        <v>4268</v>
      </c>
      <c r="C681" s="50" t="s">
        <v>4269</v>
      </c>
      <c r="D681" s="49" t="s">
        <v>4270</v>
      </c>
      <c r="E681" s="37"/>
      <c r="F681" s="50"/>
      <c r="G681" s="50"/>
      <c r="H681" s="50"/>
      <c r="I681" s="50"/>
      <c r="J681" s="50"/>
      <c r="K681" s="50" t="s">
        <v>273</v>
      </c>
      <c r="L681" s="50"/>
      <c r="M681" s="50"/>
      <c r="N681" s="50"/>
      <c r="O681" s="51">
        <v>45956</v>
      </c>
      <c r="P681" s="50">
        <v>45956</v>
      </c>
      <c r="Q681" s="51">
        <v>45956</v>
      </c>
      <c r="R681" s="50"/>
      <c r="S681" s="50"/>
      <c r="T681" s="50"/>
      <c r="U681" s="49" t="s">
        <v>4271</v>
      </c>
      <c r="V681" s="50" t="s">
        <v>2531</v>
      </c>
      <c r="W681" s="50" t="s">
        <v>4272</v>
      </c>
      <c r="X681" s="50" t="s">
        <v>373</v>
      </c>
      <c r="Y681" s="49" t="s">
        <v>4273</v>
      </c>
    </row>
    <row r="682" spans="1:25">
      <c r="A682" s="121" t="str">
        <f t="shared" si="11"/>
        <v>dshaw</v>
      </c>
      <c r="B682" s="49" t="s">
        <v>4274</v>
      </c>
      <c r="C682" s="50" t="s">
        <v>4275</v>
      </c>
      <c r="D682" s="50" t="s">
        <v>4276</v>
      </c>
      <c r="E682" s="37" t="s">
        <v>27</v>
      </c>
      <c r="F682" s="49" t="s">
        <v>64</v>
      </c>
      <c r="G682" s="50" t="s">
        <v>65</v>
      </c>
      <c r="H682" s="50" t="s">
        <v>30</v>
      </c>
      <c r="I682" s="50" t="s">
        <v>31</v>
      </c>
      <c r="J682" s="49" t="s">
        <v>53</v>
      </c>
      <c r="K682" s="49" t="s">
        <v>1470</v>
      </c>
      <c r="L682" s="49" t="s">
        <v>1471</v>
      </c>
      <c r="M682" s="50" t="s">
        <v>1472</v>
      </c>
      <c r="N682" s="50" t="s">
        <v>453</v>
      </c>
      <c r="O682" s="51">
        <v>45830</v>
      </c>
      <c r="P682" s="51">
        <v>45830</v>
      </c>
      <c r="Q682" s="51">
        <v>45830</v>
      </c>
      <c r="R682" s="50">
        <v>99</v>
      </c>
      <c r="S682" s="50">
        <v>0</v>
      </c>
      <c r="T682" s="50" t="s">
        <v>58</v>
      </c>
      <c r="U682" s="50" t="s">
        <v>4277</v>
      </c>
      <c r="V682" s="50" t="s">
        <v>4278</v>
      </c>
      <c r="W682" s="50" t="s">
        <v>4279</v>
      </c>
      <c r="X682" s="50" t="s">
        <v>72</v>
      </c>
      <c r="Y682" s="49" t="s">
        <v>4280</v>
      </c>
    </row>
    <row r="683" spans="1:25">
      <c r="A683" s="121" t="str">
        <f t="shared" si="11"/>
        <v>DSHUFOR</v>
      </c>
      <c r="B683" s="49" t="s">
        <v>4281</v>
      </c>
      <c r="C683" s="50" t="s">
        <v>4282</v>
      </c>
      <c r="D683" s="50" t="s">
        <v>4283</v>
      </c>
      <c r="E683" s="37" t="s">
        <v>43</v>
      </c>
      <c r="F683" s="49" t="s">
        <v>44</v>
      </c>
      <c r="G683" s="50" t="s">
        <v>45</v>
      </c>
      <c r="H683" s="50" t="s">
        <v>30</v>
      </c>
      <c r="I683" s="50" t="s">
        <v>31</v>
      </c>
      <c r="J683" s="49" t="s">
        <v>53</v>
      </c>
      <c r="K683" s="49" t="s">
        <v>370</v>
      </c>
      <c r="L683" s="49" t="s">
        <v>371</v>
      </c>
      <c r="M683" s="50" t="s">
        <v>372</v>
      </c>
      <c r="N683" s="50" t="s">
        <v>373</v>
      </c>
      <c r="O683" s="51">
        <v>30635</v>
      </c>
      <c r="P683" s="51">
        <v>30635</v>
      </c>
      <c r="Q683" s="51">
        <v>30635</v>
      </c>
      <c r="R683" s="50">
        <v>15294</v>
      </c>
      <c r="S683" s="50">
        <v>41</v>
      </c>
      <c r="T683" s="50" t="s">
        <v>148</v>
      </c>
      <c r="U683" s="50" t="s">
        <v>4284</v>
      </c>
      <c r="V683" s="50"/>
      <c r="W683" s="50" t="s">
        <v>4285</v>
      </c>
      <c r="X683" s="50" t="s">
        <v>373</v>
      </c>
      <c r="Y683" s="49" t="s">
        <v>4286</v>
      </c>
    </row>
    <row r="684" spans="1:25">
      <c r="A684" s="121" t="str">
        <f t="shared" si="11"/>
        <v>dsims</v>
      </c>
      <c r="B684" s="49" t="s">
        <v>4287</v>
      </c>
      <c r="C684" s="50" t="s">
        <v>4288</v>
      </c>
      <c r="D684" s="50" t="s">
        <v>4289</v>
      </c>
      <c r="E684" s="37" t="s">
        <v>43</v>
      </c>
      <c r="F684" s="49" t="s">
        <v>1468</v>
      </c>
      <c r="G684" s="50" t="s">
        <v>1469</v>
      </c>
      <c r="H684" s="50" t="s">
        <v>30</v>
      </c>
      <c r="I684" s="50" t="s">
        <v>31</v>
      </c>
      <c r="J684" s="49" t="s">
        <v>53</v>
      </c>
      <c r="K684" s="49" t="s">
        <v>66</v>
      </c>
      <c r="L684" s="49" t="s">
        <v>66</v>
      </c>
      <c r="M684" s="50" t="s">
        <v>342</v>
      </c>
      <c r="N684" s="50" t="s">
        <v>69</v>
      </c>
      <c r="O684" s="51">
        <v>45291</v>
      </c>
      <c r="P684" s="51">
        <v>45291</v>
      </c>
      <c r="Q684" s="51">
        <v>45291</v>
      </c>
      <c r="R684" s="50">
        <v>638</v>
      </c>
      <c r="S684" s="50">
        <v>1</v>
      </c>
      <c r="T684" s="50" t="s">
        <v>82</v>
      </c>
      <c r="U684" s="50" t="s">
        <v>4290</v>
      </c>
      <c r="V684" s="50"/>
      <c r="W684" s="50" t="s">
        <v>4291</v>
      </c>
      <c r="X684" s="50" t="s">
        <v>69</v>
      </c>
      <c r="Y684" s="49" t="s">
        <v>4292</v>
      </c>
    </row>
    <row r="685" spans="1:25">
      <c r="A685" s="121" t="str">
        <f t="shared" si="11"/>
        <v>dsmith</v>
      </c>
      <c r="B685" s="49" t="s">
        <v>4293</v>
      </c>
      <c r="C685" s="50" t="s">
        <v>4294</v>
      </c>
      <c r="D685" s="50" t="s">
        <v>4295</v>
      </c>
      <c r="E685" s="37" t="s">
        <v>27</v>
      </c>
      <c r="F685" s="49" t="s">
        <v>28</v>
      </c>
      <c r="G685" s="50" t="s">
        <v>29</v>
      </c>
      <c r="H685" s="50" t="s">
        <v>30</v>
      </c>
      <c r="I685" s="50" t="s">
        <v>31</v>
      </c>
      <c r="J685" s="49" t="s">
        <v>32</v>
      </c>
      <c r="K685" s="49" t="s">
        <v>349</v>
      </c>
      <c r="L685" s="49" t="s">
        <v>1388</v>
      </c>
      <c r="M685" s="50" t="s">
        <v>1389</v>
      </c>
      <c r="N685" s="50" t="s">
        <v>57</v>
      </c>
      <c r="O685" s="51">
        <v>45739</v>
      </c>
      <c r="P685" s="51">
        <v>45739</v>
      </c>
      <c r="Q685" s="51">
        <v>45739</v>
      </c>
      <c r="R685" s="50">
        <v>190</v>
      </c>
      <c r="S685" s="50">
        <v>0</v>
      </c>
      <c r="T685" s="50" t="s">
        <v>37</v>
      </c>
      <c r="U685" s="50" t="s">
        <v>4296</v>
      </c>
      <c r="V685" s="50"/>
      <c r="W685" s="50" t="s">
        <v>1391</v>
      </c>
      <c r="X685" s="50" t="s">
        <v>1392</v>
      </c>
      <c r="Y685" s="49" t="s">
        <v>4297</v>
      </c>
    </row>
    <row r="686" spans="1:25">
      <c r="A686" s="121" t="str">
        <f t="shared" si="11"/>
        <v>dsmith0</v>
      </c>
      <c r="B686" s="49" t="s">
        <v>4298</v>
      </c>
      <c r="C686" s="50" t="s">
        <v>4299</v>
      </c>
      <c r="D686" s="50" t="s">
        <v>4300</v>
      </c>
      <c r="E686" s="37" t="s">
        <v>43</v>
      </c>
      <c r="F686" s="49" t="s">
        <v>28</v>
      </c>
      <c r="G686" s="50" t="s">
        <v>29</v>
      </c>
      <c r="H686" s="50" t="s">
        <v>30</v>
      </c>
      <c r="I686" s="50" t="s">
        <v>31</v>
      </c>
      <c r="J686" s="49" t="s">
        <v>53</v>
      </c>
      <c r="K686" s="49" t="s">
        <v>273</v>
      </c>
      <c r="L686" s="49" t="s">
        <v>550</v>
      </c>
      <c r="M686" s="50" t="s">
        <v>551</v>
      </c>
      <c r="N686" s="50" t="s">
        <v>373</v>
      </c>
      <c r="O686" s="51">
        <v>38586</v>
      </c>
      <c r="P686" s="51">
        <v>45753</v>
      </c>
      <c r="Q686" s="51">
        <v>45753</v>
      </c>
      <c r="R686" s="50">
        <v>176</v>
      </c>
      <c r="S686" s="50">
        <v>0</v>
      </c>
      <c r="T686" s="50" t="s">
        <v>58</v>
      </c>
      <c r="U686" s="50" t="s">
        <v>4301</v>
      </c>
      <c r="V686" s="50" t="s">
        <v>4302</v>
      </c>
      <c r="W686" s="50" t="s">
        <v>4303</v>
      </c>
      <c r="X686" s="50" t="s">
        <v>373</v>
      </c>
      <c r="Y686" s="49" t="s">
        <v>4304</v>
      </c>
    </row>
    <row r="687" spans="1:25">
      <c r="A687" s="121" t="str">
        <f t="shared" si="11"/>
        <v>dsoward</v>
      </c>
      <c r="B687" s="49" t="s">
        <v>4305</v>
      </c>
      <c r="C687" s="50" t="s">
        <v>4306</v>
      </c>
      <c r="D687" s="50" t="s">
        <v>4307</v>
      </c>
      <c r="E687" s="37" t="s">
        <v>43</v>
      </c>
      <c r="F687" s="49" t="s">
        <v>28</v>
      </c>
      <c r="G687" s="50" t="s">
        <v>29</v>
      </c>
      <c r="H687" s="50" t="s">
        <v>30</v>
      </c>
      <c r="I687" s="50" t="s">
        <v>31</v>
      </c>
      <c r="J687" s="49" t="s">
        <v>53</v>
      </c>
      <c r="K687" s="49" t="s">
        <v>255</v>
      </c>
      <c r="L687" s="49" t="s">
        <v>442</v>
      </c>
      <c r="M687" s="50" t="s">
        <v>443</v>
      </c>
      <c r="N687" s="50" t="s">
        <v>72</v>
      </c>
      <c r="O687" s="51">
        <v>45858</v>
      </c>
      <c r="P687" s="51">
        <v>45858</v>
      </c>
      <c r="Q687" s="51">
        <v>45858</v>
      </c>
      <c r="R687" s="50">
        <v>71</v>
      </c>
      <c r="S687" s="50">
        <v>0</v>
      </c>
      <c r="T687" s="50" t="s">
        <v>96</v>
      </c>
      <c r="U687" s="50" t="s">
        <v>4308</v>
      </c>
      <c r="V687" s="50"/>
      <c r="W687" s="50" t="s">
        <v>4309</v>
      </c>
      <c r="X687" s="50" t="s">
        <v>72</v>
      </c>
      <c r="Y687" s="49" t="s">
        <v>4310</v>
      </c>
    </row>
    <row r="688" spans="1:25">
      <c r="A688" s="121" t="str">
        <f t="shared" si="11"/>
        <v>dspring</v>
      </c>
      <c r="B688" s="49" t="s">
        <v>4311</v>
      </c>
      <c r="C688" s="50" t="s">
        <v>4312</v>
      </c>
      <c r="D688" s="50" t="s">
        <v>4313</v>
      </c>
      <c r="E688" s="37" t="s">
        <v>43</v>
      </c>
      <c r="F688" s="49" t="s">
        <v>90</v>
      </c>
      <c r="G688" s="50" t="s">
        <v>91</v>
      </c>
      <c r="H688" s="50" t="s">
        <v>30</v>
      </c>
      <c r="I688" s="50" t="s">
        <v>31</v>
      </c>
      <c r="J688" s="49" t="s">
        <v>32</v>
      </c>
      <c r="K688" s="49" t="s">
        <v>144</v>
      </c>
      <c r="L688" s="49" t="s">
        <v>145</v>
      </c>
      <c r="M688" s="50" t="s">
        <v>146</v>
      </c>
      <c r="N688" s="50" t="s">
        <v>147</v>
      </c>
      <c r="O688" s="51">
        <v>41271</v>
      </c>
      <c r="P688" s="51">
        <v>45879</v>
      </c>
      <c r="Q688" s="51">
        <v>45879</v>
      </c>
      <c r="R688" s="50">
        <v>50</v>
      </c>
      <c r="S688" s="50">
        <v>0</v>
      </c>
      <c r="T688" s="50" t="s">
        <v>419</v>
      </c>
      <c r="U688" s="50" t="s">
        <v>4314</v>
      </c>
      <c r="V688" s="50"/>
      <c r="W688" s="50" t="s">
        <v>150</v>
      </c>
      <c r="X688" s="50" t="s">
        <v>147</v>
      </c>
      <c r="Y688" s="49" t="s">
        <v>4315</v>
      </c>
    </row>
    <row r="689" spans="1:25">
      <c r="A689" s="121" t="str">
        <f t="shared" si="11"/>
        <v>dstacho</v>
      </c>
      <c r="B689" s="49" t="s">
        <v>4316</v>
      </c>
      <c r="C689" s="50" t="s">
        <v>4317</v>
      </c>
      <c r="D689" s="50" t="s">
        <v>4318</v>
      </c>
      <c r="E689" s="37" t="s">
        <v>27</v>
      </c>
      <c r="F689" s="49" t="s">
        <v>28</v>
      </c>
      <c r="G689" s="50" t="s">
        <v>29</v>
      </c>
      <c r="H689" s="50" t="s">
        <v>30</v>
      </c>
      <c r="I689" s="50" t="s">
        <v>31</v>
      </c>
      <c r="J689" s="49" t="s">
        <v>53</v>
      </c>
      <c r="K689" s="49" t="s">
        <v>255</v>
      </c>
      <c r="L689" s="49" t="s">
        <v>442</v>
      </c>
      <c r="M689" s="50" t="s">
        <v>443</v>
      </c>
      <c r="N689" s="50" t="s">
        <v>72</v>
      </c>
      <c r="O689" s="51">
        <v>44286</v>
      </c>
      <c r="P689" s="51">
        <v>45613</v>
      </c>
      <c r="Q689" s="51">
        <v>45606</v>
      </c>
      <c r="R689" s="50">
        <v>323</v>
      </c>
      <c r="S689" s="50">
        <v>0</v>
      </c>
      <c r="T689" s="50" t="s">
        <v>37</v>
      </c>
      <c r="U689" s="50" t="s">
        <v>4319</v>
      </c>
      <c r="V689" s="50"/>
      <c r="W689" s="50" t="s">
        <v>4320</v>
      </c>
      <c r="X689" s="50" t="s">
        <v>72</v>
      </c>
      <c r="Y689" s="49" t="s">
        <v>4321</v>
      </c>
    </row>
    <row r="690" spans="1:25">
      <c r="A690" s="121" t="str">
        <f t="shared" si="11"/>
        <v>DSTINNE</v>
      </c>
      <c r="B690" s="49" t="s">
        <v>4322</v>
      </c>
      <c r="C690" s="50" t="s">
        <v>4323</v>
      </c>
      <c r="D690" s="50" t="s">
        <v>4324</v>
      </c>
      <c r="E690" s="37" t="s">
        <v>27</v>
      </c>
      <c r="F690" s="49" t="s">
        <v>44</v>
      </c>
      <c r="G690" s="50" t="s">
        <v>45</v>
      </c>
      <c r="H690" s="50" t="s">
        <v>30</v>
      </c>
      <c r="I690" s="50" t="s">
        <v>31</v>
      </c>
      <c r="J690" s="49" t="s">
        <v>32</v>
      </c>
      <c r="K690" s="49" t="s">
        <v>125</v>
      </c>
      <c r="L690" s="49" t="s">
        <v>234</v>
      </c>
      <c r="M690" s="50" t="s">
        <v>235</v>
      </c>
      <c r="N690" s="50" t="s">
        <v>236</v>
      </c>
      <c r="O690" s="51">
        <v>31805</v>
      </c>
      <c r="P690" s="51">
        <v>31805</v>
      </c>
      <c r="Q690" s="51">
        <v>31805</v>
      </c>
      <c r="R690" s="50">
        <v>14124</v>
      </c>
      <c r="S690" s="50">
        <v>38</v>
      </c>
      <c r="T690" s="50" t="s">
        <v>148</v>
      </c>
      <c r="U690" s="50" t="s">
        <v>4325</v>
      </c>
      <c r="V690" s="50"/>
      <c r="W690" s="50" t="s">
        <v>4326</v>
      </c>
      <c r="X690" s="50" t="s">
        <v>236</v>
      </c>
      <c r="Y690" s="49" t="s">
        <v>4327</v>
      </c>
    </row>
    <row r="691" spans="1:25">
      <c r="A691" s="121" t="str">
        <f t="shared" si="11"/>
        <v>dstraw0</v>
      </c>
      <c r="B691" s="49" t="s">
        <v>4328</v>
      </c>
      <c r="C691" s="50" t="s">
        <v>4329</v>
      </c>
      <c r="D691" s="50" t="s">
        <v>4330</v>
      </c>
      <c r="E691" s="37" t="s">
        <v>43</v>
      </c>
      <c r="F691" s="49" t="s">
        <v>182</v>
      </c>
      <c r="G691" s="50" t="s">
        <v>183</v>
      </c>
      <c r="H691" s="50" t="s">
        <v>30</v>
      </c>
      <c r="I691" s="50" t="s">
        <v>31</v>
      </c>
      <c r="J691" s="49" t="s">
        <v>53</v>
      </c>
      <c r="K691" s="49" t="s">
        <v>197</v>
      </c>
      <c r="L691" s="49" t="s">
        <v>198</v>
      </c>
      <c r="M691" s="50" t="s">
        <v>199</v>
      </c>
      <c r="N691" s="50" t="s">
        <v>200</v>
      </c>
      <c r="O691" s="51">
        <v>42800</v>
      </c>
      <c r="P691" s="51">
        <v>44987</v>
      </c>
      <c r="Q691" s="51">
        <v>42800</v>
      </c>
      <c r="R691" s="50">
        <v>3129</v>
      </c>
      <c r="S691" s="50">
        <v>8</v>
      </c>
      <c r="T691" s="50" t="s">
        <v>127</v>
      </c>
      <c r="U691" s="50" t="s">
        <v>4331</v>
      </c>
      <c r="V691" s="50"/>
      <c r="W691" s="50" t="s">
        <v>712</v>
      </c>
      <c r="X691" s="50" t="s">
        <v>200</v>
      </c>
      <c r="Y691" s="49" t="s">
        <v>4332</v>
      </c>
    </row>
    <row r="692" spans="1:25">
      <c r="A692" s="121" t="str">
        <f t="shared" si="11"/>
        <v>dsulli0</v>
      </c>
      <c r="B692" s="49" t="s">
        <v>4333</v>
      </c>
      <c r="C692" s="50" t="s">
        <v>4334</v>
      </c>
      <c r="D692" s="50" t="s">
        <v>4335</v>
      </c>
      <c r="E692" s="37" t="s">
        <v>27</v>
      </c>
      <c r="F692" s="49" t="s">
        <v>319</v>
      </c>
      <c r="G692" s="50" t="s">
        <v>65</v>
      </c>
      <c r="H692" s="50" t="s">
        <v>30</v>
      </c>
      <c r="I692" s="50" t="s">
        <v>31</v>
      </c>
      <c r="J692" s="49" t="s">
        <v>53</v>
      </c>
      <c r="K692" s="49" t="s">
        <v>164</v>
      </c>
      <c r="L692" s="49" t="s">
        <v>165</v>
      </c>
      <c r="M692" s="50" t="s">
        <v>166</v>
      </c>
      <c r="N692" s="50" t="s">
        <v>167</v>
      </c>
      <c r="O692" s="51">
        <v>44567</v>
      </c>
      <c r="P692" s="51">
        <v>44567</v>
      </c>
      <c r="Q692" s="51">
        <v>44567</v>
      </c>
      <c r="R692" s="50">
        <v>1362</v>
      </c>
      <c r="S692" s="50">
        <v>3</v>
      </c>
      <c r="T692" s="50" t="s">
        <v>106</v>
      </c>
      <c r="U692" s="50" t="s">
        <v>4336</v>
      </c>
      <c r="V692" s="50" t="s">
        <v>4336</v>
      </c>
      <c r="W692" s="50" t="s">
        <v>1360</v>
      </c>
      <c r="X692" s="50" t="s">
        <v>322</v>
      </c>
      <c r="Y692" s="49" t="s">
        <v>1361</v>
      </c>
    </row>
    <row r="693" spans="1:25">
      <c r="A693" s="121" t="str">
        <f t="shared" si="11"/>
        <v>dswager</v>
      </c>
      <c r="B693" s="49" t="s">
        <v>4337</v>
      </c>
      <c r="C693" s="50" t="s">
        <v>4338</v>
      </c>
      <c r="D693" s="50" t="s">
        <v>4339</v>
      </c>
      <c r="E693" s="37" t="s">
        <v>43</v>
      </c>
      <c r="F693" s="49" t="s">
        <v>90</v>
      </c>
      <c r="G693" s="50" t="s">
        <v>91</v>
      </c>
      <c r="H693" s="50" t="s">
        <v>30</v>
      </c>
      <c r="I693" s="50" t="s">
        <v>31</v>
      </c>
      <c r="J693" s="49" t="s">
        <v>53</v>
      </c>
      <c r="K693" s="49" t="s">
        <v>93</v>
      </c>
      <c r="L693" s="49" t="s">
        <v>915</v>
      </c>
      <c r="M693" s="50" t="s">
        <v>916</v>
      </c>
      <c r="N693" s="50" t="s">
        <v>69</v>
      </c>
      <c r="O693" s="51">
        <v>45893</v>
      </c>
      <c r="P693" s="51">
        <v>45893</v>
      </c>
      <c r="Q693" s="51">
        <v>45893</v>
      </c>
      <c r="R693" s="50">
        <v>36</v>
      </c>
      <c r="S693" s="50">
        <v>0</v>
      </c>
      <c r="T693" s="50" t="s">
        <v>419</v>
      </c>
      <c r="U693" s="50" t="s">
        <v>4340</v>
      </c>
      <c r="V693" s="50" t="s">
        <v>4341</v>
      </c>
      <c r="W693" s="50" t="s">
        <v>4342</v>
      </c>
      <c r="X693" s="50" t="s">
        <v>69</v>
      </c>
      <c r="Y693" s="49" t="s">
        <v>4343</v>
      </c>
    </row>
    <row r="694" spans="1:25">
      <c r="A694" s="121" t="str">
        <f t="shared" si="11"/>
        <v>DTHO129</v>
      </c>
      <c r="B694" s="49" t="s">
        <v>4344</v>
      </c>
      <c r="C694" s="50" t="s">
        <v>4345</v>
      </c>
      <c r="D694" s="50" t="s">
        <v>4346</v>
      </c>
      <c r="E694" s="37" t="s">
        <v>134</v>
      </c>
      <c r="F694" s="49" t="s">
        <v>28</v>
      </c>
      <c r="G694" s="50" t="s">
        <v>29</v>
      </c>
      <c r="H694" s="50" t="s">
        <v>30</v>
      </c>
      <c r="I694" s="50" t="s">
        <v>31</v>
      </c>
      <c r="J694" s="49" t="s">
        <v>53</v>
      </c>
      <c r="K694" s="49" t="s">
        <v>197</v>
      </c>
      <c r="L694" s="49" t="s">
        <v>198</v>
      </c>
      <c r="M694" s="50" t="s">
        <v>199</v>
      </c>
      <c r="N694" s="50" t="s">
        <v>200</v>
      </c>
      <c r="O694" s="51">
        <v>40385</v>
      </c>
      <c r="P694" s="51">
        <v>40385</v>
      </c>
      <c r="Q694" s="51">
        <v>40385</v>
      </c>
      <c r="R694" s="50">
        <v>5544</v>
      </c>
      <c r="S694" s="50">
        <v>15</v>
      </c>
      <c r="T694" s="50" t="s">
        <v>127</v>
      </c>
      <c r="U694" s="50" t="s">
        <v>4347</v>
      </c>
      <c r="V694" s="50"/>
      <c r="W694" s="50" t="s">
        <v>4348</v>
      </c>
      <c r="X694" s="50" t="s">
        <v>200</v>
      </c>
      <c r="Y694" s="49" t="s">
        <v>4349</v>
      </c>
    </row>
    <row r="695" spans="1:25">
      <c r="A695" s="121" t="str">
        <f t="shared" si="11"/>
        <v>dtolch</v>
      </c>
      <c r="B695" s="49" t="s">
        <v>4350</v>
      </c>
      <c r="C695" s="50" t="s">
        <v>4351</v>
      </c>
      <c r="D695" s="50" t="s">
        <v>4352</v>
      </c>
      <c r="E695" s="37" t="s">
        <v>27</v>
      </c>
      <c r="F695" s="49" t="s">
        <v>28</v>
      </c>
      <c r="G695" s="50" t="s">
        <v>29</v>
      </c>
      <c r="H695" s="50" t="s">
        <v>30</v>
      </c>
      <c r="I695" s="50" t="s">
        <v>31</v>
      </c>
      <c r="J695" s="49" t="s">
        <v>32</v>
      </c>
      <c r="K695" s="49" t="s">
        <v>515</v>
      </c>
      <c r="L695" s="49" t="s">
        <v>516</v>
      </c>
      <c r="M695" s="50" t="s">
        <v>517</v>
      </c>
      <c r="N695" s="50" t="s">
        <v>192</v>
      </c>
      <c r="O695" s="51">
        <v>45732</v>
      </c>
      <c r="P695" s="51">
        <v>45732</v>
      </c>
      <c r="Q695" s="51">
        <v>45732</v>
      </c>
      <c r="R695" s="50">
        <v>197</v>
      </c>
      <c r="S695" s="50">
        <v>0</v>
      </c>
      <c r="T695" s="50" t="s">
        <v>37</v>
      </c>
      <c r="U695" s="50" t="s">
        <v>4353</v>
      </c>
      <c r="V695" s="50"/>
      <c r="W695" s="50" t="s">
        <v>4354</v>
      </c>
      <c r="X695" s="50" t="s">
        <v>118</v>
      </c>
      <c r="Y695" s="49" t="s">
        <v>4355</v>
      </c>
    </row>
    <row r="696" spans="1:25">
      <c r="A696" s="121" t="str">
        <f t="shared" si="11"/>
        <v>dvanloa</v>
      </c>
      <c r="B696" s="49" t="s">
        <v>4356</v>
      </c>
      <c r="C696" s="50" t="s">
        <v>4357</v>
      </c>
      <c r="D696" s="50" t="s">
        <v>4358</v>
      </c>
      <c r="E696" s="37" t="s">
        <v>27</v>
      </c>
      <c r="F696" s="49" t="s">
        <v>44</v>
      </c>
      <c r="G696" s="50" t="s">
        <v>45</v>
      </c>
      <c r="H696" s="50" t="s">
        <v>30</v>
      </c>
      <c r="I696" s="50" t="s">
        <v>31</v>
      </c>
      <c r="J696" s="49" t="s">
        <v>53</v>
      </c>
      <c r="K696" s="49" t="s">
        <v>273</v>
      </c>
      <c r="L696" s="49" t="s">
        <v>1340</v>
      </c>
      <c r="M696" s="50" t="s">
        <v>1341</v>
      </c>
      <c r="N696" s="50" t="s">
        <v>1308</v>
      </c>
      <c r="O696" s="51">
        <v>44497</v>
      </c>
      <c r="P696" s="51">
        <v>44497</v>
      </c>
      <c r="Q696" s="51">
        <v>44497</v>
      </c>
      <c r="R696" s="50">
        <v>1432</v>
      </c>
      <c r="S696" s="50">
        <v>3</v>
      </c>
      <c r="T696" s="50" t="s">
        <v>106</v>
      </c>
      <c r="U696" s="50" t="s">
        <v>4359</v>
      </c>
      <c r="V696" s="50" t="s">
        <v>1534</v>
      </c>
      <c r="W696" s="50" t="s">
        <v>4360</v>
      </c>
      <c r="X696" s="50" t="s">
        <v>1308</v>
      </c>
      <c r="Y696" s="49" t="s">
        <v>4361</v>
      </c>
    </row>
    <row r="697" spans="1:25">
      <c r="A697" s="121" t="str">
        <f t="shared" si="11"/>
        <v>dvlerah</v>
      </c>
      <c r="B697" s="49" t="s">
        <v>4362</v>
      </c>
      <c r="C697" s="50" t="s">
        <v>4363</v>
      </c>
      <c r="D697" s="50" t="s">
        <v>4364</v>
      </c>
      <c r="E697" s="37" t="s">
        <v>27</v>
      </c>
      <c r="F697" s="49" t="s">
        <v>28</v>
      </c>
      <c r="G697" s="50" t="s">
        <v>29</v>
      </c>
      <c r="H697" s="50" t="s">
        <v>30</v>
      </c>
      <c r="I697" s="50" t="s">
        <v>31</v>
      </c>
      <c r="J697" s="49" t="s">
        <v>32</v>
      </c>
      <c r="K697" s="49" t="s">
        <v>92</v>
      </c>
      <c r="L697" s="49" t="s">
        <v>93</v>
      </c>
      <c r="M697" s="50" t="s">
        <v>94</v>
      </c>
      <c r="N697" s="50" t="s">
        <v>95</v>
      </c>
      <c r="O697" s="51">
        <v>45613</v>
      </c>
      <c r="P697" s="51">
        <v>45613</v>
      </c>
      <c r="Q697" s="51">
        <v>45613</v>
      </c>
      <c r="R697" s="50">
        <v>316</v>
      </c>
      <c r="S697" s="50">
        <v>0</v>
      </c>
      <c r="T697" s="50" t="s">
        <v>37</v>
      </c>
      <c r="U697" s="50" t="s">
        <v>4365</v>
      </c>
      <c r="V697" s="50"/>
      <c r="W697" s="50" t="s">
        <v>4366</v>
      </c>
      <c r="X697" s="50" t="s">
        <v>118</v>
      </c>
      <c r="Y697" s="49" t="s">
        <v>4367</v>
      </c>
    </row>
    <row r="698" spans="1:25">
      <c r="A698" s="121" t="str">
        <f t="shared" si="11"/>
        <v>dvolkin</v>
      </c>
      <c r="B698" s="49" t="s">
        <v>4368</v>
      </c>
      <c r="C698" s="50" t="s">
        <v>4369</v>
      </c>
      <c r="D698" s="50" t="s">
        <v>4370</v>
      </c>
      <c r="E698" s="37" t="s">
        <v>43</v>
      </c>
      <c r="F698" s="49" t="s">
        <v>28</v>
      </c>
      <c r="G698" s="50" t="s">
        <v>29</v>
      </c>
      <c r="H698" s="50" t="s">
        <v>30</v>
      </c>
      <c r="I698" s="50" t="s">
        <v>31</v>
      </c>
      <c r="J698" s="49" t="s">
        <v>32</v>
      </c>
      <c r="K698" s="49" t="s">
        <v>144</v>
      </c>
      <c r="L698" s="49" t="s">
        <v>145</v>
      </c>
      <c r="M698" s="50" t="s">
        <v>146</v>
      </c>
      <c r="N698" s="50" t="s">
        <v>147</v>
      </c>
      <c r="O698" s="51">
        <v>42089</v>
      </c>
      <c r="P698" s="51">
        <v>42431</v>
      </c>
      <c r="Q698" s="51">
        <v>42089</v>
      </c>
      <c r="R698" s="50">
        <v>3840</v>
      </c>
      <c r="S698" s="50">
        <v>10</v>
      </c>
      <c r="T698" s="50" t="s">
        <v>127</v>
      </c>
      <c r="U698" s="50" t="s">
        <v>4371</v>
      </c>
      <c r="V698" s="50"/>
      <c r="W698" s="50" t="s">
        <v>1732</v>
      </c>
      <c r="X698" s="50" t="s">
        <v>147</v>
      </c>
      <c r="Y698" s="49" t="s">
        <v>4372</v>
      </c>
    </row>
    <row r="699" spans="1:25">
      <c r="A699" s="121" t="str">
        <f t="shared" si="11"/>
        <v>dwade</v>
      </c>
      <c r="B699" s="49" t="s">
        <v>4373</v>
      </c>
      <c r="C699" s="50" t="s">
        <v>4374</v>
      </c>
      <c r="D699" s="49" t="s">
        <v>4375</v>
      </c>
      <c r="E699" s="37" t="s">
        <v>43</v>
      </c>
      <c r="F699" s="50"/>
      <c r="G699" s="50"/>
      <c r="H699" s="50"/>
      <c r="I699" s="50"/>
      <c r="J699" s="50"/>
      <c r="K699" s="50"/>
      <c r="L699" s="50"/>
      <c r="M699" s="50"/>
      <c r="N699" s="50"/>
      <c r="O699" s="51">
        <v>45935</v>
      </c>
      <c r="P699" s="50"/>
      <c r="Q699" s="51">
        <v>45935</v>
      </c>
      <c r="R699" s="50"/>
      <c r="S699" s="50"/>
      <c r="T699" s="50"/>
      <c r="U699" s="49" t="s">
        <v>4376</v>
      </c>
      <c r="V699" s="50"/>
      <c r="W699" s="50" t="s">
        <v>4377</v>
      </c>
      <c r="X699" s="50" t="s">
        <v>4378</v>
      </c>
      <c r="Y699" s="49" t="s">
        <v>4379</v>
      </c>
    </row>
    <row r="700" spans="1:25">
      <c r="A700" s="121" t="str">
        <f t="shared" si="11"/>
        <v>dwatkin</v>
      </c>
      <c r="B700" s="49" t="s">
        <v>4380</v>
      </c>
      <c r="C700" s="50" t="s">
        <v>4381</v>
      </c>
      <c r="D700" s="50" t="s">
        <v>4382</v>
      </c>
      <c r="E700" s="37" t="s">
        <v>27</v>
      </c>
      <c r="F700" s="49" t="s">
        <v>1624</v>
      </c>
      <c r="G700" s="50" t="s">
        <v>1625</v>
      </c>
      <c r="H700" s="50" t="s">
        <v>30</v>
      </c>
      <c r="I700" s="50" t="s">
        <v>31</v>
      </c>
      <c r="J700" s="49" t="s">
        <v>53</v>
      </c>
      <c r="K700" s="49" t="s">
        <v>309</v>
      </c>
      <c r="L700" s="49" t="s">
        <v>480</v>
      </c>
      <c r="M700" s="50" t="s">
        <v>481</v>
      </c>
      <c r="N700" s="50" t="s">
        <v>482</v>
      </c>
      <c r="O700" s="51">
        <v>44553</v>
      </c>
      <c r="P700" s="51">
        <v>44553</v>
      </c>
      <c r="Q700" s="51">
        <v>44553</v>
      </c>
      <c r="R700" s="50">
        <v>1376</v>
      </c>
      <c r="S700" s="50">
        <v>3</v>
      </c>
      <c r="T700" s="50" t="s">
        <v>106</v>
      </c>
      <c r="U700" s="50" t="s">
        <v>4383</v>
      </c>
      <c r="V700" s="50"/>
      <c r="W700" s="50" t="s">
        <v>4384</v>
      </c>
      <c r="X700" s="50" t="s">
        <v>482</v>
      </c>
      <c r="Y700" s="49" t="s">
        <v>4385</v>
      </c>
    </row>
    <row r="701" spans="1:25">
      <c r="A701" s="121" t="str">
        <f t="shared" si="11"/>
        <v>dwhippl</v>
      </c>
      <c r="B701" s="49" t="s">
        <v>4386</v>
      </c>
      <c r="C701" s="50" t="s">
        <v>4387</v>
      </c>
      <c r="D701" s="50" t="s">
        <v>4388</v>
      </c>
      <c r="E701" s="37" t="s">
        <v>43</v>
      </c>
      <c r="F701" s="49" t="s">
        <v>90</v>
      </c>
      <c r="G701" s="50" t="s">
        <v>91</v>
      </c>
      <c r="H701" s="50" t="s">
        <v>30</v>
      </c>
      <c r="I701" s="50" t="s">
        <v>31</v>
      </c>
      <c r="J701" s="49" t="s">
        <v>32</v>
      </c>
      <c r="K701" s="49" t="s">
        <v>208</v>
      </c>
      <c r="L701" s="49" t="s">
        <v>209</v>
      </c>
      <c r="M701" s="50" t="s">
        <v>210</v>
      </c>
      <c r="N701" s="50" t="s">
        <v>211</v>
      </c>
      <c r="O701" s="51">
        <v>43355</v>
      </c>
      <c r="P701" s="51">
        <v>45690</v>
      </c>
      <c r="Q701" s="51">
        <v>45690</v>
      </c>
      <c r="R701" s="50">
        <v>239</v>
      </c>
      <c r="S701" s="50">
        <v>0</v>
      </c>
      <c r="T701" s="50" t="s">
        <v>37</v>
      </c>
      <c r="U701" s="50" t="s">
        <v>4389</v>
      </c>
      <c r="V701" s="50" t="s">
        <v>4390</v>
      </c>
      <c r="W701" s="50" t="s">
        <v>4391</v>
      </c>
      <c r="X701" s="50" t="s">
        <v>211</v>
      </c>
      <c r="Y701" s="49" t="s">
        <v>4392</v>
      </c>
    </row>
    <row r="702" spans="1:25">
      <c r="A702" s="121" t="str">
        <f t="shared" si="11"/>
        <v>DWHIT45</v>
      </c>
      <c r="B702" s="49" t="s">
        <v>4393</v>
      </c>
      <c r="C702" s="50" t="s">
        <v>4394</v>
      </c>
      <c r="D702" s="50" t="s">
        <v>4395</v>
      </c>
      <c r="E702" s="37" t="s">
        <v>27</v>
      </c>
      <c r="F702" s="49" t="s">
        <v>44</v>
      </c>
      <c r="G702" s="50" t="s">
        <v>45</v>
      </c>
      <c r="H702" s="50" t="s">
        <v>30</v>
      </c>
      <c r="I702" s="50" t="s">
        <v>31</v>
      </c>
      <c r="J702" s="49" t="s">
        <v>32</v>
      </c>
      <c r="K702" s="49" t="s">
        <v>33</v>
      </c>
      <c r="L702" s="49" t="s">
        <v>1243</v>
      </c>
      <c r="M702" s="50" t="s">
        <v>1244</v>
      </c>
      <c r="N702" s="50" t="s">
        <v>1034</v>
      </c>
      <c r="O702" s="51">
        <v>32216</v>
      </c>
      <c r="P702" s="51">
        <v>32216</v>
      </c>
      <c r="Q702" s="51">
        <v>32216</v>
      </c>
      <c r="R702" s="50">
        <v>13713</v>
      </c>
      <c r="S702" s="50">
        <v>37</v>
      </c>
      <c r="T702" s="50" t="s">
        <v>148</v>
      </c>
      <c r="U702" s="50" t="s">
        <v>4396</v>
      </c>
      <c r="V702" s="50"/>
      <c r="W702" s="50" t="s">
        <v>4397</v>
      </c>
      <c r="X702" s="50" t="s">
        <v>1034</v>
      </c>
      <c r="Y702" s="49" t="s">
        <v>4398</v>
      </c>
    </row>
    <row r="703" spans="1:25">
      <c r="A703" s="121" t="str">
        <f t="shared" si="11"/>
        <v>dwhite</v>
      </c>
      <c r="B703" s="49" t="s">
        <v>4399</v>
      </c>
      <c r="C703" s="50" t="s">
        <v>4400</v>
      </c>
      <c r="D703" s="50" t="s">
        <v>4401</v>
      </c>
      <c r="E703" s="37" t="s">
        <v>43</v>
      </c>
      <c r="F703" s="49" t="s">
        <v>28</v>
      </c>
      <c r="G703" s="50" t="s">
        <v>29</v>
      </c>
      <c r="H703" s="50" t="s">
        <v>30</v>
      </c>
      <c r="I703" s="50" t="s">
        <v>31</v>
      </c>
      <c r="J703" s="49" t="s">
        <v>53</v>
      </c>
      <c r="K703" s="49" t="s">
        <v>54</v>
      </c>
      <c r="L703" s="49" t="s">
        <v>135</v>
      </c>
      <c r="M703" s="50" t="s">
        <v>136</v>
      </c>
      <c r="N703" s="50" t="s">
        <v>57</v>
      </c>
      <c r="O703" s="51">
        <v>45137</v>
      </c>
      <c r="P703" s="51">
        <v>45137</v>
      </c>
      <c r="Q703" s="51">
        <v>45137</v>
      </c>
      <c r="R703" s="50">
        <v>792</v>
      </c>
      <c r="S703" s="50">
        <v>2</v>
      </c>
      <c r="T703" s="50" t="s">
        <v>82</v>
      </c>
      <c r="U703" s="50" t="s">
        <v>4402</v>
      </c>
      <c r="V703" s="50"/>
      <c r="W703" s="50" t="s">
        <v>4160</v>
      </c>
      <c r="X703" s="50" t="s">
        <v>57</v>
      </c>
      <c r="Y703" s="49" t="s">
        <v>4403</v>
      </c>
    </row>
    <row r="704" spans="1:25">
      <c r="A704" s="121" t="str">
        <f t="shared" si="11"/>
        <v>dwhite0</v>
      </c>
      <c r="B704" s="49" t="s">
        <v>4404</v>
      </c>
      <c r="C704" s="50" t="s">
        <v>4405</v>
      </c>
      <c r="D704" s="50" t="s">
        <v>4406</v>
      </c>
      <c r="E704" s="37" t="s">
        <v>43</v>
      </c>
      <c r="F704" s="49" t="s">
        <v>90</v>
      </c>
      <c r="G704" s="50" t="s">
        <v>91</v>
      </c>
      <c r="H704" s="50" t="s">
        <v>30</v>
      </c>
      <c r="I704" s="50" t="s">
        <v>31</v>
      </c>
      <c r="J704" s="49" t="s">
        <v>53</v>
      </c>
      <c r="K704" s="49" t="s">
        <v>54</v>
      </c>
      <c r="L704" s="49" t="s">
        <v>55</v>
      </c>
      <c r="M704" s="50" t="s">
        <v>56</v>
      </c>
      <c r="N704" s="50" t="s">
        <v>57</v>
      </c>
      <c r="O704" s="51">
        <v>43600</v>
      </c>
      <c r="P704" s="51">
        <v>43600</v>
      </c>
      <c r="Q704" s="51">
        <v>43600</v>
      </c>
      <c r="R704" s="50">
        <v>2329</v>
      </c>
      <c r="S704" s="50">
        <v>6</v>
      </c>
      <c r="T704" s="50" t="s">
        <v>127</v>
      </c>
      <c r="U704" s="50" t="s">
        <v>4407</v>
      </c>
      <c r="V704" s="50"/>
      <c r="W704" s="50" t="s">
        <v>4408</v>
      </c>
      <c r="X704" s="50" t="s">
        <v>57</v>
      </c>
      <c r="Y704" s="49" t="s">
        <v>4409</v>
      </c>
    </row>
    <row r="705" spans="1:25">
      <c r="A705" s="121" t="str">
        <f t="shared" si="11"/>
        <v>DWIGGI8</v>
      </c>
      <c r="B705" s="49" t="s">
        <v>4410</v>
      </c>
      <c r="C705" s="50" t="s">
        <v>4411</v>
      </c>
      <c r="D705" s="50" t="s">
        <v>4412</v>
      </c>
      <c r="E705" s="37" t="s">
        <v>43</v>
      </c>
      <c r="F705" s="49" t="s">
        <v>182</v>
      </c>
      <c r="G705" s="50" t="s">
        <v>183</v>
      </c>
      <c r="H705" s="50" t="s">
        <v>30</v>
      </c>
      <c r="I705" s="50" t="s">
        <v>31</v>
      </c>
      <c r="J705" s="49" t="s">
        <v>53</v>
      </c>
      <c r="K705" s="49" t="s">
        <v>54</v>
      </c>
      <c r="L705" s="49" t="s">
        <v>55</v>
      </c>
      <c r="M705" s="50" t="s">
        <v>56</v>
      </c>
      <c r="N705" s="50" t="s">
        <v>57</v>
      </c>
      <c r="O705" s="51">
        <v>39216</v>
      </c>
      <c r="P705" s="51">
        <v>39216</v>
      </c>
      <c r="Q705" s="51">
        <v>39216</v>
      </c>
      <c r="R705" s="50">
        <v>6713</v>
      </c>
      <c r="S705" s="50">
        <v>18</v>
      </c>
      <c r="T705" s="50" t="s">
        <v>148</v>
      </c>
      <c r="U705" s="50" t="s">
        <v>4413</v>
      </c>
      <c r="V705" s="50"/>
      <c r="W705" s="50" t="s">
        <v>4414</v>
      </c>
      <c r="X705" s="50" t="s">
        <v>57</v>
      </c>
      <c r="Y705" s="49" t="s">
        <v>4415</v>
      </c>
    </row>
    <row r="706" spans="1:25">
      <c r="A706" s="121" t="str">
        <f t="shared" si="11"/>
        <v>dwilli1</v>
      </c>
      <c r="B706" s="49" t="s">
        <v>4416</v>
      </c>
      <c r="C706" s="50" t="s">
        <v>4417</v>
      </c>
      <c r="D706" s="50" t="s">
        <v>4418</v>
      </c>
      <c r="E706" s="37" t="s">
        <v>43</v>
      </c>
      <c r="F706" s="49" t="s">
        <v>90</v>
      </c>
      <c r="G706" s="50" t="s">
        <v>91</v>
      </c>
      <c r="H706" s="50" t="s">
        <v>30</v>
      </c>
      <c r="I706" s="50" t="s">
        <v>31</v>
      </c>
      <c r="J706" s="49" t="s">
        <v>53</v>
      </c>
      <c r="K706" s="49" t="s">
        <v>255</v>
      </c>
      <c r="L706" s="49" t="s">
        <v>418</v>
      </c>
      <c r="M706" s="50" t="s">
        <v>257</v>
      </c>
      <c r="N706" s="50" t="s">
        <v>258</v>
      </c>
      <c r="O706" s="51">
        <v>45627</v>
      </c>
      <c r="P706" s="51">
        <v>45627</v>
      </c>
      <c r="Q706" s="51">
        <v>45627</v>
      </c>
      <c r="R706" s="50">
        <v>302</v>
      </c>
      <c r="S706" s="50">
        <v>0</v>
      </c>
      <c r="T706" s="50" t="s">
        <v>37</v>
      </c>
      <c r="U706" s="50" t="s">
        <v>4419</v>
      </c>
      <c r="V706" s="50"/>
      <c r="W706" s="50" t="s">
        <v>1167</v>
      </c>
      <c r="X706" s="50" t="s">
        <v>258</v>
      </c>
      <c r="Y706" s="49" t="s">
        <v>1168</v>
      </c>
    </row>
    <row r="707" spans="1:25">
      <c r="A707" s="121" t="str">
        <f t="shared" ref="A707:A770" si="12">TRIM(D707)</f>
        <v>DWILS48</v>
      </c>
      <c r="B707" s="49" t="s">
        <v>4420</v>
      </c>
      <c r="C707" s="50" t="s">
        <v>4421</v>
      </c>
      <c r="D707" s="50" t="s">
        <v>4422</v>
      </c>
      <c r="E707" s="37" t="s">
        <v>43</v>
      </c>
      <c r="F707" s="49" t="s">
        <v>28</v>
      </c>
      <c r="G707" s="50" t="s">
        <v>29</v>
      </c>
      <c r="H707" s="50" t="s">
        <v>30</v>
      </c>
      <c r="I707" s="50" t="s">
        <v>31</v>
      </c>
      <c r="J707" s="49" t="s">
        <v>53</v>
      </c>
      <c r="K707" s="49" t="s">
        <v>197</v>
      </c>
      <c r="L707" s="49" t="s">
        <v>198</v>
      </c>
      <c r="M707" s="50" t="s">
        <v>199</v>
      </c>
      <c r="N707" s="50" t="s">
        <v>200</v>
      </c>
      <c r="O707" s="51">
        <v>41134</v>
      </c>
      <c r="P707" s="51">
        <v>41134</v>
      </c>
      <c r="Q707" s="51">
        <v>41134</v>
      </c>
      <c r="R707" s="50">
        <v>4795</v>
      </c>
      <c r="S707" s="50">
        <v>13</v>
      </c>
      <c r="T707" s="50" t="s">
        <v>127</v>
      </c>
      <c r="U707" s="50" t="s">
        <v>4423</v>
      </c>
      <c r="V707" s="50"/>
      <c r="W707" s="50" t="s">
        <v>4424</v>
      </c>
      <c r="X707" s="50" t="s">
        <v>200</v>
      </c>
      <c r="Y707" s="49" t="s">
        <v>4425</v>
      </c>
    </row>
    <row r="708" spans="1:25">
      <c r="A708" s="121" t="str">
        <f t="shared" si="12"/>
        <v>DWILSO1</v>
      </c>
      <c r="B708" s="49" t="s">
        <v>4426</v>
      </c>
      <c r="C708" s="50" t="s">
        <v>4427</v>
      </c>
      <c r="D708" s="50" t="s">
        <v>4428</v>
      </c>
      <c r="E708" s="37" t="s">
        <v>774</v>
      </c>
      <c r="F708" s="49" t="s">
        <v>1468</v>
      </c>
      <c r="G708" s="50" t="s">
        <v>1469</v>
      </c>
      <c r="H708" s="50" t="s">
        <v>30</v>
      </c>
      <c r="I708" s="50" t="s">
        <v>31</v>
      </c>
      <c r="J708" s="49" t="s">
        <v>53</v>
      </c>
      <c r="K708" s="49" t="s">
        <v>66</v>
      </c>
      <c r="L708" s="49" t="s">
        <v>66</v>
      </c>
      <c r="M708" s="50" t="s">
        <v>342</v>
      </c>
      <c r="N708" s="50" t="s">
        <v>69</v>
      </c>
      <c r="O708" s="51">
        <v>37255</v>
      </c>
      <c r="P708" s="51">
        <v>37255</v>
      </c>
      <c r="Q708" s="51">
        <v>37255</v>
      </c>
      <c r="R708" s="50">
        <v>8674</v>
      </c>
      <c r="S708" s="50">
        <v>23</v>
      </c>
      <c r="T708" s="50" t="s">
        <v>148</v>
      </c>
      <c r="U708" s="50" t="s">
        <v>4429</v>
      </c>
      <c r="V708" s="50"/>
      <c r="W708" s="50" t="s">
        <v>4430</v>
      </c>
      <c r="X708" s="50" t="s">
        <v>69</v>
      </c>
      <c r="Y708" s="49" t="s">
        <v>4431</v>
      </c>
    </row>
    <row r="709" spans="1:25">
      <c r="A709" s="121" t="str">
        <f t="shared" si="12"/>
        <v>DWILTSH</v>
      </c>
      <c r="B709" s="49" t="s">
        <v>4432</v>
      </c>
      <c r="C709" s="50" t="s">
        <v>4433</v>
      </c>
      <c r="D709" s="50" t="s">
        <v>4434</v>
      </c>
      <c r="E709" s="37" t="s">
        <v>43</v>
      </c>
      <c r="F709" s="49" t="s">
        <v>1468</v>
      </c>
      <c r="G709" s="50" t="s">
        <v>1469</v>
      </c>
      <c r="H709" s="50" t="s">
        <v>30</v>
      </c>
      <c r="I709" s="50" t="s">
        <v>31</v>
      </c>
      <c r="J709" s="49" t="s">
        <v>53</v>
      </c>
      <c r="K709" s="49" t="s">
        <v>2108</v>
      </c>
      <c r="L709" s="49" t="s">
        <v>2108</v>
      </c>
      <c r="M709" s="50" t="s">
        <v>3352</v>
      </c>
      <c r="N709" s="50" t="s">
        <v>453</v>
      </c>
      <c r="O709" s="51">
        <v>32216</v>
      </c>
      <c r="P709" s="51">
        <v>32216</v>
      </c>
      <c r="Q709" s="51">
        <v>32216</v>
      </c>
      <c r="R709" s="50">
        <v>13713</v>
      </c>
      <c r="S709" s="50">
        <v>37</v>
      </c>
      <c r="T709" s="50" t="s">
        <v>148</v>
      </c>
      <c r="U709" s="50" t="s">
        <v>4435</v>
      </c>
      <c r="V709" s="50"/>
      <c r="W709" s="50" t="s">
        <v>4436</v>
      </c>
      <c r="X709" s="50" t="s">
        <v>453</v>
      </c>
      <c r="Y709" s="49" t="s">
        <v>4437</v>
      </c>
    </row>
    <row r="710" spans="1:25">
      <c r="A710" s="121" t="str">
        <f t="shared" si="12"/>
        <v>dwoods</v>
      </c>
      <c r="B710" s="49" t="s">
        <v>4438</v>
      </c>
      <c r="C710" s="50" t="s">
        <v>4439</v>
      </c>
      <c r="D710" s="50" t="s">
        <v>4440</v>
      </c>
      <c r="E710" s="37" t="s">
        <v>43</v>
      </c>
      <c r="F710" s="49" t="s">
        <v>28</v>
      </c>
      <c r="G710" s="50" t="s">
        <v>29</v>
      </c>
      <c r="H710" s="50" t="s">
        <v>30</v>
      </c>
      <c r="I710" s="50" t="s">
        <v>31</v>
      </c>
      <c r="J710" s="49" t="s">
        <v>32</v>
      </c>
      <c r="K710" s="49" t="s">
        <v>515</v>
      </c>
      <c r="L710" s="49" t="s">
        <v>516</v>
      </c>
      <c r="M710" s="50" t="s">
        <v>517</v>
      </c>
      <c r="N710" s="50" t="s">
        <v>192</v>
      </c>
      <c r="O710" s="51">
        <v>42905</v>
      </c>
      <c r="P710" s="51">
        <v>42905</v>
      </c>
      <c r="Q710" s="51">
        <v>42905</v>
      </c>
      <c r="R710" s="50">
        <v>3024</v>
      </c>
      <c r="S710" s="50">
        <v>8</v>
      </c>
      <c r="T710" s="50" t="s">
        <v>127</v>
      </c>
      <c r="U710" s="50" t="s">
        <v>4441</v>
      </c>
      <c r="V710" s="50"/>
      <c r="W710" s="50" t="s">
        <v>2097</v>
      </c>
      <c r="X710" s="50" t="s">
        <v>118</v>
      </c>
      <c r="Y710" s="49" t="s">
        <v>4442</v>
      </c>
    </row>
    <row r="711" spans="1:25">
      <c r="A711" s="121" t="str">
        <f t="shared" si="12"/>
        <v>dwoods0</v>
      </c>
      <c r="B711" s="49" t="s">
        <v>4443</v>
      </c>
      <c r="C711" s="50" t="s">
        <v>4444</v>
      </c>
      <c r="D711" s="50" t="s">
        <v>4445</v>
      </c>
      <c r="E711" s="37" t="s">
        <v>43</v>
      </c>
      <c r="F711" s="49" t="s">
        <v>1624</v>
      </c>
      <c r="G711" s="50" t="s">
        <v>1625</v>
      </c>
      <c r="H711" s="50" t="s">
        <v>30</v>
      </c>
      <c r="I711" s="50" t="s">
        <v>31</v>
      </c>
      <c r="J711" s="49" t="s">
        <v>53</v>
      </c>
      <c r="K711" s="49" t="s">
        <v>309</v>
      </c>
      <c r="L711" s="49" t="s">
        <v>310</v>
      </c>
      <c r="M711" s="50" t="s">
        <v>311</v>
      </c>
      <c r="N711" s="50" t="s">
        <v>312</v>
      </c>
      <c r="O711" s="51">
        <v>45613</v>
      </c>
      <c r="P711" s="51">
        <v>45641</v>
      </c>
      <c r="Q711" s="51">
        <v>45613</v>
      </c>
      <c r="R711" s="50">
        <v>316</v>
      </c>
      <c r="S711" s="50">
        <v>0</v>
      </c>
      <c r="T711" s="50" t="s">
        <v>37</v>
      </c>
      <c r="U711" s="50" t="s">
        <v>4446</v>
      </c>
      <c r="V711" s="50"/>
      <c r="W711" s="50" t="s">
        <v>2284</v>
      </c>
      <c r="X711" s="50" t="s">
        <v>312</v>
      </c>
      <c r="Y711" s="49" t="s">
        <v>4447</v>
      </c>
    </row>
    <row r="712" spans="1:25">
      <c r="A712" s="121" t="str">
        <f t="shared" si="12"/>
        <v>dyork</v>
      </c>
      <c r="B712" s="49" t="s">
        <v>4448</v>
      </c>
      <c r="C712" s="50" t="s">
        <v>4449</v>
      </c>
      <c r="D712" s="50" t="s">
        <v>4450</v>
      </c>
      <c r="E712" s="37" t="s">
        <v>43</v>
      </c>
      <c r="F712" s="49" t="s">
        <v>28</v>
      </c>
      <c r="G712" s="50" t="s">
        <v>29</v>
      </c>
      <c r="H712" s="50" t="s">
        <v>30</v>
      </c>
      <c r="I712" s="50" t="s">
        <v>31</v>
      </c>
      <c r="J712" s="49" t="s">
        <v>53</v>
      </c>
      <c r="K712" s="49" t="s">
        <v>255</v>
      </c>
      <c r="L712" s="49" t="s">
        <v>418</v>
      </c>
      <c r="M712" s="50" t="s">
        <v>257</v>
      </c>
      <c r="N712" s="50" t="s">
        <v>258</v>
      </c>
      <c r="O712" s="51">
        <v>45865</v>
      </c>
      <c r="P712" s="51">
        <v>45865</v>
      </c>
      <c r="Q712" s="51">
        <v>45865</v>
      </c>
      <c r="R712" s="50">
        <v>64</v>
      </c>
      <c r="S712" s="50">
        <v>0</v>
      </c>
      <c r="T712" s="50" t="s">
        <v>96</v>
      </c>
      <c r="U712" s="50" t="s">
        <v>4451</v>
      </c>
      <c r="V712" s="50"/>
      <c r="W712" s="50" t="s">
        <v>4452</v>
      </c>
      <c r="X712" s="50" t="s">
        <v>258</v>
      </c>
      <c r="Y712" s="49" t="s">
        <v>4453</v>
      </c>
    </row>
    <row r="713" spans="1:25">
      <c r="A713" s="121" t="str">
        <f t="shared" si="12"/>
        <v>dyoung</v>
      </c>
      <c r="B713" s="49" t="s">
        <v>4454</v>
      </c>
      <c r="C713" s="50" t="s">
        <v>4455</v>
      </c>
      <c r="D713" s="50" t="s">
        <v>4456</v>
      </c>
      <c r="E713" s="37" t="s">
        <v>43</v>
      </c>
      <c r="F713" s="49" t="s">
        <v>90</v>
      </c>
      <c r="G713" s="50" t="s">
        <v>91</v>
      </c>
      <c r="H713" s="50" t="s">
        <v>30</v>
      </c>
      <c r="I713" s="50" t="s">
        <v>31</v>
      </c>
      <c r="J713" s="49" t="s">
        <v>32</v>
      </c>
      <c r="K713" s="49" t="s">
        <v>208</v>
      </c>
      <c r="L713" s="49" t="s">
        <v>209</v>
      </c>
      <c r="M713" s="50" t="s">
        <v>210</v>
      </c>
      <c r="N713" s="50" t="s">
        <v>211</v>
      </c>
      <c r="O713" s="51">
        <v>45291</v>
      </c>
      <c r="P713" s="51">
        <v>45291</v>
      </c>
      <c r="Q713" s="51">
        <v>45291</v>
      </c>
      <c r="R713" s="50">
        <v>638</v>
      </c>
      <c r="S713" s="50">
        <v>1</v>
      </c>
      <c r="T713" s="50" t="s">
        <v>82</v>
      </c>
      <c r="U713" s="50" t="s">
        <v>4457</v>
      </c>
      <c r="V713" s="50"/>
      <c r="W713" s="50" t="s">
        <v>4458</v>
      </c>
      <c r="X713" s="50" t="s">
        <v>211</v>
      </c>
      <c r="Y713" s="49" t="s">
        <v>4459</v>
      </c>
    </row>
    <row r="714" spans="1:25">
      <c r="A714" s="121" t="str">
        <f t="shared" si="12"/>
        <v>dzbacni</v>
      </c>
      <c r="B714" s="49" t="s">
        <v>4460</v>
      </c>
      <c r="C714" s="50" t="s">
        <v>4461</v>
      </c>
      <c r="D714" s="49" t="s">
        <v>4462</v>
      </c>
      <c r="E714" s="37" t="s">
        <v>43</v>
      </c>
      <c r="F714" s="50"/>
      <c r="G714" s="50"/>
      <c r="H714" s="50"/>
      <c r="I714" s="50"/>
      <c r="J714" s="50"/>
      <c r="K714" s="50"/>
      <c r="L714" s="50"/>
      <c r="M714" s="50"/>
      <c r="N714" s="50"/>
      <c r="O714" s="51">
        <v>45935</v>
      </c>
      <c r="P714" s="50"/>
      <c r="Q714" s="51">
        <v>45935</v>
      </c>
      <c r="R714" s="50"/>
      <c r="S714" s="50"/>
      <c r="T714" s="50"/>
      <c r="U714" s="49" t="s">
        <v>4463</v>
      </c>
      <c r="V714" s="50"/>
      <c r="W714" s="50" t="s">
        <v>4464</v>
      </c>
      <c r="X714" s="50" t="s">
        <v>1229</v>
      </c>
      <c r="Y714" s="49" t="s">
        <v>4465</v>
      </c>
    </row>
    <row r="715" spans="1:25">
      <c r="A715" s="121" t="str">
        <f t="shared" si="12"/>
        <v>eabdulk</v>
      </c>
      <c r="B715" s="49" t="s">
        <v>4466</v>
      </c>
      <c r="C715" s="50" t="s">
        <v>4467</v>
      </c>
      <c r="D715" s="50" t="s">
        <v>4468</v>
      </c>
      <c r="E715" s="37" t="s">
        <v>27</v>
      </c>
      <c r="F715" s="49" t="s">
        <v>28</v>
      </c>
      <c r="G715" s="50" t="s">
        <v>29</v>
      </c>
      <c r="H715" s="50" t="s">
        <v>30</v>
      </c>
      <c r="I715" s="50" t="s">
        <v>31</v>
      </c>
      <c r="J715" s="49" t="s">
        <v>32</v>
      </c>
      <c r="K715" s="49" t="s">
        <v>775</v>
      </c>
      <c r="L715" s="49" t="s">
        <v>776</v>
      </c>
      <c r="M715" s="50" t="s">
        <v>777</v>
      </c>
      <c r="N715" s="50" t="s">
        <v>147</v>
      </c>
      <c r="O715" s="51">
        <v>45557</v>
      </c>
      <c r="P715" s="51">
        <v>45557</v>
      </c>
      <c r="Q715" s="51">
        <v>45557</v>
      </c>
      <c r="R715" s="50">
        <v>372</v>
      </c>
      <c r="S715" s="50">
        <v>1</v>
      </c>
      <c r="T715" s="50" t="s">
        <v>82</v>
      </c>
      <c r="U715" s="50" t="s">
        <v>4469</v>
      </c>
      <c r="V715" s="50"/>
      <c r="W715" s="50" t="s">
        <v>988</v>
      </c>
      <c r="X715" s="50" t="s">
        <v>147</v>
      </c>
      <c r="Y715" s="49" t="s">
        <v>4470</v>
      </c>
    </row>
    <row r="716" spans="1:25">
      <c r="A716" s="121" t="str">
        <f t="shared" si="12"/>
        <v>ealva</v>
      </c>
      <c r="B716" s="49" t="s">
        <v>4471</v>
      </c>
      <c r="C716" s="50" t="s">
        <v>4472</v>
      </c>
      <c r="D716" s="50" t="s">
        <v>4473</v>
      </c>
      <c r="E716" s="37" t="s">
        <v>43</v>
      </c>
      <c r="F716" s="49" t="s">
        <v>44</v>
      </c>
      <c r="G716" s="50" t="s">
        <v>45</v>
      </c>
      <c r="H716" s="50" t="s">
        <v>30</v>
      </c>
      <c r="I716" s="50" t="s">
        <v>31</v>
      </c>
      <c r="J716" s="49" t="s">
        <v>32</v>
      </c>
      <c r="K716" s="49" t="s">
        <v>79</v>
      </c>
      <c r="L716" s="49" t="s">
        <v>80</v>
      </c>
      <c r="M716" s="50" t="s">
        <v>81</v>
      </c>
      <c r="N716" s="50" t="s">
        <v>36</v>
      </c>
      <c r="O716" s="51">
        <v>43621</v>
      </c>
      <c r="P716" s="51">
        <v>45228</v>
      </c>
      <c r="Q716" s="51">
        <v>45228</v>
      </c>
      <c r="R716" s="50">
        <v>701</v>
      </c>
      <c r="S716" s="50">
        <v>1</v>
      </c>
      <c r="T716" s="50" t="s">
        <v>82</v>
      </c>
      <c r="U716" s="50" t="s">
        <v>4474</v>
      </c>
      <c r="V716" s="50"/>
      <c r="W716" s="50" t="s">
        <v>4475</v>
      </c>
      <c r="X716" s="50" t="s">
        <v>36</v>
      </c>
      <c r="Y716" s="49" t="s">
        <v>4476</v>
      </c>
    </row>
    <row r="717" spans="1:25">
      <c r="A717" s="121" t="str">
        <f t="shared" si="12"/>
        <v>ealva0</v>
      </c>
      <c r="B717" s="49" t="s">
        <v>4477</v>
      </c>
      <c r="C717" s="50" t="s">
        <v>4478</v>
      </c>
      <c r="D717" s="50" t="s">
        <v>4479</v>
      </c>
      <c r="E717" s="37" t="s">
        <v>27</v>
      </c>
      <c r="F717" s="49" t="s">
        <v>44</v>
      </c>
      <c r="G717" s="50" t="s">
        <v>45</v>
      </c>
      <c r="H717" s="50" t="s">
        <v>30</v>
      </c>
      <c r="I717" s="50" t="s">
        <v>31</v>
      </c>
      <c r="J717" s="49" t="s">
        <v>32</v>
      </c>
      <c r="K717" s="49" t="s">
        <v>775</v>
      </c>
      <c r="L717" s="49" t="s">
        <v>776</v>
      </c>
      <c r="M717" s="50" t="s">
        <v>777</v>
      </c>
      <c r="N717" s="50" t="s">
        <v>147</v>
      </c>
      <c r="O717" s="51">
        <v>43755</v>
      </c>
      <c r="P717" s="51">
        <v>43755</v>
      </c>
      <c r="Q717" s="51">
        <v>43755</v>
      </c>
      <c r="R717" s="50">
        <v>2174</v>
      </c>
      <c r="S717" s="50">
        <v>5</v>
      </c>
      <c r="T717" s="50" t="s">
        <v>106</v>
      </c>
      <c r="U717" s="50" t="s">
        <v>4480</v>
      </c>
      <c r="V717" s="50"/>
      <c r="W717" s="50" t="s">
        <v>779</v>
      </c>
      <c r="X717" s="50" t="s">
        <v>147</v>
      </c>
      <c r="Y717" s="49" t="s">
        <v>780</v>
      </c>
    </row>
    <row r="718" spans="1:25">
      <c r="A718" s="121" t="str">
        <f t="shared" si="12"/>
        <v>eares</v>
      </c>
      <c r="B718" s="49" t="s">
        <v>4481</v>
      </c>
      <c r="C718" s="50" t="s">
        <v>4482</v>
      </c>
      <c r="D718" s="50" t="s">
        <v>4483</v>
      </c>
      <c r="E718" s="37" t="s">
        <v>43</v>
      </c>
      <c r="F718" s="49" t="s">
        <v>28</v>
      </c>
      <c r="G718" s="50" t="s">
        <v>29</v>
      </c>
      <c r="H718" s="50" t="s">
        <v>30</v>
      </c>
      <c r="I718" s="50" t="s">
        <v>31</v>
      </c>
      <c r="J718" s="49" t="s">
        <v>32</v>
      </c>
      <c r="K718" s="49" t="s">
        <v>349</v>
      </c>
      <c r="L718" s="49" t="s">
        <v>838</v>
      </c>
      <c r="M718" s="50" t="s">
        <v>351</v>
      </c>
      <c r="N718" s="50" t="s">
        <v>352</v>
      </c>
      <c r="O718" s="51">
        <v>45921</v>
      </c>
      <c r="P718" s="51">
        <v>45921</v>
      </c>
      <c r="Q718" s="51">
        <v>45921</v>
      </c>
      <c r="R718" s="50">
        <v>8</v>
      </c>
      <c r="S718" s="50">
        <v>0</v>
      </c>
      <c r="T718" s="50" t="s">
        <v>47</v>
      </c>
      <c r="U718" s="50" t="s">
        <v>4484</v>
      </c>
      <c r="V718" s="50"/>
      <c r="W718" s="50" t="s">
        <v>4485</v>
      </c>
      <c r="X718" s="50" t="s">
        <v>355</v>
      </c>
      <c r="Y718" s="49" t="s">
        <v>4486</v>
      </c>
    </row>
    <row r="719" spans="1:25">
      <c r="A719" s="121" t="str">
        <f t="shared" si="12"/>
        <v>EAROCHO</v>
      </c>
      <c r="B719" s="49" t="s">
        <v>4487</v>
      </c>
      <c r="C719" s="50" t="s">
        <v>4488</v>
      </c>
      <c r="D719" s="50" t="s">
        <v>4489</v>
      </c>
      <c r="E719" s="37" t="s">
        <v>43</v>
      </c>
      <c r="F719" s="49" t="s">
        <v>28</v>
      </c>
      <c r="G719" s="50" t="s">
        <v>29</v>
      </c>
      <c r="H719" s="50" t="s">
        <v>30</v>
      </c>
      <c r="I719" s="50" t="s">
        <v>380</v>
      </c>
      <c r="J719" s="49" t="s">
        <v>53</v>
      </c>
      <c r="K719" s="49" t="s">
        <v>381</v>
      </c>
      <c r="L719" s="49" t="s">
        <v>381</v>
      </c>
      <c r="M719" s="50" t="s">
        <v>382</v>
      </c>
      <c r="N719" s="50" t="s">
        <v>383</v>
      </c>
      <c r="O719" s="51">
        <v>31120</v>
      </c>
      <c r="P719" s="51">
        <v>31120</v>
      </c>
      <c r="Q719" s="51">
        <v>31120</v>
      </c>
      <c r="R719" s="50">
        <v>14809</v>
      </c>
      <c r="S719" s="50">
        <v>40</v>
      </c>
      <c r="T719" s="50" t="s">
        <v>148</v>
      </c>
      <c r="U719" s="50" t="s">
        <v>4490</v>
      </c>
      <c r="V719" s="50" t="s">
        <v>4491</v>
      </c>
      <c r="W719" s="50" t="s">
        <v>586</v>
      </c>
      <c r="X719" s="50" t="s">
        <v>383</v>
      </c>
      <c r="Y719" s="49" t="s">
        <v>4492</v>
      </c>
    </row>
    <row r="720" spans="1:25">
      <c r="A720" s="121" t="str">
        <f t="shared" si="12"/>
        <v>ebanuel</v>
      </c>
      <c r="B720" s="49" t="s">
        <v>4493</v>
      </c>
      <c r="C720" s="50" t="s">
        <v>4494</v>
      </c>
      <c r="D720" s="50" t="s">
        <v>4495</v>
      </c>
      <c r="E720" s="37" t="s">
        <v>43</v>
      </c>
      <c r="F720" s="49" t="s">
        <v>114</v>
      </c>
      <c r="G720" s="50" t="s">
        <v>115</v>
      </c>
      <c r="H720" s="50" t="s">
        <v>105</v>
      </c>
      <c r="I720" s="50" t="s">
        <v>31</v>
      </c>
      <c r="J720" s="49" t="s">
        <v>32</v>
      </c>
      <c r="K720" s="49" t="s">
        <v>218</v>
      </c>
      <c r="L720" s="49" t="s">
        <v>502</v>
      </c>
      <c r="M720" s="50" t="s">
        <v>220</v>
      </c>
      <c r="N720" s="50" t="s">
        <v>36</v>
      </c>
      <c r="O720" s="51">
        <v>45529</v>
      </c>
      <c r="P720" s="51">
        <v>45529</v>
      </c>
      <c r="Q720" s="51">
        <v>45529</v>
      </c>
      <c r="R720" s="50">
        <v>400</v>
      </c>
      <c r="S720" s="50">
        <v>1</v>
      </c>
      <c r="T720" s="50" t="s">
        <v>82</v>
      </c>
      <c r="U720" s="50" t="s">
        <v>4496</v>
      </c>
      <c r="V720" s="50"/>
      <c r="W720" s="50" t="s">
        <v>779</v>
      </c>
      <c r="X720" s="50" t="s">
        <v>36</v>
      </c>
      <c r="Y720" s="49" t="s">
        <v>4497</v>
      </c>
    </row>
    <row r="721" spans="1:25">
      <c r="A721" s="121" t="str">
        <f t="shared" si="12"/>
        <v>ebaraja</v>
      </c>
      <c r="B721" s="49" t="s">
        <v>4498</v>
      </c>
      <c r="C721" s="50" t="s">
        <v>4499</v>
      </c>
      <c r="D721" s="50" t="s">
        <v>4500</v>
      </c>
      <c r="E721" s="37" t="s">
        <v>43</v>
      </c>
      <c r="F721" s="49" t="s">
        <v>44</v>
      </c>
      <c r="G721" s="50" t="s">
        <v>45</v>
      </c>
      <c r="H721" s="50" t="s">
        <v>30</v>
      </c>
      <c r="I721" s="50" t="s">
        <v>31</v>
      </c>
      <c r="J721" s="49" t="s">
        <v>32</v>
      </c>
      <c r="K721" s="49" t="s">
        <v>79</v>
      </c>
      <c r="L721" s="49" t="s">
        <v>80</v>
      </c>
      <c r="M721" s="50" t="s">
        <v>81</v>
      </c>
      <c r="N721" s="50" t="s">
        <v>36</v>
      </c>
      <c r="O721" s="51">
        <v>43740</v>
      </c>
      <c r="P721" s="51">
        <v>43740</v>
      </c>
      <c r="Q721" s="51">
        <v>43740</v>
      </c>
      <c r="R721" s="50">
        <v>2189</v>
      </c>
      <c r="S721" s="50">
        <v>5</v>
      </c>
      <c r="T721" s="50" t="s">
        <v>106</v>
      </c>
      <c r="U721" s="50" t="s">
        <v>4501</v>
      </c>
      <c r="V721" s="50"/>
      <c r="W721" s="50" t="s">
        <v>4502</v>
      </c>
      <c r="X721" s="50" t="s">
        <v>36</v>
      </c>
      <c r="Y721" s="49" t="s">
        <v>4503</v>
      </c>
    </row>
    <row r="722" spans="1:25">
      <c r="A722" s="121" t="str">
        <f t="shared" si="12"/>
        <v>ebarret</v>
      </c>
      <c r="B722" s="49" t="s">
        <v>4504</v>
      </c>
      <c r="C722" s="50" t="s">
        <v>4505</v>
      </c>
      <c r="D722" s="50" t="s">
        <v>4506</v>
      </c>
      <c r="E722" s="37" t="s">
        <v>27</v>
      </c>
      <c r="F722" s="49" t="s">
        <v>28</v>
      </c>
      <c r="G722" s="50" t="s">
        <v>29</v>
      </c>
      <c r="H722" s="50" t="s">
        <v>30</v>
      </c>
      <c r="I722" s="50" t="s">
        <v>31</v>
      </c>
      <c r="J722" s="49" t="s">
        <v>53</v>
      </c>
      <c r="K722" s="49" t="s">
        <v>273</v>
      </c>
      <c r="L722" s="49" t="s">
        <v>550</v>
      </c>
      <c r="M722" s="50" t="s">
        <v>551</v>
      </c>
      <c r="N722" s="50" t="s">
        <v>373</v>
      </c>
      <c r="O722" s="51">
        <v>40001</v>
      </c>
      <c r="P722" s="51">
        <v>45809</v>
      </c>
      <c r="Q722" s="51">
        <v>45809</v>
      </c>
      <c r="R722" s="50">
        <v>120</v>
      </c>
      <c r="S722" s="50">
        <v>0</v>
      </c>
      <c r="T722" s="50" t="s">
        <v>58</v>
      </c>
      <c r="U722" s="50" t="s">
        <v>4507</v>
      </c>
      <c r="V722" s="50"/>
      <c r="W722" s="50" t="s">
        <v>4508</v>
      </c>
      <c r="X722" s="50" t="s">
        <v>373</v>
      </c>
      <c r="Y722" s="49" t="s">
        <v>4509</v>
      </c>
    </row>
    <row r="723" spans="1:25">
      <c r="A723" s="121" t="str">
        <f t="shared" si="12"/>
        <v>ebrown</v>
      </c>
      <c r="B723" s="49" t="s">
        <v>4510</v>
      </c>
      <c r="C723" s="50" t="s">
        <v>4511</v>
      </c>
      <c r="D723" s="50" t="s">
        <v>4512</v>
      </c>
      <c r="E723" s="37" t="s">
        <v>43</v>
      </c>
      <c r="F723" s="49" t="s">
        <v>28</v>
      </c>
      <c r="G723" s="50" t="s">
        <v>29</v>
      </c>
      <c r="H723" s="50" t="s">
        <v>30</v>
      </c>
      <c r="I723" s="50" t="s">
        <v>31</v>
      </c>
      <c r="J723" s="49" t="s">
        <v>53</v>
      </c>
      <c r="K723" s="49" t="s">
        <v>255</v>
      </c>
      <c r="L723" s="49" t="s">
        <v>442</v>
      </c>
      <c r="M723" s="50" t="s">
        <v>443</v>
      </c>
      <c r="N723" s="50" t="s">
        <v>72</v>
      </c>
      <c r="O723" s="51">
        <v>45361</v>
      </c>
      <c r="P723" s="51">
        <v>45361</v>
      </c>
      <c r="Q723" s="51">
        <v>45361</v>
      </c>
      <c r="R723" s="50">
        <v>568</v>
      </c>
      <c r="S723" s="50">
        <v>1</v>
      </c>
      <c r="T723" s="50" t="s">
        <v>82</v>
      </c>
      <c r="U723" s="50" t="s">
        <v>4513</v>
      </c>
      <c r="V723" s="50"/>
      <c r="W723" s="50" t="s">
        <v>4514</v>
      </c>
      <c r="X723" s="50" t="s">
        <v>72</v>
      </c>
      <c r="Y723" s="49" t="s">
        <v>4515</v>
      </c>
    </row>
    <row r="724" spans="1:25">
      <c r="A724" s="121" t="str">
        <f t="shared" si="12"/>
        <v>EBRYA10</v>
      </c>
      <c r="B724" s="49" t="s">
        <v>4516</v>
      </c>
      <c r="C724" s="50" t="s">
        <v>4517</v>
      </c>
      <c r="D724" s="50" t="s">
        <v>4518</v>
      </c>
      <c r="E724" s="37" t="s">
        <v>43</v>
      </c>
      <c r="F724" s="49" t="s">
        <v>44</v>
      </c>
      <c r="G724" s="50" t="s">
        <v>45</v>
      </c>
      <c r="H724" s="50" t="s">
        <v>30</v>
      </c>
      <c r="I724" s="50" t="s">
        <v>31</v>
      </c>
      <c r="J724" s="49" t="s">
        <v>32</v>
      </c>
      <c r="K724" s="49" t="s">
        <v>125</v>
      </c>
      <c r="L724" s="49" t="s">
        <v>126</v>
      </c>
      <c r="M724" s="50" t="s">
        <v>85</v>
      </c>
      <c r="N724" s="50" t="s">
        <v>36</v>
      </c>
      <c r="O724" s="51">
        <v>38881</v>
      </c>
      <c r="P724" s="51">
        <v>38881</v>
      </c>
      <c r="Q724" s="51">
        <v>38881</v>
      </c>
      <c r="R724" s="50">
        <v>7048</v>
      </c>
      <c r="S724" s="50">
        <v>19</v>
      </c>
      <c r="T724" s="50" t="s">
        <v>148</v>
      </c>
      <c r="U724" s="50" t="s">
        <v>4519</v>
      </c>
      <c r="V724" s="50">
        <v>99</v>
      </c>
      <c r="W724" s="50" t="s">
        <v>4520</v>
      </c>
      <c r="X724" s="50" t="s">
        <v>36</v>
      </c>
      <c r="Y724" s="49" t="s">
        <v>4521</v>
      </c>
    </row>
    <row r="725" spans="1:25">
      <c r="A725" s="121" t="str">
        <f t="shared" si="12"/>
        <v>ecain</v>
      </c>
      <c r="B725" s="49" t="s">
        <v>4522</v>
      </c>
      <c r="C725" s="50" t="s">
        <v>4523</v>
      </c>
      <c r="D725" s="50" t="s">
        <v>4524</v>
      </c>
      <c r="E725" s="37" t="s">
        <v>134</v>
      </c>
      <c r="F725" s="49" t="s">
        <v>44</v>
      </c>
      <c r="G725" s="50" t="s">
        <v>45</v>
      </c>
      <c r="H725" s="50" t="s">
        <v>30</v>
      </c>
      <c r="I725" s="50" t="s">
        <v>31</v>
      </c>
      <c r="J725" s="49" t="s">
        <v>53</v>
      </c>
      <c r="K725" s="49" t="s">
        <v>273</v>
      </c>
      <c r="L725" s="49" t="s">
        <v>1340</v>
      </c>
      <c r="M725" s="50" t="s">
        <v>1341</v>
      </c>
      <c r="N725" s="50" t="s">
        <v>1308</v>
      </c>
      <c r="O725" s="51">
        <v>44756</v>
      </c>
      <c r="P725" s="51">
        <v>44756</v>
      </c>
      <c r="Q725" s="51">
        <v>44756</v>
      </c>
      <c r="R725" s="50">
        <v>1173</v>
      </c>
      <c r="S725" s="50">
        <v>3</v>
      </c>
      <c r="T725" s="50" t="s">
        <v>106</v>
      </c>
      <c r="U725" s="50" t="s">
        <v>4525</v>
      </c>
      <c r="V725" s="50"/>
      <c r="W725" s="50" t="s">
        <v>4526</v>
      </c>
      <c r="X725" s="50" t="s">
        <v>1308</v>
      </c>
      <c r="Y725" s="49" t="s">
        <v>4527</v>
      </c>
    </row>
    <row r="726" spans="1:25">
      <c r="A726" s="121" t="str">
        <f t="shared" si="12"/>
        <v>ECASTR3</v>
      </c>
      <c r="B726" s="49" t="s">
        <v>4528</v>
      </c>
      <c r="C726" s="50" t="s">
        <v>4529</v>
      </c>
      <c r="D726" s="50" t="s">
        <v>4530</v>
      </c>
      <c r="E726" s="37" t="s">
        <v>27</v>
      </c>
      <c r="F726" s="49" t="s">
        <v>319</v>
      </c>
      <c r="G726" s="50" t="s">
        <v>65</v>
      </c>
      <c r="H726" s="50" t="s">
        <v>30</v>
      </c>
      <c r="I726" s="50" t="s">
        <v>380</v>
      </c>
      <c r="J726" s="49" t="s">
        <v>53</v>
      </c>
      <c r="K726" s="49" t="s">
        <v>381</v>
      </c>
      <c r="L726" s="49" t="s">
        <v>381</v>
      </c>
      <c r="M726" s="50" t="s">
        <v>382</v>
      </c>
      <c r="N726" s="50" t="s">
        <v>383</v>
      </c>
      <c r="O726" s="51">
        <v>35231</v>
      </c>
      <c r="P726" s="51">
        <v>35231</v>
      </c>
      <c r="Q726" s="51">
        <v>35231</v>
      </c>
      <c r="R726" s="50">
        <v>10698</v>
      </c>
      <c r="S726" s="50">
        <v>29</v>
      </c>
      <c r="T726" s="50" t="s">
        <v>148</v>
      </c>
      <c r="U726" s="50" t="s">
        <v>4531</v>
      </c>
      <c r="V726" s="50" t="s">
        <v>4532</v>
      </c>
      <c r="W726" s="50" t="s">
        <v>586</v>
      </c>
      <c r="X726" s="50" t="s">
        <v>383</v>
      </c>
      <c r="Y726" s="49" t="s">
        <v>4533</v>
      </c>
    </row>
    <row r="727" spans="1:25">
      <c r="A727" s="121" t="str">
        <f t="shared" si="12"/>
        <v>ecenter</v>
      </c>
      <c r="B727" s="49" t="s">
        <v>4534</v>
      </c>
      <c r="C727" s="50" t="s">
        <v>4535</v>
      </c>
      <c r="D727" s="50" t="s">
        <v>4536</v>
      </c>
      <c r="E727" s="37" t="s">
        <v>27</v>
      </c>
      <c r="F727" s="49" t="s">
        <v>90</v>
      </c>
      <c r="G727" s="50" t="s">
        <v>91</v>
      </c>
      <c r="H727" s="50" t="s">
        <v>30</v>
      </c>
      <c r="I727" s="50" t="s">
        <v>31</v>
      </c>
      <c r="J727" s="49" t="s">
        <v>53</v>
      </c>
      <c r="K727" s="49" t="s">
        <v>255</v>
      </c>
      <c r="L727" s="49" t="s">
        <v>418</v>
      </c>
      <c r="M727" s="50" t="s">
        <v>257</v>
      </c>
      <c r="N727" s="50" t="s">
        <v>258</v>
      </c>
      <c r="O727" s="51">
        <v>43045</v>
      </c>
      <c r="P727" s="51">
        <v>45739</v>
      </c>
      <c r="Q727" s="51">
        <v>45739</v>
      </c>
      <c r="R727" s="50">
        <v>190</v>
      </c>
      <c r="S727" s="50">
        <v>0</v>
      </c>
      <c r="T727" s="50" t="s">
        <v>37</v>
      </c>
      <c r="U727" s="50" t="s">
        <v>4537</v>
      </c>
      <c r="V727" s="50"/>
      <c r="W727" s="50" t="s">
        <v>4538</v>
      </c>
      <c r="X727" s="50" t="s">
        <v>258</v>
      </c>
      <c r="Y727" s="49" t="s">
        <v>4539</v>
      </c>
    </row>
    <row r="728" spans="1:25">
      <c r="A728" s="121" t="str">
        <f t="shared" si="12"/>
        <v>ECHAVI0</v>
      </c>
      <c r="B728" s="49" t="s">
        <v>4540</v>
      </c>
      <c r="C728" s="50" t="s">
        <v>4541</v>
      </c>
      <c r="D728" s="50" t="s">
        <v>4542</v>
      </c>
      <c r="E728" s="37" t="s">
        <v>43</v>
      </c>
      <c r="F728" s="49" t="s">
        <v>182</v>
      </c>
      <c r="G728" s="50" t="s">
        <v>183</v>
      </c>
      <c r="H728" s="50" t="s">
        <v>30</v>
      </c>
      <c r="I728" s="50" t="s">
        <v>31</v>
      </c>
      <c r="J728" s="49" t="s">
        <v>32</v>
      </c>
      <c r="K728" s="49" t="s">
        <v>396</v>
      </c>
      <c r="L728" s="49" t="s">
        <v>397</v>
      </c>
      <c r="M728" s="50" t="s">
        <v>398</v>
      </c>
      <c r="N728" s="50" t="s">
        <v>147</v>
      </c>
      <c r="O728" s="51">
        <v>41204</v>
      </c>
      <c r="P728" s="51">
        <v>41204</v>
      </c>
      <c r="Q728" s="51">
        <v>41204</v>
      </c>
      <c r="R728" s="50">
        <v>4725</v>
      </c>
      <c r="S728" s="50">
        <v>12</v>
      </c>
      <c r="T728" s="50" t="s">
        <v>127</v>
      </c>
      <c r="U728" s="50" t="s">
        <v>4543</v>
      </c>
      <c r="V728" s="50"/>
      <c r="W728" s="50" t="s">
        <v>4544</v>
      </c>
      <c r="X728" s="50" t="s">
        <v>147</v>
      </c>
      <c r="Y728" s="49" t="s">
        <v>4545</v>
      </c>
    </row>
    <row r="729" spans="1:25">
      <c r="A729" s="121" t="str">
        <f t="shared" si="12"/>
        <v>ECLAUDI</v>
      </c>
      <c r="B729" s="49" t="s">
        <v>4546</v>
      </c>
      <c r="C729" s="50" t="s">
        <v>4547</v>
      </c>
      <c r="D729" s="50" t="s">
        <v>4548</v>
      </c>
      <c r="E729" s="37" t="s">
        <v>43</v>
      </c>
      <c r="F729" s="49" t="s">
        <v>90</v>
      </c>
      <c r="G729" s="50" t="s">
        <v>91</v>
      </c>
      <c r="H729" s="50" t="s">
        <v>30</v>
      </c>
      <c r="I729" s="50" t="s">
        <v>380</v>
      </c>
      <c r="J729" s="49" t="s">
        <v>53</v>
      </c>
      <c r="K729" s="49" t="s">
        <v>381</v>
      </c>
      <c r="L729" s="49" t="s">
        <v>381</v>
      </c>
      <c r="M729" s="50" t="s">
        <v>382</v>
      </c>
      <c r="N729" s="50" t="s">
        <v>383</v>
      </c>
      <c r="O729" s="51">
        <v>37816</v>
      </c>
      <c r="P729" s="51">
        <v>37816</v>
      </c>
      <c r="Q729" s="51">
        <v>37816</v>
      </c>
      <c r="R729" s="50">
        <v>8113</v>
      </c>
      <c r="S729" s="50">
        <v>22</v>
      </c>
      <c r="T729" s="50" t="s">
        <v>148</v>
      </c>
      <c r="U729" s="50" t="s">
        <v>4549</v>
      </c>
      <c r="V729" s="50"/>
      <c r="W729" s="50" t="s">
        <v>4550</v>
      </c>
      <c r="X729" s="50" t="s">
        <v>383</v>
      </c>
      <c r="Y729" s="49" t="s">
        <v>4551</v>
      </c>
    </row>
    <row r="730" spans="1:25">
      <c r="A730" s="121" t="str">
        <f t="shared" si="12"/>
        <v>ECOLLIN</v>
      </c>
      <c r="B730" s="49" t="s">
        <v>4552</v>
      </c>
      <c r="C730" s="50" t="s">
        <v>4553</v>
      </c>
      <c r="D730" s="50" t="s">
        <v>4554</v>
      </c>
      <c r="E730" s="37" t="s">
        <v>43</v>
      </c>
      <c r="F730" s="49" t="s">
        <v>28</v>
      </c>
      <c r="G730" s="50" t="s">
        <v>29</v>
      </c>
      <c r="H730" s="50" t="s">
        <v>30</v>
      </c>
      <c r="I730" s="50" t="s">
        <v>31</v>
      </c>
      <c r="J730" s="49" t="s">
        <v>32</v>
      </c>
      <c r="K730" s="49" t="s">
        <v>884</v>
      </c>
      <c r="L730" s="49" t="s">
        <v>885</v>
      </c>
      <c r="M730" s="50" t="s">
        <v>886</v>
      </c>
      <c r="N730" s="50" t="s">
        <v>887</v>
      </c>
      <c r="O730" s="51">
        <v>30117</v>
      </c>
      <c r="P730" s="51">
        <v>30117</v>
      </c>
      <c r="Q730" s="51">
        <v>30117</v>
      </c>
      <c r="R730" s="50">
        <v>15812</v>
      </c>
      <c r="S730" s="50">
        <v>43</v>
      </c>
      <c r="T730" s="50" t="s">
        <v>148</v>
      </c>
      <c r="U730" s="50" t="s">
        <v>4555</v>
      </c>
      <c r="V730" s="50"/>
      <c r="W730" s="50" t="s">
        <v>889</v>
      </c>
      <c r="X730" s="50" t="s">
        <v>887</v>
      </c>
      <c r="Y730" s="49" t="s">
        <v>4556</v>
      </c>
    </row>
    <row r="731" spans="1:25">
      <c r="A731" s="121" t="str">
        <f t="shared" si="12"/>
        <v>econsue</v>
      </c>
      <c r="B731" s="49" t="s">
        <v>4557</v>
      </c>
      <c r="C731" s="50" t="s">
        <v>4558</v>
      </c>
      <c r="D731" s="50" t="s">
        <v>4559</v>
      </c>
      <c r="E731" s="37" t="s">
        <v>43</v>
      </c>
      <c r="F731" s="49" t="s">
        <v>90</v>
      </c>
      <c r="G731" s="50" t="s">
        <v>91</v>
      </c>
      <c r="H731" s="50" t="s">
        <v>30</v>
      </c>
      <c r="I731" s="50" t="s">
        <v>31</v>
      </c>
      <c r="J731" s="49" t="s">
        <v>53</v>
      </c>
      <c r="K731" s="49" t="s">
        <v>164</v>
      </c>
      <c r="L731" s="49" t="s">
        <v>165</v>
      </c>
      <c r="M731" s="50" t="s">
        <v>166</v>
      </c>
      <c r="N731" s="50" t="s">
        <v>167</v>
      </c>
      <c r="O731" s="51">
        <v>45746</v>
      </c>
      <c r="P731" s="51">
        <v>45746</v>
      </c>
      <c r="Q731" s="51">
        <v>45746</v>
      </c>
      <c r="R731" s="50">
        <v>183</v>
      </c>
      <c r="S731" s="50">
        <v>0</v>
      </c>
      <c r="T731" s="50" t="s">
        <v>58</v>
      </c>
      <c r="U731" s="53" t="s">
        <v>4560</v>
      </c>
      <c r="V731" s="53">
        <v>0</v>
      </c>
      <c r="W731" s="53" t="s">
        <v>4561</v>
      </c>
      <c r="X731" s="53" t="s">
        <v>322</v>
      </c>
      <c r="Y731" s="53" t="s">
        <v>4562</v>
      </c>
    </row>
    <row r="732" spans="1:25">
      <c r="A732" s="121" t="str">
        <f t="shared" si="12"/>
        <v>ecorrei</v>
      </c>
      <c r="B732" s="49" t="s">
        <v>4563</v>
      </c>
      <c r="C732" s="50" t="s">
        <v>4564</v>
      </c>
      <c r="D732" s="50" t="s">
        <v>4565</v>
      </c>
      <c r="E732" s="37" t="s">
        <v>43</v>
      </c>
      <c r="F732" s="49" t="s">
        <v>44</v>
      </c>
      <c r="G732" s="50" t="s">
        <v>45</v>
      </c>
      <c r="H732" s="50" t="s">
        <v>30</v>
      </c>
      <c r="I732" s="50" t="s">
        <v>31</v>
      </c>
      <c r="J732" s="49" t="s">
        <v>53</v>
      </c>
      <c r="K732" s="49" t="s">
        <v>164</v>
      </c>
      <c r="L732" s="49" t="s">
        <v>165</v>
      </c>
      <c r="M732" s="50" t="s">
        <v>166</v>
      </c>
      <c r="N732" s="50" t="s">
        <v>167</v>
      </c>
      <c r="O732" s="51">
        <v>44875</v>
      </c>
      <c r="P732" s="51">
        <v>44875</v>
      </c>
      <c r="Q732" s="51">
        <v>44875</v>
      </c>
      <c r="R732" s="50">
        <v>1054</v>
      </c>
      <c r="S732" s="50">
        <v>2</v>
      </c>
      <c r="T732" s="50" t="s">
        <v>82</v>
      </c>
      <c r="U732" s="50" t="s">
        <v>4566</v>
      </c>
      <c r="V732" s="50"/>
      <c r="W732" s="50" t="s">
        <v>4567</v>
      </c>
      <c r="X732" s="50" t="s">
        <v>170</v>
      </c>
      <c r="Y732" s="49" t="s">
        <v>4568</v>
      </c>
    </row>
    <row r="733" spans="1:25">
      <c r="A733" s="121" t="str">
        <f t="shared" si="12"/>
        <v>ecriso0</v>
      </c>
      <c r="B733" s="49" t="s">
        <v>4569</v>
      </c>
      <c r="C733" s="50" t="s">
        <v>4570</v>
      </c>
      <c r="D733" s="50" t="s">
        <v>4571</v>
      </c>
      <c r="E733" s="37" t="s">
        <v>27</v>
      </c>
      <c r="F733" s="49" t="s">
        <v>28</v>
      </c>
      <c r="G733" s="50" t="s">
        <v>29</v>
      </c>
      <c r="H733" s="50" t="s">
        <v>30</v>
      </c>
      <c r="I733" s="50" t="s">
        <v>31</v>
      </c>
      <c r="J733" s="49" t="s">
        <v>32</v>
      </c>
      <c r="K733" s="49" t="s">
        <v>426</v>
      </c>
      <c r="L733" s="49" t="s">
        <v>427</v>
      </c>
      <c r="M733" s="50" t="s">
        <v>428</v>
      </c>
      <c r="N733" s="50" t="s">
        <v>429</v>
      </c>
      <c r="O733" s="51">
        <v>42367</v>
      </c>
      <c r="P733" s="51">
        <v>42367</v>
      </c>
      <c r="Q733" s="51">
        <v>42367</v>
      </c>
      <c r="R733" s="50">
        <v>3562</v>
      </c>
      <c r="S733" s="50">
        <v>9</v>
      </c>
      <c r="T733" s="50" t="s">
        <v>127</v>
      </c>
      <c r="U733" s="50" t="s">
        <v>4572</v>
      </c>
      <c r="V733" s="50"/>
      <c r="W733" s="50" t="s">
        <v>1669</v>
      </c>
      <c r="X733" s="50" t="s">
        <v>429</v>
      </c>
      <c r="Y733" s="49" t="s">
        <v>1670</v>
      </c>
    </row>
    <row r="734" spans="1:25">
      <c r="A734" s="121" t="str">
        <f t="shared" si="12"/>
        <v>ecruz2</v>
      </c>
      <c r="B734" s="49" t="s">
        <v>4573</v>
      </c>
      <c r="C734" s="50" t="s">
        <v>4574</v>
      </c>
      <c r="D734" s="50" t="s">
        <v>4575</v>
      </c>
      <c r="E734" s="37" t="s">
        <v>27</v>
      </c>
      <c r="F734" s="49" t="s">
        <v>114</v>
      </c>
      <c r="G734" s="50" t="s">
        <v>115</v>
      </c>
      <c r="H734" s="50" t="s">
        <v>105</v>
      </c>
      <c r="I734" s="50" t="s">
        <v>31</v>
      </c>
      <c r="J734" s="49" t="s">
        <v>32</v>
      </c>
      <c r="K734" s="49" t="s">
        <v>775</v>
      </c>
      <c r="L734" s="49" t="s">
        <v>776</v>
      </c>
      <c r="M734" s="50" t="s">
        <v>777</v>
      </c>
      <c r="N734" s="50" t="s">
        <v>147</v>
      </c>
      <c r="O734" s="51">
        <v>44305</v>
      </c>
      <c r="P734" s="51">
        <v>44305</v>
      </c>
      <c r="Q734" s="51">
        <v>44305</v>
      </c>
      <c r="R734" s="50">
        <v>1624</v>
      </c>
      <c r="S734" s="50">
        <v>4</v>
      </c>
      <c r="T734" s="50" t="s">
        <v>106</v>
      </c>
      <c r="U734" s="50" t="s">
        <v>4576</v>
      </c>
      <c r="V734" s="50"/>
      <c r="W734" s="50" t="s">
        <v>4577</v>
      </c>
      <c r="X734" s="50" t="s">
        <v>147</v>
      </c>
      <c r="Y734" s="49" t="s">
        <v>4578</v>
      </c>
    </row>
    <row r="735" spans="1:25">
      <c r="A735" s="121" t="str">
        <f t="shared" si="12"/>
        <v>edavis0</v>
      </c>
      <c r="B735" s="49" t="s">
        <v>4579</v>
      </c>
      <c r="C735" s="50" t="s">
        <v>4580</v>
      </c>
      <c r="D735" s="50" t="s">
        <v>4581</v>
      </c>
      <c r="E735" s="37" t="s">
        <v>43</v>
      </c>
      <c r="F735" s="49" t="s">
        <v>90</v>
      </c>
      <c r="G735" s="50" t="s">
        <v>91</v>
      </c>
      <c r="H735" s="50" t="s">
        <v>30</v>
      </c>
      <c r="I735" s="50" t="s">
        <v>31</v>
      </c>
      <c r="J735" s="49" t="s">
        <v>32</v>
      </c>
      <c r="K735" s="49" t="s">
        <v>144</v>
      </c>
      <c r="L735" s="49" t="s">
        <v>145</v>
      </c>
      <c r="M735" s="50" t="s">
        <v>146</v>
      </c>
      <c r="N735" s="50" t="s">
        <v>147</v>
      </c>
      <c r="O735" s="51">
        <v>44180</v>
      </c>
      <c r="P735" s="51">
        <v>44180</v>
      </c>
      <c r="Q735" s="51">
        <v>44180</v>
      </c>
      <c r="R735" s="50">
        <v>1749</v>
      </c>
      <c r="S735" s="50">
        <v>4</v>
      </c>
      <c r="T735" s="50" t="s">
        <v>106</v>
      </c>
      <c r="U735" s="50" t="s">
        <v>4582</v>
      </c>
      <c r="V735" s="50"/>
      <c r="W735" s="50" t="s">
        <v>3743</v>
      </c>
      <c r="X735" s="50" t="s">
        <v>147</v>
      </c>
      <c r="Y735" s="49" t="s">
        <v>3744</v>
      </c>
    </row>
    <row r="736" spans="1:25">
      <c r="A736" s="121" t="str">
        <f t="shared" si="12"/>
        <v>edenis</v>
      </c>
      <c r="B736" s="49" t="s">
        <v>4583</v>
      </c>
      <c r="C736" s="50" t="s">
        <v>4584</v>
      </c>
      <c r="D736" s="50" t="s">
        <v>4585</v>
      </c>
      <c r="E736" s="37" t="s">
        <v>43</v>
      </c>
      <c r="F736" s="49" t="s">
        <v>44</v>
      </c>
      <c r="G736" s="50" t="s">
        <v>45</v>
      </c>
      <c r="H736" s="50" t="s">
        <v>30</v>
      </c>
      <c r="I736" s="50" t="s">
        <v>31</v>
      </c>
      <c r="J736" s="49" t="s">
        <v>53</v>
      </c>
      <c r="K736" s="49" t="s">
        <v>273</v>
      </c>
      <c r="L736" s="49" t="s">
        <v>274</v>
      </c>
      <c r="M736" s="50" t="s">
        <v>275</v>
      </c>
      <c r="N736" s="50" t="s">
        <v>276</v>
      </c>
      <c r="O736" s="51">
        <v>43165</v>
      </c>
      <c r="P736" s="51">
        <v>43165</v>
      </c>
      <c r="Q736" s="51">
        <v>43165</v>
      </c>
      <c r="R736" s="50">
        <v>2764</v>
      </c>
      <c r="S736" s="50">
        <v>7</v>
      </c>
      <c r="T736" s="50" t="s">
        <v>127</v>
      </c>
      <c r="U736" s="53" t="s">
        <v>4586</v>
      </c>
      <c r="V736" s="53"/>
      <c r="W736" s="53" t="s">
        <v>4587</v>
      </c>
      <c r="X736" s="53" t="s">
        <v>276</v>
      </c>
      <c r="Y736" s="52" t="s">
        <v>4588</v>
      </c>
    </row>
    <row r="737" spans="1:25">
      <c r="A737" s="121" t="str">
        <f t="shared" si="12"/>
        <v>edesroc</v>
      </c>
      <c r="B737" s="49" t="s">
        <v>4589</v>
      </c>
      <c r="C737" s="50" t="s">
        <v>4590</v>
      </c>
      <c r="D737" s="50" t="s">
        <v>4591</v>
      </c>
      <c r="E737" s="37" t="s">
        <v>27</v>
      </c>
      <c r="F737" s="49" t="s">
        <v>44</v>
      </c>
      <c r="G737" s="50" t="s">
        <v>45</v>
      </c>
      <c r="H737" s="50" t="s">
        <v>30</v>
      </c>
      <c r="I737" s="50" t="s">
        <v>31</v>
      </c>
      <c r="J737" s="49" t="s">
        <v>32</v>
      </c>
      <c r="K737" s="49" t="s">
        <v>426</v>
      </c>
      <c r="L737" s="49" t="s">
        <v>427</v>
      </c>
      <c r="M737" s="50" t="s">
        <v>428</v>
      </c>
      <c r="N737" s="50" t="s">
        <v>429</v>
      </c>
      <c r="O737" s="51">
        <v>45641</v>
      </c>
      <c r="P737" s="51">
        <v>45641</v>
      </c>
      <c r="Q737" s="51">
        <v>45641</v>
      </c>
      <c r="R737" s="50">
        <v>288</v>
      </c>
      <c r="S737" s="50">
        <v>0</v>
      </c>
      <c r="T737" s="50" t="s">
        <v>37</v>
      </c>
      <c r="U737" s="50" t="s">
        <v>4592</v>
      </c>
      <c r="V737" s="50"/>
      <c r="W737" s="50" t="s">
        <v>4593</v>
      </c>
      <c r="X737" s="50" t="s">
        <v>429</v>
      </c>
      <c r="Y737" s="49" t="s">
        <v>4594</v>
      </c>
    </row>
    <row r="738" spans="1:25">
      <c r="A738" s="121" t="str">
        <f t="shared" si="12"/>
        <v>EDOBSON</v>
      </c>
      <c r="B738" s="49" t="s">
        <v>4595</v>
      </c>
      <c r="C738" s="50" t="s">
        <v>4596</v>
      </c>
      <c r="D738" s="50" t="s">
        <v>4597</v>
      </c>
      <c r="E738" s="37" t="s">
        <v>27</v>
      </c>
      <c r="F738" s="49" t="s">
        <v>182</v>
      </c>
      <c r="G738" s="50" t="s">
        <v>183</v>
      </c>
      <c r="H738" s="50" t="s">
        <v>30</v>
      </c>
      <c r="I738" s="50" t="s">
        <v>31</v>
      </c>
      <c r="J738" s="49" t="s">
        <v>53</v>
      </c>
      <c r="K738" s="49" t="s">
        <v>255</v>
      </c>
      <c r="L738" s="49" t="s">
        <v>442</v>
      </c>
      <c r="M738" s="50" t="s">
        <v>443</v>
      </c>
      <c r="N738" s="50" t="s">
        <v>72</v>
      </c>
      <c r="O738" s="51">
        <v>39734</v>
      </c>
      <c r="P738" s="51">
        <v>39734</v>
      </c>
      <c r="Q738" s="51">
        <v>39734</v>
      </c>
      <c r="R738" s="50">
        <v>6195</v>
      </c>
      <c r="S738" s="50">
        <v>16</v>
      </c>
      <c r="T738" s="50" t="s">
        <v>148</v>
      </c>
      <c r="U738" s="50" t="s">
        <v>4598</v>
      </c>
      <c r="V738" s="50"/>
      <c r="W738" s="50" t="s">
        <v>4599</v>
      </c>
      <c r="X738" s="50" t="s">
        <v>72</v>
      </c>
      <c r="Y738" s="49" t="s">
        <v>4600</v>
      </c>
    </row>
    <row r="739" spans="1:25">
      <c r="A739" s="121" t="str">
        <f t="shared" si="12"/>
        <v>eennis</v>
      </c>
      <c r="B739" s="49" t="s">
        <v>4601</v>
      </c>
      <c r="C739" s="50" t="s">
        <v>4602</v>
      </c>
      <c r="D739" s="50" t="s">
        <v>4603</v>
      </c>
      <c r="E739" s="37" t="s">
        <v>43</v>
      </c>
      <c r="F739" s="49" t="s">
        <v>44</v>
      </c>
      <c r="G739" s="50" t="s">
        <v>45</v>
      </c>
      <c r="H739" s="50" t="s">
        <v>30</v>
      </c>
      <c r="I739" s="50" t="s">
        <v>31</v>
      </c>
      <c r="J739" s="49" t="s">
        <v>53</v>
      </c>
      <c r="K739" s="49" t="s">
        <v>197</v>
      </c>
      <c r="L739" s="49" t="s">
        <v>198</v>
      </c>
      <c r="M739" s="50" t="s">
        <v>199</v>
      </c>
      <c r="N739" s="50" t="s">
        <v>200</v>
      </c>
      <c r="O739" s="51">
        <v>45886</v>
      </c>
      <c r="P739" s="51">
        <v>45886</v>
      </c>
      <c r="Q739" s="51">
        <v>45886</v>
      </c>
      <c r="R739" s="50">
        <v>43</v>
      </c>
      <c r="S739" s="50">
        <v>0</v>
      </c>
      <c r="T739" s="50" t="s">
        <v>419</v>
      </c>
      <c r="U739" s="50" t="s">
        <v>4604</v>
      </c>
      <c r="V739" s="50"/>
      <c r="W739" s="50" t="s">
        <v>4605</v>
      </c>
      <c r="X739" s="50" t="s">
        <v>1548</v>
      </c>
      <c r="Y739" s="49" t="s">
        <v>4606</v>
      </c>
    </row>
    <row r="740" spans="1:25">
      <c r="A740" s="121" t="str">
        <f t="shared" si="12"/>
        <v>EESPARZ</v>
      </c>
      <c r="B740" s="49" t="s">
        <v>4607</v>
      </c>
      <c r="C740" s="50" t="s">
        <v>4608</v>
      </c>
      <c r="D740" s="50" t="s">
        <v>4609</v>
      </c>
      <c r="E740" s="37" t="s">
        <v>27</v>
      </c>
      <c r="F740" s="49" t="s">
        <v>182</v>
      </c>
      <c r="G740" s="50" t="s">
        <v>183</v>
      </c>
      <c r="H740" s="50" t="s">
        <v>30</v>
      </c>
      <c r="I740" s="50" t="s">
        <v>31</v>
      </c>
      <c r="J740" s="49" t="s">
        <v>32</v>
      </c>
      <c r="K740" s="49" t="s">
        <v>92</v>
      </c>
      <c r="L740" s="49" t="s">
        <v>116</v>
      </c>
      <c r="M740" s="50" t="s">
        <v>117</v>
      </c>
      <c r="N740" s="50" t="s">
        <v>118</v>
      </c>
      <c r="O740" s="51">
        <v>36738</v>
      </c>
      <c r="P740" s="51">
        <v>42368</v>
      </c>
      <c r="Q740" s="51">
        <v>36738</v>
      </c>
      <c r="R740" s="50">
        <v>9191</v>
      </c>
      <c r="S740" s="50">
        <v>25</v>
      </c>
      <c r="T740" s="50" t="s">
        <v>148</v>
      </c>
      <c r="U740" s="50" t="s">
        <v>4610</v>
      </c>
      <c r="V740" s="50"/>
      <c r="W740" s="50" t="s">
        <v>4611</v>
      </c>
      <c r="X740" s="50" t="s">
        <v>118</v>
      </c>
      <c r="Y740" s="49" t="s">
        <v>4612</v>
      </c>
    </row>
    <row r="741" spans="1:25">
      <c r="A741" s="121" t="str">
        <f t="shared" si="12"/>
        <v>eespino</v>
      </c>
      <c r="B741" s="49" t="s">
        <v>4613</v>
      </c>
      <c r="C741" s="50" t="s">
        <v>4614</v>
      </c>
      <c r="D741" s="50" t="s">
        <v>4615</v>
      </c>
      <c r="E741" s="37" t="s">
        <v>43</v>
      </c>
      <c r="F741" s="49" t="s">
        <v>28</v>
      </c>
      <c r="G741" s="50" t="s">
        <v>29</v>
      </c>
      <c r="H741" s="50" t="s">
        <v>30</v>
      </c>
      <c r="I741" s="50" t="s">
        <v>31</v>
      </c>
      <c r="J741" s="49" t="s">
        <v>32</v>
      </c>
      <c r="K741" s="49" t="s">
        <v>218</v>
      </c>
      <c r="L741" s="49" t="s">
        <v>219</v>
      </c>
      <c r="M741" s="50" t="s">
        <v>220</v>
      </c>
      <c r="N741" s="50" t="s">
        <v>36</v>
      </c>
      <c r="O741" s="51">
        <v>45522</v>
      </c>
      <c r="P741" s="51">
        <v>45522</v>
      </c>
      <c r="Q741" s="51">
        <v>45522</v>
      </c>
      <c r="R741" s="50">
        <v>407</v>
      </c>
      <c r="S741" s="50">
        <v>1</v>
      </c>
      <c r="T741" s="50" t="s">
        <v>82</v>
      </c>
      <c r="U741" s="50" t="s">
        <v>4616</v>
      </c>
      <c r="V741" s="50"/>
      <c r="W741" s="50" t="s">
        <v>4617</v>
      </c>
      <c r="X741" s="50" t="s">
        <v>36</v>
      </c>
      <c r="Y741" s="49" t="s">
        <v>4618</v>
      </c>
    </row>
    <row r="742" spans="1:25">
      <c r="A742" s="121" t="str">
        <f t="shared" si="12"/>
        <v>efigue1</v>
      </c>
      <c r="B742" s="49" t="s">
        <v>4619</v>
      </c>
      <c r="C742" s="50" t="s">
        <v>4620</v>
      </c>
      <c r="D742" s="50" t="s">
        <v>4621</v>
      </c>
      <c r="E742" s="37" t="s">
        <v>43</v>
      </c>
      <c r="F742" s="49" t="s">
        <v>28</v>
      </c>
      <c r="G742" s="50" t="s">
        <v>29</v>
      </c>
      <c r="H742" s="50" t="s">
        <v>30</v>
      </c>
      <c r="I742" s="50" t="s">
        <v>31</v>
      </c>
      <c r="J742" s="49" t="s">
        <v>32</v>
      </c>
      <c r="K742" s="49" t="s">
        <v>79</v>
      </c>
      <c r="L742" s="49" t="s">
        <v>80</v>
      </c>
      <c r="M742" s="50" t="s">
        <v>81</v>
      </c>
      <c r="N742" s="50" t="s">
        <v>36</v>
      </c>
      <c r="O742" s="51">
        <v>44630</v>
      </c>
      <c r="P742" s="51">
        <v>44630</v>
      </c>
      <c r="Q742" s="51">
        <v>44630</v>
      </c>
      <c r="R742" s="50">
        <v>1299</v>
      </c>
      <c r="S742" s="50">
        <v>3</v>
      </c>
      <c r="T742" s="50" t="s">
        <v>106</v>
      </c>
      <c r="U742" s="50" t="s">
        <v>4622</v>
      </c>
      <c r="V742" s="50" t="s">
        <v>4623</v>
      </c>
      <c r="W742" s="50" t="s">
        <v>4624</v>
      </c>
      <c r="X742" s="50" t="s">
        <v>36</v>
      </c>
      <c r="Y742" s="49" t="s">
        <v>4625</v>
      </c>
    </row>
    <row r="743" spans="1:25">
      <c r="A743" s="121" t="str">
        <f t="shared" si="12"/>
        <v>EFRAN24</v>
      </c>
      <c r="B743" s="49" t="s">
        <v>4626</v>
      </c>
      <c r="C743" s="50" t="s">
        <v>4627</v>
      </c>
      <c r="D743" s="50" t="s">
        <v>4628</v>
      </c>
      <c r="E743" s="37" t="s">
        <v>43</v>
      </c>
      <c r="F743" s="49" t="s">
        <v>44</v>
      </c>
      <c r="G743" s="50" t="s">
        <v>45</v>
      </c>
      <c r="H743" s="50" t="s">
        <v>30</v>
      </c>
      <c r="I743" s="50" t="s">
        <v>31</v>
      </c>
      <c r="J743" s="49" t="s">
        <v>32</v>
      </c>
      <c r="K743" s="49" t="s">
        <v>33</v>
      </c>
      <c r="L743" s="49" t="s">
        <v>34</v>
      </c>
      <c r="M743" s="50" t="s">
        <v>35</v>
      </c>
      <c r="N743" s="50" t="s">
        <v>36</v>
      </c>
      <c r="O743" s="51">
        <v>38558</v>
      </c>
      <c r="P743" s="51">
        <v>38558</v>
      </c>
      <c r="Q743" s="51">
        <v>38558</v>
      </c>
      <c r="R743" s="50">
        <v>7371</v>
      </c>
      <c r="S743" s="50">
        <v>20</v>
      </c>
      <c r="T743" s="50" t="s">
        <v>148</v>
      </c>
      <c r="U743" s="50" t="s">
        <v>4629</v>
      </c>
      <c r="V743" s="50"/>
      <c r="W743" s="50" t="s">
        <v>4128</v>
      </c>
      <c r="X743" s="50" t="s">
        <v>36</v>
      </c>
      <c r="Y743" s="49" t="s">
        <v>511</v>
      </c>
    </row>
    <row r="744" spans="1:25">
      <c r="A744" s="121" t="str">
        <f t="shared" si="12"/>
        <v>EFUSCOL</v>
      </c>
      <c r="B744" s="49" t="s">
        <v>4630</v>
      </c>
      <c r="C744" s="50" t="s">
        <v>4631</v>
      </c>
      <c r="D744" s="50" t="s">
        <v>4632</v>
      </c>
      <c r="E744" s="37" t="s">
        <v>43</v>
      </c>
      <c r="F744" s="49" t="s">
        <v>44</v>
      </c>
      <c r="G744" s="50" t="s">
        <v>45</v>
      </c>
      <c r="H744" s="50" t="s">
        <v>30</v>
      </c>
      <c r="I744" s="50" t="s">
        <v>31</v>
      </c>
      <c r="J744" s="49" t="s">
        <v>53</v>
      </c>
      <c r="K744" s="49" t="s">
        <v>450</v>
      </c>
      <c r="L744" s="49" t="s">
        <v>2082</v>
      </c>
      <c r="M744" s="50" t="s">
        <v>2083</v>
      </c>
      <c r="N744" s="50" t="s">
        <v>1763</v>
      </c>
      <c r="O744" s="51">
        <v>31895</v>
      </c>
      <c r="P744" s="51">
        <v>31895</v>
      </c>
      <c r="Q744" s="51">
        <v>31895</v>
      </c>
      <c r="R744" s="50">
        <v>14034</v>
      </c>
      <c r="S744" s="50">
        <v>38</v>
      </c>
      <c r="T744" s="50" t="s">
        <v>148</v>
      </c>
      <c r="U744" s="50" t="s">
        <v>4633</v>
      </c>
      <c r="V744" s="50"/>
      <c r="W744" s="50" t="s">
        <v>4634</v>
      </c>
      <c r="X744" s="50" t="s">
        <v>1763</v>
      </c>
      <c r="Y744" s="49" t="s">
        <v>4635</v>
      </c>
    </row>
    <row r="745" spans="1:25">
      <c r="A745" s="121" t="str">
        <f t="shared" si="12"/>
        <v>egarden</v>
      </c>
      <c r="B745" s="49" t="s">
        <v>4636</v>
      </c>
      <c r="C745" s="50" t="s">
        <v>4637</v>
      </c>
      <c r="D745" s="50" t="s">
        <v>4638</v>
      </c>
      <c r="E745" s="37" t="s">
        <v>27</v>
      </c>
      <c r="F745" s="49" t="s">
        <v>44</v>
      </c>
      <c r="G745" s="50" t="s">
        <v>45</v>
      </c>
      <c r="H745" s="50" t="s">
        <v>30</v>
      </c>
      <c r="I745" s="50" t="s">
        <v>31</v>
      </c>
      <c r="J745" s="49" t="s">
        <v>53</v>
      </c>
      <c r="K745" s="49" t="s">
        <v>450</v>
      </c>
      <c r="L745" s="49" t="s">
        <v>2082</v>
      </c>
      <c r="M745" s="50" t="s">
        <v>2083</v>
      </c>
      <c r="N745" s="50" t="s">
        <v>1763</v>
      </c>
      <c r="O745" s="51">
        <v>45228</v>
      </c>
      <c r="P745" s="51">
        <v>45228</v>
      </c>
      <c r="Q745" s="51">
        <v>45228</v>
      </c>
      <c r="R745" s="50">
        <v>701</v>
      </c>
      <c r="S745" s="50">
        <v>1</v>
      </c>
      <c r="T745" s="50" t="s">
        <v>82</v>
      </c>
      <c r="U745" s="50" t="s">
        <v>4639</v>
      </c>
      <c r="V745" s="50" t="s">
        <v>4640</v>
      </c>
      <c r="W745" s="50" t="s">
        <v>4641</v>
      </c>
      <c r="X745" s="50" t="s">
        <v>1763</v>
      </c>
      <c r="Y745" s="49" t="s">
        <v>4642</v>
      </c>
    </row>
    <row r="746" spans="1:25">
      <c r="A746" s="121" t="str">
        <f t="shared" si="12"/>
        <v>EGOMEZ2</v>
      </c>
      <c r="B746" s="49" t="s">
        <v>4643</v>
      </c>
      <c r="C746" s="50" t="s">
        <v>4644</v>
      </c>
      <c r="D746" s="50" t="s">
        <v>4645</v>
      </c>
      <c r="E746" s="37" t="s">
        <v>43</v>
      </c>
      <c r="F746" s="49" t="s">
        <v>182</v>
      </c>
      <c r="G746" s="50" t="s">
        <v>183</v>
      </c>
      <c r="H746" s="50" t="s">
        <v>30</v>
      </c>
      <c r="I746" s="50" t="s">
        <v>31</v>
      </c>
      <c r="J746" s="49" t="s">
        <v>32</v>
      </c>
      <c r="K746" s="49" t="s">
        <v>79</v>
      </c>
      <c r="L746" s="49" t="s">
        <v>80</v>
      </c>
      <c r="M746" s="50" t="s">
        <v>81</v>
      </c>
      <c r="N746" s="50" t="s">
        <v>36</v>
      </c>
      <c r="O746" s="51">
        <v>40771</v>
      </c>
      <c r="P746" s="51">
        <v>40771</v>
      </c>
      <c r="Q746" s="51">
        <v>40771</v>
      </c>
      <c r="R746" s="50">
        <v>5158</v>
      </c>
      <c r="S746" s="50">
        <v>14</v>
      </c>
      <c r="T746" s="50" t="s">
        <v>127</v>
      </c>
      <c r="U746" s="50" t="s">
        <v>4646</v>
      </c>
      <c r="V746" s="50"/>
      <c r="W746" s="50" t="s">
        <v>4647</v>
      </c>
      <c r="X746" s="50" t="s">
        <v>36</v>
      </c>
      <c r="Y746" s="49" t="s">
        <v>4648</v>
      </c>
    </row>
    <row r="747" spans="1:25">
      <c r="A747" s="121" t="str">
        <f t="shared" si="12"/>
        <v>egonza9</v>
      </c>
      <c r="B747" s="49" t="s">
        <v>4649</v>
      </c>
      <c r="C747" s="50" t="s">
        <v>4650</v>
      </c>
      <c r="D747" s="50" t="s">
        <v>4651</v>
      </c>
      <c r="E747" s="37" t="s">
        <v>43</v>
      </c>
      <c r="F747" s="49" t="s">
        <v>265</v>
      </c>
      <c r="G747" s="50" t="s">
        <v>266</v>
      </c>
      <c r="H747" s="50" t="s">
        <v>105</v>
      </c>
      <c r="I747" s="50" t="s">
        <v>31</v>
      </c>
      <c r="J747" s="49" t="s">
        <v>53</v>
      </c>
      <c r="K747" s="49" t="s">
        <v>197</v>
      </c>
      <c r="L747" s="49" t="s">
        <v>198</v>
      </c>
      <c r="M747" s="50" t="s">
        <v>199</v>
      </c>
      <c r="N747" s="50" t="s">
        <v>200</v>
      </c>
      <c r="O747" s="51">
        <v>44020</v>
      </c>
      <c r="P747" s="51">
        <v>44020</v>
      </c>
      <c r="Q747" s="51">
        <v>44020</v>
      </c>
      <c r="R747" s="50">
        <v>1909</v>
      </c>
      <c r="S747" s="50">
        <v>5</v>
      </c>
      <c r="T747" s="50" t="s">
        <v>106</v>
      </c>
      <c r="U747" s="50" t="s">
        <v>4652</v>
      </c>
      <c r="V747" s="50"/>
      <c r="W747" s="50" t="s">
        <v>4653</v>
      </c>
      <c r="X747" s="50" t="s">
        <v>167</v>
      </c>
      <c r="Y747" s="49" t="s">
        <v>4654</v>
      </c>
    </row>
    <row r="748" spans="1:25">
      <c r="A748" s="121" t="str">
        <f t="shared" si="12"/>
        <v>egordon</v>
      </c>
      <c r="B748" s="49" t="s">
        <v>4655</v>
      </c>
      <c r="C748" s="50" t="s">
        <v>4656</v>
      </c>
      <c r="D748" s="50" t="s">
        <v>4657</v>
      </c>
      <c r="E748" s="37" t="s">
        <v>27</v>
      </c>
      <c r="F748" s="49" t="s">
        <v>114</v>
      </c>
      <c r="G748" s="50" t="s">
        <v>115</v>
      </c>
      <c r="H748" s="50" t="s">
        <v>105</v>
      </c>
      <c r="I748" s="50" t="s">
        <v>31</v>
      </c>
      <c r="J748" s="49" t="s">
        <v>53</v>
      </c>
      <c r="K748" s="49" t="s">
        <v>450</v>
      </c>
      <c r="L748" s="49" t="s">
        <v>2082</v>
      </c>
      <c r="M748" s="50" t="s">
        <v>2083</v>
      </c>
      <c r="N748" s="50" t="s">
        <v>1763</v>
      </c>
      <c r="O748" s="51">
        <v>44811</v>
      </c>
      <c r="P748" s="51">
        <v>44811</v>
      </c>
      <c r="Q748" s="51">
        <v>44811</v>
      </c>
      <c r="R748" s="50">
        <v>1118</v>
      </c>
      <c r="S748" s="50">
        <v>3</v>
      </c>
      <c r="T748" s="50" t="s">
        <v>106</v>
      </c>
      <c r="U748" s="50" t="s">
        <v>4658</v>
      </c>
      <c r="V748" s="50"/>
      <c r="W748" s="50" t="s">
        <v>4659</v>
      </c>
      <c r="X748" s="50" t="s">
        <v>1763</v>
      </c>
      <c r="Y748" s="49" t="s">
        <v>4660</v>
      </c>
    </row>
    <row r="749" spans="1:25">
      <c r="A749" s="121" t="str">
        <f t="shared" si="12"/>
        <v>egrant</v>
      </c>
      <c r="B749" s="49" t="s">
        <v>4661</v>
      </c>
      <c r="C749" s="50" t="s">
        <v>4662</v>
      </c>
      <c r="D749" s="50" t="s">
        <v>4663</v>
      </c>
      <c r="E749" s="37" t="s">
        <v>27</v>
      </c>
      <c r="F749" s="49" t="s">
        <v>114</v>
      </c>
      <c r="G749" s="50" t="s">
        <v>115</v>
      </c>
      <c r="H749" s="50" t="s">
        <v>105</v>
      </c>
      <c r="I749" s="50" t="s">
        <v>31</v>
      </c>
      <c r="J749" s="49" t="s">
        <v>53</v>
      </c>
      <c r="K749" s="49" t="s">
        <v>54</v>
      </c>
      <c r="L749" s="49" t="s">
        <v>55</v>
      </c>
      <c r="M749" s="50" t="s">
        <v>56</v>
      </c>
      <c r="N749" s="50" t="s">
        <v>57</v>
      </c>
      <c r="O749" s="51">
        <v>45410</v>
      </c>
      <c r="P749" s="51">
        <v>45410</v>
      </c>
      <c r="Q749" s="51">
        <v>45410</v>
      </c>
      <c r="R749" s="50">
        <v>519</v>
      </c>
      <c r="S749" s="50">
        <v>1</v>
      </c>
      <c r="T749" s="50" t="s">
        <v>82</v>
      </c>
      <c r="U749" s="50" t="s">
        <v>4664</v>
      </c>
      <c r="V749" s="50"/>
      <c r="W749" s="50" t="s">
        <v>4665</v>
      </c>
      <c r="X749" s="50" t="s">
        <v>57</v>
      </c>
      <c r="Y749" s="49" t="s">
        <v>4666</v>
      </c>
    </row>
    <row r="750" spans="1:25">
      <c r="A750" s="121" t="str">
        <f t="shared" si="12"/>
        <v>EGREEN9</v>
      </c>
      <c r="B750" s="49" t="s">
        <v>4667</v>
      </c>
      <c r="C750" s="50" t="s">
        <v>4668</v>
      </c>
      <c r="D750" s="50" t="s">
        <v>4669</v>
      </c>
      <c r="E750" s="37" t="s">
        <v>43</v>
      </c>
      <c r="F750" s="49" t="s">
        <v>44</v>
      </c>
      <c r="G750" s="50" t="s">
        <v>45</v>
      </c>
      <c r="H750" s="50" t="s">
        <v>30</v>
      </c>
      <c r="I750" s="50" t="s">
        <v>31</v>
      </c>
      <c r="J750" s="49" t="s">
        <v>53</v>
      </c>
      <c r="K750" s="49" t="s">
        <v>54</v>
      </c>
      <c r="L750" s="49" t="s">
        <v>55</v>
      </c>
      <c r="M750" s="50" t="s">
        <v>56</v>
      </c>
      <c r="N750" s="50" t="s">
        <v>57</v>
      </c>
      <c r="O750" s="51">
        <v>37768</v>
      </c>
      <c r="P750" s="51">
        <v>37768</v>
      </c>
      <c r="Q750" s="51">
        <v>37768</v>
      </c>
      <c r="R750" s="50">
        <v>8161</v>
      </c>
      <c r="S750" s="50">
        <v>22</v>
      </c>
      <c r="T750" s="50" t="s">
        <v>148</v>
      </c>
      <c r="U750" s="50" t="s">
        <v>4670</v>
      </c>
      <c r="V750" s="50"/>
      <c r="W750" s="50" t="s">
        <v>802</v>
      </c>
      <c r="X750" s="50" t="s">
        <v>57</v>
      </c>
      <c r="Y750" s="49" t="s">
        <v>4671</v>
      </c>
    </row>
    <row r="751" spans="1:25">
      <c r="A751" s="121" t="str">
        <f t="shared" si="12"/>
        <v>EGROSSM</v>
      </c>
      <c r="B751" s="49" t="s">
        <v>4672</v>
      </c>
      <c r="C751" s="50" t="s">
        <v>4673</v>
      </c>
      <c r="D751" s="50" t="s">
        <v>4674</v>
      </c>
      <c r="E751" s="37" t="s">
        <v>43</v>
      </c>
      <c r="F751" s="49" t="s">
        <v>28</v>
      </c>
      <c r="G751" s="50" t="s">
        <v>29</v>
      </c>
      <c r="H751" s="50" t="s">
        <v>30</v>
      </c>
      <c r="I751" s="50" t="s">
        <v>31</v>
      </c>
      <c r="J751" s="49" t="s">
        <v>32</v>
      </c>
      <c r="K751" s="49" t="s">
        <v>1226</v>
      </c>
      <c r="L751" s="49" t="s">
        <v>1564</v>
      </c>
      <c r="M751" s="50" t="s">
        <v>1565</v>
      </c>
      <c r="N751" s="50" t="s">
        <v>1566</v>
      </c>
      <c r="O751" s="51">
        <v>31512</v>
      </c>
      <c r="P751" s="51">
        <v>31512</v>
      </c>
      <c r="Q751" s="51">
        <v>31512</v>
      </c>
      <c r="R751" s="50">
        <v>14417</v>
      </c>
      <c r="S751" s="50">
        <v>39</v>
      </c>
      <c r="T751" s="50" t="s">
        <v>148</v>
      </c>
      <c r="U751" s="50" t="s">
        <v>4675</v>
      </c>
      <c r="V751" s="50"/>
      <c r="W751" s="50" t="s">
        <v>4676</v>
      </c>
      <c r="X751" s="50" t="s">
        <v>1566</v>
      </c>
      <c r="Y751" s="49" t="s">
        <v>4677</v>
      </c>
    </row>
    <row r="752" spans="1:25">
      <c r="A752" s="121" t="str">
        <f t="shared" si="12"/>
        <v>egrullo</v>
      </c>
      <c r="B752" s="49" t="s">
        <v>4678</v>
      </c>
      <c r="C752" s="50" t="s">
        <v>4679</v>
      </c>
      <c r="D752" s="50" t="s">
        <v>4680</v>
      </c>
      <c r="E752" s="37" t="s">
        <v>43</v>
      </c>
      <c r="F752" s="49" t="s">
        <v>44</v>
      </c>
      <c r="G752" s="50" t="s">
        <v>45</v>
      </c>
      <c r="H752" s="50" t="s">
        <v>30</v>
      </c>
      <c r="I752" s="50" t="s">
        <v>31</v>
      </c>
      <c r="J752" s="49" t="s">
        <v>53</v>
      </c>
      <c r="K752" s="49" t="s">
        <v>273</v>
      </c>
      <c r="L752" s="49" t="s">
        <v>2693</v>
      </c>
      <c r="M752" s="50" t="s">
        <v>2694</v>
      </c>
      <c r="N752" s="50" t="s">
        <v>579</v>
      </c>
      <c r="O752" s="51">
        <v>44658</v>
      </c>
      <c r="P752" s="51">
        <v>44658</v>
      </c>
      <c r="Q752" s="51">
        <v>44658</v>
      </c>
      <c r="R752" s="50">
        <v>1271</v>
      </c>
      <c r="S752" s="50">
        <v>3</v>
      </c>
      <c r="T752" s="50" t="s">
        <v>106</v>
      </c>
      <c r="U752" s="50" t="s">
        <v>4681</v>
      </c>
      <c r="V752" s="50"/>
      <c r="W752" s="50" t="s">
        <v>4111</v>
      </c>
      <c r="X752" s="50" t="s">
        <v>579</v>
      </c>
      <c r="Y752" s="49" t="s">
        <v>4112</v>
      </c>
    </row>
    <row r="753" spans="1:25">
      <c r="A753" s="121" t="str">
        <f t="shared" si="12"/>
        <v>eharris</v>
      </c>
      <c r="B753" s="49" t="s">
        <v>4682</v>
      </c>
      <c r="C753" s="50" t="s">
        <v>4683</v>
      </c>
      <c r="D753" s="50" t="s">
        <v>4684</v>
      </c>
      <c r="E753" s="37" t="s">
        <v>27</v>
      </c>
      <c r="F753" s="49" t="s">
        <v>1624</v>
      </c>
      <c r="G753" s="50" t="s">
        <v>1625</v>
      </c>
      <c r="H753" s="50" t="s">
        <v>30</v>
      </c>
      <c r="I753" s="50" t="s">
        <v>31</v>
      </c>
      <c r="J753" s="49" t="s">
        <v>53</v>
      </c>
      <c r="K753" s="49" t="s">
        <v>309</v>
      </c>
      <c r="L753" s="49" t="s">
        <v>310</v>
      </c>
      <c r="M753" s="50" t="s">
        <v>311</v>
      </c>
      <c r="N753" s="50" t="s">
        <v>312</v>
      </c>
      <c r="O753" s="51">
        <v>43586</v>
      </c>
      <c r="P753" s="51">
        <v>45697</v>
      </c>
      <c r="Q753" s="51">
        <v>45697</v>
      </c>
      <c r="R753" s="50">
        <v>232</v>
      </c>
      <c r="S753" s="50">
        <v>0</v>
      </c>
      <c r="T753" s="50" t="s">
        <v>37</v>
      </c>
      <c r="U753" s="50" t="s">
        <v>4685</v>
      </c>
      <c r="V753" s="50"/>
      <c r="W753" s="50" t="s">
        <v>4686</v>
      </c>
      <c r="X753" s="50" t="s">
        <v>312</v>
      </c>
      <c r="Y753" s="49" t="s">
        <v>4687</v>
      </c>
    </row>
    <row r="754" spans="1:25">
      <c r="A754" s="121" t="str">
        <f t="shared" si="12"/>
        <v>ehern27</v>
      </c>
      <c r="B754" s="49" t="s">
        <v>4688</v>
      </c>
      <c r="C754" s="50" t="s">
        <v>4689</v>
      </c>
      <c r="D754" s="50" t="s">
        <v>4690</v>
      </c>
      <c r="E754" s="37" t="s">
        <v>43</v>
      </c>
      <c r="F754" s="49" t="s">
        <v>44</v>
      </c>
      <c r="G754" s="50" t="s">
        <v>45</v>
      </c>
      <c r="H754" s="50" t="s">
        <v>30</v>
      </c>
      <c r="I754" s="50" t="s">
        <v>31</v>
      </c>
      <c r="J754" s="49" t="s">
        <v>53</v>
      </c>
      <c r="K754" s="49" t="s">
        <v>54</v>
      </c>
      <c r="L754" s="49" t="s">
        <v>55</v>
      </c>
      <c r="M754" s="50" t="s">
        <v>56</v>
      </c>
      <c r="N754" s="50" t="s">
        <v>57</v>
      </c>
      <c r="O754" s="51">
        <v>42185</v>
      </c>
      <c r="P754" s="51">
        <v>42185</v>
      </c>
      <c r="Q754" s="51">
        <v>42185</v>
      </c>
      <c r="R754" s="50">
        <v>3744</v>
      </c>
      <c r="S754" s="50">
        <v>10</v>
      </c>
      <c r="T754" s="50" t="s">
        <v>127</v>
      </c>
      <c r="U754" s="50" t="s">
        <v>4691</v>
      </c>
      <c r="V754" s="50"/>
      <c r="W754" s="50" t="s">
        <v>4692</v>
      </c>
      <c r="X754" s="50" t="s">
        <v>57</v>
      </c>
      <c r="Y754" s="49" t="s">
        <v>4693</v>
      </c>
    </row>
    <row r="755" spans="1:25">
      <c r="A755" s="121" t="str">
        <f t="shared" si="12"/>
        <v>eherron</v>
      </c>
      <c r="B755" s="49" t="s">
        <v>4694</v>
      </c>
      <c r="C755" s="50" t="s">
        <v>4695</v>
      </c>
      <c r="D755" s="50" t="s">
        <v>4696</v>
      </c>
      <c r="E755" s="37" t="s">
        <v>27</v>
      </c>
      <c r="F755" s="49" t="s">
        <v>64</v>
      </c>
      <c r="G755" s="50" t="s">
        <v>65</v>
      </c>
      <c r="H755" s="50" t="s">
        <v>30</v>
      </c>
      <c r="I755" s="50" t="s">
        <v>31</v>
      </c>
      <c r="J755" s="49" t="s">
        <v>53</v>
      </c>
      <c r="K755" s="49" t="s">
        <v>2108</v>
      </c>
      <c r="L755" s="49" t="s">
        <v>2108</v>
      </c>
      <c r="M755" s="50" t="s">
        <v>3352</v>
      </c>
      <c r="N755" s="50" t="s">
        <v>453</v>
      </c>
      <c r="O755" s="51">
        <v>44462</v>
      </c>
      <c r="P755" s="51">
        <v>44462</v>
      </c>
      <c r="Q755" s="51">
        <v>44462</v>
      </c>
      <c r="R755" s="50">
        <v>1467</v>
      </c>
      <c r="S755" s="50">
        <v>4</v>
      </c>
      <c r="T755" s="50" t="s">
        <v>106</v>
      </c>
      <c r="U755" s="50" t="s">
        <v>4697</v>
      </c>
      <c r="V755" s="50"/>
      <c r="W755" s="50" t="s">
        <v>4698</v>
      </c>
      <c r="X755" s="50" t="s">
        <v>453</v>
      </c>
      <c r="Y755" s="49" t="s">
        <v>4699</v>
      </c>
    </row>
    <row r="756" spans="1:25">
      <c r="A756" s="121" t="str">
        <f t="shared" si="12"/>
        <v>EHILLJ</v>
      </c>
      <c r="B756" s="49" t="s">
        <v>4700</v>
      </c>
      <c r="C756" s="50" t="s">
        <v>4701</v>
      </c>
      <c r="D756" s="50" t="s">
        <v>4702</v>
      </c>
      <c r="E756" s="37" t="s">
        <v>43</v>
      </c>
      <c r="F756" s="49" t="s">
        <v>114</v>
      </c>
      <c r="G756" s="50" t="s">
        <v>115</v>
      </c>
      <c r="H756" s="50" t="s">
        <v>105</v>
      </c>
      <c r="I756" s="50" t="s">
        <v>31</v>
      </c>
      <c r="J756" s="49" t="s">
        <v>53</v>
      </c>
      <c r="K756" s="49" t="s">
        <v>255</v>
      </c>
      <c r="L756" s="49" t="s">
        <v>256</v>
      </c>
      <c r="M756" s="50" t="s">
        <v>257</v>
      </c>
      <c r="N756" s="50" t="s">
        <v>258</v>
      </c>
      <c r="O756" s="51">
        <v>28220</v>
      </c>
      <c r="P756" s="51">
        <v>28220</v>
      </c>
      <c r="Q756" s="51">
        <v>28220</v>
      </c>
      <c r="R756" s="50">
        <v>17709</v>
      </c>
      <c r="S756" s="50">
        <v>48</v>
      </c>
      <c r="T756" s="50" t="s">
        <v>148</v>
      </c>
      <c r="U756" s="50" t="s">
        <v>4703</v>
      </c>
      <c r="V756" s="50"/>
      <c r="W756" s="50" t="s">
        <v>4704</v>
      </c>
      <c r="X756" s="50" t="s">
        <v>72</v>
      </c>
      <c r="Y756" s="49" t="s">
        <v>4705</v>
      </c>
    </row>
    <row r="757" spans="1:25">
      <c r="A757" s="121" t="str">
        <f t="shared" si="12"/>
        <v>einfant</v>
      </c>
      <c r="B757" s="49" t="s">
        <v>4706</v>
      </c>
      <c r="C757" s="50" t="s">
        <v>4707</v>
      </c>
      <c r="D757" s="50" t="s">
        <v>4708</v>
      </c>
      <c r="E757" s="37" t="s">
        <v>134</v>
      </c>
      <c r="F757" s="49" t="s">
        <v>114</v>
      </c>
      <c r="G757" s="50" t="s">
        <v>115</v>
      </c>
      <c r="H757" s="50" t="s">
        <v>105</v>
      </c>
      <c r="I757" s="50" t="s">
        <v>31</v>
      </c>
      <c r="J757" s="49" t="s">
        <v>53</v>
      </c>
      <c r="K757" s="49" t="s">
        <v>54</v>
      </c>
      <c r="L757" s="49" t="s">
        <v>55</v>
      </c>
      <c r="M757" s="50" t="s">
        <v>56</v>
      </c>
      <c r="N757" s="50" t="s">
        <v>57</v>
      </c>
      <c r="O757" s="51">
        <v>37707</v>
      </c>
      <c r="P757" s="51">
        <v>45123</v>
      </c>
      <c r="Q757" s="51">
        <v>45123</v>
      </c>
      <c r="R757" s="50">
        <v>806</v>
      </c>
      <c r="S757" s="50">
        <v>2</v>
      </c>
      <c r="T757" s="50" t="s">
        <v>82</v>
      </c>
      <c r="U757" s="50" t="s">
        <v>4709</v>
      </c>
      <c r="V757" s="50"/>
      <c r="W757" s="50" t="s">
        <v>1486</v>
      </c>
      <c r="X757" s="50" t="s">
        <v>57</v>
      </c>
      <c r="Y757" s="49" t="s">
        <v>4710</v>
      </c>
    </row>
    <row r="758" spans="1:25">
      <c r="A758" s="121" t="str">
        <f t="shared" si="12"/>
        <v>eisbell</v>
      </c>
      <c r="B758" s="49" t="s">
        <v>4711</v>
      </c>
      <c r="C758" s="50" t="s">
        <v>4712</v>
      </c>
      <c r="D758" s="50" t="s">
        <v>4713</v>
      </c>
      <c r="E758" s="37" t="s">
        <v>27</v>
      </c>
      <c r="F758" s="49" t="s">
        <v>655</v>
      </c>
      <c r="G758" s="50" t="s">
        <v>656</v>
      </c>
      <c r="H758" s="50" t="s">
        <v>30</v>
      </c>
      <c r="I758" s="50" t="s">
        <v>31</v>
      </c>
      <c r="J758" s="49" t="s">
        <v>53</v>
      </c>
      <c r="K758" s="49" t="s">
        <v>309</v>
      </c>
      <c r="L758" s="49" t="s">
        <v>480</v>
      </c>
      <c r="M758" s="50" t="s">
        <v>481</v>
      </c>
      <c r="N758" s="50" t="s">
        <v>482</v>
      </c>
      <c r="O758" s="51">
        <v>45893</v>
      </c>
      <c r="P758" s="51">
        <v>45893</v>
      </c>
      <c r="Q758" s="51">
        <v>45893</v>
      </c>
      <c r="R758" s="50">
        <v>36</v>
      </c>
      <c r="S758" s="50">
        <v>0</v>
      </c>
      <c r="T758" s="50" t="s">
        <v>419</v>
      </c>
      <c r="U758" s="50" t="s">
        <v>4714</v>
      </c>
      <c r="V758" s="50"/>
      <c r="W758" s="50" t="s">
        <v>4715</v>
      </c>
      <c r="X758" s="50" t="s">
        <v>355</v>
      </c>
      <c r="Y758" s="49" t="s">
        <v>4716</v>
      </c>
    </row>
    <row r="759" spans="1:25">
      <c r="A759" s="121" t="str">
        <f t="shared" si="12"/>
        <v>ejaureg</v>
      </c>
      <c r="B759" s="49" t="s">
        <v>4717</v>
      </c>
      <c r="C759" s="50" t="s">
        <v>4718</v>
      </c>
      <c r="D759" s="50" t="s">
        <v>4719</v>
      </c>
      <c r="E759" s="37" t="s">
        <v>27</v>
      </c>
      <c r="F759" s="49" t="s">
        <v>44</v>
      </c>
      <c r="G759" s="50" t="s">
        <v>45</v>
      </c>
      <c r="H759" s="50" t="s">
        <v>30</v>
      </c>
      <c r="I759" s="50" t="s">
        <v>31</v>
      </c>
      <c r="J759" s="49" t="s">
        <v>32</v>
      </c>
      <c r="K759" s="49" t="s">
        <v>396</v>
      </c>
      <c r="L759" s="49" t="s">
        <v>397</v>
      </c>
      <c r="M759" s="50" t="s">
        <v>398</v>
      </c>
      <c r="N759" s="50" t="s">
        <v>147</v>
      </c>
      <c r="O759" s="51">
        <v>43222</v>
      </c>
      <c r="P759" s="51">
        <v>43222</v>
      </c>
      <c r="Q759" s="51">
        <v>43222</v>
      </c>
      <c r="R759" s="50">
        <v>2707</v>
      </c>
      <c r="S759" s="50">
        <v>7</v>
      </c>
      <c r="T759" s="50" t="s">
        <v>127</v>
      </c>
      <c r="U759" s="50" t="s">
        <v>4720</v>
      </c>
      <c r="V759" s="50"/>
      <c r="W759" s="50" t="s">
        <v>4721</v>
      </c>
      <c r="X759" s="50" t="s">
        <v>147</v>
      </c>
      <c r="Y759" s="49" t="s">
        <v>4722</v>
      </c>
    </row>
    <row r="760" spans="1:25">
      <c r="A760" s="121" t="str">
        <f t="shared" si="12"/>
        <v>ejean</v>
      </c>
      <c r="B760" s="49" t="s">
        <v>4723</v>
      </c>
      <c r="C760" s="50" t="s">
        <v>4724</v>
      </c>
      <c r="D760" s="50" t="s">
        <v>4725</v>
      </c>
      <c r="E760" s="37" t="s">
        <v>43</v>
      </c>
      <c r="F760" s="49" t="s">
        <v>114</v>
      </c>
      <c r="G760" s="50" t="s">
        <v>115</v>
      </c>
      <c r="H760" s="50" t="s">
        <v>105</v>
      </c>
      <c r="I760" s="50" t="s">
        <v>31</v>
      </c>
      <c r="J760" s="49" t="s">
        <v>53</v>
      </c>
      <c r="K760" s="49" t="s">
        <v>54</v>
      </c>
      <c r="L760" s="49" t="s">
        <v>135</v>
      </c>
      <c r="M760" s="50" t="s">
        <v>136</v>
      </c>
      <c r="N760" s="50" t="s">
        <v>57</v>
      </c>
      <c r="O760" s="51">
        <v>43852</v>
      </c>
      <c r="P760" s="51">
        <v>45032</v>
      </c>
      <c r="Q760" s="51">
        <v>45022</v>
      </c>
      <c r="R760" s="50">
        <v>907</v>
      </c>
      <c r="S760" s="50">
        <v>2</v>
      </c>
      <c r="T760" s="50" t="s">
        <v>82</v>
      </c>
      <c r="U760" s="50" t="s">
        <v>4726</v>
      </c>
      <c r="V760" s="50"/>
      <c r="W760" s="50" t="s">
        <v>4727</v>
      </c>
      <c r="X760" s="50" t="s">
        <v>57</v>
      </c>
      <c r="Y760" s="49" t="s">
        <v>4728</v>
      </c>
    </row>
    <row r="761" spans="1:25">
      <c r="A761" s="121" t="str">
        <f t="shared" si="12"/>
        <v>ejuarez</v>
      </c>
      <c r="B761" s="49" t="s">
        <v>4729</v>
      </c>
      <c r="C761" s="50" t="s">
        <v>4730</v>
      </c>
      <c r="D761" s="50" t="s">
        <v>4731</v>
      </c>
      <c r="E761" s="37" t="s">
        <v>43</v>
      </c>
      <c r="F761" s="49" t="s">
        <v>28</v>
      </c>
      <c r="G761" s="50" t="s">
        <v>29</v>
      </c>
      <c r="H761" s="50" t="s">
        <v>30</v>
      </c>
      <c r="I761" s="50" t="s">
        <v>31</v>
      </c>
      <c r="J761" s="49" t="s">
        <v>32</v>
      </c>
      <c r="K761" s="49" t="s">
        <v>396</v>
      </c>
      <c r="L761" s="49" t="s">
        <v>397</v>
      </c>
      <c r="M761" s="50" t="s">
        <v>398</v>
      </c>
      <c r="N761" s="50" t="s">
        <v>147</v>
      </c>
      <c r="O761" s="51">
        <v>44805</v>
      </c>
      <c r="P761" s="51">
        <v>44805</v>
      </c>
      <c r="Q761" s="51">
        <v>44805</v>
      </c>
      <c r="R761" s="50">
        <v>1124</v>
      </c>
      <c r="S761" s="50">
        <v>3</v>
      </c>
      <c r="T761" s="50" t="s">
        <v>106</v>
      </c>
      <c r="U761" s="50" t="s">
        <v>4732</v>
      </c>
      <c r="V761" s="50" t="s">
        <v>4733</v>
      </c>
      <c r="W761" s="50" t="s">
        <v>4734</v>
      </c>
      <c r="X761" s="50" t="s">
        <v>147</v>
      </c>
      <c r="Y761" s="49" t="s">
        <v>4735</v>
      </c>
    </row>
    <row r="762" spans="1:25">
      <c r="A762" s="121" t="str">
        <f t="shared" si="12"/>
        <v>ekelly</v>
      </c>
      <c r="B762" s="49" t="s">
        <v>4736</v>
      </c>
      <c r="C762" s="50" t="s">
        <v>4737</v>
      </c>
      <c r="D762" s="50" t="s">
        <v>4738</v>
      </c>
      <c r="E762" s="37" t="s">
        <v>43</v>
      </c>
      <c r="F762" s="49" t="s">
        <v>90</v>
      </c>
      <c r="G762" s="50" t="s">
        <v>91</v>
      </c>
      <c r="H762" s="50" t="s">
        <v>30</v>
      </c>
      <c r="I762" s="50" t="s">
        <v>31</v>
      </c>
      <c r="J762" s="49" t="s">
        <v>32</v>
      </c>
      <c r="K762" s="49" t="s">
        <v>884</v>
      </c>
      <c r="L762" s="49" t="s">
        <v>885</v>
      </c>
      <c r="M762" s="50" t="s">
        <v>886</v>
      </c>
      <c r="N762" s="50" t="s">
        <v>887</v>
      </c>
      <c r="O762" s="51">
        <v>35338</v>
      </c>
      <c r="P762" s="51">
        <v>44018</v>
      </c>
      <c r="Q762" s="51">
        <v>44018</v>
      </c>
      <c r="R762" s="50">
        <v>1911</v>
      </c>
      <c r="S762" s="50">
        <v>5</v>
      </c>
      <c r="T762" s="50" t="s">
        <v>106</v>
      </c>
      <c r="U762" s="50" t="s">
        <v>4739</v>
      </c>
      <c r="V762" s="50"/>
      <c r="W762" s="50" t="s">
        <v>4740</v>
      </c>
      <c r="X762" s="50" t="s">
        <v>887</v>
      </c>
      <c r="Y762" s="49" t="s">
        <v>4741</v>
      </c>
    </row>
    <row r="763" spans="1:25">
      <c r="A763" s="121" t="str">
        <f t="shared" si="12"/>
        <v>ekenned</v>
      </c>
      <c r="B763" s="49" t="s">
        <v>4742</v>
      </c>
      <c r="C763" s="50" t="s">
        <v>4743</v>
      </c>
      <c r="D763" s="50" t="s">
        <v>4744</v>
      </c>
      <c r="E763" s="37" t="s">
        <v>43</v>
      </c>
      <c r="F763" s="49" t="s">
        <v>28</v>
      </c>
      <c r="G763" s="50" t="s">
        <v>29</v>
      </c>
      <c r="H763" s="50" t="s">
        <v>30</v>
      </c>
      <c r="I763" s="50" t="s">
        <v>31</v>
      </c>
      <c r="J763" s="49" t="s">
        <v>53</v>
      </c>
      <c r="K763" s="49" t="s">
        <v>197</v>
      </c>
      <c r="L763" s="49" t="s">
        <v>198</v>
      </c>
      <c r="M763" s="50" t="s">
        <v>199</v>
      </c>
      <c r="N763" s="50" t="s">
        <v>200</v>
      </c>
      <c r="O763" s="51">
        <v>39736</v>
      </c>
      <c r="P763" s="51">
        <v>45179</v>
      </c>
      <c r="Q763" s="51">
        <v>45179</v>
      </c>
      <c r="R763" s="50">
        <v>750</v>
      </c>
      <c r="S763" s="50">
        <v>2</v>
      </c>
      <c r="T763" s="50" t="s">
        <v>82</v>
      </c>
      <c r="U763" s="50" t="s">
        <v>4745</v>
      </c>
      <c r="V763" s="50"/>
      <c r="W763" s="50" t="s">
        <v>4746</v>
      </c>
      <c r="X763" s="50" t="s">
        <v>1548</v>
      </c>
      <c r="Y763" s="49" t="s">
        <v>4747</v>
      </c>
    </row>
    <row r="764" spans="1:25">
      <c r="A764" s="121" t="str">
        <f t="shared" si="12"/>
        <v>EKUNTUS</v>
      </c>
      <c r="B764" s="49" t="s">
        <v>4748</v>
      </c>
      <c r="C764" s="50" t="s">
        <v>4749</v>
      </c>
      <c r="D764" s="50" t="s">
        <v>4750</v>
      </c>
      <c r="E764" s="37" t="s">
        <v>43</v>
      </c>
      <c r="F764" s="49" t="s">
        <v>4751</v>
      </c>
      <c r="G764" s="50" t="s">
        <v>4752</v>
      </c>
      <c r="H764" s="50" t="s">
        <v>30</v>
      </c>
      <c r="I764" s="50" t="s">
        <v>31</v>
      </c>
      <c r="J764" s="49" t="s">
        <v>53</v>
      </c>
      <c r="K764" s="49" t="s">
        <v>2108</v>
      </c>
      <c r="L764" s="49" t="s">
        <v>2108</v>
      </c>
      <c r="M764" s="50" t="s">
        <v>3352</v>
      </c>
      <c r="N764" s="50" t="s">
        <v>453</v>
      </c>
      <c r="O764" s="51">
        <v>33946</v>
      </c>
      <c r="P764" s="51">
        <v>33946</v>
      </c>
      <c r="Q764" s="51">
        <v>33946</v>
      </c>
      <c r="R764" s="50">
        <v>11983</v>
      </c>
      <c r="S764" s="50">
        <v>32</v>
      </c>
      <c r="T764" s="50" t="s">
        <v>148</v>
      </c>
      <c r="U764" s="50" t="s">
        <v>4753</v>
      </c>
      <c r="V764" s="50"/>
      <c r="W764" s="50" t="s">
        <v>4754</v>
      </c>
      <c r="X764" s="50" t="s">
        <v>453</v>
      </c>
      <c r="Y764" s="49" t="s">
        <v>4755</v>
      </c>
    </row>
    <row r="765" spans="1:25">
      <c r="A765" s="121" t="str">
        <f t="shared" si="12"/>
        <v>elajoie</v>
      </c>
      <c r="B765" s="49" t="s">
        <v>4756</v>
      </c>
      <c r="C765" s="50" t="s">
        <v>4757</v>
      </c>
      <c r="D765" s="50" t="s">
        <v>4758</v>
      </c>
      <c r="E765" s="37" t="s">
        <v>27</v>
      </c>
      <c r="F765" s="49" t="s">
        <v>28</v>
      </c>
      <c r="G765" s="50" t="s">
        <v>29</v>
      </c>
      <c r="H765" s="50" t="s">
        <v>30</v>
      </c>
      <c r="I765" s="50" t="s">
        <v>31</v>
      </c>
      <c r="J765" s="49" t="s">
        <v>53</v>
      </c>
      <c r="K765" s="49" t="s">
        <v>309</v>
      </c>
      <c r="L765" s="49" t="s">
        <v>310</v>
      </c>
      <c r="M765" s="50" t="s">
        <v>311</v>
      </c>
      <c r="N765" s="50" t="s">
        <v>312</v>
      </c>
      <c r="O765" s="51">
        <v>45032</v>
      </c>
      <c r="P765" s="51">
        <v>45032</v>
      </c>
      <c r="Q765" s="51">
        <v>45032</v>
      </c>
      <c r="R765" s="50">
        <v>897</v>
      </c>
      <c r="S765" s="50">
        <v>2</v>
      </c>
      <c r="T765" s="50" t="s">
        <v>82</v>
      </c>
      <c r="U765" s="50" t="s">
        <v>4759</v>
      </c>
      <c r="V765" s="50"/>
      <c r="W765" s="50" t="s">
        <v>4760</v>
      </c>
      <c r="X765" s="50" t="s">
        <v>312</v>
      </c>
      <c r="Y765" s="49" t="s">
        <v>4761</v>
      </c>
    </row>
    <row r="766" spans="1:25">
      <c r="A766" s="121" t="str">
        <f t="shared" si="12"/>
        <v>eleon</v>
      </c>
      <c r="B766" s="49" t="s">
        <v>4762</v>
      </c>
      <c r="C766" s="50" t="s">
        <v>4763</v>
      </c>
      <c r="D766" s="50" t="s">
        <v>4764</v>
      </c>
      <c r="E766" s="37" t="s">
        <v>43</v>
      </c>
      <c r="F766" s="49" t="s">
        <v>90</v>
      </c>
      <c r="G766" s="50" t="s">
        <v>91</v>
      </c>
      <c r="H766" s="50" t="s">
        <v>30</v>
      </c>
      <c r="I766" s="50" t="s">
        <v>31</v>
      </c>
      <c r="J766" s="49" t="s">
        <v>32</v>
      </c>
      <c r="K766" s="49" t="s">
        <v>144</v>
      </c>
      <c r="L766" s="49" t="s">
        <v>145</v>
      </c>
      <c r="M766" s="50" t="s">
        <v>146</v>
      </c>
      <c r="N766" s="50" t="s">
        <v>147</v>
      </c>
      <c r="O766" s="51">
        <v>44826</v>
      </c>
      <c r="P766" s="51">
        <v>44826</v>
      </c>
      <c r="Q766" s="51">
        <v>44826</v>
      </c>
      <c r="R766" s="50">
        <v>1103</v>
      </c>
      <c r="S766" s="50">
        <v>3</v>
      </c>
      <c r="T766" s="50" t="s">
        <v>106</v>
      </c>
      <c r="U766" s="50" t="s">
        <v>4765</v>
      </c>
      <c r="V766" s="50"/>
      <c r="W766" s="50" t="s">
        <v>4766</v>
      </c>
      <c r="X766" s="50" t="s">
        <v>147</v>
      </c>
      <c r="Y766" s="49" t="s">
        <v>4767</v>
      </c>
    </row>
    <row r="767" spans="1:25">
      <c r="A767" s="121" t="str">
        <f t="shared" si="12"/>
        <v>elindse</v>
      </c>
      <c r="B767" s="49" t="s">
        <v>4768</v>
      </c>
      <c r="C767" s="50" t="s">
        <v>4769</v>
      </c>
      <c r="D767" s="50" t="s">
        <v>4770</v>
      </c>
      <c r="E767" s="37" t="s">
        <v>43</v>
      </c>
      <c r="F767" s="49" t="s">
        <v>327</v>
      </c>
      <c r="G767" s="50" t="s">
        <v>328</v>
      </c>
      <c r="H767" s="50" t="s">
        <v>30</v>
      </c>
      <c r="I767" s="50" t="s">
        <v>31</v>
      </c>
      <c r="J767" s="49" t="s">
        <v>53</v>
      </c>
      <c r="K767" s="49" t="s">
        <v>309</v>
      </c>
      <c r="L767" s="49" t="s">
        <v>310</v>
      </c>
      <c r="M767" s="50" t="s">
        <v>311</v>
      </c>
      <c r="N767" s="50" t="s">
        <v>312</v>
      </c>
      <c r="O767" s="51">
        <v>42037</v>
      </c>
      <c r="P767" s="51">
        <v>42037</v>
      </c>
      <c r="Q767" s="51">
        <v>42037</v>
      </c>
      <c r="R767" s="50">
        <v>3892</v>
      </c>
      <c r="S767" s="50">
        <v>10</v>
      </c>
      <c r="T767" s="50" t="s">
        <v>127</v>
      </c>
      <c r="U767" s="50" t="s">
        <v>4771</v>
      </c>
      <c r="V767" s="50"/>
      <c r="W767" s="50" t="s">
        <v>4772</v>
      </c>
      <c r="X767" s="50" t="s">
        <v>312</v>
      </c>
      <c r="Y767" s="49" t="s">
        <v>4773</v>
      </c>
    </row>
    <row r="768" spans="1:25">
      <c r="A768" s="121" t="str">
        <f t="shared" si="12"/>
        <v>elope18</v>
      </c>
      <c r="B768" s="49" t="s">
        <v>4774</v>
      </c>
      <c r="C768" s="50" t="s">
        <v>4775</v>
      </c>
      <c r="D768" s="50" t="s">
        <v>4776</v>
      </c>
      <c r="E768" s="37" t="s">
        <v>43</v>
      </c>
      <c r="F768" s="49" t="s">
        <v>28</v>
      </c>
      <c r="G768" s="50" t="s">
        <v>29</v>
      </c>
      <c r="H768" s="50" t="s">
        <v>30</v>
      </c>
      <c r="I768" s="50" t="s">
        <v>31</v>
      </c>
      <c r="J768" s="49" t="s">
        <v>32</v>
      </c>
      <c r="K768" s="49" t="s">
        <v>290</v>
      </c>
      <c r="L768" s="49" t="s">
        <v>291</v>
      </c>
      <c r="M768" s="50" t="s">
        <v>292</v>
      </c>
      <c r="N768" s="50" t="s">
        <v>293</v>
      </c>
      <c r="O768" s="51">
        <v>43530</v>
      </c>
      <c r="P768" s="51">
        <v>43530</v>
      </c>
      <c r="Q768" s="51">
        <v>43530</v>
      </c>
      <c r="R768" s="50">
        <v>2399</v>
      </c>
      <c r="S768" s="50">
        <v>6</v>
      </c>
      <c r="T768" s="50" t="s">
        <v>127</v>
      </c>
      <c r="U768" s="50" t="s">
        <v>4777</v>
      </c>
      <c r="V768" s="50"/>
      <c r="W768" s="50" t="s">
        <v>3264</v>
      </c>
      <c r="X768" s="50" t="s">
        <v>1021</v>
      </c>
      <c r="Y768" s="49" t="s">
        <v>4778</v>
      </c>
    </row>
    <row r="769" spans="1:25">
      <c r="A769" s="121" t="str">
        <f t="shared" si="12"/>
        <v>emagan1</v>
      </c>
      <c r="B769" s="49" t="s">
        <v>4779</v>
      </c>
      <c r="C769" s="50" t="s">
        <v>4780</v>
      </c>
      <c r="D769" s="50" t="s">
        <v>4781</v>
      </c>
      <c r="E769" s="37" t="s">
        <v>43</v>
      </c>
      <c r="F769" s="49" t="s">
        <v>44</v>
      </c>
      <c r="G769" s="50" t="s">
        <v>45</v>
      </c>
      <c r="H769" s="50" t="s">
        <v>30</v>
      </c>
      <c r="I769" s="50" t="s">
        <v>31</v>
      </c>
      <c r="J769" s="49" t="s">
        <v>53</v>
      </c>
      <c r="K769" s="49" t="s">
        <v>273</v>
      </c>
      <c r="L769" s="49" t="s">
        <v>930</v>
      </c>
      <c r="M769" s="50" t="s">
        <v>931</v>
      </c>
      <c r="N769" s="50" t="s">
        <v>373</v>
      </c>
      <c r="O769" s="51">
        <v>44186</v>
      </c>
      <c r="P769" s="51">
        <v>44186</v>
      </c>
      <c r="Q769" s="51">
        <v>44186</v>
      </c>
      <c r="R769" s="50">
        <v>1743</v>
      </c>
      <c r="S769" s="50">
        <v>4</v>
      </c>
      <c r="T769" s="50" t="s">
        <v>106</v>
      </c>
      <c r="U769" s="50" t="s">
        <v>4782</v>
      </c>
      <c r="V769" s="50"/>
      <c r="W769" s="50" t="s">
        <v>4783</v>
      </c>
      <c r="X769" s="50" t="s">
        <v>373</v>
      </c>
      <c r="Y769" s="49" t="s">
        <v>4784</v>
      </c>
    </row>
    <row r="770" spans="1:25">
      <c r="A770" s="121" t="str">
        <f t="shared" si="12"/>
        <v>emarks</v>
      </c>
      <c r="B770" s="49" t="s">
        <v>4785</v>
      </c>
      <c r="C770" s="50" t="s">
        <v>4786</v>
      </c>
      <c r="D770" s="49" t="s">
        <v>4787</v>
      </c>
      <c r="E770" s="37" t="s">
        <v>43</v>
      </c>
      <c r="F770" s="50"/>
      <c r="G770" s="50"/>
      <c r="H770" s="50"/>
      <c r="I770" s="50"/>
      <c r="J770" s="50"/>
      <c r="K770" s="50"/>
      <c r="L770" s="50"/>
      <c r="M770" s="50"/>
      <c r="N770" s="50"/>
      <c r="O770" s="51">
        <v>45935</v>
      </c>
      <c r="P770" s="50"/>
      <c r="Q770" s="51">
        <v>45935</v>
      </c>
      <c r="R770" s="50"/>
      <c r="S770" s="50"/>
      <c r="T770" s="50"/>
      <c r="U770" s="49" t="s">
        <v>4788</v>
      </c>
      <c r="V770" s="50"/>
      <c r="W770" s="50" t="s">
        <v>2664</v>
      </c>
      <c r="X770" s="50" t="s">
        <v>763</v>
      </c>
      <c r="Y770" s="49" t="s">
        <v>4789</v>
      </c>
    </row>
    <row r="771" spans="1:25">
      <c r="A771" s="121" t="str">
        <f t="shared" ref="A771:A834" si="13">TRIM(D771)</f>
        <v>emarlow</v>
      </c>
      <c r="B771" s="49" t="s">
        <v>4790</v>
      </c>
      <c r="C771" s="50" t="s">
        <v>4791</v>
      </c>
      <c r="D771" s="50" t="s">
        <v>4792</v>
      </c>
      <c r="E771" s="37" t="s">
        <v>27</v>
      </c>
      <c r="F771" s="49" t="s">
        <v>90</v>
      </c>
      <c r="G771" s="50" t="s">
        <v>91</v>
      </c>
      <c r="H771" s="50" t="s">
        <v>30</v>
      </c>
      <c r="I771" s="50" t="s">
        <v>31</v>
      </c>
      <c r="J771" s="49" t="s">
        <v>32</v>
      </c>
      <c r="K771" s="49" t="s">
        <v>426</v>
      </c>
      <c r="L771" s="49" t="s">
        <v>427</v>
      </c>
      <c r="M771" s="50" t="s">
        <v>428</v>
      </c>
      <c r="N771" s="50" t="s">
        <v>429</v>
      </c>
      <c r="O771" s="51">
        <v>41134</v>
      </c>
      <c r="P771" s="51">
        <v>45599</v>
      </c>
      <c r="Q771" s="51">
        <v>45599</v>
      </c>
      <c r="R771" s="50">
        <v>330</v>
      </c>
      <c r="S771" s="50">
        <v>0</v>
      </c>
      <c r="T771" s="50" t="s">
        <v>37</v>
      </c>
      <c r="U771" s="50" t="s">
        <v>4793</v>
      </c>
      <c r="V771" s="50"/>
      <c r="W771" s="50" t="s">
        <v>4794</v>
      </c>
      <c r="X771" s="50" t="s">
        <v>429</v>
      </c>
      <c r="Y771" s="49" t="s">
        <v>4795</v>
      </c>
    </row>
    <row r="772" spans="1:25">
      <c r="A772" s="121" t="str">
        <f t="shared" si="13"/>
        <v>EMARSHA</v>
      </c>
      <c r="B772" s="49" t="s">
        <v>4796</v>
      </c>
      <c r="C772" s="50" t="s">
        <v>4797</v>
      </c>
      <c r="D772" s="50" t="s">
        <v>4798</v>
      </c>
      <c r="E772" s="37" t="s">
        <v>43</v>
      </c>
      <c r="F772" s="49" t="s">
        <v>182</v>
      </c>
      <c r="G772" s="50" t="s">
        <v>183</v>
      </c>
      <c r="H772" s="50" t="s">
        <v>30</v>
      </c>
      <c r="I772" s="50" t="s">
        <v>31</v>
      </c>
      <c r="J772" s="49" t="s">
        <v>32</v>
      </c>
      <c r="K772" s="49" t="s">
        <v>775</v>
      </c>
      <c r="L772" s="49" t="s">
        <v>776</v>
      </c>
      <c r="M772" s="50" t="s">
        <v>777</v>
      </c>
      <c r="N772" s="50" t="s">
        <v>147</v>
      </c>
      <c r="O772" s="51">
        <v>28678</v>
      </c>
      <c r="P772" s="51">
        <v>28678</v>
      </c>
      <c r="Q772" s="51">
        <v>28678</v>
      </c>
      <c r="R772" s="50">
        <v>17251</v>
      </c>
      <c r="S772" s="50">
        <v>47</v>
      </c>
      <c r="T772" s="50" t="s">
        <v>148</v>
      </c>
      <c r="U772" s="50" t="s">
        <v>4799</v>
      </c>
      <c r="V772" s="50"/>
      <c r="W772" s="50" t="s">
        <v>4800</v>
      </c>
      <c r="X772" s="50" t="s">
        <v>147</v>
      </c>
      <c r="Y772" s="49" t="s">
        <v>4801</v>
      </c>
    </row>
    <row r="773" spans="1:25">
      <c r="A773" s="121" t="str">
        <f t="shared" si="13"/>
        <v>emcghee</v>
      </c>
      <c r="B773" s="49" t="s">
        <v>4802</v>
      </c>
      <c r="C773" s="50" t="s">
        <v>4803</v>
      </c>
      <c r="D773" s="50" t="s">
        <v>4804</v>
      </c>
      <c r="E773" s="37" t="s">
        <v>27</v>
      </c>
      <c r="F773" s="49" t="s">
        <v>307</v>
      </c>
      <c r="G773" s="50" t="s">
        <v>308</v>
      </c>
      <c r="H773" s="50" t="s">
        <v>30</v>
      </c>
      <c r="I773" s="50" t="s">
        <v>31</v>
      </c>
      <c r="J773" s="49" t="s">
        <v>53</v>
      </c>
      <c r="K773" s="49" t="s">
        <v>309</v>
      </c>
      <c r="L773" s="49" t="s">
        <v>310</v>
      </c>
      <c r="M773" s="50" t="s">
        <v>311</v>
      </c>
      <c r="N773" s="50" t="s">
        <v>312</v>
      </c>
      <c r="O773" s="51">
        <v>45837</v>
      </c>
      <c r="P773" s="51">
        <v>45837</v>
      </c>
      <c r="Q773" s="51">
        <v>45837</v>
      </c>
      <c r="R773" s="50">
        <v>92</v>
      </c>
      <c r="S773" s="50">
        <v>0</v>
      </c>
      <c r="T773" s="50" t="s">
        <v>58</v>
      </c>
      <c r="U773" s="50" t="s">
        <v>4805</v>
      </c>
      <c r="V773" s="50"/>
      <c r="W773" s="50" t="s">
        <v>2118</v>
      </c>
      <c r="X773" s="50" t="s">
        <v>312</v>
      </c>
      <c r="Y773" s="49" t="s">
        <v>4806</v>
      </c>
    </row>
    <row r="774" spans="1:25">
      <c r="A774" s="121" t="str">
        <f t="shared" si="13"/>
        <v>emendes</v>
      </c>
      <c r="B774" s="49" t="s">
        <v>4807</v>
      </c>
      <c r="C774" s="50" t="s">
        <v>4808</v>
      </c>
      <c r="D774" s="50" t="s">
        <v>4809</v>
      </c>
      <c r="E774" s="37" t="s">
        <v>134</v>
      </c>
      <c r="F774" s="49" t="s">
        <v>28</v>
      </c>
      <c r="G774" s="50" t="s">
        <v>29</v>
      </c>
      <c r="H774" s="50" t="s">
        <v>30</v>
      </c>
      <c r="I774" s="50" t="s">
        <v>31</v>
      </c>
      <c r="J774" s="49" t="s">
        <v>53</v>
      </c>
      <c r="K774" s="49" t="s">
        <v>54</v>
      </c>
      <c r="L774" s="49" t="s">
        <v>55</v>
      </c>
      <c r="M774" s="50" t="s">
        <v>56</v>
      </c>
      <c r="N774" s="50" t="s">
        <v>57</v>
      </c>
      <c r="O774" s="51">
        <v>45130</v>
      </c>
      <c r="P774" s="51">
        <v>45130</v>
      </c>
      <c r="Q774" s="51">
        <v>45130</v>
      </c>
      <c r="R774" s="50">
        <v>799</v>
      </c>
      <c r="S774" s="50">
        <v>2</v>
      </c>
      <c r="T774" s="50" t="s">
        <v>82</v>
      </c>
      <c r="U774" s="50" t="s">
        <v>4810</v>
      </c>
      <c r="V774" s="50"/>
      <c r="W774" s="50" t="s">
        <v>4811</v>
      </c>
      <c r="X774" s="50" t="s">
        <v>57</v>
      </c>
      <c r="Y774" s="49" t="s">
        <v>4812</v>
      </c>
    </row>
    <row r="775" spans="1:25">
      <c r="A775" s="121" t="str">
        <f t="shared" si="13"/>
        <v>emohame</v>
      </c>
      <c r="B775" s="49" t="s">
        <v>4813</v>
      </c>
      <c r="C775" s="50" t="s">
        <v>4814</v>
      </c>
      <c r="D775" s="50" t="s">
        <v>4815</v>
      </c>
      <c r="E775" s="37" t="s">
        <v>43</v>
      </c>
      <c r="F775" s="49" t="s">
        <v>90</v>
      </c>
      <c r="G775" s="50" t="s">
        <v>91</v>
      </c>
      <c r="H775" s="50" t="s">
        <v>30</v>
      </c>
      <c r="I775" s="50" t="s">
        <v>31</v>
      </c>
      <c r="J775" s="49" t="s">
        <v>32</v>
      </c>
      <c r="K775" s="49" t="s">
        <v>79</v>
      </c>
      <c r="L775" s="49" t="s">
        <v>80</v>
      </c>
      <c r="M775" s="50" t="s">
        <v>81</v>
      </c>
      <c r="N775" s="50" t="s">
        <v>36</v>
      </c>
      <c r="O775" s="51">
        <v>43593</v>
      </c>
      <c r="P775" s="51">
        <v>43593</v>
      </c>
      <c r="Q775" s="51">
        <v>43593</v>
      </c>
      <c r="R775" s="50">
        <v>2336</v>
      </c>
      <c r="S775" s="50">
        <v>6</v>
      </c>
      <c r="T775" s="50" t="s">
        <v>127</v>
      </c>
      <c r="U775" s="50" t="s">
        <v>4816</v>
      </c>
      <c r="V775" s="50"/>
      <c r="W775" s="50" t="s">
        <v>4817</v>
      </c>
      <c r="X775" s="50" t="s">
        <v>36</v>
      </c>
      <c r="Y775" s="49" t="s">
        <v>4818</v>
      </c>
    </row>
    <row r="776" spans="1:25">
      <c r="A776" s="121" t="str">
        <f t="shared" si="13"/>
        <v>EMORAL9</v>
      </c>
      <c r="B776" s="49" t="s">
        <v>4819</v>
      </c>
      <c r="C776" s="50" t="s">
        <v>4820</v>
      </c>
      <c r="D776" s="50" t="s">
        <v>4821</v>
      </c>
      <c r="E776" s="37" t="s">
        <v>43</v>
      </c>
      <c r="F776" s="49" t="s">
        <v>114</v>
      </c>
      <c r="G776" s="50" t="s">
        <v>115</v>
      </c>
      <c r="H776" s="50" t="s">
        <v>105</v>
      </c>
      <c r="I776" s="50" t="s">
        <v>31</v>
      </c>
      <c r="J776" s="49" t="s">
        <v>32</v>
      </c>
      <c r="K776" s="49" t="s">
        <v>79</v>
      </c>
      <c r="L776" s="49" t="s">
        <v>80</v>
      </c>
      <c r="M776" s="50" t="s">
        <v>81</v>
      </c>
      <c r="N776" s="50" t="s">
        <v>36</v>
      </c>
      <c r="O776" s="51">
        <v>40623</v>
      </c>
      <c r="P776" s="51">
        <v>40623</v>
      </c>
      <c r="Q776" s="51">
        <v>40623</v>
      </c>
      <c r="R776" s="50">
        <v>5306</v>
      </c>
      <c r="S776" s="50">
        <v>14</v>
      </c>
      <c r="T776" s="50" t="s">
        <v>127</v>
      </c>
      <c r="U776" s="50" t="s">
        <v>4822</v>
      </c>
      <c r="V776" s="50" t="s">
        <v>1166</v>
      </c>
      <c r="W776" s="50" t="s">
        <v>1050</v>
      </c>
      <c r="X776" s="50" t="s">
        <v>36</v>
      </c>
      <c r="Y776" s="49" t="s">
        <v>4823</v>
      </c>
    </row>
    <row r="777" spans="1:25">
      <c r="A777" s="121" t="str">
        <f t="shared" si="13"/>
        <v>emorey</v>
      </c>
      <c r="B777" s="49" t="s">
        <v>4824</v>
      </c>
      <c r="C777" s="50" t="s">
        <v>4825</v>
      </c>
      <c r="D777" s="50" t="s">
        <v>4826</v>
      </c>
      <c r="E777" s="37" t="s">
        <v>27</v>
      </c>
      <c r="F777" s="49" t="s">
        <v>28</v>
      </c>
      <c r="G777" s="50" t="s">
        <v>29</v>
      </c>
      <c r="H777" s="50" t="s">
        <v>30</v>
      </c>
      <c r="I777" s="50" t="s">
        <v>31</v>
      </c>
      <c r="J777" s="49" t="s">
        <v>53</v>
      </c>
      <c r="K777" s="49" t="s">
        <v>273</v>
      </c>
      <c r="L777" s="49" t="s">
        <v>1340</v>
      </c>
      <c r="M777" s="50" t="s">
        <v>1341</v>
      </c>
      <c r="N777" s="50" t="s">
        <v>1308</v>
      </c>
      <c r="O777" s="51">
        <v>44462</v>
      </c>
      <c r="P777" s="51">
        <v>44462</v>
      </c>
      <c r="Q777" s="51">
        <v>44462</v>
      </c>
      <c r="R777" s="50">
        <v>1467</v>
      </c>
      <c r="S777" s="50">
        <v>4</v>
      </c>
      <c r="T777" s="50" t="s">
        <v>106</v>
      </c>
      <c r="U777" s="50" t="s">
        <v>4827</v>
      </c>
      <c r="V777" s="50"/>
      <c r="W777" s="50" t="s">
        <v>4828</v>
      </c>
      <c r="X777" s="50" t="s">
        <v>1308</v>
      </c>
      <c r="Y777" s="49" t="s">
        <v>4829</v>
      </c>
    </row>
    <row r="778" spans="1:25">
      <c r="A778" s="121" t="str">
        <f t="shared" si="13"/>
        <v>emoya1</v>
      </c>
      <c r="B778" s="49" t="s">
        <v>4830</v>
      </c>
      <c r="C778" s="50" t="s">
        <v>4831</v>
      </c>
      <c r="D778" s="50" t="s">
        <v>4832</v>
      </c>
      <c r="E778" s="37" t="s">
        <v>43</v>
      </c>
      <c r="F778" s="49" t="s">
        <v>90</v>
      </c>
      <c r="G778" s="50" t="s">
        <v>91</v>
      </c>
      <c r="H778" s="50" t="s">
        <v>30</v>
      </c>
      <c r="I778" s="50" t="s">
        <v>31</v>
      </c>
      <c r="J778" s="49" t="s">
        <v>32</v>
      </c>
      <c r="K778" s="49" t="s">
        <v>775</v>
      </c>
      <c r="L778" s="49" t="s">
        <v>776</v>
      </c>
      <c r="M778" s="50" t="s">
        <v>777</v>
      </c>
      <c r="N778" s="50" t="s">
        <v>147</v>
      </c>
      <c r="O778" s="51">
        <v>43192</v>
      </c>
      <c r="P778" s="51">
        <v>43192</v>
      </c>
      <c r="Q778" s="51">
        <v>43192</v>
      </c>
      <c r="R778" s="50">
        <v>2737</v>
      </c>
      <c r="S778" s="50">
        <v>7</v>
      </c>
      <c r="T778" s="50" t="s">
        <v>127</v>
      </c>
      <c r="U778" s="50" t="s">
        <v>4833</v>
      </c>
      <c r="V778" s="50"/>
      <c r="W778" s="50" t="s">
        <v>4834</v>
      </c>
      <c r="X778" s="50" t="s">
        <v>147</v>
      </c>
      <c r="Y778" s="49" t="s">
        <v>4835</v>
      </c>
    </row>
    <row r="779" spans="1:25">
      <c r="A779" s="121" t="str">
        <f t="shared" si="13"/>
        <v>ENICASI</v>
      </c>
      <c r="B779" s="49" t="s">
        <v>4836</v>
      </c>
      <c r="C779" s="50" t="s">
        <v>4837</v>
      </c>
      <c r="D779" s="50" t="s">
        <v>4838</v>
      </c>
      <c r="E779" s="37" t="s">
        <v>43</v>
      </c>
      <c r="F779" s="49" t="s">
        <v>90</v>
      </c>
      <c r="G779" s="50" t="s">
        <v>91</v>
      </c>
      <c r="H779" s="50" t="s">
        <v>30</v>
      </c>
      <c r="I779" s="50" t="s">
        <v>31</v>
      </c>
      <c r="J779" s="49" t="s">
        <v>32</v>
      </c>
      <c r="K779" s="49" t="s">
        <v>396</v>
      </c>
      <c r="L779" s="49" t="s">
        <v>397</v>
      </c>
      <c r="M779" s="50" t="s">
        <v>398</v>
      </c>
      <c r="N779" s="50" t="s">
        <v>147</v>
      </c>
      <c r="O779" s="51">
        <v>36645</v>
      </c>
      <c r="P779" s="51">
        <v>36645</v>
      </c>
      <c r="Q779" s="51">
        <v>36645</v>
      </c>
      <c r="R779" s="50">
        <v>9284</v>
      </c>
      <c r="S779" s="50">
        <v>25</v>
      </c>
      <c r="T779" s="50" t="s">
        <v>148</v>
      </c>
      <c r="U779" s="50" t="s">
        <v>4839</v>
      </c>
      <c r="V779" s="50"/>
      <c r="W779" s="50" t="s">
        <v>676</v>
      </c>
      <c r="X779" s="50" t="s">
        <v>147</v>
      </c>
      <c r="Y779" s="49" t="s">
        <v>4840</v>
      </c>
    </row>
    <row r="780" spans="1:25">
      <c r="A780" s="121" t="str">
        <f t="shared" si="13"/>
        <v>enieve0</v>
      </c>
      <c r="B780" s="49" t="s">
        <v>4841</v>
      </c>
      <c r="C780" s="50" t="s">
        <v>4842</v>
      </c>
      <c r="D780" s="50" t="s">
        <v>4843</v>
      </c>
      <c r="E780" s="37" t="s">
        <v>43</v>
      </c>
      <c r="F780" s="49" t="s">
        <v>182</v>
      </c>
      <c r="G780" s="50" t="s">
        <v>183</v>
      </c>
      <c r="H780" s="50" t="s">
        <v>30</v>
      </c>
      <c r="I780" s="50" t="s">
        <v>31</v>
      </c>
      <c r="J780" s="49" t="s">
        <v>53</v>
      </c>
      <c r="K780" s="49" t="s">
        <v>54</v>
      </c>
      <c r="L780" s="49" t="s">
        <v>55</v>
      </c>
      <c r="M780" s="50" t="s">
        <v>56</v>
      </c>
      <c r="N780" s="50" t="s">
        <v>57</v>
      </c>
      <c r="O780" s="51">
        <v>42171</v>
      </c>
      <c r="P780" s="51">
        <v>42171</v>
      </c>
      <c r="Q780" s="51">
        <v>42171</v>
      </c>
      <c r="R780" s="50">
        <v>3758</v>
      </c>
      <c r="S780" s="50">
        <v>10</v>
      </c>
      <c r="T780" s="50" t="s">
        <v>127</v>
      </c>
      <c r="U780" s="50" t="s">
        <v>4844</v>
      </c>
      <c r="V780" s="50"/>
      <c r="W780" s="50" t="s">
        <v>4845</v>
      </c>
      <c r="X780" s="50" t="s">
        <v>57</v>
      </c>
      <c r="Y780" s="49" t="s">
        <v>4846</v>
      </c>
    </row>
    <row r="781" spans="1:25">
      <c r="A781" s="121" t="str">
        <f t="shared" si="13"/>
        <v>epalme1</v>
      </c>
      <c r="B781" s="49" t="s">
        <v>4847</v>
      </c>
      <c r="C781" s="50" t="s">
        <v>4848</v>
      </c>
      <c r="D781" s="50" t="s">
        <v>4849</v>
      </c>
      <c r="E781" s="37" t="s">
        <v>43</v>
      </c>
      <c r="F781" s="49" t="s">
        <v>114</v>
      </c>
      <c r="G781" s="50" t="s">
        <v>115</v>
      </c>
      <c r="H781" s="50" t="s">
        <v>105</v>
      </c>
      <c r="I781" s="50" t="s">
        <v>31</v>
      </c>
      <c r="J781" s="49" t="s">
        <v>32</v>
      </c>
      <c r="K781" s="49" t="s">
        <v>125</v>
      </c>
      <c r="L781" s="49" t="s">
        <v>234</v>
      </c>
      <c r="M781" s="50" t="s">
        <v>235</v>
      </c>
      <c r="N781" s="50" t="s">
        <v>236</v>
      </c>
      <c r="O781" s="51">
        <v>43670</v>
      </c>
      <c r="P781" s="51">
        <v>44747</v>
      </c>
      <c r="Q781" s="51">
        <v>44747</v>
      </c>
      <c r="R781" s="50">
        <v>1182</v>
      </c>
      <c r="S781" s="50">
        <v>3</v>
      </c>
      <c r="T781" s="50" t="s">
        <v>106</v>
      </c>
      <c r="U781" s="50" t="s">
        <v>4850</v>
      </c>
      <c r="V781" s="50"/>
      <c r="W781" s="50" t="s">
        <v>4851</v>
      </c>
      <c r="X781" s="50" t="s">
        <v>236</v>
      </c>
      <c r="Y781" s="49" t="s">
        <v>4852</v>
      </c>
    </row>
    <row r="782" spans="1:25">
      <c r="A782" s="121" t="str">
        <f t="shared" si="13"/>
        <v>epeake</v>
      </c>
      <c r="B782" s="49" t="s">
        <v>4853</v>
      </c>
      <c r="C782" s="50" t="s">
        <v>4854</v>
      </c>
      <c r="D782" s="50" t="s">
        <v>4855</v>
      </c>
      <c r="E782" s="37" t="s">
        <v>43</v>
      </c>
      <c r="F782" s="49" t="s">
        <v>28</v>
      </c>
      <c r="G782" s="50" t="s">
        <v>29</v>
      </c>
      <c r="H782" s="50" t="s">
        <v>30</v>
      </c>
      <c r="I782" s="50" t="s">
        <v>31</v>
      </c>
      <c r="J782" s="49" t="s">
        <v>53</v>
      </c>
      <c r="K782" s="49" t="s">
        <v>197</v>
      </c>
      <c r="L782" s="49" t="s">
        <v>198</v>
      </c>
      <c r="M782" s="50" t="s">
        <v>199</v>
      </c>
      <c r="N782" s="50" t="s">
        <v>200</v>
      </c>
      <c r="O782" s="51">
        <v>45914</v>
      </c>
      <c r="P782" s="51">
        <v>45914</v>
      </c>
      <c r="Q782" s="51">
        <v>45914</v>
      </c>
      <c r="R782" s="50">
        <v>15</v>
      </c>
      <c r="S782" s="50">
        <v>0</v>
      </c>
      <c r="T782" s="50" t="s">
        <v>47</v>
      </c>
      <c r="U782" s="53" t="s">
        <v>4856</v>
      </c>
      <c r="V782" s="53">
        <v>0</v>
      </c>
      <c r="W782" s="53" t="s">
        <v>4857</v>
      </c>
      <c r="X782" s="53" t="s">
        <v>200</v>
      </c>
      <c r="Y782" s="53" t="s">
        <v>4858</v>
      </c>
    </row>
    <row r="783" spans="1:25">
      <c r="A783" s="121" t="str">
        <f t="shared" si="13"/>
        <v>EPERE2</v>
      </c>
      <c r="B783" s="49" t="s">
        <v>4859</v>
      </c>
      <c r="C783" s="50" t="s">
        <v>4860</v>
      </c>
      <c r="D783" s="50" t="s">
        <v>4861</v>
      </c>
      <c r="E783" s="37" t="s">
        <v>774</v>
      </c>
      <c r="F783" s="49" t="s">
        <v>28</v>
      </c>
      <c r="G783" s="50" t="s">
        <v>29</v>
      </c>
      <c r="H783" s="50" t="s">
        <v>30</v>
      </c>
      <c r="I783" s="50" t="s">
        <v>380</v>
      </c>
      <c r="J783" s="49" t="s">
        <v>53</v>
      </c>
      <c r="K783" s="49" t="s">
        <v>381</v>
      </c>
      <c r="L783" s="49" t="s">
        <v>381</v>
      </c>
      <c r="M783" s="50" t="s">
        <v>382</v>
      </c>
      <c r="N783" s="50" t="s">
        <v>383</v>
      </c>
      <c r="O783" s="51">
        <v>30562</v>
      </c>
      <c r="P783" s="51">
        <v>30562</v>
      </c>
      <c r="Q783" s="51">
        <v>30562</v>
      </c>
      <c r="R783" s="50">
        <v>15367</v>
      </c>
      <c r="S783" s="50">
        <v>42</v>
      </c>
      <c r="T783" s="50" t="s">
        <v>148</v>
      </c>
      <c r="U783" s="50" t="s">
        <v>4862</v>
      </c>
      <c r="V783" s="50" t="s">
        <v>4863</v>
      </c>
      <c r="W783" s="50" t="s">
        <v>4864</v>
      </c>
      <c r="X783" s="50" t="s">
        <v>383</v>
      </c>
      <c r="Y783" s="49" t="s">
        <v>4865</v>
      </c>
    </row>
    <row r="784" spans="1:25">
      <c r="A784" s="121" t="str">
        <f t="shared" si="13"/>
        <v>eperezs</v>
      </c>
      <c r="B784" s="49" t="s">
        <v>4866</v>
      </c>
      <c r="C784" s="50" t="s">
        <v>4867</v>
      </c>
      <c r="D784" s="50" t="s">
        <v>4868</v>
      </c>
      <c r="E784" s="37" t="s">
        <v>43</v>
      </c>
      <c r="F784" s="49" t="s">
        <v>114</v>
      </c>
      <c r="G784" s="50" t="s">
        <v>115</v>
      </c>
      <c r="H784" s="50" t="s">
        <v>105</v>
      </c>
      <c r="I784" s="50" t="s">
        <v>31</v>
      </c>
      <c r="J784" s="49" t="s">
        <v>53</v>
      </c>
      <c r="K784" s="49" t="s">
        <v>54</v>
      </c>
      <c r="L784" s="49" t="s">
        <v>55</v>
      </c>
      <c r="M784" s="50" t="s">
        <v>56</v>
      </c>
      <c r="N784" s="50" t="s">
        <v>57</v>
      </c>
      <c r="O784" s="51">
        <v>45872</v>
      </c>
      <c r="P784" s="51">
        <v>45872</v>
      </c>
      <c r="Q784" s="51">
        <v>45872</v>
      </c>
      <c r="R784" s="50">
        <v>57</v>
      </c>
      <c r="S784" s="50">
        <v>0</v>
      </c>
      <c r="T784" s="50" t="s">
        <v>419</v>
      </c>
      <c r="U784" s="50" t="s">
        <v>4869</v>
      </c>
      <c r="V784" s="50"/>
      <c r="W784" s="50" t="s">
        <v>4870</v>
      </c>
      <c r="X784" s="50" t="s">
        <v>57</v>
      </c>
      <c r="Y784" s="49" t="s">
        <v>4871</v>
      </c>
    </row>
    <row r="785" spans="1:25">
      <c r="A785" s="121" t="str">
        <f t="shared" si="13"/>
        <v>epeters</v>
      </c>
      <c r="B785" s="49" t="s">
        <v>4872</v>
      </c>
      <c r="C785" s="50" t="s">
        <v>4873</v>
      </c>
      <c r="D785" s="50" t="s">
        <v>4874</v>
      </c>
      <c r="E785" s="37" t="s">
        <v>27</v>
      </c>
      <c r="F785" s="49" t="s">
        <v>90</v>
      </c>
      <c r="G785" s="50" t="s">
        <v>91</v>
      </c>
      <c r="H785" s="50" t="s">
        <v>30</v>
      </c>
      <c r="I785" s="50" t="s">
        <v>31</v>
      </c>
      <c r="J785" s="49" t="s">
        <v>32</v>
      </c>
      <c r="K785" s="49" t="s">
        <v>426</v>
      </c>
      <c r="L785" s="49" t="s">
        <v>427</v>
      </c>
      <c r="M785" s="50" t="s">
        <v>428</v>
      </c>
      <c r="N785" s="50" t="s">
        <v>429</v>
      </c>
      <c r="O785" s="51">
        <v>44854</v>
      </c>
      <c r="P785" s="51">
        <v>45501</v>
      </c>
      <c r="Q785" s="51">
        <v>44854</v>
      </c>
      <c r="R785" s="50">
        <v>1075</v>
      </c>
      <c r="S785" s="50">
        <v>2</v>
      </c>
      <c r="T785" s="50" t="s">
        <v>82</v>
      </c>
      <c r="U785" s="50" t="s">
        <v>4875</v>
      </c>
      <c r="V785" s="50" t="s">
        <v>4876</v>
      </c>
      <c r="W785" s="50" t="s">
        <v>4593</v>
      </c>
      <c r="X785" s="50" t="s">
        <v>429</v>
      </c>
      <c r="Y785" s="49" t="s">
        <v>4877</v>
      </c>
    </row>
    <row r="786" spans="1:25">
      <c r="A786" s="121" t="str">
        <f t="shared" si="13"/>
        <v>EPRESTI</v>
      </c>
      <c r="B786" s="49" t="s">
        <v>4878</v>
      </c>
      <c r="C786" s="50" t="s">
        <v>4879</v>
      </c>
      <c r="D786" s="50" t="s">
        <v>4880</v>
      </c>
      <c r="E786" s="37" t="s">
        <v>43</v>
      </c>
      <c r="F786" s="49" t="s">
        <v>1954</v>
      </c>
      <c r="G786" s="50" t="s">
        <v>1955</v>
      </c>
      <c r="H786" s="50" t="s">
        <v>30</v>
      </c>
      <c r="I786" s="50" t="s">
        <v>31</v>
      </c>
      <c r="J786" s="49" t="s">
        <v>53</v>
      </c>
      <c r="K786" s="49" t="s">
        <v>66</v>
      </c>
      <c r="L786" s="49" t="s">
        <v>66</v>
      </c>
      <c r="M786" s="50" t="s">
        <v>342</v>
      </c>
      <c r="N786" s="50" t="s">
        <v>69</v>
      </c>
      <c r="O786" s="51">
        <v>30826</v>
      </c>
      <c r="P786" s="51">
        <v>30826</v>
      </c>
      <c r="Q786" s="51">
        <v>30826</v>
      </c>
      <c r="R786" s="50">
        <v>15103</v>
      </c>
      <c r="S786" s="50">
        <v>41</v>
      </c>
      <c r="T786" s="50" t="s">
        <v>148</v>
      </c>
      <c r="U786" s="50" t="s">
        <v>4881</v>
      </c>
      <c r="V786" s="50"/>
      <c r="W786" s="50" t="s">
        <v>4145</v>
      </c>
      <c r="X786" s="50" t="s">
        <v>69</v>
      </c>
      <c r="Y786" s="49" t="s">
        <v>4882</v>
      </c>
    </row>
    <row r="787" spans="1:25">
      <c r="A787" s="121" t="str">
        <f t="shared" si="13"/>
        <v>eraigoz</v>
      </c>
      <c r="B787" s="49" t="s">
        <v>4883</v>
      </c>
      <c r="C787" s="50" t="s">
        <v>4884</v>
      </c>
      <c r="D787" s="50" t="s">
        <v>4885</v>
      </c>
      <c r="E787" s="37" t="s">
        <v>43</v>
      </c>
      <c r="F787" s="49" t="s">
        <v>182</v>
      </c>
      <c r="G787" s="50" t="s">
        <v>183</v>
      </c>
      <c r="H787" s="50" t="s">
        <v>30</v>
      </c>
      <c r="I787" s="50" t="s">
        <v>31</v>
      </c>
      <c r="J787" s="49" t="s">
        <v>32</v>
      </c>
      <c r="K787" s="49" t="s">
        <v>92</v>
      </c>
      <c r="L787" s="49" t="s">
        <v>116</v>
      </c>
      <c r="M787" s="50" t="s">
        <v>117</v>
      </c>
      <c r="N787" s="50" t="s">
        <v>118</v>
      </c>
      <c r="O787" s="51">
        <v>42135</v>
      </c>
      <c r="P787" s="51">
        <v>42135</v>
      </c>
      <c r="Q787" s="51">
        <v>42135</v>
      </c>
      <c r="R787" s="50">
        <v>3794</v>
      </c>
      <c r="S787" s="50">
        <v>10</v>
      </c>
      <c r="T787" s="50" t="s">
        <v>127</v>
      </c>
      <c r="U787" s="50" t="s">
        <v>4886</v>
      </c>
      <c r="V787" s="50"/>
      <c r="W787" s="50" t="s">
        <v>4887</v>
      </c>
      <c r="X787" s="50" t="s">
        <v>118</v>
      </c>
      <c r="Y787" s="49" t="s">
        <v>3551</v>
      </c>
    </row>
    <row r="788" spans="1:25">
      <c r="A788" s="121" t="str">
        <f t="shared" si="13"/>
        <v>erayo</v>
      </c>
      <c r="B788" s="49" t="s">
        <v>4888</v>
      </c>
      <c r="C788" s="50" t="s">
        <v>4889</v>
      </c>
      <c r="D788" s="50" t="s">
        <v>4890</v>
      </c>
      <c r="E788" s="37" t="s">
        <v>43</v>
      </c>
      <c r="F788" s="49" t="s">
        <v>28</v>
      </c>
      <c r="G788" s="50" t="s">
        <v>29</v>
      </c>
      <c r="H788" s="50" t="s">
        <v>30</v>
      </c>
      <c r="I788" s="50" t="s">
        <v>31</v>
      </c>
      <c r="J788" s="49" t="s">
        <v>32</v>
      </c>
      <c r="K788" s="49" t="s">
        <v>92</v>
      </c>
      <c r="L788" s="49" t="s">
        <v>116</v>
      </c>
      <c r="M788" s="50" t="s">
        <v>117</v>
      </c>
      <c r="N788" s="50" t="s">
        <v>118</v>
      </c>
      <c r="O788" s="51">
        <v>44903</v>
      </c>
      <c r="P788" s="51">
        <v>44903</v>
      </c>
      <c r="Q788" s="51">
        <v>44903</v>
      </c>
      <c r="R788" s="50">
        <v>1026</v>
      </c>
      <c r="S788" s="50">
        <v>2</v>
      </c>
      <c r="T788" s="50" t="s">
        <v>82</v>
      </c>
      <c r="U788" s="50" t="s">
        <v>4891</v>
      </c>
      <c r="V788" s="50"/>
      <c r="W788" s="50" t="s">
        <v>4892</v>
      </c>
      <c r="X788" s="50" t="s">
        <v>118</v>
      </c>
      <c r="Y788" s="49" t="s">
        <v>4893</v>
      </c>
    </row>
    <row r="789" spans="1:25">
      <c r="A789" s="121" t="str">
        <f t="shared" si="13"/>
        <v>ereyno2</v>
      </c>
      <c r="B789" s="49" t="s">
        <v>4894</v>
      </c>
      <c r="C789" s="50" t="s">
        <v>4895</v>
      </c>
      <c r="D789" s="50" t="s">
        <v>4896</v>
      </c>
      <c r="E789" s="37" t="s">
        <v>43</v>
      </c>
      <c r="F789" s="49" t="s">
        <v>28</v>
      </c>
      <c r="G789" s="50" t="s">
        <v>29</v>
      </c>
      <c r="H789" s="50" t="s">
        <v>30</v>
      </c>
      <c r="I789" s="50" t="s">
        <v>31</v>
      </c>
      <c r="J789" s="49" t="s">
        <v>32</v>
      </c>
      <c r="K789" s="49" t="s">
        <v>79</v>
      </c>
      <c r="L789" s="49" t="s">
        <v>80</v>
      </c>
      <c r="M789" s="50" t="s">
        <v>81</v>
      </c>
      <c r="N789" s="50" t="s">
        <v>36</v>
      </c>
      <c r="O789" s="51">
        <v>43222</v>
      </c>
      <c r="P789" s="51">
        <v>43222</v>
      </c>
      <c r="Q789" s="51">
        <v>43222</v>
      </c>
      <c r="R789" s="50">
        <v>2707</v>
      </c>
      <c r="S789" s="50">
        <v>7</v>
      </c>
      <c r="T789" s="50" t="s">
        <v>127</v>
      </c>
      <c r="U789" s="50" t="s">
        <v>4897</v>
      </c>
      <c r="V789" s="50"/>
      <c r="W789" s="50" t="s">
        <v>4898</v>
      </c>
      <c r="X789" s="50" t="s">
        <v>36</v>
      </c>
      <c r="Y789" s="49" t="s">
        <v>4899</v>
      </c>
    </row>
    <row r="790" spans="1:25">
      <c r="A790" s="121" t="str">
        <f t="shared" si="13"/>
        <v>erodrig</v>
      </c>
      <c r="B790" s="49" t="s">
        <v>4900</v>
      </c>
      <c r="C790" s="50" t="s">
        <v>4901</v>
      </c>
      <c r="D790" s="50" t="s">
        <v>4902</v>
      </c>
      <c r="E790" s="37" t="s">
        <v>43</v>
      </c>
      <c r="F790" s="49" t="s">
        <v>114</v>
      </c>
      <c r="G790" s="50" t="s">
        <v>115</v>
      </c>
      <c r="H790" s="50" t="s">
        <v>105</v>
      </c>
      <c r="I790" s="50" t="s">
        <v>31</v>
      </c>
      <c r="J790" s="49" t="s">
        <v>32</v>
      </c>
      <c r="K790" s="49" t="s">
        <v>396</v>
      </c>
      <c r="L790" s="49" t="s">
        <v>397</v>
      </c>
      <c r="M790" s="50" t="s">
        <v>398</v>
      </c>
      <c r="N790" s="50" t="s">
        <v>147</v>
      </c>
      <c r="O790" s="51">
        <v>45900</v>
      </c>
      <c r="P790" s="51">
        <v>45900</v>
      </c>
      <c r="Q790" s="51">
        <v>45900</v>
      </c>
      <c r="R790" s="50">
        <v>29</v>
      </c>
      <c r="S790" s="50">
        <v>0</v>
      </c>
      <c r="T790" s="50" t="s">
        <v>47</v>
      </c>
      <c r="U790" s="50" t="s">
        <v>4903</v>
      </c>
      <c r="V790" s="50"/>
      <c r="W790" s="50" t="s">
        <v>676</v>
      </c>
      <c r="X790" s="50" t="s">
        <v>147</v>
      </c>
      <c r="Y790" s="49" t="s">
        <v>4904</v>
      </c>
    </row>
    <row r="791" spans="1:25">
      <c r="A791" s="121" t="str">
        <f t="shared" si="13"/>
        <v>EROSAR</v>
      </c>
      <c r="B791" s="49" t="s">
        <v>4905</v>
      </c>
      <c r="C791" s="50" t="s">
        <v>4906</v>
      </c>
      <c r="D791" s="50" t="s">
        <v>4907</v>
      </c>
      <c r="E791" s="37" t="s">
        <v>43</v>
      </c>
      <c r="F791" s="49" t="s">
        <v>28</v>
      </c>
      <c r="G791" s="50" t="s">
        <v>29</v>
      </c>
      <c r="H791" s="50" t="s">
        <v>30</v>
      </c>
      <c r="I791" s="50" t="s">
        <v>31</v>
      </c>
      <c r="J791" s="49" t="s">
        <v>53</v>
      </c>
      <c r="K791" s="49" t="s">
        <v>54</v>
      </c>
      <c r="L791" s="49" t="s">
        <v>55</v>
      </c>
      <c r="M791" s="50" t="s">
        <v>56</v>
      </c>
      <c r="N791" s="50" t="s">
        <v>57</v>
      </c>
      <c r="O791" s="51">
        <v>32843</v>
      </c>
      <c r="P791" s="51">
        <v>32843</v>
      </c>
      <c r="Q791" s="51">
        <v>32843</v>
      </c>
      <c r="R791" s="50">
        <v>13086</v>
      </c>
      <c r="S791" s="50">
        <v>35</v>
      </c>
      <c r="T791" s="50" t="s">
        <v>148</v>
      </c>
      <c r="U791" s="50">
        <v>57</v>
      </c>
      <c r="V791" s="50" t="s">
        <v>4908</v>
      </c>
      <c r="W791" s="50" t="s">
        <v>4909</v>
      </c>
      <c r="X791" s="50" t="s">
        <v>57</v>
      </c>
      <c r="Y791" s="49" t="s">
        <v>4910</v>
      </c>
    </row>
    <row r="792" spans="1:25">
      <c r="A792" s="121" t="str">
        <f t="shared" si="13"/>
        <v>eross</v>
      </c>
      <c r="B792" s="49" t="s">
        <v>4911</v>
      </c>
      <c r="C792" s="50" t="s">
        <v>4912</v>
      </c>
      <c r="D792" s="50" t="s">
        <v>4913</v>
      </c>
      <c r="E792" s="37" t="s">
        <v>43</v>
      </c>
      <c r="F792" s="49" t="s">
        <v>44</v>
      </c>
      <c r="G792" s="50" t="s">
        <v>45</v>
      </c>
      <c r="H792" s="50" t="s">
        <v>30</v>
      </c>
      <c r="I792" s="50" t="s">
        <v>31</v>
      </c>
      <c r="J792" s="49" t="s">
        <v>32</v>
      </c>
      <c r="K792" s="49" t="s">
        <v>515</v>
      </c>
      <c r="L792" s="49" t="s">
        <v>516</v>
      </c>
      <c r="M792" s="50" t="s">
        <v>517</v>
      </c>
      <c r="N792" s="50" t="s">
        <v>192</v>
      </c>
      <c r="O792" s="51">
        <v>45039</v>
      </c>
      <c r="P792" s="51">
        <v>45039</v>
      </c>
      <c r="Q792" s="51">
        <v>45039</v>
      </c>
      <c r="R792" s="50">
        <v>890</v>
      </c>
      <c r="S792" s="50">
        <v>2</v>
      </c>
      <c r="T792" s="50" t="s">
        <v>82</v>
      </c>
      <c r="U792" s="50" t="s">
        <v>4914</v>
      </c>
      <c r="V792" s="50"/>
      <c r="W792" s="50" t="s">
        <v>2504</v>
      </c>
      <c r="X792" s="50" t="s">
        <v>192</v>
      </c>
      <c r="Y792" s="49" t="s">
        <v>4915</v>
      </c>
    </row>
    <row r="793" spans="1:25">
      <c r="A793" s="121" t="str">
        <f t="shared" si="13"/>
        <v>eruiz</v>
      </c>
      <c r="B793" s="49" t="s">
        <v>4916</v>
      </c>
      <c r="C793" s="50" t="s">
        <v>4917</v>
      </c>
      <c r="D793" s="50" t="s">
        <v>4918</v>
      </c>
      <c r="E793" s="37" t="s">
        <v>43</v>
      </c>
      <c r="F793" s="49" t="s">
        <v>28</v>
      </c>
      <c r="G793" s="50" t="s">
        <v>29</v>
      </c>
      <c r="H793" s="50" t="s">
        <v>30</v>
      </c>
      <c r="I793" s="50" t="s">
        <v>31</v>
      </c>
      <c r="J793" s="49" t="s">
        <v>32</v>
      </c>
      <c r="K793" s="49" t="s">
        <v>775</v>
      </c>
      <c r="L793" s="49" t="s">
        <v>776</v>
      </c>
      <c r="M793" s="50" t="s">
        <v>777</v>
      </c>
      <c r="N793" s="50" t="s">
        <v>147</v>
      </c>
      <c r="O793" s="51">
        <v>45242</v>
      </c>
      <c r="P793" s="51">
        <v>45242</v>
      </c>
      <c r="Q793" s="51">
        <v>45242</v>
      </c>
      <c r="R793" s="50">
        <v>687</v>
      </c>
      <c r="S793" s="50">
        <v>1</v>
      </c>
      <c r="T793" s="50" t="s">
        <v>82</v>
      </c>
      <c r="U793" s="50" t="s">
        <v>4919</v>
      </c>
      <c r="V793" s="50"/>
      <c r="W793" s="50" t="s">
        <v>4920</v>
      </c>
      <c r="X793" s="50" t="s">
        <v>147</v>
      </c>
      <c r="Y793" s="49" t="s">
        <v>4921</v>
      </c>
    </row>
    <row r="794" spans="1:25">
      <c r="A794" s="121" t="str">
        <f t="shared" si="13"/>
        <v>ERYAN3</v>
      </c>
      <c r="B794" s="49" t="s">
        <v>4922</v>
      </c>
      <c r="C794" s="50" t="s">
        <v>4923</v>
      </c>
      <c r="D794" s="50" t="s">
        <v>4924</v>
      </c>
      <c r="E794" s="37" t="s">
        <v>43</v>
      </c>
      <c r="F794" s="49" t="s">
        <v>1468</v>
      </c>
      <c r="G794" s="50" t="s">
        <v>1469</v>
      </c>
      <c r="H794" s="50" t="s">
        <v>30</v>
      </c>
      <c r="I794" s="50" t="s">
        <v>31</v>
      </c>
      <c r="J794" s="49" t="s">
        <v>53</v>
      </c>
      <c r="K794" s="49" t="s">
        <v>2108</v>
      </c>
      <c r="L794" s="49" t="s">
        <v>2108</v>
      </c>
      <c r="M794" s="50" t="s">
        <v>3352</v>
      </c>
      <c r="N794" s="50" t="s">
        <v>453</v>
      </c>
      <c r="O794" s="51">
        <v>27554</v>
      </c>
      <c r="P794" s="51">
        <v>27554</v>
      </c>
      <c r="Q794" s="51">
        <v>27554</v>
      </c>
      <c r="R794" s="50">
        <v>18375</v>
      </c>
      <c r="S794" s="50">
        <v>50</v>
      </c>
      <c r="T794" s="50" t="s">
        <v>148</v>
      </c>
      <c r="U794" s="50" t="s">
        <v>4925</v>
      </c>
      <c r="V794" s="50"/>
      <c r="W794" s="50" t="s">
        <v>4926</v>
      </c>
      <c r="X794" s="50" t="s">
        <v>453</v>
      </c>
      <c r="Y794" s="49" t="s">
        <v>4927</v>
      </c>
    </row>
    <row r="795" spans="1:25">
      <c r="A795" s="121" t="str">
        <f t="shared" si="13"/>
        <v>esamard</v>
      </c>
      <c r="B795" s="49" t="s">
        <v>4928</v>
      </c>
      <c r="C795" s="50" t="s">
        <v>4929</v>
      </c>
      <c r="D795" s="50" t="s">
        <v>4930</v>
      </c>
      <c r="E795" s="37" t="s">
        <v>43</v>
      </c>
      <c r="F795" s="49" t="s">
        <v>44</v>
      </c>
      <c r="G795" s="50" t="s">
        <v>45</v>
      </c>
      <c r="H795" s="50" t="s">
        <v>30</v>
      </c>
      <c r="I795" s="50" t="s">
        <v>31</v>
      </c>
      <c r="J795" s="49" t="s">
        <v>32</v>
      </c>
      <c r="K795" s="49" t="s">
        <v>92</v>
      </c>
      <c r="L795" s="49" t="s">
        <v>116</v>
      </c>
      <c r="M795" s="50" t="s">
        <v>117</v>
      </c>
      <c r="N795" s="50" t="s">
        <v>118</v>
      </c>
      <c r="O795" s="51">
        <v>45907</v>
      </c>
      <c r="P795" s="51">
        <v>45907</v>
      </c>
      <c r="Q795" s="51">
        <v>45907</v>
      </c>
      <c r="R795" s="50">
        <v>22</v>
      </c>
      <c r="S795" s="50">
        <v>0</v>
      </c>
      <c r="T795" s="50" t="s">
        <v>47</v>
      </c>
      <c r="U795" s="50" t="s">
        <v>4931</v>
      </c>
      <c r="V795" s="50"/>
      <c r="W795" s="50" t="s">
        <v>4932</v>
      </c>
      <c r="X795" s="50" t="s">
        <v>118</v>
      </c>
      <c r="Y795" s="49" t="s">
        <v>4933</v>
      </c>
    </row>
    <row r="796" spans="1:25">
      <c r="A796" s="121" t="str">
        <f t="shared" si="13"/>
        <v>esanch0</v>
      </c>
      <c r="B796" s="49" t="s">
        <v>4934</v>
      </c>
      <c r="C796" s="50" t="s">
        <v>4935</v>
      </c>
      <c r="D796" s="50" t="s">
        <v>4936</v>
      </c>
      <c r="E796" s="37" t="s">
        <v>43</v>
      </c>
      <c r="F796" s="49" t="s">
        <v>265</v>
      </c>
      <c r="G796" s="50" t="s">
        <v>266</v>
      </c>
      <c r="H796" s="50" t="s">
        <v>105</v>
      </c>
      <c r="I796" s="50" t="s">
        <v>31</v>
      </c>
      <c r="J796" s="49" t="s">
        <v>32</v>
      </c>
      <c r="K796" s="49" t="s">
        <v>79</v>
      </c>
      <c r="L796" s="49" t="s">
        <v>80</v>
      </c>
      <c r="M796" s="50" t="s">
        <v>81</v>
      </c>
      <c r="N796" s="50" t="s">
        <v>36</v>
      </c>
      <c r="O796" s="51">
        <v>38820</v>
      </c>
      <c r="P796" s="51">
        <v>44335</v>
      </c>
      <c r="Q796" s="51">
        <v>44335</v>
      </c>
      <c r="R796" s="50">
        <v>1594</v>
      </c>
      <c r="S796" s="50">
        <v>4</v>
      </c>
      <c r="T796" s="50" t="s">
        <v>106</v>
      </c>
      <c r="U796" s="50" t="s">
        <v>4937</v>
      </c>
      <c r="V796" s="50"/>
      <c r="W796" s="50" t="s">
        <v>4938</v>
      </c>
      <c r="X796" s="50" t="s">
        <v>36</v>
      </c>
      <c r="Y796" s="49" t="s">
        <v>4939</v>
      </c>
    </row>
    <row r="797" spans="1:25">
      <c r="A797" s="121" t="str">
        <f t="shared" si="13"/>
        <v>esanch1</v>
      </c>
      <c r="B797" s="49" t="s">
        <v>4940</v>
      </c>
      <c r="C797" s="50" t="s">
        <v>4941</v>
      </c>
      <c r="D797" s="50" t="s">
        <v>4942</v>
      </c>
      <c r="E797" s="37" t="s">
        <v>27</v>
      </c>
      <c r="F797" s="49" t="s">
        <v>90</v>
      </c>
      <c r="G797" s="50" t="s">
        <v>91</v>
      </c>
      <c r="H797" s="50" t="s">
        <v>30</v>
      </c>
      <c r="I797" s="50" t="s">
        <v>31</v>
      </c>
      <c r="J797" s="49" t="s">
        <v>32</v>
      </c>
      <c r="K797" s="49" t="s">
        <v>349</v>
      </c>
      <c r="L797" s="49" t="s">
        <v>350</v>
      </c>
      <c r="M797" s="50" t="s">
        <v>351</v>
      </c>
      <c r="N797" s="50" t="s">
        <v>352</v>
      </c>
      <c r="O797" s="51">
        <v>45823</v>
      </c>
      <c r="P797" s="51">
        <v>45823</v>
      </c>
      <c r="Q797" s="51">
        <v>45823</v>
      </c>
      <c r="R797" s="50">
        <v>106</v>
      </c>
      <c r="S797" s="50">
        <v>0</v>
      </c>
      <c r="T797" s="50" t="s">
        <v>58</v>
      </c>
      <c r="U797" s="50" t="s">
        <v>4943</v>
      </c>
      <c r="V797" s="50"/>
      <c r="W797" s="50" t="s">
        <v>4944</v>
      </c>
      <c r="X797" s="50" t="s">
        <v>355</v>
      </c>
      <c r="Y797" s="49" t="s">
        <v>4945</v>
      </c>
    </row>
    <row r="798" spans="1:25">
      <c r="A798" s="121" t="str">
        <f t="shared" si="13"/>
        <v>esanon</v>
      </c>
      <c r="B798" s="49" t="s">
        <v>4946</v>
      </c>
      <c r="C798" s="50" t="s">
        <v>4947</v>
      </c>
      <c r="D798" s="50" t="s">
        <v>4948</v>
      </c>
      <c r="E798" s="37" t="s">
        <v>27</v>
      </c>
      <c r="F798" s="49" t="s">
        <v>44</v>
      </c>
      <c r="G798" s="50" t="s">
        <v>45</v>
      </c>
      <c r="H798" s="50" t="s">
        <v>30</v>
      </c>
      <c r="I798" s="50" t="s">
        <v>31</v>
      </c>
      <c r="J798" s="49" t="s">
        <v>53</v>
      </c>
      <c r="K798" s="49" t="s">
        <v>54</v>
      </c>
      <c r="L798" s="49" t="s">
        <v>55</v>
      </c>
      <c r="M798" s="50" t="s">
        <v>56</v>
      </c>
      <c r="N798" s="50" t="s">
        <v>57</v>
      </c>
      <c r="O798" s="51">
        <v>44371</v>
      </c>
      <c r="P798" s="51">
        <v>45277</v>
      </c>
      <c r="Q798" s="51">
        <v>45277</v>
      </c>
      <c r="R798" s="50">
        <v>652</v>
      </c>
      <c r="S798" s="50">
        <v>1</v>
      </c>
      <c r="T798" s="50" t="s">
        <v>82</v>
      </c>
      <c r="U798" s="50" t="s">
        <v>4949</v>
      </c>
      <c r="V798" s="50" t="s">
        <v>2510</v>
      </c>
      <c r="W798" s="50" t="s">
        <v>56</v>
      </c>
      <c r="X798" s="50" t="s">
        <v>57</v>
      </c>
      <c r="Y798" s="49" t="s">
        <v>4950</v>
      </c>
    </row>
    <row r="799" spans="1:25">
      <c r="A799" s="121" t="str">
        <f t="shared" si="13"/>
        <v>escalzo</v>
      </c>
      <c r="B799" s="49" t="s">
        <v>4951</v>
      </c>
      <c r="C799" s="50" t="s">
        <v>4952</v>
      </c>
      <c r="D799" s="50" t="s">
        <v>4953</v>
      </c>
      <c r="E799" s="37" t="s">
        <v>134</v>
      </c>
      <c r="F799" s="49" t="s">
        <v>28</v>
      </c>
      <c r="G799" s="50" t="s">
        <v>29</v>
      </c>
      <c r="H799" s="50" t="s">
        <v>30</v>
      </c>
      <c r="I799" s="50" t="s">
        <v>31</v>
      </c>
      <c r="J799" s="49" t="s">
        <v>53</v>
      </c>
      <c r="K799" s="49" t="s">
        <v>54</v>
      </c>
      <c r="L799" s="49" t="s">
        <v>135</v>
      </c>
      <c r="M799" s="50" t="s">
        <v>136</v>
      </c>
      <c r="N799" s="50" t="s">
        <v>57</v>
      </c>
      <c r="O799" s="51">
        <v>45207</v>
      </c>
      <c r="P799" s="51">
        <v>45207</v>
      </c>
      <c r="Q799" s="51">
        <v>45207</v>
      </c>
      <c r="R799" s="50">
        <v>722</v>
      </c>
      <c r="S799" s="50">
        <v>1</v>
      </c>
      <c r="T799" s="50" t="s">
        <v>82</v>
      </c>
      <c r="U799" s="50" t="s">
        <v>4954</v>
      </c>
      <c r="V799" s="50"/>
      <c r="W799" s="50" t="s">
        <v>4955</v>
      </c>
      <c r="X799" s="50" t="s">
        <v>57</v>
      </c>
      <c r="Y799" s="49" t="s">
        <v>4956</v>
      </c>
    </row>
    <row r="800" spans="1:25">
      <c r="A800" s="121" t="str">
        <f t="shared" si="13"/>
        <v>eshilli</v>
      </c>
      <c r="B800" s="49" t="s">
        <v>4957</v>
      </c>
      <c r="C800" s="50" t="s">
        <v>4958</v>
      </c>
      <c r="D800" s="50" t="s">
        <v>4959</v>
      </c>
      <c r="E800" s="37" t="s">
        <v>43</v>
      </c>
      <c r="F800" s="49" t="s">
        <v>341</v>
      </c>
      <c r="G800" s="50" t="s">
        <v>45</v>
      </c>
      <c r="H800" s="50" t="s">
        <v>30</v>
      </c>
      <c r="I800" s="50" t="s">
        <v>31</v>
      </c>
      <c r="J800" s="49" t="s">
        <v>32</v>
      </c>
      <c r="K800" s="49" t="s">
        <v>591</v>
      </c>
      <c r="L800" s="49" t="s">
        <v>591</v>
      </c>
      <c r="M800" s="50" t="s">
        <v>592</v>
      </c>
      <c r="N800" s="50" t="s">
        <v>593</v>
      </c>
      <c r="O800" s="51">
        <v>45179</v>
      </c>
      <c r="P800" s="51">
        <v>45179</v>
      </c>
      <c r="Q800" s="51">
        <v>45179</v>
      </c>
      <c r="R800" s="50">
        <v>750</v>
      </c>
      <c r="S800" s="50">
        <v>2</v>
      </c>
      <c r="T800" s="50" t="s">
        <v>82</v>
      </c>
      <c r="U800" s="50" t="s">
        <v>4960</v>
      </c>
      <c r="V800" s="50"/>
      <c r="W800" s="50" t="s">
        <v>4961</v>
      </c>
      <c r="X800" s="50" t="s">
        <v>593</v>
      </c>
      <c r="Y800" s="49" t="s">
        <v>3637</v>
      </c>
    </row>
    <row r="801" spans="1:25">
      <c r="A801" s="121" t="str">
        <f t="shared" si="13"/>
        <v>esockey</v>
      </c>
      <c r="B801" s="49" t="s">
        <v>4962</v>
      </c>
      <c r="C801" s="50" t="s">
        <v>4963</v>
      </c>
      <c r="D801" s="50" t="s">
        <v>4964</v>
      </c>
      <c r="E801" s="37" t="s">
        <v>43</v>
      </c>
      <c r="F801" s="49" t="s">
        <v>90</v>
      </c>
      <c r="G801" s="50" t="s">
        <v>91</v>
      </c>
      <c r="H801" s="50" t="s">
        <v>30</v>
      </c>
      <c r="I801" s="50" t="s">
        <v>31</v>
      </c>
      <c r="J801" s="49" t="s">
        <v>32</v>
      </c>
      <c r="K801" s="49" t="s">
        <v>884</v>
      </c>
      <c r="L801" s="49" t="s">
        <v>885</v>
      </c>
      <c r="M801" s="50" t="s">
        <v>886</v>
      </c>
      <c r="N801" s="50" t="s">
        <v>887</v>
      </c>
      <c r="O801" s="51">
        <v>43284</v>
      </c>
      <c r="P801" s="51">
        <v>43284</v>
      </c>
      <c r="Q801" s="51">
        <v>43284</v>
      </c>
      <c r="R801" s="50">
        <v>2645</v>
      </c>
      <c r="S801" s="50">
        <v>7</v>
      </c>
      <c r="T801" s="50" t="s">
        <v>127</v>
      </c>
      <c r="U801" s="50" t="s">
        <v>4965</v>
      </c>
      <c r="V801" s="50"/>
      <c r="W801" s="50" t="s">
        <v>4966</v>
      </c>
      <c r="X801" s="50" t="s">
        <v>1136</v>
      </c>
      <c r="Y801" s="49" t="s">
        <v>4967</v>
      </c>
    </row>
    <row r="802" spans="1:25">
      <c r="A802" s="121" t="str">
        <f t="shared" si="13"/>
        <v>esoldi</v>
      </c>
      <c r="B802" s="49" t="s">
        <v>4968</v>
      </c>
      <c r="C802" s="50" t="s">
        <v>4969</v>
      </c>
      <c r="D802" s="50" t="s">
        <v>4970</v>
      </c>
      <c r="E802" s="37" t="s">
        <v>27</v>
      </c>
      <c r="F802" s="49" t="s">
        <v>44</v>
      </c>
      <c r="G802" s="50" t="s">
        <v>45</v>
      </c>
      <c r="H802" s="50" t="s">
        <v>30</v>
      </c>
      <c r="I802" s="50" t="s">
        <v>31</v>
      </c>
      <c r="J802" s="49" t="s">
        <v>32</v>
      </c>
      <c r="K802" s="49" t="s">
        <v>218</v>
      </c>
      <c r="L802" s="49" t="s">
        <v>502</v>
      </c>
      <c r="M802" s="50" t="s">
        <v>220</v>
      </c>
      <c r="N802" s="50" t="s">
        <v>36</v>
      </c>
      <c r="O802" s="51">
        <v>44349</v>
      </c>
      <c r="P802" s="51">
        <v>44349</v>
      </c>
      <c r="Q802" s="51">
        <v>44349</v>
      </c>
      <c r="R802" s="50">
        <v>1580</v>
      </c>
      <c r="S802" s="50">
        <v>4</v>
      </c>
      <c r="T802" s="50" t="s">
        <v>106</v>
      </c>
      <c r="U802" s="50" t="s">
        <v>4971</v>
      </c>
      <c r="V802" s="50"/>
      <c r="W802" s="50" t="s">
        <v>3158</v>
      </c>
      <c r="X802" s="50" t="s">
        <v>36</v>
      </c>
      <c r="Y802" s="49" t="s">
        <v>3159</v>
      </c>
    </row>
    <row r="803" spans="1:25">
      <c r="A803" s="121" t="str">
        <f t="shared" si="13"/>
        <v>etaylo2</v>
      </c>
      <c r="B803" s="49" t="s">
        <v>4972</v>
      </c>
      <c r="C803" s="50" t="s">
        <v>4973</v>
      </c>
      <c r="D803" s="50" t="s">
        <v>4974</v>
      </c>
      <c r="E803" s="37" t="s">
        <v>43</v>
      </c>
      <c r="F803" s="49" t="s">
        <v>114</v>
      </c>
      <c r="G803" s="50" t="s">
        <v>115</v>
      </c>
      <c r="H803" s="50" t="s">
        <v>105</v>
      </c>
      <c r="I803" s="50" t="s">
        <v>31</v>
      </c>
      <c r="J803" s="49" t="s">
        <v>53</v>
      </c>
      <c r="K803" s="49" t="s">
        <v>309</v>
      </c>
      <c r="L803" s="49" t="s">
        <v>310</v>
      </c>
      <c r="M803" s="50" t="s">
        <v>311</v>
      </c>
      <c r="N803" s="50" t="s">
        <v>312</v>
      </c>
      <c r="O803" s="51">
        <v>37565</v>
      </c>
      <c r="P803" s="51">
        <v>44453</v>
      </c>
      <c r="Q803" s="51">
        <v>44453</v>
      </c>
      <c r="R803" s="50">
        <v>1476</v>
      </c>
      <c r="S803" s="50">
        <v>4</v>
      </c>
      <c r="T803" s="50" t="s">
        <v>106</v>
      </c>
      <c r="U803" s="50" t="s">
        <v>4975</v>
      </c>
      <c r="V803" s="50"/>
      <c r="W803" s="50" t="s">
        <v>4976</v>
      </c>
      <c r="X803" s="50" t="s">
        <v>312</v>
      </c>
      <c r="Y803" s="49" t="s">
        <v>4977</v>
      </c>
    </row>
    <row r="804" spans="1:25">
      <c r="A804" s="121" t="str">
        <f t="shared" si="13"/>
        <v>etipton</v>
      </c>
      <c r="B804" s="49" t="s">
        <v>4978</v>
      </c>
      <c r="C804" s="50" t="s">
        <v>4979</v>
      </c>
      <c r="D804" s="49" t="s">
        <v>4980</v>
      </c>
      <c r="E804" s="37"/>
      <c r="F804" s="50"/>
      <c r="G804" s="50"/>
      <c r="H804" s="50"/>
      <c r="I804" s="50"/>
      <c r="J804" s="50"/>
      <c r="K804" s="50" t="s">
        <v>164</v>
      </c>
      <c r="L804" s="50"/>
      <c r="M804" s="50"/>
      <c r="N804" s="50"/>
      <c r="O804" s="51">
        <v>45956</v>
      </c>
      <c r="P804" s="50">
        <v>45956</v>
      </c>
      <c r="Q804" s="51">
        <v>45956</v>
      </c>
      <c r="R804" s="50"/>
      <c r="S804" s="50"/>
      <c r="T804" s="50"/>
      <c r="U804" s="53" t="s">
        <v>4981</v>
      </c>
      <c r="V804" s="53">
        <v>0</v>
      </c>
      <c r="W804" s="53" t="s">
        <v>4982</v>
      </c>
      <c r="X804" s="53" t="s">
        <v>167</v>
      </c>
      <c r="Y804" s="53" t="s">
        <v>4983</v>
      </c>
    </row>
    <row r="805" spans="1:25">
      <c r="A805" s="121" t="str">
        <f t="shared" si="13"/>
        <v>ETORR24</v>
      </c>
      <c r="B805" s="49" t="s">
        <v>4984</v>
      </c>
      <c r="C805" s="50" t="s">
        <v>4985</v>
      </c>
      <c r="D805" s="50" t="s">
        <v>4986</v>
      </c>
      <c r="E805" s="37" t="s">
        <v>43</v>
      </c>
      <c r="F805" s="49" t="s">
        <v>28</v>
      </c>
      <c r="G805" s="50" t="s">
        <v>29</v>
      </c>
      <c r="H805" s="50" t="s">
        <v>30</v>
      </c>
      <c r="I805" s="50" t="s">
        <v>380</v>
      </c>
      <c r="J805" s="49" t="s">
        <v>53</v>
      </c>
      <c r="K805" s="49" t="s">
        <v>381</v>
      </c>
      <c r="L805" s="49" t="s">
        <v>381</v>
      </c>
      <c r="M805" s="50" t="s">
        <v>382</v>
      </c>
      <c r="N805" s="50" t="s">
        <v>383</v>
      </c>
      <c r="O805" s="51">
        <v>40836</v>
      </c>
      <c r="P805" s="51">
        <v>40836</v>
      </c>
      <c r="Q805" s="51">
        <v>40836</v>
      </c>
      <c r="R805" s="50">
        <v>5093</v>
      </c>
      <c r="S805" s="50">
        <v>13</v>
      </c>
      <c r="T805" s="50" t="s">
        <v>127</v>
      </c>
      <c r="U805" s="50" t="s">
        <v>4987</v>
      </c>
      <c r="V805" s="50"/>
      <c r="W805" s="50" t="s">
        <v>4988</v>
      </c>
      <c r="X805" s="50" t="s">
        <v>383</v>
      </c>
      <c r="Y805" s="49" t="s">
        <v>4989</v>
      </c>
    </row>
    <row r="806" spans="1:25">
      <c r="A806" s="121" t="str">
        <f t="shared" si="13"/>
        <v>EVAZQUE</v>
      </c>
      <c r="B806" s="49" t="s">
        <v>4990</v>
      </c>
      <c r="C806" s="50" t="s">
        <v>4991</v>
      </c>
      <c r="D806" s="50" t="s">
        <v>4992</v>
      </c>
      <c r="E806" s="37" t="s">
        <v>43</v>
      </c>
      <c r="F806" s="49" t="s">
        <v>28</v>
      </c>
      <c r="G806" s="50" t="s">
        <v>29</v>
      </c>
      <c r="H806" s="50" t="s">
        <v>30</v>
      </c>
      <c r="I806" s="50" t="s">
        <v>380</v>
      </c>
      <c r="J806" s="49" t="s">
        <v>53</v>
      </c>
      <c r="K806" s="49" t="s">
        <v>381</v>
      </c>
      <c r="L806" s="49" t="s">
        <v>381</v>
      </c>
      <c r="M806" s="50" t="s">
        <v>382</v>
      </c>
      <c r="N806" s="50" t="s">
        <v>383</v>
      </c>
      <c r="O806" s="51">
        <v>36200</v>
      </c>
      <c r="P806" s="51">
        <v>36200</v>
      </c>
      <c r="Q806" s="51">
        <v>36200</v>
      </c>
      <c r="R806" s="50">
        <v>9729</v>
      </c>
      <c r="S806" s="50">
        <v>26</v>
      </c>
      <c r="T806" s="50" t="s">
        <v>148</v>
      </c>
      <c r="U806" s="50" t="s">
        <v>4993</v>
      </c>
      <c r="V806" s="50"/>
      <c r="W806" s="50" t="s">
        <v>4994</v>
      </c>
      <c r="X806" s="50" t="s">
        <v>383</v>
      </c>
      <c r="Y806" s="49" t="s">
        <v>4995</v>
      </c>
    </row>
    <row r="807" spans="1:25">
      <c r="A807" s="121" t="str">
        <f t="shared" si="13"/>
        <v>evenega</v>
      </c>
      <c r="B807" s="49" t="s">
        <v>4996</v>
      </c>
      <c r="C807" s="50" t="s">
        <v>4997</v>
      </c>
      <c r="D807" s="50" t="s">
        <v>4998</v>
      </c>
      <c r="E807" s="37" t="s">
        <v>27</v>
      </c>
      <c r="F807" s="49" t="s">
        <v>28</v>
      </c>
      <c r="G807" s="50" t="s">
        <v>29</v>
      </c>
      <c r="H807" s="50" t="s">
        <v>30</v>
      </c>
      <c r="I807" s="50" t="s">
        <v>31</v>
      </c>
      <c r="J807" s="49" t="s">
        <v>32</v>
      </c>
      <c r="K807" s="49" t="s">
        <v>33</v>
      </c>
      <c r="L807" s="49" t="s">
        <v>46</v>
      </c>
      <c r="M807" s="50" t="s">
        <v>35</v>
      </c>
      <c r="N807" s="50" t="s">
        <v>36</v>
      </c>
      <c r="O807" s="51">
        <v>45522</v>
      </c>
      <c r="P807" s="51">
        <v>45522</v>
      </c>
      <c r="Q807" s="51">
        <v>45522</v>
      </c>
      <c r="R807" s="50">
        <v>407</v>
      </c>
      <c r="S807" s="50">
        <v>1</v>
      </c>
      <c r="T807" s="50" t="s">
        <v>82</v>
      </c>
      <c r="U807" s="50" t="s">
        <v>4999</v>
      </c>
      <c r="V807" s="50"/>
      <c r="W807" s="50" t="s">
        <v>3490</v>
      </c>
      <c r="X807" s="50" t="s">
        <v>36</v>
      </c>
      <c r="Y807" s="49" t="s">
        <v>1464</v>
      </c>
    </row>
    <row r="808" spans="1:25">
      <c r="A808" s="121" t="str">
        <f t="shared" si="13"/>
        <v>ewallac</v>
      </c>
      <c r="B808" s="49" t="s">
        <v>5000</v>
      </c>
      <c r="C808" s="50" t="s">
        <v>5001</v>
      </c>
      <c r="D808" s="50" t="s">
        <v>5002</v>
      </c>
      <c r="E808" s="37" t="s">
        <v>27</v>
      </c>
      <c r="F808" s="49" t="s">
        <v>876</v>
      </c>
      <c r="G808" s="50" t="s">
        <v>877</v>
      </c>
      <c r="H808" s="50" t="s">
        <v>105</v>
      </c>
      <c r="I808" s="50" t="s">
        <v>31</v>
      </c>
      <c r="J808" s="49" t="s">
        <v>53</v>
      </c>
      <c r="K808" s="49" t="s">
        <v>309</v>
      </c>
      <c r="L808" s="49" t="s">
        <v>480</v>
      </c>
      <c r="M808" s="50" t="s">
        <v>481</v>
      </c>
      <c r="N808" s="50" t="s">
        <v>482</v>
      </c>
      <c r="O808" s="51">
        <v>45844</v>
      </c>
      <c r="P808" s="51">
        <v>45844</v>
      </c>
      <c r="Q808" s="51">
        <v>45844</v>
      </c>
      <c r="R808" s="50">
        <v>85</v>
      </c>
      <c r="S808" s="50">
        <v>0</v>
      </c>
      <c r="T808" s="50" t="s">
        <v>96</v>
      </c>
      <c r="U808" s="50" t="s">
        <v>5003</v>
      </c>
      <c r="V808" s="50"/>
      <c r="W808" s="50" t="s">
        <v>5004</v>
      </c>
      <c r="X808" s="50" t="s">
        <v>482</v>
      </c>
      <c r="Y808" s="49" t="s">
        <v>5005</v>
      </c>
    </row>
    <row r="809" spans="1:25">
      <c r="A809" s="121" t="str">
        <f t="shared" si="13"/>
        <v>ewatson</v>
      </c>
      <c r="B809" s="49" t="s">
        <v>5006</v>
      </c>
      <c r="C809" s="50" t="s">
        <v>5007</v>
      </c>
      <c r="D809" s="50" t="s">
        <v>5008</v>
      </c>
      <c r="E809" s="37" t="s">
        <v>43</v>
      </c>
      <c r="F809" s="49" t="s">
        <v>28</v>
      </c>
      <c r="G809" s="50" t="s">
        <v>29</v>
      </c>
      <c r="H809" s="50" t="s">
        <v>30</v>
      </c>
      <c r="I809" s="50" t="s">
        <v>31</v>
      </c>
      <c r="J809" s="49" t="s">
        <v>53</v>
      </c>
      <c r="K809" s="49" t="s">
        <v>54</v>
      </c>
      <c r="L809" s="49" t="s">
        <v>530</v>
      </c>
      <c r="M809" s="50" t="s">
        <v>56</v>
      </c>
      <c r="N809" s="50" t="s">
        <v>57</v>
      </c>
      <c r="O809" s="51">
        <v>44104</v>
      </c>
      <c r="P809" s="51">
        <v>44104</v>
      </c>
      <c r="Q809" s="51">
        <v>44104</v>
      </c>
      <c r="R809" s="50">
        <v>1825</v>
      </c>
      <c r="S809" s="50">
        <v>5</v>
      </c>
      <c r="T809" s="50" t="s">
        <v>106</v>
      </c>
      <c r="U809" s="50" t="s">
        <v>5009</v>
      </c>
      <c r="V809" s="50"/>
      <c r="W809" s="50" t="s">
        <v>5010</v>
      </c>
      <c r="X809" s="50" t="s">
        <v>57</v>
      </c>
      <c r="Y809" s="49" t="s">
        <v>5011</v>
      </c>
    </row>
    <row r="810" spans="1:25">
      <c r="A810" s="121" t="str">
        <f t="shared" si="13"/>
        <v>EWILSO</v>
      </c>
      <c r="B810" s="49" t="s">
        <v>5012</v>
      </c>
      <c r="C810" s="50" t="s">
        <v>5013</v>
      </c>
      <c r="D810" s="50" t="s">
        <v>5014</v>
      </c>
      <c r="E810" s="37" t="s">
        <v>43</v>
      </c>
      <c r="F810" s="49" t="s">
        <v>28</v>
      </c>
      <c r="G810" s="50" t="s">
        <v>29</v>
      </c>
      <c r="H810" s="50" t="s">
        <v>30</v>
      </c>
      <c r="I810" s="50" t="s">
        <v>31</v>
      </c>
      <c r="J810" s="49" t="s">
        <v>53</v>
      </c>
      <c r="K810" s="49" t="s">
        <v>273</v>
      </c>
      <c r="L810" s="49" t="s">
        <v>1340</v>
      </c>
      <c r="M810" s="50" t="s">
        <v>1341</v>
      </c>
      <c r="N810" s="50" t="s">
        <v>1308</v>
      </c>
      <c r="O810" s="51">
        <v>34795</v>
      </c>
      <c r="P810" s="51">
        <v>35222</v>
      </c>
      <c r="Q810" s="51">
        <v>35222</v>
      </c>
      <c r="R810" s="50">
        <v>10707</v>
      </c>
      <c r="S810" s="50">
        <v>29</v>
      </c>
      <c r="T810" s="50" t="s">
        <v>148</v>
      </c>
      <c r="U810" s="50" t="s">
        <v>5015</v>
      </c>
      <c r="V810" s="50" t="s">
        <v>5016</v>
      </c>
      <c r="W810" s="50" t="s">
        <v>5017</v>
      </c>
      <c r="X810" s="50" t="s">
        <v>1308</v>
      </c>
      <c r="Y810" s="49" t="s">
        <v>5018</v>
      </c>
    </row>
    <row r="811" spans="1:25">
      <c r="A811" s="121" t="str">
        <f t="shared" si="13"/>
        <v>farroyo</v>
      </c>
      <c r="B811" s="49" t="s">
        <v>5019</v>
      </c>
      <c r="C811" s="50" t="s">
        <v>5020</v>
      </c>
      <c r="D811" s="49" t="s">
        <v>5021</v>
      </c>
      <c r="E811" s="37"/>
      <c r="F811" s="50"/>
      <c r="G811" s="50"/>
      <c r="H811" s="50"/>
      <c r="I811" s="50"/>
      <c r="J811" s="50"/>
      <c r="K811" s="50" t="s">
        <v>33</v>
      </c>
      <c r="L811" s="50"/>
      <c r="M811" s="50"/>
      <c r="N811" s="50"/>
      <c r="O811" s="51">
        <v>45956</v>
      </c>
      <c r="P811" s="50">
        <v>45956</v>
      </c>
      <c r="Q811" s="51">
        <v>45956</v>
      </c>
      <c r="R811" s="50"/>
      <c r="S811" s="50"/>
      <c r="T811" s="50"/>
      <c r="U811" s="49" t="s">
        <v>5022</v>
      </c>
      <c r="V811" s="50"/>
      <c r="W811" s="50" t="s">
        <v>5023</v>
      </c>
      <c r="X811" s="50" t="s">
        <v>1034</v>
      </c>
      <c r="Y811" s="49" t="s">
        <v>5024</v>
      </c>
    </row>
    <row r="812" spans="1:25">
      <c r="A812" s="121" t="str">
        <f t="shared" si="13"/>
        <v>farya</v>
      </c>
      <c r="B812" s="49" t="s">
        <v>5025</v>
      </c>
      <c r="C812" s="50" t="s">
        <v>5026</v>
      </c>
      <c r="D812" s="50" t="s">
        <v>5027</v>
      </c>
      <c r="E812" s="37" t="s">
        <v>27</v>
      </c>
      <c r="F812" s="49" t="s">
        <v>28</v>
      </c>
      <c r="G812" s="50" t="s">
        <v>29</v>
      </c>
      <c r="H812" s="50" t="s">
        <v>30</v>
      </c>
      <c r="I812" s="50" t="s">
        <v>31</v>
      </c>
      <c r="J812" s="49" t="s">
        <v>53</v>
      </c>
      <c r="K812" s="49" t="s">
        <v>197</v>
      </c>
      <c r="L812" s="49" t="s">
        <v>198</v>
      </c>
      <c r="M812" s="50" t="s">
        <v>199</v>
      </c>
      <c r="N812" s="50" t="s">
        <v>200</v>
      </c>
      <c r="O812" s="51">
        <v>44749</v>
      </c>
      <c r="P812" s="51">
        <v>44749</v>
      </c>
      <c r="Q812" s="51">
        <v>44749</v>
      </c>
      <c r="R812" s="50">
        <v>1180</v>
      </c>
      <c r="S812" s="50">
        <v>3</v>
      </c>
      <c r="T812" s="50" t="s">
        <v>106</v>
      </c>
      <c r="U812" s="50" t="s">
        <v>5028</v>
      </c>
      <c r="V812" s="50"/>
      <c r="W812" s="50" t="s">
        <v>5029</v>
      </c>
      <c r="X812" s="50" t="s">
        <v>200</v>
      </c>
      <c r="Y812" s="49" t="s">
        <v>5030</v>
      </c>
    </row>
    <row r="813" spans="1:25">
      <c r="A813" s="121" t="str">
        <f t="shared" si="13"/>
        <v>fbasel</v>
      </c>
      <c r="B813" s="49" t="s">
        <v>5031</v>
      </c>
      <c r="C813" s="50" t="s">
        <v>5032</v>
      </c>
      <c r="D813" s="50" t="s">
        <v>5033</v>
      </c>
      <c r="E813" s="37" t="s">
        <v>43</v>
      </c>
      <c r="F813" s="49" t="s">
        <v>44</v>
      </c>
      <c r="G813" s="50" t="s">
        <v>45</v>
      </c>
      <c r="H813" s="50" t="s">
        <v>30</v>
      </c>
      <c r="I813" s="50" t="s">
        <v>31</v>
      </c>
      <c r="J813" s="49" t="s">
        <v>53</v>
      </c>
      <c r="K813" s="49" t="s">
        <v>197</v>
      </c>
      <c r="L813" s="49" t="s">
        <v>198</v>
      </c>
      <c r="M813" s="50" t="s">
        <v>199</v>
      </c>
      <c r="N813" s="50" t="s">
        <v>200</v>
      </c>
      <c r="O813" s="51">
        <v>45914</v>
      </c>
      <c r="P813" s="51">
        <v>45914</v>
      </c>
      <c r="Q813" s="51">
        <v>45914</v>
      </c>
      <c r="R813" s="50">
        <v>15</v>
      </c>
      <c r="S813" s="50">
        <v>0</v>
      </c>
      <c r="T813" s="50" t="s">
        <v>47</v>
      </c>
      <c r="U813" s="50" t="s">
        <v>5034</v>
      </c>
      <c r="V813" s="50" t="s">
        <v>2973</v>
      </c>
      <c r="W813" s="50" t="s">
        <v>5035</v>
      </c>
      <c r="X813" s="50" t="s">
        <v>167</v>
      </c>
      <c r="Y813" s="49" t="s">
        <v>5036</v>
      </c>
    </row>
    <row r="814" spans="1:25">
      <c r="A814" s="121" t="str">
        <f t="shared" si="13"/>
        <v>fbautis</v>
      </c>
      <c r="B814" s="49" t="s">
        <v>5037</v>
      </c>
      <c r="C814" s="50" t="s">
        <v>5038</v>
      </c>
      <c r="D814" s="50" t="s">
        <v>5039</v>
      </c>
      <c r="E814" s="37" t="s">
        <v>43</v>
      </c>
      <c r="F814" s="49" t="s">
        <v>44</v>
      </c>
      <c r="G814" s="50" t="s">
        <v>45</v>
      </c>
      <c r="H814" s="50" t="s">
        <v>30</v>
      </c>
      <c r="I814" s="50" t="s">
        <v>31</v>
      </c>
      <c r="J814" s="49" t="s">
        <v>32</v>
      </c>
      <c r="K814" s="49" t="s">
        <v>218</v>
      </c>
      <c r="L814" s="49" t="s">
        <v>502</v>
      </c>
      <c r="M814" s="50" t="s">
        <v>220</v>
      </c>
      <c r="N814" s="50" t="s">
        <v>36</v>
      </c>
      <c r="O814" s="51">
        <v>45410</v>
      </c>
      <c r="P814" s="51">
        <v>45410</v>
      </c>
      <c r="Q814" s="51">
        <v>45410</v>
      </c>
      <c r="R814" s="50">
        <v>519</v>
      </c>
      <c r="S814" s="50">
        <v>1</v>
      </c>
      <c r="T814" s="50" t="s">
        <v>82</v>
      </c>
      <c r="U814" s="50" t="s">
        <v>5040</v>
      </c>
      <c r="V814" s="50"/>
      <c r="W814" s="50" t="s">
        <v>779</v>
      </c>
      <c r="X814" s="50" t="s">
        <v>36</v>
      </c>
      <c r="Y814" s="49" t="s">
        <v>2078</v>
      </c>
    </row>
    <row r="815" spans="1:25">
      <c r="A815" s="121" t="str">
        <f t="shared" si="13"/>
        <v>fbennet</v>
      </c>
      <c r="B815" s="49" t="s">
        <v>5041</v>
      </c>
      <c r="C815" s="50" t="s">
        <v>5042</v>
      </c>
      <c r="D815" s="50" t="s">
        <v>5043</v>
      </c>
      <c r="E815" s="37" t="s">
        <v>27</v>
      </c>
      <c r="F815" s="49" t="s">
        <v>103</v>
      </c>
      <c r="G815" s="50" t="s">
        <v>104</v>
      </c>
      <c r="H815" s="50" t="s">
        <v>105</v>
      </c>
      <c r="I815" s="50" t="s">
        <v>31</v>
      </c>
      <c r="J815" s="49" t="s">
        <v>32</v>
      </c>
      <c r="K815" s="49" t="s">
        <v>396</v>
      </c>
      <c r="L815" s="49" t="s">
        <v>397</v>
      </c>
      <c r="M815" s="50" t="s">
        <v>398</v>
      </c>
      <c r="N815" s="50" t="s">
        <v>147</v>
      </c>
      <c r="O815" s="51">
        <v>45774</v>
      </c>
      <c r="P815" s="51">
        <v>45774</v>
      </c>
      <c r="Q815" s="51">
        <v>45774</v>
      </c>
      <c r="R815" s="50">
        <v>155</v>
      </c>
      <c r="S815" s="50">
        <v>0</v>
      </c>
      <c r="T815" s="50" t="s">
        <v>58</v>
      </c>
      <c r="U815" s="50" t="s">
        <v>5044</v>
      </c>
      <c r="V815" s="50"/>
      <c r="W815" s="50" t="s">
        <v>700</v>
      </c>
      <c r="X815" s="50" t="s">
        <v>322</v>
      </c>
      <c r="Y815" s="49" t="s">
        <v>5045</v>
      </c>
    </row>
    <row r="816" spans="1:25">
      <c r="A816" s="121" t="str">
        <f t="shared" si="13"/>
        <v>fboda</v>
      </c>
      <c r="B816" s="49" t="s">
        <v>5046</v>
      </c>
      <c r="C816" s="50" t="s">
        <v>5047</v>
      </c>
      <c r="D816" s="49" t="s">
        <v>5048</v>
      </c>
      <c r="E816" s="141" t="s">
        <v>5046</v>
      </c>
      <c r="F816" s="50"/>
      <c r="G816" s="51"/>
      <c r="H816" s="51"/>
      <c r="I816" s="51"/>
      <c r="J816" s="51"/>
      <c r="K816" s="49" t="s">
        <v>273</v>
      </c>
      <c r="L816" s="51"/>
      <c r="M816" s="51"/>
      <c r="N816" s="51"/>
      <c r="O816" s="51"/>
      <c r="P816" s="51">
        <v>45949</v>
      </c>
      <c r="Q816" s="51">
        <v>45949</v>
      </c>
      <c r="R816" s="51"/>
      <c r="S816" s="51"/>
      <c r="T816" s="51"/>
      <c r="U816" s="49" t="s">
        <v>5049</v>
      </c>
      <c r="V816" s="49" t="s">
        <v>5050</v>
      </c>
      <c r="W816" s="50" t="s">
        <v>5051</v>
      </c>
      <c r="X816" s="50" t="s">
        <v>373</v>
      </c>
      <c r="Y816" s="49" t="s">
        <v>5052</v>
      </c>
    </row>
    <row r="817" spans="1:25">
      <c r="A817" s="121" t="str">
        <f t="shared" si="13"/>
        <v>FBOGOPO</v>
      </c>
      <c r="B817" s="49" t="s">
        <v>5053</v>
      </c>
      <c r="C817" s="50" t="s">
        <v>5054</v>
      </c>
      <c r="D817" s="50" t="s">
        <v>5055</v>
      </c>
      <c r="E817" s="37" t="s">
        <v>43</v>
      </c>
      <c r="F817" s="49" t="s">
        <v>44</v>
      </c>
      <c r="G817" s="50" t="s">
        <v>45</v>
      </c>
      <c r="H817" s="50" t="s">
        <v>30</v>
      </c>
      <c r="I817" s="50" t="s">
        <v>31</v>
      </c>
      <c r="J817" s="49" t="s">
        <v>53</v>
      </c>
      <c r="K817" s="49" t="s">
        <v>450</v>
      </c>
      <c r="L817" s="49" t="s">
        <v>2082</v>
      </c>
      <c r="M817" s="50" t="s">
        <v>2083</v>
      </c>
      <c r="N817" s="50" t="s">
        <v>1763</v>
      </c>
      <c r="O817" s="51">
        <v>39053</v>
      </c>
      <c r="P817" s="51">
        <v>39053</v>
      </c>
      <c r="Q817" s="51">
        <v>39053</v>
      </c>
      <c r="R817" s="50">
        <v>6876</v>
      </c>
      <c r="S817" s="50">
        <v>18</v>
      </c>
      <c r="T817" s="50" t="s">
        <v>148</v>
      </c>
      <c r="U817" s="50" t="s">
        <v>5056</v>
      </c>
      <c r="V817" s="50"/>
      <c r="W817" s="50" t="s">
        <v>5057</v>
      </c>
      <c r="X817" s="50" t="s">
        <v>1763</v>
      </c>
      <c r="Y817" s="49" t="s">
        <v>5058</v>
      </c>
    </row>
    <row r="818" spans="1:25">
      <c r="A818" s="121" t="str">
        <f t="shared" si="13"/>
        <v>fcabrer</v>
      </c>
      <c r="B818" s="49" t="s">
        <v>5059</v>
      </c>
      <c r="C818" s="50" t="s">
        <v>5060</v>
      </c>
      <c r="D818" s="50" t="s">
        <v>5061</v>
      </c>
      <c r="E818" s="37" t="s">
        <v>43</v>
      </c>
      <c r="F818" s="49" t="s">
        <v>44</v>
      </c>
      <c r="G818" s="50" t="s">
        <v>45</v>
      </c>
      <c r="H818" s="50" t="s">
        <v>30</v>
      </c>
      <c r="I818" s="50" t="s">
        <v>31</v>
      </c>
      <c r="J818" s="49" t="s">
        <v>53</v>
      </c>
      <c r="K818" s="49" t="s">
        <v>54</v>
      </c>
      <c r="L818" s="49" t="s">
        <v>135</v>
      </c>
      <c r="M818" s="50" t="s">
        <v>136</v>
      </c>
      <c r="N818" s="50" t="s">
        <v>57</v>
      </c>
      <c r="O818" s="51">
        <v>45242</v>
      </c>
      <c r="P818" s="51">
        <v>45242</v>
      </c>
      <c r="Q818" s="51">
        <v>45242</v>
      </c>
      <c r="R818" s="50">
        <v>687</v>
      </c>
      <c r="S818" s="50">
        <v>1</v>
      </c>
      <c r="T818" s="50" t="s">
        <v>82</v>
      </c>
      <c r="U818" s="50" t="s">
        <v>5062</v>
      </c>
      <c r="V818" s="50"/>
      <c r="W818" s="50" t="s">
        <v>5063</v>
      </c>
      <c r="X818" s="50" t="s">
        <v>57</v>
      </c>
      <c r="Y818" s="49" t="s">
        <v>5064</v>
      </c>
    </row>
    <row r="819" spans="1:25">
      <c r="A819" s="121" t="str">
        <f t="shared" si="13"/>
        <v>fcamare</v>
      </c>
      <c r="B819" s="49" t="s">
        <v>5065</v>
      </c>
      <c r="C819" s="50" t="s">
        <v>5066</v>
      </c>
      <c r="D819" s="50" t="s">
        <v>5067</v>
      </c>
      <c r="E819" s="37" t="s">
        <v>27</v>
      </c>
      <c r="F819" s="49" t="s">
        <v>44</v>
      </c>
      <c r="G819" s="50" t="s">
        <v>45</v>
      </c>
      <c r="H819" s="50" t="s">
        <v>30</v>
      </c>
      <c r="I819" s="50" t="s">
        <v>31</v>
      </c>
      <c r="J819" s="49" t="s">
        <v>32</v>
      </c>
      <c r="K819" s="49" t="s">
        <v>775</v>
      </c>
      <c r="L819" s="49" t="s">
        <v>776</v>
      </c>
      <c r="M819" s="50" t="s">
        <v>777</v>
      </c>
      <c r="N819" s="50" t="s">
        <v>147</v>
      </c>
      <c r="O819" s="51">
        <v>43145</v>
      </c>
      <c r="P819" s="51">
        <v>43145</v>
      </c>
      <c r="Q819" s="51">
        <v>43145</v>
      </c>
      <c r="R819" s="50">
        <v>2784</v>
      </c>
      <c r="S819" s="50">
        <v>7</v>
      </c>
      <c r="T819" s="50" t="s">
        <v>127</v>
      </c>
      <c r="U819" s="50" t="s">
        <v>5068</v>
      </c>
      <c r="V819" s="50"/>
      <c r="W819" s="50" t="s">
        <v>5069</v>
      </c>
      <c r="X819" s="50" t="s">
        <v>147</v>
      </c>
      <c r="Y819" s="49" t="s">
        <v>5070</v>
      </c>
    </row>
    <row r="820" spans="1:25">
      <c r="A820" s="121" t="str">
        <f t="shared" si="13"/>
        <v>fcarab0</v>
      </c>
      <c r="B820" s="49" t="s">
        <v>5071</v>
      </c>
      <c r="C820" s="50" t="s">
        <v>5072</v>
      </c>
      <c r="D820" s="50" t="s">
        <v>5073</v>
      </c>
      <c r="E820" s="37" t="s">
        <v>27</v>
      </c>
      <c r="F820" s="49" t="s">
        <v>44</v>
      </c>
      <c r="G820" s="50" t="s">
        <v>45</v>
      </c>
      <c r="H820" s="50" t="s">
        <v>30</v>
      </c>
      <c r="I820" s="50" t="s">
        <v>31</v>
      </c>
      <c r="J820" s="49" t="s">
        <v>53</v>
      </c>
      <c r="K820" s="49" t="s">
        <v>54</v>
      </c>
      <c r="L820" s="49" t="s">
        <v>55</v>
      </c>
      <c r="M820" s="50" t="s">
        <v>56</v>
      </c>
      <c r="N820" s="50" t="s">
        <v>57</v>
      </c>
      <c r="O820" s="51">
        <v>36724</v>
      </c>
      <c r="P820" s="51">
        <v>45830</v>
      </c>
      <c r="Q820" s="51">
        <v>45830</v>
      </c>
      <c r="R820" s="50">
        <v>99</v>
      </c>
      <c r="S820" s="50">
        <v>0</v>
      </c>
      <c r="T820" s="50" t="s">
        <v>58</v>
      </c>
      <c r="U820" s="50" t="s">
        <v>5074</v>
      </c>
      <c r="V820" s="50"/>
      <c r="W820" s="50" t="s">
        <v>2640</v>
      </c>
      <c r="X820" s="50" t="s">
        <v>57</v>
      </c>
      <c r="Y820" s="49" t="s">
        <v>5075</v>
      </c>
    </row>
    <row r="821" spans="1:25">
      <c r="A821" s="121" t="str">
        <f t="shared" si="13"/>
        <v>fcaraba</v>
      </c>
      <c r="B821" s="49" t="s">
        <v>5076</v>
      </c>
      <c r="C821" s="50" t="s">
        <v>5077</v>
      </c>
      <c r="D821" s="50" t="s">
        <v>5078</v>
      </c>
      <c r="E821" s="37" t="s">
        <v>134</v>
      </c>
      <c r="F821" s="49" t="s">
        <v>90</v>
      </c>
      <c r="G821" s="50" t="s">
        <v>91</v>
      </c>
      <c r="H821" s="50" t="s">
        <v>30</v>
      </c>
      <c r="I821" s="50" t="s">
        <v>31</v>
      </c>
      <c r="J821" s="49" t="s">
        <v>53</v>
      </c>
      <c r="K821" s="49" t="s">
        <v>54</v>
      </c>
      <c r="L821" s="49" t="s">
        <v>135</v>
      </c>
      <c r="M821" s="50" t="s">
        <v>136</v>
      </c>
      <c r="N821" s="50" t="s">
        <v>57</v>
      </c>
      <c r="O821" s="51">
        <v>44833</v>
      </c>
      <c r="P821" s="51">
        <v>44833</v>
      </c>
      <c r="Q821" s="51">
        <v>44833</v>
      </c>
      <c r="R821" s="50">
        <v>1096</v>
      </c>
      <c r="S821" s="50">
        <v>3</v>
      </c>
      <c r="T821" s="50" t="s">
        <v>106</v>
      </c>
      <c r="U821" s="50" t="s">
        <v>5079</v>
      </c>
      <c r="V821" s="50"/>
      <c r="W821" s="50" t="s">
        <v>157</v>
      </c>
      <c r="X821" s="50" t="s">
        <v>57</v>
      </c>
      <c r="Y821" s="49" t="s">
        <v>5080</v>
      </c>
    </row>
    <row r="822" spans="1:25">
      <c r="A822" s="121" t="str">
        <f t="shared" si="13"/>
        <v>fcrawle</v>
      </c>
      <c r="B822" s="49" t="s">
        <v>5081</v>
      </c>
      <c r="C822" s="50" t="s">
        <v>5082</v>
      </c>
      <c r="D822" s="50" t="s">
        <v>5083</v>
      </c>
      <c r="E822" s="37" t="s">
        <v>43</v>
      </c>
      <c r="F822" s="49" t="s">
        <v>90</v>
      </c>
      <c r="G822" s="50" t="s">
        <v>91</v>
      </c>
      <c r="H822" s="50" t="s">
        <v>30</v>
      </c>
      <c r="I822" s="50" t="s">
        <v>31</v>
      </c>
      <c r="J822" s="49" t="s">
        <v>32</v>
      </c>
      <c r="K822" s="49" t="s">
        <v>884</v>
      </c>
      <c r="L822" s="49" t="s">
        <v>885</v>
      </c>
      <c r="M822" s="50" t="s">
        <v>886</v>
      </c>
      <c r="N822" s="50" t="s">
        <v>887</v>
      </c>
      <c r="O822" s="51">
        <v>41884</v>
      </c>
      <c r="P822" s="51">
        <v>41884</v>
      </c>
      <c r="Q822" s="51">
        <v>41884</v>
      </c>
      <c r="R822" s="50">
        <v>4045</v>
      </c>
      <c r="S822" s="50">
        <v>11</v>
      </c>
      <c r="T822" s="50" t="s">
        <v>127</v>
      </c>
      <c r="U822" s="50" t="s">
        <v>5084</v>
      </c>
      <c r="V822" s="50"/>
      <c r="W822" s="50" t="s">
        <v>5085</v>
      </c>
      <c r="X822" s="50" t="s">
        <v>887</v>
      </c>
      <c r="Y822" s="49" t="s">
        <v>5086</v>
      </c>
    </row>
    <row r="823" spans="1:25">
      <c r="A823" s="121" t="str">
        <f t="shared" si="13"/>
        <v>ffigaro</v>
      </c>
      <c r="B823" s="49" t="s">
        <v>5087</v>
      </c>
      <c r="C823" s="50" t="s">
        <v>5088</v>
      </c>
      <c r="D823" s="50" t="s">
        <v>5089</v>
      </c>
      <c r="E823" s="37" t="s">
        <v>134</v>
      </c>
      <c r="F823" s="49" t="s">
        <v>44</v>
      </c>
      <c r="G823" s="50" t="s">
        <v>45</v>
      </c>
      <c r="H823" s="50" t="s">
        <v>30</v>
      </c>
      <c r="I823" s="50" t="s">
        <v>31</v>
      </c>
      <c r="J823" s="49" t="s">
        <v>53</v>
      </c>
      <c r="K823" s="49" t="s">
        <v>273</v>
      </c>
      <c r="L823" s="49" t="s">
        <v>274</v>
      </c>
      <c r="M823" s="50" t="s">
        <v>275</v>
      </c>
      <c r="N823" s="50" t="s">
        <v>276</v>
      </c>
      <c r="O823" s="51">
        <v>44279</v>
      </c>
      <c r="P823" s="51">
        <v>44279</v>
      </c>
      <c r="Q823" s="51">
        <v>44279</v>
      </c>
      <c r="R823" s="50">
        <v>1650</v>
      </c>
      <c r="S823" s="50">
        <v>4</v>
      </c>
      <c r="T823" s="50" t="s">
        <v>106</v>
      </c>
      <c r="U823" s="50" t="s">
        <v>5090</v>
      </c>
      <c r="V823" s="50"/>
      <c r="W823" s="50" t="s">
        <v>5091</v>
      </c>
      <c r="X823" s="50" t="s">
        <v>276</v>
      </c>
      <c r="Y823" s="49" t="s">
        <v>5092</v>
      </c>
    </row>
    <row r="824" spans="1:25">
      <c r="A824" s="121" t="str">
        <f t="shared" si="13"/>
        <v>fgarci1</v>
      </c>
      <c r="B824" s="49" t="s">
        <v>5093</v>
      </c>
      <c r="C824" s="50" t="s">
        <v>5094</v>
      </c>
      <c r="D824" s="50" t="s">
        <v>5095</v>
      </c>
      <c r="E824" s="37" t="s">
        <v>43</v>
      </c>
      <c r="F824" s="49" t="s">
        <v>90</v>
      </c>
      <c r="G824" s="50" t="s">
        <v>91</v>
      </c>
      <c r="H824" s="50" t="s">
        <v>30</v>
      </c>
      <c r="I824" s="50" t="s">
        <v>31</v>
      </c>
      <c r="J824" s="49" t="s">
        <v>32</v>
      </c>
      <c r="K824" s="49" t="s">
        <v>396</v>
      </c>
      <c r="L824" s="49" t="s">
        <v>397</v>
      </c>
      <c r="M824" s="50" t="s">
        <v>398</v>
      </c>
      <c r="N824" s="50" t="s">
        <v>147</v>
      </c>
      <c r="O824" s="51">
        <v>45872</v>
      </c>
      <c r="P824" s="51">
        <v>45872</v>
      </c>
      <c r="Q824" s="51">
        <v>45872</v>
      </c>
      <c r="R824" s="50">
        <v>57</v>
      </c>
      <c r="S824" s="50">
        <v>0</v>
      </c>
      <c r="T824" s="50" t="s">
        <v>419</v>
      </c>
      <c r="U824" s="50" t="s">
        <v>5096</v>
      </c>
      <c r="V824" s="50" t="s">
        <v>5097</v>
      </c>
      <c r="W824" s="50" t="s">
        <v>5098</v>
      </c>
      <c r="X824" s="50" t="s">
        <v>147</v>
      </c>
      <c r="Y824" s="49" t="s">
        <v>5099</v>
      </c>
    </row>
    <row r="825" spans="1:25">
      <c r="A825" s="121" t="str">
        <f t="shared" si="13"/>
        <v>fgaydos</v>
      </c>
      <c r="B825" s="49" t="s">
        <v>5100</v>
      </c>
      <c r="C825" s="50" t="s">
        <v>5101</v>
      </c>
      <c r="D825" s="50" t="s">
        <v>5102</v>
      </c>
      <c r="E825" s="37" t="s">
        <v>43</v>
      </c>
      <c r="F825" s="49" t="s">
        <v>28</v>
      </c>
      <c r="G825" s="50" t="s">
        <v>29</v>
      </c>
      <c r="H825" s="50" t="s">
        <v>30</v>
      </c>
      <c r="I825" s="50" t="s">
        <v>31</v>
      </c>
      <c r="J825" s="49" t="s">
        <v>53</v>
      </c>
      <c r="K825" s="49" t="s">
        <v>255</v>
      </c>
      <c r="L825" s="49" t="s">
        <v>442</v>
      </c>
      <c r="M825" s="50" t="s">
        <v>443</v>
      </c>
      <c r="N825" s="50" t="s">
        <v>72</v>
      </c>
      <c r="O825" s="51">
        <v>32209</v>
      </c>
      <c r="P825" s="51">
        <v>44553</v>
      </c>
      <c r="Q825" s="51">
        <v>44553</v>
      </c>
      <c r="R825" s="50">
        <v>1376</v>
      </c>
      <c r="S825" s="50">
        <v>3</v>
      </c>
      <c r="T825" s="50" t="s">
        <v>106</v>
      </c>
      <c r="U825" s="50" t="s">
        <v>5103</v>
      </c>
      <c r="V825" s="50"/>
      <c r="W825" s="50" t="s">
        <v>361</v>
      </c>
      <c r="X825" s="50" t="s">
        <v>72</v>
      </c>
      <c r="Y825" s="49" t="s">
        <v>5104</v>
      </c>
    </row>
    <row r="826" spans="1:25">
      <c r="A826" s="121" t="str">
        <f t="shared" si="13"/>
        <v>FGOUGH1</v>
      </c>
      <c r="B826" s="49" t="s">
        <v>5105</v>
      </c>
      <c r="C826" s="50" t="s">
        <v>5106</v>
      </c>
      <c r="D826" s="50" t="s">
        <v>5107</v>
      </c>
      <c r="E826" s="37" t="s">
        <v>43</v>
      </c>
      <c r="F826" s="49" t="s">
        <v>28</v>
      </c>
      <c r="G826" s="50" t="s">
        <v>29</v>
      </c>
      <c r="H826" s="50" t="s">
        <v>30</v>
      </c>
      <c r="I826" s="50" t="s">
        <v>31</v>
      </c>
      <c r="J826" s="49" t="s">
        <v>53</v>
      </c>
      <c r="K826" s="49" t="s">
        <v>54</v>
      </c>
      <c r="L826" s="49" t="s">
        <v>530</v>
      </c>
      <c r="M826" s="50" t="s">
        <v>56</v>
      </c>
      <c r="N826" s="50" t="s">
        <v>57</v>
      </c>
      <c r="O826" s="51">
        <v>26679</v>
      </c>
      <c r="P826" s="51">
        <v>26679</v>
      </c>
      <c r="Q826" s="51">
        <v>26679</v>
      </c>
      <c r="R826" s="50">
        <v>19250</v>
      </c>
      <c r="S826" s="50">
        <v>52</v>
      </c>
      <c r="T826" s="50" t="s">
        <v>148</v>
      </c>
      <c r="U826" s="50" t="s">
        <v>5108</v>
      </c>
      <c r="V826" s="50"/>
      <c r="W826" s="50" t="s">
        <v>5109</v>
      </c>
      <c r="X826" s="50" t="s">
        <v>57</v>
      </c>
      <c r="Y826" s="49" t="s">
        <v>5110</v>
      </c>
    </row>
    <row r="827" spans="1:25">
      <c r="A827" s="121" t="str">
        <f t="shared" si="13"/>
        <v>FGREJDU</v>
      </c>
      <c r="B827" s="49" t="s">
        <v>5111</v>
      </c>
      <c r="C827" s="50" t="s">
        <v>5112</v>
      </c>
      <c r="D827" s="50" t="s">
        <v>5113</v>
      </c>
      <c r="E827" s="37" t="s">
        <v>43</v>
      </c>
      <c r="F827" s="49" t="s">
        <v>466</v>
      </c>
      <c r="G827" s="50" t="s">
        <v>467</v>
      </c>
      <c r="H827" s="50" t="s">
        <v>30</v>
      </c>
      <c r="I827" s="50" t="s">
        <v>31</v>
      </c>
      <c r="J827" s="49" t="s">
        <v>53</v>
      </c>
      <c r="K827" s="49" t="s">
        <v>255</v>
      </c>
      <c r="L827" s="49" t="s">
        <v>418</v>
      </c>
      <c r="M827" s="50" t="s">
        <v>257</v>
      </c>
      <c r="N827" s="50" t="s">
        <v>258</v>
      </c>
      <c r="O827" s="51">
        <v>38744</v>
      </c>
      <c r="P827" s="51">
        <v>38744</v>
      </c>
      <c r="Q827" s="51">
        <v>38744</v>
      </c>
      <c r="R827" s="50">
        <v>7185</v>
      </c>
      <c r="S827" s="50">
        <v>19</v>
      </c>
      <c r="T827" s="50" t="s">
        <v>148</v>
      </c>
      <c r="U827" s="50" t="s">
        <v>5114</v>
      </c>
      <c r="V827" s="50"/>
      <c r="W827" s="50" t="s">
        <v>5115</v>
      </c>
      <c r="X827" s="50" t="s">
        <v>352</v>
      </c>
      <c r="Y827" s="49" t="s">
        <v>5116</v>
      </c>
    </row>
    <row r="828" spans="1:25">
      <c r="A828" s="121" t="str">
        <f t="shared" si="13"/>
        <v>fhamza</v>
      </c>
      <c r="B828" s="49" t="s">
        <v>5117</v>
      </c>
      <c r="C828" s="50" t="s">
        <v>5118</v>
      </c>
      <c r="D828" s="50" t="s">
        <v>5119</v>
      </c>
      <c r="E828" s="37" t="s">
        <v>43</v>
      </c>
      <c r="F828" s="49" t="s">
        <v>44</v>
      </c>
      <c r="G828" s="50" t="s">
        <v>45</v>
      </c>
      <c r="H828" s="50" t="s">
        <v>30</v>
      </c>
      <c r="I828" s="50" t="s">
        <v>31</v>
      </c>
      <c r="J828" s="49" t="s">
        <v>53</v>
      </c>
      <c r="K828" s="49" t="s">
        <v>197</v>
      </c>
      <c r="L828" s="49" t="s">
        <v>198</v>
      </c>
      <c r="M828" s="50" t="s">
        <v>199</v>
      </c>
      <c r="N828" s="50" t="s">
        <v>200</v>
      </c>
      <c r="O828" s="51">
        <v>44209</v>
      </c>
      <c r="P828" s="51">
        <v>44209</v>
      </c>
      <c r="Q828" s="51">
        <v>44209</v>
      </c>
      <c r="R828" s="50">
        <v>1720</v>
      </c>
      <c r="S828" s="50">
        <v>4</v>
      </c>
      <c r="T828" s="50" t="s">
        <v>106</v>
      </c>
      <c r="U828" s="50" t="s">
        <v>5120</v>
      </c>
      <c r="V828" s="50"/>
      <c r="W828" s="50" t="s">
        <v>1314</v>
      </c>
      <c r="X828" s="50" t="s">
        <v>167</v>
      </c>
      <c r="Y828" s="49" t="s">
        <v>1315</v>
      </c>
    </row>
    <row r="829" spans="1:25">
      <c r="A829" s="121" t="str">
        <f t="shared" si="13"/>
        <v>FHERNA4</v>
      </c>
      <c r="B829" s="49" t="s">
        <v>5121</v>
      </c>
      <c r="C829" s="50" t="s">
        <v>5122</v>
      </c>
      <c r="D829" s="50" t="s">
        <v>5123</v>
      </c>
      <c r="E829" s="37" t="s">
        <v>43</v>
      </c>
      <c r="F829" s="49" t="s">
        <v>44</v>
      </c>
      <c r="G829" s="50" t="s">
        <v>45</v>
      </c>
      <c r="H829" s="50" t="s">
        <v>30</v>
      </c>
      <c r="I829" s="50" t="s">
        <v>31</v>
      </c>
      <c r="J829" s="49" t="s">
        <v>32</v>
      </c>
      <c r="K829" s="49" t="s">
        <v>775</v>
      </c>
      <c r="L829" s="49" t="s">
        <v>776</v>
      </c>
      <c r="M829" s="50" t="s">
        <v>777</v>
      </c>
      <c r="N829" s="50" t="s">
        <v>147</v>
      </c>
      <c r="O829" s="51">
        <v>31131</v>
      </c>
      <c r="P829" s="51">
        <v>31131</v>
      </c>
      <c r="Q829" s="51">
        <v>31131</v>
      </c>
      <c r="R829" s="50">
        <v>14798</v>
      </c>
      <c r="S829" s="50">
        <v>40</v>
      </c>
      <c r="T829" s="50" t="s">
        <v>148</v>
      </c>
      <c r="U829" s="50" t="s">
        <v>5124</v>
      </c>
      <c r="V829" s="50"/>
      <c r="W829" s="50" t="s">
        <v>988</v>
      </c>
      <c r="X829" s="50" t="s">
        <v>147</v>
      </c>
      <c r="Y829" s="49" t="s">
        <v>5125</v>
      </c>
    </row>
    <row r="830" spans="1:25">
      <c r="A830" s="121" t="str">
        <f t="shared" si="13"/>
        <v>fhiggin</v>
      </c>
      <c r="B830" s="49" t="s">
        <v>5126</v>
      </c>
      <c r="C830" s="50" t="s">
        <v>5127</v>
      </c>
      <c r="D830" s="50" t="s">
        <v>5128</v>
      </c>
      <c r="E830" s="37" t="s">
        <v>43</v>
      </c>
      <c r="F830" s="49" t="s">
        <v>114</v>
      </c>
      <c r="G830" s="50" t="s">
        <v>115</v>
      </c>
      <c r="H830" s="50" t="s">
        <v>105</v>
      </c>
      <c r="I830" s="50" t="s">
        <v>31</v>
      </c>
      <c r="J830" s="49" t="s">
        <v>32</v>
      </c>
      <c r="K830" s="49" t="s">
        <v>349</v>
      </c>
      <c r="L830" s="49" t="s">
        <v>350</v>
      </c>
      <c r="M830" s="50" t="s">
        <v>351</v>
      </c>
      <c r="N830" s="50" t="s">
        <v>352</v>
      </c>
      <c r="O830" s="51">
        <v>35956</v>
      </c>
      <c r="P830" s="51">
        <v>45697</v>
      </c>
      <c r="Q830" s="51">
        <v>45697</v>
      </c>
      <c r="R830" s="50">
        <v>232</v>
      </c>
      <c r="S830" s="50">
        <v>0</v>
      </c>
      <c r="T830" s="50" t="s">
        <v>37</v>
      </c>
      <c r="U830" s="50" t="s">
        <v>5129</v>
      </c>
      <c r="V830" s="50"/>
      <c r="W830" s="50" t="s">
        <v>1639</v>
      </c>
      <c r="X830" s="50" t="s">
        <v>355</v>
      </c>
      <c r="Y830" s="49" t="s">
        <v>1640</v>
      </c>
    </row>
    <row r="831" spans="1:25">
      <c r="A831" s="121" t="str">
        <f t="shared" si="13"/>
        <v>FHIGH00</v>
      </c>
      <c r="B831" s="49" t="s">
        <v>5130</v>
      </c>
      <c r="C831" s="50" t="s">
        <v>5131</v>
      </c>
      <c r="D831" s="50" t="s">
        <v>5132</v>
      </c>
      <c r="E831" s="37" t="s">
        <v>43</v>
      </c>
      <c r="F831" s="49" t="s">
        <v>44</v>
      </c>
      <c r="G831" s="50" t="s">
        <v>45</v>
      </c>
      <c r="H831" s="50" t="s">
        <v>30</v>
      </c>
      <c r="I831" s="50" t="s">
        <v>31</v>
      </c>
      <c r="J831" s="49" t="s">
        <v>32</v>
      </c>
      <c r="K831" s="49" t="s">
        <v>349</v>
      </c>
      <c r="L831" s="49" t="s">
        <v>350</v>
      </c>
      <c r="M831" s="50" t="s">
        <v>351</v>
      </c>
      <c r="N831" s="50" t="s">
        <v>352</v>
      </c>
      <c r="O831" s="51">
        <v>38625</v>
      </c>
      <c r="P831" s="51">
        <v>38625</v>
      </c>
      <c r="Q831" s="51">
        <v>38625</v>
      </c>
      <c r="R831" s="50">
        <v>7304</v>
      </c>
      <c r="S831" s="50">
        <v>20</v>
      </c>
      <c r="T831" s="50" t="s">
        <v>148</v>
      </c>
      <c r="U831" s="50" t="s">
        <v>5133</v>
      </c>
      <c r="V831" s="50"/>
      <c r="W831" s="50" t="s">
        <v>5134</v>
      </c>
      <c r="X831" s="50" t="s">
        <v>352</v>
      </c>
      <c r="Y831" s="49" t="s">
        <v>5135</v>
      </c>
    </row>
    <row r="832" spans="1:25">
      <c r="A832" s="121" t="str">
        <f t="shared" si="13"/>
        <v>fjohns4</v>
      </c>
      <c r="B832" s="49" t="s">
        <v>5136</v>
      </c>
      <c r="C832" s="50" t="s">
        <v>5137</v>
      </c>
      <c r="D832" s="50" t="s">
        <v>5138</v>
      </c>
      <c r="E832" s="37" t="s">
        <v>27</v>
      </c>
      <c r="F832" s="49" t="s">
        <v>44</v>
      </c>
      <c r="G832" s="50" t="s">
        <v>45</v>
      </c>
      <c r="H832" s="50" t="s">
        <v>30</v>
      </c>
      <c r="I832" s="50" t="s">
        <v>31</v>
      </c>
      <c r="J832" s="49" t="s">
        <v>53</v>
      </c>
      <c r="K832" s="49" t="s">
        <v>164</v>
      </c>
      <c r="L832" s="49" t="s">
        <v>165</v>
      </c>
      <c r="M832" s="50" t="s">
        <v>166</v>
      </c>
      <c r="N832" s="50" t="s">
        <v>167</v>
      </c>
      <c r="O832" s="51">
        <v>43390</v>
      </c>
      <c r="P832" s="51">
        <v>43390</v>
      </c>
      <c r="Q832" s="51">
        <v>43390</v>
      </c>
      <c r="R832" s="50">
        <v>2539</v>
      </c>
      <c r="S832" s="50">
        <v>6</v>
      </c>
      <c r="T832" s="50" t="s">
        <v>127</v>
      </c>
      <c r="U832" s="50" t="s">
        <v>5139</v>
      </c>
      <c r="V832" s="50"/>
      <c r="W832" s="50" t="s">
        <v>5140</v>
      </c>
      <c r="X832" s="50" t="s">
        <v>170</v>
      </c>
      <c r="Y832" s="49" t="s">
        <v>5141</v>
      </c>
    </row>
    <row r="833" spans="1:25">
      <c r="A833" s="121" t="str">
        <f t="shared" si="13"/>
        <v>fjones0</v>
      </c>
      <c r="B833" s="49" t="s">
        <v>5142</v>
      </c>
      <c r="C833" s="50" t="s">
        <v>5143</v>
      </c>
      <c r="D833" s="49" t="s">
        <v>5144</v>
      </c>
      <c r="E833" s="37"/>
      <c r="F833" s="50"/>
      <c r="G833" s="50"/>
      <c r="H833" s="50"/>
      <c r="I833" s="50"/>
      <c r="J833" s="50"/>
      <c r="K833" s="50" t="s">
        <v>273</v>
      </c>
      <c r="L833" s="50"/>
      <c r="M833" s="50"/>
      <c r="N833" s="50"/>
      <c r="O833" s="51">
        <v>45956</v>
      </c>
      <c r="P833" s="50">
        <v>45956</v>
      </c>
      <c r="Q833" s="51">
        <v>45956</v>
      </c>
      <c r="R833" s="50"/>
      <c r="S833" s="50"/>
      <c r="T833" s="50"/>
      <c r="U833" s="49" t="s">
        <v>5145</v>
      </c>
      <c r="V833" s="50"/>
      <c r="W833" s="50" t="s">
        <v>5146</v>
      </c>
      <c r="X833" s="50" t="s">
        <v>373</v>
      </c>
      <c r="Y833" s="49" t="s">
        <v>5147</v>
      </c>
    </row>
    <row r="834" spans="1:25">
      <c r="A834" s="121" t="str">
        <f t="shared" si="13"/>
        <v>FKILLIN</v>
      </c>
      <c r="B834" s="49" t="s">
        <v>5148</v>
      </c>
      <c r="C834" s="50" t="s">
        <v>5149</v>
      </c>
      <c r="D834" s="50" t="s">
        <v>5150</v>
      </c>
      <c r="E834" s="37" t="s">
        <v>43</v>
      </c>
      <c r="F834" s="49" t="s">
        <v>4751</v>
      </c>
      <c r="G834" s="50" t="s">
        <v>4752</v>
      </c>
      <c r="H834" s="50" t="s">
        <v>30</v>
      </c>
      <c r="I834" s="50" t="s">
        <v>31</v>
      </c>
      <c r="J834" s="49" t="s">
        <v>53</v>
      </c>
      <c r="K834" s="49" t="s">
        <v>1470</v>
      </c>
      <c r="L834" s="49" t="s">
        <v>1471</v>
      </c>
      <c r="M834" s="50" t="s">
        <v>1472</v>
      </c>
      <c r="N834" s="50" t="s">
        <v>453</v>
      </c>
      <c r="O834" s="51">
        <v>33086</v>
      </c>
      <c r="P834" s="51">
        <v>33086</v>
      </c>
      <c r="Q834" s="51">
        <v>33086</v>
      </c>
      <c r="R834" s="50">
        <v>12843</v>
      </c>
      <c r="S834" s="50">
        <v>35</v>
      </c>
      <c r="T834" s="50" t="s">
        <v>148</v>
      </c>
      <c r="U834" s="50" t="s">
        <v>5151</v>
      </c>
      <c r="V834" s="50"/>
      <c r="W834" s="50" t="s">
        <v>5152</v>
      </c>
      <c r="X834" s="50" t="s">
        <v>453</v>
      </c>
      <c r="Y834" s="49" t="s">
        <v>5153</v>
      </c>
    </row>
    <row r="835" spans="1:25">
      <c r="A835" s="121" t="str">
        <f t="shared" ref="A835:A898" si="14">TRIM(D835)</f>
        <v>fmacy</v>
      </c>
      <c r="B835" s="49" t="s">
        <v>5154</v>
      </c>
      <c r="C835" s="50" t="s">
        <v>5155</v>
      </c>
      <c r="D835" s="50" t="s">
        <v>5156</v>
      </c>
      <c r="E835" s="37" t="s">
        <v>27</v>
      </c>
      <c r="F835" s="49" t="s">
        <v>44</v>
      </c>
      <c r="G835" s="50" t="s">
        <v>45</v>
      </c>
      <c r="H835" s="50" t="s">
        <v>30</v>
      </c>
      <c r="I835" s="50" t="s">
        <v>31</v>
      </c>
      <c r="J835" s="49" t="s">
        <v>53</v>
      </c>
      <c r="K835" s="49" t="s">
        <v>309</v>
      </c>
      <c r="L835" s="49" t="s">
        <v>310</v>
      </c>
      <c r="M835" s="50" t="s">
        <v>311</v>
      </c>
      <c r="N835" s="50" t="s">
        <v>312</v>
      </c>
      <c r="O835" s="51">
        <v>45788</v>
      </c>
      <c r="P835" s="51">
        <v>45788</v>
      </c>
      <c r="Q835" s="51">
        <v>45788</v>
      </c>
      <c r="R835" s="50">
        <v>141</v>
      </c>
      <c r="S835" s="50">
        <v>0</v>
      </c>
      <c r="T835" s="50" t="s">
        <v>58</v>
      </c>
      <c r="U835" s="50" t="s">
        <v>5157</v>
      </c>
      <c r="V835" s="50"/>
      <c r="W835" s="50" t="s">
        <v>5158</v>
      </c>
      <c r="X835" s="50" t="s">
        <v>312</v>
      </c>
      <c r="Y835" s="49" t="s">
        <v>5159</v>
      </c>
    </row>
    <row r="836" spans="1:25">
      <c r="A836" s="121" t="str">
        <f t="shared" si="14"/>
        <v>FMAGA01</v>
      </c>
      <c r="B836" s="49" t="s">
        <v>5160</v>
      </c>
      <c r="C836" s="50" t="s">
        <v>5161</v>
      </c>
      <c r="D836" s="50" t="s">
        <v>5162</v>
      </c>
      <c r="E836" s="37" t="s">
        <v>43</v>
      </c>
      <c r="F836" s="49" t="s">
        <v>44</v>
      </c>
      <c r="G836" s="50" t="s">
        <v>45</v>
      </c>
      <c r="H836" s="50" t="s">
        <v>30</v>
      </c>
      <c r="I836" s="50" t="s">
        <v>31</v>
      </c>
      <c r="J836" s="49" t="s">
        <v>32</v>
      </c>
      <c r="K836" s="49" t="s">
        <v>218</v>
      </c>
      <c r="L836" s="49" t="s">
        <v>219</v>
      </c>
      <c r="M836" s="50" t="s">
        <v>220</v>
      </c>
      <c r="N836" s="50" t="s">
        <v>36</v>
      </c>
      <c r="O836" s="51">
        <v>37903</v>
      </c>
      <c r="P836" s="51">
        <v>37903</v>
      </c>
      <c r="Q836" s="51">
        <v>37903</v>
      </c>
      <c r="R836" s="50">
        <v>8026</v>
      </c>
      <c r="S836" s="50">
        <v>21</v>
      </c>
      <c r="T836" s="50" t="s">
        <v>148</v>
      </c>
      <c r="U836" s="50" t="s">
        <v>5163</v>
      </c>
      <c r="V836" s="50" t="s">
        <v>5164</v>
      </c>
      <c r="W836" s="50" t="s">
        <v>4617</v>
      </c>
      <c r="X836" s="50" t="s">
        <v>36</v>
      </c>
      <c r="Y836" s="49" t="s">
        <v>5165</v>
      </c>
    </row>
    <row r="837" spans="1:25">
      <c r="A837" s="121" t="str">
        <f t="shared" si="14"/>
        <v>FMETZGE</v>
      </c>
      <c r="B837" s="49" t="s">
        <v>5166</v>
      </c>
      <c r="C837" s="50" t="s">
        <v>5167</v>
      </c>
      <c r="D837" s="50" t="s">
        <v>5168</v>
      </c>
      <c r="E837" s="37" t="s">
        <v>43</v>
      </c>
      <c r="F837" s="49" t="s">
        <v>28</v>
      </c>
      <c r="G837" s="50" t="s">
        <v>29</v>
      </c>
      <c r="H837" s="50" t="s">
        <v>30</v>
      </c>
      <c r="I837" s="50" t="s">
        <v>31</v>
      </c>
      <c r="J837" s="49" t="s">
        <v>32</v>
      </c>
      <c r="K837" s="49" t="s">
        <v>79</v>
      </c>
      <c r="L837" s="49" t="s">
        <v>80</v>
      </c>
      <c r="M837" s="50" t="s">
        <v>81</v>
      </c>
      <c r="N837" s="50" t="s">
        <v>36</v>
      </c>
      <c r="O837" s="51">
        <v>40400</v>
      </c>
      <c r="P837" s="51">
        <v>40400</v>
      </c>
      <c r="Q837" s="51">
        <v>40400</v>
      </c>
      <c r="R837" s="50">
        <v>5529</v>
      </c>
      <c r="S837" s="50">
        <v>15</v>
      </c>
      <c r="T837" s="50" t="s">
        <v>127</v>
      </c>
      <c r="U837" s="50" t="s">
        <v>5169</v>
      </c>
      <c r="V837" s="50" t="s">
        <v>5170</v>
      </c>
      <c r="W837" s="50" t="s">
        <v>5171</v>
      </c>
      <c r="X837" s="50" t="s">
        <v>36</v>
      </c>
      <c r="Y837" s="49" t="s">
        <v>5172</v>
      </c>
    </row>
    <row r="838" spans="1:25">
      <c r="A838" s="121" t="str">
        <f t="shared" si="14"/>
        <v>FMEYER</v>
      </c>
      <c r="B838" s="49" t="s">
        <v>5173</v>
      </c>
      <c r="C838" s="50" t="s">
        <v>5174</v>
      </c>
      <c r="D838" s="50" t="s">
        <v>5175</v>
      </c>
      <c r="E838" s="37" t="s">
        <v>134</v>
      </c>
      <c r="F838" s="49" t="s">
        <v>90</v>
      </c>
      <c r="G838" s="50" t="s">
        <v>91</v>
      </c>
      <c r="H838" s="50" t="s">
        <v>30</v>
      </c>
      <c r="I838" s="50" t="s">
        <v>31</v>
      </c>
      <c r="J838" s="49" t="s">
        <v>32</v>
      </c>
      <c r="K838" s="49" t="s">
        <v>125</v>
      </c>
      <c r="L838" s="49" t="s">
        <v>126</v>
      </c>
      <c r="M838" s="50" t="s">
        <v>85</v>
      </c>
      <c r="N838" s="50" t="s">
        <v>36</v>
      </c>
      <c r="O838" s="51">
        <v>37255</v>
      </c>
      <c r="P838" s="51">
        <v>37255</v>
      </c>
      <c r="Q838" s="51">
        <v>37255</v>
      </c>
      <c r="R838" s="50">
        <v>8674</v>
      </c>
      <c r="S838" s="50">
        <v>23</v>
      </c>
      <c r="T838" s="50" t="s">
        <v>148</v>
      </c>
      <c r="U838" s="50" t="s">
        <v>5176</v>
      </c>
      <c r="V838" s="50" t="s">
        <v>5177</v>
      </c>
      <c r="W838" s="50" t="s">
        <v>5178</v>
      </c>
      <c r="X838" s="50" t="s">
        <v>36</v>
      </c>
      <c r="Y838" s="49" t="s">
        <v>5179</v>
      </c>
    </row>
    <row r="839" spans="1:25">
      <c r="A839" s="121" t="str">
        <f t="shared" si="14"/>
        <v>FMINER1</v>
      </c>
      <c r="B839" s="49" t="s">
        <v>5180</v>
      </c>
      <c r="C839" s="50" t="s">
        <v>5181</v>
      </c>
      <c r="D839" s="50" t="s">
        <v>5182</v>
      </c>
      <c r="E839" s="37" t="s">
        <v>43</v>
      </c>
      <c r="F839" s="49" t="s">
        <v>28</v>
      </c>
      <c r="G839" s="50" t="s">
        <v>29</v>
      </c>
      <c r="H839" s="50" t="s">
        <v>30</v>
      </c>
      <c r="I839" s="50" t="s">
        <v>31</v>
      </c>
      <c r="J839" s="49" t="s">
        <v>32</v>
      </c>
      <c r="K839" s="49" t="s">
        <v>1226</v>
      </c>
      <c r="L839" s="49" t="s">
        <v>1227</v>
      </c>
      <c r="M839" s="50" t="s">
        <v>1228</v>
      </c>
      <c r="N839" s="50" t="s">
        <v>1229</v>
      </c>
      <c r="O839" s="51">
        <v>34956</v>
      </c>
      <c r="P839" s="51">
        <v>34956</v>
      </c>
      <c r="Q839" s="51">
        <v>34956</v>
      </c>
      <c r="R839" s="50">
        <v>10973</v>
      </c>
      <c r="S839" s="50">
        <v>30</v>
      </c>
      <c r="T839" s="50" t="s">
        <v>148</v>
      </c>
      <c r="U839" s="50" t="s">
        <v>5183</v>
      </c>
      <c r="V839" s="50"/>
      <c r="W839" s="50" t="s">
        <v>5184</v>
      </c>
      <c r="X839" s="50" t="s">
        <v>95</v>
      </c>
      <c r="Y839" s="49" t="s">
        <v>5185</v>
      </c>
    </row>
    <row r="840" spans="1:25">
      <c r="A840" s="121" t="str">
        <f t="shared" si="14"/>
        <v>FMURPH</v>
      </c>
      <c r="B840" s="49" t="s">
        <v>5186</v>
      </c>
      <c r="C840" s="50" t="s">
        <v>5187</v>
      </c>
      <c r="D840" s="50" t="s">
        <v>5188</v>
      </c>
      <c r="E840" s="37" t="s">
        <v>43</v>
      </c>
      <c r="F840" s="49" t="s">
        <v>44</v>
      </c>
      <c r="G840" s="50" t="s">
        <v>45</v>
      </c>
      <c r="H840" s="50" t="s">
        <v>30</v>
      </c>
      <c r="I840" s="50" t="s">
        <v>31</v>
      </c>
      <c r="J840" s="49" t="s">
        <v>32</v>
      </c>
      <c r="K840" s="49" t="s">
        <v>515</v>
      </c>
      <c r="L840" s="49" t="s">
        <v>516</v>
      </c>
      <c r="M840" s="50" t="s">
        <v>517</v>
      </c>
      <c r="N840" s="50" t="s">
        <v>192</v>
      </c>
      <c r="O840" s="51">
        <v>33374</v>
      </c>
      <c r="P840" s="51">
        <v>33374</v>
      </c>
      <c r="Q840" s="51">
        <v>33374</v>
      </c>
      <c r="R840" s="50">
        <v>12555</v>
      </c>
      <c r="S840" s="50">
        <v>34</v>
      </c>
      <c r="T840" s="50" t="s">
        <v>148</v>
      </c>
      <c r="U840" s="50" t="s">
        <v>5189</v>
      </c>
      <c r="V840" s="50" t="s">
        <v>5190</v>
      </c>
      <c r="W840" s="50" t="s">
        <v>5191</v>
      </c>
      <c r="X840" s="50" t="s">
        <v>192</v>
      </c>
      <c r="Y840" s="49" t="s">
        <v>5192</v>
      </c>
    </row>
    <row r="841" spans="1:25">
      <c r="A841" s="121" t="str">
        <f t="shared" si="14"/>
        <v>fngo0</v>
      </c>
      <c r="B841" s="49" t="s">
        <v>5193</v>
      </c>
      <c r="C841" s="50" t="s">
        <v>5194</v>
      </c>
      <c r="D841" s="50" t="s">
        <v>5195</v>
      </c>
      <c r="E841" s="37" t="s">
        <v>27</v>
      </c>
      <c r="F841" s="49" t="s">
        <v>28</v>
      </c>
      <c r="G841" s="50" t="s">
        <v>29</v>
      </c>
      <c r="H841" s="50" t="s">
        <v>30</v>
      </c>
      <c r="I841" s="50" t="s">
        <v>31</v>
      </c>
      <c r="J841" s="49" t="s">
        <v>32</v>
      </c>
      <c r="K841" s="49" t="s">
        <v>79</v>
      </c>
      <c r="L841" s="49" t="s">
        <v>80</v>
      </c>
      <c r="M841" s="50" t="s">
        <v>81</v>
      </c>
      <c r="N841" s="50" t="s">
        <v>36</v>
      </c>
      <c r="O841" s="51">
        <v>44104</v>
      </c>
      <c r="P841" s="51">
        <v>44104</v>
      </c>
      <c r="Q841" s="51">
        <v>44104</v>
      </c>
      <c r="R841" s="50">
        <v>1825</v>
      </c>
      <c r="S841" s="50">
        <v>5</v>
      </c>
      <c r="T841" s="50" t="s">
        <v>106</v>
      </c>
      <c r="U841" s="50" t="s">
        <v>5196</v>
      </c>
      <c r="V841" s="50"/>
      <c r="W841" s="50" t="s">
        <v>5197</v>
      </c>
      <c r="X841" s="50" t="s">
        <v>36</v>
      </c>
      <c r="Y841" s="49" t="s">
        <v>5198</v>
      </c>
    </row>
    <row r="842" spans="1:25">
      <c r="A842" s="121" t="str">
        <f t="shared" si="14"/>
        <v>FORTHME</v>
      </c>
      <c r="B842" s="49" t="s">
        <v>5199</v>
      </c>
      <c r="C842" s="50" t="s">
        <v>5200</v>
      </c>
      <c r="D842" s="50" t="s">
        <v>5201</v>
      </c>
      <c r="E842" s="37" t="s">
        <v>27</v>
      </c>
      <c r="F842" s="49" t="s">
        <v>44</v>
      </c>
      <c r="G842" s="50" t="s">
        <v>45</v>
      </c>
      <c r="H842" s="50" t="s">
        <v>30</v>
      </c>
      <c r="I842" s="50" t="s">
        <v>31</v>
      </c>
      <c r="J842" s="49" t="s">
        <v>32</v>
      </c>
      <c r="K842" s="49" t="s">
        <v>290</v>
      </c>
      <c r="L842" s="49" t="s">
        <v>291</v>
      </c>
      <c r="M842" s="50" t="s">
        <v>292</v>
      </c>
      <c r="N842" s="50" t="s">
        <v>293</v>
      </c>
      <c r="O842" s="51">
        <v>39189</v>
      </c>
      <c r="P842" s="51">
        <v>39189</v>
      </c>
      <c r="Q842" s="51">
        <v>39189</v>
      </c>
      <c r="R842" s="50">
        <v>6740</v>
      </c>
      <c r="S842" s="50">
        <v>18</v>
      </c>
      <c r="T842" s="50" t="s">
        <v>148</v>
      </c>
      <c r="U842" s="50" t="s">
        <v>5202</v>
      </c>
      <c r="V842" s="50"/>
      <c r="W842" s="50" t="s">
        <v>1480</v>
      </c>
      <c r="X842" s="50" t="s">
        <v>1021</v>
      </c>
      <c r="Y842" s="49" t="s">
        <v>5203</v>
      </c>
    </row>
    <row r="843" spans="1:25">
      <c r="A843" s="121" t="str">
        <f t="shared" si="14"/>
        <v>fpaneda</v>
      </c>
      <c r="B843" s="49" t="s">
        <v>5204</v>
      </c>
      <c r="C843" s="50" t="s">
        <v>5205</v>
      </c>
      <c r="D843" s="50" t="s">
        <v>5206</v>
      </c>
      <c r="E843" s="37" t="s">
        <v>43</v>
      </c>
      <c r="F843" s="49" t="s">
        <v>90</v>
      </c>
      <c r="G843" s="50" t="s">
        <v>91</v>
      </c>
      <c r="H843" s="50" t="s">
        <v>30</v>
      </c>
      <c r="I843" s="50" t="s">
        <v>31</v>
      </c>
      <c r="J843" s="49" t="s">
        <v>32</v>
      </c>
      <c r="K843" s="49" t="s">
        <v>218</v>
      </c>
      <c r="L843" s="49" t="s">
        <v>502</v>
      </c>
      <c r="M843" s="50" t="s">
        <v>220</v>
      </c>
      <c r="N843" s="50" t="s">
        <v>36</v>
      </c>
      <c r="O843" s="51">
        <v>43396</v>
      </c>
      <c r="P843" s="51">
        <v>43396</v>
      </c>
      <c r="Q843" s="51">
        <v>43396</v>
      </c>
      <c r="R843" s="50">
        <v>2533</v>
      </c>
      <c r="S843" s="50">
        <v>6</v>
      </c>
      <c r="T843" s="50" t="s">
        <v>127</v>
      </c>
      <c r="U843" s="50" t="s">
        <v>5207</v>
      </c>
      <c r="V843" s="50"/>
      <c r="W843" s="50" t="s">
        <v>1559</v>
      </c>
      <c r="X843" s="50" t="s">
        <v>36</v>
      </c>
      <c r="Y843" s="49" t="s">
        <v>5208</v>
      </c>
    </row>
    <row r="844" spans="1:25">
      <c r="A844" s="121" t="str">
        <f t="shared" si="14"/>
        <v>FPIPER</v>
      </c>
      <c r="B844" s="49" t="s">
        <v>5209</v>
      </c>
      <c r="C844" s="50" t="s">
        <v>5210</v>
      </c>
      <c r="D844" s="50" t="s">
        <v>5211</v>
      </c>
      <c r="E844" s="37" t="s">
        <v>43</v>
      </c>
      <c r="F844" s="49" t="s">
        <v>466</v>
      </c>
      <c r="G844" s="50" t="s">
        <v>467</v>
      </c>
      <c r="H844" s="50" t="s">
        <v>30</v>
      </c>
      <c r="I844" s="50" t="s">
        <v>31</v>
      </c>
      <c r="J844" s="49" t="s">
        <v>53</v>
      </c>
      <c r="K844" s="49" t="s">
        <v>273</v>
      </c>
      <c r="L844" s="49" t="s">
        <v>550</v>
      </c>
      <c r="M844" s="50" t="s">
        <v>551</v>
      </c>
      <c r="N844" s="50" t="s">
        <v>373</v>
      </c>
      <c r="O844" s="51">
        <v>40735</v>
      </c>
      <c r="P844" s="51">
        <v>40735</v>
      </c>
      <c r="Q844" s="51">
        <v>40735</v>
      </c>
      <c r="R844" s="50">
        <v>5194</v>
      </c>
      <c r="S844" s="50">
        <v>14</v>
      </c>
      <c r="T844" s="50" t="s">
        <v>127</v>
      </c>
      <c r="U844" s="50" t="s">
        <v>5212</v>
      </c>
      <c r="V844" s="50"/>
      <c r="W844" s="50" t="s">
        <v>5213</v>
      </c>
      <c r="X844" s="50" t="s">
        <v>373</v>
      </c>
      <c r="Y844" s="49" t="s">
        <v>5214</v>
      </c>
    </row>
    <row r="845" spans="1:25">
      <c r="A845" s="121" t="str">
        <f t="shared" si="14"/>
        <v>FSION1</v>
      </c>
      <c r="B845" s="49" t="s">
        <v>5215</v>
      </c>
      <c r="C845" s="50" t="s">
        <v>5216</v>
      </c>
      <c r="D845" s="50" t="s">
        <v>5217</v>
      </c>
      <c r="E845" s="37" t="s">
        <v>774</v>
      </c>
      <c r="F845" s="49" t="s">
        <v>28</v>
      </c>
      <c r="G845" s="50" t="s">
        <v>29</v>
      </c>
      <c r="H845" s="50" t="s">
        <v>30</v>
      </c>
      <c r="I845" s="50" t="s">
        <v>31</v>
      </c>
      <c r="J845" s="49" t="s">
        <v>53</v>
      </c>
      <c r="K845" s="49" t="s">
        <v>450</v>
      </c>
      <c r="L845" s="49" t="s">
        <v>2082</v>
      </c>
      <c r="M845" s="50" t="s">
        <v>2083</v>
      </c>
      <c r="N845" s="50" t="s">
        <v>1763</v>
      </c>
      <c r="O845" s="51">
        <v>26007</v>
      </c>
      <c r="P845" s="51">
        <v>36191</v>
      </c>
      <c r="Q845" s="51">
        <v>26007</v>
      </c>
      <c r="R845" s="50">
        <v>19922</v>
      </c>
      <c r="S845" s="50">
        <v>54</v>
      </c>
      <c r="T845" s="50" t="s">
        <v>148</v>
      </c>
      <c r="U845" s="50" t="s">
        <v>5218</v>
      </c>
      <c r="V845" s="50"/>
      <c r="W845" s="50" t="s">
        <v>5219</v>
      </c>
      <c r="X845" s="50" t="s">
        <v>1763</v>
      </c>
      <c r="Y845" s="49" t="s">
        <v>5220</v>
      </c>
    </row>
    <row r="846" spans="1:25">
      <c r="A846" s="121" t="str">
        <f t="shared" si="14"/>
        <v>fstanle</v>
      </c>
      <c r="B846" s="49" t="s">
        <v>5221</v>
      </c>
      <c r="C846" s="50" t="s">
        <v>5222</v>
      </c>
      <c r="D846" s="50" t="s">
        <v>5223</v>
      </c>
      <c r="E846" s="37" t="s">
        <v>27</v>
      </c>
      <c r="F846" s="49" t="s">
        <v>90</v>
      </c>
      <c r="G846" s="50" t="s">
        <v>91</v>
      </c>
      <c r="H846" s="50" t="s">
        <v>30</v>
      </c>
      <c r="I846" s="50" t="s">
        <v>31</v>
      </c>
      <c r="J846" s="49" t="s">
        <v>53</v>
      </c>
      <c r="K846" s="49" t="s">
        <v>255</v>
      </c>
      <c r="L846" s="49" t="s">
        <v>418</v>
      </c>
      <c r="M846" s="50" t="s">
        <v>257</v>
      </c>
      <c r="N846" s="50" t="s">
        <v>258</v>
      </c>
      <c r="O846" s="51">
        <v>45732</v>
      </c>
      <c r="P846" s="51">
        <v>45732</v>
      </c>
      <c r="Q846" s="51">
        <v>45732</v>
      </c>
      <c r="R846" s="50">
        <v>197</v>
      </c>
      <c r="S846" s="50">
        <v>0</v>
      </c>
      <c r="T846" s="50" t="s">
        <v>37</v>
      </c>
      <c r="U846" s="50" t="s">
        <v>5224</v>
      </c>
      <c r="V846" s="50" t="s">
        <v>1166</v>
      </c>
      <c r="W846" s="50" t="s">
        <v>3737</v>
      </c>
      <c r="X846" s="50" t="s">
        <v>192</v>
      </c>
      <c r="Y846" s="49" t="s">
        <v>3738</v>
      </c>
    </row>
    <row r="847" spans="1:25">
      <c r="A847" s="121" t="str">
        <f t="shared" si="14"/>
        <v>ftorres</v>
      </c>
      <c r="B847" s="49" t="s">
        <v>5225</v>
      </c>
      <c r="C847" s="50" t="s">
        <v>5226</v>
      </c>
      <c r="D847" s="50" t="s">
        <v>5227</v>
      </c>
      <c r="E847" s="37" t="s">
        <v>43</v>
      </c>
      <c r="F847" s="49" t="s">
        <v>28</v>
      </c>
      <c r="G847" s="50" t="s">
        <v>29</v>
      </c>
      <c r="H847" s="50" t="s">
        <v>30</v>
      </c>
      <c r="I847" s="50" t="s">
        <v>31</v>
      </c>
      <c r="J847" s="49" t="s">
        <v>32</v>
      </c>
      <c r="K847" s="49" t="s">
        <v>218</v>
      </c>
      <c r="L847" s="49" t="s">
        <v>502</v>
      </c>
      <c r="M847" s="50" t="s">
        <v>220</v>
      </c>
      <c r="N847" s="50" t="s">
        <v>36</v>
      </c>
      <c r="O847" s="51">
        <v>44637</v>
      </c>
      <c r="P847" s="51">
        <v>44637</v>
      </c>
      <c r="Q847" s="51">
        <v>44637</v>
      </c>
      <c r="R847" s="50">
        <v>1292</v>
      </c>
      <c r="S847" s="50">
        <v>3</v>
      </c>
      <c r="T847" s="50" t="s">
        <v>106</v>
      </c>
      <c r="U847" s="50" t="s">
        <v>5228</v>
      </c>
      <c r="V847" s="50"/>
      <c r="W847" s="50" t="s">
        <v>3158</v>
      </c>
      <c r="X847" s="50" t="s">
        <v>36</v>
      </c>
      <c r="Y847" s="49" t="s">
        <v>5229</v>
      </c>
    </row>
    <row r="848" spans="1:25">
      <c r="A848" s="121" t="str">
        <f t="shared" si="14"/>
        <v>FVASQUE</v>
      </c>
      <c r="B848" s="49" t="s">
        <v>5230</v>
      </c>
      <c r="C848" s="50" t="s">
        <v>5231</v>
      </c>
      <c r="D848" s="50" t="s">
        <v>5232</v>
      </c>
      <c r="E848" s="37" t="s">
        <v>43</v>
      </c>
      <c r="F848" s="49" t="s">
        <v>182</v>
      </c>
      <c r="G848" s="50" t="s">
        <v>183</v>
      </c>
      <c r="H848" s="50" t="s">
        <v>30</v>
      </c>
      <c r="I848" s="50" t="s">
        <v>31</v>
      </c>
      <c r="J848" s="49" t="s">
        <v>32</v>
      </c>
      <c r="K848" s="49" t="s">
        <v>79</v>
      </c>
      <c r="L848" s="49" t="s">
        <v>80</v>
      </c>
      <c r="M848" s="50" t="s">
        <v>81</v>
      </c>
      <c r="N848" s="50" t="s">
        <v>36</v>
      </c>
      <c r="O848" s="51">
        <v>36998</v>
      </c>
      <c r="P848" s="51">
        <v>36998</v>
      </c>
      <c r="Q848" s="51">
        <v>36998</v>
      </c>
      <c r="R848" s="50">
        <v>8931</v>
      </c>
      <c r="S848" s="50">
        <v>24</v>
      </c>
      <c r="T848" s="50" t="s">
        <v>148</v>
      </c>
      <c r="U848" s="50" t="s">
        <v>5233</v>
      </c>
      <c r="V848" s="50" t="s">
        <v>5234</v>
      </c>
      <c r="W848" s="50" t="s">
        <v>5235</v>
      </c>
      <c r="X848" s="50" t="s">
        <v>36</v>
      </c>
      <c r="Y848" s="49" t="s">
        <v>5236</v>
      </c>
    </row>
    <row r="849" spans="1:25">
      <c r="A849" s="121" t="str">
        <f t="shared" si="14"/>
        <v>fvela</v>
      </c>
      <c r="B849" s="49" t="s">
        <v>5237</v>
      </c>
      <c r="C849" s="50" t="s">
        <v>5238</v>
      </c>
      <c r="D849" s="50" t="s">
        <v>5239</v>
      </c>
      <c r="E849" s="37" t="s">
        <v>43</v>
      </c>
      <c r="F849" s="49" t="s">
        <v>28</v>
      </c>
      <c r="G849" s="50" t="s">
        <v>29</v>
      </c>
      <c r="H849" s="50" t="s">
        <v>30</v>
      </c>
      <c r="I849" s="50" t="s">
        <v>31</v>
      </c>
      <c r="J849" s="49" t="s">
        <v>53</v>
      </c>
      <c r="K849" s="49" t="s">
        <v>164</v>
      </c>
      <c r="L849" s="49" t="s">
        <v>165</v>
      </c>
      <c r="M849" s="50" t="s">
        <v>166</v>
      </c>
      <c r="N849" s="50" t="s">
        <v>167</v>
      </c>
      <c r="O849" s="51">
        <v>45928</v>
      </c>
      <c r="P849" s="51">
        <v>45928</v>
      </c>
      <c r="Q849" s="51">
        <v>45928</v>
      </c>
      <c r="R849" s="50">
        <v>1</v>
      </c>
      <c r="S849" s="50">
        <v>0</v>
      </c>
      <c r="T849" s="50" t="s">
        <v>47</v>
      </c>
      <c r="U849" s="50" t="s">
        <v>5240</v>
      </c>
      <c r="V849" s="50"/>
      <c r="W849" s="50" t="s">
        <v>5241</v>
      </c>
      <c r="X849" s="50" t="s">
        <v>167</v>
      </c>
      <c r="Y849" s="49" t="s">
        <v>5242</v>
      </c>
    </row>
    <row r="850" spans="1:25">
      <c r="A850" s="121" t="str">
        <f t="shared" si="14"/>
        <v>fvershi</v>
      </c>
      <c r="B850" s="49" t="s">
        <v>5243</v>
      </c>
      <c r="C850" s="50" t="s">
        <v>5244</v>
      </c>
      <c r="D850" s="50" t="s">
        <v>5245</v>
      </c>
      <c r="E850" s="37" t="s">
        <v>43</v>
      </c>
      <c r="F850" s="49" t="s">
        <v>90</v>
      </c>
      <c r="G850" s="50" t="s">
        <v>91</v>
      </c>
      <c r="H850" s="50" t="s">
        <v>30</v>
      </c>
      <c r="I850" s="50" t="s">
        <v>31</v>
      </c>
      <c r="J850" s="49" t="s">
        <v>32</v>
      </c>
      <c r="K850" s="49" t="s">
        <v>775</v>
      </c>
      <c r="L850" s="49" t="s">
        <v>776</v>
      </c>
      <c r="M850" s="50" t="s">
        <v>777</v>
      </c>
      <c r="N850" s="50" t="s">
        <v>147</v>
      </c>
      <c r="O850" s="51">
        <v>41457</v>
      </c>
      <c r="P850" s="51">
        <v>41457</v>
      </c>
      <c r="Q850" s="51">
        <v>41457</v>
      </c>
      <c r="R850" s="50">
        <v>4472</v>
      </c>
      <c r="S850" s="50">
        <v>12</v>
      </c>
      <c r="T850" s="50" t="s">
        <v>127</v>
      </c>
      <c r="U850" s="50" t="s">
        <v>5246</v>
      </c>
      <c r="V850" s="50"/>
      <c r="W850" s="50" t="s">
        <v>777</v>
      </c>
      <c r="X850" s="50" t="s">
        <v>147</v>
      </c>
      <c r="Y850" s="49" t="s">
        <v>5247</v>
      </c>
    </row>
    <row r="851" spans="1:25">
      <c r="A851" s="121" t="str">
        <f t="shared" si="14"/>
        <v>FVIERA</v>
      </c>
      <c r="B851" s="49" t="s">
        <v>5248</v>
      </c>
      <c r="C851" s="50" t="s">
        <v>5249</v>
      </c>
      <c r="D851" s="50" t="s">
        <v>5250</v>
      </c>
      <c r="E851" s="37" t="s">
        <v>43</v>
      </c>
      <c r="F851" s="49" t="s">
        <v>182</v>
      </c>
      <c r="G851" s="50" t="s">
        <v>183</v>
      </c>
      <c r="H851" s="50" t="s">
        <v>30</v>
      </c>
      <c r="I851" s="50" t="s">
        <v>31</v>
      </c>
      <c r="J851" s="49" t="s">
        <v>32</v>
      </c>
      <c r="K851" s="49" t="s">
        <v>92</v>
      </c>
      <c r="L851" s="49" t="s">
        <v>116</v>
      </c>
      <c r="M851" s="50" t="s">
        <v>117</v>
      </c>
      <c r="N851" s="50" t="s">
        <v>118</v>
      </c>
      <c r="O851" s="51">
        <v>35768</v>
      </c>
      <c r="P851" s="51">
        <v>35768</v>
      </c>
      <c r="Q851" s="51">
        <v>35768</v>
      </c>
      <c r="R851" s="50">
        <v>10161</v>
      </c>
      <c r="S851" s="50">
        <v>27</v>
      </c>
      <c r="T851" s="50" t="s">
        <v>148</v>
      </c>
      <c r="U851" s="50" t="s">
        <v>5251</v>
      </c>
      <c r="V851" s="50"/>
      <c r="W851" s="50" t="s">
        <v>5252</v>
      </c>
      <c r="X851" s="50" t="s">
        <v>118</v>
      </c>
      <c r="Y851" s="49" t="s">
        <v>5253</v>
      </c>
    </row>
    <row r="852" spans="1:25">
      <c r="A852" s="121" t="str">
        <f t="shared" si="14"/>
        <v>fwarman</v>
      </c>
      <c r="B852" s="49" t="s">
        <v>5254</v>
      </c>
      <c r="C852" s="50" t="s">
        <v>5255</v>
      </c>
      <c r="D852" s="50" t="s">
        <v>5256</v>
      </c>
      <c r="E852" s="37" t="s">
        <v>27</v>
      </c>
      <c r="F852" s="49" t="s">
        <v>44</v>
      </c>
      <c r="G852" s="50" t="s">
        <v>45</v>
      </c>
      <c r="H852" s="50" t="s">
        <v>30</v>
      </c>
      <c r="I852" s="50" t="s">
        <v>31</v>
      </c>
      <c r="J852" s="49" t="s">
        <v>53</v>
      </c>
      <c r="K852" s="49" t="s">
        <v>273</v>
      </c>
      <c r="L852" s="49" t="s">
        <v>1340</v>
      </c>
      <c r="M852" s="50" t="s">
        <v>1341</v>
      </c>
      <c r="N852" s="50" t="s">
        <v>1308</v>
      </c>
      <c r="O852" s="51">
        <v>44476</v>
      </c>
      <c r="P852" s="51">
        <v>45585</v>
      </c>
      <c r="Q852" s="51">
        <v>45585</v>
      </c>
      <c r="R852" s="50">
        <v>344</v>
      </c>
      <c r="S852" s="50">
        <v>0</v>
      </c>
      <c r="T852" s="50" t="s">
        <v>37</v>
      </c>
      <c r="U852" s="50" t="s">
        <v>5257</v>
      </c>
      <c r="V852" s="50"/>
      <c r="W852" s="50" t="s">
        <v>5258</v>
      </c>
      <c r="X852" s="50" t="s">
        <v>453</v>
      </c>
      <c r="Y852" s="49" t="s">
        <v>5259</v>
      </c>
    </row>
    <row r="853" spans="1:25">
      <c r="A853" s="121" t="str">
        <f t="shared" si="14"/>
        <v>fyanez0</v>
      </c>
      <c r="B853" s="49" t="s">
        <v>5260</v>
      </c>
      <c r="C853" s="50" t="s">
        <v>5261</v>
      </c>
      <c r="D853" s="50" t="s">
        <v>5262</v>
      </c>
      <c r="E853" s="37" t="s">
        <v>43</v>
      </c>
      <c r="F853" s="49" t="s">
        <v>28</v>
      </c>
      <c r="G853" s="50" t="s">
        <v>29</v>
      </c>
      <c r="H853" s="50" t="s">
        <v>30</v>
      </c>
      <c r="I853" s="50" t="s">
        <v>31</v>
      </c>
      <c r="J853" s="49" t="s">
        <v>32</v>
      </c>
      <c r="K853" s="49" t="s">
        <v>396</v>
      </c>
      <c r="L853" s="49" t="s">
        <v>397</v>
      </c>
      <c r="M853" s="50" t="s">
        <v>398</v>
      </c>
      <c r="N853" s="50" t="s">
        <v>147</v>
      </c>
      <c r="O853" s="51">
        <v>39626</v>
      </c>
      <c r="P853" s="51">
        <v>44258</v>
      </c>
      <c r="Q853" s="51">
        <v>44258</v>
      </c>
      <c r="R853" s="50">
        <v>1671</v>
      </c>
      <c r="S853" s="50">
        <v>4</v>
      </c>
      <c r="T853" s="50" t="s">
        <v>106</v>
      </c>
      <c r="U853" s="50" t="s">
        <v>5263</v>
      </c>
      <c r="V853" s="50"/>
      <c r="W853" s="50" t="s">
        <v>5264</v>
      </c>
      <c r="X853" s="50" t="s">
        <v>147</v>
      </c>
      <c r="Y853" s="49" t="s">
        <v>5265</v>
      </c>
    </row>
    <row r="854" spans="1:25">
      <c r="A854" s="121" t="str">
        <f t="shared" si="14"/>
        <v>gacord</v>
      </c>
      <c r="B854" s="49" t="s">
        <v>5266</v>
      </c>
      <c r="C854" s="50" t="s">
        <v>5267</v>
      </c>
      <c r="D854" s="50" t="s">
        <v>5268</v>
      </c>
      <c r="E854" s="37" t="s">
        <v>43</v>
      </c>
      <c r="F854" s="49" t="s">
        <v>28</v>
      </c>
      <c r="G854" s="50" t="s">
        <v>29</v>
      </c>
      <c r="H854" s="50" t="s">
        <v>30</v>
      </c>
      <c r="I854" s="50" t="s">
        <v>31</v>
      </c>
      <c r="J854" s="49" t="s">
        <v>53</v>
      </c>
      <c r="K854" s="49" t="s">
        <v>164</v>
      </c>
      <c r="L854" s="49" t="s">
        <v>165</v>
      </c>
      <c r="M854" s="50" t="s">
        <v>166</v>
      </c>
      <c r="N854" s="50" t="s">
        <v>167</v>
      </c>
      <c r="O854" s="51">
        <v>45739</v>
      </c>
      <c r="P854" s="51">
        <v>45739</v>
      </c>
      <c r="Q854" s="51">
        <v>45739</v>
      </c>
      <c r="R854" s="50">
        <v>190</v>
      </c>
      <c r="S854" s="50">
        <v>0</v>
      </c>
      <c r="T854" s="50" t="s">
        <v>37</v>
      </c>
      <c r="U854" s="50" t="s">
        <v>5269</v>
      </c>
      <c r="V854" s="50" t="s">
        <v>5270</v>
      </c>
      <c r="W854" s="50" t="s">
        <v>336</v>
      </c>
      <c r="X854" s="50" t="s">
        <v>167</v>
      </c>
      <c r="Y854" s="49" t="s">
        <v>5271</v>
      </c>
    </row>
    <row r="855" spans="1:25">
      <c r="A855" s="121" t="str">
        <f t="shared" si="14"/>
        <v>GALVAR4</v>
      </c>
      <c r="B855" s="49" t="s">
        <v>5272</v>
      </c>
      <c r="C855" s="50" t="s">
        <v>5273</v>
      </c>
      <c r="D855" s="50" t="s">
        <v>5274</v>
      </c>
      <c r="E855" s="37" t="s">
        <v>43</v>
      </c>
      <c r="F855" s="49" t="s">
        <v>28</v>
      </c>
      <c r="G855" s="50" t="s">
        <v>29</v>
      </c>
      <c r="H855" s="50" t="s">
        <v>30</v>
      </c>
      <c r="I855" s="50" t="s">
        <v>31</v>
      </c>
      <c r="J855" s="49" t="s">
        <v>32</v>
      </c>
      <c r="K855" s="49" t="s">
        <v>79</v>
      </c>
      <c r="L855" s="49" t="s">
        <v>80</v>
      </c>
      <c r="M855" s="50" t="s">
        <v>81</v>
      </c>
      <c r="N855" s="50" t="s">
        <v>36</v>
      </c>
      <c r="O855" s="51">
        <v>35668</v>
      </c>
      <c r="P855" s="51">
        <v>35668</v>
      </c>
      <c r="Q855" s="51">
        <v>35668</v>
      </c>
      <c r="R855" s="50">
        <v>10261</v>
      </c>
      <c r="S855" s="50">
        <v>28</v>
      </c>
      <c r="T855" s="50" t="s">
        <v>148</v>
      </c>
      <c r="U855" s="50" t="s">
        <v>5275</v>
      </c>
      <c r="V855" s="50"/>
      <c r="W855" s="50" t="s">
        <v>5276</v>
      </c>
      <c r="X855" s="50" t="s">
        <v>36</v>
      </c>
      <c r="Y855" s="49" t="s">
        <v>5277</v>
      </c>
    </row>
    <row r="856" spans="1:25">
      <c r="A856" s="121" t="str">
        <f t="shared" si="14"/>
        <v>GANDER2</v>
      </c>
      <c r="B856" s="49" t="s">
        <v>5278</v>
      </c>
      <c r="C856" s="50" t="s">
        <v>5279</v>
      </c>
      <c r="D856" s="50" t="s">
        <v>5280</v>
      </c>
      <c r="E856" s="37" t="s">
        <v>774</v>
      </c>
      <c r="F856" s="49" t="s">
        <v>28</v>
      </c>
      <c r="G856" s="50" t="s">
        <v>29</v>
      </c>
      <c r="H856" s="50" t="s">
        <v>30</v>
      </c>
      <c r="I856" s="50" t="s">
        <v>31</v>
      </c>
      <c r="J856" s="49" t="s">
        <v>32</v>
      </c>
      <c r="K856" s="49" t="s">
        <v>290</v>
      </c>
      <c r="L856" s="49" t="s">
        <v>5281</v>
      </c>
      <c r="M856" s="50" t="s">
        <v>292</v>
      </c>
      <c r="N856" s="50" t="s">
        <v>293</v>
      </c>
      <c r="O856" s="51">
        <v>31604</v>
      </c>
      <c r="P856" s="51">
        <v>31604</v>
      </c>
      <c r="Q856" s="51">
        <v>31604</v>
      </c>
      <c r="R856" s="50">
        <v>14325</v>
      </c>
      <c r="S856" s="50">
        <v>39</v>
      </c>
      <c r="T856" s="50" t="s">
        <v>148</v>
      </c>
      <c r="U856" s="50" t="s">
        <v>5282</v>
      </c>
      <c r="V856" s="50"/>
      <c r="W856" s="50" t="s">
        <v>5283</v>
      </c>
      <c r="X856" s="50" t="s">
        <v>5284</v>
      </c>
      <c r="Y856" s="49" t="s">
        <v>5285</v>
      </c>
    </row>
    <row r="857" spans="1:25">
      <c r="A857" s="121" t="str">
        <f t="shared" si="14"/>
        <v>gascenc</v>
      </c>
      <c r="B857" s="49" t="s">
        <v>5286</v>
      </c>
      <c r="C857" s="50" t="s">
        <v>5287</v>
      </c>
      <c r="D857" s="50" t="s">
        <v>5288</v>
      </c>
      <c r="E857" s="37" t="s">
        <v>43</v>
      </c>
      <c r="F857" s="49" t="s">
        <v>28</v>
      </c>
      <c r="G857" s="50" t="s">
        <v>29</v>
      </c>
      <c r="H857" s="50" t="s">
        <v>30</v>
      </c>
      <c r="I857" s="50" t="s">
        <v>31</v>
      </c>
      <c r="J857" s="49" t="s">
        <v>32</v>
      </c>
      <c r="K857" s="49" t="s">
        <v>79</v>
      </c>
      <c r="L857" s="49" t="s">
        <v>80</v>
      </c>
      <c r="M857" s="50" t="s">
        <v>81</v>
      </c>
      <c r="N857" s="50" t="s">
        <v>36</v>
      </c>
      <c r="O857" s="51">
        <v>45473</v>
      </c>
      <c r="P857" s="51">
        <v>45473</v>
      </c>
      <c r="Q857" s="51">
        <v>45473</v>
      </c>
      <c r="R857" s="50">
        <v>456</v>
      </c>
      <c r="S857" s="50">
        <v>1</v>
      </c>
      <c r="T857" s="50" t="s">
        <v>82</v>
      </c>
      <c r="U857" s="50" t="s">
        <v>5289</v>
      </c>
      <c r="V857" s="50"/>
      <c r="W857" s="50" t="s">
        <v>3600</v>
      </c>
      <c r="X857" s="50" t="s">
        <v>36</v>
      </c>
      <c r="Y857" s="49" t="s">
        <v>3601</v>
      </c>
    </row>
    <row r="858" spans="1:25">
      <c r="A858" s="121" t="str">
        <f t="shared" si="14"/>
        <v>gbaasch</v>
      </c>
      <c r="B858" s="49" t="s">
        <v>5290</v>
      </c>
      <c r="C858" s="50" t="s">
        <v>5291</v>
      </c>
      <c r="D858" s="50" t="s">
        <v>5292</v>
      </c>
      <c r="E858" s="37" t="s">
        <v>43</v>
      </c>
      <c r="F858" s="49" t="s">
        <v>44</v>
      </c>
      <c r="G858" s="50" t="s">
        <v>45</v>
      </c>
      <c r="H858" s="50" t="s">
        <v>30</v>
      </c>
      <c r="I858" s="50" t="s">
        <v>31</v>
      </c>
      <c r="J858" s="49" t="s">
        <v>32</v>
      </c>
      <c r="K858" s="49" t="s">
        <v>92</v>
      </c>
      <c r="L858" s="49" t="s">
        <v>116</v>
      </c>
      <c r="M858" s="50" t="s">
        <v>117</v>
      </c>
      <c r="N858" s="50" t="s">
        <v>118</v>
      </c>
      <c r="O858" s="51">
        <v>45921</v>
      </c>
      <c r="P858" s="51">
        <v>45921</v>
      </c>
      <c r="Q858" s="51">
        <v>45921</v>
      </c>
      <c r="R858" s="50">
        <v>8</v>
      </c>
      <c r="S858" s="50">
        <v>0</v>
      </c>
      <c r="T858" s="50" t="s">
        <v>47</v>
      </c>
      <c r="U858" s="50" t="s">
        <v>5293</v>
      </c>
      <c r="V858" s="50"/>
      <c r="W858" s="50" t="s">
        <v>5294</v>
      </c>
      <c r="X858" s="50" t="s">
        <v>95</v>
      </c>
      <c r="Y858" s="49" t="s">
        <v>5295</v>
      </c>
    </row>
    <row r="859" spans="1:25">
      <c r="A859" s="121" t="str">
        <f t="shared" si="14"/>
        <v>gbaldre</v>
      </c>
      <c r="B859" s="49" t="s">
        <v>5296</v>
      </c>
      <c r="C859" s="50" t="s">
        <v>5297</v>
      </c>
      <c r="D859" s="50" t="s">
        <v>5298</v>
      </c>
      <c r="E859" s="37" t="s">
        <v>43</v>
      </c>
      <c r="F859" s="49" t="s">
        <v>114</v>
      </c>
      <c r="G859" s="50" t="s">
        <v>115</v>
      </c>
      <c r="H859" s="50" t="s">
        <v>105</v>
      </c>
      <c r="I859" s="50" t="s">
        <v>31</v>
      </c>
      <c r="J859" s="49" t="s">
        <v>53</v>
      </c>
      <c r="K859" s="49" t="s">
        <v>309</v>
      </c>
      <c r="L859" s="49" t="s">
        <v>480</v>
      </c>
      <c r="M859" s="50" t="s">
        <v>481</v>
      </c>
      <c r="N859" s="50" t="s">
        <v>482</v>
      </c>
      <c r="O859" s="51">
        <v>44707</v>
      </c>
      <c r="P859" s="51">
        <v>45001</v>
      </c>
      <c r="Q859" s="51">
        <v>45001</v>
      </c>
      <c r="R859" s="50">
        <v>928</v>
      </c>
      <c r="S859" s="50">
        <v>2</v>
      </c>
      <c r="T859" s="50" t="s">
        <v>82</v>
      </c>
      <c r="U859" s="50" t="s">
        <v>5299</v>
      </c>
      <c r="V859" s="50"/>
      <c r="W859" s="50" t="s">
        <v>5300</v>
      </c>
      <c r="X859" s="50" t="s">
        <v>312</v>
      </c>
      <c r="Y859" s="49" t="s">
        <v>5301</v>
      </c>
    </row>
    <row r="860" spans="1:25">
      <c r="A860" s="121" t="str">
        <f t="shared" si="14"/>
        <v>GBARRO0</v>
      </c>
      <c r="B860" s="49" t="s">
        <v>5302</v>
      </c>
      <c r="C860" s="50" t="s">
        <v>5303</v>
      </c>
      <c r="D860" s="50" t="s">
        <v>5304</v>
      </c>
      <c r="E860" s="37" t="s">
        <v>43</v>
      </c>
      <c r="F860" s="49" t="s">
        <v>327</v>
      </c>
      <c r="G860" s="50" t="s">
        <v>328</v>
      </c>
      <c r="H860" s="50" t="s">
        <v>30</v>
      </c>
      <c r="I860" s="50" t="s">
        <v>31</v>
      </c>
      <c r="J860" s="49" t="s">
        <v>32</v>
      </c>
      <c r="K860" s="49" t="s">
        <v>125</v>
      </c>
      <c r="L860" s="49" t="s">
        <v>234</v>
      </c>
      <c r="M860" s="50" t="s">
        <v>235</v>
      </c>
      <c r="N860" s="50" t="s">
        <v>236</v>
      </c>
      <c r="O860" s="51">
        <v>39538</v>
      </c>
      <c r="P860" s="51">
        <v>39538</v>
      </c>
      <c r="Q860" s="51">
        <v>39538</v>
      </c>
      <c r="R860" s="50">
        <v>6391</v>
      </c>
      <c r="S860" s="50">
        <v>17</v>
      </c>
      <c r="T860" s="50" t="s">
        <v>148</v>
      </c>
      <c r="U860" s="50" t="s">
        <v>5305</v>
      </c>
      <c r="V860" s="50"/>
      <c r="W860" s="50" t="s">
        <v>5306</v>
      </c>
      <c r="X860" s="50" t="s">
        <v>236</v>
      </c>
      <c r="Y860" s="49" t="s">
        <v>5307</v>
      </c>
    </row>
    <row r="861" spans="1:25">
      <c r="A861" s="121" t="str">
        <f t="shared" si="14"/>
        <v>gboos</v>
      </c>
      <c r="B861" s="49" t="s">
        <v>5308</v>
      </c>
      <c r="C861" s="50" t="s">
        <v>5309</v>
      </c>
      <c r="D861" s="50" t="s">
        <v>5310</v>
      </c>
      <c r="E861" s="37" t="s">
        <v>43</v>
      </c>
      <c r="F861" s="49" t="s">
        <v>90</v>
      </c>
      <c r="G861" s="50" t="s">
        <v>91</v>
      </c>
      <c r="H861" s="50" t="s">
        <v>30</v>
      </c>
      <c r="I861" s="50" t="s">
        <v>31</v>
      </c>
      <c r="J861" s="49" t="s">
        <v>32</v>
      </c>
      <c r="K861" s="49" t="s">
        <v>218</v>
      </c>
      <c r="L861" s="49" t="s">
        <v>502</v>
      </c>
      <c r="M861" s="50" t="s">
        <v>220</v>
      </c>
      <c r="N861" s="50" t="s">
        <v>36</v>
      </c>
      <c r="O861" s="51">
        <v>44448</v>
      </c>
      <c r="P861" s="51">
        <v>44448</v>
      </c>
      <c r="Q861" s="51">
        <v>44448</v>
      </c>
      <c r="R861" s="50">
        <v>1481</v>
      </c>
      <c r="S861" s="50">
        <v>4</v>
      </c>
      <c r="T861" s="50" t="s">
        <v>106</v>
      </c>
      <c r="U861" s="50" t="s">
        <v>5311</v>
      </c>
      <c r="V861" s="50"/>
      <c r="W861" s="50" t="s">
        <v>779</v>
      </c>
      <c r="X861" s="50" t="s">
        <v>36</v>
      </c>
      <c r="Y861" s="49" t="s">
        <v>4497</v>
      </c>
    </row>
    <row r="862" spans="1:25">
      <c r="A862" s="121" t="str">
        <f t="shared" si="14"/>
        <v>GBRITTA</v>
      </c>
      <c r="B862" s="49" t="s">
        <v>5312</v>
      </c>
      <c r="C862" s="50" t="s">
        <v>5313</v>
      </c>
      <c r="D862" s="50" t="s">
        <v>5314</v>
      </c>
      <c r="E862" s="37" t="s">
        <v>43</v>
      </c>
      <c r="F862" s="49" t="s">
        <v>77</v>
      </c>
      <c r="G862" s="50" t="s">
        <v>78</v>
      </c>
      <c r="H862" s="50" t="s">
        <v>30</v>
      </c>
      <c r="I862" s="50" t="s">
        <v>31</v>
      </c>
      <c r="J862" s="49" t="s">
        <v>32</v>
      </c>
      <c r="K862" s="49" t="s">
        <v>79</v>
      </c>
      <c r="L862" s="49" t="s">
        <v>80</v>
      </c>
      <c r="M862" s="50" t="s">
        <v>81</v>
      </c>
      <c r="N862" s="50" t="s">
        <v>36</v>
      </c>
      <c r="O862" s="51">
        <v>28934</v>
      </c>
      <c r="P862" s="51">
        <v>28934</v>
      </c>
      <c r="Q862" s="51">
        <v>28934</v>
      </c>
      <c r="R862" s="50">
        <v>16995</v>
      </c>
      <c r="S862" s="50">
        <v>46</v>
      </c>
      <c r="T862" s="50" t="s">
        <v>148</v>
      </c>
      <c r="U862" s="50" t="s">
        <v>5315</v>
      </c>
      <c r="V862" s="50"/>
      <c r="W862" s="50" t="s">
        <v>1949</v>
      </c>
      <c r="X862" s="50" t="s">
        <v>36</v>
      </c>
      <c r="Y862" s="49" t="s">
        <v>5316</v>
      </c>
    </row>
    <row r="863" spans="1:25">
      <c r="A863" s="121" t="str">
        <f t="shared" si="14"/>
        <v>gcadena</v>
      </c>
      <c r="B863" s="49" t="s">
        <v>5317</v>
      </c>
      <c r="C863" s="50" t="s">
        <v>5318</v>
      </c>
      <c r="D863" s="50" t="s">
        <v>5319</v>
      </c>
      <c r="E863" s="37" t="s">
        <v>134</v>
      </c>
      <c r="F863" s="49" t="s">
        <v>44</v>
      </c>
      <c r="G863" s="50" t="s">
        <v>45</v>
      </c>
      <c r="H863" s="50" t="s">
        <v>30</v>
      </c>
      <c r="I863" s="50" t="s">
        <v>31</v>
      </c>
      <c r="J863" s="49" t="s">
        <v>32</v>
      </c>
      <c r="K863" s="49" t="s">
        <v>218</v>
      </c>
      <c r="L863" s="49" t="s">
        <v>219</v>
      </c>
      <c r="M863" s="50" t="s">
        <v>220</v>
      </c>
      <c r="N863" s="50" t="s">
        <v>36</v>
      </c>
      <c r="O863" s="51">
        <v>44931</v>
      </c>
      <c r="P863" s="51">
        <v>44931</v>
      </c>
      <c r="Q863" s="51">
        <v>44931</v>
      </c>
      <c r="R863" s="50">
        <v>998</v>
      </c>
      <c r="S863" s="50">
        <v>2</v>
      </c>
      <c r="T863" s="50" t="s">
        <v>82</v>
      </c>
      <c r="U863" s="50" t="s">
        <v>5320</v>
      </c>
      <c r="V863" s="50"/>
      <c r="W863" s="50" t="s">
        <v>4617</v>
      </c>
      <c r="X863" s="50" t="s">
        <v>36</v>
      </c>
      <c r="Y863" s="49" t="s">
        <v>5165</v>
      </c>
    </row>
    <row r="864" spans="1:25">
      <c r="A864" s="121" t="str">
        <f t="shared" si="14"/>
        <v>gcombs</v>
      </c>
      <c r="B864" s="49" t="s">
        <v>5321</v>
      </c>
      <c r="C864" s="50" t="s">
        <v>5322</v>
      </c>
      <c r="D864" s="50" t="s">
        <v>5323</v>
      </c>
      <c r="E864" s="37" t="s">
        <v>43</v>
      </c>
      <c r="F864" s="49" t="s">
        <v>307</v>
      </c>
      <c r="G864" s="50" t="s">
        <v>308</v>
      </c>
      <c r="H864" s="50" t="s">
        <v>30</v>
      </c>
      <c r="I864" s="50" t="s">
        <v>31</v>
      </c>
      <c r="J864" s="49" t="s">
        <v>53</v>
      </c>
      <c r="K864" s="49" t="s">
        <v>309</v>
      </c>
      <c r="L864" s="49" t="s">
        <v>310</v>
      </c>
      <c r="M864" s="50" t="s">
        <v>311</v>
      </c>
      <c r="N864" s="50" t="s">
        <v>312</v>
      </c>
      <c r="O864" s="51">
        <v>45823</v>
      </c>
      <c r="P864" s="51">
        <v>45823</v>
      </c>
      <c r="Q864" s="51">
        <v>45823</v>
      </c>
      <c r="R864" s="50">
        <v>106</v>
      </c>
      <c r="S864" s="50">
        <v>0</v>
      </c>
      <c r="T864" s="50" t="s">
        <v>58</v>
      </c>
      <c r="U864" s="50" t="s">
        <v>5324</v>
      </c>
      <c r="V864" s="50" t="s">
        <v>5325</v>
      </c>
      <c r="W864" s="50" t="s">
        <v>2118</v>
      </c>
      <c r="X864" s="50" t="s">
        <v>312</v>
      </c>
      <c r="Y864" s="49" t="s">
        <v>2119</v>
      </c>
    </row>
    <row r="865" spans="1:25">
      <c r="A865" s="121" t="str">
        <f t="shared" si="14"/>
        <v>GCUTLE</v>
      </c>
      <c r="B865" s="49" t="s">
        <v>5326</v>
      </c>
      <c r="C865" s="50" t="s">
        <v>5327</v>
      </c>
      <c r="D865" s="50" t="s">
        <v>5328</v>
      </c>
      <c r="E865" s="37" t="s">
        <v>43</v>
      </c>
      <c r="F865" s="49" t="s">
        <v>28</v>
      </c>
      <c r="G865" s="50" t="s">
        <v>29</v>
      </c>
      <c r="H865" s="50" t="s">
        <v>30</v>
      </c>
      <c r="I865" s="50" t="s">
        <v>31</v>
      </c>
      <c r="J865" s="49" t="s">
        <v>32</v>
      </c>
      <c r="K865" s="49" t="s">
        <v>144</v>
      </c>
      <c r="L865" s="49" t="s">
        <v>145</v>
      </c>
      <c r="M865" s="50" t="s">
        <v>146</v>
      </c>
      <c r="N865" s="50" t="s">
        <v>147</v>
      </c>
      <c r="O865" s="51">
        <v>31552</v>
      </c>
      <c r="P865" s="51">
        <v>31552</v>
      </c>
      <c r="Q865" s="51">
        <v>31552</v>
      </c>
      <c r="R865" s="50">
        <v>14377</v>
      </c>
      <c r="S865" s="50">
        <v>39</v>
      </c>
      <c r="T865" s="50" t="s">
        <v>148</v>
      </c>
      <c r="U865" s="50" t="s">
        <v>5329</v>
      </c>
      <c r="V865" s="50"/>
      <c r="W865" s="50" t="s">
        <v>5330</v>
      </c>
      <c r="X865" s="50" t="s">
        <v>147</v>
      </c>
      <c r="Y865" s="49" t="s">
        <v>5331</v>
      </c>
    </row>
    <row r="866" spans="1:25">
      <c r="A866" s="121" t="str">
        <f t="shared" si="14"/>
        <v>GDELAIR</v>
      </c>
      <c r="B866" s="49" t="s">
        <v>5332</v>
      </c>
      <c r="C866" s="50" t="s">
        <v>5333</v>
      </c>
      <c r="D866" s="50" t="s">
        <v>5334</v>
      </c>
      <c r="E866" s="37" t="s">
        <v>27</v>
      </c>
      <c r="F866" s="49" t="s">
        <v>466</v>
      </c>
      <c r="G866" s="50" t="s">
        <v>467</v>
      </c>
      <c r="H866" s="50" t="s">
        <v>30</v>
      </c>
      <c r="I866" s="50" t="s">
        <v>31</v>
      </c>
      <c r="J866" s="49" t="s">
        <v>53</v>
      </c>
      <c r="K866" s="49" t="s">
        <v>273</v>
      </c>
      <c r="L866" s="49" t="s">
        <v>2693</v>
      </c>
      <c r="M866" s="50" t="s">
        <v>2694</v>
      </c>
      <c r="N866" s="50" t="s">
        <v>579</v>
      </c>
      <c r="O866" s="51">
        <v>36269</v>
      </c>
      <c r="P866" s="51">
        <v>37363</v>
      </c>
      <c r="Q866" s="51">
        <v>37363</v>
      </c>
      <c r="R866" s="50">
        <v>8566</v>
      </c>
      <c r="S866" s="50">
        <v>23</v>
      </c>
      <c r="T866" s="50" t="s">
        <v>148</v>
      </c>
      <c r="U866" s="50" t="s">
        <v>5335</v>
      </c>
      <c r="V866" s="50"/>
      <c r="W866" s="50" t="s">
        <v>5336</v>
      </c>
      <c r="X866" s="50" t="s">
        <v>579</v>
      </c>
      <c r="Y866" s="49" t="s">
        <v>5337</v>
      </c>
    </row>
    <row r="867" spans="1:25">
      <c r="A867" s="121" t="str">
        <f t="shared" si="14"/>
        <v>gdelbuo</v>
      </c>
      <c r="B867" s="49" t="s">
        <v>5338</v>
      </c>
      <c r="C867" s="50" t="s">
        <v>5339</v>
      </c>
      <c r="D867" s="50" t="s">
        <v>5340</v>
      </c>
      <c r="E867" s="37" t="s">
        <v>27</v>
      </c>
      <c r="F867" s="49" t="s">
        <v>28</v>
      </c>
      <c r="G867" s="50" t="s">
        <v>29</v>
      </c>
      <c r="H867" s="50" t="s">
        <v>30</v>
      </c>
      <c r="I867" s="50" t="s">
        <v>31</v>
      </c>
      <c r="J867" s="49" t="s">
        <v>32</v>
      </c>
      <c r="K867" s="49" t="s">
        <v>79</v>
      </c>
      <c r="L867" s="49" t="s">
        <v>80</v>
      </c>
      <c r="M867" s="50" t="s">
        <v>81</v>
      </c>
      <c r="N867" s="50" t="s">
        <v>36</v>
      </c>
      <c r="O867" s="51">
        <v>41568</v>
      </c>
      <c r="P867" s="51">
        <v>41568</v>
      </c>
      <c r="Q867" s="51">
        <v>41568</v>
      </c>
      <c r="R867" s="50">
        <v>4361</v>
      </c>
      <c r="S867" s="50">
        <v>11</v>
      </c>
      <c r="T867" s="50" t="s">
        <v>127</v>
      </c>
      <c r="U867" s="50" t="s">
        <v>5341</v>
      </c>
      <c r="V867" s="50" t="s">
        <v>5342</v>
      </c>
      <c r="W867" s="50" t="s">
        <v>5343</v>
      </c>
      <c r="X867" s="50" t="s">
        <v>36</v>
      </c>
      <c r="Y867" s="49" t="s">
        <v>5344</v>
      </c>
    </row>
    <row r="868" spans="1:25">
      <c r="A868" s="121" t="str">
        <f t="shared" si="14"/>
        <v>GDYE3</v>
      </c>
      <c r="B868" s="49" t="s">
        <v>5345</v>
      </c>
      <c r="C868" s="50" t="s">
        <v>5346</v>
      </c>
      <c r="D868" s="50" t="s">
        <v>5347</v>
      </c>
      <c r="E868" s="37" t="s">
        <v>43</v>
      </c>
      <c r="F868" s="49" t="s">
        <v>90</v>
      </c>
      <c r="G868" s="50" t="s">
        <v>91</v>
      </c>
      <c r="H868" s="50" t="s">
        <v>30</v>
      </c>
      <c r="I868" s="50" t="s">
        <v>31</v>
      </c>
      <c r="J868" s="49" t="s">
        <v>32</v>
      </c>
      <c r="K868" s="49" t="s">
        <v>884</v>
      </c>
      <c r="L868" s="49" t="s">
        <v>885</v>
      </c>
      <c r="M868" s="50" t="s">
        <v>886</v>
      </c>
      <c r="N868" s="50" t="s">
        <v>887</v>
      </c>
      <c r="O868" s="51">
        <v>31799</v>
      </c>
      <c r="P868" s="51">
        <v>31799</v>
      </c>
      <c r="Q868" s="51">
        <v>31799</v>
      </c>
      <c r="R868" s="50">
        <v>14130</v>
      </c>
      <c r="S868" s="50">
        <v>38</v>
      </c>
      <c r="T868" s="50" t="s">
        <v>148</v>
      </c>
      <c r="U868" s="50" t="s">
        <v>5348</v>
      </c>
      <c r="V868" s="50"/>
      <c r="W868" s="50" t="s">
        <v>5349</v>
      </c>
      <c r="X868" s="50" t="s">
        <v>593</v>
      </c>
      <c r="Y868" s="49" t="s">
        <v>5350</v>
      </c>
    </row>
    <row r="869" spans="1:25">
      <c r="A869" s="121" t="str">
        <f t="shared" si="14"/>
        <v>geverha</v>
      </c>
      <c r="B869" s="49" t="s">
        <v>5351</v>
      </c>
      <c r="C869" s="50" t="s">
        <v>5352</v>
      </c>
      <c r="D869" s="50" t="s">
        <v>5353</v>
      </c>
      <c r="E869" s="37" t="s">
        <v>134</v>
      </c>
      <c r="F869" s="49" t="s">
        <v>28</v>
      </c>
      <c r="G869" s="50" t="s">
        <v>29</v>
      </c>
      <c r="H869" s="50" t="s">
        <v>30</v>
      </c>
      <c r="I869" s="50" t="s">
        <v>31</v>
      </c>
      <c r="J869" s="49" t="s">
        <v>53</v>
      </c>
      <c r="K869" s="49" t="s">
        <v>164</v>
      </c>
      <c r="L869" s="49" t="s">
        <v>165</v>
      </c>
      <c r="M869" s="50" t="s">
        <v>166</v>
      </c>
      <c r="N869" s="50" t="s">
        <v>167</v>
      </c>
      <c r="O869" s="51">
        <v>45186</v>
      </c>
      <c r="P869" s="51">
        <v>45186</v>
      </c>
      <c r="Q869" s="51">
        <v>45186</v>
      </c>
      <c r="R869" s="50">
        <v>743</v>
      </c>
      <c r="S869" s="50">
        <v>2</v>
      </c>
      <c r="T869" s="50" t="s">
        <v>82</v>
      </c>
      <c r="U869" s="50" t="s">
        <v>5354</v>
      </c>
      <c r="V869" s="50"/>
      <c r="W869" s="50" t="s">
        <v>5355</v>
      </c>
      <c r="X869" s="50" t="s">
        <v>170</v>
      </c>
      <c r="Y869" s="49" t="s">
        <v>5356</v>
      </c>
    </row>
    <row r="870" spans="1:25">
      <c r="A870" s="121" t="str">
        <f t="shared" si="14"/>
        <v>GFELON1</v>
      </c>
      <c r="B870" s="49" t="s">
        <v>5357</v>
      </c>
      <c r="C870" s="50" t="s">
        <v>5358</v>
      </c>
      <c r="D870" s="50" t="s">
        <v>5359</v>
      </c>
      <c r="E870" s="37" t="s">
        <v>43</v>
      </c>
      <c r="F870" s="49" t="s">
        <v>466</v>
      </c>
      <c r="G870" s="50" t="s">
        <v>467</v>
      </c>
      <c r="H870" s="50" t="s">
        <v>30</v>
      </c>
      <c r="I870" s="50" t="s">
        <v>31</v>
      </c>
      <c r="J870" s="49" t="s">
        <v>53</v>
      </c>
      <c r="K870" s="49" t="s">
        <v>255</v>
      </c>
      <c r="L870" s="49" t="s">
        <v>442</v>
      </c>
      <c r="M870" s="50" t="s">
        <v>443</v>
      </c>
      <c r="N870" s="50" t="s">
        <v>72</v>
      </c>
      <c r="O870" s="51">
        <v>35851</v>
      </c>
      <c r="P870" s="51">
        <v>35851</v>
      </c>
      <c r="Q870" s="51">
        <v>35851</v>
      </c>
      <c r="R870" s="50">
        <v>10078</v>
      </c>
      <c r="S870" s="50">
        <v>27</v>
      </c>
      <c r="T870" s="50" t="s">
        <v>148</v>
      </c>
      <c r="U870" s="50" t="s">
        <v>5360</v>
      </c>
      <c r="V870" s="50"/>
      <c r="W870" s="50" t="s">
        <v>361</v>
      </c>
      <c r="X870" s="50" t="s">
        <v>72</v>
      </c>
      <c r="Y870" s="49" t="s">
        <v>5104</v>
      </c>
    </row>
    <row r="871" spans="1:25">
      <c r="A871" s="121" t="str">
        <f t="shared" si="14"/>
        <v>GFINK</v>
      </c>
      <c r="B871" s="49" t="s">
        <v>5361</v>
      </c>
      <c r="C871" s="50" t="s">
        <v>5362</v>
      </c>
      <c r="D871" s="50" t="s">
        <v>5363</v>
      </c>
      <c r="E871" s="37" t="s">
        <v>43</v>
      </c>
      <c r="F871" s="49" t="s">
        <v>28</v>
      </c>
      <c r="G871" s="50" t="s">
        <v>29</v>
      </c>
      <c r="H871" s="50" t="s">
        <v>30</v>
      </c>
      <c r="I871" s="50" t="s">
        <v>31</v>
      </c>
      <c r="J871" s="49" t="s">
        <v>53</v>
      </c>
      <c r="K871" s="49" t="s">
        <v>450</v>
      </c>
      <c r="L871" s="49" t="s">
        <v>451</v>
      </c>
      <c r="M871" s="50" t="s">
        <v>452</v>
      </c>
      <c r="N871" s="50" t="s">
        <v>453</v>
      </c>
      <c r="O871" s="51">
        <v>39223</v>
      </c>
      <c r="P871" s="51">
        <v>39223</v>
      </c>
      <c r="Q871" s="51">
        <v>39223</v>
      </c>
      <c r="R871" s="50">
        <v>6706</v>
      </c>
      <c r="S871" s="50">
        <v>18</v>
      </c>
      <c r="T871" s="50" t="s">
        <v>148</v>
      </c>
      <c r="U871" s="50" t="s">
        <v>5364</v>
      </c>
      <c r="V871" s="50"/>
      <c r="W871" s="50" t="s">
        <v>5365</v>
      </c>
      <c r="X871" s="50" t="s">
        <v>453</v>
      </c>
      <c r="Y871" s="49" t="s">
        <v>5366</v>
      </c>
    </row>
    <row r="872" spans="1:25">
      <c r="A872" s="121" t="str">
        <f t="shared" si="14"/>
        <v>ggalvez</v>
      </c>
      <c r="B872" s="49" t="s">
        <v>5367</v>
      </c>
      <c r="C872" s="50" t="s">
        <v>5368</v>
      </c>
      <c r="D872" s="50" t="s">
        <v>5369</v>
      </c>
      <c r="E872" s="37" t="s">
        <v>27</v>
      </c>
      <c r="F872" s="49" t="s">
        <v>44</v>
      </c>
      <c r="G872" s="50" t="s">
        <v>45</v>
      </c>
      <c r="H872" s="50" t="s">
        <v>30</v>
      </c>
      <c r="I872" s="50" t="s">
        <v>31</v>
      </c>
      <c r="J872" s="49" t="s">
        <v>32</v>
      </c>
      <c r="K872" s="49" t="s">
        <v>396</v>
      </c>
      <c r="L872" s="49" t="s">
        <v>397</v>
      </c>
      <c r="M872" s="50" t="s">
        <v>398</v>
      </c>
      <c r="N872" s="50" t="s">
        <v>147</v>
      </c>
      <c r="O872" s="51">
        <v>38736</v>
      </c>
      <c r="P872" s="51">
        <v>45487</v>
      </c>
      <c r="Q872" s="51">
        <v>45487</v>
      </c>
      <c r="R872" s="50">
        <v>442</v>
      </c>
      <c r="S872" s="50">
        <v>1</v>
      </c>
      <c r="T872" s="50" t="s">
        <v>82</v>
      </c>
      <c r="U872" s="50" t="s">
        <v>5370</v>
      </c>
      <c r="V872" s="50"/>
      <c r="W872" s="50" t="s">
        <v>676</v>
      </c>
      <c r="X872" s="50" t="s">
        <v>147</v>
      </c>
      <c r="Y872" s="49" t="s">
        <v>5371</v>
      </c>
    </row>
    <row r="873" spans="1:25">
      <c r="A873" s="121" t="str">
        <f t="shared" si="14"/>
        <v>ggwin</v>
      </c>
      <c r="B873" s="49" t="s">
        <v>5372</v>
      </c>
      <c r="C873" s="50" t="s">
        <v>5373</v>
      </c>
      <c r="D873" s="50" t="s">
        <v>5374</v>
      </c>
      <c r="E873" s="37" t="s">
        <v>43</v>
      </c>
      <c r="F873" s="49" t="s">
        <v>90</v>
      </c>
      <c r="G873" s="50" t="s">
        <v>91</v>
      </c>
      <c r="H873" s="50" t="s">
        <v>30</v>
      </c>
      <c r="I873" s="50" t="s">
        <v>31</v>
      </c>
      <c r="J873" s="49" t="s">
        <v>32</v>
      </c>
      <c r="K873" s="49" t="s">
        <v>349</v>
      </c>
      <c r="L873" s="49" t="s">
        <v>838</v>
      </c>
      <c r="M873" s="50" t="s">
        <v>351</v>
      </c>
      <c r="N873" s="50" t="s">
        <v>352</v>
      </c>
      <c r="O873" s="51">
        <v>43152</v>
      </c>
      <c r="P873" s="51">
        <v>43152</v>
      </c>
      <c r="Q873" s="51">
        <v>43152</v>
      </c>
      <c r="R873" s="50">
        <v>2777</v>
      </c>
      <c r="S873" s="50">
        <v>7</v>
      </c>
      <c r="T873" s="50" t="s">
        <v>127</v>
      </c>
      <c r="U873" s="50" t="s">
        <v>5375</v>
      </c>
      <c r="V873" s="50"/>
      <c r="W873" s="50" t="s">
        <v>840</v>
      </c>
      <c r="X873" s="50" t="s">
        <v>352</v>
      </c>
      <c r="Y873" s="49" t="s">
        <v>5376</v>
      </c>
    </row>
    <row r="874" spans="1:25">
      <c r="A874" s="121" t="str">
        <f t="shared" si="14"/>
        <v>ghammon</v>
      </c>
      <c r="B874" s="49" t="s">
        <v>5377</v>
      </c>
      <c r="C874" s="50" t="s">
        <v>5378</v>
      </c>
      <c r="D874" s="50" t="s">
        <v>5379</v>
      </c>
      <c r="E874" s="37" t="s">
        <v>134</v>
      </c>
      <c r="F874" s="49" t="s">
        <v>1468</v>
      </c>
      <c r="G874" s="50" t="s">
        <v>1469</v>
      </c>
      <c r="H874" s="50" t="s">
        <v>30</v>
      </c>
      <c r="I874" s="50" t="s">
        <v>31</v>
      </c>
      <c r="J874" s="49" t="s">
        <v>32</v>
      </c>
      <c r="K874" s="49" t="s">
        <v>591</v>
      </c>
      <c r="L874" s="49" t="s">
        <v>591</v>
      </c>
      <c r="M874" s="50" t="s">
        <v>592</v>
      </c>
      <c r="N874" s="50" t="s">
        <v>593</v>
      </c>
      <c r="O874" s="51">
        <v>43733</v>
      </c>
      <c r="P874" s="51">
        <v>43733</v>
      </c>
      <c r="Q874" s="51">
        <v>43733</v>
      </c>
      <c r="R874" s="50">
        <v>2196</v>
      </c>
      <c r="S874" s="50">
        <v>6</v>
      </c>
      <c r="T874" s="50" t="s">
        <v>127</v>
      </c>
      <c r="U874" s="50" t="s">
        <v>5380</v>
      </c>
      <c r="V874" s="50"/>
      <c r="W874" s="50" t="s">
        <v>5381</v>
      </c>
      <c r="X874" s="50" t="s">
        <v>593</v>
      </c>
      <c r="Y874" s="49" t="s">
        <v>5382</v>
      </c>
    </row>
    <row r="875" spans="1:25">
      <c r="A875" s="121" t="str">
        <f t="shared" si="14"/>
        <v>gharris</v>
      </c>
      <c r="B875" s="49" t="s">
        <v>5383</v>
      </c>
      <c r="C875" s="50" t="s">
        <v>5384</v>
      </c>
      <c r="D875" s="50" t="s">
        <v>5385</v>
      </c>
      <c r="E875" s="37" t="s">
        <v>27</v>
      </c>
      <c r="F875" s="49" t="s">
        <v>114</v>
      </c>
      <c r="G875" s="50" t="s">
        <v>115</v>
      </c>
      <c r="H875" s="50" t="s">
        <v>105</v>
      </c>
      <c r="I875" s="50" t="s">
        <v>31</v>
      </c>
      <c r="J875" s="49" t="s">
        <v>32</v>
      </c>
      <c r="K875" s="49" t="s">
        <v>349</v>
      </c>
      <c r="L875" s="49" t="s">
        <v>838</v>
      </c>
      <c r="M875" s="50" t="s">
        <v>351</v>
      </c>
      <c r="N875" s="50" t="s">
        <v>352</v>
      </c>
      <c r="O875" s="51">
        <v>45739</v>
      </c>
      <c r="P875" s="51">
        <v>45739</v>
      </c>
      <c r="Q875" s="51">
        <v>45739</v>
      </c>
      <c r="R875" s="50">
        <v>190</v>
      </c>
      <c r="S875" s="50">
        <v>0</v>
      </c>
      <c r="T875" s="50" t="s">
        <v>37</v>
      </c>
      <c r="U875" s="50" t="s">
        <v>5386</v>
      </c>
      <c r="V875" s="50"/>
      <c r="W875" s="50" t="s">
        <v>840</v>
      </c>
      <c r="X875" s="50" t="s">
        <v>352</v>
      </c>
      <c r="Y875" s="49" t="s">
        <v>5387</v>
      </c>
    </row>
    <row r="876" spans="1:25">
      <c r="A876" s="121" t="str">
        <f t="shared" si="14"/>
        <v>GHART01</v>
      </c>
      <c r="B876" s="49" t="s">
        <v>5388</v>
      </c>
      <c r="C876" s="50" t="s">
        <v>5389</v>
      </c>
      <c r="D876" s="50" t="s">
        <v>5390</v>
      </c>
      <c r="E876" s="37" t="s">
        <v>27</v>
      </c>
      <c r="F876" s="49" t="s">
        <v>28</v>
      </c>
      <c r="G876" s="50" t="s">
        <v>29</v>
      </c>
      <c r="H876" s="50" t="s">
        <v>30</v>
      </c>
      <c r="I876" s="50" t="s">
        <v>31</v>
      </c>
      <c r="J876" s="49" t="s">
        <v>32</v>
      </c>
      <c r="K876" s="49" t="s">
        <v>125</v>
      </c>
      <c r="L876" s="49" t="s">
        <v>1141</v>
      </c>
      <c r="M876" s="50" t="s">
        <v>235</v>
      </c>
      <c r="N876" s="50" t="s">
        <v>236</v>
      </c>
      <c r="O876" s="51">
        <v>33740</v>
      </c>
      <c r="P876" s="51">
        <v>37909</v>
      </c>
      <c r="Q876" s="51">
        <v>33740</v>
      </c>
      <c r="R876" s="50">
        <v>12189</v>
      </c>
      <c r="S876" s="50">
        <v>33</v>
      </c>
      <c r="T876" s="50" t="s">
        <v>148</v>
      </c>
      <c r="U876" s="50" t="s">
        <v>5391</v>
      </c>
      <c r="V876" s="50"/>
      <c r="W876" s="50" t="s">
        <v>238</v>
      </c>
      <c r="X876" s="50" t="s">
        <v>236</v>
      </c>
      <c r="Y876" s="49" t="s">
        <v>5392</v>
      </c>
    </row>
    <row r="877" spans="1:25">
      <c r="A877" s="121" t="str">
        <f t="shared" si="14"/>
        <v>GHAZELW</v>
      </c>
      <c r="B877" s="49" t="s">
        <v>5393</v>
      </c>
      <c r="C877" s="50" t="s">
        <v>5394</v>
      </c>
      <c r="D877" s="50" t="s">
        <v>5395</v>
      </c>
      <c r="E877" s="37" t="s">
        <v>43</v>
      </c>
      <c r="F877" s="49" t="s">
        <v>28</v>
      </c>
      <c r="G877" s="50" t="s">
        <v>29</v>
      </c>
      <c r="H877" s="50" t="s">
        <v>30</v>
      </c>
      <c r="I877" s="50" t="s">
        <v>31</v>
      </c>
      <c r="J877" s="49" t="s">
        <v>53</v>
      </c>
      <c r="K877" s="49" t="s">
        <v>197</v>
      </c>
      <c r="L877" s="49" t="s">
        <v>198</v>
      </c>
      <c r="M877" s="50" t="s">
        <v>199</v>
      </c>
      <c r="N877" s="50" t="s">
        <v>200</v>
      </c>
      <c r="O877" s="51">
        <v>40917</v>
      </c>
      <c r="P877" s="51">
        <v>40917</v>
      </c>
      <c r="Q877" s="51">
        <v>40917</v>
      </c>
      <c r="R877" s="50">
        <v>5012</v>
      </c>
      <c r="S877" s="50">
        <v>13</v>
      </c>
      <c r="T877" s="50" t="s">
        <v>127</v>
      </c>
      <c r="U877" s="50" t="s">
        <v>5396</v>
      </c>
      <c r="V877" s="50"/>
      <c r="W877" s="50" t="s">
        <v>5397</v>
      </c>
      <c r="X877" s="50" t="s">
        <v>200</v>
      </c>
      <c r="Y877" s="49" t="s">
        <v>5398</v>
      </c>
    </row>
    <row r="878" spans="1:25">
      <c r="A878" s="121" t="str">
        <f t="shared" si="14"/>
        <v>ghebroc</v>
      </c>
      <c r="B878" s="49" t="s">
        <v>5399</v>
      </c>
      <c r="C878" s="50" t="s">
        <v>5400</v>
      </c>
      <c r="D878" s="50" t="s">
        <v>5401</v>
      </c>
      <c r="E878" s="37" t="s">
        <v>43</v>
      </c>
      <c r="F878" s="49" t="s">
        <v>44</v>
      </c>
      <c r="G878" s="50" t="s">
        <v>45</v>
      </c>
      <c r="H878" s="50" t="s">
        <v>30</v>
      </c>
      <c r="I878" s="50" t="s">
        <v>31</v>
      </c>
      <c r="J878" s="49" t="s">
        <v>53</v>
      </c>
      <c r="K878" s="49" t="s">
        <v>255</v>
      </c>
      <c r="L878" s="49" t="s">
        <v>418</v>
      </c>
      <c r="M878" s="50" t="s">
        <v>257</v>
      </c>
      <c r="N878" s="50" t="s">
        <v>258</v>
      </c>
      <c r="O878" s="51">
        <v>40808</v>
      </c>
      <c r="P878" s="51">
        <v>45886</v>
      </c>
      <c r="Q878" s="51">
        <v>45886</v>
      </c>
      <c r="R878" s="50">
        <v>43</v>
      </c>
      <c r="S878" s="50">
        <v>0</v>
      </c>
      <c r="T878" s="50" t="s">
        <v>419</v>
      </c>
      <c r="U878" s="50" t="s">
        <v>5402</v>
      </c>
      <c r="V878" s="50"/>
      <c r="W878" s="50" t="s">
        <v>5403</v>
      </c>
      <c r="X878" s="50" t="s">
        <v>258</v>
      </c>
      <c r="Y878" s="49" t="s">
        <v>5404</v>
      </c>
    </row>
    <row r="879" spans="1:25">
      <c r="A879" s="121" t="str">
        <f t="shared" si="14"/>
        <v>GHEDGE</v>
      </c>
      <c r="B879" s="49" t="s">
        <v>5405</v>
      </c>
      <c r="C879" s="50" t="s">
        <v>5406</v>
      </c>
      <c r="D879" s="50" t="s">
        <v>5407</v>
      </c>
      <c r="E879" s="37" t="s">
        <v>27</v>
      </c>
      <c r="F879" s="49" t="s">
        <v>44</v>
      </c>
      <c r="G879" s="50" t="s">
        <v>45</v>
      </c>
      <c r="H879" s="50" t="s">
        <v>30</v>
      </c>
      <c r="I879" s="50" t="s">
        <v>31</v>
      </c>
      <c r="J879" s="49" t="s">
        <v>32</v>
      </c>
      <c r="K879" s="49" t="s">
        <v>125</v>
      </c>
      <c r="L879" s="49" t="s">
        <v>1141</v>
      </c>
      <c r="M879" s="50" t="s">
        <v>235</v>
      </c>
      <c r="N879" s="50" t="s">
        <v>236</v>
      </c>
      <c r="O879" s="51">
        <v>35263</v>
      </c>
      <c r="P879" s="51">
        <v>35263</v>
      </c>
      <c r="Q879" s="51">
        <v>35263</v>
      </c>
      <c r="R879" s="50">
        <v>10666</v>
      </c>
      <c r="S879" s="50">
        <v>29</v>
      </c>
      <c r="T879" s="50" t="s">
        <v>148</v>
      </c>
      <c r="U879" s="50" t="s">
        <v>5408</v>
      </c>
      <c r="V879" s="50"/>
      <c r="W879" s="50" t="s">
        <v>5409</v>
      </c>
      <c r="X879" s="50" t="s">
        <v>236</v>
      </c>
      <c r="Y879" s="49" t="s">
        <v>5410</v>
      </c>
    </row>
    <row r="880" spans="1:25">
      <c r="A880" s="121" t="str">
        <f t="shared" si="14"/>
        <v>GHEMPHI</v>
      </c>
      <c r="B880" s="49" t="s">
        <v>5411</v>
      </c>
      <c r="C880" s="50" t="s">
        <v>5412</v>
      </c>
      <c r="D880" s="50" t="s">
        <v>5413</v>
      </c>
      <c r="E880" s="37" t="s">
        <v>774</v>
      </c>
      <c r="F880" s="49" t="s">
        <v>28</v>
      </c>
      <c r="G880" s="50" t="s">
        <v>29</v>
      </c>
      <c r="H880" s="50" t="s">
        <v>30</v>
      </c>
      <c r="I880" s="50" t="s">
        <v>31</v>
      </c>
      <c r="J880" s="49" t="s">
        <v>32</v>
      </c>
      <c r="K880" s="49" t="s">
        <v>79</v>
      </c>
      <c r="L880" s="49" t="s">
        <v>80</v>
      </c>
      <c r="M880" s="50" t="s">
        <v>81</v>
      </c>
      <c r="N880" s="50" t="s">
        <v>36</v>
      </c>
      <c r="O880" s="51">
        <v>29068</v>
      </c>
      <c r="P880" s="51">
        <v>37634</v>
      </c>
      <c r="Q880" s="51">
        <v>37634</v>
      </c>
      <c r="R880" s="50">
        <v>8295</v>
      </c>
      <c r="S880" s="50">
        <v>22</v>
      </c>
      <c r="T880" s="50" t="s">
        <v>148</v>
      </c>
      <c r="U880" s="50" t="s">
        <v>5414</v>
      </c>
      <c r="V880" s="50"/>
      <c r="W880" s="50" t="s">
        <v>5415</v>
      </c>
      <c r="X880" s="50" t="s">
        <v>36</v>
      </c>
      <c r="Y880" s="49" t="s">
        <v>5416</v>
      </c>
    </row>
    <row r="881" spans="1:25">
      <c r="A881" s="121" t="str">
        <f t="shared" si="14"/>
        <v>ghernan</v>
      </c>
      <c r="B881" s="49" t="s">
        <v>5417</v>
      </c>
      <c r="C881" s="50" t="s">
        <v>5418</v>
      </c>
      <c r="D881" s="49" t="s">
        <v>5419</v>
      </c>
      <c r="E881" s="141" t="s">
        <v>5417</v>
      </c>
      <c r="F881" s="50"/>
      <c r="G881" s="51"/>
      <c r="H881" s="51"/>
      <c r="I881" s="51"/>
      <c r="J881" s="51"/>
      <c r="K881" s="49" t="s">
        <v>54</v>
      </c>
      <c r="L881" s="51"/>
      <c r="M881" s="51"/>
      <c r="N881" s="51"/>
      <c r="O881" s="51"/>
      <c r="P881" s="51">
        <v>45949</v>
      </c>
      <c r="Q881" s="51">
        <v>45949</v>
      </c>
      <c r="R881" s="51"/>
      <c r="S881" s="51"/>
      <c r="T881" s="51"/>
      <c r="U881" s="49" t="s">
        <v>5420</v>
      </c>
      <c r="V881" s="50"/>
      <c r="W881" s="50" t="s">
        <v>5421</v>
      </c>
      <c r="X881" s="50" t="s">
        <v>57</v>
      </c>
      <c r="Y881" s="49" t="s">
        <v>5422</v>
      </c>
    </row>
    <row r="882" spans="1:25">
      <c r="A882" s="121" t="str">
        <f t="shared" si="14"/>
        <v>ghoriat</v>
      </c>
      <c r="B882" s="49" t="s">
        <v>5423</v>
      </c>
      <c r="C882" s="50" t="s">
        <v>5424</v>
      </c>
      <c r="D882" s="50" t="s">
        <v>5425</v>
      </c>
      <c r="E882" s="37" t="s">
        <v>43</v>
      </c>
      <c r="F882" s="49" t="s">
        <v>90</v>
      </c>
      <c r="G882" s="50" t="s">
        <v>91</v>
      </c>
      <c r="H882" s="50" t="s">
        <v>30</v>
      </c>
      <c r="I882" s="50" t="s">
        <v>31</v>
      </c>
      <c r="J882" s="49" t="s">
        <v>53</v>
      </c>
      <c r="K882" s="49" t="s">
        <v>54</v>
      </c>
      <c r="L882" s="49" t="s">
        <v>55</v>
      </c>
      <c r="M882" s="50" t="s">
        <v>56</v>
      </c>
      <c r="N882" s="50" t="s">
        <v>57</v>
      </c>
      <c r="O882" s="51">
        <v>45816</v>
      </c>
      <c r="P882" s="51">
        <v>45816</v>
      </c>
      <c r="Q882" s="51">
        <v>45816</v>
      </c>
      <c r="R882" s="50">
        <v>113</v>
      </c>
      <c r="S882" s="50">
        <v>0</v>
      </c>
      <c r="T882" s="50" t="s">
        <v>58</v>
      </c>
      <c r="U882" s="50" t="s">
        <v>5426</v>
      </c>
      <c r="V882" s="50" t="s">
        <v>429</v>
      </c>
      <c r="W882" s="50" t="s">
        <v>5427</v>
      </c>
      <c r="X882" s="50" t="s">
        <v>57</v>
      </c>
      <c r="Y882" s="49" t="s">
        <v>5428</v>
      </c>
    </row>
    <row r="883" spans="1:25">
      <c r="A883" s="121" t="str">
        <f t="shared" si="14"/>
        <v>GHUTH</v>
      </c>
      <c r="B883" s="49" t="s">
        <v>5429</v>
      </c>
      <c r="C883" s="50" t="s">
        <v>5430</v>
      </c>
      <c r="D883" s="50" t="s">
        <v>5431</v>
      </c>
      <c r="E883" s="37" t="s">
        <v>43</v>
      </c>
      <c r="F883" s="49" t="s">
        <v>28</v>
      </c>
      <c r="G883" s="50" t="s">
        <v>29</v>
      </c>
      <c r="H883" s="50" t="s">
        <v>30</v>
      </c>
      <c r="I883" s="50" t="s">
        <v>31</v>
      </c>
      <c r="J883" s="49" t="s">
        <v>53</v>
      </c>
      <c r="K883" s="49" t="s">
        <v>255</v>
      </c>
      <c r="L883" s="49" t="s">
        <v>442</v>
      </c>
      <c r="M883" s="50" t="s">
        <v>443</v>
      </c>
      <c r="N883" s="50" t="s">
        <v>72</v>
      </c>
      <c r="O883" s="51">
        <v>38852</v>
      </c>
      <c r="P883" s="51">
        <v>38852</v>
      </c>
      <c r="Q883" s="51">
        <v>38852</v>
      </c>
      <c r="R883" s="50">
        <v>7077</v>
      </c>
      <c r="S883" s="50">
        <v>19</v>
      </c>
      <c r="T883" s="50" t="s">
        <v>148</v>
      </c>
      <c r="U883" s="50" t="s">
        <v>5432</v>
      </c>
      <c r="V883" s="50"/>
      <c r="W883" s="50" t="s">
        <v>5433</v>
      </c>
      <c r="X883" s="50" t="s">
        <v>72</v>
      </c>
      <c r="Y883" s="49" t="s">
        <v>5434</v>
      </c>
    </row>
    <row r="884" spans="1:25">
      <c r="A884" s="121" t="str">
        <f t="shared" si="14"/>
        <v>gjohn71</v>
      </c>
      <c r="B884" s="49" t="s">
        <v>5435</v>
      </c>
      <c r="C884" s="50" t="s">
        <v>5436</v>
      </c>
      <c r="D884" s="50" t="s">
        <v>5437</v>
      </c>
      <c r="E884" s="37" t="s">
        <v>774</v>
      </c>
      <c r="F884" s="49" t="s">
        <v>28</v>
      </c>
      <c r="G884" s="50" t="s">
        <v>29</v>
      </c>
      <c r="H884" s="50" t="s">
        <v>30</v>
      </c>
      <c r="I884" s="50" t="s">
        <v>31</v>
      </c>
      <c r="J884" s="49" t="s">
        <v>32</v>
      </c>
      <c r="K884" s="49" t="s">
        <v>290</v>
      </c>
      <c r="L884" s="49" t="s">
        <v>291</v>
      </c>
      <c r="M884" s="50" t="s">
        <v>292</v>
      </c>
      <c r="N884" s="50" t="s">
        <v>293</v>
      </c>
      <c r="O884" s="51">
        <v>31208</v>
      </c>
      <c r="P884" s="51">
        <v>43320</v>
      </c>
      <c r="Q884" s="51">
        <v>31208</v>
      </c>
      <c r="R884" s="50">
        <v>14721</v>
      </c>
      <c r="S884" s="50">
        <v>40</v>
      </c>
      <c r="T884" s="50" t="s">
        <v>148</v>
      </c>
      <c r="U884" s="50" t="s">
        <v>5438</v>
      </c>
      <c r="V884" s="50"/>
      <c r="W884" s="50" t="s">
        <v>5439</v>
      </c>
      <c r="X884" s="50" t="s">
        <v>1021</v>
      </c>
      <c r="Y884" s="49" t="s">
        <v>5440</v>
      </c>
    </row>
    <row r="885" spans="1:25">
      <c r="A885" s="121" t="str">
        <f t="shared" si="14"/>
        <v>gjohns7</v>
      </c>
      <c r="B885" s="49" t="s">
        <v>5441</v>
      </c>
      <c r="C885" s="50" t="s">
        <v>5442</v>
      </c>
      <c r="D885" s="50" t="s">
        <v>5443</v>
      </c>
      <c r="E885" s="37" t="s">
        <v>43</v>
      </c>
      <c r="F885" s="49" t="s">
        <v>28</v>
      </c>
      <c r="G885" s="50" t="s">
        <v>29</v>
      </c>
      <c r="H885" s="50" t="s">
        <v>30</v>
      </c>
      <c r="I885" s="50" t="s">
        <v>31</v>
      </c>
      <c r="J885" s="49" t="s">
        <v>53</v>
      </c>
      <c r="K885" s="49" t="s">
        <v>273</v>
      </c>
      <c r="L885" s="49" t="s">
        <v>1340</v>
      </c>
      <c r="M885" s="50" t="s">
        <v>1341</v>
      </c>
      <c r="N885" s="50" t="s">
        <v>1308</v>
      </c>
      <c r="O885" s="51">
        <v>41414</v>
      </c>
      <c r="P885" s="51">
        <v>41414</v>
      </c>
      <c r="Q885" s="51">
        <v>41414</v>
      </c>
      <c r="R885" s="50">
        <v>4515</v>
      </c>
      <c r="S885" s="50">
        <v>12</v>
      </c>
      <c r="T885" s="50" t="s">
        <v>127</v>
      </c>
      <c r="U885" s="50" t="s">
        <v>5444</v>
      </c>
      <c r="V885" s="50"/>
      <c r="W885" s="50" t="s">
        <v>5445</v>
      </c>
      <c r="X885" s="50" t="s">
        <v>453</v>
      </c>
      <c r="Y885" s="49" t="s">
        <v>3277</v>
      </c>
    </row>
    <row r="886" spans="1:25">
      <c r="A886" s="121" t="str">
        <f t="shared" si="14"/>
        <v>GKELL09</v>
      </c>
      <c r="B886" s="49" t="s">
        <v>5446</v>
      </c>
      <c r="C886" s="50" t="s">
        <v>5447</v>
      </c>
      <c r="D886" s="50" t="s">
        <v>5448</v>
      </c>
      <c r="E886" s="37" t="s">
        <v>43</v>
      </c>
      <c r="F886" s="49" t="s">
        <v>28</v>
      </c>
      <c r="G886" s="50" t="s">
        <v>29</v>
      </c>
      <c r="H886" s="50" t="s">
        <v>30</v>
      </c>
      <c r="I886" s="50" t="s">
        <v>31</v>
      </c>
      <c r="J886" s="49" t="s">
        <v>53</v>
      </c>
      <c r="K886" s="49" t="s">
        <v>164</v>
      </c>
      <c r="L886" s="49" t="s">
        <v>165</v>
      </c>
      <c r="M886" s="50" t="s">
        <v>166</v>
      </c>
      <c r="N886" s="50" t="s">
        <v>167</v>
      </c>
      <c r="O886" s="51">
        <v>34571</v>
      </c>
      <c r="P886" s="51">
        <v>34571</v>
      </c>
      <c r="Q886" s="51">
        <v>34571</v>
      </c>
      <c r="R886" s="50">
        <v>11358</v>
      </c>
      <c r="S886" s="50">
        <v>31</v>
      </c>
      <c r="T886" s="50" t="s">
        <v>148</v>
      </c>
      <c r="U886" s="50" t="s">
        <v>5449</v>
      </c>
      <c r="V886" s="50"/>
      <c r="W886" s="50" t="s">
        <v>1619</v>
      </c>
      <c r="X886" s="50" t="s">
        <v>170</v>
      </c>
      <c r="Y886" s="49" t="s">
        <v>5450</v>
      </c>
    </row>
    <row r="887" spans="1:25">
      <c r="A887" s="121" t="str">
        <f t="shared" si="14"/>
        <v>gkirts</v>
      </c>
      <c r="B887" s="49" t="s">
        <v>5451</v>
      </c>
      <c r="C887" s="50" t="s">
        <v>5452</v>
      </c>
      <c r="D887" s="50" t="s">
        <v>5453</v>
      </c>
      <c r="E887" s="37" t="s">
        <v>43</v>
      </c>
      <c r="F887" s="49" t="s">
        <v>114</v>
      </c>
      <c r="G887" s="50" t="s">
        <v>115</v>
      </c>
      <c r="H887" s="50" t="s">
        <v>105</v>
      </c>
      <c r="I887" s="50" t="s">
        <v>31</v>
      </c>
      <c r="J887" s="49" t="s">
        <v>32</v>
      </c>
      <c r="K887" s="49" t="s">
        <v>79</v>
      </c>
      <c r="L887" s="49" t="s">
        <v>80</v>
      </c>
      <c r="M887" s="50" t="s">
        <v>81</v>
      </c>
      <c r="N887" s="50" t="s">
        <v>36</v>
      </c>
      <c r="O887" s="51">
        <v>41414</v>
      </c>
      <c r="P887" s="51">
        <v>41414</v>
      </c>
      <c r="Q887" s="51">
        <v>41414</v>
      </c>
      <c r="R887" s="50">
        <v>4515</v>
      </c>
      <c r="S887" s="50">
        <v>12</v>
      </c>
      <c r="T887" s="50" t="s">
        <v>127</v>
      </c>
      <c r="U887" s="50" t="s">
        <v>5454</v>
      </c>
      <c r="V887" s="50"/>
      <c r="W887" s="50" t="s">
        <v>5455</v>
      </c>
      <c r="X887" s="50" t="s">
        <v>36</v>
      </c>
      <c r="Y887" s="49" t="s">
        <v>5456</v>
      </c>
    </row>
    <row r="888" spans="1:25">
      <c r="A888" s="121" t="str">
        <f t="shared" si="14"/>
        <v>glackey</v>
      </c>
      <c r="B888" s="49" t="s">
        <v>5457</v>
      </c>
      <c r="C888" s="50" t="s">
        <v>5458</v>
      </c>
      <c r="D888" s="50" t="s">
        <v>5459</v>
      </c>
      <c r="E888" s="37" t="s">
        <v>27</v>
      </c>
      <c r="F888" s="49" t="s">
        <v>114</v>
      </c>
      <c r="G888" s="50" t="s">
        <v>115</v>
      </c>
      <c r="H888" s="50" t="s">
        <v>105</v>
      </c>
      <c r="I888" s="50" t="s">
        <v>31</v>
      </c>
      <c r="J888" s="49" t="s">
        <v>53</v>
      </c>
      <c r="K888" s="49" t="s">
        <v>309</v>
      </c>
      <c r="L888" s="49" t="s">
        <v>310</v>
      </c>
      <c r="M888" s="50" t="s">
        <v>311</v>
      </c>
      <c r="N888" s="50" t="s">
        <v>312</v>
      </c>
      <c r="O888" s="51">
        <v>45641</v>
      </c>
      <c r="P888" s="51">
        <v>45641</v>
      </c>
      <c r="Q888" s="51">
        <v>45641</v>
      </c>
      <c r="R888" s="50">
        <v>288</v>
      </c>
      <c r="S888" s="50">
        <v>0</v>
      </c>
      <c r="T888" s="50" t="s">
        <v>37</v>
      </c>
      <c r="U888" s="50" t="s">
        <v>5460</v>
      </c>
      <c r="V888" s="50"/>
      <c r="W888" s="50" t="s">
        <v>1167</v>
      </c>
      <c r="X888" s="50" t="s">
        <v>312</v>
      </c>
      <c r="Y888" s="49" t="s">
        <v>5461</v>
      </c>
    </row>
    <row r="889" spans="1:25">
      <c r="A889" s="121" t="str">
        <f t="shared" si="14"/>
        <v>glambe0</v>
      </c>
      <c r="B889" s="49" t="s">
        <v>5462</v>
      </c>
      <c r="C889" s="50" t="s">
        <v>5463</v>
      </c>
      <c r="D889" s="50" t="s">
        <v>5464</v>
      </c>
      <c r="E889" s="37" t="s">
        <v>43</v>
      </c>
      <c r="F889" s="49" t="s">
        <v>28</v>
      </c>
      <c r="G889" s="50" t="s">
        <v>29</v>
      </c>
      <c r="H889" s="50" t="s">
        <v>30</v>
      </c>
      <c r="I889" s="50" t="s">
        <v>31</v>
      </c>
      <c r="J889" s="49" t="s">
        <v>53</v>
      </c>
      <c r="K889" s="49" t="s">
        <v>164</v>
      </c>
      <c r="L889" s="49" t="s">
        <v>165</v>
      </c>
      <c r="M889" s="50" t="s">
        <v>166</v>
      </c>
      <c r="N889" s="50" t="s">
        <v>167</v>
      </c>
      <c r="O889" s="51">
        <v>43607</v>
      </c>
      <c r="P889" s="51">
        <v>43607</v>
      </c>
      <c r="Q889" s="51">
        <v>43607</v>
      </c>
      <c r="R889" s="50">
        <v>2322</v>
      </c>
      <c r="S889" s="50">
        <v>6</v>
      </c>
      <c r="T889" s="50" t="s">
        <v>127</v>
      </c>
      <c r="U889" s="50" t="s">
        <v>5465</v>
      </c>
      <c r="V889" s="50"/>
      <c r="W889" s="50" t="s">
        <v>5466</v>
      </c>
      <c r="X889" s="50" t="s">
        <v>170</v>
      </c>
      <c r="Y889" s="49" t="s">
        <v>5467</v>
      </c>
    </row>
    <row r="890" spans="1:25">
      <c r="A890" s="121" t="str">
        <f t="shared" si="14"/>
        <v>glapont</v>
      </c>
      <c r="B890" s="49" t="s">
        <v>5468</v>
      </c>
      <c r="C890" s="50" t="s">
        <v>5469</v>
      </c>
      <c r="D890" s="50" t="s">
        <v>5470</v>
      </c>
      <c r="E890" s="37" t="s">
        <v>43</v>
      </c>
      <c r="F890" s="49" t="s">
        <v>90</v>
      </c>
      <c r="G890" s="50" t="s">
        <v>91</v>
      </c>
      <c r="H890" s="50" t="s">
        <v>30</v>
      </c>
      <c r="I890" s="50" t="s">
        <v>31</v>
      </c>
      <c r="J890" s="49" t="s">
        <v>32</v>
      </c>
      <c r="K890" s="49" t="s">
        <v>290</v>
      </c>
      <c r="L890" s="49" t="s">
        <v>291</v>
      </c>
      <c r="M890" s="50" t="s">
        <v>292</v>
      </c>
      <c r="N890" s="50" t="s">
        <v>293</v>
      </c>
      <c r="O890" s="51">
        <v>44162</v>
      </c>
      <c r="P890" s="51">
        <v>44162</v>
      </c>
      <c r="Q890" s="51">
        <v>44162</v>
      </c>
      <c r="R890" s="50">
        <v>1767</v>
      </c>
      <c r="S890" s="50">
        <v>4</v>
      </c>
      <c r="T890" s="50" t="s">
        <v>106</v>
      </c>
      <c r="U890" s="50" t="s">
        <v>5471</v>
      </c>
      <c r="V890" s="50"/>
      <c r="W890" s="50" t="s">
        <v>5472</v>
      </c>
      <c r="X890" s="50" t="s">
        <v>1021</v>
      </c>
      <c r="Y890" s="49" t="s">
        <v>5473</v>
      </c>
    </row>
    <row r="891" spans="1:25">
      <c r="A891" s="121" t="str">
        <f t="shared" si="14"/>
        <v>glee0</v>
      </c>
      <c r="B891" s="49" t="s">
        <v>5474</v>
      </c>
      <c r="C891" s="50" t="s">
        <v>5475</v>
      </c>
      <c r="D891" s="50" t="s">
        <v>5476</v>
      </c>
      <c r="E891" s="37" t="s">
        <v>27</v>
      </c>
      <c r="F891" s="49" t="s">
        <v>44</v>
      </c>
      <c r="G891" s="50" t="s">
        <v>45</v>
      </c>
      <c r="H891" s="50" t="s">
        <v>30</v>
      </c>
      <c r="I891" s="50" t="s">
        <v>31</v>
      </c>
      <c r="J891" s="49" t="s">
        <v>32</v>
      </c>
      <c r="K891" s="49" t="s">
        <v>349</v>
      </c>
      <c r="L891" s="49" t="s">
        <v>838</v>
      </c>
      <c r="M891" s="50" t="s">
        <v>351</v>
      </c>
      <c r="N891" s="50" t="s">
        <v>352</v>
      </c>
      <c r="O891" s="51">
        <v>45844</v>
      </c>
      <c r="P891" s="51">
        <v>45844</v>
      </c>
      <c r="Q891" s="51">
        <v>45844</v>
      </c>
      <c r="R891" s="50">
        <v>85</v>
      </c>
      <c r="S891" s="50">
        <v>0</v>
      </c>
      <c r="T891" s="50" t="s">
        <v>96</v>
      </c>
      <c r="U891" s="50" t="s">
        <v>5477</v>
      </c>
      <c r="V891" s="50"/>
      <c r="W891" s="50" t="s">
        <v>1651</v>
      </c>
      <c r="X891" s="50" t="s">
        <v>355</v>
      </c>
      <c r="Y891" s="49" t="s">
        <v>1652</v>
      </c>
    </row>
    <row r="892" spans="1:25">
      <c r="A892" s="121" t="str">
        <f t="shared" si="14"/>
        <v>glloyd0</v>
      </c>
      <c r="B892" s="49" t="s">
        <v>5478</v>
      </c>
      <c r="C892" s="50" t="s">
        <v>5479</v>
      </c>
      <c r="D892" s="50" t="s">
        <v>5480</v>
      </c>
      <c r="E892" s="37" t="s">
        <v>43</v>
      </c>
      <c r="F892" s="49" t="s">
        <v>44</v>
      </c>
      <c r="G892" s="50" t="s">
        <v>45</v>
      </c>
      <c r="H892" s="50" t="s">
        <v>30</v>
      </c>
      <c r="I892" s="50" t="s">
        <v>31</v>
      </c>
      <c r="J892" s="49" t="s">
        <v>53</v>
      </c>
      <c r="K892" s="49" t="s">
        <v>54</v>
      </c>
      <c r="L892" s="49" t="s">
        <v>55</v>
      </c>
      <c r="M892" s="50" t="s">
        <v>56</v>
      </c>
      <c r="N892" s="50" t="s">
        <v>57</v>
      </c>
      <c r="O892" s="51">
        <v>44258</v>
      </c>
      <c r="P892" s="51">
        <v>44258</v>
      </c>
      <c r="Q892" s="51">
        <v>44258</v>
      </c>
      <c r="R892" s="50">
        <v>1671</v>
      </c>
      <c r="S892" s="50">
        <v>4</v>
      </c>
      <c r="T892" s="50" t="s">
        <v>106</v>
      </c>
      <c r="U892" s="50" t="s">
        <v>5481</v>
      </c>
      <c r="V892" s="50"/>
      <c r="W892" s="50" t="s">
        <v>5482</v>
      </c>
      <c r="X892" s="50" t="s">
        <v>57</v>
      </c>
      <c r="Y892" s="49" t="s">
        <v>5483</v>
      </c>
    </row>
    <row r="893" spans="1:25">
      <c r="A893" s="121" t="str">
        <f t="shared" si="14"/>
        <v>gloyd</v>
      </c>
      <c r="B893" s="49" t="s">
        <v>5484</v>
      </c>
      <c r="C893" s="50" t="s">
        <v>5485</v>
      </c>
      <c r="D893" s="50" t="s">
        <v>5486</v>
      </c>
      <c r="E893" s="37" t="s">
        <v>43</v>
      </c>
      <c r="F893" s="49" t="s">
        <v>28</v>
      </c>
      <c r="G893" s="50" t="s">
        <v>29</v>
      </c>
      <c r="H893" s="50" t="s">
        <v>30</v>
      </c>
      <c r="I893" s="50" t="s">
        <v>31</v>
      </c>
      <c r="J893" s="49" t="s">
        <v>32</v>
      </c>
      <c r="K893" s="49" t="s">
        <v>884</v>
      </c>
      <c r="L893" s="49" t="s">
        <v>885</v>
      </c>
      <c r="M893" s="50" t="s">
        <v>886</v>
      </c>
      <c r="N893" s="50" t="s">
        <v>887</v>
      </c>
      <c r="O893" s="51">
        <v>45662</v>
      </c>
      <c r="P893" s="51">
        <v>45662</v>
      </c>
      <c r="Q893" s="51">
        <v>45662</v>
      </c>
      <c r="R893" s="50">
        <v>267</v>
      </c>
      <c r="S893" s="50">
        <v>0</v>
      </c>
      <c r="T893" s="50" t="s">
        <v>37</v>
      </c>
      <c r="U893" s="50" t="s">
        <v>5487</v>
      </c>
      <c r="V893" s="50" t="s">
        <v>5488</v>
      </c>
      <c r="W893" s="50" t="s">
        <v>5489</v>
      </c>
      <c r="X893" s="50" t="s">
        <v>763</v>
      </c>
      <c r="Y893" s="49" t="s">
        <v>5490</v>
      </c>
    </row>
    <row r="894" spans="1:25">
      <c r="A894" s="121" t="str">
        <f t="shared" si="14"/>
        <v>GLUMAN</v>
      </c>
      <c r="B894" s="49" t="s">
        <v>5491</v>
      </c>
      <c r="C894" s="50" t="s">
        <v>5492</v>
      </c>
      <c r="D894" s="50" t="s">
        <v>5493</v>
      </c>
      <c r="E894" s="37" t="s">
        <v>774</v>
      </c>
      <c r="F894" s="49" t="s">
        <v>28</v>
      </c>
      <c r="G894" s="50" t="s">
        <v>29</v>
      </c>
      <c r="H894" s="50" t="s">
        <v>30</v>
      </c>
      <c r="I894" s="50" t="s">
        <v>31</v>
      </c>
      <c r="J894" s="49" t="s">
        <v>32</v>
      </c>
      <c r="K894" s="49" t="s">
        <v>92</v>
      </c>
      <c r="L894" s="49" t="s">
        <v>116</v>
      </c>
      <c r="M894" s="50" t="s">
        <v>117</v>
      </c>
      <c r="N894" s="50" t="s">
        <v>118</v>
      </c>
      <c r="O894" s="51">
        <v>36440</v>
      </c>
      <c r="P894" s="51">
        <v>36440</v>
      </c>
      <c r="Q894" s="51">
        <v>36440</v>
      </c>
      <c r="R894" s="50">
        <v>9489</v>
      </c>
      <c r="S894" s="50">
        <v>25</v>
      </c>
      <c r="T894" s="50" t="s">
        <v>148</v>
      </c>
      <c r="U894" s="50" t="s">
        <v>5494</v>
      </c>
      <c r="V894" s="50"/>
      <c r="W894" s="50" t="s">
        <v>5495</v>
      </c>
      <c r="X894" s="50" t="s">
        <v>118</v>
      </c>
      <c r="Y894" s="49" t="s">
        <v>5496</v>
      </c>
    </row>
    <row r="895" spans="1:25">
      <c r="A895" s="121" t="str">
        <f t="shared" si="14"/>
        <v>gmalaka</v>
      </c>
      <c r="B895" s="49" t="s">
        <v>5497</v>
      </c>
      <c r="C895" s="50" t="s">
        <v>5498</v>
      </c>
      <c r="D895" s="50" t="s">
        <v>5499</v>
      </c>
      <c r="E895" s="37" t="s">
        <v>43</v>
      </c>
      <c r="F895" s="49" t="s">
        <v>90</v>
      </c>
      <c r="G895" s="50" t="s">
        <v>91</v>
      </c>
      <c r="H895" s="50" t="s">
        <v>30</v>
      </c>
      <c r="I895" s="50" t="s">
        <v>31</v>
      </c>
      <c r="J895" s="49" t="s">
        <v>32</v>
      </c>
      <c r="K895" s="49" t="s">
        <v>426</v>
      </c>
      <c r="L895" s="49" t="s">
        <v>427</v>
      </c>
      <c r="M895" s="50" t="s">
        <v>428</v>
      </c>
      <c r="N895" s="50" t="s">
        <v>429</v>
      </c>
      <c r="O895" s="51">
        <v>31643</v>
      </c>
      <c r="P895" s="51">
        <v>44013</v>
      </c>
      <c r="Q895" s="51">
        <v>44013</v>
      </c>
      <c r="R895" s="50">
        <v>1916</v>
      </c>
      <c r="S895" s="50">
        <v>5</v>
      </c>
      <c r="T895" s="50" t="s">
        <v>106</v>
      </c>
      <c r="U895" s="50" t="s">
        <v>5500</v>
      </c>
      <c r="V895" s="50"/>
      <c r="W895" s="50" t="s">
        <v>726</v>
      </c>
      <c r="X895" s="50" t="s">
        <v>429</v>
      </c>
      <c r="Y895" s="49" t="s">
        <v>727</v>
      </c>
    </row>
    <row r="896" spans="1:25">
      <c r="A896" s="121" t="str">
        <f t="shared" si="14"/>
        <v>GMANASY</v>
      </c>
      <c r="B896" s="49" t="s">
        <v>5501</v>
      </c>
      <c r="C896" s="50" t="s">
        <v>5502</v>
      </c>
      <c r="D896" s="50" t="s">
        <v>5503</v>
      </c>
      <c r="E896" s="37" t="s">
        <v>43</v>
      </c>
      <c r="F896" s="49" t="s">
        <v>44</v>
      </c>
      <c r="G896" s="50" t="s">
        <v>45</v>
      </c>
      <c r="H896" s="50" t="s">
        <v>30</v>
      </c>
      <c r="I896" s="50" t="s">
        <v>31</v>
      </c>
      <c r="J896" s="49" t="s">
        <v>32</v>
      </c>
      <c r="K896" s="49" t="s">
        <v>79</v>
      </c>
      <c r="L896" s="49" t="s">
        <v>80</v>
      </c>
      <c r="M896" s="50" t="s">
        <v>81</v>
      </c>
      <c r="N896" s="50" t="s">
        <v>36</v>
      </c>
      <c r="O896" s="51">
        <v>39308</v>
      </c>
      <c r="P896" s="51">
        <v>39308</v>
      </c>
      <c r="Q896" s="51">
        <v>39308</v>
      </c>
      <c r="R896" s="50">
        <v>6621</v>
      </c>
      <c r="S896" s="50">
        <v>18</v>
      </c>
      <c r="T896" s="50" t="s">
        <v>148</v>
      </c>
      <c r="U896" s="50" t="s">
        <v>5504</v>
      </c>
      <c r="V896" s="50" t="s">
        <v>5505</v>
      </c>
      <c r="W896" s="50" t="s">
        <v>5506</v>
      </c>
      <c r="X896" s="50" t="s">
        <v>36</v>
      </c>
      <c r="Y896" s="49" t="s">
        <v>5507</v>
      </c>
    </row>
    <row r="897" spans="1:25">
      <c r="A897" s="121" t="str">
        <f t="shared" si="14"/>
        <v>GMANDER</v>
      </c>
      <c r="B897" s="49" t="s">
        <v>5508</v>
      </c>
      <c r="C897" s="50" t="s">
        <v>5509</v>
      </c>
      <c r="D897" s="50" t="s">
        <v>5510</v>
      </c>
      <c r="E897" s="37" t="s">
        <v>43</v>
      </c>
      <c r="F897" s="49" t="s">
        <v>44</v>
      </c>
      <c r="G897" s="50" t="s">
        <v>45</v>
      </c>
      <c r="H897" s="50" t="s">
        <v>30</v>
      </c>
      <c r="I897" s="50" t="s">
        <v>31</v>
      </c>
      <c r="J897" s="49" t="s">
        <v>53</v>
      </c>
      <c r="K897" s="49" t="s">
        <v>54</v>
      </c>
      <c r="L897" s="49" t="s">
        <v>135</v>
      </c>
      <c r="M897" s="50" t="s">
        <v>136</v>
      </c>
      <c r="N897" s="50" t="s">
        <v>57</v>
      </c>
      <c r="O897" s="51">
        <v>39371</v>
      </c>
      <c r="P897" s="51">
        <v>39371</v>
      </c>
      <c r="Q897" s="51">
        <v>39371</v>
      </c>
      <c r="R897" s="50">
        <v>6558</v>
      </c>
      <c r="S897" s="50">
        <v>17</v>
      </c>
      <c r="T897" s="50" t="s">
        <v>148</v>
      </c>
      <c r="U897" s="50" t="s">
        <v>5511</v>
      </c>
      <c r="V897" s="50"/>
      <c r="W897" s="50" t="s">
        <v>5512</v>
      </c>
      <c r="X897" s="50" t="s">
        <v>57</v>
      </c>
      <c r="Y897" s="49" t="s">
        <v>5513</v>
      </c>
    </row>
    <row r="898" spans="1:25">
      <c r="A898" s="121" t="str">
        <f t="shared" si="14"/>
        <v>GMART9</v>
      </c>
      <c r="B898" s="49" t="s">
        <v>5514</v>
      </c>
      <c r="C898" s="50" t="s">
        <v>5515</v>
      </c>
      <c r="D898" s="50" t="s">
        <v>5516</v>
      </c>
      <c r="E898" s="37" t="s">
        <v>43</v>
      </c>
      <c r="F898" s="49" t="s">
        <v>28</v>
      </c>
      <c r="G898" s="50" t="s">
        <v>29</v>
      </c>
      <c r="H898" s="50" t="s">
        <v>30</v>
      </c>
      <c r="I898" s="50" t="s">
        <v>380</v>
      </c>
      <c r="J898" s="49" t="s">
        <v>53</v>
      </c>
      <c r="K898" s="49" t="s">
        <v>381</v>
      </c>
      <c r="L898" s="49" t="s">
        <v>381</v>
      </c>
      <c r="M898" s="50" t="s">
        <v>382</v>
      </c>
      <c r="N898" s="50" t="s">
        <v>383</v>
      </c>
      <c r="O898" s="51">
        <v>30708</v>
      </c>
      <c r="P898" s="51">
        <v>30708</v>
      </c>
      <c r="Q898" s="51">
        <v>30708</v>
      </c>
      <c r="R898" s="50">
        <v>15221</v>
      </c>
      <c r="S898" s="50">
        <v>41</v>
      </c>
      <c r="T898" s="50" t="s">
        <v>148</v>
      </c>
      <c r="U898" s="50" t="s">
        <v>5517</v>
      </c>
      <c r="V898" s="50" t="s">
        <v>5518</v>
      </c>
      <c r="W898" s="50" t="s">
        <v>4988</v>
      </c>
      <c r="X898" s="50" t="s">
        <v>383</v>
      </c>
      <c r="Y898" s="49" t="s">
        <v>4989</v>
      </c>
    </row>
    <row r="899" spans="1:25">
      <c r="A899" s="121" t="str">
        <f t="shared" ref="A899:A962" si="15">TRIM(D899)</f>
        <v>gmattso</v>
      </c>
      <c r="B899" s="49" t="s">
        <v>5519</v>
      </c>
      <c r="C899" s="50" t="s">
        <v>5520</v>
      </c>
      <c r="D899" s="50" t="s">
        <v>5521</v>
      </c>
      <c r="E899" s="37" t="s">
        <v>43</v>
      </c>
      <c r="F899" s="49" t="s">
        <v>44</v>
      </c>
      <c r="G899" s="50" t="s">
        <v>45</v>
      </c>
      <c r="H899" s="50" t="s">
        <v>30</v>
      </c>
      <c r="I899" s="50" t="s">
        <v>31</v>
      </c>
      <c r="J899" s="49" t="s">
        <v>53</v>
      </c>
      <c r="K899" s="49" t="s">
        <v>273</v>
      </c>
      <c r="L899" s="49" t="s">
        <v>274</v>
      </c>
      <c r="M899" s="50" t="s">
        <v>275</v>
      </c>
      <c r="N899" s="50" t="s">
        <v>276</v>
      </c>
      <c r="O899" s="51">
        <v>42114</v>
      </c>
      <c r="P899" s="51">
        <v>42114</v>
      </c>
      <c r="Q899" s="51">
        <v>42114</v>
      </c>
      <c r="R899" s="50">
        <v>3815</v>
      </c>
      <c r="S899" s="50">
        <v>10</v>
      </c>
      <c r="T899" s="50" t="s">
        <v>127</v>
      </c>
      <c r="U899" s="50" t="s">
        <v>5522</v>
      </c>
      <c r="V899" s="50"/>
      <c r="W899" s="50" t="s">
        <v>2749</v>
      </c>
      <c r="X899" s="50" t="s">
        <v>579</v>
      </c>
      <c r="Y899" s="49" t="s">
        <v>5523</v>
      </c>
    </row>
    <row r="900" spans="1:25">
      <c r="A900" s="121" t="str">
        <f t="shared" si="15"/>
        <v>gmichae</v>
      </c>
      <c r="B900" s="49" t="s">
        <v>5524</v>
      </c>
      <c r="C900" s="50" t="s">
        <v>5525</v>
      </c>
      <c r="D900" s="50" t="s">
        <v>5526</v>
      </c>
      <c r="E900" s="37" t="s">
        <v>27</v>
      </c>
      <c r="F900" s="49" t="s">
        <v>114</v>
      </c>
      <c r="G900" s="50" t="s">
        <v>115</v>
      </c>
      <c r="H900" s="50" t="s">
        <v>105</v>
      </c>
      <c r="I900" s="50" t="s">
        <v>31</v>
      </c>
      <c r="J900" s="49" t="s">
        <v>53</v>
      </c>
      <c r="K900" s="49" t="s">
        <v>197</v>
      </c>
      <c r="L900" s="49" t="s">
        <v>198</v>
      </c>
      <c r="M900" s="50" t="s">
        <v>199</v>
      </c>
      <c r="N900" s="50" t="s">
        <v>200</v>
      </c>
      <c r="O900" s="51">
        <v>43677</v>
      </c>
      <c r="P900" s="51">
        <v>45228</v>
      </c>
      <c r="Q900" s="51">
        <v>45228</v>
      </c>
      <c r="R900" s="50">
        <v>701</v>
      </c>
      <c r="S900" s="50">
        <v>1</v>
      </c>
      <c r="T900" s="50" t="s">
        <v>82</v>
      </c>
      <c r="U900" s="50" t="s">
        <v>5527</v>
      </c>
      <c r="V900" s="50"/>
      <c r="W900" s="50" t="s">
        <v>5528</v>
      </c>
      <c r="X900" s="50" t="s">
        <v>200</v>
      </c>
      <c r="Y900" s="49" t="s">
        <v>5529</v>
      </c>
    </row>
    <row r="901" spans="1:25">
      <c r="A901" s="121" t="str">
        <f t="shared" si="15"/>
        <v>gmiller</v>
      </c>
      <c r="B901" s="49" t="s">
        <v>5530</v>
      </c>
      <c r="C901" s="50" t="s">
        <v>5531</v>
      </c>
      <c r="D901" s="50" t="s">
        <v>5532</v>
      </c>
      <c r="E901" s="37" t="s">
        <v>43</v>
      </c>
      <c r="F901" s="49" t="s">
        <v>90</v>
      </c>
      <c r="G901" s="50" t="s">
        <v>91</v>
      </c>
      <c r="H901" s="50" t="s">
        <v>30</v>
      </c>
      <c r="I901" s="50" t="s">
        <v>31</v>
      </c>
      <c r="J901" s="49" t="s">
        <v>32</v>
      </c>
      <c r="K901" s="49" t="s">
        <v>884</v>
      </c>
      <c r="L901" s="49" t="s">
        <v>885</v>
      </c>
      <c r="M901" s="50" t="s">
        <v>886</v>
      </c>
      <c r="N901" s="50" t="s">
        <v>887</v>
      </c>
      <c r="O901" s="51">
        <v>45830</v>
      </c>
      <c r="P901" s="51">
        <v>45830</v>
      </c>
      <c r="Q901" s="51">
        <v>45830</v>
      </c>
      <c r="R901" s="50">
        <v>99</v>
      </c>
      <c r="S901" s="50">
        <v>0</v>
      </c>
      <c r="T901" s="50" t="s">
        <v>58</v>
      </c>
      <c r="U901" s="50" t="s">
        <v>5533</v>
      </c>
      <c r="V901" s="50"/>
      <c r="W901" s="50" t="s">
        <v>5534</v>
      </c>
      <c r="X901" s="50" t="s">
        <v>1136</v>
      </c>
      <c r="Y901" s="49" t="s">
        <v>5535</v>
      </c>
    </row>
    <row r="902" spans="1:25">
      <c r="A902" s="121" t="str">
        <f t="shared" si="15"/>
        <v>GMOREHO</v>
      </c>
      <c r="B902" s="49" t="s">
        <v>5536</v>
      </c>
      <c r="C902" s="50" t="s">
        <v>5537</v>
      </c>
      <c r="D902" s="50" t="s">
        <v>5538</v>
      </c>
      <c r="E902" s="37" t="s">
        <v>43</v>
      </c>
      <c r="F902" s="49" t="s">
        <v>44</v>
      </c>
      <c r="G902" s="50" t="s">
        <v>45</v>
      </c>
      <c r="H902" s="50" t="s">
        <v>30</v>
      </c>
      <c r="I902" s="50" t="s">
        <v>31</v>
      </c>
      <c r="J902" s="49" t="s">
        <v>32</v>
      </c>
      <c r="K902" s="49" t="s">
        <v>290</v>
      </c>
      <c r="L902" s="49" t="s">
        <v>291</v>
      </c>
      <c r="M902" s="50" t="s">
        <v>292</v>
      </c>
      <c r="N902" s="50" t="s">
        <v>293</v>
      </c>
      <c r="O902" s="51">
        <v>32574</v>
      </c>
      <c r="P902" s="51">
        <v>32574</v>
      </c>
      <c r="Q902" s="51">
        <v>32574</v>
      </c>
      <c r="R902" s="50">
        <v>13355</v>
      </c>
      <c r="S902" s="50">
        <v>36</v>
      </c>
      <c r="T902" s="50" t="s">
        <v>148</v>
      </c>
      <c r="U902" s="50" t="s">
        <v>5539</v>
      </c>
      <c r="V902" s="50"/>
      <c r="W902" s="50" t="s">
        <v>5540</v>
      </c>
      <c r="X902" s="50" t="s">
        <v>1021</v>
      </c>
      <c r="Y902" s="49" t="s">
        <v>5541</v>
      </c>
    </row>
    <row r="903" spans="1:25">
      <c r="A903" s="121" t="str">
        <f t="shared" si="15"/>
        <v>GMOSKAL</v>
      </c>
      <c r="B903" s="49" t="s">
        <v>5542</v>
      </c>
      <c r="C903" s="50" t="s">
        <v>5543</v>
      </c>
      <c r="D903" s="50" t="s">
        <v>5544</v>
      </c>
      <c r="E903" s="37" t="s">
        <v>43</v>
      </c>
      <c r="F903" s="49" t="s">
        <v>44</v>
      </c>
      <c r="G903" s="50" t="s">
        <v>45</v>
      </c>
      <c r="H903" s="50" t="s">
        <v>30</v>
      </c>
      <c r="I903" s="50" t="s">
        <v>31</v>
      </c>
      <c r="J903" s="49" t="s">
        <v>32</v>
      </c>
      <c r="K903" s="49" t="s">
        <v>515</v>
      </c>
      <c r="L903" s="49" t="s">
        <v>516</v>
      </c>
      <c r="M903" s="50" t="s">
        <v>517</v>
      </c>
      <c r="N903" s="50" t="s">
        <v>192</v>
      </c>
      <c r="O903" s="51">
        <v>35100</v>
      </c>
      <c r="P903" s="51">
        <v>35100</v>
      </c>
      <c r="Q903" s="51">
        <v>35100</v>
      </c>
      <c r="R903" s="50">
        <v>10829</v>
      </c>
      <c r="S903" s="50">
        <v>29</v>
      </c>
      <c r="T903" s="50" t="s">
        <v>148</v>
      </c>
      <c r="U903" s="50" t="s">
        <v>5545</v>
      </c>
      <c r="V903" s="50"/>
      <c r="W903" s="50" t="s">
        <v>5546</v>
      </c>
      <c r="X903" s="50" t="s">
        <v>192</v>
      </c>
      <c r="Y903" s="49" t="s">
        <v>5547</v>
      </c>
    </row>
    <row r="904" spans="1:25">
      <c r="A904" s="121" t="str">
        <f t="shared" si="15"/>
        <v>gomara</v>
      </c>
      <c r="B904" s="49" t="s">
        <v>5548</v>
      </c>
      <c r="C904" s="50" t="s">
        <v>5549</v>
      </c>
      <c r="D904" s="50" t="s">
        <v>5550</v>
      </c>
      <c r="E904" s="37" t="s">
        <v>43</v>
      </c>
      <c r="F904" s="49" t="s">
        <v>90</v>
      </c>
      <c r="G904" s="50" t="s">
        <v>91</v>
      </c>
      <c r="H904" s="50" t="s">
        <v>30</v>
      </c>
      <c r="I904" s="50" t="s">
        <v>31</v>
      </c>
      <c r="J904" s="49" t="s">
        <v>32</v>
      </c>
      <c r="K904" s="49" t="s">
        <v>92</v>
      </c>
      <c r="L904" s="49" t="s">
        <v>93</v>
      </c>
      <c r="M904" s="50" t="s">
        <v>94</v>
      </c>
      <c r="N904" s="50" t="s">
        <v>95</v>
      </c>
      <c r="O904" s="51">
        <v>45837</v>
      </c>
      <c r="P904" s="51">
        <v>45837</v>
      </c>
      <c r="Q904" s="51">
        <v>45837</v>
      </c>
      <c r="R904" s="50">
        <v>92</v>
      </c>
      <c r="S904" s="50">
        <v>0</v>
      </c>
      <c r="T904" s="50" t="s">
        <v>58</v>
      </c>
      <c r="U904" s="50" t="s">
        <v>5551</v>
      </c>
      <c r="V904" s="50"/>
      <c r="W904" s="50" t="s">
        <v>5552</v>
      </c>
      <c r="X904" s="50" t="s">
        <v>95</v>
      </c>
      <c r="Y904" s="49" t="s">
        <v>5553</v>
      </c>
    </row>
    <row r="905" spans="1:25">
      <c r="A905" s="121" t="str">
        <f t="shared" si="15"/>
        <v>goterom</v>
      </c>
      <c r="B905" s="49" t="s">
        <v>5554</v>
      </c>
      <c r="C905" s="50" t="s">
        <v>5555</v>
      </c>
      <c r="D905" s="50" t="s">
        <v>5556</v>
      </c>
      <c r="E905" s="37" t="s">
        <v>27</v>
      </c>
      <c r="F905" s="49" t="s">
        <v>44</v>
      </c>
      <c r="G905" s="50" t="s">
        <v>45</v>
      </c>
      <c r="H905" s="50" t="s">
        <v>30</v>
      </c>
      <c r="I905" s="50" t="s">
        <v>380</v>
      </c>
      <c r="J905" s="49" t="s">
        <v>53</v>
      </c>
      <c r="K905" s="49" t="s">
        <v>381</v>
      </c>
      <c r="L905" s="49" t="s">
        <v>381</v>
      </c>
      <c r="M905" s="50" t="s">
        <v>382</v>
      </c>
      <c r="N905" s="50" t="s">
        <v>383</v>
      </c>
      <c r="O905" s="51">
        <v>43166</v>
      </c>
      <c r="P905" s="51">
        <v>43166</v>
      </c>
      <c r="Q905" s="51">
        <v>43166</v>
      </c>
      <c r="R905" s="50">
        <v>2763</v>
      </c>
      <c r="S905" s="50">
        <v>7</v>
      </c>
      <c r="T905" s="50" t="s">
        <v>127</v>
      </c>
      <c r="U905" s="50" t="s">
        <v>5557</v>
      </c>
      <c r="V905" s="50"/>
      <c r="W905" s="50" t="s">
        <v>5558</v>
      </c>
      <c r="X905" s="50" t="s">
        <v>383</v>
      </c>
      <c r="Y905" s="49" t="s">
        <v>5559</v>
      </c>
    </row>
    <row r="906" spans="1:25">
      <c r="A906" s="121" t="str">
        <f t="shared" si="15"/>
        <v>GPADIL6</v>
      </c>
      <c r="B906" s="49" t="s">
        <v>5560</v>
      </c>
      <c r="C906" s="50" t="s">
        <v>5561</v>
      </c>
      <c r="D906" s="50" t="s">
        <v>5562</v>
      </c>
      <c r="E906" s="37" t="s">
        <v>43</v>
      </c>
      <c r="F906" s="49" t="s">
        <v>28</v>
      </c>
      <c r="G906" s="50" t="s">
        <v>29</v>
      </c>
      <c r="H906" s="50" t="s">
        <v>30</v>
      </c>
      <c r="I906" s="50" t="s">
        <v>31</v>
      </c>
      <c r="J906" s="49" t="s">
        <v>32</v>
      </c>
      <c r="K906" s="49" t="s">
        <v>396</v>
      </c>
      <c r="L906" s="49" t="s">
        <v>397</v>
      </c>
      <c r="M906" s="50" t="s">
        <v>398</v>
      </c>
      <c r="N906" s="50" t="s">
        <v>147</v>
      </c>
      <c r="O906" s="51">
        <v>41225</v>
      </c>
      <c r="P906" s="51">
        <v>41225</v>
      </c>
      <c r="Q906" s="51">
        <v>41225</v>
      </c>
      <c r="R906" s="50">
        <v>4704</v>
      </c>
      <c r="S906" s="50">
        <v>12</v>
      </c>
      <c r="T906" s="50" t="s">
        <v>127</v>
      </c>
      <c r="U906" s="50" t="s">
        <v>5563</v>
      </c>
      <c r="V906" s="50"/>
      <c r="W906" s="50" t="s">
        <v>398</v>
      </c>
      <c r="X906" s="50" t="s">
        <v>147</v>
      </c>
      <c r="Y906" s="49" t="s">
        <v>5564</v>
      </c>
    </row>
    <row r="907" spans="1:25">
      <c r="A907" s="121" t="str">
        <f t="shared" si="15"/>
        <v>gpagona</v>
      </c>
      <c r="B907" s="49" t="s">
        <v>5565</v>
      </c>
      <c r="C907" s="50" t="s">
        <v>5566</v>
      </c>
      <c r="D907" s="50" t="s">
        <v>5567</v>
      </c>
      <c r="E907" s="37" t="s">
        <v>43</v>
      </c>
      <c r="F907" s="49" t="s">
        <v>28</v>
      </c>
      <c r="G907" s="50" t="s">
        <v>29</v>
      </c>
      <c r="H907" s="50" t="s">
        <v>30</v>
      </c>
      <c r="I907" s="50" t="s">
        <v>31</v>
      </c>
      <c r="J907" s="49" t="s">
        <v>53</v>
      </c>
      <c r="K907" s="49" t="s">
        <v>54</v>
      </c>
      <c r="L907" s="49" t="s">
        <v>135</v>
      </c>
      <c r="M907" s="50" t="s">
        <v>136</v>
      </c>
      <c r="N907" s="50" t="s">
        <v>57</v>
      </c>
      <c r="O907" s="51">
        <v>45914</v>
      </c>
      <c r="P907" s="51">
        <v>45914</v>
      </c>
      <c r="Q907" s="51">
        <v>45914</v>
      </c>
      <c r="R907" s="50">
        <v>15</v>
      </c>
      <c r="S907" s="50">
        <v>0</v>
      </c>
      <c r="T907" s="50" t="s">
        <v>47</v>
      </c>
      <c r="U907" s="50" t="s">
        <v>5568</v>
      </c>
      <c r="V907" s="50"/>
      <c r="W907" s="50" t="s">
        <v>5569</v>
      </c>
      <c r="X907" s="50" t="s">
        <v>57</v>
      </c>
      <c r="Y907" s="49" t="s">
        <v>5570</v>
      </c>
    </row>
    <row r="908" spans="1:25">
      <c r="A908" s="121" t="str">
        <f t="shared" si="15"/>
        <v>gpaulse</v>
      </c>
      <c r="B908" s="49" t="s">
        <v>5571</v>
      </c>
      <c r="C908" s="50" t="s">
        <v>5572</v>
      </c>
      <c r="D908" s="50" t="s">
        <v>5573</v>
      </c>
      <c r="E908" s="37" t="s">
        <v>43</v>
      </c>
      <c r="F908" s="49" t="s">
        <v>90</v>
      </c>
      <c r="G908" s="50" t="s">
        <v>91</v>
      </c>
      <c r="H908" s="50" t="s">
        <v>30</v>
      </c>
      <c r="I908" s="50" t="s">
        <v>31</v>
      </c>
      <c r="J908" s="49" t="s">
        <v>32</v>
      </c>
      <c r="K908" s="49" t="s">
        <v>515</v>
      </c>
      <c r="L908" s="49" t="s">
        <v>2003</v>
      </c>
      <c r="M908" s="50" t="s">
        <v>1433</v>
      </c>
      <c r="N908" s="50" t="s">
        <v>1566</v>
      </c>
      <c r="O908" s="51">
        <v>38832</v>
      </c>
      <c r="P908" s="51">
        <v>45844</v>
      </c>
      <c r="Q908" s="51">
        <v>45844</v>
      </c>
      <c r="R908" s="50">
        <v>85</v>
      </c>
      <c r="S908" s="50">
        <v>0</v>
      </c>
      <c r="T908" s="50" t="s">
        <v>96</v>
      </c>
      <c r="U908" s="50" t="s">
        <v>5574</v>
      </c>
      <c r="V908" s="50"/>
      <c r="W908" s="50" t="s">
        <v>5575</v>
      </c>
      <c r="X908" s="50" t="s">
        <v>1566</v>
      </c>
      <c r="Y908" s="49" t="s">
        <v>5576</v>
      </c>
    </row>
    <row r="909" spans="1:25">
      <c r="A909" s="121" t="str">
        <f t="shared" si="15"/>
        <v>griggi1</v>
      </c>
      <c r="B909" s="49" t="s">
        <v>5577</v>
      </c>
      <c r="C909" s="50" t="s">
        <v>5578</v>
      </c>
      <c r="D909" s="50" t="s">
        <v>5579</v>
      </c>
      <c r="E909" s="37" t="s">
        <v>43</v>
      </c>
      <c r="F909" s="49" t="s">
        <v>114</v>
      </c>
      <c r="G909" s="50" t="s">
        <v>115</v>
      </c>
      <c r="H909" s="50" t="s">
        <v>105</v>
      </c>
      <c r="I909" s="50" t="s">
        <v>31</v>
      </c>
      <c r="J909" s="49" t="s">
        <v>32</v>
      </c>
      <c r="K909" s="49" t="s">
        <v>33</v>
      </c>
      <c r="L909" s="49" t="s">
        <v>34</v>
      </c>
      <c r="M909" s="50" t="s">
        <v>35</v>
      </c>
      <c r="N909" s="50" t="s">
        <v>36</v>
      </c>
      <c r="O909" s="51">
        <v>43241</v>
      </c>
      <c r="P909" s="51">
        <v>43241</v>
      </c>
      <c r="Q909" s="51">
        <v>43241</v>
      </c>
      <c r="R909" s="50">
        <v>2688</v>
      </c>
      <c r="S909" s="50">
        <v>7</v>
      </c>
      <c r="T909" s="50" t="s">
        <v>127</v>
      </c>
      <c r="U909" s="50" t="s">
        <v>5580</v>
      </c>
      <c r="V909" s="50"/>
      <c r="W909" s="50" t="s">
        <v>5581</v>
      </c>
      <c r="X909" s="50" t="s">
        <v>36</v>
      </c>
      <c r="Y909" s="49" t="s">
        <v>5582</v>
      </c>
    </row>
    <row r="910" spans="1:25">
      <c r="A910" s="121" t="str">
        <f t="shared" si="15"/>
        <v>GROWAN1</v>
      </c>
      <c r="B910" s="49" t="s">
        <v>5583</v>
      </c>
      <c r="C910" s="50" t="s">
        <v>5584</v>
      </c>
      <c r="D910" s="50" t="s">
        <v>5585</v>
      </c>
      <c r="E910" s="37" t="s">
        <v>43</v>
      </c>
      <c r="F910" s="49" t="s">
        <v>182</v>
      </c>
      <c r="G910" s="50" t="s">
        <v>183</v>
      </c>
      <c r="H910" s="50" t="s">
        <v>30</v>
      </c>
      <c r="I910" s="50" t="s">
        <v>31</v>
      </c>
      <c r="J910" s="49" t="s">
        <v>32</v>
      </c>
      <c r="K910" s="49" t="s">
        <v>125</v>
      </c>
      <c r="L910" s="49" t="s">
        <v>126</v>
      </c>
      <c r="M910" s="50" t="s">
        <v>85</v>
      </c>
      <c r="N910" s="50" t="s">
        <v>36</v>
      </c>
      <c r="O910" s="51">
        <v>30761</v>
      </c>
      <c r="P910" s="51">
        <v>30761</v>
      </c>
      <c r="Q910" s="51">
        <v>30761</v>
      </c>
      <c r="R910" s="50">
        <v>15168</v>
      </c>
      <c r="S910" s="50">
        <v>41</v>
      </c>
      <c r="T910" s="50" t="s">
        <v>148</v>
      </c>
      <c r="U910" s="50" t="s">
        <v>5586</v>
      </c>
      <c r="V910" s="50"/>
      <c r="W910" s="50" t="s">
        <v>5587</v>
      </c>
      <c r="X910" s="50" t="s">
        <v>36</v>
      </c>
      <c r="Y910" s="49" t="s">
        <v>130</v>
      </c>
    </row>
    <row r="911" spans="1:25">
      <c r="A911" s="121" t="str">
        <f t="shared" si="15"/>
        <v>gsander</v>
      </c>
      <c r="B911" s="49" t="s">
        <v>5588</v>
      </c>
      <c r="C911" s="50" t="s">
        <v>5589</v>
      </c>
      <c r="D911" s="50" t="s">
        <v>5590</v>
      </c>
      <c r="E911" s="37" t="s">
        <v>27</v>
      </c>
      <c r="F911" s="49" t="s">
        <v>28</v>
      </c>
      <c r="G911" s="50" t="s">
        <v>29</v>
      </c>
      <c r="H911" s="50" t="s">
        <v>30</v>
      </c>
      <c r="I911" s="50" t="s">
        <v>31</v>
      </c>
      <c r="J911" s="49" t="s">
        <v>53</v>
      </c>
      <c r="K911" s="49" t="s">
        <v>54</v>
      </c>
      <c r="L911" s="49" t="s">
        <v>55</v>
      </c>
      <c r="M911" s="50" t="s">
        <v>56</v>
      </c>
      <c r="N911" s="50" t="s">
        <v>57</v>
      </c>
      <c r="O911" s="51">
        <v>45221</v>
      </c>
      <c r="P911" s="51">
        <v>45221</v>
      </c>
      <c r="Q911" s="51">
        <v>45221</v>
      </c>
      <c r="R911" s="50">
        <v>708</v>
      </c>
      <c r="S911" s="50">
        <v>1</v>
      </c>
      <c r="T911" s="50" t="s">
        <v>82</v>
      </c>
      <c r="U911" s="50" t="s">
        <v>5591</v>
      </c>
      <c r="V911" s="50"/>
      <c r="W911" s="50" t="s">
        <v>5592</v>
      </c>
      <c r="X911" s="50" t="s">
        <v>57</v>
      </c>
      <c r="Y911" s="49" t="s">
        <v>5593</v>
      </c>
    </row>
    <row r="912" spans="1:25">
      <c r="A912" s="121" t="str">
        <f t="shared" si="15"/>
        <v>gsarcen</v>
      </c>
      <c r="B912" s="49" t="s">
        <v>5594</v>
      </c>
      <c r="C912" s="50" t="s">
        <v>5595</v>
      </c>
      <c r="D912" s="50" t="s">
        <v>5596</v>
      </c>
      <c r="E912" s="37" t="s">
        <v>27</v>
      </c>
      <c r="F912" s="49" t="s">
        <v>44</v>
      </c>
      <c r="G912" s="50" t="s">
        <v>45</v>
      </c>
      <c r="H912" s="50" t="s">
        <v>30</v>
      </c>
      <c r="I912" s="50" t="s">
        <v>31</v>
      </c>
      <c r="J912" s="49" t="s">
        <v>32</v>
      </c>
      <c r="K912" s="49" t="s">
        <v>218</v>
      </c>
      <c r="L912" s="49" t="s">
        <v>1032</v>
      </c>
      <c r="M912" s="50" t="s">
        <v>1033</v>
      </c>
      <c r="N912" s="50" t="s">
        <v>1034</v>
      </c>
      <c r="O912" s="51">
        <v>45340</v>
      </c>
      <c r="P912" s="51">
        <v>45340</v>
      </c>
      <c r="Q912" s="51">
        <v>45340</v>
      </c>
      <c r="R912" s="50">
        <v>589</v>
      </c>
      <c r="S912" s="50">
        <v>1</v>
      </c>
      <c r="T912" s="50" t="s">
        <v>82</v>
      </c>
      <c r="U912" s="50" t="s">
        <v>5597</v>
      </c>
      <c r="V912" s="50"/>
      <c r="W912" s="50" t="s">
        <v>1036</v>
      </c>
      <c r="X912" s="50" t="s">
        <v>1034</v>
      </c>
      <c r="Y912" s="49" t="s">
        <v>5598</v>
      </c>
    </row>
    <row r="913" spans="1:25">
      <c r="A913" s="121" t="str">
        <f t="shared" si="15"/>
        <v>gshelto</v>
      </c>
      <c r="B913" s="49" t="s">
        <v>5599</v>
      </c>
      <c r="C913" s="50" t="s">
        <v>5600</v>
      </c>
      <c r="D913" s="50" t="s">
        <v>5601</v>
      </c>
      <c r="E913" s="37" t="s">
        <v>43</v>
      </c>
      <c r="F913" s="49" t="s">
        <v>28</v>
      </c>
      <c r="G913" s="50" t="s">
        <v>29</v>
      </c>
      <c r="H913" s="50" t="s">
        <v>30</v>
      </c>
      <c r="I913" s="50" t="s">
        <v>31</v>
      </c>
      <c r="J913" s="49" t="s">
        <v>32</v>
      </c>
      <c r="K913" s="49" t="s">
        <v>125</v>
      </c>
      <c r="L913" s="49" t="s">
        <v>1141</v>
      </c>
      <c r="M913" s="50" t="s">
        <v>235</v>
      </c>
      <c r="N913" s="50" t="s">
        <v>236</v>
      </c>
      <c r="O913" s="51">
        <v>43117</v>
      </c>
      <c r="P913" s="51">
        <v>45592</v>
      </c>
      <c r="Q913" s="51">
        <v>45592</v>
      </c>
      <c r="R913" s="50">
        <v>337</v>
      </c>
      <c r="S913" s="50">
        <v>0</v>
      </c>
      <c r="T913" s="50" t="s">
        <v>37</v>
      </c>
      <c r="U913" s="50" t="s">
        <v>5602</v>
      </c>
      <c r="V913" s="50"/>
      <c r="W913" s="50" t="s">
        <v>238</v>
      </c>
      <c r="X913" s="50" t="s">
        <v>236</v>
      </c>
      <c r="Y913" s="49" t="s">
        <v>5603</v>
      </c>
    </row>
    <row r="914" spans="1:25">
      <c r="A914" s="121" t="str">
        <f t="shared" si="15"/>
        <v>gshen</v>
      </c>
      <c r="B914" s="49" t="s">
        <v>5604</v>
      </c>
      <c r="C914" s="50" t="s">
        <v>5605</v>
      </c>
      <c r="D914" s="50" t="s">
        <v>5606</v>
      </c>
      <c r="E914" s="37" t="s">
        <v>43</v>
      </c>
      <c r="F914" s="49" t="s">
        <v>28</v>
      </c>
      <c r="G914" s="50" t="s">
        <v>29</v>
      </c>
      <c r="H914" s="50" t="s">
        <v>30</v>
      </c>
      <c r="I914" s="50" t="s">
        <v>31</v>
      </c>
      <c r="J914" s="49" t="s">
        <v>53</v>
      </c>
      <c r="K914" s="49" t="s">
        <v>273</v>
      </c>
      <c r="L914" s="49" t="s">
        <v>274</v>
      </c>
      <c r="M914" s="50" t="s">
        <v>275</v>
      </c>
      <c r="N914" s="50" t="s">
        <v>276</v>
      </c>
      <c r="O914" s="51">
        <v>43731</v>
      </c>
      <c r="P914" s="51">
        <v>43731</v>
      </c>
      <c r="Q914" s="51">
        <v>43731</v>
      </c>
      <c r="R914" s="50">
        <v>2198</v>
      </c>
      <c r="S914" s="50">
        <v>6</v>
      </c>
      <c r="T914" s="50" t="s">
        <v>127</v>
      </c>
      <c r="U914" s="50" t="s">
        <v>5607</v>
      </c>
      <c r="V914" s="50"/>
      <c r="W914" s="50" t="s">
        <v>5608</v>
      </c>
      <c r="X914" s="50" t="s">
        <v>276</v>
      </c>
      <c r="Y914" s="49" t="s">
        <v>5609</v>
      </c>
    </row>
    <row r="915" spans="1:25">
      <c r="A915" s="121" t="str">
        <f t="shared" si="15"/>
        <v>GSMI132</v>
      </c>
      <c r="B915" s="49" t="s">
        <v>5610</v>
      </c>
      <c r="C915" s="50" t="s">
        <v>5611</v>
      </c>
      <c r="D915" s="50" t="s">
        <v>5612</v>
      </c>
      <c r="E915" s="37" t="s">
        <v>43</v>
      </c>
      <c r="F915" s="49" t="s">
        <v>182</v>
      </c>
      <c r="G915" s="50" t="s">
        <v>183</v>
      </c>
      <c r="H915" s="50" t="s">
        <v>30</v>
      </c>
      <c r="I915" s="50" t="s">
        <v>31</v>
      </c>
      <c r="J915" s="49" t="s">
        <v>53</v>
      </c>
      <c r="K915" s="49" t="s">
        <v>255</v>
      </c>
      <c r="L915" s="49" t="s">
        <v>442</v>
      </c>
      <c r="M915" s="50" t="s">
        <v>443</v>
      </c>
      <c r="N915" s="50" t="s">
        <v>72</v>
      </c>
      <c r="O915" s="51">
        <v>36119</v>
      </c>
      <c r="P915" s="51">
        <v>39038</v>
      </c>
      <c r="Q915" s="51">
        <v>39038</v>
      </c>
      <c r="R915" s="50">
        <v>6891</v>
      </c>
      <c r="S915" s="50">
        <v>18</v>
      </c>
      <c r="T915" s="50" t="s">
        <v>148</v>
      </c>
      <c r="U915" s="50" t="s">
        <v>5613</v>
      </c>
      <c r="V915" s="50"/>
      <c r="W915" s="50" t="s">
        <v>808</v>
      </c>
      <c r="X915" s="50" t="s">
        <v>72</v>
      </c>
      <c r="Y915" s="49" t="s">
        <v>1971</v>
      </c>
    </row>
    <row r="916" spans="1:25">
      <c r="A916" s="121" t="str">
        <f t="shared" si="15"/>
        <v>GSMIT78</v>
      </c>
      <c r="B916" s="49" t="s">
        <v>5614</v>
      </c>
      <c r="C916" s="50" t="s">
        <v>5615</v>
      </c>
      <c r="D916" s="50" t="s">
        <v>5616</v>
      </c>
      <c r="E916" s="37" t="s">
        <v>43</v>
      </c>
      <c r="F916" s="49" t="s">
        <v>90</v>
      </c>
      <c r="G916" s="50" t="s">
        <v>91</v>
      </c>
      <c r="H916" s="50" t="s">
        <v>30</v>
      </c>
      <c r="I916" s="50" t="s">
        <v>31</v>
      </c>
      <c r="J916" s="49" t="s">
        <v>32</v>
      </c>
      <c r="K916" s="49" t="s">
        <v>775</v>
      </c>
      <c r="L916" s="49" t="s">
        <v>776</v>
      </c>
      <c r="M916" s="50" t="s">
        <v>777</v>
      </c>
      <c r="N916" s="50" t="s">
        <v>147</v>
      </c>
      <c r="O916" s="51">
        <v>34821</v>
      </c>
      <c r="P916" s="51">
        <v>34821</v>
      </c>
      <c r="Q916" s="51">
        <v>34821</v>
      </c>
      <c r="R916" s="50">
        <v>11108</v>
      </c>
      <c r="S916" s="50">
        <v>30</v>
      </c>
      <c r="T916" s="50" t="s">
        <v>148</v>
      </c>
      <c r="U916" s="50" t="s">
        <v>5617</v>
      </c>
      <c r="V916" s="50"/>
      <c r="W916" s="50" t="s">
        <v>3347</v>
      </c>
      <c r="X916" s="50" t="s">
        <v>147</v>
      </c>
      <c r="Y916" s="49" t="s">
        <v>3348</v>
      </c>
    </row>
    <row r="917" spans="1:25">
      <c r="A917" s="121" t="str">
        <f t="shared" si="15"/>
        <v>GSMIT81</v>
      </c>
      <c r="B917" s="49" t="s">
        <v>5618</v>
      </c>
      <c r="C917" s="50" t="s">
        <v>5619</v>
      </c>
      <c r="D917" s="50" t="s">
        <v>5620</v>
      </c>
      <c r="E917" s="37" t="s">
        <v>43</v>
      </c>
      <c r="F917" s="49" t="s">
        <v>44</v>
      </c>
      <c r="G917" s="50" t="s">
        <v>45</v>
      </c>
      <c r="H917" s="50" t="s">
        <v>30</v>
      </c>
      <c r="I917" s="50" t="s">
        <v>31</v>
      </c>
      <c r="J917" s="49" t="s">
        <v>32</v>
      </c>
      <c r="K917" s="49" t="s">
        <v>349</v>
      </c>
      <c r="L917" s="49" t="s">
        <v>350</v>
      </c>
      <c r="M917" s="50" t="s">
        <v>351</v>
      </c>
      <c r="N917" s="50" t="s">
        <v>352</v>
      </c>
      <c r="O917" s="51">
        <v>33662</v>
      </c>
      <c r="P917" s="51">
        <v>33662</v>
      </c>
      <c r="Q917" s="51">
        <v>33662</v>
      </c>
      <c r="R917" s="50">
        <v>12267</v>
      </c>
      <c r="S917" s="50">
        <v>33</v>
      </c>
      <c r="T917" s="50" t="s">
        <v>148</v>
      </c>
      <c r="U917" s="50" t="s">
        <v>5621</v>
      </c>
      <c r="V917" s="50"/>
      <c r="W917" s="50" t="s">
        <v>5622</v>
      </c>
      <c r="X917" s="50" t="s">
        <v>352</v>
      </c>
      <c r="Y917" s="49" t="s">
        <v>5623</v>
      </c>
    </row>
    <row r="918" spans="1:25">
      <c r="A918" s="121" t="str">
        <f t="shared" si="15"/>
        <v>gsmith0</v>
      </c>
      <c r="B918" s="49" t="s">
        <v>5624</v>
      </c>
      <c r="C918" s="50" t="s">
        <v>5615</v>
      </c>
      <c r="D918" s="50" t="s">
        <v>5625</v>
      </c>
      <c r="E918" s="37" t="s">
        <v>27</v>
      </c>
      <c r="F918" s="49" t="s">
        <v>182</v>
      </c>
      <c r="G918" s="50" t="s">
        <v>183</v>
      </c>
      <c r="H918" s="50" t="s">
        <v>30</v>
      </c>
      <c r="I918" s="50" t="s">
        <v>31</v>
      </c>
      <c r="J918" s="49" t="s">
        <v>32</v>
      </c>
      <c r="K918" s="49" t="s">
        <v>349</v>
      </c>
      <c r="L918" s="49" t="s">
        <v>838</v>
      </c>
      <c r="M918" s="50" t="s">
        <v>351</v>
      </c>
      <c r="N918" s="50" t="s">
        <v>352</v>
      </c>
      <c r="O918" s="51">
        <v>43045</v>
      </c>
      <c r="P918" s="51">
        <v>44027</v>
      </c>
      <c r="Q918" s="51">
        <v>44027</v>
      </c>
      <c r="R918" s="50">
        <v>1902</v>
      </c>
      <c r="S918" s="50">
        <v>5</v>
      </c>
      <c r="T918" s="50" t="s">
        <v>106</v>
      </c>
      <c r="U918" s="50" t="s">
        <v>5626</v>
      </c>
      <c r="V918" s="50"/>
      <c r="W918" s="50" t="s">
        <v>5627</v>
      </c>
      <c r="X918" s="50" t="s">
        <v>352</v>
      </c>
      <c r="Y918" s="49" t="s">
        <v>5628</v>
      </c>
    </row>
    <row r="919" spans="1:25">
      <c r="A919" s="121" t="str">
        <f t="shared" si="15"/>
        <v>gsorrel</v>
      </c>
      <c r="B919" s="49" t="s">
        <v>5629</v>
      </c>
      <c r="C919" s="50" t="s">
        <v>5630</v>
      </c>
      <c r="D919" s="50" t="s">
        <v>5631</v>
      </c>
      <c r="E919" s="37" t="s">
        <v>2488</v>
      </c>
      <c r="F919" s="49" t="s">
        <v>90</v>
      </c>
      <c r="G919" s="50" t="s">
        <v>91</v>
      </c>
      <c r="H919" s="50" t="s">
        <v>30</v>
      </c>
      <c r="I919" s="50" t="s">
        <v>31</v>
      </c>
      <c r="J919" s="49" t="s">
        <v>53</v>
      </c>
      <c r="K919" s="49" t="s">
        <v>255</v>
      </c>
      <c r="L919" s="49" t="s">
        <v>3039</v>
      </c>
      <c r="M919" s="50" t="s">
        <v>257</v>
      </c>
      <c r="N919" s="50" t="s">
        <v>258</v>
      </c>
      <c r="O919" s="51">
        <v>37277</v>
      </c>
      <c r="P919" s="51">
        <v>45291</v>
      </c>
      <c r="Q919" s="51">
        <v>45291</v>
      </c>
      <c r="R919" s="50">
        <v>638</v>
      </c>
      <c r="S919" s="50">
        <v>1</v>
      </c>
      <c r="T919" s="50" t="s">
        <v>82</v>
      </c>
      <c r="U919" s="124" t="s">
        <v>5632</v>
      </c>
      <c r="V919" s="125"/>
      <c r="W919" s="125" t="s">
        <v>5633</v>
      </c>
      <c r="X919" s="125" t="s">
        <v>258</v>
      </c>
      <c r="Y919" s="124" t="s">
        <v>5634</v>
      </c>
    </row>
    <row r="920" spans="1:25">
      <c r="A920" s="121" t="str">
        <f t="shared" si="15"/>
        <v>gstrong</v>
      </c>
      <c r="B920" s="49" t="s">
        <v>5635</v>
      </c>
      <c r="C920" s="50" t="s">
        <v>5636</v>
      </c>
      <c r="D920" s="50" t="s">
        <v>5637</v>
      </c>
      <c r="E920" s="37" t="s">
        <v>43</v>
      </c>
      <c r="F920" s="49" t="s">
        <v>28</v>
      </c>
      <c r="G920" s="50" t="s">
        <v>29</v>
      </c>
      <c r="H920" s="50" t="s">
        <v>30</v>
      </c>
      <c r="I920" s="50" t="s">
        <v>31</v>
      </c>
      <c r="J920" s="49" t="s">
        <v>53</v>
      </c>
      <c r="K920" s="49" t="s">
        <v>255</v>
      </c>
      <c r="L920" s="49" t="s">
        <v>418</v>
      </c>
      <c r="M920" s="50" t="s">
        <v>257</v>
      </c>
      <c r="N920" s="50" t="s">
        <v>258</v>
      </c>
      <c r="O920" s="51">
        <v>45739</v>
      </c>
      <c r="P920" s="51">
        <v>45739</v>
      </c>
      <c r="Q920" s="51">
        <v>45739</v>
      </c>
      <c r="R920" s="50">
        <v>190</v>
      </c>
      <c r="S920" s="50">
        <v>0</v>
      </c>
      <c r="T920" s="50" t="s">
        <v>37</v>
      </c>
      <c r="U920" s="52" t="s">
        <v>5638</v>
      </c>
      <c r="V920" s="53"/>
      <c r="W920" s="53" t="s">
        <v>5639</v>
      </c>
      <c r="X920" s="53" t="s">
        <v>72</v>
      </c>
      <c r="Y920" s="52" t="s">
        <v>5640</v>
      </c>
    </row>
    <row r="921" spans="1:25">
      <c r="A921" s="121" t="str">
        <f t="shared" si="15"/>
        <v>gswift</v>
      </c>
      <c r="B921" s="49" t="s">
        <v>5641</v>
      </c>
      <c r="C921" s="50" t="s">
        <v>5642</v>
      </c>
      <c r="D921" s="50" t="s">
        <v>5643</v>
      </c>
      <c r="E921" s="37" t="s">
        <v>43</v>
      </c>
      <c r="F921" s="49" t="s">
        <v>182</v>
      </c>
      <c r="G921" s="50" t="s">
        <v>183</v>
      </c>
      <c r="H921" s="50" t="s">
        <v>30</v>
      </c>
      <c r="I921" s="50" t="s">
        <v>31</v>
      </c>
      <c r="J921" s="49" t="s">
        <v>32</v>
      </c>
      <c r="K921" s="49" t="s">
        <v>515</v>
      </c>
      <c r="L921" s="49" t="s">
        <v>516</v>
      </c>
      <c r="M921" s="50" t="s">
        <v>517</v>
      </c>
      <c r="N921" s="50" t="s">
        <v>192</v>
      </c>
      <c r="O921" s="51">
        <v>41512</v>
      </c>
      <c r="P921" s="51">
        <v>42457</v>
      </c>
      <c r="Q921" s="51">
        <v>42457</v>
      </c>
      <c r="R921" s="50">
        <v>3472</v>
      </c>
      <c r="S921" s="50">
        <v>9</v>
      </c>
      <c r="T921" s="50" t="s">
        <v>127</v>
      </c>
      <c r="U921" s="50" t="s">
        <v>5644</v>
      </c>
      <c r="V921" s="50"/>
      <c r="W921" s="50" t="s">
        <v>5645</v>
      </c>
      <c r="X921" s="50" t="s">
        <v>593</v>
      </c>
      <c r="Y921" s="49" t="s">
        <v>5646</v>
      </c>
    </row>
    <row r="922" spans="1:25">
      <c r="A922" s="121" t="str">
        <f t="shared" si="15"/>
        <v>gtenori</v>
      </c>
      <c r="B922" s="49" t="s">
        <v>5647</v>
      </c>
      <c r="C922" s="50" t="s">
        <v>5648</v>
      </c>
      <c r="D922" s="50" t="s">
        <v>5649</v>
      </c>
      <c r="E922" s="37" t="s">
        <v>43</v>
      </c>
      <c r="F922" s="49" t="s">
        <v>90</v>
      </c>
      <c r="G922" s="50" t="s">
        <v>91</v>
      </c>
      <c r="H922" s="50" t="s">
        <v>30</v>
      </c>
      <c r="I922" s="50" t="s">
        <v>31</v>
      </c>
      <c r="J922" s="49" t="s">
        <v>53</v>
      </c>
      <c r="K922" s="49" t="s">
        <v>164</v>
      </c>
      <c r="L922" s="49" t="s">
        <v>165</v>
      </c>
      <c r="M922" s="50" t="s">
        <v>166</v>
      </c>
      <c r="N922" s="50" t="s">
        <v>167</v>
      </c>
      <c r="O922" s="51">
        <v>44693</v>
      </c>
      <c r="P922" s="51">
        <v>44693</v>
      </c>
      <c r="Q922" s="51">
        <v>44693</v>
      </c>
      <c r="R922" s="50">
        <v>1236</v>
      </c>
      <c r="S922" s="50">
        <v>3</v>
      </c>
      <c r="T922" s="50" t="s">
        <v>106</v>
      </c>
      <c r="U922" s="50" t="s">
        <v>5650</v>
      </c>
      <c r="V922" s="50"/>
      <c r="W922" s="50" t="s">
        <v>321</v>
      </c>
      <c r="X922" s="50" t="s">
        <v>322</v>
      </c>
      <c r="Y922" s="49" t="s">
        <v>323</v>
      </c>
    </row>
    <row r="923" spans="1:25">
      <c r="A923" s="121" t="str">
        <f t="shared" si="15"/>
        <v>gvaldov</v>
      </c>
      <c r="B923" s="49" t="s">
        <v>5651</v>
      </c>
      <c r="C923" s="50" t="s">
        <v>5652</v>
      </c>
      <c r="D923" s="50" t="s">
        <v>5653</v>
      </c>
      <c r="E923" s="37" t="s">
        <v>27</v>
      </c>
      <c r="F923" s="49" t="s">
        <v>28</v>
      </c>
      <c r="G923" s="50" t="s">
        <v>29</v>
      </c>
      <c r="H923" s="50" t="s">
        <v>30</v>
      </c>
      <c r="I923" s="50" t="s">
        <v>31</v>
      </c>
      <c r="J923" s="49" t="s">
        <v>32</v>
      </c>
      <c r="K923" s="49" t="s">
        <v>396</v>
      </c>
      <c r="L923" s="49" t="s">
        <v>397</v>
      </c>
      <c r="M923" s="50" t="s">
        <v>398</v>
      </c>
      <c r="N923" s="50" t="s">
        <v>147</v>
      </c>
      <c r="O923" s="51">
        <v>45221</v>
      </c>
      <c r="P923" s="51">
        <v>45221</v>
      </c>
      <c r="Q923" s="51">
        <v>45221</v>
      </c>
      <c r="R923" s="50">
        <v>708</v>
      </c>
      <c r="S923" s="50">
        <v>1</v>
      </c>
      <c r="T923" s="50" t="s">
        <v>82</v>
      </c>
      <c r="U923" s="50" t="s">
        <v>5654</v>
      </c>
      <c r="V923" s="50"/>
      <c r="W923" s="50" t="s">
        <v>676</v>
      </c>
      <c r="X923" s="50" t="s">
        <v>147</v>
      </c>
      <c r="Y923" s="49" t="s">
        <v>5655</v>
      </c>
    </row>
    <row r="924" spans="1:25">
      <c r="A924" s="121" t="str">
        <f t="shared" si="15"/>
        <v>GVICKER</v>
      </c>
      <c r="B924" s="49" t="s">
        <v>5656</v>
      </c>
      <c r="C924" s="50" t="s">
        <v>5657</v>
      </c>
      <c r="D924" s="50" t="s">
        <v>5658</v>
      </c>
      <c r="E924" s="37" t="s">
        <v>43</v>
      </c>
      <c r="F924" s="49" t="s">
        <v>28</v>
      </c>
      <c r="G924" s="50" t="s">
        <v>29</v>
      </c>
      <c r="H924" s="50" t="s">
        <v>30</v>
      </c>
      <c r="I924" s="50" t="s">
        <v>31</v>
      </c>
      <c r="J924" s="49" t="s">
        <v>53</v>
      </c>
      <c r="K924" s="49" t="s">
        <v>450</v>
      </c>
      <c r="L924" s="49" t="s">
        <v>2082</v>
      </c>
      <c r="M924" s="50" t="s">
        <v>2083</v>
      </c>
      <c r="N924" s="50" t="s">
        <v>1763</v>
      </c>
      <c r="O924" s="51">
        <v>34463</v>
      </c>
      <c r="P924" s="51">
        <v>34463</v>
      </c>
      <c r="Q924" s="51">
        <v>34463</v>
      </c>
      <c r="R924" s="50">
        <v>11466</v>
      </c>
      <c r="S924" s="50">
        <v>31</v>
      </c>
      <c r="T924" s="50" t="s">
        <v>148</v>
      </c>
      <c r="U924" s="50" t="s">
        <v>5659</v>
      </c>
      <c r="V924" s="50"/>
      <c r="W924" s="50" t="s">
        <v>5660</v>
      </c>
      <c r="X924" s="50" t="s">
        <v>1763</v>
      </c>
      <c r="Y924" s="49" t="s">
        <v>5661</v>
      </c>
    </row>
    <row r="925" spans="1:25">
      <c r="A925" s="121" t="str">
        <f t="shared" si="15"/>
        <v>GWALKE4</v>
      </c>
      <c r="B925" s="49" t="s">
        <v>5662</v>
      </c>
      <c r="C925" s="50" t="s">
        <v>5663</v>
      </c>
      <c r="D925" s="50" t="s">
        <v>5664</v>
      </c>
      <c r="E925" s="37" t="s">
        <v>134</v>
      </c>
      <c r="F925" s="49" t="s">
        <v>341</v>
      </c>
      <c r="G925" s="50" t="s">
        <v>45</v>
      </c>
      <c r="H925" s="50" t="s">
        <v>30</v>
      </c>
      <c r="I925" s="50" t="s">
        <v>31</v>
      </c>
      <c r="J925" s="49" t="s">
        <v>53</v>
      </c>
      <c r="K925" s="49" t="s">
        <v>2108</v>
      </c>
      <c r="L925" s="49" t="s">
        <v>2108</v>
      </c>
      <c r="M925" s="50" t="s">
        <v>3352</v>
      </c>
      <c r="N925" s="50" t="s">
        <v>453</v>
      </c>
      <c r="O925" s="51">
        <v>30789</v>
      </c>
      <c r="P925" s="51">
        <v>30789</v>
      </c>
      <c r="Q925" s="51">
        <v>30789</v>
      </c>
      <c r="R925" s="50">
        <v>15140</v>
      </c>
      <c r="S925" s="50">
        <v>41</v>
      </c>
      <c r="T925" s="50" t="s">
        <v>148</v>
      </c>
      <c r="U925" s="50" t="s">
        <v>5665</v>
      </c>
      <c r="V925" s="50"/>
      <c r="W925" s="50" t="s">
        <v>5666</v>
      </c>
      <c r="X925" s="50" t="s">
        <v>453</v>
      </c>
      <c r="Y925" s="49" t="s">
        <v>5667</v>
      </c>
    </row>
    <row r="926" spans="1:25">
      <c r="A926" s="121" t="str">
        <f t="shared" si="15"/>
        <v>gwalker</v>
      </c>
      <c r="B926" s="49" t="s">
        <v>5668</v>
      </c>
      <c r="C926" s="50" t="s">
        <v>5669</v>
      </c>
      <c r="D926" s="50" t="s">
        <v>5670</v>
      </c>
      <c r="E926" s="37" t="s">
        <v>43</v>
      </c>
      <c r="F926" s="49" t="s">
        <v>341</v>
      </c>
      <c r="G926" s="50" t="s">
        <v>45</v>
      </c>
      <c r="H926" s="50" t="s">
        <v>30</v>
      </c>
      <c r="I926" s="50" t="s">
        <v>31</v>
      </c>
      <c r="J926" s="49" t="s">
        <v>53</v>
      </c>
      <c r="K926" s="49" t="s">
        <v>2108</v>
      </c>
      <c r="L926" s="49" t="s">
        <v>2109</v>
      </c>
      <c r="M926" s="50" t="s">
        <v>2110</v>
      </c>
      <c r="N926" s="50" t="s">
        <v>1763</v>
      </c>
      <c r="O926" s="51">
        <v>44251</v>
      </c>
      <c r="P926" s="51">
        <v>44251</v>
      </c>
      <c r="Q926" s="51">
        <v>44251</v>
      </c>
      <c r="R926" s="50">
        <v>1678</v>
      </c>
      <c r="S926" s="50">
        <v>4</v>
      </c>
      <c r="T926" s="50" t="s">
        <v>106</v>
      </c>
      <c r="U926" s="50" t="s">
        <v>5671</v>
      </c>
      <c r="V926" s="50"/>
      <c r="W926" s="50" t="s">
        <v>5672</v>
      </c>
      <c r="X926" s="50" t="s">
        <v>1763</v>
      </c>
      <c r="Y926" s="49" t="s">
        <v>5673</v>
      </c>
    </row>
    <row r="927" spans="1:25">
      <c r="A927" s="121" t="str">
        <f t="shared" si="15"/>
        <v>gwashin</v>
      </c>
      <c r="B927" s="49" t="s">
        <v>5674</v>
      </c>
      <c r="C927" s="50" t="s">
        <v>5675</v>
      </c>
      <c r="D927" s="50" t="s">
        <v>5676</v>
      </c>
      <c r="E927" s="37" t="s">
        <v>27</v>
      </c>
      <c r="F927" s="49" t="s">
        <v>44</v>
      </c>
      <c r="G927" s="50" t="s">
        <v>45</v>
      </c>
      <c r="H927" s="50" t="s">
        <v>30</v>
      </c>
      <c r="I927" s="50" t="s">
        <v>31</v>
      </c>
      <c r="J927" s="49" t="s">
        <v>32</v>
      </c>
      <c r="K927" s="49" t="s">
        <v>33</v>
      </c>
      <c r="L927" s="49" t="s">
        <v>34</v>
      </c>
      <c r="M927" s="50" t="s">
        <v>35</v>
      </c>
      <c r="N927" s="50" t="s">
        <v>36</v>
      </c>
      <c r="O927" s="51">
        <v>40703</v>
      </c>
      <c r="P927" s="51">
        <v>45022</v>
      </c>
      <c r="Q927" s="51">
        <v>45022</v>
      </c>
      <c r="R927" s="50">
        <v>907</v>
      </c>
      <c r="S927" s="50">
        <v>2</v>
      </c>
      <c r="T927" s="50" t="s">
        <v>82</v>
      </c>
      <c r="U927" s="50" t="s">
        <v>5677</v>
      </c>
      <c r="V927" s="50"/>
      <c r="W927" s="50" t="s">
        <v>5678</v>
      </c>
      <c r="X927" s="50" t="s">
        <v>36</v>
      </c>
      <c r="Y927" s="49" t="s">
        <v>5679</v>
      </c>
    </row>
    <row r="928" spans="1:25">
      <c r="A928" s="121" t="str">
        <f t="shared" si="15"/>
        <v>gwebb</v>
      </c>
      <c r="B928" s="49" t="s">
        <v>5680</v>
      </c>
      <c r="C928" s="50" t="s">
        <v>5681</v>
      </c>
      <c r="D928" s="50" t="s">
        <v>5682</v>
      </c>
      <c r="E928" s="37" t="s">
        <v>27</v>
      </c>
      <c r="F928" s="49" t="s">
        <v>44</v>
      </c>
      <c r="G928" s="50" t="s">
        <v>45</v>
      </c>
      <c r="H928" s="50" t="s">
        <v>30</v>
      </c>
      <c r="I928" s="50" t="s">
        <v>31</v>
      </c>
      <c r="J928" s="49" t="s">
        <v>32</v>
      </c>
      <c r="K928" s="49" t="s">
        <v>349</v>
      </c>
      <c r="L928" s="49" t="s">
        <v>1388</v>
      </c>
      <c r="M928" s="50" t="s">
        <v>1389</v>
      </c>
      <c r="N928" s="50" t="s">
        <v>57</v>
      </c>
      <c r="O928" s="51">
        <v>45767</v>
      </c>
      <c r="P928" s="51">
        <v>45767</v>
      </c>
      <c r="Q928" s="51">
        <v>45767</v>
      </c>
      <c r="R928" s="50">
        <v>162</v>
      </c>
      <c r="S928" s="50">
        <v>0</v>
      </c>
      <c r="T928" s="50" t="s">
        <v>58</v>
      </c>
      <c r="U928" s="50" t="s">
        <v>5683</v>
      </c>
      <c r="V928" s="50" t="s">
        <v>5684</v>
      </c>
      <c r="W928" s="50" t="s">
        <v>1391</v>
      </c>
      <c r="X928" s="50" t="s">
        <v>1392</v>
      </c>
      <c r="Y928" s="49" t="s">
        <v>5685</v>
      </c>
    </row>
    <row r="929" spans="1:25">
      <c r="A929" s="121" t="str">
        <f t="shared" si="15"/>
        <v>gwest</v>
      </c>
      <c r="B929" s="49" t="s">
        <v>5686</v>
      </c>
      <c r="C929" s="50" t="s">
        <v>5687</v>
      </c>
      <c r="D929" s="50" t="s">
        <v>5688</v>
      </c>
      <c r="E929" s="37" t="s">
        <v>43</v>
      </c>
      <c r="F929" s="49" t="s">
        <v>90</v>
      </c>
      <c r="G929" s="50" t="s">
        <v>91</v>
      </c>
      <c r="H929" s="50" t="s">
        <v>30</v>
      </c>
      <c r="I929" s="50" t="s">
        <v>31</v>
      </c>
      <c r="J929" s="49" t="s">
        <v>32</v>
      </c>
      <c r="K929" s="49" t="s">
        <v>125</v>
      </c>
      <c r="L929" s="49" t="s">
        <v>5689</v>
      </c>
      <c r="M929" s="50" t="s">
        <v>5690</v>
      </c>
      <c r="N929" s="50" t="s">
        <v>401</v>
      </c>
      <c r="O929" s="51">
        <v>43626</v>
      </c>
      <c r="P929" s="51">
        <v>43626</v>
      </c>
      <c r="Q929" s="51">
        <v>43626</v>
      </c>
      <c r="R929" s="50">
        <v>2303</v>
      </c>
      <c r="S929" s="50">
        <v>6</v>
      </c>
      <c r="T929" s="50" t="s">
        <v>127</v>
      </c>
      <c r="U929" s="50" t="s">
        <v>5691</v>
      </c>
      <c r="V929" s="50"/>
      <c r="W929" s="50" t="s">
        <v>5692</v>
      </c>
      <c r="X929" s="50" t="s">
        <v>401</v>
      </c>
      <c r="Y929" s="49" t="s">
        <v>5693</v>
      </c>
    </row>
    <row r="930" spans="1:25">
      <c r="A930" s="121" t="str">
        <f t="shared" si="15"/>
        <v>gwhite</v>
      </c>
      <c r="B930" s="49" t="s">
        <v>5694</v>
      </c>
      <c r="C930" s="50" t="s">
        <v>5695</v>
      </c>
      <c r="D930" s="50" t="s">
        <v>5696</v>
      </c>
      <c r="E930" s="37" t="s">
        <v>27</v>
      </c>
      <c r="F930" s="49" t="s">
        <v>44</v>
      </c>
      <c r="G930" s="50" t="s">
        <v>45</v>
      </c>
      <c r="H930" s="50" t="s">
        <v>30</v>
      </c>
      <c r="I930" s="50" t="s">
        <v>31</v>
      </c>
      <c r="J930" s="49" t="s">
        <v>53</v>
      </c>
      <c r="K930" s="49" t="s">
        <v>309</v>
      </c>
      <c r="L930" s="49" t="s">
        <v>480</v>
      </c>
      <c r="M930" s="50" t="s">
        <v>481</v>
      </c>
      <c r="N930" s="50" t="s">
        <v>482</v>
      </c>
      <c r="O930" s="51">
        <v>44434</v>
      </c>
      <c r="P930" s="51">
        <v>44434</v>
      </c>
      <c r="Q930" s="51">
        <v>44434</v>
      </c>
      <c r="R930" s="50">
        <v>1495</v>
      </c>
      <c r="S930" s="50">
        <v>4</v>
      </c>
      <c r="T930" s="50" t="s">
        <v>106</v>
      </c>
      <c r="U930" s="50" t="s">
        <v>5697</v>
      </c>
      <c r="V930" s="50"/>
      <c r="W930" s="50" t="s">
        <v>5698</v>
      </c>
      <c r="X930" s="50" t="s">
        <v>482</v>
      </c>
      <c r="Y930" s="49" t="s">
        <v>5699</v>
      </c>
    </row>
    <row r="931" spans="1:25">
      <c r="A931" s="121" t="str">
        <f t="shared" si="15"/>
        <v>gwillia</v>
      </c>
      <c r="B931" s="49" t="s">
        <v>5700</v>
      </c>
      <c r="C931" s="50" t="s">
        <v>5701</v>
      </c>
      <c r="D931" s="50" t="s">
        <v>5702</v>
      </c>
      <c r="E931" s="37" t="s">
        <v>27</v>
      </c>
      <c r="F931" s="49" t="s">
        <v>44</v>
      </c>
      <c r="G931" s="50" t="s">
        <v>45</v>
      </c>
      <c r="H931" s="50" t="s">
        <v>30</v>
      </c>
      <c r="I931" s="50" t="s">
        <v>31</v>
      </c>
      <c r="J931" s="49" t="s">
        <v>32</v>
      </c>
      <c r="K931" s="49" t="s">
        <v>349</v>
      </c>
      <c r="L931" s="49" t="s">
        <v>838</v>
      </c>
      <c r="M931" s="50" t="s">
        <v>351</v>
      </c>
      <c r="N931" s="50" t="s">
        <v>352</v>
      </c>
      <c r="O931" s="51">
        <v>45767</v>
      </c>
      <c r="P931" s="51">
        <v>45767</v>
      </c>
      <c r="Q931" s="51">
        <v>45767</v>
      </c>
      <c r="R931" s="50">
        <v>162</v>
      </c>
      <c r="S931" s="50">
        <v>0</v>
      </c>
      <c r="T931" s="50" t="s">
        <v>58</v>
      </c>
      <c r="U931" s="50" t="s">
        <v>5703</v>
      </c>
      <c r="V931" s="50"/>
      <c r="W931" s="50" t="s">
        <v>5704</v>
      </c>
      <c r="X931" s="50" t="s">
        <v>355</v>
      </c>
      <c r="Y931" s="49" t="s">
        <v>5705</v>
      </c>
    </row>
    <row r="932" spans="1:25">
      <c r="A932" s="121" t="str">
        <f t="shared" si="15"/>
        <v>GWILS00</v>
      </c>
      <c r="B932" s="49" t="s">
        <v>5706</v>
      </c>
      <c r="C932" s="50" t="s">
        <v>5707</v>
      </c>
      <c r="D932" s="50" t="s">
        <v>5708</v>
      </c>
      <c r="E932" s="37" t="s">
        <v>27</v>
      </c>
      <c r="F932" s="49" t="s">
        <v>44</v>
      </c>
      <c r="G932" s="50" t="s">
        <v>45</v>
      </c>
      <c r="H932" s="50" t="s">
        <v>30</v>
      </c>
      <c r="I932" s="50" t="s">
        <v>31</v>
      </c>
      <c r="J932" s="49" t="s">
        <v>32</v>
      </c>
      <c r="K932" s="49" t="s">
        <v>349</v>
      </c>
      <c r="L932" s="49" t="s">
        <v>350</v>
      </c>
      <c r="M932" s="50" t="s">
        <v>351</v>
      </c>
      <c r="N932" s="50" t="s">
        <v>352</v>
      </c>
      <c r="O932" s="51">
        <v>35555</v>
      </c>
      <c r="P932" s="51">
        <v>35834</v>
      </c>
      <c r="Q932" s="51">
        <v>35555</v>
      </c>
      <c r="R932" s="50">
        <v>10374</v>
      </c>
      <c r="S932" s="50">
        <v>28</v>
      </c>
      <c r="T932" s="50" t="s">
        <v>148</v>
      </c>
      <c r="U932" s="50" t="s">
        <v>5709</v>
      </c>
      <c r="V932" s="50"/>
      <c r="W932" s="50" t="s">
        <v>5710</v>
      </c>
      <c r="X932" s="50" t="s">
        <v>258</v>
      </c>
      <c r="Y932" s="49" t="s">
        <v>5711</v>
      </c>
    </row>
    <row r="933" spans="1:25">
      <c r="A933" s="121" t="str">
        <f t="shared" si="15"/>
        <v>habasi</v>
      </c>
      <c r="B933" s="49" t="s">
        <v>5712</v>
      </c>
      <c r="C933" s="50" t="s">
        <v>5713</v>
      </c>
      <c r="D933" s="50" t="s">
        <v>5714</v>
      </c>
      <c r="E933" s="37" t="s">
        <v>43</v>
      </c>
      <c r="F933" s="49" t="s">
        <v>44</v>
      </c>
      <c r="G933" s="50" t="s">
        <v>45</v>
      </c>
      <c r="H933" s="50" t="s">
        <v>30</v>
      </c>
      <c r="I933" s="50" t="s">
        <v>31</v>
      </c>
      <c r="J933" s="49" t="s">
        <v>32</v>
      </c>
      <c r="K933" s="49" t="s">
        <v>33</v>
      </c>
      <c r="L933" s="49" t="s">
        <v>46</v>
      </c>
      <c r="M933" s="50" t="s">
        <v>35</v>
      </c>
      <c r="N933" s="50" t="s">
        <v>36</v>
      </c>
      <c r="O933" s="51">
        <v>45242</v>
      </c>
      <c r="P933" s="51">
        <v>45242</v>
      </c>
      <c r="Q933" s="51">
        <v>45242</v>
      </c>
      <c r="R933" s="50">
        <v>687</v>
      </c>
      <c r="S933" s="50">
        <v>1</v>
      </c>
      <c r="T933" s="50" t="s">
        <v>82</v>
      </c>
      <c r="U933" s="50" t="s">
        <v>5715</v>
      </c>
      <c r="V933" s="50"/>
      <c r="W933" s="50" t="s">
        <v>3152</v>
      </c>
      <c r="X933" s="50" t="s">
        <v>36</v>
      </c>
      <c r="Y933" s="49" t="s">
        <v>5716</v>
      </c>
    </row>
    <row r="934" spans="1:25">
      <c r="A934" s="121" t="str">
        <f t="shared" si="15"/>
        <v>hangel</v>
      </c>
      <c r="B934" s="49" t="s">
        <v>5717</v>
      </c>
      <c r="C934" s="50" t="s">
        <v>5718</v>
      </c>
      <c r="D934" s="49" t="s">
        <v>5719</v>
      </c>
      <c r="E934" s="37" t="s">
        <v>43</v>
      </c>
      <c r="F934" s="50"/>
      <c r="G934" s="50"/>
      <c r="H934" s="50"/>
      <c r="I934" s="50"/>
      <c r="J934" s="50"/>
      <c r="K934" s="50"/>
      <c r="L934" s="50"/>
      <c r="M934" s="50"/>
      <c r="N934" s="50"/>
      <c r="O934" s="51">
        <v>45935</v>
      </c>
      <c r="P934" s="50"/>
      <c r="Q934" s="51">
        <v>45935</v>
      </c>
      <c r="R934" s="50"/>
      <c r="S934" s="50"/>
      <c r="T934" s="50"/>
      <c r="U934" s="49" t="s">
        <v>5720</v>
      </c>
      <c r="V934" s="50"/>
      <c r="W934" s="50" t="s">
        <v>5721</v>
      </c>
      <c r="X934" s="50" t="s">
        <v>192</v>
      </c>
      <c r="Y934" s="49" t="s">
        <v>5722</v>
      </c>
    </row>
    <row r="935" spans="1:25">
      <c r="A935" s="121" t="str">
        <f t="shared" si="15"/>
        <v>haponte</v>
      </c>
      <c r="B935" s="49" t="s">
        <v>5723</v>
      </c>
      <c r="C935" s="50" t="s">
        <v>5724</v>
      </c>
      <c r="D935" s="50" t="s">
        <v>5725</v>
      </c>
      <c r="E935" s="37" t="s">
        <v>27</v>
      </c>
      <c r="F935" s="49" t="s">
        <v>28</v>
      </c>
      <c r="G935" s="50" t="s">
        <v>29</v>
      </c>
      <c r="H935" s="50" t="s">
        <v>30</v>
      </c>
      <c r="I935" s="50" t="s">
        <v>380</v>
      </c>
      <c r="J935" s="49" t="s">
        <v>53</v>
      </c>
      <c r="K935" s="49" t="s">
        <v>381</v>
      </c>
      <c r="L935" s="49" t="s">
        <v>381</v>
      </c>
      <c r="M935" s="50" t="s">
        <v>382</v>
      </c>
      <c r="N935" s="50" t="s">
        <v>383</v>
      </c>
      <c r="O935" s="51">
        <v>41590</v>
      </c>
      <c r="P935" s="51">
        <v>41590</v>
      </c>
      <c r="Q935" s="51">
        <v>41590</v>
      </c>
      <c r="R935" s="50">
        <v>4339</v>
      </c>
      <c r="S935" s="50">
        <v>11</v>
      </c>
      <c r="T935" s="50" t="s">
        <v>127</v>
      </c>
      <c r="U935" s="50" t="s">
        <v>5726</v>
      </c>
      <c r="V935" s="50" t="s">
        <v>5727</v>
      </c>
      <c r="W935" s="50" t="s">
        <v>5728</v>
      </c>
      <c r="X935" s="50" t="s">
        <v>383</v>
      </c>
      <c r="Y935" s="49" t="s">
        <v>5729</v>
      </c>
    </row>
    <row r="936" spans="1:25">
      <c r="A936" s="121" t="str">
        <f t="shared" si="15"/>
        <v>hazimi</v>
      </c>
      <c r="B936" s="49" t="s">
        <v>5730</v>
      </c>
      <c r="C936" s="50" t="s">
        <v>5731</v>
      </c>
      <c r="D936" s="50" t="s">
        <v>5732</v>
      </c>
      <c r="E936" s="37" t="s">
        <v>43</v>
      </c>
      <c r="F936" s="49" t="s">
        <v>90</v>
      </c>
      <c r="G936" s="50" t="s">
        <v>91</v>
      </c>
      <c r="H936" s="50" t="s">
        <v>30</v>
      </c>
      <c r="I936" s="50" t="s">
        <v>31</v>
      </c>
      <c r="J936" s="49" t="s">
        <v>53</v>
      </c>
      <c r="K936" s="49" t="s">
        <v>197</v>
      </c>
      <c r="L936" s="49" t="s">
        <v>198</v>
      </c>
      <c r="M936" s="50" t="s">
        <v>199</v>
      </c>
      <c r="N936" s="50" t="s">
        <v>200</v>
      </c>
      <c r="O936" s="51">
        <v>42772</v>
      </c>
      <c r="P936" s="51">
        <v>42772</v>
      </c>
      <c r="Q936" s="51">
        <v>42772</v>
      </c>
      <c r="R936" s="50">
        <v>3157</v>
      </c>
      <c r="S936" s="50">
        <v>8</v>
      </c>
      <c r="T936" s="50" t="s">
        <v>127</v>
      </c>
      <c r="U936" s="50" t="s">
        <v>5733</v>
      </c>
      <c r="V936" s="50"/>
      <c r="W936" s="50" t="s">
        <v>1314</v>
      </c>
      <c r="X936" s="50" t="s">
        <v>167</v>
      </c>
      <c r="Y936" s="49" t="s">
        <v>1315</v>
      </c>
    </row>
    <row r="937" spans="1:25">
      <c r="A937" s="121" t="str">
        <f t="shared" si="15"/>
        <v>hboone4</v>
      </c>
      <c r="B937" s="49" t="s">
        <v>5734</v>
      </c>
      <c r="C937" s="50" t="s">
        <v>5735</v>
      </c>
      <c r="D937" s="50" t="s">
        <v>5736</v>
      </c>
      <c r="E937" s="37" t="s">
        <v>774</v>
      </c>
      <c r="F937" s="49" t="s">
        <v>44</v>
      </c>
      <c r="G937" s="50" t="s">
        <v>45</v>
      </c>
      <c r="H937" s="50" t="s">
        <v>30</v>
      </c>
      <c r="I937" s="50" t="s">
        <v>31</v>
      </c>
      <c r="J937" s="49" t="s">
        <v>53</v>
      </c>
      <c r="K937" s="49" t="s">
        <v>255</v>
      </c>
      <c r="L937" s="49" t="s">
        <v>256</v>
      </c>
      <c r="M937" s="50" t="s">
        <v>257</v>
      </c>
      <c r="N937" s="50" t="s">
        <v>258</v>
      </c>
      <c r="O937" s="51">
        <v>41821</v>
      </c>
      <c r="P937" s="51">
        <v>41821</v>
      </c>
      <c r="Q937" s="51">
        <v>41821</v>
      </c>
      <c r="R937" s="50">
        <v>4108</v>
      </c>
      <c r="S937" s="50">
        <v>11</v>
      </c>
      <c r="T937" s="50" t="s">
        <v>127</v>
      </c>
      <c r="U937" s="50" t="s">
        <v>5737</v>
      </c>
      <c r="V937" s="50"/>
      <c r="W937" s="50" t="s">
        <v>5738</v>
      </c>
      <c r="X937" s="50" t="s">
        <v>72</v>
      </c>
      <c r="Y937" s="49" t="s">
        <v>5739</v>
      </c>
    </row>
    <row r="938" spans="1:25">
      <c r="A938" s="121" t="str">
        <f t="shared" si="15"/>
        <v>hbrown</v>
      </c>
      <c r="B938" s="49" t="s">
        <v>5740</v>
      </c>
      <c r="C938" s="50" t="s">
        <v>5741</v>
      </c>
      <c r="D938" s="50" t="s">
        <v>5742</v>
      </c>
      <c r="E938" s="37" t="s">
        <v>43</v>
      </c>
      <c r="F938" s="49" t="s">
        <v>90</v>
      </c>
      <c r="G938" s="50" t="s">
        <v>91</v>
      </c>
      <c r="H938" s="50" t="s">
        <v>30</v>
      </c>
      <c r="I938" s="50" t="s">
        <v>31</v>
      </c>
      <c r="J938" s="49" t="s">
        <v>32</v>
      </c>
      <c r="K938" s="49" t="s">
        <v>290</v>
      </c>
      <c r="L938" s="49" t="s">
        <v>291</v>
      </c>
      <c r="M938" s="50" t="s">
        <v>292</v>
      </c>
      <c r="N938" s="50" t="s">
        <v>293</v>
      </c>
      <c r="O938" s="51">
        <v>45648</v>
      </c>
      <c r="P938" s="51">
        <v>45648</v>
      </c>
      <c r="Q938" s="51">
        <v>45648</v>
      </c>
      <c r="R938" s="50">
        <v>281</v>
      </c>
      <c r="S938" s="50">
        <v>0</v>
      </c>
      <c r="T938" s="50" t="s">
        <v>37</v>
      </c>
      <c r="U938" s="50" t="s">
        <v>5743</v>
      </c>
      <c r="V938" s="50">
        <v>34</v>
      </c>
      <c r="W938" s="50" t="s">
        <v>5744</v>
      </c>
      <c r="X938" s="50" t="s">
        <v>1021</v>
      </c>
      <c r="Y938" s="49" t="s">
        <v>5745</v>
      </c>
    </row>
    <row r="939" spans="1:25">
      <c r="A939" s="121" t="str">
        <f t="shared" si="15"/>
        <v>hbrown0</v>
      </c>
      <c r="B939" s="49" t="s">
        <v>5746</v>
      </c>
      <c r="C939" s="50" t="s">
        <v>5747</v>
      </c>
      <c r="D939" s="50" t="s">
        <v>5748</v>
      </c>
      <c r="E939" s="37" t="s">
        <v>43</v>
      </c>
      <c r="F939" s="49" t="s">
        <v>1468</v>
      </c>
      <c r="G939" s="50" t="s">
        <v>1469</v>
      </c>
      <c r="H939" s="50" t="s">
        <v>30</v>
      </c>
      <c r="I939" s="50" t="s">
        <v>31</v>
      </c>
      <c r="J939" s="49" t="s">
        <v>53</v>
      </c>
      <c r="K939" s="49" t="s">
        <v>2108</v>
      </c>
      <c r="L939" s="49" t="s">
        <v>2108</v>
      </c>
      <c r="M939" s="50" t="s">
        <v>3352</v>
      </c>
      <c r="N939" s="50" t="s">
        <v>453</v>
      </c>
      <c r="O939" s="51">
        <v>43174</v>
      </c>
      <c r="P939" s="51">
        <v>45256</v>
      </c>
      <c r="Q939" s="51">
        <v>43174</v>
      </c>
      <c r="R939" s="50">
        <v>2755</v>
      </c>
      <c r="S939" s="50">
        <v>7</v>
      </c>
      <c r="T939" s="50" t="s">
        <v>127</v>
      </c>
      <c r="U939" s="50" t="s">
        <v>5749</v>
      </c>
      <c r="V939" s="50"/>
      <c r="W939" s="50" t="s">
        <v>5750</v>
      </c>
      <c r="X939" s="50" t="s">
        <v>453</v>
      </c>
      <c r="Y939" s="49" t="s">
        <v>4927</v>
      </c>
    </row>
    <row r="940" spans="1:25">
      <c r="A940" s="121" t="str">
        <f t="shared" si="15"/>
        <v>hchan</v>
      </c>
      <c r="B940" s="49" t="s">
        <v>5751</v>
      </c>
      <c r="C940" s="50" t="s">
        <v>5752</v>
      </c>
      <c r="D940" s="50" t="s">
        <v>5753</v>
      </c>
      <c r="E940" s="37" t="s">
        <v>43</v>
      </c>
      <c r="F940" s="49" t="s">
        <v>90</v>
      </c>
      <c r="G940" s="50" t="s">
        <v>91</v>
      </c>
      <c r="H940" s="50" t="s">
        <v>30</v>
      </c>
      <c r="I940" s="50" t="s">
        <v>31</v>
      </c>
      <c r="J940" s="49" t="s">
        <v>32</v>
      </c>
      <c r="K940" s="49" t="s">
        <v>775</v>
      </c>
      <c r="L940" s="49" t="s">
        <v>776</v>
      </c>
      <c r="M940" s="50" t="s">
        <v>777</v>
      </c>
      <c r="N940" s="50" t="s">
        <v>147</v>
      </c>
      <c r="O940" s="51">
        <v>44756</v>
      </c>
      <c r="P940" s="51">
        <v>44756</v>
      </c>
      <c r="Q940" s="51">
        <v>44756</v>
      </c>
      <c r="R940" s="50">
        <v>1173</v>
      </c>
      <c r="S940" s="50">
        <v>3</v>
      </c>
      <c r="T940" s="50" t="s">
        <v>106</v>
      </c>
      <c r="U940" s="50" t="s">
        <v>5754</v>
      </c>
      <c r="V940" s="50"/>
      <c r="W940" s="50" t="s">
        <v>5755</v>
      </c>
      <c r="X940" s="50" t="s">
        <v>147</v>
      </c>
      <c r="Y940" s="49" t="s">
        <v>5756</v>
      </c>
    </row>
    <row r="941" spans="1:25">
      <c r="A941" s="121" t="str">
        <f t="shared" si="15"/>
        <v>HCOBB3</v>
      </c>
      <c r="B941" s="49" t="s">
        <v>5757</v>
      </c>
      <c r="C941" s="50" t="s">
        <v>5758</v>
      </c>
      <c r="D941" s="50" t="s">
        <v>5759</v>
      </c>
      <c r="E941" s="37" t="s">
        <v>43</v>
      </c>
      <c r="F941" s="49" t="s">
        <v>1468</v>
      </c>
      <c r="G941" s="50" t="s">
        <v>1469</v>
      </c>
      <c r="H941" s="50" t="s">
        <v>30</v>
      </c>
      <c r="I941" s="50" t="s">
        <v>31</v>
      </c>
      <c r="J941" s="49" t="s">
        <v>53</v>
      </c>
      <c r="K941" s="49" t="s">
        <v>66</v>
      </c>
      <c r="L941" s="49" t="s">
        <v>66</v>
      </c>
      <c r="M941" s="50" t="s">
        <v>342</v>
      </c>
      <c r="N941" s="50" t="s">
        <v>69</v>
      </c>
      <c r="O941" s="51">
        <v>32496</v>
      </c>
      <c r="P941" s="51">
        <v>32496</v>
      </c>
      <c r="Q941" s="51">
        <v>32496</v>
      </c>
      <c r="R941" s="50">
        <v>13433</v>
      </c>
      <c r="S941" s="50">
        <v>36</v>
      </c>
      <c r="T941" s="50" t="s">
        <v>148</v>
      </c>
      <c r="U941" s="50" t="s">
        <v>5760</v>
      </c>
      <c r="V941" s="50"/>
      <c r="W941" s="50" t="s">
        <v>3377</v>
      </c>
      <c r="X941" s="50" t="s">
        <v>69</v>
      </c>
      <c r="Y941" s="49" t="s">
        <v>3378</v>
      </c>
    </row>
    <row r="942" spans="1:25">
      <c r="A942" s="121" t="str">
        <f t="shared" si="15"/>
        <v>HCONNE</v>
      </c>
      <c r="B942" s="49" t="s">
        <v>5761</v>
      </c>
      <c r="C942" s="50" t="s">
        <v>5762</v>
      </c>
      <c r="D942" s="50" t="s">
        <v>5763</v>
      </c>
      <c r="E942" s="37" t="s">
        <v>43</v>
      </c>
      <c r="F942" s="49" t="s">
        <v>28</v>
      </c>
      <c r="G942" s="50" t="s">
        <v>29</v>
      </c>
      <c r="H942" s="50" t="s">
        <v>30</v>
      </c>
      <c r="I942" s="50" t="s">
        <v>31</v>
      </c>
      <c r="J942" s="49" t="s">
        <v>32</v>
      </c>
      <c r="K942" s="49" t="s">
        <v>144</v>
      </c>
      <c r="L942" s="49" t="s">
        <v>145</v>
      </c>
      <c r="M942" s="50" t="s">
        <v>146</v>
      </c>
      <c r="N942" s="50" t="s">
        <v>147</v>
      </c>
      <c r="O942" s="51">
        <v>33815</v>
      </c>
      <c r="P942" s="51">
        <v>44321</v>
      </c>
      <c r="Q942" s="51">
        <v>33815</v>
      </c>
      <c r="R942" s="50">
        <v>12114</v>
      </c>
      <c r="S942" s="50">
        <v>33</v>
      </c>
      <c r="T942" s="50" t="s">
        <v>148</v>
      </c>
      <c r="U942" s="50" t="s">
        <v>5764</v>
      </c>
      <c r="V942" s="50"/>
      <c r="W942" s="50" t="s">
        <v>1859</v>
      </c>
      <c r="X942" s="50" t="s">
        <v>147</v>
      </c>
      <c r="Y942" s="49" t="s">
        <v>5765</v>
      </c>
    </row>
    <row r="943" spans="1:25">
      <c r="A943" s="121" t="str">
        <f t="shared" si="15"/>
        <v>hdonest</v>
      </c>
      <c r="B943" s="49" t="s">
        <v>5766</v>
      </c>
      <c r="C943" s="50" t="s">
        <v>5767</v>
      </c>
      <c r="D943" s="50" t="s">
        <v>5768</v>
      </c>
      <c r="E943" s="37" t="s">
        <v>27</v>
      </c>
      <c r="F943" s="49" t="s">
        <v>28</v>
      </c>
      <c r="G943" s="50" t="s">
        <v>29</v>
      </c>
      <c r="H943" s="50" t="s">
        <v>30</v>
      </c>
      <c r="I943" s="50" t="s">
        <v>31</v>
      </c>
      <c r="J943" s="49" t="s">
        <v>32</v>
      </c>
      <c r="K943" s="49" t="s">
        <v>92</v>
      </c>
      <c r="L943" s="49" t="s">
        <v>116</v>
      </c>
      <c r="M943" s="50" t="s">
        <v>117</v>
      </c>
      <c r="N943" s="50" t="s">
        <v>118</v>
      </c>
      <c r="O943" s="51">
        <v>45389</v>
      </c>
      <c r="P943" s="51">
        <v>45389</v>
      </c>
      <c r="Q943" s="51">
        <v>45389</v>
      </c>
      <c r="R943" s="50">
        <v>540</v>
      </c>
      <c r="S943" s="50">
        <v>1</v>
      </c>
      <c r="T943" s="50" t="s">
        <v>82</v>
      </c>
      <c r="U943" s="50" t="s">
        <v>5769</v>
      </c>
      <c r="V943" s="50"/>
      <c r="W943" s="50" t="s">
        <v>1073</v>
      </c>
      <c r="X943" s="50" t="s">
        <v>118</v>
      </c>
      <c r="Y943" s="49" t="s">
        <v>5770</v>
      </c>
    </row>
    <row r="944" spans="1:25">
      <c r="A944" s="121" t="str">
        <f t="shared" si="15"/>
        <v>hfernan</v>
      </c>
      <c r="B944" s="49" t="s">
        <v>5771</v>
      </c>
      <c r="C944" s="50" t="s">
        <v>5772</v>
      </c>
      <c r="D944" s="50" t="s">
        <v>5773</v>
      </c>
      <c r="E944" s="37" t="s">
        <v>43</v>
      </c>
      <c r="F944" s="49" t="s">
        <v>44</v>
      </c>
      <c r="G944" s="50" t="s">
        <v>45</v>
      </c>
      <c r="H944" s="50" t="s">
        <v>30</v>
      </c>
      <c r="I944" s="50" t="s">
        <v>31</v>
      </c>
      <c r="J944" s="49" t="s">
        <v>53</v>
      </c>
      <c r="K944" s="49" t="s">
        <v>450</v>
      </c>
      <c r="L944" s="49" t="s">
        <v>2082</v>
      </c>
      <c r="M944" s="50" t="s">
        <v>2083</v>
      </c>
      <c r="N944" s="50" t="s">
        <v>1763</v>
      </c>
      <c r="O944" s="51">
        <v>45886</v>
      </c>
      <c r="P944" s="51">
        <v>45886</v>
      </c>
      <c r="Q944" s="51">
        <v>45886</v>
      </c>
      <c r="R944" s="50">
        <v>43</v>
      </c>
      <c r="S944" s="50">
        <v>0</v>
      </c>
      <c r="T944" s="50" t="s">
        <v>419</v>
      </c>
      <c r="U944" s="50" t="s">
        <v>5774</v>
      </c>
      <c r="V944" s="50"/>
      <c r="W944" s="50" t="s">
        <v>3606</v>
      </c>
      <c r="X944" s="50" t="s">
        <v>1763</v>
      </c>
      <c r="Y944" s="49" t="s">
        <v>5775</v>
      </c>
    </row>
    <row r="945" spans="1:25">
      <c r="A945" s="121" t="str">
        <f t="shared" si="15"/>
        <v>HFIGUER</v>
      </c>
      <c r="B945" s="49" t="s">
        <v>5776</v>
      </c>
      <c r="C945" s="50" t="s">
        <v>5777</v>
      </c>
      <c r="D945" s="50" t="s">
        <v>5778</v>
      </c>
      <c r="E945" s="37" t="s">
        <v>43</v>
      </c>
      <c r="F945" s="49" t="s">
        <v>44</v>
      </c>
      <c r="G945" s="50" t="s">
        <v>45</v>
      </c>
      <c r="H945" s="50" t="s">
        <v>30</v>
      </c>
      <c r="I945" s="50" t="s">
        <v>380</v>
      </c>
      <c r="J945" s="49" t="s">
        <v>53</v>
      </c>
      <c r="K945" s="49" t="s">
        <v>381</v>
      </c>
      <c r="L945" s="49" t="s">
        <v>381</v>
      </c>
      <c r="M945" s="50" t="s">
        <v>382</v>
      </c>
      <c r="N945" s="50" t="s">
        <v>383</v>
      </c>
      <c r="O945" s="51">
        <v>36197</v>
      </c>
      <c r="P945" s="51">
        <v>36197</v>
      </c>
      <c r="Q945" s="51">
        <v>36197</v>
      </c>
      <c r="R945" s="50">
        <v>9732</v>
      </c>
      <c r="S945" s="50">
        <v>26</v>
      </c>
      <c r="T945" s="50" t="s">
        <v>148</v>
      </c>
      <c r="U945" s="50" t="s">
        <v>5779</v>
      </c>
      <c r="V945" s="50"/>
      <c r="W945" s="50" t="s">
        <v>5780</v>
      </c>
      <c r="X945" s="50" t="s">
        <v>383</v>
      </c>
      <c r="Y945" s="49" t="s">
        <v>5781</v>
      </c>
    </row>
    <row r="946" spans="1:25">
      <c r="A946" s="121" t="str">
        <f t="shared" si="15"/>
        <v>hgofort</v>
      </c>
      <c r="B946" s="49" t="s">
        <v>5782</v>
      </c>
      <c r="C946" s="50" t="s">
        <v>5783</v>
      </c>
      <c r="D946" s="50" t="s">
        <v>5784</v>
      </c>
      <c r="E946" s="37" t="s">
        <v>43</v>
      </c>
      <c r="F946" s="49" t="s">
        <v>28</v>
      </c>
      <c r="G946" s="50" t="s">
        <v>29</v>
      </c>
      <c r="H946" s="50" t="s">
        <v>30</v>
      </c>
      <c r="I946" s="50" t="s">
        <v>31</v>
      </c>
      <c r="J946" s="49" t="s">
        <v>32</v>
      </c>
      <c r="K946" s="49" t="s">
        <v>515</v>
      </c>
      <c r="L946" s="49" t="s">
        <v>516</v>
      </c>
      <c r="M946" s="50" t="s">
        <v>517</v>
      </c>
      <c r="N946" s="50" t="s">
        <v>192</v>
      </c>
      <c r="O946" s="51">
        <v>44861</v>
      </c>
      <c r="P946" s="51">
        <v>44861</v>
      </c>
      <c r="Q946" s="51">
        <v>44861</v>
      </c>
      <c r="R946" s="50">
        <v>1068</v>
      </c>
      <c r="S946" s="50">
        <v>2</v>
      </c>
      <c r="T946" s="50" t="s">
        <v>82</v>
      </c>
      <c r="U946" s="50" t="s">
        <v>5785</v>
      </c>
      <c r="V946" s="50"/>
      <c r="W946" s="50" t="s">
        <v>5786</v>
      </c>
      <c r="X946" s="50" t="s">
        <v>192</v>
      </c>
      <c r="Y946" s="49" t="s">
        <v>5787</v>
      </c>
    </row>
    <row r="947" spans="1:25">
      <c r="A947" s="121" t="str">
        <f t="shared" si="15"/>
        <v>HGOGOL</v>
      </c>
      <c r="B947" s="49" t="s">
        <v>5788</v>
      </c>
      <c r="C947" s="50" t="s">
        <v>5789</v>
      </c>
      <c r="D947" s="50" t="s">
        <v>5790</v>
      </c>
      <c r="E947" s="37" t="s">
        <v>43</v>
      </c>
      <c r="F947" s="49" t="s">
        <v>28</v>
      </c>
      <c r="G947" s="50" t="s">
        <v>29</v>
      </c>
      <c r="H947" s="50" t="s">
        <v>30</v>
      </c>
      <c r="I947" s="50" t="s">
        <v>31</v>
      </c>
      <c r="J947" s="49" t="s">
        <v>32</v>
      </c>
      <c r="K947" s="49" t="s">
        <v>92</v>
      </c>
      <c r="L947" s="49" t="s">
        <v>116</v>
      </c>
      <c r="M947" s="50" t="s">
        <v>117</v>
      </c>
      <c r="N947" s="50" t="s">
        <v>118</v>
      </c>
      <c r="O947" s="51">
        <v>36122</v>
      </c>
      <c r="P947" s="51">
        <v>36122</v>
      </c>
      <c r="Q947" s="51">
        <v>36122</v>
      </c>
      <c r="R947" s="50">
        <v>9807</v>
      </c>
      <c r="S947" s="50">
        <v>26</v>
      </c>
      <c r="T947" s="50" t="s">
        <v>148</v>
      </c>
      <c r="U947" s="50" t="s">
        <v>5791</v>
      </c>
      <c r="V947" s="50">
        <v>416</v>
      </c>
      <c r="W947" s="50" t="s">
        <v>1209</v>
      </c>
      <c r="X947" s="50" t="s">
        <v>118</v>
      </c>
      <c r="Y947" s="49" t="s">
        <v>1554</v>
      </c>
    </row>
    <row r="948" spans="1:25">
      <c r="A948" s="121" t="str">
        <f t="shared" si="15"/>
        <v>HGONZ13</v>
      </c>
      <c r="B948" s="49" t="s">
        <v>5792</v>
      </c>
      <c r="C948" s="50" t="s">
        <v>5793</v>
      </c>
      <c r="D948" s="50" t="s">
        <v>5794</v>
      </c>
      <c r="E948" s="37" t="s">
        <v>43</v>
      </c>
      <c r="F948" s="49" t="s">
        <v>90</v>
      </c>
      <c r="G948" s="50" t="s">
        <v>91</v>
      </c>
      <c r="H948" s="50" t="s">
        <v>30</v>
      </c>
      <c r="I948" s="50" t="s">
        <v>380</v>
      </c>
      <c r="J948" s="49" t="s">
        <v>53</v>
      </c>
      <c r="K948" s="49" t="s">
        <v>381</v>
      </c>
      <c r="L948" s="49" t="s">
        <v>381</v>
      </c>
      <c r="M948" s="50" t="s">
        <v>382</v>
      </c>
      <c r="N948" s="50" t="s">
        <v>383</v>
      </c>
      <c r="O948" s="51">
        <v>40352</v>
      </c>
      <c r="P948" s="51">
        <v>40352</v>
      </c>
      <c r="Q948" s="51">
        <v>40352</v>
      </c>
      <c r="R948" s="50">
        <v>5577</v>
      </c>
      <c r="S948" s="50">
        <v>15</v>
      </c>
      <c r="T948" s="50" t="s">
        <v>127</v>
      </c>
      <c r="U948" s="50" t="s">
        <v>5795</v>
      </c>
      <c r="V948" s="50" t="s">
        <v>5796</v>
      </c>
      <c r="W948" s="50" t="s">
        <v>5797</v>
      </c>
      <c r="X948" s="50" t="s">
        <v>383</v>
      </c>
      <c r="Y948" s="49" t="s">
        <v>5798</v>
      </c>
    </row>
    <row r="949" spans="1:25">
      <c r="A949" s="121" t="str">
        <f t="shared" si="15"/>
        <v>hgonza0</v>
      </c>
      <c r="B949" s="49" t="s">
        <v>5799</v>
      </c>
      <c r="C949" s="50" t="s">
        <v>5800</v>
      </c>
      <c r="D949" s="50" t="s">
        <v>5801</v>
      </c>
      <c r="E949" s="37" t="s">
        <v>43</v>
      </c>
      <c r="F949" s="49" t="s">
        <v>28</v>
      </c>
      <c r="G949" s="50" t="s">
        <v>29</v>
      </c>
      <c r="H949" s="50" t="s">
        <v>30</v>
      </c>
      <c r="I949" s="50" t="s">
        <v>31</v>
      </c>
      <c r="J949" s="49" t="s">
        <v>32</v>
      </c>
      <c r="K949" s="49" t="s">
        <v>396</v>
      </c>
      <c r="L949" s="49" t="s">
        <v>397</v>
      </c>
      <c r="M949" s="50" t="s">
        <v>398</v>
      </c>
      <c r="N949" s="50" t="s">
        <v>147</v>
      </c>
      <c r="O949" s="51">
        <v>44336</v>
      </c>
      <c r="P949" s="51">
        <v>44336</v>
      </c>
      <c r="Q949" s="51">
        <v>44336</v>
      </c>
      <c r="R949" s="50">
        <v>1593</v>
      </c>
      <c r="S949" s="50">
        <v>4</v>
      </c>
      <c r="T949" s="50" t="s">
        <v>106</v>
      </c>
      <c r="U949" s="50" t="s">
        <v>5802</v>
      </c>
      <c r="V949" s="50"/>
      <c r="W949" s="50" t="s">
        <v>3215</v>
      </c>
      <c r="X949" s="50" t="s">
        <v>147</v>
      </c>
      <c r="Y949" s="49" t="s">
        <v>3216</v>
      </c>
    </row>
    <row r="950" spans="1:25">
      <c r="A950" s="121" t="str">
        <f t="shared" si="15"/>
        <v>HGONZA1</v>
      </c>
      <c r="B950" s="49" t="s">
        <v>5803</v>
      </c>
      <c r="C950" s="50" t="s">
        <v>5804</v>
      </c>
      <c r="D950" s="50" t="s">
        <v>5805</v>
      </c>
      <c r="E950" s="37" t="s">
        <v>27</v>
      </c>
      <c r="F950" s="49" t="s">
        <v>182</v>
      </c>
      <c r="G950" s="50" t="s">
        <v>183</v>
      </c>
      <c r="H950" s="50" t="s">
        <v>30</v>
      </c>
      <c r="I950" s="50" t="s">
        <v>380</v>
      </c>
      <c r="J950" s="49" t="s">
        <v>53</v>
      </c>
      <c r="K950" s="49" t="s">
        <v>381</v>
      </c>
      <c r="L950" s="49" t="s">
        <v>381</v>
      </c>
      <c r="M950" s="50" t="s">
        <v>382</v>
      </c>
      <c r="N950" s="50" t="s">
        <v>383</v>
      </c>
      <c r="O950" s="51">
        <v>37523</v>
      </c>
      <c r="P950" s="51">
        <v>37523</v>
      </c>
      <c r="Q950" s="51">
        <v>37523</v>
      </c>
      <c r="R950" s="50">
        <v>8406</v>
      </c>
      <c r="S950" s="50">
        <v>23</v>
      </c>
      <c r="T950" s="50" t="s">
        <v>148</v>
      </c>
      <c r="U950" s="50" t="s">
        <v>5806</v>
      </c>
      <c r="V950" s="50"/>
      <c r="W950" s="50" t="s">
        <v>5807</v>
      </c>
      <c r="X950" s="50" t="s">
        <v>383</v>
      </c>
      <c r="Y950" s="49" t="s">
        <v>5808</v>
      </c>
    </row>
    <row r="951" spans="1:25">
      <c r="A951" s="121" t="str">
        <f t="shared" si="15"/>
        <v>hgonza2</v>
      </c>
      <c r="B951" s="49" t="s">
        <v>5809</v>
      </c>
      <c r="C951" s="50" t="s">
        <v>5810</v>
      </c>
      <c r="D951" s="50" t="s">
        <v>5811</v>
      </c>
      <c r="E951" s="37" t="s">
        <v>43</v>
      </c>
      <c r="F951" s="49" t="s">
        <v>44</v>
      </c>
      <c r="G951" s="50" t="s">
        <v>45</v>
      </c>
      <c r="H951" s="50" t="s">
        <v>30</v>
      </c>
      <c r="I951" s="50" t="s">
        <v>31</v>
      </c>
      <c r="J951" s="49" t="s">
        <v>32</v>
      </c>
      <c r="K951" s="49" t="s">
        <v>396</v>
      </c>
      <c r="L951" s="49" t="s">
        <v>397</v>
      </c>
      <c r="M951" s="50" t="s">
        <v>398</v>
      </c>
      <c r="N951" s="50" t="s">
        <v>147</v>
      </c>
      <c r="O951" s="51">
        <v>44812</v>
      </c>
      <c r="P951" s="51">
        <v>44812</v>
      </c>
      <c r="Q951" s="51">
        <v>44812</v>
      </c>
      <c r="R951" s="50">
        <v>1117</v>
      </c>
      <c r="S951" s="50">
        <v>3</v>
      </c>
      <c r="T951" s="50" t="s">
        <v>106</v>
      </c>
      <c r="U951" s="50" t="s">
        <v>5812</v>
      </c>
      <c r="V951" s="50">
        <v>126</v>
      </c>
      <c r="W951" s="50" t="s">
        <v>3871</v>
      </c>
      <c r="X951" s="50" t="s">
        <v>147</v>
      </c>
      <c r="Y951" s="49" t="s">
        <v>5813</v>
      </c>
    </row>
    <row r="952" spans="1:25">
      <c r="A952" s="121" t="str">
        <f t="shared" si="15"/>
        <v>hha000</v>
      </c>
      <c r="B952" s="49" t="s">
        <v>5814</v>
      </c>
      <c r="C952" s="50" t="s">
        <v>5815</v>
      </c>
      <c r="D952" s="50" t="s">
        <v>5816</v>
      </c>
      <c r="E952" s="37" t="s">
        <v>43</v>
      </c>
      <c r="F952" s="49" t="s">
        <v>114</v>
      </c>
      <c r="G952" s="50" t="s">
        <v>115</v>
      </c>
      <c r="H952" s="50" t="s">
        <v>105</v>
      </c>
      <c r="I952" s="50" t="s">
        <v>31</v>
      </c>
      <c r="J952" s="49" t="s">
        <v>53</v>
      </c>
      <c r="K952" s="49" t="s">
        <v>197</v>
      </c>
      <c r="L952" s="49" t="s">
        <v>198</v>
      </c>
      <c r="M952" s="50" t="s">
        <v>199</v>
      </c>
      <c r="N952" s="50" t="s">
        <v>200</v>
      </c>
      <c r="O952" s="51">
        <v>44567</v>
      </c>
      <c r="P952" s="51">
        <v>44567</v>
      </c>
      <c r="Q952" s="51">
        <v>44567</v>
      </c>
      <c r="R952" s="50">
        <v>1362</v>
      </c>
      <c r="S952" s="50">
        <v>3</v>
      </c>
      <c r="T952" s="50" t="s">
        <v>106</v>
      </c>
      <c r="U952" t="s">
        <v>5817</v>
      </c>
      <c r="V952"/>
      <c r="W952" t="s">
        <v>2097</v>
      </c>
      <c r="X952" t="s">
        <v>167</v>
      </c>
      <c r="Y952" s="126" t="s">
        <v>5818</v>
      </c>
    </row>
    <row r="953" spans="1:25">
      <c r="A953" s="121" t="str">
        <f t="shared" si="15"/>
        <v>hhakimi</v>
      </c>
      <c r="B953" s="49" t="s">
        <v>5819</v>
      </c>
      <c r="C953" s="50" t="s">
        <v>5820</v>
      </c>
      <c r="D953" s="49" t="s">
        <v>5821</v>
      </c>
      <c r="E953" s="37" t="s">
        <v>5819</v>
      </c>
      <c r="F953" s="50"/>
      <c r="G953" s="50"/>
      <c r="H953" s="50"/>
      <c r="I953" s="50"/>
      <c r="J953" s="50"/>
      <c r="K953" s="50" t="s">
        <v>92</v>
      </c>
      <c r="L953" s="50"/>
      <c r="M953" s="50"/>
      <c r="N953" s="50"/>
      <c r="O953" s="51"/>
      <c r="P953" s="50">
        <v>45949</v>
      </c>
      <c r="Q953" s="51">
        <v>45949</v>
      </c>
      <c r="R953" s="50"/>
      <c r="S953" s="50"/>
      <c r="T953" s="50"/>
      <c r="U953" s="49" t="s">
        <v>5822</v>
      </c>
      <c r="V953" s="50" t="s">
        <v>5823</v>
      </c>
      <c r="W953" s="50" t="s">
        <v>5495</v>
      </c>
      <c r="X953" s="50" t="s">
        <v>118</v>
      </c>
      <c r="Y953" s="49" t="s">
        <v>5824</v>
      </c>
    </row>
    <row r="954" spans="1:25">
      <c r="A954" s="121" t="str">
        <f t="shared" si="15"/>
        <v>hhawki0</v>
      </c>
      <c r="B954" s="49" t="s">
        <v>5825</v>
      </c>
      <c r="C954" s="50" t="s">
        <v>5826</v>
      </c>
      <c r="D954" s="49" t="s">
        <v>5827</v>
      </c>
      <c r="E954" s="141" t="s">
        <v>5825</v>
      </c>
      <c r="F954" s="50"/>
      <c r="G954" s="51"/>
      <c r="H954" s="51"/>
      <c r="I954" s="51"/>
      <c r="J954" s="51"/>
      <c r="K954" s="49" t="s">
        <v>273</v>
      </c>
      <c r="L954" s="51"/>
      <c r="M954" s="51"/>
      <c r="N954" s="51"/>
      <c r="O954" s="51"/>
      <c r="P954" s="51">
        <v>45949</v>
      </c>
      <c r="Q954" s="51">
        <v>45949</v>
      </c>
      <c r="R954" s="51"/>
      <c r="S954" s="51"/>
      <c r="T954" s="51"/>
      <c r="U954" s="49" t="s">
        <v>5828</v>
      </c>
      <c r="V954" s="50"/>
      <c r="W954" s="50" t="s">
        <v>5829</v>
      </c>
      <c r="X954" s="50" t="s">
        <v>373</v>
      </c>
      <c r="Y954" s="49" t="s">
        <v>5830</v>
      </c>
    </row>
    <row r="955" spans="1:25">
      <c r="A955" s="121" t="str">
        <f t="shared" si="15"/>
        <v>HHU00</v>
      </c>
      <c r="B955" s="49" t="s">
        <v>5831</v>
      </c>
      <c r="C955" s="50" t="s">
        <v>5832</v>
      </c>
      <c r="D955" s="50" t="s">
        <v>5833</v>
      </c>
      <c r="E955" s="37" t="s">
        <v>43</v>
      </c>
      <c r="F955" s="49" t="s">
        <v>44</v>
      </c>
      <c r="G955" s="50" t="s">
        <v>45</v>
      </c>
      <c r="H955" s="50" t="s">
        <v>30</v>
      </c>
      <c r="I955" s="50" t="s">
        <v>31</v>
      </c>
      <c r="J955" s="49" t="s">
        <v>32</v>
      </c>
      <c r="K955" s="49" t="s">
        <v>144</v>
      </c>
      <c r="L955" s="49" t="s">
        <v>145</v>
      </c>
      <c r="M955" s="50" t="s">
        <v>146</v>
      </c>
      <c r="N955" s="50" t="s">
        <v>147</v>
      </c>
      <c r="O955" s="51">
        <v>36039</v>
      </c>
      <c r="P955" s="51">
        <v>38803</v>
      </c>
      <c r="Q955" s="51">
        <v>36039</v>
      </c>
      <c r="R955" s="50">
        <v>9890</v>
      </c>
      <c r="S955" s="50">
        <v>27</v>
      </c>
      <c r="T955" s="50" t="s">
        <v>148</v>
      </c>
      <c r="U955" s="50" t="s">
        <v>5834</v>
      </c>
      <c r="V955" s="50"/>
      <c r="W955" s="50" t="s">
        <v>5835</v>
      </c>
      <c r="X955" s="50" t="s">
        <v>147</v>
      </c>
      <c r="Y955" s="49" t="s">
        <v>5836</v>
      </c>
    </row>
    <row r="956" spans="1:25">
      <c r="A956" s="121" t="str">
        <f t="shared" si="15"/>
        <v>hirizar</v>
      </c>
      <c r="B956" s="49" t="s">
        <v>5837</v>
      </c>
      <c r="C956" s="50" t="s">
        <v>5838</v>
      </c>
      <c r="D956" s="50" t="s">
        <v>5839</v>
      </c>
      <c r="E956" s="37" t="s">
        <v>134</v>
      </c>
      <c r="F956" s="49" t="s">
        <v>1468</v>
      </c>
      <c r="G956" s="50" t="s">
        <v>1469</v>
      </c>
      <c r="H956" s="50" t="s">
        <v>30</v>
      </c>
      <c r="I956" s="50" t="s">
        <v>31</v>
      </c>
      <c r="J956" s="49" t="s">
        <v>53</v>
      </c>
      <c r="K956" s="49" t="s">
        <v>2108</v>
      </c>
      <c r="L956" s="49" t="s">
        <v>2109</v>
      </c>
      <c r="M956" s="50" t="s">
        <v>2110</v>
      </c>
      <c r="N956" s="50" t="s">
        <v>1763</v>
      </c>
      <c r="O956" s="51">
        <v>45172</v>
      </c>
      <c r="P956" s="51">
        <v>45172</v>
      </c>
      <c r="Q956" s="51">
        <v>45172</v>
      </c>
      <c r="R956" s="50">
        <v>757</v>
      </c>
      <c r="S956" s="50">
        <v>2</v>
      </c>
      <c r="T956" s="50" t="s">
        <v>82</v>
      </c>
      <c r="U956" s="50" t="s">
        <v>5840</v>
      </c>
      <c r="V956" s="50"/>
      <c r="W956" s="50" t="s">
        <v>5841</v>
      </c>
      <c r="X956" s="50" t="s">
        <v>1763</v>
      </c>
      <c r="Y956" s="49" t="s">
        <v>5842</v>
      </c>
    </row>
    <row r="957" spans="1:25">
      <c r="A957" s="121" t="str">
        <f t="shared" si="15"/>
        <v>HJONE27</v>
      </c>
      <c r="B957" s="49" t="s">
        <v>5843</v>
      </c>
      <c r="C957" s="50" t="s">
        <v>5844</v>
      </c>
      <c r="D957" s="50" t="s">
        <v>5845</v>
      </c>
      <c r="E957" s="37" t="s">
        <v>774</v>
      </c>
      <c r="F957" s="49" t="s">
        <v>28</v>
      </c>
      <c r="G957" s="50" t="s">
        <v>29</v>
      </c>
      <c r="H957" s="50" t="s">
        <v>30</v>
      </c>
      <c r="I957" s="50" t="s">
        <v>31</v>
      </c>
      <c r="J957" s="49" t="s">
        <v>32</v>
      </c>
      <c r="K957" s="49" t="s">
        <v>144</v>
      </c>
      <c r="L957" s="49" t="s">
        <v>145</v>
      </c>
      <c r="M957" s="50" t="s">
        <v>146</v>
      </c>
      <c r="N957" s="50" t="s">
        <v>147</v>
      </c>
      <c r="O957" s="51">
        <v>38446</v>
      </c>
      <c r="P957" s="51">
        <v>38446</v>
      </c>
      <c r="Q957" s="51">
        <v>38446</v>
      </c>
      <c r="R957" s="50">
        <v>7483</v>
      </c>
      <c r="S957" s="50">
        <v>20</v>
      </c>
      <c r="T957" s="50" t="s">
        <v>148</v>
      </c>
      <c r="U957" s="50" t="s">
        <v>5846</v>
      </c>
      <c r="V957" s="50"/>
      <c r="W957" s="50" t="s">
        <v>1480</v>
      </c>
      <c r="X957" s="50" t="s">
        <v>147</v>
      </c>
      <c r="Y957" s="49" t="s">
        <v>5847</v>
      </c>
    </row>
    <row r="958" spans="1:25">
      <c r="A958" s="121" t="str">
        <f t="shared" si="15"/>
        <v>hjure</v>
      </c>
      <c r="B958" s="49" t="s">
        <v>5848</v>
      </c>
      <c r="C958" s="50" t="s">
        <v>5849</v>
      </c>
      <c r="D958" s="50" t="s">
        <v>5850</v>
      </c>
      <c r="E958" s="37" t="s">
        <v>43</v>
      </c>
      <c r="F958" s="49" t="s">
        <v>44</v>
      </c>
      <c r="G958" s="50" t="s">
        <v>45</v>
      </c>
      <c r="H958" s="50" t="s">
        <v>30</v>
      </c>
      <c r="I958" s="50" t="s">
        <v>31</v>
      </c>
      <c r="J958" s="49" t="s">
        <v>53</v>
      </c>
      <c r="K958" s="49" t="s">
        <v>54</v>
      </c>
      <c r="L958" s="49" t="s">
        <v>135</v>
      </c>
      <c r="M958" s="50" t="s">
        <v>136</v>
      </c>
      <c r="N958" s="50" t="s">
        <v>57</v>
      </c>
      <c r="O958" s="51">
        <v>43832</v>
      </c>
      <c r="P958" s="51">
        <v>43832</v>
      </c>
      <c r="Q958" s="51">
        <v>43832</v>
      </c>
      <c r="R958" s="50">
        <v>2097</v>
      </c>
      <c r="S958" s="50">
        <v>5</v>
      </c>
      <c r="T958" s="50" t="s">
        <v>106</v>
      </c>
      <c r="U958" s="50" t="s">
        <v>5851</v>
      </c>
      <c r="V958" s="50"/>
      <c r="W958" s="50" t="s">
        <v>1486</v>
      </c>
      <c r="X958" s="50" t="s">
        <v>57</v>
      </c>
      <c r="Y958" s="49" t="s">
        <v>5852</v>
      </c>
    </row>
    <row r="959" spans="1:25">
      <c r="A959" s="121" t="str">
        <f t="shared" si="15"/>
        <v>hkamali</v>
      </c>
      <c r="B959" s="49" t="s">
        <v>5853</v>
      </c>
      <c r="C959" s="50" t="s">
        <v>5854</v>
      </c>
      <c r="D959" s="50" t="s">
        <v>5855</v>
      </c>
      <c r="E959" s="37" t="s">
        <v>43</v>
      </c>
      <c r="F959" s="49" t="s">
        <v>876</v>
      </c>
      <c r="G959" s="50" t="s">
        <v>877</v>
      </c>
      <c r="H959" s="50" t="s">
        <v>105</v>
      </c>
      <c r="I959" s="50" t="s">
        <v>31</v>
      </c>
      <c r="J959" s="49" t="s">
        <v>32</v>
      </c>
      <c r="K959" s="49" t="s">
        <v>125</v>
      </c>
      <c r="L959" s="49" t="s">
        <v>234</v>
      </c>
      <c r="M959" s="50" t="s">
        <v>235</v>
      </c>
      <c r="N959" s="50" t="s">
        <v>236</v>
      </c>
      <c r="O959" s="51">
        <v>45823</v>
      </c>
      <c r="P959" s="51">
        <v>45823</v>
      </c>
      <c r="Q959" s="51">
        <v>45823</v>
      </c>
      <c r="R959" s="50">
        <v>106</v>
      </c>
      <c r="S959" s="50">
        <v>0</v>
      </c>
      <c r="T959" s="50" t="s">
        <v>58</v>
      </c>
      <c r="U959" s="50" t="s">
        <v>5856</v>
      </c>
      <c r="V959" s="50"/>
      <c r="W959" s="50" t="s">
        <v>1277</v>
      </c>
      <c r="X959" s="50" t="s">
        <v>236</v>
      </c>
      <c r="Y959" s="49" t="s">
        <v>5857</v>
      </c>
    </row>
    <row r="960" spans="1:25">
      <c r="A960" s="121" t="str">
        <f t="shared" si="15"/>
        <v>hkelly</v>
      </c>
      <c r="B960" s="49" t="s">
        <v>5858</v>
      </c>
      <c r="C960" s="50" t="s">
        <v>5859</v>
      </c>
      <c r="D960" s="50" t="s">
        <v>5860</v>
      </c>
      <c r="E960" s="37" t="s">
        <v>43</v>
      </c>
      <c r="F960" s="49" t="s">
        <v>28</v>
      </c>
      <c r="G960" s="50" t="s">
        <v>29</v>
      </c>
      <c r="H960" s="50" t="s">
        <v>30</v>
      </c>
      <c r="I960" s="50" t="s">
        <v>31</v>
      </c>
      <c r="J960" s="49" t="s">
        <v>32</v>
      </c>
      <c r="K960" s="49" t="s">
        <v>92</v>
      </c>
      <c r="L960" s="49" t="s">
        <v>116</v>
      </c>
      <c r="M960" s="50" t="s">
        <v>117</v>
      </c>
      <c r="N960" s="50" t="s">
        <v>118</v>
      </c>
      <c r="O960" s="51">
        <v>45368</v>
      </c>
      <c r="P960" s="51">
        <v>45368</v>
      </c>
      <c r="Q960" s="51">
        <v>45368</v>
      </c>
      <c r="R960" s="50">
        <v>561</v>
      </c>
      <c r="S960" s="50">
        <v>1</v>
      </c>
      <c r="T960" s="50" t="s">
        <v>82</v>
      </c>
      <c r="U960" s="50" t="s">
        <v>5861</v>
      </c>
      <c r="V960" s="50"/>
      <c r="W960" s="50" t="s">
        <v>1073</v>
      </c>
      <c r="X960" s="50" t="s">
        <v>118</v>
      </c>
      <c r="Y960" s="49" t="s">
        <v>5862</v>
      </c>
    </row>
    <row r="961" spans="1:25">
      <c r="A961" s="121" t="str">
        <f t="shared" si="15"/>
        <v>HKHALEG</v>
      </c>
      <c r="B961" s="49" t="s">
        <v>5863</v>
      </c>
      <c r="C961" s="50" t="s">
        <v>5864</v>
      </c>
      <c r="D961" s="50" t="s">
        <v>5865</v>
      </c>
      <c r="E961" s="37" t="s">
        <v>43</v>
      </c>
      <c r="F961" s="49" t="s">
        <v>28</v>
      </c>
      <c r="G961" s="50" t="s">
        <v>29</v>
      </c>
      <c r="H961" s="50" t="s">
        <v>30</v>
      </c>
      <c r="I961" s="50" t="s">
        <v>31</v>
      </c>
      <c r="J961" s="49" t="s">
        <v>32</v>
      </c>
      <c r="K961" s="49" t="s">
        <v>144</v>
      </c>
      <c r="L961" s="49" t="s">
        <v>145</v>
      </c>
      <c r="M961" s="50" t="s">
        <v>146</v>
      </c>
      <c r="N961" s="50" t="s">
        <v>147</v>
      </c>
      <c r="O961" s="51">
        <v>41016</v>
      </c>
      <c r="P961" s="51">
        <v>41016</v>
      </c>
      <c r="Q961" s="51">
        <v>41016</v>
      </c>
      <c r="R961" s="50">
        <v>4913</v>
      </c>
      <c r="S961" s="50">
        <v>13</v>
      </c>
      <c r="T961" s="50" t="s">
        <v>127</v>
      </c>
      <c r="U961" s="50" t="s">
        <v>5866</v>
      </c>
      <c r="V961" s="50"/>
      <c r="W961" s="50" t="s">
        <v>5867</v>
      </c>
      <c r="X961" s="50" t="s">
        <v>147</v>
      </c>
      <c r="Y961" s="49" t="s">
        <v>5868</v>
      </c>
    </row>
    <row r="962" spans="1:25">
      <c r="A962" s="121" t="str">
        <f t="shared" si="15"/>
        <v>hkozinc</v>
      </c>
      <c r="B962" s="49" t="s">
        <v>5869</v>
      </c>
      <c r="C962" s="50" t="s">
        <v>5870</v>
      </c>
      <c r="D962" s="50" t="s">
        <v>5871</v>
      </c>
      <c r="E962" s="37" t="s">
        <v>27</v>
      </c>
      <c r="F962" s="49" t="s">
        <v>28</v>
      </c>
      <c r="G962" s="50" t="s">
        <v>29</v>
      </c>
      <c r="H962" s="50" t="s">
        <v>30</v>
      </c>
      <c r="I962" s="50" t="s">
        <v>31</v>
      </c>
      <c r="J962" s="49" t="s">
        <v>53</v>
      </c>
      <c r="K962" s="49" t="s">
        <v>255</v>
      </c>
      <c r="L962" s="49" t="s">
        <v>442</v>
      </c>
      <c r="M962" s="50" t="s">
        <v>443</v>
      </c>
      <c r="N962" s="50" t="s">
        <v>72</v>
      </c>
      <c r="O962" s="51">
        <v>43348</v>
      </c>
      <c r="P962" s="51">
        <v>44483</v>
      </c>
      <c r="Q962" s="51">
        <v>44483</v>
      </c>
      <c r="R962" s="50">
        <v>1446</v>
      </c>
      <c r="S962" s="50">
        <v>3</v>
      </c>
      <c r="T962" s="50" t="s">
        <v>106</v>
      </c>
      <c r="U962" s="50" t="s">
        <v>5872</v>
      </c>
      <c r="V962" s="50"/>
      <c r="W962" s="50" t="s">
        <v>5873</v>
      </c>
      <c r="X962" s="50" t="s">
        <v>72</v>
      </c>
      <c r="Y962" s="49" t="s">
        <v>5874</v>
      </c>
    </row>
    <row r="963" spans="1:25">
      <c r="A963" s="121" t="str">
        <f t="shared" ref="A963:A1026" si="16">TRIM(D963)</f>
        <v>HLEGER1</v>
      </c>
      <c r="B963" s="49" t="s">
        <v>5875</v>
      </c>
      <c r="C963" s="50" t="s">
        <v>5876</v>
      </c>
      <c r="D963" s="50" t="s">
        <v>5877</v>
      </c>
      <c r="E963" s="37" t="s">
        <v>43</v>
      </c>
      <c r="F963" s="49" t="s">
        <v>90</v>
      </c>
      <c r="G963" s="50" t="s">
        <v>91</v>
      </c>
      <c r="H963" s="50" t="s">
        <v>30</v>
      </c>
      <c r="I963" s="50" t="s">
        <v>31</v>
      </c>
      <c r="J963" s="49" t="s">
        <v>53</v>
      </c>
      <c r="K963" s="49" t="s">
        <v>54</v>
      </c>
      <c r="L963" s="49" t="s">
        <v>55</v>
      </c>
      <c r="M963" s="50" t="s">
        <v>56</v>
      </c>
      <c r="N963" s="50" t="s">
        <v>57</v>
      </c>
      <c r="O963" s="51">
        <v>36210</v>
      </c>
      <c r="P963" s="51">
        <v>36210</v>
      </c>
      <c r="Q963" s="51">
        <v>36210</v>
      </c>
      <c r="R963" s="50">
        <v>9719</v>
      </c>
      <c r="S963" s="50">
        <v>26</v>
      </c>
      <c r="T963" s="50" t="s">
        <v>148</v>
      </c>
      <c r="U963" s="50" t="s">
        <v>5878</v>
      </c>
      <c r="V963" s="50"/>
      <c r="W963" s="50" t="s">
        <v>5879</v>
      </c>
      <c r="X963" s="50" t="s">
        <v>57</v>
      </c>
      <c r="Y963" s="49" t="s">
        <v>5880</v>
      </c>
    </row>
    <row r="964" spans="1:25">
      <c r="A964" s="121" t="str">
        <f t="shared" si="16"/>
        <v>HLEWIS7</v>
      </c>
      <c r="B964" s="49" t="s">
        <v>5881</v>
      </c>
      <c r="C964" s="50" t="s">
        <v>5882</v>
      </c>
      <c r="D964" s="50" t="s">
        <v>5883</v>
      </c>
      <c r="E964" s="37" t="s">
        <v>43</v>
      </c>
      <c r="F964" s="49" t="s">
        <v>182</v>
      </c>
      <c r="G964" s="50" t="s">
        <v>183</v>
      </c>
      <c r="H964" s="50" t="s">
        <v>30</v>
      </c>
      <c r="I964" s="50" t="s">
        <v>31</v>
      </c>
      <c r="J964" s="49" t="s">
        <v>32</v>
      </c>
      <c r="K964" s="49" t="s">
        <v>884</v>
      </c>
      <c r="L964" s="49" t="s">
        <v>885</v>
      </c>
      <c r="M964" s="50" t="s">
        <v>886</v>
      </c>
      <c r="N964" s="50" t="s">
        <v>887</v>
      </c>
      <c r="O964" s="51">
        <v>30837</v>
      </c>
      <c r="P964" s="51">
        <v>30837</v>
      </c>
      <c r="Q964" s="51">
        <v>30837</v>
      </c>
      <c r="R964" s="50">
        <v>15092</v>
      </c>
      <c r="S964" s="50">
        <v>41</v>
      </c>
      <c r="T964" s="50" t="s">
        <v>148</v>
      </c>
      <c r="U964" s="50" t="s">
        <v>5884</v>
      </c>
      <c r="V964" s="50"/>
      <c r="W964" s="50" t="s">
        <v>5885</v>
      </c>
      <c r="X964" s="50" t="s">
        <v>1136</v>
      </c>
      <c r="Y964" s="49" t="s">
        <v>5886</v>
      </c>
    </row>
    <row r="965" spans="1:25">
      <c r="A965" s="121" t="str">
        <f t="shared" si="16"/>
        <v>HLUGOPE</v>
      </c>
      <c r="B965" s="49" t="s">
        <v>5887</v>
      </c>
      <c r="C965" s="50" t="s">
        <v>5888</v>
      </c>
      <c r="D965" s="50" t="s">
        <v>5889</v>
      </c>
      <c r="E965" s="37" t="s">
        <v>43</v>
      </c>
      <c r="F965" s="49" t="s">
        <v>28</v>
      </c>
      <c r="G965" s="50" t="s">
        <v>29</v>
      </c>
      <c r="H965" s="50" t="s">
        <v>30</v>
      </c>
      <c r="I965" s="50" t="s">
        <v>380</v>
      </c>
      <c r="J965" s="49" t="s">
        <v>53</v>
      </c>
      <c r="K965" s="49" t="s">
        <v>381</v>
      </c>
      <c r="L965" s="49" t="s">
        <v>381</v>
      </c>
      <c r="M965" s="50" t="s">
        <v>382</v>
      </c>
      <c r="N965" s="50" t="s">
        <v>383</v>
      </c>
      <c r="O965" s="51">
        <v>31033</v>
      </c>
      <c r="P965" s="51">
        <v>31033</v>
      </c>
      <c r="Q965" s="51">
        <v>31033</v>
      </c>
      <c r="R965" s="50">
        <v>14896</v>
      </c>
      <c r="S965" s="50">
        <v>40</v>
      </c>
      <c r="T965" s="50" t="s">
        <v>148</v>
      </c>
      <c r="U965" s="50" t="s">
        <v>5890</v>
      </c>
      <c r="V965" s="50" t="s">
        <v>5891</v>
      </c>
      <c r="W965" s="50" t="s">
        <v>5892</v>
      </c>
      <c r="X965" s="50" t="s">
        <v>383</v>
      </c>
      <c r="Y965" s="49" t="s">
        <v>5893</v>
      </c>
    </row>
    <row r="966" spans="1:25">
      <c r="A966" s="121" t="str">
        <f t="shared" si="16"/>
        <v>hmille1</v>
      </c>
      <c r="B966" s="49" t="s">
        <v>5894</v>
      </c>
      <c r="C966" s="50" t="s">
        <v>5895</v>
      </c>
      <c r="D966" s="50" t="s">
        <v>5896</v>
      </c>
      <c r="E966" s="37" t="s">
        <v>43</v>
      </c>
      <c r="F966" s="49" t="s">
        <v>28</v>
      </c>
      <c r="G966" s="50" t="s">
        <v>29</v>
      </c>
      <c r="H966" s="50" t="s">
        <v>30</v>
      </c>
      <c r="I966" s="50" t="s">
        <v>31</v>
      </c>
      <c r="J966" s="49" t="s">
        <v>53</v>
      </c>
      <c r="K966" s="49" t="s">
        <v>164</v>
      </c>
      <c r="L966" s="49" t="s">
        <v>165</v>
      </c>
      <c r="M966" s="50" t="s">
        <v>166</v>
      </c>
      <c r="N966" s="50" t="s">
        <v>167</v>
      </c>
      <c r="O966" s="51">
        <v>44336</v>
      </c>
      <c r="P966" s="51">
        <v>44336</v>
      </c>
      <c r="Q966" s="51">
        <v>44336</v>
      </c>
      <c r="R966" s="50">
        <v>1593</v>
      </c>
      <c r="S966" s="50">
        <v>4</v>
      </c>
      <c r="T966" s="50" t="s">
        <v>106</v>
      </c>
      <c r="U966" s="50" t="s">
        <v>5897</v>
      </c>
      <c r="V966" s="50"/>
      <c r="W966" s="50" t="s">
        <v>5898</v>
      </c>
      <c r="X966" s="50" t="s">
        <v>167</v>
      </c>
      <c r="Y966" s="49" t="s">
        <v>5899</v>
      </c>
    </row>
    <row r="967" spans="1:25">
      <c r="A967" s="121" t="str">
        <f t="shared" si="16"/>
        <v>hminass</v>
      </c>
      <c r="B967" s="49" t="s">
        <v>5900</v>
      </c>
      <c r="C967" s="50" t="s">
        <v>5901</v>
      </c>
      <c r="D967" s="50" t="s">
        <v>5902</v>
      </c>
      <c r="E967" s="37" t="s">
        <v>27</v>
      </c>
      <c r="F967" s="49" t="s">
        <v>28</v>
      </c>
      <c r="G967" s="50" t="s">
        <v>29</v>
      </c>
      <c r="H967" s="50" t="s">
        <v>30</v>
      </c>
      <c r="I967" s="50" t="s">
        <v>31</v>
      </c>
      <c r="J967" s="49" t="s">
        <v>32</v>
      </c>
      <c r="K967" s="49" t="s">
        <v>79</v>
      </c>
      <c r="L967" s="49" t="s">
        <v>80</v>
      </c>
      <c r="M967" s="50" t="s">
        <v>81</v>
      </c>
      <c r="N967" s="50" t="s">
        <v>36</v>
      </c>
      <c r="O967" s="51">
        <v>37194</v>
      </c>
      <c r="P967" s="51">
        <v>45193</v>
      </c>
      <c r="Q967" s="51">
        <v>45193</v>
      </c>
      <c r="R967" s="50">
        <v>736</v>
      </c>
      <c r="S967" s="50">
        <v>2</v>
      </c>
      <c r="T967" s="50" t="s">
        <v>82</v>
      </c>
      <c r="U967" s="50" t="s">
        <v>5903</v>
      </c>
      <c r="V967" s="50"/>
      <c r="W967" s="50" t="s">
        <v>5904</v>
      </c>
      <c r="X967" s="50" t="s">
        <v>36</v>
      </c>
      <c r="Y967" s="49" t="s">
        <v>5905</v>
      </c>
    </row>
    <row r="968" spans="1:25">
      <c r="A968" s="121" t="str">
        <f t="shared" si="16"/>
        <v>HMOUW00</v>
      </c>
      <c r="B968" s="49" t="s">
        <v>5906</v>
      </c>
      <c r="C968" s="50" t="s">
        <v>5907</v>
      </c>
      <c r="D968" s="50" t="s">
        <v>5908</v>
      </c>
      <c r="E968" s="37" t="s">
        <v>43</v>
      </c>
      <c r="F968" s="49" t="s">
        <v>44</v>
      </c>
      <c r="G968" s="50" t="s">
        <v>45</v>
      </c>
      <c r="H968" s="50" t="s">
        <v>30</v>
      </c>
      <c r="I968" s="50" t="s">
        <v>31</v>
      </c>
      <c r="J968" s="49" t="s">
        <v>32</v>
      </c>
      <c r="K968" s="49" t="s">
        <v>125</v>
      </c>
      <c r="L968" s="49" t="s">
        <v>2034</v>
      </c>
      <c r="M968" s="50" t="s">
        <v>85</v>
      </c>
      <c r="N968" s="50" t="s">
        <v>36</v>
      </c>
      <c r="O968" s="51">
        <v>38602</v>
      </c>
      <c r="P968" s="51">
        <v>38602</v>
      </c>
      <c r="Q968" s="51">
        <v>38602</v>
      </c>
      <c r="R968" s="50">
        <v>7327</v>
      </c>
      <c r="S968" s="50">
        <v>20</v>
      </c>
      <c r="T968" s="50" t="s">
        <v>148</v>
      </c>
      <c r="U968" s="50" t="s">
        <v>5909</v>
      </c>
      <c r="V968" s="50"/>
      <c r="W968" s="50" t="s">
        <v>5910</v>
      </c>
      <c r="X968" s="50" t="s">
        <v>36</v>
      </c>
      <c r="Y968" s="49" t="s">
        <v>5911</v>
      </c>
    </row>
    <row r="969" spans="1:25">
      <c r="A969" s="121" t="str">
        <f t="shared" si="16"/>
        <v>hnguyen</v>
      </c>
      <c r="B969" s="49" t="s">
        <v>5912</v>
      </c>
      <c r="C969" s="50" t="s">
        <v>5913</v>
      </c>
      <c r="D969" s="50" t="s">
        <v>5914</v>
      </c>
      <c r="E969" s="37" t="s">
        <v>43</v>
      </c>
      <c r="F969" s="49" t="s">
        <v>28</v>
      </c>
      <c r="G969" s="50" t="s">
        <v>29</v>
      </c>
      <c r="H969" s="50" t="s">
        <v>30</v>
      </c>
      <c r="I969" s="50" t="s">
        <v>31</v>
      </c>
      <c r="J969" s="49" t="s">
        <v>32</v>
      </c>
      <c r="K969" s="49" t="s">
        <v>33</v>
      </c>
      <c r="L969" s="49" t="s">
        <v>46</v>
      </c>
      <c r="M969" s="50" t="s">
        <v>35</v>
      </c>
      <c r="N969" s="50" t="s">
        <v>36</v>
      </c>
      <c r="O969" s="51">
        <v>45116</v>
      </c>
      <c r="P969" s="51">
        <v>45683</v>
      </c>
      <c r="Q969" s="51">
        <v>45235</v>
      </c>
      <c r="R969" s="50">
        <v>694</v>
      </c>
      <c r="S969" s="50">
        <v>1</v>
      </c>
      <c r="T969" s="50" t="s">
        <v>82</v>
      </c>
      <c r="U969" s="50" t="s">
        <v>5915</v>
      </c>
      <c r="V969" s="50"/>
      <c r="W969" s="50" t="s">
        <v>5581</v>
      </c>
      <c r="X969" s="50" t="s">
        <v>36</v>
      </c>
      <c r="Y969" s="49" t="s">
        <v>5582</v>
      </c>
    </row>
    <row r="970" spans="1:25">
      <c r="A970" s="121" t="str">
        <f t="shared" si="16"/>
        <v>hpolanc</v>
      </c>
      <c r="B970" s="49" t="s">
        <v>5916</v>
      </c>
      <c r="C970" s="50" t="s">
        <v>5917</v>
      </c>
      <c r="D970" s="50" t="s">
        <v>5918</v>
      </c>
      <c r="E970" s="37" t="s">
        <v>27</v>
      </c>
      <c r="F970" s="49" t="s">
        <v>114</v>
      </c>
      <c r="G970" s="50" t="s">
        <v>115</v>
      </c>
      <c r="H970" s="50" t="s">
        <v>105</v>
      </c>
      <c r="I970" s="50" t="s">
        <v>31</v>
      </c>
      <c r="J970" s="49" t="s">
        <v>53</v>
      </c>
      <c r="K970" s="49" t="s">
        <v>164</v>
      </c>
      <c r="L970" s="49" t="s">
        <v>165</v>
      </c>
      <c r="M970" s="50" t="s">
        <v>166</v>
      </c>
      <c r="N970" s="50" t="s">
        <v>167</v>
      </c>
      <c r="O970" s="51">
        <v>45165</v>
      </c>
      <c r="P970" s="51">
        <v>45571</v>
      </c>
      <c r="Q970" s="51">
        <v>45571</v>
      </c>
      <c r="R970" s="50">
        <v>358</v>
      </c>
      <c r="S970" s="50">
        <v>0</v>
      </c>
      <c r="T970" s="50" t="s">
        <v>37</v>
      </c>
      <c r="U970" s="50" t="s">
        <v>5919</v>
      </c>
      <c r="V970" s="50"/>
      <c r="W970" s="50" t="s">
        <v>2061</v>
      </c>
      <c r="X970" s="50" t="s">
        <v>322</v>
      </c>
      <c r="Y970" s="49" t="s">
        <v>2062</v>
      </c>
    </row>
    <row r="971" spans="1:25">
      <c r="A971" s="121" t="str">
        <f t="shared" si="16"/>
        <v>hprice</v>
      </c>
      <c r="B971" s="49" t="s">
        <v>5920</v>
      </c>
      <c r="C971" s="50" t="s">
        <v>5921</v>
      </c>
      <c r="D971" s="50" t="s">
        <v>5922</v>
      </c>
      <c r="E971" s="37" t="s">
        <v>27</v>
      </c>
      <c r="F971" s="49" t="s">
        <v>28</v>
      </c>
      <c r="G971" s="50" t="s">
        <v>29</v>
      </c>
      <c r="H971" s="50" t="s">
        <v>30</v>
      </c>
      <c r="I971" s="50" t="s">
        <v>31</v>
      </c>
      <c r="J971" s="49" t="s">
        <v>53</v>
      </c>
      <c r="K971" s="49" t="s">
        <v>164</v>
      </c>
      <c r="L971" s="49" t="s">
        <v>165</v>
      </c>
      <c r="M971" s="50" t="s">
        <v>166</v>
      </c>
      <c r="N971" s="50" t="s">
        <v>167</v>
      </c>
      <c r="O971" s="51">
        <v>45095</v>
      </c>
      <c r="P971" s="51">
        <v>45095</v>
      </c>
      <c r="Q971" s="51">
        <v>45095</v>
      </c>
      <c r="R971" s="50">
        <v>834</v>
      </c>
      <c r="S971" s="50">
        <v>2</v>
      </c>
      <c r="T971" s="50" t="s">
        <v>82</v>
      </c>
      <c r="U971" s="50" t="s">
        <v>5923</v>
      </c>
      <c r="V971" s="50"/>
      <c r="W971" s="50" t="s">
        <v>1822</v>
      </c>
      <c r="X971" s="50" t="s">
        <v>322</v>
      </c>
      <c r="Y971" s="49" t="s">
        <v>3545</v>
      </c>
    </row>
    <row r="972" spans="1:25">
      <c r="A972" s="121" t="str">
        <f t="shared" si="16"/>
        <v>HQUEZA0</v>
      </c>
      <c r="B972" s="49" t="s">
        <v>5924</v>
      </c>
      <c r="C972" s="50" t="s">
        <v>5925</v>
      </c>
      <c r="D972" s="50" t="s">
        <v>5926</v>
      </c>
      <c r="E972" s="37" t="s">
        <v>43</v>
      </c>
      <c r="F972" s="49" t="s">
        <v>28</v>
      </c>
      <c r="G972" s="50" t="s">
        <v>29</v>
      </c>
      <c r="H972" s="50" t="s">
        <v>30</v>
      </c>
      <c r="I972" s="50" t="s">
        <v>31</v>
      </c>
      <c r="J972" s="49" t="s">
        <v>32</v>
      </c>
      <c r="K972" s="49" t="s">
        <v>125</v>
      </c>
      <c r="L972" s="49" t="s">
        <v>126</v>
      </c>
      <c r="M972" s="50" t="s">
        <v>85</v>
      </c>
      <c r="N972" s="50" t="s">
        <v>36</v>
      </c>
      <c r="O972" s="51">
        <v>39861</v>
      </c>
      <c r="P972" s="51">
        <v>39861</v>
      </c>
      <c r="Q972" s="51">
        <v>39861</v>
      </c>
      <c r="R972" s="50">
        <v>6068</v>
      </c>
      <c r="S972" s="50">
        <v>16</v>
      </c>
      <c r="T972" s="50" t="s">
        <v>148</v>
      </c>
      <c r="U972" s="50" t="s">
        <v>5927</v>
      </c>
      <c r="V972" s="50" t="s">
        <v>5928</v>
      </c>
      <c r="W972" s="50" t="s">
        <v>5929</v>
      </c>
      <c r="X972" s="50" t="s">
        <v>36</v>
      </c>
      <c r="Y972" s="49" t="s">
        <v>5930</v>
      </c>
    </row>
    <row r="973" spans="1:25">
      <c r="A973" s="121" t="str">
        <f t="shared" si="16"/>
        <v>hqurais</v>
      </c>
      <c r="B973" s="49" t="s">
        <v>5931</v>
      </c>
      <c r="C973" s="50" t="s">
        <v>5932</v>
      </c>
      <c r="D973" s="50" t="s">
        <v>5933</v>
      </c>
      <c r="E973" s="37" t="s">
        <v>43</v>
      </c>
      <c r="F973" s="49" t="s">
        <v>28</v>
      </c>
      <c r="G973" s="50" t="s">
        <v>29</v>
      </c>
      <c r="H973" s="50" t="s">
        <v>30</v>
      </c>
      <c r="I973" s="50" t="s">
        <v>31</v>
      </c>
      <c r="J973" s="49" t="s">
        <v>53</v>
      </c>
      <c r="K973" s="49" t="s">
        <v>197</v>
      </c>
      <c r="L973" s="49" t="s">
        <v>198</v>
      </c>
      <c r="M973" s="50" t="s">
        <v>199</v>
      </c>
      <c r="N973" s="50" t="s">
        <v>200</v>
      </c>
      <c r="O973" s="51">
        <v>45207</v>
      </c>
      <c r="P973" s="51">
        <v>45207</v>
      </c>
      <c r="Q973" s="51">
        <v>45207</v>
      </c>
      <c r="R973" s="50">
        <v>722</v>
      </c>
      <c r="S973" s="50">
        <v>1</v>
      </c>
      <c r="T973" s="50" t="s">
        <v>82</v>
      </c>
      <c r="U973" s="50" t="s">
        <v>5934</v>
      </c>
      <c r="V973" s="50"/>
      <c r="W973" s="50" t="s">
        <v>5935</v>
      </c>
      <c r="X973" s="50" t="s">
        <v>167</v>
      </c>
      <c r="Y973" s="49" t="s">
        <v>5936</v>
      </c>
    </row>
    <row r="974" spans="1:25">
      <c r="A974" s="121" t="str">
        <f t="shared" si="16"/>
        <v>HRAMIRE</v>
      </c>
      <c r="B974" s="49" t="s">
        <v>5937</v>
      </c>
      <c r="C974" s="50" t="s">
        <v>5938</v>
      </c>
      <c r="D974" s="50" t="s">
        <v>5939</v>
      </c>
      <c r="E974" s="37" t="s">
        <v>43</v>
      </c>
      <c r="F974" s="49" t="s">
        <v>182</v>
      </c>
      <c r="G974" s="50" t="s">
        <v>183</v>
      </c>
      <c r="H974" s="50" t="s">
        <v>30</v>
      </c>
      <c r="I974" s="50" t="s">
        <v>31</v>
      </c>
      <c r="J974" s="49" t="s">
        <v>53</v>
      </c>
      <c r="K974" s="49" t="s">
        <v>54</v>
      </c>
      <c r="L974" s="49" t="s">
        <v>55</v>
      </c>
      <c r="M974" s="50" t="s">
        <v>56</v>
      </c>
      <c r="N974" s="50" t="s">
        <v>57</v>
      </c>
      <c r="O974" s="51">
        <v>36341</v>
      </c>
      <c r="P974" s="51">
        <v>36661</v>
      </c>
      <c r="Q974" s="51">
        <v>36341</v>
      </c>
      <c r="R974" s="50">
        <v>9588</v>
      </c>
      <c r="S974" s="50">
        <v>26</v>
      </c>
      <c r="T974" s="50" t="s">
        <v>148</v>
      </c>
      <c r="U974" s="50" t="s">
        <v>5940</v>
      </c>
      <c r="V974" s="50"/>
      <c r="W974" s="50" t="s">
        <v>5941</v>
      </c>
      <c r="X974" s="50" t="s">
        <v>57</v>
      </c>
      <c r="Y974" s="49" t="s">
        <v>5942</v>
      </c>
    </row>
    <row r="975" spans="1:25">
      <c r="A975" s="121" t="str">
        <f t="shared" si="16"/>
        <v>hraschk</v>
      </c>
      <c r="B975" s="49" t="s">
        <v>5943</v>
      </c>
      <c r="C975" s="50" t="s">
        <v>5944</v>
      </c>
      <c r="D975" s="49" t="s">
        <v>5945</v>
      </c>
      <c r="E975" s="141" t="s">
        <v>5943</v>
      </c>
      <c r="F975" s="50"/>
      <c r="G975" s="51"/>
      <c r="H975" s="51"/>
      <c r="I975" s="51"/>
      <c r="J975" s="51"/>
      <c r="K975" s="49" t="s">
        <v>309</v>
      </c>
      <c r="L975" s="51"/>
      <c r="M975" s="51"/>
      <c r="N975" s="51"/>
      <c r="O975" s="51"/>
      <c r="P975" s="51">
        <v>45949</v>
      </c>
      <c r="Q975" s="51">
        <v>45949</v>
      </c>
      <c r="R975" s="51"/>
      <c r="S975" s="51"/>
      <c r="T975" s="51"/>
      <c r="U975" s="49" t="s">
        <v>5946</v>
      </c>
      <c r="V975" s="50"/>
      <c r="W975" s="50" t="s">
        <v>1726</v>
      </c>
      <c r="X975" s="50" t="s">
        <v>57</v>
      </c>
      <c r="Y975" s="49" t="s">
        <v>5947</v>
      </c>
    </row>
    <row r="976" spans="1:25">
      <c r="A976" s="121" t="str">
        <f t="shared" si="16"/>
        <v>hrivera</v>
      </c>
      <c r="B976" s="49" t="s">
        <v>5948</v>
      </c>
      <c r="C976" s="50" t="s">
        <v>5949</v>
      </c>
      <c r="D976" s="50" t="s">
        <v>5950</v>
      </c>
      <c r="E976" s="37" t="s">
        <v>27</v>
      </c>
      <c r="F976" s="49" t="s">
        <v>28</v>
      </c>
      <c r="G976" s="50" t="s">
        <v>29</v>
      </c>
      <c r="H976" s="50" t="s">
        <v>30</v>
      </c>
      <c r="I976" s="50" t="s">
        <v>31</v>
      </c>
      <c r="J976" s="49" t="s">
        <v>32</v>
      </c>
      <c r="K976" s="49" t="s">
        <v>208</v>
      </c>
      <c r="L976" s="49" t="s">
        <v>208</v>
      </c>
      <c r="M976" s="50" t="s">
        <v>907</v>
      </c>
      <c r="N976" s="50" t="s">
        <v>908</v>
      </c>
      <c r="O976" s="51">
        <v>44202</v>
      </c>
      <c r="P976" s="51">
        <v>44202</v>
      </c>
      <c r="Q976" s="51">
        <v>44202</v>
      </c>
      <c r="R976" s="50">
        <v>1727</v>
      </c>
      <c r="S976" s="50">
        <v>4</v>
      </c>
      <c r="T976" s="50" t="s">
        <v>106</v>
      </c>
      <c r="U976" s="50" t="s">
        <v>5951</v>
      </c>
      <c r="V976" s="50"/>
      <c r="W976" s="50" t="s">
        <v>5952</v>
      </c>
      <c r="X976" s="50" t="s">
        <v>908</v>
      </c>
      <c r="Y976" s="49" t="s">
        <v>5953</v>
      </c>
    </row>
    <row r="977" spans="1:25">
      <c r="A977" s="121" t="str">
        <f t="shared" si="16"/>
        <v>HRODRIG</v>
      </c>
      <c r="B977" s="49" t="s">
        <v>5954</v>
      </c>
      <c r="C977" s="50" t="s">
        <v>5955</v>
      </c>
      <c r="D977" s="50" t="s">
        <v>5956</v>
      </c>
      <c r="E977" s="37" t="s">
        <v>27</v>
      </c>
      <c r="F977" s="49" t="s">
        <v>44</v>
      </c>
      <c r="G977" s="50" t="s">
        <v>45</v>
      </c>
      <c r="H977" s="50" t="s">
        <v>30</v>
      </c>
      <c r="I977" s="50" t="s">
        <v>31</v>
      </c>
      <c r="J977" s="49" t="s">
        <v>53</v>
      </c>
      <c r="K977" s="49" t="s">
        <v>54</v>
      </c>
      <c r="L977" s="49" t="s">
        <v>135</v>
      </c>
      <c r="M977" s="50" t="s">
        <v>136</v>
      </c>
      <c r="N977" s="50" t="s">
        <v>57</v>
      </c>
      <c r="O977" s="51">
        <v>30816</v>
      </c>
      <c r="P977" s="51">
        <v>30816</v>
      </c>
      <c r="Q977" s="51">
        <v>30816</v>
      </c>
      <c r="R977" s="50">
        <v>15113</v>
      </c>
      <c r="S977" s="50">
        <v>41</v>
      </c>
      <c r="T977" s="50" t="s">
        <v>148</v>
      </c>
      <c r="U977" s="50" t="s">
        <v>5957</v>
      </c>
      <c r="V977" s="50"/>
      <c r="W977" s="50" t="s">
        <v>1486</v>
      </c>
      <c r="X977" s="50" t="s">
        <v>57</v>
      </c>
      <c r="Y977" s="49" t="s">
        <v>5958</v>
      </c>
    </row>
    <row r="978" spans="1:25">
      <c r="A978" s="121" t="str">
        <f t="shared" si="16"/>
        <v>HROLDA0</v>
      </c>
      <c r="B978" s="49" t="s">
        <v>5959</v>
      </c>
      <c r="C978" s="50" t="s">
        <v>5960</v>
      </c>
      <c r="D978" s="50" t="s">
        <v>5961</v>
      </c>
      <c r="E978" s="37" t="s">
        <v>43</v>
      </c>
      <c r="F978" s="49" t="s">
        <v>28</v>
      </c>
      <c r="G978" s="50" t="s">
        <v>29</v>
      </c>
      <c r="H978" s="50" t="s">
        <v>30</v>
      </c>
      <c r="I978" s="50" t="s">
        <v>31</v>
      </c>
      <c r="J978" s="49" t="s">
        <v>53</v>
      </c>
      <c r="K978" s="49" t="s">
        <v>370</v>
      </c>
      <c r="L978" s="49" t="s">
        <v>371</v>
      </c>
      <c r="M978" s="50" t="s">
        <v>372</v>
      </c>
      <c r="N978" s="50" t="s">
        <v>373</v>
      </c>
      <c r="O978" s="51">
        <v>40784</v>
      </c>
      <c r="P978" s="51">
        <v>40784</v>
      </c>
      <c r="Q978" s="51">
        <v>40784</v>
      </c>
      <c r="R978" s="50">
        <v>5145</v>
      </c>
      <c r="S978" s="50">
        <v>14</v>
      </c>
      <c r="T978" s="50" t="s">
        <v>127</v>
      </c>
      <c r="U978" s="50" t="s">
        <v>5962</v>
      </c>
      <c r="V978" s="50"/>
      <c r="W978" s="50" t="s">
        <v>5963</v>
      </c>
      <c r="X978" s="50" t="s">
        <v>373</v>
      </c>
      <c r="Y978" s="49" t="s">
        <v>5964</v>
      </c>
    </row>
    <row r="979" spans="1:25">
      <c r="A979" s="121" t="str">
        <f t="shared" si="16"/>
        <v>hsainti</v>
      </c>
      <c r="B979" s="49" t="s">
        <v>5965</v>
      </c>
      <c r="C979" s="50" t="s">
        <v>5966</v>
      </c>
      <c r="D979" s="50" t="s">
        <v>5967</v>
      </c>
      <c r="E979" s="37" t="s">
        <v>43</v>
      </c>
      <c r="F979" s="49" t="s">
        <v>44</v>
      </c>
      <c r="G979" s="50" t="s">
        <v>45</v>
      </c>
      <c r="H979" s="50" t="s">
        <v>30</v>
      </c>
      <c r="I979" s="50" t="s">
        <v>31</v>
      </c>
      <c r="J979" s="49" t="s">
        <v>53</v>
      </c>
      <c r="K979" s="49" t="s">
        <v>370</v>
      </c>
      <c r="L979" s="49" t="s">
        <v>371</v>
      </c>
      <c r="M979" s="50" t="s">
        <v>372</v>
      </c>
      <c r="N979" s="50" t="s">
        <v>373</v>
      </c>
      <c r="O979" s="51">
        <v>44258</v>
      </c>
      <c r="P979" s="51">
        <v>44258</v>
      </c>
      <c r="Q979" s="51">
        <v>44258</v>
      </c>
      <c r="R979" s="50">
        <v>1671</v>
      </c>
      <c r="S979" s="50">
        <v>4</v>
      </c>
      <c r="T979" s="50" t="s">
        <v>106</v>
      </c>
      <c r="U979" s="50" t="s">
        <v>5968</v>
      </c>
      <c r="V979" s="50"/>
      <c r="W979" s="50" t="s">
        <v>5969</v>
      </c>
      <c r="X979" s="50" t="s">
        <v>373</v>
      </c>
      <c r="Y979" s="49" t="s">
        <v>5970</v>
      </c>
    </row>
    <row r="980" spans="1:25">
      <c r="A980" s="121" t="str">
        <f t="shared" si="16"/>
        <v>HSANT01</v>
      </c>
      <c r="B980" s="49" t="s">
        <v>5971</v>
      </c>
      <c r="C980" s="50" t="s">
        <v>5972</v>
      </c>
      <c r="D980" s="50" t="s">
        <v>5973</v>
      </c>
      <c r="E980" s="37" t="s">
        <v>43</v>
      </c>
      <c r="F980" s="49" t="s">
        <v>182</v>
      </c>
      <c r="G980" s="50" t="s">
        <v>183</v>
      </c>
      <c r="H980" s="50" t="s">
        <v>30</v>
      </c>
      <c r="I980" s="50" t="s">
        <v>380</v>
      </c>
      <c r="J980" s="49" t="s">
        <v>53</v>
      </c>
      <c r="K980" s="49" t="s">
        <v>381</v>
      </c>
      <c r="L980" s="49" t="s">
        <v>381</v>
      </c>
      <c r="M980" s="50" t="s">
        <v>382</v>
      </c>
      <c r="N980" s="50" t="s">
        <v>383</v>
      </c>
      <c r="O980" s="51">
        <v>37343</v>
      </c>
      <c r="P980" s="51">
        <v>37986</v>
      </c>
      <c r="Q980" s="51">
        <v>37986</v>
      </c>
      <c r="R980" s="50">
        <v>7943</v>
      </c>
      <c r="S980" s="50">
        <v>21</v>
      </c>
      <c r="T980" s="50" t="s">
        <v>148</v>
      </c>
      <c r="U980" s="50" t="s">
        <v>5974</v>
      </c>
      <c r="V980" s="50"/>
      <c r="W980" s="50" t="s">
        <v>5975</v>
      </c>
      <c r="X980" s="50" t="s">
        <v>383</v>
      </c>
      <c r="Y980" s="49" t="s">
        <v>5976</v>
      </c>
    </row>
    <row r="981" spans="1:25">
      <c r="A981" s="121" t="str">
        <f t="shared" si="16"/>
        <v>hstanik</v>
      </c>
      <c r="B981" s="49" t="s">
        <v>5977</v>
      </c>
      <c r="C981" s="50" t="s">
        <v>5978</v>
      </c>
      <c r="D981" s="50" t="s">
        <v>5979</v>
      </c>
      <c r="E981" s="37" t="s">
        <v>43</v>
      </c>
      <c r="F981" s="49" t="s">
        <v>114</v>
      </c>
      <c r="G981" s="50" t="s">
        <v>115</v>
      </c>
      <c r="H981" s="50" t="s">
        <v>105</v>
      </c>
      <c r="I981" s="50" t="s">
        <v>31</v>
      </c>
      <c r="J981" s="49" t="s">
        <v>32</v>
      </c>
      <c r="K981" s="49" t="s">
        <v>33</v>
      </c>
      <c r="L981" s="49" t="s">
        <v>34</v>
      </c>
      <c r="M981" s="50" t="s">
        <v>35</v>
      </c>
      <c r="N981" s="50" t="s">
        <v>36</v>
      </c>
      <c r="O981" s="51">
        <v>44441</v>
      </c>
      <c r="P981" s="51">
        <v>44875</v>
      </c>
      <c r="Q981" s="51">
        <v>44840</v>
      </c>
      <c r="R981" s="50">
        <v>1089</v>
      </c>
      <c r="S981" s="50">
        <v>2</v>
      </c>
      <c r="T981" s="50" t="s">
        <v>82</v>
      </c>
      <c r="U981" s="50" t="s">
        <v>5980</v>
      </c>
      <c r="V981" s="50" t="s">
        <v>5981</v>
      </c>
      <c r="W981" s="50" t="s">
        <v>2564</v>
      </c>
      <c r="X981" s="50" t="s">
        <v>36</v>
      </c>
      <c r="Y981" s="49" t="s">
        <v>5982</v>
      </c>
    </row>
    <row r="982" spans="1:25">
      <c r="A982" s="121" t="str">
        <f t="shared" si="16"/>
        <v>htran</v>
      </c>
      <c r="B982" s="49" t="s">
        <v>5983</v>
      </c>
      <c r="C982" s="50" t="s">
        <v>5984</v>
      </c>
      <c r="D982" s="50" t="s">
        <v>5985</v>
      </c>
      <c r="E982" s="37" t="s">
        <v>43</v>
      </c>
      <c r="F982" s="49" t="s">
        <v>114</v>
      </c>
      <c r="G982" s="50" t="s">
        <v>115</v>
      </c>
      <c r="H982" s="50" t="s">
        <v>105</v>
      </c>
      <c r="I982" s="50" t="s">
        <v>31</v>
      </c>
      <c r="J982" s="49" t="s">
        <v>53</v>
      </c>
      <c r="K982" s="49" t="s">
        <v>197</v>
      </c>
      <c r="L982" s="49" t="s">
        <v>198</v>
      </c>
      <c r="M982" s="50" t="s">
        <v>199</v>
      </c>
      <c r="N982" s="50" t="s">
        <v>200</v>
      </c>
      <c r="O982" s="51">
        <v>44622</v>
      </c>
      <c r="P982" s="51">
        <v>44775</v>
      </c>
      <c r="Q982" s="51">
        <v>44622</v>
      </c>
      <c r="R982" s="50">
        <v>1307</v>
      </c>
      <c r="S982" s="50">
        <v>3</v>
      </c>
      <c r="T982" s="50" t="s">
        <v>106</v>
      </c>
      <c r="U982" s="50" t="s">
        <v>5986</v>
      </c>
      <c r="V982" s="50"/>
      <c r="W982" s="50" t="s">
        <v>5987</v>
      </c>
      <c r="X982" s="50" t="s">
        <v>167</v>
      </c>
      <c r="Y982" s="49" t="s">
        <v>5988</v>
      </c>
    </row>
    <row r="983" spans="1:25">
      <c r="A983" s="121" t="str">
        <f t="shared" si="16"/>
        <v>hwheele</v>
      </c>
      <c r="B983" s="49" t="s">
        <v>5989</v>
      </c>
      <c r="C983" s="50" t="s">
        <v>5990</v>
      </c>
      <c r="D983" s="50" t="s">
        <v>5991</v>
      </c>
      <c r="E983" s="37" t="s">
        <v>43</v>
      </c>
      <c r="F983" s="49" t="s">
        <v>28</v>
      </c>
      <c r="G983" s="50" t="s">
        <v>29</v>
      </c>
      <c r="H983" s="50" t="s">
        <v>30</v>
      </c>
      <c r="I983" s="50" t="s">
        <v>31</v>
      </c>
      <c r="J983" s="49" t="s">
        <v>53</v>
      </c>
      <c r="K983" s="49" t="s">
        <v>197</v>
      </c>
      <c r="L983" s="49" t="s">
        <v>198</v>
      </c>
      <c r="M983" s="50" t="s">
        <v>199</v>
      </c>
      <c r="N983" s="50" t="s">
        <v>200</v>
      </c>
      <c r="O983" s="51">
        <v>42191</v>
      </c>
      <c r="P983" s="51">
        <v>44658</v>
      </c>
      <c r="Q983" s="51">
        <v>44658</v>
      </c>
      <c r="R983" s="50">
        <v>1271</v>
      </c>
      <c r="S983" s="50">
        <v>3</v>
      </c>
      <c r="T983" s="50" t="s">
        <v>106</v>
      </c>
      <c r="U983" s="50" t="s">
        <v>5992</v>
      </c>
      <c r="V983" s="50" t="s">
        <v>5993</v>
      </c>
      <c r="W983" s="50" t="s">
        <v>5994</v>
      </c>
      <c r="X983" s="50" t="s">
        <v>1548</v>
      </c>
      <c r="Y983" s="49" t="s">
        <v>4606</v>
      </c>
    </row>
    <row r="984" spans="1:25">
      <c r="A984" s="121" t="str">
        <f t="shared" si="16"/>
        <v>iashfaq</v>
      </c>
      <c r="B984" s="49" t="s">
        <v>5995</v>
      </c>
      <c r="C984" s="50" t="s">
        <v>5996</v>
      </c>
      <c r="D984" s="50" t="s">
        <v>5997</v>
      </c>
      <c r="E984" s="37" t="s">
        <v>43</v>
      </c>
      <c r="F984" s="49" t="s">
        <v>114</v>
      </c>
      <c r="G984" s="50" t="s">
        <v>115</v>
      </c>
      <c r="H984" s="50" t="s">
        <v>105</v>
      </c>
      <c r="I984" s="50" t="s">
        <v>31</v>
      </c>
      <c r="J984" s="49" t="s">
        <v>32</v>
      </c>
      <c r="K984" s="49" t="s">
        <v>92</v>
      </c>
      <c r="L984" s="49" t="s">
        <v>116</v>
      </c>
      <c r="M984" s="50" t="s">
        <v>117</v>
      </c>
      <c r="N984" s="50" t="s">
        <v>118</v>
      </c>
      <c r="O984" s="51">
        <v>44608</v>
      </c>
      <c r="P984" s="51">
        <v>44608</v>
      </c>
      <c r="Q984" s="51">
        <v>44608</v>
      </c>
      <c r="R984" s="50">
        <v>1321</v>
      </c>
      <c r="S984" s="50">
        <v>3</v>
      </c>
      <c r="T984" s="50" t="s">
        <v>106</v>
      </c>
      <c r="U984" s="50" t="s">
        <v>5998</v>
      </c>
      <c r="V984" s="50"/>
      <c r="W984" s="50" t="s">
        <v>5999</v>
      </c>
      <c r="X984" s="50" t="s">
        <v>118</v>
      </c>
      <c r="Y984" s="49" t="s">
        <v>6000</v>
      </c>
    </row>
    <row r="985" spans="1:25">
      <c r="A985" s="121" t="str">
        <f t="shared" si="16"/>
        <v>ICANTAR</v>
      </c>
      <c r="B985" s="49" t="s">
        <v>6001</v>
      </c>
      <c r="C985" s="50" t="s">
        <v>6002</v>
      </c>
      <c r="D985" s="50" t="s">
        <v>6003</v>
      </c>
      <c r="E985" s="37" t="s">
        <v>27</v>
      </c>
      <c r="F985" s="49" t="s">
        <v>28</v>
      </c>
      <c r="G985" s="50" t="s">
        <v>29</v>
      </c>
      <c r="H985" s="50" t="s">
        <v>30</v>
      </c>
      <c r="I985" s="50" t="s">
        <v>31</v>
      </c>
      <c r="J985" s="49" t="s">
        <v>53</v>
      </c>
      <c r="K985" s="49" t="s">
        <v>54</v>
      </c>
      <c r="L985" s="49" t="s">
        <v>55</v>
      </c>
      <c r="M985" s="50" t="s">
        <v>56</v>
      </c>
      <c r="N985" s="50" t="s">
        <v>57</v>
      </c>
      <c r="O985" s="51">
        <v>37473</v>
      </c>
      <c r="P985" s="51">
        <v>37473</v>
      </c>
      <c r="Q985" s="51">
        <v>37473</v>
      </c>
      <c r="R985" s="50">
        <v>8456</v>
      </c>
      <c r="S985" s="50">
        <v>23</v>
      </c>
      <c r="T985" s="50" t="s">
        <v>148</v>
      </c>
      <c r="U985" s="50" t="s">
        <v>6004</v>
      </c>
      <c r="V985" s="50"/>
      <c r="W985" s="50" t="s">
        <v>1492</v>
      </c>
      <c r="X985" s="50" t="s">
        <v>57</v>
      </c>
      <c r="Y985" s="49" t="s">
        <v>6005</v>
      </c>
    </row>
    <row r="986" spans="1:25">
      <c r="A986" s="121" t="str">
        <f t="shared" si="16"/>
        <v>ICARRA</v>
      </c>
      <c r="B986" s="49" t="s">
        <v>6006</v>
      </c>
      <c r="C986" s="50" t="s">
        <v>6007</v>
      </c>
      <c r="D986" s="50" t="s">
        <v>6008</v>
      </c>
      <c r="E986" s="37" t="s">
        <v>43</v>
      </c>
      <c r="F986" s="49" t="s">
        <v>77</v>
      </c>
      <c r="G986" s="50" t="s">
        <v>78</v>
      </c>
      <c r="H986" s="50" t="s">
        <v>30</v>
      </c>
      <c r="I986" s="50" t="s">
        <v>31</v>
      </c>
      <c r="J986" s="49" t="s">
        <v>32</v>
      </c>
      <c r="K986" s="49" t="s">
        <v>125</v>
      </c>
      <c r="L986" s="49" t="s">
        <v>234</v>
      </c>
      <c r="M986" s="50" t="s">
        <v>235</v>
      </c>
      <c r="N986" s="50" t="s">
        <v>236</v>
      </c>
      <c r="O986" s="51">
        <v>36812</v>
      </c>
      <c r="P986" s="51">
        <v>38830</v>
      </c>
      <c r="Q986" s="51">
        <v>36812</v>
      </c>
      <c r="R986" s="50">
        <v>9117</v>
      </c>
      <c r="S986" s="50">
        <v>24</v>
      </c>
      <c r="T986" s="50" t="s">
        <v>148</v>
      </c>
      <c r="U986" s="50" t="s">
        <v>6009</v>
      </c>
      <c r="V986" s="50"/>
      <c r="W986" s="50" t="s">
        <v>6010</v>
      </c>
      <c r="X986" s="50" t="s">
        <v>36</v>
      </c>
      <c r="Y986" s="49" t="s">
        <v>6011</v>
      </c>
    </row>
    <row r="987" spans="1:25">
      <c r="A987" s="121" t="str">
        <f t="shared" si="16"/>
        <v>icha0</v>
      </c>
      <c r="B987" s="49" t="s">
        <v>6012</v>
      </c>
      <c r="C987" s="50" t="s">
        <v>6013</v>
      </c>
      <c r="D987" s="50" t="s">
        <v>6014</v>
      </c>
      <c r="E987" s="37" t="s">
        <v>27</v>
      </c>
      <c r="F987" s="49" t="s">
        <v>44</v>
      </c>
      <c r="G987" s="50" t="s">
        <v>45</v>
      </c>
      <c r="H987" s="50" t="s">
        <v>30</v>
      </c>
      <c r="I987" s="50" t="s">
        <v>31</v>
      </c>
      <c r="J987" s="49" t="s">
        <v>32</v>
      </c>
      <c r="K987" s="49" t="s">
        <v>290</v>
      </c>
      <c r="L987" s="49" t="s">
        <v>291</v>
      </c>
      <c r="M987" s="50" t="s">
        <v>292</v>
      </c>
      <c r="N987" s="50" t="s">
        <v>293</v>
      </c>
      <c r="O987" s="51">
        <v>45697</v>
      </c>
      <c r="P987" s="51">
        <v>45697</v>
      </c>
      <c r="Q987" s="51">
        <v>45697</v>
      </c>
      <c r="R987" s="50">
        <v>232</v>
      </c>
      <c r="S987" s="50">
        <v>0</v>
      </c>
      <c r="T987" s="50" t="s">
        <v>37</v>
      </c>
      <c r="U987" s="50" t="s">
        <v>6015</v>
      </c>
      <c r="V987" s="50"/>
      <c r="W987" s="50" t="s">
        <v>6016</v>
      </c>
      <c r="X987" s="50" t="s">
        <v>293</v>
      </c>
      <c r="Y987" s="49" t="s">
        <v>6017</v>
      </c>
    </row>
    <row r="988" spans="1:25">
      <c r="A988" s="121" t="str">
        <f t="shared" si="16"/>
        <v>icordon</v>
      </c>
      <c r="B988" s="49" t="s">
        <v>6018</v>
      </c>
      <c r="C988" s="50" t="s">
        <v>6019</v>
      </c>
      <c r="D988" s="49" t="s">
        <v>6020</v>
      </c>
      <c r="E988" s="141" t="s">
        <v>6018</v>
      </c>
      <c r="F988" s="50"/>
      <c r="G988" s="51"/>
      <c r="H988" s="51"/>
      <c r="I988" s="51"/>
      <c r="J988" s="51"/>
      <c r="K988" s="49" t="s">
        <v>309</v>
      </c>
      <c r="L988" s="51"/>
      <c r="M988" s="51"/>
      <c r="N988" s="51"/>
      <c r="O988" s="51"/>
      <c r="P988" s="51">
        <v>45949</v>
      </c>
      <c r="Q988" s="51">
        <v>45949</v>
      </c>
      <c r="R988" s="51"/>
      <c r="S988" s="51"/>
      <c r="T988" s="51"/>
      <c r="U988" s="49" t="s">
        <v>6021</v>
      </c>
      <c r="V988" s="50"/>
      <c r="W988" s="50" t="s">
        <v>6022</v>
      </c>
      <c r="X988" s="50" t="s">
        <v>312</v>
      </c>
      <c r="Y988" s="49" t="s">
        <v>6023</v>
      </c>
    </row>
    <row r="989" spans="1:25">
      <c r="A989" s="121" t="str">
        <f t="shared" si="16"/>
        <v>ICORONA</v>
      </c>
      <c r="B989" s="49" t="s">
        <v>6024</v>
      </c>
      <c r="C989" s="50" t="s">
        <v>6025</v>
      </c>
      <c r="D989" s="50" t="s">
        <v>6026</v>
      </c>
      <c r="E989" s="37" t="s">
        <v>43</v>
      </c>
      <c r="F989" s="49" t="s">
        <v>182</v>
      </c>
      <c r="G989" s="50" t="s">
        <v>183</v>
      </c>
      <c r="H989" s="50" t="s">
        <v>30</v>
      </c>
      <c r="I989" s="50" t="s">
        <v>31</v>
      </c>
      <c r="J989" s="49" t="s">
        <v>32</v>
      </c>
      <c r="K989" s="49" t="s">
        <v>218</v>
      </c>
      <c r="L989" s="49" t="s">
        <v>502</v>
      </c>
      <c r="M989" s="50" t="s">
        <v>220</v>
      </c>
      <c r="N989" s="50" t="s">
        <v>36</v>
      </c>
      <c r="O989" s="51">
        <v>38237</v>
      </c>
      <c r="P989" s="51">
        <v>38237</v>
      </c>
      <c r="Q989" s="51">
        <v>38237</v>
      </c>
      <c r="R989" s="50">
        <v>7692</v>
      </c>
      <c r="S989" s="50">
        <v>21</v>
      </c>
      <c r="T989" s="50" t="s">
        <v>148</v>
      </c>
      <c r="U989" s="50" t="s">
        <v>6027</v>
      </c>
      <c r="V989" s="50"/>
      <c r="W989" s="50" t="s">
        <v>6028</v>
      </c>
      <c r="X989" s="50" t="s">
        <v>36</v>
      </c>
      <c r="Y989" s="49" t="s">
        <v>3953</v>
      </c>
    </row>
    <row r="990" spans="1:25">
      <c r="A990" s="121" t="str">
        <f t="shared" si="16"/>
        <v>icurtis</v>
      </c>
      <c r="B990" s="49" t="s">
        <v>6029</v>
      </c>
      <c r="C990" s="50" t="s">
        <v>6030</v>
      </c>
      <c r="D990" s="49" t="s">
        <v>6031</v>
      </c>
      <c r="E990" s="37" t="s">
        <v>43</v>
      </c>
      <c r="F990" s="50"/>
      <c r="G990" s="50"/>
      <c r="H990" s="50"/>
      <c r="I990" s="50"/>
      <c r="J990" s="50"/>
      <c r="K990" s="50"/>
      <c r="L990" s="50"/>
      <c r="M990" s="50"/>
      <c r="N990" s="50"/>
      <c r="O990" s="51">
        <v>45935</v>
      </c>
      <c r="P990" s="50"/>
      <c r="Q990" s="51">
        <v>45935</v>
      </c>
      <c r="R990" s="50"/>
      <c r="S990" s="50"/>
      <c r="T990" s="50"/>
      <c r="U990" s="49" t="s">
        <v>6032</v>
      </c>
      <c r="V990" s="50"/>
      <c r="W990" s="50" t="s">
        <v>6033</v>
      </c>
      <c r="X990" s="50" t="s">
        <v>170</v>
      </c>
      <c r="Y990" s="49" t="s">
        <v>6034</v>
      </c>
    </row>
    <row r="991" spans="1:25">
      <c r="A991" s="121" t="str">
        <f t="shared" si="16"/>
        <v>idelacr</v>
      </c>
      <c r="B991" s="49" t="s">
        <v>6035</v>
      </c>
      <c r="C991" s="50" t="s">
        <v>6036</v>
      </c>
      <c r="D991" s="50" t="s">
        <v>6037</v>
      </c>
      <c r="E991" s="37" t="s">
        <v>43</v>
      </c>
      <c r="F991" s="49" t="s">
        <v>44</v>
      </c>
      <c r="G991" s="50" t="s">
        <v>45</v>
      </c>
      <c r="H991" s="50" t="s">
        <v>30</v>
      </c>
      <c r="I991" s="50" t="s">
        <v>31</v>
      </c>
      <c r="J991" s="49" t="s">
        <v>32</v>
      </c>
      <c r="K991" s="49" t="s">
        <v>144</v>
      </c>
      <c r="L991" s="49" t="s">
        <v>145</v>
      </c>
      <c r="M991" s="50" t="s">
        <v>146</v>
      </c>
      <c r="N991" s="50" t="s">
        <v>147</v>
      </c>
      <c r="O991" s="51">
        <v>45921</v>
      </c>
      <c r="P991" s="51">
        <v>45921</v>
      </c>
      <c r="Q991" s="51">
        <v>45921</v>
      </c>
      <c r="R991" s="50">
        <v>8</v>
      </c>
      <c r="S991" s="50">
        <v>0</v>
      </c>
      <c r="T991" s="50" t="s">
        <v>47</v>
      </c>
      <c r="U991" s="50" t="s">
        <v>6038</v>
      </c>
      <c r="V991" s="50"/>
      <c r="W991" s="50" t="s">
        <v>4272</v>
      </c>
      <c r="X991" s="50" t="s">
        <v>147</v>
      </c>
      <c r="Y991" s="49" t="s">
        <v>6039</v>
      </c>
    </row>
    <row r="992" spans="1:25">
      <c r="A992" s="121" t="str">
        <f t="shared" si="16"/>
        <v>IEMMANU</v>
      </c>
      <c r="B992" s="49" t="s">
        <v>6040</v>
      </c>
      <c r="C992" s="50" t="s">
        <v>6041</v>
      </c>
      <c r="D992" s="50" t="s">
        <v>6042</v>
      </c>
      <c r="E992" s="37" t="s">
        <v>43</v>
      </c>
      <c r="F992" s="49" t="s">
        <v>182</v>
      </c>
      <c r="G992" s="50" t="s">
        <v>183</v>
      </c>
      <c r="H992" s="50" t="s">
        <v>30</v>
      </c>
      <c r="I992" s="50" t="s">
        <v>31</v>
      </c>
      <c r="J992" s="49" t="s">
        <v>32</v>
      </c>
      <c r="K992" s="49" t="s">
        <v>349</v>
      </c>
      <c r="L992" s="49" t="s">
        <v>838</v>
      </c>
      <c r="M992" s="50" t="s">
        <v>351</v>
      </c>
      <c r="N992" s="50" t="s">
        <v>352</v>
      </c>
      <c r="O992" s="51">
        <v>35773</v>
      </c>
      <c r="P992" s="51">
        <v>36200</v>
      </c>
      <c r="Q992" s="51">
        <v>36200</v>
      </c>
      <c r="R992" s="50">
        <v>9729</v>
      </c>
      <c r="S992" s="50">
        <v>26</v>
      </c>
      <c r="T992" s="50" t="s">
        <v>148</v>
      </c>
      <c r="U992" s="50" t="s">
        <v>6043</v>
      </c>
      <c r="V992" s="50"/>
      <c r="W992" s="50" t="s">
        <v>1391</v>
      </c>
      <c r="X992" s="50" t="s">
        <v>1392</v>
      </c>
      <c r="Y992" s="49" t="s">
        <v>6044</v>
      </c>
    </row>
    <row r="993" spans="1:25">
      <c r="A993" s="121" t="str">
        <f t="shared" si="16"/>
        <v>ifarooq</v>
      </c>
      <c r="B993" s="49" t="s">
        <v>6045</v>
      </c>
      <c r="C993" s="50" t="s">
        <v>6046</v>
      </c>
      <c r="D993" s="50" t="s">
        <v>6047</v>
      </c>
      <c r="E993" s="37" t="s">
        <v>43</v>
      </c>
      <c r="F993" s="49" t="s">
        <v>28</v>
      </c>
      <c r="G993" s="50" t="s">
        <v>29</v>
      </c>
      <c r="H993" s="50" t="s">
        <v>30</v>
      </c>
      <c r="I993" s="50" t="s">
        <v>31</v>
      </c>
      <c r="J993" s="49" t="s">
        <v>53</v>
      </c>
      <c r="K993" s="49" t="s">
        <v>197</v>
      </c>
      <c r="L993" s="49" t="s">
        <v>198</v>
      </c>
      <c r="M993" s="50" t="s">
        <v>199</v>
      </c>
      <c r="N993" s="50" t="s">
        <v>200</v>
      </c>
      <c r="O993" s="51">
        <v>44055</v>
      </c>
      <c r="P993" s="51">
        <v>44055</v>
      </c>
      <c r="Q993" s="51">
        <v>44055</v>
      </c>
      <c r="R993" s="50">
        <v>1874</v>
      </c>
      <c r="S993" s="50">
        <v>5</v>
      </c>
      <c r="T993" s="50" t="s">
        <v>106</v>
      </c>
      <c r="U993" s="50" t="s">
        <v>6048</v>
      </c>
      <c r="V993" s="50"/>
      <c r="W993" s="50" t="s">
        <v>6049</v>
      </c>
      <c r="X993" s="50" t="s">
        <v>200</v>
      </c>
      <c r="Y993" s="49" t="s">
        <v>713</v>
      </c>
    </row>
    <row r="994" spans="1:25">
      <c r="A994" s="121" t="str">
        <f t="shared" si="16"/>
        <v>IFIGUE</v>
      </c>
      <c r="B994" s="49" t="s">
        <v>6050</v>
      </c>
      <c r="C994" s="50" t="s">
        <v>6051</v>
      </c>
      <c r="D994" s="50" t="s">
        <v>6052</v>
      </c>
      <c r="E994" s="37" t="s">
        <v>43</v>
      </c>
      <c r="F994" s="49" t="s">
        <v>90</v>
      </c>
      <c r="G994" s="50" t="s">
        <v>91</v>
      </c>
      <c r="H994" s="50" t="s">
        <v>30</v>
      </c>
      <c r="I994" s="50" t="s">
        <v>31</v>
      </c>
      <c r="J994" s="49" t="s">
        <v>32</v>
      </c>
      <c r="K994" s="49" t="s">
        <v>125</v>
      </c>
      <c r="L994" s="49" t="s">
        <v>1141</v>
      </c>
      <c r="M994" s="50" t="s">
        <v>235</v>
      </c>
      <c r="N994" s="50" t="s">
        <v>236</v>
      </c>
      <c r="O994" s="51">
        <v>32721</v>
      </c>
      <c r="P994" s="51">
        <v>32721</v>
      </c>
      <c r="Q994" s="51">
        <v>32721</v>
      </c>
      <c r="R994" s="50">
        <v>13208</v>
      </c>
      <c r="S994" s="50">
        <v>36</v>
      </c>
      <c r="T994" s="50" t="s">
        <v>148</v>
      </c>
      <c r="U994" s="50" t="s">
        <v>6053</v>
      </c>
      <c r="V994" s="50"/>
      <c r="W994" s="50" t="s">
        <v>6054</v>
      </c>
      <c r="X994" s="50" t="s">
        <v>236</v>
      </c>
      <c r="Y994" s="49" t="s">
        <v>6055</v>
      </c>
    </row>
    <row r="995" spans="1:25">
      <c r="A995" s="121" t="str">
        <f t="shared" si="16"/>
        <v>iflores</v>
      </c>
      <c r="B995" s="49" t="s">
        <v>6056</v>
      </c>
      <c r="C995" s="50" t="s">
        <v>6057</v>
      </c>
      <c r="D995" s="50" t="s">
        <v>6058</v>
      </c>
      <c r="E995" s="37" t="s">
        <v>27</v>
      </c>
      <c r="F995" s="49" t="s">
        <v>114</v>
      </c>
      <c r="G995" s="50" t="s">
        <v>115</v>
      </c>
      <c r="H995" s="50" t="s">
        <v>105</v>
      </c>
      <c r="I995" s="50" t="s">
        <v>31</v>
      </c>
      <c r="J995" s="49" t="s">
        <v>32</v>
      </c>
      <c r="K995" s="49" t="s">
        <v>218</v>
      </c>
      <c r="L995" s="49" t="s">
        <v>1032</v>
      </c>
      <c r="M995" s="50" t="s">
        <v>1033</v>
      </c>
      <c r="N995" s="50" t="s">
        <v>1034</v>
      </c>
      <c r="O995" s="51">
        <v>45501</v>
      </c>
      <c r="P995" s="51">
        <v>45501</v>
      </c>
      <c r="Q995" s="51">
        <v>45501</v>
      </c>
      <c r="R995" s="50">
        <v>428</v>
      </c>
      <c r="S995" s="50">
        <v>1</v>
      </c>
      <c r="T995" s="50" t="s">
        <v>82</v>
      </c>
      <c r="U995" s="50" t="s">
        <v>6059</v>
      </c>
      <c r="V995" s="50"/>
      <c r="W995" s="50" t="s">
        <v>1036</v>
      </c>
      <c r="X995" s="50" t="s">
        <v>1034</v>
      </c>
      <c r="Y995" s="49" t="s">
        <v>6060</v>
      </c>
    </row>
    <row r="996" spans="1:25">
      <c r="A996" s="121" t="str">
        <f t="shared" si="16"/>
        <v>igogibe</v>
      </c>
      <c r="B996" s="49" t="s">
        <v>6061</v>
      </c>
      <c r="C996" s="50" t="s">
        <v>6062</v>
      </c>
      <c r="D996" s="50" t="s">
        <v>6063</v>
      </c>
      <c r="E996" s="37" t="s">
        <v>27</v>
      </c>
      <c r="F996" s="49" t="s">
        <v>44</v>
      </c>
      <c r="G996" s="50" t="s">
        <v>45</v>
      </c>
      <c r="H996" s="50" t="s">
        <v>30</v>
      </c>
      <c r="I996" s="50" t="s">
        <v>31</v>
      </c>
      <c r="J996" s="49" t="s">
        <v>53</v>
      </c>
      <c r="K996" s="49" t="s">
        <v>309</v>
      </c>
      <c r="L996" s="49" t="s">
        <v>310</v>
      </c>
      <c r="M996" s="50" t="s">
        <v>311</v>
      </c>
      <c r="N996" s="50" t="s">
        <v>312</v>
      </c>
      <c r="O996" s="51">
        <v>45760</v>
      </c>
      <c r="P996" s="51">
        <v>45760</v>
      </c>
      <c r="Q996" s="51">
        <v>45760</v>
      </c>
      <c r="R996" s="50">
        <v>169</v>
      </c>
      <c r="S996" s="50">
        <v>0</v>
      </c>
      <c r="T996" s="50" t="s">
        <v>58</v>
      </c>
      <c r="U996" s="50" t="s">
        <v>6064</v>
      </c>
      <c r="V996" s="50"/>
      <c r="W996" s="50" t="s">
        <v>1061</v>
      </c>
      <c r="X996" s="50" t="s">
        <v>312</v>
      </c>
      <c r="Y996" s="49" t="s">
        <v>6065</v>
      </c>
    </row>
    <row r="997" spans="1:25">
      <c r="A997" s="121" t="str">
        <f t="shared" si="16"/>
        <v>iharris</v>
      </c>
      <c r="B997" s="49" t="s">
        <v>6066</v>
      </c>
      <c r="C997" s="50" t="s">
        <v>6067</v>
      </c>
      <c r="D997" s="50" t="s">
        <v>6068</v>
      </c>
      <c r="E997" s="37" t="s">
        <v>27</v>
      </c>
      <c r="F997" s="49" t="s">
        <v>114</v>
      </c>
      <c r="G997" s="50" t="s">
        <v>115</v>
      </c>
      <c r="H997" s="50" t="s">
        <v>105</v>
      </c>
      <c r="I997" s="50" t="s">
        <v>31</v>
      </c>
      <c r="J997" s="49" t="s">
        <v>32</v>
      </c>
      <c r="K997" s="49" t="s">
        <v>208</v>
      </c>
      <c r="L997" s="49" t="s">
        <v>208</v>
      </c>
      <c r="M997" s="50" t="s">
        <v>907</v>
      </c>
      <c r="N997" s="50" t="s">
        <v>908</v>
      </c>
      <c r="O997" s="51">
        <v>45459</v>
      </c>
      <c r="P997" s="51">
        <v>45459</v>
      </c>
      <c r="Q997" s="51">
        <v>45459</v>
      </c>
      <c r="R997" s="50">
        <v>470</v>
      </c>
      <c r="S997" s="50">
        <v>1</v>
      </c>
      <c r="T997" s="50" t="s">
        <v>82</v>
      </c>
      <c r="U997" s="50" t="s">
        <v>6069</v>
      </c>
      <c r="V997" s="50" t="s">
        <v>6070</v>
      </c>
      <c r="W997" s="50" t="s">
        <v>3146</v>
      </c>
      <c r="X997" s="50" t="s">
        <v>908</v>
      </c>
      <c r="Y997" s="49" t="s">
        <v>6071</v>
      </c>
    </row>
    <row r="998" spans="1:25">
      <c r="A998" s="121" t="str">
        <f t="shared" si="16"/>
        <v>ihaynes</v>
      </c>
      <c r="B998" s="49" t="s">
        <v>6072</v>
      </c>
      <c r="C998" s="50" t="s">
        <v>6073</v>
      </c>
      <c r="D998" s="50" t="s">
        <v>6074</v>
      </c>
      <c r="E998" s="37" t="s">
        <v>27</v>
      </c>
      <c r="F998" s="49" t="s">
        <v>44</v>
      </c>
      <c r="G998" s="50" t="s">
        <v>45</v>
      </c>
      <c r="H998" s="50" t="s">
        <v>30</v>
      </c>
      <c r="I998" s="50" t="s">
        <v>31</v>
      </c>
      <c r="J998" s="49" t="s">
        <v>32</v>
      </c>
      <c r="K998" s="49" t="s">
        <v>290</v>
      </c>
      <c r="L998" s="49" t="s">
        <v>291</v>
      </c>
      <c r="M998" s="50" t="s">
        <v>292</v>
      </c>
      <c r="N998" s="50" t="s">
        <v>293</v>
      </c>
      <c r="O998" s="51">
        <v>45001</v>
      </c>
      <c r="P998" s="51">
        <v>45001</v>
      </c>
      <c r="Q998" s="51">
        <v>45001</v>
      </c>
      <c r="R998" s="50">
        <v>928</v>
      </c>
      <c r="S998" s="50">
        <v>2</v>
      </c>
      <c r="T998" s="50" t="s">
        <v>82</v>
      </c>
      <c r="U998" s="50" t="s">
        <v>6075</v>
      </c>
      <c r="V998" s="50"/>
      <c r="W998" s="50" t="s">
        <v>2148</v>
      </c>
      <c r="X998" s="50" t="s">
        <v>1021</v>
      </c>
      <c r="Y998" s="49" t="s">
        <v>6076</v>
      </c>
    </row>
    <row r="999" spans="1:25">
      <c r="A999" s="121" t="str">
        <f t="shared" si="16"/>
        <v>IHERAZO</v>
      </c>
      <c r="B999" s="49" t="s">
        <v>6077</v>
      </c>
      <c r="C999" s="50" t="s">
        <v>6078</v>
      </c>
      <c r="D999" s="50" t="s">
        <v>6079</v>
      </c>
      <c r="E999" s="37" t="s">
        <v>43</v>
      </c>
      <c r="F999" s="49" t="s">
        <v>182</v>
      </c>
      <c r="G999" s="50" t="s">
        <v>183</v>
      </c>
      <c r="H999" s="50" t="s">
        <v>30</v>
      </c>
      <c r="I999" s="50" t="s">
        <v>31</v>
      </c>
      <c r="J999" s="49" t="s">
        <v>53</v>
      </c>
      <c r="K999" s="49" t="s">
        <v>450</v>
      </c>
      <c r="L999" s="49" t="s">
        <v>2082</v>
      </c>
      <c r="M999" s="50" t="s">
        <v>2083</v>
      </c>
      <c r="N999" s="50" t="s">
        <v>1763</v>
      </c>
      <c r="O999" s="51">
        <v>39281</v>
      </c>
      <c r="P999" s="51">
        <v>39482</v>
      </c>
      <c r="Q999" s="51">
        <v>39281</v>
      </c>
      <c r="R999" s="50">
        <v>6648</v>
      </c>
      <c r="S999" s="50">
        <v>18</v>
      </c>
      <c r="T999" s="50" t="s">
        <v>148</v>
      </c>
      <c r="U999" s="50" t="s">
        <v>6080</v>
      </c>
      <c r="V999" s="50"/>
      <c r="W999" s="50" t="s">
        <v>3606</v>
      </c>
      <c r="X999" s="50" t="s">
        <v>1763</v>
      </c>
      <c r="Y999" s="49" t="s">
        <v>3607</v>
      </c>
    </row>
    <row r="1000" spans="1:25">
      <c r="A1000" s="121" t="str">
        <f t="shared" si="16"/>
        <v>ilacy</v>
      </c>
      <c r="B1000" s="49" t="s">
        <v>6081</v>
      </c>
      <c r="C1000" s="50" t="s">
        <v>6082</v>
      </c>
      <c r="D1000" s="50" t="s">
        <v>6083</v>
      </c>
      <c r="E1000" s="37" t="s">
        <v>43</v>
      </c>
      <c r="F1000" s="49" t="s">
        <v>327</v>
      </c>
      <c r="G1000" s="50" t="s">
        <v>328</v>
      </c>
      <c r="H1000" s="50" t="s">
        <v>30</v>
      </c>
      <c r="I1000" s="50" t="s">
        <v>31</v>
      </c>
      <c r="J1000" s="49" t="s">
        <v>53</v>
      </c>
      <c r="K1000" s="49" t="s">
        <v>309</v>
      </c>
      <c r="L1000" s="49" t="s">
        <v>310</v>
      </c>
      <c r="M1000" s="50" t="s">
        <v>311</v>
      </c>
      <c r="N1000" s="50" t="s">
        <v>312</v>
      </c>
      <c r="O1000" s="51">
        <v>42534</v>
      </c>
      <c r="P1000" s="51">
        <v>42534</v>
      </c>
      <c r="Q1000" s="51">
        <v>42534</v>
      </c>
      <c r="R1000" s="50">
        <v>3395</v>
      </c>
      <c r="S1000" s="50">
        <v>9</v>
      </c>
      <c r="T1000" s="50" t="s">
        <v>127</v>
      </c>
      <c r="U1000" s="50" t="s">
        <v>6084</v>
      </c>
      <c r="V1000" s="50"/>
      <c r="W1000" s="50" t="s">
        <v>6085</v>
      </c>
      <c r="X1000" s="50" t="s">
        <v>312</v>
      </c>
      <c r="Y1000" s="49" t="s">
        <v>6086</v>
      </c>
    </row>
    <row r="1001" spans="1:25">
      <c r="A1001" s="121" t="str">
        <f t="shared" si="16"/>
        <v>ilewis</v>
      </c>
      <c r="B1001" s="49" t="s">
        <v>6087</v>
      </c>
      <c r="C1001" s="50" t="s">
        <v>6088</v>
      </c>
      <c r="D1001" s="50" t="s">
        <v>6089</v>
      </c>
      <c r="E1001" s="37" t="s">
        <v>43</v>
      </c>
      <c r="F1001" s="49" t="s">
        <v>327</v>
      </c>
      <c r="G1001" s="50" t="s">
        <v>328</v>
      </c>
      <c r="H1001" s="50" t="s">
        <v>30</v>
      </c>
      <c r="I1001" s="50" t="s">
        <v>31</v>
      </c>
      <c r="J1001" s="49" t="s">
        <v>53</v>
      </c>
      <c r="K1001" s="49" t="s">
        <v>309</v>
      </c>
      <c r="L1001" s="49" t="s">
        <v>310</v>
      </c>
      <c r="M1001" s="50" t="s">
        <v>311</v>
      </c>
      <c r="N1001" s="50" t="s">
        <v>312</v>
      </c>
      <c r="O1001" s="51">
        <v>35662</v>
      </c>
      <c r="P1001" s="51">
        <v>41337</v>
      </c>
      <c r="Q1001" s="51">
        <v>41337</v>
      </c>
      <c r="R1001" s="50">
        <v>4592</v>
      </c>
      <c r="S1001" s="50">
        <v>12</v>
      </c>
      <c r="T1001" s="50" t="s">
        <v>127</v>
      </c>
      <c r="U1001" s="50" t="s">
        <v>6090</v>
      </c>
      <c r="V1001" s="50"/>
      <c r="W1001" s="50" t="s">
        <v>6091</v>
      </c>
      <c r="X1001" s="50" t="s">
        <v>312</v>
      </c>
      <c r="Y1001" s="49" t="s">
        <v>1505</v>
      </c>
    </row>
    <row r="1002" spans="1:25">
      <c r="A1002" s="121" t="str">
        <f t="shared" si="16"/>
        <v>ilopes</v>
      </c>
      <c r="B1002" s="49" t="s">
        <v>6092</v>
      </c>
      <c r="C1002" s="50" t="s">
        <v>6093</v>
      </c>
      <c r="D1002" s="50" t="s">
        <v>6094</v>
      </c>
      <c r="E1002" s="37" t="s">
        <v>43</v>
      </c>
      <c r="F1002" s="49" t="s">
        <v>28</v>
      </c>
      <c r="G1002" s="50" t="s">
        <v>29</v>
      </c>
      <c r="H1002" s="50" t="s">
        <v>30</v>
      </c>
      <c r="I1002" s="50" t="s">
        <v>31</v>
      </c>
      <c r="J1002" s="49" t="s">
        <v>32</v>
      </c>
      <c r="K1002" s="49" t="s">
        <v>426</v>
      </c>
      <c r="L1002" s="49" t="s">
        <v>427</v>
      </c>
      <c r="M1002" s="50" t="s">
        <v>428</v>
      </c>
      <c r="N1002" s="50" t="s">
        <v>429</v>
      </c>
      <c r="O1002" s="51">
        <v>45466</v>
      </c>
      <c r="P1002" s="51">
        <v>45466</v>
      </c>
      <c r="Q1002" s="51">
        <v>45466</v>
      </c>
      <c r="R1002" s="50">
        <v>463</v>
      </c>
      <c r="S1002" s="50">
        <v>1</v>
      </c>
      <c r="T1002" s="50" t="s">
        <v>82</v>
      </c>
      <c r="U1002" s="50" t="s">
        <v>6095</v>
      </c>
      <c r="V1002" s="50"/>
      <c r="W1002" s="50" t="s">
        <v>6096</v>
      </c>
      <c r="X1002" s="50" t="s">
        <v>429</v>
      </c>
      <c r="Y1002" s="49" t="s">
        <v>6097</v>
      </c>
    </row>
    <row r="1003" spans="1:25">
      <c r="A1003" s="121" t="str">
        <f t="shared" si="16"/>
        <v>ilowe</v>
      </c>
      <c r="B1003" s="49" t="s">
        <v>6098</v>
      </c>
      <c r="C1003" s="50" t="s">
        <v>6099</v>
      </c>
      <c r="D1003" s="50" t="s">
        <v>6100</v>
      </c>
      <c r="E1003" s="37" t="s">
        <v>27</v>
      </c>
      <c r="F1003" s="49" t="s">
        <v>90</v>
      </c>
      <c r="G1003" s="50" t="s">
        <v>91</v>
      </c>
      <c r="H1003" s="50" t="s">
        <v>30</v>
      </c>
      <c r="I1003" s="50" t="s">
        <v>31</v>
      </c>
      <c r="J1003" s="49" t="s">
        <v>53</v>
      </c>
      <c r="K1003" s="49" t="s">
        <v>197</v>
      </c>
      <c r="L1003" s="49" t="s">
        <v>198</v>
      </c>
      <c r="M1003" s="50" t="s">
        <v>199</v>
      </c>
      <c r="N1003" s="50" t="s">
        <v>200</v>
      </c>
      <c r="O1003" s="51">
        <v>45837</v>
      </c>
      <c r="P1003" s="51">
        <v>45837</v>
      </c>
      <c r="Q1003" s="51">
        <v>45837</v>
      </c>
      <c r="R1003" s="50">
        <v>92</v>
      </c>
      <c r="S1003" s="50">
        <v>0</v>
      </c>
      <c r="T1003" s="50" t="s">
        <v>58</v>
      </c>
      <c r="U1003" s="50" t="s">
        <v>6101</v>
      </c>
      <c r="V1003" s="50"/>
      <c r="W1003" s="50" t="s">
        <v>2260</v>
      </c>
      <c r="X1003" s="50" t="s">
        <v>1548</v>
      </c>
      <c r="Y1003" s="49" t="s">
        <v>6102</v>
      </c>
    </row>
    <row r="1004" spans="1:25">
      <c r="A1004" s="121" t="str">
        <f t="shared" si="16"/>
        <v>imay0</v>
      </c>
      <c r="B1004" s="49" t="s">
        <v>6103</v>
      </c>
      <c r="C1004" s="50" t="s">
        <v>6104</v>
      </c>
      <c r="D1004" s="49" t="s">
        <v>6105</v>
      </c>
      <c r="E1004" s="141" t="s">
        <v>6103</v>
      </c>
      <c r="F1004" s="50"/>
      <c r="G1004" s="51"/>
      <c r="H1004" s="51"/>
      <c r="I1004" s="51"/>
      <c r="J1004" s="51"/>
      <c r="K1004" s="49" t="s">
        <v>255</v>
      </c>
      <c r="L1004" s="51"/>
      <c r="M1004" s="51"/>
      <c r="N1004" s="51"/>
      <c r="O1004" s="51"/>
      <c r="P1004" s="51">
        <v>45949</v>
      </c>
      <c r="Q1004" s="51">
        <v>45949</v>
      </c>
      <c r="R1004" s="51"/>
      <c r="S1004" s="51"/>
      <c r="T1004" s="51"/>
      <c r="U1004" s="49" t="s">
        <v>6106</v>
      </c>
      <c r="V1004" s="50"/>
      <c r="W1004" s="50" t="s">
        <v>2097</v>
      </c>
      <c r="X1004" s="50" t="s">
        <v>72</v>
      </c>
      <c r="Y1004" s="49" t="s">
        <v>6107</v>
      </c>
    </row>
    <row r="1005" spans="1:25">
      <c r="A1005" s="121" t="str">
        <f t="shared" si="16"/>
        <v>IMEEKS1</v>
      </c>
      <c r="B1005" s="49" t="s">
        <v>6108</v>
      </c>
      <c r="C1005" s="50" t="s">
        <v>6109</v>
      </c>
      <c r="D1005" s="50" t="s">
        <v>6110</v>
      </c>
      <c r="E1005" s="37" t="s">
        <v>43</v>
      </c>
      <c r="F1005" s="49" t="s">
        <v>28</v>
      </c>
      <c r="G1005" s="50" t="s">
        <v>29</v>
      </c>
      <c r="H1005" s="50" t="s">
        <v>30</v>
      </c>
      <c r="I1005" s="50" t="s">
        <v>31</v>
      </c>
      <c r="J1005" s="49" t="s">
        <v>32</v>
      </c>
      <c r="K1005" s="49" t="s">
        <v>92</v>
      </c>
      <c r="L1005" s="49" t="s">
        <v>116</v>
      </c>
      <c r="M1005" s="50" t="s">
        <v>117</v>
      </c>
      <c r="N1005" s="50" t="s">
        <v>118</v>
      </c>
      <c r="O1005" s="51">
        <v>36920</v>
      </c>
      <c r="P1005" s="51">
        <v>37255</v>
      </c>
      <c r="Q1005" s="51">
        <v>36920</v>
      </c>
      <c r="R1005" s="50">
        <v>9009</v>
      </c>
      <c r="S1005" s="50">
        <v>24</v>
      </c>
      <c r="T1005" s="50" t="s">
        <v>148</v>
      </c>
      <c r="U1005" s="50" t="s">
        <v>6111</v>
      </c>
      <c r="V1005" s="50"/>
      <c r="W1005" s="50" t="s">
        <v>6112</v>
      </c>
      <c r="X1005" s="50" t="s">
        <v>118</v>
      </c>
      <c r="Y1005" s="49" t="s">
        <v>6113</v>
      </c>
    </row>
    <row r="1006" spans="1:25">
      <c r="A1006" s="121" t="str">
        <f t="shared" si="16"/>
        <v>imusone</v>
      </c>
      <c r="B1006" s="49" t="s">
        <v>6114</v>
      </c>
      <c r="C1006" s="50" t="s">
        <v>6115</v>
      </c>
      <c r="D1006" s="50" t="s">
        <v>6116</v>
      </c>
      <c r="E1006" s="37" t="s">
        <v>27</v>
      </c>
      <c r="F1006" s="49" t="s">
        <v>114</v>
      </c>
      <c r="G1006" s="50" t="s">
        <v>115</v>
      </c>
      <c r="H1006" s="50" t="s">
        <v>105</v>
      </c>
      <c r="I1006" s="50" t="s">
        <v>31</v>
      </c>
      <c r="J1006" s="49" t="s">
        <v>32</v>
      </c>
      <c r="K1006" s="49" t="s">
        <v>218</v>
      </c>
      <c r="L1006" s="49" t="s">
        <v>502</v>
      </c>
      <c r="M1006" s="50" t="s">
        <v>220</v>
      </c>
      <c r="N1006" s="50" t="s">
        <v>36</v>
      </c>
      <c r="O1006" s="51">
        <v>44994</v>
      </c>
      <c r="P1006" s="51">
        <v>44994</v>
      </c>
      <c r="Q1006" s="51">
        <v>44994</v>
      </c>
      <c r="R1006" s="50">
        <v>935</v>
      </c>
      <c r="S1006" s="50">
        <v>2</v>
      </c>
      <c r="T1006" s="50" t="s">
        <v>82</v>
      </c>
      <c r="U1006" s="50" t="s">
        <v>6117</v>
      </c>
      <c r="V1006" s="50"/>
      <c r="W1006" s="50" t="s">
        <v>4617</v>
      </c>
      <c r="X1006" s="50" t="s">
        <v>36</v>
      </c>
      <c r="Y1006" s="49" t="s">
        <v>5165</v>
      </c>
    </row>
    <row r="1007" spans="1:25">
      <c r="A1007" s="121" t="str">
        <f t="shared" si="16"/>
        <v>INIEVE</v>
      </c>
      <c r="B1007" s="49" t="s">
        <v>6118</v>
      </c>
      <c r="C1007" s="50" t="s">
        <v>6119</v>
      </c>
      <c r="D1007" s="50" t="s">
        <v>6120</v>
      </c>
      <c r="E1007" s="37" t="s">
        <v>43</v>
      </c>
      <c r="F1007" s="49" t="s">
        <v>44</v>
      </c>
      <c r="G1007" s="50" t="s">
        <v>45</v>
      </c>
      <c r="H1007" s="50" t="s">
        <v>30</v>
      </c>
      <c r="I1007" s="50" t="s">
        <v>380</v>
      </c>
      <c r="J1007" s="49" t="s">
        <v>53</v>
      </c>
      <c r="K1007" s="49" t="s">
        <v>381</v>
      </c>
      <c r="L1007" s="49" t="s">
        <v>381</v>
      </c>
      <c r="M1007" s="50" t="s">
        <v>382</v>
      </c>
      <c r="N1007" s="50" t="s">
        <v>383</v>
      </c>
      <c r="O1007" s="51">
        <v>33040</v>
      </c>
      <c r="P1007" s="51">
        <v>33040</v>
      </c>
      <c r="Q1007" s="51">
        <v>33040</v>
      </c>
      <c r="R1007" s="50">
        <v>12889</v>
      </c>
      <c r="S1007" s="50">
        <v>35</v>
      </c>
      <c r="T1007" s="50" t="s">
        <v>148</v>
      </c>
      <c r="U1007" s="49" t="s">
        <v>6121</v>
      </c>
      <c r="V1007" s="49" t="s">
        <v>6122</v>
      </c>
      <c r="W1007" s="50" t="s">
        <v>6123</v>
      </c>
      <c r="X1007" s="50" t="s">
        <v>383</v>
      </c>
      <c r="Y1007" s="49" t="s">
        <v>6124</v>
      </c>
    </row>
    <row r="1008" spans="1:25">
      <c r="A1008" s="121" t="str">
        <f t="shared" si="16"/>
        <v>IPEREZ4</v>
      </c>
      <c r="B1008" s="49" t="s">
        <v>6125</v>
      </c>
      <c r="C1008" s="50" t="s">
        <v>6126</v>
      </c>
      <c r="D1008" s="50" t="s">
        <v>6127</v>
      </c>
      <c r="E1008" s="37" t="s">
        <v>43</v>
      </c>
      <c r="F1008" s="49" t="s">
        <v>265</v>
      </c>
      <c r="G1008" s="50" t="s">
        <v>266</v>
      </c>
      <c r="H1008" s="50" t="s">
        <v>105</v>
      </c>
      <c r="I1008" s="50" t="s">
        <v>31</v>
      </c>
      <c r="J1008" s="49" t="s">
        <v>32</v>
      </c>
      <c r="K1008" s="49" t="s">
        <v>218</v>
      </c>
      <c r="L1008" s="49" t="s">
        <v>502</v>
      </c>
      <c r="M1008" s="50" t="s">
        <v>220</v>
      </c>
      <c r="N1008" s="50" t="s">
        <v>36</v>
      </c>
      <c r="O1008" s="51">
        <v>40641</v>
      </c>
      <c r="P1008" s="51">
        <v>40641</v>
      </c>
      <c r="Q1008" s="51">
        <v>40641</v>
      </c>
      <c r="R1008" s="50">
        <v>5288</v>
      </c>
      <c r="S1008" s="50">
        <v>14</v>
      </c>
      <c r="T1008" s="50" t="s">
        <v>127</v>
      </c>
      <c r="U1008" s="50" t="s">
        <v>6128</v>
      </c>
      <c r="V1008" s="50"/>
      <c r="W1008" s="50" t="s">
        <v>6129</v>
      </c>
      <c r="X1008" s="50" t="s">
        <v>36</v>
      </c>
      <c r="Y1008" s="49" t="s">
        <v>6130</v>
      </c>
    </row>
    <row r="1009" spans="1:25">
      <c r="A1009" s="121" t="str">
        <f t="shared" si="16"/>
        <v>iquinte</v>
      </c>
      <c r="B1009" s="49" t="s">
        <v>6131</v>
      </c>
      <c r="C1009" s="50" t="s">
        <v>6132</v>
      </c>
      <c r="D1009" s="50" t="s">
        <v>6133</v>
      </c>
      <c r="E1009" s="37" t="s">
        <v>43</v>
      </c>
      <c r="F1009" s="49" t="s">
        <v>77</v>
      </c>
      <c r="G1009" s="50" t="s">
        <v>78</v>
      </c>
      <c r="H1009" s="50" t="s">
        <v>30</v>
      </c>
      <c r="I1009" s="50" t="s">
        <v>31</v>
      </c>
      <c r="J1009" s="49" t="s">
        <v>53</v>
      </c>
      <c r="K1009" s="49" t="s">
        <v>255</v>
      </c>
      <c r="L1009" s="49" t="s">
        <v>418</v>
      </c>
      <c r="M1009" s="50" t="s">
        <v>257</v>
      </c>
      <c r="N1009" s="50" t="s">
        <v>258</v>
      </c>
      <c r="O1009" s="51">
        <v>45249</v>
      </c>
      <c r="P1009" s="51">
        <v>45746</v>
      </c>
      <c r="Q1009" s="51">
        <v>45249</v>
      </c>
      <c r="R1009" s="50">
        <v>680</v>
      </c>
      <c r="S1009" s="50">
        <v>1</v>
      </c>
      <c r="T1009" s="50" t="s">
        <v>82</v>
      </c>
      <c r="U1009" s="50" t="s">
        <v>6134</v>
      </c>
      <c r="V1009" s="50"/>
      <c r="W1009" s="50" t="s">
        <v>2696</v>
      </c>
      <c r="X1009" s="50" t="s">
        <v>322</v>
      </c>
      <c r="Y1009" s="49" t="s">
        <v>6135</v>
      </c>
    </row>
    <row r="1010" spans="1:25">
      <c r="A1010" s="121" t="str">
        <f t="shared" si="16"/>
        <v>IRUIZ4</v>
      </c>
      <c r="B1010" s="49" t="s">
        <v>6136</v>
      </c>
      <c r="C1010" s="50" t="s">
        <v>6137</v>
      </c>
      <c r="D1010" s="50" t="s">
        <v>6138</v>
      </c>
      <c r="E1010" s="37" t="s">
        <v>43</v>
      </c>
      <c r="F1010" s="49" t="s">
        <v>28</v>
      </c>
      <c r="G1010" s="50" t="s">
        <v>29</v>
      </c>
      <c r="H1010" s="50" t="s">
        <v>30</v>
      </c>
      <c r="I1010" s="50" t="s">
        <v>31</v>
      </c>
      <c r="J1010" s="49" t="s">
        <v>32</v>
      </c>
      <c r="K1010" s="49" t="s">
        <v>79</v>
      </c>
      <c r="L1010" s="49" t="s">
        <v>80</v>
      </c>
      <c r="M1010" s="50" t="s">
        <v>81</v>
      </c>
      <c r="N1010" s="50" t="s">
        <v>36</v>
      </c>
      <c r="O1010" s="51">
        <v>33829</v>
      </c>
      <c r="P1010" s="51">
        <v>33829</v>
      </c>
      <c r="Q1010" s="51">
        <v>33829</v>
      </c>
      <c r="R1010" s="50">
        <v>12100</v>
      </c>
      <c r="S1010" s="50">
        <v>33</v>
      </c>
      <c r="T1010" s="50" t="s">
        <v>148</v>
      </c>
      <c r="U1010" s="50" t="s">
        <v>6139</v>
      </c>
      <c r="V1010" s="50"/>
      <c r="W1010" s="50" t="s">
        <v>5276</v>
      </c>
      <c r="X1010" s="50" t="s">
        <v>36</v>
      </c>
      <c r="Y1010" s="49" t="s">
        <v>5277</v>
      </c>
    </row>
    <row r="1011" spans="1:25">
      <c r="A1011" s="121" t="str">
        <f t="shared" si="16"/>
        <v>ISALIN1</v>
      </c>
      <c r="B1011" s="49" t="s">
        <v>6140</v>
      </c>
      <c r="C1011" s="50" t="s">
        <v>6141</v>
      </c>
      <c r="D1011" s="50" t="s">
        <v>6142</v>
      </c>
      <c r="E1011" s="37" t="s">
        <v>43</v>
      </c>
      <c r="F1011" s="49" t="s">
        <v>28</v>
      </c>
      <c r="G1011" s="50" t="s">
        <v>29</v>
      </c>
      <c r="H1011" s="50" t="s">
        <v>30</v>
      </c>
      <c r="I1011" s="50" t="s">
        <v>31</v>
      </c>
      <c r="J1011" s="49" t="s">
        <v>53</v>
      </c>
      <c r="K1011" s="49" t="s">
        <v>164</v>
      </c>
      <c r="L1011" s="49" t="s">
        <v>165</v>
      </c>
      <c r="M1011" s="50" t="s">
        <v>166</v>
      </c>
      <c r="N1011" s="50" t="s">
        <v>167</v>
      </c>
      <c r="O1011" s="51">
        <v>39483</v>
      </c>
      <c r="P1011" s="51">
        <v>39483</v>
      </c>
      <c r="Q1011" s="51">
        <v>39483</v>
      </c>
      <c r="R1011" s="50">
        <v>6446</v>
      </c>
      <c r="S1011" s="50">
        <v>17</v>
      </c>
      <c r="T1011" s="50" t="s">
        <v>148</v>
      </c>
      <c r="U1011" s="50" t="s">
        <v>6143</v>
      </c>
      <c r="V1011" s="50" t="s">
        <v>6144</v>
      </c>
      <c r="W1011" s="50" t="s">
        <v>6145</v>
      </c>
      <c r="X1011" s="50" t="s">
        <v>170</v>
      </c>
      <c r="Y1011" s="49" t="s">
        <v>6146</v>
      </c>
    </row>
    <row r="1012" spans="1:25">
      <c r="A1012" s="121" t="str">
        <f t="shared" si="16"/>
        <v>ISANUSI</v>
      </c>
      <c r="B1012" s="49" t="s">
        <v>6147</v>
      </c>
      <c r="C1012" s="50" t="s">
        <v>6148</v>
      </c>
      <c r="D1012" s="50" t="s">
        <v>6149</v>
      </c>
      <c r="E1012" s="37" t="s">
        <v>43</v>
      </c>
      <c r="F1012" s="49" t="s">
        <v>44</v>
      </c>
      <c r="G1012" s="50" t="s">
        <v>45</v>
      </c>
      <c r="H1012" s="50" t="s">
        <v>30</v>
      </c>
      <c r="I1012" s="50" t="s">
        <v>31</v>
      </c>
      <c r="J1012" s="49" t="s">
        <v>32</v>
      </c>
      <c r="K1012" s="49" t="s">
        <v>92</v>
      </c>
      <c r="L1012" s="49" t="s">
        <v>116</v>
      </c>
      <c r="M1012" s="50" t="s">
        <v>117</v>
      </c>
      <c r="N1012" s="50" t="s">
        <v>118</v>
      </c>
      <c r="O1012" s="51">
        <v>38481</v>
      </c>
      <c r="P1012" s="51">
        <v>38481</v>
      </c>
      <c r="Q1012" s="51">
        <v>38481</v>
      </c>
      <c r="R1012" s="50">
        <v>7448</v>
      </c>
      <c r="S1012" s="50">
        <v>20</v>
      </c>
      <c r="T1012" s="50" t="s">
        <v>148</v>
      </c>
      <c r="U1012" s="50" t="s">
        <v>6150</v>
      </c>
      <c r="V1012" s="50"/>
      <c r="W1012" s="50" t="s">
        <v>6151</v>
      </c>
      <c r="X1012" s="50" t="s">
        <v>118</v>
      </c>
      <c r="Y1012" s="49" t="s">
        <v>2829</v>
      </c>
    </row>
    <row r="1013" spans="1:25">
      <c r="A1013" s="121" t="str">
        <f t="shared" si="16"/>
        <v>ishaeff</v>
      </c>
      <c r="B1013" s="49" t="s">
        <v>6152</v>
      </c>
      <c r="C1013" s="50" t="s">
        <v>6153</v>
      </c>
      <c r="D1013" s="50" t="s">
        <v>6154</v>
      </c>
      <c r="E1013" s="37" t="s">
        <v>43</v>
      </c>
      <c r="F1013" s="49" t="s">
        <v>28</v>
      </c>
      <c r="G1013" s="50" t="s">
        <v>29</v>
      </c>
      <c r="H1013" s="50" t="s">
        <v>30</v>
      </c>
      <c r="I1013" s="50" t="s">
        <v>31</v>
      </c>
      <c r="J1013" s="49" t="s">
        <v>53</v>
      </c>
      <c r="K1013" s="49" t="s">
        <v>273</v>
      </c>
      <c r="L1013" s="49" t="s">
        <v>2693</v>
      </c>
      <c r="M1013" s="50" t="s">
        <v>2694</v>
      </c>
      <c r="N1013" s="50" t="s">
        <v>579</v>
      </c>
      <c r="O1013" s="51">
        <v>44286</v>
      </c>
      <c r="P1013" s="51">
        <v>44286</v>
      </c>
      <c r="Q1013" s="51">
        <v>44286</v>
      </c>
      <c r="R1013" s="50">
        <v>1643</v>
      </c>
      <c r="S1013" s="50">
        <v>4</v>
      </c>
      <c r="T1013" s="50" t="s">
        <v>106</v>
      </c>
      <c r="U1013" s="50" t="s">
        <v>6155</v>
      </c>
      <c r="V1013" s="50"/>
      <c r="W1013" s="50" t="s">
        <v>6156</v>
      </c>
      <c r="X1013" s="50" t="s">
        <v>579</v>
      </c>
      <c r="Y1013" s="49" t="s">
        <v>5337</v>
      </c>
    </row>
    <row r="1014" spans="1:25">
      <c r="A1014" s="121" t="str">
        <f t="shared" si="16"/>
        <v>itafoya</v>
      </c>
      <c r="B1014" s="49" t="s">
        <v>6157</v>
      </c>
      <c r="C1014" s="50" t="s">
        <v>6158</v>
      </c>
      <c r="D1014" s="50" t="s">
        <v>6159</v>
      </c>
      <c r="E1014" s="37" t="s">
        <v>27</v>
      </c>
      <c r="F1014" s="49" t="s">
        <v>1941</v>
      </c>
      <c r="G1014" s="50" t="s">
        <v>1942</v>
      </c>
      <c r="H1014" s="50" t="s">
        <v>30</v>
      </c>
      <c r="I1014" s="50" t="s">
        <v>31</v>
      </c>
      <c r="J1014" s="49" t="s">
        <v>32</v>
      </c>
      <c r="K1014" s="49" t="s">
        <v>125</v>
      </c>
      <c r="L1014" s="49" t="s">
        <v>234</v>
      </c>
      <c r="M1014" s="50" t="s">
        <v>235</v>
      </c>
      <c r="N1014" s="50" t="s">
        <v>236</v>
      </c>
      <c r="O1014" s="51">
        <v>44232</v>
      </c>
      <c r="P1014" s="51">
        <v>44232</v>
      </c>
      <c r="Q1014" s="51">
        <v>44232</v>
      </c>
      <c r="R1014" s="50">
        <v>1697</v>
      </c>
      <c r="S1014" s="50">
        <v>4</v>
      </c>
      <c r="T1014" s="50" t="s">
        <v>106</v>
      </c>
      <c r="U1014" s="50" t="s">
        <v>6160</v>
      </c>
      <c r="V1014" s="50"/>
      <c r="W1014" s="50" t="s">
        <v>6161</v>
      </c>
      <c r="X1014" s="50" t="s">
        <v>236</v>
      </c>
      <c r="Y1014" s="49" t="s">
        <v>6162</v>
      </c>
    </row>
    <row r="1015" spans="1:25">
      <c r="A1015" s="121" t="str">
        <f t="shared" si="16"/>
        <v>ivazque</v>
      </c>
      <c r="B1015" s="49" t="s">
        <v>6163</v>
      </c>
      <c r="C1015" s="50" t="s">
        <v>6164</v>
      </c>
      <c r="D1015" s="49" t="s">
        <v>6165</v>
      </c>
      <c r="E1015" s="37" t="s">
        <v>43</v>
      </c>
      <c r="F1015" s="50"/>
      <c r="G1015" s="50"/>
      <c r="H1015" s="50"/>
      <c r="I1015" s="50"/>
      <c r="J1015" s="50"/>
      <c r="K1015" s="50"/>
      <c r="L1015" s="50"/>
      <c r="M1015" s="50"/>
      <c r="N1015" s="50"/>
      <c r="O1015" s="51">
        <v>45935</v>
      </c>
      <c r="P1015" s="50"/>
      <c r="Q1015" s="51">
        <v>45935</v>
      </c>
      <c r="R1015" s="50"/>
      <c r="S1015" s="50"/>
      <c r="T1015" s="50"/>
      <c r="U1015" s="49" t="s">
        <v>6166</v>
      </c>
      <c r="V1015" s="50"/>
      <c r="W1015" s="50" t="s">
        <v>6167</v>
      </c>
      <c r="X1015" s="50" t="s">
        <v>95</v>
      </c>
      <c r="Y1015" s="49" t="s">
        <v>6168</v>
      </c>
    </row>
    <row r="1016" spans="1:25">
      <c r="A1016" s="121" t="str">
        <f t="shared" si="16"/>
        <v>izermen</v>
      </c>
      <c r="B1016" s="49" t="s">
        <v>6169</v>
      </c>
      <c r="C1016" s="50" t="s">
        <v>6170</v>
      </c>
      <c r="D1016" s="50" t="s">
        <v>6171</v>
      </c>
      <c r="E1016" s="37" t="s">
        <v>43</v>
      </c>
      <c r="F1016" s="49" t="s">
        <v>90</v>
      </c>
      <c r="G1016" s="50" t="s">
        <v>91</v>
      </c>
      <c r="H1016" s="50" t="s">
        <v>30</v>
      </c>
      <c r="I1016" s="50" t="s">
        <v>31</v>
      </c>
      <c r="J1016" s="49" t="s">
        <v>32</v>
      </c>
      <c r="K1016" s="49" t="s">
        <v>218</v>
      </c>
      <c r="L1016" s="49" t="s">
        <v>502</v>
      </c>
      <c r="M1016" s="50" t="s">
        <v>220</v>
      </c>
      <c r="N1016" s="50" t="s">
        <v>36</v>
      </c>
      <c r="O1016" s="51">
        <v>44497</v>
      </c>
      <c r="P1016" s="51">
        <v>45767</v>
      </c>
      <c r="Q1016" s="51">
        <v>44497</v>
      </c>
      <c r="R1016" s="50">
        <v>1432</v>
      </c>
      <c r="S1016" s="50">
        <v>3</v>
      </c>
      <c r="T1016" s="50" t="s">
        <v>106</v>
      </c>
      <c r="U1016" s="50" t="s">
        <v>6172</v>
      </c>
      <c r="V1016" s="50"/>
      <c r="W1016" s="50" t="s">
        <v>6173</v>
      </c>
      <c r="X1016" s="50" t="s">
        <v>36</v>
      </c>
      <c r="Y1016" s="49" t="s">
        <v>6174</v>
      </c>
    </row>
    <row r="1017" spans="1:25">
      <c r="A1017" s="121" t="str">
        <f t="shared" si="16"/>
        <v>izulfiu</v>
      </c>
      <c r="B1017" s="49" t="s">
        <v>6175</v>
      </c>
      <c r="C1017" s="50" t="s">
        <v>6176</v>
      </c>
      <c r="D1017" s="50" t="s">
        <v>6177</v>
      </c>
      <c r="E1017" s="37" t="s">
        <v>43</v>
      </c>
      <c r="F1017" s="49" t="s">
        <v>28</v>
      </c>
      <c r="G1017" s="50" t="s">
        <v>29</v>
      </c>
      <c r="H1017" s="50" t="s">
        <v>30</v>
      </c>
      <c r="I1017" s="50" t="s">
        <v>31</v>
      </c>
      <c r="J1017" s="49" t="s">
        <v>53</v>
      </c>
      <c r="K1017" s="49" t="s">
        <v>255</v>
      </c>
      <c r="L1017" s="49" t="s">
        <v>442</v>
      </c>
      <c r="M1017" s="50" t="s">
        <v>443</v>
      </c>
      <c r="N1017" s="50" t="s">
        <v>72</v>
      </c>
      <c r="O1017" s="51">
        <v>45809</v>
      </c>
      <c r="P1017" s="51">
        <v>45809</v>
      </c>
      <c r="Q1017" s="51">
        <v>45809</v>
      </c>
      <c r="R1017" s="50">
        <v>120</v>
      </c>
      <c r="S1017" s="50">
        <v>0</v>
      </c>
      <c r="T1017" s="50" t="s">
        <v>58</v>
      </c>
      <c r="U1017" s="50" t="s">
        <v>6178</v>
      </c>
      <c r="V1017" s="50"/>
      <c r="W1017" s="50" t="s">
        <v>6179</v>
      </c>
      <c r="X1017" s="50" t="s">
        <v>72</v>
      </c>
      <c r="Y1017" s="49" t="s">
        <v>6180</v>
      </c>
    </row>
    <row r="1018" spans="1:25">
      <c r="A1018" s="121" t="str">
        <f t="shared" si="16"/>
        <v>jabalos</v>
      </c>
      <c r="B1018" s="49" t="s">
        <v>6181</v>
      </c>
      <c r="C1018" s="50" t="s">
        <v>6182</v>
      </c>
      <c r="D1018" s="50" t="s">
        <v>6183</v>
      </c>
      <c r="E1018" s="37" t="s">
        <v>43</v>
      </c>
      <c r="F1018" s="49" t="s">
        <v>28</v>
      </c>
      <c r="G1018" s="50" t="s">
        <v>29</v>
      </c>
      <c r="H1018" s="50" t="s">
        <v>30</v>
      </c>
      <c r="I1018" s="50" t="s">
        <v>31</v>
      </c>
      <c r="J1018" s="49" t="s">
        <v>32</v>
      </c>
      <c r="K1018" s="49" t="s">
        <v>79</v>
      </c>
      <c r="L1018" s="49" t="s">
        <v>80</v>
      </c>
      <c r="M1018" s="50" t="s">
        <v>81</v>
      </c>
      <c r="N1018" s="50" t="s">
        <v>36</v>
      </c>
      <c r="O1018" s="51">
        <v>42373</v>
      </c>
      <c r="P1018" s="51">
        <v>42373</v>
      </c>
      <c r="Q1018" s="51">
        <v>42373</v>
      </c>
      <c r="R1018" s="50">
        <v>3556</v>
      </c>
      <c r="S1018" s="50">
        <v>9</v>
      </c>
      <c r="T1018" s="50" t="s">
        <v>127</v>
      </c>
      <c r="U1018" s="50" t="s">
        <v>6184</v>
      </c>
      <c r="V1018" s="50"/>
      <c r="W1018" s="50" t="s">
        <v>5276</v>
      </c>
      <c r="X1018" s="50" t="s">
        <v>36</v>
      </c>
      <c r="Y1018" s="49" t="s">
        <v>5277</v>
      </c>
    </row>
    <row r="1019" spans="1:25">
      <c r="A1019" s="121" t="str">
        <f t="shared" si="16"/>
        <v>JACEV06</v>
      </c>
      <c r="B1019" s="49" t="s">
        <v>6185</v>
      </c>
      <c r="C1019" s="50" t="s">
        <v>6186</v>
      </c>
      <c r="D1019" s="50" t="s">
        <v>6187</v>
      </c>
      <c r="E1019" s="37" t="s">
        <v>43</v>
      </c>
      <c r="F1019" s="49" t="s">
        <v>1624</v>
      </c>
      <c r="G1019" s="50" t="s">
        <v>1625</v>
      </c>
      <c r="H1019" s="50" t="s">
        <v>30</v>
      </c>
      <c r="I1019" s="50" t="s">
        <v>31</v>
      </c>
      <c r="J1019" s="49" t="s">
        <v>32</v>
      </c>
      <c r="K1019" s="49" t="s">
        <v>125</v>
      </c>
      <c r="L1019" s="49" t="s">
        <v>234</v>
      </c>
      <c r="M1019" s="50" t="s">
        <v>235</v>
      </c>
      <c r="N1019" s="50" t="s">
        <v>236</v>
      </c>
      <c r="O1019" s="51">
        <v>38383</v>
      </c>
      <c r="P1019" s="51">
        <v>38383</v>
      </c>
      <c r="Q1019" s="51">
        <v>38383</v>
      </c>
      <c r="R1019" s="50">
        <v>7546</v>
      </c>
      <c r="S1019" s="50">
        <v>20</v>
      </c>
      <c r="T1019" s="50" t="s">
        <v>148</v>
      </c>
      <c r="U1019" s="50" t="s">
        <v>6188</v>
      </c>
      <c r="V1019" s="50"/>
      <c r="W1019" s="50" t="s">
        <v>6189</v>
      </c>
      <c r="X1019" s="50" t="s">
        <v>236</v>
      </c>
      <c r="Y1019" s="49" t="s">
        <v>6190</v>
      </c>
    </row>
    <row r="1020" spans="1:25">
      <c r="A1020" s="121" t="str">
        <f t="shared" si="16"/>
        <v>JACUIN1</v>
      </c>
      <c r="B1020" s="49" t="s">
        <v>6191</v>
      </c>
      <c r="C1020" s="50" t="s">
        <v>6192</v>
      </c>
      <c r="D1020" s="50" t="s">
        <v>6193</v>
      </c>
      <c r="E1020" s="37" t="s">
        <v>43</v>
      </c>
      <c r="F1020" s="49" t="s">
        <v>44</v>
      </c>
      <c r="G1020" s="50" t="s">
        <v>45</v>
      </c>
      <c r="H1020" s="50" t="s">
        <v>30</v>
      </c>
      <c r="I1020" s="50" t="s">
        <v>31</v>
      </c>
      <c r="J1020" s="49" t="s">
        <v>53</v>
      </c>
      <c r="K1020" s="49" t="s">
        <v>255</v>
      </c>
      <c r="L1020" s="49" t="s">
        <v>442</v>
      </c>
      <c r="M1020" s="50" t="s">
        <v>443</v>
      </c>
      <c r="N1020" s="50" t="s">
        <v>72</v>
      </c>
      <c r="O1020" s="51">
        <v>33497</v>
      </c>
      <c r="P1020" s="51">
        <v>36612</v>
      </c>
      <c r="Q1020" s="51">
        <v>33497</v>
      </c>
      <c r="R1020" s="50">
        <v>12432</v>
      </c>
      <c r="S1020" s="50">
        <v>34</v>
      </c>
      <c r="T1020" s="50" t="s">
        <v>148</v>
      </c>
      <c r="U1020" s="50" t="s">
        <v>6194</v>
      </c>
      <c r="V1020" s="50"/>
      <c r="W1020" s="50" t="s">
        <v>6195</v>
      </c>
      <c r="X1020" s="50" t="s">
        <v>72</v>
      </c>
      <c r="Y1020" s="49" t="s">
        <v>6196</v>
      </c>
    </row>
    <row r="1021" spans="1:25">
      <c r="A1021" s="121" t="str">
        <f t="shared" si="16"/>
        <v>jadachi</v>
      </c>
      <c r="B1021" s="49" t="s">
        <v>6197</v>
      </c>
      <c r="C1021" s="50" t="s">
        <v>6198</v>
      </c>
      <c r="D1021" s="50" t="s">
        <v>6199</v>
      </c>
      <c r="E1021" s="37" t="s">
        <v>43</v>
      </c>
      <c r="F1021" s="49" t="s">
        <v>114</v>
      </c>
      <c r="G1021" s="50" t="s">
        <v>115</v>
      </c>
      <c r="H1021" s="50" t="s">
        <v>105</v>
      </c>
      <c r="I1021" s="50" t="s">
        <v>31</v>
      </c>
      <c r="J1021" s="49" t="s">
        <v>32</v>
      </c>
      <c r="K1021" s="49" t="s">
        <v>125</v>
      </c>
      <c r="L1021" s="49" t="s">
        <v>126</v>
      </c>
      <c r="M1021" s="50" t="s">
        <v>85</v>
      </c>
      <c r="N1021" s="50" t="s">
        <v>36</v>
      </c>
      <c r="O1021" s="51">
        <v>43473</v>
      </c>
      <c r="P1021" s="51">
        <v>43473</v>
      </c>
      <c r="Q1021" s="51">
        <v>43473</v>
      </c>
      <c r="R1021" s="50">
        <v>2456</v>
      </c>
      <c r="S1021" s="50">
        <v>6</v>
      </c>
      <c r="T1021" s="50" t="s">
        <v>127</v>
      </c>
      <c r="U1021" s="50" t="s">
        <v>6200</v>
      </c>
      <c r="V1021" s="50"/>
      <c r="W1021" s="50" t="s">
        <v>6201</v>
      </c>
      <c r="X1021" s="50" t="s">
        <v>36</v>
      </c>
      <c r="Y1021" s="49" t="s">
        <v>6202</v>
      </c>
    </row>
    <row r="1022" spans="1:25">
      <c r="A1022" s="121" t="str">
        <f t="shared" si="16"/>
        <v>jagpaoa</v>
      </c>
      <c r="B1022" s="49" t="s">
        <v>6203</v>
      </c>
      <c r="C1022" s="50" t="s">
        <v>6204</v>
      </c>
      <c r="D1022" s="50" t="s">
        <v>6205</v>
      </c>
      <c r="E1022" s="37" t="s">
        <v>134</v>
      </c>
      <c r="F1022" s="49" t="s">
        <v>44</v>
      </c>
      <c r="G1022" s="50" t="s">
        <v>45</v>
      </c>
      <c r="H1022" s="50" t="s">
        <v>30</v>
      </c>
      <c r="I1022" s="50" t="s">
        <v>31</v>
      </c>
      <c r="J1022" s="49" t="s">
        <v>32</v>
      </c>
      <c r="K1022" s="49" t="s">
        <v>426</v>
      </c>
      <c r="L1022" s="49" t="s">
        <v>427</v>
      </c>
      <c r="M1022" s="50" t="s">
        <v>428</v>
      </c>
      <c r="N1022" s="50" t="s">
        <v>429</v>
      </c>
      <c r="O1022" s="51">
        <v>41778</v>
      </c>
      <c r="P1022" s="51">
        <v>41778</v>
      </c>
      <c r="Q1022" s="51">
        <v>41778</v>
      </c>
      <c r="R1022" s="50">
        <v>4151</v>
      </c>
      <c r="S1022" s="50">
        <v>11</v>
      </c>
      <c r="T1022" s="50" t="s">
        <v>127</v>
      </c>
      <c r="U1022" s="50" t="s">
        <v>6206</v>
      </c>
      <c r="V1022" s="50"/>
      <c r="W1022" s="50" t="s">
        <v>6207</v>
      </c>
      <c r="X1022" s="50" t="s">
        <v>429</v>
      </c>
      <c r="Y1022" s="49" t="s">
        <v>1670</v>
      </c>
    </row>
    <row r="1023" spans="1:25">
      <c r="A1023" s="121" t="str">
        <f t="shared" si="16"/>
        <v>jalle57</v>
      </c>
      <c r="B1023" s="49" t="s">
        <v>6208</v>
      </c>
      <c r="C1023" s="50" t="s">
        <v>6209</v>
      </c>
      <c r="D1023" s="50" t="s">
        <v>6210</v>
      </c>
      <c r="E1023" s="37" t="s">
        <v>43</v>
      </c>
      <c r="F1023" s="49" t="s">
        <v>44</v>
      </c>
      <c r="G1023" s="50" t="s">
        <v>45</v>
      </c>
      <c r="H1023" s="50" t="s">
        <v>30</v>
      </c>
      <c r="I1023" s="50" t="s">
        <v>380</v>
      </c>
      <c r="J1023" s="49" t="s">
        <v>53</v>
      </c>
      <c r="K1023" s="49" t="s">
        <v>381</v>
      </c>
      <c r="L1023" s="49" t="s">
        <v>381</v>
      </c>
      <c r="M1023" s="50" t="s">
        <v>382</v>
      </c>
      <c r="N1023" s="50" t="s">
        <v>383</v>
      </c>
      <c r="O1023" s="51">
        <v>41926</v>
      </c>
      <c r="P1023" s="51">
        <v>41926</v>
      </c>
      <c r="Q1023" s="51">
        <v>41926</v>
      </c>
      <c r="R1023" s="50">
        <v>4003</v>
      </c>
      <c r="S1023" s="50">
        <v>10</v>
      </c>
      <c r="T1023" s="50" t="s">
        <v>127</v>
      </c>
      <c r="U1023" s="50" t="s">
        <v>6211</v>
      </c>
      <c r="V1023" s="50"/>
      <c r="W1023" s="50" t="s">
        <v>586</v>
      </c>
      <c r="X1023" s="50" t="s">
        <v>383</v>
      </c>
      <c r="Y1023" s="49" t="s">
        <v>4492</v>
      </c>
    </row>
    <row r="1024" spans="1:25">
      <c r="A1024" s="121" t="str">
        <f t="shared" si="16"/>
        <v>jallen0</v>
      </c>
      <c r="B1024" s="49" t="s">
        <v>6212</v>
      </c>
      <c r="C1024" s="50" t="s">
        <v>6213</v>
      </c>
      <c r="D1024" s="50" t="s">
        <v>6214</v>
      </c>
      <c r="E1024" s="37" t="s">
        <v>43</v>
      </c>
      <c r="F1024" s="49" t="s">
        <v>319</v>
      </c>
      <c r="G1024" s="50" t="s">
        <v>65</v>
      </c>
      <c r="H1024" s="50" t="s">
        <v>30</v>
      </c>
      <c r="I1024" s="50" t="s">
        <v>31</v>
      </c>
      <c r="J1024" s="49" t="s">
        <v>32</v>
      </c>
      <c r="K1024" s="49" t="s">
        <v>349</v>
      </c>
      <c r="L1024" s="49" t="s">
        <v>350</v>
      </c>
      <c r="M1024" s="50" t="s">
        <v>351</v>
      </c>
      <c r="N1024" s="50" t="s">
        <v>352</v>
      </c>
      <c r="O1024" s="51">
        <v>45760</v>
      </c>
      <c r="P1024" s="51">
        <v>45760</v>
      </c>
      <c r="Q1024" s="51">
        <v>45760</v>
      </c>
      <c r="R1024" s="50">
        <v>169</v>
      </c>
      <c r="S1024" s="50">
        <v>0</v>
      </c>
      <c r="T1024" s="50" t="s">
        <v>58</v>
      </c>
      <c r="U1024" s="50" t="s">
        <v>6215</v>
      </c>
      <c r="V1024" s="50"/>
      <c r="W1024" s="50" t="s">
        <v>6216</v>
      </c>
      <c r="X1024" s="50" t="s">
        <v>352</v>
      </c>
      <c r="Y1024" s="49" t="s">
        <v>6217</v>
      </c>
    </row>
    <row r="1025" spans="1:25">
      <c r="A1025" s="121" t="str">
        <f t="shared" si="16"/>
        <v>jalvare</v>
      </c>
      <c r="B1025" s="49" t="s">
        <v>6218</v>
      </c>
      <c r="C1025" s="50" t="s">
        <v>6219</v>
      </c>
      <c r="D1025" s="49" t="s">
        <v>6220</v>
      </c>
      <c r="E1025" s="141" t="s">
        <v>6218</v>
      </c>
      <c r="F1025" s="50"/>
      <c r="G1025" s="51"/>
      <c r="H1025" s="51"/>
      <c r="I1025" s="51"/>
      <c r="J1025" s="51"/>
      <c r="K1025" s="49" t="s">
        <v>208</v>
      </c>
      <c r="L1025" s="51"/>
      <c r="M1025" s="51"/>
      <c r="N1025" s="51"/>
      <c r="O1025" s="51"/>
      <c r="P1025" s="51">
        <v>45949</v>
      </c>
      <c r="Q1025" s="51">
        <v>45949</v>
      </c>
      <c r="R1025" s="51"/>
      <c r="S1025" s="51"/>
      <c r="T1025" s="51"/>
      <c r="U1025" s="49" t="s">
        <v>6221</v>
      </c>
      <c r="V1025" s="50"/>
      <c r="W1025" s="50" t="s">
        <v>6222</v>
      </c>
      <c r="X1025" s="50" t="s">
        <v>908</v>
      </c>
      <c r="Y1025" s="49" t="s">
        <v>6223</v>
      </c>
    </row>
    <row r="1026" spans="1:25">
      <c r="A1026" s="121" t="str">
        <f t="shared" si="16"/>
        <v>JAMRHEI</v>
      </c>
      <c r="B1026" s="49" t="s">
        <v>6224</v>
      </c>
      <c r="C1026" s="50" t="s">
        <v>6225</v>
      </c>
      <c r="D1026" s="50" t="s">
        <v>6226</v>
      </c>
      <c r="E1026" s="37" t="s">
        <v>43</v>
      </c>
      <c r="F1026" s="49" t="s">
        <v>28</v>
      </c>
      <c r="G1026" s="50" t="s">
        <v>29</v>
      </c>
      <c r="H1026" s="50" t="s">
        <v>30</v>
      </c>
      <c r="I1026" s="50" t="s">
        <v>31</v>
      </c>
      <c r="J1026" s="49" t="s">
        <v>53</v>
      </c>
      <c r="K1026" s="49" t="s">
        <v>197</v>
      </c>
      <c r="L1026" s="49" t="s">
        <v>198</v>
      </c>
      <c r="M1026" s="50" t="s">
        <v>199</v>
      </c>
      <c r="N1026" s="50" t="s">
        <v>200</v>
      </c>
      <c r="O1026" s="51">
        <v>35688</v>
      </c>
      <c r="P1026" s="51">
        <v>35688</v>
      </c>
      <c r="Q1026" s="51">
        <v>35688</v>
      </c>
      <c r="R1026" s="50">
        <v>10241</v>
      </c>
      <c r="S1026" s="50">
        <v>28</v>
      </c>
      <c r="T1026" s="50" t="s">
        <v>148</v>
      </c>
      <c r="U1026" s="50" t="s">
        <v>6227</v>
      </c>
      <c r="V1026" s="50"/>
      <c r="W1026" s="50" t="s">
        <v>712</v>
      </c>
      <c r="X1026" s="50" t="s">
        <v>200</v>
      </c>
      <c r="Y1026" s="49" t="s">
        <v>6228</v>
      </c>
    </row>
    <row r="1027" spans="1:25">
      <c r="A1027" s="121" t="str">
        <f t="shared" ref="A1027:A1090" si="17">TRIM(D1027)</f>
        <v>jandrew</v>
      </c>
      <c r="B1027" s="49" t="s">
        <v>6229</v>
      </c>
      <c r="C1027" s="50" t="s">
        <v>6230</v>
      </c>
      <c r="D1027" s="50" t="s">
        <v>6231</v>
      </c>
      <c r="E1027" s="37" t="s">
        <v>43</v>
      </c>
      <c r="F1027" s="49" t="s">
        <v>28</v>
      </c>
      <c r="G1027" s="50" t="s">
        <v>29</v>
      </c>
      <c r="H1027" s="50" t="s">
        <v>30</v>
      </c>
      <c r="I1027" s="50" t="s">
        <v>31</v>
      </c>
      <c r="J1027" s="49" t="s">
        <v>32</v>
      </c>
      <c r="K1027" s="49" t="s">
        <v>125</v>
      </c>
      <c r="L1027" s="49" t="s">
        <v>1141</v>
      </c>
      <c r="M1027" s="50" t="s">
        <v>235</v>
      </c>
      <c r="N1027" s="50" t="s">
        <v>236</v>
      </c>
      <c r="O1027" s="51">
        <v>45585</v>
      </c>
      <c r="P1027" s="51">
        <v>45585</v>
      </c>
      <c r="Q1027" s="51">
        <v>45585</v>
      </c>
      <c r="R1027" s="50">
        <v>344</v>
      </c>
      <c r="S1027" s="50">
        <v>0</v>
      </c>
      <c r="T1027" s="50" t="s">
        <v>37</v>
      </c>
      <c r="U1027" s="50" t="s">
        <v>6232</v>
      </c>
      <c r="V1027" s="50"/>
      <c r="W1027" s="50" t="s">
        <v>3674</v>
      </c>
      <c r="X1027" s="50" t="s">
        <v>236</v>
      </c>
      <c r="Y1027" s="49" t="s">
        <v>3675</v>
      </c>
    </row>
    <row r="1028" spans="1:25">
      <c r="A1028" s="121" t="str">
        <f t="shared" si="17"/>
        <v>jarang0</v>
      </c>
      <c r="B1028" s="49" t="s">
        <v>6233</v>
      </c>
      <c r="C1028" s="50" t="s">
        <v>6234</v>
      </c>
      <c r="D1028" s="50" t="s">
        <v>6235</v>
      </c>
      <c r="E1028" s="37" t="s">
        <v>43</v>
      </c>
      <c r="F1028" s="49" t="s">
        <v>44</v>
      </c>
      <c r="G1028" s="50" t="s">
        <v>45</v>
      </c>
      <c r="H1028" s="50" t="s">
        <v>30</v>
      </c>
      <c r="I1028" s="50" t="s">
        <v>31</v>
      </c>
      <c r="J1028" s="49" t="s">
        <v>53</v>
      </c>
      <c r="K1028" s="49" t="s">
        <v>54</v>
      </c>
      <c r="L1028" s="49" t="s">
        <v>135</v>
      </c>
      <c r="M1028" s="50" t="s">
        <v>136</v>
      </c>
      <c r="N1028" s="50" t="s">
        <v>57</v>
      </c>
      <c r="O1028" s="51">
        <v>37272</v>
      </c>
      <c r="P1028" s="51">
        <v>45893</v>
      </c>
      <c r="Q1028" s="51">
        <v>45893</v>
      </c>
      <c r="R1028" s="50">
        <v>36</v>
      </c>
      <c r="S1028" s="50">
        <v>0</v>
      </c>
      <c r="T1028" s="50" t="s">
        <v>419</v>
      </c>
      <c r="U1028" s="50" t="s">
        <v>6236</v>
      </c>
      <c r="V1028" s="50"/>
      <c r="W1028" s="50" t="s">
        <v>60</v>
      </c>
      <c r="X1028" s="50" t="s">
        <v>57</v>
      </c>
      <c r="Y1028" s="49" t="s">
        <v>6237</v>
      </c>
    </row>
    <row r="1029" spans="1:25">
      <c r="A1029" s="121" t="str">
        <f t="shared" si="17"/>
        <v>jarell0</v>
      </c>
      <c r="B1029" s="49" t="s">
        <v>6238</v>
      </c>
      <c r="C1029" s="50" t="s">
        <v>6239</v>
      </c>
      <c r="D1029" s="50" t="s">
        <v>6240</v>
      </c>
      <c r="E1029" s="37" t="s">
        <v>43</v>
      </c>
      <c r="F1029" s="49" t="s">
        <v>44</v>
      </c>
      <c r="G1029" s="50" t="s">
        <v>45</v>
      </c>
      <c r="H1029" s="50" t="s">
        <v>30</v>
      </c>
      <c r="I1029" s="50" t="s">
        <v>31</v>
      </c>
      <c r="J1029" s="49" t="s">
        <v>53</v>
      </c>
      <c r="K1029" s="49" t="s">
        <v>164</v>
      </c>
      <c r="L1029" s="49" t="s">
        <v>165</v>
      </c>
      <c r="M1029" s="50" t="s">
        <v>166</v>
      </c>
      <c r="N1029" s="50" t="s">
        <v>167</v>
      </c>
      <c r="O1029" s="51">
        <v>44427</v>
      </c>
      <c r="P1029" s="51">
        <v>44427</v>
      </c>
      <c r="Q1029" s="51">
        <v>44427</v>
      </c>
      <c r="R1029" s="50">
        <v>1502</v>
      </c>
      <c r="S1029" s="50">
        <v>4</v>
      </c>
      <c r="T1029" s="50" t="s">
        <v>106</v>
      </c>
      <c r="U1029" s="50" t="s">
        <v>6241</v>
      </c>
      <c r="V1029" s="50"/>
      <c r="W1029" s="50" t="s">
        <v>6242</v>
      </c>
      <c r="X1029" s="50" t="s">
        <v>170</v>
      </c>
      <c r="Y1029" s="49" t="s">
        <v>6243</v>
      </c>
    </row>
    <row r="1030" spans="1:25">
      <c r="A1030" s="121" t="str">
        <f t="shared" si="17"/>
        <v>jarring</v>
      </c>
      <c r="B1030" s="49" t="s">
        <v>6244</v>
      </c>
      <c r="C1030" s="50" t="s">
        <v>6245</v>
      </c>
      <c r="D1030" s="50" t="s">
        <v>6246</v>
      </c>
      <c r="E1030" s="37" t="s">
        <v>43</v>
      </c>
      <c r="F1030" s="49" t="s">
        <v>90</v>
      </c>
      <c r="G1030" s="50" t="s">
        <v>91</v>
      </c>
      <c r="H1030" s="50" t="s">
        <v>30</v>
      </c>
      <c r="I1030" s="50" t="s">
        <v>31</v>
      </c>
      <c r="J1030" s="49" t="s">
        <v>32</v>
      </c>
      <c r="K1030" s="49" t="s">
        <v>349</v>
      </c>
      <c r="L1030" s="49" t="s">
        <v>838</v>
      </c>
      <c r="M1030" s="50" t="s">
        <v>351</v>
      </c>
      <c r="N1030" s="50" t="s">
        <v>352</v>
      </c>
      <c r="O1030" s="51">
        <v>45417</v>
      </c>
      <c r="P1030" s="51">
        <v>45417</v>
      </c>
      <c r="Q1030" s="51">
        <v>45417</v>
      </c>
      <c r="R1030" s="50">
        <v>512</v>
      </c>
      <c r="S1030" s="50">
        <v>1</v>
      </c>
      <c r="T1030" s="50" t="s">
        <v>82</v>
      </c>
      <c r="U1030" s="50" t="s">
        <v>6247</v>
      </c>
      <c r="V1030" s="50"/>
      <c r="W1030" s="50" t="s">
        <v>6248</v>
      </c>
      <c r="X1030" s="50" t="s">
        <v>763</v>
      </c>
      <c r="Y1030" s="49" t="s">
        <v>6249</v>
      </c>
    </row>
    <row r="1031" spans="1:25">
      <c r="A1031" s="121" t="str">
        <f t="shared" si="17"/>
        <v>jaultma</v>
      </c>
      <c r="B1031" s="49" t="s">
        <v>6250</v>
      </c>
      <c r="C1031" s="50" t="s">
        <v>6251</v>
      </c>
      <c r="D1031" s="50" t="s">
        <v>6252</v>
      </c>
      <c r="E1031" s="37" t="s">
        <v>27</v>
      </c>
      <c r="F1031" s="49" t="s">
        <v>28</v>
      </c>
      <c r="G1031" s="50" t="s">
        <v>29</v>
      </c>
      <c r="H1031" s="50" t="s">
        <v>30</v>
      </c>
      <c r="I1031" s="50" t="s">
        <v>31</v>
      </c>
      <c r="J1031" s="49" t="s">
        <v>32</v>
      </c>
      <c r="K1031" s="49" t="s">
        <v>349</v>
      </c>
      <c r="L1031" s="49" t="s">
        <v>838</v>
      </c>
      <c r="M1031" s="50" t="s">
        <v>351</v>
      </c>
      <c r="N1031" s="50" t="s">
        <v>352</v>
      </c>
      <c r="O1031" s="51">
        <v>45830</v>
      </c>
      <c r="P1031" s="51">
        <v>45830</v>
      </c>
      <c r="Q1031" s="51">
        <v>45830</v>
      </c>
      <c r="R1031" s="50">
        <v>99</v>
      </c>
      <c r="S1031" s="50">
        <v>0</v>
      </c>
      <c r="T1031" s="50" t="s">
        <v>58</v>
      </c>
      <c r="U1031" s="50" t="s">
        <v>6253</v>
      </c>
      <c r="V1031" s="50"/>
      <c r="W1031" s="50" t="s">
        <v>6254</v>
      </c>
      <c r="X1031" s="50" t="s">
        <v>355</v>
      </c>
      <c r="Y1031" s="49" t="s">
        <v>6255</v>
      </c>
    </row>
    <row r="1032" spans="1:25">
      <c r="A1032" s="121" t="str">
        <f t="shared" si="17"/>
        <v>JBACK1</v>
      </c>
      <c r="B1032" s="49" t="s">
        <v>6256</v>
      </c>
      <c r="C1032" s="50" t="s">
        <v>6257</v>
      </c>
      <c r="D1032" s="50" t="s">
        <v>6258</v>
      </c>
      <c r="E1032" s="37" t="s">
        <v>43</v>
      </c>
      <c r="F1032" s="49" t="s">
        <v>44</v>
      </c>
      <c r="G1032" s="50" t="s">
        <v>45</v>
      </c>
      <c r="H1032" s="50" t="s">
        <v>30</v>
      </c>
      <c r="I1032" s="50" t="s">
        <v>31</v>
      </c>
      <c r="J1032" s="49" t="s">
        <v>53</v>
      </c>
      <c r="K1032" s="49" t="s">
        <v>197</v>
      </c>
      <c r="L1032" s="49" t="s">
        <v>198</v>
      </c>
      <c r="M1032" s="50" t="s">
        <v>199</v>
      </c>
      <c r="N1032" s="50" t="s">
        <v>200</v>
      </c>
      <c r="O1032" s="51">
        <v>40504</v>
      </c>
      <c r="P1032" s="51">
        <v>40504</v>
      </c>
      <c r="Q1032" s="51">
        <v>40504</v>
      </c>
      <c r="R1032" s="50">
        <v>5425</v>
      </c>
      <c r="S1032" s="50">
        <v>14</v>
      </c>
      <c r="T1032" s="50" t="s">
        <v>127</v>
      </c>
      <c r="U1032" s="50" t="s">
        <v>6259</v>
      </c>
      <c r="V1032" s="50"/>
      <c r="W1032" s="50" t="s">
        <v>712</v>
      </c>
      <c r="X1032" s="50" t="s">
        <v>200</v>
      </c>
      <c r="Y1032" s="49" t="s">
        <v>880</v>
      </c>
    </row>
    <row r="1033" spans="1:25">
      <c r="A1033" s="121" t="str">
        <f t="shared" si="17"/>
        <v>jbaile0</v>
      </c>
      <c r="B1033" s="49" t="s">
        <v>6260</v>
      </c>
      <c r="C1033" s="50" t="s">
        <v>6261</v>
      </c>
      <c r="D1033" s="50" t="s">
        <v>6262</v>
      </c>
      <c r="E1033" s="37" t="s">
        <v>43</v>
      </c>
      <c r="F1033" s="49" t="s">
        <v>307</v>
      </c>
      <c r="G1033" s="50" t="s">
        <v>308</v>
      </c>
      <c r="H1033" s="50" t="s">
        <v>30</v>
      </c>
      <c r="I1033" s="50" t="s">
        <v>31</v>
      </c>
      <c r="J1033" s="49" t="s">
        <v>53</v>
      </c>
      <c r="K1033" s="49" t="s">
        <v>309</v>
      </c>
      <c r="L1033" s="49" t="s">
        <v>480</v>
      </c>
      <c r="M1033" s="50" t="s">
        <v>481</v>
      </c>
      <c r="N1033" s="50" t="s">
        <v>482</v>
      </c>
      <c r="O1033" s="51">
        <v>45074</v>
      </c>
      <c r="P1033" s="51">
        <v>45900</v>
      </c>
      <c r="Q1033" s="51">
        <v>45900</v>
      </c>
      <c r="R1033" s="50">
        <v>29</v>
      </c>
      <c r="S1033" s="50">
        <v>0</v>
      </c>
      <c r="T1033" s="50" t="s">
        <v>47</v>
      </c>
      <c r="U1033" s="50" t="s">
        <v>6263</v>
      </c>
      <c r="V1033" s="50"/>
      <c r="W1033" s="50" t="s">
        <v>6264</v>
      </c>
      <c r="X1033" s="50" t="s">
        <v>57</v>
      </c>
      <c r="Y1033" s="49" t="s">
        <v>6265</v>
      </c>
    </row>
    <row r="1034" spans="1:25">
      <c r="A1034" s="121" t="str">
        <f t="shared" si="17"/>
        <v>jbaldiw</v>
      </c>
      <c r="B1034" s="49" t="s">
        <v>6266</v>
      </c>
      <c r="C1034" s="50" t="s">
        <v>6267</v>
      </c>
      <c r="D1034" s="50" t="s">
        <v>6268</v>
      </c>
      <c r="E1034" s="37" t="s">
        <v>27</v>
      </c>
      <c r="F1034" s="49" t="s">
        <v>28</v>
      </c>
      <c r="G1034" s="50" t="s">
        <v>29</v>
      </c>
      <c r="H1034" s="50" t="s">
        <v>30</v>
      </c>
      <c r="I1034" s="50" t="s">
        <v>31</v>
      </c>
      <c r="J1034" s="49" t="s">
        <v>53</v>
      </c>
      <c r="K1034" s="49" t="s">
        <v>370</v>
      </c>
      <c r="L1034" s="49" t="s">
        <v>371</v>
      </c>
      <c r="M1034" s="50" t="s">
        <v>372</v>
      </c>
      <c r="N1034" s="50" t="s">
        <v>373</v>
      </c>
      <c r="O1034" s="51">
        <v>44987</v>
      </c>
      <c r="P1034" s="51">
        <v>44987</v>
      </c>
      <c r="Q1034" s="51">
        <v>44987</v>
      </c>
      <c r="R1034" s="50">
        <v>942</v>
      </c>
      <c r="S1034" s="50">
        <v>2</v>
      </c>
      <c r="T1034" s="50" t="s">
        <v>82</v>
      </c>
      <c r="U1034" s="50" t="s">
        <v>6269</v>
      </c>
      <c r="V1034" s="50"/>
      <c r="W1034" s="50" t="s">
        <v>6270</v>
      </c>
      <c r="X1034" s="50" t="s">
        <v>373</v>
      </c>
      <c r="Y1034" s="49" t="s">
        <v>6271</v>
      </c>
    </row>
    <row r="1035" spans="1:25">
      <c r="A1035" s="121" t="str">
        <f t="shared" si="17"/>
        <v>jball</v>
      </c>
      <c r="B1035" s="49" t="s">
        <v>6272</v>
      </c>
      <c r="C1035" s="50" t="s">
        <v>6273</v>
      </c>
      <c r="D1035" s="50" t="s">
        <v>6274</v>
      </c>
      <c r="E1035" s="37" t="s">
        <v>27</v>
      </c>
      <c r="F1035" s="49" t="s">
        <v>44</v>
      </c>
      <c r="G1035" s="50" t="s">
        <v>45</v>
      </c>
      <c r="H1035" s="50" t="s">
        <v>30</v>
      </c>
      <c r="I1035" s="50" t="s">
        <v>31</v>
      </c>
      <c r="J1035" s="49" t="s">
        <v>32</v>
      </c>
      <c r="K1035" s="49" t="s">
        <v>144</v>
      </c>
      <c r="L1035" s="49" t="s">
        <v>145</v>
      </c>
      <c r="M1035" s="50" t="s">
        <v>146</v>
      </c>
      <c r="N1035" s="50" t="s">
        <v>147</v>
      </c>
      <c r="O1035" s="51">
        <v>43586</v>
      </c>
      <c r="P1035" s="51">
        <v>43586</v>
      </c>
      <c r="Q1035" s="51">
        <v>43586</v>
      </c>
      <c r="R1035" s="50">
        <v>2343</v>
      </c>
      <c r="S1035" s="50">
        <v>6</v>
      </c>
      <c r="T1035" s="50" t="s">
        <v>127</v>
      </c>
      <c r="U1035" s="50" t="s">
        <v>6275</v>
      </c>
      <c r="V1035" s="50"/>
      <c r="W1035" s="50" t="s">
        <v>6276</v>
      </c>
      <c r="X1035" s="50" t="s">
        <v>147</v>
      </c>
      <c r="Y1035" s="49" t="s">
        <v>6277</v>
      </c>
    </row>
    <row r="1036" spans="1:25">
      <c r="A1036" s="121" t="str">
        <f t="shared" si="17"/>
        <v>jbaluba</v>
      </c>
      <c r="B1036" s="49" t="s">
        <v>6278</v>
      </c>
      <c r="C1036" s="50" t="s">
        <v>6279</v>
      </c>
      <c r="D1036" s="50" t="s">
        <v>6280</v>
      </c>
      <c r="E1036" s="37" t="s">
        <v>27</v>
      </c>
      <c r="F1036" s="49" t="s">
        <v>28</v>
      </c>
      <c r="G1036" s="50" t="s">
        <v>29</v>
      </c>
      <c r="H1036" s="50" t="s">
        <v>30</v>
      </c>
      <c r="I1036" s="50" t="s">
        <v>31</v>
      </c>
      <c r="J1036" s="49" t="s">
        <v>32</v>
      </c>
      <c r="K1036" s="49" t="s">
        <v>426</v>
      </c>
      <c r="L1036" s="49" t="s">
        <v>427</v>
      </c>
      <c r="M1036" s="50" t="s">
        <v>428</v>
      </c>
      <c r="N1036" s="50" t="s">
        <v>429</v>
      </c>
      <c r="O1036" s="51">
        <v>44896</v>
      </c>
      <c r="P1036" s="51">
        <v>44896</v>
      </c>
      <c r="Q1036" s="51">
        <v>44896</v>
      </c>
      <c r="R1036" s="50">
        <v>1033</v>
      </c>
      <c r="S1036" s="50">
        <v>2</v>
      </c>
      <c r="T1036" s="50" t="s">
        <v>82</v>
      </c>
      <c r="U1036" s="50" t="s">
        <v>6281</v>
      </c>
      <c r="V1036" s="50"/>
      <c r="W1036" s="50" t="s">
        <v>6282</v>
      </c>
      <c r="X1036" s="50" t="s">
        <v>429</v>
      </c>
      <c r="Y1036" s="49" t="s">
        <v>6283</v>
      </c>
    </row>
    <row r="1037" spans="1:25">
      <c r="A1037" s="121" t="str">
        <f t="shared" si="17"/>
        <v>JBARN61</v>
      </c>
      <c r="B1037" s="49" t="s">
        <v>6284</v>
      </c>
      <c r="C1037" s="50" t="s">
        <v>6285</v>
      </c>
      <c r="D1037" s="50" t="s">
        <v>6286</v>
      </c>
      <c r="E1037" s="37" t="s">
        <v>43</v>
      </c>
      <c r="F1037" s="49" t="s">
        <v>90</v>
      </c>
      <c r="G1037" s="50" t="s">
        <v>91</v>
      </c>
      <c r="H1037" s="50" t="s">
        <v>30</v>
      </c>
      <c r="I1037" s="50" t="s">
        <v>31</v>
      </c>
      <c r="J1037" s="49" t="s">
        <v>32</v>
      </c>
      <c r="K1037" s="49" t="s">
        <v>884</v>
      </c>
      <c r="L1037" s="49" t="s">
        <v>885</v>
      </c>
      <c r="M1037" s="50" t="s">
        <v>886</v>
      </c>
      <c r="N1037" s="50" t="s">
        <v>887</v>
      </c>
      <c r="O1037" s="51">
        <v>38133</v>
      </c>
      <c r="P1037" s="51">
        <v>38133</v>
      </c>
      <c r="Q1037" s="51">
        <v>38133</v>
      </c>
      <c r="R1037" s="50">
        <v>7796</v>
      </c>
      <c r="S1037" s="50">
        <v>21</v>
      </c>
      <c r="T1037" s="50" t="s">
        <v>148</v>
      </c>
      <c r="U1037" s="50" t="s">
        <v>6287</v>
      </c>
      <c r="V1037" s="50"/>
      <c r="W1037" s="50" t="s">
        <v>6288</v>
      </c>
      <c r="X1037" s="50" t="s">
        <v>1136</v>
      </c>
      <c r="Y1037" s="49" t="s">
        <v>6289</v>
      </c>
    </row>
    <row r="1038" spans="1:25">
      <c r="A1038" s="121" t="str">
        <f t="shared" si="17"/>
        <v>JBARNE9</v>
      </c>
      <c r="B1038" s="49" t="s">
        <v>6290</v>
      </c>
      <c r="C1038" s="50" t="s">
        <v>6291</v>
      </c>
      <c r="D1038" s="50" t="s">
        <v>6292</v>
      </c>
      <c r="E1038" s="37" t="s">
        <v>43</v>
      </c>
      <c r="F1038" s="49" t="s">
        <v>90</v>
      </c>
      <c r="G1038" s="50" t="s">
        <v>91</v>
      </c>
      <c r="H1038" s="50" t="s">
        <v>30</v>
      </c>
      <c r="I1038" s="50" t="s">
        <v>31</v>
      </c>
      <c r="J1038" s="49" t="s">
        <v>32</v>
      </c>
      <c r="K1038" s="49" t="s">
        <v>515</v>
      </c>
      <c r="L1038" s="49" t="s">
        <v>516</v>
      </c>
      <c r="M1038" s="50" t="s">
        <v>517</v>
      </c>
      <c r="N1038" s="50" t="s">
        <v>192</v>
      </c>
      <c r="O1038" s="51">
        <v>32363</v>
      </c>
      <c r="P1038" s="51">
        <v>32363</v>
      </c>
      <c r="Q1038" s="51">
        <v>32363</v>
      </c>
      <c r="R1038" s="50">
        <v>13566</v>
      </c>
      <c r="S1038" s="50">
        <v>37</v>
      </c>
      <c r="T1038" s="50" t="s">
        <v>148</v>
      </c>
      <c r="U1038" s="50" t="s">
        <v>6293</v>
      </c>
      <c r="V1038" s="50"/>
      <c r="W1038" s="50" t="s">
        <v>5098</v>
      </c>
      <c r="X1038" s="50" t="s">
        <v>118</v>
      </c>
      <c r="Y1038" s="49" t="s">
        <v>6294</v>
      </c>
    </row>
    <row r="1039" spans="1:25">
      <c r="A1039" s="121" t="str">
        <f t="shared" si="17"/>
        <v>JBARRO0</v>
      </c>
      <c r="B1039" s="49" t="s">
        <v>6295</v>
      </c>
      <c r="C1039" s="50" t="s">
        <v>6296</v>
      </c>
      <c r="D1039" s="50" t="s">
        <v>6297</v>
      </c>
      <c r="E1039" s="37" t="s">
        <v>27</v>
      </c>
      <c r="F1039" s="49" t="s">
        <v>182</v>
      </c>
      <c r="G1039" s="50" t="s">
        <v>183</v>
      </c>
      <c r="H1039" s="50" t="s">
        <v>30</v>
      </c>
      <c r="I1039" s="50" t="s">
        <v>31</v>
      </c>
      <c r="J1039" s="49" t="s">
        <v>32</v>
      </c>
      <c r="K1039" s="49" t="s">
        <v>33</v>
      </c>
      <c r="L1039" s="49" t="s">
        <v>34</v>
      </c>
      <c r="M1039" s="50" t="s">
        <v>35</v>
      </c>
      <c r="N1039" s="50" t="s">
        <v>36</v>
      </c>
      <c r="O1039" s="51">
        <v>40375</v>
      </c>
      <c r="P1039" s="51">
        <v>42025</v>
      </c>
      <c r="Q1039" s="51">
        <v>42025</v>
      </c>
      <c r="R1039" s="50">
        <v>3904</v>
      </c>
      <c r="S1039" s="50">
        <v>10</v>
      </c>
      <c r="T1039" s="50" t="s">
        <v>127</v>
      </c>
      <c r="U1039" s="50" t="s">
        <v>6298</v>
      </c>
      <c r="V1039" s="50" t="s">
        <v>6299</v>
      </c>
      <c r="W1039" s="50" t="s">
        <v>6300</v>
      </c>
      <c r="X1039" s="50" t="s">
        <v>36</v>
      </c>
      <c r="Y1039" s="49" t="s">
        <v>40</v>
      </c>
    </row>
    <row r="1040" spans="1:25">
      <c r="A1040" s="121" t="str">
        <f t="shared" si="17"/>
        <v>jbarrow</v>
      </c>
      <c r="B1040" s="49" t="s">
        <v>6301</v>
      </c>
      <c r="C1040" s="50" t="s">
        <v>6302</v>
      </c>
      <c r="D1040" s="50" t="s">
        <v>6303</v>
      </c>
      <c r="E1040" s="37" t="s">
        <v>43</v>
      </c>
      <c r="F1040" s="49" t="s">
        <v>28</v>
      </c>
      <c r="G1040" s="50" t="s">
        <v>29</v>
      </c>
      <c r="H1040" s="50" t="s">
        <v>30</v>
      </c>
      <c r="I1040" s="50" t="s">
        <v>31</v>
      </c>
      <c r="J1040" s="49" t="s">
        <v>53</v>
      </c>
      <c r="K1040" s="49" t="s">
        <v>164</v>
      </c>
      <c r="L1040" s="49" t="s">
        <v>165</v>
      </c>
      <c r="M1040" s="50" t="s">
        <v>166</v>
      </c>
      <c r="N1040" s="50" t="s">
        <v>167</v>
      </c>
      <c r="O1040" s="51">
        <v>45823</v>
      </c>
      <c r="P1040" s="51">
        <v>45823</v>
      </c>
      <c r="Q1040" s="51">
        <v>45823</v>
      </c>
      <c r="R1040" s="50">
        <v>106</v>
      </c>
      <c r="S1040" s="50">
        <v>0</v>
      </c>
      <c r="T1040" s="50" t="s">
        <v>58</v>
      </c>
      <c r="U1040" s="50" t="s">
        <v>6304</v>
      </c>
      <c r="V1040" s="50"/>
      <c r="W1040" s="50" t="s">
        <v>614</v>
      </c>
      <c r="X1040" s="50" t="s">
        <v>167</v>
      </c>
      <c r="Y1040" s="49" t="s">
        <v>6305</v>
      </c>
    </row>
    <row r="1041" spans="1:25">
      <c r="A1041" s="121" t="str">
        <f t="shared" si="17"/>
        <v>jbartle</v>
      </c>
      <c r="B1041" s="49" t="s">
        <v>6306</v>
      </c>
      <c r="C1041" s="50" t="s">
        <v>6307</v>
      </c>
      <c r="D1041" s="50" t="s">
        <v>6308</v>
      </c>
      <c r="E1041" s="37" t="s">
        <v>43</v>
      </c>
      <c r="F1041" s="49" t="s">
        <v>90</v>
      </c>
      <c r="G1041" s="50" t="s">
        <v>91</v>
      </c>
      <c r="H1041" s="50" t="s">
        <v>30</v>
      </c>
      <c r="I1041" s="50" t="s">
        <v>31</v>
      </c>
      <c r="J1041" s="49" t="s">
        <v>53</v>
      </c>
      <c r="K1041" s="49" t="s">
        <v>370</v>
      </c>
      <c r="L1041" s="49" t="s">
        <v>371</v>
      </c>
      <c r="M1041" s="50" t="s">
        <v>372</v>
      </c>
      <c r="N1041" s="50" t="s">
        <v>373</v>
      </c>
      <c r="O1041" s="51">
        <v>45865</v>
      </c>
      <c r="P1041" s="51">
        <v>45865</v>
      </c>
      <c r="Q1041" s="51">
        <v>45865</v>
      </c>
      <c r="R1041" s="50">
        <v>64</v>
      </c>
      <c r="S1041" s="50">
        <v>0</v>
      </c>
      <c r="T1041" s="50" t="s">
        <v>96</v>
      </c>
      <c r="U1041" s="50" t="s">
        <v>6309</v>
      </c>
      <c r="V1041" s="50"/>
      <c r="W1041" s="50" t="s">
        <v>6310</v>
      </c>
      <c r="X1041" s="50" t="s">
        <v>373</v>
      </c>
      <c r="Y1041" s="49" t="s">
        <v>6311</v>
      </c>
    </row>
    <row r="1042" spans="1:25">
      <c r="A1042" s="121" t="str">
        <f t="shared" si="17"/>
        <v>jbautis</v>
      </c>
      <c r="B1042" s="49" t="s">
        <v>6312</v>
      </c>
      <c r="C1042" s="50" t="s">
        <v>6313</v>
      </c>
      <c r="D1042" s="50" t="s">
        <v>6314</v>
      </c>
      <c r="E1042" s="37" t="s">
        <v>27</v>
      </c>
      <c r="F1042" s="49" t="s">
        <v>114</v>
      </c>
      <c r="G1042" s="50" t="s">
        <v>115</v>
      </c>
      <c r="H1042" s="50" t="s">
        <v>105</v>
      </c>
      <c r="I1042" s="50" t="s">
        <v>31</v>
      </c>
      <c r="J1042" s="49" t="s">
        <v>32</v>
      </c>
      <c r="K1042" s="49" t="s">
        <v>79</v>
      </c>
      <c r="L1042" s="49" t="s">
        <v>80</v>
      </c>
      <c r="M1042" s="50" t="s">
        <v>81</v>
      </c>
      <c r="N1042" s="50" t="s">
        <v>36</v>
      </c>
      <c r="O1042" s="51">
        <v>45277</v>
      </c>
      <c r="P1042" s="51">
        <v>45277</v>
      </c>
      <c r="Q1042" s="51">
        <v>45277</v>
      </c>
      <c r="R1042" s="50">
        <v>652</v>
      </c>
      <c r="S1042" s="50">
        <v>1</v>
      </c>
      <c r="T1042" s="50" t="s">
        <v>82</v>
      </c>
      <c r="U1042" s="50" t="s">
        <v>6315</v>
      </c>
      <c r="V1042" s="50"/>
      <c r="W1042" s="50" t="s">
        <v>6316</v>
      </c>
      <c r="X1042" s="50" t="s">
        <v>36</v>
      </c>
      <c r="Y1042" s="49" t="s">
        <v>6317</v>
      </c>
    </row>
    <row r="1043" spans="1:25">
      <c r="A1043" s="121" t="str">
        <f t="shared" si="17"/>
        <v>jbeale</v>
      </c>
      <c r="B1043" s="49" t="s">
        <v>6318</v>
      </c>
      <c r="C1043" s="50" t="s">
        <v>6319</v>
      </c>
      <c r="D1043" s="50" t="s">
        <v>6320</v>
      </c>
      <c r="E1043" s="37" t="s">
        <v>27</v>
      </c>
      <c r="F1043" s="49" t="s">
        <v>28</v>
      </c>
      <c r="G1043" s="50" t="s">
        <v>29</v>
      </c>
      <c r="H1043" s="50" t="s">
        <v>30</v>
      </c>
      <c r="I1043" s="50" t="s">
        <v>31</v>
      </c>
      <c r="J1043" s="49" t="s">
        <v>53</v>
      </c>
      <c r="K1043" s="49" t="s">
        <v>164</v>
      </c>
      <c r="L1043" s="49" t="s">
        <v>165</v>
      </c>
      <c r="M1043" s="50" t="s">
        <v>166</v>
      </c>
      <c r="N1043" s="50" t="s">
        <v>167</v>
      </c>
      <c r="O1043" s="51">
        <v>45711</v>
      </c>
      <c r="P1043" s="51">
        <v>45711</v>
      </c>
      <c r="Q1043" s="51">
        <v>45711</v>
      </c>
      <c r="R1043" s="50">
        <v>218</v>
      </c>
      <c r="S1043" s="50">
        <v>0</v>
      </c>
      <c r="T1043" s="50" t="s">
        <v>37</v>
      </c>
      <c r="U1043" s="50" t="s">
        <v>6321</v>
      </c>
      <c r="V1043" s="50"/>
      <c r="W1043" s="50" t="s">
        <v>6322</v>
      </c>
      <c r="X1043" s="50" t="s">
        <v>170</v>
      </c>
      <c r="Y1043" s="49" t="s">
        <v>6323</v>
      </c>
    </row>
    <row r="1044" spans="1:25">
      <c r="A1044" s="121" t="str">
        <f t="shared" si="17"/>
        <v>jbell3</v>
      </c>
      <c r="B1044" s="49" t="s">
        <v>6324</v>
      </c>
      <c r="C1044" s="50" t="s">
        <v>6325</v>
      </c>
      <c r="D1044" s="50" t="s">
        <v>6326</v>
      </c>
      <c r="E1044" s="37" t="s">
        <v>27</v>
      </c>
      <c r="F1044" s="49" t="s">
        <v>44</v>
      </c>
      <c r="G1044" s="50" t="s">
        <v>45</v>
      </c>
      <c r="H1044" s="50" t="s">
        <v>30</v>
      </c>
      <c r="I1044" s="50" t="s">
        <v>31</v>
      </c>
      <c r="J1044" s="49" t="s">
        <v>32</v>
      </c>
      <c r="K1044" s="49" t="s">
        <v>515</v>
      </c>
      <c r="L1044" s="49" t="s">
        <v>516</v>
      </c>
      <c r="M1044" s="50" t="s">
        <v>517</v>
      </c>
      <c r="N1044" s="50" t="s">
        <v>192</v>
      </c>
      <c r="O1044" s="51">
        <v>43642</v>
      </c>
      <c r="P1044" s="51">
        <v>43642</v>
      </c>
      <c r="Q1044" s="51">
        <v>43642</v>
      </c>
      <c r="R1044" s="50">
        <v>2287</v>
      </c>
      <c r="S1044" s="50">
        <v>6</v>
      </c>
      <c r="T1044" s="50" t="s">
        <v>127</v>
      </c>
      <c r="U1044" s="50" t="s">
        <v>6327</v>
      </c>
      <c r="V1044" s="50"/>
      <c r="W1044" s="50" t="s">
        <v>6328</v>
      </c>
      <c r="X1044" s="50" t="s">
        <v>192</v>
      </c>
      <c r="Y1044" s="49" t="s">
        <v>6329</v>
      </c>
    </row>
    <row r="1045" spans="1:25">
      <c r="A1045" s="121" t="str">
        <f t="shared" si="17"/>
        <v>jbeltr0</v>
      </c>
      <c r="B1045" s="49" t="s">
        <v>6330</v>
      </c>
      <c r="C1045" s="50" t="s">
        <v>6331</v>
      </c>
      <c r="D1045" s="50" t="s">
        <v>6332</v>
      </c>
      <c r="E1045" s="37" t="s">
        <v>27</v>
      </c>
      <c r="F1045" s="49" t="s">
        <v>44</v>
      </c>
      <c r="G1045" s="50" t="s">
        <v>45</v>
      </c>
      <c r="H1045" s="50" t="s">
        <v>30</v>
      </c>
      <c r="I1045" s="50" t="s">
        <v>31</v>
      </c>
      <c r="J1045" s="49" t="s">
        <v>53</v>
      </c>
      <c r="K1045" s="49" t="s">
        <v>273</v>
      </c>
      <c r="L1045" s="49" t="s">
        <v>274</v>
      </c>
      <c r="M1045" s="50" t="s">
        <v>275</v>
      </c>
      <c r="N1045" s="50" t="s">
        <v>276</v>
      </c>
      <c r="O1045" s="51">
        <v>44931</v>
      </c>
      <c r="P1045" s="51">
        <v>44931</v>
      </c>
      <c r="Q1045" s="51">
        <v>44931</v>
      </c>
      <c r="R1045" s="50">
        <v>998</v>
      </c>
      <c r="S1045" s="50">
        <v>2</v>
      </c>
      <c r="T1045" s="50" t="s">
        <v>82</v>
      </c>
      <c r="U1045" s="50" t="s">
        <v>6333</v>
      </c>
      <c r="V1045" s="50"/>
      <c r="W1045" s="50" t="s">
        <v>6334</v>
      </c>
      <c r="X1045" s="50" t="s">
        <v>276</v>
      </c>
      <c r="Y1045" s="49" t="s">
        <v>6335</v>
      </c>
    </row>
    <row r="1046" spans="1:25">
      <c r="A1046" s="121" t="str">
        <f t="shared" si="17"/>
        <v>jberry</v>
      </c>
      <c r="B1046" s="49" t="s">
        <v>6336</v>
      </c>
      <c r="C1046" s="50" t="s">
        <v>6337</v>
      </c>
      <c r="D1046" s="50" t="s">
        <v>6338</v>
      </c>
      <c r="E1046" s="37" t="s">
        <v>43</v>
      </c>
      <c r="F1046" s="49" t="s">
        <v>90</v>
      </c>
      <c r="G1046" s="50" t="s">
        <v>91</v>
      </c>
      <c r="H1046" s="50" t="s">
        <v>30</v>
      </c>
      <c r="I1046" s="50" t="s">
        <v>31</v>
      </c>
      <c r="J1046" s="49" t="s">
        <v>32</v>
      </c>
      <c r="K1046" s="49" t="s">
        <v>125</v>
      </c>
      <c r="L1046" s="49" t="s">
        <v>1141</v>
      </c>
      <c r="M1046" s="50" t="s">
        <v>235</v>
      </c>
      <c r="N1046" s="50" t="s">
        <v>236</v>
      </c>
      <c r="O1046" s="51">
        <v>45067</v>
      </c>
      <c r="P1046" s="51">
        <v>45067</v>
      </c>
      <c r="Q1046" s="51">
        <v>45067</v>
      </c>
      <c r="R1046" s="50">
        <v>862</v>
      </c>
      <c r="S1046" s="50">
        <v>2</v>
      </c>
      <c r="T1046" s="50" t="s">
        <v>82</v>
      </c>
      <c r="U1046" s="50" t="s">
        <v>6339</v>
      </c>
      <c r="V1046" s="50"/>
      <c r="W1046" s="50" t="s">
        <v>6340</v>
      </c>
      <c r="X1046" s="50" t="s">
        <v>236</v>
      </c>
      <c r="Y1046" s="49" t="s">
        <v>6341</v>
      </c>
    </row>
    <row r="1047" spans="1:25">
      <c r="A1047" s="121" t="str">
        <f t="shared" si="17"/>
        <v>JBEZEL1</v>
      </c>
      <c r="B1047" s="49" t="s">
        <v>6342</v>
      </c>
      <c r="C1047" s="50" t="s">
        <v>6343</v>
      </c>
      <c r="D1047" s="50" t="s">
        <v>6344</v>
      </c>
      <c r="E1047" s="37" t="s">
        <v>774</v>
      </c>
      <c r="F1047" s="49" t="s">
        <v>4751</v>
      </c>
      <c r="G1047" s="50" t="s">
        <v>4752</v>
      </c>
      <c r="H1047" s="50" t="s">
        <v>30</v>
      </c>
      <c r="I1047" s="50" t="s">
        <v>31</v>
      </c>
      <c r="J1047" s="49" t="s">
        <v>53</v>
      </c>
      <c r="K1047" s="49" t="s">
        <v>66</v>
      </c>
      <c r="L1047" s="49" t="s">
        <v>66</v>
      </c>
      <c r="M1047" s="50" t="s">
        <v>342</v>
      </c>
      <c r="N1047" s="50" t="s">
        <v>69</v>
      </c>
      <c r="O1047" s="51">
        <v>32811</v>
      </c>
      <c r="P1047" s="51">
        <v>32811</v>
      </c>
      <c r="Q1047" s="51">
        <v>32811</v>
      </c>
      <c r="R1047" s="50">
        <v>13118</v>
      </c>
      <c r="S1047" s="50">
        <v>35</v>
      </c>
      <c r="T1047" s="50" t="s">
        <v>148</v>
      </c>
      <c r="U1047" s="50" t="s">
        <v>6345</v>
      </c>
      <c r="V1047" s="50"/>
      <c r="W1047" s="50" t="s">
        <v>6346</v>
      </c>
      <c r="X1047" s="50" t="s">
        <v>69</v>
      </c>
      <c r="Y1047" s="49" t="s">
        <v>6347</v>
      </c>
    </row>
    <row r="1048" spans="1:25">
      <c r="A1048" s="121" t="str">
        <f t="shared" si="17"/>
        <v>jbidwel</v>
      </c>
      <c r="B1048" s="49" t="s">
        <v>6348</v>
      </c>
      <c r="C1048" s="50" t="s">
        <v>6349</v>
      </c>
      <c r="D1048" s="50" t="s">
        <v>6350</v>
      </c>
      <c r="E1048" s="37" t="s">
        <v>43</v>
      </c>
      <c r="F1048" s="49" t="s">
        <v>90</v>
      </c>
      <c r="G1048" s="50" t="s">
        <v>91</v>
      </c>
      <c r="H1048" s="50" t="s">
        <v>30</v>
      </c>
      <c r="I1048" s="50" t="s">
        <v>31</v>
      </c>
      <c r="J1048" s="49" t="s">
        <v>53</v>
      </c>
      <c r="K1048" s="49" t="s">
        <v>273</v>
      </c>
      <c r="L1048" s="49" t="s">
        <v>930</v>
      </c>
      <c r="M1048" s="50" t="s">
        <v>931</v>
      </c>
      <c r="N1048" s="50" t="s">
        <v>373</v>
      </c>
      <c r="O1048" s="51">
        <v>45333</v>
      </c>
      <c r="P1048" s="51">
        <v>45564</v>
      </c>
      <c r="Q1048" s="51">
        <v>45333</v>
      </c>
      <c r="R1048" s="50">
        <v>596</v>
      </c>
      <c r="S1048" s="50">
        <v>1</v>
      </c>
      <c r="T1048" s="50" t="s">
        <v>82</v>
      </c>
      <c r="U1048" s="50" t="s">
        <v>6351</v>
      </c>
      <c r="V1048" s="50"/>
      <c r="W1048" s="50" t="s">
        <v>6352</v>
      </c>
      <c r="X1048" s="50" t="s">
        <v>373</v>
      </c>
      <c r="Y1048" s="49" t="s">
        <v>6353</v>
      </c>
    </row>
    <row r="1049" spans="1:25">
      <c r="A1049" s="121" t="str">
        <f t="shared" si="17"/>
        <v>jblack8</v>
      </c>
      <c r="B1049" s="49" t="s">
        <v>6354</v>
      </c>
      <c r="C1049" s="50" t="s">
        <v>6355</v>
      </c>
      <c r="D1049" s="50" t="s">
        <v>6356</v>
      </c>
      <c r="E1049" s="37" t="s">
        <v>43</v>
      </c>
      <c r="F1049" s="49" t="s">
        <v>1941</v>
      </c>
      <c r="G1049" s="50" t="s">
        <v>1942</v>
      </c>
      <c r="H1049" s="50" t="s">
        <v>30</v>
      </c>
      <c r="I1049" s="50" t="s">
        <v>31</v>
      </c>
      <c r="J1049" s="49" t="s">
        <v>53</v>
      </c>
      <c r="K1049" s="49" t="s">
        <v>309</v>
      </c>
      <c r="L1049" s="49" t="s">
        <v>480</v>
      </c>
      <c r="M1049" s="50" t="s">
        <v>481</v>
      </c>
      <c r="N1049" s="50" t="s">
        <v>482</v>
      </c>
      <c r="O1049" s="51">
        <v>42961</v>
      </c>
      <c r="P1049" s="51">
        <v>43325</v>
      </c>
      <c r="Q1049" s="51">
        <v>42961</v>
      </c>
      <c r="R1049" s="50">
        <v>2968</v>
      </c>
      <c r="S1049" s="50">
        <v>8</v>
      </c>
      <c r="T1049" s="50" t="s">
        <v>127</v>
      </c>
      <c r="U1049" s="50" t="s">
        <v>6357</v>
      </c>
      <c r="V1049" s="50"/>
      <c r="W1049" s="50" t="s">
        <v>6358</v>
      </c>
      <c r="X1049" s="50" t="s">
        <v>482</v>
      </c>
      <c r="Y1049" s="49" t="s">
        <v>6359</v>
      </c>
    </row>
    <row r="1050" spans="1:25">
      <c r="A1050" s="121" t="str">
        <f t="shared" si="17"/>
        <v>jbleckl</v>
      </c>
      <c r="B1050" s="49" t="s">
        <v>6360</v>
      </c>
      <c r="C1050" s="50" t="s">
        <v>6361</v>
      </c>
      <c r="D1050" s="49" t="s">
        <v>6362</v>
      </c>
      <c r="E1050" s="37" t="s">
        <v>43</v>
      </c>
      <c r="F1050" s="50"/>
      <c r="G1050" s="50"/>
      <c r="H1050" s="50"/>
      <c r="I1050" s="50"/>
      <c r="J1050" s="50"/>
      <c r="K1050" s="50"/>
      <c r="L1050" s="50"/>
      <c r="M1050" s="50"/>
      <c r="N1050" s="50"/>
      <c r="O1050" s="51">
        <v>45935</v>
      </c>
      <c r="P1050" s="50"/>
      <c r="Q1050" s="51">
        <v>45935</v>
      </c>
      <c r="R1050" s="50"/>
      <c r="S1050" s="50"/>
      <c r="T1050" s="50"/>
      <c r="U1050" s="49" t="s">
        <v>6363</v>
      </c>
      <c r="V1050" s="50"/>
      <c r="W1050" s="50" t="s">
        <v>6364</v>
      </c>
      <c r="X1050" s="50" t="s">
        <v>322</v>
      </c>
      <c r="Y1050" s="49" t="s">
        <v>6365</v>
      </c>
    </row>
    <row r="1051" spans="1:25">
      <c r="A1051" s="121" t="str">
        <f t="shared" si="17"/>
        <v>JBLUE2</v>
      </c>
      <c r="B1051" s="49" t="s">
        <v>6366</v>
      </c>
      <c r="C1051" s="50" t="s">
        <v>6367</v>
      </c>
      <c r="D1051" s="50" t="s">
        <v>6368</v>
      </c>
      <c r="E1051" s="37" t="s">
        <v>43</v>
      </c>
      <c r="F1051" s="49" t="s">
        <v>182</v>
      </c>
      <c r="G1051" s="50" t="s">
        <v>183</v>
      </c>
      <c r="H1051" s="50" t="s">
        <v>30</v>
      </c>
      <c r="I1051" s="50" t="s">
        <v>31</v>
      </c>
      <c r="J1051" s="49" t="s">
        <v>53</v>
      </c>
      <c r="K1051" s="49" t="s">
        <v>54</v>
      </c>
      <c r="L1051" s="49" t="s">
        <v>135</v>
      </c>
      <c r="M1051" s="50" t="s">
        <v>136</v>
      </c>
      <c r="N1051" s="50" t="s">
        <v>57</v>
      </c>
      <c r="O1051" s="51">
        <v>36350</v>
      </c>
      <c r="P1051" s="51">
        <v>36350</v>
      </c>
      <c r="Q1051" s="51">
        <v>36350</v>
      </c>
      <c r="R1051" s="50">
        <v>9579</v>
      </c>
      <c r="S1051" s="50">
        <v>26</v>
      </c>
      <c r="T1051" s="50" t="s">
        <v>148</v>
      </c>
      <c r="U1051" s="50" t="s">
        <v>6369</v>
      </c>
      <c r="V1051" s="50"/>
      <c r="W1051" s="50" t="s">
        <v>6370</v>
      </c>
      <c r="X1051" s="50" t="s">
        <v>57</v>
      </c>
      <c r="Y1051" s="49" t="s">
        <v>6371</v>
      </c>
    </row>
    <row r="1052" spans="1:25">
      <c r="A1052" s="121" t="str">
        <f t="shared" si="17"/>
        <v>JBODE03</v>
      </c>
      <c r="B1052" s="49" t="s">
        <v>6372</v>
      </c>
      <c r="C1052" s="50" t="s">
        <v>6373</v>
      </c>
      <c r="D1052" s="50" t="s">
        <v>6374</v>
      </c>
      <c r="E1052" s="37" t="s">
        <v>43</v>
      </c>
      <c r="F1052" s="49" t="s">
        <v>466</v>
      </c>
      <c r="G1052" s="50" t="s">
        <v>467</v>
      </c>
      <c r="H1052" s="50" t="s">
        <v>30</v>
      </c>
      <c r="I1052" s="50" t="s">
        <v>31</v>
      </c>
      <c r="J1052" s="49" t="s">
        <v>53</v>
      </c>
      <c r="K1052" s="49" t="s">
        <v>450</v>
      </c>
      <c r="L1052" s="49" t="s">
        <v>451</v>
      </c>
      <c r="M1052" s="50" t="s">
        <v>452</v>
      </c>
      <c r="N1052" s="50" t="s">
        <v>453</v>
      </c>
      <c r="O1052" s="51">
        <v>36002</v>
      </c>
      <c r="P1052" s="51">
        <v>38173</v>
      </c>
      <c r="Q1052" s="51">
        <v>38173</v>
      </c>
      <c r="R1052" s="50">
        <v>7756</v>
      </c>
      <c r="S1052" s="50">
        <v>21</v>
      </c>
      <c r="T1052" s="50" t="s">
        <v>148</v>
      </c>
      <c r="U1052" s="50" t="s">
        <v>6375</v>
      </c>
      <c r="V1052" s="50"/>
      <c r="W1052" s="50" t="s">
        <v>6376</v>
      </c>
      <c r="X1052" s="50" t="s">
        <v>453</v>
      </c>
      <c r="Y1052" s="49" t="s">
        <v>6377</v>
      </c>
    </row>
    <row r="1053" spans="1:25">
      <c r="A1053" s="121" t="str">
        <f t="shared" si="17"/>
        <v>JBOROWS</v>
      </c>
      <c r="B1053" s="49" t="s">
        <v>6378</v>
      </c>
      <c r="C1053" s="50" t="s">
        <v>6379</v>
      </c>
      <c r="D1053" s="50" t="s">
        <v>6380</v>
      </c>
      <c r="E1053" s="37" t="s">
        <v>43</v>
      </c>
      <c r="F1053" s="49" t="s">
        <v>44</v>
      </c>
      <c r="G1053" s="50" t="s">
        <v>45</v>
      </c>
      <c r="H1053" s="50" t="s">
        <v>30</v>
      </c>
      <c r="I1053" s="50" t="s">
        <v>31</v>
      </c>
      <c r="J1053" s="49" t="s">
        <v>53</v>
      </c>
      <c r="K1053" s="49" t="s">
        <v>255</v>
      </c>
      <c r="L1053" s="49" t="s">
        <v>442</v>
      </c>
      <c r="M1053" s="50" t="s">
        <v>443</v>
      </c>
      <c r="N1053" s="50" t="s">
        <v>72</v>
      </c>
      <c r="O1053" s="51">
        <v>32650</v>
      </c>
      <c r="P1053" s="51">
        <v>32650</v>
      </c>
      <c r="Q1053" s="51">
        <v>32650</v>
      </c>
      <c r="R1053" s="50">
        <v>13279</v>
      </c>
      <c r="S1053" s="50">
        <v>36</v>
      </c>
      <c r="T1053" s="50" t="s">
        <v>148</v>
      </c>
      <c r="U1053" s="50" t="s">
        <v>6381</v>
      </c>
      <c r="V1053" s="50"/>
      <c r="W1053" s="50" t="s">
        <v>6382</v>
      </c>
      <c r="X1053" s="50" t="s">
        <v>72</v>
      </c>
      <c r="Y1053" s="49" t="s">
        <v>6383</v>
      </c>
    </row>
    <row r="1054" spans="1:25">
      <c r="A1054" s="121" t="str">
        <f t="shared" si="17"/>
        <v>jborsic</v>
      </c>
      <c r="B1054" s="49" t="s">
        <v>6384</v>
      </c>
      <c r="C1054" s="50" t="s">
        <v>6385</v>
      </c>
      <c r="D1054" s="50" t="s">
        <v>6386</v>
      </c>
      <c r="E1054" s="37" t="s">
        <v>27</v>
      </c>
      <c r="F1054" s="49" t="s">
        <v>44</v>
      </c>
      <c r="G1054" s="50" t="s">
        <v>45</v>
      </c>
      <c r="H1054" s="50" t="s">
        <v>30</v>
      </c>
      <c r="I1054" s="50" t="s">
        <v>31</v>
      </c>
      <c r="J1054" s="49" t="s">
        <v>53</v>
      </c>
      <c r="K1054" s="49" t="s">
        <v>255</v>
      </c>
      <c r="L1054" s="49" t="s">
        <v>442</v>
      </c>
      <c r="M1054" s="50" t="s">
        <v>443</v>
      </c>
      <c r="N1054" s="50" t="s">
        <v>72</v>
      </c>
      <c r="O1054" s="51">
        <v>44630</v>
      </c>
      <c r="P1054" s="51">
        <v>44630</v>
      </c>
      <c r="Q1054" s="51">
        <v>44630</v>
      </c>
      <c r="R1054" s="50">
        <v>1299</v>
      </c>
      <c r="S1054" s="50">
        <v>3</v>
      </c>
      <c r="T1054" s="50" t="s">
        <v>106</v>
      </c>
      <c r="U1054" s="50" t="s">
        <v>6387</v>
      </c>
      <c r="V1054" s="50"/>
      <c r="W1054" s="50" t="s">
        <v>6388</v>
      </c>
      <c r="X1054" s="50" t="s">
        <v>72</v>
      </c>
      <c r="Y1054" s="49" t="s">
        <v>6389</v>
      </c>
    </row>
    <row r="1055" spans="1:25">
      <c r="A1055" s="121" t="str">
        <f t="shared" si="17"/>
        <v>jboulay</v>
      </c>
      <c r="B1055" s="49" t="s">
        <v>6390</v>
      </c>
      <c r="C1055" s="50" t="s">
        <v>6391</v>
      </c>
      <c r="D1055" s="50" t="s">
        <v>6392</v>
      </c>
      <c r="E1055" s="37" t="s">
        <v>43</v>
      </c>
      <c r="F1055" s="49" t="s">
        <v>44</v>
      </c>
      <c r="G1055" s="50" t="s">
        <v>45</v>
      </c>
      <c r="H1055" s="50" t="s">
        <v>30</v>
      </c>
      <c r="I1055" s="50" t="s">
        <v>31</v>
      </c>
      <c r="J1055" s="49" t="s">
        <v>53</v>
      </c>
      <c r="K1055" s="49" t="s">
        <v>255</v>
      </c>
      <c r="L1055" s="49" t="s">
        <v>442</v>
      </c>
      <c r="M1055" s="50" t="s">
        <v>443</v>
      </c>
      <c r="N1055" s="50" t="s">
        <v>72</v>
      </c>
      <c r="O1055" s="51">
        <v>45879</v>
      </c>
      <c r="P1055" s="51">
        <v>45879</v>
      </c>
      <c r="Q1055" s="51">
        <v>45879</v>
      </c>
      <c r="R1055" s="50">
        <v>50</v>
      </c>
      <c r="S1055" s="50">
        <v>0</v>
      </c>
      <c r="T1055" s="50" t="s">
        <v>419</v>
      </c>
      <c r="U1055" s="50" t="s">
        <v>6393</v>
      </c>
      <c r="V1055" s="50"/>
      <c r="W1055" s="50" t="s">
        <v>6394</v>
      </c>
      <c r="X1055" s="50" t="s">
        <v>1289</v>
      </c>
      <c r="Y1055" s="49" t="s">
        <v>6395</v>
      </c>
    </row>
    <row r="1056" spans="1:25">
      <c r="A1056" s="121" t="str">
        <f t="shared" si="17"/>
        <v>jbowser</v>
      </c>
      <c r="B1056" s="49" t="s">
        <v>6396</v>
      </c>
      <c r="C1056" s="50" t="s">
        <v>6397</v>
      </c>
      <c r="D1056" s="50" t="s">
        <v>6398</v>
      </c>
      <c r="E1056" s="37" t="s">
        <v>27</v>
      </c>
      <c r="F1056" s="49" t="s">
        <v>1468</v>
      </c>
      <c r="G1056" s="50" t="s">
        <v>1469</v>
      </c>
      <c r="H1056" s="50" t="s">
        <v>30</v>
      </c>
      <c r="I1056" s="50" t="s">
        <v>31</v>
      </c>
      <c r="J1056" s="49" t="s">
        <v>53</v>
      </c>
      <c r="K1056" s="49" t="s">
        <v>1470</v>
      </c>
      <c r="L1056" s="49" t="s">
        <v>1471</v>
      </c>
      <c r="M1056" s="50" t="s">
        <v>1472</v>
      </c>
      <c r="N1056" s="50" t="s">
        <v>453</v>
      </c>
      <c r="O1056" s="51">
        <v>45732</v>
      </c>
      <c r="P1056" s="51">
        <v>45732</v>
      </c>
      <c r="Q1056" s="51">
        <v>45732</v>
      </c>
      <c r="R1056" s="50">
        <v>197</v>
      </c>
      <c r="S1056" s="50">
        <v>0</v>
      </c>
      <c r="T1056" s="50" t="s">
        <v>37</v>
      </c>
      <c r="U1056" s="50" t="s">
        <v>6399</v>
      </c>
      <c r="V1056" s="50"/>
      <c r="W1056" s="50" t="s">
        <v>6400</v>
      </c>
      <c r="X1056" s="50" t="s">
        <v>453</v>
      </c>
      <c r="Y1056" s="49" t="s">
        <v>6401</v>
      </c>
    </row>
    <row r="1057" spans="1:25">
      <c r="A1057" s="121" t="str">
        <f t="shared" si="17"/>
        <v>jbradl0</v>
      </c>
      <c r="B1057" s="49" t="s">
        <v>6402</v>
      </c>
      <c r="C1057" s="50" t="s">
        <v>6403</v>
      </c>
      <c r="D1057" s="50" t="s">
        <v>6404</v>
      </c>
      <c r="E1057" s="37" t="s">
        <v>27</v>
      </c>
      <c r="F1057" s="49" t="s">
        <v>28</v>
      </c>
      <c r="G1057" s="50" t="s">
        <v>29</v>
      </c>
      <c r="H1057" s="50" t="s">
        <v>30</v>
      </c>
      <c r="I1057" s="50" t="s">
        <v>31</v>
      </c>
      <c r="J1057" s="49" t="s">
        <v>53</v>
      </c>
      <c r="K1057" s="49" t="s">
        <v>54</v>
      </c>
      <c r="L1057" s="49" t="s">
        <v>135</v>
      </c>
      <c r="M1057" s="50" t="s">
        <v>136</v>
      </c>
      <c r="N1057" s="50" t="s">
        <v>57</v>
      </c>
      <c r="O1057" s="51">
        <v>45711</v>
      </c>
      <c r="P1057" s="51">
        <v>45711</v>
      </c>
      <c r="Q1057" s="51">
        <v>45711</v>
      </c>
      <c r="R1057" s="50">
        <v>218</v>
      </c>
      <c r="S1057" s="50">
        <v>0</v>
      </c>
      <c r="T1057" s="50" t="s">
        <v>37</v>
      </c>
      <c r="U1057" s="50" t="s">
        <v>6405</v>
      </c>
      <c r="V1057" s="50"/>
      <c r="W1057" s="50" t="s">
        <v>2640</v>
      </c>
      <c r="X1057" s="50" t="s">
        <v>57</v>
      </c>
      <c r="Y1057" s="49" t="s">
        <v>2823</v>
      </c>
    </row>
    <row r="1058" spans="1:25">
      <c r="A1058" s="121" t="str">
        <f t="shared" si="17"/>
        <v>JBRAKOW</v>
      </c>
      <c r="B1058" s="49" t="s">
        <v>6406</v>
      </c>
      <c r="C1058" s="50" t="s">
        <v>6407</v>
      </c>
      <c r="D1058" s="50" t="s">
        <v>6408</v>
      </c>
      <c r="E1058" s="37" t="s">
        <v>43</v>
      </c>
      <c r="F1058" s="49" t="s">
        <v>28</v>
      </c>
      <c r="G1058" s="50" t="s">
        <v>29</v>
      </c>
      <c r="H1058" s="50" t="s">
        <v>30</v>
      </c>
      <c r="I1058" s="50" t="s">
        <v>31</v>
      </c>
      <c r="J1058" s="49" t="s">
        <v>53</v>
      </c>
      <c r="K1058" s="49" t="s">
        <v>197</v>
      </c>
      <c r="L1058" s="49" t="s">
        <v>198</v>
      </c>
      <c r="M1058" s="50" t="s">
        <v>199</v>
      </c>
      <c r="N1058" s="50" t="s">
        <v>200</v>
      </c>
      <c r="O1058" s="51">
        <v>38845</v>
      </c>
      <c r="P1058" s="51">
        <v>38845</v>
      </c>
      <c r="Q1058" s="51">
        <v>38845</v>
      </c>
      <c r="R1058" s="50">
        <v>7084</v>
      </c>
      <c r="S1058" s="50">
        <v>19</v>
      </c>
      <c r="T1058" s="50" t="s">
        <v>148</v>
      </c>
      <c r="U1058" s="50" t="s">
        <v>6409</v>
      </c>
      <c r="V1058" s="50"/>
      <c r="W1058" s="50" t="s">
        <v>6410</v>
      </c>
      <c r="X1058" s="50" t="s">
        <v>167</v>
      </c>
      <c r="Y1058" s="49" t="s">
        <v>6411</v>
      </c>
    </row>
    <row r="1059" spans="1:25">
      <c r="A1059" s="121" t="str">
        <f t="shared" si="17"/>
        <v>jbranha</v>
      </c>
      <c r="B1059" s="49" t="s">
        <v>6412</v>
      </c>
      <c r="C1059" s="50" t="s">
        <v>6413</v>
      </c>
      <c r="D1059" s="50" t="s">
        <v>6414</v>
      </c>
      <c r="E1059" s="37" t="s">
        <v>43</v>
      </c>
      <c r="F1059" s="49" t="s">
        <v>327</v>
      </c>
      <c r="G1059" s="50" t="s">
        <v>328</v>
      </c>
      <c r="H1059" s="50" t="s">
        <v>30</v>
      </c>
      <c r="I1059" s="50" t="s">
        <v>31</v>
      </c>
      <c r="J1059" s="49" t="s">
        <v>53</v>
      </c>
      <c r="K1059" s="49" t="s">
        <v>309</v>
      </c>
      <c r="L1059" s="49" t="s">
        <v>480</v>
      </c>
      <c r="M1059" s="50" t="s">
        <v>481</v>
      </c>
      <c r="N1059" s="50" t="s">
        <v>482</v>
      </c>
      <c r="O1059" s="51">
        <v>44195</v>
      </c>
      <c r="P1059" s="51">
        <v>44195</v>
      </c>
      <c r="Q1059" s="51">
        <v>44195</v>
      </c>
      <c r="R1059" s="50">
        <v>1734</v>
      </c>
      <c r="S1059" s="50">
        <v>4</v>
      </c>
      <c r="T1059" s="50" t="s">
        <v>106</v>
      </c>
      <c r="U1059" s="50" t="s">
        <v>6415</v>
      </c>
      <c r="V1059" s="50"/>
      <c r="W1059" s="50" t="s">
        <v>6416</v>
      </c>
      <c r="X1059" s="50" t="s">
        <v>482</v>
      </c>
      <c r="Y1059" s="49" t="s">
        <v>6417</v>
      </c>
    </row>
    <row r="1060" spans="1:25">
      <c r="A1060" s="121" t="str">
        <f t="shared" si="17"/>
        <v>jbrimey</v>
      </c>
      <c r="B1060" s="49" t="s">
        <v>6418</v>
      </c>
      <c r="C1060" s="50" t="s">
        <v>6419</v>
      </c>
      <c r="D1060" s="50" t="s">
        <v>6420</v>
      </c>
      <c r="E1060" s="37" t="s">
        <v>43</v>
      </c>
      <c r="F1060" s="49" t="s">
        <v>90</v>
      </c>
      <c r="G1060" s="50" t="s">
        <v>91</v>
      </c>
      <c r="H1060" s="50" t="s">
        <v>30</v>
      </c>
      <c r="I1060" s="50" t="s">
        <v>31</v>
      </c>
      <c r="J1060" s="49" t="s">
        <v>53</v>
      </c>
      <c r="K1060" s="49" t="s">
        <v>255</v>
      </c>
      <c r="L1060" s="49" t="s">
        <v>418</v>
      </c>
      <c r="M1060" s="50" t="s">
        <v>257</v>
      </c>
      <c r="N1060" s="50" t="s">
        <v>258</v>
      </c>
      <c r="O1060" s="51">
        <v>45858</v>
      </c>
      <c r="P1060" s="51">
        <v>45858</v>
      </c>
      <c r="Q1060" s="51">
        <v>45858</v>
      </c>
      <c r="R1060" s="50">
        <v>71</v>
      </c>
      <c r="S1060" s="50">
        <v>0</v>
      </c>
      <c r="T1060" s="50" t="s">
        <v>96</v>
      </c>
      <c r="U1060" s="50" t="s">
        <v>6421</v>
      </c>
      <c r="V1060" s="50"/>
      <c r="W1060" s="50" t="s">
        <v>6422</v>
      </c>
      <c r="X1060" s="50" t="s">
        <v>258</v>
      </c>
      <c r="Y1060" s="49" t="s">
        <v>6423</v>
      </c>
    </row>
    <row r="1061" spans="1:25">
      <c r="A1061" s="121" t="str">
        <f t="shared" si="17"/>
        <v>jbrough</v>
      </c>
      <c r="B1061" s="49" t="s">
        <v>6424</v>
      </c>
      <c r="C1061" s="50" t="s">
        <v>6425</v>
      </c>
      <c r="D1061" s="50" t="s">
        <v>6426</v>
      </c>
      <c r="E1061" s="37" t="s">
        <v>43</v>
      </c>
      <c r="F1061" s="49" t="s">
        <v>307</v>
      </c>
      <c r="G1061" s="50" t="s">
        <v>308</v>
      </c>
      <c r="H1061" s="50" t="s">
        <v>30</v>
      </c>
      <c r="I1061" s="50" t="s">
        <v>31</v>
      </c>
      <c r="J1061" s="49" t="s">
        <v>53</v>
      </c>
      <c r="K1061" s="49" t="s">
        <v>309</v>
      </c>
      <c r="L1061" s="49" t="s">
        <v>310</v>
      </c>
      <c r="M1061" s="50" t="s">
        <v>311</v>
      </c>
      <c r="N1061" s="50" t="s">
        <v>312</v>
      </c>
      <c r="O1061" s="51">
        <v>45858</v>
      </c>
      <c r="P1061" s="51">
        <v>45858</v>
      </c>
      <c r="Q1061" s="51">
        <v>45858</v>
      </c>
      <c r="R1061" s="50">
        <v>71</v>
      </c>
      <c r="S1061" s="50">
        <v>0</v>
      </c>
      <c r="T1061" s="50" t="s">
        <v>96</v>
      </c>
      <c r="U1061" s="50" t="s">
        <v>6427</v>
      </c>
      <c r="V1061" s="50"/>
      <c r="W1061" s="50" t="s">
        <v>1366</v>
      </c>
      <c r="X1061" s="50" t="s">
        <v>482</v>
      </c>
      <c r="Y1061" s="49" t="s">
        <v>6428</v>
      </c>
    </row>
    <row r="1062" spans="1:25">
      <c r="A1062" s="121" t="str">
        <f t="shared" si="17"/>
        <v>jbrown0</v>
      </c>
      <c r="B1062" s="49" t="s">
        <v>6429</v>
      </c>
      <c r="C1062" s="50" t="s">
        <v>6430</v>
      </c>
      <c r="D1062" s="50" t="s">
        <v>6431</v>
      </c>
      <c r="E1062" s="37" t="s">
        <v>43</v>
      </c>
      <c r="F1062" s="49" t="s">
        <v>28</v>
      </c>
      <c r="G1062" s="50" t="s">
        <v>29</v>
      </c>
      <c r="H1062" s="50" t="s">
        <v>30</v>
      </c>
      <c r="I1062" s="50" t="s">
        <v>31</v>
      </c>
      <c r="J1062" s="49" t="s">
        <v>53</v>
      </c>
      <c r="K1062" s="49" t="s">
        <v>164</v>
      </c>
      <c r="L1062" s="49" t="s">
        <v>165</v>
      </c>
      <c r="M1062" s="50" t="s">
        <v>166</v>
      </c>
      <c r="N1062" s="50" t="s">
        <v>167</v>
      </c>
      <c r="O1062" s="51">
        <v>45144</v>
      </c>
      <c r="P1062" s="51">
        <v>45144</v>
      </c>
      <c r="Q1062" s="51">
        <v>45144</v>
      </c>
      <c r="R1062" s="50">
        <v>785</v>
      </c>
      <c r="S1062" s="50">
        <v>2</v>
      </c>
      <c r="T1062" s="50" t="s">
        <v>82</v>
      </c>
      <c r="U1062" s="50" t="s">
        <v>6432</v>
      </c>
      <c r="V1062" s="50"/>
      <c r="W1062" s="50" t="s">
        <v>572</v>
      </c>
      <c r="X1062" s="50" t="s">
        <v>167</v>
      </c>
      <c r="Y1062" s="49" t="s">
        <v>6433</v>
      </c>
    </row>
    <row r="1063" spans="1:25">
      <c r="A1063" s="121" t="str">
        <f t="shared" si="17"/>
        <v>JBURG5</v>
      </c>
      <c r="B1063" s="49" t="s">
        <v>6434</v>
      </c>
      <c r="C1063" s="50" t="s">
        <v>6435</v>
      </c>
      <c r="D1063" s="50" t="s">
        <v>6436</v>
      </c>
      <c r="E1063" s="37" t="s">
        <v>43</v>
      </c>
      <c r="F1063" s="49" t="s">
        <v>466</v>
      </c>
      <c r="G1063" s="50" t="s">
        <v>467</v>
      </c>
      <c r="H1063" s="50" t="s">
        <v>30</v>
      </c>
      <c r="I1063" s="50" t="s">
        <v>31</v>
      </c>
      <c r="J1063" s="49" t="s">
        <v>53</v>
      </c>
      <c r="K1063" s="49" t="s">
        <v>309</v>
      </c>
      <c r="L1063" s="49" t="s">
        <v>310</v>
      </c>
      <c r="M1063" s="50" t="s">
        <v>311</v>
      </c>
      <c r="N1063" s="50" t="s">
        <v>312</v>
      </c>
      <c r="O1063" s="51">
        <v>33009</v>
      </c>
      <c r="P1063" s="51">
        <v>33009</v>
      </c>
      <c r="Q1063" s="51">
        <v>33009</v>
      </c>
      <c r="R1063" s="50">
        <v>12920</v>
      </c>
      <c r="S1063" s="50">
        <v>35</v>
      </c>
      <c r="T1063" s="50" t="s">
        <v>148</v>
      </c>
      <c r="U1063" s="50" t="s">
        <v>6437</v>
      </c>
      <c r="V1063" s="50"/>
      <c r="W1063" s="50" t="s">
        <v>6438</v>
      </c>
      <c r="X1063" s="50" t="s">
        <v>312</v>
      </c>
      <c r="Y1063" s="49" t="s">
        <v>6439</v>
      </c>
    </row>
    <row r="1064" spans="1:25">
      <c r="A1064" s="121" t="str">
        <f t="shared" si="17"/>
        <v>jcaddel</v>
      </c>
      <c r="B1064" s="49" t="s">
        <v>6440</v>
      </c>
      <c r="C1064" s="50" t="s">
        <v>6441</v>
      </c>
      <c r="D1064" s="50" t="s">
        <v>6442</v>
      </c>
      <c r="E1064" s="37" t="s">
        <v>27</v>
      </c>
      <c r="F1064" s="49" t="s">
        <v>114</v>
      </c>
      <c r="G1064" s="50" t="s">
        <v>115</v>
      </c>
      <c r="H1064" s="50" t="s">
        <v>105</v>
      </c>
      <c r="I1064" s="50" t="s">
        <v>31</v>
      </c>
      <c r="J1064" s="49" t="s">
        <v>53</v>
      </c>
      <c r="K1064" s="49" t="s">
        <v>164</v>
      </c>
      <c r="L1064" s="49" t="s">
        <v>165</v>
      </c>
      <c r="M1064" s="50" t="s">
        <v>166</v>
      </c>
      <c r="N1064" s="50" t="s">
        <v>167</v>
      </c>
      <c r="O1064" s="51">
        <v>45872</v>
      </c>
      <c r="P1064" s="51">
        <v>45872</v>
      </c>
      <c r="Q1064" s="51">
        <v>45872</v>
      </c>
      <c r="R1064" s="50">
        <v>57</v>
      </c>
      <c r="S1064" s="50">
        <v>0</v>
      </c>
      <c r="T1064" s="50" t="s">
        <v>419</v>
      </c>
      <c r="U1064" s="50" t="s">
        <v>6443</v>
      </c>
      <c r="V1064" s="50"/>
      <c r="W1064" s="50" t="s">
        <v>6444</v>
      </c>
      <c r="X1064" s="50" t="s">
        <v>322</v>
      </c>
      <c r="Y1064" s="49" t="s">
        <v>6445</v>
      </c>
    </row>
    <row r="1065" spans="1:25">
      <c r="A1065" s="121" t="str">
        <f t="shared" si="17"/>
        <v>jcampbe</v>
      </c>
      <c r="B1065" s="49" t="s">
        <v>6446</v>
      </c>
      <c r="C1065" s="50" t="s">
        <v>6447</v>
      </c>
      <c r="D1065" s="50" t="s">
        <v>6448</v>
      </c>
      <c r="E1065" s="37" t="s">
        <v>27</v>
      </c>
      <c r="F1065" s="49" t="s">
        <v>28</v>
      </c>
      <c r="G1065" s="50" t="s">
        <v>29</v>
      </c>
      <c r="H1065" s="50" t="s">
        <v>30</v>
      </c>
      <c r="I1065" s="50" t="s">
        <v>31</v>
      </c>
      <c r="J1065" s="49" t="s">
        <v>53</v>
      </c>
      <c r="K1065" s="49" t="s">
        <v>255</v>
      </c>
      <c r="L1065" s="49" t="s">
        <v>256</v>
      </c>
      <c r="M1065" s="50" t="s">
        <v>257</v>
      </c>
      <c r="N1065" s="50" t="s">
        <v>258</v>
      </c>
      <c r="O1065" s="51">
        <v>45739</v>
      </c>
      <c r="P1065" s="51">
        <v>45739</v>
      </c>
      <c r="Q1065" s="51">
        <v>45739</v>
      </c>
      <c r="R1065" s="50">
        <v>190</v>
      </c>
      <c r="S1065" s="50">
        <v>0</v>
      </c>
      <c r="T1065" s="50" t="s">
        <v>37</v>
      </c>
      <c r="U1065" s="50" t="s">
        <v>6449</v>
      </c>
      <c r="V1065" s="50"/>
      <c r="W1065" s="50" t="s">
        <v>6450</v>
      </c>
      <c r="X1065" s="50" t="s">
        <v>1289</v>
      </c>
      <c r="Y1065" s="49" t="s">
        <v>6451</v>
      </c>
    </row>
    <row r="1066" spans="1:25">
      <c r="A1066" s="121" t="str">
        <f t="shared" si="17"/>
        <v>JCANDE4</v>
      </c>
      <c r="B1066" s="49" t="s">
        <v>6452</v>
      </c>
      <c r="C1066" s="50" t="s">
        <v>6453</v>
      </c>
      <c r="D1066" s="50" t="s">
        <v>6454</v>
      </c>
      <c r="E1066" s="37" t="s">
        <v>43</v>
      </c>
      <c r="F1066" s="49" t="s">
        <v>28</v>
      </c>
      <c r="G1066" s="50" t="s">
        <v>29</v>
      </c>
      <c r="H1066" s="50" t="s">
        <v>30</v>
      </c>
      <c r="I1066" s="50" t="s">
        <v>31</v>
      </c>
      <c r="J1066" s="49" t="s">
        <v>32</v>
      </c>
      <c r="K1066" s="49" t="s">
        <v>79</v>
      </c>
      <c r="L1066" s="49" t="s">
        <v>80</v>
      </c>
      <c r="M1066" s="50" t="s">
        <v>81</v>
      </c>
      <c r="N1066" s="50" t="s">
        <v>36</v>
      </c>
      <c r="O1066" s="51">
        <v>40987</v>
      </c>
      <c r="P1066" s="51">
        <v>40987</v>
      </c>
      <c r="Q1066" s="51">
        <v>40987</v>
      </c>
      <c r="R1066" s="50">
        <v>4942</v>
      </c>
      <c r="S1066" s="50">
        <v>13</v>
      </c>
      <c r="T1066" s="50" t="s">
        <v>127</v>
      </c>
      <c r="U1066" s="50" t="s">
        <v>6455</v>
      </c>
      <c r="V1066" s="50"/>
      <c r="W1066" s="50" t="s">
        <v>6456</v>
      </c>
      <c r="X1066" s="50" t="s">
        <v>36</v>
      </c>
      <c r="Y1066" s="49" t="s">
        <v>6457</v>
      </c>
    </row>
    <row r="1067" spans="1:25">
      <c r="A1067" s="121" t="str">
        <f t="shared" si="17"/>
        <v>jcardem</v>
      </c>
      <c r="B1067" s="49" t="s">
        <v>6458</v>
      </c>
      <c r="C1067" s="50" t="s">
        <v>6459</v>
      </c>
      <c r="D1067" s="50" t="s">
        <v>6460</v>
      </c>
      <c r="E1067" s="37" t="s">
        <v>27</v>
      </c>
      <c r="F1067" s="49" t="s">
        <v>28</v>
      </c>
      <c r="G1067" s="50" t="s">
        <v>29</v>
      </c>
      <c r="H1067" s="50" t="s">
        <v>30</v>
      </c>
      <c r="I1067" s="50" t="s">
        <v>31</v>
      </c>
      <c r="J1067" s="49" t="s">
        <v>32</v>
      </c>
      <c r="K1067" s="49" t="s">
        <v>33</v>
      </c>
      <c r="L1067" s="49" t="s">
        <v>34</v>
      </c>
      <c r="M1067" s="50" t="s">
        <v>35</v>
      </c>
      <c r="N1067" s="50" t="s">
        <v>36</v>
      </c>
      <c r="O1067" s="51">
        <v>43775</v>
      </c>
      <c r="P1067" s="51">
        <v>43775</v>
      </c>
      <c r="Q1067" s="51">
        <v>43775</v>
      </c>
      <c r="R1067" s="50">
        <v>2154</v>
      </c>
      <c r="S1067" s="50">
        <v>5</v>
      </c>
      <c r="T1067" s="50" t="s">
        <v>106</v>
      </c>
      <c r="U1067" s="50" t="s">
        <v>6461</v>
      </c>
      <c r="V1067" s="50"/>
      <c r="W1067" s="50" t="s">
        <v>2325</v>
      </c>
      <c r="X1067" s="50" t="s">
        <v>36</v>
      </c>
      <c r="Y1067" s="49" t="s">
        <v>6462</v>
      </c>
    </row>
    <row r="1068" spans="1:25">
      <c r="A1068" s="121" t="str">
        <f t="shared" si="17"/>
        <v>jcarlto</v>
      </c>
      <c r="B1068" s="49" t="s">
        <v>6463</v>
      </c>
      <c r="C1068" s="50" t="s">
        <v>6464</v>
      </c>
      <c r="D1068" s="50" t="s">
        <v>6465</v>
      </c>
      <c r="E1068" s="37" t="s">
        <v>43</v>
      </c>
      <c r="F1068" s="49" t="s">
        <v>341</v>
      </c>
      <c r="G1068" s="50" t="s">
        <v>45</v>
      </c>
      <c r="H1068" s="50" t="s">
        <v>30</v>
      </c>
      <c r="I1068" s="50" t="s">
        <v>31</v>
      </c>
      <c r="J1068" s="49" t="s">
        <v>53</v>
      </c>
      <c r="K1068" s="49" t="s">
        <v>1470</v>
      </c>
      <c r="L1068" s="49" t="s">
        <v>1471</v>
      </c>
      <c r="M1068" s="50" t="s">
        <v>1472</v>
      </c>
      <c r="N1068" s="50" t="s">
        <v>453</v>
      </c>
      <c r="O1068" s="51">
        <v>44910</v>
      </c>
      <c r="P1068" s="51">
        <v>44910</v>
      </c>
      <c r="Q1068" s="51">
        <v>44910</v>
      </c>
      <c r="R1068" s="50">
        <v>1019</v>
      </c>
      <c r="S1068" s="50">
        <v>2</v>
      </c>
      <c r="T1068" s="50" t="s">
        <v>82</v>
      </c>
      <c r="U1068" s="50" t="s">
        <v>6466</v>
      </c>
      <c r="V1068" s="50"/>
      <c r="W1068" s="50" t="s">
        <v>6467</v>
      </c>
      <c r="X1068" s="50" t="s">
        <v>1289</v>
      </c>
      <c r="Y1068" s="49" t="s">
        <v>6468</v>
      </c>
    </row>
    <row r="1069" spans="1:25">
      <c r="A1069" s="121" t="str">
        <f t="shared" si="17"/>
        <v>jcarpe1</v>
      </c>
      <c r="B1069" s="49" t="s">
        <v>6469</v>
      </c>
      <c r="C1069" s="50" t="s">
        <v>6470</v>
      </c>
      <c r="D1069" s="50" t="s">
        <v>6471</v>
      </c>
      <c r="E1069" s="37" t="s">
        <v>43</v>
      </c>
      <c r="F1069" s="49" t="s">
        <v>28</v>
      </c>
      <c r="G1069" s="50" t="s">
        <v>29</v>
      </c>
      <c r="H1069" s="50" t="s">
        <v>30</v>
      </c>
      <c r="I1069" s="50" t="s">
        <v>31</v>
      </c>
      <c r="J1069" s="49" t="s">
        <v>53</v>
      </c>
      <c r="K1069" s="49" t="s">
        <v>273</v>
      </c>
      <c r="L1069" s="49" t="s">
        <v>550</v>
      </c>
      <c r="M1069" s="50" t="s">
        <v>551</v>
      </c>
      <c r="N1069" s="50" t="s">
        <v>373</v>
      </c>
      <c r="O1069" s="51">
        <v>45893</v>
      </c>
      <c r="P1069" s="51">
        <v>45893</v>
      </c>
      <c r="Q1069" s="51">
        <v>45893</v>
      </c>
      <c r="R1069" s="50">
        <v>36</v>
      </c>
      <c r="S1069" s="50">
        <v>0</v>
      </c>
      <c r="T1069" s="50" t="s">
        <v>419</v>
      </c>
      <c r="U1069" s="50" t="s">
        <v>6472</v>
      </c>
      <c r="V1069" s="50"/>
      <c r="W1069" s="50" t="s">
        <v>6473</v>
      </c>
      <c r="X1069" s="50" t="s">
        <v>373</v>
      </c>
      <c r="Y1069" s="49" t="s">
        <v>6474</v>
      </c>
    </row>
    <row r="1070" spans="1:25">
      <c r="A1070" s="121" t="str">
        <f t="shared" si="17"/>
        <v>jcasey0</v>
      </c>
      <c r="B1070" s="49" t="s">
        <v>6475</v>
      </c>
      <c r="C1070" s="50" t="s">
        <v>6476</v>
      </c>
      <c r="D1070" s="50" t="s">
        <v>6477</v>
      </c>
      <c r="E1070" s="37" t="s">
        <v>43</v>
      </c>
      <c r="F1070" s="49" t="s">
        <v>44</v>
      </c>
      <c r="G1070" s="50" t="s">
        <v>45</v>
      </c>
      <c r="H1070" s="50" t="s">
        <v>30</v>
      </c>
      <c r="I1070" s="50" t="s">
        <v>31</v>
      </c>
      <c r="J1070" s="49" t="s">
        <v>32</v>
      </c>
      <c r="K1070" s="49" t="s">
        <v>515</v>
      </c>
      <c r="L1070" s="49" t="s">
        <v>516</v>
      </c>
      <c r="M1070" s="50" t="s">
        <v>517</v>
      </c>
      <c r="N1070" s="50" t="s">
        <v>192</v>
      </c>
      <c r="O1070" s="51">
        <v>44504</v>
      </c>
      <c r="P1070" s="51">
        <v>44504</v>
      </c>
      <c r="Q1070" s="51">
        <v>44504</v>
      </c>
      <c r="R1070" s="50">
        <v>1425</v>
      </c>
      <c r="S1070" s="50">
        <v>3</v>
      </c>
      <c r="T1070" s="50" t="s">
        <v>106</v>
      </c>
      <c r="U1070" s="50" t="s">
        <v>6478</v>
      </c>
      <c r="V1070" s="50"/>
      <c r="W1070" s="50" t="s">
        <v>6479</v>
      </c>
      <c r="X1070" s="50" t="s">
        <v>118</v>
      </c>
      <c r="Y1070" s="49" t="s">
        <v>6480</v>
      </c>
    </row>
    <row r="1071" spans="1:25">
      <c r="A1071" s="121" t="str">
        <f t="shared" si="17"/>
        <v>JCAST93</v>
      </c>
      <c r="B1071" s="49" t="s">
        <v>6481</v>
      </c>
      <c r="C1071" s="50" t="s">
        <v>6482</v>
      </c>
      <c r="D1071" s="50" t="s">
        <v>6483</v>
      </c>
      <c r="E1071" s="37" t="s">
        <v>43</v>
      </c>
      <c r="F1071" s="49" t="s">
        <v>44</v>
      </c>
      <c r="G1071" s="50" t="s">
        <v>45</v>
      </c>
      <c r="H1071" s="50" t="s">
        <v>30</v>
      </c>
      <c r="I1071" s="50" t="s">
        <v>31</v>
      </c>
      <c r="J1071" s="49" t="s">
        <v>32</v>
      </c>
      <c r="K1071" s="49" t="s">
        <v>79</v>
      </c>
      <c r="L1071" s="49" t="s">
        <v>80</v>
      </c>
      <c r="M1071" s="50" t="s">
        <v>81</v>
      </c>
      <c r="N1071" s="50" t="s">
        <v>36</v>
      </c>
      <c r="O1071" s="51">
        <v>40386</v>
      </c>
      <c r="P1071" s="51">
        <v>40386</v>
      </c>
      <c r="Q1071" s="51">
        <v>40386</v>
      </c>
      <c r="R1071" s="50">
        <v>5543</v>
      </c>
      <c r="S1071" s="50">
        <v>15</v>
      </c>
      <c r="T1071" s="50" t="s">
        <v>127</v>
      </c>
      <c r="U1071" s="50" t="s">
        <v>6484</v>
      </c>
      <c r="V1071" s="50"/>
      <c r="W1071" s="50" t="s">
        <v>1050</v>
      </c>
      <c r="X1071" s="50" t="s">
        <v>36</v>
      </c>
      <c r="Y1071" s="49" t="s">
        <v>6485</v>
      </c>
    </row>
    <row r="1072" spans="1:25">
      <c r="A1072" s="121" t="str">
        <f t="shared" si="17"/>
        <v>JCASTA3</v>
      </c>
      <c r="B1072" s="49" t="s">
        <v>6486</v>
      </c>
      <c r="C1072" s="50" t="s">
        <v>6487</v>
      </c>
      <c r="D1072" s="50" t="s">
        <v>6488</v>
      </c>
      <c r="E1072" s="37" t="s">
        <v>43</v>
      </c>
      <c r="F1072" s="49" t="s">
        <v>28</v>
      </c>
      <c r="G1072" s="50" t="s">
        <v>29</v>
      </c>
      <c r="H1072" s="50" t="s">
        <v>30</v>
      </c>
      <c r="I1072" s="50" t="s">
        <v>31</v>
      </c>
      <c r="J1072" s="49" t="s">
        <v>32</v>
      </c>
      <c r="K1072" s="49" t="s">
        <v>125</v>
      </c>
      <c r="L1072" s="49" t="s">
        <v>126</v>
      </c>
      <c r="M1072" s="50" t="s">
        <v>85</v>
      </c>
      <c r="N1072" s="50" t="s">
        <v>36</v>
      </c>
      <c r="O1072" s="51">
        <v>38896</v>
      </c>
      <c r="P1072" s="51">
        <v>38896</v>
      </c>
      <c r="Q1072" s="51">
        <v>38896</v>
      </c>
      <c r="R1072" s="50">
        <v>7033</v>
      </c>
      <c r="S1072" s="50">
        <v>19</v>
      </c>
      <c r="T1072" s="50" t="s">
        <v>148</v>
      </c>
      <c r="U1072" s="50" t="s">
        <v>6489</v>
      </c>
      <c r="V1072" s="50"/>
      <c r="W1072" s="50" t="s">
        <v>738</v>
      </c>
      <c r="X1072" s="50" t="s">
        <v>36</v>
      </c>
      <c r="Y1072" s="49" t="s">
        <v>6490</v>
      </c>
    </row>
    <row r="1073" spans="1:25">
      <c r="A1073" s="121" t="str">
        <f t="shared" si="17"/>
        <v>jcasti0</v>
      </c>
      <c r="B1073" s="49" t="s">
        <v>6491</v>
      </c>
      <c r="C1073" s="50" t="s">
        <v>6492</v>
      </c>
      <c r="D1073" s="50" t="s">
        <v>6493</v>
      </c>
      <c r="E1073" s="37" t="s">
        <v>27</v>
      </c>
      <c r="F1073" s="49" t="s">
        <v>162</v>
      </c>
      <c r="G1073" s="50" t="s">
        <v>163</v>
      </c>
      <c r="H1073" s="50" t="s">
        <v>105</v>
      </c>
      <c r="I1073" s="50" t="s">
        <v>31</v>
      </c>
      <c r="J1073" s="49" t="s">
        <v>53</v>
      </c>
      <c r="K1073" s="49" t="s">
        <v>54</v>
      </c>
      <c r="L1073" s="49" t="s">
        <v>55</v>
      </c>
      <c r="M1073" s="50" t="s">
        <v>56</v>
      </c>
      <c r="N1073" s="50" t="s">
        <v>57</v>
      </c>
      <c r="O1073" s="51">
        <v>44650</v>
      </c>
      <c r="P1073" s="51">
        <v>44650</v>
      </c>
      <c r="Q1073" s="51">
        <v>44650</v>
      </c>
      <c r="R1073" s="50">
        <v>1279</v>
      </c>
      <c r="S1073" s="50">
        <v>3</v>
      </c>
      <c r="T1073" s="50" t="s">
        <v>106</v>
      </c>
      <c r="U1073" s="50" t="s">
        <v>6494</v>
      </c>
      <c r="V1073" s="50"/>
      <c r="W1073" s="50" t="s">
        <v>6495</v>
      </c>
      <c r="X1073" s="50" t="s">
        <v>57</v>
      </c>
      <c r="Y1073" s="49" t="s">
        <v>6496</v>
      </c>
    </row>
    <row r="1074" spans="1:25">
      <c r="A1074" s="121" t="str">
        <f t="shared" si="17"/>
        <v>jchandl</v>
      </c>
      <c r="B1074" s="49" t="s">
        <v>6497</v>
      </c>
      <c r="C1074" s="50" t="s">
        <v>6498</v>
      </c>
      <c r="D1074" s="50" t="s">
        <v>6499</v>
      </c>
      <c r="E1074" s="37" t="s">
        <v>27</v>
      </c>
      <c r="F1074" s="49" t="s">
        <v>1941</v>
      </c>
      <c r="G1074" s="50" t="s">
        <v>1942</v>
      </c>
      <c r="H1074" s="50" t="s">
        <v>30</v>
      </c>
      <c r="I1074" s="50" t="s">
        <v>31</v>
      </c>
      <c r="J1074" s="49" t="s">
        <v>32</v>
      </c>
      <c r="K1074" s="49" t="s">
        <v>125</v>
      </c>
      <c r="L1074" s="49" t="s">
        <v>234</v>
      </c>
      <c r="M1074" s="50" t="s">
        <v>235</v>
      </c>
      <c r="N1074" s="50" t="s">
        <v>236</v>
      </c>
      <c r="O1074" s="51">
        <v>45200</v>
      </c>
      <c r="P1074" s="51">
        <v>45200</v>
      </c>
      <c r="Q1074" s="51">
        <v>45200</v>
      </c>
      <c r="R1074" s="50">
        <v>729</v>
      </c>
      <c r="S1074" s="50">
        <v>1</v>
      </c>
      <c r="T1074" s="50" t="s">
        <v>82</v>
      </c>
      <c r="U1074" s="50" t="s">
        <v>6500</v>
      </c>
      <c r="V1074" s="50" t="s">
        <v>6501</v>
      </c>
      <c r="W1074" s="50" t="s">
        <v>3520</v>
      </c>
      <c r="X1074" s="50" t="s">
        <v>236</v>
      </c>
      <c r="Y1074" s="49" t="s">
        <v>6502</v>
      </c>
    </row>
    <row r="1075" spans="1:25">
      <c r="A1075" s="121" t="str">
        <f t="shared" si="17"/>
        <v>jchisol</v>
      </c>
      <c r="B1075" s="49" t="s">
        <v>6503</v>
      </c>
      <c r="C1075" s="50" t="s">
        <v>6504</v>
      </c>
      <c r="D1075" s="50" t="s">
        <v>6505</v>
      </c>
      <c r="E1075" s="37" t="s">
        <v>43</v>
      </c>
      <c r="F1075" s="49" t="s">
        <v>90</v>
      </c>
      <c r="G1075" s="50" t="s">
        <v>91</v>
      </c>
      <c r="H1075" s="50" t="s">
        <v>30</v>
      </c>
      <c r="I1075" s="50" t="s">
        <v>31</v>
      </c>
      <c r="J1075" s="49" t="s">
        <v>32</v>
      </c>
      <c r="K1075" s="49" t="s">
        <v>349</v>
      </c>
      <c r="L1075" s="49" t="s">
        <v>1388</v>
      </c>
      <c r="M1075" s="50" t="s">
        <v>1389</v>
      </c>
      <c r="N1075" s="50" t="s">
        <v>57</v>
      </c>
      <c r="O1075" s="51">
        <v>45571</v>
      </c>
      <c r="P1075" s="51">
        <v>45571</v>
      </c>
      <c r="Q1075" s="51">
        <v>45571</v>
      </c>
      <c r="R1075" s="50">
        <v>358</v>
      </c>
      <c r="S1075" s="50">
        <v>0</v>
      </c>
      <c r="T1075" s="50" t="s">
        <v>37</v>
      </c>
      <c r="U1075" s="50" t="s">
        <v>6506</v>
      </c>
      <c r="V1075" s="50"/>
      <c r="W1075" s="50" t="s">
        <v>6507</v>
      </c>
      <c r="X1075" s="50" t="s">
        <v>355</v>
      </c>
      <c r="Y1075" s="49" t="s">
        <v>6508</v>
      </c>
    </row>
    <row r="1076" spans="1:25">
      <c r="A1076" s="121" t="str">
        <f t="shared" si="17"/>
        <v>jclevid</v>
      </c>
      <c r="B1076" s="49" t="s">
        <v>6509</v>
      </c>
      <c r="C1076" s="50" t="s">
        <v>6510</v>
      </c>
      <c r="D1076" s="50" t="s">
        <v>6511</v>
      </c>
      <c r="E1076" s="37" t="s">
        <v>43</v>
      </c>
      <c r="F1076" s="49" t="s">
        <v>90</v>
      </c>
      <c r="G1076" s="50" t="s">
        <v>91</v>
      </c>
      <c r="H1076" s="50" t="s">
        <v>30</v>
      </c>
      <c r="I1076" s="50" t="s">
        <v>31</v>
      </c>
      <c r="J1076" s="49" t="s">
        <v>32</v>
      </c>
      <c r="K1076" s="49" t="s">
        <v>515</v>
      </c>
      <c r="L1076" s="49" t="s">
        <v>516</v>
      </c>
      <c r="M1076" s="50" t="s">
        <v>517</v>
      </c>
      <c r="N1076" s="50" t="s">
        <v>192</v>
      </c>
      <c r="O1076" s="51">
        <v>44357</v>
      </c>
      <c r="P1076" s="51">
        <v>45879</v>
      </c>
      <c r="Q1076" s="51">
        <v>45879</v>
      </c>
      <c r="R1076" s="50">
        <v>50</v>
      </c>
      <c r="S1076" s="50">
        <v>0</v>
      </c>
      <c r="T1076" s="50" t="s">
        <v>419</v>
      </c>
      <c r="U1076" s="50" t="s">
        <v>6512</v>
      </c>
      <c r="V1076" s="50"/>
      <c r="W1076" s="50" t="s">
        <v>6513</v>
      </c>
      <c r="X1076" s="50" t="s">
        <v>258</v>
      </c>
      <c r="Y1076" s="49" t="s">
        <v>6514</v>
      </c>
    </row>
    <row r="1077" spans="1:25">
      <c r="A1077" s="121" t="str">
        <f t="shared" si="17"/>
        <v>jcole</v>
      </c>
      <c r="B1077" s="49" t="s">
        <v>6515</v>
      </c>
      <c r="C1077" s="50" t="s">
        <v>6516</v>
      </c>
      <c r="D1077" s="49" t="s">
        <v>6517</v>
      </c>
      <c r="E1077" s="37" t="s">
        <v>43</v>
      </c>
      <c r="F1077" s="50"/>
      <c r="G1077" s="50"/>
      <c r="H1077" s="50"/>
      <c r="I1077" s="50"/>
      <c r="J1077" s="50"/>
      <c r="K1077" s="50"/>
      <c r="L1077" s="50"/>
      <c r="M1077" s="50"/>
      <c r="N1077" s="50"/>
      <c r="O1077" s="51">
        <v>45935</v>
      </c>
      <c r="P1077" s="50"/>
      <c r="Q1077" s="51">
        <v>45935</v>
      </c>
      <c r="R1077" s="50"/>
      <c r="S1077" s="50"/>
      <c r="T1077" s="50"/>
      <c r="U1077" s="49" t="s">
        <v>6518</v>
      </c>
      <c r="V1077" s="50"/>
      <c r="W1077" s="50" t="s">
        <v>4272</v>
      </c>
      <c r="X1077" s="50" t="s">
        <v>373</v>
      </c>
      <c r="Y1077" s="49" t="s">
        <v>6519</v>
      </c>
    </row>
    <row r="1078" spans="1:25">
      <c r="A1078" s="121" t="str">
        <f t="shared" si="17"/>
        <v>jcole5</v>
      </c>
      <c r="B1078" s="49" t="s">
        <v>6520</v>
      </c>
      <c r="C1078" s="50" t="s">
        <v>6521</v>
      </c>
      <c r="D1078" s="50" t="s">
        <v>6522</v>
      </c>
      <c r="E1078" s="37" t="s">
        <v>43</v>
      </c>
      <c r="F1078" s="49" t="s">
        <v>182</v>
      </c>
      <c r="G1078" s="50" t="s">
        <v>183</v>
      </c>
      <c r="H1078" s="50" t="s">
        <v>30</v>
      </c>
      <c r="I1078" s="50" t="s">
        <v>31</v>
      </c>
      <c r="J1078" s="49" t="s">
        <v>32</v>
      </c>
      <c r="K1078" s="49" t="s">
        <v>349</v>
      </c>
      <c r="L1078" s="49" t="s">
        <v>838</v>
      </c>
      <c r="M1078" s="50" t="s">
        <v>351</v>
      </c>
      <c r="N1078" s="50" t="s">
        <v>352</v>
      </c>
      <c r="O1078" s="51">
        <v>42093</v>
      </c>
      <c r="P1078" s="51">
        <v>42093</v>
      </c>
      <c r="Q1078" s="51">
        <v>42093</v>
      </c>
      <c r="R1078" s="50">
        <v>3836</v>
      </c>
      <c r="S1078" s="50">
        <v>10</v>
      </c>
      <c r="T1078" s="50" t="s">
        <v>127</v>
      </c>
      <c r="U1078" s="50" t="s">
        <v>6523</v>
      </c>
      <c r="V1078" s="50"/>
      <c r="W1078" s="50" t="s">
        <v>6524</v>
      </c>
      <c r="X1078" s="50" t="s">
        <v>352</v>
      </c>
      <c r="Y1078" s="49" t="s">
        <v>6525</v>
      </c>
    </row>
    <row r="1079" spans="1:25">
      <c r="A1079" s="121" t="str">
        <f t="shared" si="17"/>
        <v>jcolem0</v>
      </c>
      <c r="B1079" s="49" t="s">
        <v>6526</v>
      </c>
      <c r="C1079" s="50" t="s">
        <v>6527</v>
      </c>
      <c r="D1079" s="50" t="s">
        <v>6528</v>
      </c>
      <c r="E1079" s="37" t="s">
        <v>43</v>
      </c>
      <c r="F1079" s="49" t="s">
        <v>90</v>
      </c>
      <c r="G1079" s="50" t="s">
        <v>91</v>
      </c>
      <c r="H1079" s="50" t="s">
        <v>30</v>
      </c>
      <c r="I1079" s="50" t="s">
        <v>31</v>
      </c>
      <c r="J1079" s="49" t="s">
        <v>32</v>
      </c>
      <c r="K1079" s="49" t="s">
        <v>144</v>
      </c>
      <c r="L1079" s="49" t="s">
        <v>145</v>
      </c>
      <c r="M1079" s="50" t="s">
        <v>146</v>
      </c>
      <c r="N1079" s="50" t="s">
        <v>147</v>
      </c>
      <c r="O1079" s="51">
        <v>45816</v>
      </c>
      <c r="P1079" s="51">
        <v>45816</v>
      </c>
      <c r="Q1079" s="51">
        <v>45816</v>
      </c>
      <c r="R1079" s="50">
        <v>113</v>
      </c>
      <c r="S1079" s="50">
        <v>0</v>
      </c>
      <c r="T1079" s="50" t="s">
        <v>58</v>
      </c>
      <c r="U1079" s="50" t="s">
        <v>6529</v>
      </c>
      <c r="V1079" s="50"/>
      <c r="W1079" s="50" t="s">
        <v>4766</v>
      </c>
      <c r="X1079" s="50" t="s">
        <v>147</v>
      </c>
      <c r="Y1079" s="49" t="s">
        <v>6530</v>
      </c>
    </row>
    <row r="1080" spans="1:25">
      <c r="A1080" s="121" t="str">
        <f t="shared" si="17"/>
        <v>JCOLL25</v>
      </c>
      <c r="B1080" s="49" t="s">
        <v>6531</v>
      </c>
      <c r="C1080" s="50" t="s">
        <v>6532</v>
      </c>
      <c r="D1080" s="50" t="s">
        <v>6533</v>
      </c>
      <c r="E1080" s="37" t="s">
        <v>43</v>
      </c>
      <c r="F1080" s="49" t="s">
        <v>182</v>
      </c>
      <c r="G1080" s="50" t="s">
        <v>183</v>
      </c>
      <c r="H1080" s="50" t="s">
        <v>30</v>
      </c>
      <c r="I1080" s="50" t="s">
        <v>31</v>
      </c>
      <c r="J1080" s="49" t="s">
        <v>53</v>
      </c>
      <c r="K1080" s="49" t="s">
        <v>164</v>
      </c>
      <c r="L1080" s="49" t="s">
        <v>165</v>
      </c>
      <c r="M1080" s="50" t="s">
        <v>166</v>
      </c>
      <c r="N1080" s="50" t="s">
        <v>167</v>
      </c>
      <c r="O1080" s="51">
        <v>30005</v>
      </c>
      <c r="P1080" s="51">
        <v>30005</v>
      </c>
      <c r="Q1080" s="51">
        <v>30005</v>
      </c>
      <c r="R1080" s="50">
        <v>15924</v>
      </c>
      <c r="S1080" s="50">
        <v>43</v>
      </c>
      <c r="T1080" s="50" t="s">
        <v>148</v>
      </c>
      <c r="U1080" s="50" t="s">
        <v>6534</v>
      </c>
      <c r="V1080" s="50"/>
      <c r="W1080" s="50" t="s">
        <v>6535</v>
      </c>
      <c r="X1080" s="50" t="s">
        <v>170</v>
      </c>
      <c r="Y1080" s="49" t="s">
        <v>6536</v>
      </c>
    </row>
    <row r="1081" spans="1:25">
      <c r="A1081" s="121" t="str">
        <f t="shared" si="17"/>
        <v>JCOLONN</v>
      </c>
      <c r="B1081" s="49" t="s">
        <v>6537</v>
      </c>
      <c r="C1081" s="50" t="s">
        <v>6538</v>
      </c>
      <c r="D1081" s="50" t="s">
        <v>6539</v>
      </c>
      <c r="E1081" s="37" t="s">
        <v>43</v>
      </c>
      <c r="F1081" s="49" t="s">
        <v>28</v>
      </c>
      <c r="G1081" s="50" t="s">
        <v>29</v>
      </c>
      <c r="H1081" s="50" t="s">
        <v>30</v>
      </c>
      <c r="I1081" s="50" t="s">
        <v>380</v>
      </c>
      <c r="J1081" s="49" t="s">
        <v>53</v>
      </c>
      <c r="K1081" s="49" t="s">
        <v>381</v>
      </c>
      <c r="L1081" s="49" t="s">
        <v>381</v>
      </c>
      <c r="M1081" s="50" t="s">
        <v>382</v>
      </c>
      <c r="N1081" s="50" t="s">
        <v>383</v>
      </c>
      <c r="O1081" s="51">
        <v>30898</v>
      </c>
      <c r="P1081" s="51">
        <v>30898</v>
      </c>
      <c r="Q1081" s="51">
        <v>30898</v>
      </c>
      <c r="R1081" s="50">
        <v>15031</v>
      </c>
      <c r="S1081" s="50">
        <v>41</v>
      </c>
      <c r="T1081" s="50" t="s">
        <v>148</v>
      </c>
      <c r="U1081" s="50" t="s">
        <v>6540</v>
      </c>
      <c r="V1081" s="50"/>
      <c r="W1081" s="50" t="s">
        <v>4988</v>
      </c>
      <c r="X1081" s="50" t="s">
        <v>383</v>
      </c>
      <c r="Y1081" s="49" t="s">
        <v>4989</v>
      </c>
    </row>
    <row r="1082" spans="1:25">
      <c r="A1082" s="121" t="str">
        <f t="shared" si="17"/>
        <v>jcopeta</v>
      </c>
      <c r="B1082" s="49" t="s">
        <v>6541</v>
      </c>
      <c r="C1082" s="50" t="s">
        <v>6542</v>
      </c>
      <c r="D1082" s="50" t="s">
        <v>6543</v>
      </c>
      <c r="E1082" s="37" t="s">
        <v>27</v>
      </c>
      <c r="F1082" s="49" t="s">
        <v>44</v>
      </c>
      <c r="G1082" s="50" t="s">
        <v>45</v>
      </c>
      <c r="H1082" s="50" t="s">
        <v>30</v>
      </c>
      <c r="I1082" s="50" t="s">
        <v>31</v>
      </c>
      <c r="J1082" s="49" t="s">
        <v>53</v>
      </c>
      <c r="K1082" s="49" t="s">
        <v>273</v>
      </c>
      <c r="L1082" s="49" t="s">
        <v>1609</v>
      </c>
      <c r="M1082" s="50" t="s">
        <v>1610</v>
      </c>
      <c r="N1082" s="50" t="s">
        <v>1611</v>
      </c>
      <c r="O1082" s="51">
        <v>44672</v>
      </c>
      <c r="P1082" s="51">
        <v>45340</v>
      </c>
      <c r="Q1082" s="51">
        <v>45340</v>
      </c>
      <c r="R1082" s="50">
        <v>589</v>
      </c>
      <c r="S1082" s="50">
        <v>1</v>
      </c>
      <c r="T1082" s="50" t="s">
        <v>82</v>
      </c>
      <c r="U1082" s="50" t="s">
        <v>6544</v>
      </c>
      <c r="V1082" s="50"/>
      <c r="W1082" s="50" t="s">
        <v>6545</v>
      </c>
      <c r="X1082" s="50" t="s">
        <v>1611</v>
      </c>
      <c r="Y1082" s="49" t="s">
        <v>6546</v>
      </c>
    </row>
    <row r="1083" spans="1:25">
      <c r="A1083" s="121" t="str">
        <f t="shared" si="17"/>
        <v>jcreekb</v>
      </c>
      <c r="B1083" s="49" t="s">
        <v>6547</v>
      </c>
      <c r="C1083" s="50" t="s">
        <v>6548</v>
      </c>
      <c r="D1083" s="50" t="s">
        <v>6549</v>
      </c>
      <c r="E1083" s="37" t="s">
        <v>27</v>
      </c>
      <c r="F1083" s="49" t="s">
        <v>28</v>
      </c>
      <c r="G1083" s="50" t="s">
        <v>29</v>
      </c>
      <c r="H1083" s="50" t="s">
        <v>30</v>
      </c>
      <c r="I1083" s="50" t="s">
        <v>31</v>
      </c>
      <c r="J1083" s="49" t="s">
        <v>32</v>
      </c>
      <c r="K1083" s="49" t="s">
        <v>125</v>
      </c>
      <c r="L1083" s="49" t="s">
        <v>234</v>
      </c>
      <c r="M1083" s="50" t="s">
        <v>235</v>
      </c>
      <c r="N1083" s="50" t="s">
        <v>236</v>
      </c>
      <c r="O1083" s="51">
        <v>45228</v>
      </c>
      <c r="P1083" s="51">
        <v>45228</v>
      </c>
      <c r="Q1083" s="51">
        <v>45228</v>
      </c>
      <c r="R1083" s="50">
        <v>701</v>
      </c>
      <c r="S1083" s="50">
        <v>1</v>
      </c>
      <c r="T1083" s="50" t="s">
        <v>82</v>
      </c>
      <c r="U1083" s="50" t="s">
        <v>6550</v>
      </c>
      <c r="V1083" s="50"/>
      <c r="W1083" s="50" t="s">
        <v>6551</v>
      </c>
      <c r="X1083" s="50" t="s">
        <v>236</v>
      </c>
      <c r="Y1083" s="49" t="s">
        <v>6552</v>
      </c>
    </row>
    <row r="1084" spans="1:25">
      <c r="A1084" s="121" t="str">
        <f t="shared" si="17"/>
        <v>jcrowde</v>
      </c>
      <c r="B1084" s="49" t="s">
        <v>6553</v>
      </c>
      <c r="C1084" s="50" t="s">
        <v>6554</v>
      </c>
      <c r="D1084" s="50" t="s">
        <v>6555</v>
      </c>
      <c r="E1084" s="37" t="s">
        <v>43</v>
      </c>
      <c r="F1084" s="49" t="s">
        <v>90</v>
      </c>
      <c r="G1084" s="50" t="s">
        <v>91</v>
      </c>
      <c r="H1084" s="50" t="s">
        <v>30</v>
      </c>
      <c r="I1084" s="50" t="s">
        <v>31</v>
      </c>
      <c r="J1084" s="49" t="s">
        <v>32</v>
      </c>
      <c r="K1084" s="49" t="s">
        <v>144</v>
      </c>
      <c r="L1084" s="49" t="s">
        <v>145</v>
      </c>
      <c r="M1084" s="50" t="s">
        <v>146</v>
      </c>
      <c r="N1084" s="50" t="s">
        <v>147</v>
      </c>
      <c r="O1084" s="51">
        <v>45851</v>
      </c>
      <c r="P1084" s="51">
        <v>45851</v>
      </c>
      <c r="Q1084" s="51">
        <v>45851</v>
      </c>
      <c r="R1084" s="50">
        <v>78</v>
      </c>
      <c r="S1084" s="50">
        <v>0</v>
      </c>
      <c r="T1084" s="50" t="s">
        <v>96</v>
      </c>
      <c r="U1084" s="50" t="s">
        <v>6556</v>
      </c>
      <c r="V1084" s="50"/>
      <c r="W1084" s="50" t="s">
        <v>3749</v>
      </c>
      <c r="X1084" s="50" t="s">
        <v>147</v>
      </c>
      <c r="Y1084" s="49" t="s">
        <v>6557</v>
      </c>
    </row>
    <row r="1085" spans="1:25">
      <c r="A1085" s="121" t="str">
        <f t="shared" si="17"/>
        <v>JCRUIC1</v>
      </c>
      <c r="B1085" s="49" t="s">
        <v>6558</v>
      </c>
      <c r="C1085" s="50" t="s">
        <v>6559</v>
      </c>
      <c r="D1085" s="50" t="s">
        <v>6560</v>
      </c>
      <c r="E1085" s="37" t="s">
        <v>43</v>
      </c>
      <c r="F1085" s="49" t="s">
        <v>341</v>
      </c>
      <c r="G1085" s="50" t="s">
        <v>45</v>
      </c>
      <c r="H1085" s="50" t="s">
        <v>30</v>
      </c>
      <c r="I1085" s="50" t="s">
        <v>31</v>
      </c>
      <c r="J1085" s="49" t="s">
        <v>53</v>
      </c>
      <c r="K1085" s="49" t="s">
        <v>2108</v>
      </c>
      <c r="L1085" s="49" t="s">
        <v>2108</v>
      </c>
      <c r="M1085" s="50" t="s">
        <v>3352</v>
      </c>
      <c r="N1085" s="50" t="s">
        <v>453</v>
      </c>
      <c r="O1085" s="51">
        <v>38845</v>
      </c>
      <c r="P1085" s="51">
        <v>38845</v>
      </c>
      <c r="Q1085" s="51">
        <v>38845</v>
      </c>
      <c r="R1085" s="50">
        <v>7084</v>
      </c>
      <c r="S1085" s="50">
        <v>19</v>
      </c>
      <c r="T1085" s="50" t="s">
        <v>148</v>
      </c>
      <c r="U1085" s="50" t="s">
        <v>6561</v>
      </c>
      <c r="V1085" s="50"/>
      <c r="W1085" s="50" t="s">
        <v>6562</v>
      </c>
      <c r="X1085" s="50" t="s">
        <v>453</v>
      </c>
      <c r="Y1085" s="49" t="s">
        <v>6563</v>
      </c>
    </row>
    <row r="1086" spans="1:25">
      <c r="A1086" s="121" t="str">
        <f t="shared" si="17"/>
        <v>jcruz</v>
      </c>
      <c r="B1086" s="49" t="s">
        <v>6564</v>
      </c>
      <c r="C1086" s="50" t="s">
        <v>6565</v>
      </c>
      <c r="D1086" s="49" t="s">
        <v>6566</v>
      </c>
      <c r="E1086" s="37" t="s">
        <v>43</v>
      </c>
      <c r="F1086" s="50"/>
      <c r="G1086" s="50"/>
      <c r="H1086" s="50"/>
      <c r="I1086" s="50"/>
      <c r="J1086" s="50"/>
      <c r="K1086" s="50"/>
      <c r="L1086" s="50"/>
      <c r="M1086" s="50"/>
      <c r="N1086" s="50"/>
      <c r="O1086" s="51">
        <v>45935</v>
      </c>
      <c r="P1086" s="50"/>
      <c r="Q1086" s="51">
        <v>45935</v>
      </c>
      <c r="R1086" s="50"/>
      <c r="S1086" s="50"/>
      <c r="T1086" s="50"/>
      <c r="U1086" s="49" t="s">
        <v>6567</v>
      </c>
      <c r="V1086" s="50"/>
      <c r="W1086" s="50" t="s">
        <v>6568</v>
      </c>
      <c r="X1086" s="50" t="s">
        <v>57</v>
      </c>
      <c r="Y1086" s="49" t="s">
        <v>6569</v>
      </c>
    </row>
    <row r="1087" spans="1:25">
      <c r="A1087" s="121" t="str">
        <f t="shared" si="17"/>
        <v>JCUMPST</v>
      </c>
      <c r="B1087" s="49" t="s">
        <v>6570</v>
      </c>
      <c r="C1087" s="50" t="s">
        <v>6571</v>
      </c>
      <c r="D1087" s="50" t="s">
        <v>6572</v>
      </c>
      <c r="E1087" s="37" t="s">
        <v>43</v>
      </c>
      <c r="F1087" s="49" t="s">
        <v>182</v>
      </c>
      <c r="G1087" s="50" t="s">
        <v>183</v>
      </c>
      <c r="H1087" s="50" t="s">
        <v>30</v>
      </c>
      <c r="I1087" s="50" t="s">
        <v>31</v>
      </c>
      <c r="J1087" s="49" t="s">
        <v>53</v>
      </c>
      <c r="K1087" s="49" t="s">
        <v>255</v>
      </c>
      <c r="L1087" s="49" t="s">
        <v>442</v>
      </c>
      <c r="M1087" s="50" t="s">
        <v>443</v>
      </c>
      <c r="N1087" s="50" t="s">
        <v>72</v>
      </c>
      <c r="O1087" s="51">
        <v>31923</v>
      </c>
      <c r="P1087" s="51">
        <v>31923</v>
      </c>
      <c r="Q1087" s="51">
        <v>31923</v>
      </c>
      <c r="R1087" s="50">
        <v>14006</v>
      </c>
      <c r="S1087" s="50">
        <v>38</v>
      </c>
      <c r="T1087" s="50" t="s">
        <v>148</v>
      </c>
      <c r="U1087" s="50" t="s">
        <v>6573</v>
      </c>
      <c r="V1087" s="50"/>
      <c r="W1087" s="50" t="s">
        <v>6574</v>
      </c>
      <c r="X1087" s="50" t="s">
        <v>453</v>
      </c>
      <c r="Y1087" s="49" t="s">
        <v>6575</v>
      </c>
    </row>
    <row r="1088" spans="1:25">
      <c r="A1088" s="121" t="str">
        <f t="shared" si="17"/>
        <v>jcurci</v>
      </c>
      <c r="B1088" s="49" t="s">
        <v>6576</v>
      </c>
      <c r="C1088" s="50" t="s">
        <v>6577</v>
      </c>
      <c r="D1088" s="50" t="s">
        <v>6578</v>
      </c>
      <c r="E1088" s="37" t="s">
        <v>43</v>
      </c>
      <c r="F1088" s="49" t="s">
        <v>44</v>
      </c>
      <c r="G1088" s="50" t="s">
        <v>45</v>
      </c>
      <c r="H1088" s="50" t="s">
        <v>30</v>
      </c>
      <c r="I1088" s="50" t="s">
        <v>31</v>
      </c>
      <c r="J1088" s="49" t="s">
        <v>32</v>
      </c>
      <c r="K1088" s="49" t="s">
        <v>33</v>
      </c>
      <c r="L1088" s="49" t="s">
        <v>46</v>
      </c>
      <c r="M1088" s="50" t="s">
        <v>35</v>
      </c>
      <c r="N1088" s="50" t="s">
        <v>36</v>
      </c>
      <c r="O1088" s="51">
        <v>42075</v>
      </c>
      <c r="P1088" s="51">
        <v>45921</v>
      </c>
      <c r="Q1088" s="51">
        <v>45921</v>
      </c>
      <c r="R1088" s="50">
        <v>8</v>
      </c>
      <c r="S1088" s="50">
        <v>0</v>
      </c>
      <c r="T1088" s="50" t="s">
        <v>47</v>
      </c>
      <c r="U1088" s="50" t="s">
        <v>6579</v>
      </c>
      <c r="V1088" s="50"/>
      <c r="W1088" s="50" t="s">
        <v>6580</v>
      </c>
      <c r="X1088" s="50" t="s">
        <v>36</v>
      </c>
      <c r="Y1088" s="49" t="s">
        <v>6581</v>
      </c>
    </row>
    <row r="1089" spans="1:25">
      <c r="A1089" s="121" t="str">
        <f t="shared" si="17"/>
        <v>jcypria</v>
      </c>
      <c r="B1089" s="49" t="s">
        <v>6582</v>
      </c>
      <c r="C1089" s="50" t="s">
        <v>6583</v>
      </c>
      <c r="D1089" s="50" t="s">
        <v>6584</v>
      </c>
      <c r="E1089" s="37" t="s">
        <v>43</v>
      </c>
      <c r="F1089" s="49" t="s">
        <v>44</v>
      </c>
      <c r="G1089" s="50" t="s">
        <v>45</v>
      </c>
      <c r="H1089" s="50" t="s">
        <v>30</v>
      </c>
      <c r="I1089" s="50" t="s">
        <v>31</v>
      </c>
      <c r="J1089" s="49" t="s">
        <v>32</v>
      </c>
      <c r="K1089" s="49" t="s">
        <v>349</v>
      </c>
      <c r="L1089" s="49" t="s">
        <v>1388</v>
      </c>
      <c r="M1089" s="50" t="s">
        <v>1389</v>
      </c>
      <c r="N1089" s="50" t="s">
        <v>57</v>
      </c>
      <c r="O1089" s="51">
        <v>45746</v>
      </c>
      <c r="P1089" s="51">
        <v>45746</v>
      </c>
      <c r="Q1089" s="51">
        <v>45746</v>
      </c>
      <c r="R1089" s="50">
        <v>183</v>
      </c>
      <c r="S1089" s="50">
        <v>0</v>
      </c>
      <c r="T1089" s="50" t="s">
        <v>58</v>
      </c>
      <c r="U1089" s="50" t="s">
        <v>6585</v>
      </c>
      <c r="V1089" s="50"/>
      <c r="W1089" s="50" t="s">
        <v>6586</v>
      </c>
      <c r="X1089" s="50" t="s">
        <v>1392</v>
      </c>
      <c r="Y1089" s="49" t="s">
        <v>6587</v>
      </c>
    </row>
    <row r="1090" spans="1:25">
      <c r="A1090" s="121" t="str">
        <f t="shared" si="17"/>
        <v>jdade0</v>
      </c>
      <c r="B1090" s="49" t="s">
        <v>6588</v>
      </c>
      <c r="C1090" s="50" t="s">
        <v>6589</v>
      </c>
      <c r="D1090" s="50" t="s">
        <v>6590</v>
      </c>
      <c r="E1090" s="37" t="s">
        <v>43</v>
      </c>
      <c r="F1090" s="49" t="s">
        <v>28</v>
      </c>
      <c r="G1090" s="50" t="s">
        <v>29</v>
      </c>
      <c r="H1090" s="50" t="s">
        <v>30</v>
      </c>
      <c r="I1090" s="50" t="s">
        <v>31</v>
      </c>
      <c r="J1090" s="49" t="s">
        <v>53</v>
      </c>
      <c r="K1090" s="49" t="s">
        <v>197</v>
      </c>
      <c r="L1090" s="49" t="s">
        <v>198</v>
      </c>
      <c r="M1090" s="50" t="s">
        <v>199</v>
      </c>
      <c r="N1090" s="50" t="s">
        <v>200</v>
      </c>
      <c r="O1090" s="51">
        <v>43160</v>
      </c>
      <c r="P1090" s="51">
        <v>43160</v>
      </c>
      <c r="Q1090" s="51">
        <v>43160</v>
      </c>
      <c r="R1090" s="50">
        <v>2769</v>
      </c>
      <c r="S1090" s="50">
        <v>7</v>
      </c>
      <c r="T1090" s="50" t="s">
        <v>127</v>
      </c>
      <c r="U1090" s="50" t="s">
        <v>6591</v>
      </c>
      <c r="V1090" s="50"/>
      <c r="W1090" s="50" t="s">
        <v>6592</v>
      </c>
      <c r="X1090" s="50" t="s">
        <v>200</v>
      </c>
      <c r="Y1090" s="49" t="s">
        <v>6593</v>
      </c>
    </row>
    <row r="1091" spans="1:25">
      <c r="A1091" s="121" t="str">
        <f t="shared" ref="A1091:A1154" si="18">TRIM(D1091)</f>
        <v>jdarrow</v>
      </c>
      <c r="B1091" s="49" t="s">
        <v>6594</v>
      </c>
      <c r="C1091" s="50" t="s">
        <v>6595</v>
      </c>
      <c r="D1091" s="50" t="s">
        <v>6596</v>
      </c>
      <c r="E1091" s="37" t="s">
        <v>43</v>
      </c>
      <c r="F1091" s="49" t="s">
        <v>44</v>
      </c>
      <c r="G1091" s="50" t="s">
        <v>45</v>
      </c>
      <c r="H1091" s="50" t="s">
        <v>30</v>
      </c>
      <c r="I1091" s="50" t="s">
        <v>31</v>
      </c>
      <c r="J1091" s="49" t="s">
        <v>32</v>
      </c>
      <c r="K1091" s="49" t="s">
        <v>426</v>
      </c>
      <c r="L1091" s="49" t="s">
        <v>427</v>
      </c>
      <c r="M1091" s="50" t="s">
        <v>428</v>
      </c>
      <c r="N1091" s="50" t="s">
        <v>429</v>
      </c>
      <c r="O1091" s="51">
        <v>45879</v>
      </c>
      <c r="P1091" s="51">
        <v>45879</v>
      </c>
      <c r="Q1091" s="51">
        <v>45879</v>
      </c>
      <c r="R1091" s="50">
        <v>50</v>
      </c>
      <c r="S1091" s="50">
        <v>0</v>
      </c>
      <c r="T1091" s="50" t="s">
        <v>419</v>
      </c>
      <c r="U1091" s="50" t="s">
        <v>6597</v>
      </c>
      <c r="V1091" s="50"/>
      <c r="W1091" s="50" t="s">
        <v>2676</v>
      </c>
      <c r="X1091" s="50" t="s">
        <v>429</v>
      </c>
      <c r="Y1091" s="49" t="s">
        <v>2677</v>
      </c>
    </row>
    <row r="1092" spans="1:25">
      <c r="A1092" s="121" t="str">
        <f t="shared" si="18"/>
        <v>jdavids</v>
      </c>
      <c r="B1092" s="49" t="s">
        <v>6598</v>
      </c>
      <c r="C1092" s="50" t="s">
        <v>6599</v>
      </c>
      <c r="D1092" s="50" t="s">
        <v>6600</v>
      </c>
      <c r="E1092" s="37" t="s">
        <v>27</v>
      </c>
      <c r="F1092" s="49" t="s">
        <v>28</v>
      </c>
      <c r="G1092" s="50" t="s">
        <v>29</v>
      </c>
      <c r="H1092" s="50" t="s">
        <v>30</v>
      </c>
      <c r="I1092" s="50" t="s">
        <v>31</v>
      </c>
      <c r="J1092" s="49" t="s">
        <v>32</v>
      </c>
      <c r="K1092" s="49" t="s">
        <v>125</v>
      </c>
      <c r="L1092" s="49" t="s">
        <v>126</v>
      </c>
      <c r="M1092" s="50" t="s">
        <v>85</v>
      </c>
      <c r="N1092" s="50" t="s">
        <v>36</v>
      </c>
      <c r="O1092" s="51">
        <v>42233</v>
      </c>
      <c r="P1092" s="51">
        <v>42233</v>
      </c>
      <c r="Q1092" s="51">
        <v>42233</v>
      </c>
      <c r="R1092" s="50">
        <v>3696</v>
      </c>
      <c r="S1092" s="50">
        <v>10</v>
      </c>
      <c r="T1092" s="50" t="s">
        <v>127</v>
      </c>
      <c r="U1092" s="50" t="s">
        <v>6601</v>
      </c>
      <c r="V1092" s="50"/>
      <c r="W1092" s="50" t="s">
        <v>2348</v>
      </c>
      <c r="X1092" s="50" t="s">
        <v>36</v>
      </c>
      <c r="Y1092" s="49" t="s">
        <v>2349</v>
      </c>
    </row>
    <row r="1093" spans="1:25">
      <c r="A1093" s="121" t="str">
        <f t="shared" si="18"/>
        <v>jdavilm</v>
      </c>
      <c r="B1093" s="49" t="s">
        <v>6602</v>
      </c>
      <c r="C1093" s="50" t="s">
        <v>6603</v>
      </c>
      <c r="D1093" s="50" t="s">
        <v>6604</v>
      </c>
      <c r="E1093" s="37" t="s">
        <v>43</v>
      </c>
      <c r="F1093" s="49" t="s">
        <v>655</v>
      </c>
      <c r="G1093" s="50" t="s">
        <v>656</v>
      </c>
      <c r="H1093" s="50" t="s">
        <v>30</v>
      </c>
      <c r="I1093" s="50" t="s">
        <v>31</v>
      </c>
      <c r="J1093" s="49" t="s">
        <v>53</v>
      </c>
      <c r="K1093" s="49" t="s">
        <v>309</v>
      </c>
      <c r="L1093" s="49" t="s">
        <v>310</v>
      </c>
      <c r="M1093" s="50" t="s">
        <v>311</v>
      </c>
      <c r="N1093" s="50" t="s">
        <v>312</v>
      </c>
      <c r="O1093" s="51">
        <v>45620</v>
      </c>
      <c r="P1093" s="51">
        <v>45620</v>
      </c>
      <c r="Q1093" s="51">
        <v>45620</v>
      </c>
      <c r="R1093" s="50">
        <v>309</v>
      </c>
      <c r="S1093" s="50">
        <v>0</v>
      </c>
      <c r="T1093" s="50" t="s">
        <v>37</v>
      </c>
      <c r="U1093" s="50" t="s">
        <v>6605</v>
      </c>
      <c r="V1093" s="50"/>
      <c r="W1093" s="50" t="s">
        <v>6606</v>
      </c>
      <c r="X1093" s="50" t="s">
        <v>312</v>
      </c>
      <c r="Y1093" s="49" t="s">
        <v>6607</v>
      </c>
    </row>
    <row r="1094" spans="1:25">
      <c r="A1094" s="121" t="str">
        <f t="shared" si="18"/>
        <v>JDAWSO1</v>
      </c>
      <c r="B1094" s="49" t="s">
        <v>6608</v>
      </c>
      <c r="C1094" s="50" t="s">
        <v>6609</v>
      </c>
      <c r="D1094" s="50" t="s">
        <v>6610</v>
      </c>
      <c r="E1094" s="37" t="s">
        <v>43</v>
      </c>
      <c r="F1094" s="49" t="s">
        <v>90</v>
      </c>
      <c r="G1094" s="50" t="s">
        <v>91</v>
      </c>
      <c r="H1094" s="50" t="s">
        <v>30</v>
      </c>
      <c r="I1094" s="50" t="s">
        <v>31</v>
      </c>
      <c r="J1094" s="49" t="s">
        <v>53</v>
      </c>
      <c r="K1094" s="49" t="s">
        <v>450</v>
      </c>
      <c r="L1094" s="49" t="s">
        <v>2082</v>
      </c>
      <c r="M1094" s="50" t="s">
        <v>2083</v>
      </c>
      <c r="N1094" s="50" t="s">
        <v>1763</v>
      </c>
      <c r="O1094" s="51">
        <v>32125</v>
      </c>
      <c r="P1094" s="51">
        <v>32125</v>
      </c>
      <c r="Q1094" s="51">
        <v>32125</v>
      </c>
      <c r="R1094" s="50">
        <v>13804</v>
      </c>
      <c r="S1094" s="50">
        <v>37</v>
      </c>
      <c r="T1094" s="50" t="s">
        <v>148</v>
      </c>
      <c r="U1094" s="50" t="s">
        <v>6611</v>
      </c>
      <c r="V1094" s="50"/>
      <c r="W1094" s="50" t="s">
        <v>2682</v>
      </c>
      <c r="X1094" s="50" t="s">
        <v>1763</v>
      </c>
      <c r="Y1094" s="49" t="s">
        <v>6612</v>
      </c>
    </row>
    <row r="1095" spans="1:25">
      <c r="A1095" s="121" t="str">
        <f t="shared" si="18"/>
        <v>jdean</v>
      </c>
      <c r="B1095" s="49" t="s">
        <v>6613</v>
      </c>
      <c r="C1095" s="50" t="s">
        <v>6614</v>
      </c>
      <c r="D1095" s="50" t="s">
        <v>6615</v>
      </c>
      <c r="E1095" s="37" t="s">
        <v>43</v>
      </c>
      <c r="F1095" s="49" t="s">
        <v>1468</v>
      </c>
      <c r="G1095" s="50" t="s">
        <v>1469</v>
      </c>
      <c r="H1095" s="50" t="s">
        <v>30</v>
      </c>
      <c r="I1095" s="50" t="s">
        <v>31</v>
      </c>
      <c r="J1095" s="49" t="s">
        <v>53</v>
      </c>
      <c r="K1095" s="49" t="s">
        <v>66</v>
      </c>
      <c r="L1095" s="49" t="s">
        <v>66</v>
      </c>
      <c r="M1095" s="50" t="s">
        <v>342</v>
      </c>
      <c r="N1095" s="50" t="s">
        <v>69</v>
      </c>
      <c r="O1095" s="51">
        <v>44357</v>
      </c>
      <c r="P1095" s="51">
        <v>44357</v>
      </c>
      <c r="Q1095" s="51">
        <v>44357</v>
      </c>
      <c r="R1095" s="50">
        <v>1572</v>
      </c>
      <c r="S1095" s="50">
        <v>4</v>
      </c>
      <c r="T1095" s="50" t="s">
        <v>106</v>
      </c>
      <c r="U1095" s="50" t="s">
        <v>6616</v>
      </c>
      <c r="V1095" s="50"/>
      <c r="W1095" s="50" t="s">
        <v>6617</v>
      </c>
      <c r="X1095" s="50" t="s">
        <v>69</v>
      </c>
      <c r="Y1095" s="49" t="s">
        <v>6618</v>
      </c>
    </row>
    <row r="1096" spans="1:25">
      <c r="A1096" s="121" t="str">
        <f t="shared" si="18"/>
        <v>JDEMOUR</v>
      </c>
      <c r="B1096" s="49" t="s">
        <v>6619</v>
      </c>
      <c r="C1096" s="50" t="s">
        <v>6620</v>
      </c>
      <c r="D1096" s="50" t="s">
        <v>6621</v>
      </c>
      <c r="E1096" s="37" t="s">
        <v>43</v>
      </c>
      <c r="F1096" s="49" t="s">
        <v>44</v>
      </c>
      <c r="G1096" s="50" t="s">
        <v>45</v>
      </c>
      <c r="H1096" s="50" t="s">
        <v>30</v>
      </c>
      <c r="I1096" s="50" t="s">
        <v>31</v>
      </c>
      <c r="J1096" s="49" t="s">
        <v>53</v>
      </c>
      <c r="K1096" s="49" t="s">
        <v>273</v>
      </c>
      <c r="L1096" s="49" t="s">
        <v>1331</v>
      </c>
      <c r="M1096" s="50" t="s">
        <v>1332</v>
      </c>
      <c r="N1096" s="50" t="s">
        <v>1333</v>
      </c>
      <c r="O1096" s="51">
        <v>35898</v>
      </c>
      <c r="P1096" s="51">
        <v>35898</v>
      </c>
      <c r="Q1096" s="51">
        <v>35898</v>
      </c>
      <c r="R1096" s="50">
        <v>10031</v>
      </c>
      <c r="S1096" s="50">
        <v>27</v>
      </c>
      <c r="T1096" s="50" t="s">
        <v>148</v>
      </c>
      <c r="U1096" s="50" t="s">
        <v>6622</v>
      </c>
      <c r="V1096" s="50"/>
      <c r="W1096" s="50" t="s">
        <v>6623</v>
      </c>
      <c r="X1096" s="50" t="s">
        <v>1333</v>
      </c>
      <c r="Y1096" s="49" t="s">
        <v>6624</v>
      </c>
    </row>
    <row r="1097" spans="1:25">
      <c r="A1097" s="121" t="str">
        <f t="shared" si="18"/>
        <v>jdengle</v>
      </c>
      <c r="B1097" s="49" t="s">
        <v>6625</v>
      </c>
      <c r="C1097" s="50" t="s">
        <v>6626</v>
      </c>
      <c r="D1097" s="50" t="s">
        <v>6627</v>
      </c>
      <c r="E1097" s="37" t="s">
        <v>43</v>
      </c>
      <c r="F1097" s="49" t="s">
        <v>182</v>
      </c>
      <c r="G1097" s="50" t="s">
        <v>183</v>
      </c>
      <c r="H1097" s="50" t="s">
        <v>30</v>
      </c>
      <c r="I1097" s="50" t="s">
        <v>31</v>
      </c>
      <c r="J1097" s="49" t="s">
        <v>53</v>
      </c>
      <c r="K1097" s="49" t="s">
        <v>197</v>
      </c>
      <c r="L1097" s="49" t="s">
        <v>198</v>
      </c>
      <c r="M1097" s="50" t="s">
        <v>199</v>
      </c>
      <c r="N1097" s="50" t="s">
        <v>200</v>
      </c>
      <c r="O1097" s="51">
        <v>44777</v>
      </c>
      <c r="P1097" s="51">
        <v>45180</v>
      </c>
      <c r="Q1097" s="51">
        <v>45179</v>
      </c>
      <c r="R1097" s="50">
        <v>750</v>
      </c>
      <c r="S1097" s="50">
        <v>2</v>
      </c>
      <c r="T1097" s="50" t="s">
        <v>82</v>
      </c>
      <c r="U1097" s="50" t="s">
        <v>6628</v>
      </c>
      <c r="V1097" s="50"/>
      <c r="W1097" s="50" t="s">
        <v>3383</v>
      </c>
      <c r="X1097" s="50" t="s">
        <v>1548</v>
      </c>
      <c r="Y1097" s="49" t="s">
        <v>3384</v>
      </c>
    </row>
    <row r="1098" spans="1:25">
      <c r="A1098" s="121" t="str">
        <f t="shared" si="18"/>
        <v>JDICAPR</v>
      </c>
      <c r="B1098" s="49" t="s">
        <v>6629</v>
      </c>
      <c r="C1098" s="50" t="s">
        <v>6630</v>
      </c>
      <c r="D1098" s="50" t="s">
        <v>6631</v>
      </c>
      <c r="E1098" s="37" t="s">
        <v>43</v>
      </c>
      <c r="F1098" s="49" t="s">
        <v>28</v>
      </c>
      <c r="G1098" s="50" t="s">
        <v>29</v>
      </c>
      <c r="H1098" s="50" t="s">
        <v>30</v>
      </c>
      <c r="I1098" s="50" t="s">
        <v>31</v>
      </c>
      <c r="J1098" s="49" t="s">
        <v>53</v>
      </c>
      <c r="K1098" s="49" t="s">
        <v>54</v>
      </c>
      <c r="L1098" s="49" t="s">
        <v>135</v>
      </c>
      <c r="M1098" s="50" t="s">
        <v>136</v>
      </c>
      <c r="N1098" s="50" t="s">
        <v>57</v>
      </c>
      <c r="O1098" s="51">
        <v>38836</v>
      </c>
      <c r="P1098" s="51">
        <v>38836</v>
      </c>
      <c r="Q1098" s="51">
        <v>38836</v>
      </c>
      <c r="R1098" s="50">
        <v>7093</v>
      </c>
      <c r="S1098" s="50">
        <v>19</v>
      </c>
      <c r="T1098" s="50" t="s">
        <v>148</v>
      </c>
      <c r="U1098" s="50" t="s">
        <v>6632</v>
      </c>
      <c r="V1098" s="50"/>
      <c r="W1098" s="50" t="s">
        <v>6633</v>
      </c>
      <c r="X1098" s="50" t="s">
        <v>57</v>
      </c>
      <c r="Y1098" s="49" t="s">
        <v>6634</v>
      </c>
    </row>
    <row r="1099" spans="1:25">
      <c r="A1099" s="121" t="str">
        <f t="shared" si="18"/>
        <v>jdicke0</v>
      </c>
      <c r="B1099" s="49" t="s">
        <v>6635</v>
      </c>
      <c r="C1099" s="50" t="s">
        <v>6636</v>
      </c>
      <c r="D1099" s="50" t="s">
        <v>6637</v>
      </c>
      <c r="E1099" s="37" t="s">
        <v>43</v>
      </c>
      <c r="F1099" s="49" t="s">
        <v>307</v>
      </c>
      <c r="G1099" s="50" t="s">
        <v>308</v>
      </c>
      <c r="H1099" s="50" t="s">
        <v>30</v>
      </c>
      <c r="I1099" s="50" t="s">
        <v>31</v>
      </c>
      <c r="J1099" s="49" t="s">
        <v>53</v>
      </c>
      <c r="K1099" s="49" t="s">
        <v>309</v>
      </c>
      <c r="L1099" s="49" t="s">
        <v>310</v>
      </c>
      <c r="M1099" s="50" t="s">
        <v>311</v>
      </c>
      <c r="N1099" s="50" t="s">
        <v>312</v>
      </c>
      <c r="O1099" s="51">
        <v>45886</v>
      </c>
      <c r="P1099" s="51">
        <v>45886</v>
      </c>
      <c r="Q1099" s="51">
        <v>45886</v>
      </c>
      <c r="R1099" s="50">
        <v>43</v>
      </c>
      <c r="S1099" s="50">
        <v>0</v>
      </c>
      <c r="T1099" s="50" t="s">
        <v>419</v>
      </c>
      <c r="U1099" s="50" t="s">
        <v>6638</v>
      </c>
      <c r="V1099" s="50"/>
      <c r="W1099" s="50" t="s">
        <v>6639</v>
      </c>
      <c r="X1099" s="50" t="s">
        <v>312</v>
      </c>
      <c r="Y1099" s="49" t="s">
        <v>6640</v>
      </c>
    </row>
    <row r="1100" spans="1:25">
      <c r="A1100" s="121" t="str">
        <f t="shared" si="18"/>
        <v>jdicken</v>
      </c>
      <c r="B1100" s="49" t="s">
        <v>6641</v>
      </c>
      <c r="C1100" s="50" t="s">
        <v>6642</v>
      </c>
      <c r="D1100" s="50" t="s">
        <v>6643</v>
      </c>
      <c r="E1100" s="37" t="s">
        <v>43</v>
      </c>
      <c r="F1100" s="49" t="s">
        <v>44</v>
      </c>
      <c r="G1100" s="50" t="s">
        <v>45</v>
      </c>
      <c r="H1100" s="50" t="s">
        <v>30</v>
      </c>
      <c r="I1100" s="50" t="s">
        <v>31</v>
      </c>
      <c r="J1100" s="49" t="s">
        <v>53</v>
      </c>
      <c r="K1100" s="49" t="s">
        <v>54</v>
      </c>
      <c r="L1100" s="49" t="s">
        <v>55</v>
      </c>
      <c r="M1100" s="50" t="s">
        <v>56</v>
      </c>
      <c r="N1100" s="50" t="s">
        <v>57</v>
      </c>
      <c r="O1100" s="51">
        <v>36763</v>
      </c>
      <c r="P1100" s="51">
        <v>44595</v>
      </c>
      <c r="Q1100" s="51">
        <v>44595</v>
      </c>
      <c r="R1100" s="50">
        <v>1334</v>
      </c>
      <c r="S1100" s="50">
        <v>3</v>
      </c>
      <c r="T1100" s="50" t="s">
        <v>106</v>
      </c>
      <c r="U1100" s="50" t="s">
        <v>6644</v>
      </c>
      <c r="V1100" s="50"/>
      <c r="W1100" s="50" t="s">
        <v>1492</v>
      </c>
      <c r="X1100" s="50" t="s">
        <v>57</v>
      </c>
      <c r="Y1100" s="49" t="s">
        <v>6645</v>
      </c>
    </row>
    <row r="1101" spans="1:25">
      <c r="A1101" s="121" t="str">
        <f t="shared" si="18"/>
        <v>jdicker</v>
      </c>
      <c r="B1101" s="49" t="s">
        <v>6646</v>
      </c>
      <c r="C1101" s="50" t="s">
        <v>6636</v>
      </c>
      <c r="D1101" s="50" t="s">
        <v>6647</v>
      </c>
      <c r="E1101" s="37" t="s">
        <v>43</v>
      </c>
      <c r="F1101" s="49" t="s">
        <v>90</v>
      </c>
      <c r="G1101" s="50" t="s">
        <v>91</v>
      </c>
      <c r="H1101" s="50" t="s">
        <v>30</v>
      </c>
      <c r="I1101" s="50" t="s">
        <v>31</v>
      </c>
      <c r="J1101" s="49" t="s">
        <v>53</v>
      </c>
      <c r="K1101" s="49" t="s">
        <v>255</v>
      </c>
      <c r="L1101" s="49" t="s">
        <v>442</v>
      </c>
      <c r="M1101" s="50" t="s">
        <v>443</v>
      </c>
      <c r="N1101" s="50" t="s">
        <v>72</v>
      </c>
      <c r="O1101" s="51">
        <v>45844</v>
      </c>
      <c r="P1101" s="51">
        <v>45844</v>
      </c>
      <c r="Q1101" s="51">
        <v>45844</v>
      </c>
      <c r="R1101" s="50">
        <v>85</v>
      </c>
      <c r="S1101" s="50">
        <v>0</v>
      </c>
      <c r="T1101" s="50" t="s">
        <v>96</v>
      </c>
      <c r="U1101" s="50" t="s">
        <v>6648</v>
      </c>
      <c r="V1101" s="50"/>
      <c r="W1101" s="50" t="s">
        <v>6649</v>
      </c>
      <c r="X1101" s="50" t="s">
        <v>72</v>
      </c>
      <c r="Y1101" s="49" t="s">
        <v>6650</v>
      </c>
    </row>
    <row r="1102" spans="1:25">
      <c r="A1102" s="121" t="str">
        <f t="shared" si="18"/>
        <v>jdickso</v>
      </c>
      <c r="B1102" s="49" t="s">
        <v>6651</v>
      </c>
      <c r="C1102" s="50" t="s">
        <v>6652</v>
      </c>
      <c r="D1102" s="50" t="s">
        <v>6653</v>
      </c>
      <c r="E1102" s="37" t="s">
        <v>43</v>
      </c>
      <c r="F1102" s="49" t="s">
        <v>90</v>
      </c>
      <c r="G1102" s="50" t="s">
        <v>91</v>
      </c>
      <c r="H1102" s="50" t="s">
        <v>30</v>
      </c>
      <c r="I1102" s="50" t="s">
        <v>31</v>
      </c>
      <c r="J1102" s="49" t="s">
        <v>32</v>
      </c>
      <c r="K1102" s="49" t="s">
        <v>290</v>
      </c>
      <c r="L1102" s="49" t="s">
        <v>5281</v>
      </c>
      <c r="M1102" s="50" t="s">
        <v>292</v>
      </c>
      <c r="N1102" s="50" t="s">
        <v>293</v>
      </c>
      <c r="O1102" s="51">
        <v>45424</v>
      </c>
      <c r="P1102" s="51">
        <v>45424</v>
      </c>
      <c r="Q1102" s="51">
        <v>45424</v>
      </c>
      <c r="R1102" s="50">
        <v>505</v>
      </c>
      <c r="S1102" s="50">
        <v>1</v>
      </c>
      <c r="T1102" s="50" t="s">
        <v>82</v>
      </c>
      <c r="U1102" s="50" t="s">
        <v>6654</v>
      </c>
      <c r="V1102" s="50"/>
      <c r="W1102" s="50" t="s">
        <v>6655</v>
      </c>
      <c r="X1102" s="50" t="s">
        <v>5284</v>
      </c>
      <c r="Y1102" s="49" t="s">
        <v>6656</v>
      </c>
    </row>
    <row r="1103" spans="1:25">
      <c r="A1103" s="121" t="str">
        <f t="shared" si="18"/>
        <v>JDIETZ2</v>
      </c>
      <c r="B1103" s="49" t="s">
        <v>6657</v>
      </c>
      <c r="C1103" s="50" t="s">
        <v>6658</v>
      </c>
      <c r="D1103" s="50" t="s">
        <v>6659</v>
      </c>
      <c r="E1103" s="37" t="s">
        <v>27</v>
      </c>
      <c r="F1103" s="49" t="s">
        <v>28</v>
      </c>
      <c r="G1103" s="50" t="s">
        <v>29</v>
      </c>
      <c r="H1103" s="50" t="s">
        <v>30</v>
      </c>
      <c r="I1103" s="50" t="s">
        <v>31</v>
      </c>
      <c r="J1103" s="49" t="s">
        <v>53</v>
      </c>
      <c r="K1103" s="49" t="s">
        <v>370</v>
      </c>
      <c r="L1103" s="49" t="s">
        <v>371</v>
      </c>
      <c r="M1103" s="50" t="s">
        <v>372</v>
      </c>
      <c r="N1103" s="50" t="s">
        <v>373</v>
      </c>
      <c r="O1103" s="51">
        <v>35024</v>
      </c>
      <c r="P1103" s="51">
        <v>35024</v>
      </c>
      <c r="Q1103" s="51">
        <v>35024</v>
      </c>
      <c r="R1103" s="50">
        <v>10905</v>
      </c>
      <c r="S1103" s="50">
        <v>29</v>
      </c>
      <c r="T1103" s="50" t="s">
        <v>148</v>
      </c>
      <c r="U1103" s="50" t="s">
        <v>6660</v>
      </c>
      <c r="V1103" s="50"/>
      <c r="W1103" s="50" t="s">
        <v>5963</v>
      </c>
      <c r="X1103" s="50" t="s">
        <v>373</v>
      </c>
      <c r="Y1103" s="49" t="s">
        <v>5964</v>
      </c>
    </row>
    <row r="1104" spans="1:25">
      <c r="A1104" s="121" t="str">
        <f t="shared" si="18"/>
        <v>jdildyi</v>
      </c>
      <c r="B1104" s="49" t="s">
        <v>6661</v>
      </c>
      <c r="C1104" s="50" t="s">
        <v>6662</v>
      </c>
      <c r="D1104" s="50" t="s">
        <v>6663</v>
      </c>
      <c r="E1104" s="37" t="s">
        <v>43</v>
      </c>
      <c r="F1104" s="49" t="s">
        <v>28</v>
      </c>
      <c r="G1104" s="50" t="s">
        <v>29</v>
      </c>
      <c r="H1104" s="50" t="s">
        <v>30</v>
      </c>
      <c r="I1104" s="50" t="s">
        <v>31</v>
      </c>
      <c r="J1104" s="49" t="s">
        <v>53</v>
      </c>
      <c r="K1104" s="49" t="s">
        <v>164</v>
      </c>
      <c r="L1104" s="49" t="s">
        <v>165</v>
      </c>
      <c r="M1104" s="50" t="s">
        <v>166</v>
      </c>
      <c r="N1104" s="50" t="s">
        <v>167</v>
      </c>
      <c r="O1104" s="51">
        <v>42100</v>
      </c>
      <c r="P1104" s="51">
        <v>45186</v>
      </c>
      <c r="Q1104" s="51">
        <v>45186</v>
      </c>
      <c r="R1104" s="50">
        <v>743</v>
      </c>
      <c r="S1104" s="50">
        <v>2</v>
      </c>
      <c r="T1104" s="50" t="s">
        <v>82</v>
      </c>
      <c r="U1104" s="50" t="s">
        <v>6664</v>
      </c>
      <c r="V1104" s="50"/>
      <c r="W1104" s="50" t="s">
        <v>6665</v>
      </c>
      <c r="X1104" s="50" t="s">
        <v>170</v>
      </c>
      <c r="Y1104" s="49" t="s">
        <v>6666</v>
      </c>
    </row>
    <row r="1105" spans="1:25">
      <c r="A1105" s="121" t="str">
        <f t="shared" si="18"/>
        <v>jdixon</v>
      </c>
      <c r="B1105" s="49" t="s">
        <v>6667</v>
      </c>
      <c r="C1105" s="50" t="s">
        <v>6668</v>
      </c>
      <c r="D1105" s="50" t="s">
        <v>6669</v>
      </c>
      <c r="E1105" s="37" t="s">
        <v>43</v>
      </c>
      <c r="F1105" s="49" t="s">
        <v>28</v>
      </c>
      <c r="G1105" s="50" t="s">
        <v>29</v>
      </c>
      <c r="H1105" s="50" t="s">
        <v>30</v>
      </c>
      <c r="I1105" s="50" t="s">
        <v>31</v>
      </c>
      <c r="J1105" s="49" t="s">
        <v>53</v>
      </c>
      <c r="K1105" s="49" t="s">
        <v>273</v>
      </c>
      <c r="L1105" s="49" t="s">
        <v>1340</v>
      </c>
      <c r="M1105" s="50" t="s">
        <v>1341</v>
      </c>
      <c r="N1105" s="50" t="s">
        <v>1308</v>
      </c>
      <c r="O1105" s="51">
        <v>44630</v>
      </c>
      <c r="P1105" s="51">
        <v>44630</v>
      </c>
      <c r="Q1105" s="51">
        <v>44630</v>
      </c>
      <c r="R1105" s="50">
        <v>1299</v>
      </c>
      <c r="S1105" s="50">
        <v>3</v>
      </c>
      <c r="T1105" s="50" t="s">
        <v>106</v>
      </c>
      <c r="U1105" s="50" t="s">
        <v>6670</v>
      </c>
      <c r="V1105" s="50"/>
      <c r="W1105" s="50" t="s">
        <v>6671</v>
      </c>
      <c r="X1105" s="50" t="s">
        <v>1308</v>
      </c>
      <c r="Y1105" s="49" t="s">
        <v>6672</v>
      </c>
    </row>
    <row r="1106" spans="1:25">
      <c r="A1106" s="121" t="str">
        <f t="shared" si="18"/>
        <v>jdixon0</v>
      </c>
      <c r="B1106" s="49" t="s">
        <v>6673</v>
      </c>
      <c r="C1106" s="50" t="s">
        <v>6674</v>
      </c>
      <c r="D1106" s="50" t="s">
        <v>6675</v>
      </c>
      <c r="E1106" s="37" t="s">
        <v>27</v>
      </c>
      <c r="F1106" s="49" t="s">
        <v>341</v>
      </c>
      <c r="G1106" s="50" t="s">
        <v>45</v>
      </c>
      <c r="H1106" s="50" t="s">
        <v>30</v>
      </c>
      <c r="I1106" s="50" t="s">
        <v>31</v>
      </c>
      <c r="J1106" s="49" t="s">
        <v>53</v>
      </c>
      <c r="K1106" s="49" t="s">
        <v>66</v>
      </c>
      <c r="L1106" s="49" t="s">
        <v>66</v>
      </c>
      <c r="M1106" s="50" t="s">
        <v>342</v>
      </c>
      <c r="N1106" s="50" t="s">
        <v>69</v>
      </c>
      <c r="O1106" s="51">
        <v>45001</v>
      </c>
      <c r="P1106" s="51">
        <v>45001</v>
      </c>
      <c r="Q1106" s="51">
        <v>45001</v>
      </c>
      <c r="R1106" s="50">
        <v>928</v>
      </c>
      <c r="S1106" s="50">
        <v>2</v>
      </c>
      <c r="T1106" s="50" t="s">
        <v>82</v>
      </c>
      <c r="U1106" s="50" t="s">
        <v>6676</v>
      </c>
      <c r="V1106" s="50"/>
      <c r="W1106" s="50" t="s">
        <v>344</v>
      </c>
      <c r="X1106" s="50" t="s">
        <v>69</v>
      </c>
      <c r="Y1106" s="49" t="s">
        <v>6677</v>
      </c>
    </row>
    <row r="1107" spans="1:25">
      <c r="A1107" s="121" t="str">
        <f t="shared" si="18"/>
        <v>jdobbs</v>
      </c>
      <c r="B1107" s="49" t="s">
        <v>6678</v>
      </c>
      <c r="C1107" s="50" t="s">
        <v>6679</v>
      </c>
      <c r="D1107" s="50" t="s">
        <v>6680</v>
      </c>
      <c r="E1107" s="37" t="s">
        <v>43</v>
      </c>
      <c r="F1107" s="49" t="s">
        <v>28</v>
      </c>
      <c r="G1107" s="50" t="s">
        <v>29</v>
      </c>
      <c r="H1107" s="50" t="s">
        <v>30</v>
      </c>
      <c r="I1107" s="50" t="s">
        <v>31</v>
      </c>
      <c r="J1107" s="49" t="s">
        <v>53</v>
      </c>
      <c r="K1107" s="49" t="s">
        <v>54</v>
      </c>
      <c r="L1107" s="49" t="s">
        <v>55</v>
      </c>
      <c r="M1107" s="50" t="s">
        <v>56</v>
      </c>
      <c r="N1107" s="50" t="s">
        <v>57</v>
      </c>
      <c r="O1107" s="51">
        <v>45718</v>
      </c>
      <c r="P1107" s="51">
        <v>45718</v>
      </c>
      <c r="Q1107" s="51">
        <v>45718</v>
      </c>
      <c r="R1107" s="50">
        <v>211</v>
      </c>
      <c r="S1107" s="50">
        <v>0</v>
      </c>
      <c r="T1107" s="50" t="s">
        <v>37</v>
      </c>
      <c r="U1107" s="50" t="s">
        <v>6681</v>
      </c>
      <c r="V1107" s="50"/>
      <c r="W1107" s="50" t="s">
        <v>2640</v>
      </c>
      <c r="X1107" s="50" t="s">
        <v>57</v>
      </c>
      <c r="Y1107" s="49" t="s">
        <v>6682</v>
      </c>
    </row>
    <row r="1108" spans="1:25">
      <c r="A1108" s="121" t="str">
        <f t="shared" si="18"/>
        <v>JDOUGH9</v>
      </c>
      <c r="B1108" s="49" t="s">
        <v>6683</v>
      </c>
      <c r="C1108" s="50" t="s">
        <v>6684</v>
      </c>
      <c r="D1108" s="50" t="s">
        <v>6685</v>
      </c>
      <c r="E1108" s="37" t="s">
        <v>43</v>
      </c>
      <c r="F1108" s="49" t="s">
        <v>90</v>
      </c>
      <c r="G1108" s="50" t="s">
        <v>91</v>
      </c>
      <c r="H1108" s="50" t="s">
        <v>30</v>
      </c>
      <c r="I1108" s="50" t="s">
        <v>31</v>
      </c>
      <c r="J1108" s="49" t="s">
        <v>32</v>
      </c>
      <c r="K1108" s="49" t="s">
        <v>1226</v>
      </c>
      <c r="L1108" s="49" t="s">
        <v>2047</v>
      </c>
      <c r="M1108" s="50" t="s">
        <v>1228</v>
      </c>
      <c r="N1108" s="50" t="s">
        <v>1229</v>
      </c>
      <c r="O1108" s="51">
        <v>37255</v>
      </c>
      <c r="P1108" s="51">
        <v>37255</v>
      </c>
      <c r="Q1108" s="51">
        <v>37255</v>
      </c>
      <c r="R1108" s="50">
        <v>8674</v>
      </c>
      <c r="S1108" s="50">
        <v>23</v>
      </c>
      <c r="T1108" s="50" t="s">
        <v>148</v>
      </c>
      <c r="U1108" s="50" t="s">
        <v>6686</v>
      </c>
      <c r="V1108" s="50"/>
      <c r="W1108" s="50" t="s">
        <v>6687</v>
      </c>
      <c r="X1108" s="50" t="s">
        <v>1229</v>
      </c>
      <c r="Y1108" s="49" t="s">
        <v>6688</v>
      </c>
    </row>
    <row r="1109" spans="1:25">
      <c r="A1109" s="121" t="str">
        <f t="shared" si="18"/>
        <v>jdundas</v>
      </c>
      <c r="B1109" s="49" t="s">
        <v>6689</v>
      </c>
      <c r="C1109" s="50" t="s">
        <v>6690</v>
      </c>
      <c r="D1109" s="50" t="s">
        <v>6691</v>
      </c>
      <c r="E1109" s="37" t="s">
        <v>27</v>
      </c>
      <c r="F1109" s="49" t="s">
        <v>28</v>
      </c>
      <c r="G1109" s="50" t="s">
        <v>29</v>
      </c>
      <c r="H1109" s="50" t="s">
        <v>30</v>
      </c>
      <c r="I1109" s="50" t="s">
        <v>31</v>
      </c>
      <c r="J1109" s="49" t="s">
        <v>32</v>
      </c>
      <c r="K1109" s="49" t="s">
        <v>884</v>
      </c>
      <c r="L1109" s="49" t="s">
        <v>885</v>
      </c>
      <c r="M1109" s="50" t="s">
        <v>886</v>
      </c>
      <c r="N1109" s="50" t="s">
        <v>887</v>
      </c>
      <c r="O1109" s="51">
        <v>45620</v>
      </c>
      <c r="P1109" s="51">
        <v>45620</v>
      </c>
      <c r="Q1109" s="51">
        <v>45620</v>
      </c>
      <c r="R1109" s="50">
        <v>309</v>
      </c>
      <c r="S1109" s="50">
        <v>0</v>
      </c>
      <c r="T1109" s="50" t="s">
        <v>37</v>
      </c>
      <c r="U1109" s="50" t="s">
        <v>6692</v>
      </c>
      <c r="V1109" s="50"/>
      <c r="W1109" s="50" t="s">
        <v>889</v>
      </c>
      <c r="X1109" s="50" t="s">
        <v>593</v>
      </c>
      <c r="Y1109" s="49" t="s">
        <v>6693</v>
      </c>
    </row>
    <row r="1110" spans="1:25">
      <c r="A1110" s="121" t="str">
        <f t="shared" si="18"/>
        <v>jdupon0</v>
      </c>
      <c r="B1110" s="49" t="s">
        <v>6694</v>
      </c>
      <c r="C1110" s="50" t="s">
        <v>6695</v>
      </c>
      <c r="D1110" s="50" t="s">
        <v>6696</v>
      </c>
      <c r="E1110" s="37" t="s">
        <v>43</v>
      </c>
      <c r="F1110" s="49" t="s">
        <v>90</v>
      </c>
      <c r="G1110" s="50" t="s">
        <v>91</v>
      </c>
      <c r="H1110" s="50" t="s">
        <v>30</v>
      </c>
      <c r="I1110" s="50" t="s">
        <v>31</v>
      </c>
      <c r="J1110" s="49" t="s">
        <v>53</v>
      </c>
      <c r="K1110" s="49" t="s">
        <v>273</v>
      </c>
      <c r="L1110" s="49" t="s">
        <v>1609</v>
      </c>
      <c r="M1110" s="50" t="s">
        <v>1610</v>
      </c>
      <c r="N1110" s="50" t="s">
        <v>1611</v>
      </c>
      <c r="O1110" s="51">
        <v>44630</v>
      </c>
      <c r="P1110" s="51">
        <v>44630</v>
      </c>
      <c r="Q1110" s="51">
        <v>44630</v>
      </c>
      <c r="R1110" s="50">
        <v>1299</v>
      </c>
      <c r="S1110" s="50">
        <v>3</v>
      </c>
      <c r="T1110" s="50" t="s">
        <v>106</v>
      </c>
      <c r="U1110" s="50" t="s">
        <v>6697</v>
      </c>
      <c r="V1110" s="50"/>
      <c r="W1110" s="50" t="s">
        <v>6698</v>
      </c>
      <c r="X1110" s="50" t="s">
        <v>276</v>
      </c>
      <c r="Y1110" s="49" t="s">
        <v>6699</v>
      </c>
    </row>
    <row r="1111" spans="1:25">
      <c r="A1111" s="121" t="str">
        <f t="shared" si="18"/>
        <v>jeastla</v>
      </c>
      <c r="B1111" s="49" t="s">
        <v>6700</v>
      </c>
      <c r="C1111" s="50" t="s">
        <v>6701</v>
      </c>
      <c r="D1111" s="50" t="s">
        <v>6702</v>
      </c>
      <c r="E1111" s="37" t="s">
        <v>27</v>
      </c>
      <c r="F1111" s="49" t="s">
        <v>44</v>
      </c>
      <c r="G1111" s="50" t="s">
        <v>45</v>
      </c>
      <c r="H1111" s="50" t="s">
        <v>30</v>
      </c>
      <c r="I1111" s="50" t="s">
        <v>31</v>
      </c>
      <c r="J1111" s="49" t="s">
        <v>32</v>
      </c>
      <c r="K1111" s="49" t="s">
        <v>515</v>
      </c>
      <c r="L1111" s="49" t="s">
        <v>516</v>
      </c>
      <c r="M1111" s="50" t="s">
        <v>517</v>
      </c>
      <c r="N1111" s="50" t="s">
        <v>192</v>
      </c>
      <c r="O1111" s="51">
        <v>45137</v>
      </c>
      <c r="P1111" s="51">
        <v>45137</v>
      </c>
      <c r="Q1111" s="51">
        <v>45137</v>
      </c>
      <c r="R1111" s="50">
        <v>792</v>
      </c>
      <c r="S1111" s="50">
        <v>2</v>
      </c>
      <c r="T1111" s="50" t="s">
        <v>82</v>
      </c>
      <c r="U1111" s="50" t="s">
        <v>6703</v>
      </c>
      <c r="V1111" s="50"/>
      <c r="W1111" s="50" t="s">
        <v>6704</v>
      </c>
      <c r="X1111" s="50" t="s">
        <v>192</v>
      </c>
      <c r="Y1111" s="49" t="s">
        <v>6705</v>
      </c>
    </row>
    <row r="1112" spans="1:25">
      <c r="A1112" s="121" t="str">
        <f t="shared" si="18"/>
        <v>jeck0</v>
      </c>
      <c r="B1112" s="49" t="s">
        <v>6706</v>
      </c>
      <c r="C1112" s="50" t="s">
        <v>6707</v>
      </c>
      <c r="D1112" s="50" t="s">
        <v>6708</v>
      </c>
      <c r="E1112" s="37" t="s">
        <v>43</v>
      </c>
      <c r="F1112" s="49" t="s">
        <v>44</v>
      </c>
      <c r="G1112" s="50" t="s">
        <v>45</v>
      </c>
      <c r="H1112" s="50" t="s">
        <v>30</v>
      </c>
      <c r="I1112" s="50" t="s">
        <v>31</v>
      </c>
      <c r="J1112" s="49" t="s">
        <v>32</v>
      </c>
      <c r="K1112" s="49" t="s">
        <v>290</v>
      </c>
      <c r="L1112" s="49" t="s">
        <v>291</v>
      </c>
      <c r="M1112" s="50" t="s">
        <v>292</v>
      </c>
      <c r="N1112" s="50" t="s">
        <v>293</v>
      </c>
      <c r="O1112" s="51">
        <v>43136</v>
      </c>
      <c r="P1112" s="51">
        <v>43136</v>
      </c>
      <c r="Q1112" s="51">
        <v>43136</v>
      </c>
      <c r="R1112" s="50">
        <v>2793</v>
      </c>
      <c r="S1112" s="50">
        <v>7</v>
      </c>
      <c r="T1112" s="50" t="s">
        <v>127</v>
      </c>
      <c r="U1112" s="50" t="s">
        <v>6709</v>
      </c>
      <c r="V1112" s="50"/>
      <c r="W1112" s="50" t="s">
        <v>3264</v>
      </c>
      <c r="X1112" s="50" t="s">
        <v>1021</v>
      </c>
      <c r="Y1112" s="49" t="s">
        <v>3265</v>
      </c>
    </row>
    <row r="1113" spans="1:25">
      <c r="A1113" s="121" t="str">
        <f t="shared" si="18"/>
        <v>jelledg</v>
      </c>
      <c r="B1113" s="49" t="s">
        <v>6710</v>
      </c>
      <c r="C1113" s="50" t="s">
        <v>6711</v>
      </c>
      <c r="D1113" s="50" t="s">
        <v>6712</v>
      </c>
      <c r="E1113" s="37" t="s">
        <v>27</v>
      </c>
      <c r="F1113" s="49" t="s">
        <v>28</v>
      </c>
      <c r="G1113" s="50" t="s">
        <v>29</v>
      </c>
      <c r="H1113" s="50" t="s">
        <v>30</v>
      </c>
      <c r="I1113" s="50" t="s">
        <v>31</v>
      </c>
      <c r="J1113" s="49" t="s">
        <v>32</v>
      </c>
      <c r="K1113" s="49" t="s">
        <v>775</v>
      </c>
      <c r="L1113" s="49" t="s">
        <v>776</v>
      </c>
      <c r="M1113" s="50" t="s">
        <v>777</v>
      </c>
      <c r="N1113" s="50" t="s">
        <v>147</v>
      </c>
      <c r="O1113" s="51">
        <v>43429</v>
      </c>
      <c r="P1113" s="51">
        <v>43429</v>
      </c>
      <c r="Q1113" s="51">
        <v>43429</v>
      </c>
      <c r="R1113" s="50">
        <v>2500</v>
      </c>
      <c r="S1113" s="50">
        <v>6</v>
      </c>
      <c r="T1113" s="50" t="s">
        <v>127</v>
      </c>
      <c r="U1113" s="50" t="s">
        <v>6713</v>
      </c>
      <c r="V1113" s="50"/>
      <c r="W1113" s="50" t="s">
        <v>988</v>
      </c>
      <c r="X1113" s="50" t="s">
        <v>147</v>
      </c>
      <c r="Y1113" s="49" t="s">
        <v>6714</v>
      </c>
    </row>
    <row r="1114" spans="1:25">
      <c r="A1114" s="121" t="str">
        <f t="shared" si="18"/>
        <v>jemig</v>
      </c>
      <c r="B1114" s="49" t="s">
        <v>6715</v>
      </c>
      <c r="C1114" s="50" t="s">
        <v>6716</v>
      </c>
      <c r="D1114" s="50" t="s">
        <v>6717</v>
      </c>
      <c r="E1114" s="37" t="s">
        <v>43</v>
      </c>
      <c r="F1114" s="49" t="s">
        <v>341</v>
      </c>
      <c r="G1114" s="50" t="s">
        <v>45</v>
      </c>
      <c r="H1114" s="50" t="s">
        <v>30</v>
      </c>
      <c r="I1114" s="50" t="s">
        <v>31</v>
      </c>
      <c r="J1114" s="49" t="s">
        <v>53</v>
      </c>
      <c r="K1114" s="49" t="s">
        <v>1470</v>
      </c>
      <c r="L1114" s="49" t="s">
        <v>1471</v>
      </c>
      <c r="M1114" s="50" t="s">
        <v>1472</v>
      </c>
      <c r="N1114" s="50" t="s">
        <v>453</v>
      </c>
      <c r="O1114" s="51">
        <v>43220</v>
      </c>
      <c r="P1114" s="51">
        <v>43220</v>
      </c>
      <c r="Q1114" s="51">
        <v>43220</v>
      </c>
      <c r="R1114" s="50">
        <v>2709</v>
      </c>
      <c r="S1114" s="50">
        <v>7</v>
      </c>
      <c r="T1114" s="50" t="s">
        <v>127</v>
      </c>
      <c r="U1114" s="50" t="s">
        <v>6718</v>
      </c>
      <c r="V1114" s="50"/>
      <c r="W1114" s="50" t="s">
        <v>4746</v>
      </c>
      <c r="X1114" s="50" t="s">
        <v>453</v>
      </c>
      <c r="Y1114" s="49" t="s">
        <v>6719</v>
      </c>
    </row>
    <row r="1115" spans="1:25">
      <c r="A1115" s="121" t="str">
        <f t="shared" si="18"/>
        <v>jestima</v>
      </c>
      <c r="B1115" s="49" t="s">
        <v>6720</v>
      </c>
      <c r="C1115" s="50" t="s">
        <v>6721</v>
      </c>
      <c r="D1115" s="50" t="s">
        <v>6722</v>
      </c>
      <c r="E1115" s="37" t="s">
        <v>27</v>
      </c>
      <c r="F1115" s="49" t="s">
        <v>114</v>
      </c>
      <c r="G1115" s="50" t="s">
        <v>115</v>
      </c>
      <c r="H1115" s="50" t="s">
        <v>105</v>
      </c>
      <c r="I1115" s="50" t="s">
        <v>31</v>
      </c>
      <c r="J1115" s="49" t="s">
        <v>53</v>
      </c>
      <c r="K1115" s="49" t="s">
        <v>54</v>
      </c>
      <c r="L1115" s="49" t="s">
        <v>135</v>
      </c>
      <c r="M1115" s="50" t="s">
        <v>136</v>
      </c>
      <c r="N1115" s="50" t="s">
        <v>57</v>
      </c>
      <c r="O1115" s="51">
        <v>43038</v>
      </c>
      <c r="P1115" s="51">
        <v>43038</v>
      </c>
      <c r="Q1115" s="51">
        <v>43038</v>
      </c>
      <c r="R1115" s="50">
        <v>2891</v>
      </c>
      <c r="S1115" s="50">
        <v>7</v>
      </c>
      <c r="T1115" s="50" t="s">
        <v>127</v>
      </c>
      <c r="U1115" s="50" t="s">
        <v>6723</v>
      </c>
      <c r="V1115" s="50"/>
      <c r="W1115" s="50" t="s">
        <v>6724</v>
      </c>
      <c r="X1115" s="50" t="s">
        <v>57</v>
      </c>
      <c r="Y1115" s="49" t="s">
        <v>6725</v>
      </c>
    </row>
    <row r="1116" spans="1:25">
      <c r="A1116" s="121" t="str">
        <f t="shared" si="18"/>
        <v>JETHERI</v>
      </c>
      <c r="B1116" s="49" t="s">
        <v>6726</v>
      </c>
      <c r="C1116" s="50" t="s">
        <v>6727</v>
      </c>
      <c r="D1116" s="50" t="s">
        <v>6728</v>
      </c>
      <c r="E1116" s="37" t="s">
        <v>27</v>
      </c>
      <c r="F1116" s="49" t="s">
        <v>28</v>
      </c>
      <c r="G1116" s="50" t="s">
        <v>29</v>
      </c>
      <c r="H1116" s="50" t="s">
        <v>30</v>
      </c>
      <c r="I1116" s="50" t="s">
        <v>31</v>
      </c>
      <c r="J1116" s="49" t="s">
        <v>32</v>
      </c>
      <c r="K1116" s="49" t="s">
        <v>349</v>
      </c>
      <c r="L1116" s="49" t="s">
        <v>838</v>
      </c>
      <c r="M1116" s="50" t="s">
        <v>351</v>
      </c>
      <c r="N1116" s="50" t="s">
        <v>352</v>
      </c>
      <c r="O1116" s="51">
        <v>39839</v>
      </c>
      <c r="P1116" s="51">
        <v>39839</v>
      </c>
      <c r="Q1116" s="51">
        <v>39839</v>
      </c>
      <c r="R1116" s="50">
        <v>6090</v>
      </c>
      <c r="S1116" s="50">
        <v>16</v>
      </c>
      <c r="T1116" s="50" t="s">
        <v>148</v>
      </c>
      <c r="U1116" s="50" t="s">
        <v>6729</v>
      </c>
      <c r="V1116" s="50"/>
      <c r="W1116" s="50" t="s">
        <v>6730</v>
      </c>
      <c r="X1116" s="50" t="s">
        <v>355</v>
      </c>
      <c r="Y1116" s="49" t="s">
        <v>6731</v>
      </c>
    </row>
    <row r="1117" spans="1:25">
      <c r="A1117" s="121" t="str">
        <f t="shared" si="18"/>
        <v>jevans</v>
      </c>
      <c r="B1117" s="49" t="s">
        <v>6732</v>
      </c>
      <c r="C1117" s="50" t="s">
        <v>6733</v>
      </c>
      <c r="D1117" s="50" t="s">
        <v>6734</v>
      </c>
      <c r="E1117" s="37" t="s">
        <v>27</v>
      </c>
      <c r="F1117" s="49" t="s">
        <v>44</v>
      </c>
      <c r="G1117" s="50" t="s">
        <v>45</v>
      </c>
      <c r="H1117" s="50" t="s">
        <v>30</v>
      </c>
      <c r="I1117" s="50" t="s">
        <v>31</v>
      </c>
      <c r="J1117" s="49" t="s">
        <v>53</v>
      </c>
      <c r="K1117" s="49" t="s">
        <v>450</v>
      </c>
      <c r="L1117" s="49" t="s">
        <v>451</v>
      </c>
      <c r="M1117" s="50" t="s">
        <v>452</v>
      </c>
      <c r="N1117" s="50" t="s">
        <v>453</v>
      </c>
      <c r="O1117" s="51">
        <v>44931</v>
      </c>
      <c r="P1117" s="51">
        <v>44931</v>
      </c>
      <c r="Q1117" s="51">
        <v>44931</v>
      </c>
      <c r="R1117" s="50">
        <v>998</v>
      </c>
      <c r="S1117" s="50">
        <v>2</v>
      </c>
      <c r="T1117" s="50" t="s">
        <v>82</v>
      </c>
      <c r="U1117" s="50" t="s">
        <v>6735</v>
      </c>
      <c r="V1117" s="50"/>
      <c r="W1117" s="50" t="s">
        <v>6736</v>
      </c>
      <c r="X1117" s="50" t="s">
        <v>453</v>
      </c>
      <c r="Y1117" s="49" t="s">
        <v>6737</v>
      </c>
    </row>
    <row r="1118" spans="1:25">
      <c r="A1118" s="121" t="str">
        <f t="shared" si="18"/>
        <v>JFARR03</v>
      </c>
      <c r="B1118" s="49" t="s">
        <v>6738</v>
      </c>
      <c r="C1118" s="50" t="s">
        <v>6739</v>
      </c>
      <c r="D1118" s="50" t="s">
        <v>6740</v>
      </c>
      <c r="E1118" s="37" t="s">
        <v>774</v>
      </c>
      <c r="F1118" s="49" t="s">
        <v>114</v>
      </c>
      <c r="G1118" s="50" t="s">
        <v>115</v>
      </c>
      <c r="H1118" s="50" t="s">
        <v>105</v>
      </c>
      <c r="I1118" s="50" t="s">
        <v>31</v>
      </c>
      <c r="J1118" s="49" t="s">
        <v>32</v>
      </c>
      <c r="K1118" s="49" t="s">
        <v>92</v>
      </c>
      <c r="L1118" s="49" t="s">
        <v>116</v>
      </c>
      <c r="M1118" s="50" t="s">
        <v>117</v>
      </c>
      <c r="N1118" s="50" t="s">
        <v>118</v>
      </c>
      <c r="O1118" s="51">
        <v>37804</v>
      </c>
      <c r="P1118" s="51">
        <v>37804</v>
      </c>
      <c r="Q1118" s="51">
        <v>37804</v>
      </c>
      <c r="R1118" s="50">
        <v>8125</v>
      </c>
      <c r="S1118" s="50">
        <v>22</v>
      </c>
      <c r="T1118" s="50" t="s">
        <v>148</v>
      </c>
      <c r="U1118" s="50" t="s">
        <v>6741</v>
      </c>
      <c r="V1118" s="50"/>
      <c r="W1118" s="50" t="s">
        <v>6742</v>
      </c>
      <c r="X1118" s="50" t="s">
        <v>118</v>
      </c>
      <c r="Y1118" s="49" t="s">
        <v>6743</v>
      </c>
    </row>
    <row r="1119" spans="1:25">
      <c r="A1119" s="121" t="str">
        <f t="shared" si="18"/>
        <v>JFEIL0</v>
      </c>
      <c r="B1119" s="49" t="s">
        <v>6744</v>
      </c>
      <c r="C1119" s="50" t="s">
        <v>6745</v>
      </c>
      <c r="D1119" s="50" t="s">
        <v>6746</v>
      </c>
      <c r="E1119" s="37" t="s">
        <v>43</v>
      </c>
      <c r="F1119" s="49" t="s">
        <v>28</v>
      </c>
      <c r="G1119" s="50" t="s">
        <v>29</v>
      </c>
      <c r="H1119" s="50" t="s">
        <v>30</v>
      </c>
      <c r="I1119" s="50" t="s">
        <v>31</v>
      </c>
      <c r="J1119" s="49" t="s">
        <v>32</v>
      </c>
      <c r="K1119" s="49" t="s">
        <v>92</v>
      </c>
      <c r="L1119" s="49" t="s">
        <v>93</v>
      </c>
      <c r="M1119" s="50" t="s">
        <v>94</v>
      </c>
      <c r="N1119" s="50" t="s">
        <v>95</v>
      </c>
      <c r="O1119" s="51">
        <v>39357</v>
      </c>
      <c r="P1119" s="51">
        <v>39357</v>
      </c>
      <c r="Q1119" s="51">
        <v>39357</v>
      </c>
      <c r="R1119" s="50">
        <v>6572</v>
      </c>
      <c r="S1119" s="50">
        <v>18</v>
      </c>
      <c r="T1119" s="50" t="s">
        <v>148</v>
      </c>
      <c r="U1119" s="50" t="s">
        <v>6747</v>
      </c>
      <c r="V1119" s="50"/>
      <c r="W1119" s="50" t="s">
        <v>6748</v>
      </c>
      <c r="X1119" s="50" t="s">
        <v>95</v>
      </c>
      <c r="Y1119" s="49" t="s">
        <v>6749</v>
      </c>
    </row>
    <row r="1120" spans="1:25">
      <c r="A1120" s="121" t="str">
        <f t="shared" si="18"/>
        <v>jfelker</v>
      </c>
      <c r="B1120" s="49" t="s">
        <v>6750</v>
      </c>
      <c r="C1120" s="50" t="s">
        <v>6751</v>
      </c>
      <c r="D1120" s="50" t="s">
        <v>6752</v>
      </c>
      <c r="E1120" s="37" t="s">
        <v>43</v>
      </c>
      <c r="F1120" s="49" t="s">
        <v>44</v>
      </c>
      <c r="G1120" s="50" t="s">
        <v>45</v>
      </c>
      <c r="H1120" s="50" t="s">
        <v>30</v>
      </c>
      <c r="I1120" s="50" t="s">
        <v>31</v>
      </c>
      <c r="J1120" s="49" t="s">
        <v>32</v>
      </c>
      <c r="K1120" s="49" t="s">
        <v>290</v>
      </c>
      <c r="L1120" s="49" t="s">
        <v>291</v>
      </c>
      <c r="M1120" s="50" t="s">
        <v>292</v>
      </c>
      <c r="N1120" s="50" t="s">
        <v>293</v>
      </c>
      <c r="O1120" s="51">
        <v>42101</v>
      </c>
      <c r="P1120" s="51">
        <v>42101</v>
      </c>
      <c r="Q1120" s="51">
        <v>42101</v>
      </c>
      <c r="R1120" s="50">
        <v>3828</v>
      </c>
      <c r="S1120" s="50">
        <v>10</v>
      </c>
      <c r="T1120" s="50" t="s">
        <v>127</v>
      </c>
      <c r="U1120" s="50" t="s">
        <v>6753</v>
      </c>
      <c r="V1120" s="50"/>
      <c r="W1120" s="50" t="s">
        <v>6754</v>
      </c>
      <c r="X1120" s="50" t="s">
        <v>1021</v>
      </c>
      <c r="Y1120" s="49" t="s">
        <v>6755</v>
      </c>
    </row>
    <row r="1121" spans="1:25">
      <c r="A1121" s="121" t="str">
        <f t="shared" si="18"/>
        <v>jfelton</v>
      </c>
      <c r="B1121" s="49" t="s">
        <v>6756</v>
      </c>
      <c r="C1121" s="50" t="s">
        <v>6757</v>
      </c>
      <c r="D1121" s="50" t="s">
        <v>6758</v>
      </c>
      <c r="E1121" s="37" t="s">
        <v>43</v>
      </c>
      <c r="F1121" s="49" t="s">
        <v>28</v>
      </c>
      <c r="G1121" s="50" t="s">
        <v>29</v>
      </c>
      <c r="H1121" s="50" t="s">
        <v>30</v>
      </c>
      <c r="I1121" s="50" t="s">
        <v>31</v>
      </c>
      <c r="J1121" s="49" t="s">
        <v>53</v>
      </c>
      <c r="K1121" s="49" t="s">
        <v>54</v>
      </c>
      <c r="L1121" s="49" t="s">
        <v>55</v>
      </c>
      <c r="M1121" s="50" t="s">
        <v>56</v>
      </c>
      <c r="N1121" s="50" t="s">
        <v>57</v>
      </c>
      <c r="O1121" s="51">
        <v>45480</v>
      </c>
      <c r="P1121" s="51">
        <v>45480</v>
      </c>
      <c r="Q1121" s="51">
        <v>45480</v>
      </c>
      <c r="R1121" s="50">
        <v>449</v>
      </c>
      <c r="S1121" s="50">
        <v>1</v>
      </c>
      <c r="T1121" s="50" t="s">
        <v>82</v>
      </c>
      <c r="U1121" s="50" t="s">
        <v>6759</v>
      </c>
      <c r="V1121" s="50" t="s">
        <v>6760</v>
      </c>
      <c r="W1121" s="50" t="s">
        <v>1492</v>
      </c>
      <c r="X1121" s="50" t="s">
        <v>57</v>
      </c>
      <c r="Y1121" s="49" t="s">
        <v>6761</v>
      </c>
    </row>
    <row r="1122" spans="1:25">
      <c r="A1122" s="121" t="str">
        <f t="shared" si="18"/>
        <v>jfergu2</v>
      </c>
      <c r="B1122" s="49" t="s">
        <v>6762</v>
      </c>
      <c r="C1122" s="50" t="s">
        <v>6763</v>
      </c>
      <c r="D1122" s="50" t="s">
        <v>6764</v>
      </c>
      <c r="E1122" s="37" t="s">
        <v>27</v>
      </c>
      <c r="F1122" s="49" t="s">
        <v>44</v>
      </c>
      <c r="G1122" s="50" t="s">
        <v>45</v>
      </c>
      <c r="H1122" s="50" t="s">
        <v>30</v>
      </c>
      <c r="I1122" s="50" t="s">
        <v>31</v>
      </c>
      <c r="J1122" s="49" t="s">
        <v>32</v>
      </c>
      <c r="K1122" s="49" t="s">
        <v>349</v>
      </c>
      <c r="L1122" s="49" t="s">
        <v>350</v>
      </c>
      <c r="M1122" s="50" t="s">
        <v>351</v>
      </c>
      <c r="N1122" s="50" t="s">
        <v>352</v>
      </c>
      <c r="O1122" s="51">
        <v>44378</v>
      </c>
      <c r="P1122" s="51">
        <v>44378</v>
      </c>
      <c r="Q1122" s="51">
        <v>44378</v>
      </c>
      <c r="R1122" s="50">
        <v>1551</v>
      </c>
      <c r="S1122" s="50">
        <v>4</v>
      </c>
      <c r="T1122" s="50" t="s">
        <v>106</v>
      </c>
      <c r="U1122" s="50" t="s">
        <v>6765</v>
      </c>
      <c r="V1122" s="50"/>
      <c r="W1122" s="50" t="s">
        <v>6766</v>
      </c>
      <c r="X1122" s="50" t="s">
        <v>352</v>
      </c>
      <c r="Y1122" s="49" t="s">
        <v>6767</v>
      </c>
    </row>
    <row r="1123" spans="1:25">
      <c r="A1123" s="121" t="str">
        <f t="shared" si="18"/>
        <v>jfern</v>
      </c>
      <c r="B1123" s="49" t="s">
        <v>6768</v>
      </c>
      <c r="C1123" s="50" t="s">
        <v>6769</v>
      </c>
      <c r="D1123" s="50" t="s">
        <v>6770</v>
      </c>
      <c r="E1123" s="37" t="s">
        <v>43</v>
      </c>
      <c r="F1123" s="49" t="s">
        <v>90</v>
      </c>
      <c r="G1123" s="50" t="s">
        <v>91</v>
      </c>
      <c r="H1123" s="50" t="s">
        <v>30</v>
      </c>
      <c r="I1123" s="50" t="s">
        <v>31</v>
      </c>
      <c r="J1123" s="49" t="s">
        <v>32</v>
      </c>
      <c r="K1123" s="49" t="s">
        <v>396</v>
      </c>
      <c r="L1123" s="49" t="s">
        <v>397</v>
      </c>
      <c r="M1123" s="50" t="s">
        <v>398</v>
      </c>
      <c r="N1123" s="50" t="s">
        <v>147</v>
      </c>
      <c r="O1123" s="51">
        <v>45529</v>
      </c>
      <c r="P1123" s="51">
        <v>45529</v>
      </c>
      <c r="Q1123" s="51">
        <v>45529</v>
      </c>
      <c r="R1123" s="50">
        <v>400</v>
      </c>
      <c r="S1123" s="50">
        <v>1</v>
      </c>
      <c r="T1123" s="50" t="s">
        <v>82</v>
      </c>
      <c r="U1123" s="50" t="s">
        <v>6771</v>
      </c>
      <c r="V1123" s="50"/>
      <c r="W1123" s="50" t="s">
        <v>676</v>
      </c>
      <c r="X1123" s="50" t="s">
        <v>147</v>
      </c>
      <c r="Y1123" s="49" t="s">
        <v>1130</v>
      </c>
    </row>
    <row r="1124" spans="1:25">
      <c r="A1124" s="121" t="str">
        <f t="shared" si="18"/>
        <v>jfield1</v>
      </c>
      <c r="B1124" s="49" t="s">
        <v>6772</v>
      </c>
      <c r="C1124" s="50" t="s">
        <v>6773</v>
      </c>
      <c r="D1124" s="50" t="s">
        <v>6774</v>
      </c>
      <c r="E1124" s="37" t="s">
        <v>43</v>
      </c>
      <c r="F1124" s="49" t="s">
        <v>28</v>
      </c>
      <c r="G1124" s="50" t="s">
        <v>29</v>
      </c>
      <c r="H1124" s="50" t="s">
        <v>30</v>
      </c>
      <c r="I1124" s="50" t="s">
        <v>31</v>
      </c>
      <c r="J1124" s="49" t="s">
        <v>32</v>
      </c>
      <c r="K1124" s="49" t="s">
        <v>884</v>
      </c>
      <c r="L1124" s="49" t="s">
        <v>885</v>
      </c>
      <c r="M1124" s="50" t="s">
        <v>886</v>
      </c>
      <c r="N1124" s="50" t="s">
        <v>887</v>
      </c>
      <c r="O1124" s="51">
        <v>45662</v>
      </c>
      <c r="P1124" s="51">
        <v>45662</v>
      </c>
      <c r="Q1124" s="51">
        <v>45662</v>
      </c>
      <c r="R1124" s="50">
        <v>267</v>
      </c>
      <c r="S1124" s="50">
        <v>0</v>
      </c>
      <c r="T1124" s="50" t="s">
        <v>37</v>
      </c>
      <c r="U1124" s="50" t="s">
        <v>6775</v>
      </c>
      <c r="V1124" s="50"/>
      <c r="W1124" s="50" t="s">
        <v>6776</v>
      </c>
      <c r="X1124" s="50" t="s">
        <v>1136</v>
      </c>
      <c r="Y1124" s="49" t="s">
        <v>6777</v>
      </c>
    </row>
    <row r="1125" spans="1:25">
      <c r="A1125" s="121" t="str">
        <f t="shared" si="18"/>
        <v>JFIGUEI</v>
      </c>
      <c r="B1125" s="49" t="s">
        <v>6778</v>
      </c>
      <c r="C1125" s="50" t="s">
        <v>6779</v>
      </c>
      <c r="D1125" s="50" t="s">
        <v>6780</v>
      </c>
      <c r="E1125" s="37" t="s">
        <v>43</v>
      </c>
      <c r="F1125" s="49" t="s">
        <v>28</v>
      </c>
      <c r="G1125" s="50" t="s">
        <v>29</v>
      </c>
      <c r="H1125" s="50" t="s">
        <v>30</v>
      </c>
      <c r="I1125" s="50" t="s">
        <v>31</v>
      </c>
      <c r="J1125" s="49" t="s">
        <v>53</v>
      </c>
      <c r="K1125" s="49" t="s">
        <v>450</v>
      </c>
      <c r="L1125" s="49" t="s">
        <v>451</v>
      </c>
      <c r="M1125" s="50" t="s">
        <v>452</v>
      </c>
      <c r="N1125" s="50" t="s">
        <v>453</v>
      </c>
      <c r="O1125" s="51">
        <v>32179</v>
      </c>
      <c r="P1125" s="51">
        <v>32179</v>
      </c>
      <c r="Q1125" s="51">
        <v>32179</v>
      </c>
      <c r="R1125" s="50">
        <v>13750</v>
      </c>
      <c r="S1125" s="50">
        <v>37</v>
      </c>
      <c r="T1125" s="50" t="s">
        <v>148</v>
      </c>
      <c r="U1125" s="50" t="s">
        <v>6781</v>
      </c>
      <c r="V1125" s="50"/>
      <c r="W1125" s="50" t="s">
        <v>6782</v>
      </c>
      <c r="X1125" s="50" t="s">
        <v>453</v>
      </c>
      <c r="Y1125" s="49" t="s">
        <v>6783</v>
      </c>
    </row>
    <row r="1126" spans="1:25">
      <c r="A1126" s="121" t="str">
        <f t="shared" si="18"/>
        <v>jfinell</v>
      </c>
      <c r="B1126" s="49" t="s">
        <v>6784</v>
      </c>
      <c r="C1126" s="50" t="s">
        <v>6785</v>
      </c>
      <c r="D1126" s="50" t="s">
        <v>6786</v>
      </c>
      <c r="E1126" s="37" t="s">
        <v>43</v>
      </c>
      <c r="F1126" s="49" t="s">
        <v>28</v>
      </c>
      <c r="G1126" s="50" t="s">
        <v>29</v>
      </c>
      <c r="H1126" s="50" t="s">
        <v>30</v>
      </c>
      <c r="I1126" s="50" t="s">
        <v>31</v>
      </c>
      <c r="J1126" s="49" t="s">
        <v>53</v>
      </c>
      <c r="K1126" s="49" t="s">
        <v>54</v>
      </c>
      <c r="L1126" s="49" t="s">
        <v>55</v>
      </c>
      <c r="M1126" s="50" t="s">
        <v>56</v>
      </c>
      <c r="N1126" s="50" t="s">
        <v>57</v>
      </c>
      <c r="O1126" s="51">
        <v>45816</v>
      </c>
      <c r="P1126" s="51">
        <v>45816</v>
      </c>
      <c r="Q1126" s="51">
        <v>45816</v>
      </c>
      <c r="R1126" s="50">
        <v>113</v>
      </c>
      <c r="S1126" s="50">
        <v>0</v>
      </c>
      <c r="T1126" s="50" t="s">
        <v>58</v>
      </c>
      <c r="U1126" s="50" t="s">
        <v>6787</v>
      </c>
      <c r="V1126" s="50"/>
      <c r="W1126" s="50" t="s">
        <v>5427</v>
      </c>
      <c r="X1126" s="50" t="s">
        <v>57</v>
      </c>
      <c r="Y1126" s="49" t="s">
        <v>6788</v>
      </c>
    </row>
    <row r="1127" spans="1:25">
      <c r="A1127" s="121" t="str">
        <f t="shared" si="18"/>
        <v>JFISH24</v>
      </c>
      <c r="B1127" s="49" t="s">
        <v>6789</v>
      </c>
      <c r="C1127" s="50" t="s">
        <v>6790</v>
      </c>
      <c r="D1127" s="50" t="s">
        <v>6791</v>
      </c>
      <c r="E1127" s="37" t="s">
        <v>43</v>
      </c>
      <c r="F1127" s="49" t="s">
        <v>466</v>
      </c>
      <c r="G1127" s="50" t="s">
        <v>467</v>
      </c>
      <c r="H1127" s="50" t="s">
        <v>30</v>
      </c>
      <c r="I1127" s="50" t="s">
        <v>31</v>
      </c>
      <c r="J1127" s="49" t="s">
        <v>53</v>
      </c>
      <c r="K1127" s="49" t="s">
        <v>93</v>
      </c>
      <c r="L1127" s="49" t="s">
        <v>915</v>
      </c>
      <c r="M1127" s="50" t="s">
        <v>916</v>
      </c>
      <c r="N1127" s="50" t="s">
        <v>69</v>
      </c>
      <c r="O1127" s="51">
        <v>35730</v>
      </c>
      <c r="P1127" s="51">
        <v>35730</v>
      </c>
      <c r="Q1127" s="51">
        <v>35730</v>
      </c>
      <c r="R1127" s="50">
        <v>10199</v>
      </c>
      <c r="S1127" s="50">
        <v>27</v>
      </c>
      <c r="T1127" s="50" t="s">
        <v>148</v>
      </c>
      <c r="U1127" s="50" t="s">
        <v>6792</v>
      </c>
      <c r="V1127" s="50"/>
      <c r="W1127" s="50" t="s">
        <v>6793</v>
      </c>
      <c r="X1127" s="50" t="s">
        <v>69</v>
      </c>
      <c r="Y1127" s="49" t="s">
        <v>6794</v>
      </c>
    </row>
    <row r="1128" spans="1:25">
      <c r="A1128" s="121" t="str">
        <f t="shared" si="18"/>
        <v>jflenni</v>
      </c>
      <c r="B1128" s="49" t="s">
        <v>6795</v>
      </c>
      <c r="C1128" s="50" t="s">
        <v>6796</v>
      </c>
      <c r="D1128" s="49" t="s">
        <v>6797</v>
      </c>
      <c r="E1128" s="141" t="s">
        <v>6795</v>
      </c>
      <c r="F1128" s="50"/>
      <c r="G1128" s="51"/>
      <c r="H1128" s="51"/>
      <c r="I1128" s="51"/>
      <c r="J1128" s="51"/>
      <c r="K1128" s="49" t="s">
        <v>884</v>
      </c>
      <c r="L1128" s="51"/>
      <c r="M1128" s="51"/>
      <c r="N1128" s="51"/>
      <c r="O1128" s="51"/>
      <c r="P1128" s="51">
        <v>45949</v>
      </c>
      <c r="Q1128" s="51">
        <v>45949</v>
      </c>
      <c r="R1128" s="51"/>
      <c r="S1128" s="51"/>
      <c r="T1128" s="51"/>
      <c r="U1128" s="49" t="s">
        <v>6798</v>
      </c>
      <c r="V1128" s="49" t="s">
        <v>6799</v>
      </c>
      <c r="W1128" s="50" t="s">
        <v>2755</v>
      </c>
      <c r="X1128" s="50" t="s">
        <v>593</v>
      </c>
      <c r="Y1128" s="49" t="s">
        <v>6800</v>
      </c>
    </row>
    <row r="1129" spans="1:25">
      <c r="A1129" s="121" t="str">
        <f t="shared" si="18"/>
        <v>JFLETCH</v>
      </c>
      <c r="B1129" s="49" t="s">
        <v>6801</v>
      </c>
      <c r="C1129" s="50" t="s">
        <v>6802</v>
      </c>
      <c r="D1129" s="50" t="s">
        <v>6803</v>
      </c>
      <c r="E1129" s="37" t="s">
        <v>43</v>
      </c>
      <c r="F1129" s="49" t="s">
        <v>44</v>
      </c>
      <c r="G1129" s="50" t="s">
        <v>45</v>
      </c>
      <c r="H1129" s="50" t="s">
        <v>30</v>
      </c>
      <c r="I1129" s="50" t="s">
        <v>31</v>
      </c>
      <c r="J1129" s="49" t="s">
        <v>53</v>
      </c>
      <c r="K1129" s="49" t="s">
        <v>54</v>
      </c>
      <c r="L1129" s="49" t="s">
        <v>55</v>
      </c>
      <c r="M1129" s="50" t="s">
        <v>56</v>
      </c>
      <c r="N1129" s="50" t="s">
        <v>57</v>
      </c>
      <c r="O1129" s="51">
        <v>30426</v>
      </c>
      <c r="P1129" s="51">
        <v>30426</v>
      </c>
      <c r="Q1129" s="51">
        <v>30426</v>
      </c>
      <c r="R1129" s="50">
        <v>15503</v>
      </c>
      <c r="S1129" s="50">
        <v>42</v>
      </c>
      <c r="T1129" s="50" t="s">
        <v>148</v>
      </c>
      <c r="U1129" s="50" t="s">
        <v>6804</v>
      </c>
      <c r="V1129" s="50"/>
      <c r="W1129" s="50" t="s">
        <v>802</v>
      </c>
      <c r="X1129" s="50" t="s">
        <v>57</v>
      </c>
      <c r="Y1129" s="49" t="s">
        <v>803</v>
      </c>
    </row>
    <row r="1130" spans="1:25">
      <c r="A1130" s="121" t="str">
        <f t="shared" si="18"/>
        <v>jflor37</v>
      </c>
      <c r="B1130" s="49" t="s">
        <v>6805</v>
      </c>
      <c r="C1130" s="50" t="s">
        <v>6806</v>
      </c>
      <c r="D1130" s="50" t="s">
        <v>6807</v>
      </c>
      <c r="E1130" s="37" t="s">
        <v>43</v>
      </c>
      <c r="F1130" s="49" t="s">
        <v>28</v>
      </c>
      <c r="G1130" s="50" t="s">
        <v>29</v>
      </c>
      <c r="H1130" s="50" t="s">
        <v>30</v>
      </c>
      <c r="I1130" s="50" t="s">
        <v>31</v>
      </c>
      <c r="J1130" s="49" t="s">
        <v>53</v>
      </c>
      <c r="K1130" s="49" t="s">
        <v>450</v>
      </c>
      <c r="L1130" s="49" t="s">
        <v>2082</v>
      </c>
      <c r="M1130" s="50" t="s">
        <v>2083</v>
      </c>
      <c r="N1130" s="50" t="s">
        <v>1763</v>
      </c>
      <c r="O1130" s="51">
        <v>41829</v>
      </c>
      <c r="P1130" s="51">
        <v>41829</v>
      </c>
      <c r="Q1130" s="51">
        <v>41829</v>
      </c>
      <c r="R1130" s="50">
        <v>4100</v>
      </c>
      <c r="S1130" s="50">
        <v>11</v>
      </c>
      <c r="T1130" s="50" t="s">
        <v>127</v>
      </c>
      <c r="U1130" s="50" t="s">
        <v>6808</v>
      </c>
      <c r="V1130" s="50" t="s">
        <v>6809</v>
      </c>
      <c r="W1130" s="50" t="s">
        <v>6810</v>
      </c>
      <c r="X1130" s="50" t="s">
        <v>1763</v>
      </c>
      <c r="Y1130" s="49" t="s">
        <v>6811</v>
      </c>
    </row>
    <row r="1131" spans="1:25">
      <c r="A1131" s="121" t="str">
        <f t="shared" si="18"/>
        <v>JFLORE</v>
      </c>
      <c r="B1131" s="49" t="s">
        <v>6812</v>
      </c>
      <c r="C1131" s="50" t="s">
        <v>6813</v>
      </c>
      <c r="D1131" s="50" t="s">
        <v>6814</v>
      </c>
      <c r="E1131" s="37" t="s">
        <v>43</v>
      </c>
      <c r="F1131" s="49" t="s">
        <v>44</v>
      </c>
      <c r="G1131" s="50" t="s">
        <v>45</v>
      </c>
      <c r="H1131" s="50" t="s">
        <v>30</v>
      </c>
      <c r="I1131" s="50" t="s">
        <v>380</v>
      </c>
      <c r="J1131" s="49" t="s">
        <v>53</v>
      </c>
      <c r="K1131" s="49" t="s">
        <v>381</v>
      </c>
      <c r="L1131" s="49" t="s">
        <v>381</v>
      </c>
      <c r="M1131" s="50" t="s">
        <v>382</v>
      </c>
      <c r="N1131" s="50" t="s">
        <v>383</v>
      </c>
      <c r="O1131" s="51">
        <v>31531</v>
      </c>
      <c r="P1131" s="51">
        <v>31957</v>
      </c>
      <c r="Q1131" s="51">
        <v>31957</v>
      </c>
      <c r="R1131" s="50">
        <v>13972</v>
      </c>
      <c r="S1131" s="50">
        <v>38</v>
      </c>
      <c r="T1131" s="50" t="s">
        <v>148</v>
      </c>
      <c r="U1131" s="50" t="s">
        <v>6815</v>
      </c>
      <c r="V1131" s="50"/>
      <c r="W1131" s="50" t="s">
        <v>4988</v>
      </c>
      <c r="X1131" s="50" t="s">
        <v>383</v>
      </c>
      <c r="Y1131" s="49" t="s">
        <v>6816</v>
      </c>
    </row>
    <row r="1132" spans="1:25">
      <c r="A1132" s="121" t="str">
        <f t="shared" si="18"/>
        <v>JFLORE1</v>
      </c>
      <c r="B1132" s="49" t="s">
        <v>6817</v>
      </c>
      <c r="C1132" s="50" t="s">
        <v>6818</v>
      </c>
      <c r="D1132" s="50" t="s">
        <v>6819</v>
      </c>
      <c r="E1132" s="37" t="s">
        <v>43</v>
      </c>
      <c r="F1132" s="49" t="s">
        <v>28</v>
      </c>
      <c r="G1132" s="50" t="s">
        <v>29</v>
      </c>
      <c r="H1132" s="50" t="s">
        <v>30</v>
      </c>
      <c r="I1132" s="50" t="s">
        <v>31</v>
      </c>
      <c r="J1132" s="49" t="s">
        <v>32</v>
      </c>
      <c r="K1132" s="49" t="s">
        <v>79</v>
      </c>
      <c r="L1132" s="49" t="s">
        <v>80</v>
      </c>
      <c r="M1132" s="50" t="s">
        <v>81</v>
      </c>
      <c r="N1132" s="50" t="s">
        <v>36</v>
      </c>
      <c r="O1132" s="51">
        <v>34697</v>
      </c>
      <c r="P1132" s="51">
        <v>34697</v>
      </c>
      <c r="Q1132" s="51">
        <v>34697</v>
      </c>
      <c r="R1132" s="50">
        <v>11232</v>
      </c>
      <c r="S1132" s="50">
        <v>30</v>
      </c>
      <c r="T1132" s="50" t="s">
        <v>148</v>
      </c>
      <c r="U1132" s="50" t="s">
        <v>6820</v>
      </c>
      <c r="V1132" s="50"/>
      <c r="W1132" s="50" t="s">
        <v>6821</v>
      </c>
      <c r="X1132" s="50" t="s">
        <v>36</v>
      </c>
      <c r="Y1132" s="49" t="s">
        <v>6822</v>
      </c>
    </row>
    <row r="1133" spans="1:25">
      <c r="A1133" s="121" t="str">
        <f t="shared" si="18"/>
        <v>jflore3</v>
      </c>
      <c r="B1133" s="49" t="s">
        <v>6823</v>
      </c>
      <c r="C1133" s="50" t="s">
        <v>6824</v>
      </c>
      <c r="D1133" s="50" t="s">
        <v>6825</v>
      </c>
      <c r="E1133" s="37" t="s">
        <v>27</v>
      </c>
      <c r="F1133" s="49" t="s">
        <v>90</v>
      </c>
      <c r="G1133" s="50" t="s">
        <v>91</v>
      </c>
      <c r="H1133" s="50" t="s">
        <v>30</v>
      </c>
      <c r="I1133" s="50" t="s">
        <v>31</v>
      </c>
      <c r="J1133" s="49" t="s">
        <v>32</v>
      </c>
      <c r="K1133" s="49" t="s">
        <v>396</v>
      </c>
      <c r="L1133" s="49" t="s">
        <v>397</v>
      </c>
      <c r="M1133" s="50" t="s">
        <v>398</v>
      </c>
      <c r="N1133" s="50" t="s">
        <v>147</v>
      </c>
      <c r="O1133" s="51">
        <v>44209</v>
      </c>
      <c r="P1133" s="51">
        <v>45515</v>
      </c>
      <c r="Q1133" s="51">
        <v>45515</v>
      </c>
      <c r="R1133" s="50">
        <v>414</v>
      </c>
      <c r="S1133" s="50">
        <v>1</v>
      </c>
      <c r="T1133" s="50" t="s">
        <v>82</v>
      </c>
      <c r="U1133" s="50" t="s">
        <v>6826</v>
      </c>
      <c r="V1133" s="50"/>
      <c r="W1133" s="50" t="s">
        <v>3215</v>
      </c>
      <c r="X1133" s="50" t="s">
        <v>147</v>
      </c>
      <c r="Y1133" s="49" t="s">
        <v>6827</v>
      </c>
    </row>
    <row r="1134" spans="1:25">
      <c r="A1134" s="121" t="str">
        <f t="shared" si="18"/>
        <v>jfogart</v>
      </c>
      <c r="B1134" s="49" t="s">
        <v>6828</v>
      </c>
      <c r="C1134" s="50" t="s">
        <v>6829</v>
      </c>
      <c r="D1134" s="50" t="s">
        <v>6830</v>
      </c>
      <c r="E1134" s="37" t="s">
        <v>27</v>
      </c>
      <c r="F1134" s="49" t="s">
        <v>28</v>
      </c>
      <c r="G1134" s="50" t="s">
        <v>29</v>
      </c>
      <c r="H1134" s="50" t="s">
        <v>30</v>
      </c>
      <c r="I1134" s="50" t="s">
        <v>31</v>
      </c>
      <c r="J1134" s="49" t="s">
        <v>53</v>
      </c>
      <c r="K1134" s="49" t="s">
        <v>197</v>
      </c>
      <c r="L1134" s="49" t="s">
        <v>198</v>
      </c>
      <c r="M1134" s="50" t="s">
        <v>199</v>
      </c>
      <c r="N1134" s="50" t="s">
        <v>200</v>
      </c>
      <c r="O1134" s="51">
        <v>43193</v>
      </c>
      <c r="P1134" s="51">
        <v>43193</v>
      </c>
      <c r="Q1134" s="51">
        <v>43193</v>
      </c>
      <c r="R1134" s="50">
        <v>2736</v>
      </c>
      <c r="S1134" s="50">
        <v>7</v>
      </c>
      <c r="T1134" s="50" t="s">
        <v>127</v>
      </c>
      <c r="U1134" s="50" t="s">
        <v>6831</v>
      </c>
      <c r="V1134" s="50"/>
      <c r="W1134" s="50" t="s">
        <v>6832</v>
      </c>
      <c r="X1134" s="50" t="s">
        <v>200</v>
      </c>
      <c r="Y1134" s="49" t="s">
        <v>6833</v>
      </c>
    </row>
    <row r="1135" spans="1:25">
      <c r="A1135" s="121" t="str">
        <f t="shared" si="18"/>
        <v>JFORD17</v>
      </c>
      <c r="B1135" s="49" t="s">
        <v>6834</v>
      </c>
      <c r="C1135" s="50" t="s">
        <v>6835</v>
      </c>
      <c r="D1135" s="50" t="s">
        <v>6836</v>
      </c>
      <c r="E1135" s="37" t="s">
        <v>43</v>
      </c>
      <c r="F1135" s="49" t="s">
        <v>28</v>
      </c>
      <c r="G1135" s="50" t="s">
        <v>29</v>
      </c>
      <c r="H1135" s="50" t="s">
        <v>30</v>
      </c>
      <c r="I1135" s="50" t="s">
        <v>31</v>
      </c>
      <c r="J1135" s="49" t="s">
        <v>53</v>
      </c>
      <c r="K1135" s="49" t="s">
        <v>273</v>
      </c>
      <c r="L1135" s="49" t="s">
        <v>1340</v>
      </c>
      <c r="M1135" s="50" t="s">
        <v>1341</v>
      </c>
      <c r="N1135" s="50" t="s">
        <v>1308</v>
      </c>
      <c r="O1135" s="51">
        <v>32237</v>
      </c>
      <c r="P1135" s="51">
        <v>32237</v>
      </c>
      <c r="Q1135" s="51">
        <v>32237</v>
      </c>
      <c r="R1135" s="50">
        <v>13692</v>
      </c>
      <c r="S1135" s="50">
        <v>37</v>
      </c>
      <c r="T1135" s="50" t="s">
        <v>148</v>
      </c>
      <c r="U1135" s="50" t="s">
        <v>6837</v>
      </c>
      <c r="V1135" s="50"/>
      <c r="W1135" s="50" t="s">
        <v>6838</v>
      </c>
      <c r="X1135" s="50" t="s">
        <v>453</v>
      </c>
      <c r="Y1135" s="49" t="s">
        <v>6839</v>
      </c>
    </row>
    <row r="1136" spans="1:25">
      <c r="A1136" s="121" t="str">
        <f t="shared" si="18"/>
        <v>jfosler</v>
      </c>
      <c r="B1136" s="49" t="s">
        <v>6840</v>
      </c>
      <c r="C1136" s="50" t="s">
        <v>6841</v>
      </c>
      <c r="D1136" s="50" t="s">
        <v>6842</v>
      </c>
      <c r="E1136" s="37" t="s">
        <v>6843</v>
      </c>
      <c r="F1136" s="49" t="s">
        <v>77</v>
      </c>
      <c r="G1136" s="50" t="s">
        <v>78</v>
      </c>
      <c r="H1136" s="50" t="s">
        <v>30</v>
      </c>
      <c r="I1136" s="50" t="s">
        <v>31</v>
      </c>
      <c r="J1136" s="49" t="s">
        <v>32</v>
      </c>
      <c r="K1136" s="49" t="s">
        <v>396</v>
      </c>
      <c r="L1136" s="49" t="s">
        <v>397</v>
      </c>
      <c r="M1136" s="50" t="s">
        <v>398</v>
      </c>
      <c r="N1136" s="50" t="s">
        <v>147</v>
      </c>
      <c r="O1136" s="51">
        <v>44132</v>
      </c>
      <c r="P1136" s="51">
        <v>44132</v>
      </c>
      <c r="Q1136" s="51">
        <v>44132</v>
      </c>
      <c r="R1136" s="50">
        <v>1797</v>
      </c>
      <c r="S1136" s="50">
        <v>4</v>
      </c>
      <c r="T1136" s="50" t="s">
        <v>106</v>
      </c>
      <c r="U1136" s="50" t="s">
        <v>6844</v>
      </c>
      <c r="V1136" s="50"/>
      <c r="W1136" s="50" t="s">
        <v>398</v>
      </c>
      <c r="X1136" s="50" t="s">
        <v>147</v>
      </c>
      <c r="Y1136" s="49" t="s">
        <v>6845</v>
      </c>
    </row>
    <row r="1137" spans="1:25">
      <c r="A1137" s="121" t="str">
        <f t="shared" si="18"/>
        <v>jfourni</v>
      </c>
      <c r="B1137" s="49" t="s">
        <v>6846</v>
      </c>
      <c r="C1137" s="50" t="s">
        <v>6847</v>
      </c>
      <c r="D1137" s="50" t="s">
        <v>6848</v>
      </c>
      <c r="E1137" s="37" t="s">
        <v>27</v>
      </c>
      <c r="F1137" s="49" t="s">
        <v>44</v>
      </c>
      <c r="G1137" s="50" t="s">
        <v>45</v>
      </c>
      <c r="H1137" s="50" t="s">
        <v>30</v>
      </c>
      <c r="I1137" s="50" t="s">
        <v>31</v>
      </c>
      <c r="J1137" s="49" t="s">
        <v>32</v>
      </c>
      <c r="K1137" s="49" t="s">
        <v>208</v>
      </c>
      <c r="L1137" s="49" t="s">
        <v>208</v>
      </c>
      <c r="M1137" s="50" t="s">
        <v>907</v>
      </c>
      <c r="N1137" s="50" t="s">
        <v>908</v>
      </c>
      <c r="O1137" s="51">
        <v>45683</v>
      </c>
      <c r="P1137" s="51">
        <v>45683</v>
      </c>
      <c r="Q1137" s="51">
        <v>45683</v>
      </c>
      <c r="R1137" s="50">
        <v>246</v>
      </c>
      <c r="S1137" s="50">
        <v>0</v>
      </c>
      <c r="T1137" s="50" t="s">
        <v>37</v>
      </c>
      <c r="U1137" s="50" t="s">
        <v>6849</v>
      </c>
      <c r="V1137" s="50"/>
      <c r="W1137" s="50" t="s">
        <v>6222</v>
      </c>
      <c r="X1137" s="50" t="s">
        <v>908</v>
      </c>
      <c r="Y1137" s="49" t="s">
        <v>6850</v>
      </c>
    </row>
    <row r="1138" spans="1:25">
      <c r="A1138" s="121" t="str">
        <f t="shared" si="18"/>
        <v>JFRAN35</v>
      </c>
      <c r="B1138" s="49" t="s">
        <v>6851</v>
      </c>
      <c r="C1138" s="50" t="s">
        <v>6852</v>
      </c>
      <c r="D1138" s="50" t="s">
        <v>6853</v>
      </c>
      <c r="E1138" s="37" t="s">
        <v>43</v>
      </c>
      <c r="F1138" s="49" t="s">
        <v>466</v>
      </c>
      <c r="G1138" s="50" t="s">
        <v>467</v>
      </c>
      <c r="H1138" s="50" t="s">
        <v>30</v>
      </c>
      <c r="I1138" s="50" t="s">
        <v>31</v>
      </c>
      <c r="J1138" s="49" t="s">
        <v>32</v>
      </c>
      <c r="K1138" s="49" t="s">
        <v>775</v>
      </c>
      <c r="L1138" s="49" t="s">
        <v>776</v>
      </c>
      <c r="M1138" s="50" t="s">
        <v>777</v>
      </c>
      <c r="N1138" s="50" t="s">
        <v>147</v>
      </c>
      <c r="O1138" s="51">
        <v>32972</v>
      </c>
      <c r="P1138" s="51">
        <v>39188</v>
      </c>
      <c r="Q1138" s="51">
        <v>32972</v>
      </c>
      <c r="R1138" s="50">
        <v>12957</v>
      </c>
      <c r="S1138" s="50">
        <v>35</v>
      </c>
      <c r="T1138" s="50" t="s">
        <v>148</v>
      </c>
      <c r="U1138" s="50" t="s">
        <v>6854</v>
      </c>
      <c r="V1138" s="50"/>
      <c r="W1138" s="50" t="s">
        <v>988</v>
      </c>
      <c r="X1138" s="50" t="s">
        <v>147</v>
      </c>
      <c r="Y1138" s="49" t="s">
        <v>6855</v>
      </c>
    </row>
    <row r="1139" spans="1:25">
      <c r="A1139" s="121" t="str">
        <f t="shared" si="18"/>
        <v>JFRYE1</v>
      </c>
      <c r="B1139" s="49" t="s">
        <v>6856</v>
      </c>
      <c r="C1139" s="50" t="s">
        <v>6857</v>
      </c>
      <c r="D1139" s="50" t="s">
        <v>6858</v>
      </c>
      <c r="E1139" s="37" t="s">
        <v>43</v>
      </c>
      <c r="F1139" s="49" t="s">
        <v>28</v>
      </c>
      <c r="G1139" s="50" t="s">
        <v>29</v>
      </c>
      <c r="H1139" s="50" t="s">
        <v>30</v>
      </c>
      <c r="I1139" s="50" t="s">
        <v>31</v>
      </c>
      <c r="J1139" s="49" t="s">
        <v>32</v>
      </c>
      <c r="K1139" s="49" t="s">
        <v>208</v>
      </c>
      <c r="L1139" s="49" t="s">
        <v>208</v>
      </c>
      <c r="M1139" s="50" t="s">
        <v>907</v>
      </c>
      <c r="N1139" s="50" t="s">
        <v>908</v>
      </c>
      <c r="O1139" s="51">
        <v>36601</v>
      </c>
      <c r="P1139" s="51">
        <v>36601</v>
      </c>
      <c r="Q1139" s="51">
        <v>36601</v>
      </c>
      <c r="R1139" s="50">
        <v>9328</v>
      </c>
      <c r="S1139" s="50">
        <v>25</v>
      </c>
      <c r="T1139" s="50" t="s">
        <v>148</v>
      </c>
      <c r="U1139" s="50">
        <v>10750</v>
      </c>
      <c r="V1139" s="50" t="s">
        <v>6859</v>
      </c>
      <c r="W1139" s="50" t="s">
        <v>6860</v>
      </c>
      <c r="X1139" s="50" t="s">
        <v>908</v>
      </c>
      <c r="Y1139" s="49" t="s">
        <v>6861</v>
      </c>
    </row>
    <row r="1140" spans="1:25">
      <c r="A1140" s="121" t="str">
        <f t="shared" si="18"/>
        <v>jfulfor</v>
      </c>
      <c r="B1140" s="49" t="s">
        <v>6862</v>
      </c>
      <c r="C1140" s="50" t="s">
        <v>6863</v>
      </c>
      <c r="D1140" s="50" t="s">
        <v>6864</v>
      </c>
      <c r="E1140" s="37" t="s">
        <v>43</v>
      </c>
      <c r="F1140" s="49" t="s">
        <v>28</v>
      </c>
      <c r="G1140" s="50" t="s">
        <v>29</v>
      </c>
      <c r="H1140" s="50" t="s">
        <v>30</v>
      </c>
      <c r="I1140" s="50" t="s">
        <v>31</v>
      </c>
      <c r="J1140" s="49" t="s">
        <v>32</v>
      </c>
      <c r="K1140" s="49" t="s">
        <v>515</v>
      </c>
      <c r="L1140" s="49" t="s">
        <v>516</v>
      </c>
      <c r="M1140" s="50" t="s">
        <v>517</v>
      </c>
      <c r="N1140" s="50" t="s">
        <v>192</v>
      </c>
      <c r="O1140" s="51">
        <v>45837</v>
      </c>
      <c r="P1140" s="51">
        <v>45837</v>
      </c>
      <c r="Q1140" s="51">
        <v>45837</v>
      </c>
      <c r="R1140" s="50">
        <v>92</v>
      </c>
      <c r="S1140" s="50">
        <v>0</v>
      </c>
      <c r="T1140" s="50" t="s">
        <v>58</v>
      </c>
      <c r="U1140" s="50" t="s">
        <v>6865</v>
      </c>
      <c r="V1140" s="50" t="s">
        <v>6866</v>
      </c>
      <c r="W1140" s="50" t="s">
        <v>6867</v>
      </c>
      <c r="X1140" s="50" t="s">
        <v>192</v>
      </c>
      <c r="Y1140" s="49" t="s">
        <v>6868</v>
      </c>
    </row>
    <row r="1141" spans="1:25">
      <c r="A1141" s="121" t="str">
        <f t="shared" si="18"/>
        <v>jgalimo</v>
      </c>
      <c r="B1141" s="49" t="s">
        <v>6869</v>
      </c>
      <c r="C1141" s="50" t="s">
        <v>6870</v>
      </c>
      <c r="D1141" s="50" t="s">
        <v>6871</v>
      </c>
      <c r="E1141" s="37" t="s">
        <v>43</v>
      </c>
      <c r="F1141" s="49" t="s">
        <v>114</v>
      </c>
      <c r="G1141" s="50" t="s">
        <v>115</v>
      </c>
      <c r="H1141" s="50" t="s">
        <v>105</v>
      </c>
      <c r="I1141" s="50" t="s">
        <v>31</v>
      </c>
      <c r="J1141" s="49" t="s">
        <v>53</v>
      </c>
      <c r="K1141" s="49" t="s">
        <v>309</v>
      </c>
      <c r="L1141" s="49" t="s">
        <v>310</v>
      </c>
      <c r="M1141" s="50" t="s">
        <v>311</v>
      </c>
      <c r="N1141" s="50" t="s">
        <v>312</v>
      </c>
      <c r="O1141" s="51">
        <v>45389</v>
      </c>
      <c r="P1141" s="51">
        <v>45389</v>
      </c>
      <c r="Q1141" s="51">
        <v>45389</v>
      </c>
      <c r="R1141" s="50">
        <v>540</v>
      </c>
      <c r="S1141" s="50">
        <v>1</v>
      </c>
      <c r="T1141" s="50" t="s">
        <v>82</v>
      </c>
      <c r="U1141" s="52" t="s">
        <v>6872</v>
      </c>
      <c r="V1141" s="53"/>
      <c r="W1141" s="53" t="s">
        <v>6873</v>
      </c>
      <c r="X1141" s="53" t="s">
        <v>312</v>
      </c>
      <c r="Y1141" s="52" t="s">
        <v>6086</v>
      </c>
    </row>
    <row r="1142" spans="1:25">
      <c r="A1142" s="121" t="str">
        <f t="shared" si="18"/>
        <v>JGALLO5</v>
      </c>
      <c r="B1142" s="49" t="s">
        <v>6874</v>
      </c>
      <c r="C1142" s="50" t="s">
        <v>6875</v>
      </c>
      <c r="D1142" s="50" t="s">
        <v>6876</v>
      </c>
      <c r="E1142" s="37" t="s">
        <v>43</v>
      </c>
      <c r="F1142" s="49" t="s">
        <v>44</v>
      </c>
      <c r="G1142" s="50" t="s">
        <v>45</v>
      </c>
      <c r="H1142" s="50" t="s">
        <v>30</v>
      </c>
      <c r="I1142" s="50" t="s">
        <v>31</v>
      </c>
      <c r="J1142" s="49" t="s">
        <v>53</v>
      </c>
      <c r="K1142" s="49" t="s">
        <v>93</v>
      </c>
      <c r="L1142" s="49" t="s">
        <v>915</v>
      </c>
      <c r="M1142" s="50" t="s">
        <v>916</v>
      </c>
      <c r="N1142" s="50" t="s">
        <v>69</v>
      </c>
      <c r="O1142" s="51">
        <v>39531</v>
      </c>
      <c r="P1142" s="51">
        <v>41645</v>
      </c>
      <c r="Q1142" s="51">
        <v>39531</v>
      </c>
      <c r="R1142" s="50">
        <v>6398</v>
      </c>
      <c r="S1142" s="50">
        <v>17</v>
      </c>
      <c r="T1142" s="50" t="s">
        <v>148</v>
      </c>
      <c r="U1142" s="50" t="s">
        <v>6877</v>
      </c>
      <c r="V1142" s="50"/>
      <c r="W1142" s="50" t="s">
        <v>6878</v>
      </c>
      <c r="X1142" s="50" t="s">
        <v>69</v>
      </c>
      <c r="Y1142" s="49" t="s">
        <v>6879</v>
      </c>
    </row>
    <row r="1143" spans="1:25">
      <c r="A1143" s="121" t="str">
        <f t="shared" si="18"/>
        <v>JGAQUIN</v>
      </c>
      <c r="B1143" s="49" t="s">
        <v>6880</v>
      </c>
      <c r="C1143" s="50" t="s">
        <v>6881</v>
      </c>
      <c r="D1143" s="50" t="s">
        <v>6882</v>
      </c>
      <c r="E1143" s="37" t="s">
        <v>43</v>
      </c>
      <c r="F1143" s="49" t="s">
        <v>28</v>
      </c>
      <c r="G1143" s="50" t="s">
        <v>29</v>
      </c>
      <c r="H1143" s="50" t="s">
        <v>30</v>
      </c>
      <c r="I1143" s="50" t="s">
        <v>31</v>
      </c>
      <c r="J1143" s="49" t="s">
        <v>53</v>
      </c>
      <c r="K1143" s="49" t="s">
        <v>273</v>
      </c>
      <c r="L1143" s="49" t="s">
        <v>274</v>
      </c>
      <c r="M1143" s="50" t="s">
        <v>275</v>
      </c>
      <c r="N1143" s="50" t="s">
        <v>276</v>
      </c>
      <c r="O1143" s="51">
        <v>32203</v>
      </c>
      <c r="P1143" s="51">
        <v>32629</v>
      </c>
      <c r="Q1143" s="51">
        <v>32629</v>
      </c>
      <c r="R1143" s="50">
        <v>13300</v>
      </c>
      <c r="S1143" s="50">
        <v>36</v>
      </c>
      <c r="T1143" s="50" t="s">
        <v>148</v>
      </c>
      <c r="U1143" s="50" t="s">
        <v>6883</v>
      </c>
      <c r="V1143" s="50"/>
      <c r="W1143" s="50" t="s">
        <v>6884</v>
      </c>
      <c r="X1143" s="50" t="s">
        <v>276</v>
      </c>
      <c r="Y1143" s="49" t="s">
        <v>6885</v>
      </c>
    </row>
    <row r="1144" spans="1:25">
      <c r="A1144" s="121" t="str">
        <f t="shared" si="18"/>
        <v>JGARCI6</v>
      </c>
      <c r="B1144" s="49" t="s">
        <v>6886</v>
      </c>
      <c r="C1144" s="50" t="s">
        <v>6887</v>
      </c>
      <c r="D1144" s="50" t="s">
        <v>6888</v>
      </c>
      <c r="E1144" s="37" t="s">
        <v>43</v>
      </c>
      <c r="F1144" s="49" t="s">
        <v>28</v>
      </c>
      <c r="G1144" s="50" t="s">
        <v>29</v>
      </c>
      <c r="H1144" s="50" t="s">
        <v>30</v>
      </c>
      <c r="I1144" s="50" t="s">
        <v>31</v>
      </c>
      <c r="J1144" s="49" t="s">
        <v>32</v>
      </c>
      <c r="K1144" s="49" t="s">
        <v>125</v>
      </c>
      <c r="L1144" s="49" t="s">
        <v>2034</v>
      </c>
      <c r="M1144" s="50" t="s">
        <v>85</v>
      </c>
      <c r="N1144" s="50" t="s">
        <v>36</v>
      </c>
      <c r="O1144" s="51">
        <v>36857</v>
      </c>
      <c r="P1144" s="51">
        <v>36857</v>
      </c>
      <c r="Q1144" s="51">
        <v>36857</v>
      </c>
      <c r="R1144" s="50">
        <v>9072</v>
      </c>
      <c r="S1144" s="50">
        <v>24</v>
      </c>
      <c r="T1144" s="50" t="s">
        <v>148</v>
      </c>
      <c r="U1144" s="50" t="s">
        <v>6889</v>
      </c>
      <c r="V1144" s="50"/>
      <c r="W1144" s="50" t="s">
        <v>5904</v>
      </c>
      <c r="X1144" s="50" t="s">
        <v>36</v>
      </c>
      <c r="Y1144" s="49" t="s">
        <v>6890</v>
      </c>
    </row>
    <row r="1145" spans="1:25">
      <c r="A1145" s="121" t="str">
        <f t="shared" si="18"/>
        <v>jgarret</v>
      </c>
      <c r="B1145" s="49" t="s">
        <v>6891</v>
      </c>
      <c r="C1145" s="50" t="s">
        <v>6892</v>
      </c>
      <c r="D1145" s="50" t="s">
        <v>6893</v>
      </c>
      <c r="E1145" s="37" t="s">
        <v>43</v>
      </c>
      <c r="F1145" s="49" t="s">
        <v>28</v>
      </c>
      <c r="G1145" s="50" t="s">
        <v>29</v>
      </c>
      <c r="H1145" s="50" t="s">
        <v>30</v>
      </c>
      <c r="I1145" s="50" t="s">
        <v>31</v>
      </c>
      <c r="J1145" s="49" t="s">
        <v>53</v>
      </c>
      <c r="K1145" s="49" t="s">
        <v>255</v>
      </c>
      <c r="L1145" s="49" t="s">
        <v>256</v>
      </c>
      <c r="M1145" s="50" t="s">
        <v>257</v>
      </c>
      <c r="N1145" s="50" t="s">
        <v>258</v>
      </c>
      <c r="O1145" s="51">
        <v>45914</v>
      </c>
      <c r="P1145" s="51">
        <v>45914</v>
      </c>
      <c r="Q1145" s="51">
        <v>45914</v>
      </c>
      <c r="R1145" s="50">
        <v>15</v>
      </c>
      <c r="S1145" s="50">
        <v>0</v>
      </c>
      <c r="T1145" s="50" t="s">
        <v>47</v>
      </c>
      <c r="U1145" s="50" t="s">
        <v>6894</v>
      </c>
      <c r="V1145" s="50"/>
      <c r="W1145" s="50" t="s">
        <v>6895</v>
      </c>
      <c r="X1145" s="50" t="s">
        <v>258</v>
      </c>
      <c r="Y1145" s="49" t="s">
        <v>6896</v>
      </c>
    </row>
    <row r="1146" spans="1:25">
      <c r="A1146" s="121" t="str">
        <f t="shared" si="18"/>
        <v>jgates2</v>
      </c>
      <c r="B1146" s="49" t="s">
        <v>6897</v>
      </c>
      <c r="C1146" s="50" t="s">
        <v>6898</v>
      </c>
      <c r="D1146" s="50" t="s">
        <v>6899</v>
      </c>
      <c r="E1146" s="37" t="s">
        <v>43</v>
      </c>
      <c r="F1146" s="49" t="s">
        <v>265</v>
      </c>
      <c r="G1146" s="50" t="s">
        <v>266</v>
      </c>
      <c r="H1146" s="50" t="s">
        <v>105</v>
      </c>
      <c r="I1146" s="50" t="s">
        <v>31</v>
      </c>
      <c r="J1146" s="49" t="s">
        <v>53</v>
      </c>
      <c r="K1146" s="49" t="s">
        <v>54</v>
      </c>
      <c r="L1146" s="49" t="s">
        <v>55</v>
      </c>
      <c r="M1146" s="50" t="s">
        <v>56</v>
      </c>
      <c r="N1146" s="50" t="s">
        <v>57</v>
      </c>
      <c r="O1146" s="51">
        <v>42086</v>
      </c>
      <c r="P1146" s="51">
        <v>42086</v>
      </c>
      <c r="Q1146" s="51">
        <v>42086</v>
      </c>
      <c r="R1146" s="50">
        <v>3843</v>
      </c>
      <c r="S1146" s="50">
        <v>10</v>
      </c>
      <c r="T1146" s="50" t="s">
        <v>127</v>
      </c>
      <c r="U1146" s="50" t="s">
        <v>6900</v>
      </c>
      <c r="V1146" s="50"/>
      <c r="W1146" s="50" t="s">
        <v>2640</v>
      </c>
      <c r="X1146" s="50" t="s">
        <v>57</v>
      </c>
      <c r="Y1146" s="49" t="s">
        <v>6901</v>
      </c>
    </row>
    <row r="1147" spans="1:25">
      <c r="A1147" s="121" t="str">
        <f t="shared" si="18"/>
        <v>jgayton</v>
      </c>
      <c r="B1147" s="49" t="s">
        <v>6902</v>
      </c>
      <c r="C1147" s="50" t="s">
        <v>6903</v>
      </c>
      <c r="D1147" s="50" t="s">
        <v>6904</v>
      </c>
      <c r="E1147" s="37" t="s">
        <v>27</v>
      </c>
      <c r="F1147" s="49" t="s">
        <v>44</v>
      </c>
      <c r="G1147" s="50" t="s">
        <v>45</v>
      </c>
      <c r="H1147" s="50" t="s">
        <v>30</v>
      </c>
      <c r="I1147" s="50" t="s">
        <v>31</v>
      </c>
      <c r="J1147" s="49" t="s">
        <v>32</v>
      </c>
      <c r="K1147" s="49" t="s">
        <v>144</v>
      </c>
      <c r="L1147" s="49" t="s">
        <v>145</v>
      </c>
      <c r="M1147" s="50" t="s">
        <v>146</v>
      </c>
      <c r="N1147" s="50" t="s">
        <v>147</v>
      </c>
      <c r="O1147" s="51">
        <v>45536</v>
      </c>
      <c r="P1147" s="51">
        <v>45536</v>
      </c>
      <c r="Q1147" s="51">
        <v>45536</v>
      </c>
      <c r="R1147" s="50">
        <v>393</v>
      </c>
      <c r="S1147" s="50">
        <v>1</v>
      </c>
      <c r="T1147" s="50" t="s">
        <v>82</v>
      </c>
      <c r="U1147" s="50" t="s">
        <v>6905</v>
      </c>
      <c r="V1147" s="50"/>
      <c r="W1147" s="50" t="s">
        <v>150</v>
      </c>
      <c r="X1147" s="50" t="s">
        <v>147</v>
      </c>
      <c r="Y1147" s="49" t="s">
        <v>4315</v>
      </c>
    </row>
    <row r="1148" spans="1:25">
      <c r="A1148" s="121" t="str">
        <f t="shared" si="18"/>
        <v>jgehrt</v>
      </c>
      <c r="B1148" s="49" t="s">
        <v>6906</v>
      </c>
      <c r="C1148" s="50" t="s">
        <v>6907</v>
      </c>
      <c r="D1148" s="50" t="s">
        <v>6908</v>
      </c>
      <c r="E1148" s="37" t="s">
        <v>27</v>
      </c>
      <c r="F1148" s="49" t="s">
        <v>44</v>
      </c>
      <c r="G1148" s="50" t="s">
        <v>45</v>
      </c>
      <c r="H1148" s="50" t="s">
        <v>30</v>
      </c>
      <c r="I1148" s="50" t="s">
        <v>31</v>
      </c>
      <c r="J1148" s="49" t="s">
        <v>32</v>
      </c>
      <c r="K1148" s="49" t="s">
        <v>884</v>
      </c>
      <c r="L1148" s="49" t="s">
        <v>885</v>
      </c>
      <c r="M1148" s="50" t="s">
        <v>886</v>
      </c>
      <c r="N1148" s="50" t="s">
        <v>887</v>
      </c>
      <c r="O1148" s="51">
        <v>44924</v>
      </c>
      <c r="P1148" s="51">
        <v>44924</v>
      </c>
      <c r="Q1148" s="51">
        <v>44924</v>
      </c>
      <c r="R1148" s="50">
        <v>1005</v>
      </c>
      <c r="S1148" s="50">
        <v>2</v>
      </c>
      <c r="T1148" s="50" t="s">
        <v>82</v>
      </c>
      <c r="U1148" s="50" t="s">
        <v>6909</v>
      </c>
      <c r="V1148" s="50" t="s">
        <v>6910</v>
      </c>
      <c r="W1148" s="50" t="s">
        <v>6911</v>
      </c>
      <c r="X1148" s="50" t="s">
        <v>887</v>
      </c>
      <c r="Y1148" s="49" t="s">
        <v>6912</v>
      </c>
    </row>
    <row r="1149" spans="1:25">
      <c r="A1149" s="121" t="str">
        <f t="shared" si="18"/>
        <v>jgiorga</v>
      </c>
      <c r="B1149" s="49" t="s">
        <v>6913</v>
      </c>
      <c r="C1149" s="50" t="s">
        <v>6914</v>
      </c>
      <c r="D1149" s="50" t="s">
        <v>6915</v>
      </c>
      <c r="E1149" s="37" t="s">
        <v>134</v>
      </c>
      <c r="F1149" s="49" t="s">
        <v>265</v>
      </c>
      <c r="G1149" s="50" t="s">
        <v>266</v>
      </c>
      <c r="H1149" s="50" t="s">
        <v>105</v>
      </c>
      <c r="I1149" s="50" t="s">
        <v>31</v>
      </c>
      <c r="J1149" s="49" t="s">
        <v>53</v>
      </c>
      <c r="K1149" s="49" t="s">
        <v>197</v>
      </c>
      <c r="L1149" s="49" t="s">
        <v>198</v>
      </c>
      <c r="M1149" s="50" t="s">
        <v>199</v>
      </c>
      <c r="N1149" s="50" t="s">
        <v>200</v>
      </c>
      <c r="O1149" s="51">
        <v>37893</v>
      </c>
      <c r="P1149" s="51">
        <v>45718</v>
      </c>
      <c r="Q1149" s="51">
        <v>37893</v>
      </c>
      <c r="R1149" s="50">
        <v>8036</v>
      </c>
      <c r="S1149" s="50">
        <v>22</v>
      </c>
      <c r="T1149" s="50" t="s">
        <v>148</v>
      </c>
      <c r="U1149" s="50" t="s">
        <v>6916</v>
      </c>
      <c r="V1149" s="50"/>
      <c r="W1149" s="50" t="s">
        <v>6917</v>
      </c>
      <c r="X1149" s="50" t="s">
        <v>200</v>
      </c>
      <c r="Y1149" s="49" t="s">
        <v>6918</v>
      </c>
    </row>
    <row r="1150" spans="1:25">
      <c r="A1150" s="121" t="str">
        <f t="shared" si="18"/>
        <v>JGLIC00</v>
      </c>
      <c r="B1150" s="49" t="s">
        <v>6919</v>
      </c>
      <c r="C1150" s="50" t="s">
        <v>6920</v>
      </c>
      <c r="D1150" s="50" t="s">
        <v>6921</v>
      </c>
      <c r="E1150" s="37" t="s">
        <v>43</v>
      </c>
      <c r="F1150" s="49" t="s">
        <v>28</v>
      </c>
      <c r="G1150" s="50" t="s">
        <v>29</v>
      </c>
      <c r="H1150" s="50" t="s">
        <v>30</v>
      </c>
      <c r="I1150" s="50" t="s">
        <v>31</v>
      </c>
      <c r="J1150" s="49" t="s">
        <v>32</v>
      </c>
      <c r="K1150" s="49" t="s">
        <v>775</v>
      </c>
      <c r="L1150" s="49" t="s">
        <v>776</v>
      </c>
      <c r="M1150" s="50" t="s">
        <v>777</v>
      </c>
      <c r="N1150" s="50" t="s">
        <v>147</v>
      </c>
      <c r="O1150" s="51">
        <v>38224</v>
      </c>
      <c r="P1150" s="51">
        <v>38224</v>
      </c>
      <c r="Q1150" s="51">
        <v>38224</v>
      </c>
      <c r="R1150" s="50">
        <v>7705</v>
      </c>
      <c r="S1150" s="50">
        <v>21</v>
      </c>
      <c r="T1150" s="50" t="s">
        <v>148</v>
      </c>
      <c r="U1150" s="50" t="s">
        <v>6922</v>
      </c>
      <c r="V1150" s="50"/>
      <c r="W1150" s="50" t="s">
        <v>988</v>
      </c>
      <c r="X1150" s="50" t="s">
        <v>147</v>
      </c>
      <c r="Y1150" s="49" t="s">
        <v>6923</v>
      </c>
    </row>
    <row r="1151" spans="1:25">
      <c r="A1151" s="121" t="str">
        <f t="shared" si="18"/>
        <v>jgodwin</v>
      </c>
      <c r="B1151" s="49" t="s">
        <v>6924</v>
      </c>
      <c r="C1151" s="50" t="s">
        <v>6925</v>
      </c>
      <c r="D1151" s="50" t="s">
        <v>6926</v>
      </c>
      <c r="E1151" s="37" t="s">
        <v>27</v>
      </c>
      <c r="F1151" s="49" t="s">
        <v>1624</v>
      </c>
      <c r="G1151" s="50" t="s">
        <v>1625</v>
      </c>
      <c r="H1151" s="50" t="s">
        <v>30</v>
      </c>
      <c r="I1151" s="50" t="s">
        <v>31</v>
      </c>
      <c r="J1151" s="49" t="s">
        <v>53</v>
      </c>
      <c r="K1151" s="49" t="s">
        <v>309</v>
      </c>
      <c r="L1151" s="49" t="s">
        <v>480</v>
      </c>
      <c r="M1151" s="50" t="s">
        <v>481</v>
      </c>
      <c r="N1151" s="50" t="s">
        <v>482</v>
      </c>
      <c r="O1151" s="51">
        <v>43488</v>
      </c>
      <c r="P1151" s="51">
        <v>43488</v>
      </c>
      <c r="Q1151" s="51">
        <v>43488</v>
      </c>
      <c r="R1151" s="50">
        <v>2441</v>
      </c>
      <c r="S1151" s="50">
        <v>6</v>
      </c>
      <c r="T1151" s="50" t="s">
        <v>127</v>
      </c>
      <c r="U1151" s="50" t="s">
        <v>6927</v>
      </c>
      <c r="V1151" s="50"/>
      <c r="W1151" s="50" t="s">
        <v>6928</v>
      </c>
      <c r="X1151" s="50" t="s">
        <v>482</v>
      </c>
      <c r="Y1151" s="49" t="s">
        <v>6929</v>
      </c>
    </row>
    <row r="1152" spans="1:25">
      <c r="A1152" s="121" t="str">
        <f t="shared" si="18"/>
        <v>jgomez</v>
      </c>
      <c r="B1152" s="49" t="s">
        <v>6930</v>
      </c>
      <c r="C1152" s="50" t="s">
        <v>6931</v>
      </c>
      <c r="D1152" s="50" t="s">
        <v>6932</v>
      </c>
      <c r="E1152" s="37" t="s">
        <v>43</v>
      </c>
      <c r="F1152" s="49" t="s">
        <v>90</v>
      </c>
      <c r="G1152" s="50" t="s">
        <v>91</v>
      </c>
      <c r="H1152" s="50" t="s">
        <v>30</v>
      </c>
      <c r="I1152" s="50" t="s">
        <v>31</v>
      </c>
      <c r="J1152" s="49" t="s">
        <v>32</v>
      </c>
      <c r="K1152" s="49" t="s">
        <v>144</v>
      </c>
      <c r="L1152" s="49" t="s">
        <v>145</v>
      </c>
      <c r="M1152" s="50" t="s">
        <v>146</v>
      </c>
      <c r="N1152" s="50" t="s">
        <v>147</v>
      </c>
      <c r="O1152" s="51">
        <v>45837</v>
      </c>
      <c r="P1152" s="51">
        <v>45837</v>
      </c>
      <c r="Q1152" s="51">
        <v>45837</v>
      </c>
      <c r="R1152" s="50">
        <v>92</v>
      </c>
      <c r="S1152" s="50">
        <v>0</v>
      </c>
      <c r="T1152" s="50" t="s">
        <v>58</v>
      </c>
      <c r="U1152" s="50" t="s">
        <v>6933</v>
      </c>
      <c r="V1152" s="50"/>
      <c r="W1152" s="50" t="s">
        <v>1457</v>
      </c>
      <c r="X1152" s="50" t="s">
        <v>147</v>
      </c>
      <c r="Y1152" s="49" t="s">
        <v>1458</v>
      </c>
    </row>
    <row r="1153" spans="1:25">
      <c r="A1153" s="121" t="str">
        <f t="shared" si="18"/>
        <v>jgonz18</v>
      </c>
      <c r="B1153" s="49" t="s">
        <v>6934</v>
      </c>
      <c r="C1153" s="50" t="s">
        <v>6935</v>
      </c>
      <c r="D1153" s="50" t="s">
        <v>6936</v>
      </c>
      <c r="E1153" s="37" t="s">
        <v>27</v>
      </c>
      <c r="F1153" s="49" t="s">
        <v>44</v>
      </c>
      <c r="G1153" s="50" t="s">
        <v>45</v>
      </c>
      <c r="H1153" s="50" t="s">
        <v>30</v>
      </c>
      <c r="I1153" s="50" t="s">
        <v>31</v>
      </c>
      <c r="J1153" s="49" t="s">
        <v>32</v>
      </c>
      <c r="K1153" s="49" t="s">
        <v>775</v>
      </c>
      <c r="L1153" s="49" t="s">
        <v>776</v>
      </c>
      <c r="M1153" s="50" t="s">
        <v>777</v>
      </c>
      <c r="N1153" s="50" t="s">
        <v>147</v>
      </c>
      <c r="O1153" s="51">
        <v>44293</v>
      </c>
      <c r="P1153" s="51">
        <v>44293</v>
      </c>
      <c r="Q1153" s="51">
        <v>44293</v>
      </c>
      <c r="R1153" s="50">
        <v>1636</v>
      </c>
      <c r="S1153" s="50">
        <v>4</v>
      </c>
      <c r="T1153" s="50" t="s">
        <v>106</v>
      </c>
      <c r="U1153" s="50" t="s">
        <v>6937</v>
      </c>
      <c r="V1153" s="50" t="s">
        <v>6938</v>
      </c>
      <c r="W1153" s="50" t="s">
        <v>988</v>
      </c>
      <c r="X1153" s="50" t="s">
        <v>147</v>
      </c>
      <c r="Y1153" s="49" t="s">
        <v>6939</v>
      </c>
    </row>
    <row r="1154" spans="1:25">
      <c r="A1154" s="121" t="str">
        <f t="shared" si="18"/>
        <v>JGONZ41</v>
      </c>
      <c r="B1154" s="49" t="s">
        <v>6940</v>
      </c>
      <c r="C1154" s="50" t="s">
        <v>6941</v>
      </c>
      <c r="D1154" s="50" t="s">
        <v>6942</v>
      </c>
      <c r="E1154" s="37" t="s">
        <v>43</v>
      </c>
      <c r="F1154" s="49" t="s">
        <v>90</v>
      </c>
      <c r="G1154" s="50" t="s">
        <v>91</v>
      </c>
      <c r="H1154" s="50" t="s">
        <v>30</v>
      </c>
      <c r="I1154" s="50" t="s">
        <v>31</v>
      </c>
      <c r="J1154" s="49" t="s">
        <v>32</v>
      </c>
      <c r="K1154" s="49" t="s">
        <v>79</v>
      </c>
      <c r="L1154" s="49" t="s">
        <v>80</v>
      </c>
      <c r="M1154" s="50" t="s">
        <v>81</v>
      </c>
      <c r="N1154" s="50" t="s">
        <v>36</v>
      </c>
      <c r="O1154" s="51">
        <v>30111</v>
      </c>
      <c r="P1154" s="51">
        <v>30111</v>
      </c>
      <c r="Q1154" s="51">
        <v>30111</v>
      </c>
      <c r="R1154" s="50">
        <v>15818</v>
      </c>
      <c r="S1154" s="50">
        <v>43</v>
      </c>
      <c r="T1154" s="50" t="s">
        <v>148</v>
      </c>
      <c r="U1154" s="50" t="s">
        <v>6943</v>
      </c>
      <c r="V1154" s="50"/>
      <c r="W1154" s="50" t="s">
        <v>6944</v>
      </c>
      <c r="X1154" s="50" t="s">
        <v>36</v>
      </c>
      <c r="Y1154" s="49" t="s">
        <v>2208</v>
      </c>
    </row>
    <row r="1155" spans="1:25">
      <c r="A1155" s="121" t="str">
        <f t="shared" ref="A1155:A1218" si="19">TRIM(D1155)</f>
        <v>JGONZ71</v>
      </c>
      <c r="B1155" s="49" t="s">
        <v>6945</v>
      </c>
      <c r="C1155" s="50" t="s">
        <v>6946</v>
      </c>
      <c r="D1155" s="50" t="s">
        <v>6947</v>
      </c>
      <c r="E1155" s="37" t="s">
        <v>43</v>
      </c>
      <c r="F1155" s="49" t="s">
        <v>265</v>
      </c>
      <c r="G1155" s="50" t="s">
        <v>266</v>
      </c>
      <c r="H1155" s="50" t="s">
        <v>105</v>
      </c>
      <c r="I1155" s="50" t="s">
        <v>31</v>
      </c>
      <c r="J1155" s="49" t="s">
        <v>32</v>
      </c>
      <c r="K1155" s="49" t="s">
        <v>775</v>
      </c>
      <c r="L1155" s="49" t="s">
        <v>776</v>
      </c>
      <c r="M1155" s="50" t="s">
        <v>777</v>
      </c>
      <c r="N1155" s="50" t="s">
        <v>147</v>
      </c>
      <c r="O1155" s="51">
        <v>32237</v>
      </c>
      <c r="P1155" s="51">
        <v>32237</v>
      </c>
      <c r="Q1155" s="51">
        <v>32237</v>
      </c>
      <c r="R1155" s="50">
        <v>13692</v>
      </c>
      <c r="S1155" s="50">
        <v>37</v>
      </c>
      <c r="T1155" s="50" t="s">
        <v>148</v>
      </c>
      <c r="U1155" s="50" t="s">
        <v>6948</v>
      </c>
      <c r="V1155" s="50"/>
      <c r="W1155" s="50" t="s">
        <v>988</v>
      </c>
      <c r="X1155" s="50" t="s">
        <v>147</v>
      </c>
      <c r="Y1155" s="49" t="s">
        <v>6949</v>
      </c>
    </row>
    <row r="1156" spans="1:25">
      <c r="A1156" s="121" t="str">
        <f t="shared" si="19"/>
        <v>jgorst</v>
      </c>
      <c r="B1156" s="49" t="s">
        <v>6950</v>
      </c>
      <c r="C1156" s="50" t="s">
        <v>6951</v>
      </c>
      <c r="D1156" s="49" t="s">
        <v>6952</v>
      </c>
      <c r="E1156" s="37"/>
      <c r="F1156" s="50"/>
      <c r="G1156" s="50"/>
      <c r="H1156" s="50"/>
      <c r="I1156" s="50"/>
      <c r="J1156" s="50"/>
      <c r="K1156" s="50" t="s">
        <v>290</v>
      </c>
      <c r="L1156" s="50"/>
      <c r="M1156" s="50"/>
      <c r="N1156" s="50"/>
      <c r="O1156" s="51">
        <v>45956</v>
      </c>
      <c r="P1156" s="50">
        <v>45956</v>
      </c>
      <c r="Q1156" s="51">
        <v>45956</v>
      </c>
      <c r="R1156" s="50"/>
      <c r="S1156" s="50"/>
      <c r="T1156" s="50"/>
      <c r="U1156" s="49" t="s">
        <v>6953</v>
      </c>
      <c r="V1156" s="50"/>
      <c r="W1156" s="50" t="s">
        <v>6954</v>
      </c>
      <c r="X1156" s="50" t="s">
        <v>908</v>
      </c>
      <c r="Y1156" s="49" t="s">
        <v>6955</v>
      </c>
    </row>
    <row r="1157" spans="1:25">
      <c r="A1157" s="121" t="str">
        <f t="shared" si="19"/>
        <v>jgose</v>
      </c>
      <c r="B1157" s="49" t="s">
        <v>6956</v>
      </c>
      <c r="C1157" s="50" t="s">
        <v>6957</v>
      </c>
      <c r="D1157" s="50" t="s">
        <v>6958</v>
      </c>
      <c r="E1157" s="37" t="s">
        <v>43</v>
      </c>
      <c r="F1157" s="49" t="s">
        <v>466</v>
      </c>
      <c r="G1157" s="50" t="s">
        <v>467</v>
      </c>
      <c r="H1157" s="50" t="s">
        <v>30</v>
      </c>
      <c r="I1157" s="50" t="s">
        <v>31</v>
      </c>
      <c r="J1157" s="49" t="s">
        <v>53</v>
      </c>
      <c r="K1157" s="49" t="s">
        <v>309</v>
      </c>
      <c r="L1157" s="49" t="s">
        <v>480</v>
      </c>
      <c r="M1157" s="50" t="s">
        <v>481</v>
      </c>
      <c r="N1157" s="50" t="s">
        <v>482</v>
      </c>
      <c r="O1157" s="51">
        <v>44039</v>
      </c>
      <c r="P1157" s="51">
        <v>44039</v>
      </c>
      <c r="Q1157" s="51">
        <v>44039</v>
      </c>
      <c r="R1157" s="50">
        <v>1890</v>
      </c>
      <c r="S1157" s="50">
        <v>5</v>
      </c>
      <c r="T1157" s="50" t="s">
        <v>106</v>
      </c>
      <c r="U1157" s="50" t="s">
        <v>6959</v>
      </c>
      <c r="V1157" s="50"/>
      <c r="W1157" s="50" t="s">
        <v>6960</v>
      </c>
      <c r="X1157" s="50" t="s">
        <v>482</v>
      </c>
      <c r="Y1157" s="49" t="s">
        <v>6961</v>
      </c>
    </row>
    <row r="1158" spans="1:25">
      <c r="A1158" s="121" t="str">
        <f t="shared" si="19"/>
        <v>jgray7</v>
      </c>
      <c r="B1158" s="49" t="s">
        <v>6962</v>
      </c>
      <c r="C1158" s="50" t="s">
        <v>6963</v>
      </c>
      <c r="D1158" s="50" t="s">
        <v>6964</v>
      </c>
      <c r="E1158" s="37" t="s">
        <v>43</v>
      </c>
      <c r="F1158" s="49" t="s">
        <v>182</v>
      </c>
      <c r="G1158" s="50" t="s">
        <v>183</v>
      </c>
      <c r="H1158" s="50" t="s">
        <v>30</v>
      </c>
      <c r="I1158" s="50" t="s">
        <v>31</v>
      </c>
      <c r="J1158" s="49" t="s">
        <v>53</v>
      </c>
      <c r="K1158" s="49" t="s">
        <v>255</v>
      </c>
      <c r="L1158" s="49" t="s">
        <v>442</v>
      </c>
      <c r="M1158" s="50" t="s">
        <v>443</v>
      </c>
      <c r="N1158" s="50" t="s">
        <v>72</v>
      </c>
      <c r="O1158" s="51">
        <v>42947</v>
      </c>
      <c r="P1158" s="51">
        <v>42947</v>
      </c>
      <c r="Q1158" s="51">
        <v>42947</v>
      </c>
      <c r="R1158" s="50">
        <v>2982</v>
      </c>
      <c r="S1158" s="50">
        <v>8</v>
      </c>
      <c r="T1158" s="50" t="s">
        <v>127</v>
      </c>
      <c r="U1158" s="50" t="s">
        <v>6965</v>
      </c>
      <c r="V1158" s="50"/>
      <c r="W1158" s="50" t="s">
        <v>6966</v>
      </c>
      <c r="X1158" s="50" t="s">
        <v>258</v>
      </c>
      <c r="Y1158" s="49" t="s">
        <v>6967</v>
      </c>
    </row>
    <row r="1159" spans="1:25">
      <c r="A1159" s="121" t="str">
        <f t="shared" si="19"/>
        <v>jgraydo</v>
      </c>
      <c r="B1159" s="49" t="s">
        <v>6968</v>
      </c>
      <c r="C1159" s="50" t="s">
        <v>6969</v>
      </c>
      <c r="D1159" s="50" t="s">
        <v>6970</v>
      </c>
      <c r="E1159" s="37" t="s">
        <v>43</v>
      </c>
      <c r="F1159" s="49" t="s">
        <v>90</v>
      </c>
      <c r="G1159" s="50" t="s">
        <v>91</v>
      </c>
      <c r="H1159" s="50" t="s">
        <v>30</v>
      </c>
      <c r="I1159" s="50" t="s">
        <v>31</v>
      </c>
      <c r="J1159" s="49" t="s">
        <v>32</v>
      </c>
      <c r="K1159" s="49" t="s">
        <v>125</v>
      </c>
      <c r="L1159" s="49" t="s">
        <v>1141</v>
      </c>
      <c r="M1159" s="50" t="s">
        <v>235</v>
      </c>
      <c r="N1159" s="50" t="s">
        <v>236</v>
      </c>
      <c r="O1159" s="51">
        <v>45788</v>
      </c>
      <c r="P1159" s="51">
        <v>45788</v>
      </c>
      <c r="Q1159" s="51">
        <v>45788</v>
      </c>
      <c r="R1159" s="50">
        <v>141</v>
      </c>
      <c r="S1159" s="50">
        <v>0</v>
      </c>
      <c r="T1159" s="50" t="s">
        <v>58</v>
      </c>
      <c r="U1159" s="50" t="s">
        <v>6971</v>
      </c>
      <c r="V1159" s="50"/>
      <c r="W1159" s="50" t="s">
        <v>6972</v>
      </c>
      <c r="X1159" s="50" t="s">
        <v>236</v>
      </c>
      <c r="Y1159" s="49" t="s">
        <v>4327</v>
      </c>
    </row>
    <row r="1160" spans="1:25">
      <c r="A1160" s="121" t="str">
        <f t="shared" si="19"/>
        <v>jgreen</v>
      </c>
      <c r="B1160" s="49" t="s">
        <v>6973</v>
      </c>
      <c r="C1160" s="50" t="s">
        <v>6974</v>
      </c>
      <c r="D1160" s="50" t="s">
        <v>6975</v>
      </c>
      <c r="E1160" s="37" t="s">
        <v>27</v>
      </c>
      <c r="F1160" s="49" t="s">
        <v>114</v>
      </c>
      <c r="G1160" s="50" t="s">
        <v>115</v>
      </c>
      <c r="H1160" s="50" t="s">
        <v>105</v>
      </c>
      <c r="I1160" s="50" t="s">
        <v>31</v>
      </c>
      <c r="J1160" s="49" t="s">
        <v>53</v>
      </c>
      <c r="K1160" s="49" t="s">
        <v>309</v>
      </c>
      <c r="L1160" s="49" t="s">
        <v>480</v>
      </c>
      <c r="M1160" s="50" t="s">
        <v>481</v>
      </c>
      <c r="N1160" s="50" t="s">
        <v>482</v>
      </c>
      <c r="O1160" s="51">
        <v>45851</v>
      </c>
      <c r="P1160" s="51">
        <v>45851</v>
      </c>
      <c r="Q1160" s="51">
        <v>45851</v>
      </c>
      <c r="R1160" s="50">
        <v>78</v>
      </c>
      <c r="S1160" s="50">
        <v>0</v>
      </c>
      <c r="T1160" s="50" t="s">
        <v>96</v>
      </c>
      <c r="U1160" s="50" t="s">
        <v>6976</v>
      </c>
      <c r="V1160" s="50"/>
      <c r="W1160" s="50" t="s">
        <v>6977</v>
      </c>
      <c r="X1160" s="50" t="s">
        <v>322</v>
      </c>
      <c r="Y1160" s="49" t="s">
        <v>6978</v>
      </c>
    </row>
    <row r="1161" spans="1:25">
      <c r="A1161" s="121" t="str">
        <f t="shared" si="19"/>
        <v>jgreene</v>
      </c>
      <c r="B1161" s="49" t="s">
        <v>6979</v>
      </c>
      <c r="C1161" s="50" t="s">
        <v>6980</v>
      </c>
      <c r="D1161" s="50" t="s">
        <v>6981</v>
      </c>
      <c r="E1161" s="37" t="s">
        <v>43</v>
      </c>
      <c r="F1161" s="49" t="s">
        <v>90</v>
      </c>
      <c r="G1161" s="50" t="s">
        <v>91</v>
      </c>
      <c r="H1161" s="50" t="s">
        <v>30</v>
      </c>
      <c r="I1161" s="50" t="s">
        <v>31</v>
      </c>
      <c r="J1161" s="49" t="s">
        <v>53</v>
      </c>
      <c r="K1161" s="49" t="s">
        <v>255</v>
      </c>
      <c r="L1161" s="49" t="s">
        <v>418</v>
      </c>
      <c r="M1161" s="50" t="s">
        <v>257</v>
      </c>
      <c r="N1161" s="50" t="s">
        <v>258</v>
      </c>
      <c r="O1161" s="51">
        <v>45172</v>
      </c>
      <c r="P1161" s="51">
        <v>45172</v>
      </c>
      <c r="Q1161" s="51">
        <v>45172</v>
      </c>
      <c r="R1161" s="50">
        <v>757</v>
      </c>
      <c r="S1161" s="50">
        <v>2</v>
      </c>
      <c r="T1161" s="50" t="s">
        <v>82</v>
      </c>
      <c r="U1161" s="50" t="s">
        <v>6982</v>
      </c>
      <c r="V1161" s="50"/>
      <c r="W1161" s="50" t="s">
        <v>6983</v>
      </c>
      <c r="X1161" s="50" t="s">
        <v>170</v>
      </c>
      <c r="Y1161" s="49" t="s">
        <v>6984</v>
      </c>
    </row>
    <row r="1162" spans="1:25">
      <c r="A1162" s="121" t="str">
        <f t="shared" si="19"/>
        <v>JGRESK</v>
      </c>
      <c r="B1162" s="49" t="s">
        <v>6985</v>
      </c>
      <c r="C1162" s="50" t="s">
        <v>6986</v>
      </c>
      <c r="D1162" s="50" t="s">
        <v>6987</v>
      </c>
      <c r="E1162" s="37" t="s">
        <v>43</v>
      </c>
      <c r="F1162" s="49" t="s">
        <v>466</v>
      </c>
      <c r="G1162" s="50" t="s">
        <v>467</v>
      </c>
      <c r="H1162" s="50" t="s">
        <v>30</v>
      </c>
      <c r="I1162" s="50" t="s">
        <v>31</v>
      </c>
      <c r="J1162" s="49" t="s">
        <v>53</v>
      </c>
      <c r="K1162" s="49" t="s">
        <v>255</v>
      </c>
      <c r="L1162" s="49" t="s">
        <v>442</v>
      </c>
      <c r="M1162" s="50" t="s">
        <v>443</v>
      </c>
      <c r="N1162" s="50" t="s">
        <v>72</v>
      </c>
      <c r="O1162" s="51">
        <v>34272</v>
      </c>
      <c r="P1162" s="51">
        <v>34272</v>
      </c>
      <c r="Q1162" s="51">
        <v>34272</v>
      </c>
      <c r="R1162" s="50">
        <v>11657</v>
      </c>
      <c r="S1162" s="50">
        <v>31</v>
      </c>
      <c r="T1162" s="50" t="s">
        <v>148</v>
      </c>
      <c r="U1162" s="50" t="s">
        <v>6988</v>
      </c>
      <c r="V1162" s="50"/>
      <c r="W1162" s="50" t="s">
        <v>1574</v>
      </c>
      <c r="X1162" s="50" t="s">
        <v>72</v>
      </c>
      <c r="Y1162" s="49" t="s">
        <v>6989</v>
      </c>
    </row>
    <row r="1163" spans="1:25">
      <c r="A1163" s="121" t="str">
        <f t="shared" si="19"/>
        <v>JGREY1</v>
      </c>
      <c r="B1163" s="49" t="s">
        <v>6990</v>
      </c>
      <c r="C1163" s="50" t="s">
        <v>6991</v>
      </c>
      <c r="D1163" s="50" t="s">
        <v>6992</v>
      </c>
      <c r="E1163" s="37" t="s">
        <v>43</v>
      </c>
      <c r="F1163" s="49" t="s">
        <v>182</v>
      </c>
      <c r="G1163" s="50" t="s">
        <v>183</v>
      </c>
      <c r="H1163" s="50" t="s">
        <v>30</v>
      </c>
      <c r="I1163" s="50" t="s">
        <v>31</v>
      </c>
      <c r="J1163" s="49" t="s">
        <v>53</v>
      </c>
      <c r="K1163" s="49" t="s">
        <v>450</v>
      </c>
      <c r="L1163" s="49" t="s">
        <v>2082</v>
      </c>
      <c r="M1163" s="50" t="s">
        <v>2083</v>
      </c>
      <c r="N1163" s="50" t="s">
        <v>1763</v>
      </c>
      <c r="O1163" s="51">
        <v>32529</v>
      </c>
      <c r="P1163" s="51">
        <v>44905</v>
      </c>
      <c r="Q1163" s="51">
        <v>32529</v>
      </c>
      <c r="R1163" s="50">
        <v>13400</v>
      </c>
      <c r="S1163" s="50">
        <v>36</v>
      </c>
      <c r="T1163" s="50" t="s">
        <v>148</v>
      </c>
      <c r="U1163" s="50" t="s">
        <v>6993</v>
      </c>
      <c r="V1163" s="50" t="s">
        <v>2557</v>
      </c>
      <c r="W1163" s="50" t="s">
        <v>6994</v>
      </c>
      <c r="X1163" s="50" t="s">
        <v>1763</v>
      </c>
      <c r="Y1163" s="49" t="s">
        <v>6995</v>
      </c>
    </row>
    <row r="1164" spans="1:25">
      <c r="A1164" s="121" t="str">
        <f t="shared" si="19"/>
        <v>JGROV12</v>
      </c>
      <c r="B1164" s="49" t="s">
        <v>6996</v>
      </c>
      <c r="C1164" s="50" t="s">
        <v>6997</v>
      </c>
      <c r="D1164" s="50" t="s">
        <v>6998</v>
      </c>
      <c r="E1164" s="37" t="s">
        <v>43</v>
      </c>
      <c r="F1164" s="49" t="s">
        <v>182</v>
      </c>
      <c r="G1164" s="50" t="s">
        <v>183</v>
      </c>
      <c r="H1164" s="50" t="s">
        <v>30</v>
      </c>
      <c r="I1164" s="50" t="s">
        <v>31</v>
      </c>
      <c r="J1164" s="49" t="s">
        <v>53</v>
      </c>
      <c r="K1164" s="49" t="s">
        <v>197</v>
      </c>
      <c r="L1164" s="49" t="s">
        <v>198</v>
      </c>
      <c r="M1164" s="50" t="s">
        <v>199</v>
      </c>
      <c r="N1164" s="50" t="s">
        <v>200</v>
      </c>
      <c r="O1164" s="51">
        <v>40588</v>
      </c>
      <c r="P1164" s="51">
        <v>40588</v>
      </c>
      <c r="Q1164" s="51">
        <v>40588</v>
      </c>
      <c r="R1164" s="50">
        <v>5341</v>
      </c>
      <c r="S1164" s="50">
        <v>14</v>
      </c>
      <c r="T1164" s="50" t="s">
        <v>127</v>
      </c>
      <c r="U1164" s="50" t="s">
        <v>6999</v>
      </c>
      <c r="V1164" s="50"/>
      <c r="W1164" s="50" t="s">
        <v>3893</v>
      </c>
      <c r="X1164" s="50" t="s">
        <v>200</v>
      </c>
      <c r="Y1164" s="49" t="s">
        <v>7000</v>
      </c>
    </row>
    <row r="1165" spans="1:25">
      <c r="A1165" s="121" t="str">
        <f t="shared" si="19"/>
        <v>jgurro0</v>
      </c>
      <c r="B1165" s="49" t="s">
        <v>7001</v>
      </c>
      <c r="C1165" s="50" t="s">
        <v>7002</v>
      </c>
      <c r="D1165" s="50" t="s">
        <v>7003</v>
      </c>
      <c r="E1165" s="37" t="s">
        <v>43</v>
      </c>
      <c r="F1165" s="49" t="s">
        <v>44</v>
      </c>
      <c r="G1165" s="50" t="s">
        <v>45</v>
      </c>
      <c r="H1165" s="50" t="s">
        <v>30</v>
      </c>
      <c r="I1165" s="50" t="s">
        <v>31</v>
      </c>
      <c r="J1165" s="49" t="s">
        <v>32</v>
      </c>
      <c r="K1165" s="49" t="s">
        <v>79</v>
      </c>
      <c r="L1165" s="49" t="s">
        <v>80</v>
      </c>
      <c r="M1165" s="50" t="s">
        <v>81</v>
      </c>
      <c r="N1165" s="50" t="s">
        <v>36</v>
      </c>
      <c r="O1165" s="51">
        <v>44932</v>
      </c>
      <c r="P1165" s="51">
        <v>44932</v>
      </c>
      <c r="Q1165" s="51">
        <v>44932</v>
      </c>
      <c r="R1165" s="50">
        <v>997</v>
      </c>
      <c r="S1165" s="50">
        <v>2</v>
      </c>
      <c r="T1165" s="50" t="s">
        <v>82</v>
      </c>
      <c r="U1165" s="50" t="s">
        <v>7004</v>
      </c>
      <c r="V1165" s="50"/>
      <c r="W1165" s="50" t="s">
        <v>1445</v>
      </c>
      <c r="X1165" s="50" t="s">
        <v>36</v>
      </c>
      <c r="Y1165" s="49" t="s">
        <v>7005</v>
      </c>
    </row>
    <row r="1166" spans="1:25">
      <c r="A1166" s="121" t="str">
        <f t="shared" si="19"/>
        <v>jgutie2</v>
      </c>
      <c r="B1166" s="49" t="s">
        <v>7006</v>
      </c>
      <c r="C1166" s="50" t="s">
        <v>7007</v>
      </c>
      <c r="D1166" s="50" t="s">
        <v>7008</v>
      </c>
      <c r="E1166" s="37" t="s">
        <v>43</v>
      </c>
      <c r="F1166" s="49" t="s">
        <v>44</v>
      </c>
      <c r="G1166" s="50" t="s">
        <v>45</v>
      </c>
      <c r="H1166" s="50" t="s">
        <v>30</v>
      </c>
      <c r="I1166" s="50" t="s">
        <v>31</v>
      </c>
      <c r="J1166" s="49" t="s">
        <v>32</v>
      </c>
      <c r="K1166" s="49" t="s">
        <v>290</v>
      </c>
      <c r="L1166" s="49" t="s">
        <v>291</v>
      </c>
      <c r="M1166" s="50" t="s">
        <v>292</v>
      </c>
      <c r="N1166" s="50" t="s">
        <v>293</v>
      </c>
      <c r="O1166" s="51">
        <v>45235</v>
      </c>
      <c r="P1166" s="51">
        <v>45235</v>
      </c>
      <c r="Q1166" s="51">
        <v>45235</v>
      </c>
      <c r="R1166" s="50">
        <v>694</v>
      </c>
      <c r="S1166" s="50">
        <v>1</v>
      </c>
      <c r="T1166" s="50" t="s">
        <v>82</v>
      </c>
      <c r="U1166" s="50" t="s">
        <v>7009</v>
      </c>
      <c r="V1166" s="50"/>
      <c r="W1166" s="50" t="s">
        <v>7010</v>
      </c>
      <c r="X1166" s="50" t="s">
        <v>1021</v>
      </c>
      <c r="Y1166" s="49" t="s">
        <v>7011</v>
      </c>
    </row>
    <row r="1167" spans="1:25">
      <c r="A1167" s="121" t="str">
        <f t="shared" si="19"/>
        <v>jhabibi</v>
      </c>
      <c r="B1167" s="49" t="s">
        <v>7012</v>
      </c>
      <c r="C1167" s="50" t="s">
        <v>7013</v>
      </c>
      <c r="D1167" s="50" t="s">
        <v>7014</v>
      </c>
      <c r="E1167" s="37" t="s">
        <v>43</v>
      </c>
      <c r="F1167" s="49" t="s">
        <v>44</v>
      </c>
      <c r="G1167" s="50" t="s">
        <v>45</v>
      </c>
      <c r="H1167" s="50" t="s">
        <v>30</v>
      </c>
      <c r="I1167" s="50" t="s">
        <v>31</v>
      </c>
      <c r="J1167" s="49" t="s">
        <v>53</v>
      </c>
      <c r="K1167" s="49" t="s">
        <v>197</v>
      </c>
      <c r="L1167" s="49" t="s">
        <v>198</v>
      </c>
      <c r="M1167" s="50" t="s">
        <v>199</v>
      </c>
      <c r="N1167" s="50" t="s">
        <v>200</v>
      </c>
      <c r="O1167" s="51">
        <v>44620</v>
      </c>
      <c r="P1167" s="51">
        <v>44620</v>
      </c>
      <c r="Q1167" s="51">
        <v>44620</v>
      </c>
      <c r="R1167" s="50">
        <v>1309</v>
      </c>
      <c r="S1167" s="50">
        <v>3</v>
      </c>
      <c r="T1167" s="50" t="s">
        <v>106</v>
      </c>
      <c r="U1167" s="50" t="s">
        <v>7015</v>
      </c>
      <c r="V1167" s="50"/>
      <c r="W1167" s="50" t="s">
        <v>5935</v>
      </c>
      <c r="X1167" s="50" t="s">
        <v>167</v>
      </c>
      <c r="Y1167" s="49" t="s">
        <v>5936</v>
      </c>
    </row>
    <row r="1168" spans="1:25">
      <c r="A1168" s="121" t="str">
        <f t="shared" si="19"/>
        <v>jhadden</v>
      </c>
      <c r="B1168" s="49" t="s">
        <v>7016</v>
      </c>
      <c r="C1168" s="50" t="s">
        <v>7017</v>
      </c>
      <c r="D1168" s="50" t="s">
        <v>7018</v>
      </c>
      <c r="E1168" s="37" t="s">
        <v>27</v>
      </c>
      <c r="F1168" s="49" t="s">
        <v>28</v>
      </c>
      <c r="G1168" s="50" t="s">
        <v>29</v>
      </c>
      <c r="H1168" s="50" t="s">
        <v>30</v>
      </c>
      <c r="I1168" s="50" t="s">
        <v>31</v>
      </c>
      <c r="J1168" s="49" t="s">
        <v>53</v>
      </c>
      <c r="K1168" s="49" t="s">
        <v>309</v>
      </c>
      <c r="L1168" s="49" t="s">
        <v>480</v>
      </c>
      <c r="M1168" s="50" t="s">
        <v>481</v>
      </c>
      <c r="N1168" s="50" t="s">
        <v>482</v>
      </c>
      <c r="O1168" s="51">
        <v>45291</v>
      </c>
      <c r="P1168" s="51">
        <v>45291</v>
      </c>
      <c r="Q1168" s="51">
        <v>45291</v>
      </c>
      <c r="R1168" s="50">
        <v>638</v>
      </c>
      <c r="S1168" s="50">
        <v>1</v>
      </c>
      <c r="T1168" s="50" t="s">
        <v>82</v>
      </c>
      <c r="U1168" s="50" t="s">
        <v>7019</v>
      </c>
      <c r="V1168" s="50"/>
      <c r="W1168" s="50" t="s">
        <v>485</v>
      </c>
      <c r="X1168" s="50" t="s">
        <v>482</v>
      </c>
      <c r="Y1168" s="49" t="s">
        <v>486</v>
      </c>
    </row>
    <row r="1169" spans="1:25">
      <c r="A1169" s="121" t="str">
        <f t="shared" si="19"/>
        <v>jhanley</v>
      </c>
      <c r="B1169" s="49" t="s">
        <v>7020</v>
      </c>
      <c r="C1169" s="50" t="s">
        <v>7021</v>
      </c>
      <c r="D1169" s="50" t="s">
        <v>7022</v>
      </c>
      <c r="E1169" s="37" t="s">
        <v>27</v>
      </c>
      <c r="F1169" s="49" t="s">
        <v>44</v>
      </c>
      <c r="G1169" s="50" t="s">
        <v>45</v>
      </c>
      <c r="H1169" s="50" t="s">
        <v>30</v>
      </c>
      <c r="I1169" s="50" t="s">
        <v>31</v>
      </c>
      <c r="J1169" s="49" t="s">
        <v>53</v>
      </c>
      <c r="K1169" s="49" t="s">
        <v>164</v>
      </c>
      <c r="L1169" s="49" t="s">
        <v>165</v>
      </c>
      <c r="M1169" s="50" t="s">
        <v>166</v>
      </c>
      <c r="N1169" s="50" t="s">
        <v>167</v>
      </c>
      <c r="O1169" s="51">
        <v>44118</v>
      </c>
      <c r="P1169" s="51">
        <v>45620</v>
      </c>
      <c r="Q1169" s="51">
        <v>45620</v>
      </c>
      <c r="R1169" s="50">
        <v>309</v>
      </c>
      <c r="S1169" s="50">
        <v>0</v>
      </c>
      <c r="T1169" s="50" t="s">
        <v>37</v>
      </c>
      <c r="U1169" s="50" t="s">
        <v>7023</v>
      </c>
      <c r="V1169" s="50"/>
      <c r="W1169" s="50" t="s">
        <v>3299</v>
      </c>
      <c r="X1169" s="50" t="s">
        <v>167</v>
      </c>
      <c r="Y1169" s="49" t="s">
        <v>1902</v>
      </c>
    </row>
    <row r="1170" spans="1:25">
      <c r="A1170" s="121" t="str">
        <f t="shared" si="19"/>
        <v>JHARGET</v>
      </c>
      <c r="B1170" s="49" t="s">
        <v>7024</v>
      </c>
      <c r="C1170" s="50" t="s">
        <v>7025</v>
      </c>
      <c r="D1170" s="50" t="s">
        <v>7026</v>
      </c>
      <c r="E1170" s="37" t="s">
        <v>134</v>
      </c>
      <c r="F1170" s="49" t="s">
        <v>182</v>
      </c>
      <c r="G1170" s="50" t="s">
        <v>183</v>
      </c>
      <c r="H1170" s="50" t="s">
        <v>30</v>
      </c>
      <c r="I1170" s="50" t="s">
        <v>31</v>
      </c>
      <c r="J1170" s="49" t="s">
        <v>53</v>
      </c>
      <c r="K1170" s="49" t="s">
        <v>273</v>
      </c>
      <c r="L1170" s="49" t="s">
        <v>930</v>
      </c>
      <c r="M1170" s="50" t="s">
        <v>931</v>
      </c>
      <c r="N1170" s="50" t="s">
        <v>373</v>
      </c>
      <c r="O1170" s="51">
        <v>36417</v>
      </c>
      <c r="P1170" s="51">
        <v>39006</v>
      </c>
      <c r="Q1170" s="51">
        <v>36417</v>
      </c>
      <c r="R1170" s="50">
        <v>9512</v>
      </c>
      <c r="S1170" s="50">
        <v>26</v>
      </c>
      <c r="T1170" s="50" t="s">
        <v>148</v>
      </c>
      <c r="U1170" s="50" t="s">
        <v>7027</v>
      </c>
      <c r="V1170" s="50"/>
      <c r="W1170" s="50" t="s">
        <v>7028</v>
      </c>
      <c r="X1170" s="50" t="s">
        <v>373</v>
      </c>
      <c r="Y1170" s="49" t="s">
        <v>7029</v>
      </c>
    </row>
    <row r="1171" spans="1:25">
      <c r="A1171" s="121" t="str">
        <f t="shared" si="19"/>
        <v>JHARNES</v>
      </c>
      <c r="B1171" s="49" t="s">
        <v>7030</v>
      </c>
      <c r="C1171" s="50" t="s">
        <v>7031</v>
      </c>
      <c r="D1171" s="50" t="s">
        <v>7032</v>
      </c>
      <c r="E1171" s="37" t="s">
        <v>43</v>
      </c>
      <c r="F1171" s="49" t="s">
        <v>182</v>
      </c>
      <c r="G1171" s="50" t="s">
        <v>183</v>
      </c>
      <c r="H1171" s="50" t="s">
        <v>30</v>
      </c>
      <c r="I1171" s="50" t="s">
        <v>31</v>
      </c>
      <c r="J1171" s="49" t="s">
        <v>32</v>
      </c>
      <c r="K1171" s="49" t="s">
        <v>92</v>
      </c>
      <c r="L1171" s="49" t="s">
        <v>116</v>
      </c>
      <c r="M1171" s="50" t="s">
        <v>117</v>
      </c>
      <c r="N1171" s="50" t="s">
        <v>118</v>
      </c>
      <c r="O1171" s="51">
        <v>31646</v>
      </c>
      <c r="P1171" s="51">
        <v>31646</v>
      </c>
      <c r="Q1171" s="51">
        <v>31646</v>
      </c>
      <c r="R1171" s="50">
        <v>14283</v>
      </c>
      <c r="S1171" s="50">
        <v>39</v>
      </c>
      <c r="T1171" s="50" t="s">
        <v>148</v>
      </c>
      <c r="U1171" s="50" t="s">
        <v>7033</v>
      </c>
      <c r="V1171" s="50"/>
      <c r="W1171" s="50" t="s">
        <v>3594</v>
      </c>
      <c r="X1171" s="50" t="s">
        <v>118</v>
      </c>
      <c r="Y1171" s="49" t="s">
        <v>7034</v>
      </c>
    </row>
    <row r="1172" spans="1:25">
      <c r="A1172" s="121" t="str">
        <f t="shared" si="19"/>
        <v>jharper</v>
      </c>
      <c r="B1172" s="49" t="s">
        <v>7035</v>
      </c>
      <c r="C1172" s="50" t="s">
        <v>7036</v>
      </c>
      <c r="D1172" s="50" t="s">
        <v>7037</v>
      </c>
      <c r="E1172" s="37" t="s">
        <v>43</v>
      </c>
      <c r="F1172" s="49" t="s">
        <v>28</v>
      </c>
      <c r="G1172" s="50" t="s">
        <v>29</v>
      </c>
      <c r="H1172" s="50" t="s">
        <v>30</v>
      </c>
      <c r="I1172" s="50" t="s">
        <v>31</v>
      </c>
      <c r="J1172" s="49" t="s">
        <v>32</v>
      </c>
      <c r="K1172" s="49" t="s">
        <v>426</v>
      </c>
      <c r="L1172" s="49" t="s">
        <v>427</v>
      </c>
      <c r="M1172" s="50" t="s">
        <v>428</v>
      </c>
      <c r="N1172" s="50" t="s">
        <v>429</v>
      </c>
      <c r="O1172" s="51">
        <v>45816</v>
      </c>
      <c r="P1172" s="51">
        <v>45816</v>
      </c>
      <c r="Q1172" s="51">
        <v>45816</v>
      </c>
      <c r="R1172" s="50">
        <v>113</v>
      </c>
      <c r="S1172" s="50">
        <v>0</v>
      </c>
      <c r="T1172" s="50" t="s">
        <v>58</v>
      </c>
      <c r="U1172" s="50" t="s">
        <v>7038</v>
      </c>
      <c r="V1172" s="50" t="s">
        <v>7039</v>
      </c>
      <c r="W1172" s="50" t="s">
        <v>7040</v>
      </c>
      <c r="X1172" s="50" t="s">
        <v>429</v>
      </c>
      <c r="Y1172" s="49" t="s">
        <v>7041</v>
      </c>
    </row>
    <row r="1173" spans="1:25">
      <c r="A1173" s="121" t="str">
        <f t="shared" si="19"/>
        <v>jharr48</v>
      </c>
      <c r="B1173" s="49" t="s">
        <v>7042</v>
      </c>
      <c r="C1173" s="50" t="s">
        <v>7043</v>
      </c>
      <c r="D1173" s="50" t="s">
        <v>7044</v>
      </c>
      <c r="E1173" s="37" t="s">
        <v>43</v>
      </c>
      <c r="F1173" s="49" t="s">
        <v>28</v>
      </c>
      <c r="G1173" s="50" t="s">
        <v>29</v>
      </c>
      <c r="H1173" s="50" t="s">
        <v>30</v>
      </c>
      <c r="I1173" s="50" t="s">
        <v>31</v>
      </c>
      <c r="J1173" s="49" t="s">
        <v>53</v>
      </c>
      <c r="K1173" s="49" t="s">
        <v>164</v>
      </c>
      <c r="L1173" s="49" t="s">
        <v>165</v>
      </c>
      <c r="M1173" s="50" t="s">
        <v>166</v>
      </c>
      <c r="N1173" s="50" t="s">
        <v>167</v>
      </c>
      <c r="O1173" s="51">
        <v>42436</v>
      </c>
      <c r="P1173" s="51">
        <v>42436</v>
      </c>
      <c r="Q1173" s="51">
        <v>42436</v>
      </c>
      <c r="R1173" s="50">
        <v>3493</v>
      </c>
      <c r="S1173" s="50">
        <v>9</v>
      </c>
      <c r="T1173" s="50" t="s">
        <v>127</v>
      </c>
      <c r="U1173" s="50" t="s">
        <v>7045</v>
      </c>
      <c r="V1173" s="50"/>
      <c r="W1173" s="50" t="s">
        <v>321</v>
      </c>
      <c r="X1173" s="50" t="s">
        <v>322</v>
      </c>
      <c r="Y1173" s="49" t="s">
        <v>323</v>
      </c>
    </row>
    <row r="1174" spans="1:25">
      <c r="A1174" s="121" t="str">
        <f t="shared" si="19"/>
        <v>jharris</v>
      </c>
      <c r="B1174" s="49" t="s">
        <v>7046</v>
      </c>
      <c r="C1174" s="50" t="s">
        <v>7047</v>
      </c>
      <c r="D1174" s="50" t="s">
        <v>7048</v>
      </c>
      <c r="E1174" s="37" t="s">
        <v>43</v>
      </c>
      <c r="F1174" s="49" t="s">
        <v>44</v>
      </c>
      <c r="G1174" s="50" t="s">
        <v>45</v>
      </c>
      <c r="H1174" s="50" t="s">
        <v>30</v>
      </c>
      <c r="I1174" s="50" t="s">
        <v>31</v>
      </c>
      <c r="J1174" s="49" t="s">
        <v>53</v>
      </c>
      <c r="K1174" s="49" t="s">
        <v>197</v>
      </c>
      <c r="L1174" s="49" t="s">
        <v>198</v>
      </c>
      <c r="M1174" s="50" t="s">
        <v>199</v>
      </c>
      <c r="N1174" s="50" t="s">
        <v>200</v>
      </c>
      <c r="O1174" s="51">
        <v>39058</v>
      </c>
      <c r="P1174" s="51">
        <v>45886</v>
      </c>
      <c r="Q1174" s="51">
        <v>45886</v>
      </c>
      <c r="R1174" s="50">
        <v>43</v>
      </c>
      <c r="S1174" s="50">
        <v>0</v>
      </c>
      <c r="T1174" s="50" t="s">
        <v>419</v>
      </c>
      <c r="U1174" s="50" t="s">
        <v>7049</v>
      </c>
      <c r="V1174" s="50"/>
      <c r="W1174" s="50" t="s">
        <v>4746</v>
      </c>
      <c r="X1174" s="50" t="s">
        <v>1548</v>
      </c>
      <c r="Y1174" s="49" t="s">
        <v>7050</v>
      </c>
    </row>
    <row r="1175" spans="1:25">
      <c r="A1175" s="121" t="str">
        <f t="shared" si="19"/>
        <v>jhartle</v>
      </c>
      <c r="B1175" s="49" t="s">
        <v>7051</v>
      </c>
      <c r="C1175" s="50" t="s">
        <v>7052</v>
      </c>
      <c r="D1175" s="50" t="s">
        <v>7053</v>
      </c>
      <c r="E1175" s="37" t="s">
        <v>43</v>
      </c>
      <c r="F1175" s="49" t="s">
        <v>28</v>
      </c>
      <c r="G1175" s="50" t="s">
        <v>29</v>
      </c>
      <c r="H1175" s="50" t="s">
        <v>30</v>
      </c>
      <c r="I1175" s="50" t="s">
        <v>31</v>
      </c>
      <c r="J1175" s="49" t="s">
        <v>53</v>
      </c>
      <c r="K1175" s="49" t="s">
        <v>255</v>
      </c>
      <c r="L1175" s="49" t="s">
        <v>418</v>
      </c>
      <c r="M1175" s="50" t="s">
        <v>257</v>
      </c>
      <c r="N1175" s="50" t="s">
        <v>258</v>
      </c>
      <c r="O1175" s="51">
        <v>45501</v>
      </c>
      <c r="P1175" s="51">
        <v>45501</v>
      </c>
      <c r="Q1175" s="51">
        <v>45501</v>
      </c>
      <c r="R1175" s="50">
        <v>428</v>
      </c>
      <c r="S1175" s="50">
        <v>1</v>
      </c>
      <c r="T1175" s="50" t="s">
        <v>82</v>
      </c>
      <c r="U1175" s="50" t="s">
        <v>7054</v>
      </c>
      <c r="V1175" s="50"/>
      <c r="W1175" s="50" t="s">
        <v>6983</v>
      </c>
      <c r="X1175" s="50" t="s">
        <v>170</v>
      </c>
      <c r="Y1175" s="49" t="s">
        <v>6984</v>
      </c>
    </row>
    <row r="1176" spans="1:25">
      <c r="A1176" s="121" t="str">
        <f t="shared" si="19"/>
        <v>jharve0</v>
      </c>
      <c r="B1176" s="49" t="s">
        <v>7055</v>
      </c>
      <c r="C1176" s="50" t="s">
        <v>7056</v>
      </c>
      <c r="D1176" s="50" t="s">
        <v>7057</v>
      </c>
      <c r="E1176" s="37" t="s">
        <v>27</v>
      </c>
      <c r="F1176" s="49" t="s">
        <v>44</v>
      </c>
      <c r="G1176" s="50" t="s">
        <v>45</v>
      </c>
      <c r="H1176" s="50" t="s">
        <v>30</v>
      </c>
      <c r="I1176" s="50" t="s">
        <v>31</v>
      </c>
      <c r="J1176" s="49" t="s">
        <v>53</v>
      </c>
      <c r="K1176" s="49" t="s">
        <v>255</v>
      </c>
      <c r="L1176" s="49" t="s">
        <v>442</v>
      </c>
      <c r="M1176" s="50" t="s">
        <v>443</v>
      </c>
      <c r="N1176" s="50" t="s">
        <v>72</v>
      </c>
      <c r="O1176" s="51">
        <v>45774</v>
      </c>
      <c r="P1176" s="51">
        <v>45774</v>
      </c>
      <c r="Q1176" s="51">
        <v>45774</v>
      </c>
      <c r="R1176" s="50">
        <v>155</v>
      </c>
      <c r="S1176" s="50">
        <v>0</v>
      </c>
      <c r="T1176" s="50" t="s">
        <v>58</v>
      </c>
      <c r="U1176" s="50" t="s">
        <v>7058</v>
      </c>
      <c r="V1176" s="50"/>
      <c r="W1176" s="50" t="s">
        <v>7059</v>
      </c>
      <c r="X1176" s="50" t="s">
        <v>72</v>
      </c>
      <c r="Y1176" s="49" t="s">
        <v>7060</v>
      </c>
    </row>
    <row r="1177" spans="1:25">
      <c r="A1177" s="121" t="str">
        <f t="shared" si="19"/>
        <v>jhatch0</v>
      </c>
      <c r="B1177" s="49" t="s">
        <v>7061</v>
      </c>
      <c r="C1177" s="50" t="s">
        <v>7062</v>
      </c>
      <c r="D1177" s="50" t="s">
        <v>7063</v>
      </c>
      <c r="E1177" s="37" t="s">
        <v>27</v>
      </c>
      <c r="F1177" s="49" t="s">
        <v>44</v>
      </c>
      <c r="G1177" s="50" t="s">
        <v>45</v>
      </c>
      <c r="H1177" s="50" t="s">
        <v>30</v>
      </c>
      <c r="I1177" s="50" t="s">
        <v>31</v>
      </c>
      <c r="J1177" s="49" t="s">
        <v>32</v>
      </c>
      <c r="K1177" s="49" t="s">
        <v>1226</v>
      </c>
      <c r="L1177" s="49" t="s">
        <v>2047</v>
      </c>
      <c r="M1177" s="50" t="s">
        <v>1228</v>
      </c>
      <c r="N1177" s="50" t="s">
        <v>1229</v>
      </c>
      <c r="O1177" s="51">
        <v>44945</v>
      </c>
      <c r="P1177" s="51">
        <v>44945</v>
      </c>
      <c r="Q1177" s="51">
        <v>44945</v>
      </c>
      <c r="R1177" s="50">
        <v>984</v>
      </c>
      <c r="S1177" s="50">
        <v>2</v>
      </c>
      <c r="T1177" s="50" t="s">
        <v>82</v>
      </c>
      <c r="U1177" s="50" t="s">
        <v>7064</v>
      </c>
      <c r="V1177" s="50"/>
      <c r="W1177" s="50" t="s">
        <v>7065</v>
      </c>
      <c r="X1177" s="50" t="s">
        <v>95</v>
      </c>
      <c r="Y1177" s="49" t="s">
        <v>7066</v>
      </c>
    </row>
    <row r="1178" spans="1:25">
      <c r="A1178" s="121" t="str">
        <f t="shared" si="19"/>
        <v>jhatche</v>
      </c>
      <c r="B1178" s="49" t="s">
        <v>7067</v>
      </c>
      <c r="C1178" s="50" t="s">
        <v>7068</v>
      </c>
      <c r="D1178" s="50" t="s">
        <v>7069</v>
      </c>
      <c r="E1178" s="37" t="s">
        <v>43</v>
      </c>
      <c r="F1178" s="49" t="s">
        <v>1468</v>
      </c>
      <c r="G1178" s="50" t="s">
        <v>1469</v>
      </c>
      <c r="H1178" s="50" t="s">
        <v>30</v>
      </c>
      <c r="I1178" s="50" t="s">
        <v>31</v>
      </c>
      <c r="J1178" s="49" t="s">
        <v>53</v>
      </c>
      <c r="K1178" s="49" t="s">
        <v>66</v>
      </c>
      <c r="L1178" s="49" t="s">
        <v>66</v>
      </c>
      <c r="M1178" s="50" t="s">
        <v>342</v>
      </c>
      <c r="N1178" s="50" t="s">
        <v>69</v>
      </c>
      <c r="O1178" s="51">
        <v>44314</v>
      </c>
      <c r="P1178" s="51">
        <v>44314</v>
      </c>
      <c r="Q1178" s="51">
        <v>44314</v>
      </c>
      <c r="R1178" s="50">
        <v>1615</v>
      </c>
      <c r="S1178" s="50">
        <v>4</v>
      </c>
      <c r="T1178" s="50" t="s">
        <v>106</v>
      </c>
      <c r="U1178" s="50" t="s">
        <v>7070</v>
      </c>
      <c r="V1178" s="50"/>
      <c r="W1178" s="50" t="s">
        <v>344</v>
      </c>
      <c r="X1178" s="50" t="s">
        <v>69</v>
      </c>
      <c r="Y1178" s="49" t="s">
        <v>7071</v>
      </c>
    </row>
    <row r="1179" spans="1:25">
      <c r="A1179" s="121" t="str">
        <f t="shared" si="19"/>
        <v>JHAUSER</v>
      </c>
      <c r="B1179" s="49" t="s">
        <v>7072</v>
      </c>
      <c r="C1179" s="50" t="s">
        <v>7073</v>
      </c>
      <c r="D1179" s="50" t="s">
        <v>7074</v>
      </c>
      <c r="E1179" s="37" t="s">
        <v>43</v>
      </c>
      <c r="F1179" s="49" t="s">
        <v>28</v>
      </c>
      <c r="G1179" s="50" t="s">
        <v>29</v>
      </c>
      <c r="H1179" s="50" t="s">
        <v>30</v>
      </c>
      <c r="I1179" s="50" t="s">
        <v>31</v>
      </c>
      <c r="J1179" s="49" t="s">
        <v>53</v>
      </c>
      <c r="K1179" s="49" t="s">
        <v>164</v>
      </c>
      <c r="L1179" s="49" t="s">
        <v>165</v>
      </c>
      <c r="M1179" s="50" t="s">
        <v>166</v>
      </c>
      <c r="N1179" s="50" t="s">
        <v>167</v>
      </c>
      <c r="O1179" s="51">
        <v>36506</v>
      </c>
      <c r="P1179" s="51">
        <v>38748</v>
      </c>
      <c r="Q1179" s="51">
        <v>38748</v>
      </c>
      <c r="R1179" s="50">
        <v>7181</v>
      </c>
      <c r="S1179" s="50">
        <v>19</v>
      </c>
      <c r="T1179" s="50" t="s">
        <v>148</v>
      </c>
      <c r="U1179" s="50" t="s">
        <v>7075</v>
      </c>
      <c r="V1179" s="50"/>
      <c r="W1179" s="50" t="s">
        <v>2124</v>
      </c>
      <c r="X1179" s="50" t="s">
        <v>170</v>
      </c>
      <c r="Y1179" s="49" t="s">
        <v>4077</v>
      </c>
    </row>
    <row r="1180" spans="1:25">
      <c r="A1180" s="121" t="str">
        <f t="shared" si="19"/>
        <v>JHAWK2</v>
      </c>
      <c r="B1180" s="49" t="s">
        <v>7076</v>
      </c>
      <c r="C1180" s="50" t="s">
        <v>7077</v>
      </c>
      <c r="D1180" s="50" t="s">
        <v>7078</v>
      </c>
      <c r="E1180" s="37" t="s">
        <v>43</v>
      </c>
      <c r="F1180" s="49" t="s">
        <v>341</v>
      </c>
      <c r="G1180" s="50" t="s">
        <v>45</v>
      </c>
      <c r="H1180" s="50" t="s">
        <v>30</v>
      </c>
      <c r="I1180" s="50" t="s">
        <v>31</v>
      </c>
      <c r="J1180" s="49" t="s">
        <v>53</v>
      </c>
      <c r="K1180" s="49" t="s">
        <v>1470</v>
      </c>
      <c r="L1180" s="49" t="s">
        <v>1471</v>
      </c>
      <c r="M1180" s="50" t="s">
        <v>1472</v>
      </c>
      <c r="N1180" s="50" t="s">
        <v>453</v>
      </c>
      <c r="O1180" s="51">
        <v>36262</v>
      </c>
      <c r="P1180" s="51">
        <v>36262</v>
      </c>
      <c r="Q1180" s="51">
        <v>36262</v>
      </c>
      <c r="R1180" s="50">
        <v>9667</v>
      </c>
      <c r="S1180" s="50">
        <v>26</v>
      </c>
      <c r="T1180" s="50" t="s">
        <v>148</v>
      </c>
      <c r="U1180" s="50" t="s">
        <v>7079</v>
      </c>
      <c r="V1180" s="50"/>
      <c r="W1180" s="50" t="s">
        <v>7080</v>
      </c>
      <c r="X1180" s="50" t="s">
        <v>453</v>
      </c>
      <c r="Y1180" s="49" t="s">
        <v>7081</v>
      </c>
    </row>
    <row r="1181" spans="1:25">
      <c r="A1181" s="121" t="str">
        <f t="shared" si="19"/>
        <v>JHAWKIN</v>
      </c>
      <c r="B1181" s="49" t="s">
        <v>7082</v>
      </c>
      <c r="C1181" s="50" t="s">
        <v>7083</v>
      </c>
      <c r="D1181" s="50" t="s">
        <v>7084</v>
      </c>
      <c r="E1181" s="37" t="s">
        <v>43</v>
      </c>
      <c r="F1181" s="49" t="s">
        <v>28</v>
      </c>
      <c r="G1181" s="50" t="s">
        <v>29</v>
      </c>
      <c r="H1181" s="50" t="s">
        <v>30</v>
      </c>
      <c r="I1181" s="50" t="s">
        <v>31</v>
      </c>
      <c r="J1181" s="49" t="s">
        <v>53</v>
      </c>
      <c r="K1181" s="49" t="s">
        <v>164</v>
      </c>
      <c r="L1181" s="49" t="s">
        <v>165</v>
      </c>
      <c r="M1181" s="50" t="s">
        <v>166</v>
      </c>
      <c r="N1181" s="50" t="s">
        <v>167</v>
      </c>
      <c r="O1181" s="51">
        <v>33000</v>
      </c>
      <c r="P1181" s="51">
        <v>33000</v>
      </c>
      <c r="Q1181" s="51">
        <v>33000</v>
      </c>
      <c r="R1181" s="50">
        <v>12929</v>
      </c>
      <c r="S1181" s="50">
        <v>35</v>
      </c>
      <c r="T1181" s="50" t="s">
        <v>148</v>
      </c>
      <c r="U1181" s="50" t="s">
        <v>7085</v>
      </c>
      <c r="V1181" s="50"/>
      <c r="W1181" s="50" t="s">
        <v>3624</v>
      </c>
      <c r="X1181" s="50" t="s">
        <v>170</v>
      </c>
      <c r="Y1181" s="49" t="s">
        <v>7086</v>
      </c>
    </row>
    <row r="1182" spans="1:25">
      <c r="A1182" s="121" t="str">
        <f t="shared" si="19"/>
        <v>jhayes</v>
      </c>
      <c r="B1182" s="49" t="s">
        <v>7087</v>
      </c>
      <c r="C1182" s="50" t="s">
        <v>7088</v>
      </c>
      <c r="D1182" s="50" t="s">
        <v>7089</v>
      </c>
      <c r="E1182" s="37" t="s">
        <v>43</v>
      </c>
      <c r="F1182" s="49" t="s">
        <v>114</v>
      </c>
      <c r="G1182" s="50" t="s">
        <v>115</v>
      </c>
      <c r="H1182" s="50" t="s">
        <v>105</v>
      </c>
      <c r="I1182" s="50" t="s">
        <v>31</v>
      </c>
      <c r="J1182" s="49" t="s">
        <v>53</v>
      </c>
      <c r="K1182" s="49" t="s">
        <v>54</v>
      </c>
      <c r="L1182" s="49" t="s">
        <v>55</v>
      </c>
      <c r="M1182" s="50" t="s">
        <v>56</v>
      </c>
      <c r="N1182" s="50" t="s">
        <v>57</v>
      </c>
      <c r="O1182" s="51">
        <v>45928</v>
      </c>
      <c r="P1182" s="51">
        <v>45928</v>
      </c>
      <c r="Q1182" s="51">
        <v>45928</v>
      </c>
      <c r="R1182" s="50">
        <v>1</v>
      </c>
      <c r="S1182" s="50">
        <v>0</v>
      </c>
      <c r="T1182" s="50" t="s">
        <v>47</v>
      </c>
      <c r="U1182" s="50" t="s">
        <v>7090</v>
      </c>
      <c r="V1182" s="50"/>
      <c r="W1182" s="50" t="s">
        <v>2640</v>
      </c>
      <c r="X1182" s="50" t="s">
        <v>57</v>
      </c>
      <c r="Y1182" s="49" t="s">
        <v>7091</v>
      </c>
    </row>
    <row r="1183" spans="1:25">
      <c r="A1183" s="121" t="str">
        <f t="shared" si="19"/>
        <v>JHEMING</v>
      </c>
      <c r="B1183" s="49" t="s">
        <v>7092</v>
      </c>
      <c r="C1183" s="50" t="s">
        <v>7093</v>
      </c>
      <c r="D1183" s="50" t="s">
        <v>7094</v>
      </c>
      <c r="E1183" s="37" t="s">
        <v>43</v>
      </c>
      <c r="F1183" s="49" t="s">
        <v>28</v>
      </c>
      <c r="G1183" s="50" t="s">
        <v>29</v>
      </c>
      <c r="H1183" s="50" t="s">
        <v>30</v>
      </c>
      <c r="I1183" s="50" t="s">
        <v>31</v>
      </c>
      <c r="J1183" s="49" t="s">
        <v>32</v>
      </c>
      <c r="K1183" s="49" t="s">
        <v>290</v>
      </c>
      <c r="L1183" s="49" t="s">
        <v>2140</v>
      </c>
      <c r="M1183" s="50" t="s">
        <v>292</v>
      </c>
      <c r="N1183" s="50" t="s">
        <v>293</v>
      </c>
      <c r="O1183" s="51">
        <v>33947</v>
      </c>
      <c r="P1183" s="51">
        <v>33947</v>
      </c>
      <c r="Q1183" s="51">
        <v>33947</v>
      </c>
      <c r="R1183" s="50">
        <v>11982</v>
      </c>
      <c r="S1183" s="50">
        <v>32</v>
      </c>
      <c r="T1183" s="50" t="s">
        <v>148</v>
      </c>
      <c r="U1183" s="50" t="s">
        <v>7095</v>
      </c>
      <c r="V1183" s="50"/>
      <c r="W1183" s="50" t="s">
        <v>4458</v>
      </c>
      <c r="X1183" s="50" t="s">
        <v>293</v>
      </c>
      <c r="Y1183" s="49" t="s">
        <v>7096</v>
      </c>
    </row>
    <row r="1184" spans="1:25">
      <c r="A1184" s="121" t="str">
        <f t="shared" si="19"/>
        <v>JHENDE2</v>
      </c>
      <c r="B1184" s="49" t="s">
        <v>7097</v>
      </c>
      <c r="C1184" s="50" t="s">
        <v>7098</v>
      </c>
      <c r="D1184" s="50" t="s">
        <v>7099</v>
      </c>
      <c r="E1184" s="37" t="s">
        <v>43</v>
      </c>
      <c r="F1184" s="49" t="s">
        <v>341</v>
      </c>
      <c r="G1184" s="50" t="s">
        <v>45</v>
      </c>
      <c r="H1184" s="50" t="s">
        <v>30</v>
      </c>
      <c r="I1184" s="50" t="s">
        <v>31</v>
      </c>
      <c r="J1184" s="49" t="s">
        <v>53</v>
      </c>
      <c r="K1184" s="49" t="s">
        <v>66</v>
      </c>
      <c r="L1184" s="49" t="s">
        <v>66</v>
      </c>
      <c r="M1184" s="50" t="s">
        <v>342</v>
      </c>
      <c r="N1184" s="50" t="s">
        <v>69</v>
      </c>
      <c r="O1184" s="51">
        <v>32317</v>
      </c>
      <c r="P1184" s="51">
        <v>32317</v>
      </c>
      <c r="Q1184" s="51">
        <v>32317</v>
      </c>
      <c r="R1184" s="50">
        <v>13612</v>
      </c>
      <c r="S1184" s="50">
        <v>37</v>
      </c>
      <c r="T1184" s="50" t="s">
        <v>148</v>
      </c>
      <c r="U1184" s="50" t="s">
        <v>7100</v>
      </c>
      <c r="V1184" s="50"/>
      <c r="W1184" s="50" t="s">
        <v>71</v>
      </c>
      <c r="X1184" s="50" t="s">
        <v>72</v>
      </c>
      <c r="Y1184" s="49" t="s">
        <v>73</v>
      </c>
    </row>
    <row r="1185" spans="1:25">
      <c r="A1185" s="121" t="str">
        <f t="shared" si="19"/>
        <v>jhenson</v>
      </c>
      <c r="B1185" s="49" t="s">
        <v>7101</v>
      </c>
      <c r="C1185" s="50" t="s">
        <v>7102</v>
      </c>
      <c r="D1185" s="50" t="s">
        <v>7103</v>
      </c>
      <c r="E1185" s="37" t="s">
        <v>134</v>
      </c>
      <c r="F1185" s="49" t="s">
        <v>28</v>
      </c>
      <c r="G1185" s="50" t="s">
        <v>29</v>
      </c>
      <c r="H1185" s="50" t="s">
        <v>30</v>
      </c>
      <c r="I1185" s="50" t="s">
        <v>31</v>
      </c>
      <c r="J1185" s="49" t="s">
        <v>32</v>
      </c>
      <c r="K1185" s="49" t="s">
        <v>426</v>
      </c>
      <c r="L1185" s="49" t="s">
        <v>427</v>
      </c>
      <c r="M1185" s="50" t="s">
        <v>428</v>
      </c>
      <c r="N1185" s="50" t="s">
        <v>429</v>
      </c>
      <c r="O1185" s="51">
        <v>45795</v>
      </c>
      <c r="P1185" s="51">
        <v>45795</v>
      </c>
      <c r="Q1185" s="51">
        <v>45795</v>
      </c>
      <c r="R1185" s="50">
        <v>134</v>
      </c>
      <c r="S1185" s="50">
        <v>0</v>
      </c>
      <c r="T1185" s="50" t="s">
        <v>58</v>
      </c>
      <c r="U1185" s="50" t="s">
        <v>7104</v>
      </c>
      <c r="V1185" s="50" t="s">
        <v>1534</v>
      </c>
      <c r="W1185" s="50" t="s">
        <v>7040</v>
      </c>
      <c r="X1185" s="50" t="s">
        <v>429</v>
      </c>
      <c r="Y1185" s="49" t="s">
        <v>7041</v>
      </c>
    </row>
    <row r="1186" spans="1:25">
      <c r="A1186" s="121" t="str">
        <f t="shared" si="19"/>
        <v>JHER243</v>
      </c>
      <c r="B1186" s="49" t="s">
        <v>7105</v>
      </c>
      <c r="C1186" s="50" t="s">
        <v>7106</v>
      </c>
      <c r="D1186" s="50" t="s">
        <v>7107</v>
      </c>
      <c r="E1186" s="37" t="s">
        <v>43</v>
      </c>
      <c r="F1186" s="49" t="s">
        <v>44</v>
      </c>
      <c r="G1186" s="50" t="s">
        <v>45</v>
      </c>
      <c r="H1186" s="50" t="s">
        <v>30</v>
      </c>
      <c r="I1186" s="50" t="s">
        <v>380</v>
      </c>
      <c r="J1186" s="49" t="s">
        <v>53</v>
      </c>
      <c r="K1186" s="49" t="s">
        <v>381</v>
      </c>
      <c r="L1186" s="49" t="s">
        <v>381</v>
      </c>
      <c r="M1186" s="50" t="s">
        <v>382</v>
      </c>
      <c r="N1186" s="50" t="s">
        <v>383</v>
      </c>
      <c r="O1186" s="51">
        <v>38381</v>
      </c>
      <c r="P1186" s="51">
        <v>38381</v>
      </c>
      <c r="Q1186" s="51">
        <v>38381</v>
      </c>
      <c r="R1186" s="50">
        <v>7548</v>
      </c>
      <c r="S1186" s="50">
        <v>20</v>
      </c>
      <c r="T1186" s="50" t="s">
        <v>148</v>
      </c>
      <c r="U1186" s="50" t="s">
        <v>7108</v>
      </c>
      <c r="V1186" s="50"/>
      <c r="W1186" s="50" t="s">
        <v>7109</v>
      </c>
      <c r="X1186" s="50" t="s">
        <v>383</v>
      </c>
      <c r="Y1186" s="49" t="s">
        <v>7110</v>
      </c>
    </row>
    <row r="1187" spans="1:25">
      <c r="A1187" s="121" t="str">
        <f t="shared" si="19"/>
        <v>jhermiz</v>
      </c>
      <c r="B1187" s="49" t="s">
        <v>7111</v>
      </c>
      <c r="C1187" s="50" t="s">
        <v>7112</v>
      </c>
      <c r="D1187" s="50" t="s">
        <v>7113</v>
      </c>
      <c r="E1187" s="37" t="s">
        <v>27</v>
      </c>
      <c r="F1187" s="49" t="s">
        <v>1624</v>
      </c>
      <c r="G1187" s="50" t="s">
        <v>1625</v>
      </c>
      <c r="H1187" s="50" t="s">
        <v>30</v>
      </c>
      <c r="I1187" s="50" t="s">
        <v>31</v>
      </c>
      <c r="J1187" s="49" t="s">
        <v>32</v>
      </c>
      <c r="K1187" s="49" t="s">
        <v>125</v>
      </c>
      <c r="L1187" s="49" t="s">
        <v>234</v>
      </c>
      <c r="M1187" s="50" t="s">
        <v>235</v>
      </c>
      <c r="N1187" s="50" t="s">
        <v>236</v>
      </c>
      <c r="O1187" s="51">
        <v>45228</v>
      </c>
      <c r="P1187" s="51">
        <v>45228</v>
      </c>
      <c r="Q1187" s="51">
        <v>45228</v>
      </c>
      <c r="R1187" s="50">
        <v>701</v>
      </c>
      <c r="S1187" s="50">
        <v>1</v>
      </c>
      <c r="T1187" s="50" t="s">
        <v>82</v>
      </c>
      <c r="U1187" s="50" t="s">
        <v>7114</v>
      </c>
      <c r="V1187" s="50"/>
      <c r="W1187" s="50" t="s">
        <v>3520</v>
      </c>
      <c r="X1187" s="50" t="s">
        <v>236</v>
      </c>
      <c r="Y1187" s="49" t="s">
        <v>7115</v>
      </c>
    </row>
    <row r="1188" spans="1:25">
      <c r="A1188" s="121" t="str">
        <f t="shared" si="19"/>
        <v>jherna1</v>
      </c>
      <c r="B1188" s="49" t="s">
        <v>7116</v>
      </c>
      <c r="C1188" s="50" t="s">
        <v>7117</v>
      </c>
      <c r="D1188" s="50" t="s">
        <v>7118</v>
      </c>
      <c r="E1188" s="37" t="s">
        <v>27</v>
      </c>
      <c r="F1188" s="49" t="s">
        <v>182</v>
      </c>
      <c r="G1188" s="50" t="s">
        <v>183</v>
      </c>
      <c r="H1188" s="50" t="s">
        <v>30</v>
      </c>
      <c r="I1188" s="50" t="s">
        <v>31</v>
      </c>
      <c r="J1188" s="49" t="s">
        <v>53</v>
      </c>
      <c r="K1188" s="49" t="s">
        <v>54</v>
      </c>
      <c r="L1188" s="49" t="s">
        <v>135</v>
      </c>
      <c r="M1188" s="50" t="s">
        <v>136</v>
      </c>
      <c r="N1188" s="50" t="s">
        <v>57</v>
      </c>
      <c r="O1188" s="51">
        <v>44013</v>
      </c>
      <c r="P1188" s="51">
        <v>44013</v>
      </c>
      <c r="Q1188" s="51">
        <v>44013</v>
      </c>
      <c r="R1188" s="50">
        <v>1916</v>
      </c>
      <c r="S1188" s="50">
        <v>5</v>
      </c>
      <c r="T1188" s="50" t="s">
        <v>106</v>
      </c>
      <c r="U1188" s="50" t="s">
        <v>7119</v>
      </c>
      <c r="V1188" s="50"/>
      <c r="W1188" s="50" t="s">
        <v>6495</v>
      </c>
      <c r="X1188" s="50" t="s">
        <v>57</v>
      </c>
      <c r="Y1188" s="49" t="s">
        <v>7120</v>
      </c>
    </row>
    <row r="1189" spans="1:25">
      <c r="A1189" s="121" t="str">
        <f t="shared" si="19"/>
        <v>jhines1</v>
      </c>
      <c r="B1189" s="49" t="s">
        <v>7121</v>
      </c>
      <c r="C1189" s="50" t="s">
        <v>7122</v>
      </c>
      <c r="D1189" s="50" t="s">
        <v>7123</v>
      </c>
      <c r="E1189" s="37" t="s">
        <v>43</v>
      </c>
      <c r="F1189" s="49" t="s">
        <v>114</v>
      </c>
      <c r="G1189" s="50" t="s">
        <v>115</v>
      </c>
      <c r="H1189" s="50" t="s">
        <v>105</v>
      </c>
      <c r="I1189" s="50" t="s">
        <v>31</v>
      </c>
      <c r="J1189" s="49" t="s">
        <v>32</v>
      </c>
      <c r="K1189" s="49" t="s">
        <v>349</v>
      </c>
      <c r="L1189" s="49" t="s">
        <v>1388</v>
      </c>
      <c r="M1189" s="50" t="s">
        <v>1389</v>
      </c>
      <c r="N1189" s="50" t="s">
        <v>57</v>
      </c>
      <c r="O1189" s="51">
        <v>41526</v>
      </c>
      <c r="P1189" s="51">
        <v>43839</v>
      </c>
      <c r="Q1189" s="51">
        <v>43839</v>
      </c>
      <c r="R1189" s="50">
        <v>2090</v>
      </c>
      <c r="S1189" s="50">
        <v>5</v>
      </c>
      <c r="T1189" s="50" t="s">
        <v>106</v>
      </c>
      <c r="U1189" s="50" t="s">
        <v>7124</v>
      </c>
      <c r="V1189" s="50"/>
      <c r="W1189" s="50" t="s">
        <v>1391</v>
      </c>
      <c r="X1189" s="50" t="s">
        <v>1392</v>
      </c>
      <c r="Y1189" s="49" t="s">
        <v>4297</v>
      </c>
    </row>
    <row r="1190" spans="1:25">
      <c r="A1190" s="121" t="str">
        <f t="shared" si="19"/>
        <v>jhoffm0</v>
      </c>
      <c r="B1190" s="49" t="s">
        <v>7125</v>
      </c>
      <c r="C1190" s="50" t="s">
        <v>7126</v>
      </c>
      <c r="D1190" s="50" t="s">
        <v>7127</v>
      </c>
      <c r="E1190" s="37" t="s">
        <v>43</v>
      </c>
      <c r="F1190" s="49" t="s">
        <v>182</v>
      </c>
      <c r="G1190" s="50" t="s">
        <v>183</v>
      </c>
      <c r="H1190" s="50" t="s">
        <v>30</v>
      </c>
      <c r="I1190" s="50" t="s">
        <v>31</v>
      </c>
      <c r="J1190" s="49" t="s">
        <v>53</v>
      </c>
      <c r="K1190" s="49" t="s">
        <v>164</v>
      </c>
      <c r="L1190" s="49" t="s">
        <v>165</v>
      </c>
      <c r="M1190" s="50" t="s">
        <v>166</v>
      </c>
      <c r="N1190" s="50" t="s">
        <v>167</v>
      </c>
      <c r="O1190" s="51">
        <v>45193</v>
      </c>
      <c r="P1190" s="51">
        <v>45193</v>
      </c>
      <c r="Q1190" s="51">
        <v>45193</v>
      </c>
      <c r="R1190" s="50">
        <v>736</v>
      </c>
      <c r="S1190" s="50">
        <v>2</v>
      </c>
      <c r="T1190" s="50" t="s">
        <v>82</v>
      </c>
      <c r="U1190" s="50" t="s">
        <v>7128</v>
      </c>
      <c r="V1190" s="50"/>
      <c r="W1190" s="50" t="s">
        <v>3998</v>
      </c>
      <c r="X1190" s="50" t="s">
        <v>167</v>
      </c>
      <c r="Y1190" s="49" t="s">
        <v>7129</v>
      </c>
    </row>
    <row r="1191" spans="1:25">
      <c r="A1191" s="121" t="str">
        <f t="shared" si="19"/>
        <v>JHOWA12</v>
      </c>
      <c r="B1191" s="49" t="s">
        <v>7130</v>
      </c>
      <c r="C1191" s="50" t="s">
        <v>7131</v>
      </c>
      <c r="D1191" s="50" t="s">
        <v>7132</v>
      </c>
      <c r="E1191" s="37" t="s">
        <v>134</v>
      </c>
      <c r="F1191" s="49" t="s">
        <v>44</v>
      </c>
      <c r="G1191" s="50" t="s">
        <v>45</v>
      </c>
      <c r="H1191" s="50" t="s">
        <v>30</v>
      </c>
      <c r="I1191" s="50" t="s">
        <v>31</v>
      </c>
      <c r="J1191" s="49" t="s">
        <v>32</v>
      </c>
      <c r="K1191" s="49" t="s">
        <v>884</v>
      </c>
      <c r="L1191" s="49" t="s">
        <v>885</v>
      </c>
      <c r="M1191" s="50" t="s">
        <v>886</v>
      </c>
      <c r="N1191" s="50" t="s">
        <v>887</v>
      </c>
      <c r="O1191" s="51">
        <v>32990</v>
      </c>
      <c r="P1191" s="51">
        <v>32990</v>
      </c>
      <c r="Q1191" s="51">
        <v>32990</v>
      </c>
      <c r="R1191" s="50">
        <v>12939</v>
      </c>
      <c r="S1191" s="50">
        <v>35</v>
      </c>
      <c r="T1191" s="50" t="s">
        <v>148</v>
      </c>
      <c r="U1191" s="50" t="s">
        <v>7133</v>
      </c>
      <c r="V1191" s="50"/>
      <c r="W1191" s="50" t="s">
        <v>7134</v>
      </c>
      <c r="X1191" s="50" t="s">
        <v>763</v>
      </c>
      <c r="Y1191" s="49" t="s">
        <v>7135</v>
      </c>
    </row>
    <row r="1192" spans="1:25">
      <c r="A1192" s="121" t="str">
        <f t="shared" si="19"/>
        <v>jhrenov</v>
      </c>
      <c r="B1192" s="49" t="s">
        <v>7136</v>
      </c>
      <c r="C1192" s="50" t="s">
        <v>7137</v>
      </c>
      <c r="D1192" s="50" t="s">
        <v>7138</v>
      </c>
      <c r="E1192" s="37" t="s">
        <v>43</v>
      </c>
      <c r="F1192" s="49" t="s">
        <v>28</v>
      </c>
      <c r="G1192" s="50" t="s">
        <v>29</v>
      </c>
      <c r="H1192" s="50" t="s">
        <v>30</v>
      </c>
      <c r="I1192" s="50" t="s">
        <v>31</v>
      </c>
      <c r="J1192" s="49" t="s">
        <v>53</v>
      </c>
      <c r="K1192" s="49" t="s">
        <v>255</v>
      </c>
      <c r="L1192" s="49" t="s">
        <v>442</v>
      </c>
      <c r="M1192" s="50" t="s">
        <v>443</v>
      </c>
      <c r="N1192" s="50" t="s">
        <v>72</v>
      </c>
      <c r="O1192" s="51">
        <v>45760</v>
      </c>
      <c r="P1192" s="51">
        <v>45760</v>
      </c>
      <c r="Q1192" s="51">
        <v>45760</v>
      </c>
      <c r="R1192" s="50">
        <v>169</v>
      </c>
      <c r="S1192" s="50">
        <v>0</v>
      </c>
      <c r="T1192" s="50" t="s">
        <v>58</v>
      </c>
      <c r="U1192" s="50" t="s">
        <v>7139</v>
      </c>
      <c r="V1192" s="50"/>
      <c r="W1192" s="50" t="s">
        <v>7140</v>
      </c>
      <c r="X1192" s="50" t="s">
        <v>170</v>
      </c>
      <c r="Y1192" s="49" t="s">
        <v>7141</v>
      </c>
    </row>
    <row r="1193" spans="1:25">
      <c r="A1193" s="121" t="str">
        <f t="shared" si="19"/>
        <v>jhudna1</v>
      </c>
      <c r="B1193" s="49" t="s">
        <v>7142</v>
      </c>
      <c r="C1193" s="50" t="s">
        <v>7143</v>
      </c>
      <c r="D1193" s="50" t="s">
        <v>7144</v>
      </c>
      <c r="E1193" s="37" t="s">
        <v>43</v>
      </c>
      <c r="F1193" s="49" t="s">
        <v>28</v>
      </c>
      <c r="G1193" s="50" t="s">
        <v>29</v>
      </c>
      <c r="H1193" s="50" t="s">
        <v>30</v>
      </c>
      <c r="I1193" s="50" t="s">
        <v>31</v>
      </c>
      <c r="J1193" s="49" t="s">
        <v>32</v>
      </c>
      <c r="K1193" s="49" t="s">
        <v>396</v>
      </c>
      <c r="L1193" s="49" t="s">
        <v>397</v>
      </c>
      <c r="M1193" s="50" t="s">
        <v>398</v>
      </c>
      <c r="N1193" s="50" t="s">
        <v>147</v>
      </c>
      <c r="O1193" s="51">
        <v>44200</v>
      </c>
      <c r="P1193" s="51">
        <v>44200</v>
      </c>
      <c r="Q1193" s="51">
        <v>44200</v>
      </c>
      <c r="R1193" s="50">
        <v>1729</v>
      </c>
      <c r="S1193" s="50">
        <v>4</v>
      </c>
      <c r="T1193" s="50" t="s">
        <v>106</v>
      </c>
      <c r="U1193" s="50" t="s">
        <v>7145</v>
      </c>
      <c r="V1193" s="50" t="s">
        <v>7146</v>
      </c>
      <c r="W1193" s="50" t="s">
        <v>7147</v>
      </c>
      <c r="X1193" s="50" t="s">
        <v>147</v>
      </c>
      <c r="Y1193" s="49" t="s">
        <v>6827</v>
      </c>
    </row>
    <row r="1194" spans="1:25">
      <c r="A1194" s="121" t="str">
        <f t="shared" si="19"/>
        <v>JHUME1</v>
      </c>
      <c r="B1194" s="49" t="s">
        <v>7148</v>
      </c>
      <c r="C1194" s="50" t="s">
        <v>7149</v>
      </c>
      <c r="D1194" s="50" t="s">
        <v>7150</v>
      </c>
      <c r="E1194" s="37" t="s">
        <v>43</v>
      </c>
      <c r="F1194" s="49" t="s">
        <v>28</v>
      </c>
      <c r="G1194" s="50" t="s">
        <v>29</v>
      </c>
      <c r="H1194" s="50" t="s">
        <v>30</v>
      </c>
      <c r="I1194" s="50" t="s">
        <v>31</v>
      </c>
      <c r="J1194" s="49" t="s">
        <v>53</v>
      </c>
      <c r="K1194" s="49" t="s">
        <v>197</v>
      </c>
      <c r="L1194" s="49" t="s">
        <v>198</v>
      </c>
      <c r="M1194" s="50" t="s">
        <v>199</v>
      </c>
      <c r="N1194" s="50" t="s">
        <v>200</v>
      </c>
      <c r="O1194" s="51">
        <v>39693</v>
      </c>
      <c r="P1194" s="51">
        <v>39693</v>
      </c>
      <c r="Q1194" s="51">
        <v>39693</v>
      </c>
      <c r="R1194" s="50">
        <v>6236</v>
      </c>
      <c r="S1194" s="50">
        <v>17</v>
      </c>
      <c r="T1194" s="50" t="s">
        <v>148</v>
      </c>
      <c r="U1194" s="50" t="s">
        <v>7151</v>
      </c>
      <c r="V1194" s="50"/>
      <c r="W1194" s="50" t="s">
        <v>7152</v>
      </c>
      <c r="X1194" s="50" t="s">
        <v>200</v>
      </c>
      <c r="Y1194" s="49" t="s">
        <v>7153</v>
      </c>
    </row>
    <row r="1195" spans="1:25">
      <c r="A1195" s="121" t="str">
        <f t="shared" si="19"/>
        <v>jinmans</v>
      </c>
      <c r="B1195" s="49" t="s">
        <v>7154</v>
      </c>
      <c r="C1195" s="50" t="s">
        <v>7155</v>
      </c>
      <c r="D1195" s="50" t="s">
        <v>7156</v>
      </c>
      <c r="E1195" s="37" t="s">
        <v>43</v>
      </c>
      <c r="F1195" s="49" t="s">
        <v>28</v>
      </c>
      <c r="G1195" s="50" t="s">
        <v>29</v>
      </c>
      <c r="H1195" s="50" t="s">
        <v>30</v>
      </c>
      <c r="I1195" s="50" t="s">
        <v>31</v>
      </c>
      <c r="J1195" s="49" t="s">
        <v>53</v>
      </c>
      <c r="K1195" s="49" t="s">
        <v>370</v>
      </c>
      <c r="L1195" s="49" t="s">
        <v>371</v>
      </c>
      <c r="M1195" s="50" t="s">
        <v>372</v>
      </c>
      <c r="N1195" s="50" t="s">
        <v>373</v>
      </c>
      <c r="O1195" s="51">
        <v>45263</v>
      </c>
      <c r="P1195" s="51">
        <v>45263</v>
      </c>
      <c r="Q1195" s="51">
        <v>45263</v>
      </c>
      <c r="R1195" s="50">
        <v>666</v>
      </c>
      <c r="S1195" s="50">
        <v>1</v>
      </c>
      <c r="T1195" s="50" t="s">
        <v>82</v>
      </c>
      <c r="U1195" s="50" t="s">
        <v>7157</v>
      </c>
      <c r="V1195" s="50"/>
      <c r="W1195" s="50" t="s">
        <v>3848</v>
      </c>
      <c r="X1195" s="50" t="s">
        <v>373</v>
      </c>
      <c r="Y1195" s="49" t="s">
        <v>7158</v>
      </c>
    </row>
    <row r="1196" spans="1:25">
      <c r="A1196" s="121" t="str">
        <f t="shared" si="19"/>
        <v>jjacks0</v>
      </c>
      <c r="B1196" s="49" t="s">
        <v>7159</v>
      </c>
      <c r="C1196" s="50" t="s">
        <v>7160</v>
      </c>
      <c r="D1196" s="50" t="s">
        <v>7161</v>
      </c>
      <c r="E1196" s="37" t="s">
        <v>43</v>
      </c>
      <c r="F1196" s="49" t="s">
        <v>90</v>
      </c>
      <c r="G1196" s="50" t="s">
        <v>91</v>
      </c>
      <c r="H1196" s="50" t="s">
        <v>30</v>
      </c>
      <c r="I1196" s="50" t="s">
        <v>31</v>
      </c>
      <c r="J1196" s="49" t="s">
        <v>53</v>
      </c>
      <c r="K1196" s="49" t="s">
        <v>54</v>
      </c>
      <c r="L1196" s="49" t="s">
        <v>55</v>
      </c>
      <c r="M1196" s="50" t="s">
        <v>56</v>
      </c>
      <c r="N1196" s="50" t="s">
        <v>57</v>
      </c>
      <c r="O1196" s="51">
        <v>45851</v>
      </c>
      <c r="P1196" s="51">
        <v>45851</v>
      </c>
      <c r="Q1196" s="51">
        <v>45851</v>
      </c>
      <c r="R1196" s="50">
        <v>78</v>
      </c>
      <c r="S1196" s="50">
        <v>0</v>
      </c>
      <c r="T1196" s="50" t="s">
        <v>96</v>
      </c>
      <c r="U1196" s="50" t="s">
        <v>7162</v>
      </c>
      <c r="V1196" s="50"/>
      <c r="W1196" s="50" t="s">
        <v>7163</v>
      </c>
      <c r="X1196" s="50" t="s">
        <v>57</v>
      </c>
      <c r="Y1196" s="49" t="s">
        <v>1884</v>
      </c>
    </row>
    <row r="1197" spans="1:25">
      <c r="A1197" s="121" t="str">
        <f t="shared" si="19"/>
        <v>jjacks2</v>
      </c>
      <c r="B1197" s="49" t="s">
        <v>7164</v>
      </c>
      <c r="C1197" s="50" t="s">
        <v>7165</v>
      </c>
      <c r="D1197" s="50" t="s">
        <v>7166</v>
      </c>
      <c r="E1197" s="37" t="s">
        <v>43</v>
      </c>
      <c r="F1197" s="49" t="s">
        <v>307</v>
      </c>
      <c r="G1197" s="50" t="s">
        <v>308</v>
      </c>
      <c r="H1197" s="50" t="s">
        <v>30</v>
      </c>
      <c r="I1197" s="50" t="s">
        <v>31</v>
      </c>
      <c r="J1197" s="49" t="s">
        <v>53</v>
      </c>
      <c r="K1197" s="49" t="s">
        <v>309</v>
      </c>
      <c r="L1197" s="49" t="s">
        <v>310</v>
      </c>
      <c r="M1197" s="50" t="s">
        <v>311</v>
      </c>
      <c r="N1197" s="50" t="s">
        <v>312</v>
      </c>
      <c r="O1197" s="51">
        <v>45858</v>
      </c>
      <c r="P1197" s="51">
        <v>45858</v>
      </c>
      <c r="Q1197" s="51">
        <v>45858</v>
      </c>
      <c r="R1197" s="50">
        <v>71</v>
      </c>
      <c r="S1197" s="50">
        <v>0</v>
      </c>
      <c r="T1197" s="50" t="s">
        <v>96</v>
      </c>
      <c r="U1197" s="50" t="s">
        <v>7167</v>
      </c>
      <c r="V1197" s="50"/>
      <c r="W1197" s="50" t="s">
        <v>7168</v>
      </c>
      <c r="X1197" s="50" t="s">
        <v>312</v>
      </c>
      <c r="Y1197" s="49" t="s">
        <v>7169</v>
      </c>
    </row>
    <row r="1198" spans="1:25">
      <c r="A1198" s="121" t="str">
        <f t="shared" si="19"/>
        <v>JJACKS4</v>
      </c>
      <c r="B1198" s="49" t="s">
        <v>7170</v>
      </c>
      <c r="C1198" s="50" t="s">
        <v>7171</v>
      </c>
      <c r="D1198" s="50" t="s">
        <v>7172</v>
      </c>
      <c r="E1198" s="37" t="s">
        <v>134</v>
      </c>
      <c r="F1198" s="49" t="s">
        <v>182</v>
      </c>
      <c r="G1198" s="50" t="s">
        <v>183</v>
      </c>
      <c r="H1198" s="50" t="s">
        <v>30</v>
      </c>
      <c r="I1198" s="50" t="s">
        <v>31</v>
      </c>
      <c r="J1198" s="49" t="s">
        <v>53</v>
      </c>
      <c r="K1198" s="49" t="s">
        <v>309</v>
      </c>
      <c r="L1198" s="49" t="s">
        <v>480</v>
      </c>
      <c r="M1198" s="50" t="s">
        <v>481</v>
      </c>
      <c r="N1198" s="50" t="s">
        <v>482</v>
      </c>
      <c r="O1198" s="51">
        <v>34145</v>
      </c>
      <c r="P1198" s="51">
        <v>34145</v>
      </c>
      <c r="Q1198" s="51">
        <v>34145</v>
      </c>
      <c r="R1198" s="50">
        <v>11784</v>
      </c>
      <c r="S1198" s="50">
        <v>32</v>
      </c>
      <c r="T1198" s="50" t="s">
        <v>148</v>
      </c>
      <c r="U1198" s="50" t="s">
        <v>7173</v>
      </c>
      <c r="V1198" s="50"/>
      <c r="W1198" s="50" t="s">
        <v>7174</v>
      </c>
      <c r="X1198" s="50" t="s">
        <v>482</v>
      </c>
      <c r="Y1198" s="49" t="s">
        <v>7175</v>
      </c>
    </row>
    <row r="1199" spans="1:25">
      <c r="A1199" s="121" t="str">
        <f t="shared" si="19"/>
        <v>jjacobs</v>
      </c>
      <c r="B1199" s="49" t="s">
        <v>7176</v>
      </c>
      <c r="C1199" s="50" t="s">
        <v>7177</v>
      </c>
      <c r="D1199" s="50" t="s">
        <v>7178</v>
      </c>
      <c r="E1199" s="37" t="s">
        <v>43</v>
      </c>
      <c r="F1199" s="49" t="s">
        <v>44</v>
      </c>
      <c r="G1199" s="50" t="s">
        <v>45</v>
      </c>
      <c r="H1199" s="50" t="s">
        <v>30</v>
      </c>
      <c r="I1199" s="50" t="s">
        <v>31</v>
      </c>
      <c r="J1199" s="49" t="s">
        <v>32</v>
      </c>
      <c r="K1199" s="49" t="s">
        <v>775</v>
      </c>
      <c r="L1199" s="49" t="s">
        <v>776</v>
      </c>
      <c r="M1199" s="50" t="s">
        <v>777</v>
      </c>
      <c r="N1199" s="50" t="s">
        <v>147</v>
      </c>
      <c r="O1199" s="51">
        <v>45872</v>
      </c>
      <c r="P1199" s="51">
        <v>45872</v>
      </c>
      <c r="Q1199" s="51">
        <v>45872</v>
      </c>
      <c r="R1199" s="50">
        <v>57</v>
      </c>
      <c r="S1199" s="50">
        <v>0</v>
      </c>
      <c r="T1199" s="50" t="s">
        <v>419</v>
      </c>
      <c r="U1199" s="50" t="s">
        <v>7179</v>
      </c>
      <c r="V1199" s="50"/>
      <c r="W1199" s="50" t="s">
        <v>7180</v>
      </c>
      <c r="X1199" s="50" t="s">
        <v>147</v>
      </c>
      <c r="Y1199" s="49" t="s">
        <v>7181</v>
      </c>
    </row>
    <row r="1200" spans="1:25">
      <c r="A1200" s="121" t="str">
        <f t="shared" si="19"/>
        <v>JJAME36</v>
      </c>
      <c r="B1200" s="49" t="s">
        <v>7182</v>
      </c>
      <c r="C1200" s="50" t="s">
        <v>7183</v>
      </c>
      <c r="D1200" s="50" t="s">
        <v>7184</v>
      </c>
      <c r="E1200" s="37" t="s">
        <v>27</v>
      </c>
      <c r="F1200" s="49" t="s">
        <v>182</v>
      </c>
      <c r="G1200" s="50" t="s">
        <v>183</v>
      </c>
      <c r="H1200" s="50" t="s">
        <v>30</v>
      </c>
      <c r="I1200" s="50" t="s">
        <v>31</v>
      </c>
      <c r="J1200" s="49" t="s">
        <v>32</v>
      </c>
      <c r="K1200" s="49" t="s">
        <v>125</v>
      </c>
      <c r="L1200" s="49" t="s">
        <v>234</v>
      </c>
      <c r="M1200" s="50" t="s">
        <v>235</v>
      </c>
      <c r="N1200" s="50" t="s">
        <v>236</v>
      </c>
      <c r="O1200" s="51">
        <v>38838</v>
      </c>
      <c r="P1200" s="51">
        <v>38838</v>
      </c>
      <c r="Q1200" s="51">
        <v>38838</v>
      </c>
      <c r="R1200" s="50">
        <v>7091</v>
      </c>
      <c r="S1200" s="50">
        <v>19</v>
      </c>
      <c r="T1200" s="50" t="s">
        <v>148</v>
      </c>
      <c r="U1200" s="50" t="s">
        <v>7185</v>
      </c>
      <c r="V1200" s="50"/>
      <c r="W1200" s="50" t="s">
        <v>6161</v>
      </c>
      <c r="X1200" s="50" t="s">
        <v>236</v>
      </c>
      <c r="Y1200" s="49" t="s">
        <v>7186</v>
      </c>
    </row>
    <row r="1201" spans="1:25">
      <c r="A1201" s="121" t="str">
        <f t="shared" si="19"/>
        <v>jjames</v>
      </c>
      <c r="B1201" s="49" t="s">
        <v>7187</v>
      </c>
      <c r="C1201" s="50" t="s">
        <v>7188</v>
      </c>
      <c r="D1201" s="49" t="s">
        <v>7189</v>
      </c>
      <c r="E1201" s="141" t="s">
        <v>7187</v>
      </c>
      <c r="F1201" s="50"/>
      <c r="G1201" s="51"/>
      <c r="H1201" s="51"/>
      <c r="I1201" s="51"/>
      <c r="J1201" s="51"/>
      <c r="K1201" s="49" t="s">
        <v>273</v>
      </c>
      <c r="L1201" s="51"/>
      <c r="M1201" s="51"/>
      <c r="N1201" s="51"/>
      <c r="O1201" s="51"/>
      <c r="P1201" s="51">
        <v>45949</v>
      </c>
      <c r="Q1201" s="51">
        <v>45949</v>
      </c>
      <c r="R1201" s="51"/>
      <c r="S1201" s="51"/>
      <c r="T1201" s="51"/>
      <c r="U1201" s="49" t="s">
        <v>7190</v>
      </c>
      <c r="V1201" s="50"/>
      <c r="W1201" s="50" t="s">
        <v>7191</v>
      </c>
      <c r="X1201" s="50" t="s">
        <v>373</v>
      </c>
      <c r="Y1201" s="49" t="s">
        <v>7192</v>
      </c>
    </row>
    <row r="1202" spans="1:25">
      <c r="A1202" s="121" t="str">
        <f t="shared" si="19"/>
        <v>jjames0</v>
      </c>
      <c r="B1202" s="49" t="s">
        <v>7193</v>
      </c>
      <c r="C1202" s="50" t="s">
        <v>7194</v>
      </c>
      <c r="D1202" s="50" t="s">
        <v>7195</v>
      </c>
      <c r="E1202" s="37" t="s">
        <v>27</v>
      </c>
      <c r="F1202" s="49" t="s">
        <v>44</v>
      </c>
      <c r="G1202" s="50" t="s">
        <v>45</v>
      </c>
      <c r="H1202" s="50" t="s">
        <v>30</v>
      </c>
      <c r="I1202" s="50" t="s">
        <v>31</v>
      </c>
      <c r="J1202" s="49" t="s">
        <v>53</v>
      </c>
      <c r="K1202" s="49" t="s">
        <v>309</v>
      </c>
      <c r="L1202" s="49" t="s">
        <v>310</v>
      </c>
      <c r="M1202" s="50" t="s">
        <v>311</v>
      </c>
      <c r="N1202" s="50" t="s">
        <v>312</v>
      </c>
      <c r="O1202" s="51">
        <v>44994</v>
      </c>
      <c r="P1202" s="51">
        <v>44994</v>
      </c>
      <c r="Q1202" s="51">
        <v>44994</v>
      </c>
      <c r="R1202" s="50">
        <v>935</v>
      </c>
      <c r="S1202" s="50">
        <v>2</v>
      </c>
      <c r="T1202" s="50" t="s">
        <v>82</v>
      </c>
      <c r="U1202" s="50" t="s">
        <v>7196</v>
      </c>
      <c r="V1202" s="50" t="s">
        <v>1166</v>
      </c>
      <c r="W1202" s="50" t="s">
        <v>4266</v>
      </c>
      <c r="X1202" s="50" t="s">
        <v>312</v>
      </c>
      <c r="Y1202" s="49" t="s">
        <v>7197</v>
      </c>
    </row>
    <row r="1203" spans="1:25">
      <c r="A1203" s="121" t="str">
        <f t="shared" si="19"/>
        <v>JJAMIES</v>
      </c>
      <c r="B1203" s="49" t="s">
        <v>7198</v>
      </c>
      <c r="C1203" s="50" t="s">
        <v>7199</v>
      </c>
      <c r="D1203" s="50" t="s">
        <v>7200</v>
      </c>
      <c r="E1203" s="37" t="s">
        <v>43</v>
      </c>
      <c r="F1203" s="49" t="s">
        <v>44</v>
      </c>
      <c r="G1203" s="50" t="s">
        <v>45</v>
      </c>
      <c r="H1203" s="50" t="s">
        <v>30</v>
      </c>
      <c r="I1203" s="50" t="s">
        <v>31</v>
      </c>
      <c r="J1203" s="49" t="s">
        <v>32</v>
      </c>
      <c r="K1203" s="49" t="s">
        <v>218</v>
      </c>
      <c r="L1203" s="49" t="s">
        <v>1032</v>
      </c>
      <c r="M1203" s="50" t="s">
        <v>1033</v>
      </c>
      <c r="N1203" s="50" t="s">
        <v>1034</v>
      </c>
      <c r="O1203" s="51">
        <v>36670</v>
      </c>
      <c r="P1203" s="51">
        <v>36670</v>
      </c>
      <c r="Q1203" s="51">
        <v>36670</v>
      </c>
      <c r="R1203" s="50">
        <v>9259</v>
      </c>
      <c r="S1203" s="50">
        <v>25</v>
      </c>
      <c r="T1203" s="50" t="s">
        <v>148</v>
      </c>
      <c r="U1203" s="50" t="s">
        <v>7201</v>
      </c>
      <c r="V1203" s="50"/>
      <c r="W1203" s="50" t="s">
        <v>1033</v>
      </c>
      <c r="X1203" s="50" t="s">
        <v>1034</v>
      </c>
      <c r="Y1203" s="49" t="s">
        <v>5598</v>
      </c>
    </row>
    <row r="1204" spans="1:25">
      <c r="A1204" s="121" t="str">
        <f t="shared" si="19"/>
        <v>jjohns0</v>
      </c>
      <c r="B1204" s="49" t="s">
        <v>7202</v>
      </c>
      <c r="C1204" s="50" t="s">
        <v>7203</v>
      </c>
      <c r="D1204" s="50" t="s">
        <v>7204</v>
      </c>
      <c r="E1204" s="37" t="s">
        <v>27</v>
      </c>
      <c r="F1204" s="49" t="s">
        <v>44</v>
      </c>
      <c r="G1204" s="50" t="s">
        <v>45</v>
      </c>
      <c r="H1204" s="50" t="s">
        <v>30</v>
      </c>
      <c r="I1204" s="50" t="s">
        <v>31</v>
      </c>
      <c r="J1204" s="49" t="s">
        <v>32</v>
      </c>
      <c r="K1204" s="49" t="s">
        <v>144</v>
      </c>
      <c r="L1204" s="49" t="s">
        <v>145</v>
      </c>
      <c r="M1204" s="50" t="s">
        <v>146</v>
      </c>
      <c r="N1204" s="50" t="s">
        <v>147</v>
      </c>
      <c r="O1204" s="51">
        <v>44183</v>
      </c>
      <c r="P1204" s="51">
        <v>44183</v>
      </c>
      <c r="Q1204" s="51">
        <v>44183</v>
      </c>
      <c r="R1204" s="50">
        <v>1746</v>
      </c>
      <c r="S1204" s="50">
        <v>4</v>
      </c>
      <c r="T1204" s="50" t="s">
        <v>106</v>
      </c>
      <c r="U1204" s="50" t="s">
        <v>7205</v>
      </c>
      <c r="V1204" s="50"/>
      <c r="W1204" s="50" t="s">
        <v>7206</v>
      </c>
      <c r="X1204" s="50" t="s">
        <v>147</v>
      </c>
      <c r="Y1204" s="49" t="s">
        <v>7207</v>
      </c>
    </row>
    <row r="1205" spans="1:25">
      <c r="A1205" s="121" t="str">
        <f t="shared" si="19"/>
        <v>jjohns4</v>
      </c>
      <c r="B1205" s="49" t="s">
        <v>7208</v>
      </c>
      <c r="C1205" s="50" t="s">
        <v>7209</v>
      </c>
      <c r="D1205" s="50" t="s">
        <v>7210</v>
      </c>
      <c r="E1205" s="37" t="s">
        <v>27</v>
      </c>
      <c r="F1205" s="49" t="s">
        <v>1624</v>
      </c>
      <c r="G1205" s="50" t="s">
        <v>1625</v>
      </c>
      <c r="H1205" s="50" t="s">
        <v>30</v>
      </c>
      <c r="I1205" s="50" t="s">
        <v>31</v>
      </c>
      <c r="J1205" s="49" t="s">
        <v>53</v>
      </c>
      <c r="K1205" s="49" t="s">
        <v>309</v>
      </c>
      <c r="L1205" s="49" t="s">
        <v>480</v>
      </c>
      <c r="M1205" s="50" t="s">
        <v>481</v>
      </c>
      <c r="N1205" s="50" t="s">
        <v>482</v>
      </c>
      <c r="O1205" s="51">
        <v>45599</v>
      </c>
      <c r="P1205" s="51">
        <v>45599</v>
      </c>
      <c r="Q1205" s="51">
        <v>45599</v>
      </c>
      <c r="R1205" s="50">
        <v>330</v>
      </c>
      <c r="S1205" s="50">
        <v>0</v>
      </c>
      <c r="T1205" s="50" t="s">
        <v>37</v>
      </c>
      <c r="U1205" s="50" t="s">
        <v>7211</v>
      </c>
      <c r="V1205" s="50"/>
      <c r="W1205" s="50" t="s">
        <v>7212</v>
      </c>
      <c r="X1205" s="50" t="s">
        <v>482</v>
      </c>
      <c r="Y1205" s="49" t="s">
        <v>7213</v>
      </c>
    </row>
    <row r="1206" spans="1:25">
      <c r="A1206" s="121" t="str">
        <f t="shared" si="19"/>
        <v>jjones6</v>
      </c>
      <c r="B1206" s="49" t="s">
        <v>7214</v>
      </c>
      <c r="C1206" s="50" t="s">
        <v>7215</v>
      </c>
      <c r="D1206" s="50" t="s">
        <v>7216</v>
      </c>
      <c r="E1206" s="37" t="s">
        <v>27</v>
      </c>
      <c r="F1206" s="49" t="s">
        <v>44</v>
      </c>
      <c r="G1206" s="50" t="s">
        <v>45</v>
      </c>
      <c r="H1206" s="50" t="s">
        <v>30</v>
      </c>
      <c r="I1206" s="50" t="s">
        <v>31</v>
      </c>
      <c r="J1206" s="49" t="s">
        <v>53</v>
      </c>
      <c r="K1206" s="49" t="s">
        <v>309</v>
      </c>
      <c r="L1206" s="49" t="s">
        <v>310</v>
      </c>
      <c r="M1206" s="50" t="s">
        <v>311</v>
      </c>
      <c r="N1206" s="50" t="s">
        <v>312</v>
      </c>
      <c r="O1206" s="51">
        <v>44973</v>
      </c>
      <c r="P1206" s="51">
        <v>44973</v>
      </c>
      <c r="Q1206" s="51">
        <v>44973</v>
      </c>
      <c r="R1206" s="50">
        <v>956</v>
      </c>
      <c r="S1206" s="50">
        <v>2</v>
      </c>
      <c r="T1206" s="50" t="s">
        <v>82</v>
      </c>
      <c r="U1206" s="50" t="s">
        <v>7217</v>
      </c>
      <c r="V1206" s="50"/>
      <c r="W1206" s="50" t="s">
        <v>7218</v>
      </c>
      <c r="X1206" s="50" t="s">
        <v>312</v>
      </c>
      <c r="Y1206" s="49" t="s">
        <v>7219</v>
      </c>
    </row>
    <row r="1207" spans="1:25">
      <c r="A1207" s="121" t="str">
        <f t="shared" si="19"/>
        <v>jjonest</v>
      </c>
      <c r="B1207" s="49" t="s">
        <v>7220</v>
      </c>
      <c r="C1207" s="50" t="s">
        <v>7221</v>
      </c>
      <c r="D1207" s="50" t="s">
        <v>7222</v>
      </c>
      <c r="E1207" s="37" t="s">
        <v>27</v>
      </c>
      <c r="F1207" s="49" t="s">
        <v>44</v>
      </c>
      <c r="G1207" s="50" t="s">
        <v>45</v>
      </c>
      <c r="H1207" s="50" t="s">
        <v>30</v>
      </c>
      <c r="I1207" s="50" t="s">
        <v>31</v>
      </c>
      <c r="J1207" s="49" t="s">
        <v>32</v>
      </c>
      <c r="K1207" s="49" t="s">
        <v>92</v>
      </c>
      <c r="L1207" s="49" t="s">
        <v>116</v>
      </c>
      <c r="M1207" s="50" t="s">
        <v>117</v>
      </c>
      <c r="N1207" s="50" t="s">
        <v>118</v>
      </c>
      <c r="O1207" s="51">
        <v>45022</v>
      </c>
      <c r="P1207" s="51">
        <v>45022</v>
      </c>
      <c r="Q1207" s="51">
        <v>45022</v>
      </c>
      <c r="R1207" s="50">
        <v>907</v>
      </c>
      <c r="S1207" s="50">
        <v>2</v>
      </c>
      <c r="T1207" s="50" t="s">
        <v>82</v>
      </c>
      <c r="U1207" s="50" t="s">
        <v>7223</v>
      </c>
      <c r="V1207" s="50" t="s">
        <v>2588</v>
      </c>
      <c r="W1207" s="50" t="s">
        <v>1073</v>
      </c>
      <c r="X1207" s="50" t="s">
        <v>118</v>
      </c>
      <c r="Y1207" s="49" t="s">
        <v>7224</v>
      </c>
    </row>
    <row r="1208" spans="1:25">
      <c r="A1208" s="121" t="str">
        <f t="shared" si="19"/>
        <v>JJUHASZ</v>
      </c>
      <c r="B1208" s="49" t="s">
        <v>7225</v>
      </c>
      <c r="C1208" s="50" t="s">
        <v>7226</v>
      </c>
      <c r="D1208" s="50" t="s">
        <v>7227</v>
      </c>
      <c r="E1208" s="37" t="s">
        <v>43</v>
      </c>
      <c r="F1208" s="49" t="s">
        <v>44</v>
      </c>
      <c r="G1208" s="50" t="s">
        <v>45</v>
      </c>
      <c r="H1208" s="50" t="s">
        <v>30</v>
      </c>
      <c r="I1208" s="50" t="s">
        <v>31</v>
      </c>
      <c r="J1208" s="49" t="s">
        <v>53</v>
      </c>
      <c r="K1208" s="49" t="s">
        <v>450</v>
      </c>
      <c r="L1208" s="49" t="s">
        <v>2082</v>
      </c>
      <c r="M1208" s="50" t="s">
        <v>2083</v>
      </c>
      <c r="N1208" s="50" t="s">
        <v>1763</v>
      </c>
      <c r="O1208" s="51">
        <v>40840</v>
      </c>
      <c r="P1208" s="51">
        <v>40840</v>
      </c>
      <c r="Q1208" s="51">
        <v>40840</v>
      </c>
      <c r="R1208" s="50">
        <v>5089</v>
      </c>
      <c r="S1208" s="50">
        <v>13</v>
      </c>
      <c r="T1208" s="50" t="s">
        <v>127</v>
      </c>
      <c r="U1208" s="50" t="s">
        <v>7228</v>
      </c>
      <c r="V1208" s="50"/>
      <c r="W1208" s="50" t="s">
        <v>7229</v>
      </c>
      <c r="X1208" s="50" t="s">
        <v>1763</v>
      </c>
      <c r="Y1208" s="49" t="s">
        <v>7230</v>
      </c>
    </row>
    <row r="1209" spans="1:25">
      <c r="A1209" s="121" t="str">
        <f t="shared" si="19"/>
        <v>JJUSTI1</v>
      </c>
      <c r="B1209" s="49" t="s">
        <v>7231</v>
      </c>
      <c r="C1209" s="50" t="s">
        <v>7232</v>
      </c>
      <c r="D1209" s="50" t="s">
        <v>7233</v>
      </c>
      <c r="E1209" s="37" t="s">
        <v>43</v>
      </c>
      <c r="F1209" s="49" t="s">
        <v>90</v>
      </c>
      <c r="G1209" s="50" t="s">
        <v>91</v>
      </c>
      <c r="H1209" s="50" t="s">
        <v>30</v>
      </c>
      <c r="I1209" s="50" t="s">
        <v>31</v>
      </c>
      <c r="J1209" s="49" t="s">
        <v>32</v>
      </c>
      <c r="K1209" s="49" t="s">
        <v>125</v>
      </c>
      <c r="L1209" s="49" t="s">
        <v>1141</v>
      </c>
      <c r="M1209" s="50" t="s">
        <v>235</v>
      </c>
      <c r="N1209" s="50" t="s">
        <v>236</v>
      </c>
      <c r="O1209" s="51">
        <v>40273</v>
      </c>
      <c r="P1209" s="51">
        <v>40273</v>
      </c>
      <c r="Q1209" s="51">
        <v>40273</v>
      </c>
      <c r="R1209" s="50">
        <v>5656</v>
      </c>
      <c r="S1209" s="50">
        <v>15</v>
      </c>
      <c r="T1209" s="50" t="s">
        <v>127</v>
      </c>
      <c r="U1209" s="53" t="s">
        <v>7234</v>
      </c>
      <c r="V1209" s="53">
        <v>0</v>
      </c>
      <c r="W1209" s="53" t="s">
        <v>7235</v>
      </c>
      <c r="X1209" s="53" t="s">
        <v>236</v>
      </c>
      <c r="Y1209" s="53" t="s">
        <v>7236</v>
      </c>
    </row>
    <row r="1210" spans="1:25">
      <c r="A1210" s="121" t="str">
        <f t="shared" si="19"/>
        <v>jkaahan</v>
      </c>
      <c r="B1210" s="49" t="s">
        <v>7237</v>
      </c>
      <c r="C1210" s="50" t="s">
        <v>7238</v>
      </c>
      <c r="D1210" s="50" t="s">
        <v>7239</v>
      </c>
      <c r="E1210" s="37" t="s">
        <v>43</v>
      </c>
      <c r="F1210" s="49" t="s">
        <v>44</v>
      </c>
      <c r="G1210" s="50" t="s">
        <v>45</v>
      </c>
      <c r="H1210" s="50" t="s">
        <v>30</v>
      </c>
      <c r="I1210" s="50" t="s">
        <v>31</v>
      </c>
      <c r="J1210" s="49" t="s">
        <v>32</v>
      </c>
      <c r="K1210" s="49" t="s">
        <v>426</v>
      </c>
      <c r="L1210" s="49" t="s">
        <v>427</v>
      </c>
      <c r="M1210" s="50" t="s">
        <v>428</v>
      </c>
      <c r="N1210" s="50" t="s">
        <v>429</v>
      </c>
      <c r="O1210" s="51">
        <v>45893</v>
      </c>
      <c r="P1210" s="51">
        <v>45893</v>
      </c>
      <c r="Q1210" s="51">
        <v>45893</v>
      </c>
      <c r="R1210" s="50">
        <v>36</v>
      </c>
      <c r="S1210" s="50">
        <v>0</v>
      </c>
      <c r="T1210" s="50" t="s">
        <v>419</v>
      </c>
      <c r="U1210" s="50" t="s">
        <v>7240</v>
      </c>
      <c r="V1210" s="50"/>
      <c r="W1210" s="50" t="s">
        <v>6282</v>
      </c>
      <c r="X1210" s="50" t="s">
        <v>429</v>
      </c>
      <c r="Y1210" s="49" t="s">
        <v>6283</v>
      </c>
    </row>
    <row r="1211" spans="1:25">
      <c r="A1211" s="121" t="str">
        <f t="shared" si="19"/>
        <v>jkaeche</v>
      </c>
      <c r="B1211" s="49" t="s">
        <v>7241</v>
      </c>
      <c r="C1211" s="50" t="s">
        <v>7242</v>
      </c>
      <c r="D1211" s="50" t="s">
        <v>7243</v>
      </c>
      <c r="E1211" s="37" t="s">
        <v>27</v>
      </c>
      <c r="F1211" s="49" t="s">
        <v>114</v>
      </c>
      <c r="G1211" s="50" t="s">
        <v>115</v>
      </c>
      <c r="H1211" s="50" t="s">
        <v>105</v>
      </c>
      <c r="I1211" s="50" t="s">
        <v>31</v>
      </c>
      <c r="J1211" s="49" t="s">
        <v>53</v>
      </c>
      <c r="K1211" s="49" t="s">
        <v>164</v>
      </c>
      <c r="L1211" s="49" t="s">
        <v>165</v>
      </c>
      <c r="M1211" s="50" t="s">
        <v>166</v>
      </c>
      <c r="N1211" s="50" t="s">
        <v>167</v>
      </c>
      <c r="O1211" s="51">
        <v>45725</v>
      </c>
      <c r="P1211" s="51">
        <v>45725</v>
      </c>
      <c r="Q1211" s="51">
        <v>45725</v>
      </c>
      <c r="R1211" s="50">
        <v>204</v>
      </c>
      <c r="S1211" s="50">
        <v>0</v>
      </c>
      <c r="T1211" s="50" t="s">
        <v>37</v>
      </c>
      <c r="U1211" s="50" t="s">
        <v>7244</v>
      </c>
      <c r="V1211" s="50"/>
      <c r="W1211" s="50" t="s">
        <v>3893</v>
      </c>
      <c r="X1211" s="50" t="s">
        <v>167</v>
      </c>
      <c r="Y1211" s="49" t="s">
        <v>7245</v>
      </c>
    </row>
    <row r="1212" spans="1:25">
      <c r="A1212" s="121" t="str">
        <f t="shared" si="19"/>
        <v>jkain</v>
      </c>
      <c r="B1212" s="49" t="s">
        <v>7246</v>
      </c>
      <c r="C1212" s="50" t="s">
        <v>7247</v>
      </c>
      <c r="D1212" s="50" t="s">
        <v>7248</v>
      </c>
      <c r="E1212" s="37" t="s">
        <v>43</v>
      </c>
      <c r="F1212" s="49" t="s">
        <v>28</v>
      </c>
      <c r="G1212" s="50" t="s">
        <v>29</v>
      </c>
      <c r="H1212" s="50" t="s">
        <v>30</v>
      </c>
      <c r="I1212" s="50" t="s">
        <v>31</v>
      </c>
      <c r="J1212" s="49" t="s">
        <v>32</v>
      </c>
      <c r="K1212" s="49" t="s">
        <v>92</v>
      </c>
      <c r="L1212" s="49" t="s">
        <v>116</v>
      </c>
      <c r="M1212" s="50" t="s">
        <v>117</v>
      </c>
      <c r="N1212" s="50" t="s">
        <v>118</v>
      </c>
      <c r="O1212" s="51">
        <v>45564</v>
      </c>
      <c r="P1212" s="51">
        <v>45564</v>
      </c>
      <c r="Q1212" s="51">
        <v>45564</v>
      </c>
      <c r="R1212" s="50">
        <v>365</v>
      </c>
      <c r="S1212" s="50">
        <v>1</v>
      </c>
      <c r="T1212" s="50" t="s">
        <v>82</v>
      </c>
      <c r="U1212" s="50" t="s">
        <v>7249</v>
      </c>
      <c r="V1212" s="50"/>
      <c r="W1212" s="50" t="s">
        <v>7250</v>
      </c>
      <c r="X1212" s="50" t="s">
        <v>118</v>
      </c>
      <c r="Y1212" s="49" t="s">
        <v>7251</v>
      </c>
    </row>
    <row r="1213" spans="1:25">
      <c r="A1213" s="121" t="str">
        <f t="shared" si="19"/>
        <v>JKASSA</v>
      </c>
      <c r="B1213" s="49" t="s">
        <v>7252</v>
      </c>
      <c r="C1213" s="50" t="s">
        <v>7253</v>
      </c>
      <c r="D1213" s="50" t="s">
        <v>7254</v>
      </c>
      <c r="E1213" s="37" t="s">
        <v>43</v>
      </c>
      <c r="F1213" s="49" t="s">
        <v>44</v>
      </c>
      <c r="G1213" s="50" t="s">
        <v>45</v>
      </c>
      <c r="H1213" s="50" t="s">
        <v>30</v>
      </c>
      <c r="I1213" s="50" t="s">
        <v>31</v>
      </c>
      <c r="J1213" s="49" t="s">
        <v>53</v>
      </c>
      <c r="K1213" s="49" t="s">
        <v>255</v>
      </c>
      <c r="L1213" s="49" t="s">
        <v>442</v>
      </c>
      <c r="M1213" s="50" t="s">
        <v>443</v>
      </c>
      <c r="N1213" s="50" t="s">
        <v>72</v>
      </c>
      <c r="O1213" s="51">
        <v>35622</v>
      </c>
      <c r="P1213" s="51">
        <v>35622</v>
      </c>
      <c r="Q1213" s="51">
        <v>35622</v>
      </c>
      <c r="R1213" s="50">
        <v>10307</v>
      </c>
      <c r="S1213" s="50">
        <v>28</v>
      </c>
      <c r="T1213" s="50" t="s">
        <v>148</v>
      </c>
      <c r="U1213" s="50" t="s">
        <v>7255</v>
      </c>
      <c r="V1213" s="50"/>
      <c r="W1213" s="50" t="s">
        <v>7256</v>
      </c>
      <c r="X1213" s="50" t="s">
        <v>72</v>
      </c>
      <c r="Y1213" s="49" t="s">
        <v>7257</v>
      </c>
    </row>
    <row r="1214" spans="1:25">
      <c r="A1214" s="121" t="str">
        <f t="shared" si="19"/>
        <v>jkelly1</v>
      </c>
      <c r="B1214" s="49" t="s">
        <v>7258</v>
      </c>
      <c r="C1214" s="50" t="s">
        <v>7259</v>
      </c>
      <c r="D1214" s="50" t="s">
        <v>7260</v>
      </c>
      <c r="E1214" s="37" t="s">
        <v>27</v>
      </c>
      <c r="F1214" s="49" t="s">
        <v>44</v>
      </c>
      <c r="G1214" s="50" t="s">
        <v>45</v>
      </c>
      <c r="H1214" s="50" t="s">
        <v>30</v>
      </c>
      <c r="I1214" s="50" t="s">
        <v>31</v>
      </c>
      <c r="J1214" s="49" t="s">
        <v>32</v>
      </c>
      <c r="K1214" s="49" t="s">
        <v>33</v>
      </c>
      <c r="L1214" s="49" t="s">
        <v>46</v>
      </c>
      <c r="M1214" s="50" t="s">
        <v>35</v>
      </c>
      <c r="N1214" s="50" t="s">
        <v>36</v>
      </c>
      <c r="O1214" s="51">
        <v>45319</v>
      </c>
      <c r="P1214" s="51">
        <v>45319</v>
      </c>
      <c r="Q1214" s="51">
        <v>45319</v>
      </c>
      <c r="R1214" s="50">
        <v>610</v>
      </c>
      <c r="S1214" s="50">
        <v>1</v>
      </c>
      <c r="T1214" s="50" t="s">
        <v>82</v>
      </c>
      <c r="U1214" s="50" t="s">
        <v>7261</v>
      </c>
      <c r="V1214" s="50"/>
      <c r="W1214" s="50" t="s">
        <v>7262</v>
      </c>
      <c r="X1214" s="50" t="s">
        <v>36</v>
      </c>
      <c r="Y1214" s="49" t="s">
        <v>7263</v>
      </c>
    </row>
    <row r="1215" spans="1:25">
      <c r="A1215" s="121" t="str">
        <f t="shared" si="19"/>
        <v>jkennel</v>
      </c>
      <c r="B1215" s="49" t="s">
        <v>7264</v>
      </c>
      <c r="C1215" s="50" t="s">
        <v>7265</v>
      </c>
      <c r="D1215" s="50" t="s">
        <v>7266</v>
      </c>
      <c r="E1215" s="37" t="s">
        <v>43</v>
      </c>
      <c r="F1215" s="49" t="s">
        <v>90</v>
      </c>
      <c r="G1215" s="50" t="s">
        <v>91</v>
      </c>
      <c r="H1215" s="50" t="s">
        <v>30</v>
      </c>
      <c r="I1215" s="50" t="s">
        <v>31</v>
      </c>
      <c r="J1215" s="49" t="s">
        <v>32</v>
      </c>
      <c r="K1215" s="49" t="s">
        <v>290</v>
      </c>
      <c r="L1215" s="49" t="s">
        <v>5281</v>
      </c>
      <c r="M1215" s="50" t="s">
        <v>292</v>
      </c>
      <c r="N1215" s="50" t="s">
        <v>293</v>
      </c>
      <c r="O1215" s="51">
        <v>43362</v>
      </c>
      <c r="P1215" s="51">
        <v>43362</v>
      </c>
      <c r="Q1215" s="51">
        <v>43362</v>
      </c>
      <c r="R1215" s="50">
        <v>2567</v>
      </c>
      <c r="S1215" s="50">
        <v>7</v>
      </c>
      <c r="T1215" s="50" t="s">
        <v>127</v>
      </c>
      <c r="U1215" s="50" t="s">
        <v>7267</v>
      </c>
      <c r="V1215" s="50"/>
      <c r="W1215" s="50" t="s">
        <v>7268</v>
      </c>
      <c r="X1215" s="50" t="s">
        <v>5284</v>
      </c>
      <c r="Y1215" s="49" t="s">
        <v>7269</v>
      </c>
    </row>
    <row r="1216" spans="1:25">
      <c r="A1216" s="121" t="str">
        <f t="shared" si="19"/>
        <v>jkepha0</v>
      </c>
      <c r="B1216" s="49" t="s">
        <v>7270</v>
      </c>
      <c r="C1216" s="50" t="s">
        <v>7271</v>
      </c>
      <c r="D1216" s="50" t="s">
        <v>7272</v>
      </c>
      <c r="E1216" s="37" t="s">
        <v>43</v>
      </c>
      <c r="F1216" s="49" t="s">
        <v>44</v>
      </c>
      <c r="G1216" s="50" t="s">
        <v>45</v>
      </c>
      <c r="H1216" s="50" t="s">
        <v>30</v>
      </c>
      <c r="I1216" s="50" t="s">
        <v>31</v>
      </c>
      <c r="J1216" s="49" t="s">
        <v>32</v>
      </c>
      <c r="K1216" s="49" t="s">
        <v>1226</v>
      </c>
      <c r="L1216" s="49" t="s">
        <v>1227</v>
      </c>
      <c r="M1216" s="50" t="s">
        <v>1228</v>
      </c>
      <c r="N1216" s="50" t="s">
        <v>1229</v>
      </c>
      <c r="O1216" s="51">
        <v>43545</v>
      </c>
      <c r="P1216" s="51">
        <v>45907</v>
      </c>
      <c r="Q1216" s="51">
        <v>43545</v>
      </c>
      <c r="R1216" s="50">
        <v>2384</v>
      </c>
      <c r="S1216" s="50">
        <v>6</v>
      </c>
      <c r="T1216" s="50" t="s">
        <v>127</v>
      </c>
      <c r="U1216" s="50" t="s">
        <v>7273</v>
      </c>
      <c r="V1216" s="50"/>
      <c r="W1216" s="50" t="s">
        <v>7274</v>
      </c>
      <c r="X1216" s="50" t="s">
        <v>2390</v>
      </c>
      <c r="Y1216" s="49" t="s">
        <v>7275</v>
      </c>
    </row>
    <row r="1217" spans="1:25">
      <c r="A1217" s="121" t="str">
        <f t="shared" si="19"/>
        <v>jkepley</v>
      </c>
      <c r="B1217" s="49" t="s">
        <v>7276</v>
      </c>
      <c r="C1217" s="50" t="s">
        <v>7277</v>
      </c>
      <c r="D1217" s="50" t="s">
        <v>7278</v>
      </c>
      <c r="E1217" s="37" t="s">
        <v>43</v>
      </c>
      <c r="F1217" s="49" t="s">
        <v>114</v>
      </c>
      <c r="G1217" s="50" t="s">
        <v>115</v>
      </c>
      <c r="H1217" s="50" t="s">
        <v>105</v>
      </c>
      <c r="I1217" s="50" t="s">
        <v>31</v>
      </c>
      <c r="J1217" s="49" t="s">
        <v>53</v>
      </c>
      <c r="K1217" s="49" t="s">
        <v>309</v>
      </c>
      <c r="L1217" s="49" t="s">
        <v>1724</v>
      </c>
      <c r="M1217" s="50" t="s">
        <v>1389</v>
      </c>
      <c r="N1217" s="50" t="s">
        <v>57</v>
      </c>
      <c r="O1217" s="51">
        <v>45921</v>
      </c>
      <c r="P1217" s="51">
        <v>45921</v>
      </c>
      <c r="Q1217" s="51">
        <v>45921</v>
      </c>
      <c r="R1217" s="50">
        <v>8</v>
      </c>
      <c r="S1217" s="50">
        <v>0</v>
      </c>
      <c r="T1217" s="50" t="s">
        <v>47</v>
      </c>
      <c r="U1217" s="50" t="s">
        <v>7279</v>
      </c>
      <c r="V1217" s="50"/>
      <c r="W1217" s="50" t="s">
        <v>1726</v>
      </c>
      <c r="X1217" s="50" t="s">
        <v>57</v>
      </c>
      <c r="Y1217" s="49" t="s">
        <v>7280</v>
      </c>
    </row>
    <row r="1218" spans="1:25">
      <c r="A1218" s="121" t="str">
        <f t="shared" si="19"/>
        <v>jkirkla</v>
      </c>
      <c r="B1218" s="49" t="s">
        <v>7281</v>
      </c>
      <c r="C1218" s="50" t="s">
        <v>7282</v>
      </c>
      <c r="D1218" s="50" t="s">
        <v>7283</v>
      </c>
      <c r="E1218" s="37" t="s">
        <v>43</v>
      </c>
      <c r="F1218" s="49" t="s">
        <v>90</v>
      </c>
      <c r="G1218" s="50" t="s">
        <v>91</v>
      </c>
      <c r="H1218" s="50" t="s">
        <v>30</v>
      </c>
      <c r="I1218" s="50" t="s">
        <v>31</v>
      </c>
      <c r="J1218" s="49" t="s">
        <v>32</v>
      </c>
      <c r="K1218" s="49" t="s">
        <v>144</v>
      </c>
      <c r="L1218" s="49" t="s">
        <v>145</v>
      </c>
      <c r="M1218" s="50" t="s">
        <v>146</v>
      </c>
      <c r="N1218" s="50" t="s">
        <v>147</v>
      </c>
      <c r="O1218" s="51">
        <v>45008</v>
      </c>
      <c r="P1218" s="51">
        <v>45008</v>
      </c>
      <c r="Q1218" s="51">
        <v>45008</v>
      </c>
      <c r="R1218" s="50">
        <v>921</v>
      </c>
      <c r="S1218" s="50">
        <v>2</v>
      </c>
      <c r="T1218" s="50" t="s">
        <v>82</v>
      </c>
      <c r="U1218" s="50" t="s">
        <v>7284</v>
      </c>
      <c r="V1218" s="50"/>
      <c r="W1218" s="50" t="s">
        <v>7285</v>
      </c>
      <c r="X1218" s="50" t="s">
        <v>147</v>
      </c>
      <c r="Y1218" s="49" t="s">
        <v>2595</v>
      </c>
    </row>
    <row r="1219" spans="1:25">
      <c r="A1219" s="121" t="str">
        <f t="shared" ref="A1219:A1282" si="20">TRIM(D1219)</f>
        <v>JKIVELA</v>
      </c>
      <c r="B1219" s="49" t="s">
        <v>7286</v>
      </c>
      <c r="C1219" s="50" t="s">
        <v>7287</v>
      </c>
      <c r="D1219" s="50" t="s">
        <v>7288</v>
      </c>
      <c r="E1219" s="37" t="s">
        <v>43</v>
      </c>
      <c r="F1219" s="49" t="s">
        <v>90</v>
      </c>
      <c r="G1219" s="50" t="s">
        <v>91</v>
      </c>
      <c r="H1219" s="50" t="s">
        <v>30</v>
      </c>
      <c r="I1219" s="50" t="s">
        <v>31</v>
      </c>
      <c r="J1219" s="49" t="s">
        <v>32</v>
      </c>
      <c r="K1219" s="49" t="s">
        <v>92</v>
      </c>
      <c r="L1219" s="49" t="s">
        <v>93</v>
      </c>
      <c r="M1219" s="50" t="s">
        <v>94</v>
      </c>
      <c r="N1219" s="50" t="s">
        <v>95</v>
      </c>
      <c r="O1219" s="51">
        <v>41260</v>
      </c>
      <c r="P1219" s="51">
        <v>41260</v>
      </c>
      <c r="Q1219" s="51">
        <v>41260</v>
      </c>
      <c r="R1219" s="50">
        <v>4669</v>
      </c>
      <c r="S1219" s="50">
        <v>12</v>
      </c>
      <c r="T1219" s="50" t="s">
        <v>127</v>
      </c>
      <c r="U1219" s="50" t="s">
        <v>7289</v>
      </c>
      <c r="V1219" s="50" t="s">
        <v>7290</v>
      </c>
      <c r="W1219" s="50" t="s">
        <v>7291</v>
      </c>
      <c r="X1219" s="50" t="s">
        <v>69</v>
      </c>
      <c r="Y1219" s="49" t="s">
        <v>7292</v>
      </c>
    </row>
    <row r="1220" spans="1:25">
      <c r="A1220" s="121" t="str">
        <f t="shared" si="20"/>
        <v>jknowle</v>
      </c>
      <c r="B1220" s="49" t="s">
        <v>7293</v>
      </c>
      <c r="C1220" s="50" t="s">
        <v>7294</v>
      </c>
      <c r="D1220" s="50" t="s">
        <v>7295</v>
      </c>
      <c r="E1220" s="37" t="s">
        <v>27</v>
      </c>
      <c r="F1220" s="49" t="s">
        <v>1468</v>
      </c>
      <c r="G1220" s="50" t="s">
        <v>1469</v>
      </c>
      <c r="H1220" s="50" t="s">
        <v>30</v>
      </c>
      <c r="I1220" s="50" t="s">
        <v>31</v>
      </c>
      <c r="J1220" s="49" t="s">
        <v>32</v>
      </c>
      <c r="K1220" s="49" t="s">
        <v>591</v>
      </c>
      <c r="L1220" s="49" t="s">
        <v>591</v>
      </c>
      <c r="M1220" s="50" t="s">
        <v>592</v>
      </c>
      <c r="N1220" s="50" t="s">
        <v>593</v>
      </c>
      <c r="O1220" s="51">
        <v>44784</v>
      </c>
      <c r="P1220" s="51">
        <v>44784</v>
      </c>
      <c r="Q1220" s="51">
        <v>44784</v>
      </c>
      <c r="R1220" s="50">
        <v>1145</v>
      </c>
      <c r="S1220" s="50">
        <v>3</v>
      </c>
      <c r="T1220" s="50" t="s">
        <v>106</v>
      </c>
      <c r="U1220" s="50" t="s">
        <v>7296</v>
      </c>
      <c r="V1220" s="50"/>
      <c r="W1220" s="50" t="s">
        <v>7297</v>
      </c>
      <c r="X1220" s="50" t="s">
        <v>593</v>
      </c>
      <c r="Y1220" s="49" t="s">
        <v>7298</v>
      </c>
    </row>
    <row r="1221" spans="1:25">
      <c r="A1221" s="121" t="str">
        <f t="shared" si="20"/>
        <v>jlabrad</v>
      </c>
      <c r="B1221" s="49" t="s">
        <v>7299</v>
      </c>
      <c r="C1221" s="50" t="s">
        <v>7300</v>
      </c>
      <c r="D1221" s="50" t="s">
        <v>7301</v>
      </c>
      <c r="E1221" s="37" t="s">
        <v>43</v>
      </c>
      <c r="F1221" s="49" t="s">
        <v>265</v>
      </c>
      <c r="G1221" s="50" t="s">
        <v>266</v>
      </c>
      <c r="H1221" s="50" t="s">
        <v>105</v>
      </c>
      <c r="I1221" s="50" t="s">
        <v>31</v>
      </c>
      <c r="J1221" s="49" t="s">
        <v>32</v>
      </c>
      <c r="K1221" s="49" t="s">
        <v>79</v>
      </c>
      <c r="L1221" s="49" t="s">
        <v>80</v>
      </c>
      <c r="M1221" s="50" t="s">
        <v>81</v>
      </c>
      <c r="N1221" s="50" t="s">
        <v>36</v>
      </c>
      <c r="O1221" s="51">
        <v>41750</v>
      </c>
      <c r="P1221" s="51">
        <v>41750</v>
      </c>
      <c r="Q1221" s="51">
        <v>41750</v>
      </c>
      <c r="R1221" s="50">
        <v>4179</v>
      </c>
      <c r="S1221" s="50">
        <v>11</v>
      </c>
      <c r="T1221" s="50" t="s">
        <v>127</v>
      </c>
      <c r="U1221" s="50" t="s">
        <v>7302</v>
      </c>
      <c r="V1221" s="50"/>
      <c r="W1221" s="50" t="s">
        <v>2688</v>
      </c>
      <c r="X1221" s="50" t="s">
        <v>36</v>
      </c>
      <c r="Y1221" s="49" t="s">
        <v>7303</v>
      </c>
    </row>
    <row r="1222" spans="1:25">
      <c r="A1222" s="121" t="str">
        <f t="shared" si="20"/>
        <v>jlang1</v>
      </c>
      <c r="B1222" s="49" t="s">
        <v>7304</v>
      </c>
      <c r="C1222" s="50" t="s">
        <v>7305</v>
      </c>
      <c r="D1222" s="50" t="s">
        <v>7306</v>
      </c>
      <c r="E1222" s="37" t="s">
        <v>43</v>
      </c>
      <c r="F1222" s="49" t="s">
        <v>44</v>
      </c>
      <c r="G1222" s="50" t="s">
        <v>45</v>
      </c>
      <c r="H1222" s="50" t="s">
        <v>30</v>
      </c>
      <c r="I1222" s="50" t="s">
        <v>31</v>
      </c>
      <c r="J1222" s="49" t="s">
        <v>53</v>
      </c>
      <c r="K1222" s="49" t="s">
        <v>93</v>
      </c>
      <c r="L1222" s="49" t="s">
        <v>915</v>
      </c>
      <c r="M1222" s="50" t="s">
        <v>916</v>
      </c>
      <c r="N1222" s="50" t="s">
        <v>69</v>
      </c>
      <c r="O1222" s="51">
        <v>43297</v>
      </c>
      <c r="P1222" s="51">
        <v>43297</v>
      </c>
      <c r="Q1222" s="51">
        <v>43297</v>
      </c>
      <c r="R1222" s="50">
        <v>2632</v>
      </c>
      <c r="S1222" s="50">
        <v>7</v>
      </c>
      <c r="T1222" s="50" t="s">
        <v>127</v>
      </c>
      <c r="U1222" s="50" t="s">
        <v>7307</v>
      </c>
      <c r="V1222" s="50"/>
      <c r="W1222" s="50" t="s">
        <v>7308</v>
      </c>
      <c r="X1222" s="50" t="s">
        <v>69</v>
      </c>
      <c r="Y1222" s="49" t="s">
        <v>7309</v>
      </c>
    </row>
    <row r="1223" spans="1:25">
      <c r="A1223" s="121" t="str">
        <f t="shared" si="20"/>
        <v>JLANGE8</v>
      </c>
      <c r="B1223" s="49" t="s">
        <v>7310</v>
      </c>
      <c r="C1223" s="50" t="s">
        <v>7311</v>
      </c>
      <c r="D1223" s="50" t="s">
        <v>7312</v>
      </c>
      <c r="E1223" s="37" t="s">
        <v>134</v>
      </c>
      <c r="F1223" s="49" t="s">
        <v>44</v>
      </c>
      <c r="G1223" s="50" t="s">
        <v>45</v>
      </c>
      <c r="H1223" s="50" t="s">
        <v>30</v>
      </c>
      <c r="I1223" s="50" t="s">
        <v>31</v>
      </c>
      <c r="J1223" s="49" t="s">
        <v>53</v>
      </c>
      <c r="K1223" s="49" t="s">
        <v>273</v>
      </c>
      <c r="L1223" s="49" t="s">
        <v>1609</v>
      </c>
      <c r="M1223" s="50" t="s">
        <v>1610</v>
      </c>
      <c r="N1223" s="50" t="s">
        <v>1611</v>
      </c>
      <c r="O1223" s="51">
        <v>30781</v>
      </c>
      <c r="P1223" s="51">
        <v>30781</v>
      </c>
      <c r="Q1223" s="51">
        <v>30781</v>
      </c>
      <c r="R1223" s="50">
        <v>15148</v>
      </c>
      <c r="S1223" s="50">
        <v>41</v>
      </c>
      <c r="T1223" s="50" t="s">
        <v>148</v>
      </c>
      <c r="U1223" s="50" t="s">
        <v>7313</v>
      </c>
      <c r="V1223" s="50"/>
      <c r="W1223" s="50" t="s">
        <v>7314</v>
      </c>
      <c r="X1223" s="50" t="s">
        <v>1611</v>
      </c>
      <c r="Y1223" s="49" t="s">
        <v>7315</v>
      </c>
    </row>
    <row r="1224" spans="1:25">
      <c r="A1224" s="121" t="str">
        <f t="shared" si="20"/>
        <v>jlawr21</v>
      </c>
      <c r="B1224" s="49" t="s">
        <v>7316</v>
      </c>
      <c r="C1224" s="50" t="s">
        <v>7317</v>
      </c>
      <c r="D1224" s="50" t="s">
        <v>7318</v>
      </c>
      <c r="E1224" s="37" t="s">
        <v>43</v>
      </c>
      <c r="F1224" s="49" t="s">
        <v>44</v>
      </c>
      <c r="G1224" s="50" t="s">
        <v>45</v>
      </c>
      <c r="H1224" s="50" t="s">
        <v>30</v>
      </c>
      <c r="I1224" s="50" t="s">
        <v>31</v>
      </c>
      <c r="J1224" s="49" t="s">
        <v>53</v>
      </c>
      <c r="K1224" s="49" t="s">
        <v>273</v>
      </c>
      <c r="L1224" s="49" t="s">
        <v>1340</v>
      </c>
      <c r="M1224" s="50" t="s">
        <v>1341</v>
      </c>
      <c r="N1224" s="50" t="s">
        <v>1308</v>
      </c>
      <c r="O1224" s="51">
        <v>41470</v>
      </c>
      <c r="P1224" s="51">
        <v>42144</v>
      </c>
      <c r="Q1224" s="51">
        <v>42144</v>
      </c>
      <c r="R1224" s="50">
        <v>3785</v>
      </c>
      <c r="S1224" s="50">
        <v>10</v>
      </c>
      <c r="T1224" s="50" t="s">
        <v>127</v>
      </c>
      <c r="U1224" s="50" t="s">
        <v>7319</v>
      </c>
      <c r="V1224" s="50"/>
      <c r="W1224" s="50" t="s">
        <v>7320</v>
      </c>
      <c r="X1224" s="50" t="s">
        <v>1308</v>
      </c>
      <c r="Y1224" s="49" t="s">
        <v>7321</v>
      </c>
    </row>
    <row r="1225" spans="1:25">
      <c r="A1225" s="121" t="str">
        <f t="shared" si="20"/>
        <v>jleboeu</v>
      </c>
      <c r="B1225" s="49" t="s">
        <v>7322</v>
      </c>
      <c r="C1225" s="50" t="s">
        <v>7323</v>
      </c>
      <c r="D1225" s="50" t="s">
        <v>7324</v>
      </c>
      <c r="E1225" s="37" t="s">
        <v>43</v>
      </c>
      <c r="F1225" s="49" t="s">
        <v>28</v>
      </c>
      <c r="G1225" s="50" t="s">
        <v>29</v>
      </c>
      <c r="H1225" s="50" t="s">
        <v>30</v>
      </c>
      <c r="I1225" s="50" t="s">
        <v>31</v>
      </c>
      <c r="J1225" s="49" t="s">
        <v>32</v>
      </c>
      <c r="K1225" s="49" t="s">
        <v>349</v>
      </c>
      <c r="L1225" s="49" t="s">
        <v>838</v>
      </c>
      <c r="M1225" s="50" t="s">
        <v>351</v>
      </c>
      <c r="N1225" s="50" t="s">
        <v>352</v>
      </c>
      <c r="O1225" s="51">
        <v>45200</v>
      </c>
      <c r="P1225" s="51">
        <v>45200</v>
      </c>
      <c r="Q1225" s="51">
        <v>45200</v>
      </c>
      <c r="R1225" s="50">
        <v>729</v>
      </c>
      <c r="S1225" s="50">
        <v>1</v>
      </c>
      <c r="T1225" s="50" t="s">
        <v>82</v>
      </c>
      <c r="U1225" s="50" t="s">
        <v>7325</v>
      </c>
      <c r="V1225" s="50"/>
      <c r="W1225" s="50" t="s">
        <v>7326</v>
      </c>
      <c r="X1225" s="50" t="s">
        <v>355</v>
      </c>
      <c r="Y1225" s="49" t="s">
        <v>7327</v>
      </c>
    </row>
    <row r="1226" spans="1:25">
      <c r="A1226" s="121" t="str">
        <f t="shared" si="20"/>
        <v>jlee1</v>
      </c>
      <c r="B1226" s="49" t="s">
        <v>7328</v>
      </c>
      <c r="C1226" s="50" t="s">
        <v>7329</v>
      </c>
      <c r="D1226" s="50" t="s">
        <v>7330</v>
      </c>
      <c r="E1226" s="37" t="s">
        <v>27</v>
      </c>
      <c r="F1226" s="49" t="s">
        <v>44</v>
      </c>
      <c r="G1226" s="50" t="s">
        <v>45</v>
      </c>
      <c r="H1226" s="50" t="s">
        <v>30</v>
      </c>
      <c r="I1226" s="50" t="s">
        <v>31</v>
      </c>
      <c r="J1226" s="49" t="s">
        <v>53</v>
      </c>
      <c r="K1226" s="49" t="s">
        <v>164</v>
      </c>
      <c r="L1226" s="49" t="s">
        <v>165</v>
      </c>
      <c r="M1226" s="50" t="s">
        <v>166</v>
      </c>
      <c r="N1226" s="50" t="s">
        <v>167</v>
      </c>
      <c r="O1226" s="51">
        <v>45592</v>
      </c>
      <c r="P1226" s="51">
        <v>45592</v>
      </c>
      <c r="Q1226" s="51">
        <v>45592</v>
      </c>
      <c r="R1226" s="50">
        <v>337</v>
      </c>
      <c r="S1226" s="50">
        <v>0</v>
      </c>
      <c r="T1226" s="50" t="s">
        <v>37</v>
      </c>
      <c r="U1226" s="50" t="s">
        <v>7331</v>
      </c>
      <c r="V1226" s="50"/>
      <c r="W1226" s="50" t="s">
        <v>1619</v>
      </c>
      <c r="X1226" s="50" t="s">
        <v>170</v>
      </c>
      <c r="Y1226" s="49" t="s">
        <v>7332</v>
      </c>
    </row>
    <row r="1227" spans="1:25">
      <c r="A1227" s="121" t="str">
        <f t="shared" si="20"/>
        <v>JLEON45</v>
      </c>
      <c r="B1227" s="49" t="s">
        <v>7333</v>
      </c>
      <c r="C1227" s="50" t="s">
        <v>7334</v>
      </c>
      <c r="D1227" s="50" t="s">
        <v>7335</v>
      </c>
      <c r="E1227" s="37" t="s">
        <v>43</v>
      </c>
      <c r="F1227" s="49" t="s">
        <v>182</v>
      </c>
      <c r="G1227" s="50" t="s">
        <v>183</v>
      </c>
      <c r="H1227" s="50" t="s">
        <v>30</v>
      </c>
      <c r="I1227" s="50" t="s">
        <v>31</v>
      </c>
      <c r="J1227" s="49" t="s">
        <v>32</v>
      </c>
      <c r="K1227" s="49" t="s">
        <v>92</v>
      </c>
      <c r="L1227" s="49" t="s">
        <v>116</v>
      </c>
      <c r="M1227" s="50" t="s">
        <v>117</v>
      </c>
      <c r="N1227" s="50" t="s">
        <v>118</v>
      </c>
      <c r="O1227" s="51">
        <v>38418</v>
      </c>
      <c r="P1227" s="51">
        <v>38418</v>
      </c>
      <c r="Q1227" s="51">
        <v>38418</v>
      </c>
      <c r="R1227" s="50">
        <v>7511</v>
      </c>
      <c r="S1227" s="50">
        <v>20</v>
      </c>
      <c r="T1227" s="50" t="s">
        <v>148</v>
      </c>
      <c r="U1227" s="50" t="s">
        <v>7336</v>
      </c>
      <c r="V1227" s="50"/>
      <c r="W1227" s="50" t="s">
        <v>7337</v>
      </c>
      <c r="X1227" s="50" t="s">
        <v>118</v>
      </c>
      <c r="Y1227" s="49" t="s">
        <v>4027</v>
      </c>
    </row>
    <row r="1228" spans="1:25">
      <c r="A1228" s="121" t="str">
        <f t="shared" si="20"/>
        <v>jleonar</v>
      </c>
      <c r="B1228" s="49" t="s">
        <v>7338</v>
      </c>
      <c r="C1228" s="50" t="s">
        <v>7339</v>
      </c>
      <c r="D1228" s="50" t="s">
        <v>7340</v>
      </c>
      <c r="E1228" s="37" t="s">
        <v>43</v>
      </c>
      <c r="F1228" s="49" t="s">
        <v>114</v>
      </c>
      <c r="G1228" s="50" t="s">
        <v>115</v>
      </c>
      <c r="H1228" s="50" t="s">
        <v>105</v>
      </c>
      <c r="I1228" s="50" t="s">
        <v>31</v>
      </c>
      <c r="J1228" s="49" t="s">
        <v>32</v>
      </c>
      <c r="K1228" s="49" t="s">
        <v>144</v>
      </c>
      <c r="L1228" s="49" t="s">
        <v>145</v>
      </c>
      <c r="M1228" s="50" t="s">
        <v>146</v>
      </c>
      <c r="N1228" s="50" t="s">
        <v>147</v>
      </c>
      <c r="O1228" s="51">
        <v>45613</v>
      </c>
      <c r="P1228" s="51">
        <v>45613</v>
      </c>
      <c r="Q1228" s="51">
        <v>45613</v>
      </c>
      <c r="R1228" s="50">
        <v>316</v>
      </c>
      <c r="S1228" s="50">
        <v>0</v>
      </c>
      <c r="T1228" s="50" t="s">
        <v>37</v>
      </c>
      <c r="U1228" s="50" t="s">
        <v>7341</v>
      </c>
      <c r="V1228" s="50">
        <v>2204</v>
      </c>
      <c r="W1228" s="50" t="s">
        <v>3749</v>
      </c>
      <c r="X1228" s="50" t="s">
        <v>147</v>
      </c>
      <c r="Y1228" s="49" t="s">
        <v>7342</v>
      </c>
    </row>
    <row r="1229" spans="1:25">
      <c r="A1229" s="121" t="str">
        <f t="shared" si="20"/>
        <v>JLEVET</v>
      </c>
      <c r="B1229" s="49" t="s">
        <v>7343</v>
      </c>
      <c r="C1229" s="50" t="s">
        <v>7344</v>
      </c>
      <c r="D1229" s="50" t="s">
        <v>7345</v>
      </c>
      <c r="E1229" s="37" t="s">
        <v>774</v>
      </c>
      <c r="F1229" s="49" t="s">
        <v>28</v>
      </c>
      <c r="G1229" s="50" t="s">
        <v>29</v>
      </c>
      <c r="H1229" s="50" t="s">
        <v>30</v>
      </c>
      <c r="I1229" s="50" t="s">
        <v>31</v>
      </c>
      <c r="J1229" s="49" t="s">
        <v>53</v>
      </c>
      <c r="K1229" s="49" t="s">
        <v>273</v>
      </c>
      <c r="L1229" s="49" t="s">
        <v>930</v>
      </c>
      <c r="M1229" s="50" t="s">
        <v>931</v>
      </c>
      <c r="N1229" s="50" t="s">
        <v>373</v>
      </c>
      <c r="O1229" s="51">
        <v>36900</v>
      </c>
      <c r="P1229" s="51">
        <v>36900</v>
      </c>
      <c r="Q1229" s="51">
        <v>36900</v>
      </c>
      <c r="R1229" s="50">
        <v>9029</v>
      </c>
      <c r="S1229" s="50">
        <v>24</v>
      </c>
      <c r="T1229" s="50" t="s">
        <v>148</v>
      </c>
      <c r="U1229" s="50" t="s">
        <v>7346</v>
      </c>
      <c r="V1229" s="50"/>
      <c r="W1229" s="50" t="s">
        <v>7347</v>
      </c>
      <c r="X1229" s="50" t="s">
        <v>373</v>
      </c>
      <c r="Y1229" s="49" t="s">
        <v>7348</v>
      </c>
    </row>
    <row r="1230" spans="1:25">
      <c r="A1230" s="121" t="str">
        <f t="shared" si="20"/>
        <v>JLEWI09</v>
      </c>
      <c r="B1230" s="49" t="s">
        <v>7349</v>
      </c>
      <c r="C1230" s="50" t="s">
        <v>7350</v>
      </c>
      <c r="D1230" s="50" t="s">
        <v>7351</v>
      </c>
      <c r="E1230" s="37" t="s">
        <v>43</v>
      </c>
      <c r="F1230" s="49" t="s">
        <v>28</v>
      </c>
      <c r="G1230" s="50" t="s">
        <v>29</v>
      </c>
      <c r="H1230" s="50" t="s">
        <v>30</v>
      </c>
      <c r="I1230" s="50" t="s">
        <v>31</v>
      </c>
      <c r="J1230" s="49" t="s">
        <v>53</v>
      </c>
      <c r="K1230" s="49" t="s">
        <v>255</v>
      </c>
      <c r="L1230" s="49" t="s">
        <v>418</v>
      </c>
      <c r="M1230" s="50" t="s">
        <v>257</v>
      </c>
      <c r="N1230" s="50" t="s">
        <v>258</v>
      </c>
      <c r="O1230" s="51">
        <v>32951</v>
      </c>
      <c r="P1230" s="51">
        <v>32951</v>
      </c>
      <c r="Q1230" s="51">
        <v>32951</v>
      </c>
      <c r="R1230" s="50">
        <v>12978</v>
      </c>
      <c r="S1230" s="50">
        <v>35</v>
      </c>
      <c r="T1230" s="50" t="s">
        <v>148</v>
      </c>
      <c r="U1230" s="50" t="s">
        <v>7352</v>
      </c>
      <c r="V1230" s="50"/>
      <c r="W1230" s="50" t="s">
        <v>7353</v>
      </c>
      <c r="X1230" s="50" t="s">
        <v>352</v>
      </c>
      <c r="Y1230" s="49" t="s">
        <v>7354</v>
      </c>
    </row>
    <row r="1231" spans="1:25">
      <c r="A1231" s="121" t="str">
        <f t="shared" si="20"/>
        <v>jlindsl</v>
      </c>
      <c r="B1231" s="49" t="s">
        <v>7355</v>
      </c>
      <c r="C1231" s="50" t="s">
        <v>7356</v>
      </c>
      <c r="D1231" s="50" t="s">
        <v>7357</v>
      </c>
      <c r="E1231" s="37" t="s">
        <v>43</v>
      </c>
      <c r="F1231" s="49" t="s">
        <v>28</v>
      </c>
      <c r="G1231" s="50" t="s">
        <v>29</v>
      </c>
      <c r="H1231" s="50" t="s">
        <v>30</v>
      </c>
      <c r="I1231" s="50" t="s">
        <v>31</v>
      </c>
      <c r="J1231" s="49" t="s">
        <v>32</v>
      </c>
      <c r="K1231" s="49" t="s">
        <v>290</v>
      </c>
      <c r="L1231" s="49" t="s">
        <v>291</v>
      </c>
      <c r="M1231" s="50" t="s">
        <v>292</v>
      </c>
      <c r="N1231" s="50" t="s">
        <v>293</v>
      </c>
      <c r="O1231" s="51">
        <v>44251</v>
      </c>
      <c r="P1231" s="51">
        <v>44251</v>
      </c>
      <c r="Q1231" s="51">
        <v>44251</v>
      </c>
      <c r="R1231" s="50">
        <v>1678</v>
      </c>
      <c r="S1231" s="50">
        <v>4</v>
      </c>
      <c r="T1231" s="50" t="s">
        <v>106</v>
      </c>
      <c r="U1231" s="50" t="s">
        <v>7358</v>
      </c>
      <c r="V1231" s="50"/>
      <c r="W1231" s="50" t="s">
        <v>7359</v>
      </c>
      <c r="X1231" s="50" t="s">
        <v>1021</v>
      </c>
      <c r="Y1231" s="49" t="s">
        <v>7360</v>
      </c>
    </row>
    <row r="1232" spans="1:25">
      <c r="A1232" s="121" t="str">
        <f t="shared" si="20"/>
        <v>jlirian</v>
      </c>
      <c r="B1232" s="49" t="s">
        <v>7361</v>
      </c>
      <c r="C1232" s="50" t="s">
        <v>7362</v>
      </c>
      <c r="D1232" s="50" t="s">
        <v>7363</v>
      </c>
      <c r="E1232" s="37" t="s">
        <v>27</v>
      </c>
      <c r="F1232" s="49" t="s">
        <v>44</v>
      </c>
      <c r="G1232" s="50" t="s">
        <v>45</v>
      </c>
      <c r="H1232" s="50" t="s">
        <v>30</v>
      </c>
      <c r="I1232" s="50" t="s">
        <v>31</v>
      </c>
      <c r="J1232" s="49" t="s">
        <v>53</v>
      </c>
      <c r="K1232" s="49" t="s">
        <v>255</v>
      </c>
      <c r="L1232" s="49" t="s">
        <v>418</v>
      </c>
      <c r="M1232" s="50" t="s">
        <v>257</v>
      </c>
      <c r="N1232" s="50" t="s">
        <v>258</v>
      </c>
      <c r="O1232" s="51">
        <v>45739</v>
      </c>
      <c r="P1232" s="51">
        <v>45739</v>
      </c>
      <c r="Q1232" s="51">
        <v>45739</v>
      </c>
      <c r="R1232" s="50">
        <v>190</v>
      </c>
      <c r="S1232" s="50">
        <v>0</v>
      </c>
      <c r="T1232" s="50" t="s">
        <v>37</v>
      </c>
      <c r="U1232" s="50" t="s">
        <v>7364</v>
      </c>
      <c r="V1232" s="50" t="s">
        <v>7365</v>
      </c>
      <c r="W1232" s="50" t="s">
        <v>1604</v>
      </c>
      <c r="X1232" s="50" t="s">
        <v>170</v>
      </c>
      <c r="Y1232" s="49" t="s">
        <v>451</v>
      </c>
    </row>
    <row r="1233" spans="1:25">
      <c r="A1233" s="121" t="str">
        <f t="shared" si="20"/>
        <v>jlively</v>
      </c>
      <c r="B1233" s="49" t="s">
        <v>7366</v>
      </c>
      <c r="C1233" s="50" t="s">
        <v>7367</v>
      </c>
      <c r="D1233" s="50" t="s">
        <v>7368</v>
      </c>
      <c r="E1233" s="37" t="s">
        <v>27</v>
      </c>
      <c r="F1233" s="49" t="s">
        <v>28</v>
      </c>
      <c r="G1233" s="50" t="s">
        <v>29</v>
      </c>
      <c r="H1233" s="50" t="s">
        <v>30</v>
      </c>
      <c r="I1233" s="50" t="s">
        <v>31</v>
      </c>
      <c r="J1233" s="49" t="s">
        <v>53</v>
      </c>
      <c r="K1233" s="49" t="s">
        <v>255</v>
      </c>
      <c r="L1233" s="49" t="s">
        <v>442</v>
      </c>
      <c r="M1233" s="50" t="s">
        <v>443</v>
      </c>
      <c r="N1233" s="50" t="s">
        <v>72</v>
      </c>
      <c r="O1233" s="51">
        <v>45823</v>
      </c>
      <c r="P1233" s="51">
        <v>45823</v>
      </c>
      <c r="Q1233" s="51">
        <v>45823</v>
      </c>
      <c r="R1233" s="50">
        <v>106</v>
      </c>
      <c r="S1233" s="50">
        <v>0</v>
      </c>
      <c r="T1233" s="50" t="s">
        <v>58</v>
      </c>
      <c r="U1233" s="50" t="s">
        <v>7369</v>
      </c>
      <c r="V1233" s="50"/>
      <c r="W1233" s="50" t="s">
        <v>7370</v>
      </c>
      <c r="X1233" s="50" t="s">
        <v>72</v>
      </c>
      <c r="Y1233" s="49" t="s">
        <v>7371</v>
      </c>
    </row>
    <row r="1234" spans="1:25">
      <c r="A1234" s="121" t="str">
        <f t="shared" si="20"/>
        <v>jlocke</v>
      </c>
      <c r="B1234" s="49" t="s">
        <v>7372</v>
      </c>
      <c r="C1234" s="50" t="s">
        <v>7373</v>
      </c>
      <c r="D1234" s="50" t="s">
        <v>7374</v>
      </c>
      <c r="E1234" s="37" t="s">
        <v>43</v>
      </c>
      <c r="F1234" s="49" t="s">
        <v>90</v>
      </c>
      <c r="G1234" s="50" t="s">
        <v>91</v>
      </c>
      <c r="H1234" s="50" t="s">
        <v>30</v>
      </c>
      <c r="I1234" s="50" t="s">
        <v>31</v>
      </c>
      <c r="J1234" s="49" t="s">
        <v>53</v>
      </c>
      <c r="K1234" s="49" t="s">
        <v>273</v>
      </c>
      <c r="L1234" s="49" t="s">
        <v>1331</v>
      </c>
      <c r="M1234" s="50" t="s">
        <v>1332</v>
      </c>
      <c r="N1234" s="50" t="s">
        <v>1333</v>
      </c>
      <c r="O1234" s="51">
        <v>42219</v>
      </c>
      <c r="P1234" s="51">
        <v>45326</v>
      </c>
      <c r="Q1234" s="51">
        <v>45326</v>
      </c>
      <c r="R1234" s="50">
        <v>603</v>
      </c>
      <c r="S1234" s="50">
        <v>1</v>
      </c>
      <c r="T1234" s="50" t="s">
        <v>82</v>
      </c>
      <c r="U1234" s="50" t="s">
        <v>7375</v>
      </c>
      <c r="V1234" s="50"/>
      <c r="W1234" s="50" t="s">
        <v>7376</v>
      </c>
      <c r="X1234" s="50" t="s">
        <v>1333</v>
      </c>
      <c r="Y1234" s="49" t="s">
        <v>7377</v>
      </c>
    </row>
    <row r="1235" spans="1:25">
      <c r="A1235" s="121" t="str">
        <f t="shared" si="20"/>
        <v>JLONG9</v>
      </c>
      <c r="B1235" s="49" t="s">
        <v>7378</v>
      </c>
      <c r="C1235" s="50" t="s">
        <v>7379</v>
      </c>
      <c r="D1235" s="50" t="s">
        <v>7380</v>
      </c>
      <c r="E1235" s="37" t="s">
        <v>43</v>
      </c>
      <c r="F1235" s="49" t="s">
        <v>182</v>
      </c>
      <c r="G1235" s="50" t="s">
        <v>183</v>
      </c>
      <c r="H1235" s="50" t="s">
        <v>30</v>
      </c>
      <c r="I1235" s="50" t="s">
        <v>31</v>
      </c>
      <c r="J1235" s="49" t="s">
        <v>32</v>
      </c>
      <c r="K1235" s="49" t="s">
        <v>92</v>
      </c>
      <c r="L1235" s="49" t="s">
        <v>116</v>
      </c>
      <c r="M1235" s="50" t="s">
        <v>117</v>
      </c>
      <c r="N1235" s="50" t="s">
        <v>118</v>
      </c>
      <c r="O1235" s="51">
        <v>36920</v>
      </c>
      <c r="P1235" s="51">
        <v>36920</v>
      </c>
      <c r="Q1235" s="51">
        <v>36920</v>
      </c>
      <c r="R1235" s="50">
        <v>9009</v>
      </c>
      <c r="S1235" s="50">
        <v>24</v>
      </c>
      <c r="T1235" s="50" t="s">
        <v>148</v>
      </c>
      <c r="U1235" s="50" t="s">
        <v>7381</v>
      </c>
      <c r="V1235" s="50"/>
      <c r="W1235" s="50" t="s">
        <v>632</v>
      </c>
      <c r="X1235" s="50" t="s">
        <v>192</v>
      </c>
      <c r="Y1235" s="49" t="s">
        <v>7382</v>
      </c>
    </row>
    <row r="1236" spans="1:25">
      <c r="A1236" s="121" t="str">
        <f t="shared" si="20"/>
        <v>JLOP105</v>
      </c>
      <c r="B1236" s="49" t="s">
        <v>7383</v>
      </c>
      <c r="C1236" s="50" t="s">
        <v>7384</v>
      </c>
      <c r="D1236" s="50" t="s">
        <v>7385</v>
      </c>
      <c r="E1236" s="37" t="s">
        <v>43</v>
      </c>
      <c r="F1236" s="49" t="s">
        <v>44</v>
      </c>
      <c r="G1236" s="50" t="s">
        <v>45</v>
      </c>
      <c r="H1236" s="50" t="s">
        <v>30</v>
      </c>
      <c r="I1236" s="50" t="s">
        <v>31</v>
      </c>
      <c r="J1236" s="49" t="s">
        <v>32</v>
      </c>
      <c r="K1236" s="49" t="s">
        <v>125</v>
      </c>
      <c r="L1236" s="49" t="s">
        <v>126</v>
      </c>
      <c r="M1236" s="50" t="s">
        <v>85</v>
      </c>
      <c r="N1236" s="50" t="s">
        <v>36</v>
      </c>
      <c r="O1236" s="51">
        <v>37845</v>
      </c>
      <c r="P1236" s="51">
        <v>37845</v>
      </c>
      <c r="Q1236" s="51">
        <v>37845</v>
      </c>
      <c r="R1236" s="50">
        <v>8084</v>
      </c>
      <c r="S1236" s="50">
        <v>22</v>
      </c>
      <c r="T1236" s="50" t="s">
        <v>148</v>
      </c>
      <c r="U1236" s="50" t="s">
        <v>7386</v>
      </c>
      <c r="V1236" s="50"/>
      <c r="W1236" s="50" t="s">
        <v>7387</v>
      </c>
      <c r="X1236" s="50" t="s">
        <v>36</v>
      </c>
      <c r="Y1236" s="49" t="s">
        <v>7388</v>
      </c>
    </row>
    <row r="1237" spans="1:25">
      <c r="A1237" s="121" t="str">
        <f t="shared" si="20"/>
        <v>JLOPE59</v>
      </c>
      <c r="B1237" s="49" t="s">
        <v>7389</v>
      </c>
      <c r="C1237" s="50" t="s">
        <v>7390</v>
      </c>
      <c r="D1237" s="50" t="s">
        <v>7391</v>
      </c>
      <c r="E1237" s="37" t="s">
        <v>43</v>
      </c>
      <c r="F1237" s="49" t="s">
        <v>182</v>
      </c>
      <c r="G1237" s="50" t="s">
        <v>183</v>
      </c>
      <c r="H1237" s="50" t="s">
        <v>30</v>
      </c>
      <c r="I1237" s="50" t="s">
        <v>31</v>
      </c>
      <c r="J1237" s="49" t="s">
        <v>53</v>
      </c>
      <c r="K1237" s="49" t="s">
        <v>54</v>
      </c>
      <c r="L1237" s="49" t="s">
        <v>135</v>
      </c>
      <c r="M1237" s="50" t="s">
        <v>136</v>
      </c>
      <c r="N1237" s="50" t="s">
        <v>57</v>
      </c>
      <c r="O1237" s="51">
        <v>36244</v>
      </c>
      <c r="P1237" s="51">
        <v>36244</v>
      </c>
      <c r="Q1237" s="51">
        <v>36244</v>
      </c>
      <c r="R1237" s="50">
        <v>9685</v>
      </c>
      <c r="S1237" s="50">
        <v>26</v>
      </c>
      <c r="T1237" s="50" t="s">
        <v>148</v>
      </c>
      <c r="U1237" s="50" t="s">
        <v>7392</v>
      </c>
      <c r="V1237" s="50"/>
      <c r="W1237" s="50" t="s">
        <v>7393</v>
      </c>
      <c r="X1237" s="50" t="s">
        <v>57</v>
      </c>
      <c r="Y1237" s="49" t="s">
        <v>7394</v>
      </c>
    </row>
    <row r="1238" spans="1:25">
      <c r="A1238" s="121" t="str">
        <f t="shared" si="20"/>
        <v>JLOPE63</v>
      </c>
      <c r="B1238" s="49" t="s">
        <v>7395</v>
      </c>
      <c r="C1238" s="50" t="s">
        <v>7396</v>
      </c>
      <c r="D1238" s="50" t="s">
        <v>7397</v>
      </c>
      <c r="E1238" s="37" t="s">
        <v>134</v>
      </c>
      <c r="F1238" s="49" t="s">
        <v>28</v>
      </c>
      <c r="G1238" s="50" t="s">
        <v>29</v>
      </c>
      <c r="H1238" s="50" t="s">
        <v>30</v>
      </c>
      <c r="I1238" s="50" t="s">
        <v>31</v>
      </c>
      <c r="J1238" s="49" t="s">
        <v>32</v>
      </c>
      <c r="K1238" s="49" t="s">
        <v>775</v>
      </c>
      <c r="L1238" s="49" t="s">
        <v>776</v>
      </c>
      <c r="M1238" s="50" t="s">
        <v>777</v>
      </c>
      <c r="N1238" s="50" t="s">
        <v>147</v>
      </c>
      <c r="O1238" s="51">
        <v>36185</v>
      </c>
      <c r="P1238" s="51">
        <v>36185</v>
      </c>
      <c r="Q1238" s="51">
        <v>36185</v>
      </c>
      <c r="R1238" s="50">
        <v>9744</v>
      </c>
      <c r="S1238" s="50">
        <v>26</v>
      </c>
      <c r="T1238" s="50" t="s">
        <v>148</v>
      </c>
      <c r="U1238" s="50" t="s">
        <v>7398</v>
      </c>
      <c r="V1238" s="50" t="s">
        <v>7399</v>
      </c>
      <c r="W1238" s="50" t="s">
        <v>988</v>
      </c>
      <c r="X1238" s="50" t="s">
        <v>147</v>
      </c>
      <c r="Y1238" s="49" t="s">
        <v>7400</v>
      </c>
    </row>
    <row r="1239" spans="1:25">
      <c r="A1239" s="121" t="str">
        <f t="shared" si="20"/>
        <v>jlopez0</v>
      </c>
      <c r="B1239" s="49" t="s">
        <v>7401</v>
      </c>
      <c r="C1239" s="50" t="s">
        <v>7402</v>
      </c>
      <c r="D1239" s="50" t="s">
        <v>7403</v>
      </c>
      <c r="E1239" s="37" t="s">
        <v>43</v>
      </c>
      <c r="F1239" s="49" t="s">
        <v>114</v>
      </c>
      <c r="G1239" s="50" t="s">
        <v>115</v>
      </c>
      <c r="H1239" s="50" t="s">
        <v>105</v>
      </c>
      <c r="I1239" s="50" t="s">
        <v>31</v>
      </c>
      <c r="J1239" s="49" t="s">
        <v>32</v>
      </c>
      <c r="K1239" s="49" t="s">
        <v>396</v>
      </c>
      <c r="L1239" s="49" t="s">
        <v>397</v>
      </c>
      <c r="M1239" s="50" t="s">
        <v>398</v>
      </c>
      <c r="N1239" s="50" t="s">
        <v>147</v>
      </c>
      <c r="O1239" s="51">
        <v>45592</v>
      </c>
      <c r="P1239" s="51">
        <v>45592</v>
      </c>
      <c r="Q1239" s="51">
        <v>45592</v>
      </c>
      <c r="R1239" s="50">
        <v>337</v>
      </c>
      <c r="S1239" s="50">
        <v>0</v>
      </c>
      <c r="T1239" s="50" t="s">
        <v>37</v>
      </c>
      <c r="U1239" s="53" t="s">
        <v>7404</v>
      </c>
      <c r="V1239" s="53" t="s">
        <v>7405</v>
      </c>
      <c r="W1239" s="53" t="s">
        <v>676</v>
      </c>
      <c r="X1239" s="53" t="s">
        <v>147</v>
      </c>
      <c r="Y1239" s="52" t="s">
        <v>5655</v>
      </c>
    </row>
    <row r="1240" spans="1:25">
      <c r="A1240" s="121" t="str">
        <f t="shared" si="20"/>
        <v>jlopez2</v>
      </c>
      <c r="B1240" s="49" t="s">
        <v>7406</v>
      </c>
      <c r="C1240" s="50" t="s">
        <v>7407</v>
      </c>
      <c r="D1240" s="50" t="s">
        <v>7408</v>
      </c>
      <c r="E1240" s="37" t="s">
        <v>43</v>
      </c>
      <c r="F1240" s="49" t="s">
        <v>90</v>
      </c>
      <c r="G1240" s="50" t="s">
        <v>91</v>
      </c>
      <c r="H1240" s="50" t="s">
        <v>30</v>
      </c>
      <c r="I1240" s="50" t="s">
        <v>31</v>
      </c>
      <c r="J1240" s="49" t="s">
        <v>32</v>
      </c>
      <c r="K1240" s="49" t="s">
        <v>396</v>
      </c>
      <c r="L1240" s="49" t="s">
        <v>397</v>
      </c>
      <c r="M1240" s="50" t="s">
        <v>398</v>
      </c>
      <c r="N1240" s="50" t="s">
        <v>147</v>
      </c>
      <c r="O1240" s="51">
        <v>45711</v>
      </c>
      <c r="P1240" s="51">
        <v>45711</v>
      </c>
      <c r="Q1240" s="51">
        <v>45711</v>
      </c>
      <c r="R1240" s="50">
        <v>218</v>
      </c>
      <c r="S1240" s="50">
        <v>0</v>
      </c>
      <c r="T1240" s="50" t="s">
        <v>37</v>
      </c>
      <c r="U1240" s="50" t="s">
        <v>7409</v>
      </c>
      <c r="V1240" s="50"/>
      <c r="W1240" s="50" t="s">
        <v>3215</v>
      </c>
      <c r="X1240" s="50" t="s">
        <v>147</v>
      </c>
      <c r="Y1240" s="49" t="s">
        <v>7410</v>
      </c>
    </row>
    <row r="1241" spans="1:25">
      <c r="A1241" s="121" t="str">
        <f t="shared" si="20"/>
        <v>jlora</v>
      </c>
      <c r="B1241" s="49" t="s">
        <v>7411</v>
      </c>
      <c r="C1241" s="50" t="s">
        <v>7412</v>
      </c>
      <c r="D1241" s="50" t="s">
        <v>7413</v>
      </c>
      <c r="E1241" s="37" t="s">
        <v>43</v>
      </c>
      <c r="F1241" s="49" t="s">
        <v>28</v>
      </c>
      <c r="G1241" s="50" t="s">
        <v>29</v>
      </c>
      <c r="H1241" s="50" t="s">
        <v>30</v>
      </c>
      <c r="I1241" s="50" t="s">
        <v>31</v>
      </c>
      <c r="J1241" s="49" t="s">
        <v>53</v>
      </c>
      <c r="K1241" s="49" t="s">
        <v>273</v>
      </c>
      <c r="L1241" s="49" t="s">
        <v>274</v>
      </c>
      <c r="M1241" s="50" t="s">
        <v>275</v>
      </c>
      <c r="N1241" s="50" t="s">
        <v>276</v>
      </c>
      <c r="O1241" s="51">
        <v>45725</v>
      </c>
      <c r="P1241" s="51">
        <v>45725</v>
      </c>
      <c r="Q1241" s="51">
        <v>45725</v>
      </c>
      <c r="R1241" s="50">
        <v>204</v>
      </c>
      <c r="S1241" s="50">
        <v>0</v>
      </c>
      <c r="T1241" s="50" t="s">
        <v>37</v>
      </c>
      <c r="U1241" s="50" t="s">
        <v>7414</v>
      </c>
      <c r="V1241" s="50"/>
      <c r="W1241" s="50" t="s">
        <v>632</v>
      </c>
      <c r="X1241" s="50" t="s">
        <v>276</v>
      </c>
      <c r="Y1241" s="49" t="s">
        <v>7415</v>
      </c>
    </row>
    <row r="1242" spans="1:25">
      <c r="A1242" s="121" t="str">
        <f t="shared" si="20"/>
        <v>jloren0</v>
      </c>
      <c r="B1242" s="49" t="s">
        <v>7416</v>
      </c>
      <c r="C1242" s="50" t="s">
        <v>7417</v>
      </c>
      <c r="D1242" s="50" t="s">
        <v>7418</v>
      </c>
      <c r="E1242" s="37" t="s">
        <v>43</v>
      </c>
      <c r="F1242" s="49" t="s">
        <v>90</v>
      </c>
      <c r="G1242" s="50" t="s">
        <v>91</v>
      </c>
      <c r="H1242" s="50" t="s">
        <v>30</v>
      </c>
      <c r="I1242" s="50" t="s">
        <v>31</v>
      </c>
      <c r="J1242" s="49" t="s">
        <v>32</v>
      </c>
      <c r="K1242" s="49" t="s">
        <v>79</v>
      </c>
      <c r="L1242" s="49" t="s">
        <v>80</v>
      </c>
      <c r="M1242" s="50" t="s">
        <v>81</v>
      </c>
      <c r="N1242" s="50" t="s">
        <v>36</v>
      </c>
      <c r="O1242" s="51">
        <v>45032</v>
      </c>
      <c r="P1242" s="51">
        <v>45032</v>
      </c>
      <c r="Q1242" s="51">
        <v>45032</v>
      </c>
      <c r="R1242" s="50">
        <v>897</v>
      </c>
      <c r="S1242" s="50">
        <v>2</v>
      </c>
      <c r="T1242" s="50" t="s">
        <v>82</v>
      </c>
      <c r="U1242" s="50" t="s">
        <v>7419</v>
      </c>
      <c r="V1242" s="50" t="s">
        <v>7420</v>
      </c>
      <c r="W1242" s="50" t="s">
        <v>7421</v>
      </c>
      <c r="X1242" s="50" t="s">
        <v>36</v>
      </c>
      <c r="Y1242" s="49" t="s">
        <v>7422</v>
      </c>
    </row>
    <row r="1243" spans="1:25">
      <c r="A1243" s="121" t="str">
        <f t="shared" si="20"/>
        <v>jlowe</v>
      </c>
      <c r="B1243" s="49" t="s">
        <v>7423</v>
      </c>
      <c r="C1243" s="50" t="s">
        <v>7424</v>
      </c>
      <c r="D1243" s="50" t="s">
        <v>7425</v>
      </c>
      <c r="E1243" s="37" t="s">
        <v>27</v>
      </c>
      <c r="F1243" s="49" t="s">
        <v>44</v>
      </c>
      <c r="G1243" s="50" t="s">
        <v>45</v>
      </c>
      <c r="H1243" s="50" t="s">
        <v>30</v>
      </c>
      <c r="I1243" s="50" t="s">
        <v>31</v>
      </c>
      <c r="J1243" s="49" t="s">
        <v>32</v>
      </c>
      <c r="K1243" s="49" t="s">
        <v>1226</v>
      </c>
      <c r="L1243" s="49" t="s">
        <v>1227</v>
      </c>
      <c r="M1243" s="50" t="s">
        <v>1228</v>
      </c>
      <c r="N1243" s="50" t="s">
        <v>1229</v>
      </c>
      <c r="O1243" s="51">
        <v>45865</v>
      </c>
      <c r="P1243" s="51">
        <v>45865</v>
      </c>
      <c r="Q1243" s="51">
        <v>45865</v>
      </c>
      <c r="R1243" s="50">
        <v>64</v>
      </c>
      <c r="S1243" s="50">
        <v>0</v>
      </c>
      <c r="T1243" s="50" t="s">
        <v>96</v>
      </c>
      <c r="U1243" s="50" t="s">
        <v>7426</v>
      </c>
      <c r="V1243" s="50"/>
      <c r="W1243" s="50" t="s">
        <v>3288</v>
      </c>
      <c r="X1243" s="50" t="s">
        <v>2390</v>
      </c>
      <c r="Y1243" s="49" t="s">
        <v>7427</v>
      </c>
    </row>
    <row r="1244" spans="1:25">
      <c r="A1244" s="121" t="str">
        <f t="shared" si="20"/>
        <v>jlumpki</v>
      </c>
      <c r="B1244" s="49" t="s">
        <v>7428</v>
      </c>
      <c r="C1244" s="50" t="s">
        <v>7429</v>
      </c>
      <c r="D1244" s="50" t="s">
        <v>7430</v>
      </c>
      <c r="E1244" s="37" t="s">
        <v>27</v>
      </c>
      <c r="F1244" s="49" t="s">
        <v>44</v>
      </c>
      <c r="G1244" s="50" t="s">
        <v>45</v>
      </c>
      <c r="H1244" s="50" t="s">
        <v>30</v>
      </c>
      <c r="I1244" s="50" t="s">
        <v>31</v>
      </c>
      <c r="J1244" s="49" t="s">
        <v>32</v>
      </c>
      <c r="K1244" s="49" t="s">
        <v>144</v>
      </c>
      <c r="L1244" s="49" t="s">
        <v>145</v>
      </c>
      <c r="M1244" s="50" t="s">
        <v>146</v>
      </c>
      <c r="N1244" s="50" t="s">
        <v>147</v>
      </c>
      <c r="O1244" s="51">
        <v>44952</v>
      </c>
      <c r="P1244" s="51">
        <v>44952</v>
      </c>
      <c r="Q1244" s="51">
        <v>44952</v>
      </c>
      <c r="R1244" s="50">
        <v>977</v>
      </c>
      <c r="S1244" s="50">
        <v>2</v>
      </c>
      <c r="T1244" s="50" t="s">
        <v>82</v>
      </c>
      <c r="U1244" s="50" t="s">
        <v>7431</v>
      </c>
      <c r="V1244" s="50"/>
      <c r="W1244" s="50" t="s">
        <v>7432</v>
      </c>
      <c r="X1244" s="50" t="s">
        <v>147</v>
      </c>
      <c r="Y1244" s="49" t="s">
        <v>7433</v>
      </c>
    </row>
    <row r="1245" spans="1:25">
      <c r="A1245" s="121" t="str">
        <f t="shared" si="20"/>
        <v>jlutz</v>
      </c>
      <c r="B1245" s="49" t="s">
        <v>7434</v>
      </c>
      <c r="C1245" s="50" t="s">
        <v>7435</v>
      </c>
      <c r="D1245" s="50" t="s">
        <v>7436</v>
      </c>
      <c r="E1245" s="37" t="s">
        <v>43</v>
      </c>
      <c r="F1245" s="49" t="s">
        <v>28</v>
      </c>
      <c r="G1245" s="50" t="s">
        <v>29</v>
      </c>
      <c r="H1245" s="50" t="s">
        <v>30</v>
      </c>
      <c r="I1245" s="50" t="s">
        <v>31</v>
      </c>
      <c r="J1245" s="49" t="s">
        <v>53</v>
      </c>
      <c r="K1245" s="49" t="s">
        <v>197</v>
      </c>
      <c r="L1245" s="49" t="s">
        <v>198</v>
      </c>
      <c r="M1245" s="50" t="s">
        <v>199</v>
      </c>
      <c r="N1245" s="50" t="s">
        <v>200</v>
      </c>
      <c r="O1245" s="51">
        <v>45774</v>
      </c>
      <c r="P1245" s="51">
        <v>45774</v>
      </c>
      <c r="Q1245" s="51">
        <v>45774</v>
      </c>
      <c r="R1245" s="50">
        <v>155</v>
      </c>
      <c r="S1245" s="50">
        <v>0</v>
      </c>
      <c r="T1245" s="50" t="s">
        <v>58</v>
      </c>
      <c r="U1245" s="50" t="s">
        <v>7437</v>
      </c>
      <c r="V1245" s="50"/>
      <c r="W1245" s="50" t="s">
        <v>879</v>
      </c>
      <c r="X1245" s="50" t="s">
        <v>200</v>
      </c>
      <c r="Y1245" s="49" t="s">
        <v>880</v>
      </c>
    </row>
    <row r="1246" spans="1:25">
      <c r="A1246" s="121" t="str">
        <f t="shared" si="20"/>
        <v>JLYON9</v>
      </c>
      <c r="B1246" s="49" t="s">
        <v>7438</v>
      </c>
      <c r="C1246" s="50" t="s">
        <v>7439</v>
      </c>
      <c r="D1246" s="50" t="s">
        <v>7440</v>
      </c>
      <c r="E1246" s="37" t="s">
        <v>43</v>
      </c>
      <c r="F1246" s="49" t="s">
        <v>28</v>
      </c>
      <c r="G1246" s="50" t="s">
        <v>29</v>
      </c>
      <c r="H1246" s="50" t="s">
        <v>30</v>
      </c>
      <c r="I1246" s="50" t="s">
        <v>31</v>
      </c>
      <c r="J1246" s="49" t="s">
        <v>53</v>
      </c>
      <c r="K1246" s="49" t="s">
        <v>255</v>
      </c>
      <c r="L1246" s="49" t="s">
        <v>418</v>
      </c>
      <c r="M1246" s="50" t="s">
        <v>257</v>
      </c>
      <c r="N1246" s="50" t="s">
        <v>258</v>
      </c>
      <c r="O1246" s="51">
        <v>29936</v>
      </c>
      <c r="P1246" s="51">
        <v>29936</v>
      </c>
      <c r="Q1246" s="51">
        <v>29936</v>
      </c>
      <c r="R1246" s="50">
        <v>15993</v>
      </c>
      <c r="S1246" s="50">
        <v>43</v>
      </c>
      <c r="T1246" s="50" t="s">
        <v>148</v>
      </c>
      <c r="U1246" s="50" t="s">
        <v>7441</v>
      </c>
      <c r="V1246" s="50"/>
      <c r="W1246" s="50" t="s">
        <v>1708</v>
      </c>
      <c r="X1246" s="50" t="s">
        <v>167</v>
      </c>
      <c r="Y1246" s="49" t="s">
        <v>7442</v>
      </c>
    </row>
    <row r="1247" spans="1:25">
      <c r="A1247" s="121" t="str">
        <f t="shared" si="20"/>
        <v>jmakihi</v>
      </c>
      <c r="B1247" s="49" t="s">
        <v>7443</v>
      </c>
      <c r="C1247" s="50" t="s">
        <v>7444</v>
      </c>
      <c r="D1247" s="50" t="s">
        <v>7445</v>
      </c>
      <c r="E1247" s="37" t="s">
        <v>27</v>
      </c>
      <c r="F1247" s="49" t="s">
        <v>44</v>
      </c>
      <c r="G1247" s="50" t="s">
        <v>45</v>
      </c>
      <c r="H1247" s="50" t="s">
        <v>30</v>
      </c>
      <c r="I1247" s="50" t="s">
        <v>31</v>
      </c>
      <c r="J1247" s="49" t="s">
        <v>32</v>
      </c>
      <c r="K1247" s="49" t="s">
        <v>79</v>
      </c>
      <c r="L1247" s="49" t="s">
        <v>80</v>
      </c>
      <c r="M1247" s="50" t="s">
        <v>81</v>
      </c>
      <c r="N1247" s="50" t="s">
        <v>36</v>
      </c>
      <c r="O1247" s="51">
        <v>45319</v>
      </c>
      <c r="P1247" s="51">
        <v>45319</v>
      </c>
      <c r="Q1247" s="51">
        <v>45319</v>
      </c>
      <c r="R1247" s="50">
        <v>610</v>
      </c>
      <c r="S1247" s="50">
        <v>1</v>
      </c>
      <c r="T1247" s="50" t="s">
        <v>82</v>
      </c>
      <c r="U1247" s="50" t="s">
        <v>7446</v>
      </c>
      <c r="V1247" s="50" t="s">
        <v>7447</v>
      </c>
      <c r="W1247" s="50" t="s">
        <v>250</v>
      </c>
      <c r="X1247" s="50" t="s">
        <v>36</v>
      </c>
      <c r="Y1247" s="49" t="s">
        <v>251</v>
      </c>
    </row>
    <row r="1248" spans="1:25">
      <c r="A1248" s="121" t="str">
        <f t="shared" si="20"/>
        <v>JMAR236</v>
      </c>
      <c r="B1248" s="49" t="s">
        <v>7448</v>
      </c>
      <c r="C1248" s="50" t="s">
        <v>7449</v>
      </c>
      <c r="D1248" s="50" t="s">
        <v>7450</v>
      </c>
      <c r="E1248" s="37" t="s">
        <v>27</v>
      </c>
      <c r="F1248" s="49" t="s">
        <v>44</v>
      </c>
      <c r="G1248" s="50" t="s">
        <v>45</v>
      </c>
      <c r="H1248" s="50" t="s">
        <v>30</v>
      </c>
      <c r="I1248" s="50" t="s">
        <v>31</v>
      </c>
      <c r="J1248" s="49" t="s">
        <v>32</v>
      </c>
      <c r="K1248" s="49" t="s">
        <v>92</v>
      </c>
      <c r="L1248" s="49" t="s">
        <v>116</v>
      </c>
      <c r="M1248" s="50" t="s">
        <v>117</v>
      </c>
      <c r="N1248" s="50" t="s">
        <v>118</v>
      </c>
      <c r="O1248" s="51">
        <v>41120</v>
      </c>
      <c r="P1248" s="51">
        <v>41309</v>
      </c>
      <c r="Q1248" s="51">
        <v>41309</v>
      </c>
      <c r="R1248" s="50">
        <v>4620</v>
      </c>
      <c r="S1248" s="50">
        <v>12</v>
      </c>
      <c r="T1248" s="50" t="s">
        <v>127</v>
      </c>
      <c r="U1248" s="50" t="s">
        <v>7451</v>
      </c>
      <c r="V1248" s="50"/>
      <c r="W1248" s="50" t="s">
        <v>719</v>
      </c>
      <c r="X1248" s="50" t="s">
        <v>118</v>
      </c>
      <c r="Y1248" s="49" t="s">
        <v>720</v>
      </c>
    </row>
    <row r="1249" spans="1:25">
      <c r="A1249" s="121" t="str">
        <f t="shared" si="20"/>
        <v>JMARENC</v>
      </c>
      <c r="B1249" s="49" t="s">
        <v>7452</v>
      </c>
      <c r="C1249" s="50" t="s">
        <v>7453</v>
      </c>
      <c r="D1249" s="50" t="s">
        <v>7454</v>
      </c>
      <c r="E1249" s="37" t="s">
        <v>774</v>
      </c>
      <c r="F1249" s="49" t="s">
        <v>44</v>
      </c>
      <c r="G1249" s="50" t="s">
        <v>45</v>
      </c>
      <c r="H1249" s="50" t="s">
        <v>30</v>
      </c>
      <c r="I1249" s="50" t="s">
        <v>31</v>
      </c>
      <c r="J1249" s="49" t="s">
        <v>32</v>
      </c>
      <c r="K1249" s="49" t="s">
        <v>33</v>
      </c>
      <c r="L1249" s="49" t="s">
        <v>34</v>
      </c>
      <c r="M1249" s="50" t="s">
        <v>35</v>
      </c>
      <c r="N1249" s="50" t="s">
        <v>36</v>
      </c>
      <c r="O1249" s="51">
        <v>29047</v>
      </c>
      <c r="P1249" s="51">
        <v>29047</v>
      </c>
      <c r="Q1249" s="51">
        <v>29047</v>
      </c>
      <c r="R1249" s="50">
        <v>16882</v>
      </c>
      <c r="S1249" s="50">
        <v>46</v>
      </c>
      <c r="T1249" s="50" t="s">
        <v>148</v>
      </c>
      <c r="U1249" s="50" t="s">
        <v>7455</v>
      </c>
      <c r="V1249" s="50"/>
      <c r="W1249" s="50" t="s">
        <v>7456</v>
      </c>
      <c r="X1249" s="50" t="s">
        <v>36</v>
      </c>
      <c r="Y1249" s="49" t="s">
        <v>7457</v>
      </c>
    </row>
    <row r="1250" spans="1:25">
      <c r="A1250" s="121" t="str">
        <f t="shared" si="20"/>
        <v>JMARMO4</v>
      </c>
      <c r="B1250" s="49" t="s">
        <v>7458</v>
      </c>
      <c r="C1250" s="50" t="s">
        <v>7459</v>
      </c>
      <c r="D1250" s="50" t="s">
        <v>7460</v>
      </c>
      <c r="E1250" s="37" t="s">
        <v>43</v>
      </c>
      <c r="F1250" s="49" t="s">
        <v>28</v>
      </c>
      <c r="G1250" s="50" t="s">
        <v>29</v>
      </c>
      <c r="H1250" s="50" t="s">
        <v>30</v>
      </c>
      <c r="I1250" s="50" t="s">
        <v>31</v>
      </c>
      <c r="J1250" s="49" t="s">
        <v>53</v>
      </c>
      <c r="K1250" s="49" t="s">
        <v>370</v>
      </c>
      <c r="L1250" s="49" t="s">
        <v>371</v>
      </c>
      <c r="M1250" s="50" t="s">
        <v>372</v>
      </c>
      <c r="N1250" s="50" t="s">
        <v>373</v>
      </c>
      <c r="O1250" s="51">
        <v>39762</v>
      </c>
      <c r="P1250" s="51">
        <v>39762</v>
      </c>
      <c r="Q1250" s="51">
        <v>39762</v>
      </c>
      <c r="R1250" s="50">
        <v>6167</v>
      </c>
      <c r="S1250" s="50">
        <v>16</v>
      </c>
      <c r="T1250" s="50" t="s">
        <v>148</v>
      </c>
      <c r="U1250" s="50" t="s">
        <v>7461</v>
      </c>
      <c r="V1250" s="50" t="s">
        <v>7462</v>
      </c>
      <c r="W1250" s="50" t="s">
        <v>7463</v>
      </c>
      <c r="X1250" s="50" t="s">
        <v>373</v>
      </c>
      <c r="Y1250" s="49" t="s">
        <v>7464</v>
      </c>
    </row>
    <row r="1251" spans="1:25">
      <c r="A1251" s="121" t="str">
        <f t="shared" si="20"/>
        <v>JMARQUE</v>
      </c>
      <c r="B1251" s="49" t="s">
        <v>7465</v>
      </c>
      <c r="C1251" s="50" t="s">
        <v>7466</v>
      </c>
      <c r="D1251" s="50" t="s">
        <v>7467</v>
      </c>
      <c r="E1251" s="37" t="s">
        <v>43</v>
      </c>
      <c r="F1251" s="49" t="s">
        <v>44</v>
      </c>
      <c r="G1251" s="50" t="s">
        <v>45</v>
      </c>
      <c r="H1251" s="50" t="s">
        <v>30</v>
      </c>
      <c r="I1251" s="50" t="s">
        <v>31</v>
      </c>
      <c r="J1251" s="49" t="s">
        <v>32</v>
      </c>
      <c r="K1251" s="49" t="s">
        <v>79</v>
      </c>
      <c r="L1251" s="49" t="s">
        <v>80</v>
      </c>
      <c r="M1251" s="50" t="s">
        <v>81</v>
      </c>
      <c r="N1251" s="50" t="s">
        <v>36</v>
      </c>
      <c r="O1251" s="51">
        <v>35528</v>
      </c>
      <c r="P1251" s="51">
        <v>35528</v>
      </c>
      <c r="Q1251" s="51">
        <v>35528</v>
      </c>
      <c r="R1251" s="50">
        <v>10401</v>
      </c>
      <c r="S1251" s="50">
        <v>28</v>
      </c>
      <c r="T1251" s="50" t="s">
        <v>148</v>
      </c>
      <c r="U1251" s="50" t="s">
        <v>7468</v>
      </c>
      <c r="V1251" s="50"/>
      <c r="W1251" s="50" t="s">
        <v>4502</v>
      </c>
      <c r="X1251" s="50" t="s">
        <v>36</v>
      </c>
      <c r="Y1251" s="49" t="s">
        <v>4503</v>
      </c>
    </row>
    <row r="1252" spans="1:25">
      <c r="A1252" s="121" t="str">
        <f t="shared" si="20"/>
        <v>jmart12</v>
      </c>
      <c r="B1252" s="49" t="s">
        <v>7469</v>
      </c>
      <c r="C1252" s="50" t="s">
        <v>7470</v>
      </c>
      <c r="D1252" s="50" t="s">
        <v>7471</v>
      </c>
      <c r="E1252" s="37" t="s">
        <v>27</v>
      </c>
      <c r="F1252" s="49" t="s">
        <v>28</v>
      </c>
      <c r="G1252" s="50" t="s">
        <v>29</v>
      </c>
      <c r="H1252" s="50" t="s">
        <v>30</v>
      </c>
      <c r="I1252" s="50" t="s">
        <v>31</v>
      </c>
      <c r="J1252" s="49" t="s">
        <v>32</v>
      </c>
      <c r="K1252" s="49" t="s">
        <v>92</v>
      </c>
      <c r="L1252" s="49" t="s">
        <v>116</v>
      </c>
      <c r="M1252" s="50" t="s">
        <v>117</v>
      </c>
      <c r="N1252" s="50" t="s">
        <v>118</v>
      </c>
      <c r="O1252" s="51">
        <v>44350</v>
      </c>
      <c r="P1252" s="51">
        <v>44350</v>
      </c>
      <c r="Q1252" s="51">
        <v>44350</v>
      </c>
      <c r="R1252" s="50">
        <v>1579</v>
      </c>
      <c r="S1252" s="50">
        <v>4</v>
      </c>
      <c r="T1252" s="50" t="s">
        <v>106</v>
      </c>
      <c r="U1252" s="50" t="s">
        <v>7472</v>
      </c>
      <c r="V1252" s="50" t="s">
        <v>7473</v>
      </c>
      <c r="W1252" s="50" t="s">
        <v>7474</v>
      </c>
      <c r="X1252" s="50" t="s">
        <v>118</v>
      </c>
      <c r="Y1252" s="49" t="s">
        <v>7475</v>
      </c>
    </row>
    <row r="1253" spans="1:25">
      <c r="A1253" s="121" t="str">
        <f t="shared" si="20"/>
        <v>jmarti1</v>
      </c>
      <c r="B1253" s="49" t="s">
        <v>7476</v>
      </c>
      <c r="C1253" s="50" t="s">
        <v>7470</v>
      </c>
      <c r="D1253" s="49" t="s">
        <v>7477</v>
      </c>
      <c r="E1253" s="37" t="s">
        <v>43</v>
      </c>
      <c r="F1253" s="50"/>
      <c r="G1253" s="50"/>
      <c r="H1253" s="50"/>
      <c r="I1253" s="50"/>
      <c r="J1253" s="50"/>
      <c r="K1253" s="50"/>
      <c r="L1253" s="50"/>
      <c r="M1253" s="50"/>
      <c r="N1253" s="50"/>
      <c r="O1253" s="51">
        <v>45935</v>
      </c>
      <c r="P1253" s="50"/>
      <c r="Q1253" s="51">
        <v>45935</v>
      </c>
      <c r="R1253" s="50"/>
      <c r="S1253" s="50"/>
      <c r="T1253" s="50"/>
      <c r="U1253" s="49" t="s">
        <v>7478</v>
      </c>
      <c r="V1253" s="50"/>
      <c r="W1253" s="50" t="s">
        <v>7479</v>
      </c>
      <c r="X1253" s="50" t="s">
        <v>1763</v>
      </c>
      <c r="Y1253" s="49" t="s">
        <v>7480</v>
      </c>
    </row>
    <row r="1254" spans="1:25">
      <c r="A1254" s="121" t="str">
        <f t="shared" si="20"/>
        <v>jmarti3</v>
      </c>
      <c r="B1254" s="49" t="s">
        <v>7481</v>
      </c>
      <c r="C1254" s="50" t="s">
        <v>7482</v>
      </c>
      <c r="D1254" s="49" t="s">
        <v>7483</v>
      </c>
      <c r="E1254" s="37" t="s">
        <v>43</v>
      </c>
      <c r="F1254" s="50"/>
      <c r="G1254" s="50"/>
      <c r="H1254" s="50"/>
      <c r="I1254" s="50"/>
      <c r="J1254" s="50"/>
      <c r="K1254" s="50"/>
      <c r="L1254" s="50"/>
      <c r="M1254" s="50"/>
      <c r="N1254" s="50"/>
      <c r="O1254" s="51">
        <v>45935</v>
      </c>
      <c r="P1254" s="50"/>
      <c r="Q1254" s="51">
        <v>45935</v>
      </c>
      <c r="R1254" s="50"/>
      <c r="S1254" s="50"/>
      <c r="T1254" s="50"/>
      <c r="U1254" s="49" t="s">
        <v>7484</v>
      </c>
      <c r="V1254" s="50"/>
      <c r="W1254" s="50" t="s">
        <v>7485</v>
      </c>
      <c r="X1254" s="50" t="s">
        <v>352</v>
      </c>
      <c r="Y1254" s="49" t="s">
        <v>7486</v>
      </c>
    </row>
    <row r="1255" spans="1:25">
      <c r="A1255" s="121" t="str">
        <f t="shared" si="20"/>
        <v>JMASSAH</v>
      </c>
      <c r="B1255" s="49" t="s">
        <v>7487</v>
      </c>
      <c r="C1255" s="50" t="s">
        <v>7488</v>
      </c>
      <c r="D1255" s="50" t="s">
        <v>7489</v>
      </c>
      <c r="E1255" s="37" t="s">
        <v>43</v>
      </c>
      <c r="F1255" s="49" t="s">
        <v>44</v>
      </c>
      <c r="G1255" s="50" t="s">
        <v>45</v>
      </c>
      <c r="H1255" s="50" t="s">
        <v>30</v>
      </c>
      <c r="I1255" s="50" t="s">
        <v>380</v>
      </c>
      <c r="J1255" s="49" t="s">
        <v>53</v>
      </c>
      <c r="K1255" s="49" t="s">
        <v>381</v>
      </c>
      <c r="L1255" s="49" t="s">
        <v>381</v>
      </c>
      <c r="M1255" s="50" t="s">
        <v>382</v>
      </c>
      <c r="N1255" s="50" t="s">
        <v>383</v>
      </c>
      <c r="O1255" s="51">
        <v>32843</v>
      </c>
      <c r="P1255" s="51">
        <v>32843</v>
      </c>
      <c r="Q1255" s="51">
        <v>32843</v>
      </c>
      <c r="R1255" s="50">
        <v>13086</v>
      </c>
      <c r="S1255" s="50">
        <v>35</v>
      </c>
      <c r="T1255" s="50" t="s">
        <v>148</v>
      </c>
      <c r="U1255" s="50" t="s">
        <v>7490</v>
      </c>
      <c r="V1255" s="50" t="s">
        <v>7491</v>
      </c>
      <c r="W1255" s="50" t="s">
        <v>4988</v>
      </c>
      <c r="X1255" s="50" t="s">
        <v>383</v>
      </c>
      <c r="Y1255" s="49" t="s">
        <v>7492</v>
      </c>
    </row>
    <row r="1256" spans="1:25">
      <c r="A1256" s="121" t="str">
        <f t="shared" si="20"/>
        <v>JMATOS4</v>
      </c>
      <c r="B1256" s="49" t="s">
        <v>7493</v>
      </c>
      <c r="C1256" s="50" t="s">
        <v>7494</v>
      </c>
      <c r="D1256" s="50" t="s">
        <v>7495</v>
      </c>
      <c r="E1256" s="37" t="s">
        <v>43</v>
      </c>
      <c r="F1256" s="49" t="s">
        <v>466</v>
      </c>
      <c r="G1256" s="50" t="s">
        <v>467</v>
      </c>
      <c r="H1256" s="50" t="s">
        <v>30</v>
      </c>
      <c r="I1256" s="50" t="s">
        <v>380</v>
      </c>
      <c r="J1256" s="49" t="s">
        <v>53</v>
      </c>
      <c r="K1256" s="49" t="s">
        <v>381</v>
      </c>
      <c r="L1256" s="49" t="s">
        <v>381</v>
      </c>
      <c r="M1256" s="50" t="s">
        <v>382</v>
      </c>
      <c r="N1256" s="50" t="s">
        <v>383</v>
      </c>
      <c r="O1256" s="51">
        <v>33870</v>
      </c>
      <c r="P1256" s="51">
        <v>33870</v>
      </c>
      <c r="Q1256" s="51">
        <v>33870</v>
      </c>
      <c r="R1256" s="50">
        <v>12059</v>
      </c>
      <c r="S1256" s="50">
        <v>33</v>
      </c>
      <c r="T1256" s="50" t="s">
        <v>148</v>
      </c>
      <c r="U1256" s="50" t="s">
        <v>7496</v>
      </c>
      <c r="V1256" s="50"/>
      <c r="W1256" s="50" t="s">
        <v>4864</v>
      </c>
      <c r="X1256" s="50" t="s">
        <v>383</v>
      </c>
      <c r="Y1256" s="49" t="s">
        <v>7497</v>
      </c>
    </row>
    <row r="1257" spans="1:25">
      <c r="A1257" s="121" t="str">
        <f t="shared" si="20"/>
        <v>jmatth2</v>
      </c>
      <c r="B1257" s="49" t="s">
        <v>7498</v>
      </c>
      <c r="C1257" s="50" t="s">
        <v>7499</v>
      </c>
      <c r="D1257" s="50" t="s">
        <v>7500</v>
      </c>
      <c r="E1257" s="37" t="s">
        <v>27</v>
      </c>
      <c r="F1257" s="49" t="s">
        <v>341</v>
      </c>
      <c r="G1257" s="50" t="s">
        <v>45</v>
      </c>
      <c r="H1257" s="50" t="s">
        <v>30</v>
      </c>
      <c r="I1257" s="50" t="s">
        <v>31</v>
      </c>
      <c r="J1257" s="49" t="s">
        <v>53</v>
      </c>
      <c r="K1257" s="49" t="s">
        <v>66</v>
      </c>
      <c r="L1257" s="49" t="s">
        <v>66</v>
      </c>
      <c r="M1257" s="50" t="s">
        <v>342</v>
      </c>
      <c r="N1257" s="50" t="s">
        <v>69</v>
      </c>
      <c r="O1257" s="51">
        <v>44994</v>
      </c>
      <c r="P1257" s="51">
        <v>44994</v>
      </c>
      <c r="Q1257" s="51">
        <v>44994</v>
      </c>
      <c r="R1257" s="50">
        <v>935</v>
      </c>
      <c r="S1257" s="50">
        <v>2</v>
      </c>
      <c r="T1257" s="50" t="s">
        <v>82</v>
      </c>
      <c r="U1257" s="50" t="s">
        <v>7501</v>
      </c>
      <c r="V1257" s="50"/>
      <c r="W1257" s="50" t="s">
        <v>2853</v>
      </c>
      <c r="X1257" s="50" t="s">
        <v>69</v>
      </c>
      <c r="Y1257" s="49" t="s">
        <v>7502</v>
      </c>
    </row>
    <row r="1258" spans="1:25">
      <c r="A1258" s="121" t="str">
        <f t="shared" si="20"/>
        <v>jmattin</v>
      </c>
      <c r="B1258" s="49" t="s">
        <v>7503</v>
      </c>
      <c r="C1258" s="50" t="s">
        <v>7504</v>
      </c>
      <c r="D1258" s="50" t="s">
        <v>7505</v>
      </c>
      <c r="E1258" s="37" t="s">
        <v>27</v>
      </c>
      <c r="F1258" s="49" t="s">
        <v>44</v>
      </c>
      <c r="G1258" s="50" t="s">
        <v>45</v>
      </c>
      <c r="H1258" s="50" t="s">
        <v>30</v>
      </c>
      <c r="I1258" s="50" t="s">
        <v>31</v>
      </c>
      <c r="J1258" s="49" t="s">
        <v>32</v>
      </c>
      <c r="K1258" s="49" t="s">
        <v>515</v>
      </c>
      <c r="L1258" s="49" t="s">
        <v>516</v>
      </c>
      <c r="M1258" s="50" t="s">
        <v>517</v>
      </c>
      <c r="N1258" s="50" t="s">
        <v>192</v>
      </c>
      <c r="O1258" s="51">
        <v>39202</v>
      </c>
      <c r="P1258" s="51">
        <v>45620</v>
      </c>
      <c r="Q1258" s="51">
        <v>45620</v>
      </c>
      <c r="R1258" s="50">
        <v>309</v>
      </c>
      <c r="S1258" s="50">
        <v>0</v>
      </c>
      <c r="T1258" s="50" t="s">
        <v>37</v>
      </c>
      <c r="U1258" s="50" t="s">
        <v>7506</v>
      </c>
      <c r="V1258" s="50"/>
      <c r="W1258" s="50" t="s">
        <v>7507</v>
      </c>
      <c r="X1258" s="50" t="s">
        <v>192</v>
      </c>
      <c r="Y1258" s="49" t="s">
        <v>7508</v>
      </c>
    </row>
    <row r="1259" spans="1:25">
      <c r="A1259" s="121" t="str">
        <f t="shared" si="20"/>
        <v>jmattoc</v>
      </c>
      <c r="B1259" s="49" t="s">
        <v>7509</v>
      </c>
      <c r="C1259" s="50" t="s">
        <v>7510</v>
      </c>
      <c r="D1259" s="50" t="s">
        <v>7511</v>
      </c>
      <c r="E1259" s="37" t="s">
        <v>43</v>
      </c>
      <c r="F1259" s="49" t="s">
        <v>44</v>
      </c>
      <c r="G1259" s="50" t="s">
        <v>45</v>
      </c>
      <c r="H1259" s="50" t="s">
        <v>30</v>
      </c>
      <c r="I1259" s="50" t="s">
        <v>31</v>
      </c>
      <c r="J1259" s="49" t="s">
        <v>32</v>
      </c>
      <c r="K1259" s="49" t="s">
        <v>218</v>
      </c>
      <c r="L1259" s="49" t="s">
        <v>502</v>
      </c>
      <c r="M1259" s="50" t="s">
        <v>220</v>
      </c>
      <c r="N1259" s="50" t="s">
        <v>36</v>
      </c>
      <c r="O1259" s="51">
        <v>41919</v>
      </c>
      <c r="P1259" s="51">
        <v>45928</v>
      </c>
      <c r="Q1259" s="51">
        <v>45928</v>
      </c>
      <c r="R1259" s="50">
        <v>1</v>
      </c>
      <c r="S1259" s="50">
        <v>0</v>
      </c>
      <c r="T1259" s="50" t="s">
        <v>47</v>
      </c>
      <c r="U1259" s="50" t="s">
        <v>7512</v>
      </c>
      <c r="V1259" s="50"/>
      <c r="W1259" s="50" t="s">
        <v>779</v>
      </c>
      <c r="X1259" s="50" t="s">
        <v>36</v>
      </c>
      <c r="Y1259" s="49" t="s">
        <v>7513</v>
      </c>
    </row>
    <row r="1260" spans="1:25">
      <c r="A1260" s="121" t="str">
        <f t="shared" si="20"/>
        <v>JMATUS1</v>
      </c>
      <c r="B1260" s="49" t="s">
        <v>7514</v>
      </c>
      <c r="C1260" s="50" t="s">
        <v>7515</v>
      </c>
      <c r="D1260" s="50" t="s">
        <v>7516</v>
      </c>
      <c r="E1260" s="37" t="s">
        <v>774</v>
      </c>
      <c r="F1260" s="49" t="s">
        <v>28</v>
      </c>
      <c r="G1260" s="50" t="s">
        <v>29</v>
      </c>
      <c r="H1260" s="50" t="s">
        <v>30</v>
      </c>
      <c r="I1260" s="50" t="s">
        <v>31</v>
      </c>
      <c r="J1260" s="49" t="s">
        <v>53</v>
      </c>
      <c r="K1260" s="49" t="s">
        <v>54</v>
      </c>
      <c r="L1260" s="49" t="s">
        <v>55</v>
      </c>
      <c r="M1260" s="50" t="s">
        <v>56</v>
      </c>
      <c r="N1260" s="50" t="s">
        <v>57</v>
      </c>
      <c r="O1260" s="51">
        <v>34043</v>
      </c>
      <c r="P1260" s="51">
        <v>34043</v>
      </c>
      <c r="Q1260" s="51">
        <v>34043</v>
      </c>
      <c r="R1260" s="50">
        <v>11886</v>
      </c>
      <c r="S1260" s="50">
        <v>32</v>
      </c>
      <c r="T1260" s="50" t="s">
        <v>148</v>
      </c>
      <c r="U1260" s="50" t="s">
        <v>7517</v>
      </c>
      <c r="V1260" s="50"/>
      <c r="W1260" s="50" t="s">
        <v>2544</v>
      </c>
      <c r="X1260" s="50" t="s">
        <v>57</v>
      </c>
      <c r="Y1260" s="49" t="s">
        <v>7518</v>
      </c>
    </row>
    <row r="1261" spans="1:25">
      <c r="A1261" s="121" t="str">
        <f t="shared" si="20"/>
        <v>jmccall</v>
      </c>
      <c r="B1261" s="49" t="s">
        <v>7519</v>
      </c>
      <c r="C1261" s="50" t="s">
        <v>7520</v>
      </c>
      <c r="D1261" s="50" t="s">
        <v>7521</v>
      </c>
      <c r="E1261" s="37" t="s">
        <v>27</v>
      </c>
      <c r="F1261" s="49" t="s">
        <v>44</v>
      </c>
      <c r="G1261" s="50" t="s">
        <v>45</v>
      </c>
      <c r="H1261" s="50" t="s">
        <v>30</v>
      </c>
      <c r="I1261" s="50" t="s">
        <v>31</v>
      </c>
      <c r="J1261" s="49" t="s">
        <v>32</v>
      </c>
      <c r="K1261" s="49" t="s">
        <v>33</v>
      </c>
      <c r="L1261" s="49" t="s">
        <v>34</v>
      </c>
      <c r="M1261" s="50" t="s">
        <v>35</v>
      </c>
      <c r="N1261" s="50" t="s">
        <v>36</v>
      </c>
      <c r="O1261" s="51">
        <v>44896</v>
      </c>
      <c r="P1261" s="51">
        <v>44896</v>
      </c>
      <c r="Q1261" s="51">
        <v>44896</v>
      </c>
      <c r="R1261" s="50">
        <v>1033</v>
      </c>
      <c r="S1261" s="50">
        <v>2</v>
      </c>
      <c r="T1261" s="50" t="s">
        <v>82</v>
      </c>
      <c r="U1261" s="50" t="s">
        <v>7522</v>
      </c>
      <c r="V1261" s="50"/>
      <c r="W1261" s="50" t="s">
        <v>7523</v>
      </c>
      <c r="X1261" s="50" t="s">
        <v>36</v>
      </c>
      <c r="Y1261" s="49" t="s">
        <v>7524</v>
      </c>
    </row>
    <row r="1262" spans="1:25">
      <c r="A1262" s="121" t="str">
        <f t="shared" si="20"/>
        <v>jmcclar</v>
      </c>
      <c r="B1262" s="49" t="s">
        <v>7525</v>
      </c>
      <c r="C1262" s="50" t="s">
        <v>7526</v>
      </c>
      <c r="D1262" s="50" t="s">
        <v>7527</v>
      </c>
      <c r="E1262" s="37" t="s">
        <v>27</v>
      </c>
      <c r="F1262" s="49" t="s">
        <v>44</v>
      </c>
      <c r="G1262" s="50" t="s">
        <v>45</v>
      </c>
      <c r="H1262" s="50" t="s">
        <v>30</v>
      </c>
      <c r="I1262" s="50" t="s">
        <v>31</v>
      </c>
      <c r="J1262" s="49" t="s">
        <v>53</v>
      </c>
      <c r="K1262" s="49" t="s">
        <v>309</v>
      </c>
      <c r="L1262" s="49" t="s">
        <v>310</v>
      </c>
      <c r="M1262" s="50" t="s">
        <v>311</v>
      </c>
      <c r="N1262" s="50" t="s">
        <v>312</v>
      </c>
      <c r="O1262" s="51">
        <v>45585</v>
      </c>
      <c r="P1262" s="51">
        <v>45585</v>
      </c>
      <c r="Q1262" s="51">
        <v>45585</v>
      </c>
      <c r="R1262" s="50">
        <v>344</v>
      </c>
      <c r="S1262" s="50">
        <v>0</v>
      </c>
      <c r="T1262" s="50" t="s">
        <v>37</v>
      </c>
      <c r="U1262" s="50" t="s">
        <v>7528</v>
      </c>
      <c r="V1262" s="50"/>
      <c r="W1262" s="50" t="s">
        <v>7529</v>
      </c>
      <c r="X1262" s="50" t="s">
        <v>312</v>
      </c>
      <c r="Y1262" s="49" t="s">
        <v>7530</v>
      </c>
    </row>
    <row r="1263" spans="1:25">
      <c r="A1263" s="121" t="str">
        <f t="shared" si="20"/>
        <v>jmcderm</v>
      </c>
      <c r="B1263" s="49" t="s">
        <v>7531</v>
      </c>
      <c r="C1263" s="50" t="s">
        <v>7532</v>
      </c>
      <c r="D1263" s="50" t="s">
        <v>7533</v>
      </c>
      <c r="E1263" s="37" t="s">
        <v>27</v>
      </c>
      <c r="F1263" s="49" t="s">
        <v>341</v>
      </c>
      <c r="G1263" s="50" t="s">
        <v>45</v>
      </c>
      <c r="H1263" s="50" t="s">
        <v>30</v>
      </c>
      <c r="I1263" s="50" t="s">
        <v>31</v>
      </c>
      <c r="J1263" s="49" t="s">
        <v>53</v>
      </c>
      <c r="K1263" s="49" t="s">
        <v>1470</v>
      </c>
      <c r="L1263" s="49" t="s">
        <v>1471</v>
      </c>
      <c r="M1263" s="50" t="s">
        <v>1472</v>
      </c>
      <c r="N1263" s="50" t="s">
        <v>453</v>
      </c>
      <c r="O1263" s="51">
        <v>45557</v>
      </c>
      <c r="P1263" s="51">
        <v>45557</v>
      </c>
      <c r="Q1263" s="51">
        <v>45557</v>
      </c>
      <c r="R1263" s="50">
        <v>372</v>
      </c>
      <c r="S1263" s="50">
        <v>1</v>
      </c>
      <c r="T1263" s="50" t="s">
        <v>82</v>
      </c>
      <c r="U1263" s="50" t="s">
        <v>7534</v>
      </c>
      <c r="V1263" s="50"/>
      <c r="W1263" s="50" t="s">
        <v>301</v>
      </c>
      <c r="X1263" s="50" t="s">
        <v>453</v>
      </c>
      <c r="Y1263" s="49" t="s">
        <v>7535</v>
      </c>
    </row>
    <row r="1264" spans="1:25">
      <c r="A1264" s="121" t="str">
        <f t="shared" si="20"/>
        <v>jmckinn</v>
      </c>
      <c r="B1264" s="49" t="s">
        <v>7536</v>
      </c>
      <c r="C1264" s="50" t="s">
        <v>7537</v>
      </c>
      <c r="D1264" s="50" t="s">
        <v>7538</v>
      </c>
      <c r="E1264" s="37" t="s">
        <v>27</v>
      </c>
      <c r="F1264" s="49" t="s">
        <v>44</v>
      </c>
      <c r="G1264" s="50" t="s">
        <v>45</v>
      </c>
      <c r="H1264" s="50" t="s">
        <v>30</v>
      </c>
      <c r="I1264" s="50" t="s">
        <v>31</v>
      </c>
      <c r="J1264" s="49" t="s">
        <v>53</v>
      </c>
      <c r="K1264" s="49" t="s">
        <v>197</v>
      </c>
      <c r="L1264" s="49" t="s">
        <v>198</v>
      </c>
      <c r="M1264" s="50" t="s">
        <v>199</v>
      </c>
      <c r="N1264" s="50" t="s">
        <v>200</v>
      </c>
      <c r="O1264" s="51">
        <v>34821</v>
      </c>
      <c r="P1264" s="51">
        <v>44420</v>
      </c>
      <c r="Q1264" s="51">
        <v>44420</v>
      </c>
      <c r="R1264" s="50">
        <v>1509</v>
      </c>
      <c r="S1264" s="50">
        <v>4</v>
      </c>
      <c r="T1264" s="50" t="s">
        <v>106</v>
      </c>
      <c r="U1264" s="50" t="s">
        <v>7539</v>
      </c>
      <c r="V1264" s="50"/>
      <c r="W1264" s="50" t="s">
        <v>7540</v>
      </c>
      <c r="X1264" s="50" t="s">
        <v>1289</v>
      </c>
      <c r="Y1264" s="49" t="s">
        <v>7541</v>
      </c>
    </row>
    <row r="1265" spans="1:25">
      <c r="A1265" s="121" t="str">
        <f t="shared" si="20"/>
        <v>jmcmein</v>
      </c>
      <c r="B1265" s="49" t="s">
        <v>7542</v>
      </c>
      <c r="C1265" s="50" t="s">
        <v>7543</v>
      </c>
      <c r="D1265" s="50" t="s">
        <v>7544</v>
      </c>
      <c r="E1265" s="37" t="s">
        <v>43</v>
      </c>
      <c r="F1265" s="49" t="s">
        <v>307</v>
      </c>
      <c r="G1265" s="50" t="s">
        <v>308</v>
      </c>
      <c r="H1265" s="50" t="s">
        <v>30</v>
      </c>
      <c r="I1265" s="50" t="s">
        <v>31</v>
      </c>
      <c r="J1265" s="49" t="s">
        <v>53</v>
      </c>
      <c r="K1265" s="49" t="s">
        <v>309</v>
      </c>
      <c r="L1265" s="49" t="s">
        <v>310</v>
      </c>
      <c r="M1265" s="50" t="s">
        <v>311</v>
      </c>
      <c r="N1265" s="50" t="s">
        <v>312</v>
      </c>
      <c r="O1265" s="51">
        <v>45837</v>
      </c>
      <c r="P1265" s="51">
        <v>45837</v>
      </c>
      <c r="Q1265" s="51">
        <v>45837</v>
      </c>
      <c r="R1265" s="50">
        <v>92</v>
      </c>
      <c r="S1265" s="50">
        <v>0</v>
      </c>
      <c r="T1265" s="50" t="s">
        <v>58</v>
      </c>
      <c r="U1265" s="50" t="s">
        <v>7545</v>
      </c>
      <c r="V1265" s="50"/>
      <c r="W1265" s="50" t="s">
        <v>4686</v>
      </c>
      <c r="X1265" s="50" t="s">
        <v>312</v>
      </c>
      <c r="Y1265" s="49" t="s">
        <v>7546</v>
      </c>
    </row>
    <row r="1266" spans="1:25">
      <c r="A1266" s="121" t="str">
        <f t="shared" si="20"/>
        <v>jmcneil</v>
      </c>
      <c r="B1266" s="49" t="s">
        <v>7547</v>
      </c>
      <c r="C1266" s="50" t="s">
        <v>7548</v>
      </c>
      <c r="D1266" s="50" t="s">
        <v>7549</v>
      </c>
      <c r="E1266" s="37" t="s">
        <v>27</v>
      </c>
      <c r="F1266" s="49" t="s">
        <v>28</v>
      </c>
      <c r="G1266" s="50" t="s">
        <v>29</v>
      </c>
      <c r="H1266" s="50" t="s">
        <v>30</v>
      </c>
      <c r="I1266" s="50" t="s">
        <v>31</v>
      </c>
      <c r="J1266" s="49" t="s">
        <v>53</v>
      </c>
      <c r="K1266" s="49" t="s">
        <v>197</v>
      </c>
      <c r="L1266" s="49" t="s">
        <v>198</v>
      </c>
      <c r="M1266" s="50" t="s">
        <v>199</v>
      </c>
      <c r="N1266" s="50" t="s">
        <v>200</v>
      </c>
      <c r="O1266" s="51">
        <v>45452</v>
      </c>
      <c r="P1266" s="51">
        <v>45746</v>
      </c>
      <c r="Q1266" s="51">
        <v>45746</v>
      </c>
      <c r="R1266" s="50">
        <v>183</v>
      </c>
      <c r="S1266" s="50">
        <v>0</v>
      </c>
      <c r="T1266" s="50" t="s">
        <v>58</v>
      </c>
      <c r="U1266" s="50" t="s">
        <v>7550</v>
      </c>
      <c r="V1266" s="50"/>
      <c r="W1266" s="50" t="s">
        <v>301</v>
      </c>
      <c r="X1266" s="50" t="s">
        <v>302</v>
      </c>
      <c r="Y1266" s="49" t="s">
        <v>7551</v>
      </c>
    </row>
    <row r="1267" spans="1:25">
      <c r="A1267" s="121" t="str">
        <f t="shared" si="20"/>
        <v>jmeadow</v>
      </c>
      <c r="B1267" s="49" t="s">
        <v>7552</v>
      </c>
      <c r="C1267" s="50" t="s">
        <v>7553</v>
      </c>
      <c r="D1267" s="50" t="s">
        <v>7554</v>
      </c>
      <c r="E1267" s="37" t="s">
        <v>43</v>
      </c>
      <c r="F1267" s="49" t="s">
        <v>307</v>
      </c>
      <c r="G1267" s="50" t="s">
        <v>308</v>
      </c>
      <c r="H1267" s="50" t="s">
        <v>30</v>
      </c>
      <c r="I1267" s="50" t="s">
        <v>31</v>
      </c>
      <c r="J1267" s="49" t="s">
        <v>53</v>
      </c>
      <c r="K1267" s="49" t="s">
        <v>309</v>
      </c>
      <c r="L1267" s="49" t="s">
        <v>1724</v>
      </c>
      <c r="M1267" s="50" t="s">
        <v>1389</v>
      </c>
      <c r="N1267" s="50" t="s">
        <v>57</v>
      </c>
      <c r="O1267" s="51">
        <v>45802</v>
      </c>
      <c r="P1267" s="51">
        <v>45802</v>
      </c>
      <c r="Q1267" s="51">
        <v>45802</v>
      </c>
      <c r="R1267" s="50">
        <v>127</v>
      </c>
      <c r="S1267" s="50">
        <v>0</v>
      </c>
      <c r="T1267" s="50" t="s">
        <v>58</v>
      </c>
      <c r="U1267" s="50" t="s">
        <v>7555</v>
      </c>
      <c r="V1267" s="50"/>
      <c r="W1267" s="50" t="s">
        <v>7556</v>
      </c>
      <c r="X1267" s="50" t="s">
        <v>482</v>
      </c>
      <c r="Y1267" s="49" t="s">
        <v>7557</v>
      </c>
    </row>
    <row r="1268" spans="1:25">
      <c r="A1268" s="121" t="str">
        <f t="shared" si="20"/>
        <v>jmeeks</v>
      </c>
      <c r="B1268" s="49" t="s">
        <v>7558</v>
      </c>
      <c r="C1268" s="50" t="s">
        <v>7559</v>
      </c>
      <c r="D1268" s="50" t="s">
        <v>7560</v>
      </c>
      <c r="E1268" s="37" t="s">
        <v>43</v>
      </c>
      <c r="F1268" s="49" t="s">
        <v>44</v>
      </c>
      <c r="G1268" s="50" t="s">
        <v>45</v>
      </c>
      <c r="H1268" s="50" t="s">
        <v>30</v>
      </c>
      <c r="I1268" s="50" t="s">
        <v>31</v>
      </c>
      <c r="J1268" s="49" t="s">
        <v>32</v>
      </c>
      <c r="K1268" s="49" t="s">
        <v>396</v>
      </c>
      <c r="L1268" s="49" t="s">
        <v>397</v>
      </c>
      <c r="M1268" s="50" t="s">
        <v>398</v>
      </c>
      <c r="N1268" s="50" t="s">
        <v>147</v>
      </c>
      <c r="O1268" s="51">
        <v>37762</v>
      </c>
      <c r="P1268" s="51">
        <v>45781</v>
      </c>
      <c r="Q1268" s="51">
        <v>45781</v>
      </c>
      <c r="R1268" s="50">
        <v>148</v>
      </c>
      <c r="S1268" s="50">
        <v>0</v>
      </c>
      <c r="T1268" s="50" t="s">
        <v>58</v>
      </c>
      <c r="U1268" s="50" t="s">
        <v>7561</v>
      </c>
      <c r="V1268" s="50"/>
      <c r="W1268" s="50" t="s">
        <v>1079</v>
      </c>
      <c r="X1268" s="50" t="s">
        <v>147</v>
      </c>
      <c r="Y1268" s="49" t="s">
        <v>1080</v>
      </c>
    </row>
    <row r="1269" spans="1:25">
      <c r="A1269" s="121" t="str">
        <f t="shared" si="20"/>
        <v>jmehl</v>
      </c>
      <c r="B1269" s="49" t="s">
        <v>7562</v>
      </c>
      <c r="C1269" s="50" t="s">
        <v>7563</v>
      </c>
      <c r="D1269" s="50" t="s">
        <v>7564</v>
      </c>
      <c r="E1269" s="37" t="s">
        <v>43</v>
      </c>
      <c r="F1269" s="49" t="s">
        <v>114</v>
      </c>
      <c r="G1269" s="50" t="s">
        <v>115</v>
      </c>
      <c r="H1269" s="50" t="s">
        <v>105</v>
      </c>
      <c r="I1269" s="50" t="s">
        <v>31</v>
      </c>
      <c r="J1269" s="49" t="s">
        <v>32</v>
      </c>
      <c r="K1269" s="49" t="s">
        <v>218</v>
      </c>
      <c r="L1269" s="49" t="s">
        <v>502</v>
      </c>
      <c r="M1269" s="50" t="s">
        <v>220</v>
      </c>
      <c r="N1269" s="50" t="s">
        <v>36</v>
      </c>
      <c r="O1269" s="51">
        <v>45872</v>
      </c>
      <c r="P1269" s="51">
        <v>45872</v>
      </c>
      <c r="Q1269" s="51">
        <v>45872</v>
      </c>
      <c r="R1269" s="50">
        <v>57</v>
      </c>
      <c r="S1269" s="50">
        <v>0</v>
      </c>
      <c r="T1269" s="50" t="s">
        <v>419</v>
      </c>
      <c r="U1269" s="50" t="s">
        <v>7565</v>
      </c>
      <c r="V1269" s="50"/>
      <c r="W1269" s="50" t="s">
        <v>7566</v>
      </c>
      <c r="X1269" s="50" t="s">
        <v>36</v>
      </c>
      <c r="Y1269" s="49" t="s">
        <v>7567</v>
      </c>
    </row>
    <row r="1270" spans="1:25">
      <c r="A1270" s="121" t="str">
        <f t="shared" si="20"/>
        <v>jmelgar</v>
      </c>
      <c r="B1270" s="49" t="s">
        <v>7568</v>
      </c>
      <c r="C1270" s="50" t="s">
        <v>7569</v>
      </c>
      <c r="D1270" s="50" t="s">
        <v>7570</v>
      </c>
      <c r="E1270" s="37" t="s">
        <v>134</v>
      </c>
      <c r="F1270" s="49" t="s">
        <v>28</v>
      </c>
      <c r="G1270" s="50" t="s">
        <v>29</v>
      </c>
      <c r="H1270" s="50" t="s">
        <v>30</v>
      </c>
      <c r="I1270" s="50" t="s">
        <v>31</v>
      </c>
      <c r="J1270" s="49" t="s">
        <v>32</v>
      </c>
      <c r="K1270" s="49" t="s">
        <v>79</v>
      </c>
      <c r="L1270" s="49" t="s">
        <v>80</v>
      </c>
      <c r="M1270" s="50" t="s">
        <v>81</v>
      </c>
      <c r="N1270" s="50" t="s">
        <v>36</v>
      </c>
      <c r="O1270" s="51">
        <v>44336</v>
      </c>
      <c r="P1270" s="51">
        <v>44336</v>
      </c>
      <c r="Q1270" s="51">
        <v>44336</v>
      </c>
      <c r="R1270" s="50">
        <v>1593</v>
      </c>
      <c r="S1270" s="50">
        <v>4</v>
      </c>
      <c r="T1270" s="50" t="s">
        <v>106</v>
      </c>
      <c r="U1270" s="50" t="s">
        <v>7571</v>
      </c>
      <c r="V1270" s="50"/>
      <c r="W1270" s="50" t="s">
        <v>7572</v>
      </c>
      <c r="X1270" s="50" t="s">
        <v>36</v>
      </c>
      <c r="Y1270" s="49" t="s">
        <v>7573</v>
      </c>
    </row>
    <row r="1271" spans="1:25">
      <c r="A1271" s="121" t="str">
        <f t="shared" si="20"/>
        <v>jmendo1</v>
      </c>
      <c r="B1271" s="49" t="s">
        <v>7574</v>
      </c>
      <c r="C1271" s="50" t="s">
        <v>7575</v>
      </c>
      <c r="D1271" s="50" t="s">
        <v>7576</v>
      </c>
      <c r="E1271" s="37" t="s">
        <v>27</v>
      </c>
      <c r="F1271" s="49" t="s">
        <v>44</v>
      </c>
      <c r="G1271" s="50" t="s">
        <v>45</v>
      </c>
      <c r="H1271" s="50" t="s">
        <v>30</v>
      </c>
      <c r="I1271" s="50" t="s">
        <v>31</v>
      </c>
      <c r="J1271" s="49" t="s">
        <v>32</v>
      </c>
      <c r="K1271" s="49" t="s">
        <v>218</v>
      </c>
      <c r="L1271" s="49" t="s">
        <v>502</v>
      </c>
      <c r="M1271" s="50" t="s">
        <v>220</v>
      </c>
      <c r="N1271" s="50" t="s">
        <v>36</v>
      </c>
      <c r="O1271" s="51">
        <v>44399</v>
      </c>
      <c r="P1271" s="51">
        <v>44399</v>
      </c>
      <c r="Q1271" s="51">
        <v>44399</v>
      </c>
      <c r="R1271" s="50">
        <v>1530</v>
      </c>
      <c r="S1271" s="50">
        <v>4</v>
      </c>
      <c r="T1271" s="50" t="s">
        <v>106</v>
      </c>
      <c r="U1271" s="50" t="s">
        <v>7577</v>
      </c>
      <c r="V1271" s="50"/>
      <c r="W1271" s="50" t="s">
        <v>7578</v>
      </c>
      <c r="X1271" s="50" t="s">
        <v>36</v>
      </c>
      <c r="Y1271" s="49" t="s">
        <v>7579</v>
      </c>
    </row>
    <row r="1272" spans="1:25">
      <c r="A1272" s="121" t="str">
        <f t="shared" si="20"/>
        <v>jmendoz</v>
      </c>
      <c r="B1272" s="49" t="s">
        <v>7580</v>
      </c>
      <c r="C1272" s="50" t="s">
        <v>7581</v>
      </c>
      <c r="D1272" s="50" t="s">
        <v>7582</v>
      </c>
      <c r="E1272" s="37" t="s">
        <v>774</v>
      </c>
      <c r="F1272" s="49" t="s">
        <v>1624</v>
      </c>
      <c r="G1272" s="50" t="s">
        <v>1625</v>
      </c>
      <c r="H1272" s="50" t="s">
        <v>30</v>
      </c>
      <c r="I1272" s="50" t="s">
        <v>31</v>
      </c>
      <c r="J1272" s="49" t="s">
        <v>32</v>
      </c>
      <c r="K1272" s="49" t="s">
        <v>125</v>
      </c>
      <c r="L1272" s="49" t="s">
        <v>234</v>
      </c>
      <c r="M1272" s="50" t="s">
        <v>235</v>
      </c>
      <c r="N1272" s="50" t="s">
        <v>236</v>
      </c>
      <c r="O1272" s="51">
        <v>32664</v>
      </c>
      <c r="P1272" s="51">
        <v>45704</v>
      </c>
      <c r="Q1272" s="51">
        <v>32664</v>
      </c>
      <c r="R1272" s="50">
        <v>13265</v>
      </c>
      <c r="S1272" s="50">
        <v>36</v>
      </c>
      <c r="T1272" s="50" t="s">
        <v>148</v>
      </c>
      <c r="U1272" s="50" t="s">
        <v>7583</v>
      </c>
      <c r="V1272" s="50"/>
      <c r="W1272" s="50" t="s">
        <v>1277</v>
      </c>
      <c r="X1272" s="50" t="s">
        <v>236</v>
      </c>
      <c r="Y1272" s="49" t="s">
        <v>7584</v>
      </c>
    </row>
    <row r="1273" spans="1:25">
      <c r="A1273" s="121" t="str">
        <f t="shared" si="20"/>
        <v>JMENE03</v>
      </c>
      <c r="B1273" s="49" t="s">
        <v>7585</v>
      </c>
      <c r="C1273" s="50" t="s">
        <v>7586</v>
      </c>
      <c r="D1273" s="50" t="s">
        <v>7587</v>
      </c>
      <c r="E1273" s="37" t="s">
        <v>43</v>
      </c>
      <c r="F1273" s="49" t="s">
        <v>28</v>
      </c>
      <c r="G1273" s="50" t="s">
        <v>29</v>
      </c>
      <c r="H1273" s="50" t="s">
        <v>30</v>
      </c>
      <c r="I1273" s="50" t="s">
        <v>31</v>
      </c>
      <c r="J1273" s="49" t="s">
        <v>32</v>
      </c>
      <c r="K1273" s="49" t="s">
        <v>79</v>
      </c>
      <c r="L1273" s="49" t="s">
        <v>80</v>
      </c>
      <c r="M1273" s="50" t="s">
        <v>81</v>
      </c>
      <c r="N1273" s="50" t="s">
        <v>36</v>
      </c>
      <c r="O1273" s="51">
        <v>37963</v>
      </c>
      <c r="P1273" s="51">
        <v>37963</v>
      </c>
      <c r="Q1273" s="51">
        <v>37963</v>
      </c>
      <c r="R1273" s="50">
        <v>7966</v>
      </c>
      <c r="S1273" s="50">
        <v>21</v>
      </c>
      <c r="T1273" s="50" t="s">
        <v>148</v>
      </c>
      <c r="U1273" s="50" t="s">
        <v>7588</v>
      </c>
      <c r="V1273" s="50"/>
      <c r="W1273" s="50" t="s">
        <v>7589</v>
      </c>
      <c r="X1273" s="50" t="s">
        <v>36</v>
      </c>
      <c r="Y1273" s="49" t="s">
        <v>7590</v>
      </c>
    </row>
    <row r="1274" spans="1:25">
      <c r="A1274" s="121" t="str">
        <f t="shared" si="20"/>
        <v>jmeyer2</v>
      </c>
      <c r="B1274" s="49" t="s">
        <v>7591</v>
      </c>
      <c r="C1274" s="50" t="s">
        <v>7592</v>
      </c>
      <c r="D1274" s="50" t="s">
        <v>7593</v>
      </c>
      <c r="E1274" s="37" t="s">
        <v>27</v>
      </c>
      <c r="F1274" s="49" t="s">
        <v>90</v>
      </c>
      <c r="G1274" s="50" t="s">
        <v>91</v>
      </c>
      <c r="H1274" s="50" t="s">
        <v>30</v>
      </c>
      <c r="I1274" s="50" t="s">
        <v>31</v>
      </c>
      <c r="J1274" s="49" t="s">
        <v>53</v>
      </c>
      <c r="K1274" s="49" t="s">
        <v>273</v>
      </c>
      <c r="L1274" s="49" t="s">
        <v>550</v>
      </c>
      <c r="M1274" s="50" t="s">
        <v>551</v>
      </c>
      <c r="N1274" s="50" t="s">
        <v>373</v>
      </c>
      <c r="O1274" s="51">
        <v>45032</v>
      </c>
      <c r="P1274" s="51">
        <v>45032</v>
      </c>
      <c r="Q1274" s="51">
        <v>45032</v>
      </c>
      <c r="R1274" s="50">
        <v>897</v>
      </c>
      <c r="S1274" s="50">
        <v>2</v>
      </c>
      <c r="T1274" s="50" t="s">
        <v>82</v>
      </c>
      <c r="U1274" s="50" t="s">
        <v>7594</v>
      </c>
      <c r="V1274" s="50"/>
      <c r="W1274" s="50" t="s">
        <v>7595</v>
      </c>
      <c r="X1274" s="50" t="s">
        <v>373</v>
      </c>
      <c r="Y1274" s="49" t="s">
        <v>7596</v>
      </c>
    </row>
    <row r="1275" spans="1:25">
      <c r="A1275" s="121" t="str">
        <f t="shared" si="20"/>
        <v>JMIL001</v>
      </c>
      <c r="B1275" s="49" t="s">
        <v>7597</v>
      </c>
      <c r="C1275" s="50" t="s">
        <v>7598</v>
      </c>
      <c r="D1275" s="50" t="s">
        <v>7599</v>
      </c>
      <c r="E1275" s="37" t="s">
        <v>43</v>
      </c>
      <c r="F1275" s="49" t="s">
        <v>28</v>
      </c>
      <c r="G1275" s="50" t="s">
        <v>29</v>
      </c>
      <c r="H1275" s="50" t="s">
        <v>30</v>
      </c>
      <c r="I1275" s="50" t="s">
        <v>31</v>
      </c>
      <c r="J1275" s="49" t="s">
        <v>32</v>
      </c>
      <c r="K1275" s="49" t="s">
        <v>144</v>
      </c>
      <c r="L1275" s="49" t="s">
        <v>145</v>
      </c>
      <c r="M1275" s="50" t="s">
        <v>146</v>
      </c>
      <c r="N1275" s="50" t="s">
        <v>147</v>
      </c>
      <c r="O1275" s="51">
        <v>35885</v>
      </c>
      <c r="P1275" s="51">
        <v>35885</v>
      </c>
      <c r="Q1275" s="51">
        <v>35885</v>
      </c>
      <c r="R1275" s="50">
        <v>10044</v>
      </c>
      <c r="S1275" s="50">
        <v>27</v>
      </c>
      <c r="T1275" s="50" t="s">
        <v>148</v>
      </c>
      <c r="U1275" s="50" t="s">
        <v>7600</v>
      </c>
      <c r="V1275" s="50"/>
      <c r="W1275" s="50" t="s">
        <v>7601</v>
      </c>
      <c r="X1275" s="50" t="s">
        <v>147</v>
      </c>
      <c r="Y1275" s="49" t="s">
        <v>7602</v>
      </c>
    </row>
    <row r="1276" spans="1:25">
      <c r="A1276" s="121" t="str">
        <f t="shared" si="20"/>
        <v>jmille0</v>
      </c>
      <c r="B1276" s="49" t="s">
        <v>7603</v>
      </c>
      <c r="C1276" s="50" t="s">
        <v>7604</v>
      </c>
      <c r="D1276" s="49" t="s">
        <v>7605</v>
      </c>
      <c r="E1276" s="141" t="s">
        <v>7603</v>
      </c>
      <c r="F1276" s="50"/>
      <c r="G1276" s="51"/>
      <c r="H1276" s="51"/>
      <c r="I1276" s="51"/>
      <c r="J1276" s="51"/>
      <c r="K1276" s="49" t="s">
        <v>426</v>
      </c>
      <c r="L1276" s="51"/>
      <c r="M1276" s="51"/>
      <c r="N1276" s="51"/>
      <c r="O1276" s="51"/>
      <c r="P1276" s="51">
        <v>45949</v>
      </c>
      <c r="Q1276" s="51">
        <v>45949</v>
      </c>
      <c r="R1276" s="51"/>
      <c r="S1276" s="51"/>
      <c r="T1276" s="51"/>
      <c r="U1276" s="124" t="s">
        <v>7606</v>
      </c>
      <c r="V1276" s="125"/>
      <c r="W1276" s="125" t="s">
        <v>7607</v>
      </c>
      <c r="X1276" s="125" t="s">
        <v>429</v>
      </c>
      <c r="Y1276" s="124" t="s">
        <v>7608</v>
      </c>
    </row>
    <row r="1277" spans="1:25">
      <c r="A1277" s="121" t="str">
        <f t="shared" si="20"/>
        <v>JMIREL1</v>
      </c>
      <c r="B1277" s="49" t="s">
        <v>7609</v>
      </c>
      <c r="C1277" s="50" t="s">
        <v>7610</v>
      </c>
      <c r="D1277" s="50" t="s">
        <v>7611</v>
      </c>
      <c r="E1277" s="37" t="s">
        <v>43</v>
      </c>
      <c r="F1277" s="49" t="s">
        <v>182</v>
      </c>
      <c r="G1277" s="50" t="s">
        <v>183</v>
      </c>
      <c r="H1277" s="50" t="s">
        <v>30</v>
      </c>
      <c r="I1277" s="50" t="s">
        <v>31</v>
      </c>
      <c r="J1277" s="49" t="s">
        <v>32</v>
      </c>
      <c r="K1277" s="49" t="s">
        <v>125</v>
      </c>
      <c r="L1277" s="49" t="s">
        <v>234</v>
      </c>
      <c r="M1277" s="50" t="s">
        <v>235</v>
      </c>
      <c r="N1277" s="50" t="s">
        <v>236</v>
      </c>
      <c r="O1277" s="51">
        <v>36290</v>
      </c>
      <c r="P1277" s="51">
        <v>36623</v>
      </c>
      <c r="Q1277" s="51">
        <v>36290</v>
      </c>
      <c r="R1277" s="50">
        <v>9639</v>
      </c>
      <c r="S1277" s="50">
        <v>26</v>
      </c>
      <c r="T1277" s="50" t="s">
        <v>148</v>
      </c>
      <c r="U1277" s="50" t="s">
        <v>7612</v>
      </c>
      <c r="V1277" s="50"/>
      <c r="W1277" s="50" t="s">
        <v>7613</v>
      </c>
      <c r="X1277" s="50" t="s">
        <v>236</v>
      </c>
      <c r="Y1277" s="49" t="s">
        <v>7614</v>
      </c>
    </row>
    <row r="1278" spans="1:25">
      <c r="A1278" s="121" t="str">
        <f t="shared" si="20"/>
        <v>jmix0</v>
      </c>
      <c r="B1278" s="49" t="s">
        <v>7615</v>
      </c>
      <c r="C1278" s="50" t="s">
        <v>7616</v>
      </c>
      <c r="D1278" s="50" t="s">
        <v>7617</v>
      </c>
      <c r="E1278" s="37" t="s">
        <v>27</v>
      </c>
      <c r="F1278" s="49" t="s">
        <v>28</v>
      </c>
      <c r="G1278" s="50" t="s">
        <v>29</v>
      </c>
      <c r="H1278" s="50" t="s">
        <v>30</v>
      </c>
      <c r="I1278" s="50" t="s">
        <v>31</v>
      </c>
      <c r="J1278" s="49" t="s">
        <v>32</v>
      </c>
      <c r="K1278" s="49" t="s">
        <v>349</v>
      </c>
      <c r="L1278" s="49" t="s">
        <v>1388</v>
      </c>
      <c r="M1278" s="50" t="s">
        <v>1389</v>
      </c>
      <c r="N1278" s="50" t="s">
        <v>57</v>
      </c>
      <c r="O1278" s="51">
        <v>45228</v>
      </c>
      <c r="P1278" s="51">
        <v>45228</v>
      </c>
      <c r="Q1278" s="51">
        <v>45228</v>
      </c>
      <c r="R1278" s="50">
        <v>701</v>
      </c>
      <c r="S1278" s="50">
        <v>1</v>
      </c>
      <c r="T1278" s="50" t="s">
        <v>82</v>
      </c>
      <c r="U1278" s="50" t="s">
        <v>7618</v>
      </c>
      <c r="V1278" s="50"/>
      <c r="W1278" s="50" t="s">
        <v>7619</v>
      </c>
      <c r="X1278" s="50" t="s">
        <v>1392</v>
      </c>
      <c r="Y1278" s="49" t="s">
        <v>7620</v>
      </c>
    </row>
    <row r="1279" spans="1:25">
      <c r="A1279" s="121" t="str">
        <f t="shared" si="20"/>
        <v>jmontal</v>
      </c>
      <c r="B1279" s="49" t="s">
        <v>7621</v>
      </c>
      <c r="C1279" s="50" t="s">
        <v>7622</v>
      </c>
      <c r="D1279" s="50" t="s">
        <v>7623</v>
      </c>
      <c r="E1279" s="37" t="s">
        <v>43</v>
      </c>
      <c r="F1279" s="49" t="s">
        <v>44</v>
      </c>
      <c r="G1279" s="50" t="s">
        <v>45</v>
      </c>
      <c r="H1279" s="50" t="s">
        <v>30</v>
      </c>
      <c r="I1279" s="50" t="s">
        <v>31</v>
      </c>
      <c r="J1279" s="49" t="s">
        <v>53</v>
      </c>
      <c r="K1279" s="49" t="s">
        <v>273</v>
      </c>
      <c r="L1279" s="49" t="s">
        <v>2693</v>
      </c>
      <c r="M1279" s="50" t="s">
        <v>2694</v>
      </c>
      <c r="N1279" s="50" t="s">
        <v>579</v>
      </c>
      <c r="O1279" s="51">
        <v>44756</v>
      </c>
      <c r="P1279" s="51">
        <v>44756</v>
      </c>
      <c r="Q1279" s="51">
        <v>44756</v>
      </c>
      <c r="R1279" s="50">
        <v>1173</v>
      </c>
      <c r="S1279" s="50">
        <v>3</v>
      </c>
      <c r="T1279" s="50" t="s">
        <v>106</v>
      </c>
      <c r="U1279" s="50" t="s">
        <v>7624</v>
      </c>
      <c r="V1279" s="50"/>
      <c r="W1279" s="50" t="s">
        <v>7625</v>
      </c>
      <c r="X1279" s="50" t="s">
        <v>579</v>
      </c>
      <c r="Y1279" s="49" t="s">
        <v>7626</v>
      </c>
    </row>
    <row r="1280" spans="1:25">
      <c r="A1280" s="121" t="str">
        <f t="shared" si="20"/>
        <v>jmoomey</v>
      </c>
      <c r="B1280" s="49" t="s">
        <v>7627</v>
      </c>
      <c r="C1280" s="50" t="s">
        <v>7628</v>
      </c>
      <c r="D1280" s="50" t="s">
        <v>7629</v>
      </c>
      <c r="E1280" s="37" t="s">
        <v>43</v>
      </c>
      <c r="F1280" s="49" t="s">
        <v>90</v>
      </c>
      <c r="G1280" s="50" t="s">
        <v>91</v>
      </c>
      <c r="H1280" s="50" t="s">
        <v>30</v>
      </c>
      <c r="I1280" s="50" t="s">
        <v>31</v>
      </c>
      <c r="J1280" s="49" t="s">
        <v>32</v>
      </c>
      <c r="K1280" s="49" t="s">
        <v>884</v>
      </c>
      <c r="L1280" s="49" t="s">
        <v>885</v>
      </c>
      <c r="M1280" s="50" t="s">
        <v>886</v>
      </c>
      <c r="N1280" s="50" t="s">
        <v>887</v>
      </c>
      <c r="O1280" s="51">
        <v>45305</v>
      </c>
      <c r="P1280" s="51">
        <v>45305</v>
      </c>
      <c r="Q1280" s="51">
        <v>45305</v>
      </c>
      <c r="R1280" s="50">
        <v>624</v>
      </c>
      <c r="S1280" s="50">
        <v>1</v>
      </c>
      <c r="T1280" s="50" t="s">
        <v>82</v>
      </c>
      <c r="U1280" s="50" t="s">
        <v>7630</v>
      </c>
      <c r="V1280" s="50"/>
      <c r="W1280" s="50" t="s">
        <v>7631</v>
      </c>
      <c r="X1280" s="50" t="s">
        <v>593</v>
      </c>
      <c r="Y1280" s="49" t="s">
        <v>7632</v>
      </c>
    </row>
    <row r="1281" spans="1:25">
      <c r="A1281" s="121" t="str">
        <f t="shared" si="20"/>
        <v>jmoore0</v>
      </c>
      <c r="B1281" s="49" t="s">
        <v>7633</v>
      </c>
      <c r="C1281" s="50" t="s">
        <v>7634</v>
      </c>
      <c r="D1281" s="50" t="s">
        <v>7635</v>
      </c>
      <c r="E1281" s="37" t="s">
        <v>43</v>
      </c>
      <c r="F1281" s="49" t="s">
        <v>44</v>
      </c>
      <c r="G1281" s="50" t="s">
        <v>45</v>
      </c>
      <c r="H1281" s="50" t="s">
        <v>30</v>
      </c>
      <c r="I1281" s="50" t="s">
        <v>31</v>
      </c>
      <c r="J1281" s="49" t="s">
        <v>32</v>
      </c>
      <c r="K1281" s="49" t="s">
        <v>349</v>
      </c>
      <c r="L1281" s="49" t="s">
        <v>838</v>
      </c>
      <c r="M1281" s="50" t="s">
        <v>351</v>
      </c>
      <c r="N1281" s="50" t="s">
        <v>352</v>
      </c>
      <c r="O1281" s="51">
        <v>45872</v>
      </c>
      <c r="P1281" s="51">
        <v>45872</v>
      </c>
      <c r="Q1281" s="51">
        <v>45872</v>
      </c>
      <c r="R1281" s="50">
        <v>57</v>
      </c>
      <c r="S1281" s="50">
        <v>0</v>
      </c>
      <c r="T1281" s="50" t="s">
        <v>419</v>
      </c>
      <c r="U1281" t="s">
        <v>7636</v>
      </c>
      <c r="V1281"/>
      <c r="W1281" t="s">
        <v>7637</v>
      </c>
      <c r="X1281" t="s">
        <v>763</v>
      </c>
      <c r="Y1281" s="126" t="s">
        <v>7638</v>
      </c>
    </row>
    <row r="1282" spans="1:25">
      <c r="A1282" s="121" t="str">
        <f t="shared" si="20"/>
        <v>JMORA15</v>
      </c>
      <c r="B1282" s="49" t="s">
        <v>7639</v>
      </c>
      <c r="C1282" s="50" t="s">
        <v>7640</v>
      </c>
      <c r="D1282" s="50" t="s">
        <v>7641</v>
      </c>
      <c r="E1282" s="37" t="s">
        <v>43</v>
      </c>
      <c r="F1282" s="49" t="s">
        <v>28</v>
      </c>
      <c r="G1282" s="50" t="s">
        <v>29</v>
      </c>
      <c r="H1282" s="50" t="s">
        <v>30</v>
      </c>
      <c r="I1282" s="50" t="s">
        <v>380</v>
      </c>
      <c r="J1282" s="49" t="s">
        <v>53</v>
      </c>
      <c r="K1282" s="49" t="s">
        <v>381</v>
      </c>
      <c r="L1282" s="49" t="s">
        <v>381</v>
      </c>
      <c r="M1282" s="50" t="s">
        <v>382</v>
      </c>
      <c r="N1282" s="50" t="s">
        <v>383</v>
      </c>
      <c r="O1282" s="51">
        <v>32189</v>
      </c>
      <c r="P1282" s="51">
        <v>32189</v>
      </c>
      <c r="Q1282" s="51">
        <v>32189</v>
      </c>
      <c r="R1282" s="50">
        <v>13740</v>
      </c>
      <c r="S1282" s="50">
        <v>37</v>
      </c>
      <c r="T1282" s="50" t="s">
        <v>148</v>
      </c>
      <c r="U1282" s="50" t="s">
        <v>7642</v>
      </c>
      <c r="V1282" s="50" t="s">
        <v>7643</v>
      </c>
      <c r="W1282" s="50" t="s">
        <v>7644</v>
      </c>
      <c r="X1282" s="50" t="s">
        <v>383</v>
      </c>
      <c r="Y1282" s="49" t="s">
        <v>7645</v>
      </c>
    </row>
    <row r="1283" spans="1:25">
      <c r="A1283" s="121" t="str">
        <f t="shared" ref="A1283:A1346" si="21">TRIM(D1283)</f>
        <v>jmorga1</v>
      </c>
      <c r="B1283" s="49" t="s">
        <v>7646</v>
      </c>
      <c r="C1283" s="50" t="s">
        <v>7647</v>
      </c>
      <c r="D1283" s="50" t="s">
        <v>7648</v>
      </c>
      <c r="E1283" s="37" t="s">
        <v>43</v>
      </c>
      <c r="F1283" s="49" t="s">
        <v>182</v>
      </c>
      <c r="G1283" s="50" t="s">
        <v>183</v>
      </c>
      <c r="H1283" s="50" t="s">
        <v>30</v>
      </c>
      <c r="I1283" s="50" t="s">
        <v>31</v>
      </c>
      <c r="J1283" s="49" t="s">
        <v>53</v>
      </c>
      <c r="K1283" s="49" t="s">
        <v>164</v>
      </c>
      <c r="L1283" s="49" t="s">
        <v>165</v>
      </c>
      <c r="M1283" s="50" t="s">
        <v>166</v>
      </c>
      <c r="N1283" s="50" t="s">
        <v>167</v>
      </c>
      <c r="O1283" s="51">
        <v>40436</v>
      </c>
      <c r="P1283" s="51">
        <v>45032</v>
      </c>
      <c r="Q1283" s="51">
        <v>45032</v>
      </c>
      <c r="R1283" s="50">
        <v>897</v>
      </c>
      <c r="S1283" s="50">
        <v>2</v>
      </c>
      <c r="T1283" s="50" t="s">
        <v>82</v>
      </c>
      <c r="U1283" s="53" t="s">
        <v>7649</v>
      </c>
      <c r="V1283" s="53" t="s">
        <v>7650</v>
      </c>
      <c r="W1283" s="53" t="s">
        <v>7651</v>
      </c>
      <c r="X1283" s="53" t="s">
        <v>170</v>
      </c>
      <c r="Y1283" s="53" t="s">
        <v>7652</v>
      </c>
    </row>
    <row r="1284" spans="1:25">
      <c r="A1284" s="121" t="str">
        <f t="shared" si="21"/>
        <v>jmorris</v>
      </c>
      <c r="B1284" s="49" t="s">
        <v>7653</v>
      </c>
      <c r="C1284" s="50" t="s">
        <v>7654</v>
      </c>
      <c r="D1284" s="50" t="s">
        <v>7655</v>
      </c>
      <c r="E1284" s="37" t="s">
        <v>27</v>
      </c>
      <c r="F1284" s="49" t="s">
        <v>28</v>
      </c>
      <c r="G1284" s="50" t="s">
        <v>29</v>
      </c>
      <c r="H1284" s="50" t="s">
        <v>30</v>
      </c>
      <c r="I1284" s="50" t="s">
        <v>31</v>
      </c>
      <c r="J1284" s="49" t="s">
        <v>53</v>
      </c>
      <c r="K1284" s="49" t="s">
        <v>164</v>
      </c>
      <c r="L1284" s="49" t="s">
        <v>165</v>
      </c>
      <c r="M1284" s="50" t="s">
        <v>166</v>
      </c>
      <c r="N1284" s="50" t="s">
        <v>167</v>
      </c>
      <c r="O1284" s="51">
        <v>45606</v>
      </c>
      <c r="P1284" s="51">
        <v>45606</v>
      </c>
      <c r="Q1284" s="51">
        <v>45606</v>
      </c>
      <c r="R1284" s="50">
        <v>323</v>
      </c>
      <c r="S1284" s="50">
        <v>0</v>
      </c>
      <c r="T1284" s="50" t="s">
        <v>37</v>
      </c>
      <c r="U1284" s="50" t="s">
        <v>7656</v>
      </c>
      <c r="V1284" s="50"/>
      <c r="W1284" s="50" t="s">
        <v>3731</v>
      </c>
      <c r="X1284" s="50" t="s">
        <v>167</v>
      </c>
      <c r="Y1284" s="49" t="s">
        <v>7657</v>
      </c>
    </row>
    <row r="1285" spans="1:25">
      <c r="A1285" s="121" t="str">
        <f t="shared" si="21"/>
        <v>jmoton</v>
      </c>
      <c r="B1285" s="49" t="s">
        <v>7658</v>
      </c>
      <c r="C1285" s="50" t="s">
        <v>7659</v>
      </c>
      <c r="D1285" s="50" t="s">
        <v>7660</v>
      </c>
      <c r="E1285" s="37" t="s">
        <v>43</v>
      </c>
      <c r="F1285" s="49" t="s">
        <v>319</v>
      </c>
      <c r="G1285" s="50" t="s">
        <v>65</v>
      </c>
      <c r="H1285" s="50" t="s">
        <v>30</v>
      </c>
      <c r="I1285" s="50" t="s">
        <v>31</v>
      </c>
      <c r="J1285" s="49" t="s">
        <v>32</v>
      </c>
      <c r="K1285" s="49" t="s">
        <v>349</v>
      </c>
      <c r="L1285" s="49" t="s">
        <v>838</v>
      </c>
      <c r="M1285" s="50" t="s">
        <v>351</v>
      </c>
      <c r="N1285" s="50" t="s">
        <v>352</v>
      </c>
      <c r="O1285" s="51">
        <v>44924</v>
      </c>
      <c r="P1285" s="51">
        <v>45515</v>
      </c>
      <c r="Q1285" s="51">
        <v>44924</v>
      </c>
      <c r="R1285" s="50">
        <v>1005</v>
      </c>
      <c r="S1285" s="50">
        <v>2</v>
      </c>
      <c r="T1285" s="50" t="s">
        <v>82</v>
      </c>
      <c r="U1285" s="50" t="s">
        <v>7661</v>
      </c>
      <c r="V1285" s="50"/>
      <c r="W1285" s="50" t="s">
        <v>865</v>
      </c>
      <c r="X1285" s="50" t="s">
        <v>355</v>
      </c>
      <c r="Y1285" s="49" t="s">
        <v>866</v>
      </c>
    </row>
    <row r="1286" spans="1:25">
      <c r="A1286" s="121" t="str">
        <f t="shared" si="21"/>
        <v>jmudget</v>
      </c>
      <c r="B1286" s="49" t="s">
        <v>7662</v>
      </c>
      <c r="C1286" s="50" t="s">
        <v>7663</v>
      </c>
      <c r="D1286" s="50" t="s">
        <v>7664</v>
      </c>
      <c r="E1286" s="37" t="s">
        <v>43</v>
      </c>
      <c r="F1286" s="49" t="s">
        <v>28</v>
      </c>
      <c r="G1286" s="50" t="s">
        <v>29</v>
      </c>
      <c r="H1286" s="50" t="s">
        <v>30</v>
      </c>
      <c r="I1286" s="50" t="s">
        <v>31</v>
      </c>
      <c r="J1286" s="49" t="s">
        <v>32</v>
      </c>
      <c r="K1286" s="49" t="s">
        <v>92</v>
      </c>
      <c r="L1286" s="49" t="s">
        <v>93</v>
      </c>
      <c r="M1286" s="50" t="s">
        <v>94</v>
      </c>
      <c r="N1286" s="50" t="s">
        <v>95</v>
      </c>
      <c r="O1286" s="51">
        <v>45001</v>
      </c>
      <c r="P1286" s="51">
        <v>45001</v>
      </c>
      <c r="Q1286" s="51">
        <v>45001</v>
      </c>
      <c r="R1286" s="50">
        <v>928</v>
      </c>
      <c r="S1286" s="50">
        <v>2</v>
      </c>
      <c r="T1286" s="50" t="s">
        <v>82</v>
      </c>
      <c r="U1286" s="50">
        <v>16619</v>
      </c>
      <c r="V1286" s="50" t="s">
        <v>7665</v>
      </c>
      <c r="W1286" s="50" t="s">
        <v>7666</v>
      </c>
      <c r="X1286" s="50" t="s">
        <v>95</v>
      </c>
      <c r="Y1286" s="49" t="s">
        <v>7667</v>
      </c>
    </row>
    <row r="1287" spans="1:25">
      <c r="A1287" s="121" t="str">
        <f t="shared" si="21"/>
        <v>JNARAMO</v>
      </c>
      <c r="B1287" s="49" t="s">
        <v>7668</v>
      </c>
      <c r="C1287" s="50" t="s">
        <v>7669</v>
      </c>
      <c r="D1287" s="50" t="s">
        <v>7670</v>
      </c>
      <c r="E1287" s="37" t="s">
        <v>2488</v>
      </c>
      <c r="F1287" s="49" t="s">
        <v>28</v>
      </c>
      <c r="G1287" s="50" t="s">
        <v>29</v>
      </c>
      <c r="H1287" s="50" t="s">
        <v>30</v>
      </c>
      <c r="I1287" s="50" t="s">
        <v>31</v>
      </c>
      <c r="J1287" s="49" t="s">
        <v>53</v>
      </c>
      <c r="K1287" s="49" t="s">
        <v>164</v>
      </c>
      <c r="L1287" s="49" t="s">
        <v>165</v>
      </c>
      <c r="M1287" s="50" t="s">
        <v>166</v>
      </c>
      <c r="N1287" s="50" t="s">
        <v>167</v>
      </c>
      <c r="O1287" s="51">
        <v>38769</v>
      </c>
      <c r="P1287" s="51">
        <v>38769</v>
      </c>
      <c r="Q1287" s="51">
        <v>38769</v>
      </c>
      <c r="R1287" s="50">
        <v>7160</v>
      </c>
      <c r="S1287" s="50">
        <v>19</v>
      </c>
      <c r="T1287" s="50" t="s">
        <v>148</v>
      </c>
      <c r="U1287" s="50" t="s">
        <v>7671</v>
      </c>
      <c r="V1287" s="50"/>
      <c r="W1287" s="50" t="s">
        <v>7672</v>
      </c>
      <c r="X1287" s="50" t="s">
        <v>167</v>
      </c>
      <c r="Y1287" s="49" t="s">
        <v>7673</v>
      </c>
    </row>
    <row r="1288" spans="1:25">
      <c r="A1288" s="121" t="str">
        <f t="shared" si="21"/>
        <v>JNEGR10</v>
      </c>
      <c r="B1288" s="49" t="s">
        <v>7674</v>
      </c>
      <c r="C1288" s="50" t="s">
        <v>7675</v>
      </c>
      <c r="D1288" s="50" t="s">
        <v>7676</v>
      </c>
      <c r="E1288" s="37" t="s">
        <v>43</v>
      </c>
      <c r="F1288" s="49" t="s">
        <v>44</v>
      </c>
      <c r="G1288" s="50" t="s">
        <v>45</v>
      </c>
      <c r="H1288" s="50" t="s">
        <v>30</v>
      </c>
      <c r="I1288" s="50" t="s">
        <v>380</v>
      </c>
      <c r="J1288" s="49" t="s">
        <v>53</v>
      </c>
      <c r="K1288" s="49" t="s">
        <v>381</v>
      </c>
      <c r="L1288" s="49" t="s">
        <v>381</v>
      </c>
      <c r="M1288" s="50" t="s">
        <v>382</v>
      </c>
      <c r="N1288" s="50" t="s">
        <v>383</v>
      </c>
      <c r="O1288" s="51">
        <v>39771</v>
      </c>
      <c r="P1288" s="51">
        <v>39771</v>
      </c>
      <c r="Q1288" s="51">
        <v>39771</v>
      </c>
      <c r="R1288" s="50">
        <v>6158</v>
      </c>
      <c r="S1288" s="50">
        <v>16</v>
      </c>
      <c r="T1288" s="50" t="s">
        <v>148</v>
      </c>
      <c r="U1288" s="50" t="s">
        <v>7677</v>
      </c>
      <c r="V1288" s="50" t="s">
        <v>7678</v>
      </c>
      <c r="W1288" s="50" t="s">
        <v>4994</v>
      </c>
      <c r="X1288" s="50" t="s">
        <v>383</v>
      </c>
      <c r="Y1288" s="49" t="s">
        <v>7679</v>
      </c>
    </row>
    <row r="1289" spans="1:25">
      <c r="A1289" s="121" t="str">
        <f t="shared" si="21"/>
        <v>jnelso1</v>
      </c>
      <c r="B1289" s="49" t="s">
        <v>7680</v>
      </c>
      <c r="C1289" s="50" t="s">
        <v>7681</v>
      </c>
      <c r="D1289" s="50" t="s">
        <v>7682</v>
      </c>
      <c r="E1289" s="37" t="s">
        <v>27</v>
      </c>
      <c r="F1289" s="49" t="s">
        <v>44</v>
      </c>
      <c r="G1289" s="50" t="s">
        <v>45</v>
      </c>
      <c r="H1289" s="50" t="s">
        <v>30</v>
      </c>
      <c r="I1289" s="50" t="s">
        <v>31</v>
      </c>
      <c r="J1289" s="49" t="s">
        <v>32</v>
      </c>
      <c r="K1289" s="49" t="s">
        <v>884</v>
      </c>
      <c r="L1289" s="49" t="s">
        <v>885</v>
      </c>
      <c r="M1289" s="50" t="s">
        <v>886</v>
      </c>
      <c r="N1289" s="50" t="s">
        <v>887</v>
      </c>
      <c r="O1289" s="51">
        <v>45683</v>
      </c>
      <c r="P1289" s="51">
        <v>45683</v>
      </c>
      <c r="Q1289" s="51">
        <v>45683</v>
      </c>
      <c r="R1289" s="50">
        <v>246</v>
      </c>
      <c r="S1289" s="50">
        <v>0</v>
      </c>
      <c r="T1289" s="50" t="s">
        <v>37</v>
      </c>
      <c r="U1289" s="50" t="s">
        <v>7683</v>
      </c>
      <c r="V1289" s="50"/>
      <c r="W1289" s="50" t="s">
        <v>7684</v>
      </c>
      <c r="X1289" s="50" t="s">
        <v>593</v>
      </c>
      <c r="Y1289" s="49" t="s">
        <v>7685</v>
      </c>
    </row>
    <row r="1290" spans="1:25">
      <c r="A1290" s="121" t="str">
        <f t="shared" si="21"/>
        <v>jnesbit</v>
      </c>
      <c r="B1290" s="49" t="s">
        <v>7686</v>
      </c>
      <c r="C1290" s="50" t="s">
        <v>7687</v>
      </c>
      <c r="D1290" s="50" t="s">
        <v>7688</v>
      </c>
      <c r="E1290" s="37" t="s">
        <v>43</v>
      </c>
      <c r="F1290" s="49" t="s">
        <v>90</v>
      </c>
      <c r="G1290" s="50" t="s">
        <v>91</v>
      </c>
      <c r="H1290" s="50" t="s">
        <v>30</v>
      </c>
      <c r="I1290" s="50" t="s">
        <v>31</v>
      </c>
      <c r="J1290" s="49" t="s">
        <v>32</v>
      </c>
      <c r="K1290" s="49" t="s">
        <v>349</v>
      </c>
      <c r="L1290" s="49" t="s">
        <v>838</v>
      </c>
      <c r="M1290" s="50" t="s">
        <v>351</v>
      </c>
      <c r="N1290" s="50" t="s">
        <v>352</v>
      </c>
      <c r="O1290" s="51">
        <v>45823</v>
      </c>
      <c r="P1290" s="51">
        <v>45823</v>
      </c>
      <c r="Q1290" s="51">
        <v>45823</v>
      </c>
      <c r="R1290" s="50">
        <v>106</v>
      </c>
      <c r="S1290" s="50">
        <v>0</v>
      </c>
      <c r="T1290" s="50" t="s">
        <v>58</v>
      </c>
      <c r="U1290" s="50" t="s">
        <v>7689</v>
      </c>
      <c r="V1290" s="50"/>
      <c r="W1290" s="50" t="s">
        <v>7690</v>
      </c>
      <c r="X1290" s="50" t="s">
        <v>355</v>
      </c>
      <c r="Y1290" s="49" t="s">
        <v>7691</v>
      </c>
    </row>
    <row r="1291" spans="1:25">
      <c r="A1291" s="121" t="str">
        <f t="shared" si="21"/>
        <v>jnguye2</v>
      </c>
      <c r="B1291" s="49" t="s">
        <v>7692</v>
      </c>
      <c r="C1291" s="50" t="s">
        <v>7693</v>
      </c>
      <c r="D1291" s="50" t="s">
        <v>7694</v>
      </c>
      <c r="E1291" s="37" t="s">
        <v>27</v>
      </c>
      <c r="F1291" s="49" t="s">
        <v>103</v>
      </c>
      <c r="G1291" s="50" t="s">
        <v>104</v>
      </c>
      <c r="H1291" s="50" t="s">
        <v>105</v>
      </c>
      <c r="I1291" s="50" t="s">
        <v>31</v>
      </c>
      <c r="J1291" s="49" t="s">
        <v>32</v>
      </c>
      <c r="K1291" s="49" t="s">
        <v>218</v>
      </c>
      <c r="L1291" s="49" t="s">
        <v>1032</v>
      </c>
      <c r="M1291" s="50" t="s">
        <v>1033</v>
      </c>
      <c r="N1291" s="50" t="s">
        <v>1034</v>
      </c>
      <c r="O1291" s="51">
        <v>45788</v>
      </c>
      <c r="P1291" s="51">
        <v>45788</v>
      </c>
      <c r="Q1291" s="51">
        <v>45788</v>
      </c>
      <c r="R1291" s="50">
        <v>141</v>
      </c>
      <c r="S1291" s="50">
        <v>0</v>
      </c>
      <c r="T1291" s="50" t="s">
        <v>58</v>
      </c>
      <c r="U1291" s="50" t="s">
        <v>7695</v>
      </c>
      <c r="V1291" s="50"/>
      <c r="W1291" s="50" t="s">
        <v>1036</v>
      </c>
      <c r="X1291" s="50" t="s">
        <v>1034</v>
      </c>
      <c r="Y1291" s="49" t="s">
        <v>7696</v>
      </c>
    </row>
    <row r="1292" spans="1:25">
      <c r="A1292" s="121" t="str">
        <f t="shared" si="21"/>
        <v>jnichol</v>
      </c>
      <c r="B1292" s="49" t="s">
        <v>7697</v>
      </c>
      <c r="C1292" s="50" t="s">
        <v>7698</v>
      </c>
      <c r="D1292" s="49" t="s">
        <v>7699</v>
      </c>
      <c r="E1292" s="141" t="s">
        <v>7697</v>
      </c>
      <c r="F1292" s="50"/>
      <c r="G1292" s="51"/>
      <c r="H1292" s="51"/>
      <c r="I1292" s="51"/>
      <c r="J1292" s="51"/>
      <c r="K1292" s="49" t="s">
        <v>54</v>
      </c>
      <c r="L1292" s="51"/>
      <c r="M1292" s="51"/>
      <c r="N1292" s="51"/>
      <c r="O1292" s="51"/>
      <c r="P1292" s="51">
        <v>45949</v>
      </c>
      <c r="Q1292" s="51">
        <v>45949</v>
      </c>
      <c r="R1292" s="51"/>
      <c r="S1292" s="51"/>
      <c r="T1292" s="51"/>
      <c r="U1292" s="49" t="s">
        <v>7700</v>
      </c>
      <c r="V1292" s="50"/>
      <c r="W1292" s="50" t="s">
        <v>7701</v>
      </c>
      <c r="X1292" s="50" t="s">
        <v>57</v>
      </c>
      <c r="Y1292" s="49" t="s">
        <v>7702</v>
      </c>
    </row>
    <row r="1293" spans="1:25">
      <c r="A1293" s="121" t="str">
        <f t="shared" si="21"/>
        <v>jnorri0</v>
      </c>
      <c r="B1293" s="49" t="s">
        <v>7703</v>
      </c>
      <c r="C1293" s="50" t="s">
        <v>7704</v>
      </c>
      <c r="D1293" s="50" t="s">
        <v>7705</v>
      </c>
      <c r="E1293" s="37" t="s">
        <v>27</v>
      </c>
      <c r="F1293" s="49" t="s">
        <v>655</v>
      </c>
      <c r="G1293" s="50" t="s">
        <v>656</v>
      </c>
      <c r="H1293" s="50" t="s">
        <v>30</v>
      </c>
      <c r="I1293" s="50" t="s">
        <v>31</v>
      </c>
      <c r="J1293" s="49" t="s">
        <v>53</v>
      </c>
      <c r="K1293" s="49" t="s">
        <v>309</v>
      </c>
      <c r="L1293" s="49" t="s">
        <v>480</v>
      </c>
      <c r="M1293" s="50" t="s">
        <v>481</v>
      </c>
      <c r="N1293" s="50" t="s">
        <v>482</v>
      </c>
      <c r="O1293" s="51">
        <v>45802</v>
      </c>
      <c r="P1293" s="51">
        <v>45802</v>
      </c>
      <c r="Q1293" s="51">
        <v>45802</v>
      </c>
      <c r="R1293" s="50">
        <v>127</v>
      </c>
      <c r="S1293" s="50">
        <v>0</v>
      </c>
      <c r="T1293" s="50" t="s">
        <v>58</v>
      </c>
      <c r="U1293" s="50" t="s">
        <v>7706</v>
      </c>
      <c r="V1293" s="50"/>
      <c r="W1293" s="50" t="s">
        <v>7707</v>
      </c>
      <c r="X1293" s="50" t="s">
        <v>482</v>
      </c>
      <c r="Y1293" s="49" t="s">
        <v>7708</v>
      </c>
    </row>
    <row r="1294" spans="1:25">
      <c r="A1294" s="121" t="str">
        <f t="shared" si="21"/>
        <v>jnunez</v>
      </c>
      <c r="B1294" s="49" t="s">
        <v>7709</v>
      </c>
      <c r="C1294" s="50" t="s">
        <v>7710</v>
      </c>
      <c r="D1294" s="50" t="s">
        <v>7711</v>
      </c>
      <c r="E1294" s="37" t="s">
        <v>43</v>
      </c>
      <c r="F1294" s="49" t="s">
        <v>44</v>
      </c>
      <c r="G1294" s="50" t="s">
        <v>45</v>
      </c>
      <c r="H1294" s="50" t="s">
        <v>30</v>
      </c>
      <c r="I1294" s="50" t="s">
        <v>31</v>
      </c>
      <c r="J1294" s="49" t="s">
        <v>32</v>
      </c>
      <c r="K1294" s="49" t="s">
        <v>79</v>
      </c>
      <c r="L1294" s="49" t="s">
        <v>80</v>
      </c>
      <c r="M1294" s="50" t="s">
        <v>81</v>
      </c>
      <c r="N1294" s="50" t="s">
        <v>36</v>
      </c>
      <c r="O1294" s="51">
        <v>44763</v>
      </c>
      <c r="P1294" s="51">
        <v>44763</v>
      </c>
      <c r="Q1294" s="51">
        <v>44763</v>
      </c>
      <c r="R1294" s="50">
        <v>1166</v>
      </c>
      <c r="S1294" s="50">
        <v>3</v>
      </c>
      <c r="T1294" s="50" t="s">
        <v>106</v>
      </c>
      <c r="U1294" s="50" t="s">
        <v>7712</v>
      </c>
      <c r="V1294" s="50"/>
      <c r="W1294" s="50" t="s">
        <v>3934</v>
      </c>
      <c r="X1294" s="50" t="s">
        <v>36</v>
      </c>
      <c r="Y1294" s="49" t="s">
        <v>7713</v>
      </c>
    </row>
    <row r="1295" spans="1:25">
      <c r="A1295" s="121" t="str">
        <f t="shared" si="21"/>
        <v>jnutt</v>
      </c>
      <c r="B1295" s="49" t="s">
        <v>7714</v>
      </c>
      <c r="C1295" s="50" t="s">
        <v>7715</v>
      </c>
      <c r="D1295" s="50" t="s">
        <v>7716</v>
      </c>
      <c r="E1295" s="37" t="s">
        <v>27</v>
      </c>
      <c r="F1295" s="49" t="s">
        <v>28</v>
      </c>
      <c r="G1295" s="50" t="s">
        <v>29</v>
      </c>
      <c r="H1295" s="50" t="s">
        <v>30</v>
      </c>
      <c r="I1295" s="50" t="s">
        <v>31</v>
      </c>
      <c r="J1295" s="49" t="s">
        <v>53</v>
      </c>
      <c r="K1295" s="49" t="s">
        <v>164</v>
      </c>
      <c r="L1295" s="49" t="s">
        <v>165</v>
      </c>
      <c r="M1295" s="50" t="s">
        <v>166</v>
      </c>
      <c r="N1295" s="50" t="s">
        <v>167</v>
      </c>
      <c r="O1295" s="51">
        <v>45473</v>
      </c>
      <c r="P1295" s="51">
        <v>45473</v>
      </c>
      <c r="Q1295" s="51">
        <v>45473</v>
      </c>
      <c r="R1295" s="50">
        <v>456</v>
      </c>
      <c r="S1295" s="50">
        <v>1</v>
      </c>
      <c r="T1295" s="50" t="s">
        <v>82</v>
      </c>
      <c r="U1295" s="50" t="s">
        <v>7717</v>
      </c>
      <c r="V1295" s="50"/>
      <c r="W1295" s="50" t="s">
        <v>7718</v>
      </c>
      <c r="X1295" s="50" t="s">
        <v>170</v>
      </c>
      <c r="Y1295" s="49" t="s">
        <v>7719</v>
      </c>
    </row>
    <row r="1296" spans="1:25">
      <c r="A1296" s="121" t="str">
        <f t="shared" si="21"/>
        <v>jobrien</v>
      </c>
      <c r="B1296" s="49" t="s">
        <v>7720</v>
      </c>
      <c r="C1296" s="50" t="s">
        <v>7721</v>
      </c>
      <c r="D1296" s="50" t="s">
        <v>7722</v>
      </c>
      <c r="E1296" s="37" t="s">
        <v>43</v>
      </c>
      <c r="F1296" s="49" t="s">
        <v>1468</v>
      </c>
      <c r="G1296" s="50" t="s">
        <v>1469</v>
      </c>
      <c r="H1296" s="50" t="s">
        <v>30</v>
      </c>
      <c r="I1296" s="50" t="s">
        <v>31</v>
      </c>
      <c r="J1296" s="49" t="s">
        <v>53</v>
      </c>
      <c r="K1296" s="49" t="s">
        <v>66</v>
      </c>
      <c r="L1296" s="49" t="s">
        <v>67</v>
      </c>
      <c r="M1296" s="50" t="s">
        <v>68</v>
      </c>
      <c r="N1296" s="50" t="s">
        <v>69</v>
      </c>
      <c r="O1296" s="51">
        <v>45319</v>
      </c>
      <c r="P1296" s="51">
        <v>45319</v>
      </c>
      <c r="Q1296" s="51">
        <v>45319</v>
      </c>
      <c r="R1296" s="50">
        <v>610</v>
      </c>
      <c r="S1296" s="50">
        <v>1</v>
      </c>
      <c r="T1296" s="50" t="s">
        <v>82</v>
      </c>
      <c r="U1296" s="50" t="s">
        <v>7723</v>
      </c>
      <c r="V1296" s="50" t="s">
        <v>7724</v>
      </c>
      <c r="W1296" s="50" t="s">
        <v>7725</v>
      </c>
      <c r="X1296" s="50" t="s">
        <v>72</v>
      </c>
      <c r="Y1296" s="49" t="s">
        <v>3772</v>
      </c>
    </row>
    <row r="1297" spans="1:25">
      <c r="A1297" s="121" t="str">
        <f t="shared" si="21"/>
        <v>jotoole</v>
      </c>
      <c r="B1297" s="49" t="s">
        <v>7726</v>
      </c>
      <c r="C1297" s="50" t="s">
        <v>7727</v>
      </c>
      <c r="D1297" s="50" t="s">
        <v>7728</v>
      </c>
      <c r="E1297" s="37" t="s">
        <v>27</v>
      </c>
      <c r="F1297" s="49" t="s">
        <v>114</v>
      </c>
      <c r="G1297" s="50" t="s">
        <v>115</v>
      </c>
      <c r="H1297" s="50" t="s">
        <v>105</v>
      </c>
      <c r="I1297" s="50" t="s">
        <v>31</v>
      </c>
      <c r="J1297" s="49" t="s">
        <v>53</v>
      </c>
      <c r="K1297" s="49" t="s">
        <v>450</v>
      </c>
      <c r="L1297" s="49" t="s">
        <v>2082</v>
      </c>
      <c r="M1297" s="50" t="s">
        <v>2083</v>
      </c>
      <c r="N1297" s="50" t="s">
        <v>1763</v>
      </c>
      <c r="O1297" s="51">
        <v>44748</v>
      </c>
      <c r="P1297" s="51">
        <v>44748</v>
      </c>
      <c r="Q1297" s="51">
        <v>44748</v>
      </c>
      <c r="R1297" s="50">
        <v>1181</v>
      </c>
      <c r="S1297" s="50">
        <v>3</v>
      </c>
      <c r="T1297" s="50" t="s">
        <v>106</v>
      </c>
      <c r="U1297" s="50" t="s">
        <v>7729</v>
      </c>
      <c r="V1297" s="50"/>
      <c r="W1297" s="50" t="s">
        <v>3755</v>
      </c>
      <c r="X1297" s="50" t="s">
        <v>1763</v>
      </c>
      <c r="Y1297" s="49" t="s">
        <v>3756</v>
      </c>
    </row>
    <row r="1298" spans="1:25">
      <c r="A1298" s="121" t="str">
        <f t="shared" si="21"/>
        <v>JPARISJ</v>
      </c>
      <c r="B1298" s="49" t="s">
        <v>7730</v>
      </c>
      <c r="C1298" s="50" t="s">
        <v>7731</v>
      </c>
      <c r="D1298" s="50" t="s">
        <v>7732</v>
      </c>
      <c r="E1298" s="37" t="s">
        <v>43</v>
      </c>
      <c r="F1298" s="49" t="s">
        <v>44</v>
      </c>
      <c r="G1298" s="50" t="s">
        <v>45</v>
      </c>
      <c r="H1298" s="50" t="s">
        <v>30</v>
      </c>
      <c r="I1298" s="50" t="s">
        <v>31</v>
      </c>
      <c r="J1298" s="49" t="s">
        <v>53</v>
      </c>
      <c r="K1298" s="49" t="s">
        <v>54</v>
      </c>
      <c r="L1298" s="49" t="s">
        <v>530</v>
      </c>
      <c r="M1298" s="50" t="s">
        <v>56</v>
      </c>
      <c r="N1298" s="50" t="s">
        <v>57</v>
      </c>
      <c r="O1298" s="51">
        <v>36997</v>
      </c>
      <c r="P1298" s="51">
        <v>36997</v>
      </c>
      <c r="Q1298" s="51">
        <v>36997</v>
      </c>
      <c r="R1298" s="50">
        <v>8932</v>
      </c>
      <c r="S1298" s="50">
        <v>24</v>
      </c>
      <c r="T1298" s="50" t="s">
        <v>148</v>
      </c>
      <c r="U1298" s="50" t="s">
        <v>7733</v>
      </c>
      <c r="V1298" s="50"/>
      <c r="W1298" s="50" t="s">
        <v>7734</v>
      </c>
      <c r="X1298" s="50" t="s">
        <v>57</v>
      </c>
      <c r="Y1298" s="49" t="s">
        <v>7735</v>
      </c>
    </row>
    <row r="1299" spans="1:25">
      <c r="A1299" s="121" t="str">
        <f t="shared" si="21"/>
        <v>jparke</v>
      </c>
      <c r="B1299" s="49" t="s">
        <v>7736</v>
      </c>
      <c r="C1299" s="50" t="s">
        <v>7737</v>
      </c>
      <c r="D1299" s="50" t="s">
        <v>7738</v>
      </c>
      <c r="E1299" s="37" t="s">
        <v>43</v>
      </c>
      <c r="F1299" s="49" t="s">
        <v>28</v>
      </c>
      <c r="G1299" s="50" t="s">
        <v>29</v>
      </c>
      <c r="H1299" s="50" t="s">
        <v>30</v>
      </c>
      <c r="I1299" s="50" t="s">
        <v>31</v>
      </c>
      <c r="J1299" s="49" t="s">
        <v>53</v>
      </c>
      <c r="K1299" s="49" t="s">
        <v>273</v>
      </c>
      <c r="L1299" s="49" t="s">
        <v>1340</v>
      </c>
      <c r="M1299" s="50" t="s">
        <v>1341</v>
      </c>
      <c r="N1299" s="50" t="s">
        <v>1308</v>
      </c>
      <c r="O1299" s="51">
        <v>35513</v>
      </c>
      <c r="P1299" s="51">
        <v>44749</v>
      </c>
      <c r="Q1299" s="51">
        <v>44749</v>
      </c>
      <c r="R1299" s="50">
        <v>1180</v>
      </c>
      <c r="S1299" s="50">
        <v>3</v>
      </c>
      <c r="T1299" s="50" t="s">
        <v>106</v>
      </c>
      <c r="U1299" s="50" t="s">
        <v>7739</v>
      </c>
      <c r="V1299" s="50"/>
      <c r="W1299" s="50" t="s">
        <v>7740</v>
      </c>
      <c r="X1299" s="50" t="s">
        <v>453</v>
      </c>
      <c r="Y1299" s="49" t="s">
        <v>7741</v>
      </c>
    </row>
    <row r="1300" spans="1:25">
      <c r="A1300" s="121" t="str">
        <f t="shared" si="21"/>
        <v>jpate19</v>
      </c>
      <c r="B1300" s="49" t="s">
        <v>7742</v>
      </c>
      <c r="C1300" s="50" t="s">
        <v>7743</v>
      </c>
      <c r="D1300" s="50" t="s">
        <v>7744</v>
      </c>
      <c r="E1300" s="37" t="s">
        <v>2488</v>
      </c>
      <c r="F1300" s="49" t="s">
        <v>90</v>
      </c>
      <c r="G1300" s="50" t="s">
        <v>91</v>
      </c>
      <c r="H1300" s="50" t="s">
        <v>30</v>
      </c>
      <c r="I1300" s="50" t="s">
        <v>31</v>
      </c>
      <c r="J1300" s="49" t="s">
        <v>32</v>
      </c>
      <c r="K1300" s="49" t="s">
        <v>775</v>
      </c>
      <c r="L1300" s="49" t="s">
        <v>776</v>
      </c>
      <c r="M1300" s="50" t="s">
        <v>777</v>
      </c>
      <c r="N1300" s="50" t="s">
        <v>147</v>
      </c>
      <c r="O1300" s="51">
        <v>43066</v>
      </c>
      <c r="P1300" s="51">
        <v>43066</v>
      </c>
      <c r="Q1300" s="51">
        <v>43066</v>
      </c>
      <c r="R1300" s="50">
        <v>2863</v>
      </c>
      <c r="S1300" s="50">
        <v>7</v>
      </c>
      <c r="T1300" s="50" t="s">
        <v>127</v>
      </c>
      <c r="U1300" s="50" t="s">
        <v>7745</v>
      </c>
      <c r="V1300" s="50"/>
      <c r="W1300" s="50" t="s">
        <v>166</v>
      </c>
      <c r="X1300" s="50" t="s">
        <v>147</v>
      </c>
      <c r="Y1300" s="49" t="s">
        <v>1056</v>
      </c>
    </row>
    <row r="1301" spans="1:25">
      <c r="A1301" s="121" t="str">
        <f t="shared" si="21"/>
        <v>jpatt17</v>
      </c>
      <c r="B1301" s="49" t="s">
        <v>7746</v>
      </c>
      <c r="C1301" s="50" t="s">
        <v>7747</v>
      </c>
      <c r="D1301" s="50" t="s">
        <v>7748</v>
      </c>
      <c r="E1301" s="37" t="s">
        <v>43</v>
      </c>
      <c r="F1301" s="49" t="s">
        <v>1941</v>
      </c>
      <c r="G1301" s="50" t="s">
        <v>1942</v>
      </c>
      <c r="H1301" s="50" t="s">
        <v>30</v>
      </c>
      <c r="I1301" s="50" t="s">
        <v>31</v>
      </c>
      <c r="J1301" s="49" t="s">
        <v>53</v>
      </c>
      <c r="K1301" s="49" t="s">
        <v>309</v>
      </c>
      <c r="L1301" s="49" t="s">
        <v>310</v>
      </c>
      <c r="M1301" s="50" t="s">
        <v>311</v>
      </c>
      <c r="N1301" s="50" t="s">
        <v>312</v>
      </c>
      <c r="O1301" s="51">
        <v>42310</v>
      </c>
      <c r="P1301" s="51">
        <v>42310</v>
      </c>
      <c r="Q1301" s="51">
        <v>42310</v>
      </c>
      <c r="R1301" s="50">
        <v>3619</v>
      </c>
      <c r="S1301" s="50">
        <v>9</v>
      </c>
      <c r="T1301" s="50" t="s">
        <v>127</v>
      </c>
      <c r="U1301" s="50" t="s">
        <v>7749</v>
      </c>
      <c r="V1301" s="50"/>
      <c r="W1301" s="50" t="s">
        <v>7750</v>
      </c>
      <c r="X1301" s="50" t="s">
        <v>312</v>
      </c>
      <c r="Y1301" s="49" t="s">
        <v>7751</v>
      </c>
    </row>
    <row r="1302" spans="1:25">
      <c r="A1302" s="121" t="str">
        <f t="shared" si="21"/>
        <v>jpaynei</v>
      </c>
      <c r="B1302" s="49" t="s">
        <v>7752</v>
      </c>
      <c r="C1302" s="50" t="s">
        <v>7753</v>
      </c>
      <c r="D1302" s="50" t="s">
        <v>7754</v>
      </c>
      <c r="E1302" s="37" t="s">
        <v>27</v>
      </c>
      <c r="F1302" s="49" t="s">
        <v>114</v>
      </c>
      <c r="G1302" s="50" t="s">
        <v>115</v>
      </c>
      <c r="H1302" s="50" t="s">
        <v>105</v>
      </c>
      <c r="I1302" s="50" t="s">
        <v>31</v>
      </c>
      <c r="J1302" s="49" t="s">
        <v>32</v>
      </c>
      <c r="K1302" s="49" t="s">
        <v>775</v>
      </c>
      <c r="L1302" s="49" t="s">
        <v>776</v>
      </c>
      <c r="M1302" s="50" t="s">
        <v>777</v>
      </c>
      <c r="N1302" s="50" t="s">
        <v>147</v>
      </c>
      <c r="O1302" s="51">
        <v>45606</v>
      </c>
      <c r="P1302" s="51">
        <v>45606</v>
      </c>
      <c r="Q1302" s="51">
        <v>45606</v>
      </c>
      <c r="R1302" s="50">
        <v>323</v>
      </c>
      <c r="S1302" s="50">
        <v>0</v>
      </c>
      <c r="T1302" s="50" t="s">
        <v>37</v>
      </c>
      <c r="U1302" s="50" t="s">
        <v>7755</v>
      </c>
      <c r="V1302" s="50"/>
      <c r="W1302" s="50" t="s">
        <v>7756</v>
      </c>
      <c r="X1302" s="50" t="s">
        <v>147</v>
      </c>
      <c r="Y1302" s="49" t="s">
        <v>7757</v>
      </c>
    </row>
    <row r="1303" spans="1:25">
      <c r="A1303" s="121" t="str">
        <f t="shared" si="21"/>
        <v>jpena0</v>
      </c>
      <c r="B1303" s="49" t="s">
        <v>7758</v>
      </c>
      <c r="C1303" s="50" t="s">
        <v>7759</v>
      </c>
      <c r="D1303" s="50" t="s">
        <v>7760</v>
      </c>
      <c r="E1303" s="37" t="s">
        <v>27</v>
      </c>
      <c r="F1303" s="49" t="s">
        <v>90</v>
      </c>
      <c r="G1303" s="50" t="s">
        <v>91</v>
      </c>
      <c r="H1303" s="50" t="s">
        <v>30</v>
      </c>
      <c r="I1303" s="50" t="s">
        <v>31</v>
      </c>
      <c r="J1303" s="49" t="s">
        <v>32</v>
      </c>
      <c r="K1303" s="49" t="s">
        <v>125</v>
      </c>
      <c r="L1303" s="49" t="s">
        <v>126</v>
      </c>
      <c r="M1303" s="50" t="s">
        <v>85</v>
      </c>
      <c r="N1303" s="50" t="s">
        <v>36</v>
      </c>
      <c r="O1303" s="51">
        <v>44504</v>
      </c>
      <c r="P1303" s="51">
        <v>44504</v>
      </c>
      <c r="Q1303" s="51">
        <v>44504</v>
      </c>
      <c r="R1303" s="50">
        <v>1425</v>
      </c>
      <c r="S1303" s="50">
        <v>3</v>
      </c>
      <c r="T1303" s="50" t="s">
        <v>106</v>
      </c>
      <c r="U1303" s="50" t="s">
        <v>7761</v>
      </c>
      <c r="V1303" s="50"/>
      <c r="W1303" s="50" t="s">
        <v>7762</v>
      </c>
      <c r="X1303" s="50" t="s">
        <v>36</v>
      </c>
      <c r="Y1303" s="49" t="s">
        <v>7763</v>
      </c>
    </row>
    <row r="1304" spans="1:25">
      <c r="A1304" s="121" t="str">
        <f t="shared" si="21"/>
        <v>jpena1</v>
      </c>
      <c r="B1304" s="49" t="s">
        <v>7764</v>
      </c>
      <c r="C1304" s="50" t="s">
        <v>7765</v>
      </c>
      <c r="D1304" s="50" t="s">
        <v>7766</v>
      </c>
      <c r="E1304" s="37" t="s">
        <v>43</v>
      </c>
      <c r="F1304" s="49" t="s">
        <v>44</v>
      </c>
      <c r="G1304" s="50" t="s">
        <v>45</v>
      </c>
      <c r="H1304" s="50" t="s">
        <v>30</v>
      </c>
      <c r="I1304" s="50" t="s">
        <v>31</v>
      </c>
      <c r="J1304" s="49" t="s">
        <v>32</v>
      </c>
      <c r="K1304" s="49" t="s">
        <v>396</v>
      </c>
      <c r="L1304" s="49" t="s">
        <v>397</v>
      </c>
      <c r="M1304" s="50" t="s">
        <v>398</v>
      </c>
      <c r="N1304" s="50" t="s">
        <v>147</v>
      </c>
      <c r="O1304" s="51">
        <v>38139</v>
      </c>
      <c r="P1304" s="51">
        <v>44980</v>
      </c>
      <c r="Q1304" s="51">
        <v>44980</v>
      </c>
      <c r="R1304" s="50">
        <v>949</v>
      </c>
      <c r="S1304" s="50">
        <v>2</v>
      </c>
      <c r="T1304" s="50" t="s">
        <v>82</v>
      </c>
      <c r="U1304" s="50" t="s">
        <v>7767</v>
      </c>
      <c r="V1304" s="50"/>
      <c r="W1304" s="50" t="s">
        <v>676</v>
      </c>
      <c r="X1304" s="50" t="s">
        <v>147</v>
      </c>
      <c r="Y1304" s="49" t="s">
        <v>7768</v>
      </c>
    </row>
    <row r="1305" spans="1:25">
      <c r="A1305" s="121" t="str">
        <f t="shared" si="21"/>
        <v>jperez1</v>
      </c>
      <c r="B1305" s="49" t="s">
        <v>7769</v>
      </c>
      <c r="C1305" s="50" t="s">
        <v>7770</v>
      </c>
      <c r="D1305" s="50" t="s">
        <v>7771</v>
      </c>
      <c r="E1305" s="37" t="s">
        <v>27</v>
      </c>
      <c r="F1305" s="49" t="s">
        <v>28</v>
      </c>
      <c r="G1305" s="50" t="s">
        <v>29</v>
      </c>
      <c r="H1305" s="50" t="s">
        <v>30</v>
      </c>
      <c r="I1305" s="50" t="s">
        <v>31</v>
      </c>
      <c r="J1305" s="49" t="s">
        <v>53</v>
      </c>
      <c r="K1305" s="49" t="s">
        <v>370</v>
      </c>
      <c r="L1305" s="49" t="s">
        <v>371</v>
      </c>
      <c r="M1305" s="50" t="s">
        <v>372</v>
      </c>
      <c r="N1305" s="50" t="s">
        <v>373</v>
      </c>
      <c r="O1305" s="51">
        <v>45564</v>
      </c>
      <c r="P1305" s="51">
        <v>45564</v>
      </c>
      <c r="Q1305" s="51">
        <v>45564</v>
      </c>
      <c r="R1305" s="50">
        <v>365</v>
      </c>
      <c r="S1305" s="50">
        <v>1</v>
      </c>
      <c r="T1305" s="50" t="s">
        <v>82</v>
      </c>
      <c r="U1305" s="50" t="s">
        <v>7772</v>
      </c>
      <c r="V1305" s="50" t="s">
        <v>7773</v>
      </c>
      <c r="W1305" s="50" t="s">
        <v>790</v>
      </c>
      <c r="X1305" s="50" t="s">
        <v>373</v>
      </c>
      <c r="Y1305" s="49" t="s">
        <v>7774</v>
      </c>
    </row>
    <row r="1306" spans="1:25">
      <c r="A1306" s="121" t="str">
        <f t="shared" si="21"/>
        <v>jperez3</v>
      </c>
      <c r="B1306" s="49" t="s">
        <v>7775</v>
      </c>
      <c r="C1306" s="50" t="s">
        <v>7776</v>
      </c>
      <c r="D1306" s="50" t="s">
        <v>7777</v>
      </c>
      <c r="E1306" s="37" t="s">
        <v>43</v>
      </c>
      <c r="F1306" s="49" t="s">
        <v>114</v>
      </c>
      <c r="G1306" s="50" t="s">
        <v>115</v>
      </c>
      <c r="H1306" s="50" t="s">
        <v>105</v>
      </c>
      <c r="I1306" s="50" t="s">
        <v>31</v>
      </c>
      <c r="J1306" s="49" t="s">
        <v>32</v>
      </c>
      <c r="K1306" s="49" t="s">
        <v>125</v>
      </c>
      <c r="L1306" s="49" t="s">
        <v>234</v>
      </c>
      <c r="M1306" s="50" t="s">
        <v>235</v>
      </c>
      <c r="N1306" s="50" t="s">
        <v>236</v>
      </c>
      <c r="O1306" s="51">
        <v>45522</v>
      </c>
      <c r="P1306" s="51">
        <v>45522</v>
      </c>
      <c r="Q1306" s="51">
        <v>45522</v>
      </c>
      <c r="R1306" s="50">
        <v>407</v>
      </c>
      <c r="S1306" s="50">
        <v>1</v>
      </c>
      <c r="T1306" s="50" t="s">
        <v>82</v>
      </c>
      <c r="U1306" s="50" t="s">
        <v>7778</v>
      </c>
      <c r="V1306" s="50"/>
      <c r="W1306" s="50" t="s">
        <v>3520</v>
      </c>
      <c r="X1306" s="50" t="s">
        <v>236</v>
      </c>
      <c r="Y1306" s="49" t="s">
        <v>7779</v>
      </c>
    </row>
    <row r="1307" spans="1:25">
      <c r="A1307" s="121" t="str">
        <f t="shared" si="21"/>
        <v>jpersit</v>
      </c>
      <c r="B1307" s="49" t="s">
        <v>7780</v>
      </c>
      <c r="C1307" s="50" t="s">
        <v>7781</v>
      </c>
      <c r="D1307" s="50" t="s">
        <v>7782</v>
      </c>
      <c r="E1307" s="37" t="s">
        <v>27</v>
      </c>
      <c r="F1307" s="49" t="s">
        <v>28</v>
      </c>
      <c r="G1307" s="50" t="s">
        <v>29</v>
      </c>
      <c r="H1307" s="50" t="s">
        <v>30</v>
      </c>
      <c r="I1307" s="50" t="s">
        <v>31</v>
      </c>
      <c r="J1307" s="49" t="s">
        <v>53</v>
      </c>
      <c r="K1307" s="49" t="s">
        <v>273</v>
      </c>
      <c r="L1307" s="49" t="s">
        <v>1609</v>
      </c>
      <c r="M1307" s="50" t="s">
        <v>1610</v>
      </c>
      <c r="N1307" s="50" t="s">
        <v>1611</v>
      </c>
      <c r="O1307" s="51">
        <v>44686</v>
      </c>
      <c r="P1307" s="51">
        <v>44686</v>
      </c>
      <c r="Q1307" s="51">
        <v>44686</v>
      </c>
      <c r="R1307" s="50">
        <v>1243</v>
      </c>
      <c r="S1307" s="50">
        <v>3</v>
      </c>
      <c r="T1307" s="50" t="s">
        <v>106</v>
      </c>
      <c r="U1307" s="50" t="s">
        <v>7783</v>
      </c>
      <c r="V1307" s="50"/>
      <c r="W1307" s="50" t="s">
        <v>7784</v>
      </c>
      <c r="X1307" s="50" t="s">
        <v>7785</v>
      </c>
      <c r="Y1307" s="49" t="s">
        <v>7786</v>
      </c>
    </row>
    <row r="1308" spans="1:25">
      <c r="A1308" s="121" t="str">
        <f t="shared" si="21"/>
        <v>jpfeife</v>
      </c>
      <c r="B1308" s="49" t="s">
        <v>7787</v>
      </c>
      <c r="C1308" s="50" t="s">
        <v>7788</v>
      </c>
      <c r="D1308" s="50" t="s">
        <v>7789</v>
      </c>
      <c r="E1308" s="37" t="s">
        <v>43</v>
      </c>
      <c r="F1308" s="49" t="s">
        <v>77</v>
      </c>
      <c r="G1308" s="50" t="s">
        <v>78</v>
      </c>
      <c r="H1308" s="50" t="s">
        <v>30</v>
      </c>
      <c r="I1308" s="50" t="s">
        <v>31</v>
      </c>
      <c r="J1308" s="49" t="s">
        <v>32</v>
      </c>
      <c r="K1308" s="49" t="s">
        <v>125</v>
      </c>
      <c r="L1308" s="49" t="s">
        <v>234</v>
      </c>
      <c r="M1308" s="50" t="s">
        <v>235</v>
      </c>
      <c r="N1308" s="50" t="s">
        <v>236</v>
      </c>
      <c r="O1308" s="51">
        <v>45242</v>
      </c>
      <c r="P1308" s="51">
        <v>45242</v>
      </c>
      <c r="Q1308" s="51">
        <v>45242</v>
      </c>
      <c r="R1308" s="50">
        <v>687</v>
      </c>
      <c r="S1308" s="50">
        <v>1</v>
      </c>
      <c r="T1308" s="50" t="s">
        <v>82</v>
      </c>
      <c r="U1308" s="50" t="s">
        <v>7790</v>
      </c>
      <c r="V1308" s="50"/>
      <c r="W1308" s="50" t="s">
        <v>4151</v>
      </c>
      <c r="X1308" s="50" t="s">
        <v>236</v>
      </c>
      <c r="Y1308" s="49" t="s">
        <v>7791</v>
      </c>
    </row>
    <row r="1309" spans="1:25">
      <c r="A1309" s="121" t="str">
        <f t="shared" si="21"/>
        <v>jphelp</v>
      </c>
      <c r="B1309" s="49" t="s">
        <v>7792</v>
      </c>
      <c r="C1309" s="50" t="s">
        <v>7793</v>
      </c>
      <c r="D1309" s="50" t="s">
        <v>7794</v>
      </c>
      <c r="E1309" s="37" t="s">
        <v>43</v>
      </c>
      <c r="F1309" s="49" t="s">
        <v>90</v>
      </c>
      <c r="G1309" s="50" t="s">
        <v>91</v>
      </c>
      <c r="H1309" s="50" t="s">
        <v>30</v>
      </c>
      <c r="I1309" s="50" t="s">
        <v>31</v>
      </c>
      <c r="J1309" s="49" t="s">
        <v>32</v>
      </c>
      <c r="K1309" s="49" t="s">
        <v>884</v>
      </c>
      <c r="L1309" s="49" t="s">
        <v>885</v>
      </c>
      <c r="M1309" s="50" t="s">
        <v>886</v>
      </c>
      <c r="N1309" s="50" t="s">
        <v>887</v>
      </c>
      <c r="O1309" s="51">
        <v>37018</v>
      </c>
      <c r="P1309" s="51">
        <v>45613</v>
      </c>
      <c r="Q1309" s="51">
        <v>45613</v>
      </c>
      <c r="R1309" s="50">
        <v>316</v>
      </c>
      <c r="S1309" s="50">
        <v>0</v>
      </c>
      <c r="T1309" s="50" t="s">
        <v>37</v>
      </c>
      <c r="U1309" s="50" t="s">
        <v>7795</v>
      </c>
      <c r="V1309" s="50"/>
      <c r="W1309" s="50" t="s">
        <v>2049</v>
      </c>
      <c r="X1309" s="50" t="s">
        <v>593</v>
      </c>
      <c r="Y1309" s="49" t="s">
        <v>7796</v>
      </c>
    </row>
    <row r="1310" spans="1:25">
      <c r="A1310" s="121" t="str">
        <f t="shared" si="21"/>
        <v>jpiche</v>
      </c>
      <c r="B1310" s="49" t="s">
        <v>7797</v>
      </c>
      <c r="C1310" s="50" t="s">
        <v>7798</v>
      </c>
      <c r="D1310" s="50" t="s">
        <v>7799</v>
      </c>
      <c r="E1310" s="37" t="s">
        <v>27</v>
      </c>
      <c r="F1310" s="49" t="s">
        <v>28</v>
      </c>
      <c r="G1310" s="50" t="s">
        <v>29</v>
      </c>
      <c r="H1310" s="50" t="s">
        <v>30</v>
      </c>
      <c r="I1310" s="50" t="s">
        <v>31</v>
      </c>
      <c r="J1310" s="49" t="s">
        <v>32</v>
      </c>
      <c r="K1310" s="49" t="s">
        <v>349</v>
      </c>
      <c r="L1310" s="49" t="s">
        <v>838</v>
      </c>
      <c r="M1310" s="50" t="s">
        <v>351</v>
      </c>
      <c r="N1310" s="50" t="s">
        <v>352</v>
      </c>
      <c r="O1310" s="51">
        <v>45802</v>
      </c>
      <c r="P1310" s="51">
        <v>45802</v>
      </c>
      <c r="Q1310" s="51">
        <v>45802</v>
      </c>
      <c r="R1310" s="50">
        <v>127</v>
      </c>
      <c r="S1310" s="50">
        <v>0</v>
      </c>
      <c r="T1310" s="50" t="s">
        <v>58</v>
      </c>
      <c r="U1310" s="50" t="s">
        <v>7800</v>
      </c>
      <c r="V1310" s="50"/>
      <c r="W1310" s="50" t="s">
        <v>7801</v>
      </c>
      <c r="X1310" s="50" t="s">
        <v>763</v>
      </c>
      <c r="Y1310" s="49" t="s">
        <v>7802</v>
      </c>
    </row>
    <row r="1311" spans="1:25">
      <c r="A1311" s="121" t="str">
        <f t="shared" si="21"/>
        <v>JPICKER</v>
      </c>
      <c r="B1311" s="49" t="s">
        <v>7803</v>
      </c>
      <c r="C1311" s="50" t="s">
        <v>7804</v>
      </c>
      <c r="D1311" s="50" t="s">
        <v>7805</v>
      </c>
      <c r="E1311" s="37" t="s">
        <v>774</v>
      </c>
      <c r="F1311" s="49" t="s">
        <v>182</v>
      </c>
      <c r="G1311" s="50" t="s">
        <v>183</v>
      </c>
      <c r="H1311" s="50" t="s">
        <v>30</v>
      </c>
      <c r="I1311" s="50" t="s">
        <v>31</v>
      </c>
      <c r="J1311" s="49" t="s">
        <v>32</v>
      </c>
      <c r="K1311" s="49" t="s">
        <v>218</v>
      </c>
      <c r="L1311" s="49" t="s">
        <v>502</v>
      </c>
      <c r="M1311" s="50" t="s">
        <v>220</v>
      </c>
      <c r="N1311" s="50" t="s">
        <v>36</v>
      </c>
      <c r="O1311" s="51">
        <v>37201</v>
      </c>
      <c r="P1311" s="51">
        <v>37201</v>
      </c>
      <c r="Q1311" s="51">
        <v>37201</v>
      </c>
      <c r="R1311" s="50">
        <v>8728</v>
      </c>
      <c r="S1311" s="50">
        <v>23</v>
      </c>
      <c r="T1311" s="50" t="s">
        <v>148</v>
      </c>
      <c r="U1311" s="50" t="s">
        <v>7806</v>
      </c>
      <c r="V1311" s="50"/>
      <c r="W1311" s="50" t="s">
        <v>7807</v>
      </c>
      <c r="X1311" s="50" t="s">
        <v>36</v>
      </c>
      <c r="Y1311" s="49" t="s">
        <v>7808</v>
      </c>
    </row>
    <row r="1312" spans="1:25">
      <c r="A1312" s="121" t="str">
        <f t="shared" si="21"/>
        <v>jpiscit</v>
      </c>
      <c r="B1312" s="49" t="s">
        <v>7809</v>
      </c>
      <c r="C1312" s="50" t="s">
        <v>7810</v>
      </c>
      <c r="D1312" s="50" t="s">
        <v>7811</v>
      </c>
      <c r="E1312" s="37" t="s">
        <v>27</v>
      </c>
      <c r="F1312" s="49" t="s">
        <v>28</v>
      </c>
      <c r="G1312" s="50" t="s">
        <v>29</v>
      </c>
      <c r="H1312" s="50" t="s">
        <v>30</v>
      </c>
      <c r="I1312" s="50" t="s">
        <v>31</v>
      </c>
      <c r="J1312" s="49" t="s">
        <v>32</v>
      </c>
      <c r="K1312" s="49" t="s">
        <v>349</v>
      </c>
      <c r="L1312" s="49" t="s">
        <v>350</v>
      </c>
      <c r="M1312" s="50" t="s">
        <v>351</v>
      </c>
      <c r="N1312" s="50" t="s">
        <v>352</v>
      </c>
      <c r="O1312" s="51">
        <v>45788</v>
      </c>
      <c r="P1312" s="51">
        <v>45788</v>
      </c>
      <c r="Q1312" s="51">
        <v>45788</v>
      </c>
      <c r="R1312" s="50">
        <v>141</v>
      </c>
      <c r="S1312" s="50">
        <v>0</v>
      </c>
      <c r="T1312" s="50" t="s">
        <v>58</v>
      </c>
      <c r="U1312" s="50" t="s">
        <v>7812</v>
      </c>
      <c r="V1312" s="50"/>
      <c r="W1312" s="50" t="s">
        <v>7813</v>
      </c>
      <c r="X1312" s="50" t="s">
        <v>312</v>
      </c>
      <c r="Y1312" s="49" t="s">
        <v>7814</v>
      </c>
    </row>
    <row r="1313" spans="1:25">
      <c r="A1313" s="121" t="str">
        <f t="shared" si="21"/>
        <v>jponce0</v>
      </c>
      <c r="B1313" s="49" t="s">
        <v>7815</v>
      </c>
      <c r="C1313" s="50" t="s">
        <v>7816</v>
      </c>
      <c r="D1313" s="50" t="s">
        <v>7817</v>
      </c>
      <c r="E1313" s="37" t="s">
        <v>43</v>
      </c>
      <c r="F1313" s="49" t="s">
        <v>28</v>
      </c>
      <c r="G1313" s="50" t="s">
        <v>29</v>
      </c>
      <c r="H1313" s="50" t="s">
        <v>30</v>
      </c>
      <c r="I1313" s="50" t="s">
        <v>31</v>
      </c>
      <c r="J1313" s="49" t="s">
        <v>32</v>
      </c>
      <c r="K1313" s="49" t="s">
        <v>208</v>
      </c>
      <c r="L1313" s="49" t="s">
        <v>208</v>
      </c>
      <c r="M1313" s="50" t="s">
        <v>907</v>
      </c>
      <c r="N1313" s="50" t="s">
        <v>908</v>
      </c>
      <c r="O1313" s="51">
        <v>44896</v>
      </c>
      <c r="P1313" s="51">
        <v>44896</v>
      </c>
      <c r="Q1313" s="51">
        <v>44896</v>
      </c>
      <c r="R1313" s="50">
        <v>1033</v>
      </c>
      <c r="S1313" s="50">
        <v>2</v>
      </c>
      <c r="T1313" s="50" t="s">
        <v>82</v>
      </c>
      <c r="U1313" s="50" t="s">
        <v>7818</v>
      </c>
      <c r="V1313" s="50"/>
      <c r="W1313" s="50" t="s">
        <v>7819</v>
      </c>
      <c r="X1313" s="50" t="s">
        <v>908</v>
      </c>
      <c r="Y1313" s="49" t="s">
        <v>7820</v>
      </c>
    </row>
    <row r="1314" spans="1:25">
      <c r="A1314" s="121" t="str">
        <f t="shared" si="21"/>
        <v>JPONZI</v>
      </c>
      <c r="B1314" s="49" t="s">
        <v>7821</v>
      </c>
      <c r="C1314" s="50" t="s">
        <v>7822</v>
      </c>
      <c r="D1314" s="50" t="s">
        <v>7823</v>
      </c>
      <c r="E1314" s="37" t="s">
        <v>43</v>
      </c>
      <c r="F1314" s="49" t="s">
        <v>1468</v>
      </c>
      <c r="G1314" s="50" t="s">
        <v>1469</v>
      </c>
      <c r="H1314" s="50" t="s">
        <v>30</v>
      </c>
      <c r="I1314" s="50" t="s">
        <v>31</v>
      </c>
      <c r="J1314" s="49" t="s">
        <v>53</v>
      </c>
      <c r="K1314" s="49" t="s">
        <v>66</v>
      </c>
      <c r="L1314" s="49" t="s">
        <v>66</v>
      </c>
      <c r="M1314" s="50" t="s">
        <v>342</v>
      </c>
      <c r="N1314" s="50" t="s">
        <v>69</v>
      </c>
      <c r="O1314" s="51">
        <v>36683</v>
      </c>
      <c r="P1314" s="51">
        <v>36683</v>
      </c>
      <c r="Q1314" s="51">
        <v>36683</v>
      </c>
      <c r="R1314" s="50">
        <v>9246</v>
      </c>
      <c r="S1314" s="50">
        <v>25</v>
      </c>
      <c r="T1314" s="50" t="s">
        <v>148</v>
      </c>
      <c r="U1314" s="50" t="s">
        <v>7824</v>
      </c>
      <c r="V1314" s="50"/>
      <c r="W1314" s="50" t="s">
        <v>7825</v>
      </c>
      <c r="X1314" s="50" t="s">
        <v>69</v>
      </c>
      <c r="Y1314" s="49" t="s">
        <v>7826</v>
      </c>
    </row>
    <row r="1315" spans="1:25">
      <c r="A1315" s="121" t="str">
        <f t="shared" si="21"/>
        <v>JPOOCK0</v>
      </c>
      <c r="B1315" s="49" t="s">
        <v>7827</v>
      </c>
      <c r="C1315" s="50" t="s">
        <v>7828</v>
      </c>
      <c r="D1315" s="50" t="s">
        <v>7829</v>
      </c>
      <c r="E1315" s="37" t="s">
        <v>43</v>
      </c>
      <c r="F1315" s="49" t="s">
        <v>466</v>
      </c>
      <c r="G1315" s="50" t="s">
        <v>467</v>
      </c>
      <c r="H1315" s="50" t="s">
        <v>30</v>
      </c>
      <c r="I1315" s="50" t="s">
        <v>31</v>
      </c>
      <c r="J1315" s="49" t="s">
        <v>32</v>
      </c>
      <c r="K1315" s="49" t="s">
        <v>515</v>
      </c>
      <c r="L1315" s="49" t="s">
        <v>516</v>
      </c>
      <c r="M1315" s="50" t="s">
        <v>517</v>
      </c>
      <c r="N1315" s="50" t="s">
        <v>192</v>
      </c>
      <c r="O1315" s="51">
        <v>40676</v>
      </c>
      <c r="P1315" s="51">
        <v>40676</v>
      </c>
      <c r="Q1315" s="51">
        <v>40676</v>
      </c>
      <c r="R1315" s="50">
        <v>5253</v>
      </c>
      <c r="S1315" s="50">
        <v>14</v>
      </c>
      <c r="T1315" s="50" t="s">
        <v>127</v>
      </c>
      <c r="U1315" s="50" t="s">
        <v>7830</v>
      </c>
      <c r="V1315" s="50"/>
      <c r="W1315" s="50" t="s">
        <v>2097</v>
      </c>
      <c r="X1315" s="50" t="s">
        <v>118</v>
      </c>
      <c r="Y1315" s="49" t="s">
        <v>7831</v>
      </c>
    </row>
    <row r="1316" spans="1:25">
      <c r="A1316" s="121" t="str">
        <f t="shared" si="21"/>
        <v>jpotter</v>
      </c>
      <c r="B1316" s="49" t="s">
        <v>7832</v>
      </c>
      <c r="C1316" s="50" t="s">
        <v>7833</v>
      </c>
      <c r="D1316" s="50" t="s">
        <v>7834</v>
      </c>
      <c r="E1316" s="37" t="s">
        <v>27</v>
      </c>
      <c r="F1316" s="49" t="s">
        <v>341</v>
      </c>
      <c r="G1316" s="50" t="s">
        <v>45</v>
      </c>
      <c r="H1316" s="50" t="s">
        <v>30</v>
      </c>
      <c r="I1316" s="50" t="s">
        <v>31</v>
      </c>
      <c r="J1316" s="49" t="s">
        <v>32</v>
      </c>
      <c r="K1316" s="49" t="s">
        <v>591</v>
      </c>
      <c r="L1316" s="49" t="s">
        <v>591</v>
      </c>
      <c r="M1316" s="50" t="s">
        <v>592</v>
      </c>
      <c r="N1316" s="50" t="s">
        <v>593</v>
      </c>
      <c r="O1316" s="51">
        <v>45585</v>
      </c>
      <c r="P1316" s="51">
        <v>45585</v>
      </c>
      <c r="Q1316" s="51">
        <v>45585</v>
      </c>
      <c r="R1316" s="50">
        <v>344</v>
      </c>
      <c r="S1316" s="50">
        <v>0</v>
      </c>
      <c r="T1316" s="50" t="s">
        <v>37</v>
      </c>
      <c r="U1316" s="50" t="s">
        <v>7835</v>
      </c>
      <c r="V1316" s="50"/>
      <c r="W1316" s="50" t="s">
        <v>7836</v>
      </c>
      <c r="X1316" s="50" t="s">
        <v>593</v>
      </c>
      <c r="Y1316" s="49" t="s">
        <v>7837</v>
      </c>
    </row>
    <row r="1317" spans="1:25">
      <c r="A1317" s="121" t="str">
        <f t="shared" si="21"/>
        <v>JPOWER7</v>
      </c>
      <c r="B1317" s="49" t="s">
        <v>7838</v>
      </c>
      <c r="C1317" s="50" t="s">
        <v>7839</v>
      </c>
      <c r="D1317" s="50" t="s">
        <v>7840</v>
      </c>
      <c r="E1317" s="37" t="s">
        <v>43</v>
      </c>
      <c r="F1317" s="49" t="s">
        <v>182</v>
      </c>
      <c r="G1317" s="50" t="s">
        <v>183</v>
      </c>
      <c r="H1317" s="50" t="s">
        <v>30</v>
      </c>
      <c r="I1317" s="50" t="s">
        <v>31</v>
      </c>
      <c r="J1317" s="49" t="s">
        <v>32</v>
      </c>
      <c r="K1317" s="49" t="s">
        <v>144</v>
      </c>
      <c r="L1317" s="49" t="s">
        <v>145</v>
      </c>
      <c r="M1317" s="50" t="s">
        <v>146</v>
      </c>
      <c r="N1317" s="50" t="s">
        <v>147</v>
      </c>
      <c r="O1317" s="51">
        <v>37255</v>
      </c>
      <c r="P1317" s="51">
        <v>37255</v>
      </c>
      <c r="Q1317" s="51">
        <v>37255</v>
      </c>
      <c r="R1317" s="50">
        <v>8674</v>
      </c>
      <c r="S1317" s="50">
        <v>23</v>
      </c>
      <c r="T1317" s="50" t="s">
        <v>148</v>
      </c>
      <c r="U1317" s="50" t="s">
        <v>7841</v>
      </c>
      <c r="V1317" s="50"/>
      <c r="W1317" s="50" t="s">
        <v>7842</v>
      </c>
      <c r="X1317" s="50" t="s">
        <v>147</v>
      </c>
      <c r="Y1317" s="49" t="s">
        <v>7843</v>
      </c>
    </row>
    <row r="1318" spans="1:25">
      <c r="A1318" s="121" t="str">
        <f t="shared" si="21"/>
        <v>JQUACH</v>
      </c>
      <c r="B1318" s="49" t="s">
        <v>7844</v>
      </c>
      <c r="C1318" s="50" t="s">
        <v>7845</v>
      </c>
      <c r="D1318" s="50" t="s">
        <v>7846</v>
      </c>
      <c r="E1318" s="37" t="s">
        <v>43</v>
      </c>
      <c r="F1318" s="49" t="s">
        <v>28</v>
      </c>
      <c r="G1318" s="50" t="s">
        <v>29</v>
      </c>
      <c r="H1318" s="50" t="s">
        <v>30</v>
      </c>
      <c r="I1318" s="50" t="s">
        <v>31</v>
      </c>
      <c r="J1318" s="49" t="s">
        <v>32</v>
      </c>
      <c r="K1318" s="49" t="s">
        <v>79</v>
      </c>
      <c r="L1318" s="49" t="s">
        <v>80</v>
      </c>
      <c r="M1318" s="50" t="s">
        <v>81</v>
      </c>
      <c r="N1318" s="50" t="s">
        <v>36</v>
      </c>
      <c r="O1318" s="51">
        <v>40785</v>
      </c>
      <c r="P1318" s="51">
        <v>40785</v>
      </c>
      <c r="Q1318" s="51">
        <v>40785</v>
      </c>
      <c r="R1318" s="50">
        <v>5144</v>
      </c>
      <c r="S1318" s="50">
        <v>14</v>
      </c>
      <c r="T1318" s="50" t="s">
        <v>127</v>
      </c>
      <c r="U1318" s="50" t="s">
        <v>7847</v>
      </c>
      <c r="V1318" s="50"/>
      <c r="W1318" s="50" t="s">
        <v>7848</v>
      </c>
      <c r="X1318" s="50" t="s">
        <v>36</v>
      </c>
      <c r="Y1318" s="49" t="s">
        <v>7849</v>
      </c>
    </row>
    <row r="1319" spans="1:25">
      <c r="A1319" s="121" t="str">
        <f t="shared" si="21"/>
        <v>jquinon</v>
      </c>
      <c r="B1319" s="49" t="s">
        <v>7850</v>
      </c>
      <c r="C1319" s="50" t="s">
        <v>7851</v>
      </c>
      <c r="D1319" s="50" t="s">
        <v>7852</v>
      </c>
      <c r="E1319" s="37" t="s">
        <v>43</v>
      </c>
      <c r="F1319" s="49" t="s">
        <v>90</v>
      </c>
      <c r="G1319" s="50" t="s">
        <v>91</v>
      </c>
      <c r="H1319" s="50" t="s">
        <v>30</v>
      </c>
      <c r="I1319" s="50" t="s">
        <v>31</v>
      </c>
      <c r="J1319" s="49" t="s">
        <v>53</v>
      </c>
      <c r="K1319" s="49" t="s">
        <v>273</v>
      </c>
      <c r="L1319" s="49" t="s">
        <v>274</v>
      </c>
      <c r="M1319" s="50" t="s">
        <v>275</v>
      </c>
      <c r="N1319" s="50" t="s">
        <v>276</v>
      </c>
      <c r="O1319" s="51">
        <v>44700</v>
      </c>
      <c r="P1319" s="51">
        <v>45291</v>
      </c>
      <c r="Q1319" s="51">
        <v>45291</v>
      </c>
      <c r="R1319" s="50">
        <v>638</v>
      </c>
      <c r="S1319" s="50">
        <v>1</v>
      </c>
      <c r="T1319" s="50" t="s">
        <v>82</v>
      </c>
      <c r="U1319" s="50" t="s">
        <v>7853</v>
      </c>
      <c r="V1319" s="50"/>
      <c r="W1319" s="50" t="s">
        <v>7854</v>
      </c>
      <c r="X1319" s="50" t="s">
        <v>276</v>
      </c>
      <c r="Y1319" s="49" t="s">
        <v>7855</v>
      </c>
    </row>
    <row r="1320" spans="1:25">
      <c r="A1320" s="121" t="str">
        <f t="shared" si="21"/>
        <v>jquint0</v>
      </c>
      <c r="B1320" s="49" t="s">
        <v>7856</v>
      </c>
      <c r="C1320" s="50" t="s">
        <v>7857</v>
      </c>
      <c r="D1320" s="50" t="s">
        <v>7858</v>
      </c>
      <c r="E1320" s="37" t="s">
        <v>134</v>
      </c>
      <c r="F1320" s="49" t="s">
        <v>28</v>
      </c>
      <c r="G1320" s="50" t="s">
        <v>29</v>
      </c>
      <c r="H1320" s="50" t="s">
        <v>30</v>
      </c>
      <c r="I1320" s="50" t="s">
        <v>31</v>
      </c>
      <c r="J1320" s="49" t="s">
        <v>32</v>
      </c>
      <c r="K1320" s="49" t="s">
        <v>218</v>
      </c>
      <c r="L1320" s="49" t="s">
        <v>219</v>
      </c>
      <c r="M1320" s="50" t="s">
        <v>220</v>
      </c>
      <c r="N1320" s="50" t="s">
        <v>36</v>
      </c>
      <c r="O1320" s="51">
        <v>44588</v>
      </c>
      <c r="P1320" s="51">
        <v>44588</v>
      </c>
      <c r="Q1320" s="51">
        <v>44588</v>
      </c>
      <c r="R1320" s="50">
        <v>1341</v>
      </c>
      <c r="S1320" s="50">
        <v>3</v>
      </c>
      <c r="T1320" s="50" t="s">
        <v>106</v>
      </c>
      <c r="U1320" s="50" t="s">
        <v>7859</v>
      </c>
      <c r="V1320" s="50"/>
      <c r="W1320" s="50" t="s">
        <v>4617</v>
      </c>
      <c r="X1320" s="50" t="s">
        <v>36</v>
      </c>
      <c r="Y1320" s="49" t="s">
        <v>4618</v>
      </c>
    </row>
    <row r="1321" spans="1:25">
      <c r="A1321" s="121" t="str">
        <f t="shared" si="21"/>
        <v>jraitte</v>
      </c>
      <c r="B1321" s="49" t="s">
        <v>7860</v>
      </c>
      <c r="C1321" s="50" t="s">
        <v>7861</v>
      </c>
      <c r="D1321" s="50" t="s">
        <v>7862</v>
      </c>
      <c r="E1321" s="37" t="s">
        <v>43</v>
      </c>
      <c r="F1321" s="49" t="s">
        <v>44</v>
      </c>
      <c r="G1321" s="50" t="s">
        <v>45</v>
      </c>
      <c r="H1321" s="50" t="s">
        <v>30</v>
      </c>
      <c r="I1321" s="50" t="s">
        <v>31</v>
      </c>
      <c r="J1321" s="49" t="s">
        <v>32</v>
      </c>
      <c r="K1321" s="49" t="s">
        <v>125</v>
      </c>
      <c r="L1321" s="49" t="s">
        <v>1141</v>
      </c>
      <c r="M1321" s="50" t="s">
        <v>235</v>
      </c>
      <c r="N1321" s="50" t="s">
        <v>236</v>
      </c>
      <c r="O1321" s="51">
        <v>44231</v>
      </c>
      <c r="P1321" s="51">
        <v>44231</v>
      </c>
      <c r="Q1321" s="51">
        <v>44231</v>
      </c>
      <c r="R1321" s="50">
        <v>1698</v>
      </c>
      <c r="S1321" s="50">
        <v>4</v>
      </c>
      <c r="T1321" s="50" t="s">
        <v>106</v>
      </c>
      <c r="U1321" s="50" t="s">
        <v>7863</v>
      </c>
      <c r="V1321" s="50"/>
      <c r="W1321" s="50" t="s">
        <v>6054</v>
      </c>
      <c r="X1321" s="50" t="s">
        <v>236</v>
      </c>
      <c r="Y1321" s="49" t="s">
        <v>7864</v>
      </c>
    </row>
    <row r="1322" spans="1:25">
      <c r="A1322" s="121" t="str">
        <f t="shared" si="21"/>
        <v>JRAMI21</v>
      </c>
      <c r="B1322" s="49" t="s">
        <v>7865</v>
      </c>
      <c r="C1322" s="50" t="s">
        <v>7866</v>
      </c>
      <c r="D1322" s="50" t="s">
        <v>7867</v>
      </c>
      <c r="E1322" s="37" t="s">
        <v>134</v>
      </c>
      <c r="F1322" s="49" t="s">
        <v>44</v>
      </c>
      <c r="G1322" s="50" t="s">
        <v>45</v>
      </c>
      <c r="H1322" s="50" t="s">
        <v>30</v>
      </c>
      <c r="I1322" s="50" t="s">
        <v>31</v>
      </c>
      <c r="J1322" s="49" t="s">
        <v>32</v>
      </c>
      <c r="K1322" s="49" t="s">
        <v>218</v>
      </c>
      <c r="L1322" s="49" t="s">
        <v>219</v>
      </c>
      <c r="M1322" s="50" t="s">
        <v>220</v>
      </c>
      <c r="N1322" s="50" t="s">
        <v>36</v>
      </c>
      <c r="O1322" s="51">
        <v>37174</v>
      </c>
      <c r="P1322" s="51">
        <v>44498</v>
      </c>
      <c r="Q1322" s="51">
        <v>37174</v>
      </c>
      <c r="R1322" s="50">
        <v>8755</v>
      </c>
      <c r="S1322" s="50">
        <v>23</v>
      </c>
      <c r="T1322" s="50" t="s">
        <v>148</v>
      </c>
      <c r="U1322" s="50" t="s">
        <v>7868</v>
      </c>
      <c r="V1322" s="50"/>
      <c r="W1322" s="50" t="s">
        <v>4617</v>
      </c>
      <c r="X1322" s="50" t="s">
        <v>36</v>
      </c>
      <c r="Y1322" s="49" t="s">
        <v>4618</v>
      </c>
    </row>
    <row r="1323" spans="1:25">
      <c r="A1323" s="121" t="str">
        <f t="shared" si="21"/>
        <v>jramosm</v>
      </c>
      <c r="B1323" s="49" t="s">
        <v>7869</v>
      </c>
      <c r="C1323" s="50" t="s">
        <v>7870</v>
      </c>
      <c r="D1323" s="50" t="s">
        <v>7871</v>
      </c>
      <c r="E1323" s="37" t="s">
        <v>43</v>
      </c>
      <c r="F1323" s="49" t="s">
        <v>28</v>
      </c>
      <c r="G1323" s="50" t="s">
        <v>29</v>
      </c>
      <c r="H1323" s="50" t="s">
        <v>30</v>
      </c>
      <c r="I1323" s="50" t="s">
        <v>31</v>
      </c>
      <c r="J1323" s="49" t="s">
        <v>32</v>
      </c>
      <c r="K1323" s="49" t="s">
        <v>79</v>
      </c>
      <c r="L1323" s="49" t="s">
        <v>80</v>
      </c>
      <c r="M1323" s="50" t="s">
        <v>81</v>
      </c>
      <c r="N1323" s="50" t="s">
        <v>36</v>
      </c>
      <c r="O1323" s="51">
        <v>44714</v>
      </c>
      <c r="P1323" s="51">
        <v>44714</v>
      </c>
      <c r="Q1323" s="51">
        <v>44714</v>
      </c>
      <c r="R1323" s="50">
        <v>1215</v>
      </c>
      <c r="S1323" s="50">
        <v>3</v>
      </c>
      <c r="T1323" s="50" t="s">
        <v>106</v>
      </c>
      <c r="U1323" s="50" t="s">
        <v>7872</v>
      </c>
      <c r="V1323" s="50"/>
      <c r="W1323" s="50" t="s">
        <v>1050</v>
      </c>
      <c r="X1323" s="50" t="s">
        <v>36</v>
      </c>
      <c r="Y1323" s="49" t="s">
        <v>7873</v>
      </c>
    </row>
    <row r="1324" spans="1:25">
      <c r="A1324" s="121" t="str">
        <f t="shared" si="21"/>
        <v>JRANGEL</v>
      </c>
      <c r="B1324" s="49" t="s">
        <v>7874</v>
      </c>
      <c r="C1324" s="50" t="s">
        <v>7875</v>
      </c>
      <c r="D1324" s="50" t="s">
        <v>7876</v>
      </c>
      <c r="E1324" s="37" t="s">
        <v>43</v>
      </c>
      <c r="F1324" s="49" t="s">
        <v>90</v>
      </c>
      <c r="G1324" s="50" t="s">
        <v>91</v>
      </c>
      <c r="H1324" s="50" t="s">
        <v>30</v>
      </c>
      <c r="I1324" s="50" t="s">
        <v>31</v>
      </c>
      <c r="J1324" s="49" t="s">
        <v>32</v>
      </c>
      <c r="K1324" s="49" t="s">
        <v>396</v>
      </c>
      <c r="L1324" s="49" t="s">
        <v>397</v>
      </c>
      <c r="M1324" s="50" t="s">
        <v>398</v>
      </c>
      <c r="N1324" s="50" t="s">
        <v>147</v>
      </c>
      <c r="O1324" s="51">
        <v>41122</v>
      </c>
      <c r="P1324" s="51">
        <v>41122</v>
      </c>
      <c r="Q1324" s="51">
        <v>41122</v>
      </c>
      <c r="R1324" s="50">
        <v>4807</v>
      </c>
      <c r="S1324" s="50">
        <v>13</v>
      </c>
      <c r="T1324" s="50" t="s">
        <v>127</v>
      </c>
      <c r="U1324" s="50" t="s">
        <v>7877</v>
      </c>
      <c r="V1324" s="50"/>
      <c r="W1324" s="50" t="s">
        <v>694</v>
      </c>
      <c r="X1324" s="50" t="s">
        <v>147</v>
      </c>
      <c r="Y1324" s="49" t="s">
        <v>7878</v>
      </c>
    </row>
    <row r="1325" spans="1:25">
      <c r="A1325" s="121" t="str">
        <f t="shared" si="21"/>
        <v>JREED22</v>
      </c>
      <c r="B1325" s="49" t="s">
        <v>7879</v>
      </c>
      <c r="C1325" s="50" t="s">
        <v>7880</v>
      </c>
      <c r="D1325" s="50" t="s">
        <v>7881</v>
      </c>
      <c r="E1325" s="37" t="s">
        <v>43</v>
      </c>
      <c r="F1325" s="49" t="s">
        <v>28</v>
      </c>
      <c r="G1325" s="50" t="s">
        <v>29</v>
      </c>
      <c r="H1325" s="50" t="s">
        <v>30</v>
      </c>
      <c r="I1325" s="50" t="s">
        <v>31</v>
      </c>
      <c r="J1325" s="49" t="s">
        <v>32</v>
      </c>
      <c r="K1325" s="49" t="s">
        <v>290</v>
      </c>
      <c r="L1325" s="49" t="s">
        <v>2140</v>
      </c>
      <c r="M1325" s="50" t="s">
        <v>292</v>
      </c>
      <c r="N1325" s="50" t="s">
        <v>293</v>
      </c>
      <c r="O1325" s="51">
        <v>36756</v>
      </c>
      <c r="P1325" s="51">
        <v>36756</v>
      </c>
      <c r="Q1325" s="51">
        <v>36756</v>
      </c>
      <c r="R1325" s="50">
        <v>9173</v>
      </c>
      <c r="S1325" s="50">
        <v>25</v>
      </c>
      <c r="T1325" s="50" t="s">
        <v>148</v>
      </c>
      <c r="U1325" s="50" t="s">
        <v>7882</v>
      </c>
      <c r="V1325" s="50"/>
      <c r="W1325" s="50" t="s">
        <v>7883</v>
      </c>
      <c r="X1325" s="50" t="s">
        <v>293</v>
      </c>
      <c r="Y1325" s="49" t="s">
        <v>7884</v>
      </c>
    </row>
    <row r="1326" spans="1:25">
      <c r="A1326" s="121" t="str">
        <f t="shared" si="21"/>
        <v>JREYNA1</v>
      </c>
      <c r="B1326" s="49" t="s">
        <v>7885</v>
      </c>
      <c r="C1326" s="50" t="s">
        <v>7886</v>
      </c>
      <c r="D1326" s="50" t="s">
        <v>7887</v>
      </c>
      <c r="E1326" s="37" t="s">
        <v>43</v>
      </c>
      <c r="F1326" s="49" t="s">
        <v>28</v>
      </c>
      <c r="G1326" s="50" t="s">
        <v>29</v>
      </c>
      <c r="H1326" s="50" t="s">
        <v>30</v>
      </c>
      <c r="I1326" s="50" t="s">
        <v>31</v>
      </c>
      <c r="J1326" s="49" t="s">
        <v>53</v>
      </c>
      <c r="K1326" s="49" t="s">
        <v>450</v>
      </c>
      <c r="L1326" s="49" t="s">
        <v>2082</v>
      </c>
      <c r="M1326" s="50" t="s">
        <v>2083</v>
      </c>
      <c r="N1326" s="50" t="s">
        <v>1763</v>
      </c>
      <c r="O1326" s="51">
        <v>35935</v>
      </c>
      <c r="P1326" s="51">
        <v>35935</v>
      </c>
      <c r="Q1326" s="51">
        <v>35935</v>
      </c>
      <c r="R1326" s="50">
        <v>9994</v>
      </c>
      <c r="S1326" s="50">
        <v>27</v>
      </c>
      <c r="T1326" s="50" t="s">
        <v>148</v>
      </c>
      <c r="U1326" s="50" t="s">
        <v>7888</v>
      </c>
      <c r="V1326" s="50"/>
      <c r="W1326" s="50" t="s">
        <v>3606</v>
      </c>
      <c r="X1326" s="50" t="s">
        <v>1763</v>
      </c>
      <c r="Y1326" s="49" t="s">
        <v>7889</v>
      </c>
    </row>
    <row r="1327" spans="1:25">
      <c r="A1327" s="121" t="str">
        <f t="shared" si="21"/>
        <v>JRHOAD1</v>
      </c>
      <c r="B1327" s="49" t="s">
        <v>7890</v>
      </c>
      <c r="C1327" s="50" t="s">
        <v>7891</v>
      </c>
      <c r="D1327" s="50" t="s">
        <v>7892</v>
      </c>
      <c r="E1327" s="37" t="s">
        <v>43</v>
      </c>
      <c r="F1327" s="49" t="s">
        <v>114</v>
      </c>
      <c r="G1327" s="50" t="s">
        <v>115</v>
      </c>
      <c r="H1327" s="50" t="s">
        <v>105</v>
      </c>
      <c r="I1327" s="50" t="s">
        <v>31</v>
      </c>
      <c r="J1327" s="49" t="s">
        <v>32</v>
      </c>
      <c r="K1327" s="49" t="s">
        <v>208</v>
      </c>
      <c r="L1327" s="49" t="s">
        <v>208</v>
      </c>
      <c r="M1327" s="50" t="s">
        <v>907</v>
      </c>
      <c r="N1327" s="50" t="s">
        <v>908</v>
      </c>
      <c r="O1327" s="51">
        <v>39399</v>
      </c>
      <c r="P1327" s="51">
        <v>39399</v>
      </c>
      <c r="Q1327" s="51">
        <v>39399</v>
      </c>
      <c r="R1327" s="50">
        <v>6530</v>
      </c>
      <c r="S1327" s="50">
        <v>17</v>
      </c>
      <c r="T1327" s="50" t="s">
        <v>148</v>
      </c>
      <c r="U1327" s="50" t="s">
        <v>7893</v>
      </c>
      <c r="V1327" s="50"/>
      <c r="W1327" s="50" t="s">
        <v>7894</v>
      </c>
      <c r="X1327" s="50" t="s">
        <v>908</v>
      </c>
      <c r="Y1327" s="49" t="s">
        <v>7895</v>
      </c>
    </row>
    <row r="1328" spans="1:25">
      <c r="A1328" s="121" t="str">
        <f t="shared" si="21"/>
        <v>jrichar</v>
      </c>
      <c r="B1328" s="49" t="s">
        <v>7896</v>
      </c>
      <c r="C1328" s="50" t="s">
        <v>7897</v>
      </c>
      <c r="D1328" s="50" t="s">
        <v>7898</v>
      </c>
      <c r="E1328" s="37" t="s">
        <v>43</v>
      </c>
      <c r="F1328" s="49" t="s">
        <v>162</v>
      </c>
      <c r="G1328" s="50" t="s">
        <v>163</v>
      </c>
      <c r="H1328" s="50" t="s">
        <v>105</v>
      </c>
      <c r="I1328" s="50" t="s">
        <v>31</v>
      </c>
      <c r="J1328" s="49" t="s">
        <v>53</v>
      </c>
      <c r="K1328" s="49" t="s">
        <v>54</v>
      </c>
      <c r="L1328" s="49" t="s">
        <v>55</v>
      </c>
      <c r="M1328" s="50" t="s">
        <v>56</v>
      </c>
      <c r="N1328" s="50" t="s">
        <v>57</v>
      </c>
      <c r="O1328" s="51">
        <v>45641</v>
      </c>
      <c r="P1328" s="51">
        <v>45641</v>
      </c>
      <c r="Q1328" s="51">
        <v>45641</v>
      </c>
      <c r="R1328" s="50">
        <v>288</v>
      </c>
      <c r="S1328" s="50">
        <v>0</v>
      </c>
      <c r="T1328" s="50" t="s">
        <v>37</v>
      </c>
      <c r="U1328" s="50" t="s">
        <v>7899</v>
      </c>
      <c r="V1328" s="50"/>
      <c r="W1328" s="50" t="s">
        <v>7900</v>
      </c>
      <c r="X1328" s="50" t="s">
        <v>57</v>
      </c>
      <c r="Y1328" s="49" t="s">
        <v>7901</v>
      </c>
    </row>
    <row r="1329" spans="1:25">
      <c r="A1329" s="121" t="str">
        <f t="shared" si="21"/>
        <v>JRISTA</v>
      </c>
      <c r="B1329" s="49" t="s">
        <v>7902</v>
      </c>
      <c r="C1329" s="50" t="s">
        <v>7903</v>
      </c>
      <c r="D1329" s="50" t="s">
        <v>7904</v>
      </c>
      <c r="E1329" s="37" t="s">
        <v>43</v>
      </c>
      <c r="F1329" s="49" t="s">
        <v>182</v>
      </c>
      <c r="G1329" s="50" t="s">
        <v>183</v>
      </c>
      <c r="H1329" s="50" t="s">
        <v>30</v>
      </c>
      <c r="I1329" s="50" t="s">
        <v>31</v>
      </c>
      <c r="J1329" s="49" t="s">
        <v>53</v>
      </c>
      <c r="K1329" s="49" t="s">
        <v>54</v>
      </c>
      <c r="L1329" s="49" t="s">
        <v>55</v>
      </c>
      <c r="M1329" s="50" t="s">
        <v>56</v>
      </c>
      <c r="N1329" s="50" t="s">
        <v>57</v>
      </c>
      <c r="O1329" s="51">
        <v>36314</v>
      </c>
      <c r="P1329" s="51">
        <v>36314</v>
      </c>
      <c r="Q1329" s="51">
        <v>36314</v>
      </c>
      <c r="R1329" s="50">
        <v>9615</v>
      </c>
      <c r="S1329" s="50">
        <v>26</v>
      </c>
      <c r="T1329" s="50" t="s">
        <v>148</v>
      </c>
      <c r="U1329" s="50" t="s">
        <v>7905</v>
      </c>
      <c r="V1329" s="50"/>
      <c r="W1329" s="50" t="s">
        <v>7906</v>
      </c>
      <c r="X1329" s="50" t="s">
        <v>57</v>
      </c>
      <c r="Y1329" s="49" t="s">
        <v>7907</v>
      </c>
    </row>
    <row r="1330" spans="1:25">
      <c r="A1330" s="121" t="str">
        <f t="shared" si="21"/>
        <v>jritchi</v>
      </c>
      <c r="B1330" s="49" t="s">
        <v>7908</v>
      </c>
      <c r="C1330" s="50" t="s">
        <v>7909</v>
      </c>
      <c r="D1330" s="50" t="s">
        <v>7910</v>
      </c>
      <c r="E1330" s="37" t="s">
        <v>27</v>
      </c>
      <c r="F1330" s="49" t="s">
        <v>44</v>
      </c>
      <c r="G1330" s="50" t="s">
        <v>45</v>
      </c>
      <c r="H1330" s="50" t="s">
        <v>30</v>
      </c>
      <c r="I1330" s="50" t="s">
        <v>31</v>
      </c>
      <c r="J1330" s="49" t="s">
        <v>53</v>
      </c>
      <c r="K1330" s="49" t="s">
        <v>255</v>
      </c>
      <c r="L1330" s="49" t="s">
        <v>418</v>
      </c>
      <c r="M1330" s="50" t="s">
        <v>257</v>
      </c>
      <c r="N1330" s="50" t="s">
        <v>258</v>
      </c>
      <c r="O1330" s="51">
        <v>45921</v>
      </c>
      <c r="P1330" s="51">
        <v>45921</v>
      </c>
      <c r="Q1330" s="51">
        <v>45921</v>
      </c>
      <c r="R1330" s="50">
        <v>8</v>
      </c>
      <c r="S1330" s="50">
        <v>0</v>
      </c>
      <c r="T1330" s="50" t="s">
        <v>47</v>
      </c>
      <c r="U1330" s="50" t="s">
        <v>7911</v>
      </c>
      <c r="V1330" s="50"/>
      <c r="W1330" s="50" t="s">
        <v>2869</v>
      </c>
      <c r="X1330" s="50" t="s">
        <v>258</v>
      </c>
      <c r="Y1330" s="49" t="s">
        <v>7912</v>
      </c>
    </row>
    <row r="1331" spans="1:25">
      <c r="A1331" s="121" t="str">
        <f t="shared" si="21"/>
        <v>JRITZLO</v>
      </c>
      <c r="B1331" s="49" t="s">
        <v>7913</v>
      </c>
      <c r="C1331" s="50" t="s">
        <v>7914</v>
      </c>
      <c r="D1331" s="50" t="s">
        <v>7915</v>
      </c>
      <c r="E1331" s="37" t="s">
        <v>43</v>
      </c>
      <c r="F1331" s="49" t="s">
        <v>341</v>
      </c>
      <c r="G1331" s="50" t="s">
        <v>45</v>
      </c>
      <c r="H1331" s="50" t="s">
        <v>30</v>
      </c>
      <c r="I1331" s="50" t="s">
        <v>31</v>
      </c>
      <c r="J1331" s="49" t="s">
        <v>53</v>
      </c>
      <c r="K1331" s="49" t="s">
        <v>2108</v>
      </c>
      <c r="L1331" s="49" t="s">
        <v>2108</v>
      </c>
      <c r="M1331" s="50" t="s">
        <v>3352</v>
      </c>
      <c r="N1331" s="50" t="s">
        <v>453</v>
      </c>
      <c r="O1331" s="51">
        <v>32279</v>
      </c>
      <c r="P1331" s="51">
        <v>32279</v>
      </c>
      <c r="Q1331" s="51">
        <v>32279</v>
      </c>
      <c r="R1331" s="50">
        <v>13650</v>
      </c>
      <c r="S1331" s="50">
        <v>37</v>
      </c>
      <c r="T1331" s="50" t="s">
        <v>148</v>
      </c>
      <c r="U1331" s="50" t="s">
        <v>7916</v>
      </c>
      <c r="V1331" s="50"/>
      <c r="W1331" s="50" t="s">
        <v>4698</v>
      </c>
      <c r="X1331" s="50" t="s">
        <v>453</v>
      </c>
      <c r="Y1331" s="49" t="s">
        <v>7917</v>
      </c>
    </row>
    <row r="1332" spans="1:25">
      <c r="A1332" s="121" t="str">
        <f t="shared" si="21"/>
        <v>jrivas0</v>
      </c>
      <c r="B1332" s="49" t="s">
        <v>7918</v>
      </c>
      <c r="C1332" s="50" t="s">
        <v>7919</v>
      </c>
      <c r="D1332" s="50" t="s">
        <v>7920</v>
      </c>
      <c r="E1332" s="37" t="s">
        <v>43</v>
      </c>
      <c r="F1332" s="49" t="s">
        <v>103</v>
      </c>
      <c r="G1332" s="50" t="s">
        <v>104</v>
      </c>
      <c r="H1332" s="50" t="s">
        <v>105</v>
      </c>
      <c r="I1332" s="50" t="s">
        <v>31</v>
      </c>
      <c r="J1332" s="49" t="s">
        <v>32</v>
      </c>
      <c r="K1332" s="49" t="s">
        <v>79</v>
      </c>
      <c r="L1332" s="49" t="s">
        <v>80</v>
      </c>
      <c r="M1332" s="50" t="s">
        <v>81</v>
      </c>
      <c r="N1332" s="50" t="s">
        <v>36</v>
      </c>
      <c r="O1332" s="51">
        <v>45089</v>
      </c>
      <c r="P1332" s="51">
        <v>45089</v>
      </c>
      <c r="Q1332" s="51">
        <v>45089</v>
      </c>
      <c r="R1332" s="50">
        <v>840</v>
      </c>
      <c r="S1332" s="50">
        <v>2</v>
      </c>
      <c r="T1332" s="50" t="s">
        <v>82</v>
      </c>
      <c r="U1332" s="50" t="s">
        <v>7921</v>
      </c>
      <c r="V1332" s="50"/>
      <c r="W1332" s="50" t="s">
        <v>5276</v>
      </c>
      <c r="X1332" s="50" t="s">
        <v>36</v>
      </c>
      <c r="Y1332" s="49" t="s">
        <v>5277</v>
      </c>
    </row>
    <row r="1333" spans="1:25">
      <c r="A1333" s="121" t="str">
        <f t="shared" si="21"/>
        <v>jrober0</v>
      </c>
      <c r="B1333" s="49" t="s">
        <v>7922</v>
      </c>
      <c r="C1333" s="50" t="s">
        <v>7923</v>
      </c>
      <c r="D1333" s="50" t="s">
        <v>7924</v>
      </c>
      <c r="E1333" s="37" t="s">
        <v>27</v>
      </c>
      <c r="F1333" s="49" t="s">
        <v>28</v>
      </c>
      <c r="G1333" s="50" t="s">
        <v>29</v>
      </c>
      <c r="H1333" s="50" t="s">
        <v>30</v>
      </c>
      <c r="I1333" s="50" t="s">
        <v>31</v>
      </c>
      <c r="J1333" s="49" t="s">
        <v>32</v>
      </c>
      <c r="K1333" s="49" t="s">
        <v>218</v>
      </c>
      <c r="L1333" s="49" t="s">
        <v>1032</v>
      </c>
      <c r="M1333" s="50" t="s">
        <v>1033</v>
      </c>
      <c r="N1333" s="50" t="s">
        <v>1034</v>
      </c>
      <c r="O1333" s="51">
        <v>35522</v>
      </c>
      <c r="P1333" s="51">
        <v>45452</v>
      </c>
      <c r="Q1333" s="51">
        <v>45452</v>
      </c>
      <c r="R1333" s="50">
        <v>477</v>
      </c>
      <c r="S1333" s="50">
        <v>1</v>
      </c>
      <c r="T1333" s="50" t="s">
        <v>82</v>
      </c>
      <c r="U1333" s="50" t="s">
        <v>7925</v>
      </c>
      <c r="V1333" s="50"/>
      <c r="W1333" s="50" t="s">
        <v>7926</v>
      </c>
      <c r="X1333" s="50" t="s">
        <v>1034</v>
      </c>
      <c r="Y1333" s="49" t="s">
        <v>7927</v>
      </c>
    </row>
    <row r="1334" spans="1:25">
      <c r="A1334" s="121" t="str">
        <f t="shared" si="21"/>
        <v>jrochon</v>
      </c>
      <c r="B1334" s="49" t="s">
        <v>7928</v>
      </c>
      <c r="C1334" s="50" t="s">
        <v>7929</v>
      </c>
      <c r="D1334" s="50" t="s">
        <v>7930</v>
      </c>
      <c r="E1334" s="37" t="s">
        <v>43</v>
      </c>
      <c r="F1334" s="49" t="s">
        <v>114</v>
      </c>
      <c r="G1334" s="50" t="s">
        <v>115</v>
      </c>
      <c r="H1334" s="50" t="s">
        <v>105</v>
      </c>
      <c r="I1334" s="50" t="s">
        <v>31</v>
      </c>
      <c r="J1334" s="49" t="s">
        <v>32</v>
      </c>
      <c r="K1334" s="49" t="s">
        <v>884</v>
      </c>
      <c r="L1334" s="49" t="s">
        <v>885</v>
      </c>
      <c r="M1334" s="50" t="s">
        <v>886</v>
      </c>
      <c r="N1334" s="50" t="s">
        <v>887</v>
      </c>
      <c r="O1334" s="51">
        <v>45725</v>
      </c>
      <c r="P1334" s="51">
        <v>45725</v>
      </c>
      <c r="Q1334" s="51">
        <v>45725</v>
      </c>
      <c r="R1334" s="50">
        <v>204</v>
      </c>
      <c r="S1334" s="50">
        <v>0</v>
      </c>
      <c r="T1334" s="50" t="s">
        <v>37</v>
      </c>
      <c r="U1334" s="50" t="s">
        <v>7931</v>
      </c>
      <c r="V1334" s="50"/>
      <c r="W1334" s="50" t="s">
        <v>7932</v>
      </c>
      <c r="X1334" s="50" t="s">
        <v>1136</v>
      </c>
      <c r="Y1334" s="49" t="s">
        <v>7933</v>
      </c>
    </row>
    <row r="1335" spans="1:25">
      <c r="A1335" s="121" t="str">
        <f t="shared" si="21"/>
        <v>JROD169</v>
      </c>
      <c r="B1335" s="49" t="s">
        <v>7934</v>
      </c>
      <c r="C1335" s="50" t="s">
        <v>7935</v>
      </c>
      <c r="D1335" s="50" t="s">
        <v>7936</v>
      </c>
      <c r="E1335" s="37" t="s">
        <v>43</v>
      </c>
      <c r="F1335" s="49" t="s">
        <v>28</v>
      </c>
      <c r="G1335" s="50" t="s">
        <v>29</v>
      </c>
      <c r="H1335" s="50" t="s">
        <v>30</v>
      </c>
      <c r="I1335" s="50" t="s">
        <v>31</v>
      </c>
      <c r="J1335" s="49" t="s">
        <v>32</v>
      </c>
      <c r="K1335" s="49" t="s">
        <v>79</v>
      </c>
      <c r="L1335" s="49" t="s">
        <v>80</v>
      </c>
      <c r="M1335" s="50" t="s">
        <v>81</v>
      </c>
      <c r="N1335" s="50" t="s">
        <v>36</v>
      </c>
      <c r="O1335" s="51">
        <v>38841</v>
      </c>
      <c r="P1335" s="51">
        <v>38841</v>
      </c>
      <c r="Q1335" s="51">
        <v>38841</v>
      </c>
      <c r="R1335" s="50">
        <v>7088</v>
      </c>
      <c r="S1335" s="50">
        <v>19</v>
      </c>
      <c r="T1335" s="50" t="s">
        <v>148</v>
      </c>
      <c r="U1335" s="50" t="s">
        <v>7937</v>
      </c>
      <c r="V1335" s="50"/>
      <c r="W1335" s="50" t="s">
        <v>7938</v>
      </c>
      <c r="X1335" s="50" t="s">
        <v>36</v>
      </c>
      <c r="Y1335" s="49" t="s">
        <v>7939</v>
      </c>
    </row>
    <row r="1336" spans="1:25">
      <c r="A1336" s="121" t="str">
        <f t="shared" si="21"/>
        <v>jrodri2</v>
      </c>
      <c r="B1336" s="49" t="s">
        <v>7940</v>
      </c>
      <c r="C1336" s="50" t="s">
        <v>7941</v>
      </c>
      <c r="D1336" s="50" t="s">
        <v>7942</v>
      </c>
      <c r="E1336" s="37" t="s">
        <v>27</v>
      </c>
      <c r="F1336" s="49" t="s">
        <v>28</v>
      </c>
      <c r="G1336" s="50" t="s">
        <v>29</v>
      </c>
      <c r="H1336" s="50" t="s">
        <v>30</v>
      </c>
      <c r="I1336" s="50" t="s">
        <v>31</v>
      </c>
      <c r="J1336" s="49" t="s">
        <v>32</v>
      </c>
      <c r="K1336" s="49" t="s">
        <v>33</v>
      </c>
      <c r="L1336" s="49" t="s">
        <v>1243</v>
      </c>
      <c r="M1336" s="50" t="s">
        <v>1244</v>
      </c>
      <c r="N1336" s="50" t="s">
        <v>1034</v>
      </c>
      <c r="O1336" s="51">
        <v>45382</v>
      </c>
      <c r="P1336" s="51">
        <v>45382</v>
      </c>
      <c r="Q1336" s="51">
        <v>45382</v>
      </c>
      <c r="R1336" s="50">
        <v>547</v>
      </c>
      <c r="S1336" s="50">
        <v>1</v>
      </c>
      <c r="T1336" s="50" t="s">
        <v>82</v>
      </c>
      <c r="U1336" s="50" t="s">
        <v>7943</v>
      </c>
      <c r="V1336" s="50"/>
      <c r="W1336" s="50" t="s">
        <v>1246</v>
      </c>
      <c r="X1336" s="50" t="s">
        <v>1034</v>
      </c>
      <c r="Y1336" s="49" t="s">
        <v>7944</v>
      </c>
    </row>
    <row r="1337" spans="1:25">
      <c r="A1337" s="121" t="str">
        <f t="shared" si="21"/>
        <v>jrodri3</v>
      </c>
      <c r="B1337" s="49" t="s">
        <v>7945</v>
      </c>
      <c r="C1337" s="50" t="s">
        <v>7946</v>
      </c>
      <c r="D1337" s="50" t="s">
        <v>7947</v>
      </c>
      <c r="E1337" s="37" t="s">
        <v>43</v>
      </c>
      <c r="F1337" s="49" t="s">
        <v>28</v>
      </c>
      <c r="G1337" s="50" t="s">
        <v>29</v>
      </c>
      <c r="H1337" s="50" t="s">
        <v>30</v>
      </c>
      <c r="I1337" s="50" t="s">
        <v>31</v>
      </c>
      <c r="J1337" s="49" t="s">
        <v>32</v>
      </c>
      <c r="K1337" s="49" t="s">
        <v>79</v>
      </c>
      <c r="L1337" s="49" t="s">
        <v>80</v>
      </c>
      <c r="M1337" s="50" t="s">
        <v>81</v>
      </c>
      <c r="N1337" s="50" t="s">
        <v>36</v>
      </c>
      <c r="O1337" s="51">
        <v>45571</v>
      </c>
      <c r="P1337" s="51">
        <v>45571</v>
      </c>
      <c r="Q1337" s="51">
        <v>45571</v>
      </c>
      <c r="R1337" s="50">
        <v>358</v>
      </c>
      <c r="S1337" s="50">
        <v>0</v>
      </c>
      <c r="T1337" s="50" t="s">
        <v>37</v>
      </c>
      <c r="U1337" s="50" t="s">
        <v>7948</v>
      </c>
      <c r="V1337" s="50" t="s">
        <v>7949</v>
      </c>
      <c r="W1337" s="50" t="s">
        <v>7950</v>
      </c>
      <c r="X1337" s="50" t="s">
        <v>36</v>
      </c>
      <c r="Y1337" s="49" t="s">
        <v>7951</v>
      </c>
    </row>
    <row r="1338" spans="1:25">
      <c r="A1338" s="121" t="str">
        <f t="shared" si="21"/>
        <v>jrodri4</v>
      </c>
      <c r="B1338" s="49" t="s">
        <v>7952</v>
      </c>
      <c r="C1338" s="50" t="s">
        <v>7953</v>
      </c>
      <c r="D1338" s="50" t="s">
        <v>7954</v>
      </c>
      <c r="E1338" s="37" t="s">
        <v>27</v>
      </c>
      <c r="F1338" s="49" t="s">
        <v>114</v>
      </c>
      <c r="G1338" s="50" t="s">
        <v>115</v>
      </c>
      <c r="H1338" s="50" t="s">
        <v>105</v>
      </c>
      <c r="I1338" s="50" t="s">
        <v>31</v>
      </c>
      <c r="J1338" s="49" t="s">
        <v>32</v>
      </c>
      <c r="K1338" s="49" t="s">
        <v>396</v>
      </c>
      <c r="L1338" s="49" t="s">
        <v>397</v>
      </c>
      <c r="M1338" s="50" t="s">
        <v>398</v>
      </c>
      <c r="N1338" s="50" t="s">
        <v>147</v>
      </c>
      <c r="O1338" s="51">
        <v>45571</v>
      </c>
      <c r="P1338" s="51">
        <v>45571</v>
      </c>
      <c r="Q1338" s="51">
        <v>45571</v>
      </c>
      <c r="R1338" s="50">
        <v>358</v>
      </c>
      <c r="S1338" s="50">
        <v>0</v>
      </c>
      <c r="T1338" s="50" t="s">
        <v>37</v>
      </c>
      <c r="U1338" s="50" t="s">
        <v>7955</v>
      </c>
      <c r="V1338" s="50"/>
      <c r="W1338" s="50" t="s">
        <v>676</v>
      </c>
      <c r="X1338" s="50" t="s">
        <v>147</v>
      </c>
      <c r="Y1338" s="49" t="s">
        <v>7956</v>
      </c>
    </row>
    <row r="1339" spans="1:25">
      <c r="A1339" s="121" t="str">
        <f t="shared" si="21"/>
        <v>jrosand</v>
      </c>
      <c r="B1339" s="49" t="s">
        <v>7957</v>
      </c>
      <c r="C1339" s="50" t="s">
        <v>7958</v>
      </c>
      <c r="D1339" s="50" t="s">
        <v>7959</v>
      </c>
      <c r="E1339" s="37" t="s">
        <v>27</v>
      </c>
      <c r="F1339" s="49" t="s">
        <v>28</v>
      </c>
      <c r="G1339" s="50" t="s">
        <v>29</v>
      </c>
      <c r="H1339" s="50" t="s">
        <v>30</v>
      </c>
      <c r="I1339" s="50" t="s">
        <v>31</v>
      </c>
      <c r="J1339" s="49" t="s">
        <v>32</v>
      </c>
      <c r="K1339" s="49" t="s">
        <v>218</v>
      </c>
      <c r="L1339" s="49" t="s">
        <v>502</v>
      </c>
      <c r="M1339" s="50" t="s">
        <v>220</v>
      </c>
      <c r="N1339" s="50" t="s">
        <v>36</v>
      </c>
      <c r="O1339" s="51">
        <v>42528</v>
      </c>
      <c r="P1339" s="51">
        <v>42528</v>
      </c>
      <c r="Q1339" s="51">
        <v>42528</v>
      </c>
      <c r="R1339" s="50">
        <v>3401</v>
      </c>
      <c r="S1339" s="50">
        <v>9</v>
      </c>
      <c r="T1339" s="50" t="s">
        <v>127</v>
      </c>
      <c r="U1339" s="50" t="s">
        <v>7960</v>
      </c>
      <c r="V1339" s="50"/>
      <c r="W1339" s="50" t="s">
        <v>7961</v>
      </c>
      <c r="X1339" s="50" t="s">
        <v>36</v>
      </c>
      <c r="Y1339" s="49" t="s">
        <v>7962</v>
      </c>
    </row>
    <row r="1340" spans="1:25">
      <c r="A1340" s="121" t="str">
        <f t="shared" si="21"/>
        <v>JRUIZ18</v>
      </c>
      <c r="B1340" s="49" t="s">
        <v>7963</v>
      </c>
      <c r="C1340" s="50" t="s">
        <v>7964</v>
      </c>
      <c r="D1340" s="50" t="s">
        <v>7965</v>
      </c>
      <c r="E1340" s="37" t="s">
        <v>774</v>
      </c>
      <c r="F1340" s="49" t="s">
        <v>28</v>
      </c>
      <c r="G1340" s="50" t="s">
        <v>29</v>
      </c>
      <c r="H1340" s="50" t="s">
        <v>30</v>
      </c>
      <c r="I1340" s="50" t="s">
        <v>31</v>
      </c>
      <c r="J1340" s="49" t="s">
        <v>32</v>
      </c>
      <c r="K1340" s="49" t="s">
        <v>218</v>
      </c>
      <c r="L1340" s="49" t="s">
        <v>502</v>
      </c>
      <c r="M1340" s="50" t="s">
        <v>220</v>
      </c>
      <c r="N1340" s="50" t="s">
        <v>36</v>
      </c>
      <c r="O1340" s="51">
        <v>34423</v>
      </c>
      <c r="P1340" s="51">
        <v>34423</v>
      </c>
      <c r="Q1340" s="51">
        <v>34423</v>
      </c>
      <c r="R1340" s="50">
        <v>11506</v>
      </c>
      <c r="S1340" s="50">
        <v>31</v>
      </c>
      <c r="T1340" s="50" t="s">
        <v>148</v>
      </c>
      <c r="U1340" s="50" t="s">
        <v>7966</v>
      </c>
      <c r="V1340" s="50"/>
      <c r="W1340" s="50" t="s">
        <v>7967</v>
      </c>
      <c r="X1340" s="50" t="s">
        <v>36</v>
      </c>
      <c r="Y1340" s="49" t="s">
        <v>7968</v>
      </c>
    </row>
    <row r="1341" spans="1:25">
      <c r="A1341" s="121" t="str">
        <f t="shared" si="21"/>
        <v>jryan</v>
      </c>
      <c r="B1341" s="49" t="s">
        <v>7969</v>
      </c>
      <c r="C1341" s="50" t="s">
        <v>7970</v>
      </c>
      <c r="D1341" s="50" t="s">
        <v>7971</v>
      </c>
      <c r="E1341" s="37" t="s">
        <v>27</v>
      </c>
      <c r="F1341" s="49" t="s">
        <v>28</v>
      </c>
      <c r="G1341" s="50" t="s">
        <v>29</v>
      </c>
      <c r="H1341" s="50" t="s">
        <v>30</v>
      </c>
      <c r="I1341" s="50" t="s">
        <v>31</v>
      </c>
      <c r="J1341" s="49" t="s">
        <v>53</v>
      </c>
      <c r="K1341" s="49" t="s">
        <v>255</v>
      </c>
      <c r="L1341" s="49" t="s">
        <v>442</v>
      </c>
      <c r="M1341" s="50" t="s">
        <v>443</v>
      </c>
      <c r="N1341" s="50" t="s">
        <v>72</v>
      </c>
      <c r="O1341" s="51">
        <v>45746</v>
      </c>
      <c r="P1341" s="51">
        <v>45746</v>
      </c>
      <c r="Q1341" s="51">
        <v>45746</v>
      </c>
      <c r="R1341" s="50">
        <v>183</v>
      </c>
      <c r="S1341" s="50">
        <v>0</v>
      </c>
      <c r="T1341" s="50" t="s">
        <v>58</v>
      </c>
      <c r="U1341" s="50" t="s">
        <v>7972</v>
      </c>
      <c r="V1341" s="50"/>
      <c r="W1341" s="50" t="s">
        <v>6394</v>
      </c>
      <c r="X1341" s="50" t="s">
        <v>1289</v>
      </c>
      <c r="Y1341" s="49" t="s">
        <v>6395</v>
      </c>
    </row>
    <row r="1342" spans="1:25">
      <c r="A1342" s="121" t="str">
        <f t="shared" si="21"/>
        <v>jsaaved</v>
      </c>
      <c r="B1342" s="49" t="s">
        <v>7973</v>
      </c>
      <c r="C1342" s="50" t="s">
        <v>7974</v>
      </c>
      <c r="D1342" s="50" t="s">
        <v>7975</v>
      </c>
      <c r="E1342" s="37" t="s">
        <v>27</v>
      </c>
      <c r="F1342" s="49" t="s">
        <v>44</v>
      </c>
      <c r="G1342" s="50" t="s">
        <v>45</v>
      </c>
      <c r="H1342" s="50" t="s">
        <v>30</v>
      </c>
      <c r="I1342" s="50" t="s">
        <v>31</v>
      </c>
      <c r="J1342" s="49" t="s">
        <v>32</v>
      </c>
      <c r="K1342" s="49" t="s">
        <v>775</v>
      </c>
      <c r="L1342" s="49" t="s">
        <v>776</v>
      </c>
      <c r="M1342" s="50" t="s">
        <v>777</v>
      </c>
      <c r="N1342" s="50" t="s">
        <v>147</v>
      </c>
      <c r="O1342" s="51">
        <v>32189</v>
      </c>
      <c r="P1342" s="51">
        <v>44679</v>
      </c>
      <c r="Q1342" s="51">
        <v>44679</v>
      </c>
      <c r="R1342" s="50">
        <v>1250</v>
      </c>
      <c r="S1342" s="50">
        <v>3</v>
      </c>
      <c r="T1342" s="50" t="s">
        <v>106</v>
      </c>
      <c r="U1342" s="50" t="s">
        <v>7976</v>
      </c>
      <c r="V1342" s="50"/>
      <c r="W1342" s="50" t="s">
        <v>7977</v>
      </c>
      <c r="X1342" s="50" t="s">
        <v>147</v>
      </c>
      <c r="Y1342" s="49" t="s">
        <v>7757</v>
      </c>
    </row>
    <row r="1343" spans="1:25">
      <c r="A1343" s="121" t="str">
        <f t="shared" si="21"/>
        <v>jsabado</v>
      </c>
      <c r="B1343" s="49" t="s">
        <v>7978</v>
      </c>
      <c r="C1343" s="50" t="s">
        <v>7979</v>
      </c>
      <c r="D1343" s="50" t="s">
        <v>7980</v>
      </c>
      <c r="E1343" s="37" t="s">
        <v>43</v>
      </c>
      <c r="F1343" s="49" t="s">
        <v>182</v>
      </c>
      <c r="G1343" s="50" t="s">
        <v>183</v>
      </c>
      <c r="H1343" s="50" t="s">
        <v>30</v>
      </c>
      <c r="I1343" s="50" t="s">
        <v>31</v>
      </c>
      <c r="J1343" s="49" t="s">
        <v>53</v>
      </c>
      <c r="K1343" s="49" t="s">
        <v>255</v>
      </c>
      <c r="L1343" s="49" t="s">
        <v>256</v>
      </c>
      <c r="M1343" s="50" t="s">
        <v>257</v>
      </c>
      <c r="N1343" s="50" t="s">
        <v>258</v>
      </c>
      <c r="O1343" s="51">
        <v>41828</v>
      </c>
      <c r="P1343" s="51">
        <v>43955</v>
      </c>
      <c r="Q1343" s="51">
        <v>41828</v>
      </c>
      <c r="R1343" s="50">
        <v>4101</v>
      </c>
      <c r="S1343" s="50">
        <v>11</v>
      </c>
      <c r="T1343" s="50" t="s">
        <v>127</v>
      </c>
      <c r="U1343" s="50" t="s">
        <v>7981</v>
      </c>
      <c r="V1343" s="50"/>
      <c r="W1343" s="50" t="s">
        <v>7982</v>
      </c>
      <c r="X1343" s="50" t="s">
        <v>352</v>
      </c>
      <c r="Y1343" s="49" t="s">
        <v>7983</v>
      </c>
    </row>
    <row r="1344" spans="1:25">
      <c r="A1344" s="121" t="str">
        <f t="shared" si="21"/>
        <v>JSAEN02</v>
      </c>
      <c r="B1344" s="49" t="s">
        <v>7984</v>
      </c>
      <c r="C1344" s="50" t="s">
        <v>7985</v>
      </c>
      <c r="D1344" s="50" t="s">
        <v>7986</v>
      </c>
      <c r="E1344" s="37" t="s">
        <v>27</v>
      </c>
      <c r="F1344" s="49" t="s">
        <v>28</v>
      </c>
      <c r="G1344" s="50" t="s">
        <v>29</v>
      </c>
      <c r="H1344" s="50" t="s">
        <v>30</v>
      </c>
      <c r="I1344" s="50" t="s">
        <v>31</v>
      </c>
      <c r="J1344" s="49" t="s">
        <v>32</v>
      </c>
      <c r="K1344" s="49" t="s">
        <v>79</v>
      </c>
      <c r="L1344" s="49" t="s">
        <v>80</v>
      </c>
      <c r="M1344" s="50" t="s">
        <v>81</v>
      </c>
      <c r="N1344" s="50" t="s">
        <v>36</v>
      </c>
      <c r="O1344" s="51">
        <v>38551</v>
      </c>
      <c r="P1344" s="51">
        <v>38551</v>
      </c>
      <c r="Q1344" s="51">
        <v>38551</v>
      </c>
      <c r="R1344" s="50">
        <v>7378</v>
      </c>
      <c r="S1344" s="50">
        <v>20</v>
      </c>
      <c r="T1344" s="50" t="s">
        <v>148</v>
      </c>
      <c r="U1344" s="50" t="s">
        <v>7987</v>
      </c>
      <c r="V1344" s="50"/>
      <c r="W1344" s="50" t="s">
        <v>1050</v>
      </c>
      <c r="X1344" s="50" t="s">
        <v>36</v>
      </c>
      <c r="Y1344" s="49" t="s">
        <v>7988</v>
      </c>
    </row>
    <row r="1345" spans="1:25">
      <c r="A1345" s="121" t="str">
        <f t="shared" si="21"/>
        <v>jsalced</v>
      </c>
      <c r="B1345" s="49" t="s">
        <v>7989</v>
      </c>
      <c r="C1345" s="50" t="s">
        <v>7990</v>
      </c>
      <c r="D1345" s="50" t="s">
        <v>7991</v>
      </c>
      <c r="E1345" s="37" t="s">
        <v>27</v>
      </c>
      <c r="F1345" s="49" t="s">
        <v>319</v>
      </c>
      <c r="G1345" s="50" t="s">
        <v>65</v>
      </c>
      <c r="H1345" s="50" t="s">
        <v>30</v>
      </c>
      <c r="I1345" s="50" t="s">
        <v>31</v>
      </c>
      <c r="J1345" s="49" t="s">
        <v>32</v>
      </c>
      <c r="K1345" s="49" t="s">
        <v>218</v>
      </c>
      <c r="L1345" s="49" t="s">
        <v>502</v>
      </c>
      <c r="M1345" s="50" t="s">
        <v>220</v>
      </c>
      <c r="N1345" s="50" t="s">
        <v>36</v>
      </c>
      <c r="O1345" s="51">
        <v>45662</v>
      </c>
      <c r="P1345" s="51">
        <v>45662</v>
      </c>
      <c r="Q1345" s="51">
        <v>45662</v>
      </c>
      <c r="R1345" s="50">
        <v>267</v>
      </c>
      <c r="S1345" s="50">
        <v>0</v>
      </c>
      <c r="T1345" s="50" t="s">
        <v>37</v>
      </c>
      <c r="U1345" s="50" t="s">
        <v>7992</v>
      </c>
      <c r="V1345" s="50"/>
      <c r="W1345" s="50" t="s">
        <v>7993</v>
      </c>
      <c r="X1345" s="50" t="s">
        <v>36</v>
      </c>
      <c r="Y1345" s="49" t="s">
        <v>7994</v>
      </c>
    </row>
    <row r="1346" spans="1:25">
      <c r="A1346" s="121" t="str">
        <f t="shared" si="21"/>
        <v>jsanch8</v>
      </c>
      <c r="B1346" s="49" t="s">
        <v>7995</v>
      </c>
      <c r="C1346" s="50" t="s">
        <v>7996</v>
      </c>
      <c r="D1346" s="50" t="s">
        <v>7997</v>
      </c>
      <c r="E1346" s="37" t="s">
        <v>27</v>
      </c>
      <c r="F1346" s="49" t="s">
        <v>28</v>
      </c>
      <c r="G1346" s="50" t="s">
        <v>29</v>
      </c>
      <c r="H1346" s="50" t="s">
        <v>30</v>
      </c>
      <c r="I1346" s="50" t="s">
        <v>31</v>
      </c>
      <c r="J1346" s="49" t="s">
        <v>53</v>
      </c>
      <c r="K1346" s="49" t="s">
        <v>164</v>
      </c>
      <c r="L1346" s="49" t="s">
        <v>165</v>
      </c>
      <c r="M1346" s="50" t="s">
        <v>166</v>
      </c>
      <c r="N1346" s="50" t="s">
        <v>167</v>
      </c>
      <c r="O1346" s="51">
        <v>43705</v>
      </c>
      <c r="P1346" s="51">
        <v>43705</v>
      </c>
      <c r="Q1346" s="51">
        <v>43705</v>
      </c>
      <c r="R1346" s="50">
        <v>2224</v>
      </c>
      <c r="S1346" s="50">
        <v>6</v>
      </c>
      <c r="T1346" s="50" t="s">
        <v>127</v>
      </c>
      <c r="U1346" s="50" t="s">
        <v>7998</v>
      </c>
      <c r="V1346" s="50"/>
      <c r="W1346" s="50" t="s">
        <v>7999</v>
      </c>
      <c r="X1346" s="50" t="s">
        <v>167</v>
      </c>
      <c r="Y1346" s="49" t="s">
        <v>8000</v>
      </c>
    </row>
    <row r="1347" spans="1:25">
      <c r="A1347" s="121" t="str">
        <f t="shared" ref="A1347:A1410" si="22">TRIM(D1347)</f>
        <v>jsanche</v>
      </c>
      <c r="B1347" s="49" t="s">
        <v>8001</v>
      </c>
      <c r="C1347" s="50" t="s">
        <v>8002</v>
      </c>
      <c r="D1347" s="50" t="s">
        <v>8003</v>
      </c>
      <c r="E1347" s="37" t="s">
        <v>43</v>
      </c>
      <c r="F1347" s="49" t="s">
        <v>90</v>
      </c>
      <c r="G1347" s="50" t="s">
        <v>91</v>
      </c>
      <c r="H1347" s="50" t="s">
        <v>30</v>
      </c>
      <c r="I1347" s="50" t="s">
        <v>31</v>
      </c>
      <c r="J1347" s="49" t="s">
        <v>32</v>
      </c>
      <c r="K1347" s="49" t="s">
        <v>396</v>
      </c>
      <c r="L1347" s="49" t="s">
        <v>397</v>
      </c>
      <c r="M1347" s="50" t="s">
        <v>398</v>
      </c>
      <c r="N1347" s="50" t="s">
        <v>147</v>
      </c>
      <c r="O1347" s="51">
        <v>41367</v>
      </c>
      <c r="P1347" s="51">
        <v>45466</v>
      </c>
      <c r="Q1347" s="51">
        <v>45466</v>
      </c>
      <c r="R1347" s="50">
        <v>463</v>
      </c>
      <c r="S1347" s="50">
        <v>1</v>
      </c>
      <c r="T1347" s="50" t="s">
        <v>82</v>
      </c>
      <c r="U1347" s="50" t="s">
        <v>8004</v>
      </c>
      <c r="V1347" s="50"/>
      <c r="W1347" s="50" t="s">
        <v>8005</v>
      </c>
      <c r="X1347" s="50" t="s">
        <v>147</v>
      </c>
      <c r="Y1347" s="49" t="s">
        <v>8006</v>
      </c>
    </row>
    <row r="1348" spans="1:25">
      <c r="A1348" s="121" t="str">
        <f t="shared" si="22"/>
        <v>JSANTAN</v>
      </c>
      <c r="B1348" s="49" t="s">
        <v>8007</v>
      </c>
      <c r="C1348" s="50" t="s">
        <v>8008</v>
      </c>
      <c r="D1348" s="50" t="s">
        <v>8009</v>
      </c>
      <c r="E1348" s="37" t="s">
        <v>43</v>
      </c>
      <c r="F1348" s="49" t="s">
        <v>77</v>
      </c>
      <c r="G1348" s="50" t="s">
        <v>78</v>
      </c>
      <c r="H1348" s="50" t="s">
        <v>30</v>
      </c>
      <c r="I1348" s="50" t="s">
        <v>31</v>
      </c>
      <c r="J1348" s="49" t="s">
        <v>53</v>
      </c>
      <c r="K1348" s="49" t="s">
        <v>54</v>
      </c>
      <c r="L1348" s="49" t="s">
        <v>135</v>
      </c>
      <c r="M1348" s="50" t="s">
        <v>136</v>
      </c>
      <c r="N1348" s="50" t="s">
        <v>57</v>
      </c>
      <c r="O1348" s="51">
        <v>32380</v>
      </c>
      <c r="P1348" s="51">
        <v>32380</v>
      </c>
      <c r="Q1348" s="51">
        <v>32380</v>
      </c>
      <c r="R1348" s="50">
        <v>13549</v>
      </c>
      <c r="S1348" s="50">
        <v>37</v>
      </c>
      <c r="T1348" s="50" t="s">
        <v>148</v>
      </c>
      <c r="U1348" s="50" t="s">
        <v>8010</v>
      </c>
      <c r="V1348" s="50"/>
      <c r="W1348" s="50" t="s">
        <v>8011</v>
      </c>
      <c r="X1348" s="50" t="s">
        <v>57</v>
      </c>
      <c r="Y1348" s="49" t="s">
        <v>8012</v>
      </c>
    </row>
    <row r="1349" spans="1:25">
      <c r="A1349" s="121" t="str">
        <f t="shared" si="22"/>
        <v>jsanti1</v>
      </c>
      <c r="B1349" s="49" t="s">
        <v>8013</v>
      </c>
      <c r="C1349" s="50" t="s">
        <v>8014</v>
      </c>
      <c r="D1349" s="50" t="s">
        <v>8015</v>
      </c>
      <c r="E1349" s="37" t="s">
        <v>43</v>
      </c>
      <c r="F1349" s="49" t="s">
        <v>28</v>
      </c>
      <c r="G1349" s="50" t="s">
        <v>29</v>
      </c>
      <c r="H1349" s="50" t="s">
        <v>30</v>
      </c>
      <c r="I1349" s="50" t="s">
        <v>31</v>
      </c>
      <c r="J1349" s="49" t="s">
        <v>32</v>
      </c>
      <c r="K1349" s="49" t="s">
        <v>349</v>
      </c>
      <c r="L1349" s="49" t="s">
        <v>1388</v>
      </c>
      <c r="M1349" s="50" t="s">
        <v>1389</v>
      </c>
      <c r="N1349" s="50" t="s">
        <v>57</v>
      </c>
      <c r="O1349" s="51">
        <v>45298</v>
      </c>
      <c r="P1349" s="51">
        <v>45298</v>
      </c>
      <c r="Q1349" s="51">
        <v>45298</v>
      </c>
      <c r="R1349" s="50">
        <v>631</v>
      </c>
      <c r="S1349" s="50">
        <v>1</v>
      </c>
      <c r="T1349" s="50" t="s">
        <v>82</v>
      </c>
      <c r="U1349" s="50" t="s">
        <v>8016</v>
      </c>
      <c r="V1349" s="50"/>
      <c r="W1349" s="50" t="s">
        <v>8017</v>
      </c>
      <c r="X1349" s="50" t="s">
        <v>1392</v>
      </c>
      <c r="Y1349" s="49" t="s">
        <v>8018</v>
      </c>
    </row>
    <row r="1350" spans="1:25">
      <c r="A1350" s="121" t="str">
        <f t="shared" si="22"/>
        <v>jsanto1</v>
      </c>
      <c r="B1350" s="49" t="s">
        <v>8019</v>
      </c>
      <c r="C1350" s="50" t="s">
        <v>8020</v>
      </c>
      <c r="D1350" s="50" t="s">
        <v>8021</v>
      </c>
      <c r="E1350" s="37" t="s">
        <v>43</v>
      </c>
      <c r="F1350" s="49" t="s">
        <v>28</v>
      </c>
      <c r="G1350" s="50" t="s">
        <v>29</v>
      </c>
      <c r="H1350" s="50" t="s">
        <v>30</v>
      </c>
      <c r="I1350" s="50" t="s">
        <v>31</v>
      </c>
      <c r="J1350" s="49" t="s">
        <v>32</v>
      </c>
      <c r="K1350" s="49" t="s">
        <v>33</v>
      </c>
      <c r="L1350" s="49" t="s">
        <v>1243</v>
      </c>
      <c r="M1350" s="50" t="s">
        <v>1244</v>
      </c>
      <c r="N1350" s="50" t="s">
        <v>1034</v>
      </c>
      <c r="O1350" s="51">
        <v>43383</v>
      </c>
      <c r="P1350" s="51">
        <v>43383</v>
      </c>
      <c r="Q1350" s="51">
        <v>43383</v>
      </c>
      <c r="R1350" s="50">
        <v>2546</v>
      </c>
      <c r="S1350" s="50">
        <v>6</v>
      </c>
      <c r="T1350" s="50" t="s">
        <v>127</v>
      </c>
      <c r="U1350" s="50" t="s">
        <v>8022</v>
      </c>
      <c r="V1350" s="50"/>
      <c r="W1350" s="50" t="s">
        <v>1244</v>
      </c>
      <c r="X1350" s="50" t="s">
        <v>1034</v>
      </c>
      <c r="Y1350" s="49" t="s">
        <v>8023</v>
      </c>
    </row>
    <row r="1351" spans="1:25">
      <c r="A1351" s="121" t="str">
        <f t="shared" si="22"/>
        <v>jsauced</v>
      </c>
      <c r="B1351" s="49" t="s">
        <v>8024</v>
      </c>
      <c r="C1351" s="50" t="s">
        <v>8025</v>
      </c>
      <c r="D1351" s="50" t="s">
        <v>8026</v>
      </c>
      <c r="E1351" s="37" t="s">
        <v>27</v>
      </c>
      <c r="F1351" s="49" t="s">
        <v>103</v>
      </c>
      <c r="G1351" s="50" t="s">
        <v>104</v>
      </c>
      <c r="H1351" s="50" t="s">
        <v>105</v>
      </c>
      <c r="I1351" s="50" t="s">
        <v>31</v>
      </c>
      <c r="J1351" s="49" t="s">
        <v>32</v>
      </c>
      <c r="K1351" s="49" t="s">
        <v>144</v>
      </c>
      <c r="L1351" s="49" t="s">
        <v>145</v>
      </c>
      <c r="M1351" s="50" t="s">
        <v>146</v>
      </c>
      <c r="N1351" s="50" t="s">
        <v>147</v>
      </c>
      <c r="O1351" s="51">
        <v>45175</v>
      </c>
      <c r="P1351" s="51">
        <v>45175</v>
      </c>
      <c r="Q1351" s="51">
        <v>45175</v>
      </c>
      <c r="R1351" s="50">
        <v>754</v>
      </c>
      <c r="S1351" s="50">
        <v>2</v>
      </c>
      <c r="T1351" s="50" t="s">
        <v>82</v>
      </c>
      <c r="U1351" s="50" t="s">
        <v>8027</v>
      </c>
      <c r="V1351" s="50"/>
      <c r="W1351" s="50" t="s">
        <v>8028</v>
      </c>
      <c r="X1351" s="50" t="s">
        <v>147</v>
      </c>
      <c r="Y1351" s="49" t="s">
        <v>8029</v>
      </c>
    </row>
    <row r="1352" spans="1:25">
      <c r="A1352" s="121" t="str">
        <f t="shared" si="22"/>
        <v>JSAUSAL</v>
      </c>
      <c r="B1352" s="49" t="s">
        <v>8030</v>
      </c>
      <c r="C1352" s="50" t="s">
        <v>8031</v>
      </c>
      <c r="D1352" s="50" t="s">
        <v>8032</v>
      </c>
      <c r="E1352" s="37" t="s">
        <v>43</v>
      </c>
      <c r="F1352" s="49" t="s">
        <v>44</v>
      </c>
      <c r="G1352" s="50" t="s">
        <v>45</v>
      </c>
      <c r="H1352" s="50" t="s">
        <v>30</v>
      </c>
      <c r="I1352" s="50" t="s">
        <v>31</v>
      </c>
      <c r="J1352" s="49" t="s">
        <v>32</v>
      </c>
      <c r="K1352" s="49" t="s">
        <v>426</v>
      </c>
      <c r="L1352" s="49" t="s">
        <v>427</v>
      </c>
      <c r="M1352" s="50" t="s">
        <v>428</v>
      </c>
      <c r="N1352" s="50" t="s">
        <v>429</v>
      </c>
      <c r="O1352" s="51">
        <v>38411</v>
      </c>
      <c r="P1352" s="51">
        <v>38411</v>
      </c>
      <c r="Q1352" s="51">
        <v>38411</v>
      </c>
      <c r="R1352" s="50">
        <v>7518</v>
      </c>
      <c r="S1352" s="50">
        <v>20</v>
      </c>
      <c r="T1352" s="50" t="s">
        <v>148</v>
      </c>
      <c r="U1352" s="50" t="s">
        <v>8033</v>
      </c>
      <c r="V1352" s="50"/>
      <c r="W1352" s="50" t="s">
        <v>1669</v>
      </c>
      <c r="X1352" s="50" t="s">
        <v>429</v>
      </c>
      <c r="Y1352" s="49" t="s">
        <v>1670</v>
      </c>
    </row>
    <row r="1353" spans="1:25">
      <c r="A1353" s="121" t="str">
        <f t="shared" si="22"/>
        <v>jsawyer</v>
      </c>
      <c r="B1353" s="49" t="s">
        <v>8034</v>
      </c>
      <c r="C1353" s="50" t="s">
        <v>8035</v>
      </c>
      <c r="D1353" s="49" t="s">
        <v>8036</v>
      </c>
      <c r="E1353" s="37" t="s">
        <v>43</v>
      </c>
      <c r="F1353" s="50"/>
      <c r="G1353" s="50"/>
      <c r="H1353" s="50"/>
      <c r="I1353" s="50"/>
      <c r="J1353" s="50"/>
      <c r="K1353" s="50"/>
      <c r="L1353" s="50"/>
      <c r="M1353" s="50"/>
      <c r="N1353" s="50"/>
      <c r="O1353" s="51">
        <v>45935</v>
      </c>
      <c r="P1353" s="50"/>
      <c r="Q1353" s="51">
        <v>45935</v>
      </c>
      <c r="R1353" s="50"/>
      <c r="S1353" s="50"/>
      <c r="T1353" s="50"/>
      <c r="U1353" s="49" t="s">
        <v>8037</v>
      </c>
      <c r="V1353" s="50"/>
      <c r="W1353" s="50" t="s">
        <v>8038</v>
      </c>
      <c r="X1353" s="50" t="s">
        <v>170</v>
      </c>
      <c r="Y1353" s="49" t="s">
        <v>8039</v>
      </c>
    </row>
    <row r="1354" spans="1:25">
      <c r="A1354" s="121" t="str">
        <f t="shared" si="22"/>
        <v>jscarle</v>
      </c>
      <c r="B1354" s="49" t="s">
        <v>8040</v>
      </c>
      <c r="C1354" s="50" t="s">
        <v>8041</v>
      </c>
      <c r="D1354" s="50" t="s">
        <v>8042</v>
      </c>
      <c r="E1354" s="37" t="s">
        <v>43</v>
      </c>
      <c r="F1354" s="49" t="s">
        <v>182</v>
      </c>
      <c r="G1354" s="50" t="s">
        <v>183</v>
      </c>
      <c r="H1354" s="50" t="s">
        <v>30</v>
      </c>
      <c r="I1354" s="50" t="s">
        <v>31</v>
      </c>
      <c r="J1354" s="49" t="s">
        <v>53</v>
      </c>
      <c r="K1354" s="49" t="s">
        <v>370</v>
      </c>
      <c r="L1354" s="49" t="s">
        <v>371</v>
      </c>
      <c r="M1354" s="50" t="s">
        <v>372</v>
      </c>
      <c r="N1354" s="50" t="s">
        <v>373</v>
      </c>
      <c r="O1354" s="51">
        <v>36619</v>
      </c>
      <c r="P1354" s="51">
        <v>42409</v>
      </c>
      <c r="Q1354" s="51">
        <v>39818</v>
      </c>
      <c r="R1354" s="50">
        <v>6111</v>
      </c>
      <c r="S1354" s="50">
        <v>16</v>
      </c>
      <c r="T1354" s="50" t="s">
        <v>148</v>
      </c>
      <c r="U1354" s="50" t="s">
        <v>8043</v>
      </c>
      <c r="V1354" s="50"/>
      <c r="W1354" s="50" t="s">
        <v>8044</v>
      </c>
      <c r="X1354" s="50" t="s">
        <v>373</v>
      </c>
      <c r="Y1354" s="49" t="s">
        <v>8045</v>
      </c>
    </row>
    <row r="1355" spans="1:25">
      <c r="A1355" s="121" t="str">
        <f t="shared" si="22"/>
        <v>JSCHAEF</v>
      </c>
      <c r="B1355" s="49" t="s">
        <v>8046</v>
      </c>
      <c r="C1355" s="50" t="s">
        <v>8047</v>
      </c>
      <c r="D1355" s="50" t="s">
        <v>8048</v>
      </c>
      <c r="E1355" s="37" t="s">
        <v>43</v>
      </c>
      <c r="F1355" s="49" t="s">
        <v>28</v>
      </c>
      <c r="G1355" s="50" t="s">
        <v>29</v>
      </c>
      <c r="H1355" s="50" t="s">
        <v>30</v>
      </c>
      <c r="I1355" s="50" t="s">
        <v>31</v>
      </c>
      <c r="J1355" s="49" t="s">
        <v>32</v>
      </c>
      <c r="K1355" s="49" t="s">
        <v>92</v>
      </c>
      <c r="L1355" s="49" t="s">
        <v>93</v>
      </c>
      <c r="M1355" s="50" t="s">
        <v>94</v>
      </c>
      <c r="N1355" s="50" t="s">
        <v>95</v>
      </c>
      <c r="O1355" s="51">
        <v>31873</v>
      </c>
      <c r="P1355" s="51">
        <v>31873</v>
      </c>
      <c r="Q1355" s="51">
        <v>31873</v>
      </c>
      <c r="R1355" s="50">
        <v>14056</v>
      </c>
      <c r="S1355" s="50">
        <v>38</v>
      </c>
      <c r="T1355" s="50" t="s">
        <v>148</v>
      </c>
      <c r="U1355" s="50" t="s">
        <v>8049</v>
      </c>
      <c r="V1355" s="50"/>
      <c r="W1355" s="50" t="s">
        <v>2570</v>
      </c>
      <c r="X1355" s="50" t="s">
        <v>95</v>
      </c>
      <c r="Y1355" s="49" t="s">
        <v>8050</v>
      </c>
    </row>
    <row r="1356" spans="1:25">
      <c r="A1356" s="121" t="str">
        <f t="shared" si="22"/>
        <v>jschex0</v>
      </c>
      <c r="B1356" s="49" t="s">
        <v>8051</v>
      </c>
      <c r="C1356" s="50" t="s">
        <v>8052</v>
      </c>
      <c r="D1356" s="50" t="s">
        <v>8053</v>
      </c>
      <c r="E1356" s="37" t="s">
        <v>27</v>
      </c>
      <c r="F1356" s="49" t="s">
        <v>44</v>
      </c>
      <c r="G1356" s="50" t="s">
        <v>45</v>
      </c>
      <c r="H1356" s="50" t="s">
        <v>30</v>
      </c>
      <c r="I1356" s="50" t="s">
        <v>31</v>
      </c>
      <c r="J1356" s="49" t="s">
        <v>32</v>
      </c>
      <c r="K1356" s="49" t="s">
        <v>33</v>
      </c>
      <c r="L1356" s="49" t="s">
        <v>46</v>
      </c>
      <c r="M1356" s="50" t="s">
        <v>35</v>
      </c>
      <c r="N1356" s="50" t="s">
        <v>36</v>
      </c>
      <c r="O1356" s="51">
        <v>44637</v>
      </c>
      <c r="P1356" s="51">
        <v>44637</v>
      </c>
      <c r="Q1356" s="51">
        <v>44637</v>
      </c>
      <c r="R1356" s="50">
        <v>1292</v>
      </c>
      <c r="S1356" s="50">
        <v>3</v>
      </c>
      <c r="T1356" s="50" t="s">
        <v>106</v>
      </c>
      <c r="U1356" s="50" t="s">
        <v>8054</v>
      </c>
      <c r="V1356" s="50"/>
      <c r="W1356" s="50" t="s">
        <v>8055</v>
      </c>
      <c r="X1356" s="50" t="s">
        <v>36</v>
      </c>
      <c r="Y1356" s="49" t="s">
        <v>8056</v>
      </c>
    </row>
    <row r="1357" spans="1:25">
      <c r="A1357" s="121" t="str">
        <f t="shared" si="22"/>
        <v>jsetlif</v>
      </c>
      <c r="B1357" s="49" t="s">
        <v>8057</v>
      </c>
      <c r="C1357" s="50" t="s">
        <v>8058</v>
      </c>
      <c r="D1357" s="50" t="s">
        <v>8059</v>
      </c>
      <c r="E1357" s="37" t="s">
        <v>43</v>
      </c>
      <c r="F1357" s="49" t="s">
        <v>28</v>
      </c>
      <c r="G1357" s="50" t="s">
        <v>29</v>
      </c>
      <c r="H1357" s="50" t="s">
        <v>30</v>
      </c>
      <c r="I1357" s="50" t="s">
        <v>31</v>
      </c>
      <c r="J1357" s="49" t="s">
        <v>53</v>
      </c>
      <c r="K1357" s="49" t="s">
        <v>164</v>
      </c>
      <c r="L1357" s="49" t="s">
        <v>165</v>
      </c>
      <c r="M1357" s="50" t="s">
        <v>166</v>
      </c>
      <c r="N1357" s="50" t="s">
        <v>167</v>
      </c>
      <c r="O1357" s="51">
        <v>44469</v>
      </c>
      <c r="P1357" s="51">
        <v>45872</v>
      </c>
      <c r="Q1357" s="51">
        <v>45872</v>
      </c>
      <c r="R1357" s="50">
        <v>57</v>
      </c>
      <c r="S1357" s="50">
        <v>0</v>
      </c>
      <c r="T1357" s="50" t="s">
        <v>419</v>
      </c>
      <c r="U1357" s="50" t="s">
        <v>8060</v>
      </c>
      <c r="V1357" s="50"/>
      <c r="W1357" s="50" t="s">
        <v>8061</v>
      </c>
      <c r="X1357" s="50" t="s">
        <v>170</v>
      </c>
      <c r="Y1357" s="49" t="s">
        <v>8062</v>
      </c>
    </row>
    <row r="1358" spans="1:25">
      <c r="A1358" s="121" t="str">
        <f t="shared" si="22"/>
        <v>jsevr02</v>
      </c>
      <c r="B1358" s="49" t="s">
        <v>8063</v>
      </c>
      <c r="C1358" s="50" t="s">
        <v>8064</v>
      </c>
      <c r="D1358" s="50" t="s">
        <v>8065</v>
      </c>
      <c r="E1358" s="37" t="s">
        <v>43</v>
      </c>
      <c r="F1358" s="49" t="s">
        <v>28</v>
      </c>
      <c r="G1358" s="50" t="s">
        <v>29</v>
      </c>
      <c r="H1358" s="50" t="s">
        <v>30</v>
      </c>
      <c r="I1358" s="50" t="s">
        <v>31</v>
      </c>
      <c r="J1358" s="49" t="s">
        <v>53</v>
      </c>
      <c r="K1358" s="49" t="s">
        <v>93</v>
      </c>
      <c r="L1358" s="49" t="s">
        <v>915</v>
      </c>
      <c r="M1358" s="50" t="s">
        <v>916</v>
      </c>
      <c r="N1358" s="50" t="s">
        <v>69</v>
      </c>
      <c r="O1358" s="51">
        <v>38673</v>
      </c>
      <c r="P1358" s="51">
        <v>43489</v>
      </c>
      <c r="Q1358" s="51">
        <v>38867</v>
      </c>
      <c r="R1358" s="50">
        <v>7062</v>
      </c>
      <c r="S1358" s="50">
        <v>19</v>
      </c>
      <c r="T1358" s="50" t="s">
        <v>148</v>
      </c>
      <c r="U1358" s="50" t="s">
        <v>8066</v>
      </c>
      <c r="V1358" s="50"/>
      <c r="W1358" s="50" t="s">
        <v>8067</v>
      </c>
      <c r="X1358" s="50" t="s">
        <v>69</v>
      </c>
      <c r="Y1358" s="49" t="s">
        <v>8068</v>
      </c>
    </row>
    <row r="1359" spans="1:25">
      <c r="A1359" s="121" t="str">
        <f t="shared" si="22"/>
        <v>jshanyf</v>
      </c>
      <c r="B1359" s="49" t="s">
        <v>8069</v>
      </c>
      <c r="C1359" s="50" t="s">
        <v>8070</v>
      </c>
      <c r="D1359" s="50" t="s">
        <v>8071</v>
      </c>
      <c r="E1359" s="37" t="s">
        <v>43</v>
      </c>
      <c r="F1359" s="49" t="s">
        <v>44</v>
      </c>
      <c r="G1359" s="50" t="s">
        <v>45</v>
      </c>
      <c r="H1359" s="50" t="s">
        <v>30</v>
      </c>
      <c r="I1359" s="50" t="s">
        <v>31</v>
      </c>
      <c r="J1359" s="49" t="s">
        <v>32</v>
      </c>
      <c r="K1359" s="49" t="s">
        <v>396</v>
      </c>
      <c r="L1359" s="49" t="s">
        <v>397</v>
      </c>
      <c r="M1359" s="50" t="s">
        <v>398</v>
      </c>
      <c r="N1359" s="50" t="s">
        <v>147</v>
      </c>
      <c r="O1359" s="51">
        <v>41912</v>
      </c>
      <c r="P1359" s="51">
        <v>45200</v>
      </c>
      <c r="Q1359" s="51">
        <v>45200</v>
      </c>
      <c r="R1359" s="50">
        <v>729</v>
      </c>
      <c r="S1359" s="50">
        <v>1</v>
      </c>
      <c r="T1359" s="50" t="s">
        <v>82</v>
      </c>
      <c r="U1359" s="50" t="s">
        <v>8072</v>
      </c>
      <c r="V1359" s="50"/>
      <c r="W1359" s="50" t="s">
        <v>8073</v>
      </c>
      <c r="X1359" s="50" t="s">
        <v>147</v>
      </c>
      <c r="Y1359" s="49" t="s">
        <v>8074</v>
      </c>
    </row>
    <row r="1360" spans="1:25">
      <c r="A1360" s="121" t="str">
        <f t="shared" si="22"/>
        <v>JSHAUB0</v>
      </c>
      <c r="B1360" s="49" t="s">
        <v>8075</v>
      </c>
      <c r="C1360" s="50" t="s">
        <v>8076</v>
      </c>
      <c r="D1360" s="50" t="s">
        <v>8077</v>
      </c>
      <c r="E1360" s="37" t="s">
        <v>43</v>
      </c>
      <c r="F1360" s="49" t="s">
        <v>1468</v>
      </c>
      <c r="G1360" s="50" t="s">
        <v>1469</v>
      </c>
      <c r="H1360" s="50" t="s">
        <v>30</v>
      </c>
      <c r="I1360" s="50" t="s">
        <v>31</v>
      </c>
      <c r="J1360" s="49" t="s">
        <v>53</v>
      </c>
      <c r="K1360" s="49" t="s">
        <v>1470</v>
      </c>
      <c r="L1360" s="49" t="s">
        <v>1471</v>
      </c>
      <c r="M1360" s="50" t="s">
        <v>1472</v>
      </c>
      <c r="N1360" s="50" t="s">
        <v>453</v>
      </c>
      <c r="O1360" s="51">
        <v>40583</v>
      </c>
      <c r="P1360" s="51">
        <v>40583</v>
      </c>
      <c r="Q1360" s="51">
        <v>40583</v>
      </c>
      <c r="R1360" s="50">
        <v>5346</v>
      </c>
      <c r="S1360" s="50">
        <v>14</v>
      </c>
      <c r="T1360" s="50" t="s">
        <v>127</v>
      </c>
      <c r="U1360" s="50" t="s">
        <v>8078</v>
      </c>
      <c r="V1360" s="50"/>
      <c r="W1360" s="50" t="s">
        <v>8079</v>
      </c>
      <c r="X1360" s="50" t="s">
        <v>453</v>
      </c>
      <c r="Y1360" s="49" t="s">
        <v>8080</v>
      </c>
    </row>
    <row r="1361" spans="1:25">
      <c r="A1361" s="121" t="str">
        <f t="shared" si="22"/>
        <v>jshelt0</v>
      </c>
      <c r="B1361" s="49" t="s">
        <v>8081</v>
      </c>
      <c r="C1361" s="50" t="s">
        <v>8082</v>
      </c>
      <c r="D1361" s="50" t="s">
        <v>8083</v>
      </c>
      <c r="E1361" s="37" t="s">
        <v>43</v>
      </c>
      <c r="F1361" s="49" t="s">
        <v>90</v>
      </c>
      <c r="G1361" s="50" t="s">
        <v>91</v>
      </c>
      <c r="H1361" s="50" t="s">
        <v>30</v>
      </c>
      <c r="I1361" s="50" t="s">
        <v>31</v>
      </c>
      <c r="J1361" s="49" t="s">
        <v>53</v>
      </c>
      <c r="K1361" s="49" t="s">
        <v>255</v>
      </c>
      <c r="L1361" s="49" t="s">
        <v>418</v>
      </c>
      <c r="M1361" s="50" t="s">
        <v>257</v>
      </c>
      <c r="N1361" s="50" t="s">
        <v>258</v>
      </c>
      <c r="O1361" s="51">
        <v>45865</v>
      </c>
      <c r="P1361" s="51">
        <v>45865</v>
      </c>
      <c r="Q1361" s="51">
        <v>45865</v>
      </c>
      <c r="R1361" s="50">
        <v>64</v>
      </c>
      <c r="S1361" s="50">
        <v>0</v>
      </c>
      <c r="T1361" s="50" t="s">
        <v>96</v>
      </c>
      <c r="U1361" s="50" t="s">
        <v>8084</v>
      </c>
      <c r="V1361" s="50"/>
      <c r="W1361" s="50" t="s">
        <v>8085</v>
      </c>
      <c r="X1361" s="50" t="s">
        <v>170</v>
      </c>
      <c r="Y1361" s="49" t="s">
        <v>8086</v>
      </c>
    </row>
    <row r="1362" spans="1:25">
      <c r="A1362" s="121" t="str">
        <f t="shared" si="22"/>
        <v>jshelto</v>
      </c>
      <c r="B1362" s="49" t="s">
        <v>8087</v>
      </c>
      <c r="C1362" s="50" t="s">
        <v>8088</v>
      </c>
      <c r="D1362" s="50" t="s">
        <v>8089</v>
      </c>
      <c r="E1362" s="37" t="s">
        <v>43</v>
      </c>
      <c r="F1362" s="49" t="s">
        <v>876</v>
      </c>
      <c r="G1362" s="50" t="s">
        <v>877</v>
      </c>
      <c r="H1362" s="50" t="s">
        <v>105</v>
      </c>
      <c r="I1362" s="50" t="s">
        <v>31</v>
      </c>
      <c r="J1362" s="49" t="s">
        <v>32</v>
      </c>
      <c r="K1362" s="49" t="s">
        <v>144</v>
      </c>
      <c r="L1362" s="49" t="s">
        <v>145</v>
      </c>
      <c r="M1362" s="50" t="s">
        <v>146</v>
      </c>
      <c r="N1362" s="50" t="s">
        <v>147</v>
      </c>
      <c r="O1362" s="51">
        <v>45830</v>
      </c>
      <c r="P1362" s="51">
        <v>45830</v>
      </c>
      <c r="Q1362" s="51">
        <v>45830</v>
      </c>
      <c r="R1362" s="50">
        <v>99</v>
      </c>
      <c r="S1362" s="50">
        <v>0</v>
      </c>
      <c r="T1362" s="50" t="s">
        <v>58</v>
      </c>
      <c r="U1362" s="50" t="s">
        <v>8090</v>
      </c>
      <c r="V1362" s="50"/>
      <c r="W1362" s="50" t="s">
        <v>8091</v>
      </c>
      <c r="X1362" s="50" t="s">
        <v>147</v>
      </c>
      <c r="Y1362" s="49" t="s">
        <v>8092</v>
      </c>
    </row>
    <row r="1363" spans="1:25">
      <c r="A1363" s="121" t="str">
        <f t="shared" si="22"/>
        <v>jshumak</v>
      </c>
      <c r="B1363" s="49" t="s">
        <v>8093</v>
      </c>
      <c r="C1363" s="50" t="s">
        <v>8094</v>
      </c>
      <c r="D1363" s="49" t="s">
        <v>8095</v>
      </c>
      <c r="E1363" s="37" t="s">
        <v>43</v>
      </c>
      <c r="F1363" s="50"/>
      <c r="G1363" s="50"/>
      <c r="H1363" s="50"/>
      <c r="I1363" s="50"/>
      <c r="J1363" s="50"/>
      <c r="K1363" s="50"/>
      <c r="L1363" s="50"/>
      <c r="M1363" s="50"/>
      <c r="N1363" s="50"/>
      <c r="O1363" s="51">
        <v>45935</v>
      </c>
      <c r="P1363" s="50"/>
      <c r="Q1363" s="51">
        <v>45935</v>
      </c>
      <c r="R1363" s="50"/>
      <c r="S1363" s="50"/>
      <c r="T1363" s="50"/>
      <c r="U1363" s="49" t="s">
        <v>8096</v>
      </c>
      <c r="V1363" s="50"/>
      <c r="W1363" s="50" t="s">
        <v>8097</v>
      </c>
      <c r="X1363" s="50" t="s">
        <v>908</v>
      </c>
      <c r="Y1363" s="49" t="s">
        <v>8098</v>
      </c>
    </row>
    <row r="1364" spans="1:25">
      <c r="A1364" s="121" t="str">
        <f t="shared" si="22"/>
        <v>jshunk0</v>
      </c>
      <c r="B1364" s="49" t="s">
        <v>8099</v>
      </c>
      <c r="C1364" s="50" t="s">
        <v>8100</v>
      </c>
      <c r="D1364" s="50" t="s">
        <v>8101</v>
      </c>
      <c r="E1364" s="37" t="s">
        <v>27</v>
      </c>
      <c r="F1364" s="49" t="s">
        <v>28</v>
      </c>
      <c r="G1364" s="50" t="s">
        <v>29</v>
      </c>
      <c r="H1364" s="50" t="s">
        <v>30</v>
      </c>
      <c r="I1364" s="50" t="s">
        <v>31</v>
      </c>
      <c r="J1364" s="49" t="s">
        <v>32</v>
      </c>
      <c r="K1364" s="49" t="s">
        <v>125</v>
      </c>
      <c r="L1364" s="49" t="s">
        <v>126</v>
      </c>
      <c r="M1364" s="50" t="s">
        <v>85</v>
      </c>
      <c r="N1364" s="50" t="s">
        <v>36</v>
      </c>
      <c r="O1364" s="51">
        <v>42338</v>
      </c>
      <c r="P1364" s="51">
        <v>42338</v>
      </c>
      <c r="Q1364" s="51">
        <v>42338</v>
      </c>
      <c r="R1364" s="50">
        <v>3591</v>
      </c>
      <c r="S1364" s="50">
        <v>9</v>
      </c>
      <c r="T1364" s="50" t="s">
        <v>127</v>
      </c>
      <c r="U1364" s="50" t="s">
        <v>8102</v>
      </c>
      <c r="V1364" s="50" t="s">
        <v>8103</v>
      </c>
      <c r="W1364" s="50" t="s">
        <v>2160</v>
      </c>
      <c r="X1364" s="50" t="s">
        <v>36</v>
      </c>
      <c r="Y1364" s="49" t="s">
        <v>8104</v>
      </c>
    </row>
    <row r="1365" spans="1:25">
      <c r="A1365" s="121" t="str">
        <f t="shared" si="22"/>
        <v>jsimmon</v>
      </c>
      <c r="B1365" s="49" t="s">
        <v>8105</v>
      </c>
      <c r="C1365" s="50" t="s">
        <v>8106</v>
      </c>
      <c r="D1365" s="50" t="s">
        <v>8107</v>
      </c>
      <c r="E1365" s="37" t="s">
        <v>27</v>
      </c>
      <c r="F1365" s="49" t="s">
        <v>28</v>
      </c>
      <c r="G1365" s="50" t="s">
        <v>29</v>
      </c>
      <c r="H1365" s="50" t="s">
        <v>30</v>
      </c>
      <c r="I1365" s="50" t="s">
        <v>31</v>
      </c>
      <c r="J1365" s="49" t="s">
        <v>32</v>
      </c>
      <c r="K1365" s="49" t="s">
        <v>92</v>
      </c>
      <c r="L1365" s="49" t="s">
        <v>116</v>
      </c>
      <c r="M1365" s="50" t="s">
        <v>117</v>
      </c>
      <c r="N1365" s="50" t="s">
        <v>118</v>
      </c>
      <c r="O1365" s="51">
        <v>44980</v>
      </c>
      <c r="P1365" s="51">
        <v>44980</v>
      </c>
      <c r="Q1365" s="51">
        <v>44980</v>
      </c>
      <c r="R1365" s="50">
        <v>949</v>
      </c>
      <c r="S1365" s="50">
        <v>2</v>
      </c>
      <c r="T1365" s="50" t="s">
        <v>82</v>
      </c>
      <c r="U1365" s="50" t="s">
        <v>8108</v>
      </c>
      <c r="V1365" s="50"/>
      <c r="W1365" s="50" t="s">
        <v>3466</v>
      </c>
      <c r="X1365" s="50" t="s">
        <v>118</v>
      </c>
      <c r="Y1365" s="49" t="s">
        <v>8109</v>
      </c>
    </row>
    <row r="1366" spans="1:25">
      <c r="A1366" s="121" t="str">
        <f t="shared" si="22"/>
        <v>JSKROPE</v>
      </c>
      <c r="B1366" s="49" t="s">
        <v>8110</v>
      </c>
      <c r="C1366" s="50" t="s">
        <v>8111</v>
      </c>
      <c r="D1366" s="50" t="s">
        <v>8112</v>
      </c>
      <c r="E1366" s="37" t="s">
        <v>43</v>
      </c>
      <c r="F1366" s="49" t="s">
        <v>28</v>
      </c>
      <c r="G1366" s="50" t="s">
        <v>29</v>
      </c>
      <c r="H1366" s="50" t="s">
        <v>30</v>
      </c>
      <c r="I1366" s="50" t="s">
        <v>31</v>
      </c>
      <c r="J1366" s="49" t="s">
        <v>32</v>
      </c>
      <c r="K1366" s="49" t="s">
        <v>125</v>
      </c>
      <c r="L1366" s="49" t="s">
        <v>1141</v>
      </c>
      <c r="M1366" s="50" t="s">
        <v>235</v>
      </c>
      <c r="N1366" s="50" t="s">
        <v>236</v>
      </c>
      <c r="O1366" s="51">
        <v>31146</v>
      </c>
      <c r="P1366" s="51">
        <v>31146</v>
      </c>
      <c r="Q1366" s="51">
        <v>31146</v>
      </c>
      <c r="R1366" s="50">
        <v>14783</v>
      </c>
      <c r="S1366" s="50">
        <v>40</v>
      </c>
      <c r="T1366" s="50" t="s">
        <v>148</v>
      </c>
      <c r="U1366" s="50" t="s">
        <v>8113</v>
      </c>
      <c r="V1366" s="50"/>
      <c r="W1366" s="50" t="s">
        <v>8114</v>
      </c>
      <c r="X1366" s="50" t="s">
        <v>236</v>
      </c>
      <c r="Y1366" s="49" t="s">
        <v>8115</v>
      </c>
    </row>
    <row r="1367" spans="1:25">
      <c r="A1367" s="121" t="str">
        <f t="shared" si="22"/>
        <v>jsnowde</v>
      </c>
      <c r="B1367" s="49" t="s">
        <v>8116</v>
      </c>
      <c r="C1367" s="50" t="s">
        <v>8117</v>
      </c>
      <c r="D1367" s="50" t="s">
        <v>8118</v>
      </c>
      <c r="E1367" s="37" t="s">
        <v>27</v>
      </c>
      <c r="F1367" s="49" t="s">
        <v>28</v>
      </c>
      <c r="G1367" s="50" t="s">
        <v>29</v>
      </c>
      <c r="H1367" s="50" t="s">
        <v>30</v>
      </c>
      <c r="I1367" s="50" t="s">
        <v>31</v>
      </c>
      <c r="J1367" s="49" t="s">
        <v>32</v>
      </c>
      <c r="K1367" s="49" t="s">
        <v>349</v>
      </c>
      <c r="L1367" s="49" t="s">
        <v>350</v>
      </c>
      <c r="M1367" s="50" t="s">
        <v>351</v>
      </c>
      <c r="N1367" s="50" t="s">
        <v>352</v>
      </c>
      <c r="O1367" s="51">
        <v>45578</v>
      </c>
      <c r="P1367" s="51">
        <v>45578</v>
      </c>
      <c r="Q1367" s="51">
        <v>45578</v>
      </c>
      <c r="R1367" s="50">
        <v>351</v>
      </c>
      <c r="S1367" s="50">
        <v>0</v>
      </c>
      <c r="T1367" s="50" t="s">
        <v>37</v>
      </c>
      <c r="U1367" s="50" t="s">
        <v>8119</v>
      </c>
      <c r="V1367" s="50" t="s">
        <v>8120</v>
      </c>
      <c r="W1367" s="50" t="s">
        <v>4128</v>
      </c>
      <c r="X1367" s="50" t="s">
        <v>352</v>
      </c>
      <c r="Y1367" s="49" t="s">
        <v>8121</v>
      </c>
    </row>
    <row r="1368" spans="1:25">
      <c r="A1368" s="121" t="str">
        <f t="shared" si="22"/>
        <v>jsorian</v>
      </c>
      <c r="B1368" s="49" t="s">
        <v>8122</v>
      </c>
      <c r="C1368" s="50" t="s">
        <v>8123</v>
      </c>
      <c r="D1368" s="50" t="s">
        <v>8124</v>
      </c>
      <c r="E1368" s="37" t="s">
        <v>43</v>
      </c>
      <c r="F1368" s="49" t="s">
        <v>103</v>
      </c>
      <c r="G1368" s="50" t="s">
        <v>104</v>
      </c>
      <c r="H1368" s="50" t="s">
        <v>105</v>
      </c>
      <c r="I1368" s="50" t="s">
        <v>31</v>
      </c>
      <c r="J1368" s="49" t="s">
        <v>53</v>
      </c>
      <c r="K1368" s="49" t="s">
        <v>54</v>
      </c>
      <c r="L1368" s="49" t="s">
        <v>55</v>
      </c>
      <c r="M1368" s="50" t="s">
        <v>56</v>
      </c>
      <c r="N1368" s="50" t="s">
        <v>57</v>
      </c>
      <c r="O1368" s="51">
        <v>45928</v>
      </c>
      <c r="P1368" s="51">
        <v>45928</v>
      </c>
      <c r="Q1368" s="51">
        <v>45928</v>
      </c>
      <c r="R1368" s="50">
        <v>1</v>
      </c>
      <c r="S1368" s="50">
        <v>0</v>
      </c>
      <c r="T1368" s="50" t="s">
        <v>47</v>
      </c>
      <c r="U1368" s="50" t="s">
        <v>8125</v>
      </c>
      <c r="V1368" s="50"/>
      <c r="W1368" s="50" t="s">
        <v>8126</v>
      </c>
      <c r="X1368" s="50" t="s">
        <v>57</v>
      </c>
      <c r="Y1368" s="49" t="s">
        <v>8127</v>
      </c>
    </row>
    <row r="1369" spans="1:25">
      <c r="A1369" s="121" t="str">
        <f t="shared" si="22"/>
        <v>JSOTO3</v>
      </c>
      <c r="B1369" s="49" t="s">
        <v>8128</v>
      </c>
      <c r="C1369" s="50" t="s">
        <v>8129</v>
      </c>
      <c r="D1369" s="50" t="s">
        <v>8130</v>
      </c>
      <c r="E1369" s="37" t="s">
        <v>43</v>
      </c>
      <c r="F1369" s="49" t="s">
        <v>44</v>
      </c>
      <c r="G1369" s="50" t="s">
        <v>45</v>
      </c>
      <c r="H1369" s="50" t="s">
        <v>30</v>
      </c>
      <c r="I1369" s="50" t="s">
        <v>380</v>
      </c>
      <c r="J1369" s="49" t="s">
        <v>53</v>
      </c>
      <c r="K1369" s="49" t="s">
        <v>381</v>
      </c>
      <c r="L1369" s="49" t="s">
        <v>381</v>
      </c>
      <c r="M1369" s="50" t="s">
        <v>382</v>
      </c>
      <c r="N1369" s="50" t="s">
        <v>383</v>
      </c>
      <c r="O1369" s="51">
        <v>34199</v>
      </c>
      <c r="P1369" s="51">
        <v>34199</v>
      </c>
      <c r="Q1369" s="51">
        <v>34199</v>
      </c>
      <c r="R1369" s="50">
        <v>11730</v>
      </c>
      <c r="S1369" s="50">
        <v>32</v>
      </c>
      <c r="T1369" s="50" t="s">
        <v>148</v>
      </c>
      <c r="U1369" s="50" t="s">
        <v>8131</v>
      </c>
      <c r="V1369" s="50" t="s">
        <v>8132</v>
      </c>
      <c r="W1369" s="50" t="s">
        <v>4550</v>
      </c>
      <c r="X1369" s="50" t="s">
        <v>383</v>
      </c>
      <c r="Y1369" s="49" t="s">
        <v>4551</v>
      </c>
    </row>
    <row r="1370" spans="1:25">
      <c r="A1370" s="121" t="str">
        <f t="shared" si="22"/>
        <v>JSPART</v>
      </c>
      <c r="B1370" s="49" t="s">
        <v>8133</v>
      </c>
      <c r="C1370" s="50" t="s">
        <v>8134</v>
      </c>
      <c r="D1370" s="50" t="s">
        <v>8135</v>
      </c>
      <c r="E1370" s="37" t="s">
        <v>43</v>
      </c>
      <c r="F1370" s="49" t="s">
        <v>182</v>
      </c>
      <c r="G1370" s="50" t="s">
        <v>183</v>
      </c>
      <c r="H1370" s="50" t="s">
        <v>30</v>
      </c>
      <c r="I1370" s="50" t="s">
        <v>31</v>
      </c>
      <c r="J1370" s="49" t="s">
        <v>32</v>
      </c>
      <c r="K1370" s="49" t="s">
        <v>1226</v>
      </c>
      <c r="L1370" s="49" t="s">
        <v>1227</v>
      </c>
      <c r="M1370" s="50" t="s">
        <v>1228</v>
      </c>
      <c r="N1370" s="50" t="s">
        <v>1229</v>
      </c>
      <c r="O1370" s="51">
        <v>31538</v>
      </c>
      <c r="P1370" s="51">
        <v>31538</v>
      </c>
      <c r="Q1370" s="51">
        <v>31538</v>
      </c>
      <c r="R1370" s="50">
        <v>14391</v>
      </c>
      <c r="S1370" s="50">
        <v>39</v>
      </c>
      <c r="T1370" s="50" t="s">
        <v>148</v>
      </c>
      <c r="U1370" s="50" t="s">
        <v>8136</v>
      </c>
      <c r="V1370" s="50"/>
      <c r="W1370" s="50" t="s">
        <v>8137</v>
      </c>
      <c r="X1370" s="50" t="s">
        <v>1229</v>
      </c>
      <c r="Y1370" s="49" t="s">
        <v>8138</v>
      </c>
    </row>
    <row r="1371" spans="1:25">
      <c r="A1371" s="121" t="str">
        <f t="shared" si="22"/>
        <v>JSTEFF4</v>
      </c>
      <c r="B1371" s="49" t="s">
        <v>8139</v>
      </c>
      <c r="C1371" s="50" t="s">
        <v>8140</v>
      </c>
      <c r="D1371" s="50" t="s">
        <v>8141</v>
      </c>
      <c r="E1371" s="37" t="s">
        <v>43</v>
      </c>
      <c r="F1371" s="49" t="s">
        <v>44</v>
      </c>
      <c r="G1371" s="50" t="s">
        <v>45</v>
      </c>
      <c r="H1371" s="50" t="s">
        <v>30</v>
      </c>
      <c r="I1371" s="50" t="s">
        <v>31</v>
      </c>
      <c r="J1371" s="49" t="s">
        <v>32</v>
      </c>
      <c r="K1371" s="49" t="s">
        <v>125</v>
      </c>
      <c r="L1371" s="49" t="s">
        <v>2034</v>
      </c>
      <c r="M1371" s="50" t="s">
        <v>85</v>
      </c>
      <c r="N1371" s="50" t="s">
        <v>36</v>
      </c>
      <c r="O1371" s="51">
        <v>40021</v>
      </c>
      <c r="P1371" s="51">
        <v>40021</v>
      </c>
      <c r="Q1371" s="51">
        <v>40021</v>
      </c>
      <c r="R1371" s="50">
        <v>5908</v>
      </c>
      <c r="S1371" s="50">
        <v>16</v>
      </c>
      <c r="T1371" s="50" t="s">
        <v>148</v>
      </c>
      <c r="U1371" s="50" t="s">
        <v>8142</v>
      </c>
      <c r="V1371" s="50"/>
      <c r="W1371" s="50" t="s">
        <v>2036</v>
      </c>
      <c r="X1371" s="50" t="s">
        <v>36</v>
      </c>
      <c r="Y1371" s="49" t="s">
        <v>2037</v>
      </c>
    </row>
    <row r="1372" spans="1:25">
      <c r="A1372" s="121" t="str">
        <f t="shared" si="22"/>
        <v>jsteph2</v>
      </c>
      <c r="B1372" s="49" t="s">
        <v>8143</v>
      </c>
      <c r="C1372" s="50" t="s">
        <v>8144</v>
      </c>
      <c r="D1372" s="50" t="s">
        <v>8145</v>
      </c>
      <c r="E1372" s="37" t="s">
        <v>27</v>
      </c>
      <c r="F1372" s="49" t="s">
        <v>114</v>
      </c>
      <c r="G1372" s="50" t="s">
        <v>115</v>
      </c>
      <c r="H1372" s="50" t="s">
        <v>105</v>
      </c>
      <c r="I1372" s="50" t="s">
        <v>31</v>
      </c>
      <c r="J1372" s="49" t="s">
        <v>53</v>
      </c>
      <c r="K1372" s="49" t="s">
        <v>164</v>
      </c>
      <c r="L1372" s="49" t="s">
        <v>165</v>
      </c>
      <c r="M1372" s="50" t="s">
        <v>166</v>
      </c>
      <c r="N1372" s="50" t="s">
        <v>167</v>
      </c>
      <c r="O1372" s="51">
        <v>45676</v>
      </c>
      <c r="P1372" s="51">
        <v>45676</v>
      </c>
      <c r="Q1372" s="51">
        <v>45676</v>
      </c>
      <c r="R1372" s="50">
        <v>253</v>
      </c>
      <c r="S1372" s="50">
        <v>0</v>
      </c>
      <c r="T1372" s="50" t="s">
        <v>37</v>
      </c>
      <c r="U1372" s="50" t="s">
        <v>8146</v>
      </c>
      <c r="V1372" s="50"/>
      <c r="W1372" s="50" t="s">
        <v>8147</v>
      </c>
      <c r="X1372" s="50" t="s">
        <v>170</v>
      </c>
      <c r="Y1372" s="49" t="s">
        <v>8148</v>
      </c>
    </row>
    <row r="1373" spans="1:25">
      <c r="A1373" s="121" t="str">
        <f t="shared" si="22"/>
        <v>jsteven</v>
      </c>
      <c r="B1373" s="49" t="s">
        <v>8149</v>
      </c>
      <c r="C1373" s="50" t="s">
        <v>8150</v>
      </c>
      <c r="D1373" s="50" t="s">
        <v>8151</v>
      </c>
      <c r="E1373" s="37" t="s">
        <v>43</v>
      </c>
      <c r="F1373" s="49" t="s">
        <v>307</v>
      </c>
      <c r="G1373" s="50" t="s">
        <v>308</v>
      </c>
      <c r="H1373" s="50" t="s">
        <v>30</v>
      </c>
      <c r="I1373" s="50" t="s">
        <v>31</v>
      </c>
      <c r="J1373" s="49" t="s">
        <v>53</v>
      </c>
      <c r="K1373" s="49" t="s">
        <v>309</v>
      </c>
      <c r="L1373" s="49" t="s">
        <v>310</v>
      </c>
      <c r="M1373" s="50" t="s">
        <v>311</v>
      </c>
      <c r="N1373" s="50" t="s">
        <v>312</v>
      </c>
      <c r="O1373" s="51">
        <v>45753</v>
      </c>
      <c r="P1373" s="51">
        <v>45753</v>
      </c>
      <c r="Q1373" s="51">
        <v>45753</v>
      </c>
      <c r="R1373" s="50">
        <v>176</v>
      </c>
      <c r="S1373" s="50">
        <v>0</v>
      </c>
      <c r="T1373" s="50" t="s">
        <v>58</v>
      </c>
      <c r="U1373" s="50" t="s">
        <v>8152</v>
      </c>
      <c r="V1373" s="50"/>
      <c r="W1373" s="50" t="s">
        <v>658</v>
      </c>
      <c r="X1373" s="50" t="s">
        <v>482</v>
      </c>
      <c r="Y1373" s="49" t="s">
        <v>659</v>
      </c>
    </row>
    <row r="1374" spans="1:25">
      <c r="A1374" s="121" t="str">
        <f t="shared" si="22"/>
        <v>jstewar</v>
      </c>
      <c r="B1374" s="49" t="s">
        <v>8153</v>
      </c>
      <c r="C1374" s="50" t="s">
        <v>8154</v>
      </c>
      <c r="D1374" s="50" t="s">
        <v>8155</v>
      </c>
      <c r="E1374" s="37" t="s">
        <v>27</v>
      </c>
      <c r="F1374" s="49" t="s">
        <v>44</v>
      </c>
      <c r="G1374" s="50" t="s">
        <v>45</v>
      </c>
      <c r="H1374" s="50" t="s">
        <v>30</v>
      </c>
      <c r="I1374" s="50" t="s">
        <v>31</v>
      </c>
      <c r="J1374" s="49" t="s">
        <v>32</v>
      </c>
      <c r="K1374" s="49" t="s">
        <v>349</v>
      </c>
      <c r="L1374" s="49" t="s">
        <v>1388</v>
      </c>
      <c r="M1374" s="50" t="s">
        <v>1389</v>
      </c>
      <c r="N1374" s="50" t="s">
        <v>57</v>
      </c>
      <c r="O1374" s="51">
        <v>43677</v>
      </c>
      <c r="P1374" s="51">
        <v>43677</v>
      </c>
      <c r="Q1374" s="51">
        <v>43677</v>
      </c>
      <c r="R1374" s="50">
        <v>2252</v>
      </c>
      <c r="S1374" s="50">
        <v>6</v>
      </c>
      <c r="T1374" s="50" t="s">
        <v>127</v>
      </c>
      <c r="U1374" s="50" t="s">
        <v>8156</v>
      </c>
      <c r="V1374" s="50"/>
      <c r="W1374" s="50" t="s">
        <v>6586</v>
      </c>
      <c r="X1374" s="50" t="s">
        <v>1392</v>
      </c>
      <c r="Y1374" s="49" t="s">
        <v>8157</v>
      </c>
    </row>
    <row r="1375" spans="1:25">
      <c r="A1375" s="121" t="str">
        <f t="shared" si="22"/>
        <v>jstingu</v>
      </c>
      <c r="B1375" s="49" t="s">
        <v>8158</v>
      </c>
      <c r="C1375" s="50" t="s">
        <v>8159</v>
      </c>
      <c r="D1375" s="50" t="s">
        <v>8160</v>
      </c>
      <c r="E1375" s="37" t="s">
        <v>43</v>
      </c>
      <c r="F1375" s="49" t="s">
        <v>44</v>
      </c>
      <c r="G1375" s="50" t="s">
        <v>45</v>
      </c>
      <c r="H1375" s="50" t="s">
        <v>30</v>
      </c>
      <c r="I1375" s="50" t="s">
        <v>31</v>
      </c>
      <c r="J1375" s="49" t="s">
        <v>32</v>
      </c>
      <c r="K1375" s="49" t="s">
        <v>290</v>
      </c>
      <c r="L1375" s="49" t="s">
        <v>2140</v>
      </c>
      <c r="M1375" s="50" t="s">
        <v>292</v>
      </c>
      <c r="N1375" s="50" t="s">
        <v>293</v>
      </c>
      <c r="O1375" s="51">
        <v>41407</v>
      </c>
      <c r="P1375" s="51">
        <v>45095</v>
      </c>
      <c r="Q1375" s="51">
        <v>45095</v>
      </c>
      <c r="R1375" s="50">
        <v>834</v>
      </c>
      <c r="S1375" s="50">
        <v>2</v>
      </c>
      <c r="T1375" s="50" t="s">
        <v>82</v>
      </c>
      <c r="U1375" s="50" t="s">
        <v>8161</v>
      </c>
      <c r="V1375" s="50" t="s">
        <v>8162</v>
      </c>
      <c r="W1375" s="50" t="s">
        <v>8163</v>
      </c>
      <c r="X1375" s="50" t="s">
        <v>293</v>
      </c>
      <c r="Y1375" s="49" t="s">
        <v>8164</v>
      </c>
    </row>
    <row r="1376" spans="1:25">
      <c r="A1376" s="121" t="str">
        <f t="shared" si="22"/>
        <v>jstrohm</v>
      </c>
      <c r="B1376" s="49" t="s">
        <v>8165</v>
      </c>
      <c r="C1376" s="50" t="s">
        <v>8166</v>
      </c>
      <c r="D1376" s="50" t="s">
        <v>8167</v>
      </c>
      <c r="E1376" s="37" t="s">
        <v>27</v>
      </c>
      <c r="F1376" s="49" t="s">
        <v>44</v>
      </c>
      <c r="G1376" s="50" t="s">
        <v>45</v>
      </c>
      <c r="H1376" s="50" t="s">
        <v>30</v>
      </c>
      <c r="I1376" s="50" t="s">
        <v>31</v>
      </c>
      <c r="J1376" s="49" t="s">
        <v>53</v>
      </c>
      <c r="K1376" s="49" t="s">
        <v>450</v>
      </c>
      <c r="L1376" s="49" t="s">
        <v>2082</v>
      </c>
      <c r="M1376" s="50" t="s">
        <v>2083</v>
      </c>
      <c r="N1376" s="50" t="s">
        <v>1763</v>
      </c>
      <c r="O1376" s="51">
        <v>44232</v>
      </c>
      <c r="P1376" s="51">
        <v>44232</v>
      </c>
      <c r="Q1376" s="51">
        <v>44232</v>
      </c>
      <c r="R1376" s="50">
        <v>1697</v>
      </c>
      <c r="S1376" s="50">
        <v>4</v>
      </c>
      <c r="T1376" s="50" t="s">
        <v>106</v>
      </c>
      <c r="U1376" s="50" t="s">
        <v>8168</v>
      </c>
      <c r="V1376" s="50"/>
      <c r="W1376" s="50" t="s">
        <v>8169</v>
      </c>
      <c r="X1376" s="50" t="s">
        <v>1763</v>
      </c>
      <c r="Y1376" s="49" t="s">
        <v>8170</v>
      </c>
    </row>
    <row r="1377" spans="1:25">
      <c r="A1377" s="121" t="str">
        <f t="shared" si="22"/>
        <v>jtatum</v>
      </c>
      <c r="B1377" s="49" t="s">
        <v>8171</v>
      </c>
      <c r="C1377" s="50" t="s">
        <v>8172</v>
      </c>
      <c r="D1377" s="50" t="s">
        <v>8173</v>
      </c>
      <c r="E1377" s="37" t="s">
        <v>27</v>
      </c>
      <c r="F1377" s="49" t="s">
        <v>327</v>
      </c>
      <c r="G1377" s="50" t="s">
        <v>328</v>
      </c>
      <c r="H1377" s="50" t="s">
        <v>30</v>
      </c>
      <c r="I1377" s="50" t="s">
        <v>31</v>
      </c>
      <c r="J1377" s="49" t="s">
        <v>53</v>
      </c>
      <c r="K1377" s="49" t="s">
        <v>309</v>
      </c>
      <c r="L1377" s="49" t="s">
        <v>310</v>
      </c>
      <c r="M1377" s="50" t="s">
        <v>311</v>
      </c>
      <c r="N1377" s="50" t="s">
        <v>312</v>
      </c>
      <c r="O1377" s="51">
        <v>45403</v>
      </c>
      <c r="P1377" s="51">
        <v>45403</v>
      </c>
      <c r="Q1377" s="51">
        <v>45403</v>
      </c>
      <c r="R1377" s="50">
        <v>526</v>
      </c>
      <c r="S1377" s="50">
        <v>1</v>
      </c>
      <c r="T1377" s="50" t="s">
        <v>82</v>
      </c>
      <c r="U1377" s="50" t="s">
        <v>8174</v>
      </c>
      <c r="V1377" s="50"/>
      <c r="W1377" s="50" t="s">
        <v>808</v>
      </c>
      <c r="X1377" s="50" t="s">
        <v>312</v>
      </c>
      <c r="Y1377" s="49" t="s">
        <v>8175</v>
      </c>
    </row>
    <row r="1378" spans="1:25">
      <c r="A1378" s="121" t="str">
        <f t="shared" si="22"/>
        <v>jtayl10</v>
      </c>
      <c r="B1378" s="49" t="s">
        <v>8176</v>
      </c>
      <c r="C1378" s="50" t="s">
        <v>8177</v>
      </c>
      <c r="D1378" s="50" t="s">
        <v>8178</v>
      </c>
      <c r="E1378" s="37" t="s">
        <v>43</v>
      </c>
      <c r="F1378" s="49" t="s">
        <v>90</v>
      </c>
      <c r="G1378" s="50" t="s">
        <v>91</v>
      </c>
      <c r="H1378" s="50" t="s">
        <v>30</v>
      </c>
      <c r="I1378" s="50" t="s">
        <v>31</v>
      </c>
      <c r="J1378" s="49" t="s">
        <v>32</v>
      </c>
      <c r="K1378" s="49" t="s">
        <v>218</v>
      </c>
      <c r="L1378" s="49" t="s">
        <v>502</v>
      </c>
      <c r="M1378" s="50" t="s">
        <v>220</v>
      </c>
      <c r="N1378" s="50" t="s">
        <v>36</v>
      </c>
      <c r="O1378" s="51">
        <v>42528</v>
      </c>
      <c r="P1378" s="51">
        <v>42528</v>
      </c>
      <c r="Q1378" s="51">
        <v>42528</v>
      </c>
      <c r="R1378" s="50">
        <v>3401</v>
      </c>
      <c r="S1378" s="50">
        <v>9</v>
      </c>
      <c r="T1378" s="50" t="s">
        <v>127</v>
      </c>
      <c r="U1378" s="50" t="s">
        <v>8179</v>
      </c>
      <c r="V1378" s="50"/>
      <c r="W1378" s="50" t="s">
        <v>8180</v>
      </c>
      <c r="X1378" s="50" t="s">
        <v>36</v>
      </c>
      <c r="Y1378" s="49" t="s">
        <v>1560</v>
      </c>
    </row>
    <row r="1379" spans="1:25">
      <c r="A1379" s="121" t="str">
        <f t="shared" si="22"/>
        <v>jtayl35</v>
      </c>
      <c r="B1379" s="49" t="s">
        <v>8181</v>
      </c>
      <c r="C1379" s="50" t="s">
        <v>8182</v>
      </c>
      <c r="D1379" s="50" t="s">
        <v>8183</v>
      </c>
      <c r="E1379" s="37" t="s">
        <v>27</v>
      </c>
      <c r="F1379" s="49" t="s">
        <v>90</v>
      </c>
      <c r="G1379" s="50" t="s">
        <v>91</v>
      </c>
      <c r="H1379" s="50" t="s">
        <v>30</v>
      </c>
      <c r="I1379" s="50" t="s">
        <v>31</v>
      </c>
      <c r="J1379" s="49" t="s">
        <v>32</v>
      </c>
      <c r="K1379" s="49" t="s">
        <v>515</v>
      </c>
      <c r="L1379" s="49" t="s">
        <v>516</v>
      </c>
      <c r="M1379" s="50" t="s">
        <v>517</v>
      </c>
      <c r="N1379" s="50" t="s">
        <v>192</v>
      </c>
      <c r="O1379" s="51">
        <v>41939</v>
      </c>
      <c r="P1379" s="51">
        <v>41939</v>
      </c>
      <c r="Q1379" s="51">
        <v>41939</v>
      </c>
      <c r="R1379" s="50">
        <v>3990</v>
      </c>
      <c r="S1379" s="50">
        <v>10</v>
      </c>
      <c r="T1379" s="50" t="s">
        <v>127</v>
      </c>
      <c r="U1379" s="50" t="s">
        <v>8184</v>
      </c>
      <c r="V1379" s="50"/>
      <c r="W1379" s="50" t="s">
        <v>8185</v>
      </c>
      <c r="X1379" s="50" t="s">
        <v>258</v>
      </c>
      <c r="Y1379" s="49" t="s">
        <v>8186</v>
      </c>
    </row>
    <row r="1380" spans="1:25">
      <c r="A1380" s="121" t="str">
        <f t="shared" si="22"/>
        <v>jtayl56</v>
      </c>
      <c r="B1380" s="49" t="s">
        <v>8187</v>
      </c>
      <c r="C1380" s="50" t="s">
        <v>8188</v>
      </c>
      <c r="D1380" s="50" t="s">
        <v>8189</v>
      </c>
      <c r="E1380" s="37" t="s">
        <v>43</v>
      </c>
      <c r="F1380" s="49" t="s">
        <v>28</v>
      </c>
      <c r="G1380" s="50" t="s">
        <v>29</v>
      </c>
      <c r="H1380" s="50" t="s">
        <v>30</v>
      </c>
      <c r="I1380" s="50" t="s">
        <v>31</v>
      </c>
      <c r="J1380" s="49" t="s">
        <v>53</v>
      </c>
      <c r="K1380" s="49" t="s">
        <v>197</v>
      </c>
      <c r="L1380" s="49" t="s">
        <v>198</v>
      </c>
      <c r="M1380" s="50" t="s">
        <v>199</v>
      </c>
      <c r="N1380" s="50" t="s">
        <v>200</v>
      </c>
      <c r="O1380" s="51">
        <v>40779</v>
      </c>
      <c r="P1380" s="51">
        <v>42194</v>
      </c>
      <c r="Q1380" s="51">
        <v>42194</v>
      </c>
      <c r="R1380" s="50">
        <v>3735</v>
      </c>
      <c r="S1380" s="50">
        <v>10</v>
      </c>
      <c r="T1380" s="50" t="s">
        <v>127</v>
      </c>
      <c r="U1380" s="50" t="s">
        <v>8190</v>
      </c>
      <c r="V1380" s="50"/>
      <c r="W1380" s="50" t="s">
        <v>8191</v>
      </c>
      <c r="X1380" s="50" t="s">
        <v>1548</v>
      </c>
      <c r="Y1380" s="49" t="s">
        <v>8192</v>
      </c>
    </row>
    <row r="1381" spans="1:25">
      <c r="A1381" s="121" t="str">
        <f t="shared" si="22"/>
        <v>jterran</v>
      </c>
      <c r="B1381" s="49" t="s">
        <v>8193</v>
      </c>
      <c r="C1381" s="50" t="s">
        <v>8194</v>
      </c>
      <c r="D1381" s="50" t="s">
        <v>8195</v>
      </c>
      <c r="E1381" s="37" t="s">
        <v>27</v>
      </c>
      <c r="F1381" s="49" t="s">
        <v>44</v>
      </c>
      <c r="G1381" s="50" t="s">
        <v>45</v>
      </c>
      <c r="H1381" s="50" t="s">
        <v>30</v>
      </c>
      <c r="I1381" s="50" t="s">
        <v>31</v>
      </c>
      <c r="J1381" s="49" t="s">
        <v>32</v>
      </c>
      <c r="K1381" s="49" t="s">
        <v>208</v>
      </c>
      <c r="L1381" s="49" t="s">
        <v>209</v>
      </c>
      <c r="M1381" s="50" t="s">
        <v>210</v>
      </c>
      <c r="N1381" s="50" t="s">
        <v>211</v>
      </c>
      <c r="O1381" s="51">
        <v>45536</v>
      </c>
      <c r="P1381" s="51">
        <v>45536</v>
      </c>
      <c r="Q1381" s="51">
        <v>45536</v>
      </c>
      <c r="R1381" s="50">
        <v>393</v>
      </c>
      <c r="S1381" s="50">
        <v>1</v>
      </c>
      <c r="T1381" s="50" t="s">
        <v>82</v>
      </c>
      <c r="U1381" s="50" t="s">
        <v>8196</v>
      </c>
      <c r="V1381" s="50"/>
      <c r="W1381" s="50" t="s">
        <v>4391</v>
      </c>
      <c r="X1381" s="50" t="s">
        <v>211</v>
      </c>
      <c r="Y1381" s="49" t="s">
        <v>8197</v>
      </c>
    </row>
    <row r="1382" spans="1:25">
      <c r="A1382" s="121" t="str">
        <f t="shared" si="22"/>
        <v>jthiele</v>
      </c>
      <c r="B1382" s="49" t="s">
        <v>8198</v>
      </c>
      <c r="C1382" s="50" t="s">
        <v>8199</v>
      </c>
      <c r="D1382" s="50" t="s">
        <v>8200</v>
      </c>
      <c r="E1382" s="37" t="s">
        <v>43</v>
      </c>
      <c r="F1382" s="49" t="s">
        <v>44</v>
      </c>
      <c r="G1382" s="50" t="s">
        <v>45</v>
      </c>
      <c r="H1382" s="50" t="s">
        <v>30</v>
      </c>
      <c r="I1382" s="50" t="s">
        <v>31</v>
      </c>
      <c r="J1382" s="49" t="s">
        <v>32</v>
      </c>
      <c r="K1382" s="49" t="s">
        <v>515</v>
      </c>
      <c r="L1382" s="49" t="s">
        <v>516</v>
      </c>
      <c r="M1382" s="50" t="s">
        <v>517</v>
      </c>
      <c r="N1382" s="50" t="s">
        <v>192</v>
      </c>
      <c r="O1382" s="51">
        <v>42282</v>
      </c>
      <c r="P1382" s="51">
        <v>42282</v>
      </c>
      <c r="Q1382" s="51">
        <v>42282</v>
      </c>
      <c r="R1382" s="50">
        <v>3647</v>
      </c>
      <c r="S1382" s="50">
        <v>9</v>
      </c>
      <c r="T1382" s="50" t="s">
        <v>127</v>
      </c>
      <c r="U1382" s="50" t="s">
        <v>8201</v>
      </c>
      <c r="V1382" s="50"/>
      <c r="W1382" s="50" t="s">
        <v>8202</v>
      </c>
      <c r="X1382" s="50" t="s">
        <v>593</v>
      </c>
      <c r="Y1382" s="49" t="s">
        <v>1896</v>
      </c>
    </row>
    <row r="1383" spans="1:25">
      <c r="A1383" s="121" t="str">
        <f t="shared" si="22"/>
        <v>jthomp0</v>
      </c>
      <c r="B1383" s="49" t="s">
        <v>8203</v>
      </c>
      <c r="C1383" s="50" t="s">
        <v>8204</v>
      </c>
      <c r="D1383" s="50" t="s">
        <v>8205</v>
      </c>
      <c r="E1383" s="37" t="s">
        <v>27</v>
      </c>
      <c r="F1383" s="49" t="s">
        <v>90</v>
      </c>
      <c r="G1383" s="50" t="s">
        <v>91</v>
      </c>
      <c r="H1383" s="50" t="s">
        <v>30</v>
      </c>
      <c r="I1383" s="50" t="s">
        <v>31</v>
      </c>
      <c r="J1383" s="49" t="s">
        <v>32</v>
      </c>
      <c r="K1383" s="49" t="s">
        <v>884</v>
      </c>
      <c r="L1383" s="49" t="s">
        <v>885</v>
      </c>
      <c r="M1383" s="50" t="s">
        <v>886</v>
      </c>
      <c r="N1383" s="50" t="s">
        <v>887</v>
      </c>
      <c r="O1383" s="51">
        <v>44504</v>
      </c>
      <c r="P1383" s="51">
        <v>44504</v>
      </c>
      <c r="Q1383" s="51">
        <v>44504</v>
      </c>
      <c r="R1383" s="50">
        <v>1425</v>
      </c>
      <c r="S1383" s="50">
        <v>3</v>
      </c>
      <c r="T1383" s="50" t="s">
        <v>106</v>
      </c>
      <c r="U1383" s="50" t="s">
        <v>8206</v>
      </c>
      <c r="V1383" s="50"/>
      <c r="W1383" s="50" t="s">
        <v>8207</v>
      </c>
      <c r="X1383" s="50" t="s">
        <v>1136</v>
      </c>
      <c r="Y1383" s="49" t="s">
        <v>8208</v>
      </c>
    </row>
    <row r="1384" spans="1:25">
      <c r="A1384" s="121" t="str">
        <f t="shared" si="22"/>
        <v>jthreat</v>
      </c>
      <c r="B1384" s="49" t="s">
        <v>8209</v>
      </c>
      <c r="C1384" s="50" t="s">
        <v>8210</v>
      </c>
      <c r="D1384" s="50" t="s">
        <v>8211</v>
      </c>
      <c r="E1384" s="37" t="s">
        <v>43</v>
      </c>
      <c r="F1384" s="49" t="s">
        <v>114</v>
      </c>
      <c r="G1384" s="50" t="s">
        <v>115</v>
      </c>
      <c r="H1384" s="50" t="s">
        <v>105</v>
      </c>
      <c r="I1384" s="50" t="s">
        <v>31</v>
      </c>
      <c r="J1384" s="49" t="s">
        <v>32</v>
      </c>
      <c r="K1384" s="49" t="s">
        <v>349</v>
      </c>
      <c r="L1384" s="49" t="s">
        <v>838</v>
      </c>
      <c r="M1384" s="50" t="s">
        <v>351</v>
      </c>
      <c r="N1384" s="50" t="s">
        <v>352</v>
      </c>
      <c r="O1384" s="51">
        <v>45851</v>
      </c>
      <c r="P1384" s="51">
        <v>45851</v>
      </c>
      <c r="Q1384" s="51">
        <v>45851</v>
      </c>
      <c r="R1384" s="50">
        <v>78</v>
      </c>
      <c r="S1384" s="50">
        <v>0</v>
      </c>
      <c r="T1384" s="50" t="s">
        <v>96</v>
      </c>
      <c r="U1384" s="52" t="s">
        <v>8212</v>
      </c>
      <c r="V1384" s="53"/>
      <c r="W1384" s="53" t="s">
        <v>8213</v>
      </c>
      <c r="X1384" s="53" t="s">
        <v>1392</v>
      </c>
      <c r="Y1384" s="52" t="s">
        <v>8214</v>
      </c>
    </row>
    <row r="1385" spans="1:25">
      <c r="A1385" s="121" t="str">
        <f t="shared" si="22"/>
        <v>jtizoc</v>
      </c>
      <c r="B1385" s="49" t="s">
        <v>8215</v>
      </c>
      <c r="C1385" s="50" t="s">
        <v>8216</v>
      </c>
      <c r="D1385" s="50" t="s">
        <v>8217</v>
      </c>
      <c r="E1385" s="37" t="s">
        <v>43</v>
      </c>
      <c r="F1385" s="49" t="s">
        <v>90</v>
      </c>
      <c r="G1385" s="50" t="s">
        <v>91</v>
      </c>
      <c r="H1385" s="50" t="s">
        <v>30</v>
      </c>
      <c r="I1385" s="50" t="s">
        <v>31</v>
      </c>
      <c r="J1385" s="49" t="s">
        <v>32</v>
      </c>
      <c r="K1385" s="49" t="s">
        <v>396</v>
      </c>
      <c r="L1385" s="49" t="s">
        <v>397</v>
      </c>
      <c r="M1385" s="50" t="s">
        <v>398</v>
      </c>
      <c r="N1385" s="50" t="s">
        <v>147</v>
      </c>
      <c r="O1385" s="51">
        <v>44588</v>
      </c>
      <c r="P1385" s="51">
        <v>44588</v>
      </c>
      <c r="Q1385" s="51">
        <v>44588</v>
      </c>
      <c r="R1385" s="50">
        <v>1341</v>
      </c>
      <c r="S1385" s="50">
        <v>3</v>
      </c>
      <c r="T1385" s="50" t="s">
        <v>106</v>
      </c>
      <c r="U1385" s="50" t="s">
        <v>8218</v>
      </c>
      <c r="V1385" s="50"/>
      <c r="W1385" s="50" t="s">
        <v>676</v>
      </c>
      <c r="X1385" s="50" t="s">
        <v>147</v>
      </c>
      <c r="Y1385" s="49" t="s">
        <v>1130</v>
      </c>
    </row>
    <row r="1386" spans="1:25">
      <c r="A1386" s="121" t="str">
        <f t="shared" si="22"/>
        <v>JTOLHU0</v>
      </c>
      <c r="B1386" s="49" t="s">
        <v>8219</v>
      </c>
      <c r="C1386" s="50" t="s">
        <v>8220</v>
      </c>
      <c r="D1386" s="50" t="s">
        <v>8221</v>
      </c>
      <c r="E1386" s="37" t="s">
        <v>43</v>
      </c>
      <c r="F1386" s="49" t="s">
        <v>182</v>
      </c>
      <c r="G1386" s="50" t="s">
        <v>183</v>
      </c>
      <c r="H1386" s="50" t="s">
        <v>30</v>
      </c>
      <c r="I1386" s="50" t="s">
        <v>31</v>
      </c>
      <c r="J1386" s="49" t="s">
        <v>32</v>
      </c>
      <c r="K1386" s="49" t="s">
        <v>33</v>
      </c>
      <c r="L1386" s="49" t="s">
        <v>1243</v>
      </c>
      <c r="M1386" s="50" t="s">
        <v>1244</v>
      </c>
      <c r="N1386" s="50" t="s">
        <v>1034</v>
      </c>
      <c r="O1386" s="51">
        <v>40668</v>
      </c>
      <c r="P1386" s="51">
        <v>40668</v>
      </c>
      <c r="Q1386" s="51">
        <v>40668</v>
      </c>
      <c r="R1386" s="50">
        <v>5261</v>
      </c>
      <c r="S1386" s="50">
        <v>14</v>
      </c>
      <c r="T1386" s="50" t="s">
        <v>127</v>
      </c>
      <c r="U1386" s="50" t="s">
        <v>8222</v>
      </c>
      <c r="V1386" s="50"/>
      <c r="W1386" s="50" t="s">
        <v>1244</v>
      </c>
      <c r="X1386" s="50" t="s">
        <v>1034</v>
      </c>
      <c r="Y1386" s="49" t="s">
        <v>8223</v>
      </c>
    </row>
    <row r="1387" spans="1:25">
      <c r="A1387" s="121" t="str">
        <f t="shared" si="22"/>
        <v>jtomes</v>
      </c>
      <c r="B1387" s="49" t="s">
        <v>8224</v>
      </c>
      <c r="C1387" s="50" t="s">
        <v>8225</v>
      </c>
      <c r="D1387" s="50" t="s">
        <v>8226</v>
      </c>
      <c r="E1387" s="37" t="s">
        <v>43</v>
      </c>
      <c r="F1387" s="49" t="s">
        <v>341</v>
      </c>
      <c r="G1387" s="50" t="s">
        <v>45</v>
      </c>
      <c r="H1387" s="50" t="s">
        <v>30</v>
      </c>
      <c r="I1387" s="50" t="s">
        <v>31</v>
      </c>
      <c r="J1387" s="49" t="s">
        <v>53</v>
      </c>
      <c r="K1387" s="49" t="s">
        <v>2108</v>
      </c>
      <c r="L1387" s="49" t="s">
        <v>2108</v>
      </c>
      <c r="M1387" s="50" t="s">
        <v>3352</v>
      </c>
      <c r="N1387" s="50" t="s">
        <v>453</v>
      </c>
      <c r="O1387" s="51">
        <v>35290</v>
      </c>
      <c r="P1387" s="51">
        <v>45606</v>
      </c>
      <c r="Q1387" s="51">
        <v>45606</v>
      </c>
      <c r="R1387" s="50">
        <v>323</v>
      </c>
      <c r="S1387" s="50">
        <v>0</v>
      </c>
      <c r="T1387" s="50" t="s">
        <v>37</v>
      </c>
      <c r="U1387" s="50" t="s">
        <v>8227</v>
      </c>
      <c r="V1387" s="50"/>
      <c r="W1387" s="50" t="s">
        <v>5963</v>
      </c>
      <c r="X1387" s="50" t="s">
        <v>453</v>
      </c>
      <c r="Y1387" s="49" t="s">
        <v>8228</v>
      </c>
    </row>
    <row r="1388" spans="1:25">
      <c r="A1388" s="121" t="str">
        <f t="shared" si="22"/>
        <v>JTRUJIL</v>
      </c>
      <c r="B1388" s="49" t="s">
        <v>8229</v>
      </c>
      <c r="C1388" s="50" t="s">
        <v>8230</v>
      </c>
      <c r="D1388" s="50" t="s">
        <v>8231</v>
      </c>
      <c r="E1388" s="37" t="s">
        <v>43</v>
      </c>
      <c r="F1388" s="49" t="s">
        <v>44</v>
      </c>
      <c r="G1388" s="50" t="s">
        <v>45</v>
      </c>
      <c r="H1388" s="50" t="s">
        <v>30</v>
      </c>
      <c r="I1388" s="50" t="s">
        <v>31</v>
      </c>
      <c r="J1388" s="49" t="s">
        <v>32</v>
      </c>
      <c r="K1388" s="49" t="s">
        <v>218</v>
      </c>
      <c r="L1388" s="49" t="s">
        <v>219</v>
      </c>
      <c r="M1388" s="50" t="s">
        <v>220</v>
      </c>
      <c r="N1388" s="50" t="s">
        <v>36</v>
      </c>
      <c r="O1388" s="51">
        <v>35721</v>
      </c>
      <c r="P1388" s="51">
        <v>36031</v>
      </c>
      <c r="Q1388" s="51">
        <v>36031</v>
      </c>
      <c r="R1388" s="50">
        <v>9898</v>
      </c>
      <c r="S1388" s="50">
        <v>27</v>
      </c>
      <c r="T1388" s="50" t="s">
        <v>148</v>
      </c>
      <c r="U1388" s="50" t="s">
        <v>8232</v>
      </c>
      <c r="V1388" s="50"/>
      <c r="W1388" s="50" t="s">
        <v>1816</v>
      </c>
      <c r="X1388" s="50" t="s">
        <v>36</v>
      </c>
      <c r="Y1388" s="49" t="s">
        <v>8233</v>
      </c>
    </row>
    <row r="1389" spans="1:25">
      <c r="A1389" s="121" t="str">
        <f t="shared" si="22"/>
        <v>jturner</v>
      </c>
      <c r="B1389" s="49" t="s">
        <v>8234</v>
      </c>
      <c r="C1389" s="50" t="s">
        <v>8235</v>
      </c>
      <c r="D1389" s="50" t="s">
        <v>8236</v>
      </c>
      <c r="E1389" s="37" t="s">
        <v>43</v>
      </c>
      <c r="F1389" s="49" t="s">
        <v>90</v>
      </c>
      <c r="G1389" s="50" t="s">
        <v>91</v>
      </c>
      <c r="H1389" s="50" t="s">
        <v>30</v>
      </c>
      <c r="I1389" s="50" t="s">
        <v>31</v>
      </c>
      <c r="J1389" s="49" t="s">
        <v>32</v>
      </c>
      <c r="K1389" s="49" t="s">
        <v>208</v>
      </c>
      <c r="L1389" s="49" t="s">
        <v>208</v>
      </c>
      <c r="M1389" s="50" t="s">
        <v>907</v>
      </c>
      <c r="N1389" s="50" t="s">
        <v>908</v>
      </c>
      <c r="O1389" s="51">
        <v>45816</v>
      </c>
      <c r="P1389" s="51">
        <v>45816</v>
      </c>
      <c r="Q1389" s="51">
        <v>45816</v>
      </c>
      <c r="R1389" s="50">
        <v>113</v>
      </c>
      <c r="S1389" s="50">
        <v>0</v>
      </c>
      <c r="T1389" s="50" t="s">
        <v>58</v>
      </c>
      <c r="U1389" s="53" t="s">
        <v>8237</v>
      </c>
      <c r="V1389" s="53" t="s">
        <v>8238</v>
      </c>
      <c r="W1389" s="53" t="s">
        <v>8239</v>
      </c>
      <c r="X1389" s="53" t="s">
        <v>908</v>
      </c>
      <c r="Y1389" s="52" t="s">
        <v>8240</v>
      </c>
    </row>
    <row r="1390" spans="1:25">
      <c r="A1390" s="121" t="str">
        <f t="shared" si="22"/>
        <v>jurena</v>
      </c>
      <c r="B1390" s="49" t="s">
        <v>8241</v>
      </c>
      <c r="C1390" s="50" t="s">
        <v>8242</v>
      </c>
      <c r="D1390" s="50" t="s">
        <v>8243</v>
      </c>
      <c r="E1390" s="37" t="s">
        <v>43</v>
      </c>
      <c r="F1390" s="49" t="s">
        <v>28</v>
      </c>
      <c r="G1390" s="50" t="s">
        <v>29</v>
      </c>
      <c r="H1390" s="50" t="s">
        <v>30</v>
      </c>
      <c r="I1390" s="50" t="s">
        <v>31</v>
      </c>
      <c r="J1390" s="49" t="s">
        <v>53</v>
      </c>
      <c r="K1390" s="49" t="s">
        <v>273</v>
      </c>
      <c r="L1390" s="49" t="s">
        <v>274</v>
      </c>
      <c r="M1390" s="50" t="s">
        <v>275</v>
      </c>
      <c r="N1390" s="50" t="s">
        <v>276</v>
      </c>
      <c r="O1390" s="51">
        <v>45900</v>
      </c>
      <c r="P1390" s="51">
        <v>45900</v>
      </c>
      <c r="Q1390" s="51">
        <v>45900</v>
      </c>
      <c r="R1390" s="50">
        <v>29</v>
      </c>
      <c r="S1390" s="50">
        <v>0</v>
      </c>
      <c r="T1390" s="50" t="s">
        <v>47</v>
      </c>
      <c r="U1390" s="50" t="s">
        <v>8244</v>
      </c>
      <c r="V1390" s="50"/>
      <c r="W1390" s="50" t="s">
        <v>1865</v>
      </c>
      <c r="X1390" s="50" t="s">
        <v>276</v>
      </c>
      <c r="Y1390" s="49" t="s">
        <v>5092</v>
      </c>
    </row>
    <row r="1391" spans="1:25">
      <c r="A1391" s="121" t="str">
        <f t="shared" si="22"/>
        <v>JVALD36</v>
      </c>
      <c r="B1391" s="49" t="s">
        <v>8245</v>
      </c>
      <c r="C1391" s="50" t="s">
        <v>8246</v>
      </c>
      <c r="D1391" s="50" t="s">
        <v>8247</v>
      </c>
      <c r="E1391" s="37" t="s">
        <v>43</v>
      </c>
      <c r="F1391" s="49" t="s">
        <v>28</v>
      </c>
      <c r="G1391" s="50" t="s">
        <v>29</v>
      </c>
      <c r="H1391" s="50" t="s">
        <v>30</v>
      </c>
      <c r="I1391" s="50" t="s">
        <v>31</v>
      </c>
      <c r="J1391" s="49" t="s">
        <v>32</v>
      </c>
      <c r="K1391" s="49" t="s">
        <v>79</v>
      </c>
      <c r="L1391" s="49" t="s">
        <v>80</v>
      </c>
      <c r="M1391" s="50" t="s">
        <v>81</v>
      </c>
      <c r="N1391" s="50" t="s">
        <v>36</v>
      </c>
      <c r="O1391" s="51">
        <v>39917</v>
      </c>
      <c r="P1391" s="51">
        <v>39917</v>
      </c>
      <c r="Q1391" s="51">
        <v>39917</v>
      </c>
      <c r="R1391" s="50">
        <v>6012</v>
      </c>
      <c r="S1391" s="50">
        <v>16</v>
      </c>
      <c r="T1391" s="50" t="s">
        <v>148</v>
      </c>
      <c r="U1391" s="50" t="s">
        <v>8248</v>
      </c>
      <c r="V1391" s="50" t="s">
        <v>8249</v>
      </c>
      <c r="W1391" s="50" t="s">
        <v>8250</v>
      </c>
      <c r="X1391" s="50" t="s">
        <v>36</v>
      </c>
      <c r="Y1391" s="49" t="s">
        <v>8251</v>
      </c>
    </row>
    <row r="1392" spans="1:25">
      <c r="A1392" s="121" t="str">
        <f t="shared" si="22"/>
        <v>JVANNES</v>
      </c>
      <c r="B1392" s="49" t="s">
        <v>8252</v>
      </c>
      <c r="C1392" s="50" t="s">
        <v>8253</v>
      </c>
      <c r="D1392" s="50" t="s">
        <v>8254</v>
      </c>
      <c r="E1392" s="37" t="s">
        <v>43</v>
      </c>
      <c r="F1392" s="49" t="s">
        <v>77</v>
      </c>
      <c r="G1392" s="50" t="s">
        <v>78</v>
      </c>
      <c r="H1392" s="50" t="s">
        <v>30</v>
      </c>
      <c r="I1392" s="50" t="s">
        <v>31</v>
      </c>
      <c r="J1392" s="49" t="s">
        <v>53</v>
      </c>
      <c r="K1392" s="49" t="s">
        <v>164</v>
      </c>
      <c r="L1392" s="49" t="s">
        <v>165</v>
      </c>
      <c r="M1392" s="50" t="s">
        <v>166</v>
      </c>
      <c r="N1392" s="50" t="s">
        <v>167</v>
      </c>
      <c r="O1392" s="51">
        <v>30821</v>
      </c>
      <c r="P1392" s="51">
        <v>30821</v>
      </c>
      <c r="Q1392" s="51">
        <v>30821</v>
      </c>
      <c r="R1392" s="50">
        <v>15108</v>
      </c>
      <c r="S1392" s="50">
        <v>41</v>
      </c>
      <c r="T1392" s="50" t="s">
        <v>148</v>
      </c>
      <c r="U1392" s="50" t="s">
        <v>8255</v>
      </c>
      <c r="V1392" s="50"/>
      <c r="W1392" s="50" t="s">
        <v>8256</v>
      </c>
      <c r="X1392" s="50" t="s">
        <v>167</v>
      </c>
      <c r="Y1392" s="49" t="s">
        <v>8257</v>
      </c>
    </row>
    <row r="1393" spans="1:25">
      <c r="A1393" s="121" t="str">
        <f t="shared" si="22"/>
        <v>jvarga3</v>
      </c>
      <c r="B1393" s="49" t="s">
        <v>8258</v>
      </c>
      <c r="C1393" s="50" t="s">
        <v>8259</v>
      </c>
      <c r="D1393" s="50" t="s">
        <v>8260</v>
      </c>
      <c r="E1393" s="37" t="s">
        <v>43</v>
      </c>
      <c r="F1393" s="49" t="s">
        <v>28</v>
      </c>
      <c r="G1393" s="50" t="s">
        <v>29</v>
      </c>
      <c r="H1393" s="50" t="s">
        <v>30</v>
      </c>
      <c r="I1393" s="50" t="s">
        <v>31</v>
      </c>
      <c r="J1393" s="49" t="s">
        <v>53</v>
      </c>
      <c r="K1393" s="49" t="s">
        <v>54</v>
      </c>
      <c r="L1393" s="49" t="s">
        <v>55</v>
      </c>
      <c r="M1393" s="50" t="s">
        <v>56</v>
      </c>
      <c r="N1393" s="50" t="s">
        <v>57</v>
      </c>
      <c r="O1393" s="51">
        <v>44434</v>
      </c>
      <c r="P1393" s="51">
        <v>44434</v>
      </c>
      <c r="Q1393" s="51">
        <v>44434</v>
      </c>
      <c r="R1393" s="50">
        <v>1495</v>
      </c>
      <c r="S1393" s="50">
        <v>4</v>
      </c>
      <c r="T1393" s="50" t="s">
        <v>106</v>
      </c>
      <c r="U1393" s="50" t="s">
        <v>8261</v>
      </c>
      <c r="V1393" s="50"/>
      <c r="W1393" s="50" t="s">
        <v>8262</v>
      </c>
      <c r="X1393" s="50" t="s">
        <v>57</v>
      </c>
      <c r="Y1393" s="49" t="s">
        <v>8263</v>
      </c>
    </row>
    <row r="1394" spans="1:25">
      <c r="A1394" s="121" t="str">
        <f t="shared" si="22"/>
        <v>JVAUSE1</v>
      </c>
      <c r="B1394" s="49" t="s">
        <v>8264</v>
      </c>
      <c r="C1394" s="50" t="s">
        <v>8265</v>
      </c>
      <c r="D1394" s="50" t="s">
        <v>8266</v>
      </c>
      <c r="E1394" s="37" t="s">
        <v>134</v>
      </c>
      <c r="F1394" s="49" t="s">
        <v>1468</v>
      </c>
      <c r="G1394" s="50" t="s">
        <v>1469</v>
      </c>
      <c r="H1394" s="50" t="s">
        <v>30</v>
      </c>
      <c r="I1394" s="50" t="s">
        <v>31</v>
      </c>
      <c r="J1394" s="49" t="s">
        <v>53</v>
      </c>
      <c r="K1394" s="49" t="s">
        <v>2108</v>
      </c>
      <c r="L1394" s="49" t="s">
        <v>2109</v>
      </c>
      <c r="M1394" s="50" t="s">
        <v>2110</v>
      </c>
      <c r="N1394" s="50" t="s">
        <v>1763</v>
      </c>
      <c r="O1394" s="51">
        <v>34458</v>
      </c>
      <c r="P1394" s="51">
        <v>34458</v>
      </c>
      <c r="Q1394" s="51">
        <v>34458</v>
      </c>
      <c r="R1394" s="50">
        <v>11471</v>
      </c>
      <c r="S1394" s="50">
        <v>31</v>
      </c>
      <c r="T1394" s="50" t="s">
        <v>148</v>
      </c>
      <c r="U1394" s="50" t="s">
        <v>8267</v>
      </c>
      <c r="V1394" s="50"/>
      <c r="W1394" s="50" t="s">
        <v>8268</v>
      </c>
      <c r="X1394" s="50" t="s">
        <v>1763</v>
      </c>
      <c r="Y1394" s="49" t="s">
        <v>8269</v>
      </c>
    </row>
    <row r="1395" spans="1:25">
      <c r="A1395" s="121" t="str">
        <f t="shared" si="22"/>
        <v>jvesey</v>
      </c>
      <c r="B1395" s="49" t="s">
        <v>8270</v>
      </c>
      <c r="C1395" s="50" t="s">
        <v>8271</v>
      </c>
      <c r="D1395" s="50" t="s">
        <v>8272</v>
      </c>
      <c r="E1395" s="37" t="s">
        <v>27</v>
      </c>
      <c r="F1395" s="49" t="s">
        <v>28</v>
      </c>
      <c r="G1395" s="50" t="s">
        <v>29</v>
      </c>
      <c r="H1395" s="50" t="s">
        <v>30</v>
      </c>
      <c r="I1395" s="50" t="s">
        <v>31</v>
      </c>
      <c r="J1395" s="49" t="s">
        <v>32</v>
      </c>
      <c r="K1395" s="49" t="s">
        <v>775</v>
      </c>
      <c r="L1395" s="49" t="s">
        <v>776</v>
      </c>
      <c r="M1395" s="50" t="s">
        <v>777</v>
      </c>
      <c r="N1395" s="50" t="s">
        <v>147</v>
      </c>
      <c r="O1395" s="51">
        <v>42397</v>
      </c>
      <c r="P1395" s="51">
        <v>42397</v>
      </c>
      <c r="Q1395" s="51">
        <v>42397</v>
      </c>
      <c r="R1395" s="50">
        <v>3532</v>
      </c>
      <c r="S1395" s="50">
        <v>9</v>
      </c>
      <c r="T1395" s="50" t="s">
        <v>127</v>
      </c>
      <c r="U1395" s="50" t="s">
        <v>8273</v>
      </c>
      <c r="V1395" s="50"/>
      <c r="W1395" s="50" t="s">
        <v>8274</v>
      </c>
      <c r="X1395" s="50" t="s">
        <v>147</v>
      </c>
      <c r="Y1395" s="49" t="s">
        <v>8275</v>
      </c>
    </row>
    <row r="1396" spans="1:25">
      <c r="A1396" s="121" t="str">
        <f t="shared" si="22"/>
        <v>jvivero</v>
      </c>
      <c r="B1396" s="49" t="s">
        <v>8276</v>
      </c>
      <c r="C1396" s="50" t="s">
        <v>8277</v>
      </c>
      <c r="D1396" s="50" t="s">
        <v>8278</v>
      </c>
      <c r="E1396" s="37" t="s">
        <v>27</v>
      </c>
      <c r="F1396" s="49" t="s">
        <v>28</v>
      </c>
      <c r="G1396" s="50" t="s">
        <v>29</v>
      </c>
      <c r="H1396" s="50" t="s">
        <v>30</v>
      </c>
      <c r="I1396" s="50" t="s">
        <v>31</v>
      </c>
      <c r="J1396" s="49" t="s">
        <v>32</v>
      </c>
      <c r="K1396" s="49" t="s">
        <v>92</v>
      </c>
      <c r="L1396" s="49" t="s">
        <v>116</v>
      </c>
      <c r="M1396" s="50" t="s">
        <v>117</v>
      </c>
      <c r="N1396" s="50" t="s">
        <v>118</v>
      </c>
      <c r="O1396" s="51">
        <v>45015</v>
      </c>
      <c r="P1396" s="51">
        <v>45015</v>
      </c>
      <c r="Q1396" s="51">
        <v>45015</v>
      </c>
      <c r="R1396" s="50">
        <v>914</v>
      </c>
      <c r="S1396" s="50">
        <v>2</v>
      </c>
      <c r="T1396" s="50" t="s">
        <v>82</v>
      </c>
      <c r="U1396" s="50" t="s">
        <v>8279</v>
      </c>
      <c r="V1396" s="50"/>
      <c r="W1396" s="50" t="s">
        <v>177</v>
      </c>
      <c r="X1396" s="50" t="s">
        <v>118</v>
      </c>
      <c r="Y1396" s="49" t="s">
        <v>178</v>
      </c>
    </row>
    <row r="1397" spans="1:25">
      <c r="A1397" s="121" t="str">
        <f t="shared" si="22"/>
        <v>jvreela</v>
      </c>
      <c r="B1397" s="49" t="s">
        <v>8280</v>
      </c>
      <c r="C1397" s="50" t="s">
        <v>8281</v>
      </c>
      <c r="D1397" s="50" t="s">
        <v>8282</v>
      </c>
      <c r="E1397" s="37" t="s">
        <v>43</v>
      </c>
      <c r="F1397" s="49" t="s">
        <v>307</v>
      </c>
      <c r="G1397" s="50" t="s">
        <v>308</v>
      </c>
      <c r="H1397" s="50" t="s">
        <v>30</v>
      </c>
      <c r="I1397" s="50" t="s">
        <v>31</v>
      </c>
      <c r="J1397" s="49" t="s">
        <v>53</v>
      </c>
      <c r="K1397" s="49" t="s">
        <v>309</v>
      </c>
      <c r="L1397" s="49" t="s">
        <v>1724</v>
      </c>
      <c r="M1397" s="50" t="s">
        <v>1389</v>
      </c>
      <c r="N1397" s="50" t="s">
        <v>57</v>
      </c>
      <c r="O1397" s="51">
        <v>45823</v>
      </c>
      <c r="P1397" s="51">
        <v>45823</v>
      </c>
      <c r="Q1397" s="51">
        <v>45823</v>
      </c>
      <c r="R1397" s="50">
        <v>106</v>
      </c>
      <c r="S1397" s="50">
        <v>0</v>
      </c>
      <c r="T1397" s="50" t="s">
        <v>58</v>
      </c>
      <c r="U1397" s="50" t="s">
        <v>8283</v>
      </c>
      <c r="V1397" s="50" t="s">
        <v>8284</v>
      </c>
      <c r="W1397" s="50" t="s">
        <v>8285</v>
      </c>
      <c r="X1397" s="50" t="s">
        <v>57</v>
      </c>
      <c r="Y1397" s="49" t="s">
        <v>8286</v>
      </c>
    </row>
    <row r="1398" spans="1:25">
      <c r="A1398" s="121" t="str">
        <f t="shared" si="22"/>
        <v>jwalk28</v>
      </c>
      <c r="B1398" s="49" t="s">
        <v>8287</v>
      </c>
      <c r="C1398" s="50" t="s">
        <v>8288</v>
      </c>
      <c r="D1398" s="50" t="s">
        <v>8289</v>
      </c>
      <c r="E1398" s="37" t="s">
        <v>43</v>
      </c>
      <c r="F1398" s="49" t="s">
        <v>90</v>
      </c>
      <c r="G1398" s="50" t="s">
        <v>91</v>
      </c>
      <c r="H1398" s="50" t="s">
        <v>30</v>
      </c>
      <c r="I1398" s="50" t="s">
        <v>31</v>
      </c>
      <c r="J1398" s="49" t="s">
        <v>32</v>
      </c>
      <c r="K1398" s="49" t="s">
        <v>349</v>
      </c>
      <c r="L1398" s="49" t="s">
        <v>350</v>
      </c>
      <c r="M1398" s="50" t="s">
        <v>351</v>
      </c>
      <c r="N1398" s="50" t="s">
        <v>352</v>
      </c>
      <c r="O1398" s="51">
        <v>42387</v>
      </c>
      <c r="P1398" s="51">
        <v>42387</v>
      </c>
      <c r="Q1398" s="51">
        <v>42387</v>
      </c>
      <c r="R1398" s="50">
        <v>3542</v>
      </c>
      <c r="S1398" s="50">
        <v>9</v>
      </c>
      <c r="T1398" s="50" t="s">
        <v>127</v>
      </c>
      <c r="U1398" s="50" t="s">
        <v>8290</v>
      </c>
      <c r="V1398" s="50"/>
      <c r="W1398" s="50" t="s">
        <v>8291</v>
      </c>
      <c r="X1398" s="50" t="s">
        <v>352</v>
      </c>
      <c r="Y1398" s="49" t="s">
        <v>8292</v>
      </c>
    </row>
    <row r="1399" spans="1:25">
      <c r="A1399" s="121" t="str">
        <f t="shared" si="22"/>
        <v>JWALZE</v>
      </c>
      <c r="B1399" s="49" t="s">
        <v>8293</v>
      </c>
      <c r="C1399" s="50" t="s">
        <v>8294</v>
      </c>
      <c r="D1399" s="50" t="s">
        <v>8295</v>
      </c>
      <c r="E1399" s="37" t="s">
        <v>43</v>
      </c>
      <c r="F1399" s="49" t="s">
        <v>28</v>
      </c>
      <c r="G1399" s="50" t="s">
        <v>29</v>
      </c>
      <c r="H1399" s="50" t="s">
        <v>30</v>
      </c>
      <c r="I1399" s="50" t="s">
        <v>31</v>
      </c>
      <c r="J1399" s="49" t="s">
        <v>53</v>
      </c>
      <c r="K1399" s="49" t="s">
        <v>197</v>
      </c>
      <c r="L1399" s="49" t="s">
        <v>198</v>
      </c>
      <c r="M1399" s="50" t="s">
        <v>199</v>
      </c>
      <c r="N1399" s="50" t="s">
        <v>200</v>
      </c>
      <c r="O1399" s="51">
        <v>31600</v>
      </c>
      <c r="P1399" s="51">
        <v>31600</v>
      </c>
      <c r="Q1399" s="51">
        <v>31600</v>
      </c>
      <c r="R1399" s="50">
        <v>14329</v>
      </c>
      <c r="S1399" s="50">
        <v>39</v>
      </c>
      <c r="T1399" s="50" t="s">
        <v>148</v>
      </c>
      <c r="U1399" s="50" t="s">
        <v>8296</v>
      </c>
      <c r="V1399" s="50"/>
      <c r="W1399" s="50" t="s">
        <v>8297</v>
      </c>
      <c r="X1399" s="50" t="s">
        <v>200</v>
      </c>
      <c r="Y1399" s="49" t="s">
        <v>8298</v>
      </c>
    </row>
    <row r="1400" spans="1:25">
      <c r="A1400" s="121" t="str">
        <f t="shared" si="22"/>
        <v>jwashab</v>
      </c>
      <c r="B1400" s="49" t="s">
        <v>8299</v>
      </c>
      <c r="C1400" s="50" t="s">
        <v>8300</v>
      </c>
      <c r="D1400" s="50" t="s">
        <v>8301</v>
      </c>
      <c r="E1400" s="37" t="s">
        <v>43</v>
      </c>
      <c r="F1400" s="49" t="s">
        <v>90</v>
      </c>
      <c r="G1400" s="50" t="s">
        <v>91</v>
      </c>
      <c r="H1400" s="50" t="s">
        <v>30</v>
      </c>
      <c r="I1400" s="50" t="s">
        <v>31</v>
      </c>
      <c r="J1400" s="49" t="s">
        <v>53</v>
      </c>
      <c r="K1400" s="49" t="s">
        <v>255</v>
      </c>
      <c r="L1400" s="49" t="s">
        <v>418</v>
      </c>
      <c r="M1400" s="50" t="s">
        <v>257</v>
      </c>
      <c r="N1400" s="50" t="s">
        <v>258</v>
      </c>
      <c r="O1400" s="51">
        <v>44686</v>
      </c>
      <c r="P1400" s="51">
        <v>44686</v>
      </c>
      <c r="Q1400" s="51">
        <v>44686</v>
      </c>
      <c r="R1400" s="50">
        <v>1243</v>
      </c>
      <c r="S1400" s="50">
        <v>3</v>
      </c>
      <c r="T1400" s="50" t="s">
        <v>106</v>
      </c>
      <c r="U1400" s="50" t="s">
        <v>8302</v>
      </c>
      <c r="V1400" s="50" t="s">
        <v>8303</v>
      </c>
      <c r="W1400" s="50" t="s">
        <v>8304</v>
      </c>
      <c r="X1400" s="50" t="s">
        <v>258</v>
      </c>
      <c r="Y1400" s="49" t="s">
        <v>8305</v>
      </c>
    </row>
    <row r="1401" spans="1:25">
      <c r="A1401" s="121" t="str">
        <f t="shared" si="22"/>
        <v>jwaters</v>
      </c>
      <c r="B1401" s="49" t="s">
        <v>8306</v>
      </c>
      <c r="C1401" s="50" t="s">
        <v>8307</v>
      </c>
      <c r="D1401" s="50" t="s">
        <v>8308</v>
      </c>
      <c r="E1401" s="37" t="s">
        <v>43</v>
      </c>
      <c r="F1401" s="49" t="s">
        <v>307</v>
      </c>
      <c r="G1401" s="50" t="s">
        <v>308</v>
      </c>
      <c r="H1401" s="50" t="s">
        <v>30</v>
      </c>
      <c r="I1401" s="50" t="s">
        <v>31</v>
      </c>
      <c r="J1401" s="49" t="s">
        <v>53</v>
      </c>
      <c r="K1401" s="49" t="s">
        <v>309</v>
      </c>
      <c r="L1401" s="49" t="s">
        <v>480</v>
      </c>
      <c r="M1401" s="50" t="s">
        <v>481</v>
      </c>
      <c r="N1401" s="50" t="s">
        <v>482</v>
      </c>
      <c r="O1401" s="51">
        <v>35025</v>
      </c>
      <c r="P1401" s="51">
        <v>45900</v>
      </c>
      <c r="Q1401" s="51">
        <v>45900</v>
      </c>
      <c r="R1401" s="50">
        <v>29</v>
      </c>
      <c r="S1401" s="50">
        <v>0</v>
      </c>
      <c r="T1401" s="50" t="s">
        <v>47</v>
      </c>
      <c r="U1401" s="50" t="s">
        <v>8309</v>
      </c>
      <c r="V1401" s="50"/>
      <c r="W1401" s="50" t="s">
        <v>8310</v>
      </c>
      <c r="X1401" s="50" t="s">
        <v>482</v>
      </c>
      <c r="Y1401" s="49" t="s">
        <v>8311</v>
      </c>
    </row>
    <row r="1402" spans="1:25">
      <c r="A1402" s="121" t="str">
        <f t="shared" si="22"/>
        <v>jwatki0</v>
      </c>
      <c r="B1402" s="49" t="s">
        <v>8312</v>
      </c>
      <c r="C1402" s="50" t="s">
        <v>8313</v>
      </c>
      <c r="D1402" s="50" t="s">
        <v>8314</v>
      </c>
      <c r="E1402" s="37" t="s">
        <v>43</v>
      </c>
      <c r="F1402" s="49" t="s">
        <v>28</v>
      </c>
      <c r="G1402" s="50" t="s">
        <v>29</v>
      </c>
      <c r="H1402" s="50" t="s">
        <v>30</v>
      </c>
      <c r="I1402" s="50" t="s">
        <v>31</v>
      </c>
      <c r="J1402" s="49" t="s">
        <v>53</v>
      </c>
      <c r="K1402" s="49" t="s">
        <v>255</v>
      </c>
      <c r="L1402" s="49" t="s">
        <v>256</v>
      </c>
      <c r="M1402" s="50" t="s">
        <v>257</v>
      </c>
      <c r="N1402" s="50" t="s">
        <v>258</v>
      </c>
      <c r="O1402" s="51">
        <v>43291</v>
      </c>
      <c r="P1402" s="51">
        <v>45816</v>
      </c>
      <c r="Q1402" s="51">
        <v>45816</v>
      </c>
      <c r="R1402" s="50">
        <v>113</v>
      </c>
      <c r="S1402" s="50">
        <v>0</v>
      </c>
      <c r="T1402" s="50" t="s">
        <v>58</v>
      </c>
      <c r="U1402" s="50" t="s">
        <v>8315</v>
      </c>
      <c r="V1402" s="50"/>
      <c r="W1402" s="50" t="s">
        <v>8316</v>
      </c>
      <c r="X1402" s="50" t="s">
        <v>72</v>
      </c>
      <c r="Y1402" s="49" t="s">
        <v>8317</v>
      </c>
    </row>
    <row r="1403" spans="1:25">
      <c r="A1403" s="121" t="str">
        <f t="shared" si="22"/>
        <v>JWEISN1</v>
      </c>
      <c r="B1403" s="49" t="s">
        <v>8318</v>
      </c>
      <c r="C1403" s="50" t="s">
        <v>8319</v>
      </c>
      <c r="D1403" s="50" t="s">
        <v>8320</v>
      </c>
      <c r="E1403" s="37" t="s">
        <v>27</v>
      </c>
      <c r="F1403" s="49" t="s">
        <v>44</v>
      </c>
      <c r="G1403" s="50" t="s">
        <v>45</v>
      </c>
      <c r="H1403" s="50" t="s">
        <v>30</v>
      </c>
      <c r="I1403" s="50" t="s">
        <v>31</v>
      </c>
      <c r="J1403" s="49" t="s">
        <v>53</v>
      </c>
      <c r="K1403" s="49" t="s">
        <v>450</v>
      </c>
      <c r="L1403" s="49" t="s">
        <v>2082</v>
      </c>
      <c r="M1403" s="50" t="s">
        <v>2083</v>
      </c>
      <c r="N1403" s="50" t="s">
        <v>1763</v>
      </c>
      <c r="O1403" s="51">
        <v>40567</v>
      </c>
      <c r="P1403" s="51">
        <v>40567</v>
      </c>
      <c r="Q1403" s="51">
        <v>40567</v>
      </c>
      <c r="R1403" s="50">
        <v>5362</v>
      </c>
      <c r="S1403" s="50">
        <v>14</v>
      </c>
      <c r="T1403" s="50" t="s">
        <v>127</v>
      </c>
      <c r="U1403" t="s">
        <v>8321</v>
      </c>
      <c r="V1403"/>
      <c r="W1403" t="s">
        <v>8322</v>
      </c>
      <c r="X1403" t="s">
        <v>1763</v>
      </c>
      <c r="Y1403" s="126" t="s">
        <v>8323</v>
      </c>
    </row>
    <row r="1404" spans="1:25">
      <c r="A1404" s="121" t="str">
        <f t="shared" si="22"/>
        <v>JWELSH3</v>
      </c>
      <c r="B1404" s="49" t="s">
        <v>8324</v>
      </c>
      <c r="C1404" s="50" t="s">
        <v>8325</v>
      </c>
      <c r="D1404" s="50" t="s">
        <v>8326</v>
      </c>
      <c r="E1404" s="37" t="s">
        <v>43</v>
      </c>
      <c r="F1404" s="49" t="s">
        <v>44</v>
      </c>
      <c r="G1404" s="50" t="s">
        <v>45</v>
      </c>
      <c r="H1404" s="50" t="s">
        <v>30</v>
      </c>
      <c r="I1404" s="50" t="s">
        <v>31</v>
      </c>
      <c r="J1404" s="49" t="s">
        <v>32</v>
      </c>
      <c r="K1404" s="49" t="s">
        <v>92</v>
      </c>
      <c r="L1404" s="49" t="s">
        <v>93</v>
      </c>
      <c r="M1404" s="50" t="s">
        <v>94</v>
      </c>
      <c r="N1404" s="50" t="s">
        <v>95</v>
      </c>
      <c r="O1404" s="51">
        <v>39377</v>
      </c>
      <c r="P1404" s="51">
        <v>39377</v>
      </c>
      <c r="Q1404" s="51">
        <v>39377</v>
      </c>
      <c r="R1404" s="50">
        <v>6552</v>
      </c>
      <c r="S1404" s="50">
        <v>17</v>
      </c>
      <c r="T1404" s="50" t="s">
        <v>148</v>
      </c>
      <c r="U1404" s="50" t="s">
        <v>8327</v>
      </c>
      <c r="V1404" s="50" t="s">
        <v>8328</v>
      </c>
      <c r="W1404" s="50" t="s">
        <v>8329</v>
      </c>
      <c r="X1404" s="50" t="s">
        <v>95</v>
      </c>
      <c r="Y1404" s="49" t="s">
        <v>8330</v>
      </c>
    </row>
    <row r="1405" spans="1:25">
      <c r="A1405" s="121" t="str">
        <f t="shared" si="22"/>
        <v>JWHIT99</v>
      </c>
      <c r="B1405" s="49" t="s">
        <v>8331</v>
      </c>
      <c r="C1405" s="50" t="s">
        <v>8332</v>
      </c>
      <c r="D1405" s="50" t="s">
        <v>8333</v>
      </c>
      <c r="E1405" s="37" t="s">
        <v>774</v>
      </c>
      <c r="F1405" s="49" t="s">
        <v>466</v>
      </c>
      <c r="G1405" s="50" t="s">
        <v>467</v>
      </c>
      <c r="H1405" s="50" t="s">
        <v>30</v>
      </c>
      <c r="I1405" s="50" t="s">
        <v>31</v>
      </c>
      <c r="J1405" s="49" t="s">
        <v>53</v>
      </c>
      <c r="K1405" s="49" t="s">
        <v>164</v>
      </c>
      <c r="L1405" s="49" t="s">
        <v>165</v>
      </c>
      <c r="M1405" s="50" t="s">
        <v>166</v>
      </c>
      <c r="N1405" s="50" t="s">
        <v>167</v>
      </c>
      <c r="O1405" s="51">
        <v>35548</v>
      </c>
      <c r="P1405" s="51">
        <v>35548</v>
      </c>
      <c r="Q1405" s="51">
        <v>35548</v>
      </c>
      <c r="R1405" s="50">
        <v>10381</v>
      </c>
      <c r="S1405" s="50">
        <v>28</v>
      </c>
      <c r="T1405" s="50" t="s">
        <v>148</v>
      </c>
      <c r="U1405" s="50" t="s">
        <v>8334</v>
      </c>
      <c r="V1405" s="50"/>
      <c r="W1405" s="50" t="s">
        <v>8335</v>
      </c>
      <c r="X1405" s="50" t="s">
        <v>170</v>
      </c>
      <c r="Y1405" s="49" t="s">
        <v>8336</v>
      </c>
    </row>
    <row r="1406" spans="1:25">
      <c r="A1406" s="121" t="str">
        <f t="shared" si="22"/>
        <v>jwhiti0</v>
      </c>
      <c r="B1406" s="49" t="s">
        <v>8337</v>
      </c>
      <c r="C1406" s="50" t="s">
        <v>8338</v>
      </c>
      <c r="D1406" s="50" t="s">
        <v>8339</v>
      </c>
      <c r="E1406" s="37" t="s">
        <v>43</v>
      </c>
      <c r="F1406" s="49" t="s">
        <v>114</v>
      </c>
      <c r="G1406" s="50" t="s">
        <v>115</v>
      </c>
      <c r="H1406" s="50" t="s">
        <v>105</v>
      </c>
      <c r="I1406" s="50" t="s">
        <v>31</v>
      </c>
      <c r="J1406" s="49" t="s">
        <v>53</v>
      </c>
      <c r="K1406" s="49" t="s">
        <v>54</v>
      </c>
      <c r="L1406" s="49" t="s">
        <v>55</v>
      </c>
      <c r="M1406" s="50" t="s">
        <v>56</v>
      </c>
      <c r="N1406" s="50" t="s">
        <v>57</v>
      </c>
      <c r="O1406" s="51">
        <v>45333</v>
      </c>
      <c r="P1406" s="51">
        <v>45333</v>
      </c>
      <c r="Q1406" s="51">
        <v>45333</v>
      </c>
      <c r="R1406" s="50">
        <v>596</v>
      </c>
      <c r="S1406" s="50">
        <v>1</v>
      </c>
      <c r="T1406" s="50" t="s">
        <v>82</v>
      </c>
      <c r="U1406" s="50" t="s">
        <v>8340</v>
      </c>
      <c r="V1406" s="50"/>
      <c r="W1406" s="50" t="s">
        <v>8341</v>
      </c>
      <c r="X1406" s="50" t="s">
        <v>57</v>
      </c>
      <c r="Y1406" s="49" t="s">
        <v>8342</v>
      </c>
    </row>
    <row r="1407" spans="1:25">
      <c r="A1407" s="121" t="str">
        <f t="shared" si="22"/>
        <v>JWIEMAN</v>
      </c>
      <c r="B1407" s="49" t="s">
        <v>8343</v>
      </c>
      <c r="C1407" s="50" t="s">
        <v>8344</v>
      </c>
      <c r="D1407" s="50" t="s">
        <v>8345</v>
      </c>
      <c r="E1407" s="37" t="s">
        <v>43</v>
      </c>
      <c r="F1407" s="49" t="s">
        <v>182</v>
      </c>
      <c r="G1407" s="50" t="s">
        <v>183</v>
      </c>
      <c r="H1407" s="50" t="s">
        <v>30</v>
      </c>
      <c r="I1407" s="50" t="s">
        <v>31</v>
      </c>
      <c r="J1407" s="49" t="s">
        <v>32</v>
      </c>
      <c r="K1407" s="49" t="s">
        <v>125</v>
      </c>
      <c r="L1407" s="49" t="s">
        <v>126</v>
      </c>
      <c r="M1407" s="50" t="s">
        <v>85</v>
      </c>
      <c r="N1407" s="50" t="s">
        <v>36</v>
      </c>
      <c r="O1407" s="51">
        <v>31090</v>
      </c>
      <c r="P1407" s="51">
        <v>31090</v>
      </c>
      <c r="Q1407" s="51">
        <v>31090</v>
      </c>
      <c r="R1407" s="50">
        <v>14839</v>
      </c>
      <c r="S1407" s="50">
        <v>40</v>
      </c>
      <c r="T1407" s="50" t="s">
        <v>148</v>
      </c>
      <c r="U1407" s="50" t="s">
        <v>8346</v>
      </c>
      <c r="V1407" s="50"/>
      <c r="W1407" s="50" t="s">
        <v>8347</v>
      </c>
      <c r="X1407" s="50" t="s">
        <v>36</v>
      </c>
      <c r="Y1407" s="49" t="s">
        <v>8348</v>
      </c>
    </row>
    <row r="1408" spans="1:25">
      <c r="A1408" s="121" t="str">
        <f t="shared" si="22"/>
        <v>jwilber</v>
      </c>
      <c r="B1408" s="49" t="s">
        <v>8349</v>
      </c>
      <c r="C1408" s="50" t="s">
        <v>8350</v>
      </c>
      <c r="D1408" s="50" t="s">
        <v>8351</v>
      </c>
      <c r="E1408" s="37" t="s">
        <v>43</v>
      </c>
      <c r="F1408" s="49" t="s">
        <v>307</v>
      </c>
      <c r="G1408" s="50" t="s">
        <v>308</v>
      </c>
      <c r="H1408" s="50" t="s">
        <v>30</v>
      </c>
      <c r="I1408" s="50" t="s">
        <v>31</v>
      </c>
      <c r="J1408" s="49" t="s">
        <v>53</v>
      </c>
      <c r="K1408" s="49" t="s">
        <v>309</v>
      </c>
      <c r="L1408" s="49" t="s">
        <v>310</v>
      </c>
      <c r="M1408" s="50" t="s">
        <v>311</v>
      </c>
      <c r="N1408" s="50" t="s">
        <v>312</v>
      </c>
      <c r="O1408" s="51">
        <v>45907</v>
      </c>
      <c r="P1408" s="51">
        <v>45907</v>
      </c>
      <c r="Q1408" s="51">
        <v>45907</v>
      </c>
      <c r="R1408" s="50">
        <v>22</v>
      </c>
      <c r="S1408" s="50">
        <v>0</v>
      </c>
      <c r="T1408" s="50" t="s">
        <v>47</v>
      </c>
      <c r="U1408" s="50" t="s">
        <v>8352</v>
      </c>
      <c r="V1408" s="50"/>
      <c r="W1408" s="50" t="s">
        <v>8353</v>
      </c>
      <c r="X1408" s="50" t="s">
        <v>312</v>
      </c>
      <c r="Y1408" s="49" t="s">
        <v>8354</v>
      </c>
    </row>
    <row r="1409" spans="1:25">
      <c r="A1409" s="121" t="str">
        <f t="shared" si="22"/>
        <v>jwill12</v>
      </c>
      <c r="B1409" s="49" t="s">
        <v>8355</v>
      </c>
      <c r="C1409" s="50" t="s">
        <v>8356</v>
      </c>
      <c r="D1409" s="50" t="s">
        <v>8357</v>
      </c>
      <c r="E1409" s="37" t="s">
        <v>43</v>
      </c>
      <c r="F1409" s="49" t="s">
        <v>28</v>
      </c>
      <c r="G1409" s="50" t="s">
        <v>29</v>
      </c>
      <c r="H1409" s="50" t="s">
        <v>30</v>
      </c>
      <c r="I1409" s="50" t="s">
        <v>31</v>
      </c>
      <c r="J1409" s="49" t="s">
        <v>53</v>
      </c>
      <c r="K1409" s="49" t="s">
        <v>255</v>
      </c>
      <c r="L1409" s="49" t="s">
        <v>442</v>
      </c>
      <c r="M1409" s="50" t="s">
        <v>443</v>
      </c>
      <c r="N1409" s="50" t="s">
        <v>72</v>
      </c>
      <c r="O1409" s="51">
        <v>39507</v>
      </c>
      <c r="P1409" s="51">
        <v>45130</v>
      </c>
      <c r="Q1409" s="51">
        <v>45130</v>
      </c>
      <c r="R1409" s="50">
        <v>799</v>
      </c>
      <c r="S1409" s="50">
        <v>2</v>
      </c>
      <c r="T1409" s="50" t="s">
        <v>82</v>
      </c>
      <c r="U1409" s="50" t="s">
        <v>8358</v>
      </c>
      <c r="V1409" s="50"/>
      <c r="W1409" s="50" t="s">
        <v>8359</v>
      </c>
      <c r="X1409" s="50" t="s">
        <v>72</v>
      </c>
      <c r="Y1409" s="49" t="s">
        <v>8360</v>
      </c>
    </row>
    <row r="1410" spans="1:25">
      <c r="A1410" s="121" t="str">
        <f t="shared" si="22"/>
        <v>jwilli0</v>
      </c>
      <c r="B1410" s="49" t="s">
        <v>8361</v>
      </c>
      <c r="C1410" s="50" t="s">
        <v>8362</v>
      </c>
      <c r="D1410" s="50" t="s">
        <v>8363</v>
      </c>
      <c r="E1410" s="37" t="s">
        <v>43</v>
      </c>
      <c r="F1410" s="49" t="s">
        <v>44</v>
      </c>
      <c r="G1410" s="50" t="s">
        <v>45</v>
      </c>
      <c r="H1410" s="50" t="s">
        <v>30</v>
      </c>
      <c r="I1410" s="50" t="s">
        <v>31</v>
      </c>
      <c r="J1410" s="49" t="s">
        <v>32</v>
      </c>
      <c r="K1410" s="49" t="s">
        <v>349</v>
      </c>
      <c r="L1410" s="49" t="s">
        <v>838</v>
      </c>
      <c r="M1410" s="50" t="s">
        <v>351</v>
      </c>
      <c r="N1410" s="50" t="s">
        <v>352</v>
      </c>
      <c r="O1410" s="51">
        <v>45914</v>
      </c>
      <c r="P1410" s="51">
        <v>45914</v>
      </c>
      <c r="Q1410" s="51">
        <v>45914</v>
      </c>
      <c r="R1410" s="50">
        <v>15</v>
      </c>
      <c r="S1410" s="50">
        <v>0</v>
      </c>
      <c r="T1410" s="50" t="s">
        <v>47</v>
      </c>
      <c r="U1410" s="50" t="s">
        <v>8364</v>
      </c>
      <c r="V1410" s="50"/>
      <c r="W1410" s="50" t="s">
        <v>8365</v>
      </c>
      <c r="X1410" s="50" t="s">
        <v>763</v>
      </c>
      <c r="Y1410" s="49" t="s">
        <v>8366</v>
      </c>
    </row>
    <row r="1411" spans="1:25">
      <c r="A1411" s="121" t="str">
        <f t="shared" ref="A1411:A1474" si="23">TRIM(D1411)</f>
        <v>jwilli3</v>
      </c>
      <c r="B1411" s="49" t="s">
        <v>8367</v>
      </c>
      <c r="C1411" s="50" t="s">
        <v>8368</v>
      </c>
      <c r="D1411" s="50" t="s">
        <v>8369</v>
      </c>
      <c r="E1411" s="37" t="s">
        <v>27</v>
      </c>
      <c r="F1411" s="49" t="s">
        <v>44</v>
      </c>
      <c r="G1411" s="50" t="s">
        <v>45</v>
      </c>
      <c r="H1411" s="50" t="s">
        <v>30</v>
      </c>
      <c r="I1411" s="50" t="s">
        <v>31</v>
      </c>
      <c r="J1411" s="49" t="s">
        <v>32</v>
      </c>
      <c r="K1411" s="49" t="s">
        <v>79</v>
      </c>
      <c r="L1411" s="49" t="s">
        <v>80</v>
      </c>
      <c r="M1411" s="50" t="s">
        <v>81</v>
      </c>
      <c r="N1411" s="50" t="s">
        <v>36</v>
      </c>
      <c r="O1411" s="51">
        <v>45277</v>
      </c>
      <c r="P1411" s="51">
        <v>45277</v>
      </c>
      <c r="Q1411" s="51">
        <v>45277</v>
      </c>
      <c r="R1411" s="50">
        <v>652</v>
      </c>
      <c r="S1411" s="50">
        <v>1</v>
      </c>
      <c r="T1411" s="50" t="s">
        <v>82</v>
      </c>
      <c r="U1411" s="50" t="s">
        <v>8370</v>
      </c>
      <c r="V1411" s="50"/>
      <c r="W1411" s="50" t="s">
        <v>109</v>
      </c>
      <c r="X1411" s="50" t="s">
        <v>36</v>
      </c>
      <c r="Y1411" s="49" t="s">
        <v>110</v>
      </c>
    </row>
    <row r="1412" spans="1:25">
      <c r="A1412" s="121" t="str">
        <f t="shared" si="23"/>
        <v>JWILLI8</v>
      </c>
      <c r="B1412" s="49" t="s">
        <v>8371</v>
      </c>
      <c r="C1412" s="50" t="s">
        <v>8372</v>
      </c>
      <c r="D1412" s="50" t="s">
        <v>8373</v>
      </c>
      <c r="E1412" s="37" t="s">
        <v>43</v>
      </c>
      <c r="F1412" s="49" t="s">
        <v>1468</v>
      </c>
      <c r="G1412" s="50" t="s">
        <v>1469</v>
      </c>
      <c r="H1412" s="50" t="s">
        <v>30</v>
      </c>
      <c r="I1412" s="50" t="s">
        <v>31</v>
      </c>
      <c r="J1412" s="49" t="s">
        <v>53</v>
      </c>
      <c r="K1412" s="49" t="s">
        <v>2108</v>
      </c>
      <c r="L1412" s="49" t="s">
        <v>2108</v>
      </c>
      <c r="M1412" s="50" t="s">
        <v>3352</v>
      </c>
      <c r="N1412" s="50" t="s">
        <v>453</v>
      </c>
      <c r="O1412" s="51">
        <v>32013</v>
      </c>
      <c r="P1412" s="51">
        <v>32013</v>
      </c>
      <c r="Q1412" s="51">
        <v>32013</v>
      </c>
      <c r="R1412" s="50">
        <v>13916</v>
      </c>
      <c r="S1412" s="50">
        <v>38</v>
      </c>
      <c r="T1412" s="50" t="s">
        <v>148</v>
      </c>
      <c r="U1412" s="50" t="s">
        <v>8374</v>
      </c>
      <c r="V1412" s="50" t="s">
        <v>8375</v>
      </c>
      <c r="W1412" s="50" t="s">
        <v>8376</v>
      </c>
      <c r="X1412" s="50" t="s">
        <v>453</v>
      </c>
      <c r="Y1412" s="49" t="s">
        <v>8377</v>
      </c>
    </row>
    <row r="1413" spans="1:25">
      <c r="A1413" s="121" t="str">
        <f t="shared" si="23"/>
        <v>jwils81</v>
      </c>
      <c r="B1413" s="49" t="s">
        <v>8378</v>
      </c>
      <c r="C1413" s="50" t="s">
        <v>8379</v>
      </c>
      <c r="D1413" s="50" t="s">
        <v>8380</v>
      </c>
      <c r="E1413" s="37" t="s">
        <v>27</v>
      </c>
      <c r="F1413" s="49" t="s">
        <v>114</v>
      </c>
      <c r="G1413" s="50" t="s">
        <v>115</v>
      </c>
      <c r="H1413" s="50" t="s">
        <v>105</v>
      </c>
      <c r="I1413" s="50" t="s">
        <v>31</v>
      </c>
      <c r="J1413" s="49" t="s">
        <v>32</v>
      </c>
      <c r="K1413" s="49" t="s">
        <v>92</v>
      </c>
      <c r="L1413" s="49" t="s">
        <v>116</v>
      </c>
      <c r="M1413" s="50" t="s">
        <v>117</v>
      </c>
      <c r="N1413" s="50" t="s">
        <v>118</v>
      </c>
      <c r="O1413" s="51">
        <v>42464</v>
      </c>
      <c r="P1413" s="51">
        <v>42464</v>
      </c>
      <c r="Q1413" s="51">
        <v>42464</v>
      </c>
      <c r="R1413" s="50">
        <v>3465</v>
      </c>
      <c r="S1413" s="50">
        <v>9</v>
      </c>
      <c r="T1413" s="50" t="s">
        <v>127</v>
      </c>
      <c r="U1413" s="50" t="s">
        <v>8381</v>
      </c>
      <c r="V1413" s="50"/>
      <c r="W1413" s="50" t="s">
        <v>3496</v>
      </c>
      <c r="X1413" s="50" t="s">
        <v>95</v>
      </c>
      <c r="Y1413" s="49" t="s">
        <v>8382</v>
      </c>
    </row>
    <row r="1414" spans="1:25">
      <c r="A1414" s="121" t="str">
        <f t="shared" si="23"/>
        <v>jwilson</v>
      </c>
      <c r="B1414" s="49" t="s">
        <v>8383</v>
      </c>
      <c r="C1414" s="50" t="s">
        <v>8384</v>
      </c>
      <c r="D1414" s="50" t="s">
        <v>8385</v>
      </c>
      <c r="E1414" s="37" t="s">
        <v>43</v>
      </c>
      <c r="F1414" s="49" t="s">
        <v>28</v>
      </c>
      <c r="G1414" s="50" t="s">
        <v>29</v>
      </c>
      <c r="H1414" s="50" t="s">
        <v>30</v>
      </c>
      <c r="I1414" s="50" t="s">
        <v>31</v>
      </c>
      <c r="J1414" s="49" t="s">
        <v>53</v>
      </c>
      <c r="K1414" s="49" t="s">
        <v>255</v>
      </c>
      <c r="L1414" s="49" t="s">
        <v>418</v>
      </c>
      <c r="M1414" s="50" t="s">
        <v>257</v>
      </c>
      <c r="N1414" s="50" t="s">
        <v>258</v>
      </c>
      <c r="O1414" s="51">
        <v>45865</v>
      </c>
      <c r="P1414" s="51">
        <v>45865</v>
      </c>
      <c r="Q1414" s="51">
        <v>45865</v>
      </c>
      <c r="R1414" s="50">
        <v>64</v>
      </c>
      <c r="S1414" s="50">
        <v>0</v>
      </c>
      <c r="T1414" s="50" t="s">
        <v>96</v>
      </c>
      <c r="U1414" s="50" t="s">
        <v>8386</v>
      </c>
      <c r="V1414" s="50" t="s">
        <v>3021</v>
      </c>
      <c r="W1414" s="50" t="s">
        <v>8387</v>
      </c>
      <c r="X1414" s="50" t="s">
        <v>258</v>
      </c>
      <c r="Y1414" s="49" t="s">
        <v>8388</v>
      </c>
    </row>
    <row r="1415" spans="1:25">
      <c r="A1415" s="121" t="str">
        <f t="shared" si="23"/>
        <v>jwood</v>
      </c>
      <c r="B1415" s="49" t="s">
        <v>8389</v>
      </c>
      <c r="C1415" s="50" t="s">
        <v>8390</v>
      </c>
      <c r="D1415" s="50" t="s">
        <v>8391</v>
      </c>
      <c r="E1415" s="37" t="s">
        <v>27</v>
      </c>
      <c r="F1415" s="49" t="s">
        <v>114</v>
      </c>
      <c r="G1415" s="50" t="s">
        <v>115</v>
      </c>
      <c r="H1415" s="50" t="s">
        <v>105</v>
      </c>
      <c r="I1415" s="50" t="s">
        <v>31</v>
      </c>
      <c r="J1415" s="49" t="s">
        <v>32</v>
      </c>
      <c r="K1415" s="49" t="s">
        <v>884</v>
      </c>
      <c r="L1415" s="49" t="s">
        <v>885</v>
      </c>
      <c r="M1415" s="50" t="s">
        <v>886</v>
      </c>
      <c r="N1415" s="50" t="s">
        <v>887</v>
      </c>
      <c r="O1415" s="51">
        <v>45466</v>
      </c>
      <c r="P1415" s="51">
        <v>45466</v>
      </c>
      <c r="Q1415" s="51">
        <v>45466</v>
      </c>
      <c r="R1415" s="50">
        <v>463</v>
      </c>
      <c r="S1415" s="50">
        <v>1</v>
      </c>
      <c r="T1415" s="50" t="s">
        <v>82</v>
      </c>
      <c r="U1415" s="50" t="s">
        <v>8392</v>
      </c>
      <c r="V1415" s="50"/>
      <c r="W1415" s="50" t="s">
        <v>8393</v>
      </c>
      <c r="X1415" s="50" t="s">
        <v>1136</v>
      </c>
      <c r="Y1415" s="49" t="s">
        <v>8394</v>
      </c>
    </row>
    <row r="1416" spans="1:25">
      <c r="A1416" s="121" t="str">
        <f t="shared" si="23"/>
        <v>jwrigh1</v>
      </c>
      <c r="B1416" s="49" t="s">
        <v>8395</v>
      </c>
      <c r="C1416" s="50" t="s">
        <v>8396</v>
      </c>
      <c r="D1416" s="50" t="s">
        <v>8397</v>
      </c>
      <c r="E1416" s="37" t="s">
        <v>43</v>
      </c>
      <c r="F1416" s="49" t="s">
        <v>1468</v>
      </c>
      <c r="G1416" s="50" t="s">
        <v>1469</v>
      </c>
      <c r="H1416" s="50" t="s">
        <v>30</v>
      </c>
      <c r="I1416" s="50" t="s">
        <v>31</v>
      </c>
      <c r="J1416" s="49" t="s">
        <v>32</v>
      </c>
      <c r="K1416" s="49" t="s">
        <v>591</v>
      </c>
      <c r="L1416" s="49" t="s">
        <v>591</v>
      </c>
      <c r="M1416" s="50" t="s">
        <v>592</v>
      </c>
      <c r="N1416" s="50" t="s">
        <v>593</v>
      </c>
      <c r="O1416" s="51">
        <v>37207</v>
      </c>
      <c r="P1416" s="51">
        <v>44994</v>
      </c>
      <c r="Q1416" s="51">
        <v>44994</v>
      </c>
      <c r="R1416" s="50">
        <v>935</v>
      </c>
      <c r="S1416" s="50">
        <v>2</v>
      </c>
      <c r="T1416" s="50" t="s">
        <v>82</v>
      </c>
      <c r="U1416" s="50" t="s">
        <v>8398</v>
      </c>
      <c r="V1416" s="50" t="s">
        <v>8399</v>
      </c>
      <c r="W1416" s="50" t="s">
        <v>8400</v>
      </c>
      <c r="X1416" s="50" t="s">
        <v>593</v>
      </c>
      <c r="Y1416" s="49" t="s">
        <v>8401</v>
      </c>
    </row>
    <row r="1417" spans="1:25">
      <c r="A1417" s="121" t="str">
        <f t="shared" si="23"/>
        <v>jyowe</v>
      </c>
      <c r="B1417" s="49" t="s">
        <v>8402</v>
      </c>
      <c r="C1417" s="50" t="s">
        <v>8403</v>
      </c>
      <c r="D1417" s="50" t="s">
        <v>8404</v>
      </c>
      <c r="E1417" s="37" t="s">
        <v>43</v>
      </c>
      <c r="F1417" s="49" t="s">
        <v>44</v>
      </c>
      <c r="G1417" s="50" t="s">
        <v>45</v>
      </c>
      <c r="H1417" s="50" t="s">
        <v>30</v>
      </c>
      <c r="I1417" s="50" t="s">
        <v>31</v>
      </c>
      <c r="J1417" s="49" t="s">
        <v>53</v>
      </c>
      <c r="K1417" s="49" t="s">
        <v>255</v>
      </c>
      <c r="L1417" s="49" t="s">
        <v>256</v>
      </c>
      <c r="M1417" s="50" t="s">
        <v>257</v>
      </c>
      <c r="N1417" s="50" t="s">
        <v>258</v>
      </c>
      <c r="O1417" s="51">
        <v>45928</v>
      </c>
      <c r="P1417" s="51">
        <v>45928</v>
      </c>
      <c r="Q1417" s="51">
        <v>45928</v>
      </c>
      <c r="R1417" s="50">
        <v>1</v>
      </c>
      <c r="S1417" s="50">
        <v>0</v>
      </c>
      <c r="T1417" s="50" t="s">
        <v>47</v>
      </c>
      <c r="U1417" s="50" t="s">
        <v>8405</v>
      </c>
      <c r="V1417" s="50"/>
      <c r="W1417" s="50" t="s">
        <v>8406</v>
      </c>
      <c r="X1417" s="50" t="s">
        <v>322</v>
      </c>
      <c r="Y1417" s="49" t="s">
        <v>8407</v>
      </c>
    </row>
    <row r="1418" spans="1:25">
      <c r="A1418" s="121" t="str">
        <f t="shared" si="23"/>
        <v>JZERANC</v>
      </c>
      <c r="B1418" s="49" t="s">
        <v>8408</v>
      </c>
      <c r="C1418" s="50" t="s">
        <v>8409</v>
      </c>
      <c r="D1418" s="50" t="s">
        <v>8410</v>
      </c>
      <c r="E1418" s="37" t="s">
        <v>43</v>
      </c>
      <c r="F1418" s="49" t="s">
        <v>4751</v>
      </c>
      <c r="G1418" s="50" t="s">
        <v>4752</v>
      </c>
      <c r="H1418" s="50" t="s">
        <v>30</v>
      </c>
      <c r="I1418" s="50" t="s">
        <v>31</v>
      </c>
      <c r="J1418" s="49" t="s">
        <v>53</v>
      </c>
      <c r="K1418" s="49" t="s">
        <v>1470</v>
      </c>
      <c r="L1418" s="49" t="s">
        <v>1471</v>
      </c>
      <c r="M1418" s="50" t="s">
        <v>1472</v>
      </c>
      <c r="N1418" s="50" t="s">
        <v>453</v>
      </c>
      <c r="O1418" s="51">
        <v>39510</v>
      </c>
      <c r="P1418" s="51">
        <v>39510</v>
      </c>
      <c r="Q1418" s="51">
        <v>39510</v>
      </c>
      <c r="R1418" s="50">
        <v>6419</v>
      </c>
      <c r="S1418" s="50">
        <v>17</v>
      </c>
      <c r="T1418" s="50" t="s">
        <v>148</v>
      </c>
      <c r="U1418" s="50" t="s">
        <v>8411</v>
      </c>
      <c r="V1418" s="50"/>
      <c r="W1418" s="50" t="s">
        <v>1901</v>
      </c>
      <c r="X1418" s="50" t="s">
        <v>453</v>
      </c>
      <c r="Y1418" s="49" t="s">
        <v>8412</v>
      </c>
    </row>
    <row r="1419" spans="1:25">
      <c r="A1419" s="121" t="str">
        <f t="shared" si="23"/>
        <v>jzuleta</v>
      </c>
      <c r="B1419" s="49" t="s">
        <v>8413</v>
      </c>
      <c r="C1419" s="50" t="s">
        <v>8414</v>
      </c>
      <c r="D1419" s="50" t="s">
        <v>8415</v>
      </c>
      <c r="E1419" s="37" t="s">
        <v>43</v>
      </c>
      <c r="F1419" s="49" t="s">
        <v>876</v>
      </c>
      <c r="G1419" s="50" t="s">
        <v>877</v>
      </c>
      <c r="H1419" s="50" t="s">
        <v>105</v>
      </c>
      <c r="I1419" s="50" t="s">
        <v>31</v>
      </c>
      <c r="J1419" s="49" t="s">
        <v>32</v>
      </c>
      <c r="K1419" s="49" t="s">
        <v>775</v>
      </c>
      <c r="L1419" s="49" t="s">
        <v>776</v>
      </c>
      <c r="M1419" s="50" t="s">
        <v>777</v>
      </c>
      <c r="N1419" s="50" t="s">
        <v>147</v>
      </c>
      <c r="O1419" s="51">
        <v>45020</v>
      </c>
      <c r="P1419" s="51">
        <v>45020</v>
      </c>
      <c r="Q1419" s="51">
        <v>45020</v>
      </c>
      <c r="R1419" s="50">
        <v>909</v>
      </c>
      <c r="S1419" s="50">
        <v>2</v>
      </c>
      <c r="T1419" s="50" t="s">
        <v>82</v>
      </c>
      <c r="U1419" s="50" t="s">
        <v>8416</v>
      </c>
      <c r="V1419" s="50"/>
      <c r="W1419" s="50" t="s">
        <v>4800</v>
      </c>
      <c r="X1419" s="50" t="s">
        <v>147</v>
      </c>
      <c r="Y1419" s="49" t="s">
        <v>4801</v>
      </c>
    </row>
    <row r="1420" spans="1:25">
      <c r="A1420" s="121" t="str">
        <f t="shared" si="23"/>
        <v>kabusam</v>
      </c>
      <c r="B1420" s="49" t="s">
        <v>8417</v>
      </c>
      <c r="C1420" s="50" t="s">
        <v>8418</v>
      </c>
      <c r="D1420" s="50" t="s">
        <v>8419</v>
      </c>
      <c r="E1420" s="37" t="s">
        <v>27</v>
      </c>
      <c r="F1420" s="49" t="s">
        <v>28</v>
      </c>
      <c r="G1420" s="50" t="s">
        <v>29</v>
      </c>
      <c r="H1420" s="50" t="s">
        <v>30</v>
      </c>
      <c r="I1420" s="50" t="s">
        <v>31</v>
      </c>
      <c r="J1420" s="49" t="s">
        <v>53</v>
      </c>
      <c r="K1420" s="49" t="s">
        <v>197</v>
      </c>
      <c r="L1420" s="49" t="s">
        <v>198</v>
      </c>
      <c r="M1420" s="50" t="s">
        <v>199</v>
      </c>
      <c r="N1420" s="50" t="s">
        <v>200</v>
      </c>
      <c r="O1420" s="51">
        <v>44910</v>
      </c>
      <c r="P1420" s="51">
        <v>44910</v>
      </c>
      <c r="Q1420" s="51">
        <v>44910</v>
      </c>
      <c r="R1420" s="50">
        <v>1019</v>
      </c>
      <c r="S1420" s="50">
        <v>2</v>
      </c>
      <c r="T1420" s="50" t="s">
        <v>82</v>
      </c>
      <c r="U1420" s="50" t="s">
        <v>8420</v>
      </c>
      <c r="V1420" s="50"/>
      <c r="W1420" s="50" t="s">
        <v>6049</v>
      </c>
      <c r="X1420" s="50" t="s">
        <v>200</v>
      </c>
      <c r="Y1420" s="49" t="s">
        <v>713</v>
      </c>
    </row>
    <row r="1421" spans="1:25">
      <c r="A1421" s="121" t="str">
        <f t="shared" si="23"/>
        <v>kakbar</v>
      </c>
      <c r="B1421" s="49" t="s">
        <v>8421</v>
      </c>
      <c r="C1421" s="50" t="s">
        <v>8422</v>
      </c>
      <c r="D1421" s="50" t="s">
        <v>8423</v>
      </c>
      <c r="E1421" s="37" t="s">
        <v>27</v>
      </c>
      <c r="F1421" s="49" t="s">
        <v>28</v>
      </c>
      <c r="G1421" s="50" t="s">
        <v>29</v>
      </c>
      <c r="H1421" s="50" t="s">
        <v>30</v>
      </c>
      <c r="I1421" s="50" t="s">
        <v>31</v>
      </c>
      <c r="J1421" s="49" t="s">
        <v>32</v>
      </c>
      <c r="K1421" s="49" t="s">
        <v>515</v>
      </c>
      <c r="L1421" s="49" t="s">
        <v>516</v>
      </c>
      <c r="M1421" s="50" t="s">
        <v>517</v>
      </c>
      <c r="N1421" s="50" t="s">
        <v>192</v>
      </c>
      <c r="O1421" s="51">
        <v>45802</v>
      </c>
      <c r="P1421" s="51">
        <v>45802</v>
      </c>
      <c r="Q1421" s="51">
        <v>45802</v>
      </c>
      <c r="R1421" s="50">
        <v>127</v>
      </c>
      <c r="S1421" s="50">
        <v>0</v>
      </c>
      <c r="T1421" s="50" t="s">
        <v>58</v>
      </c>
      <c r="U1421" s="50" t="s">
        <v>8424</v>
      </c>
      <c r="V1421" s="50"/>
      <c r="W1421" s="50" t="s">
        <v>5721</v>
      </c>
      <c r="X1421" s="50" t="s">
        <v>192</v>
      </c>
      <c r="Y1421" s="49" t="s">
        <v>8425</v>
      </c>
    </row>
    <row r="1422" spans="1:25">
      <c r="A1422" s="121" t="str">
        <f t="shared" si="23"/>
        <v>kaldaro</v>
      </c>
      <c r="B1422" s="49" t="s">
        <v>8426</v>
      </c>
      <c r="C1422" s="50" t="s">
        <v>8427</v>
      </c>
      <c r="D1422" s="50" t="s">
        <v>8428</v>
      </c>
      <c r="E1422" s="37" t="s">
        <v>43</v>
      </c>
      <c r="F1422" s="49" t="s">
        <v>90</v>
      </c>
      <c r="G1422" s="50" t="s">
        <v>91</v>
      </c>
      <c r="H1422" s="50" t="s">
        <v>30</v>
      </c>
      <c r="I1422" s="50" t="s">
        <v>31</v>
      </c>
      <c r="J1422" s="49" t="s">
        <v>53</v>
      </c>
      <c r="K1422" s="49" t="s">
        <v>273</v>
      </c>
      <c r="L1422" s="49" t="s">
        <v>274</v>
      </c>
      <c r="M1422" s="50" t="s">
        <v>275</v>
      </c>
      <c r="N1422" s="50" t="s">
        <v>276</v>
      </c>
      <c r="O1422" s="51">
        <v>45879</v>
      </c>
      <c r="P1422" s="51">
        <v>45879</v>
      </c>
      <c r="Q1422" s="51">
        <v>45879</v>
      </c>
      <c r="R1422" s="50">
        <v>50</v>
      </c>
      <c r="S1422" s="50">
        <v>0</v>
      </c>
      <c r="T1422" s="50" t="s">
        <v>419</v>
      </c>
      <c r="U1422" s="50" t="s">
        <v>8429</v>
      </c>
      <c r="V1422" s="50"/>
      <c r="W1422" s="50" t="s">
        <v>8430</v>
      </c>
      <c r="X1422" s="50" t="s">
        <v>276</v>
      </c>
      <c r="Y1422" s="49" t="s">
        <v>8431</v>
      </c>
    </row>
    <row r="1423" spans="1:25">
      <c r="A1423" s="121" t="str">
        <f t="shared" si="23"/>
        <v>kbake44</v>
      </c>
      <c r="B1423" s="49" t="s">
        <v>8432</v>
      </c>
      <c r="C1423" s="50" t="s">
        <v>8433</v>
      </c>
      <c r="D1423" s="50" t="s">
        <v>8434</v>
      </c>
      <c r="E1423" s="37" t="s">
        <v>43</v>
      </c>
      <c r="F1423" s="49" t="s">
        <v>90</v>
      </c>
      <c r="G1423" s="50" t="s">
        <v>91</v>
      </c>
      <c r="H1423" s="50" t="s">
        <v>30</v>
      </c>
      <c r="I1423" s="50" t="s">
        <v>31</v>
      </c>
      <c r="J1423" s="49" t="s">
        <v>32</v>
      </c>
      <c r="K1423" s="49" t="s">
        <v>144</v>
      </c>
      <c r="L1423" s="49" t="s">
        <v>145</v>
      </c>
      <c r="M1423" s="50" t="s">
        <v>146</v>
      </c>
      <c r="N1423" s="50" t="s">
        <v>147</v>
      </c>
      <c r="O1423" s="51">
        <v>39391</v>
      </c>
      <c r="P1423" s="51">
        <v>44385</v>
      </c>
      <c r="Q1423" s="51">
        <v>44378</v>
      </c>
      <c r="R1423" s="50">
        <v>1551</v>
      </c>
      <c r="S1423" s="50">
        <v>4</v>
      </c>
      <c r="T1423" s="50" t="s">
        <v>106</v>
      </c>
      <c r="U1423" s="50" t="s">
        <v>8435</v>
      </c>
      <c r="V1423" s="50"/>
      <c r="W1423" s="50" t="s">
        <v>1580</v>
      </c>
      <c r="X1423" s="50" t="s">
        <v>147</v>
      </c>
      <c r="Y1423" s="49" t="s">
        <v>8436</v>
      </c>
    </row>
    <row r="1424" spans="1:25">
      <c r="A1424" s="121" t="str">
        <f t="shared" si="23"/>
        <v>kbanach</v>
      </c>
      <c r="B1424" s="49" t="s">
        <v>8437</v>
      </c>
      <c r="C1424" s="50" t="s">
        <v>8438</v>
      </c>
      <c r="D1424" s="50" t="s">
        <v>8439</v>
      </c>
      <c r="E1424" s="37" t="s">
        <v>43</v>
      </c>
      <c r="F1424" s="49" t="s">
        <v>44</v>
      </c>
      <c r="G1424" s="50" t="s">
        <v>45</v>
      </c>
      <c r="H1424" s="50" t="s">
        <v>30</v>
      </c>
      <c r="I1424" s="50" t="s">
        <v>31</v>
      </c>
      <c r="J1424" s="49" t="s">
        <v>53</v>
      </c>
      <c r="K1424" s="49" t="s">
        <v>164</v>
      </c>
      <c r="L1424" s="49" t="s">
        <v>165</v>
      </c>
      <c r="M1424" s="50" t="s">
        <v>166</v>
      </c>
      <c r="N1424" s="50" t="s">
        <v>167</v>
      </c>
      <c r="O1424" s="51">
        <v>45886</v>
      </c>
      <c r="P1424" s="51">
        <v>45886</v>
      </c>
      <c r="Q1424" s="51">
        <v>45886</v>
      </c>
      <c r="R1424" s="50">
        <v>43</v>
      </c>
      <c r="S1424" s="50">
        <v>0</v>
      </c>
      <c r="T1424" s="50" t="s">
        <v>419</v>
      </c>
      <c r="U1424" s="50" t="s">
        <v>8440</v>
      </c>
      <c r="V1424" s="50"/>
      <c r="W1424" s="50" t="s">
        <v>6444</v>
      </c>
      <c r="X1424" s="50" t="s">
        <v>322</v>
      </c>
      <c r="Y1424" s="49" t="s">
        <v>8441</v>
      </c>
    </row>
    <row r="1425" spans="1:25">
      <c r="A1425" s="121" t="str">
        <f t="shared" si="23"/>
        <v>kbarne0</v>
      </c>
      <c r="B1425" s="49" t="s">
        <v>8442</v>
      </c>
      <c r="C1425" s="50" t="s">
        <v>8443</v>
      </c>
      <c r="D1425" s="50" t="s">
        <v>8444</v>
      </c>
      <c r="E1425" s="37" t="s">
        <v>43</v>
      </c>
      <c r="F1425" s="49" t="s">
        <v>1468</v>
      </c>
      <c r="G1425" s="50" t="s">
        <v>1469</v>
      </c>
      <c r="H1425" s="50" t="s">
        <v>30</v>
      </c>
      <c r="I1425" s="50" t="s">
        <v>31</v>
      </c>
      <c r="J1425" s="49" t="s">
        <v>53</v>
      </c>
      <c r="K1425" s="49" t="s">
        <v>66</v>
      </c>
      <c r="L1425" s="49" t="s">
        <v>66</v>
      </c>
      <c r="M1425" s="50" t="s">
        <v>342</v>
      </c>
      <c r="N1425" s="50" t="s">
        <v>69</v>
      </c>
      <c r="O1425" s="51">
        <v>45151</v>
      </c>
      <c r="P1425" s="51">
        <v>45151</v>
      </c>
      <c r="Q1425" s="51">
        <v>45151</v>
      </c>
      <c r="R1425" s="50">
        <v>778</v>
      </c>
      <c r="S1425" s="50">
        <v>2</v>
      </c>
      <c r="T1425" s="50" t="s">
        <v>82</v>
      </c>
      <c r="U1425" s="50" t="s">
        <v>8445</v>
      </c>
      <c r="V1425" s="50"/>
      <c r="W1425" s="50" t="s">
        <v>344</v>
      </c>
      <c r="X1425" s="50" t="s">
        <v>69</v>
      </c>
      <c r="Y1425" s="49" t="s">
        <v>8446</v>
      </c>
    </row>
    <row r="1426" spans="1:25">
      <c r="A1426" s="121" t="str">
        <f t="shared" si="23"/>
        <v>KBELL12</v>
      </c>
      <c r="B1426" s="49" t="s">
        <v>8447</v>
      </c>
      <c r="C1426" s="50" t="s">
        <v>8448</v>
      </c>
      <c r="D1426" s="50" t="s">
        <v>8449</v>
      </c>
      <c r="E1426" s="37" t="s">
        <v>43</v>
      </c>
      <c r="F1426" s="49" t="s">
        <v>44</v>
      </c>
      <c r="G1426" s="50" t="s">
        <v>45</v>
      </c>
      <c r="H1426" s="50" t="s">
        <v>30</v>
      </c>
      <c r="I1426" s="50" t="s">
        <v>31</v>
      </c>
      <c r="J1426" s="49" t="s">
        <v>53</v>
      </c>
      <c r="K1426" s="49" t="s">
        <v>370</v>
      </c>
      <c r="L1426" s="49" t="s">
        <v>371</v>
      </c>
      <c r="M1426" s="50" t="s">
        <v>372</v>
      </c>
      <c r="N1426" s="50" t="s">
        <v>373</v>
      </c>
      <c r="O1426" s="51">
        <v>37740</v>
      </c>
      <c r="P1426" s="51">
        <v>38132</v>
      </c>
      <c r="Q1426" s="51">
        <v>37740</v>
      </c>
      <c r="R1426" s="50">
        <v>8189</v>
      </c>
      <c r="S1426" s="50">
        <v>22</v>
      </c>
      <c r="T1426" s="50" t="s">
        <v>148</v>
      </c>
      <c r="U1426" s="50" t="s">
        <v>8450</v>
      </c>
      <c r="V1426" s="50"/>
      <c r="W1426" s="50" t="s">
        <v>602</v>
      </c>
      <c r="X1426" s="50" t="s">
        <v>373</v>
      </c>
      <c r="Y1426" s="49" t="s">
        <v>7158</v>
      </c>
    </row>
    <row r="1427" spans="1:25">
      <c r="A1427" s="121" t="str">
        <f t="shared" si="23"/>
        <v>kberria</v>
      </c>
      <c r="B1427" s="49" t="s">
        <v>8451</v>
      </c>
      <c r="C1427" s="50" t="s">
        <v>8452</v>
      </c>
      <c r="D1427" s="50" t="s">
        <v>8453</v>
      </c>
      <c r="E1427" s="37" t="s">
        <v>43</v>
      </c>
      <c r="F1427" s="49" t="s">
        <v>90</v>
      </c>
      <c r="G1427" s="50" t="s">
        <v>91</v>
      </c>
      <c r="H1427" s="50" t="s">
        <v>30</v>
      </c>
      <c r="I1427" s="50" t="s">
        <v>31</v>
      </c>
      <c r="J1427" s="49" t="s">
        <v>53</v>
      </c>
      <c r="K1427" s="49" t="s">
        <v>54</v>
      </c>
      <c r="L1427" s="49" t="s">
        <v>530</v>
      </c>
      <c r="M1427" s="50" t="s">
        <v>56</v>
      </c>
      <c r="N1427" s="50" t="s">
        <v>57</v>
      </c>
      <c r="O1427" s="51">
        <v>45830</v>
      </c>
      <c r="P1427" s="51">
        <v>45830</v>
      </c>
      <c r="Q1427" s="51">
        <v>45830</v>
      </c>
      <c r="R1427" s="50">
        <v>99</v>
      </c>
      <c r="S1427" s="50">
        <v>0</v>
      </c>
      <c r="T1427" s="50" t="s">
        <v>58</v>
      </c>
      <c r="U1427" s="53" t="s">
        <v>8454</v>
      </c>
      <c r="V1427" s="53">
        <v>0</v>
      </c>
      <c r="W1427" s="53" t="s">
        <v>8455</v>
      </c>
      <c r="X1427" s="53" t="s">
        <v>57</v>
      </c>
      <c r="Y1427" s="53" t="s">
        <v>8456</v>
      </c>
    </row>
    <row r="1428" spans="1:25">
      <c r="A1428" s="121" t="str">
        <f t="shared" si="23"/>
        <v>kblatz</v>
      </c>
      <c r="B1428" s="49" t="s">
        <v>8457</v>
      </c>
      <c r="C1428" s="50" t="s">
        <v>8458</v>
      </c>
      <c r="D1428" s="50" t="s">
        <v>8459</v>
      </c>
      <c r="E1428" s="37" t="s">
        <v>27</v>
      </c>
      <c r="F1428" s="49" t="s">
        <v>28</v>
      </c>
      <c r="G1428" s="50" t="s">
        <v>29</v>
      </c>
      <c r="H1428" s="50" t="s">
        <v>30</v>
      </c>
      <c r="I1428" s="50" t="s">
        <v>31</v>
      </c>
      <c r="J1428" s="49" t="s">
        <v>53</v>
      </c>
      <c r="K1428" s="49" t="s">
        <v>255</v>
      </c>
      <c r="L1428" s="49" t="s">
        <v>442</v>
      </c>
      <c r="M1428" s="50" t="s">
        <v>443</v>
      </c>
      <c r="N1428" s="50" t="s">
        <v>72</v>
      </c>
      <c r="O1428" s="51">
        <v>45774</v>
      </c>
      <c r="P1428" s="51">
        <v>45774</v>
      </c>
      <c r="Q1428" s="51">
        <v>45774</v>
      </c>
      <c r="R1428" s="50">
        <v>155</v>
      </c>
      <c r="S1428" s="50">
        <v>0</v>
      </c>
      <c r="T1428" s="50" t="s">
        <v>58</v>
      </c>
      <c r="U1428" s="50" t="s">
        <v>8460</v>
      </c>
      <c r="V1428" s="50"/>
      <c r="W1428" s="50" t="s">
        <v>8461</v>
      </c>
      <c r="X1428" s="50" t="s">
        <v>72</v>
      </c>
      <c r="Y1428" s="49" t="s">
        <v>8462</v>
      </c>
    </row>
    <row r="1429" spans="1:25">
      <c r="A1429" s="121" t="str">
        <f t="shared" si="23"/>
        <v>kbryan1</v>
      </c>
      <c r="B1429" s="49" t="s">
        <v>8463</v>
      </c>
      <c r="C1429" s="50" t="s">
        <v>8464</v>
      </c>
      <c r="D1429" s="50" t="s">
        <v>8465</v>
      </c>
      <c r="E1429" s="37" t="s">
        <v>27</v>
      </c>
      <c r="F1429" s="49" t="s">
        <v>327</v>
      </c>
      <c r="G1429" s="50" t="s">
        <v>328</v>
      </c>
      <c r="H1429" s="50" t="s">
        <v>30</v>
      </c>
      <c r="I1429" s="50" t="s">
        <v>31</v>
      </c>
      <c r="J1429" s="49" t="s">
        <v>53</v>
      </c>
      <c r="K1429" s="49" t="s">
        <v>309</v>
      </c>
      <c r="L1429" s="49" t="s">
        <v>310</v>
      </c>
      <c r="M1429" s="50" t="s">
        <v>311</v>
      </c>
      <c r="N1429" s="50" t="s">
        <v>312</v>
      </c>
      <c r="O1429" s="51">
        <v>45452</v>
      </c>
      <c r="P1429" s="51">
        <v>45452</v>
      </c>
      <c r="Q1429" s="51">
        <v>45452</v>
      </c>
      <c r="R1429" s="50">
        <v>477</v>
      </c>
      <c r="S1429" s="50">
        <v>1</v>
      </c>
      <c r="T1429" s="50" t="s">
        <v>82</v>
      </c>
      <c r="U1429" s="50" t="s">
        <v>8466</v>
      </c>
      <c r="V1429" s="50"/>
      <c r="W1429" s="50" t="s">
        <v>2118</v>
      </c>
      <c r="X1429" s="50" t="s">
        <v>312</v>
      </c>
      <c r="Y1429" s="49" t="s">
        <v>2119</v>
      </c>
    </row>
    <row r="1430" spans="1:25">
      <c r="A1430" s="121" t="str">
        <f t="shared" si="23"/>
        <v>KCHIN1</v>
      </c>
      <c r="B1430" s="49" t="s">
        <v>8467</v>
      </c>
      <c r="C1430" s="50" t="s">
        <v>8468</v>
      </c>
      <c r="D1430" s="50" t="s">
        <v>8469</v>
      </c>
      <c r="E1430" s="37" t="s">
        <v>43</v>
      </c>
      <c r="F1430" s="49" t="s">
        <v>28</v>
      </c>
      <c r="G1430" s="50" t="s">
        <v>29</v>
      </c>
      <c r="H1430" s="50" t="s">
        <v>30</v>
      </c>
      <c r="I1430" s="50" t="s">
        <v>31</v>
      </c>
      <c r="J1430" s="49" t="s">
        <v>53</v>
      </c>
      <c r="K1430" s="49" t="s">
        <v>450</v>
      </c>
      <c r="L1430" s="49" t="s">
        <v>2082</v>
      </c>
      <c r="M1430" s="50" t="s">
        <v>2083</v>
      </c>
      <c r="N1430" s="50" t="s">
        <v>1763</v>
      </c>
      <c r="O1430" s="51">
        <v>32325</v>
      </c>
      <c r="P1430" s="51">
        <v>32325</v>
      </c>
      <c r="Q1430" s="51">
        <v>32325</v>
      </c>
      <c r="R1430" s="50">
        <v>13604</v>
      </c>
      <c r="S1430" s="50">
        <v>37</v>
      </c>
      <c r="T1430" s="50" t="s">
        <v>148</v>
      </c>
      <c r="U1430" s="50" t="s">
        <v>8470</v>
      </c>
      <c r="V1430" s="50"/>
      <c r="W1430" s="50" t="s">
        <v>8471</v>
      </c>
      <c r="X1430" s="50" t="s">
        <v>1763</v>
      </c>
      <c r="Y1430" s="49" t="s">
        <v>5058</v>
      </c>
    </row>
    <row r="1431" spans="1:25">
      <c r="A1431" s="121" t="str">
        <f t="shared" si="23"/>
        <v>kcole17</v>
      </c>
      <c r="B1431" s="49" t="s">
        <v>8472</v>
      </c>
      <c r="C1431" s="50" t="s">
        <v>8473</v>
      </c>
      <c r="D1431" s="50" t="s">
        <v>8474</v>
      </c>
      <c r="E1431" s="37" t="s">
        <v>43</v>
      </c>
      <c r="F1431" s="49" t="s">
        <v>44</v>
      </c>
      <c r="G1431" s="50" t="s">
        <v>45</v>
      </c>
      <c r="H1431" s="50" t="s">
        <v>30</v>
      </c>
      <c r="I1431" s="50" t="s">
        <v>31</v>
      </c>
      <c r="J1431" s="49" t="s">
        <v>53</v>
      </c>
      <c r="K1431" s="49" t="s">
        <v>273</v>
      </c>
      <c r="L1431" s="49" t="s">
        <v>1340</v>
      </c>
      <c r="M1431" s="50" t="s">
        <v>1341</v>
      </c>
      <c r="N1431" s="50" t="s">
        <v>1308</v>
      </c>
      <c r="O1431" s="51">
        <v>41526</v>
      </c>
      <c r="P1431" s="51">
        <v>45900</v>
      </c>
      <c r="Q1431" s="51">
        <v>41526</v>
      </c>
      <c r="R1431" s="50">
        <v>4403</v>
      </c>
      <c r="S1431" s="50">
        <v>12</v>
      </c>
      <c r="T1431" s="50" t="s">
        <v>127</v>
      </c>
      <c r="U1431" s="50" t="s">
        <v>8475</v>
      </c>
      <c r="V1431" s="50"/>
      <c r="W1431" s="50" t="s">
        <v>8476</v>
      </c>
      <c r="X1431" s="50" t="s">
        <v>1308</v>
      </c>
      <c r="Y1431" s="49" t="s">
        <v>8477</v>
      </c>
    </row>
    <row r="1432" spans="1:25">
      <c r="A1432" s="121" t="str">
        <f t="shared" si="23"/>
        <v>kcolon</v>
      </c>
      <c r="B1432" s="49" t="s">
        <v>8478</v>
      </c>
      <c r="C1432" s="50" t="s">
        <v>8479</v>
      </c>
      <c r="D1432" s="50" t="s">
        <v>8480</v>
      </c>
      <c r="E1432" s="37" t="s">
        <v>43</v>
      </c>
      <c r="F1432" s="49" t="s">
        <v>28</v>
      </c>
      <c r="G1432" s="50" t="s">
        <v>29</v>
      </c>
      <c r="H1432" s="50" t="s">
        <v>30</v>
      </c>
      <c r="I1432" s="50" t="s">
        <v>31</v>
      </c>
      <c r="J1432" s="49" t="s">
        <v>53</v>
      </c>
      <c r="K1432" s="49" t="s">
        <v>54</v>
      </c>
      <c r="L1432" s="49" t="s">
        <v>55</v>
      </c>
      <c r="M1432" s="50" t="s">
        <v>56</v>
      </c>
      <c r="N1432" s="50" t="s">
        <v>57</v>
      </c>
      <c r="O1432" s="51">
        <v>43108</v>
      </c>
      <c r="P1432" s="51">
        <v>43108</v>
      </c>
      <c r="Q1432" s="51">
        <v>43108</v>
      </c>
      <c r="R1432" s="50">
        <v>2821</v>
      </c>
      <c r="S1432" s="50">
        <v>7</v>
      </c>
      <c r="T1432" s="50" t="s">
        <v>127</v>
      </c>
      <c r="U1432" s="50" t="s">
        <v>8481</v>
      </c>
      <c r="V1432" s="50"/>
      <c r="W1432" s="50" t="s">
        <v>8482</v>
      </c>
      <c r="X1432" s="50" t="s">
        <v>57</v>
      </c>
      <c r="Y1432" s="49" t="s">
        <v>8483</v>
      </c>
    </row>
    <row r="1433" spans="1:25">
      <c r="A1433" s="121" t="str">
        <f t="shared" si="23"/>
        <v>kcooper</v>
      </c>
      <c r="B1433" s="49" t="s">
        <v>8484</v>
      </c>
      <c r="C1433" s="50" t="s">
        <v>8485</v>
      </c>
      <c r="D1433" s="50" t="s">
        <v>8486</v>
      </c>
      <c r="E1433" s="37" t="s">
        <v>134</v>
      </c>
      <c r="F1433" s="49" t="s">
        <v>28</v>
      </c>
      <c r="G1433" s="50" t="s">
        <v>29</v>
      </c>
      <c r="H1433" s="50" t="s">
        <v>30</v>
      </c>
      <c r="I1433" s="50" t="s">
        <v>31</v>
      </c>
      <c r="J1433" s="49" t="s">
        <v>32</v>
      </c>
      <c r="K1433" s="49" t="s">
        <v>33</v>
      </c>
      <c r="L1433" s="49" t="s">
        <v>34</v>
      </c>
      <c r="M1433" s="50" t="s">
        <v>35</v>
      </c>
      <c r="N1433" s="50" t="s">
        <v>36</v>
      </c>
      <c r="O1433" s="51">
        <v>42891</v>
      </c>
      <c r="P1433" s="51">
        <v>45326</v>
      </c>
      <c r="Q1433" s="51">
        <v>45326</v>
      </c>
      <c r="R1433" s="50">
        <v>603</v>
      </c>
      <c r="S1433" s="50">
        <v>1</v>
      </c>
      <c r="T1433" s="50" t="s">
        <v>82</v>
      </c>
      <c r="U1433" s="50" t="s">
        <v>8487</v>
      </c>
      <c r="V1433" s="50">
        <v>1022</v>
      </c>
      <c r="W1433" s="50" t="s">
        <v>7523</v>
      </c>
      <c r="X1433" s="50" t="s">
        <v>36</v>
      </c>
      <c r="Y1433" s="49" t="s">
        <v>8488</v>
      </c>
    </row>
    <row r="1434" spans="1:25">
      <c r="A1434" s="121" t="str">
        <f t="shared" si="23"/>
        <v>kcoteco</v>
      </c>
      <c r="B1434" s="49" t="s">
        <v>8489</v>
      </c>
      <c r="C1434" s="50" t="s">
        <v>8490</v>
      </c>
      <c r="D1434" s="50" t="s">
        <v>8491</v>
      </c>
      <c r="E1434" s="37" t="s">
        <v>27</v>
      </c>
      <c r="F1434" s="49" t="s">
        <v>28</v>
      </c>
      <c r="G1434" s="50" t="s">
        <v>29</v>
      </c>
      <c r="H1434" s="50" t="s">
        <v>30</v>
      </c>
      <c r="I1434" s="50" t="s">
        <v>31</v>
      </c>
      <c r="J1434" s="49" t="s">
        <v>32</v>
      </c>
      <c r="K1434" s="49" t="s">
        <v>426</v>
      </c>
      <c r="L1434" s="49" t="s">
        <v>427</v>
      </c>
      <c r="M1434" s="50" t="s">
        <v>428</v>
      </c>
      <c r="N1434" s="50" t="s">
        <v>429</v>
      </c>
      <c r="O1434" s="51">
        <v>45641</v>
      </c>
      <c r="P1434" s="51">
        <v>45641</v>
      </c>
      <c r="Q1434" s="51">
        <v>45641</v>
      </c>
      <c r="R1434" s="50">
        <v>288</v>
      </c>
      <c r="S1434" s="50">
        <v>0</v>
      </c>
      <c r="T1434" s="50" t="s">
        <v>37</v>
      </c>
      <c r="U1434" s="50" t="s">
        <v>8492</v>
      </c>
      <c r="V1434" s="50"/>
      <c r="W1434" s="50" t="s">
        <v>2773</v>
      </c>
      <c r="X1434" s="50" t="s">
        <v>429</v>
      </c>
      <c r="Y1434" s="49" t="s">
        <v>2774</v>
      </c>
    </row>
    <row r="1435" spans="1:25">
      <c r="A1435" s="121" t="str">
        <f t="shared" si="23"/>
        <v>KDARDE2</v>
      </c>
      <c r="B1435" s="49" t="s">
        <v>8493</v>
      </c>
      <c r="C1435" s="50" t="s">
        <v>8494</v>
      </c>
      <c r="D1435" s="50" t="s">
        <v>8495</v>
      </c>
      <c r="E1435" s="37" t="s">
        <v>43</v>
      </c>
      <c r="F1435" s="49" t="s">
        <v>28</v>
      </c>
      <c r="G1435" s="50" t="s">
        <v>29</v>
      </c>
      <c r="H1435" s="50" t="s">
        <v>30</v>
      </c>
      <c r="I1435" s="50" t="s">
        <v>31</v>
      </c>
      <c r="J1435" s="49" t="s">
        <v>32</v>
      </c>
      <c r="K1435" s="49" t="s">
        <v>775</v>
      </c>
      <c r="L1435" s="49" t="s">
        <v>776</v>
      </c>
      <c r="M1435" s="50" t="s">
        <v>777</v>
      </c>
      <c r="N1435" s="50" t="s">
        <v>147</v>
      </c>
      <c r="O1435" s="51">
        <v>30040</v>
      </c>
      <c r="P1435" s="51">
        <v>30040</v>
      </c>
      <c r="Q1435" s="51">
        <v>30040</v>
      </c>
      <c r="R1435" s="50">
        <v>15889</v>
      </c>
      <c r="S1435" s="50">
        <v>43</v>
      </c>
      <c r="T1435" s="50" t="s">
        <v>148</v>
      </c>
      <c r="U1435" s="50" t="s">
        <v>8496</v>
      </c>
      <c r="V1435" s="50"/>
      <c r="W1435" s="50" t="s">
        <v>988</v>
      </c>
      <c r="X1435" s="50" t="s">
        <v>147</v>
      </c>
      <c r="Y1435" s="49" t="s">
        <v>6855</v>
      </c>
    </row>
    <row r="1436" spans="1:25">
      <c r="A1436" s="121" t="str">
        <f t="shared" si="23"/>
        <v>kdavis3</v>
      </c>
      <c r="B1436" s="49" t="s">
        <v>8497</v>
      </c>
      <c r="C1436" s="50" t="s">
        <v>8498</v>
      </c>
      <c r="D1436" s="50" t="s">
        <v>8499</v>
      </c>
      <c r="E1436" s="37" t="s">
        <v>27</v>
      </c>
      <c r="F1436" s="49" t="s">
        <v>44</v>
      </c>
      <c r="G1436" s="50" t="s">
        <v>45</v>
      </c>
      <c r="H1436" s="50" t="s">
        <v>30</v>
      </c>
      <c r="I1436" s="50" t="s">
        <v>31</v>
      </c>
      <c r="J1436" s="49" t="s">
        <v>53</v>
      </c>
      <c r="K1436" s="49" t="s">
        <v>255</v>
      </c>
      <c r="L1436" s="49" t="s">
        <v>256</v>
      </c>
      <c r="M1436" s="50" t="s">
        <v>257</v>
      </c>
      <c r="N1436" s="50" t="s">
        <v>258</v>
      </c>
      <c r="O1436" s="51">
        <v>45333</v>
      </c>
      <c r="P1436" s="51">
        <v>45333</v>
      </c>
      <c r="Q1436" s="51">
        <v>45333</v>
      </c>
      <c r="R1436" s="50">
        <v>596</v>
      </c>
      <c r="S1436" s="50">
        <v>1</v>
      </c>
      <c r="T1436" s="50" t="s">
        <v>82</v>
      </c>
      <c r="U1436" s="50" t="s">
        <v>8500</v>
      </c>
      <c r="V1436" s="50"/>
      <c r="W1436" s="50" t="s">
        <v>1604</v>
      </c>
      <c r="X1436" s="50" t="s">
        <v>170</v>
      </c>
      <c r="Y1436" s="49" t="s">
        <v>8501</v>
      </c>
    </row>
    <row r="1437" spans="1:25">
      <c r="A1437" s="121" t="str">
        <f t="shared" si="23"/>
        <v>keastho</v>
      </c>
      <c r="B1437" s="49" t="s">
        <v>8502</v>
      </c>
      <c r="C1437" s="50" t="s">
        <v>8503</v>
      </c>
      <c r="D1437" s="50" t="s">
        <v>8504</v>
      </c>
      <c r="E1437" s="37" t="s">
        <v>27</v>
      </c>
      <c r="F1437" s="49" t="s">
        <v>44</v>
      </c>
      <c r="G1437" s="50" t="s">
        <v>45</v>
      </c>
      <c r="H1437" s="50" t="s">
        <v>30</v>
      </c>
      <c r="I1437" s="50" t="s">
        <v>31</v>
      </c>
      <c r="J1437" s="49" t="s">
        <v>32</v>
      </c>
      <c r="K1437" s="49" t="s">
        <v>775</v>
      </c>
      <c r="L1437" s="49" t="s">
        <v>776</v>
      </c>
      <c r="M1437" s="50" t="s">
        <v>777</v>
      </c>
      <c r="N1437" s="50" t="s">
        <v>147</v>
      </c>
      <c r="O1437" s="51">
        <v>44770</v>
      </c>
      <c r="P1437" s="51">
        <v>44770</v>
      </c>
      <c r="Q1437" s="51">
        <v>44770</v>
      </c>
      <c r="R1437" s="50">
        <v>1159</v>
      </c>
      <c r="S1437" s="50">
        <v>3</v>
      </c>
      <c r="T1437" s="50" t="s">
        <v>106</v>
      </c>
      <c r="U1437" s="50" t="s">
        <v>8505</v>
      </c>
      <c r="V1437" s="50"/>
      <c r="W1437" s="50" t="s">
        <v>7977</v>
      </c>
      <c r="X1437" s="50" t="s">
        <v>147</v>
      </c>
      <c r="Y1437" s="49" t="s">
        <v>8506</v>
      </c>
    </row>
    <row r="1438" spans="1:25">
      <c r="A1438" s="121" t="str">
        <f t="shared" si="23"/>
        <v>kedoh</v>
      </c>
      <c r="B1438" s="49" t="s">
        <v>8507</v>
      </c>
      <c r="C1438" s="50" t="s">
        <v>8508</v>
      </c>
      <c r="D1438" s="50" t="s">
        <v>8509</v>
      </c>
      <c r="E1438" s="37" t="s">
        <v>43</v>
      </c>
      <c r="F1438" s="49" t="s">
        <v>44</v>
      </c>
      <c r="G1438" s="50" t="s">
        <v>45</v>
      </c>
      <c r="H1438" s="50" t="s">
        <v>30</v>
      </c>
      <c r="I1438" s="50" t="s">
        <v>31</v>
      </c>
      <c r="J1438" s="49" t="s">
        <v>32</v>
      </c>
      <c r="K1438" s="49" t="s">
        <v>1226</v>
      </c>
      <c r="L1438" s="49" t="s">
        <v>1227</v>
      </c>
      <c r="M1438" s="50" t="s">
        <v>1228</v>
      </c>
      <c r="N1438" s="50" t="s">
        <v>1229</v>
      </c>
      <c r="O1438" s="51">
        <v>41974</v>
      </c>
      <c r="P1438" s="51">
        <v>41974</v>
      </c>
      <c r="Q1438" s="51">
        <v>41974</v>
      </c>
      <c r="R1438" s="50">
        <v>3955</v>
      </c>
      <c r="S1438" s="50">
        <v>10</v>
      </c>
      <c r="T1438" s="50" t="s">
        <v>127</v>
      </c>
      <c r="U1438" s="50" t="s">
        <v>8510</v>
      </c>
      <c r="V1438" s="50"/>
      <c r="W1438" s="50" t="s">
        <v>8511</v>
      </c>
      <c r="X1438" s="50" t="s">
        <v>2390</v>
      </c>
      <c r="Y1438" s="49" t="s">
        <v>8512</v>
      </c>
    </row>
    <row r="1439" spans="1:25">
      <c r="A1439" s="121" t="str">
        <f t="shared" si="23"/>
        <v>KELLIN</v>
      </c>
      <c r="B1439" s="49" t="s">
        <v>8513</v>
      </c>
      <c r="C1439" s="50" t="s">
        <v>8514</v>
      </c>
      <c r="D1439" s="50" t="s">
        <v>8515</v>
      </c>
      <c r="E1439" s="37" t="s">
        <v>43</v>
      </c>
      <c r="F1439" s="49" t="s">
        <v>28</v>
      </c>
      <c r="G1439" s="50" t="s">
        <v>29</v>
      </c>
      <c r="H1439" s="50" t="s">
        <v>30</v>
      </c>
      <c r="I1439" s="50" t="s">
        <v>31</v>
      </c>
      <c r="J1439" s="49" t="s">
        <v>53</v>
      </c>
      <c r="K1439" s="49" t="s">
        <v>255</v>
      </c>
      <c r="L1439" s="49" t="s">
        <v>442</v>
      </c>
      <c r="M1439" s="50" t="s">
        <v>443</v>
      </c>
      <c r="N1439" s="50" t="s">
        <v>72</v>
      </c>
      <c r="O1439" s="51">
        <v>35957</v>
      </c>
      <c r="P1439" s="51">
        <v>35957</v>
      </c>
      <c r="Q1439" s="51">
        <v>35957</v>
      </c>
      <c r="R1439" s="50">
        <v>9972</v>
      </c>
      <c r="S1439" s="50">
        <v>27</v>
      </c>
      <c r="T1439" s="50" t="s">
        <v>148</v>
      </c>
      <c r="U1439" s="50" t="s">
        <v>8516</v>
      </c>
      <c r="V1439" s="50"/>
      <c r="W1439" s="50" t="s">
        <v>8517</v>
      </c>
      <c r="X1439" s="50" t="s">
        <v>72</v>
      </c>
      <c r="Y1439" s="49" t="s">
        <v>8518</v>
      </c>
    </row>
    <row r="1440" spans="1:25">
      <c r="A1440" s="121" t="str">
        <f t="shared" si="23"/>
        <v>kfloyd</v>
      </c>
      <c r="B1440" s="49" t="s">
        <v>8519</v>
      </c>
      <c r="C1440" s="50" t="s">
        <v>8520</v>
      </c>
      <c r="D1440" s="50" t="s">
        <v>8521</v>
      </c>
      <c r="E1440" s="37" t="s">
        <v>43</v>
      </c>
      <c r="F1440" s="49" t="s">
        <v>90</v>
      </c>
      <c r="G1440" s="50" t="s">
        <v>91</v>
      </c>
      <c r="H1440" s="50" t="s">
        <v>30</v>
      </c>
      <c r="I1440" s="50" t="s">
        <v>31</v>
      </c>
      <c r="J1440" s="49" t="s">
        <v>32</v>
      </c>
      <c r="K1440" s="49" t="s">
        <v>426</v>
      </c>
      <c r="L1440" s="49" t="s">
        <v>427</v>
      </c>
      <c r="M1440" s="50" t="s">
        <v>428</v>
      </c>
      <c r="N1440" s="50" t="s">
        <v>429</v>
      </c>
      <c r="O1440" s="51">
        <v>45711</v>
      </c>
      <c r="P1440" s="51">
        <v>45711</v>
      </c>
      <c r="Q1440" s="51">
        <v>45711</v>
      </c>
      <c r="R1440" s="50">
        <v>218</v>
      </c>
      <c r="S1440" s="50">
        <v>0</v>
      </c>
      <c r="T1440" s="50" t="s">
        <v>37</v>
      </c>
      <c r="U1440" s="50" t="s">
        <v>8522</v>
      </c>
      <c r="V1440" s="50"/>
      <c r="W1440" s="50" t="s">
        <v>7040</v>
      </c>
      <c r="X1440" s="50" t="s">
        <v>429</v>
      </c>
      <c r="Y1440" s="49" t="s">
        <v>8523</v>
      </c>
    </row>
    <row r="1441" spans="1:25">
      <c r="A1441" s="121" t="str">
        <f t="shared" si="23"/>
        <v>kfoste0</v>
      </c>
      <c r="B1441" s="49" t="s">
        <v>8524</v>
      </c>
      <c r="C1441" s="50" t="s">
        <v>8525</v>
      </c>
      <c r="D1441" s="50" t="s">
        <v>8526</v>
      </c>
      <c r="E1441" s="37" t="s">
        <v>43</v>
      </c>
      <c r="F1441" s="49" t="s">
        <v>341</v>
      </c>
      <c r="G1441" s="50" t="s">
        <v>45</v>
      </c>
      <c r="H1441" s="50" t="s">
        <v>30</v>
      </c>
      <c r="I1441" s="50" t="s">
        <v>31</v>
      </c>
      <c r="J1441" s="49" t="s">
        <v>53</v>
      </c>
      <c r="K1441" s="49" t="s">
        <v>2108</v>
      </c>
      <c r="L1441" s="49" t="s">
        <v>2109</v>
      </c>
      <c r="M1441" s="50" t="s">
        <v>2110</v>
      </c>
      <c r="N1441" s="50" t="s">
        <v>1763</v>
      </c>
      <c r="O1441" s="51">
        <v>45242</v>
      </c>
      <c r="P1441" s="51">
        <v>45242</v>
      </c>
      <c r="Q1441" s="51">
        <v>45242</v>
      </c>
      <c r="R1441" s="50">
        <v>687</v>
      </c>
      <c r="S1441" s="50">
        <v>1</v>
      </c>
      <c r="T1441" s="50" t="s">
        <v>82</v>
      </c>
      <c r="U1441" t="s">
        <v>8527</v>
      </c>
      <c r="V1441"/>
      <c r="W1441" t="s">
        <v>5672</v>
      </c>
      <c r="X1441" t="s">
        <v>1763</v>
      </c>
      <c r="Y1441" s="126" t="s">
        <v>5673</v>
      </c>
    </row>
    <row r="1442" spans="1:25">
      <c r="A1442" s="121" t="str">
        <f t="shared" si="23"/>
        <v>kfoster</v>
      </c>
      <c r="B1442" s="49" t="s">
        <v>8528</v>
      </c>
      <c r="C1442" s="50" t="s">
        <v>8529</v>
      </c>
      <c r="D1442" s="50" t="s">
        <v>8530</v>
      </c>
      <c r="E1442" s="37" t="s">
        <v>27</v>
      </c>
      <c r="F1442" s="49" t="s">
        <v>28</v>
      </c>
      <c r="G1442" s="50" t="s">
        <v>29</v>
      </c>
      <c r="H1442" s="50" t="s">
        <v>30</v>
      </c>
      <c r="I1442" s="50" t="s">
        <v>31</v>
      </c>
      <c r="J1442" s="49" t="s">
        <v>32</v>
      </c>
      <c r="K1442" s="49" t="s">
        <v>92</v>
      </c>
      <c r="L1442" s="49" t="s">
        <v>116</v>
      </c>
      <c r="M1442" s="50" t="s">
        <v>117</v>
      </c>
      <c r="N1442" s="50" t="s">
        <v>118</v>
      </c>
      <c r="O1442" s="51">
        <v>44322</v>
      </c>
      <c r="P1442" s="51">
        <v>44322</v>
      </c>
      <c r="Q1442" s="51">
        <v>44322</v>
      </c>
      <c r="R1442" s="50">
        <v>1607</v>
      </c>
      <c r="S1442" s="50">
        <v>4</v>
      </c>
      <c r="T1442" s="50" t="s">
        <v>106</v>
      </c>
      <c r="U1442" s="50" t="s">
        <v>8531</v>
      </c>
      <c r="V1442" s="50"/>
      <c r="W1442" s="50" t="s">
        <v>8532</v>
      </c>
      <c r="X1442" s="50" t="s">
        <v>118</v>
      </c>
      <c r="Y1442" s="49" t="s">
        <v>8533</v>
      </c>
    </row>
    <row r="1443" spans="1:25">
      <c r="A1443" s="121" t="str">
        <f t="shared" si="23"/>
        <v>kgalvez</v>
      </c>
      <c r="B1443" s="49" t="s">
        <v>8534</v>
      </c>
      <c r="C1443" s="50" t="s">
        <v>8535</v>
      </c>
      <c r="D1443" s="50" t="s">
        <v>8536</v>
      </c>
      <c r="E1443" s="37" t="s">
        <v>134</v>
      </c>
      <c r="F1443" s="49" t="s">
        <v>28</v>
      </c>
      <c r="G1443" s="50" t="s">
        <v>29</v>
      </c>
      <c r="H1443" s="50" t="s">
        <v>30</v>
      </c>
      <c r="I1443" s="50" t="s">
        <v>31</v>
      </c>
      <c r="J1443" s="49" t="s">
        <v>53</v>
      </c>
      <c r="K1443" s="49" t="s">
        <v>450</v>
      </c>
      <c r="L1443" s="49" t="s">
        <v>1041</v>
      </c>
      <c r="M1443" s="50" t="s">
        <v>1042</v>
      </c>
      <c r="N1443" s="50" t="s">
        <v>373</v>
      </c>
      <c r="O1443" s="51">
        <v>45508</v>
      </c>
      <c r="P1443" s="51">
        <v>45508</v>
      </c>
      <c r="Q1443" s="51">
        <v>45508</v>
      </c>
      <c r="R1443" s="50">
        <v>421</v>
      </c>
      <c r="S1443" s="50">
        <v>1</v>
      </c>
      <c r="T1443" s="50" t="s">
        <v>82</v>
      </c>
      <c r="U1443" s="50" t="s">
        <v>8537</v>
      </c>
      <c r="V1443" s="50"/>
      <c r="W1443" s="50" t="s">
        <v>8538</v>
      </c>
      <c r="X1443" s="50" t="s">
        <v>373</v>
      </c>
      <c r="Y1443" s="49" t="s">
        <v>8539</v>
      </c>
    </row>
    <row r="1444" spans="1:25">
      <c r="A1444" s="121" t="str">
        <f t="shared" si="23"/>
        <v>KGOOD1</v>
      </c>
      <c r="B1444" s="49" t="s">
        <v>8540</v>
      </c>
      <c r="C1444" s="50" t="s">
        <v>8541</v>
      </c>
      <c r="D1444" s="50" t="s">
        <v>8542</v>
      </c>
      <c r="E1444" s="37" t="s">
        <v>43</v>
      </c>
      <c r="F1444" s="49" t="s">
        <v>44</v>
      </c>
      <c r="G1444" s="50" t="s">
        <v>45</v>
      </c>
      <c r="H1444" s="50" t="s">
        <v>30</v>
      </c>
      <c r="I1444" s="50" t="s">
        <v>31</v>
      </c>
      <c r="J1444" s="49" t="s">
        <v>53</v>
      </c>
      <c r="K1444" s="49" t="s">
        <v>54</v>
      </c>
      <c r="L1444" s="49" t="s">
        <v>55</v>
      </c>
      <c r="M1444" s="50" t="s">
        <v>56</v>
      </c>
      <c r="N1444" s="50" t="s">
        <v>57</v>
      </c>
      <c r="O1444" s="51">
        <v>28210</v>
      </c>
      <c r="P1444" s="51">
        <v>28210</v>
      </c>
      <c r="Q1444" s="51">
        <v>28210</v>
      </c>
      <c r="R1444" s="50">
        <v>17719</v>
      </c>
      <c r="S1444" s="50">
        <v>48</v>
      </c>
      <c r="T1444" s="50" t="s">
        <v>148</v>
      </c>
      <c r="U1444" s="50" t="s">
        <v>8543</v>
      </c>
      <c r="V1444" s="50"/>
      <c r="W1444" s="50" t="s">
        <v>2544</v>
      </c>
      <c r="X1444" s="50" t="s">
        <v>57</v>
      </c>
      <c r="Y1444" s="49" t="s">
        <v>8544</v>
      </c>
    </row>
    <row r="1445" spans="1:25">
      <c r="A1445" s="121" t="str">
        <f t="shared" si="23"/>
        <v>kgregor</v>
      </c>
      <c r="B1445" s="49" t="s">
        <v>8545</v>
      </c>
      <c r="C1445" s="50" t="s">
        <v>8546</v>
      </c>
      <c r="D1445" s="50" t="s">
        <v>8547</v>
      </c>
      <c r="E1445" s="37" t="s">
        <v>43</v>
      </c>
      <c r="F1445" s="49" t="s">
        <v>44</v>
      </c>
      <c r="G1445" s="50" t="s">
        <v>45</v>
      </c>
      <c r="H1445" s="50" t="s">
        <v>30</v>
      </c>
      <c r="I1445" s="50" t="s">
        <v>31</v>
      </c>
      <c r="J1445" s="49" t="s">
        <v>53</v>
      </c>
      <c r="K1445" s="49" t="s">
        <v>255</v>
      </c>
      <c r="L1445" s="49" t="s">
        <v>418</v>
      </c>
      <c r="M1445" s="50" t="s">
        <v>257</v>
      </c>
      <c r="N1445" s="50" t="s">
        <v>258</v>
      </c>
      <c r="O1445" s="51">
        <v>45893</v>
      </c>
      <c r="P1445" s="51">
        <v>45893</v>
      </c>
      <c r="Q1445" s="51">
        <v>45893</v>
      </c>
      <c r="R1445" s="50">
        <v>36</v>
      </c>
      <c r="S1445" s="50">
        <v>0</v>
      </c>
      <c r="T1445" s="50" t="s">
        <v>419</v>
      </c>
      <c r="U1445" s="50" t="s">
        <v>8548</v>
      </c>
      <c r="V1445" s="50"/>
      <c r="W1445" s="50" t="s">
        <v>2869</v>
      </c>
      <c r="X1445" s="50" t="s">
        <v>258</v>
      </c>
      <c r="Y1445" s="49" t="s">
        <v>8549</v>
      </c>
    </row>
    <row r="1446" spans="1:25">
      <c r="A1446" s="121" t="str">
        <f t="shared" si="23"/>
        <v>kgriff0</v>
      </c>
      <c r="B1446" s="49" t="s">
        <v>8550</v>
      </c>
      <c r="C1446" s="50" t="s">
        <v>8551</v>
      </c>
      <c r="D1446" s="50" t="s">
        <v>8552</v>
      </c>
      <c r="E1446" s="37" t="s">
        <v>43</v>
      </c>
      <c r="F1446" s="49" t="s">
        <v>28</v>
      </c>
      <c r="G1446" s="50" t="s">
        <v>29</v>
      </c>
      <c r="H1446" s="50" t="s">
        <v>30</v>
      </c>
      <c r="I1446" s="50" t="s">
        <v>31</v>
      </c>
      <c r="J1446" s="49" t="s">
        <v>32</v>
      </c>
      <c r="K1446" s="49" t="s">
        <v>33</v>
      </c>
      <c r="L1446" s="49" t="s">
        <v>46</v>
      </c>
      <c r="M1446" s="50" t="s">
        <v>35</v>
      </c>
      <c r="N1446" s="50" t="s">
        <v>36</v>
      </c>
      <c r="O1446" s="51">
        <v>44602</v>
      </c>
      <c r="P1446" s="51">
        <v>44602</v>
      </c>
      <c r="Q1446" s="51">
        <v>44602</v>
      </c>
      <c r="R1446" s="50">
        <v>1327</v>
      </c>
      <c r="S1446" s="50">
        <v>3</v>
      </c>
      <c r="T1446" s="50" t="s">
        <v>106</v>
      </c>
      <c r="U1446" s="50" t="s">
        <v>8553</v>
      </c>
      <c r="V1446" s="50"/>
      <c r="W1446" s="50" t="s">
        <v>8554</v>
      </c>
      <c r="X1446" s="50" t="s">
        <v>36</v>
      </c>
      <c r="Y1446" s="49" t="s">
        <v>1989</v>
      </c>
    </row>
    <row r="1447" spans="1:25">
      <c r="A1447" s="121" t="str">
        <f t="shared" si="23"/>
        <v>kharmon</v>
      </c>
      <c r="B1447" s="49" t="s">
        <v>8555</v>
      </c>
      <c r="C1447" s="50" t="s">
        <v>8556</v>
      </c>
      <c r="D1447" s="50" t="s">
        <v>8557</v>
      </c>
      <c r="E1447" s="37" t="s">
        <v>27</v>
      </c>
      <c r="F1447" s="49" t="s">
        <v>44</v>
      </c>
      <c r="G1447" s="50" t="s">
        <v>45</v>
      </c>
      <c r="H1447" s="50" t="s">
        <v>30</v>
      </c>
      <c r="I1447" s="50" t="s">
        <v>31</v>
      </c>
      <c r="J1447" s="49" t="s">
        <v>53</v>
      </c>
      <c r="K1447" s="49" t="s">
        <v>255</v>
      </c>
      <c r="L1447" s="49" t="s">
        <v>418</v>
      </c>
      <c r="M1447" s="50" t="s">
        <v>257</v>
      </c>
      <c r="N1447" s="50" t="s">
        <v>258</v>
      </c>
      <c r="O1447" s="51">
        <v>45865</v>
      </c>
      <c r="P1447" s="51">
        <v>45865</v>
      </c>
      <c r="Q1447" s="51">
        <v>45865</v>
      </c>
      <c r="R1447" s="50">
        <v>64</v>
      </c>
      <c r="S1447" s="50">
        <v>0</v>
      </c>
      <c r="T1447" s="50" t="s">
        <v>96</v>
      </c>
      <c r="U1447" s="50" t="s">
        <v>8558</v>
      </c>
      <c r="V1447" s="50"/>
      <c r="W1447" s="50" t="s">
        <v>8559</v>
      </c>
      <c r="X1447" s="50" t="s">
        <v>192</v>
      </c>
      <c r="Y1447" s="49" t="s">
        <v>8560</v>
      </c>
    </row>
    <row r="1448" spans="1:25">
      <c r="A1448" s="121" t="str">
        <f t="shared" si="23"/>
        <v>kharri3</v>
      </c>
      <c r="B1448" s="49" t="s">
        <v>8561</v>
      </c>
      <c r="C1448" s="50" t="s">
        <v>8562</v>
      </c>
      <c r="D1448" s="50" t="s">
        <v>8563</v>
      </c>
      <c r="E1448" s="37" t="s">
        <v>43</v>
      </c>
      <c r="F1448" s="49" t="s">
        <v>114</v>
      </c>
      <c r="G1448" s="50" t="s">
        <v>115</v>
      </c>
      <c r="H1448" s="50" t="s">
        <v>105</v>
      </c>
      <c r="I1448" s="50" t="s">
        <v>31</v>
      </c>
      <c r="J1448" s="49" t="s">
        <v>53</v>
      </c>
      <c r="K1448" s="49" t="s">
        <v>255</v>
      </c>
      <c r="L1448" s="49" t="s">
        <v>256</v>
      </c>
      <c r="M1448" s="50" t="s">
        <v>257</v>
      </c>
      <c r="N1448" s="50" t="s">
        <v>258</v>
      </c>
      <c r="O1448" s="51">
        <v>44225</v>
      </c>
      <c r="P1448" s="51">
        <v>44225</v>
      </c>
      <c r="Q1448" s="51">
        <v>44225</v>
      </c>
      <c r="R1448" s="50">
        <v>1704</v>
      </c>
      <c r="S1448" s="50">
        <v>4</v>
      </c>
      <c r="T1448" s="50" t="s">
        <v>106</v>
      </c>
      <c r="U1448" s="50" t="s">
        <v>8564</v>
      </c>
      <c r="V1448" s="50" t="s">
        <v>8565</v>
      </c>
      <c r="W1448" s="50" t="s">
        <v>8566</v>
      </c>
      <c r="X1448" s="50" t="s">
        <v>352</v>
      </c>
      <c r="Y1448" s="49" t="s">
        <v>8567</v>
      </c>
    </row>
    <row r="1449" spans="1:25">
      <c r="A1449" s="121" t="str">
        <f t="shared" si="23"/>
        <v>KHAYME</v>
      </c>
      <c r="B1449" s="49" t="s">
        <v>8568</v>
      </c>
      <c r="C1449" s="50" t="s">
        <v>8569</v>
      </c>
      <c r="D1449" s="50" t="s">
        <v>8570</v>
      </c>
      <c r="E1449" s="37" t="s">
        <v>43</v>
      </c>
      <c r="F1449" s="49" t="s">
        <v>182</v>
      </c>
      <c r="G1449" s="50" t="s">
        <v>183</v>
      </c>
      <c r="H1449" s="50" t="s">
        <v>30</v>
      </c>
      <c r="I1449" s="50" t="s">
        <v>31</v>
      </c>
      <c r="J1449" s="49" t="s">
        <v>32</v>
      </c>
      <c r="K1449" s="49" t="s">
        <v>92</v>
      </c>
      <c r="L1449" s="49" t="s">
        <v>116</v>
      </c>
      <c r="M1449" s="50" t="s">
        <v>117</v>
      </c>
      <c r="N1449" s="50" t="s">
        <v>118</v>
      </c>
      <c r="O1449" s="51">
        <v>34983</v>
      </c>
      <c r="P1449" s="51">
        <v>34983</v>
      </c>
      <c r="Q1449" s="51">
        <v>34983</v>
      </c>
      <c r="R1449" s="50">
        <v>10946</v>
      </c>
      <c r="S1449" s="50">
        <v>29</v>
      </c>
      <c r="T1449" s="50" t="s">
        <v>148</v>
      </c>
      <c r="U1449" s="50" t="s">
        <v>8571</v>
      </c>
      <c r="V1449" s="50" t="s">
        <v>8572</v>
      </c>
      <c r="W1449" s="50" t="s">
        <v>1073</v>
      </c>
      <c r="X1449" s="50" t="s">
        <v>118</v>
      </c>
      <c r="Y1449" s="49" t="s">
        <v>8573</v>
      </c>
    </row>
    <row r="1450" spans="1:25">
      <c r="A1450" s="121" t="str">
        <f t="shared" si="23"/>
        <v>KHEATHM</v>
      </c>
      <c r="B1450" s="49" t="s">
        <v>8574</v>
      </c>
      <c r="C1450" s="50" t="s">
        <v>8575</v>
      </c>
      <c r="D1450" s="50" t="s">
        <v>8576</v>
      </c>
      <c r="E1450" s="37" t="s">
        <v>43</v>
      </c>
      <c r="F1450" s="49" t="s">
        <v>90</v>
      </c>
      <c r="G1450" s="50" t="s">
        <v>91</v>
      </c>
      <c r="H1450" s="50" t="s">
        <v>30</v>
      </c>
      <c r="I1450" s="50" t="s">
        <v>31</v>
      </c>
      <c r="J1450" s="49" t="s">
        <v>32</v>
      </c>
      <c r="K1450" s="49" t="s">
        <v>884</v>
      </c>
      <c r="L1450" s="49" t="s">
        <v>885</v>
      </c>
      <c r="M1450" s="50" t="s">
        <v>886</v>
      </c>
      <c r="N1450" s="50" t="s">
        <v>887</v>
      </c>
      <c r="O1450" s="51">
        <v>39916</v>
      </c>
      <c r="P1450" s="51">
        <v>39916</v>
      </c>
      <c r="Q1450" s="51">
        <v>39916</v>
      </c>
      <c r="R1450" s="50">
        <v>6013</v>
      </c>
      <c r="S1450" s="50">
        <v>16</v>
      </c>
      <c r="T1450" s="50" t="s">
        <v>148</v>
      </c>
      <c r="U1450" s="50" t="s">
        <v>8577</v>
      </c>
      <c r="V1450" s="50"/>
      <c r="W1450" s="50" t="s">
        <v>8578</v>
      </c>
      <c r="X1450" s="50" t="s">
        <v>1136</v>
      </c>
      <c r="Y1450" s="49" t="s">
        <v>8579</v>
      </c>
    </row>
    <row r="1451" spans="1:25">
      <c r="A1451" s="121" t="str">
        <f t="shared" si="23"/>
        <v>kher0</v>
      </c>
      <c r="B1451" s="49" t="s">
        <v>8580</v>
      </c>
      <c r="C1451" s="50" t="s">
        <v>8581</v>
      </c>
      <c r="D1451" s="50" t="s">
        <v>8582</v>
      </c>
      <c r="E1451" s="37" t="s">
        <v>43</v>
      </c>
      <c r="F1451" s="49" t="s">
        <v>90</v>
      </c>
      <c r="G1451" s="50" t="s">
        <v>91</v>
      </c>
      <c r="H1451" s="50" t="s">
        <v>30</v>
      </c>
      <c r="I1451" s="50" t="s">
        <v>31</v>
      </c>
      <c r="J1451" s="49" t="s">
        <v>32</v>
      </c>
      <c r="K1451" s="49" t="s">
        <v>92</v>
      </c>
      <c r="L1451" s="49" t="s">
        <v>93</v>
      </c>
      <c r="M1451" s="50" t="s">
        <v>94</v>
      </c>
      <c r="N1451" s="50" t="s">
        <v>95</v>
      </c>
      <c r="O1451" s="51">
        <v>45851</v>
      </c>
      <c r="P1451" s="51">
        <v>45851</v>
      </c>
      <c r="Q1451" s="51">
        <v>45851</v>
      </c>
      <c r="R1451" s="50">
        <v>78</v>
      </c>
      <c r="S1451" s="50">
        <v>0</v>
      </c>
      <c r="T1451" s="50" t="s">
        <v>96</v>
      </c>
      <c r="U1451" s="50" t="s">
        <v>8583</v>
      </c>
      <c r="V1451" s="50"/>
      <c r="W1451" s="50" t="s">
        <v>2570</v>
      </c>
      <c r="X1451" s="50" t="s">
        <v>95</v>
      </c>
      <c r="Y1451" s="49" t="s">
        <v>8584</v>
      </c>
    </row>
    <row r="1452" spans="1:25">
      <c r="A1452" s="121" t="str">
        <f t="shared" si="23"/>
        <v>KHERR05</v>
      </c>
      <c r="B1452" s="49" t="s">
        <v>8585</v>
      </c>
      <c r="C1452" s="50" t="s">
        <v>8586</v>
      </c>
      <c r="D1452" s="50" t="s">
        <v>8587</v>
      </c>
      <c r="E1452" s="37" t="s">
        <v>43</v>
      </c>
      <c r="F1452" s="49" t="s">
        <v>44</v>
      </c>
      <c r="G1452" s="50" t="s">
        <v>45</v>
      </c>
      <c r="H1452" s="50" t="s">
        <v>30</v>
      </c>
      <c r="I1452" s="50" t="s">
        <v>31</v>
      </c>
      <c r="J1452" s="49" t="s">
        <v>53</v>
      </c>
      <c r="K1452" s="49" t="s">
        <v>164</v>
      </c>
      <c r="L1452" s="49" t="s">
        <v>165</v>
      </c>
      <c r="M1452" s="50" t="s">
        <v>166</v>
      </c>
      <c r="N1452" s="50" t="s">
        <v>167</v>
      </c>
      <c r="O1452" s="51">
        <v>38068</v>
      </c>
      <c r="P1452" s="51">
        <v>38068</v>
      </c>
      <c r="Q1452" s="51">
        <v>38068</v>
      </c>
      <c r="R1452" s="50">
        <v>7861</v>
      </c>
      <c r="S1452" s="50">
        <v>21</v>
      </c>
      <c r="T1452" s="50" t="s">
        <v>148</v>
      </c>
      <c r="U1452" s="50" t="s">
        <v>8588</v>
      </c>
      <c r="V1452" s="50"/>
      <c r="W1452" s="50" t="s">
        <v>8589</v>
      </c>
      <c r="X1452" s="50" t="s">
        <v>167</v>
      </c>
      <c r="Y1452" s="49" t="s">
        <v>8590</v>
      </c>
    </row>
    <row r="1453" spans="1:25">
      <c r="A1453" s="121" t="str">
        <f t="shared" si="23"/>
        <v>KHOKA01</v>
      </c>
      <c r="B1453" s="49" t="s">
        <v>8591</v>
      </c>
      <c r="C1453" s="50" t="s">
        <v>8592</v>
      </c>
      <c r="D1453" s="50" t="s">
        <v>8593</v>
      </c>
      <c r="E1453" s="37" t="s">
        <v>43</v>
      </c>
      <c r="F1453" s="49" t="s">
        <v>77</v>
      </c>
      <c r="G1453" s="50" t="s">
        <v>78</v>
      </c>
      <c r="H1453" s="50" t="s">
        <v>30</v>
      </c>
      <c r="I1453" s="50" t="s">
        <v>31</v>
      </c>
      <c r="J1453" s="49" t="s">
        <v>32</v>
      </c>
      <c r="K1453" s="49" t="s">
        <v>349</v>
      </c>
      <c r="L1453" s="49" t="s">
        <v>838</v>
      </c>
      <c r="M1453" s="50" t="s">
        <v>351</v>
      </c>
      <c r="N1453" s="50" t="s">
        <v>352</v>
      </c>
      <c r="O1453" s="51">
        <v>37851</v>
      </c>
      <c r="P1453" s="51">
        <v>37851</v>
      </c>
      <c r="Q1453" s="51">
        <v>37851</v>
      </c>
      <c r="R1453" s="50">
        <v>8078</v>
      </c>
      <c r="S1453" s="50">
        <v>22</v>
      </c>
      <c r="T1453" s="50" t="s">
        <v>148</v>
      </c>
      <c r="U1453" s="50" t="s">
        <v>8594</v>
      </c>
      <c r="V1453" s="50"/>
      <c r="W1453" s="50" t="s">
        <v>8595</v>
      </c>
      <c r="X1453" s="50" t="s">
        <v>352</v>
      </c>
      <c r="Y1453" s="49" t="s">
        <v>8596</v>
      </c>
    </row>
    <row r="1454" spans="1:25">
      <c r="A1454" s="121" t="str">
        <f t="shared" si="23"/>
        <v>KHOSPED</v>
      </c>
      <c r="B1454" s="49" t="s">
        <v>8597</v>
      </c>
      <c r="C1454" s="50" t="s">
        <v>8598</v>
      </c>
      <c r="D1454" s="50" t="s">
        <v>8599</v>
      </c>
      <c r="E1454" s="37" t="s">
        <v>43</v>
      </c>
      <c r="F1454" s="49" t="s">
        <v>327</v>
      </c>
      <c r="G1454" s="50" t="s">
        <v>328</v>
      </c>
      <c r="H1454" s="50" t="s">
        <v>30</v>
      </c>
      <c r="I1454" s="50" t="s">
        <v>31</v>
      </c>
      <c r="J1454" s="49" t="s">
        <v>53</v>
      </c>
      <c r="K1454" s="49" t="s">
        <v>309</v>
      </c>
      <c r="L1454" s="49" t="s">
        <v>310</v>
      </c>
      <c r="M1454" s="50" t="s">
        <v>311</v>
      </c>
      <c r="N1454" s="50" t="s">
        <v>312</v>
      </c>
      <c r="O1454" s="51">
        <v>37970</v>
      </c>
      <c r="P1454" s="51">
        <v>37970</v>
      </c>
      <c r="Q1454" s="51">
        <v>37970</v>
      </c>
      <c r="R1454" s="50">
        <v>7959</v>
      </c>
      <c r="S1454" s="50">
        <v>21</v>
      </c>
      <c r="T1454" s="50" t="s">
        <v>148</v>
      </c>
      <c r="U1454" s="50" t="s">
        <v>8600</v>
      </c>
      <c r="V1454" s="50"/>
      <c r="W1454" s="50" t="s">
        <v>2992</v>
      </c>
      <c r="X1454" s="50" t="s">
        <v>312</v>
      </c>
      <c r="Y1454" s="49" t="s">
        <v>2993</v>
      </c>
    </row>
    <row r="1455" spans="1:25">
      <c r="A1455" s="121" t="str">
        <f t="shared" si="23"/>
        <v>KHUFF3</v>
      </c>
      <c r="B1455" s="49" t="s">
        <v>8601</v>
      </c>
      <c r="C1455" s="50" t="s">
        <v>8602</v>
      </c>
      <c r="D1455" s="50" t="s">
        <v>8603</v>
      </c>
      <c r="E1455" s="37" t="s">
        <v>43</v>
      </c>
      <c r="F1455" s="49" t="s">
        <v>28</v>
      </c>
      <c r="G1455" s="50" t="s">
        <v>29</v>
      </c>
      <c r="H1455" s="50" t="s">
        <v>30</v>
      </c>
      <c r="I1455" s="50" t="s">
        <v>31</v>
      </c>
      <c r="J1455" s="49" t="s">
        <v>32</v>
      </c>
      <c r="K1455" s="49" t="s">
        <v>775</v>
      </c>
      <c r="L1455" s="49" t="s">
        <v>776</v>
      </c>
      <c r="M1455" s="50" t="s">
        <v>777</v>
      </c>
      <c r="N1455" s="50" t="s">
        <v>147</v>
      </c>
      <c r="O1455" s="51">
        <v>28219</v>
      </c>
      <c r="P1455" s="51">
        <v>28219</v>
      </c>
      <c r="Q1455" s="51">
        <v>28219</v>
      </c>
      <c r="R1455" s="50">
        <v>17710</v>
      </c>
      <c r="S1455" s="50">
        <v>48</v>
      </c>
      <c r="T1455" s="50" t="s">
        <v>148</v>
      </c>
      <c r="U1455" s="50" t="s">
        <v>8604</v>
      </c>
      <c r="V1455" s="50"/>
      <c r="W1455" s="50" t="s">
        <v>8605</v>
      </c>
      <c r="X1455" s="50" t="s">
        <v>147</v>
      </c>
      <c r="Y1455" s="49" t="s">
        <v>8606</v>
      </c>
    </row>
    <row r="1456" spans="1:25">
      <c r="A1456" s="121" t="str">
        <f t="shared" si="23"/>
        <v>khuffm0</v>
      </c>
      <c r="B1456" s="49" t="s">
        <v>8607</v>
      </c>
      <c r="C1456" s="50" t="s">
        <v>8608</v>
      </c>
      <c r="D1456" s="50" t="s">
        <v>8609</v>
      </c>
      <c r="E1456" s="37" t="s">
        <v>27</v>
      </c>
      <c r="F1456" s="49" t="s">
        <v>114</v>
      </c>
      <c r="G1456" s="50" t="s">
        <v>115</v>
      </c>
      <c r="H1456" s="50" t="s">
        <v>105</v>
      </c>
      <c r="I1456" s="50" t="s">
        <v>31</v>
      </c>
      <c r="J1456" s="49" t="s">
        <v>53</v>
      </c>
      <c r="K1456" s="49" t="s">
        <v>54</v>
      </c>
      <c r="L1456" s="49" t="s">
        <v>55</v>
      </c>
      <c r="M1456" s="50" t="s">
        <v>56</v>
      </c>
      <c r="N1456" s="50" t="s">
        <v>57</v>
      </c>
      <c r="O1456" s="51">
        <v>45361</v>
      </c>
      <c r="P1456" s="51">
        <v>45718</v>
      </c>
      <c r="Q1456" s="51">
        <v>45718</v>
      </c>
      <c r="R1456" s="50">
        <v>211</v>
      </c>
      <c r="S1456" s="50">
        <v>0</v>
      </c>
      <c r="T1456" s="50" t="s">
        <v>37</v>
      </c>
      <c r="U1456" s="50" t="s">
        <v>8610</v>
      </c>
      <c r="V1456" s="50"/>
      <c r="W1456" s="50" t="s">
        <v>8611</v>
      </c>
      <c r="X1456" s="50" t="s">
        <v>57</v>
      </c>
      <c r="Y1456" s="49" t="s">
        <v>8612</v>
      </c>
    </row>
    <row r="1457" spans="1:25">
      <c r="A1457" s="121" t="str">
        <f t="shared" si="23"/>
        <v>KJARRET</v>
      </c>
      <c r="B1457" s="49" t="s">
        <v>8613</v>
      </c>
      <c r="C1457" s="50" t="s">
        <v>8614</v>
      </c>
      <c r="D1457" s="50" t="s">
        <v>8615</v>
      </c>
      <c r="E1457" s="37" t="s">
        <v>43</v>
      </c>
      <c r="F1457" s="49" t="s">
        <v>44</v>
      </c>
      <c r="G1457" s="50" t="s">
        <v>45</v>
      </c>
      <c r="H1457" s="50" t="s">
        <v>30</v>
      </c>
      <c r="I1457" s="50" t="s">
        <v>31</v>
      </c>
      <c r="J1457" s="49" t="s">
        <v>53</v>
      </c>
      <c r="K1457" s="49" t="s">
        <v>273</v>
      </c>
      <c r="L1457" s="49" t="s">
        <v>930</v>
      </c>
      <c r="M1457" s="50" t="s">
        <v>931</v>
      </c>
      <c r="N1457" s="50" t="s">
        <v>373</v>
      </c>
      <c r="O1457" s="51">
        <v>35572</v>
      </c>
      <c r="P1457" s="51">
        <v>35572</v>
      </c>
      <c r="Q1457" s="51">
        <v>35572</v>
      </c>
      <c r="R1457" s="50">
        <v>10357</v>
      </c>
      <c r="S1457" s="50">
        <v>28</v>
      </c>
      <c r="T1457" s="50" t="s">
        <v>148</v>
      </c>
      <c r="U1457" s="50" t="s">
        <v>8616</v>
      </c>
      <c r="V1457" s="50"/>
      <c r="W1457" s="50" t="s">
        <v>8617</v>
      </c>
      <c r="X1457" s="50" t="s">
        <v>373</v>
      </c>
      <c r="Y1457" s="49" t="s">
        <v>8618</v>
      </c>
    </row>
    <row r="1458" spans="1:25">
      <c r="A1458" s="121" t="str">
        <f t="shared" si="23"/>
        <v>kjones0</v>
      </c>
      <c r="B1458" s="49" t="s">
        <v>8619</v>
      </c>
      <c r="C1458" s="50" t="s">
        <v>8620</v>
      </c>
      <c r="D1458" s="50" t="s">
        <v>8621</v>
      </c>
      <c r="E1458" s="37" t="s">
        <v>43</v>
      </c>
      <c r="F1458" s="49" t="s">
        <v>319</v>
      </c>
      <c r="G1458" s="50" t="s">
        <v>65</v>
      </c>
      <c r="H1458" s="50" t="s">
        <v>30</v>
      </c>
      <c r="I1458" s="50" t="s">
        <v>31</v>
      </c>
      <c r="J1458" s="49" t="s">
        <v>32</v>
      </c>
      <c r="K1458" s="49" t="s">
        <v>349</v>
      </c>
      <c r="L1458" s="49" t="s">
        <v>350</v>
      </c>
      <c r="M1458" s="50" t="s">
        <v>351</v>
      </c>
      <c r="N1458" s="50" t="s">
        <v>352</v>
      </c>
      <c r="O1458" s="51">
        <v>45746</v>
      </c>
      <c r="P1458" s="51">
        <v>45746</v>
      </c>
      <c r="Q1458" s="51">
        <v>45746</v>
      </c>
      <c r="R1458" s="50">
        <v>183</v>
      </c>
      <c r="S1458" s="50">
        <v>0</v>
      </c>
      <c r="T1458" s="50" t="s">
        <v>58</v>
      </c>
      <c r="U1458" s="50" t="s">
        <v>8622</v>
      </c>
      <c r="V1458" s="50"/>
      <c r="W1458" s="50" t="s">
        <v>8623</v>
      </c>
      <c r="X1458" s="50" t="s">
        <v>352</v>
      </c>
      <c r="Y1458" s="49" t="s">
        <v>8624</v>
      </c>
    </row>
    <row r="1459" spans="1:25">
      <c r="A1459" s="121" t="str">
        <f t="shared" si="23"/>
        <v>KKRUGER</v>
      </c>
      <c r="B1459" s="49" t="s">
        <v>8625</v>
      </c>
      <c r="C1459" s="50" t="s">
        <v>8626</v>
      </c>
      <c r="D1459" s="50" t="s">
        <v>8627</v>
      </c>
      <c r="E1459" s="37" t="s">
        <v>774</v>
      </c>
      <c r="F1459" s="49" t="s">
        <v>28</v>
      </c>
      <c r="G1459" s="50" t="s">
        <v>29</v>
      </c>
      <c r="H1459" s="50" t="s">
        <v>30</v>
      </c>
      <c r="I1459" s="50" t="s">
        <v>31</v>
      </c>
      <c r="J1459" s="49" t="s">
        <v>32</v>
      </c>
      <c r="K1459" s="49" t="s">
        <v>1226</v>
      </c>
      <c r="L1459" s="49" t="s">
        <v>1227</v>
      </c>
      <c r="M1459" s="50" t="s">
        <v>1228</v>
      </c>
      <c r="N1459" s="50" t="s">
        <v>1229</v>
      </c>
      <c r="O1459" s="51">
        <v>31089</v>
      </c>
      <c r="P1459" s="51">
        <v>31089</v>
      </c>
      <c r="Q1459" s="51">
        <v>31089</v>
      </c>
      <c r="R1459" s="50">
        <v>14840</v>
      </c>
      <c r="S1459" s="50">
        <v>40</v>
      </c>
      <c r="T1459" s="50" t="s">
        <v>148</v>
      </c>
      <c r="U1459" s="50" t="s">
        <v>8628</v>
      </c>
      <c r="V1459" s="50"/>
      <c r="W1459" s="50" t="s">
        <v>8511</v>
      </c>
      <c r="X1459" s="50" t="s">
        <v>2390</v>
      </c>
      <c r="Y1459" s="49" t="s">
        <v>8629</v>
      </c>
    </row>
    <row r="1460" spans="1:25">
      <c r="A1460" s="121" t="str">
        <f t="shared" si="23"/>
        <v>klarmay</v>
      </c>
      <c r="B1460" s="49" t="s">
        <v>8630</v>
      </c>
      <c r="C1460" s="50" t="s">
        <v>8631</v>
      </c>
      <c r="D1460" s="50" t="s">
        <v>8632</v>
      </c>
      <c r="E1460" s="37" t="s">
        <v>43</v>
      </c>
      <c r="F1460" s="49" t="s">
        <v>90</v>
      </c>
      <c r="G1460" s="50" t="s">
        <v>91</v>
      </c>
      <c r="H1460" s="50" t="s">
        <v>30</v>
      </c>
      <c r="I1460" s="50" t="s">
        <v>31</v>
      </c>
      <c r="J1460" s="49" t="s">
        <v>32</v>
      </c>
      <c r="K1460" s="49" t="s">
        <v>125</v>
      </c>
      <c r="L1460" s="49" t="s">
        <v>1141</v>
      </c>
      <c r="M1460" s="50" t="s">
        <v>235</v>
      </c>
      <c r="N1460" s="50" t="s">
        <v>236</v>
      </c>
      <c r="O1460" s="51">
        <v>43978</v>
      </c>
      <c r="P1460" s="51">
        <v>45641</v>
      </c>
      <c r="Q1460" s="51">
        <v>45641</v>
      </c>
      <c r="R1460" s="50">
        <v>288</v>
      </c>
      <c r="S1460" s="50">
        <v>0</v>
      </c>
      <c r="T1460" s="50" t="s">
        <v>37</v>
      </c>
      <c r="U1460" s="50" t="s">
        <v>8633</v>
      </c>
      <c r="V1460" s="50"/>
      <c r="W1460" s="50" t="s">
        <v>4151</v>
      </c>
      <c r="X1460" s="50" t="s">
        <v>236</v>
      </c>
      <c r="Y1460" s="49" t="s">
        <v>1143</v>
      </c>
    </row>
    <row r="1461" spans="1:25">
      <c r="A1461" s="121" t="str">
        <f t="shared" si="23"/>
        <v>KLEWIS7</v>
      </c>
      <c r="B1461" s="49" t="s">
        <v>8634</v>
      </c>
      <c r="C1461" s="50" t="s">
        <v>8635</v>
      </c>
      <c r="D1461" s="50" t="s">
        <v>8636</v>
      </c>
      <c r="E1461" s="37" t="s">
        <v>43</v>
      </c>
      <c r="F1461" s="49" t="s">
        <v>28</v>
      </c>
      <c r="G1461" s="50" t="s">
        <v>29</v>
      </c>
      <c r="H1461" s="50" t="s">
        <v>30</v>
      </c>
      <c r="I1461" s="50" t="s">
        <v>31</v>
      </c>
      <c r="J1461" s="49" t="s">
        <v>53</v>
      </c>
      <c r="K1461" s="49" t="s">
        <v>255</v>
      </c>
      <c r="L1461" s="49" t="s">
        <v>418</v>
      </c>
      <c r="M1461" s="50" t="s">
        <v>257</v>
      </c>
      <c r="N1461" s="50" t="s">
        <v>258</v>
      </c>
      <c r="O1461" s="51">
        <v>28716</v>
      </c>
      <c r="P1461" s="51">
        <v>28716</v>
      </c>
      <c r="Q1461" s="51">
        <v>28716</v>
      </c>
      <c r="R1461" s="50">
        <v>17213</v>
      </c>
      <c r="S1461" s="50">
        <v>47</v>
      </c>
      <c r="T1461" s="50" t="s">
        <v>148</v>
      </c>
      <c r="U1461" s="50" t="s">
        <v>8637</v>
      </c>
      <c r="V1461" s="50"/>
      <c r="W1461" s="50" t="s">
        <v>8638</v>
      </c>
      <c r="X1461" s="50" t="s">
        <v>192</v>
      </c>
      <c r="Y1461" s="49" t="s">
        <v>8639</v>
      </c>
    </row>
    <row r="1462" spans="1:25">
      <c r="A1462" s="121" t="str">
        <f t="shared" si="23"/>
        <v>kmann</v>
      </c>
      <c r="B1462" s="49" t="s">
        <v>8640</v>
      </c>
      <c r="C1462" s="50" t="s">
        <v>8641</v>
      </c>
      <c r="D1462" s="50" t="s">
        <v>8642</v>
      </c>
      <c r="E1462" s="37" t="s">
        <v>43</v>
      </c>
      <c r="F1462" s="49" t="s">
        <v>655</v>
      </c>
      <c r="G1462" s="50" t="s">
        <v>656</v>
      </c>
      <c r="H1462" s="50" t="s">
        <v>30</v>
      </c>
      <c r="I1462" s="50" t="s">
        <v>31</v>
      </c>
      <c r="J1462" s="49" t="s">
        <v>32</v>
      </c>
      <c r="K1462" s="49" t="s">
        <v>125</v>
      </c>
      <c r="L1462" s="49" t="s">
        <v>1141</v>
      </c>
      <c r="M1462" s="50" t="s">
        <v>235</v>
      </c>
      <c r="N1462" s="50" t="s">
        <v>236</v>
      </c>
      <c r="O1462" s="51">
        <v>45459</v>
      </c>
      <c r="P1462" s="51">
        <v>45459</v>
      </c>
      <c r="Q1462" s="51">
        <v>45459</v>
      </c>
      <c r="R1462" s="50">
        <v>470</v>
      </c>
      <c r="S1462" s="50">
        <v>1</v>
      </c>
      <c r="T1462" s="50" t="s">
        <v>82</v>
      </c>
      <c r="U1462" s="50" t="s">
        <v>8643</v>
      </c>
      <c r="V1462" s="50"/>
      <c r="W1462" s="50" t="s">
        <v>3520</v>
      </c>
      <c r="X1462" s="50" t="s">
        <v>236</v>
      </c>
      <c r="Y1462" s="49" t="s">
        <v>8644</v>
      </c>
    </row>
    <row r="1463" spans="1:25">
      <c r="A1463" s="121" t="str">
        <f t="shared" si="23"/>
        <v>KMANS01</v>
      </c>
      <c r="B1463" s="49" t="s">
        <v>8645</v>
      </c>
      <c r="C1463" s="50" t="s">
        <v>8646</v>
      </c>
      <c r="D1463" s="50" t="s">
        <v>8647</v>
      </c>
      <c r="E1463" s="37" t="s">
        <v>134</v>
      </c>
      <c r="F1463" s="49" t="s">
        <v>90</v>
      </c>
      <c r="G1463" s="50" t="s">
        <v>91</v>
      </c>
      <c r="H1463" s="50" t="s">
        <v>30</v>
      </c>
      <c r="I1463" s="50" t="s">
        <v>31</v>
      </c>
      <c r="J1463" s="49" t="s">
        <v>32</v>
      </c>
      <c r="K1463" s="49" t="s">
        <v>125</v>
      </c>
      <c r="L1463" s="49" t="s">
        <v>126</v>
      </c>
      <c r="M1463" s="50" t="s">
        <v>85</v>
      </c>
      <c r="N1463" s="50" t="s">
        <v>36</v>
      </c>
      <c r="O1463" s="51">
        <v>38042</v>
      </c>
      <c r="P1463" s="51">
        <v>38042</v>
      </c>
      <c r="Q1463" s="51">
        <v>38042</v>
      </c>
      <c r="R1463" s="50">
        <v>7887</v>
      </c>
      <c r="S1463" s="50">
        <v>21</v>
      </c>
      <c r="T1463" s="50" t="s">
        <v>148</v>
      </c>
      <c r="U1463" s="50" t="s">
        <v>8648</v>
      </c>
      <c r="V1463" s="50"/>
      <c r="W1463" s="50" t="s">
        <v>8649</v>
      </c>
      <c r="X1463" s="50" t="s">
        <v>36</v>
      </c>
      <c r="Y1463" s="49" t="s">
        <v>8650</v>
      </c>
    </row>
    <row r="1464" spans="1:25">
      <c r="A1464" s="121" t="str">
        <f t="shared" si="23"/>
        <v>kmarian</v>
      </c>
      <c r="B1464" s="49" t="s">
        <v>8651</v>
      </c>
      <c r="C1464" s="50" t="s">
        <v>8652</v>
      </c>
      <c r="D1464" s="50" t="s">
        <v>8653</v>
      </c>
      <c r="E1464" s="37" t="s">
        <v>134</v>
      </c>
      <c r="F1464" s="49" t="s">
        <v>28</v>
      </c>
      <c r="G1464" s="50" t="s">
        <v>29</v>
      </c>
      <c r="H1464" s="50" t="s">
        <v>30</v>
      </c>
      <c r="I1464" s="50" t="s">
        <v>31</v>
      </c>
      <c r="J1464" s="49" t="s">
        <v>32</v>
      </c>
      <c r="K1464" s="49" t="s">
        <v>349</v>
      </c>
      <c r="L1464" s="49" t="s">
        <v>350</v>
      </c>
      <c r="M1464" s="50" t="s">
        <v>351</v>
      </c>
      <c r="N1464" s="50" t="s">
        <v>352</v>
      </c>
      <c r="O1464" s="51">
        <v>32440</v>
      </c>
      <c r="P1464" s="51">
        <v>45067</v>
      </c>
      <c r="Q1464" s="51">
        <v>45067</v>
      </c>
      <c r="R1464" s="50">
        <v>862</v>
      </c>
      <c r="S1464" s="50">
        <v>2</v>
      </c>
      <c r="T1464" s="50" t="s">
        <v>82</v>
      </c>
      <c r="U1464" s="50" t="s">
        <v>8654</v>
      </c>
      <c r="V1464" s="50"/>
      <c r="W1464" s="50" t="s">
        <v>3842</v>
      </c>
      <c r="X1464" s="50" t="s">
        <v>258</v>
      </c>
      <c r="Y1464" s="49" t="s">
        <v>5711</v>
      </c>
    </row>
    <row r="1465" spans="1:25">
      <c r="A1465" s="121" t="str">
        <f t="shared" si="23"/>
        <v>kmcdona</v>
      </c>
      <c r="B1465" s="49" t="s">
        <v>8655</v>
      </c>
      <c r="C1465" s="50" t="s">
        <v>8656</v>
      </c>
      <c r="D1465" s="50" t="s">
        <v>8657</v>
      </c>
      <c r="E1465" s="37" t="s">
        <v>43</v>
      </c>
      <c r="F1465" s="49" t="s">
        <v>44</v>
      </c>
      <c r="G1465" s="50" t="s">
        <v>45</v>
      </c>
      <c r="H1465" s="50" t="s">
        <v>30</v>
      </c>
      <c r="I1465" s="50" t="s">
        <v>31</v>
      </c>
      <c r="J1465" s="49" t="s">
        <v>32</v>
      </c>
      <c r="K1465" s="49" t="s">
        <v>208</v>
      </c>
      <c r="L1465" s="49" t="s">
        <v>208</v>
      </c>
      <c r="M1465" s="50" t="s">
        <v>907</v>
      </c>
      <c r="N1465" s="50" t="s">
        <v>908</v>
      </c>
      <c r="O1465" s="51">
        <v>45900</v>
      </c>
      <c r="P1465" s="51">
        <v>45900</v>
      </c>
      <c r="Q1465" s="51">
        <v>45900</v>
      </c>
      <c r="R1465" s="50">
        <v>29</v>
      </c>
      <c r="S1465" s="50">
        <v>0</v>
      </c>
      <c r="T1465" s="50" t="s">
        <v>47</v>
      </c>
      <c r="U1465" s="50">
        <v>256</v>
      </c>
      <c r="V1465" s="50" t="s">
        <v>8658</v>
      </c>
      <c r="W1465" s="50" t="s">
        <v>2869</v>
      </c>
      <c r="X1465" s="50" t="s">
        <v>908</v>
      </c>
      <c r="Y1465" s="49" t="s">
        <v>8659</v>
      </c>
    </row>
    <row r="1466" spans="1:25">
      <c r="A1466" s="121" t="str">
        <f t="shared" si="23"/>
        <v>kmeredi</v>
      </c>
      <c r="B1466" s="49" t="s">
        <v>8660</v>
      </c>
      <c r="C1466" s="50" t="s">
        <v>8661</v>
      </c>
      <c r="D1466" s="50" t="s">
        <v>8662</v>
      </c>
      <c r="E1466" s="37" t="s">
        <v>27</v>
      </c>
      <c r="F1466" s="49" t="s">
        <v>44</v>
      </c>
      <c r="G1466" s="50" t="s">
        <v>45</v>
      </c>
      <c r="H1466" s="50" t="s">
        <v>30</v>
      </c>
      <c r="I1466" s="50" t="s">
        <v>31</v>
      </c>
      <c r="J1466" s="49" t="s">
        <v>32</v>
      </c>
      <c r="K1466" s="49" t="s">
        <v>349</v>
      </c>
      <c r="L1466" s="49" t="s">
        <v>838</v>
      </c>
      <c r="M1466" s="50" t="s">
        <v>351</v>
      </c>
      <c r="N1466" s="50" t="s">
        <v>352</v>
      </c>
      <c r="O1466" s="51">
        <v>44623</v>
      </c>
      <c r="P1466" s="51">
        <v>44623</v>
      </c>
      <c r="Q1466" s="51">
        <v>44623</v>
      </c>
      <c r="R1466" s="50">
        <v>1306</v>
      </c>
      <c r="S1466" s="50">
        <v>3</v>
      </c>
      <c r="T1466" s="50" t="s">
        <v>106</v>
      </c>
      <c r="U1466" s="50" t="s">
        <v>8663</v>
      </c>
      <c r="V1466" s="50"/>
      <c r="W1466" s="50" t="s">
        <v>8664</v>
      </c>
      <c r="X1466" s="50" t="s">
        <v>763</v>
      </c>
      <c r="Y1466" s="49" t="s">
        <v>8665</v>
      </c>
    </row>
    <row r="1467" spans="1:25">
      <c r="A1467" s="121" t="str">
        <f t="shared" si="23"/>
        <v>kminnar</v>
      </c>
      <c r="B1467" s="49" t="s">
        <v>8666</v>
      </c>
      <c r="C1467" s="50" t="s">
        <v>8667</v>
      </c>
      <c r="D1467" s="50" t="s">
        <v>8668</v>
      </c>
      <c r="E1467" s="37" t="s">
        <v>43</v>
      </c>
      <c r="F1467" s="49" t="s">
        <v>90</v>
      </c>
      <c r="G1467" s="50" t="s">
        <v>91</v>
      </c>
      <c r="H1467" s="50" t="s">
        <v>30</v>
      </c>
      <c r="I1467" s="50" t="s">
        <v>31</v>
      </c>
      <c r="J1467" s="49" t="s">
        <v>32</v>
      </c>
      <c r="K1467" s="49" t="s">
        <v>396</v>
      </c>
      <c r="L1467" s="49" t="s">
        <v>397</v>
      </c>
      <c r="M1467" s="50" t="s">
        <v>398</v>
      </c>
      <c r="N1467" s="50" t="s">
        <v>147</v>
      </c>
      <c r="O1467" s="51">
        <v>45886</v>
      </c>
      <c r="P1467" s="51">
        <v>45886</v>
      </c>
      <c r="Q1467" s="51">
        <v>45886</v>
      </c>
      <c r="R1467" s="50">
        <v>43</v>
      </c>
      <c r="S1467" s="50">
        <v>0</v>
      </c>
      <c r="T1467" s="50" t="s">
        <v>419</v>
      </c>
      <c r="U1467" s="50" t="s">
        <v>8669</v>
      </c>
      <c r="V1467" s="50">
        <v>4104</v>
      </c>
      <c r="W1467" s="50" t="s">
        <v>8670</v>
      </c>
      <c r="X1467" s="50" t="s">
        <v>147</v>
      </c>
      <c r="Y1467" s="49" t="s">
        <v>8671</v>
      </c>
    </row>
    <row r="1468" spans="1:25">
      <c r="A1468" s="121" t="str">
        <f t="shared" si="23"/>
        <v>kmitch1</v>
      </c>
      <c r="B1468" s="49" t="s">
        <v>8672</v>
      </c>
      <c r="C1468" s="50" t="s">
        <v>8673</v>
      </c>
      <c r="D1468" s="50" t="s">
        <v>8674</v>
      </c>
      <c r="E1468" s="37" t="s">
        <v>43</v>
      </c>
      <c r="F1468" s="49" t="s">
        <v>28</v>
      </c>
      <c r="G1468" s="50" t="s">
        <v>29</v>
      </c>
      <c r="H1468" s="50" t="s">
        <v>30</v>
      </c>
      <c r="I1468" s="50" t="s">
        <v>31</v>
      </c>
      <c r="J1468" s="49" t="s">
        <v>53</v>
      </c>
      <c r="K1468" s="49" t="s">
        <v>164</v>
      </c>
      <c r="L1468" s="49" t="s">
        <v>165</v>
      </c>
      <c r="M1468" s="50" t="s">
        <v>166</v>
      </c>
      <c r="N1468" s="50" t="s">
        <v>167</v>
      </c>
      <c r="O1468" s="51">
        <v>42765</v>
      </c>
      <c r="P1468" s="51">
        <v>42765</v>
      </c>
      <c r="Q1468" s="51">
        <v>42765</v>
      </c>
      <c r="R1468" s="50">
        <v>3164</v>
      </c>
      <c r="S1468" s="50">
        <v>8</v>
      </c>
      <c r="T1468" s="50" t="s">
        <v>127</v>
      </c>
      <c r="U1468" s="50" t="s">
        <v>8675</v>
      </c>
      <c r="V1468" s="50"/>
      <c r="W1468" s="50" t="s">
        <v>8676</v>
      </c>
      <c r="X1468" s="50" t="s">
        <v>322</v>
      </c>
      <c r="Y1468" s="49" t="s">
        <v>8677</v>
      </c>
    </row>
    <row r="1469" spans="1:25">
      <c r="A1469" s="121" t="str">
        <f t="shared" si="23"/>
        <v>KMOOR26</v>
      </c>
      <c r="B1469" s="49" t="s">
        <v>8678</v>
      </c>
      <c r="C1469" s="50" t="s">
        <v>8679</v>
      </c>
      <c r="D1469" s="50" t="s">
        <v>8680</v>
      </c>
      <c r="E1469" s="37" t="s">
        <v>27</v>
      </c>
      <c r="F1469" s="49" t="s">
        <v>44</v>
      </c>
      <c r="G1469" s="50" t="s">
        <v>45</v>
      </c>
      <c r="H1469" s="50" t="s">
        <v>30</v>
      </c>
      <c r="I1469" s="50" t="s">
        <v>31</v>
      </c>
      <c r="J1469" s="49" t="s">
        <v>53</v>
      </c>
      <c r="K1469" s="49" t="s">
        <v>450</v>
      </c>
      <c r="L1469" s="49" t="s">
        <v>2082</v>
      </c>
      <c r="M1469" s="50" t="s">
        <v>2083</v>
      </c>
      <c r="N1469" s="50" t="s">
        <v>1763</v>
      </c>
      <c r="O1469" s="51">
        <v>26938</v>
      </c>
      <c r="P1469" s="51">
        <v>26938</v>
      </c>
      <c r="Q1469" s="51">
        <v>26938</v>
      </c>
      <c r="R1469" s="50">
        <v>18991</v>
      </c>
      <c r="S1469" s="50">
        <v>52</v>
      </c>
      <c r="T1469" s="50" t="s">
        <v>148</v>
      </c>
      <c r="U1469" s="50" t="s">
        <v>8681</v>
      </c>
      <c r="V1469" s="50"/>
      <c r="W1469" s="50" t="s">
        <v>8682</v>
      </c>
      <c r="X1469" s="50" t="s">
        <v>1763</v>
      </c>
      <c r="Y1469" s="49" t="s">
        <v>8683</v>
      </c>
    </row>
    <row r="1470" spans="1:25">
      <c r="A1470" s="121" t="str">
        <f t="shared" si="23"/>
        <v>kmoore</v>
      </c>
      <c r="B1470" s="49" t="s">
        <v>8684</v>
      </c>
      <c r="C1470" s="50" t="s">
        <v>8685</v>
      </c>
      <c r="D1470" s="50" t="s">
        <v>8686</v>
      </c>
      <c r="E1470" s="37" t="s">
        <v>27</v>
      </c>
      <c r="F1470" s="49" t="s">
        <v>28</v>
      </c>
      <c r="G1470" s="50" t="s">
        <v>29</v>
      </c>
      <c r="H1470" s="50" t="s">
        <v>30</v>
      </c>
      <c r="I1470" s="50" t="s">
        <v>31</v>
      </c>
      <c r="J1470" s="49" t="s">
        <v>32</v>
      </c>
      <c r="K1470" s="49" t="s">
        <v>208</v>
      </c>
      <c r="L1470" s="49" t="s">
        <v>208</v>
      </c>
      <c r="M1470" s="50" t="s">
        <v>907</v>
      </c>
      <c r="N1470" s="50" t="s">
        <v>908</v>
      </c>
      <c r="O1470" s="51">
        <v>44343</v>
      </c>
      <c r="P1470" s="51">
        <v>45053</v>
      </c>
      <c r="Q1470" s="51">
        <v>45053</v>
      </c>
      <c r="R1470" s="50">
        <v>876</v>
      </c>
      <c r="S1470" s="50">
        <v>2</v>
      </c>
      <c r="T1470" s="50" t="s">
        <v>82</v>
      </c>
      <c r="U1470" s="50" t="s">
        <v>8687</v>
      </c>
      <c r="V1470" s="50"/>
      <c r="W1470" s="50" t="s">
        <v>6222</v>
      </c>
      <c r="X1470" s="50" t="s">
        <v>908</v>
      </c>
      <c r="Y1470" s="49" t="s">
        <v>8688</v>
      </c>
    </row>
    <row r="1471" spans="1:25">
      <c r="A1471" s="121" t="str">
        <f t="shared" si="23"/>
        <v>KMORG18</v>
      </c>
      <c r="B1471" s="49" t="s">
        <v>8689</v>
      </c>
      <c r="C1471" s="50" t="s">
        <v>8690</v>
      </c>
      <c r="D1471" s="50" t="s">
        <v>8691</v>
      </c>
      <c r="E1471" s="37" t="s">
        <v>43</v>
      </c>
      <c r="F1471" s="49" t="s">
        <v>28</v>
      </c>
      <c r="G1471" s="50" t="s">
        <v>29</v>
      </c>
      <c r="H1471" s="50" t="s">
        <v>30</v>
      </c>
      <c r="I1471" s="50" t="s">
        <v>31</v>
      </c>
      <c r="J1471" s="49" t="s">
        <v>53</v>
      </c>
      <c r="K1471" s="49" t="s">
        <v>164</v>
      </c>
      <c r="L1471" s="49" t="s">
        <v>165</v>
      </c>
      <c r="M1471" s="50" t="s">
        <v>166</v>
      </c>
      <c r="N1471" s="50" t="s">
        <v>167</v>
      </c>
      <c r="O1471" s="51">
        <v>41310</v>
      </c>
      <c r="P1471" s="51">
        <v>41310</v>
      </c>
      <c r="Q1471" s="51">
        <v>41310</v>
      </c>
      <c r="R1471" s="50">
        <v>4619</v>
      </c>
      <c r="S1471" s="50">
        <v>12</v>
      </c>
      <c r="T1471" s="50" t="s">
        <v>127</v>
      </c>
      <c r="U1471" s="50" t="s">
        <v>8692</v>
      </c>
      <c r="V1471" s="50"/>
      <c r="W1471" s="50" t="s">
        <v>8693</v>
      </c>
      <c r="X1471" s="50" t="s">
        <v>322</v>
      </c>
      <c r="Y1471" s="49" t="s">
        <v>8694</v>
      </c>
    </row>
    <row r="1472" spans="1:25">
      <c r="A1472" s="121" t="str">
        <f t="shared" si="23"/>
        <v>kmorris</v>
      </c>
      <c r="B1472" s="49" t="s">
        <v>8695</v>
      </c>
      <c r="C1472" s="50" t="s">
        <v>8696</v>
      </c>
      <c r="D1472" s="50" t="s">
        <v>8697</v>
      </c>
      <c r="E1472" s="37" t="s">
        <v>43</v>
      </c>
      <c r="F1472" s="49" t="s">
        <v>114</v>
      </c>
      <c r="G1472" s="50" t="s">
        <v>115</v>
      </c>
      <c r="H1472" s="50" t="s">
        <v>105</v>
      </c>
      <c r="I1472" s="50" t="s">
        <v>31</v>
      </c>
      <c r="J1472" s="49" t="s">
        <v>53</v>
      </c>
      <c r="K1472" s="49" t="s">
        <v>255</v>
      </c>
      <c r="L1472" s="49" t="s">
        <v>256</v>
      </c>
      <c r="M1472" s="50" t="s">
        <v>257</v>
      </c>
      <c r="N1472" s="50" t="s">
        <v>258</v>
      </c>
      <c r="O1472" s="51">
        <v>45809</v>
      </c>
      <c r="P1472" s="51">
        <v>45879</v>
      </c>
      <c r="Q1472" s="51">
        <v>45809</v>
      </c>
      <c r="R1472" s="50">
        <v>120</v>
      </c>
      <c r="S1472" s="50">
        <v>0</v>
      </c>
      <c r="T1472" s="50" t="s">
        <v>58</v>
      </c>
      <c r="U1472" s="50" t="s">
        <v>8698</v>
      </c>
      <c r="V1472" s="50"/>
      <c r="W1472" s="50" t="s">
        <v>8699</v>
      </c>
      <c r="X1472" s="50" t="s">
        <v>72</v>
      </c>
      <c r="Y1472" s="49" t="s">
        <v>8700</v>
      </c>
    </row>
    <row r="1473" spans="1:25">
      <c r="A1473" s="121" t="str">
        <f t="shared" si="23"/>
        <v>kmullen</v>
      </c>
      <c r="B1473" s="49" t="s">
        <v>8701</v>
      </c>
      <c r="C1473" s="50" t="s">
        <v>8702</v>
      </c>
      <c r="D1473" s="50" t="s">
        <v>8703</v>
      </c>
      <c r="E1473" s="37" t="s">
        <v>134</v>
      </c>
      <c r="F1473" s="49" t="s">
        <v>44</v>
      </c>
      <c r="G1473" s="50" t="s">
        <v>45</v>
      </c>
      <c r="H1473" s="50" t="s">
        <v>30</v>
      </c>
      <c r="I1473" s="50" t="s">
        <v>31</v>
      </c>
      <c r="J1473" s="49" t="s">
        <v>53</v>
      </c>
      <c r="K1473" s="49" t="s">
        <v>273</v>
      </c>
      <c r="L1473" s="49" t="s">
        <v>550</v>
      </c>
      <c r="M1473" s="50" t="s">
        <v>551</v>
      </c>
      <c r="N1473" s="50" t="s">
        <v>373</v>
      </c>
      <c r="O1473" s="51">
        <v>43214</v>
      </c>
      <c r="P1473" s="51">
        <v>43214</v>
      </c>
      <c r="Q1473" s="51">
        <v>43214</v>
      </c>
      <c r="R1473" s="50">
        <v>2715</v>
      </c>
      <c r="S1473" s="50">
        <v>7</v>
      </c>
      <c r="T1473" s="50" t="s">
        <v>127</v>
      </c>
      <c r="U1473" s="50" t="s">
        <v>8704</v>
      </c>
      <c r="V1473" s="50"/>
      <c r="W1473" s="50" t="s">
        <v>8705</v>
      </c>
      <c r="X1473" s="50" t="s">
        <v>373</v>
      </c>
      <c r="Y1473" s="49" t="s">
        <v>8706</v>
      </c>
    </row>
    <row r="1474" spans="1:25">
      <c r="A1474" s="121" t="str">
        <f t="shared" si="23"/>
        <v>knellet</v>
      </c>
      <c r="B1474" s="49" t="s">
        <v>8707</v>
      </c>
      <c r="C1474" s="50" t="s">
        <v>8708</v>
      </c>
      <c r="D1474" s="50" t="s">
        <v>8709</v>
      </c>
      <c r="E1474" s="37" t="s">
        <v>43</v>
      </c>
      <c r="F1474" s="49" t="s">
        <v>44</v>
      </c>
      <c r="G1474" s="50" t="s">
        <v>45</v>
      </c>
      <c r="H1474" s="50" t="s">
        <v>30</v>
      </c>
      <c r="I1474" s="50" t="s">
        <v>31</v>
      </c>
      <c r="J1474" s="49" t="s">
        <v>53</v>
      </c>
      <c r="K1474" s="49" t="s">
        <v>93</v>
      </c>
      <c r="L1474" s="49" t="s">
        <v>915</v>
      </c>
      <c r="M1474" s="50" t="s">
        <v>916</v>
      </c>
      <c r="N1474" s="50" t="s">
        <v>69</v>
      </c>
      <c r="O1474" s="51">
        <v>36297</v>
      </c>
      <c r="P1474" s="51">
        <v>45907</v>
      </c>
      <c r="Q1474" s="51">
        <v>45907</v>
      </c>
      <c r="R1474" s="50">
        <v>22</v>
      </c>
      <c r="S1474" s="50">
        <v>0</v>
      </c>
      <c r="T1474" s="50" t="s">
        <v>47</v>
      </c>
      <c r="U1474" s="50" t="s">
        <v>8710</v>
      </c>
      <c r="V1474" s="50"/>
      <c r="W1474" s="50" t="s">
        <v>8711</v>
      </c>
      <c r="X1474" s="50" t="s">
        <v>69</v>
      </c>
      <c r="Y1474" s="49" t="s">
        <v>4232</v>
      </c>
    </row>
    <row r="1475" spans="1:25">
      <c r="A1475" s="121" t="str">
        <f t="shared" ref="A1475:A1538" si="24">TRIM(D1475)</f>
        <v>knorman</v>
      </c>
      <c r="B1475" s="49" t="s">
        <v>8712</v>
      </c>
      <c r="C1475" s="50" t="s">
        <v>8713</v>
      </c>
      <c r="D1475" s="50" t="s">
        <v>8714</v>
      </c>
      <c r="E1475" s="37" t="s">
        <v>27</v>
      </c>
      <c r="F1475" s="49" t="s">
        <v>44</v>
      </c>
      <c r="G1475" s="50" t="s">
        <v>45</v>
      </c>
      <c r="H1475" s="50" t="s">
        <v>30</v>
      </c>
      <c r="I1475" s="50" t="s">
        <v>31</v>
      </c>
      <c r="J1475" s="49" t="s">
        <v>53</v>
      </c>
      <c r="K1475" s="49" t="s">
        <v>164</v>
      </c>
      <c r="L1475" s="49" t="s">
        <v>165</v>
      </c>
      <c r="M1475" s="50" t="s">
        <v>166</v>
      </c>
      <c r="N1475" s="50" t="s">
        <v>167</v>
      </c>
      <c r="O1475" s="51">
        <v>44452</v>
      </c>
      <c r="P1475" s="51">
        <v>44452</v>
      </c>
      <c r="Q1475" s="51">
        <v>44452</v>
      </c>
      <c r="R1475" s="50">
        <v>1477</v>
      </c>
      <c r="S1475" s="50">
        <v>4</v>
      </c>
      <c r="T1475" s="50" t="s">
        <v>106</v>
      </c>
      <c r="U1475" s="50" t="s">
        <v>8715</v>
      </c>
      <c r="V1475" s="50"/>
      <c r="W1475" s="50" t="s">
        <v>8716</v>
      </c>
      <c r="X1475" s="50" t="s">
        <v>167</v>
      </c>
      <c r="Y1475" s="49" t="s">
        <v>8717</v>
      </c>
    </row>
    <row r="1476" spans="1:25">
      <c r="A1476" s="121" t="str">
        <f t="shared" si="24"/>
        <v>kodum</v>
      </c>
      <c r="B1476" s="49" t="s">
        <v>8718</v>
      </c>
      <c r="C1476" s="50" t="s">
        <v>8719</v>
      </c>
      <c r="D1476" s="50" t="s">
        <v>8720</v>
      </c>
      <c r="E1476" s="37" t="s">
        <v>43</v>
      </c>
      <c r="F1476" s="49" t="s">
        <v>307</v>
      </c>
      <c r="G1476" s="50" t="s">
        <v>308</v>
      </c>
      <c r="H1476" s="50" t="s">
        <v>30</v>
      </c>
      <c r="I1476" s="50" t="s">
        <v>31</v>
      </c>
      <c r="J1476" s="49" t="s">
        <v>53</v>
      </c>
      <c r="K1476" s="49" t="s">
        <v>309</v>
      </c>
      <c r="L1476" s="49" t="s">
        <v>480</v>
      </c>
      <c r="M1476" s="50" t="s">
        <v>481</v>
      </c>
      <c r="N1476" s="50" t="s">
        <v>482</v>
      </c>
      <c r="O1476" s="51">
        <v>45781</v>
      </c>
      <c r="P1476" s="51">
        <v>45781</v>
      </c>
      <c r="Q1476" s="51">
        <v>45781</v>
      </c>
      <c r="R1476" s="50">
        <v>148</v>
      </c>
      <c r="S1476" s="50">
        <v>0</v>
      </c>
      <c r="T1476" s="50" t="s">
        <v>58</v>
      </c>
      <c r="U1476" s="50" t="s">
        <v>8721</v>
      </c>
      <c r="V1476" s="50"/>
      <c r="W1476" s="50" t="s">
        <v>5698</v>
      </c>
      <c r="X1476" s="50" t="s">
        <v>482</v>
      </c>
      <c r="Y1476" s="49" t="s">
        <v>8722</v>
      </c>
    </row>
    <row r="1477" spans="1:25">
      <c r="A1477" s="121" t="str">
        <f t="shared" si="24"/>
        <v>kpierc0</v>
      </c>
      <c r="B1477" s="49" t="s">
        <v>8723</v>
      </c>
      <c r="C1477" s="50" t="s">
        <v>8724</v>
      </c>
      <c r="D1477" s="50" t="s">
        <v>8725</v>
      </c>
      <c r="E1477" s="37" t="s">
        <v>27</v>
      </c>
      <c r="F1477" s="49" t="s">
        <v>1468</v>
      </c>
      <c r="G1477" s="50" t="s">
        <v>1469</v>
      </c>
      <c r="H1477" s="50" t="s">
        <v>30</v>
      </c>
      <c r="I1477" s="50" t="s">
        <v>31</v>
      </c>
      <c r="J1477" s="49" t="s">
        <v>53</v>
      </c>
      <c r="K1477" s="49" t="s">
        <v>1470</v>
      </c>
      <c r="L1477" s="49" t="s">
        <v>1471</v>
      </c>
      <c r="M1477" s="50" t="s">
        <v>1472</v>
      </c>
      <c r="N1477" s="50" t="s">
        <v>453</v>
      </c>
      <c r="O1477" s="51">
        <v>44868</v>
      </c>
      <c r="P1477" s="51">
        <v>44868</v>
      </c>
      <c r="Q1477" s="51">
        <v>44868</v>
      </c>
      <c r="R1477" s="50">
        <v>1061</v>
      </c>
      <c r="S1477" s="50">
        <v>2</v>
      </c>
      <c r="T1477" s="50" t="s">
        <v>82</v>
      </c>
      <c r="U1477" s="50" t="s">
        <v>8726</v>
      </c>
      <c r="V1477" s="50"/>
      <c r="W1477" s="50" t="s">
        <v>8727</v>
      </c>
      <c r="X1477" s="50" t="s">
        <v>1289</v>
      </c>
      <c r="Y1477" s="49" t="s">
        <v>8728</v>
      </c>
    </row>
    <row r="1478" spans="1:25">
      <c r="A1478" s="121" t="str">
        <f t="shared" si="24"/>
        <v>kramos</v>
      </c>
      <c r="B1478" s="49" t="s">
        <v>8729</v>
      </c>
      <c r="C1478" s="50" t="s">
        <v>8730</v>
      </c>
      <c r="D1478" s="50" t="s">
        <v>8731</v>
      </c>
      <c r="E1478" s="37" t="s">
        <v>27</v>
      </c>
      <c r="F1478" s="49" t="s">
        <v>44</v>
      </c>
      <c r="G1478" s="50" t="s">
        <v>45</v>
      </c>
      <c r="H1478" s="50" t="s">
        <v>30</v>
      </c>
      <c r="I1478" s="50" t="s">
        <v>31</v>
      </c>
      <c r="J1478" s="49" t="s">
        <v>53</v>
      </c>
      <c r="K1478" s="49" t="s">
        <v>309</v>
      </c>
      <c r="L1478" s="49" t="s">
        <v>310</v>
      </c>
      <c r="M1478" s="50" t="s">
        <v>311</v>
      </c>
      <c r="N1478" s="50" t="s">
        <v>312</v>
      </c>
      <c r="O1478" s="51">
        <v>44313</v>
      </c>
      <c r="P1478" s="51">
        <v>45767</v>
      </c>
      <c r="Q1478" s="51">
        <v>45767</v>
      </c>
      <c r="R1478" s="50">
        <v>162</v>
      </c>
      <c r="S1478" s="50">
        <v>0</v>
      </c>
      <c r="T1478" s="50" t="s">
        <v>58</v>
      </c>
      <c r="U1478" s="50" t="s">
        <v>8732</v>
      </c>
      <c r="V1478" s="50"/>
      <c r="W1478" s="50" t="s">
        <v>1504</v>
      </c>
      <c r="X1478" s="50" t="s">
        <v>312</v>
      </c>
      <c r="Y1478" s="49" t="s">
        <v>8733</v>
      </c>
    </row>
    <row r="1479" spans="1:25">
      <c r="A1479" s="121" t="str">
        <f t="shared" si="24"/>
        <v>KREHLIN</v>
      </c>
      <c r="B1479" s="49" t="s">
        <v>8734</v>
      </c>
      <c r="C1479" s="50" t="s">
        <v>8735</v>
      </c>
      <c r="D1479" s="50" t="s">
        <v>8736</v>
      </c>
      <c r="E1479" s="37" t="s">
        <v>43</v>
      </c>
      <c r="F1479" s="49" t="s">
        <v>28</v>
      </c>
      <c r="G1479" s="50" t="s">
        <v>29</v>
      </c>
      <c r="H1479" s="50" t="s">
        <v>30</v>
      </c>
      <c r="I1479" s="50" t="s">
        <v>31</v>
      </c>
      <c r="J1479" s="49" t="s">
        <v>53</v>
      </c>
      <c r="K1479" s="49" t="s">
        <v>255</v>
      </c>
      <c r="L1479" s="49" t="s">
        <v>442</v>
      </c>
      <c r="M1479" s="50" t="s">
        <v>443</v>
      </c>
      <c r="N1479" s="50" t="s">
        <v>72</v>
      </c>
      <c r="O1479" s="51">
        <v>30088</v>
      </c>
      <c r="P1479" s="51">
        <v>30088</v>
      </c>
      <c r="Q1479" s="51">
        <v>30088</v>
      </c>
      <c r="R1479" s="50">
        <v>15841</v>
      </c>
      <c r="S1479" s="50">
        <v>43</v>
      </c>
      <c r="T1479" s="50" t="s">
        <v>148</v>
      </c>
      <c r="U1479" s="50" t="s">
        <v>8737</v>
      </c>
      <c r="V1479" s="50"/>
      <c r="W1479" s="50" t="s">
        <v>8738</v>
      </c>
      <c r="X1479" s="50" t="s">
        <v>72</v>
      </c>
      <c r="Y1479" s="49" t="s">
        <v>8739</v>
      </c>
    </row>
    <row r="1480" spans="1:25">
      <c r="A1480" s="121" t="str">
        <f t="shared" si="24"/>
        <v>KRICKET</v>
      </c>
      <c r="B1480" s="49" t="s">
        <v>8740</v>
      </c>
      <c r="C1480" s="50" t="s">
        <v>8741</v>
      </c>
      <c r="D1480" s="50" t="s">
        <v>8742</v>
      </c>
      <c r="E1480" s="37" t="s">
        <v>43</v>
      </c>
      <c r="F1480" s="49" t="s">
        <v>1954</v>
      </c>
      <c r="G1480" s="50" t="s">
        <v>1955</v>
      </c>
      <c r="H1480" s="50" t="s">
        <v>30</v>
      </c>
      <c r="I1480" s="50" t="s">
        <v>31</v>
      </c>
      <c r="J1480" s="49" t="s">
        <v>53</v>
      </c>
      <c r="K1480" s="49" t="s">
        <v>66</v>
      </c>
      <c r="L1480" s="49" t="s">
        <v>66</v>
      </c>
      <c r="M1480" s="50" t="s">
        <v>342</v>
      </c>
      <c r="N1480" s="50" t="s">
        <v>69</v>
      </c>
      <c r="O1480" s="51">
        <v>35604</v>
      </c>
      <c r="P1480" s="51">
        <v>35604</v>
      </c>
      <c r="Q1480" s="51">
        <v>35604</v>
      </c>
      <c r="R1480" s="50">
        <v>10325</v>
      </c>
      <c r="S1480" s="50">
        <v>28</v>
      </c>
      <c r="T1480" s="50" t="s">
        <v>148</v>
      </c>
      <c r="U1480" s="50" t="s">
        <v>8743</v>
      </c>
      <c r="V1480" s="50"/>
      <c r="W1480" s="50" t="s">
        <v>8744</v>
      </c>
      <c r="X1480" s="50" t="s">
        <v>69</v>
      </c>
      <c r="Y1480" s="49" t="s">
        <v>8745</v>
      </c>
    </row>
    <row r="1481" spans="1:25">
      <c r="A1481" s="121" t="str">
        <f t="shared" si="24"/>
        <v>krobins</v>
      </c>
      <c r="B1481" s="49" t="s">
        <v>8746</v>
      </c>
      <c r="C1481" s="50" t="s">
        <v>8747</v>
      </c>
      <c r="D1481" s="50" t="s">
        <v>8748</v>
      </c>
      <c r="E1481" s="37" t="s">
        <v>43</v>
      </c>
      <c r="F1481" s="49" t="s">
        <v>114</v>
      </c>
      <c r="G1481" s="50" t="s">
        <v>115</v>
      </c>
      <c r="H1481" s="50" t="s">
        <v>105</v>
      </c>
      <c r="I1481" s="50" t="s">
        <v>31</v>
      </c>
      <c r="J1481" s="49" t="s">
        <v>53</v>
      </c>
      <c r="K1481" s="49" t="s">
        <v>54</v>
      </c>
      <c r="L1481" s="49" t="s">
        <v>55</v>
      </c>
      <c r="M1481" s="50" t="s">
        <v>56</v>
      </c>
      <c r="N1481" s="50" t="s">
        <v>57</v>
      </c>
      <c r="O1481" s="51">
        <v>45417</v>
      </c>
      <c r="P1481" s="51">
        <v>45417</v>
      </c>
      <c r="Q1481" s="51">
        <v>45417</v>
      </c>
      <c r="R1481" s="50">
        <v>512</v>
      </c>
      <c r="S1481" s="50">
        <v>1</v>
      </c>
      <c r="T1481" s="50" t="s">
        <v>82</v>
      </c>
      <c r="U1481" s="50" t="s">
        <v>8749</v>
      </c>
      <c r="V1481" s="50"/>
      <c r="W1481" s="50" t="s">
        <v>8750</v>
      </c>
      <c r="X1481" s="50" t="s">
        <v>57</v>
      </c>
      <c r="Y1481" s="49" t="s">
        <v>8751</v>
      </c>
    </row>
    <row r="1482" spans="1:25">
      <c r="A1482" s="121" t="str">
        <f t="shared" si="24"/>
        <v>KROGER3</v>
      </c>
      <c r="B1482" s="49" t="s">
        <v>8752</v>
      </c>
      <c r="C1482" s="50" t="s">
        <v>8753</v>
      </c>
      <c r="D1482" s="50" t="s">
        <v>8754</v>
      </c>
      <c r="E1482" s="37" t="s">
        <v>43</v>
      </c>
      <c r="F1482" s="49" t="s">
        <v>1468</v>
      </c>
      <c r="G1482" s="50" t="s">
        <v>1469</v>
      </c>
      <c r="H1482" s="50" t="s">
        <v>30</v>
      </c>
      <c r="I1482" s="50" t="s">
        <v>31</v>
      </c>
      <c r="J1482" s="49" t="s">
        <v>53</v>
      </c>
      <c r="K1482" s="49" t="s">
        <v>2108</v>
      </c>
      <c r="L1482" s="49" t="s">
        <v>2109</v>
      </c>
      <c r="M1482" s="50" t="s">
        <v>2110</v>
      </c>
      <c r="N1482" s="50" t="s">
        <v>1763</v>
      </c>
      <c r="O1482" s="51">
        <v>31539</v>
      </c>
      <c r="P1482" s="51">
        <v>31539</v>
      </c>
      <c r="Q1482" s="51">
        <v>31539</v>
      </c>
      <c r="R1482" s="50">
        <v>14390</v>
      </c>
      <c r="S1482" s="50">
        <v>39</v>
      </c>
      <c r="T1482" s="50" t="s">
        <v>148</v>
      </c>
      <c r="U1482" s="50" t="s">
        <v>8755</v>
      </c>
      <c r="V1482" s="50"/>
      <c r="W1482" s="50" t="s">
        <v>8756</v>
      </c>
      <c r="X1482" s="50" t="s">
        <v>1763</v>
      </c>
      <c r="Y1482" s="49" t="s">
        <v>8757</v>
      </c>
    </row>
    <row r="1483" spans="1:25">
      <c r="A1483" s="121" t="str">
        <f t="shared" si="24"/>
        <v>krufus</v>
      </c>
      <c r="B1483" s="49" t="s">
        <v>8758</v>
      </c>
      <c r="C1483" s="50" t="s">
        <v>8759</v>
      </c>
      <c r="D1483" s="50" t="s">
        <v>8760</v>
      </c>
      <c r="E1483" s="37" t="s">
        <v>43</v>
      </c>
      <c r="F1483" s="49" t="s">
        <v>28</v>
      </c>
      <c r="G1483" s="50" t="s">
        <v>29</v>
      </c>
      <c r="H1483" s="50" t="s">
        <v>30</v>
      </c>
      <c r="I1483" s="50" t="s">
        <v>31</v>
      </c>
      <c r="J1483" s="49" t="s">
        <v>32</v>
      </c>
      <c r="K1483" s="49" t="s">
        <v>92</v>
      </c>
      <c r="L1483" s="49" t="s">
        <v>116</v>
      </c>
      <c r="M1483" s="50" t="s">
        <v>117</v>
      </c>
      <c r="N1483" s="50" t="s">
        <v>118</v>
      </c>
      <c r="O1483" s="51">
        <v>45158</v>
      </c>
      <c r="P1483" s="51">
        <v>45158</v>
      </c>
      <c r="Q1483" s="51">
        <v>45158</v>
      </c>
      <c r="R1483" s="50">
        <v>771</v>
      </c>
      <c r="S1483" s="50">
        <v>2</v>
      </c>
      <c r="T1483" s="50" t="s">
        <v>82</v>
      </c>
      <c r="U1483" s="50" t="s">
        <v>8761</v>
      </c>
      <c r="V1483" s="50"/>
      <c r="W1483" s="50" t="s">
        <v>8762</v>
      </c>
      <c r="X1483" s="50" t="s">
        <v>192</v>
      </c>
      <c r="Y1483" s="49" t="s">
        <v>8763</v>
      </c>
    </row>
    <row r="1484" spans="1:25">
      <c r="A1484" s="121" t="str">
        <f t="shared" si="24"/>
        <v>ksnelgr</v>
      </c>
      <c r="B1484" s="49" t="s">
        <v>8764</v>
      </c>
      <c r="C1484" s="50" t="s">
        <v>8765</v>
      </c>
      <c r="D1484" s="50" t="s">
        <v>8766</v>
      </c>
      <c r="E1484" s="37" t="s">
        <v>27</v>
      </c>
      <c r="F1484" s="49" t="s">
        <v>77</v>
      </c>
      <c r="G1484" s="50" t="s">
        <v>78</v>
      </c>
      <c r="H1484" s="50" t="s">
        <v>30</v>
      </c>
      <c r="I1484" s="50" t="s">
        <v>31</v>
      </c>
      <c r="J1484" s="49" t="s">
        <v>53</v>
      </c>
      <c r="K1484" s="49" t="s">
        <v>273</v>
      </c>
      <c r="L1484" s="49" t="s">
        <v>1609</v>
      </c>
      <c r="M1484" s="50" t="s">
        <v>1610</v>
      </c>
      <c r="N1484" s="50" t="s">
        <v>1611</v>
      </c>
      <c r="O1484" s="51">
        <v>44272</v>
      </c>
      <c r="P1484" s="51">
        <v>44272</v>
      </c>
      <c r="Q1484" s="51">
        <v>44272</v>
      </c>
      <c r="R1484" s="50">
        <v>1657</v>
      </c>
      <c r="S1484" s="50">
        <v>4</v>
      </c>
      <c r="T1484" s="50" t="s">
        <v>106</v>
      </c>
      <c r="U1484" s="50" t="s">
        <v>8767</v>
      </c>
      <c r="V1484" s="50"/>
      <c r="W1484" s="50" t="s">
        <v>8768</v>
      </c>
      <c r="X1484" s="50" t="s">
        <v>7785</v>
      </c>
      <c r="Y1484" s="49" t="s">
        <v>8769</v>
      </c>
    </row>
    <row r="1485" spans="1:25">
      <c r="A1485" s="121" t="str">
        <f t="shared" si="24"/>
        <v>kspecht</v>
      </c>
      <c r="B1485" s="49" t="s">
        <v>8770</v>
      </c>
      <c r="C1485" s="50" t="s">
        <v>8771</v>
      </c>
      <c r="D1485" s="50" t="s">
        <v>8772</v>
      </c>
      <c r="E1485" s="37" t="s">
        <v>43</v>
      </c>
      <c r="F1485" s="49" t="s">
        <v>44</v>
      </c>
      <c r="G1485" s="50" t="s">
        <v>45</v>
      </c>
      <c r="H1485" s="50" t="s">
        <v>30</v>
      </c>
      <c r="I1485" s="50" t="s">
        <v>31</v>
      </c>
      <c r="J1485" s="49" t="s">
        <v>32</v>
      </c>
      <c r="K1485" s="49" t="s">
        <v>1226</v>
      </c>
      <c r="L1485" s="49" t="s">
        <v>1564</v>
      </c>
      <c r="M1485" s="50" t="s">
        <v>1565</v>
      </c>
      <c r="N1485" s="50" t="s">
        <v>1566</v>
      </c>
      <c r="O1485" s="51">
        <v>45893</v>
      </c>
      <c r="P1485" s="51">
        <v>45893</v>
      </c>
      <c r="Q1485" s="51">
        <v>45893</v>
      </c>
      <c r="R1485" s="50">
        <v>36</v>
      </c>
      <c r="S1485" s="50">
        <v>0</v>
      </c>
      <c r="T1485" s="50" t="s">
        <v>419</v>
      </c>
      <c r="U1485" s="50" t="s">
        <v>8773</v>
      </c>
      <c r="V1485" s="50"/>
      <c r="W1485" s="50" t="s">
        <v>8774</v>
      </c>
      <c r="X1485" s="50" t="s">
        <v>2390</v>
      </c>
      <c r="Y1485" s="49" t="s">
        <v>8775</v>
      </c>
    </row>
    <row r="1486" spans="1:25">
      <c r="A1486" s="121" t="str">
        <f t="shared" si="24"/>
        <v>KSTAUBL</v>
      </c>
      <c r="B1486" s="49" t="s">
        <v>8776</v>
      </c>
      <c r="C1486" s="50" t="s">
        <v>8777</v>
      </c>
      <c r="D1486" s="50" t="s">
        <v>8778</v>
      </c>
      <c r="E1486" s="37" t="s">
        <v>27</v>
      </c>
      <c r="F1486" s="49" t="s">
        <v>28</v>
      </c>
      <c r="G1486" s="50" t="s">
        <v>29</v>
      </c>
      <c r="H1486" s="50" t="s">
        <v>30</v>
      </c>
      <c r="I1486" s="50" t="s">
        <v>31</v>
      </c>
      <c r="J1486" s="49" t="s">
        <v>53</v>
      </c>
      <c r="K1486" s="49" t="s">
        <v>164</v>
      </c>
      <c r="L1486" s="49" t="s">
        <v>165</v>
      </c>
      <c r="M1486" s="50" t="s">
        <v>166</v>
      </c>
      <c r="N1486" s="50" t="s">
        <v>167</v>
      </c>
      <c r="O1486" s="51">
        <v>39916</v>
      </c>
      <c r="P1486" s="51">
        <v>39916</v>
      </c>
      <c r="Q1486" s="51">
        <v>39916</v>
      </c>
      <c r="R1486" s="50">
        <v>6013</v>
      </c>
      <c r="S1486" s="50">
        <v>16</v>
      </c>
      <c r="T1486" s="50" t="s">
        <v>148</v>
      </c>
      <c r="U1486" s="50" t="s">
        <v>8779</v>
      </c>
      <c r="V1486" s="50"/>
      <c r="W1486" s="50" t="s">
        <v>8780</v>
      </c>
      <c r="X1486" s="50" t="s">
        <v>170</v>
      </c>
      <c r="Y1486" s="49" t="s">
        <v>8781</v>
      </c>
    </row>
    <row r="1487" spans="1:25">
      <c r="A1487" s="121" t="str">
        <f t="shared" si="24"/>
        <v>ktatom</v>
      </c>
      <c r="B1487" s="49" t="s">
        <v>8782</v>
      </c>
      <c r="C1487" s="50" t="s">
        <v>8783</v>
      </c>
      <c r="D1487" s="50" t="s">
        <v>8784</v>
      </c>
      <c r="E1487" s="37" t="s">
        <v>43</v>
      </c>
      <c r="F1487" s="49" t="s">
        <v>307</v>
      </c>
      <c r="G1487" s="50" t="s">
        <v>308</v>
      </c>
      <c r="H1487" s="50" t="s">
        <v>30</v>
      </c>
      <c r="I1487" s="50" t="s">
        <v>31</v>
      </c>
      <c r="J1487" s="49" t="s">
        <v>53</v>
      </c>
      <c r="K1487" s="49" t="s">
        <v>309</v>
      </c>
      <c r="L1487" s="49" t="s">
        <v>310</v>
      </c>
      <c r="M1487" s="50" t="s">
        <v>311</v>
      </c>
      <c r="N1487" s="50" t="s">
        <v>312</v>
      </c>
      <c r="O1487" s="51">
        <v>45900</v>
      </c>
      <c r="P1487" s="51">
        <v>45900</v>
      </c>
      <c r="Q1487" s="51">
        <v>45900</v>
      </c>
      <c r="R1487" s="50">
        <v>29</v>
      </c>
      <c r="S1487" s="50">
        <v>0</v>
      </c>
      <c r="T1487" s="50" t="s">
        <v>47</v>
      </c>
      <c r="U1487" s="50" t="s">
        <v>8785</v>
      </c>
      <c r="V1487" s="50"/>
      <c r="W1487" s="50" t="s">
        <v>8786</v>
      </c>
      <c r="X1487" s="50" t="s">
        <v>482</v>
      </c>
      <c r="Y1487" s="49" t="s">
        <v>8787</v>
      </c>
    </row>
    <row r="1488" spans="1:25">
      <c r="A1488" s="121" t="str">
        <f t="shared" si="24"/>
        <v>ktatum3</v>
      </c>
      <c r="B1488" s="49" t="s">
        <v>8788</v>
      </c>
      <c r="C1488" s="50" t="s">
        <v>8789</v>
      </c>
      <c r="D1488" s="50" t="s">
        <v>8790</v>
      </c>
      <c r="E1488" s="37" t="s">
        <v>43</v>
      </c>
      <c r="F1488" s="49" t="s">
        <v>114</v>
      </c>
      <c r="G1488" s="50" t="s">
        <v>115</v>
      </c>
      <c r="H1488" s="50" t="s">
        <v>105</v>
      </c>
      <c r="I1488" s="50" t="s">
        <v>31</v>
      </c>
      <c r="J1488" s="49" t="s">
        <v>32</v>
      </c>
      <c r="K1488" s="49" t="s">
        <v>144</v>
      </c>
      <c r="L1488" s="49" t="s">
        <v>145</v>
      </c>
      <c r="M1488" s="50" t="s">
        <v>146</v>
      </c>
      <c r="N1488" s="50" t="s">
        <v>147</v>
      </c>
      <c r="O1488" s="51">
        <v>41456</v>
      </c>
      <c r="P1488" s="51">
        <v>45655</v>
      </c>
      <c r="Q1488" s="51">
        <v>45655</v>
      </c>
      <c r="R1488" s="50">
        <v>274</v>
      </c>
      <c r="S1488" s="50">
        <v>0</v>
      </c>
      <c r="T1488" s="50" t="s">
        <v>37</v>
      </c>
      <c r="U1488" s="50" t="s">
        <v>8791</v>
      </c>
      <c r="V1488" s="50"/>
      <c r="W1488" s="50" t="s">
        <v>5330</v>
      </c>
      <c r="X1488" s="50" t="s">
        <v>147</v>
      </c>
      <c r="Y1488" s="49" t="s">
        <v>8792</v>
      </c>
    </row>
    <row r="1489" spans="1:25">
      <c r="A1489" s="121" t="str">
        <f t="shared" si="24"/>
        <v>KTERRE2</v>
      </c>
      <c r="B1489" s="49" t="s">
        <v>8793</v>
      </c>
      <c r="C1489" s="50" t="s">
        <v>8794</v>
      </c>
      <c r="D1489" s="50" t="s">
        <v>8795</v>
      </c>
      <c r="E1489" s="37" t="s">
        <v>43</v>
      </c>
      <c r="F1489" s="49" t="s">
        <v>182</v>
      </c>
      <c r="G1489" s="50" t="s">
        <v>183</v>
      </c>
      <c r="H1489" s="50" t="s">
        <v>30</v>
      </c>
      <c r="I1489" s="50" t="s">
        <v>31</v>
      </c>
      <c r="J1489" s="49" t="s">
        <v>32</v>
      </c>
      <c r="K1489" s="49" t="s">
        <v>144</v>
      </c>
      <c r="L1489" s="49" t="s">
        <v>145</v>
      </c>
      <c r="M1489" s="50" t="s">
        <v>146</v>
      </c>
      <c r="N1489" s="50" t="s">
        <v>147</v>
      </c>
      <c r="O1489" s="51">
        <v>40672</v>
      </c>
      <c r="P1489" s="51">
        <v>40672</v>
      </c>
      <c r="Q1489" s="51">
        <v>40672</v>
      </c>
      <c r="R1489" s="50">
        <v>5257</v>
      </c>
      <c r="S1489" s="50">
        <v>14</v>
      </c>
      <c r="T1489" s="50" t="s">
        <v>127</v>
      </c>
      <c r="U1489" s="50" t="s">
        <v>8796</v>
      </c>
      <c r="V1489" s="50"/>
      <c r="W1489" s="50" t="s">
        <v>8797</v>
      </c>
      <c r="X1489" s="50" t="s">
        <v>147</v>
      </c>
      <c r="Y1489" s="49" t="s">
        <v>8798</v>
      </c>
    </row>
    <row r="1490" spans="1:25">
      <c r="A1490" s="121" t="str">
        <f t="shared" si="24"/>
        <v>ktraynh</v>
      </c>
      <c r="B1490" s="49" t="s">
        <v>8799</v>
      </c>
      <c r="C1490" s="50" t="s">
        <v>8800</v>
      </c>
      <c r="D1490" s="50" t="s">
        <v>8801</v>
      </c>
      <c r="E1490" s="37" t="s">
        <v>27</v>
      </c>
      <c r="F1490" s="49" t="s">
        <v>114</v>
      </c>
      <c r="G1490" s="50" t="s">
        <v>115</v>
      </c>
      <c r="H1490" s="50" t="s">
        <v>105</v>
      </c>
      <c r="I1490" s="50" t="s">
        <v>31</v>
      </c>
      <c r="J1490" s="49" t="s">
        <v>53</v>
      </c>
      <c r="K1490" s="49" t="s">
        <v>197</v>
      </c>
      <c r="L1490" s="49" t="s">
        <v>198</v>
      </c>
      <c r="M1490" s="50" t="s">
        <v>199</v>
      </c>
      <c r="N1490" s="50" t="s">
        <v>200</v>
      </c>
      <c r="O1490" s="51">
        <v>44952</v>
      </c>
      <c r="P1490" s="51">
        <v>44952</v>
      </c>
      <c r="Q1490" s="51">
        <v>44952</v>
      </c>
      <c r="R1490" s="50">
        <v>977</v>
      </c>
      <c r="S1490" s="50">
        <v>2</v>
      </c>
      <c r="T1490" s="50" t="s">
        <v>82</v>
      </c>
      <c r="U1490" s="50" t="s">
        <v>8802</v>
      </c>
      <c r="V1490" s="50" t="s">
        <v>8803</v>
      </c>
      <c r="W1490" s="50" t="s">
        <v>3561</v>
      </c>
      <c r="X1490" s="50" t="s">
        <v>200</v>
      </c>
      <c r="Y1490" s="49" t="s">
        <v>8804</v>
      </c>
    </row>
    <row r="1491" spans="1:25">
      <c r="A1491" s="121" t="str">
        <f t="shared" si="24"/>
        <v>kturner</v>
      </c>
      <c r="B1491" s="49" t="s">
        <v>8805</v>
      </c>
      <c r="C1491" s="50" t="s">
        <v>8806</v>
      </c>
      <c r="D1491" s="50" t="s">
        <v>8807</v>
      </c>
      <c r="E1491" s="37" t="s">
        <v>27</v>
      </c>
      <c r="F1491" s="49" t="s">
        <v>44</v>
      </c>
      <c r="G1491" s="50" t="s">
        <v>45</v>
      </c>
      <c r="H1491" s="50" t="s">
        <v>30</v>
      </c>
      <c r="I1491" s="50" t="s">
        <v>31</v>
      </c>
      <c r="J1491" s="49" t="s">
        <v>32</v>
      </c>
      <c r="K1491" s="49" t="s">
        <v>349</v>
      </c>
      <c r="L1491" s="49" t="s">
        <v>350</v>
      </c>
      <c r="M1491" s="50" t="s">
        <v>351</v>
      </c>
      <c r="N1491" s="50" t="s">
        <v>352</v>
      </c>
      <c r="O1491" s="51">
        <v>45837</v>
      </c>
      <c r="P1491" s="51">
        <v>45837</v>
      </c>
      <c r="Q1491" s="51">
        <v>45837</v>
      </c>
      <c r="R1491" s="50">
        <v>92</v>
      </c>
      <c r="S1491" s="50">
        <v>0</v>
      </c>
      <c r="T1491" s="50" t="s">
        <v>58</v>
      </c>
      <c r="U1491" s="50" t="s">
        <v>8808</v>
      </c>
      <c r="V1491" s="50"/>
      <c r="W1491" s="50" t="s">
        <v>8809</v>
      </c>
      <c r="X1491" s="50" t="s">
        <v>355</v>
      </c>
      <c r="Y1491" s="49" t="s">
        <v>8810</v>
      </c>
    </row>
    <row r="1492" spans="1:25">
      <c r="A1492" s="121" t="str">
        <f t="shared" si="24"/>
        <v>KWALL4</v>
      </c>
      <c r="B1492" s="49" t="s">
        <v>8811</v>
      </c>
      <c r="C1492" s="50" t="s">
        <v>8812</v>
      </c>
      <c r="D1492" s="50" t="s">
        <v>8813</v>
      </c>
      <c r="E1492" s="37" t="s">
        <v>43</v>
      </c>
      <c r="F1492" s="49" t="s">
        <v>28</v>
      </c>
      <c r="G1492" s="50" t="s">
        <v>29</v>
      </c>
      <c r="H1492" s="50" t="s">
        <v>30</v>
      </c>
      <c r="I1492" s="50" t="s">
        <v>31</v>
      </c>
      <c r="J1492" s="49" t="s">
        <v>53</v>
      </c>
      <c r="K1492" s="49" t="s">
        <v>450</v>
      </c>
      <c r="L1492" s="49" t="s">
        <v>451</v>
      </c>
      <c r="M1492" s="50" t="s">
        <v>452</v>
      </c>
      <c r="N1492" s="50" t="s">
        <v>453</v>
      </c>
      <c r="O1492" s="51">
        <v>32224</v>
      </c>
      <c r="P1492" s="51">
        <v>32224</v>
      </c>
      <c r="Q1492" s="51">
        <v>32224</v>
      </c>
      <c r="R1492" s="50">
        <v>13705</v>
      </c>
      <c r="S1492" s="50">
        <v>37</v>
      </c>
      <c r="T1492" s="50" t="s">
        <v>148</v>
      </c>
      <c r="U1492" s="50" t="s">
        <v>8814</v>
      </c>
      <c r="V1492" s="50"/>
      <c r="W1492" s="50" t="s">
        <v>8815</v>
      </c>
      <c r="X1492" s="50" t="s">
        <v>453</v>
      </c>
      <c r="Y1492" s="49" t="s">
        <v>8816</v>
      </c>
    </row>
    <row r="1493" spans="1:25">
      <c r="A1493" s="121" t="str">
        <f t="shared" si="24"/>
        <v>kwilli0</v>
      </c>
      <c r="B1493" s="49" t="s">
        <v>8817</v>
      </c>
      <c r="C1493" s="50" t="s">
        <v>8818</v>
      </c>
      <c r="D1493" s="50" t="s">
        <v>8819</v>
      </c>
      <c r="E1493" s="37" t="s">
        <v>43</v>
      </c>
      <c r="F1493" s="49" t="s">
        <v>90</v>
      </c>
      <c r="G1493" s="50" t="s">
        <v>91</v>
      </c>
      <c r="H1493" s="50" t="s">
        <v>30</v>
      </c>
      <c r="I1493" s="50" t="s">
        <v>31</v>
      </c>
      <c r="J1493" s="49" t="s">
        <v>32</v>
      </c>
      <c r="K1493" s="49" t="s">
        <v>515</v>
      </c>
      <c r="L1493" s="49" t="s">
        <v>516</v>
      </c>
      <c r="M1493" s="50" t="s">
        <v>517</v>
      </c>
      <c r="N1493" s="50" t="s">
        <v>192</v>
      </c>
      <c r="O1493" s="51">
        <v>45690</v>
      </c>
      <c r="P1493" s="51">
        <v>45690</v>
      </c>
      <c r="Q1493" s="51">
        <v>45690</v>
      </c>
      <c r="R1493" s="50">
        <v>239</v>
      </c>
      <c r="S1493" s="50">
        <v>0</v>
      </c>
      <c r="T1493" s="50" t="s">
        <v>37</v>
      </c>
      <c r="U1493" s="50" t="s">
        <v>8820</v>
      </c>
      <c r="V1493" s="50"/>
      <c r="W1493" s="50" t="s">
        <v>8821</v>
      </c>
      <c r="X1493" s="50" t="s">
        <v>192</v>
      </c>
      <c r="Y1493" s="49" t="s">
        <v>8822</v>
      </c>
    </row>
    <row r="1494" spans="1:25">
      <c r="A1494" s="121" t="str">
        <f t="shared" si="24"/>
        <v>kwilli1</v>
      </c>
      <c r="B1494" s="49" t="s">
        <v>8823</v>
      </c>
      <c r="C1494" s="50" t="s">
        <v>8824</v>
      </c>
      <c r="D1494" s="50" t="s">
        <v>8825</v>
      </c>
      <c r="E1494" s="37" t="s">
        <v>43</v>
      </c>
      <c r="F1494" s="49" t="s">
        <v>44</v>
      </c>
      <c r="G1494" s="50" t="s">
        <v>45</v>
      </c>
      <c r="H1494" s="50" t="s">
        <v>30</v>
      </c>
      <c r="I1494" s="50" t="s">
        <v>31</v>
      </c>
      <c r="J1494" s="49" t="s">
        <v>32</v>
      </c>
      <c r="K1494" s="49" t="s">
        <v>349</v>
      </c>
      <c r="L1494" s="49" t="s">
        <v>838</v>
      </c>
      <c r="M1494" s="50" t="s">
        <v>351</v>
      </c>
      <c r="N1494" s="50" t="s">
        <v>352</v>
      </c>
      <c r="O1494" s="51">
        <v>45900</v>
      </c>
      <c r="P1494" s="51">
        <v>45900</v>
      </c>
      <c r="Q1494" s="51">
        <v>45900</v>
      </c>
      <c r="R1494" s="50">
        <v>29</v>
      </c>
      <c r="S1494" s="50">
        <v>0</v>
      </c>
      <c r="T1494" s="50" t="s">
        <v>47</v>
      </c>
      <c r="U1494" s="50" t="s">
        <v>8826</v>
      </c>
      <c r="V1494" s="50"/>
      <c r="W1494" s="50" t="s">
        <v>354</v>
      </c>
      <c r="X1494" s="50" t="s">
        <v>355</v>
      </c>
      <c r="Y1494" s="49" t="s">
        <v>356</v>
      </c>
    </row>
    <row r="1495" spans="1:25">
      <c r="A1495" s="121" t="str">
        <f t="shared" si="24"/>
        <v>kwillia</v>
      </c>
      <c r="B1495" s="49" t="s">
        <v>8827</v>
      </c>
      <c r="C1495" s="50" t="s">
        <v>8828</v>
      </c>
      <c r="D1495" s="50" t="s">
        <v>8829</v>
      </c>
      <c r="E1495" s="37" t="s">
        <v>27</v>
      </c>
      <c r="F1495" s="49" t="s">
        <v>28</v>
      </c>
      <c r="G1495" s="50" t="s">
        <v>29</v>
      </c>
      <c r="H1495" s="50" t="s">
        <v>30</v>
      </c>
      <c r="I1495" s="50" t="s">
        <v>31</v>
      </c>
      <c r="J1495" s="49" t="s">
        <v>32</v>
      </c>
      <c r="K1495" s="49" t="s">
        <v>515</v>
      </c>
      <c r="L1495" s="49" t="s">
        <v>516</v>
      </c>
      <c r="M1495" s="50" t="s">
        <v>517</v>
      </c>
      <c r="N1495" s="50" t="s">
        <v>192</v>
      </c>
      <c r="O1495" s="51">
        <v>45592</v>
      </c>
      <c r="P1495" s="51">
        <v>45592</v>
      </c>
      <c r="Q1495" s="51">
        <v>45592</v>
      </c>
      <c r="R1495" s="50">
        <v>337</v>
      </c>
      <c r="S1495" s="50">
        <v>0</v>
      </c>
      <c r="T1495" s="50" t="s">
        <v>37</v>
      </c>
      <c r="U1495" s="50" t="s">
        <v>8830</v>
      </c>
      <c r="V1495" s="50"/>
      <c r="W1495" s="50" t="s">
        <v>8821</v>
      </c>
      <c r="X1495" s="50" t="s">
        <v>192</v>
      </c>
      <c r="Y1495" s="49" t="s">
        <v>2478</v>
      </c>
    </row>
    <row r="1496" spans="1:25">
      <c r="A1496" s="121" t="str">
        <f t="shared" si="24"/>
        <v>kwilso7</v>
      </c>
      <c r="B1496" s="49" t="s">
        <v>8831</v>
      </c>
      <c r="C1496" s="50" t="s">
        <v>8832</v>
      </c>
      <c r="D1496" s="50" t="s">
        <v>8833</v>
      </c>
      <c r="E1496" s="37" t="s">
        <v>27</v>
      </c>
      <c r="F1496" s="49" t="s">
        <v>114</v>
      </c>
      <c r="G1496" s="50" t="s">
        <v>115</v>
      </c>
      <c r="H1496" s="50" t="s">
        <v>105</v>
      </c>
      <c r="I1496" s="50" t="s">
        <v>31</v>
      </c>
      <c r="J1496" s="49" t="s">
        <v>32</v>
      </c>
      <c r="K1496" s="49" t="s">
        <v>125</v>
      </c>
      <c r="L1496" s="49" t="s">
        <v>234</v>
      </c>
      <c r="M1496" s="50" t="s">
        <v>235</v>
      </c>
      <c r="N1496" s="50" t="s">
        <v>236</v>
      </c>
      <c r="O1496" s="51">
        <v>43542</v>
      </c>
      <c r="P1496" s="51">
        <v>45130</v>
      </c>
      <c r="Q1496" s="51">
        <v>43542</v>
      </c>
      <c r="R1496" s="50">
        <v>2387</v>
      </c>
      <c r="S1496" s="50">
        <v>6</v>
      </c>
      <c r="T1496" s="50" t="s">
        <v>127</v>
      </c>
      <c r="U1496" s="50" t="s">
        <v>8834</v>
      </c>
      <c r="V1496" s="50" t="s">
        <v>8835</v>
      </c>
      <c r="W1496" s="50" t="s">
        <v>8836</v>
      </c>
      <c r="X1496" s="50" t="s">
        <v>236</v>
      </c>
      <c r="Y1496" s="49" t="s">
        <v>8837</v>
      </c>
    </row>
    <row r="1497" spans="1:25">
      <c r="A1497" s="121" t="str">
        <f t="shared" si="24"/>
        <v>kwinter</v>
      </c>
      <c r="B1497" s="49" t="s">
        <v>8838</v>
      </c>
      <c r="C1497" s="50" t="s">
        <v>8839</v>
      </c>
      <c r="D1497" s="50" t="s">
        <v>8840</v>
      </c>
      <c r="E1497" s="37" t="s">
        <v>27</v>
      </c>
      <c r="F1497" s="49" t="s">
        <v>327</v>
      </c>
      <c r="G1497" s="50" t="s">
        <v>328</v>
      </c>
      <c r="H1497" s="50" t="s">
        <v>30</v>
      </c>
      <c r="I1497" s="50" t="s">
        <v>31</v>
      </c>
      <c r="J1497" s="49" t="s">
        <v>53</v>
      </c>
      <c r="K1497" s="49" t="s">
        <v>309</v>
      </c>
      <c r="L1497" s="49" t="s">
        <v>480</v>
      </c>
      <c r="M1497" s="50" t="s">
        <v>481</v>
      </c>
      <c r="N1497" s="50" t="s">
        <v>482</v>
      </c>
      <c r="O1497" s="51">
        <v>44539</v>
      </c>
      <c r="P1497" s="51">
        <v>44539</v>
      </c>
      <c r="Q1497" s="51">
        <v>44539</v>
      </c>
      <c r="R1497" s="50">
        <v>1390</v>
      </c>
      <c r="S1497" s="50">
        <v>3</v>
      </c>
      <c r="T1497" s="50" t="s">
        <v>106</v>
      </c>
      <c r="U1497" s="50" t="s">
        <v>8841</v>
      </c>
      <c r="V1497" s="50"/>
      <c r="W1497" s="50" t="s">
        <v>8842</v>
      </c>
      <c r="X1497" s="50" t="s">
        <v>482</v>
      </c>
      <c r="Y1497" s="49" t="s">
        <v>8843</v>
      </c>
    </row>
    <row r="1498" spans="1:25">
      <c r="A1498" s="121" t="str">
        <f t="shared" si="24"/>
        <v>KWOLFE4</v>
      </c>
      <c r="B1498" s="49" t="s">
        <v>8844</v>
      </c>
      <c r="C1498" s="50" t="s">
        <v>8845</v>
      </c>
      <c r="D1498" s="50" t="s">
        <v>8846</v>
      </c>
      <c r="E1498" s="37" t="s">
        <v>774</v>
      </c>
      <c r="F1498" s="49" t="s">
        <v>44</v>
      </c>
      <c r="G1498" s="50" t="s">
        <v>45</v>
      </c>
      <c r="H1498" s="50" t="s">
        <v>30</v>
      </c>
      <c r="I1498" s="50" t="s">
        <v>31</v>
      </c>
      <c r="J1498" s="49" t="s">
        <v>53</v>
      </c>
      <c r="K1498" s="49" t="s">
        <v>309</v>
      </c>
      <c r="L1498" s="49" t="s">
        <v>310</v>
      </c>
      <c r="M1498" s="50" t="s">
        <v>311</v>
      </c>
      <c r="N1498" s="50" t="s">
        <v>312</v>
      </c>
      <c r="O1498" s="51">
        <v>37103</v>
      </c>
      <c r="P1498" s="51">
        <v>37103</v>
      </c>
      <c r="Q1498" s="51">
        <v>37103</v>
      </c>
      <c r="R1498" s="50">
        <v>8826</v>
      </c>
      <c r="S1498" s="50">
        <v>24</v>
      </c>
      <c r="T1498" s="50" t="s">
        <v>148</v>
      </c>
      <c r="U1498" s="50" t="s">
        <v>8847</v>
      </c>
      <c r="V1498" s="50"/>
      <c r="W1498" s="50" t="s">
        <v>8848</v>
      </c>
      <c r="X1498" s="50" t="s">
        <v>312</v>
      </c>
      <c r="Y1498" s="49" t="s">
        <v>8849</v>
      </c>
    </row>
    <row r="1499" spans="1:25">
      <c r="A1499" s="121" t="str">
        <f t="shared" si="24"/>
        <v>KWYRIC</v>
      </c>
      <c r="B1499" s="49" t="s">
        <v>8850</v>
      </c>
      <c r="C1499" s="50" t="s">
        <v>8851</v>
      </c>
      <c r="D1499" s="50" t="s">
        <v>8852</v>
      </c>
      <c r="E1499" s="37" t="s">
        <v>43</v>
      </c>
      <c r="F1499" s="49" t="s">
        <v>90</v>
      </c>
      <c r="G1499" s="50" t="s">
        <v>91</v>
      </c>
      <c r="H1499" s="50" t="s">
        <v>30</v>
      </c>
      <c r="I1499" s="50" t="s">
        <v>31</v>
      </c>
      <c r="J1499" s="49" t="s">
        <v>32</v>
      </c>
      <c r="K1499" s="49" t="s">
        <v>79</v>
      </c>
      <c r="L1499" s="49" t="s">
        <v>80</v>
      </c>
      <c r="M1499" s="50" t="s">
        <v>81</v>
      </c>
      <c r="N1499" s="50" t="s">
        <v>36</v>
      </c>
      <c r="O1499" s="51">
        <v>35745</v>
      </c>
      <c r="P1499" s="51">
        <v>35745</v>
      </c>
      <c r="Q1499" s="51">
        <v>35745</v>
      </c>
      <c r="R1499" s="50">
        <v>10184</v>
      </c>
      <c r="S1499" s="50">
        <v>27</v>
      </c>
      <c r="T1499" s="50" t="s">
        <v>148</v>
      </c>
      <c r="U1499" s="50" t="s">
        <v>8853</v>
      </c>
      <c r="V1499" s="50"/>
      <c r="W1499" s="50" t="s">
        <v>8854</v>
      </c>
      <c r="X1499" s="50" t="s">
        <v>36</v>
      </c>
      <c r="Y1499" s="49" t="s">
        <v>8855</v>
      </c>
    </row>
    <row r="1500" spans="1:25">
      <c r="A1500" s="121" t="str">
        <f t="shared" si="24"/>
        <v>KWYSO01</v>
      </c>
      <c r="B1500" s="49" t="s">
        <v>8856</v>
      </c>
      <c r="C1500" s="50" t="s">
        <v>8857</v>
      </c>
      <c r="D1500" s="50" t="s">
        <v>8858</v>
      </c>
      <c r="E1500" s="37" t="s">
        <v>43</v>
      </c>
      <c r="F1500" s="49" t="s">
        <v>44</v>
      </c>
      <c r="G1500" s="50" t="s">
        <v>45</v>
      </c>
      <c r="H1500" s="50" t="s">
        <v>30</v>
      </c>
      <c r="I1500" s="50" t="s">
        <v>31</v>
      </c>
      <c r="J1500" s="49" t="s">
        <v>53</v>
      </c>
      <c r="K1500" s="49" t="s">
        <v>54</v>
      </c>
      <c r="L1500" s="49" t="s">
        <v>55</v>
      </c>
      <c r="M1500" s="50" t="s">
        <v>56</v>
      </c>
      <c r="N1500" s="50" t="s">
        <v>57</v>
      </c>
      <c r="O1500" s="51">
        <v>38110</v>
      </c>
      <c r="P1500" s="51">
        <v>38110</v>
      </c>
      <c r="Q1500" s="51">
        <v>38110</v>
      </c>
      <c r="R1500" s="50">
        <v>7819</v>
      </c>
      <c r="S1500" s="50">
        <v>21</v>
      </c>
      <c r="T1500" s="50" t="s">
        <v>148</v>
      </c>
      <c r="U1500" s="50" t="s">
        <v>8859</v>
      </c>
      <c r="V1500" s="50"/>
      <c r="W1500" s="50" t="s">
        <v>8860</v>
      </c>
      <c r="X1500" s="50" t="s">
        <v>57</v>
      </c>
      <c r="Y1500" s="49" t="s">
        <v>8861</v>
      </c>
    </row>
    <row r="1501" spans="1:25">
      <c r="A1501" s="121" t="str">
        <f t="shared" si="24"/>
        <v>kyette</v>
      </c>
      <c r="B1501" s="49" t="s">
        <v>8862</v>
      </c>
      <c r="C1501" s="50" t="s">
        <v>8863</v>
      </c>
      <c r="D1501" s="50" t="s">
        <v>8864</v>
      </c>
      <c r="E1501" s="37" t="s">
        <v>43</v>
      </c>
      <c r="F1501" s="49" t="s">
        <v>28</v>
      </c>
      <c r="G1501" s="50" t="s">
        <v>29</v>
      </c>
      <c r="H1501" s="50" t="s">
        <v>30</v>
      </c>
      <c r="I1501" s="50" t="s">
        <v>31</v>
      </c>
      <c r="J1501" s="49" t="s">
        <v>53</v>
      </c>
      <c r="K1501" s="49" t="s">
        <v>255</v>
      </c>
      <c r="L1501" s="49" t="s">
        <v>418</v>
      </c>
      <c r="M1501" s="50" t="s">
        <v>257</v>
      </c>
      <c r="N1501" s="50" t="s">
        <v>258</v>
      </c>
      <c r="O1501" s="51">
        <v>35564</v>
      </c>
      <c r="P1501" s="51">
        <v>44141</v>
      </c>
      <c r="Q1501" s="51">
        <v>44141</v>
      </c>
      <c r="R1501" s="50">
        <v>1788</v>
      </c>
      <c r="S1501" s="50">
        <v>4</v>
      </c>
      <c r="T1501" s="50" t="s">
        <v>106</v>
      </c>
      <c r="U1501" s="50" t="s">
        <v>8865</v>
      </c>
      <c r="V1501" s="50"/>
      <c r="W1501" s="50" t="s">
        <v>8866</v>
      </c>
      <c r="X1501" s="50" t="s">
        <v>352</v>
      </c>
      <c r="Y1501" s="49" t="s">
        <v>8867</v>
      </c>
    </row>
    <row r="1502" spans="1:25">
      <c r="A1502" s="121" t="str">
        <f t="shared" si="24"/>
        <v>kyoon</v>
      </c>
      <c r="B1502" s="49" t="s">
        <v>8868</v>
      </c>
      <c r="C1502" s="50" t="s">
        <v>8869</v>
      </c>
      <c r="D1502" s="50" t="s">
        <v>8870</v>
      </c>
      <c r="E1502" s="37" t="s">
        <v>27</v>
      </c>
      <c r="F1502" s="49" t="s">
        <v>44</v>
      </c>
      <c r="G1502" s="50" t="s">
        <v>45</v>
      </c>
      <c r="H1502" s="50" t="s">
        <v>30</v>
      </c>
      <c r="I1502" s="50" t="s">
        <v>31</v>
      </c>
      <c r="J1502" s="49" t="s">
        <v>32</v>
      </c>
      <c r="K1502" s="49" t="s">
        <v>125</v>
      </c>
      <c r="L1502" s="49" t="s">
        <v>126</v>
      </c>
      <c r="M1502" s="50" t="s">
        <v>85</v>
      </c>
      <c r="N1502" s="50" t="s">
        <v>36</v>
      </c>
      <c r="O1502" s="51">
        <v>45207</v>
      </c>
      <c r="P1502" s="51">
        <v>45207</v>
      </c>
      <c r="Q1502" s="51">
        <v>45207</v>
      </c>
      <c r="R1502" s="50">
        <v>722</v>
      </c>
      <c r="S1502" s="50">
        <v>1</v>
      </c>
      <c r="T1502" s="50" t="s">
        <v>82</v>
      </c>
      <c r="U1502" s="50" t="s">
        <v>8871</v>
      </c>
      <c r="V1502" s="50"/>
      <c r="W1502" s="50" t="s">
        <v>8872</v>
      </c>
      <c r="X1502" s="50" t="s">
        <v>36</v>
      </c>
      <c r="Y1502" s="49" t="s">
        <v>8873</v>
      </c>
    </row>
    <row r="1503" spans="1:25">
      <c r="A1503" s="121" t="str">
        <f t="shared" si="24"/>
        <v>landers</v>
      </c>
      <c r="B1503" s="49" t="s">
        <v>8874</v>
      </c>
      <c r="C1503" s="50" t="s">
        <v>8875</v>
      </c>
      <c r="D1503" s="50" t="s">
        <v>8876</v>
      </c>
      <c r="E1503" s="37" t="s">
        <v>43</v>
      </c>
      <c r="F1503" s="49" t="s">
        <v>182</v>
      </c>
      <c r="G1503" s="50" t="s">
        <v>183</v>
      </c>
      <c r="H1503" s="50" t="s">
        <v>30</v>
      </c>
      <c r="I1503" s="50" t="s">
        <v>31</v>
      </c>
      <c r="J1503" s="49" t="s">
        <v>32</v>
      </c>
      <c r="K1503" s="49" t="s">
        <v>33</v>
      </c>
      <c r="L1503" s="49" t="s">
        <v>34</v>
      </c>
      <c r="M1503" s="50" t="s">
        <v>35</v>
      </c>
      <c r="N1503" s="50" t="s">
        <v>36</v>
      </c>
      <c r="O1503" s="51">
        <v>42877</v>
      </c>
      <c r="P1503" s="51">
        <v>42877</v>
      </c>
      <c r="Q1503" s="51">
        <v>42877</v>
      </c>
      <c r="R1503" s="50">
        <v>3052</v>
      </c>
      <c r="S1503" s="50">
        <v>8</v>
      </c>
      <c r="T1503" s="50" t="s">
        <v>127</v>
      </c>
      <c r="U1503" s="50" t="s">
        <v>8877</v>
      </c>
      <c r="V1503" s="50"/>
      <c r="W1503" s="50" t="s">
        <v>8878</v>
      </c>
      <c r="X1503" s="50" t="s">
        <v>36</v>
      </c>
      <c r="Y1503" s="49" t="s">
        <v>8879</v>
      </c>
    </row>
    <row r="1504" spans="1:25">
      <c r="A1504" s="121" t="str">
        <f t="shared" si="24"/>
        <v>larango</v>
      </c>
      <c r="B1504" s="49" t="s">
        <v>8880</v>
      </c>
      <c r="C1504" s="50" t="s">
        <v>8881</v>
      </c>
      <c r="D1504" s="50" t="s">
        <v>8882</v>
      </c>
      <c r="E1504" s="37" t="s">
        <v>43</v>
      </c>
      <c r="F1504" s="49" t="s">
        <v>44</v>
      </c>
      <c r="G1504" s="50" t="s">
        <v>45</v>
      </c>
      <c r="H1504" s="50" t="s">
        <v>30</v>
      </c>
      <c r="I1504" s="50" t="s">
        <v>31</v>
      </c>
      <c r="J1504" s="49" t="s">
        <v>32</v>
      </c>
      <c r="K1504" s="49" t="s">
        <v>144</v>
      </c>
      <c r="L1504" s="49" t="s">
        <v>145</v>
      </c>
      <c r="M1504" s="50" t="s">
        <v>146</v>
      </c>
      <c r="N1504" s="50" t="s">
        <v>147</v>
      </c>
      <c r="O1504" s="51">
        <v>44034</v>
      </c>
      <c r="P1504" s="51">
        <v>44034</v>
      </c>
      <c r="Q1504" s="51">
        <v>44034</v>
      </c>
      <c r="R1504" s="50">
        <v>1895</v>
      </c>
      <c r="S1504" s="50">
        <v>5</v>
      </c>
      <c r="T1504" s="50" t="s">
        <v>106</v>
      </c>
      <c r="U1504" s="50" t="s">
        <v>8883</v>
      </c>
      <c r="V1504" s="50"/>
      <c r="W1504" s="50" t="s">
        <v>8884</v>
      </c>
      <c r="X1504" s="50" t="s">
        <v>147</v>
      </c>
      <c r="Y1504" s="49" t="s">
        <v>8885</v>
      </c>
    </row>
    <row r="1505" spans="1:25">
      <c r="A1505" s="121" t="str">
        <f t="shared" si="24"/>
        <v>lauzenn</v>
      </c>
      <c r="B1505" s="49" t="s">
        <v>8886</v>
      </c>
      <c r="C1505" s="50" t="s">
        <v>8887</v>
      </c>
      <c r="D1505" s="50" t="s">
        <v>8888</v>
      </c>
      <c r="E1505" s="37" t="s">
        <v>43</v>
      </c>
      <c r="F1505" s="49" t="s">
        <v>162</v>
      </c>
      <c r="G1505" s="50" t="s">
        <v>163</v>
      </c>
      <c r="H1505" s="50" t="s">
        <v>105</v>
      </c>
      <c r="I1505" s="50" t="s">
        <v>31</v>
      </c>
      <c r="J1505" s="49" t="s">
        <v>32</v>
      </c>
      <c r="K1505" s="49" t="s">
        <v>144</v>
      </c>
      <c r="L1505" s="49" t="s">
        <v>145</v>
      </c>
      <c r="M1505" s="50" t="s">
        <v>146</v>
      </c>
      <c r="N1505" s="50" t="s">
        <v>147</v>
      </c>
      <c r="O1505" s="51">
        <v>45858</v>
      </c>
      <c r="P1505" s="51">
        <v>45858</v>
      </c>
      <c r="Q1505" s="51">
        <v>45858</v>
      </c>
      <c r="R1505" s="50">
        <v>71</v>
      </c>
      <c r="S1505" s="50">
        <v>0</v>
      </c>
      <c r="T1505" s="50" t="s">
        <v>96</v>
      </c>
      <c r="U1505" s="50" t="s">
        <v>8889</v>
      </c>
      <c r="V1505" s="50"/>
      <c r="W1505" s="50" t="s">
        <v>8890</v>
      </c>
      <c r="X1505" s="50" t="s">
        <v>147</v>
      </c>
      <c r="Y1505" s="49" t="s">
        <v>8891</v>
      </c>
    </row>
    <row r="1506" spans="1:25">
      <c r="A1506" s="121" t="str">
        <f t="shared" si="24"/>
        <v>LBARRI4</v>
      </c>
      <c r="B1506" s="49" t="s">
        <v>8892</v>
      </c>
      <c r="C1506" s="50" t="s">
        <v>8893</v>
      </c>
      <c r="D1506" s="50" t="s">
        <v>8894</v>
      </c>
      <c r="E1506" s="37" t="s">
        <v>43</v>
      </c>
      <c r="F1506" s="49" t="s">
        <v>182</v>
      </c>
      <c r="G1506" s="50" t="s">
        <v>183</v>
      </c>
      <c r="H1506" s="50" t="s">
        <v>30</v>
      </c>
      <c r="I1506" s="50" t="s">
        <v>31</v>
      </c>
      <c r="J1506" s="49" t="s">
        <v>32</v>
      </c>
      <c r="K1506" s="49" t="s">
        <v>218</v>
      </c>
      <c r="L1506" s="49" t="s">
        <v>502</v>
      </c>
      <c r="M1506" s="50" t="s">
        <v>220</v>
      </c>
      <c r="N1506" s="50" t="s">
        <v>36</v>
      </c>
      <c r="O1506" s="51">
        <v>34243</v>
      </c>
      <c r="P1506" s="51">
        <v>39568</v>
      </c>
      <c r="Q1506" s="51">
        <v>39568</v>
      </c>
      <c r="R1506" s="50">
        <v>6361</v>
      </c>
      <c r="S1506" s="50">
        <v>17</v>
      </c>
      <c r="T1506" s="50" t="s">
        <v>148</v>
      </c>
      <c r="U1506" s="50" t="s">
        <v>8895</v>
      </c>
      <c r="V1506" s="50"/>
      <c r="W1506" s="50" t="s">
        <v>8896</v>
      </c>
      <c r="X1506" s="50" t="s">
        <v>36</v>
      </c>
      <c r="Y1506" s="49" t="s">
        <v>8897</v>
      </c>
    </row>
    <row r="1507" spans="1:25">
      <c r="A1507" s="121" t="str">
        <f t="shared" si="24"/>
        <v>LBAZURT</v>
      </c>
      <c r="B1507" s="49" t="s">
        <v>8898</v>
      </c>
      <c r="C1507" s="50" t="s">
        <v>8899</v>
      </c>
      <c r="D1507" s="50" t="s">
        <v>8900</v>
      </c>
      <c r="E1507" s="37" t="s">
        <v>43</v>
      </c>
      <c r="F1507" s="49" t="s">
        <v>28</v>
      </c>
      <c r="G1507" s="50" t="s">
        <v>29</v>
      </c>
      <c r="H1507" s="50" t="s">
        <v>30</v>
      </c>
      <c r="I1507" s="50" t="s">
        <v>31</v>
      </c>
      <c r="J1507" s="49" t="s">
        <v>32</v>
      </c>
      <c r="K1507" s="49" t="s">
        <v>125</v>
      </c>
      <c r="L1507" s="49" t="s">
        <v>126</v>
      </c>
      <c r="M1507" s="50" t="s">
        <v>85</v>
      </c>
      <c r="N1507" s="50" t="s">
        <v>36</v>
      </c>
      <c r="O1507" s="51">
        <v>39588</v>
      </c>
      <c r="P1507" s="51">
        <v>39588</v>
      </c>
      <c r="Q1507" s="51">
        <v>39588</v>
      </c>
      <c r="R1507" s="50">
        <v>6341</v>
      </c>
      <c r="S1507" s="50">
        <v>17</v>
      </c>
      <c r="T1507" s="50" t="s">
        <v>148</v>
      </c>
      <c r="U1507" s="50" t="s">
        <v>8901</v>
      </c>
      <c r="V1507" s="50"/>
      <c r="W1507" s="50" t="s">
        <v>8902</v>
      </c>
      <c r="X1507" s="50" t="s">
        <v>36</v>
      </c>
      <c r="Y1507" s="49" t="s">
        <v>6490</v>
      </c>
    </row>
    <row r="1508" spans="1:25">
      <c r="A1508" s="121" t="str">
        <f t="shared" si="24"/>
        <v>LBELL18</v>
      </c>
      <c r="B1508" s="49" t="s">
        <v>8903</v>
      </c>
      <c r="C1508" s="50" t="s">
        <v>8904</v>
      </c>
      <c r="D1508" s="50" t="s">
        <v>8905</v>
      </c>
      <c r="E1508" s="37" t="s">
        <v>134</v>
      </c>
      <c r="F1508" s="49" t="s">
        <v>90</v>
      </c>
      <c r="G1508" s="50" t="s">
        <v>91</v>
      </c>
      <c r="H1508" s="50" t="s">
        <v>30</v>
      </c>
      <c r="I1508" s="50" t="s">
        <v>31</v>
      </c>
      <c r="J1508" s="49" t="s">
        <v>32</v>
      </c>
      <c r="K1508" s="49" t="s">
        <v>775</v>
      </c>
      <c r="L1508" s="49" t="s">
        <v>776</v>
      </c>
      <c r="M1508" s="50" t="s">
        <v>777</v>
      </c>
      <c r="N1508" s="50" t="s">
        <v>147</v>
      </c>
      <c r="O1508" s="51">
        <v>29703</v>
      </c>
      <c r="P1508" s="51">
        <v>29703</v>
      </c>
      <c r="Q1508" s="51">
        <v>29703</v>
      </c>
      <c r="R1508" s="50">
        <v>16226</v>
      </c>
      <c r="S1508" s="50">
        <v>44</v>
      </c>
      <c r="T1508" s="50" t="s">
        <v>148</v>
      </c>
      <c r="U1508" s="50" t="s">
        <v>8906</v>
      </c>
      <c r="V1508" s="50"/>
      <c r="W1508" s="50" t="s">
        <v>8907</v>
      </c>
      <c r="X1508" s="50" t="s">
        <v>147</v>
      </c>
      <c r="Y1508" s="49" t="s">
        <v>8908</v>
      </c>
    </row>
    <row r="1509" spans="1:25">
      <c r="A1509" s="121" t="str">
        <f t="shared" si="24"/>
        <v>lblackb</v>
      </c>
      <c r="B1509" s="49" t="s">
        <v>8909</v>
      </c>
      <c r="C1509" s="50" t="s">
        <v>8910</v>
      </c>
      <c r="D1509" s="50" t="s">
        <v>8911</v>
      </c>
      <c r="E1509" s="37" t="s">
        <v>43</v>
      </c>
      <c r="F1509" s="49" t="s">
        <v>44</v>
      </c>
      <c r="G1509" s="50" t="s">
        <v>45</v>
      </c>
      <c r="H1509" s="50" t="s">
        <v>30</v>
      </c>
      <c r="I1509" s="50" t="s">
        <v>31</v>
      </c>
      <c r="J1509" s="49" t="s">
        <v>32</v>
      </c>
      <c r="K1509" s="49" t="s">
        <v>349</v>
      </c>
      <c r="L1509" s="49" t="s">
        <v>838</v>
      </c>
      <c r="M1509" s="50" t="s">
        <v>351</v>
      </c>
      <c r="N1509" s="50" t="s">
        <v>352</v>
      </c>
      <c r="O1509" s="51">
        <v>45900</v>
      </c>
      <c r="P1509" s="51">
        <v>45900</v>
      </c>
      <c r="Q1509" s="51">
        <v>45900</v>
      </c>
      <c r="R1509" s="50">
        <v>29</v>
      </c>
      <c r="S1509" s="50">
        <v>0</v>
      </c>
      <c r="T1509" s="50" t="s">
        <v>47</v>
      </c>
      <c r="U1509" s="50" t="s">
        <v>8912</v>
      </c>
      <c r="V1509" s="50"/>
      <c r="W1509" s="50" t="s">
        <v>8913</v>
      </c>
      <c r="X1509" s="50" t="s">
        <v>355</v>
      </c>
      <c r="Y1509" s="49" t="s">
        <v>8914</v>
      </c>
    </row>
    <row r="1510" spans="1:25">
      <c r="A1510" s="121" t="str">
        <f t="shared" si="24"/>
        <v>lbonin</v>
      </c>
      <c r="B1510" s="49" t="s">
        <v>8915</v>
      </c>
      <c r="C1510" s="50" t="s">
        <v>8916</v>
      </c>
      <c r="D1510" s="50" t="s">
        <v>8917</v>
      </c>
      <c r="E1510" s="37" t="s">
        <v>43</v>
      </c>
      <c r="F1510" s="49" t="s">
        <v>28</v>
      </c>
      <c r="G1510" s="50" t="s">
        <v>29</v>
      </c>
      <c r="H1510" s="50" t="s">
        <v>30</v>
      </c>
      <c r="I1510" s="50" t="s">
        <v>31</v>
      </c>
      <c r="J1510" s="49" t="s">
        <v>32</v>
      </c>
      <c r="K1510" s="49" t="s">
        <v>775</v>
      </c>
      <c r="L1510" s="49" t="s">
        <v>3109</v>
      </c>
      <c r="M1510" s="50" t="s">
        <v>1389</v>
      </c>
      <c r="N1510" s="50" t="s">
        <v>57</v>
      </c>
      <c r="O1510" s="51">
        <v>40735</v>
      </c>
      <c r="P1510" s="51">
        <v>44315</v>
      </c>
      <c r="Q1510" s="51">
        <v>44315</v>
      </c>
      <c r="R1510" s="50">
        <v>1614</v>
      </c>
      <c r="S1510" s="50">
        <v>4</v>
      </c>
      <c r="T1510" s="50" t="s">
        <v>106</v>
      </c>
      <c r="U1510" s="50" t="s">
        <v>8918</v>
      </c>
      <c r="V1510" s="50"/>
      <c r="W1510" s="50" t="s">
        <v>8919</v>
      </c>
      <c r="X1510" s="50" t="s">
        <v>1392</v>
      </c>
      <c r="Y1510" s="49" t="s">
        <v>8920</v>
      </c>
    </row>
    <row r="1511" spans="1:25">
      <c r="A1511" s="121" t="str">
        <f t="shared" si="24"/>
        <v>lbridge</v>
      </c>
      <c r="B1511" s="49" t="s">
        <v>8921</v>
      </c>
      <c r="C1511" s="50" t="s">
        <v>8922</v>
      </c>
      <c r="D1511" s="50" t="s">
        <v>8923</v>
      </c>
      <c r="E1511" s="37" t="s">
        <v>43</v>
      </c>
      <c r="F1511" s="49" t="s">
        <v>28</v>
      </c>
      <c r="G1511" s="50" t="s">
        <v>29</v>
      </c>
      <c r="H1511" s="50" t="s">
        <v>30</v>
      </c>
      <c r="I1511" s="50" t="s">
        <v>31</v>
      </c>
      <c r="J1511" s="49" t="s">
        <v>32</v>
      </c>
      <c r="K1511" s="49" t="s">
        <v>33</v>
      </c>
      <c r="L1511" s="49" t="s">
        <v>34</v>
      </c>
      <c r="M1511" s="50" t="s">
        <v>35</v>
      </c>
      <c r="N1511" s="50" t="s">
        <v>36</v>
      </c>
      <c r="O1511" s="51">
        <v>42397</v>
      </c>
      <c r="P1511" s="51">
        <v>42397</v>
      </c>
      <c r="Q1511" s="51">
        <v>42397</v>
      </c>
      <c r="R1511" s="50">
        <v>3532</v>
      </c>
      <c r="S1511" s="50">
        <v>9</v>
      </c>
      <c r="T1511" s="50" t="s">
        <v>127</v>
      </c>
      <c r="U1511" s="50" t="s">
        <v>8924</v>
      </c>
      <c r="V1511" s="50"/>
      <c r="W1511" s="50" t="s">
        <v>491</v>
      </c>
      <c r="X1511" s="50" t="s">
        <v>36</v>
      </c>
      <c r="Y1511" s="49" t="s">
        <v>8925</v>
      </c>
    </row>
    <row r="1512" spans="1:25">
      <c r="A1512" s="121" t="str">
        <f t="shared" si="24"/>
        <v>LBURRIT</v>
      </c>
      <c r="B1512" s="49" t="s">
        <v>8926</v>
      </c>
      <c r="C1512" s="50" t="s">
        <v>8927</v>
      </c>
      <c r="D1512" s="50" t="s">
        <v>8928</v>
      </c>
      <c r="E1512" s="37" t="s">
        <v>43</v>
      </c>
      <c r="F1512" s="49" t="s">
        <v>28</v>
      </c>
      <c r="G1512" s="50" t="s">
        <v>29</v>
      </c>
      <c r="H1512" s="50" t="s">
        <v>30</v>
      </c>
      <c r="I1512" s="50" t="s">
        <v>31</v>
      </c>
      <c r="J1512" s="49" t="s">
        <v>53</v>
      </c>
      <c r="K1512" s="49" t="s">
        <v>450</v>
      </c>
      <c r="L1512" s="49" t="s">
        <v>451</v>
      </c>
      <c r="M1512" s="50" t="s">
        <v>452</v>
      </c>
      <c r="N1512" s="50" t="s">
        <v>453</v>
      </c>
      <c r="O1512" s="51">
        <v>31754</v>
      </c>
      <c r="P1512" s="51">
        <v>31754</v>
      </c>
      <c r="Q1512" s="51">
        <v>31754</v>
      </c>
      <c r="R1512" s="50">
        <v>14175</v>
      </c>
      <c r="S1512" s="50">
        <v>38</v>
      </c>
      <c r="T1512" s="50" t="s">
        <v>148</v>
      </c>
      <c r="U1512" s="50" t="s">
        <v>8929</v>
      </c>
      <c r="V1512" s="50"/>
      <c r="W1512" s="50" t="s">
        <v>8930</v>
      </c>
      <c r="X1512" s="50" t="s">
        <v>453</v>
      </c>
      <c r="Y1512" s="49" t="s">
        <v>8931</v>
      </c>
    </row>
    <row r="1513" spans="1:25">
      <c r="A1513" s="121" t="str">
        <f t="shared" si="24"/>
        <v>LCARRJ</v>
      </c>
      <c r="B1513" s="49" t="s">
        <v>8932</v>
      </c>
      <c r="C1513" s="50" t="s">
        <v>8933</v>
      </c>
      <c r="D1513" s="50" t="s">
        <v>8934</v>
      </c>
      <c r="E1513" s="37" t="s">
        <v>43</v>
      </c>
      <c r="F1513" s="49" t="s">
        <v>466</v>
      </c>
      <c r="G1513" s="50" t="s">
        <v>467</v>
      </c>
      <c r="H1513" s="50" t="s">
        <v>30</v>
      </c>
      <c r="I1513" s="50" t="s">
        <v>31</v>
      </c>
      <c r="J1513" s="49" t="s">
        <v>53</v>
      </c>
      <c r="K1513" s="49" t="s">
        <v>309</v>
      </c>
      <c r="L1513" s="49" t="s">
        <v>310</v>
      </c>
      <c r="M1513" s="50" t="s">
        <v>311</v>
      </c>
      <c r="N1513" s="50" t="s">
        <v>312</v>
      </c>
      <c r="O1513" s="51">
        <v>31558</v>
      </c>
      <c r="P1513" s="51">
        <v>31558</v>
      </c>
      <c r="Q1513" s="51">
        <v>31558</v>
      </c>
      <c r="R1513" s="50">
        <v>14371</v>
      </c>
      <c r="S1513" s="50">
        <v>39</v>
      </c>
      <c r="T1513" s="50" t="s">
        <v>148</v>
      </c>
      <c r="U1513" s="50" t="s">
        <v>8935</v>
      </c>
      <c r="V1513" s="50"/>
      <c r="W1513" s="50" t="s">
        <v>8936</v>
      </c>
      <c r="X1513" s="50" t="s">
        <v>312</v>
      </c>
      <c r="Y1513" s="49" t="s">
        <v>8937</v>
      </c>
    </row>
    <row r="1514" spans="1:25">
      <c r="A1514" s="121" t="str">
        <f t="shared" si="24"/>
        <v>lcrawfo</v>
      </c>
      <c r="B1514" s="49" t="s">
        <v>8938</v>
      </c>
      <c r="C1514" s="50" t="s">
        <v>8939</v>
      </c>
      <c r="D1514" s="50" t="s">
        <v>8940</v>
      </c>
      <c r="E1514" s="37" t="s">
        <v>43</v>
      </c>
      <c r="F1514" s="49" t="s">
        <v>28</v>
      </c>
      <c r="G1514" s="50" t="s">
        <v>29</v>
      </c>
      <c r="H1514" s="50" t="s">
        <v>30</v>
      </c>
      <c r="I1514" s="50" t="s">
        <v>31</v>
      </c>
      <c r="J1514" s="49" t="s">
        <v>53</v>
      </c>
      <c r="K1514" s="49" t="s">
        <v>164</v>
      </c>
      <c r="L1514" s="49" t="s">
        <v>165</v>
      </c>
      <c r="M1514" s="50" t="s">
        <v>166</v>
      </c>
      <c r="N1514" s="50" t="s">
        <v>167</v>
      </c>
      <c r="O1514" s="51">
        <v>45760</v>
      </c>
      <c r="P1514" s="51">
        <v>45760</v>
      </c>
      <c r="Q1514" s="51">
        <v>45760</v>
      </c>
      <c r="R1514" s="50">
        <v>169</v>
      </c>
      <c r="S1514" s="50">
        <v>0</v>
      </c>
      <c r="T1514" s="50" t="s">
        <v>58</v>
      </c>
      <c r="U1514" s="50" t="s">
        <v>8941</v>
      </c>
      <c r="V1514" s="50" t="s">
        <v>6843</v>
      </c>
      <c r="W1514" s="50" t="s">
        <v>1498</v>
      </c>
      <c r="X1514" s="50" t="s">
        <v>167</v>
      </c>
      <c r="Y1514" s="49" t="s">
        <v>1499</v>
      </c>
    </row>
    <row r="1515" spans="1:25">
      <c r="A1515" s="121" t="str">
        <f t="shared" si="24"/>
        <v>ldeguer</v>
      </c>
      <c r="B1515" s="49" t="s">
        <v>8942</v>
      </c>
      <c r="C1515" s="50" t="s">
        <v>8943</v>
      </c>
      <c r="D1515" s="50" t="s">
        <v>8944</v>
      </c>
      <c r="E1515" s="37" t="s">
        <v>27</v>
      </c>
      <c r="F1515" s="49" t="s">
        <v>44</v>
      </c>
      <c r="G1515" s="50" t="s">
        <v>45</v>
      </c>
      <c r="H1515" s="50" t="s">
        <v>30</v>
      </c>
      <c r="I1515" s="50" t="s">
        <v>31</v>
      </c>
      <c r="J1515" s="49" t="s">
        <v>53</v>
      </c>
      <c r="K1515" s="49" t="s">
        <v>370</v>
      </c>
      <c r="L1515" s="49" t="s">
        <v>371</v>
      </c>
      <c r="M1515" s="50" t="s">
        <v>372</v>
      </c>
      <c r="N1515" s="50" t="s">
        <v>373</v>
      </c>
      <c r="O1515" s="51">
        <v>45015</v>
      </c>
      <c r="P1515" s="51">
        <v>45015</v>
      </c>
      <c r="Q1515" s="51">
        <v>45015</v>
      </c>
      <c r="R1515" s="50">
        <v>914</v>
      </c>
      <c r="S1515" s="50">
        <v>2</v>
      </c>
      <c r="T1515" s="50" t="s">
        <v>82</v>
      </c>
      <c r="U1515" s="50" t="s">
        <v>8945</v>
      </c>
      <c r="V1515" s="50"/>
      <c r="W1515" s="50" t="s">
        <v>8946</v>
      </c>
      <c r="X1515" s="50" t="s">
        <v>373</v>
      </c>
      <c r="Y1515" s="49" t="s">
        <v>8947</v>
      </c>
    </row>
    <row r="1516" spans="1:25">
      <c r="A1516" s="121" t="str">
        <f t="shared" si="24"/>
        <v>ldiaz0</v>
      </c>
      <c r="B1516" s="49" t="s">
        <v>8948</v>
      </c>
      <c r="C1516" s="50" t="s">
        <v>8949</v>
      </c>
      <c r="D1516" s="50" t="s">
        <v>8950</v>
      </c>
      <c r="E1516" s="37" t="s">
        <v>43</v>
      </c>
      <c r="F1516" s="49" t="s">
        <v>44</v>
      </c>
      <c r="G1516" s="50" t="s">
        <v>45</v>
      </c>
      <c r="H1516" s="50" t="s">
        <v>30</v>
      </c>
      <c r="I1516" s="50" t="s">
        <v>31</v>
      </c>
      <c r="J1516" s="49" t="s">
        <v>53</v>
      </c>
      <c r="K1516" s="49" t="s">
        <v>370</v>
      </c>
      <c r="L1516" s="49" t="s">
        <v>371</v>
      </c>
      <c r="M1516" s="50" t="s">
        <v>372</v>
      </c>
      <c r="N1516" s="50" t="s">
        <v>373</v>
      </c>
      <c r="O1516" s="51">
        <v>39482</v>
      </c>
      <c r="P1516" s="51">
        <v>45022</v>
      </c>
      <c r="Q1516" s="51">
        <v>45022</v>
      </c>
      <c r="R1516" s="50">
        <v>907</v>
      </c>
      <c r="S1516" s="50">
        <v>2</v>
      </c>
      <c r="T1516" s="50" t="s">
        <v>82</v>
      </c>
      <c r="U1516" s="50" t="s">
        <v>8951</v>
      </c>
      <c r="V1516" s="50" t="s">
        <v>8952</v>
      </c>
      <c r="W1516" s="50" t="s">
        <v>7463</v>
      </c>
      <c r="X1516" s="50" t="s">
        <v>373</v>
      </c>
      <c r="Y1516" s="49" t="s">
        <v>8953</v>
      </c>
    </row>
    <row r="1517" spans="1:25">
      <c r="A1517" s="121" t="str">
        <f t="shared" si="24"/>
        <v>lerbyco</v>
      </c>
      <c r="B1517" s="49" t="s">
        <v>8954</v>
      </c>
      <c r="C1517" s="50" t="s">
        <v>8955</v>
      </c>
      <c r="D1517" s="50" t="s">
        <v>8956</v>
      </c>
      <c r="E1517" s="37" t="s">
        <v>43</v>
      </c>
      <c r="F1517" s="49" t="s">
        <v>1624</v>
      </c>
      <c r="G1517" s="50" t="s">
        <v>1625</v>
      </c>
      <c r="H1517" s="50" t="s">
        <v>30</v>
      </c>
      <c r="I1517" s="50" t="s">
        <v>31</v>
      </c>
      <c r="J1517" s="49" t="s">
        <v>53</v>
      </c>
      <c r="K1517" s="49" t="s">
        <v>309</v>
      </c>
      <c r="L1517" s="49" t="s">
        <v>480</v>
      </c>
      <c r="M1517" s="50" t="s">
        <v>481</v>
      </c>
      <c r="N1517" s="50" t="s">
        <v>482</v>
      </c>
      <c r="O1517" s="51">
        <v>43621</v>
      </c>
      <c r="P1517" s="51">
        <v>45032</v>
      </c>
      <c r="Q1517" s="51">
        <v>45032</v>
      </c>
      <c r="R1517" s="50">
        <v>897</v>
      </c>
      <c r="S1517" s="50">
        <v>2</v>
      </c>
      <c r="T1517" s="50" t="s">
        <v>82</v>
      </c>
      <c r="U1517" s="50" t="s">
        <v>8957</v>
      </c>
      <c r="V1517" s="50"/>
      <c r="W1517" s="50" t="s">
        <v>5004</v>
      </c>
      <c r="X1517" s="50" t="s">
        <v>482</v>
      </c>
      <c r="Y1517" s="49" t="s">
        <v>8958</v>
      </c>
    </row>
    <row r="1518" spans="1:25">
      <c r="A1518" s="121" t="str">
        <f t="shared" si="24"/>
        <v>lfaria</v>
      </c>
      <c r="B1518" s="49" t="s">
        <v>8959</v>
      </c>
      <c r="C1518" s="50" t="s">
        <v>8960</v>
      </c>
      <c r="D1518" s="50" t="s">
        <v>8961</v>
      </c>
      <c r="E1518" s="37" t="s">
        <v>43</v>
      </c>
      <c r="F1518" s="49" t="s">
        <v>44</v>
      </c>
      <c r="G1518" s="50" t="s">
        <v>45</v>
      </c>
      <c r="H1518" s="50" t="s">
        <v>30</v>
      </c>
      <c r="I1518" s="50" t="s">
        <v>31</v>
      </c>
      <c r="J1518" s="49" t="s">
        <v>53</v>
      </c>
      <c r="K1518" s="49" t="s">
        <v>54</v>
      </c>
      <c r="L1518" s="49" t="s">
        <v>135</v>
      </c>
      <c r="M1518" s="50" t="s">
        <v>136</v>
      </c>
      <c r="N1518" s="50" t="s">
        <v>57</v>
      </c>
      <c r="O1518" s="51">
        <v>45053</v>
      </c>
      <c r="P1518" s="51">
        <v>45053</v>
      </c>
      <c r="Q1518" s="51">
        <v>45053</v>
      </c>
      <c r="R1518" s="50">
        <v>876</v>
      </c>
      <c r="S1518" s="50">
        <v>2</v>
      </c>
      <c r="T1518" s="50" t="s">
        <v>82</v>
      </c>
      <c r="U1518" s="50" t="s">
        <v>8962</v>
      </c>
      <c r="V1518" s="50">
        <v>2513</v>
      </c>
      <c r="W1518" s="50" t="s">
        <v>1486</v>
      </c>
      <c r="X1518" s="50" t="s">
        <v>57</v>
      </c>
      <c r="Y1518" s="49" t="s">
        <v>8963</v>
      </c>
    </row>
    <row r="1519" spans="1:25">
      <c r="A1519" s="121" t="str">
        <f t="shared" si="24"/>
        <v>LFISHE7</v>
      </c>
      <c r="B1519" s="49" t="s">
        <v>8964</v>
      </c>
      <c r="C1519" s="50" t="s">
        <v>8965</v>
      </c>
      <c r="D1519" s="50" t="s">
        <v>8966</v>
      </c>
      <c r="E1519" s="37" t="s">
        <v>43</v>
      </c>
      <c r="F1519" s="49" t="s">
        <v>90</v>
      </c>
      <c r="G1519" s="50" t="s">
        <v>91</v>
      </c>
      <c r="H1519" s="50" t="s">
        <v>30</v>
      </c>
      <c r="I1519" s="50" t="s">
        <v>31</v>
      </c>
      <c r="J1519" s="49" t="s">
        <v>32</v>
      </c>
      <c r="K1519" s="49" t="s">
        <v>775</v>
      </c>
      <c r="L1519" s="49" t="s">
        <v>776</v>
      </c>
      <c r="M1519" s="50" t="s">
        <v>777</v>
      </c>
      <c r="N1519" s="50" t="s">
        <v>147</v>
      </c>
      <c r="O1519" s="51">
        <v>40813</v>
      </c>
      <c r="P1519" s="51">
        <v>40813</v>
      </c>
      <c r="Q1519" s="51">
        <v>40813</v>
      </c>
      <c r="R1519" s="50">
        <v>5116</v>
      </c>
      <c r="S1519" s="50">
        <v>14</v>
      </c>
      <c r="T1519" s="50" t="s">
        <v>127</v>
      </c>
      <c r="U1519" s="50" t="s">
        <v>8967</v>
      </c>
      <c r="V1519" s="50"/>
      <c r="W1519" s="50" t="s">
        <v>988</v>
      </c>
      <c r="X1519" s="50" t="s">
        <v>147</v>
      </c>
      <c r="Y1519" s="49" t="s">
        <v>8968</v>
      </c>
    </row>
    <row r="1520" spans="1:25">
      <c r="A1520" s="121" t="str">
        <f t="shared" si="24"/>
        <v>lfowler</v>
      </c>
      <c r="B1520" s="49" t="s">
        <v>8969</v>
      </c>
      <c r="C1520" s="50" t="s">
        <v>8970</v>
      </c>
      <c r="D1520" s="50" t="s">
        <v>8971</v>
      </c>
      <c r="E1520" s="37" t="s">
        <v>43</v>
      </c>
      <c r="F1520" s="49" t="s">
        <v>44</v>
      </c>
      <c r="G1520" s="50" t="s">
        <v>45</v>
      </c>
      <c r="H1520" s="50" t="s">
        <v>30</v>
      </c>
      <c r="I1520" s="50" t="s">
        <v>31</v>
      </c>
      <c r="J1520" s="49" t="s">
        <v>32</v>
      </c>
      <c r="K1520" s="49" t="s">
        <v>144</v>
      </c>
      <c r="L1520" s="49" t="s">
        <v>145</v>
      </c>
      <c r="M1520" s="50" t="s">
        <v>146</v>
      </c>
      <c r="N1520" s="50" t="s">
        <v>147</v>
      </c>
      <c r="O1520" s="51">
        <v>45438</v>
      </c>
      <c r="P1520" s="51">
        <v>45438</v>
      </c>
      <c r="Q1520" s="51">
        <v>45438</v>
      </c>
      <c r="R1520" s="50">
        <v>491</v>
      </c>
      <c r="S1520" s="50">
        <v>1</v>
      </c>
      <c r="T1520" s="50" t="s">
        <v>82</v>
      </c>
      <c r="U1520" s="50" t="s">
        <v>8972</v>
      </c>
      <c r="V1520" s="50"/>
      <c r="W1520" s="50" t="s">
        <v>8973</v>
      </c>
      <c r="X1520" s="50" t="s">
        <v>147</v>
      </c>
      <c r="Y1520" s="49" t="s">
        <v>8974</v>
      </c>
    </row>
    <row r="1521" spans="1:25">
      <c r="A1521" s="121" t="str">
        <f t="shared" si="24"/>
        <v>lgamino</v>
      </c>
      <c r="B1521" s="49" t="s">
        <v>8975</v>
      </c>
      <c r="C1521" s="50" t="s">
        <v>8976</v>
      </c>
      <c r="D1521" s="50" t="s">
        <v>8977</v>
      </c>
      <c r="E1521" s="37" t="s">
        <v>43</v>
      </c>
      <c r="F1521" s="49" t="s">
        <v>28</v>
      </c>
      <c r="G1521" s="50" t="s">
        <v>29</v>
      </c>
      <c r="H1521" s="50" t="s">
        <v>30</v>
      </c>
      <c r="I1521" s="50" t="s">
        <v>31</v>
      </c>
      <c r="J1521" s="49" t="s">
        <v>32</v>
      </c>
      <c r="K1521" s="49" t="s">
        <v>33</v>
      </c>
      <c r="L1521" s="49" t="s">
        <v>34</v>
      </c>
      <c r="M1521" s="50" t="s">
        <v>35</v>
      </c>
      <c r="N1521" s="50" t="s">
        <v>36</v>
      </c>
      <c r="O1521" s="51">
        <v>38754</v>
      </c>
      <c r="P1521" s="51">
        <v>42418</v>
      </c>
      <c r="Q1521" s="51">
        <v>42418</v>
      </c>
      <c r="R1521" s="50">
        <v>3511</v>
      </c>
      <c r="S1521" s="50">
        <v>9</v>
      </c>
      <c r="T1521" s="50" t="s">
        <v>127</v>
      </c>
      <c r="U1521" s="50" t="s">
        <v>8978</v>
      </c>
      <c r="V1521" s="50"/>
      <c r="W1521" s="50" t="s">
        <v>8979</v>
      </c>
      <c r="X1521" s="50" t="s">
        <v>36</v>
      </c>
      <c r="Y1521" s="49" t="s">
        <v>8980</v>
      </c>
    </row>
    <row r="1522" spans="1:25">
      <c r="A1522" s="121" t="str">
        <f t="shared" si="24"/>
        <v>LGARVIN</v>
      </c>
      <c r="B1522" s="49" t="s">
        <v>8981</v>
      </c>
      <c r="C1522" s="50" t="s">
        <v>8982</v>
      </c>
      <c r="D1522" s="50" t="s">
        <v>8983</v>
      </c>
      <c r="E1522" s="37" t="s">
        <v>43</v>
      </c>
      <c r="F1522" s="49" t="s">
        <v>1468</v>
      </c>
      <c r="G1522" s="50" t="s">
        <v>1469</v>
      </c>
      <c r="H1522" s="50" t="s">
        <v>30</v>
      </c>
      <c r="I1522" s="50" t="s">
        <v>31</v>
      </c>
      <c r="J1522" s="49" t="s">
        <v>53</v>
      </c>
      <c r="K1522" s="49" t="s">
        <v>2108</v>
      </c>
      <c r="L1522" s="49" t="s">
        <v>2108</v>
      </c>
      <c r="M1522" s="50" t="s">
        <v>3352</v>
      </c>
      <c r="N1522" s="50" t="s">
        <v>453</v>
      </c>
      <c r="O1522" s="51">
        <v>37255</v>
      </c>
      <c r="P1522" s="51">
        <v>37255</v>
      </c>
      <c r="Q1522" s="51">
        <v>37255</v>
      </c>
      <c r="R1522" s="50">
        <v>8674</v>
      </c>
      <c r="S1522" s="50">
        <v>23</v>
      </c>
      <c r="T1522" s="50" t="s">
        <v>148</v>
      </c>
      <c r="U1522" s="50" t="s">
        <v>8984</v>
      </c>
      <c r="V1522" s="50"/>
      <c r="W1522" s="50" t="s">
        <v>8985</v>
      </c>
      <c r="X1522" s="50" t="s">
        <v>453</v>
      </c>
      <c r="Y1522" s="49" t="s">
        <v>8986</v>
      </c>
    </row>
    <row r="1523" spans="1:25">
      <c r="A1523" s="121" t="str">
        <f t="shared" si="24"/>
        <v>LGONZ49</v>
      </c>
      <c r="B1523" s="49" t="s">
        <v>8987</v>
      </c>
      <c r="C1523" s="50" t="s">
        <v>8988</v>
      </c>
      <c r="D1523" s="50" t="s">
        <v>8989</v>
      </c>
      <c r="E1523" s="37" t="s">
        <v>43</v>
      </c>
      <c r="F1523" s="49" t="s">
        <v>182</v>
      </c>
      <c r="G1523" s="50" t="s">
        <v>183</v>
      </c>
      <c r="H1523" s="50" t="s">
        <v>30</v>
      </c>
      <c r="I1523" s="50" t="s">
        <v>380</v>
      </c>
      <c r="J1523" s="49" t="s">
        <v>53</v>
      </c>
      <c r="K1523" s="49" t="s">
        <v>381</v>
      </c>
      <c r="L1523" s="49" t="s">
        <v>381</v>
      </c>
      <c r="M1523" s="50" t="s">
        <v>382</v>
      </c>
      <c r="N1523" s="50" t="s">
        <v>383</v>
      </c>
      <c r="O1523" s="51">
        <v>40807</v>
      </c>
      <c r="P1523" s="51">
        <v>40807</v>
      </c>
      <c r="Q1523" s="51">
        <v>40807</v>
      </c>
      <c r="R1523" s="50">
        <v>5122</v>
      </c>
      <c r="S1523" s="50">
        <v>14</v>
      </c>
      <c r="T1523" s="50" t="s">
        <v>127</v>
      </c>
      <c r="U1523" s="50" t="s">
        <v>8990</v>
      </c>
      <c r="V1523" s="50" t="s">
        <v>8991</v>
      </c>
      <c r="W1523" s="50" t="s">
        <v>586</v>
      </c>
      <c r="X1523" s="50" t="s">
        <v>383</v>
      </c>
      <c r="Y1523" s="49" t="s">
        <v>4492</v>
      </c>
    </row>
    <row r="1524" spans="1:25">
      <c r="A1524" s="121" t="str">
        <f t="shared" si="24"/>
        <v>lgonzal</v>
      </c>
      <c r="B1524" s="49" t="s">
        <v>8992</v>
      </c>
      <c r="C1524" s="50" t="s">
        <v>8993</v>
      </c>
      <c r="D1524" s="50" t="s">
        <v>8994</v>
      </c>
      <c r="E1524" s="37" t="s">
        <v>27</v>
      </c>
      <c r="F1524" s="49" t="s">
        <v>114</v>
      </c>
      <c r="G1524" s="50" t="s">
        <v>115</v>
      </c>
      <c r="H1524" s="50" t="s">
        <v>105</v>
      </c>
      <c r="I1524" s="50" t="s">
        <v>31</v>
      </c>
      <c r="J1524" s="49" t="s">
        <v>53</v>
      </c>
      <c r="K1524" s="49" t="s">
        <v>370</v>
      </c>
      <c r="L1524" s="49" t="s">
        <v>371</v>
      </c>
      <c r="M1524" s="50" t="s">
        <v>372</v>
      </c>
      <c r="N1524" s="50" t="s">
        <v>373</v>
      </c>
      <c r="O1524" s="51">
        <v>45879</v>
      </c>
      <c r="P1524" s="51">
        <v>45879</v>
      </c>
      <c r="Q1524" s="51">
        <v>45879</v>
      </c>
      <c r="R1524" s="50">
        <v>50</v>
      </c>
      <c r="S1524" s="50">
        <v>0</v>
      </c>
      <c r="T1524" s="50" t="s">
        <v>419</v>
      </c>
      <c r="U1524" s="50" t="s">
        <v>8995</v>
      </c>
      <c r="V1524" s="50"/>
      <c r="W1524" s="50" t="s">
        <v>8996</v>
      </c>
      <c r="X1524" s="50" t="s">
        <v>373</v>
      </c>
      <c r="Y1524" s="49" t="s">
        <v>8997</v>
      </c>
    </row>
    <row r="1525" spans="1:25">
      <c r="A1525" s="121" t="str">
        <f t="shared" si="24"/>
        <v>LGRAYI</v>
      </c>
      <c r="B1525" s="49" t="s">
        <v>8998</v>
      </c>
      <c r="C1525" s="50" t="s">
        <v>8999</v>
      </c>
      <c r="D1525" s="50" t="s">
        <v>9000</v>
      </c>
      <c r="E1525" s="37" t="s">
        <v>43</v>
      </c>
      <c r="F1525" s="49" t="s">
        <v>28</v>
      </c>
      <c r="G1525" s="50" t="s">
        <v>29</v>
      </c>
      <c r="H1525" s="50" t="s">
        <v>30</v>
      </c>
      <c r="I1525" s="50" t="s">
        <v>31</v>
      </c>
      <c r="J1525" s="49" t="s">
        <v>32</v>
      </c>
      <c r="K1525" s="49" t="s">
        <v>884</v>
      </c>
      <c r="L1525" s="49" t="s">
        <v>885</v>
      </c>
      <c r="M1525" s="50" t="s">
        <v>886</v>
      </c>
      <c r="N1525" s="50" t="s">
        <v>887</v>
      </c>
      <c r="O1525" s="51">
        <v>32594</v>
      </c>
      <c r="P1525" s="51">
        <v>32594</v>
      </c>
      <c r="Q1525" s="51">
        <v>32594</v>
      </c>
      <c r="R1525" s="50">
        <v>13335</v>
      </c>
      <c r="S1525" s="50">
        <v>36</v>
      </c>
      <c r="T1525" s="50" t="s">
        <v>148</v>
      </c>
      <c r="U1525" s="50" t="s">
        <v>9001</v>
      </c>
      <c r="V1525" s="50"/>
      <c r="W1525" s="50" t="s">
        <v>9002</v>
      </c>
      <c r="X1525" s="50" t="s">
        <v>887</v>
      </c>
      <c r="Y1525" s="49" t="s">
        <v>9003</v>
      </c>
    </row>
    <row r="1526" spans="1:25">
      <c r="A1526" s="121" t="str">
        <f t="shared" si="24"/>
        <v>lhand0</v>
      </c>
      <c r="B1526" s="49" t="s">
        <v>9004</v>
      </c>
      <c r="C1526" s="50" t="s">
        <v>9005</v>
      </c>
      <c r="D1526" s="50" t="s">
        <v>9006</v>
      </c>
      <c r="E1526" s="37" t="s">
        <v>43</v>
      </c>
      <c r="F1526" s="49" t="s">
        <v>28</v>
      </c>
      <c r="G1526" s="50" t="s">
        <v>29</v>
      </c>
      <c r="H1526" s="50" t="s">
        <v>30</v>
      </c>
      <c r="I1526" s="50" t="s">
        <v>31</v>
      </c>
      <c r="J1526" s="49" t="s">
        <v>32</v>
      </c>
      <c r="K1526" s="49" t="s">
        <v>92</v>
      </c>
      <c r="L1526" s="49" t="s">
        <v>116</v>
      </c>
      <c r="M1526" s="50" t="s">
        <v>117</v>
      </c>
      <c r="N1526" s="50" t="s">
        <v>118</v>
      </c>
      <c r="O1526" s="51">
        <v>42954</v>
      </c>
      <c r="P1526" s="51">
        <v>42954</v>
      </c>
      <c r="Q1526" s="51">
        <v>42954</v>
      </c>
      <c r="R1526" s="50">
        <v>2975</v>
      </c>
      <c r="S1526" s="50">
        <v>8</v>
      </c>
      <c r="T1526" s="50" t="s">
        <v>127</v>
      </c>
      <c r="U1526" s="50" t="s">
        <v>9007</v>
      </c>
      <c r="V1526" s="50"/>
      <c r="W1526" s="50" t="s">
        <v>3389</v>
      </c>
      <c r="X1526" s="50" t="s">
        <v>192</v>
      </c>
      <c r="Y1526" s="49" t="s">
        <v>9008</v>
      </c>
    </row>
    <row r="1527" spans="1:25">
      <c r="A1527" s="121" t="str">
        <f t="shared" si="24"/>
        <v>ljohns1</v>
      </c>
      <c r="B1527" s="49" t="s">
        <v>9009</v>
      </c>
      <c r="C1527" s="50" t="s">
        <v>9010</v>
      </c>
      <c r="D1527" s="50" t="s">
        <v>9011</v>
      </c>
      <c r="E1527" s="37" t="s">
        <v>27</v>
      </c>
      <c r="F1527" s="49" t="s">
        <v>44</v>
      </c>
      <c r="G1527" s="50" t="s">
        <v>45</v>
      </c>
      <c r="H1527" s="50" t="s">
        <v>30</v>
      </c>
      <c r="I1527" s="50" t="s">
        <v>31</v>
      </c>
      <c r="J1527" s="49" t="s">
        <v>32</v>
      </c>
      <c r="K1527" s="49" t="s">
        <v>775</v>
      </c>
      <c r="L1527" s="49" t="s">
        <v>776</v>
      </c>
      <c r="M1527" s="50" t="s">
        <v>777</v>
      </c>
      <c r="N1527" s="50" t="s">
        <v>147</v>
      </c>
      <c r="O1527" s="51">
        <v>44980</v>
      </c>
      <c r="P1527" s="51">
        <v>44980</v>
      </c>
      <c r="Q1527" s="51">
        <v>44980</v>
      </c>
      <c r="R1527" s="50">
        <v>949</v>
      </c>
      <c r="S1527" s="50">
        <v>2</v>
      </c>
      <c r="T1527" s="50" t="s">
        <v>82</v>
      </c>
      <c r="U1527" s="50" t="s">
        <v>9012</v>
      </c>
      <c r="V1527" s="50" t="s">
        <v>9013</v>
      </c>
      <c r="W1527" s="50" t="s">
        <v>988</v>
      </c>
      <c r="X1527" s="50" t="s">
        <v>147</v>
      </c>
      <c r="Y1527" s="49" t="s">
        <v>5247</v>
      </c>
    </row>
    <row r="1528" spans="1:25">
      <c r="A1528" s="121" t="str">
        <f t="shared" si="24"/>
        <v>ljones</v>
      </c>
      <c r="B1528" s="49" t="s">
        <v>9014</v>
      </c>
      <c r="C1528" s="50" t="s">
        <v>9015</v>
      </c>
      <c r="D1528" s="50" t="s">
        <v>9016</v>
      </c>
      <c r="E1528" s="37" t="s">
        <v>43</v>
      </c>
      <c r="F1528" s="49" t="s">
        <v>28</v>
      </c>
      <c r="G1528" s="50" t="s">
        <v>29</v>
      </c>
      <c r="H1528" s="50" t="s">
        <v>30</v>
      </c>
      <c r="I1528" s="50" t="s">
        <v>31</v>
      </c>
      <c r="J1528" s="49" t="s">
        <v>32</v>
      </c>
      <c r="K1528" s="49" t="s">
        <v>92</v>
      </c>
      <c r="L1528" s="49" t="s">
        <v>116</v>
      </c>
      <c r="M1528" s="50" t="s">
        <v>117</v>
      </c>
      <c r="N1528" s="50" t="s">
        <v>118</v>
      </c>
      <c r="O1528" s="51">
        <v>45907</v>
      </c>
      <c r="P1528" s="51">
        <v>45907</v>
      </c>
      <c r="Q1528" s="51">
        <v>45907</v>
      </c>
      <c r="R1528" s="50">
        <v>22</v>
      </c>
      <c r="S1528" s="50">
        <v>0</v>
      </c>
      <c r="T1528" s="50" t="s">
        <v>47</v>
      </c>
      <c r="U1528" s="50" t="s">
        <v>9017</v>
      </c>
      <c r="V1528" s="50" t="s">
        <v>9018</v>
      </c>
      <c r="W1528" s="50" t="s">
        <v>1258</v>
      </c>
      <c r="X1528" s="50" t="s">
        <v>118</v>
      </c>
      <c r="Y1528" s="49" t="s">
        <v>1259</v>
      </c>
    </row>
    <row r="1529" spans="1:25">
      <c r="A1529" s="121" t="str">
        <f t="shared" si="24"/>
        <v>LKOLB1</v>
      </c>
      <c r="B1529" s="49" t="s">
        <v>9019</v>
      </c>
      <c r="C1529" s="50" t="s">
        <v>9020</v>
      </c>
      <c r="D1529" s="50" t="s">
        <v>9021</v>
      </c>
      <c r="E1529" s="37" t="s">
        <v>43</v>
      </c>
      <c r="F1529" s="49" t="s">
        <v>341</v>
      </c>
      <c r="G1529" s="50" t="s">
        <v>45</v>
      </c>
      <c r="H1529" s="50" t="s">
        <v>30</v>
      </c>
      <c r="I1529" s="50" t="s">
        <v>31</v>
      </c>
      <c r="J1529" s="49" t="s">
        <v>53</v>
      </c>
      <c r="K1529" s="49" t="s">
        <v>2108</v>
      </c>
      <c r="L1529" s="49" t="s">
        <v>2109</v>
      </c>
      <c r="M1529" s="50" t="s">
        <v>2110</v>
      </c>
      <c r="N1529" s="50" t="s">
        <v>1763</v>
      </c>
      <c r="O1529" s="51">
        <v>26805</v>
      </c>
      <c r="P1529" s="51">
        <v>26805</v>
      </c>
      <c r="Q1529" s="51">
        <v>26805</v>
      </c>
      <c r="R1529" s="50">
        <v>19124</v>
      </c>
      <c r="S1529" s="50">
        <v>52</v>
      </c>
      <c r="T1529" s="50" t="s">
        <v>148</v>
      </c>
      <c r="U1529" s="50" t="s">
        <v>9022</v>
      </c>
      <c r="V1529" s="50"/>
      <c r="W1529" s="50" t="s">
        <v>9023</v>
      </c>
      <c r="X1529" s="50" t="s">
        <v>453</v>
      </c>
      <c r="Y1529" s="49" t="s">
        <v>9024</v>
      </c>
    </row>
    <row r="1530" spans="1:25">
      <c r="A1530" s="121" t="str">
        <f t="shared" si="24"/>
        <v>lkosyak</v>
      </c>
      <c r="B1530" s="49" t="s">
        <v>9025</v>
      </c>
      <c r="C1530" s="50" t="s">
        <v>9026</v>
      </c>
      <c r="D1530" s="50" t="s">
        <v>9027</v>
      </c>
      <c r="E1530" s="37" t="s">
        <v>134</v>
      </c>
      <c r="F1530" s="49" t="s">
        <v>114</v>
      </c>
      <c r="G1530" s="50" t="s">
        <v>115</v>
      </c>
      <c r="H1530" s="50" t="s">
        <v>105</v>
      </c>
      <c r="I1530" s="50" t="s">
        <v>31</v>
      </c>
      <c r="J1530" s="49" t="s">
        <v>53</v>
      </c>
      <c r="K1530" s="49" t="s">
        <v>450</v>
      </c>
      <c r="L1530" s="49" t="s">
        <v>451</v>
      </c>
      <c r="M1530" s="50" t="s">
        <v>452</v>
      </c>
      <c r="N1530" s="50" t="s">
        <v>453</v>
      </c>
      <c r="O1530" s="51">
        <v>43080</v>
      </c>
      <c r="P1530" s="51">
        <v>44340</v>
      </c>
      <c r="Q1530" s="51">
        <v>43080</v>
      </c>
      <c r="R1530" s="50">
        <v>2849</v>
      </c>
      <c r="S1530" s="50">
        <v>7</v>
      </c>
      <c r="T1530" s="50" t="s">
        <v>127</v>
      </c>
      <c r="U1530" s="50" t="s">
        <v>9028</v>
      </c>
      <c r="V1530" s="50"/>
      <c r="W1530" s="50" t="s">
        <v>9029</v>
      </c>
      <c r="X1530" s="50" t="s">
        <v>453</v>
      </c>
      <c r="Y1530" s="49" t="s">
        <v>9030</v>
      </c>
    </row>
    <row r="1531" spans="1:25">
      <c r="A1531" s="121" t="str">
        <f t="shared" si="24"/>
        <v>LLAY1</v>
      </c>
      <c r="B1531" s="49" t="s">
        <v>9031</v>
      </c>
      <c r="C1531" s="50" t="s">
        <v>9032</v>
      </c>
      <c r="D1531" s="50" t="s">
        <v>9033</v>
      </c>
      <c r="E1531" s="37" t="s">
        <v>43</v>
      </c>
      <c r="F1531" s="49" t="s">
        <v>28</v>
      </c>
      <c r="G1531" s="50" t="s">
        <v>29</v>
      </c>
      <c r="H1531" s="50" t="s">
        <v>30</v>
      </c>
      <c r="I1531" s="50" t="s">
        <v>31</v>
      </c>
      <c r="J1531" s="49" t="s">
        <v>53</v>
      </c>
      <c r="K1531" s="49" t="s">
        <v>370</v>
      </c>
      <c r="L1531" s="49" t="s">
        <v>371</v>
      </c>
      <c r="M1531" s="50" t="s">
        <v>372</v>
      </c>
      <c r="N1531" s="50" t="s">
        <v>373</v>
      </c>
      <c r="O1531" s="51">
        <v>36563</v>
      </c>
      <c r="P1531" s="51">
        <v>36563</v>
      </c>
      <c r="Q1531" s="51">
        <v>36563</v>
      </c>
      <c r="R1531" s="50">
        <v>9366</v>
      </c>
      <c r="S1531" s="50">
        <v>25</v>
      </c>
      <c r="T1531" s="50" t="s">
        <v>148</v>
      </c>
      <c r="U1531" s="50" t="s">
        <v>9034</v>
      </c>
      <c r="V1531" s="50"/>
      <c r="W1531" s="50" t="s">
        <v>9035</v>
      </c>
      <c r="X1531" s="50" t="s">
        <v>373</v>
      </c>
      <c r="Y1531" s="49" t="s">
        <v>9036</v>
      </c>
    </row>
    <row r="1532" spans="1:25">
      <c r="A1532" s="121" t="str">
        <f t="shared" si="24"/>
        <v>llebaro</v>
      </c>
      <c r="B1532" s="49" t="s">
        <v>9037</v>
      </c>
      <c r="C1532" s="50" t="s">
        <v>9038</v>
      </c>
      <c r="D1532" s="49" t="s">
        <v>9039</v>
      </c>
      <c r="E1532" s="37"/>
      <c r="F1532" s="50"/>
      <c r="G1532" s="50"/>
      <c r="H1532" s="50"/>
      <c r="I1532" s="50"/>
      <c r="J1532" s="50"/>
      <c r="K1532" s="50" t="s">
        <v>349</v>
      </c>
      <c r="L1532" s="50"/>
      <c r="M1532" s="50"/>
      <c r="N1532" s="50"/>
      <c r="O1532" s="51">
        <v>45956</v>
      </c>
      <c r="P1532" s="50">
        <v>45956</v>
      </c>
      <c r="Q1532" s="51">
        <v>45956</v>
      </c>
      <c r="R1532" s="50"/>
      <c r="S1532" s="50"/>
      <c r="T1532" s="50"/>
      <c r="U1532" s="49" t="s">
        <v>9040</v>
      </c>
      <c r="V1532" s="50" t="s">
        <v>9041</v>
      </c>
      <c r="W1532" s="50" t="s">
        <v>9042</v>
      </c>
      <c r="X1532" s="50" t="s">
        <v>1392</v>
      </c>
      <c r="Y1532" s="49" t="s">
        <v>9043</v>
      </c>
    </row>
    <row r="1533" spans="1:25">
      <c r="A1533" s="121" t="str">
        <f t="shared" si="24"/>
        <v>lmccour</v>
      </c>
      <c r="B1533" s="49" t="s">
        <v>9044</v>
      </c>
      <c r="C1533" s="50" t="s">
        <v>9045</v>
      </c>
      <c r="D1533" s="50" t="s">
        <v>9046</v>
      </c>
      <c r="E1533" s="37" t="s">
        <v>27</v>
      </c>
      <c r="F1533" s="49" t="s">
        <v>90</v>
      </c>
      <c r="G1533" s="50" t="s">
        <v>91</v>
      </c>
      <c r="H1533" s="50" t="s">
        <v>30</v>
      </c>
      <c r="I1533" s="50" t="s">
        <v>31</v>
      </c>
      <c r="J1533" s="49" t="s">
        <v>53</v>
      </c>
      <c r="K1533" s="49" t="s">
        <v>164</v>
      </c>
      <c r="L1533" s="49" t="s">
        <v>165</v>
      </c>
      <c r="M1533" s="50" t="s">
        <v>166</v>
      </c>
      <c r="N1533" s="50" t="s">
        <v>167</v>
      </c>
      <c r="O1533" s="51">
        <v>44910</v>
      </c>
      <c r="P1533" s="51">
        <v>44910</v>
      </c>
      <c r="Q1533" s="51">
        <v>44910</v>
      </c>
      <c r="R1533" s="50">
        <v>1019</v>
      </c>
      <c r="S1533" s="50">
        <v>2</v>
      </c>
      <c r="T1533" s="50" t="s">
        <v>82</v>
      </c>
      <c r="U1533" s="50" t="s">
        <v>9047</v>
      </c>
      <c r="V1533" s="50"/>
      <c r="W1533" s="50" t="s">
        <v>9048</v>
      </c>
      <c r="X1533" s="50" t="s">
        <v>167</v>
      </c>
      <c r="Y1533" s="49" t="s">
        <v>9049</v>
      </c>
    </row>
    <row r="1534" spans="1:25">
      <c r="A1534" s="121" t="str">
        <f t="shared" si="24"/>
        <v>lmcdona</v>
      </c>
      <c r="B1534" s="49" t="s">
        <v>9050</v>
      </c>
      <c r="C1534" s="50" t="s">
        <v>9051</v>
      </c>
      <c r="D1534" s="50" t="s">
        <v>9052</v>
      </c>
      <c r="E1534" s="37" t="s">
        <v>43</v>
      </c>
      <c r="F1534" s="49" t="s">
        <v>876</v>
      </c>
      <c r="G1534" s="50" t="s">
        <v>877</v>
      </c>
      <c r="H1534" s="50" t="s">
        <v>105</v>
      </c>
      <c r="I1534" s="50" t="s">
        <v>31</v>
      </c>
      <c r="J1534" s="49" t="s">
        <v>53</v>
      </c>
      <c r="K1534" s="49" t="s">
        <v>164</v>
      </c>
      <c r="L1534" s="49" t="s">
        <v>165</v>
      </c>
      <c r="M1534" s="50" t="s">
        <v>166</v>
      </c>
      <c r="N1534" s="50" t="s">
        <v>167</v>
      </c>
      <c r="O1534" s="51">
        <v>45788</v>
      </c>
      <c r="P1534" s="51">
        <v>45788</v>
      </c>
      <c r="Q1534" s="51">
        <v>45788</v>
      </c>
      <c r="R1534" s="50">
        <v>141</v>
      </c>
      <c r="S1534" s="50">
        <v>0</v>
      </c>
      <c r="T1534" s="50" t="s">
        <v>58</v>
      </c>
      <c r="U1534" s="50" t="s">
        <v>9053</v>
      </c>
      <c r="V1534" s="50"/>
      <c r="W1534" s="50" t="s">
        <v>700</v>
      </c>
      <c r="X1534" s="50" t="s">
        <v>322</v>
      </c>
      <c r="Y1534" s="49" t="s">
        <v>5045</v>
      </c>
    </row>
    <row r="1535" spans="1:25">
      <c r="A1535" s="121" t="str">
        <f t="shared" si="24"/>
        <v>lmciver</v>
      </c>
      <c r="B1535" s="49" t="s">
        <v>9054</v>
      </c>
      <c r="C1535" s="50" t="s">
        <v>9055</v>
      </c>
      <c r="D1535" s="50" t="s">
        <v>9056</v>
      </c>
      <c r="E1535" s="37" t="s">
        <v>43</v>
      </c>
      <c r="F1535" s="49" t="s">
        <v>90</v>
      </c>
      <c r="G1535" s="50" t="s">
        <v>91</v>
      </c>
      <c r="H1535" s="50" t="s">
        <v>30</v>
      </c>
      <c r="I1535" s="50" t="s">
        <v>31</v>
      </c>
      <c r="J1535" s="49" t="s">
        <v>53</v>
      </c>
      <c r="K1535" s="49" t="s">
        <v>164</v>
      </c>
      <c r="L1535" s="49" t="s">
        <v>165</v>
      </c>
      <c r="M1535" s="50" t="s">
        <v>166</v>
      </c>
      <c r="N1535" s="50" t="s">
        <v>167</v>
      </c>
      <c r="O1535" s="51">
        <v>45788</v>
      </c>
      <c r="P1535" s="51">
        <v>45788</v>
      </c>
      <c r="Q1535" s="51">
        <v>45788</v>
      </c>
      <c r="R1535" s="50">
        <v>141</v>
      </c>
      <c r="S1535" s="50">
        <v>0</v>
      </c>
      <c r="T1535" s="50" t="s">
        <v>58</v>
      </c>
      <c r="U1535" s="50" t="s">
        <v>9057</v>
      </c>
      <c r="V1535" s="50"/>
      <c r="W1535" s="50" t="s">
        <v>9058</v>
      </c>
      <c r="X1535" s="50" t="s">
        <v>170</v>
      </c>
      <c r="Y1535" s="49" t="s">
        <v>9059</v>
      </c>
    </row>
    <row r="1536" spans="1:25">
      <c r="A1536" s="121" t="str">
        <f t="shared" si="24"/>
        <v>lmeinde</v>
      </c>
      <c r="B1536" s="49" t="s">
        <v>9060</v>
      </c>
      <c r="C1536" s="50" t="s">
        <v>9061</v>
      </c>
      <c r="D1536" s="50" t="s">
        <v>9062</v>
      </c>
      <c r="E1536" s="37" t="s">
        <v>27</v>
      </c>
      <c r="F1536" s="49" t="s">
        <v>28</v>
      </c>
      <c r="G1536" s="50" t="s">
        <v>29</v>
      </c>
      <c r="H1536" s="50" t="s">
        <v>30</v>
      </c>
      <c r="I1536" s="50" t="s">
        <v>31</v>
      </c>
      <c r="J1536" s="49" t="s">
        <v>32</v>
      </c>
      <c r="K1536" s="49" t="s">
        <v>1226</v>
      </c>
      <c r="L1536" s="49" t="s">
        <v>1227</v>
      </c>
      <c r="M1536" s="50" t="s">
        <v>1228</v>
      </c>
      <c r="N1536" s="50" t="s">
        <v>1229</v>
      </c>
      <c r="O1536" s="51">
        <v>45690</v>
      </c>
      <c r="P1536" s="51">
        <v>45690</v>
      </c>
      <c r="Q1536" s="51">
        <v>45690</v>
      </c>
      <c r="R1536" s="50">
        <v>239</v>
      </c>
      <c r="S1536" s="50">
        <v>0</v>
      </c>
      <c r="T1536" s="50" t="s">
        <v>37</v>
      </c>
      <c r="U1536" s="50" t="s">
        <v>9063</v>
      </c>
      <c r="V1536" s="50"/>
      <c r="W1536" s="50" t="s">
        <v>9064</v>
      </c>
      <c r="X1536" s="50" t="s">
        <v>2390</v>
      </c>
      <c r="Y1536" s="49" t="s">
        <v>9065</v>
      </c>
    </row>
    <row r="1537" spans="1:25">
      <c r="A1537" s="121" t="str">
        <f t="shared" si="24"/>
        <v>lmerced</v>
      </c>
      <c r="B1537" s="49" t="s">
        <v>9066</v>
      </c>
      <c r="C1537" s="50" t="s">
        <v>9067</v>
      </c>
      <c r="D1537" s="50" t="s">
        <v>9068</v>
      </c>
      <c r="E1537" s="37" t="s">
        <v>43</v>
      </c>
      <c r="F1537" s="49" t="s">
        <v>28</v>
      </c>
      <c r="G1537" s="50" t="s">
        <v>29</v>
      </c>
      <c r="H1537" s="50" t="s">
        <v>30</v>
      </c>
      <c r="I1537" s="50" t="s">
        <v>31</v>
      </c>
      <c r="J1537" s="49" t="s">
        <v>53</v>
      </c>
      <c r="K1537" s="49" t="s">
        <v>164</v>
      </c>
      <c r="L1537" s="49" t="s">
        <v>165</v>
      </c>
      <c r="M1537" s="50" t="s">
        <v>166</v>
      </c>
      <c r="N1537" s="50" t="s">
        <v>167</v>
      </c>
      <c r="O1537" s="51">
        <v>43262</v>
      </c>
      <c r="P1537" s="51">
        <v>43262</v>
      </c>
      <c r="Q1537" s="51">
        <v>43262</v>
      </c>
      <c r="R1537" s="50">
        <v>2667</v>
      </c>
      <c r="S1537" s="50">
        <v>7</v>
      </c>
      <c r="T1537" s="50" t="s">
        <v>127</v>
      </c>
      <c r="U1537" s="50" t="s">
        <v>9069</v>
      </c>
      <c r="V1537" s="50"/>
      <c r="W1537" s="50" t="s">
        <v>3299</v>
      </c>
      <c r="X1537" s="50" t="s">
        <v>167</v>
      </c>
      <c r="Y1537" s="49" t="s">
        <v>1902</v>
      </c>
    </row>
    <row r="1538" spans="1:25">
      <c r="A1538" s="121" t="str">
        <f t="shared" si="24"/>
        <v>LODELL2</v>
      </c>
      <c r="B1538" s="49" t="s">
        <v>9070</v>
      </c>
      <c r="C1538" s="50" t="s">
        <v>9071</v>
      </c>
      <c r="D1538" s="50" t="s">
        <v>9072</v>
      </c>
      <c r="E1538" s="37" t="s">
        <v>774</v>
      </c>
      <c r="F1538" s="49" t="s">
        <v>182</v>
      </c>
      <c r="G1538" s="50" t="s">
        <v>183</v>
      </c>
      <c r="H1538" s="50" t="s">
        <v>30</v>
      </c>
      <c r="I1538" s="50" t="s">
        <v>31</v>
      </c>
      <c r="J1538" s="49" t="s">
        <v>53</v>
      </c>
      <c r="K1538" s="49" t="s">
        <v>197</v>
      </c>
      <c r="L1538" s="49" t="s">
        <v>198</v>
      </c>
      <c r="M1538" s="50" t="s">
        <v>199</v>
      </c>
      <c r="N1538" s="50" t="s">
        <v>200</v>
      </c>
      <c r="O1538" s="51">
        <v>34800</v>
      </c>
      <c r="P1538" s="51">
        <v>34800</v>
      </c>
      <c r="Q1538" s="51">
        <v>34800</v>
      </c>
      <c r="R1538" s="50">
        <v>11129</v>
      </c>
      <c r="S1538" s="50">
        <v>30</v>
      </c>
      <c r="T1538" s="50" t="s">
        <v>148</v>
      </c>
      <c r="U1538" s="50" t="s">
        <v>9073</v>
      </c>
      <c r="V1538" s="50"/>
      <c r="W1538" s="50" t="s">
        <v>9074</v>
      </c>
      <c r="X1538" s="50" t="s">
        <v>200</v>
      </c>
      <c r="Y1538" s="49" t="s">
        <v>9075</v>
      </c>
    </row>
    <row r="1539" spans="1:25">
      <c r="A1539" s="121" t="str">
        <f t="shared" ref="A1539:A1602" si="25">TRIM(D1539)</f>
        <v>LPAGANC</v>
      </c>
      <c r="B1539" s="49" t="s">
        <v>9076</v>
      </c>
      <c r="C1539" s="50" t="s">
        <v>9077</v>
      </c>
      <c r="D1539" s="50" t="s">
        <v>9078</v>
      </c>
      <c r="E1539" s="37" t="s">
        <v>43</v>
      </c>
      <c r="F1539" s="49" t="s">
        <v>28</v>
      </c>
      <c r="G1539" s="50" t="s">
        <v>29</v>
      </c>
      <c r="H1539" s="50" t="s">
        <v>30</v>
      </c>
      <c r="I1539" s="50" t="s">
        <v>380</v>
      </c>
      <c r="J1539" s="49" t="s">
        <v>53</v>
      </c>
      <c r="K1539" s="49" t="s">
        <v>381</v>
      </c>
      <c r="L1539" s="49" t="s">
        <v>381</v>
      </c>
      <c r="M1539" s="50" t="s">
        <v>382</v>
      </c>
      <c r="N1539" s="50" t="s">
        <v>383</v>
      </c>
      <c r="O1539" s="51">
        <v>32189</v>
      </c>
      <c r="P1539" s="51">
        <v>32189</v>
      </c>
      <c r="Q1539" s="51">
        <v>32189</v>
      </c>
      <c r="R1539" s="50">
        <v>13740</v>
      </c>
      <c r="S1539" s="50">
        <v>37</v>
      </c>
      <c r="T1539" s="50" t="s">
        <v>148</v>
      </c>
      <c r="U1539" s="50" t="s">
        <v>9079</v>
      </c>
      <c r="V1539" s="50" t="s">
        <v>9080</v>
      </c>
      <c r="W1539" s="50" t="s">
        <v>9081</v>
      </c>
      <c r="X1539" s="50" t="s">
        <v>383</v>
      </c>
      <c r="Y1539" s="49" t="s">
        <v>9082</v>
      </c>
    </row>
    <row r="1540" spans="1:25">
      <c r="A1540" s="121" t="str">
        <f t="shared" si="25"/>
        <v>lperez</v>
      </c>
      <c r="B1540" s="49" t="s">
        <v>9083</v>
      </c>
      <c r="C1540" s="50" t="s">
        <v>9084</v>
      </c>
      <c r="D1540" s="50" t="s">
        <v>9085</v>
      </c>
      <c r="E1540" s="37" t="s">
        <v>43</v>
      </c>
      <c r="F1540" s="49" t="s">
        <v>28</v>
      </c>
      <c r="G1540" s="50" t="s">
        <v>29</v>
      </c>
      <c r="H1540" s="50" t="s">
        <v>30</v>
      </c>
      <c r="I1540" s="50" t="s">
        <v>31</v>
      </c>
      <c r="J1540" s="49" t="s">
        <v>53</v>
      </c>
      <c r="K1540" s="49" t="s">
        <v>54</v>
      </c>
      <c r="L1540" s="49" t="s">
        <v>55</v>
      </c>
      <c r="M1540" s="50" t="s">
        <v>56</v>
      </c>
      <c r="N1540" s="50" t="s">
        <v>57</v>
      </c>
      <c r="O1540" s="51">
        <v>44931</v>
      </c>
      <c r="P1540" s="51">
        <v>44931</v>
      </c>
      <c r="Q1540" s="51">
        <v>44931</v>
      </c>
      <c r="R1540" s="50">
        <v>998</v>
      </c>
      <c r="S1540" s="50">
        <v>2</v>
      </c>
      <c r="T1540" s="50" t="s">
        <v>82</v>
      </c>
      <c r="U1540" s="50" t="s">
        <v>9086</v>
      </c>
      <c r="V1540" s="50" t="s">
        <v>9087</v>
      </c>
      <c r="W1540" s="50" t="s">
        <v>4955</v>
      </c>
      <c r="X1540" s="50" t="s">
        <v>57</v>
      </c>
      <c r="Y1540" s="49" t="s">
        <v>9088</v>
      </c>
    </row>
    <row r="1541" spans="1:25">
      <c r="A1541" s="121" t="str">
        <f t="shared" si="25"/>
        <v>lpiloto</v>
      </c>
      <c r="B1541" s="49" t="s">
        <v>9089</v>
      </c>
      <c r="C1541" s="50" t="s">
        <v>9090</v>
      </c>
      <c r="D1541" s="50" t="s">
        <v>9091</v>
      </c>
      <c r="E1541" s="37" t="s">
        <v>27</v>
      </c>
      <c r="F1541" s="49" t="s">
        <v>28</v>
      </c>
      <c r="G1541" s="50" t="s">
        <v>29</v>
      </c>
      <c r="H1541" s="50" t="s">
        <v>30</v>
      </c>
      <c r="I1541" s="50" t="s">
        <v>31</v>
      </c>
      <c r="J1541" s="49" t="s">
        <v>53</v>
      </c>
      <c r="K1541" s="49" t="s">
        <v>255</v>
      </c>
      <c r="L1541" s="49" t="s">
        <v>3039</v>
      </c>
      <c r="M1541" s="50" t="s">
        <v>257</v>
      </c>
      <c r="N1541" s="50" t="s">
        <v>258</v>
      </c>
      <c r="O1541" s="51">
        <v>45739</v>
      </c>
      <c r="P1541" s="51">
        <v>45739</v>
      </c>
      <c r="Q1541" s="51">
        <v>45739</v>
      </c>
      <c r="R1541" s="50">
        <v>190</v>
      </c>
      <c r="S1541" s="50">
        <v>0</v>
      </c>
      <c r="T1541" s="50" t="s">
        <v>37</v>
      </c>
      <c r="U1541" s="50" t="s">
        <v>9092</v>
      </c>
      <c r="V1541" s="50"/>
      <c r="W1541" s="50" t="s">
        <v>9093</v>
      </c>
      <c r="X1541" s="50" t="s">
        <v>352</v>
      </c>
      <c r="Y1541" s="49" t="s">
        <v>9094</v>
      </c>
    </row>
    <row r="1542" spans="1:25">
      <c r="A1542" s="121" t="str">
        <f t="shared" si="25"/>
        <v>lpinzon</v>
      </c>
      <c r="B1542" s="49" t="s">
        <v>9095</v>
      </c>
      <c r="C1542" s="50" t="s">
        <v>9096</v>
      </c>
      <c r="D1542" s="50" t="s">
        <v>9097</v>
      </c>
      <c r="E1542" s="37" t="s">
        <v>43</v>
      </c>
      <c r="F1542" s="49" t="s">
        <v>28</v>
      </c>
      <c r="G1542" s="50" t="s">
        <v>29</v>
      </c>
      <c r="H1542" s="50" t="s">
        <v>30</v>
      </c>
      <c r="I1542" s="50" t="s">
        <v>31</v>
      </c>
      <c r="J1542" s="49" t="s">
        <v>32</v>
      </c>
      <c r="K1542" s="49" t="s">
        <v>79</v>
      </c>
      <c r="L1542" s="49" t="s">
        <v>80</v>
      </c>
      <c r="M1542" s="50" t="s">
        <v>81</v>
      </c>
      <c r="N1542" s="50" t="s">
        <v>36</v>
      </c>
      <c r="O1542" s="51">
        <v>44307</v>
      </c>
      <c r="P1542" s="51">
        <v>44307</v>
      </c>
      <c r="Q1542" s="51">
        <v>44307</v>
      </c>
      <c r="R1542" s="50">
        <v>1622</v>
      </c>
      <c r="S1542" s="50">
        <v>4</v>
      </c>
      <c r="T1542" s="50" t="s">
        <v>106</v>
      </c>
      <c r="U1542" s="50" t="s">
        <v>9098</v>
      </c>
      <c r="V1542" s="50" t="s">
        <v>9099</v>
      </c>
      <c r="W1542" s="50" t="s">
        <v>1050</v>
      </c>
      <c r="X1542" s="50" t="s">
        <v>36</v>
      </c>
      <c r="Y1542" s="49" t="s">
        <v>9100</v>
      </c>
    </row>
    <row r="1543" spans="1:25">
      <c r="A1543" s="121" t="str">
        <f t="shared" si="25"/>
        <v>LQUINT3</v>
      </c>
      <c r="B1543" s="49" t="s">
        <v>9101</v>
      </c>
      <c r="C1543" s="50" t="s">
        <v>9102</v>
      </c>
      <c r="D1543" s="50" t="s">
        <v>9103</v>
      </c>
      <c r="E1543" s="37" t="s">
        <v>43</v>
      </c>
      <c r="F1543" s="49" t="s">
        <v>28</v>
      </c>
      <c r="G1543" s="50" t="s">
        <v>29</v>
      </c>
      <c r="H1543" s="50" t="s">
        <v>30</v>
      </c>
      <c r="I1543" s="50" t="s">
        <v>31</v>
      </c>
      <c r="J1543" s="49" t="s">
        <v>32</v>
      </c>
      <c r="K1543" s="49" t="s">
        <v>79</v>
      </c>
      <c r="L1543" s="49" t="s">
        <v>80</v>
      </c>
      <c r="M1543" s="50" t="s">
        <v>81</v>
      </c>
      <c r="N1543" s="50" t="s">
        <v>36</v>
      </c>
      <c r="O1543" s="51">
        <v>40722</v>
      </c>
      <c r="P1543" s="51">
        <v>40722</v>
      </c>
      <c r="Q1543" s="51">
        <v>40722</v>
      </c>
      <c r="R1543" s="50">
        <v>5207</v>
      </c>
      <c r="S1543" s="50">
        <v>14</v>
      </c>
      <c r="T1543" s="50" t="s">
        <v>127</v>
      </c>
      <c r="U1543" s="50" t="s">
        <v>9104</v>
      </c>
      <c r="V1543" s="50"/>
      <c r="W1543" s="50" t="s">
        <v>9105</v>
      </c>
      <c r="X1543" s="50" t="s">
        <v>36</v>
      </c>
      <c r="Y1543" s="49" t="s">
        <v>9106</v>
      </c>
    </row>
    <row r="1544" spans="1:25">
      <c r="A1544" s="121" t="str">
        <f t="shared" si="25"/>
        <v>lreeve</v>
      </c>
      <c r="B1544" s="49" t="s">
        <v>9107</v>
      </c>
      <c r="C1544" s="50" t="s">
        <v>9108</v>
      </c>
      <c r="D1544" s="50" t="s">
        <v>9109</v>
      </c>
      <c r="E1544" s="37" t="s">
        <v>43</v>
      </c>
      <c r="F1544" s="49" t="s">
        <v>90</v>
      </c>
      <c r="G1544" s="50" t="s">
        <v>91</v>
      </c>
      <c r="H1544" s="50" t="s">
        <v>30</v>
      </c>
      <c r="I1544" s="50" t="s">
        <v>31</v>
      </c>
      <c r="J1544" s="49" t="s">
        <v>53</v>
      </c>
      <c r="K1544" s="49" t="s">
        <v>273</v>
      </c>
      <c r="L1544" s="49" t="s">
        <v>1331</v>
      </c>
      <c r="M1544" s="50" t="s">
        <v>1332</v>
      </c>
      <c r="N1544" s="50" t="s">
        <v>1333</v>
      </c>
      <c r="O1544" s="51">
        <v>44868</v>
      </c>
      <c r="P1544" s="51">
        <v>44868</v>
      </c>
      <c r="Q1544" s="51">
        <v>44868</v>
      </c>
      <c r="R1544" s="50">
        <v>1061</v>
      </c>
      <c r="S1544" s="50">
        <v>2</v>
      </c>
      <c r="T1544" s="50" t="s">
        <v>82</v>
      </c>
      <c r="U1544" s="50" t="s">
        <v>9110</v>
      </c>
      <c r="V1544" s="50"/>
      <c r="W1544" s="50" t="s">
        <v>9111</v>
      </c>
      <c r="X1544" s="50" t="s">
        <v>1333</v>
      </c>
      <c r="Y1544" s="49" t="s">
        <v>9112</v>
      </c>
    </row>
    <row r="1545" spans="1:25">
      <c r="A1545" s="121" t="str">
        <f t="shared" si="25"/>
        <v>lrobin0</v>
      </c>
      <c r="B1545" s="49" t="s">
        <v>9113</v>
      </c>
      <c r="C1545" s="50" t="s">
        <v>9114</v>
      </c>
      <c r="D1545" s="50" t="s">
        <v>9115</v>
      </c>
      <c r="E1545" s="37" t="s">
        <v>27</v>
      </c>
      <c r="F1545" s="49" t="s">
        <v>44</v>
      </c>
      <c r="G1545" s="50" t="s">
        <v>45</v>
      </c>
      <c r="H1545" s="50" t="s">
        <v>30</v>
      </c>
      <c r="I1545" s="50" t="s">
        <v>31</v>
      </c>
      <c r="J1545" s="49" t="s">
        <v>53</v>
      </c>
      <c r="K1545" s="49" t="s">
        <v>370</v>
      </c>
      <c r="L1545" s="49" t="s">
        <v>371</v>
      </c>
      <c r="M1545" s="50" t="s">
        <v>372</v>
      </c>
      <c r="N1545" s="50" t="s">
        <v>373</v>
      </c>
      <c r="O1545" s="51">
        <v>45900</v>
      </c>
      <c r="P1545" s="51">
        <v>45900</v>
      </c>
      <c r="Q1545" s="51">
        <v>45900</v>
      </c>
      <c r="R1545" s="50">
        <v>29</v>
      </c>
      <c r="S1545" s="50">
        <v>0</v>
      </c>
      <c r="T1545" s="50" t="s">
        <v>47</v>
      </c>
      <c r="U1545" s="50" t="s">
        <v>9116</v>
      </c>
      <c r="V1545" s="50"/>
      <c r="W1545" s="50" t="s">
        <v>790</v>
      </c>
      <c r="X1545" s="50" t="s">
        <v>373</v>
      </c>
      <c r="Y1545" s="49" t="s">
        <v>9117</v>
      </c>
    </row>
    <row r="1546" spans="1:25">
      <c r="A1546" s="121" t="str">
        <f t="shared" si="25"/>
        <v>lrock0</v>
      </c>
      <c r="B1546" s="49" t="s">
        <v>9118</v>
      </c>
      <c r="C1546" s="50" t="s">
        <v>9119</v>
      </c>
      <c r="D1546" s="50" t="s">
        <v>9120</v>
      </c>
      <c r="E1546" s="37" t="s">
        <v>27</v>
      </c>
      <c r="F1546" s="49" t="s">
        <v>28</v>
      </c>
      <c r="G1546" s="50" t="s">
        <v>29</v>
      </c>
      <c r="H1546" s="50" t="s">
        <v>30</v>
      </c>
      <c r="I1546" s="50" t="s">
        <v>31</v>
      </c>
      <c r="J1546" s="49" t="s">
        <v>53</v>
      </c>
      <c r="K1546" s="49" t="s">
        <v>164</v>
      </c>
      <c r="L1546" s="49" t="s">
        <v>165</v>
      </c>
      <c r="M1546" s="50" t="s">
        <v>166</v>
      </c>
      <c r="N1546" s="50" t="s">
        <v>167</v>
      </c>
      <c r="O1546" s="51">
        <v>43355</v>
      </c>
      <c r="P1546" s="51">
        <v>44230</v>
      </c>
      <c r="Q1546" s="51">
        <v>43355</v>
      </c>
      <c r="R1546" s="50">
        <v>2574</v>
      </c>
      <c r="S1546" s="50">
        <v>7</v>
      </c>
      <c r="T1546" s="50" t="s">
        <v>127</v>
      </c>
      <c r="U1546" s="50" t="s">
        <v>9121</v>
      </c>
      <c r="V1546" s="50"/>
      <c r="W1546" s="50" t="s">
        <v>614</v>
      </c>
      <c r="X1546" s="50" t="s">
        <v>167</v>
      </c>
      <c r="Y1546" s="49" t="s">
        <v>615</v>
      </c>
    </row>
    <row r="1547" spans="1:25">
      <c r="A1547" s="121" t="str">
        <f t="shared" si="25"/>
        <v>LRUIZ1</v>
      </c>
      <c r="B1547" s="49" t="s">
        <v>9122</v>
      </c>
      <c r="C1547" s="50" t="s">
        <v>9123</v>
      </c>
      <c r="D1547" s="50" t="s">
        <v>9124</v>
      </c>
      <c r="E1547" s="37" t="s">
        <v>43</v>
      </c>
      <c r="F1547" s="49" t="s">
        <v>28</v>
      </c>
      <c r="G1547" s="50" t="s">
        <v>29</v>
      </c>
      <c r="H1547" s="50" t="s">
        <v>30</v>
      </c>
      <c r="I1547" s="50" t="s">
        <v>31</v>
      </c>
      <c r="J1547" s="49" t="s">
        <v>32</v>
      </c>
      <c r="K1547" s="49" t="s">
        <v>144</v>
      </c>
      <c r="L1547" s="49" t="s">
        <v>145</v>
      </c>
      <c r="M1547" s="50" t="s">
        <v>146</v>
      </c>
      <c r="N1547" s="50" t="s">
        <v>147</v>
      </c>
      <c r="O1547" s="51">
        <v>36873</v>
      </c>
      <c r="P1547" s="51">
        <v>36873</v>
      </c>
      <c r="Q1547" s="51">
        <v>36873</v>
      </c>
      <c r="R1547" s="50">
        <v>9056</v>
      </c>
      <c r="S1547" s="50">
        <v>24</v>
      </c>
      <c r="T1547" s="50" t="s">
        <v>148</v>
      </c>
      <c r="U1547" s="50" t="s">
        <v>9125</v>
      </c>
      <c r="V1547" s="50"/>
      <c r="W1547" s="50" t="s">
        <v>9126</v>
      </c>
      <c r="X1547" s="50" t="s">
        <v>147</v>
      </c>
      <c r="Y1547" s="49" t="s">
        <v>9127</v>
      </c>
    </row>
    <row r="1548" spans="1:25">
      <c r="A1548" s="121" t="str">
        <f t="shared" si="25"/>
        <v>lsanfor</v>
      </c>
      <c r="B1548" s="49" t="s">
        <v>9128</v>
      </c>
      <c r="C1548" s="50" t="s">
        <v>9129</v>
      </c>
      <c r="D1548" s="50" t="s">
        <v>9130</v>
      </c>
      <c r="E1548" s="37" t="s">
        <v>27</v>
      </c>
      <c r="F1548" s="49" t="s">
        <v>28</v>
      </c>
      <c r="G1548" s="50" t="s">
        <v>29</v>
      </c>
      <c r="H1548" s="50" t="s">
        <v>30</v>
      </c>
      <c r="I1548" s="50" t="s">
        <v>31</v>
      </c>
      <c r="J1548" s="49" t="s">
        <v>32</v>
      </c>
      <c r="K1548" s="49" t="s">
        <v>515</v>
      </c>
      <c r="L1548" s="49" t="s">
        <v>516</v>
      </c>
      <c r="M1548" s="50" t="s">
        <v>517</v>
      </c>
      <c r="N1548" s="50" t="s">
        <v>192</v>
      </c>
      <c r="O1548" s="51">
        <v>42692</v>
      </c>
      <c r="P1548" s="51">
        <v>45473</v>
      </c>
      <c r="Q1548" s="51">
        <v>45473</v>
      </c>
      <c r="R1548" s="50">
        <v>456</v>
      </c>
      <c r="S1548" s="50">
        <v>1</v>
      </c>
      <c r="T1548" s="50" t="s">
        <v>82</v>
      </c>
      <c r="U1548" s="50" t="s">
        <v>9131</v>
      </c>
      <c r="V1548" s="50" t="s">
        <v>9132</v>
      </c>
      <c r="W1548" s="50" t="s">
        <v>638</v>
      </c>
      <c r="X1548" s="50" t="s">
        <v>118</v>
      </c>
      <c r="Y1548" s="49" t="s">
        <v>639</v>
      </c>
    </row>
    <row r="1549" spans="1:25">
      <c r="A1549" s="121" t="str">
        <f t="shared" si="25"/>
        <v>lsargea</v>
      </c>
      <c r="B1549" s="49" t="s">
        <v>9133</v>
      </c>
      <c r="C1549" s="50" t="s">
        <v>9134</v>
      </c>
      <c r="D1549" s="50" t="s">
        <v>9135</v>
      </c>
      <c r="E1549" s="37" t="s">
        <v>43</v>
      </c>
      <c r="F1549" s="49" t="s">
        <v>114</v>
      </c>
      <c r="G1549" s="50" t="s">
        <v>115</v>
      </c>
      <c r="H1549" s="50" t="s">
        <v>105</v>
      </c>
      <c r="I1549" s="50" t="s">
        <v>31</v>
      </c>
      <c r="J1549" s="49" t="s">
        <v>32</v>
      </c>
      <c r="K1549" s="49" t="s">
        <v>33</v>
      </c>
      <c r="L1549" s="49" t="s">
        <v>34</v>
      </c>
      <c r="M1549" s="50" t="s">
        <v>35</v>
      </c>
      <c r="N1549" s="50" t="s">
        <v>36</v>
      </c>
      <c r="O1549" s="51">
        <v>42443</v>
      </c>
      <c r="P1549" s="51">
        <v>42443</v>
      </c>
      <c r="Q1549" s="51">
        <v>42443</v>
      </c>
      <c r="R1549" s="50">
        <v>3486</v>
      </c>
      <c r="S1549" s="50">
        <v>9</v>
      </c>
      <c r="T1549" s="50" t="s">
        <v>127</v>
      </c>
      <c r="U1549" s="50" t="s">
        <v>9136</v>
      </c>
      <c r="V1549" s="50"/>
      <c r="W1549" s="50" t="s">
        <v>9137</v>
      </c>
      <c r="X1549" s="50" t="s">
        <v>36</v>
      </c>
      <c r="Y1549" s="49" t="s">
        <v>9138</v>
      </c>
    </row>
    <row r="1550" spans="1:25">
      <c r="A1550" s="121" t="str">
        <f t="shared" si="25"/>
        <v>LSING00</v>
      </c>
      <c r="B1550" s="49" t="s">
        <v>9139</v>
      </c>
      <c r="C1550" s="50" t="s">
        <v>9140</v>
      </c>
      <c r="D1550" s="50" t="s">
        <v>9141</v>
      </c>
      <c r="E1550" s="37" t="s">
        <v>43</v>
      </c>
      <c r="F1550" s="49" t="s">
        <v>44</v>
      </c>
      <c r="G1550" s="50" t="s">
        <v>45</v>
      </c>
      <c r="H1550" s="50" t="s">
        <v>30</v>
      </c>
      <c r="I1550" s="50" t="s">
        <v>31</v>
      </c>
      <c r="J1550" s="49" t="s">
        <v>32</v>
      </c>
      <c r="K1550" s="49" t="s">
        <v>1226</v>
      </c>
      <c r="L1550" s="49" t="s">
        <v>2047</v>
      </c>
      <c r="M1550" s="50" t="s">
        <v>1228</v>
      </c>
      <c r="N1550" s="50" t="s">
        <v>1229</v>
      </c>
      <c r="O1550" s="51">
        <v>38111</v>
      </c>
      <c r="P1550" s="51">
        <v>38111</v>
      </c>
      <c r="Q1550" s="51">
        <v>38111</v>
      </c>
      <c r="R1550" s="50">
        <v>7818</v>
      </c>
      <c r="S1550" s="50">
        <v>21</v>
      </c>
      <c r="T1550" s="50" t="s">
        <v>148</v>
      </c>
      <c r="U1550" s="50" t="s">
        <v>9142</v>
      </c>
      <c r="V1550" s="50"/>
      <c r="W1550" s="50" t="s">
        <v>9143</v>
      </c>
      <c r="X1550" s="50" t="s">
        <v>1229</v>
      </c>
      <c r="Y1550" s="49" t="s">
        <v>9144</v>
      </c>
    </row>
    <row r="1551" spans="1:25">
      <c r="A1551" s="121" t="str">
        <f t="shared" si="25"/>
        <v>LSMI314</v>
      </c>
      <c r="B1551" s="49" t="s">
        <v>9145</v>
      </c>
      <c r="C1551" s="50" t="s">
        <v>9146</v>
      </c>
      <c r="D1551" s="50" t="s">
        <v>9147</v>
      </c>
      <c r="E1551" s="37" t="s">
        <v>43</v>
      </c>
      <c r="F1551" s="49" t="s">
        <v>28</v>
      </c>
      <c r="G1551" s="50" t="s">
        <v>29</v>
      </c>
      <c r="H1551" s="50" t="s">
        <v>30</v>
      </c>
      <c r="I1551" s="50" t="s">
        <v>31</v>
      </c>
      <c r="J1551" s="49" t="s">
        <v>32</v>
      </c>
      <c r="K1551" s="49" t="s">
        <v>775</v>
      </c>
      <c r="L1551" s="49" t="s">
        <v>776</v>
      </c>
      <c r="M1551" s="50" t="s">
        <v>777</v>
      </c>
      <c r="N1551" s="50" t="s">
        <v>147</v>
      </c>
      <c r="O1551" s="51">
        <v>39052</v>
      </c>
      <c r="P1551" s="51">
        <v>39052</v>
      </c>
      <c r="Q1551" s="51">
        <v>39052</v>
      </c>
      <c r="R1551" s="50">
        <v>6877</v>
      </c>
      <c r="S1551" s="50">
        <v>18</v>
      </c>
      <c r="T1551" s="50" t="s">
        <v>148</v>
      </c>
      <c r="U1551" s="50" t="s">
        <v>9148</v>
      </c>
      <c r="V1551" s="50"/>
      <c r="W1551" s="50" t="s">
        <v>9149</v>
      </c>
      <c r="X1551" s="50" t="s">
        <v>147</v>
      </c>
      <c r="Y1551" s="49" t="s">
        <v>9150</v>
      </c>
    </row>
    <row r="1552" spans="1:25">
      <c r="A1552" s="121" t="str">
        <f t="shared" si="25"/>
        <v>lsotelo</v>
      </c>
      <c r="B1552" s="49" t="s">
        <v>9151</v>
      </c>
      <c r="C1552" s="50" t="s">
        <v>9152</v>
      </c>
      <c r="D1552" s="50" t="s">
        <v>9153</v>
      </c>
      <c r="E1552" s="37" t="s">
        <v>43</v>
      </c>
      <c r="F1552" s="49" t="s">
        <v>44</v>
      </c>
      <c r="G1552" s="50" t="s">
        <v>45</v>
      </c>
      <c r="H1552" s="50" t="s">
        <v>30</v>
      </c>
      <c r="I1552" s="50" t="s">
        <v>31</v>
      </c>
      <c r="J1552" s="49" t="s">
        <v>32</v>
      </c>
      <c r="K1552" s="49" t="s">
        <v>125</v>
      </c>
      <c r="L1552" s="49" t="s">
        <v>126</v>
      </c>
      <c r="M1552" s="50" t="s">
        <v>85</v>
      </c>
      <c r="N1552" s="50" t="s">
        <v>36</v>
      </c>
      <c r="O1552" s="51">
        <v>45900</v>
      </c>
      <c r="P1552" s="51">
        <v>45900</v>
      </c>
      <c r="Q1552" s="51">
        <v>45900</v>
      </c>
      <c r="R1552" s="50">
        <v>29</v>
      </c>
      <c r="S1552" s="50">
        <v>0</v>
      </c>
      <c r="T1552" s="50" t="s">
        <v>47</v>
      </c>
      <c r="U1552" s="50" t="s">
        <v>9154</v>
      </c>
      <c r="V1552" s="50"/>
      <c r="W1552" s="50" t="s">
        <v>9155</v>
      </c>
      <c r="X1552" s="50" t="s">
        <v>36</v>
      </c>
      <c r="Y1552" s="49" t="s">
        <v>6011</v>
      </c>
    </row>
    <row r="1553" spans="1:25">
      <c r="A1553" s="121" t="str">
        <f t="shared" si="25"/>
        <v>lstuebi</v>
      </c>
      <c r="B1553" s="49" t="s">
        <v>9156</v>
      </c>
      <c r="C1553" s="50" t="s">
        <v>9157</v>
      </c>
      <c r="D1553" s="50" t="s">
        <v>9158</v>
      </c>
      <c r="E1553" s="37" t="s">
        <v>43</v>
      </c>
      <c r="F1553" s="49" t="s">
        <v>28</v>
      </c>
      <c r="G1553" s="50" t="s">
        <v>29</v>
      </c>
      <c r="H1553" s="50" t="s">
        <v>30</v>
      </c>
      <c r="I1553" s="50" t="s">
        <v>31</v>
      </c>
      <c r="J1553" s="49" t="s">
        <v>32</v>
      </c>
      <c r="K1553" s="49" t="s">
        <v>92</v>
      </c>
      <c r="L1553" s="49" t="s">
        <v>116</v>
      </c>
      <c r="M1553" s="50" t="s">
        <v>117</v>
      </c>
      <c r="N1553" s="50" t="s">
        <v>118</v>
      </c>
      <c r="O1553" s="51">
        <v>42522</v>
      </c>
      <c r="P1553" s="51">
        <v>42522</v>
      </c>
      <c r="Q1553" s="51">
        <v>42522</v>
      </c>
      <c r="R1553" s="50">
        <v>3407</v>
      </c>
      <c r="S1553" s="50">
        <v>9</v>
      </c>
      <c r="T1553" s="50" t="s">
        <v>127</v>
      </c>
      <c r="U1553" s="50" t="s">
        <v>9159</v>
      </c>
      <c r="V1553" s="50"/>
      <c r="W1553" s="50" t="s">
        <v>9160</v>
      </c>
      <c r="X1553" s="50" t="s">
        <v>118</v>
      </c>
      <c r="Y1553" s="49" t="s">
        <v>9161</v>
      </c>
    </row>
    <row r="1554" spans="1:25">
      <c r="A1554" s="121" t="str">
        <f t="shared" si="25"/>
        <v>lswims</v>
      </c>
      <c r="B1554" s="49" t="s">
        <v>9162</v>
      </c>
      <c r="C1554" s="50" t="s">
        <v>9163</v>
      </c>
      <c r="D1554" s="50" t="s">
        <v>9164</v>
      </c>
      <c r="E1554" s="37" t="s">
        <v>27</v>
      </c>
      <c r="F1554" s="49" t="s">
        <v>28</v>
      </c>
      <c r="G1554" s="50" t="s">
        <v>29</v>
      </c>
      <c r="H1554" s="50" t="s">
        <v>30</v>
      </c>
      <c r="I1554" s="50" t="s">
        <v>31</v>
      </c>
      <c r="J1554" s="49" t="s">
        <v>53</v>
      </c>
      <c r="K1554" s="49" t="s">
        <v>273</v>
      </c>
      <c r="L1554" s="49" t="s">
        <v>550</v>
      </c>
      <c r="M1554" s="50" t="s">
        <v>551</v>
      </c>
      <c r="N1554" s="50" t="s">
        <v>373</v>
      </c>
      <c r="O1554" s="51">
        <v>45669</v>
      </c>
      <c r="P1554" s="51">
        <v>45669</v>
      </c>
      <c r="Q1554" s="51">
        <v>45669</v>
      </c>
      <c r="R1554" s="50">
        <v>260</v>
      </c>
      <c r="S1554" s="50">
        <v>0</v>
      </c>
      <c r="T1554" s="50" t="s">
        <v>37</v>
      </c>
      <c r="U1554" s="50" t="s">
        <v>9165</v>
      </c>
      <c r="V1554" s="50"/>
      <c r="W1554" s="50" t="s">
        <v>8617</v>
      </c>
      <c r="X1554" s="50" t="s">
        <v>373</v>
      </c>
      <c r="Y1554" s="49" t="s">
        <v>9166</v>
      </c>
    </row>
    <row r="1555" spans="1:25">
      <c r="A1555" s="121" t="str">
        <f t="shared" si="25"/>
        <v>ltupai</v>
      </c>
      <c r="B1555" s="49" t="s">
        <v>9167</v>
      </c>
      <c r="C1555" s="50" t="s">
        <v>9168</v>
      </c>
      <c r="D1555" s="50" t="s">
        <v>9169</v>
      </c>
      <c r="E1555" s="37" t="s">
        <v>27</v>
      </c>
      <c r="F1555" s="49" t="s">
        <v>28</v>
      </c>
      <c r="G1555" s="50" t="s">
        <v>29</v>
      </c>
      <c r="H1555" s="50" t="s">
        <v>30</v>
      </c>
      <c r="I1555" s="50" t="s">
        <v>31</v>
      </c>
      <c r="J1555" s="49" t="s">
        <v>32</v>
      </c>
      <c r="K1555" s="49" t="s">
        <v>426</v>
      </c>
      <c r="L1555" s="49" t="s">
        <v>427</v>
      </c>
      <c r="M1555" s="50" t="s">
        <v>428</v>
      </c>
      <c r="N1555" s="50" t="s">
        <v>429</v>
      </c>
      <c r="O1555" s="51">
        <v>44511</v>
      </c>
      <c r="P1555" s="51">
        <v>45690</v>
      </c>
      <c r="Q1555" s="51">
        <v>45690</v>
      </c>
      <c r="R1555" s="50">
        <v>239</v>
      </c>
      <c r="S1555" s="50">
        <v>0</v>
      </c>
      <c r="T1555" s="50" t="s">
        <v>37</v>
      </c>
      <c r="U1555" s="50" t="s">
        <v>9170</v>
      </c>
      <c r="V1555" s="50" t="s">
        <v>9171</v>
      </c>
      <c r="W1555" s="50" t="s">
        <v>726</v>
      </c>
      <c r="X1555" s="50" t="s">
        <v>429</v>
      </c>
      <c r="Y1555" s="49" t="s">
        <v>727</v>
      </c>
    </row>
    <row r="1556" spans="1:25">
      <c r="A1556" s="121" t="str">
        <f t="shared" si="25"/>
        <v>LVARE02</v>
      </c>
      <c r="B1556" s="49" t="s">
        <v>9172</v>
      </c>
      <c r="C1556" s="50" t="s">
        <v>9173</v>
      </c>
      <c r="D1556" s="50" t="s">
        <v>9174</v>
      </c>
      <c r="E1556" s="37" t="s">
        <v>43</v>
      </c>
      <c r="F1556" s="49" t="s">
        <v>28</v>
      </c>
      <c r="G1556" s="50" t="s">
        <v>29</v>
      </c>
      <c r="H1556" s="50" t="s">
        <v>30</v>
      </c>
      <c r="I1556" s="50" t="s">
        <v>31</v>
      </c>
      <c r="J1556" s="49" t="s">
        <v>32</v>
      </c>
      <c r="K1556" s="49" t="s">
        <v>218</v>
      </c>
      <c r="L1556" s="49" t="s">
        <v>219</v>
      </c>
      <c r="M1556" s="50" t="s">
        <v>220</v>
      </c>
      <c r="N1556" s="50" t="s">
        <v>36</v>
      </c>
      <c r="O1556" s="51">
        <v>38111</v>
      </c>
      <c r="P1556" s="51">
        <v>38111</v>
      </c>
      <c r="Q1556" s="51">
        <v>38111</v>
      </c>
      <c r="R1556" s="50">
        <v>7818</v>
      </c>
      <c r="S1556" s="50">
        <v>21</v>
      </c>
      <c r="T1556" s="50" t="s">
        <v>148</v>
      </c>
      <c r="U1556" s="50" t="s">
        <v>9175</v>
      </c>
      <c r="V1556" s="50"/>
      <c r="W1556" s="50" t="s">
        <v>9176</v>
      </c>
      <c r="X1556" s="50" t="s">
        <v>36</v>
      </c>
      <c r="Y1556" s="49" t="s">
        <v>9177</v>
      </c>
    </row>
    <row r="1557" spans="1:25">
      <c r="A1557" s="121" t="str">
        <f t="shared" si="25"/>
        <v>lvargas</v>
      </c>
      <c r="B1557" s="49" t="s">
        <v>9178</v>
      </c>
      <c r="C1557" s="50" t="s">
        <v>9179</v>
      </c>
      <c r="D1557" s="50" t="s">
        <v>9180</v>
      </c>
      <c r="E1557" s="37" t="s">
        <v>27</v>
      </c>
      <c r="F1557" s="49" t="s">
        <v>44</v>
      </c>
      <c r="G1557" s="50" t="s">
        <v>45</v>
      </c>
      <c r="H1557" s="50" t="s">
        <v>30</v>
      </c>
      <c r="I1557" s="50" t="s">
        <v>31</v>
      </c>
      <c r="J1557" s="49" t="s">
        <v>32</v>
      </c>
      <c r="K1557" s="49" t="s">
        <v>92</v>
      </c>
      <c r="L1557" s="49" t="s">
        <v>116</v>
      </c>
      <c r="M1557" s="50" t="s">
        <v>117</v>
      </c>
      <c r="N1557" s="50" t="s">
        <v>118</v>
      </c>
      <c r="O1557" s="51">
        <v>44385</v>
      </c>
      <c r="P1557" s="51">
        <v>44385</v>
      </c>
      <c r="Q1557" s="51">
        <v>44385</v>
      </c>
      <c r="R1557" s="50">
        <v>1544</v>
      </c>
      <c r="S1557" s="50">
        <v>4</v>
      </c>
      <c r="T1557" s="50" t="s">
        <v>106</v>
      </c>
      <c r="U1557" s="50" t="s">
        <v>9181</v>
      </c>
      <c r="V1557" s="50"/>
      <c r="W1557" s="50" t="s">
        <v>9182</v>
      </c>
      <c r="X1557" s="50" t="s">
        <v>118</v>
      </c>
      <c r="Y1557" s="49" t="s">
        <v>9183</v>
      </c>
    </row>
    <row r="1558" spans="1:25">
      <c r="A1558" s="121" t="str">
        <f t="shared" si="25"/>
        <v>lverder</v>
      </c>
      <c r="B1558" s="49" t="s">
        <v>9184</v>
      </c>
      <c r="C1558" s="50" t="s">
        <v>9185</v>
      </c>
      <c r="D1558" s="50" t="s">
        <v>9186</v>
      </c>
      <c r="E1558" s="37" t="s">
        <v>27</v>
      </c>
      <c r="F1558" s="49" t="s">
        <v>44</v>
      </c>
      <c r="G1558" s="50" t="s">
        <v>45</v>
      </c>
      <c r="H1558" s="50" t="s">
        <v>30</v>
      </c>
      <c r="I1558" s="50" t="s">
        <v>31</v>
      </c>
      <c r="J1558" s="49" t="s">
        <v>53</v>
      </c>
      <c r="K1558" s="49" t="s">
        <v>255</v>
      </c>
      <c r="L1558" s="49" t="s">
        <v>418</v>
      </c>
      <c r="M1558" s="50" t="s">
        <v>257</v>
      </c>
      <c r="N1558" s="50" t="s">
        <v>258</v>
      </c>
      <c r="O1558" s="51">
        <v>44686</v>
      </c>
      <c r="P1558" s="51">
        <v>44686</v>
      </c>
      <c r="Q1558" s="51">
        <v>44686</v>
      </c>
      <c r="R1558" s="50">
        <v>1243</v>
      </c>
      <c r="S1558" s="50">
        <v>3</v>
      </c>
      <c r="T1558" s="50" t="s">
        <v>106</v>
      </c>
      <c r="U1558" s="50" t="s">
        <v>9187</v>
      </c>
      <c r="V1558" s="50"/>
      <c r="W1558" s="50" t="s">
        <v>9188</v>
      </c>
      <c r="X1558" s="50" t="s">
        <v>170</v>
      </c>
      <c r="Y1558" s="49" t="s">
        <v>9189</v>
      </c>
    </row>
    <row r="1559" spans="1:25">
      <c r="A1559" s="121" t="str">
        <f t="shared" si="25"/>
        <v>lwilli3</v>
      </c>
      <c r="B1559" s="49" t="s">
        <v>9190</v>
      </c>
      <c r="C1559" s="50" t="s">
        <v>9191</v>
      </c>
      <c r="D1559" s="50" t="s">
        <v>9192</v>
      </c>
      <c r="E1559" s="37" t="s">
        <v>43</v>
      </c>
      <c r="F1559" s="49" t="s">
        <v>876</v>
      </c>
      <c r="G1559" s="50" t="s">
        <v>877</v>
      </c>
      <c r="H1559" s="50" t="s">
        <v>105</v>
      </c>
      <c r="I1559" s="50" t="s">
        <v>31</v>
      </c>
      <c r="J1559" s="49" t="s">
        <v>32</v>
      </c>
      <c r="K1559" s="49" t="s">
        <v>349</v>
      </c>
      <c r="L1559" s="49" t="s">
        <v>1388</v>
      </c>
      <c r="M1559" s="50" t="s">
        <v>1389</v>
      </c>
      <c r="N1559" s="50" t="s">
        <v>57</v>
      </c>
      <c r="O1559" s="51">
        <v>45816</v>
      </c>
      <c r="P1559" s="51">
        <v>45816</v>
      </c>
      <c r="Q1559" s="51">
        <v>45816</v>
      </c>
      <c r="R1559" s="50">
        <v>113</v>
      </c>
      <c r="S1559" s="50">
        <v>0</v>
      </c>
      <c r="T1559" s="50" t="s">
        <v>58</v>
      </c>
      <c r="U1559" s="50" t="s">
        <v>9193</v>
      </c>
      <c r="V1559" s="50"/>
      <c r="W1559" s="50" t="s">
        <v>6586</v>
      </c>
      <c r="X1559" s="50" t="s">
        <v>1392</v>
      </c>
      <c r="Y1559" s="49" t="s">
        <v>9194</v>
      </c>
    </row>
    <row r="1560" spans="1:25">
      <c r="A1560" s="121" t="str">
        <f t="shared" si="25"/>
        <v>lyoungb</v>
      </c>
      <c r="B1560" s="49" t="s">
        <v>9195</v>
      </c>
      <c r="C1560" s="50" t="s">
        <v>9196</v>
      </c>
      <c r="D1560" s="50" t="s">
        <v>9197</v>
      </c>
      <c r="E1560" s="37" t="s">
        <v>43</v>
      </c>
      <c r="F1560" s="49" t="s">
        <v>28</v>
      </c>
      <c r="G1560" s="50" t="s">
        <v>29</v>
      </c>
      <c r="H1560" s="50" t="s">
        <v>30</v>
      </c>
      <c r="I1560" s="50" t="s">
        <v>31</v>
      </c>
      <c r="J1560" s="49" t="s">
        <v>32</v>
      </c>
      <c r="K1560" s="49" t="s">
        <v>884</v>
      </c>
      <c r="L1560" s="49" t="s">
        <v>885</v>
      </c>
      <c r="M1560" s="50" t="s">
        <v>886</v>
      </c>
      <c r="N1560" s="50" t="s">
        <v>887</v>
      </c>
      <c r="O1560" s="51">
        <v>42352</v>
      </c>
      <c r="P1560" s="51">
        <v>45739</v>
      </c>
      <c r="Q1560" s="51">
        <v>45739</v>
      </c>
      <c r="R1560" s="50">
        <v>190</v>
      </c>
      <c r="S1560" s="50">
        <v>0</v>
      </c>
      <c r="T1560" s="50" t="s">
        <v>37</v>
      </c>
      <c r="U1560" s="50" t="s">
        <v>9198</v>
      </c>
      <c r="V1560" s="50"/>
      <c r="W1560" s="50" t="s">
        <v>9199</v>
      </c>
      <c r="X1560" s="50" t="s">
        <v>1136</v>
      </c>
      <c r="Y1560" s="49" t="s">
        <v>9200</v>
      </c>
    </row>
    <row r="1561" spans="1:25">
      <c r="A1561" s="121" t="str">
        <f t="shared" si="25"/>
        <v>madams0</v>
      </c>
      <c r="B1561" s="49" t="s">
        <v>9201</v>
      </c>
      <c r="C1561" s="50" t="s">
        <v>9202</v>
      </c>
      <c r="D1561" s="50" t="s">
        <v>9203</v>
      </c>
      <c r="E1561" s="37" t="s">
        <v>43</v>
      </c>
      <c r="F1561" s="49" t="s">
        <v>28</v>
      </c>
      <c r="G1561" s="50" t="s">
        <v>29</v>
      </c>
      <c r="H1561" s="50" t="s">
        <v>30</v>
      </c>
      <c r="I1561" s="50" t="s">
        <v>31</v>
      </c>
      <c r="J1561" s="49" t="s">
        <v>53</v>
      </c>
      <c r="K1561" s="49" t="s">
        <v>255</v>
      </c>
      <c r="L1561" s="49" t="s">
        <v>418</v>
      </c>
      <c r="M1561" s="50" t="s">
        <v>257</v>
      </c>
      <c r="N1561" s="50" t="s">
        <v>258</v>
      </c>
      <c r="O1561" s="51">
        <v>45655</v>
      </c>
      <c r="P1561" s="51">
        <v>45655</v>
      </c>
      <c r="Q1561" s="51">
        <v>45655</v>
      </c>
      <c r="R1561" s="50">
        <v>274</v>
      </c>
      <c r="S1561" s="50">
        <v>0</v>
      </c>
      <c r="T1561" s="50" t="s">
        <v>37</v>
      </c>
      <c r="U1561" s="53" t="s">
        <v>9204</v>
      </c>
      <c r="V1561" s="53" t="s">
        <v>9205</v>
      </c>
      <c r="W1561" s="53" t="s">
        <v>9093</v>
      </c>
      <c r="X1561" s="53" t="s">
        <v>352</v>
      </c>
      <c r="Y1561" s="52" t="s">
        <v>9206</v>
      </c>
    </row>
    <row r="1562" spans="1:25">
      <c r="A1562" s="121" t="str">
        <f t="shared" si="25"/>
        <v>makinle</v>
      </c>
      <c r="B1562" s="49" t="s">
        <v>9207</v>
      </c>
      <c r="C1562" s="50" t="s">
        <v>9208</v>
      </c>
      <c r="D1562" s="50" t="s">
        <v>9209</v>
      </c>
      <c r="E1562" s="37" t="s">
        <v>27</v>
      </c>
      <c r="F1562" s="49" t="s">
        <v>28</v>
      </c>
      <c r="G1562" s="50" t="s">
        <v>29</v>
      </c>
      <c r="H1562" s="50" t="s">
        <v>30</v>
      </c>
      <c r="I1562" s="50" t="s">
        <v>31</v>
      </c>
      <c r="J1562" s="49" t="s">
        <v>32</v>
      </c>
      <c r="K1562" s="49" t="s">
        <v>1226</v>
      </c>
      <c r="L1562" s="49" t="s">
        <v>2047</v>
      </c>
      <c r="M1562" s="50" t="s">
        <v>1228</v>
      </c>
      <c r="N1562" s="50" t="s">
        <v>1229</v>
      </c>
      <c r="O1562" s="51">
        <v>44868</v>
      </c>
      <c r="P1562" s="51">
        <v>44868</v>
      </c>
      <c r="Q1562" s="51">
        <v>44868</v>
      </c>
      <c r="R1562" s="50">
        <v>1061</v>
      </c>
      <c r="S1562" s="50">
        <v>2</v>
      </c>
      <c r="T1562" s="50" t="s">
        <v>82</v>
      </c>
      <c r="U1562" s="50" t="s">
        <v>9210</v>
      </c>
      <c r="V1562" s="50"/>
      <c r="W1562" s="50" t="s">
        <v>2936</v>
      </c>
      <c r="X1562" s="50" t="s">
        <v>1229</v>
      </c>
      <c r="Y1562" s="49" t="s">
        <v>9211</v>
      </c>
    </row>
    <row r="1563" spans="1:25">
      <c r="A1563" s="121" t="str">
        <f t="shared" si="25"/>
        <v>MAMATO</v>
      </c>
      <c r="B1563" s="49" t="s">
        <v>9212</v>
      </c>
      <c r="C1563" s="50" t="s">
        <v>9213</v>
      </c>
      <c r="D1563" s="50" t="s">
        <v>9214</v>
      </c>
      <c r="E1563" s="37" t="s">
        <v>43</v>
      </c>
      <c r="F1563" s="49" t="s">
        <v>182</v>
      </c>
      <c r="G1563" s="50" t="s">
        <v>183</v>
      </c>
      <c r="H1563" s="50" t="s">
        <v>30</v>
      </c>
      <c r="I1563" s="50" t="s">
        <v>31</v>
      </c>
      <c r="J1563" s="49" t="s">
        <v>53</v>
      </c>
      <c r="K1563" s="49" t="s">
        <v>273</v>
      </c>
      <c r="L1563" s="49" t="s">
        <v>930</v>
      </c>
      <c r="M1563" s="50" t="s">
        <v>931</v>
      </c>
      <c r="N1563" s="50" t="s">
        <v>373</v>
      </c>
      <c r="O1563" s="51">
        <v>38663</v>
      </c>
      <c r="P1563" s="51">
        <v>44616</v>
      </c>
      <c r="Q1563" s="51">
        <v>44616</v>
      </c>
      <c r="R1563" s="50">
        <v>1313</v>
      </c>
      <c r="S1563" s="50">
        <v>3</v>
      </c>
      <c r="T1563" s="50" t="s">
        <v>106</v>
      </c>
      <c r="U1563" s="50" t="s">
        <v>9215</v>
      </c>
      <c r="V1563" s="50"/>
      <c r="W1563" s="50" t="s">
        <v>9216</v>
      </c>
      <c r="X1563" s="50" t="s">
        <v>373</v>
      </c>
      <c r="Y1563" s="49" t="s">
        <v>9217</v>
      </c>
    </row>
    <row r="1564" spans="1:25">
      <c r="A1564" s="121" t="str">
        <f t="shared" si="25"/>
        <v>mammons</v>
      </c>
      <c r="B1564" s="49" t="s">
        <v>9218</v>
      </c>
      <c r="C1564" s="50" t="s">
        <v>9219</v>
      </c>
      <c r="D1564" s="50" t="s">
        <v>9220</v>
      </c>
      <c r="E1564" s="37" t="s">
        <v>27</v>
      </c>
      <c r="F1564" s="49" t="s">
        <v>28</v>
      </c>
      <c r="G1564" s="50" t="s">
        <v>29</v>
      </c>
      <c r="H1564" s="50" t="s">
        <v>30</v>
      </c>
      <c r="I1564" s="50" t="s">
        <v>31</v>
      </c>
      <c r="J1564" s="49" t="s">
        <v>32</v>
      </c>
      <c r="K1564" s="49" t="s">
        <v>79</v>
      </c>
      <c r="L1564" s="49" t="s">
        <v>80</v>
      </c>
      <c r="M1564" s="50" t="s">
        <v>81</v>
      </c>
      <c r="N1564" s="50" t="s">
        <v>36</v>
      </c>
      <c r="O1564" s="51">
        <v>44938</v>
      </c>
      <c r="P1564" s="51">
        <v>44938</v>
      </c>
      <c r="Q1564" s="51">
        <v>44938</v>
      </c>
      <c r="R1564" s="50">
        <v>991</v>
      </c>
      <c r="S1564" s="50">
        <v>2</v>
      </c>
      <c r="T1564" s="50" t="s">
        <v>82</v>
      </c>
      <c r="U1564" s="50" t="s">
        <v>9221</v>
      </c>
      <c r="V1564" s="50"/>
      <c r="W1564" s="50" t="s">
        <v>6821</v>
      </c>
      <c r="X1564" s="50" t="s">
        <v>36</v>
      </c>
      <c r="Y1564" s="49" t="s">
        <v>9222</v>
      </c>
    </row>
    <row r="1565" spans="1:25">
      <c r="A1565" s="121" t="str">
        <f t="shared" si="25"/>
        <v>mangelo</v>
      </c>
      <c r="B1565" s="49" t="s">
        <v>9223</v>
      </c>
      <c r="C1565" s="50" t="s">
        <v>9224</v>
      </c>
      <c r="D1565" s="49" t="s">
        <v>9225</v>
      </c>
      <c r="E1565" s="37"/>
      <c r="F1565" s="50"/>
      <c r="G1565" s="50"/>
      <c r="H1565" s="50"/>
      <c r="I1565" s="50"/>
      <c r="J1565" s="50"/>
      <c r="K1565" s="50" t="s">
        <v>273</v>
      </c>
      <c r="L1565" s="50"/>
      <c r="M1565" s="50"/>
      <c r="N1565" s="50"/>
      <c r="O1565" s="51">
        <v>45956</v>
      </c>
      <c r="P1565" s="50">
        <v>45956</v>
      </c>
      <c r="Q1565" s="51">
        <v>45956</v>
      </c>
      <c r="R1565" s="50"/>
      <c r="S1565" s="50"/>
      <c r="T1565" s="50"/>
      <c r="U1565" s="49" t="s">
        <v>9226</v>
      </c>
      <c r="V1565" s="50"/>
      <c r="W1565" s="50" t="s">
        <v>9227</v>
      </c>
      <c r="X1565" s="50" t="s">
        <v>1308</v>
      </c>
      <c r="Y1565" s="49" t="s">
        <v>4829</v>
      </c>
    </row>
    <row r="1566" spans="1:25">
      <c r="A1566" s="121" t="str">
        <f t="shared" si="25"/>
        <v>maoun</v>
      </c>
      <c r="B1566" s="49" t="s">
        <v>9228</v>
      </c>
      <c r="C1566" s="50" t="s">
        <v>9229</v>
      </c>
      <c r="D1566" s="50" t="s">
        <v>9230</v>
      </c>
      <c r="E1566" s="37" t="s">
        <v>43</v>
      </c>
      <c r="F1566" s="49" t="s">
        <v>114</v>
      </c>
      <c r="G1566" s="50" t="s">
        <v>115</v>
      </c>
      <c r="H1566" s="50" t="s">
        <v>105</v>
      </c>
      <c r="I1566" s="50" t="s">
        <v>31</v>
      </c>
      <c r="J1566" s="49" t="s">
        <v>32</v>
      </c>
      <c r="K1566" s="49" t="s">
        <v>125</v>
      </c>
      <c r="L1566" s="49" t="s">
        <v>126</v>
      </c>
      <c r="M1566" s="50" t="s">
        <v>85</v>
      </c>
      <c r="N1566" s="50" t="s">
        <v>36</v>
      </c>
      <c r="O1566" s="51">
        <v>45074</v>
      </c>
      <c r="P1566" s="51">
        <v>45074</v>
      </c>
      <c r="Q1566" s="51">
        <v>45074</v>
      </c>
      <c r="R1566" s="50">
        <v>855</v>
      </c>
      <c r="S1566" s="50">
        <v>2</v>
      </c>
      <c r="T1566" s="50" t="s">
        <v>82</v>
      </c>
      <c r="U1566" s="50" t="s">
        <v>9231</v>
      </c>
      <c r="V1566" s="50"/>
      <c r="W1566" s="50" t="s">
        <v>9232</v>
      </c>
      <c r="X1566" s="50" t="s">
        <v>36</v>
      </c>
      <c r="Y1566" s="49" t="s">
        <v>9233</v>
      </c>
    </row>
    <row r="1567" spans="1:25">
      <c r="A1567" s="121" t="str">
        <f t="shared" si="25"/>
        <v>marnol0</v>
      </c>
      <c r="B1567" s="49" t="s">
        <v>9234</v>
      </c>
      <c r="C1567" s="50" t="s">
        <v>9235</v>
      </c>
      <c r="D1567" s="50" t="s">
        <v>9236</v>
      </c>
      <c r="E1567" s="37" t="s">
        <v>43</v>
      </c>
      <c r="F1567" s="49" t="s">
        <v>90</v>
      </c>
      <c r="G1567" s="50" t="s">
        <v>91</v>
      </c>
      <c r="H1567" s="50" t="s">
        <v>30</v>
      </c>
      <c r="I1567" s="50" t="s">
        <v>31</v>
      </c>
      <c r="J1567" s="49" t="s">
        <v>53</v>
      </c>
      <c r="K1567" s="49" t="s">
        <v>255</v>
      </c>
      <c r="L1567" s="49" t="s">
        <v>3039</v>
      </c>
      <c r="M1567" s="50" t="s">
        <v>257</v>
      </c>
      <c r="N1567" s="50" t="s">
        <v>258</v>
      </c>
      <c r="O1567" s="51">
        <v>45851</v>
      </c>
      <c r="P1567" s="51">
        <v>45851</v>
      </c>
      <c r="Q1567" s="51">
        <v>45851</v>
      </c>
      <c r="R1567" s="50">
        <v>78</v>
      </c>
      <c r="S1567" s="50">
        <v>0</v>
      </c>
      <c r="T1567" s="50" t="s">
        <v>96</v>
      </c>
      <c r="U1567" s="50" t="s">
        <v>9237</v>
      </c>
      <c r="V1567" s="50" t="s">
        <v>9238</v>
      </c>
      <c r="W1567" s="50" t="s">
        <v>700</v>
      </c>
      <c r="X1567" s="50" t="s">
        <v>258</v>
      </c>
      <c r="Y1567" s="49" t="s">
        <v>9239</v>
      </c>
    </row>
    <row r="1568" spans="1:25">
      <c r="A1568" s="121" t="str">
        <f t="shared" si="25"/>
        <v>marzuag</v>
      </c>
      <c r="B1568" s="49" t="s">
        <v>9240</v>
      </c>
      <c r="C1568" s="50" t="s">
        <v>9241</v>
      </c>
      <c r="D1568" s="50" t="s">
        <v>9242</v>
      </c>
      <c r="E1568" s="37" t="s">
        <v>43</v>
      </c>
      <c r="F1568" s="49" t="s">
        <v>90</v>
      </c>
      <c r="G1568" s="50" t="s">
        <v>91</v>
      </c>
      <c r="H1568" s="50" t="s">
        <v>30</v>
      </c>
      <c r="I1568" s="50" t="s">
        <v>31</v>
      </c>
      <c r="J1568" s="49" t="s">
        <v>32</v>
      </c>
      <c r="K1568" s="49" t="s">
        <v>92</v>
      </c>
      <c r="L1568" s="49" t="s">
        <v>116</v>
      </c>
      <c r="M1568" s="50" t="s">
        <v>117</v>
      </c>
      <c r="N1568" s="50" t="s">
        <v>118</v>
      </c>
      <c r="O1568" s="51">
        <v>41557</v>
      </c>
      <c r="P1568" s="51">
        <v>45858</v>
      </c>
      <c r="Q1568" s="51">
        <v>45858</v>
      </c>
      <c r="R1568" s="50">
        <v>71</v>
      </c>
      <c r="S1568" s="50">
        <v>0</v>
      </c>
      <c r="T1568" s="50" t="s">
        <v>96</v>
      </c>
      <c r="U1568" s="50" t="s">
        <v>9243</v>
      </c>
      <c r="V1568" s="50"/>
      <c r="W1568" s="50" t="s">
        <v>7250</v>
      </c>
      <c r="X1568" s="50" t="s">
        <v>118</v>
      </c>
      <c r="Y1568" s="49" t="s">
        <v>7251</v>
      </c>
    </row>
    <row r="1569" spans="1:25">
      <c r="A1569" s="121" t="str">
        <f t="shared" si="25"/>
        <v>mashfaq</v>
      </c>
      <c r="B1569" s="49" t="s">
        <v>9244</v>
      </c>
      <c r="C1569" s="50" t="s">
        <v>9245</v>
      </c>
      <c r="D1569" s="50" t="s">
        <v>9246</v>
      </c>
      <c r="E1569" s="37" t="s">
        <v>27</v>
      </c>
      <c r="F1569" s="49" t="s">
        <v>114</v>
      </c>
      <c r="G1569" s="50" t="s">
        <v>115</v>
      </c>
      <c r="H1569" s="50" t="s">
        <v>105</v>
      </c>
      <c r="I1569" s="50" t="s">
        <v>31</v>
      </c>
      <c r="J1569" s="49" t="s">
        <v>32</v>
      </c>
      <c r="K1569" s="49" t="s">
        <v>92</v>
      </c>
      <c r="L1569" s="49" t="s">
        <v>116</v>
      </c>
      <c r="M1569" s="50" t="s">
        <v>117</v>
      </c>
      <c r="N1569" s="50" t="s">
        <v>118</v>
      </c>
      <c r="O1569" s="51">
        <v>44531</v>
      </c>
      <c r="P1569" s="51">
        <v>44531</v>
      </c>
      <c r="Q1569" s="51">
        <v>44531</v>
      </c>
      <c r="R1569" s="50">
        <v>1398</v>
      </c>
      <c r="S1569" s="50">
        <v>3</v>
      </c>
      <c r="T1569" s="50" t="s">
        <v>106</v>
      </c>
      <c r="U1569" s="50" t="s">
        <v>9247</v>
      </c>
      <c r="V1569" s="50"/>
      <c r="W1569" s="50" t="s">
        <v>5999</v>
      </c>
      <c r="X1569" s="50" t="s">
        <v>118</v>
      </c>
      <c r="Y1569" s="49" t="s">
        <v>6000</v>
      </c>
    </row>
    <row r="1570" spans="1:25">
      <c r="A1570" s="121" t="str">
        <f t="shared" si="25"/>
        <v>mayala</v>
      </c>
      <c r="B1570" s="49" t="s">
        <v>9248</v>
      </c>
      <c r="C1570" s="50" t="s">
        <v>9249</v>
      </c>
      <c r="D1570" s="50" t="s">
        <v>9250</v>
      </c>
      <c r="E1570" s="37" t="s">
        <v>43</v>
      </c>
      <c r="F1570" s="49" t="s">
        <v>655</v>
      </c>
      <c r="G1570" s="50" t="s">
        <v>656</v>
      </c>
      <c r="H1570" s="50" t="s">
        <v>30</v>
      </c>
      <c r="I1570" s="50" t="s">
        <v>31</v>
      </c>
      <c r="J1570" s="49" t="s">
        <v>53</v>
      </c>
      <c r="K1570" s="49" t="s">
        <v>309</v>
      </c>
      <c r="L1570" s="49" t="s">
        <v>310</v>
      </c>
      <c r="M1570" s="50" t="s">
        <v>311</v>
      </c>
      <c r="N1570" s="50" t="s">
        <v>312</v>
      </c>
      <c r="O1570" s="51">
        <v>45928</v>
      </c>
      <c r="P1570" s="51">
        <v>45928</v>
      </c>
      <c r="Q1570" s="51">
        <v>45928</v>
      </c>
      <c r="R1570" s="50">
        <v>1</v>
      </c>
      <c r="S1570" s="50">
        <v>0</v>
      </c>
      <c r="T1570" s="50" t="s">
        <v>47</v>
      </c>
      <c r="U1570" s="50" t="s">
        <v>9251</v>
      </c>
      <c r="V1570" s="50"/>
      <c r="W1570" s="50" t="s">
        <v>2808</v>
      </c>
      <c r="X1570" s="50" t="s">
        <v>312</v>
      </c>
      <c r="Y1570" s="49" t="s">
        <v>9252</v>
      </c>
    </row>
    <row r="1571" spans="1:25">
      <c r="A1571" s="121" t="str">
        <f t="shared" si="25"/>
        <v>mbaile0</v>
      </c>
      <c r="B1571" s="49" t="s">
        <v>9253</v>
      </c>
      <c r="C1571" s="50" t="s">
        <v>9254</v>
      </c>
      <c r="D1571" s="50" t="s">
        <v>9255</v>
      </c>
      <c r="E1571" s="37" t="s">
        <v>27</v>
      </c>
      <c r="F1571" s="49" t="s">
        <v>44</v>
      </c>
      <c r="G1571" s="50" t="s">
        <v>45</v>
      </c>
      <c r="H1571" s="50" t="s">
        <v>30</v>
      </c>
      <c r="I1571" s="50" t="s">
        <v>31</v>
      </c>
      <c r="J1571" s="49" t="s">
        <v>32</v>
      </c>
      <c r="K1571" s="49" t="s">
        <v>33</v>
      </c>
      <c r="L1571" s="49" t="s">
        <v>1243</v>
      </c>
      <c r="M1571" s="50" t="s">
        <v>1244</v>
      </c>
      <c r="N1571" s="50" t="s">
        <v>1034</v>
      </c>
      <c r="O1571" s="51">
        <v>42074</v>
      </c>
      <c r="P1571" s="51">
        <v>45088</v>
      </c>
      <c r="Q1571" s="51">
        <v>45088</v>
      </c>
      <c r="R1571" s="50">
        <v>841</v>
      </c>
      <c r="S1571" s="50">
        <v>2</v>
      </c>
      <c r="T1571" s="50" t="s">
        <v>82</v>
      </c>
      <c r="U1571" s="50" t="s">
        <v>9256</v>
      </c>
      <c r="V1571" s="50"/>
      <c r="W1571" s="50" t="s">
        <v>1246</v>
      </c>
      <c r="X1571" s="50" t="s">
        <v>1034</v>
      </c>
      <c r="Y1571" s="49" t="s">
        <v>9257</v>
      </c>
    </row>
    <row r="1572" spans="1:25">
      <c r="A1572" s="121" t="str">
        <f t="shared" si="25"/>
        <v>mbaile1</v>
      </c>
      <c r="B1572" s="49" t="s">
        <v>9258</v>
      </c>
      <c r="C1572" s="50" t="s">
        <v>9259</v>
      </c>
      <c r="D1572" s="50" t="s">
        <v>9260</v>
      </c>
      <c r="E1572" s="37" t="s">
        <v>134</v>
      </c>
      <c r="F1572" s="49" t="s">
        <v>28</v>
      </c>
      <c r="G1572" s="50" t="s">
        <v>29</v>
      </c>
      <c r="H1572" s="50" t="s">
        <v>30</v>
      </c>
      <c r="I1572" s="50" t="s">
        <v>31</v>
      </c>
      <c r="J1572" s="49" t="s">
        <v>32</v>
      </c>
      <c r="K1572" s="49" t="s">
        <v>349</v>
      </c>
      <c r="L1572" s="49" t="s">
        <v>838</v>
      </c>
      <c r="M1572" s="50" t="s">
        <v>351</v>
      </c>
      <c r="N1572" s="50" t="s">
        <v>352</v>
      </c>
      <c r="O1572" s="51">
        <v>45732</v>
      </c>
      <c r="P1572" s="51">
        <v>45732</v>
      </c>
      <c r="Q1572" s="51">
        <v>45732</v>
      </c>
      <c r="R1572" s="50">
        <v>197</v>
      </c>
      <c r="S1572" s="50">
        <v>0</v>
      </c>
      <c r="T1572" s="50" t="s">
        <v>37</v>
      </c>
      <c r="U1572" s="50" t="s">
        <v>9261</v>
      </c>
      <c r="V1572" s="50" t="s">
        <v>9262</v>
      </c>
      <c r="W1572" s="50" t="s">
        <v>9263</v>
      </c>
      <c r="X1572" s="50" t="s">
        <v>355</v>
      </c>
      <c r="Y1572" s="49" t="s">
        <v>9264</v>
      </c>
    </row>
    <row r="1573" spans="1:25">
      <c r="A1573" s="121" t="str">
        <f t="shared" si="25"/>
        <v>mbartra</v>
      </c>
      <c r="B1573" s="49" t="s">
        <v>9265</v>
      </c>
      <c r="C1573" s="50" t="s">
        <v>9266</v>
      </c>
      <c r="D1573" s="50" t="s">
        <v>9267</v>
      </c>
      <c r="E1573" s="37" t="s">
        <v>27</v>
      </c>
      <c r="F1573" s="49" t="s">
        <v>28</v>
      </c>
      <c r="G1573" s="50" t="s">
        <v>29</v>
      </c>
      <c r="H1573" s="50" t="s">
        <v>30</v>
      </c>
      <c r="I1573" s="50" t="s">
        <v>31</v>
      </c>
      <c r="J1573" s="49" t="s">
        <v>53</v>
      </c>
      <c r="K1573" s="49" t="s">
        <v>255</v>
      </c>
      <c r="L1573" s="49" t="s">
        <v>418</v>
      </c>
      <c r="M1573" s="50" t="s">
        <v>257</v>
      </c>
      <c r="N1573" s="50" t="s">
        <v>258</v>
      </c>
      <c r="O1573" s="51">
        <v>45753</v>
      </c>
      <c r="P1573" s="51">
        <v>45753</v>
      </c>
      <c r="Q1573" s="51">
        <v>45753</v>
      </c>
      <c r="R1573" s="50">
        <v>176</v>
      </c>
      <c r="S1573" s="50">
        <v>0</v>
      </c>
      <c r="T1573" s="50" t="s">
        <v>58</v>
      </c>
      <c r="U1573" s="50" t="s">
        <v>9268</v>
      </c>
      <c r="V1573" s="50"/>
      <c r="W1573" s="50" t="s">
        <v>1288</v>
      </c>
      <c r="X1573" s="50" t="s">
        <v>1289</v>
      </c>
      <c r="Y1573" s="49" t="s">
        <v>9269</v>
      </c>
    </row>
    <row r="1574" spans="1:25">
      <c r="A1574" s="121" t="str">
        <f t="shared" si="25"/>
        <v>mbeckne</v>
      </c>
      <c r="B1574" s="49" t="s">
        <v>9270</v>
      </c>
      <c r="C1574" s="50" t="s">
        <v>9271</v>
      </c>
      <c r="D1574" s="50" t="s">
        <v>9272</v>
      </c>
      <c r="E1574" s="37" t="s">
        <v>43</v>
      </c>
      <c r="F1574" s="49" t="s">
        <v>90</v>
      </c>
      <c r="G1574" s="50" t="s">
        <v>91</v>
      </c>
      <c r="H1574" s="50" t="s">
        <v>30</v>
      </c>
      <c r="I1574" s="50" t="s">
        <v>31</v>
      </c>
      <c r="J1574" s="49" t="s">
        <v>53</v>
      </c>
      <c r="K1574" s="49" t="s">
        <v>255</v>
      </c>
      <c r="L1574" s="49" t="s">
        <v>442</v>
      </c>
      <c r="M1574" s="50" t="s">
        <v>443</v>
      </c>
      <c r="N1574" s="50" t="s">
        <v>72</v>
      </c>
      <c r="O1574" s="51">
        <v>45865</v>
      </c>
      <c r="P1574" s="51">
        <v>45865</v>
      </c>
      <c r="Q1574" s="51">
        <v>45865</v>
      </c>
      <c r="R1574" s="50">
        <v>64</v>
      </c>
      <c r="S1574" s="50">
        <v>0</v>
      </c>
      <c r="T1574" s="50" t="s">
        <v>96</v>
      </c>
      <c r="U1574" s="50" t="s">
        <v>9273</v>
      </c>
      <c r="V1574" s="50"/>
      <c r="W1574" s="50" t="s">
        <v>1288</v>
      </c>
      <c r="X1574" s="50" t="s">
        <v>1289</v>
      </c>
      <c r="Y1574" s="49" t="s">
        <v>9274</v>
      </c>
    </row>
    <row r="1575" spans="1:25">
      <c r="A1575" s="121" t="str">
        <f t="shared" si="25"/>
        <v>mbelbas</v>
      </c>
      <c r="B1575" s="49" t="s">
        <v>9275</v>
      </c>
      <c r="C1575" s="50" t="s">
        <v>9276</v>
      </c>
      <c r="D1575" s="50" t="s">
        <v>9277</v>
      </c>
      <c r="E1575" s="37" t="s">
        <v>43</v>
      </c>
      <c r="F1575" s="49" t="s">
        <v>114</v>
      </c>
      <c r="G1575" s="50" t="s">
        <v>115</v>
      </c>
      <c r="H1575" s="50" t="s">
        <v>105</v>
      </c>
      <c r="I1575" s="50" t="s">
        <v>31</v>
      </c>
      <c r="J1575" s="49" t="s">
        <v>53</v>
      </c>
      <c r="K1575" s="49" t="s">
        <v>164</v>
      </c>
      <c r="L1575" s="49" t="s">
        <v>165</v>
      </c>
      <c r="M1575" s="50" t="s">
        <v>166</v>
      </c>
      <c r="N1575" s="50" t="s">
        <v>167</v>
      </c>
      <c r="O1575" s="51">
        <v>45872</v>
      </c>
      <c r="P1575" s="51">
        <v>45872</v>
      </c>
      <c r="Q1575" s="51">
        <v>45872</v>
      </c>
      <c r="R1575" s="50">
        <v>57</v>
      </c>
      <c r="S1575" s="50">
        <v>0</v>
      </c>
      <c r="T1575" s="50" t="s">
        <v>419</v>
      </c>
      <c r="U1575" s="50" t="s">
        <v>9278</v>
      </c>
      <c r="V1575" s="50" t="s">
        <v>9279</v>
      </c>
      <c r="W1575" s="50" t="s">
        <v>3299</v>
      </c>
      <c r="X1575" s="50" t="s">
        <v>167</v>
      </c>
      <c r="Y1575" s="49" t="s">
        <v>1902</v>
      </c>
    </row>
    <row r="1576" spans="1:25">
      <c r="A1576" s="121" t="str">
        <f t="shared" si="25"/>
        <v>MBELIVE</v>
      </c>
      <c r="B1576" s="49" t="s">
        <v>9280</v>
      </c>
      <c r="C1576" s="50" t="s">
        <v>9281</v>
      </c>
      <c r="D1576" s="50" t="s">
        <v>9282</v>
      </c>
      <c r="E1576" s="37" t="s">
        <v>43</v>
      </c>
      <c r="F1576" s="49" t="s">
        <v>28</v>
      </c>
      <c r="G1576" s="50" t="s">
        <v>29</v>
      </c>
      <c r="H1576" s="50" t="s">
        <v>30</v>
      </c>
      <c r="I1576" s="50" t="s">
        <v>31</v>
      </c>
      <c r="J1576" s="49" t="s">
        <v>53</v>
      </c>
      <c r="K1576" s="49" t="s">
        <v>273</v>
      </c>
      <c r="L1576" s="49" t="s">
        <v>1609</v>
      </c>
      <c r="M1576" s="50" t="s">
        <v>1610</v>
      </c>
      <c r="N1576" s="50" t="s">
        <v>1611</v>
      </c>
      <c r="O1576" s="51">
        <v>31164</v>
      </c>
      <c r="P1576" s="51">
        <v>31164</v>
      </c>
      <c r="Q1576" s="51">
        <v>31164</v>
      </c>
      <c r="R1576" s="50">
        <v>14765</v>
      </c>
      <c r="S1576" s="50">
        <v>40</v>
      </c>
      <c r="T1576" s="50" t="s">
        <v>148</v>
      </c>
      <c r="U1576" s="50" t="s">
        <v>9283</v>
      </c>
      <c r="V1576" s="50"/>
      <c r="W1576" s="50" t="s">
        <v>9284</v>
      </c>
      <c r="X1576" s="50" t="s">
        <v>1611</v>
      </c>
      <c r="Y1576" s="49" t="s">
        <v>9285</v>
      </c>
    </row>
    <row r="1577" spans="1:25">
      <c r="A1577" s="121" t="str">
        <f t="shared" si="25"/>
        <v>mbenavi</v>
      </c>
      <c r="B1577" s="49" t="s">
        <v>9286</v>
      </c>
      <c r="C1577" s="50" t="s">
        <v>9287</v>
      </c>
      <c r="D1577" s="50" t="s">
        <v>9288</v>
      </c>
      <c r="E1577" s="37" t="s">
        <v>43</v>
      </c>
      <c r="F1577" s="49" t="s">
        <v>44</v>
      </c>
      <c r="G1577" s="50" t="s">
        <v>45</v>
      </c>
      <c r="H1577" s="50" t="s">
        <v>30</v>
      </c>
      <c r="I1577" s="50" t="s">
        <v>31</v>
      </c>
      <c r="J1577" s="49" t="s">
        <v>32</v>
      </c>
      <c r="K1577" s="49" t="s">
        <v>775</v>
      </c>
      <c r="L1577" s="49" t="s">
        <v>776</v>
      </c>
      <c r="M1577" s="50" t="s">
        <v>777</v>
      </c>
      <c r="N1577" s="50" t="s">
        <v>147</v>
      </c>
      <c r="O1577" s="51">
        <v>45431</v>
      </c>
      <c r="P1577" s="51">
        <v>45431</v>
      </c>
      <c r="Q1577" s="51">
        <v>45431</v>
      </c>
      <c r="R1577" s="50">
        <v>498</v>
      </c>
      <c r="S1577" s="50">
        <v>1</v>
      </c>
      <c r="T1577" s="50" t="s">
        <v>82</v>
      </c>
      <c r="U1577" s="50" t="s">
        <v>9289</v>
      </c>
      <c r="V1577" s="50"/>
      <c r="W1577" s="50" t="s">
        <v>9290</v>
      </c>
      <c r="X1577" s="50" t="s">
        <v>147</v>
      </c>
      <c r="Y1577" s="49" t="s">
        <v>9291</v>
      </c>
    </row>
    <row r="1578" spans="1:25">
      <c r="A1578" s="121" t="str">
        <f t="shared" si="25"/>
        <v>mbilllu</v>
      </c>
      <c r="B1578" s="49" t="s">
        <v>9292</v>
      </c>
      <c r="C1578" s="50" t="s">
        <v>9293</v>
      </c>
      <c r="D1578" s="50" t="s">
        <v>9294</v>
      </c>
      <c r="E1578" s="37" t="s">
        <v>43</v>
      </c>
      <c r="F1578" s="49" t="s">
        <v>90</v>
      </c>
      <c r="G1578" s="50" t="s">
        <v>91</v>
      </c>
      <c r="H1578" s="50" t="s">
        <v>30</v>
      </c>
      <c r="I1578" s="50" t="s">
        <v>31</v>
      </c>
      <c r="J1578" s="49" t="s">
        <v>53</v>
      </c>
      <c r="K1578" s="49" t="s">
        <v>164</v>
      </c>
      <c r="L1578" s="49" t="s">
        <v>165</v>
      </c>
      <c r="M1578" s="50" t="s">
        <v>166</v>
      </c>
      <c r="N1578" s="50" t="s">
        <v>167</v>
      </c>
      <c r="O1578" s="51">
        <v>45858</v>
      </c>
      <c r="P1578" s="51">
        <v>45858</v>
      </c>
      <c r="Q1578" s="51">
        <v>45858</v>
      </c>
      <c r="R1578" s="50">
        <v>71</v>
      </c>
      <c r="S1578" s="50">
        <v>0</v>
      </c>
      <c r="T1578" s="50" t="s">
        <v>96</v>
      </c>
      <c r="U1578" s="50" t="s">
        <v>9295</v>
      </c>
      <c r="V1578" s="50"/>
      <c r="W1578" s="50" t="s">
        <v>9296</v>
      </c>
      <c r="X1578" s="50" t="s">
        <v>170</v>
      </c>
      <c r="Y1578" s="49" t="s">
        <v>9297</v>
      </c>
    </row>
    <row r="1579" spans="1:25">
      <c r="A1579" s="121" t="str">
        <f t="shared" si="25"/>
        <v>mblas</v>
      </c>
      <c r="B1579" s="49" t="s">
        <v>9298</v>
      </c>
      <c r="C1579" s="50" t="s">
        <v>9299</v>
      </c>
      <c r="D1579" s="50" t="s">
        <v>9300</v>
      </c>
      <c r="E1579" s="37" t="s">
        <v>43</v>
      </c>
      <c r="F1579" s="49" t="s">
        <v>44</v>
      </c>
      <c r="G1579" s="50" t="s">
        <v>45</v>
      </c>
      <c r="H1579" s="50" t="s">
        <v>30</v>
      </c>
      <c r="I1579" s="50" t="s">
        <v>31</v>
      </c>
      <c r="J1579" s="49" t="s">
        <v>32</v>
      </c>
      <c r="K1579" s="49" t="s">
        <v>79</v>
      </c>
      <c r="L1579" s="49" t="s">
        <v>80</v>
      </c>
      <c r="M1579" s="50" t="s">
        <v>81</v>
      </c>
      <c r="N1579" s="50" t="s">
        <v>36</v>
      </c>
      <c r="O1579" s="51">
        <v>43105</v>
      </c>
      <c r="P1579" s="51">
        <v>43105</v>
      </c>
      <c r="Q1579" s="51">
        <v>43105</v>
      </c>
      <c r="R1579" s="50">
        <v>2824</v>
      </c>
      <c r="S1579" s="50">
        <v>7</v>
      </c>
      <c r="T1579" s="50" t="s">
        <v>127</v>
      </c>
      <c r="U1579" s="50" t="s">
        <v>9301</v>
      </c>
      <c r="V1579" s="50"/>
      <c r="W1579" s="50" t="s">
        <v>9302</v>
      </c>
      <c r="X1579" s="50" t="s">
        <v>36</v>
      </c>
      <c r="Y1579" s="49" t="s">
        <v>9303</v>
      </c>
    </row>
    <row r="1580" spans="1:25">
      <c r="A1580" s="121" t="str">
        <f t="shared" si="25"/>
        <v>MBONOM</v>
      </c>
      <c r="B1580" s="49" t="s">
        <v>9304</v>
      </c>
      <c r="C1580" s="50" t="s">
        <v>9305</v>
      </c>
      <c r="D1580" s="50" t="s">
        <v>9306</v>
      </c>
      <c r="E1580" s="37" t="s">
        <v>43</v>
      </c>
      <c r="F1580" s="49" t="s">
        <v>44</v>
      </c>
      <c r="G1580" s="50" t="s">
        <v>45</v>
      </c>
      <c r="H1580" s="50" t="s">
        <v>30</v>
      </c>
      <c r="I1580" s="50" t="s">
        <v>31</v>
      </c>
      <c r="J1580" s="49" t="s">
        <v>53</v>
      </c>
      <c r="K1580" s="49" t="s">
        <v>273</v>
      </c>
      <c r="L1580" s="49" t="s">
        <v>1340</v>
      </c>
      <c r="M1580" s="50" t="s">
        <v>1341</v>
      </c>
      <c r="N1580" s="50" t="s">
        <v>1308</v>
      </c>
      <c r="O1580" s="51">
        <v>31223</v>
      </c>
      <c r="P1580" s="51">
        <v>31223</v>
      </c>
      <c r="Q1580" s="51">
        <v>31223</v>
      </c>
      <c r="R1580" s="50">
        <v>14706</v>
      </c>
      <c r="S1580" s="50">
        <v>40</v>
      </c>
      <c r="T1580" s="50" t="s">
        <v>148</v>
      </c>
      <c r="U1580" s="50" t="s">
        <v>9307</v>
      </c>
      <c r="V1580" s="50"/>
      <c r="W1580" s="50" t="s">
        <v>9308</v>
      </c>
      <c r="X1580" s="50" t="s">
        <v>1308</v>
      </c>
      <c r="Y1580" s="49" t="s">
        <v>9309</v>
      </c>
    </row>
    <row r="1581" spans="1:25">
      <c r="A1581" s="121" t="str">
        <f t="shared" si="25"/>
        <v>mborges</v>
      </c>
      <c r="B1581" s="49" t="s">
        <v>9310</v>
      </c>
      <c r="C1581" s="50" t="s">
        <v>9311</v>
      </c>
      <c r="D1581" s="49" t="s">
        <v>9312</v>
      </c>
      <c r="E1581" s="141" t="s">
        <v>9310</v>
      </c>
      <c r="F1581" s="50"/>
      <c r="G1581" s="51"/>
      <c r="H1581" s="51"/>
      <c r="I1581" s="51"/>
      <c r="J1581" s="51"/>
      <c r="K1581" s="49" t="s">
        <v>273</v>
      </c>
      <c r="L1581" s="51"/>
      <c r="M1581" s="51"/>
      <c r="N1581" s="51"/>
      <c r="O1581" s="51"/>
      <c r="P1581" s="51">
        <v>45949</v>
      </c>
      <c r="Q1581" s="51">
        <v>45949</v>
      </c>
      <c r="R1581" s="51"/>
      <c r="S1581" s="51"/>
      <c r="T1581" s="51"/>
      <c r="U1581" s="49" t="s">
        <v>631</v>
      </c>
      <c r="V1581" s="50"/>
      <c r="W1581" s="50" t="s">
        <v>632</v>
      </c>
      <c r="X1581" s="50" t="s">
        <v>276</v>
      </c>
      <c r="Y1581" s="49" t="s">
        <v>633</v>
      </c>
    </row>
    <row r="1582" spans="1:25">
      <c r="A1582" s="121" t="str">
        <f t="shared" si="25"/>
        <v>MBRAGG1</v>
      </c>
      <c r="B1582" s="49" t="s">
        <v>9313</v>
      </c>
      <c r="C1582" s="50" t="s">
        <v>9314</v>
      </c>
      <c r="D1582" s="50" t="s">
        <v>9315</v>
      </c>
      <c r="E1582" s="37" t="s">
        <v>43</v>
      </c>
      <c r="F1582" s="49" t="s">
        <v>28</v>
      </c>
      <c r="G1582" s="50" t="s">
        <v>29</v>
      </c>
      <c r="H1582" s="50" t="s">
        <v>30</v>
      </c>
      <c r="I1582" s="50" t="s">
        <v>31</v>
      </c>
      <c r="J1582" s="49" t="s">
        <v>32</v>
      </c>
      <c r="K1582" s="49" t="s">
        <v>515</v>
      </c>
      <c r="L1582" s="49" t="s">
        <v>516</v>
      </c>
      <c r="M1582" s="50" t="s">
        <v>517</v>
      </c>
      <c r="N1582" s="50" t="s">
        <v>192</v>
      </c>
      <c r="O1582" s="51">
        <v>30071</v>
      </c>
      <c r="P1582" s="51">
        <v>30071</v>
      </c>
      <c r="Q1582" s="51">
        <v>30071</v>
      </c>
      <c r="R1582" s="50">
        <v>15858</v>
      </c>
      <c r="S1582" s="50">
        <v>43</v>
      </c>
      <c r="T1582" s="50" t="s">
        <v>148</v>
      </c>
      <c r="U1582" s="50" t="s">
        <v>9316</v>
      </c>
      <c r="V1582" s="50"/>
      <c r="W1582" s="50" t="s">
        <v>8316</v>
      </c>
      <c r="X1582" s="50" t="s">
        <v>192</v>
      </c>
      <c r="Y1582" s="49" t="s">
        <v>9317</v>
      </c>
    </row>
    <row r="1583" spans="1:25">
      <c r="A1583" s="121" t="str">
        <f t="shared" si="25"/>
        <v>MBRISCO</v>
      </c>
      <c r="B1583" s="49" t="s">
        <v>9318</v>
      </c>
      <c r="C1583" s="50" t="s">
        <v>9319</v>
      </c>
      <c r="D1583" s="50" t="s">
        <v>9320</v>
      </c>
      <c r="E1583" s="37" t="s">
        <v>43</v>
      </c>
      <c r="F1583" s="49" t="s">
        <v>44</v>
      </c>
      <c r="G1583" s="50" t="s">
        <v>45</v>
      </c>
      <c r="H1583" s="50" t="s">
        <v>30</v>
      </c>
      <c r="I1583" s="50" t="s">
        <v>31</v>
      </c>
      <c r="J1583" s="49" t="s">
        <v>32</v>
      </c>
      <c r="K1583" s="49" t="s">
        <v>290</v>
      </c>
      <c r="L1583" s="49" t="s">
        <v>291</v>
      </c>
      <c r="M1583" s="50" t="s">
        <v>292</v>
      </c>
      <c r="N1583" s="50" t="s">
        <v>293</v>
      </c>
      <c r="O1583" s="51">
        <v>30994</v>
      </c>
      <c r="P1583" s="51">
        <v>30994</v>
      </c>
      <c r="Q1583" s="51">
        <v>30994</v>
      </c>
      <c r="R1583" s="50">
        <v>14935</v>
      </c>
      <c r="S1583" s="50">
        <v>40</v>
      </c>
      <c r="T1583" s="50" t="s">
        <v>148</v>
      </c>
      <c r="U1583" s="50" t="s">
        <v>9321</v>
      </c>
      <c r="V1583" s="50"/>
      <c r="W1583" s="50" t="s">
        <v>9322</v>
      </c>
      <c r="X1583" s="50" t="s">
        <v>1021</v>
      </c>
      <c r="Y1583" s="49" t="s">
        <v>9323</v>
      </c>
    </row>
    <row r="1584" spans="1:25">
      <c r="A1584" s="121" t="str">
        <f t="shared" si="25"/>
        <v>MBROO19</v>
      </c>
      <c r="B1584" s="49" t="s">
        <v>9324</v>
      </c>
      <c r="C1584" s="50" t="s">
        <v>9325</v>
      </c>
      <c r="D1584" s="50" t="s">
        <v>9326</v>
      </c>
      <c r="E1584" s="37" t="s">
        <v>27</v>
      </c>
      <c r="F1584" s="49" t="s">
        <v>182</v>
      </c>
      <c r="G1584" s="50" t="s">
        <v>183</v>
      </c>
      <c r="H1584" s="50" t="s">
        <v>30</v>
      </c>
      <c r="I1584" s="50" t="s">
        <v>31</v>
      </c>
      <c r="J1584" s="49" t="s">
        <v>32</v>
      </c>
      <c r="K1584" s="49" t="s">
        <v>33</v>
      </c>
      <c r="L1584" s="49" t="s">
        <v>34</v>
      </c>
      <c r="M1584" s="50" t="s">
        <v>35</v>
      </c>
      <c r="N1584" s="50" t="s">
        <v>36</v>
      </c>
      <c r="O1584" s="51">
        <v>37778</v>
      </c>
      <c r="P1584" s="51">
        <v>37778</v>
      </c>
      <c r="Q1584" s="51">
        <v>37778</v>
      </c>
      <c r="R1584" s="50">
        <v>8151</v>
      </c>
      <c r="S1584" s="50">
        <v>22</v>
      </c>
      <c r="T1584" s="50" t="s">
        <v>148</v>
      </c>
      <c r="U1584" s="50" t="s">
        <v>9327</v>
      </c>
      <c r="V1584" s="50"/>
      <c r="W1584" s="50" t="s">
        <v>1463</v>
      </c>
      <c r="X1584" s="50" t="s">
        <v>36</v>
      </c>
      <c r="Y1584" s="49" t="s">
        <v>1464</v>
      </c>
    </row>
    <row r="1585" spans="1:25">
      <c r="A1585" s="121" t="str">
        <f t="shared" si="25"/>
        <v>mbulloc</v>
      </c>
      <c r="B1585" s="49" t="s">
        <v>9328</v>
      </c>
      <c r="C1585" s="50" t="s">
        <v>9329</v>
      </c>
      <c r="D1585" s="50" t="s">
        <v>9330</v>
      </c>
      <c r="E1585" s="37" t="s">
        <v>43</v>
      </c>
      <c r="F1585" s="49" t="s">
        <v>90</v>
      </c>
      <c r="G1585" s="50" t="s">
        <v>91</v>
      </c>
      <c r="H1585" s="50" t="s">
        <v>30</v>
      </c>
      <c r="I1585" s="50" t="s">
        <v>31</v>
      </c>
      <c r="J1585" s="49" t="s">
        <v>53</v>
      </c>
      <c r="K1585" s="49" t="s">
        <v>164</v>
      </c>
      <c r="L1585" s="49" t="s">
        <v>165</v>
      </c>
      <c r="M1585" s="50" t="s">
        <v>166</v>
      </c>
      <c r="N1585" s="50" t="s">
        <v>167</v>
      </c>
      <c r="O1585" s="51">
        <v>45809</v>
      </c>
      <c r="P1585" s="51">
        <v>45809</v>
      </c>
      <c r="Q1585" s="51">
        <v>45809</v>
      </c>
      <c r="R1585" s="50">
        <v>120</v>
      </c>
      <c r="S1585" s="50">
        <v>0</v>
      </c>
      <c r="T1585" s="50" t="s">
        <v>58</v>
      </c>
      <c r="U1585" s="50" t="s">
        <v>9331</v>
      </c>
      <c r="V1585" s="50"/>
      <c r="W1585" s="50" t="s">
        <v>9332</v>
      </c>
      <c r="X1585" s="50" t="s">
        <v>170</v>
      </c>
      <c r="Y1585" s="49" t="s">
        <v>5450</v>
      </c>
    </row>
    <row r="1586" spans="1:25">
      <c r="A1586" s="121" t="str">
        <f t="shared" si="25"/>
        <v>MBURKHA</v>
      </c>
      <c r="B1586" s="49" t="s">
        <v>9333</v>
      </c>
      <c r="C1586" s="50" t="s">
        <v>9334</v>
      </c>
      <c r="D1586" s="50" t="s">
        <v>9335</v>
      </c>
      <c r="E1586" s="37" t="s">
        <v>43</v>
      </c>
      <c r="F1586" s="49" t="s">
        <v>182</v>
      </c>
      <c r="G1586" s="50" t="s">
        <v>183</v>
      </c>
      <c r="H1586" s="50" t="s">
        <v>30</v>
      </c>
      <c r="I1586" s="50" t="s">
        <v>31</v>
      </c>
      <c r="J1586" s="49" t="s">
        <v>32</v>
      </c>
      <c r="K1586" s="49" t="s">
        <v>144</v>
      </c>
      <c r="L1586" s="49" t="s">
        <v>145</v>
      </c>
      <c r="M1586" s="50" t="s">
        <v>146</v>
      </c>
      <c r="N1586" s="50" t="s">
        <v>147</v>
      </c>
      <c r="O1586" s="51">
        <v>35102</v>
      </c>
      <c r="P1586" s="51">
        <v>35102</v>
      </c>
      <c r="Q1586" s="51">
        <v>35102</v>
      </c>
      <c r="R1586" s="50">
        <v>10827</v>
      </c>
      <c r="S1586" s="50">
        <v>29</v>
      </c>
      <c r="T1586" s="50" t="s">
        <v>148</v>
      </c>
      <c r="U1586" s="50" t="s">
        <v>9336</v>
      </c>
      <c r="V1586" s="50"/>
      <c r="W1586" s="50" t="s">
        <v>9337</v>
      </c>
      <c r="X1586" s="50" t="s">
        <v>147</v>
      </c>
      <c r="Y1586" s="49" t="s">
        <v>9338</v>
      </c>
    </row>
    <row r="1587" spans="1:25">
      <c r="A1587" s="121" t="str">
        <f t="shared" si="25"/>
        <v>mburto1</v>
      </c>
      <c r="B1587" s="49" t="s">
        <v>9339</v>
      </c>
      <c r="C1587" s="50" t="s">
        <v>9340</v>
      </c>
      <c r="D1587" s="50" t="s">
        <v>9341</v>
      </c>
      <c r="E1587" s="37" t="s">
        <v>27</v>
      </c>
      <c r="F1587" s="49" t="s">
        <v>90</v>
      </c>
      <c r="G1587" s="50" t="s">
        <v>91</v>
      </c>
      <c r="H1587" s="50" t="s">
        <v>30</v>
      </c>
      <c r="I1587" s="50" t="s">
        <v>31</v>
      </c>
      <c r="J1587" s="49" t="s">
        <v>32</v>
      </c>
      <c r="K1587" s="49" t="s">
        <v>33</v>
      </c>
      <c r="L1587" s="49" t="s">
        <v>46</v>
      </c>
      <c r="M1587" s="50" t="s">
        <v>35</v>
      </c>
      <c r="N1587" s="50" t="s">
        <v>36</v>
      </c>
      <c r="O1587" s="51">
        <v>45683</v>
      </c>
      <c r="P1587" s="51">
        <v>45683</v>
      </c>
      <c r="Q1587" s="51">
        <v>45683</v>
      </c>
      <c r="R1587" s="50">
        <v>246</v>
      </c>
      <c r="S1587" s="50">
        <v>0</v>
      </c>
      <c r="T1587" s="50" t="s">
        <v>37</v>
      </c>
      <c r="U1587" s="50" t="s">
        <v>9342</v>
      </c>
      <c r="V1587" s="50"/>
      <c r="W1587" s="50" t="s">
        <v>491</v>
      </c>
      <c r="X1587" s="50" t="s">
        <v>36</v>
      </c>
      <c r="Y1587" s="49" t="s">
        <v>492</v>
      </c>
    </row>
    <row r="1588" spans="1:25">
      <c r="A1588" s="121" t="str">
        <f t="shared" si="25"/>
        <v>mcamara</v>
      </c>
      <c r="B1588" s="49" t="s">
        <v>9343</v>
      </c>
      <c r="C1588" s="50" t="s">
        <v>9344</v>
      </c>
      <c r="D1588" s="50" t="s">
        <v>9345</v>
      </c>
      <c r="E1588" s="37" t="s">
        <v>43</v>
      </c>
      <c r="F1588" s="49" t="s">
        <v>44</v>
      </c>
      <c r="G1588" s="50" t="s">
        <v>45</v>
      </c>
      <c r="H1588" s="50" t="s">
        <v>30</v>
      </c>
      <c r="I1588" s="50" t="s">
        <v>31</v>
      </c>
      <c r="J1588" s="49" t="s">
        <v>53</v>
      </c>
      <c r="K1588" s="49" t="s">
        <v>273</v>
      </c>
      <c r="L1588" s="49" t="s">
        <v>2693</v>
      </c>
      <c r="M1588" s="50" t="s">
        <v>2694</v>
      </c>
      <c r="N1588" s="50" t="s">
        <v>579</v>
      </c>
      <c r="O1588" s="51">
        <v>45907</v>
      </c>
      <c r="P1588" s="51">
        <v>45907</v>
      </c>
      <c r="Q1588" s="51">
        <v>45907</v>
      </c>
      <c r="R1588" s="50">
        <v>22</v>
      </c>
      <c r="S1588" s="50">
        <v>0</v>
      </c>
      <c r="T1588" s="50" t="s">
        <v>47</v>
      </c>
      <c r="U1588" s="50" t="s">
        <v>9346</v>
      </c>
      <c r="V1588" s="50" t="s">
        <v>9262</v>
      </c>
      <c r="W1588" s="50" t="s">
        <v>4111</v>
      </c>
      <c r="X1588" s="50" t="s">
        <v>579</v>
      </c>
      <c r="Y1588" s="49" t="s">
        <v>9347</v>
      </c>
    </row>
    <row r="1589" spans="1:25">
      <c r="A1589" s="121" t="str">
        <f t="shared" si="25"/>
        <v>MCARDOZ</v>
      </c>
      <c r="B1589" s="49" t="s">
        <v>9348</v>
      </c>
      <c r="C1589" s="50" t="s">
        <v>9349</v>
      </c>
      <c r="D1589" s="50" t="s">
        <v>9350</v>
      </c>
      <c r="E1589" s="37" t="s">
        <v>43</v>
      </c>
      <c r="F1589" s="49" t="s">
        <v>90</v>
      </c>
      <c r="G1589" s="50" t="s">
        <v>91</v>
      </c>
      <c r="H1589" s="50" t="s">
        <v>30</v>
      </c>
      <c r="I1589" s="50" t="s">
        <v>31</v>
      </c>
      <c r="J1589" s="49" t="s">
        <v>32</v>
      </c>
      <c r="K1589" s="49" t="s">
        <v>218</v>
      </c>
      <c r="L1589" s="49" t="s">
        <v>502</v>
      </c>
      <c r="M1589" s="50" t="s">
        <v>220</v>
      </c>
      <c r="N1589" s="50" t="s">
        <v>36</v>
      </c>
      <c r="O1589" s="51">
        <v>38755</v>
      </c>
      <c r="P1589" s="51">
        <v>38755</v>
      </c>
      <c r="Q1589" s="51">
        <v>38755</v>
      </c>
      <c r="R1589" s="50">
        <v>7174</v>
      </c>
      <c r="S1589" s="50">
        <v>19</v>
      </c>
      <c r="T1589" s="50" t="s">
        <v>148</v>
      </c>
      <c r="U1589" s="50" t="s">
        <v>9351</v>
      </c>
      <c r="V1589" s="50"/>
      <c r="W1589" s="50" t="s">
        <v>9352</v>
      </c>
      <c r="X1589" s="50" t="s">
        <v>36</v>
      </c>
      <c r="Y1589" s="49" t="s">
        <v>9353</v>
      </c>
    </row>
    <row r="1590" spans="1:25">
      <c r="A1590" s="121" t="str">
        <f t="shared" si="25"/>
        <v>mcargil</v>
      </c>
      <c r="B1590" s="49" t="s">
        <v>9354</v>
      </c>
      <c r="C1590" s="50" t="s">
        <v>9355</v>
      </c>
      <c r="D1590" s="50" t="s">
        <v>9356</v>
      </c>
      <c r="E1590" s="37" t="s">
        <v>43</v>
      </c>
      <c r="F1590" s="49" t="s">
        <v>327</v>
      </c>
      <c r="G1590" s="50" t="s">
        <v>328</v>
      </c>
      <c r="H1590" s="50" t="s">
        <v>30</v>
      </c>
      <c r="I1590" s="50" t="s">
        <v>31</v>
      </c>
      <c r="J1590" s="49" t="s">
        <v>53</v>
      </c>
      <c r="K1590" s="49" t="s">
        <v>309</v>
      </c>
      <c r="L1590" s="49" t="s">
        <v>480</v>
      </c>
      <c r="M1590" s="50" t="s">
        <v>481</v>
      </c>
      <c r="N1590" s="50" t="s">
        <v>482</v>
      </c>
      <c r="O1590" s="51">
        <v>43087</v>
      </c>
      <c r="P1590" s="51">
        <v>45144</v>
      </c>
      <c r="Q1590" s="51">
        <v>45144</v>
      </c>
      <c r="R1590" s="50">
        <v>785</v>
      </c>
      <c r="S1590" s="50">
        <v>2</v>
      </c>
      <c r="T1590" s="50" t="s">
        <v>82</v>
      </c>
      <c r="U1590" s="50" t="s">
        <v>9357</v>
      </c>
      <c r="V1590" s="50"/>
      <c r="W1590" s="50" t="s">
        <v>9358</v>
      </c>
      <c r="X1590" s="50" t="s">
        <v>482</v>
      </c>
      <c r="Y1590" s="49" t="s">
        <v>9359</v>
      </c>
    </row>
    <row r="1591" spans="1:25">
      <c r="A1591" s="121" t="str">
        <f t="shared" si="25"/>
        <v>mcarri1</v>
      </c>
      <c r="B1591" s="49" t="s">
        <v>9360</v>
      </c>
      <c r="C1591" s="50" t="s">
        <v>9361</v>
      </c>
      <c r="D1591" s="50" t="s">
        <v>9362</v>
      </c>
      <c r="E1591" s="37" t="s">
        <v>43</v>
      </c>
      <c r="F1591" s="49" t="s">
        <v>28</v>
      </c>
      <c r="G1591" s="50" t="s">
        <v>29</v>
      </c>
      <c r="H1591" s="50" t="s">
        <v>30</v>
      </c>
      <c r="I1591" s="50" t="s">
        <v>31</v>
      </c>
      <c r="J1591" s="49" t="s">
        <v>32</v>
      </c>
      <c r="K1591" s="49" t="s">
        <v>775</v>
      </c>
      <c r="L1591" s="49" t="s">
        <v>776</v>
      </c>
      <c r="M1591" s="50" t="s">
        <v>777</v>
      </c>
      <c r="N1591" s="50" t="s">
        <v>147</v>
      </c>
      <c r="O1591" s="51">
        <v>29468</v>
      </c>
      <c r="P1591" s="51">
        <v>43906</v>
      </c>
      <c r="Q1591" s="51">
        <v>43906</v>
      </c>
      <c r="R1591" s="50">
        <v>2023</v>
      </c>
      <c r="S1591" s="50">
        <v>5</v>
      </c>
      <c r="T1591" s="50" t="s">
        <v>106</v>
      </c>
      <c r="U1591" s="50" t="s">
        <v>9363</v>
      </c>
      <c r="V1591" s="50"/>
      <c r="W1591" s="50" t="s">
        <v>988</v>
      </c>
      <c r="X1591" s="50" t="s">
        <v>147</v>
      </c>
      <c r="Y1591" s="49" t="s">
        <v>6923</v>
      </c>
    </row>
    <row r="1592" spans="1:25">
      <c r="A1592" s="121" t="str">
        <f t="shared" si="25"/>
        <v>mcavalh</v>
      </c>
      <c r="B1592" s="49" t="s">
        <v>9364</v>
      </c>
      <c r="C1592" s="50" t="s">
        <v>9365</v>
      </c>
      <c r="D1592" s="50" t="s">
        <v>9366</v>
      </c>
      <c r="E1592" s="37" t="s">
        <v>27</v>
      </c>
      <c r="F1592" s="49" t="s">
        <v>90</v>
      </c>
      <c r="G1592" s="50" t="s">
        <v>91</v>
      </c>
      <c r="H1592" s="50" t="s">
        <v>30</v>
      </c>
      <c r="I1592" s="50" t="s">
        <v>31</v>
      </c>
      <c r="J1592" s="49" t="s">
        <v>32</v>
      </c>
      <c r="K1592" s="49" t="s">
        <v>33</v>
      </c>
      <c r="L1592" s="49" t="s">
        <v>1243</v>
      </c>
      <c r="M1592" s="50" t="s">
        <v>1244</v>
      </c>
      <c r="N1592" s="50" t="s">
        <v>1034</v>
      </c>
      <c r="O1592" s="51">
        <v>39273</v>
      </c>
      <c r="P1592" s="51">
        <v>45627</v>
      </c>
      <c r="Q1592" s="51">
        <v>45627</v>
      </c>
      <c r="R1592" s="50">
        <v>302</v>
      </c>
      <c r="S1592" s="50">
        <v>0</v>
      </c>
      <c r="T1592" s="50" t="s">
        <v>37</v>
      </c>
      <c r="U1592" s="50" t="s">
        <v>9367</v>
      </c>
      <c r="V1592" s="50"/>
      <c r="W1592" s="50" t="s">
        <v>1246</v>
      </c>
      <c r="X1592" s="50" t="s">
        <v>1034</v>
      </c>
      <c r="Y1592" s="49" t="s">
        <v>9368</v>
      </c>
    </row>
    <row r="1593" spans="1:25">
      <c r="A1593" s="121" t="str">
        <f t="shared" si="25"/>
        <v>MCHAND1</v>
      </c>
      <c r="B1593" s="49" t="s">
        <v>9369</v>
      </c>
      <c r="C1593" s="50" t="s">
        <v>9370</v>
      </c>
      <c r="D1593" s="50" t="s">
        <v>9371</v>
      </c>
      <c r="E1593" s="37" t="s">
        <v>774</v>
      </c>
      <c r="F1593" s="49" t="s">
        <v>44</v>
      </c>
      <c r="G1593" s="50" t="s">
        <v>45</v>
      </c>
      <c r="H1593" s="50" t="s">
        <v>30</v>
      </c>
      <c r="I1593" s="50" t="s">
        <v>31</v>
      </c>
      <c r="J1593" s="49" t="s">
        <v>53</v>
      </c>
      <c r="K1593" s="49" t="s">
        <v>164</v>
      </c>
      <c r="L1593" s="49" t="s">
        <v>165</v>
      </c>
      <c r="M1593" s="50" t="s">
        <v>166</v>
      </c>
      <c r="N1593" s="50" t="s">
        <v>167</v>
      </c>
      <c r="O1593" s="51">
        <v>35376</v>
      </c>
      <c r="P1593" s="51">
        <v>35376</v>
      </c>
      <c r="Q1593" s="51">
        <v>35376</v>
      </c>
      <c r="R1593" s="50">
        <v>10553</v>
      </c>
      <c r="S1593" s="50">
        <v>28</v>
      </c>
      <c r="T1593" s="50" t="s">
        <v>148</v>
      </c>
      <c r="U1593" s="50" t="s">
        <v>9372</v>
      </c>
      <c r="V1593" s="50"/>
      <c r="W1593" s="50" t="s">
        <v>6422</v>
      </c>
      <c r="X1593" s="50" t="s">
        <v>322</v>
      </c>
      <c r="Y1593" s="49" t="s">
        <v>9373</v>
      </c>
    </row>
    <row r="1594" spans="1:25">
      <c r="A1594" s="121" t="str">
        <f t="shared" si="25"/>
        <v>MCHAPMA</v>
      </c>
      <c r="B1594" s="49" t="s">
        <v>9374</v>
      </c>
      <c r="C1594" s="50" t="s">
        <v>9375</v>
      </c>
      <c r="D1594" s="50" t="s">
        <v>9376</v>
      </c>
      <c r="E1594" s="37" t="s">
        <v>43</v>
      </c>
      <c r="F1594" s="49" t="s">
        <v>1468</v>
      </c>
      <c r="G1594" s="50" t="s">
        <v>1469</v>
      </c>
      <c r="H1594" s="50" t="s">
        <v>30</v>
      </c>
      <c r="I1594" s="50" t="s">
        <v>31</v>
      </c>
      <c r="J1594" s="49" t="s">
        <v>53</v>
      </c>
      <c r="K1594" s="49" t="s">
        <v>66</v>
      </c>
      <c r="L1594" s="49" t="s">
        <v>66</v>
      </c>
      <c r="M1594" s="50" t="s">
        <v>342</v>
      </c>
      <c r="N1594" s="50" t="s">
        <v>69</v>
      </c>
      <c r="O1594" s="51">
        <v>32910</v>
      </c>
      <c r="P1594" s="51">
        <v>32910</v>
      </c>
      <c r="Q1594" s="51">
        <v>32910</v>
      </c>
      <c r="R1594" s="50">
        <v>13019</v>
      </c>
      <c r="S1594" s="50">
        <v>35</v>
      </c>
      <c r="T1594" s="50" t="s">
        <v>148</v>
      </c>
      <c r="U1594" s="50" t="s">
        <v>9377</v>
      </c>
      <c r="V1594" s="50"/>
      <c r="W1594" s="50" t="s">
        <v>9378</v>
      </c>
      <c r="X1594" s="50" t="s">
        <v>69</v>
      </c>
      <c r="Y1594" s="49" t="s">
        <v>9379</v>
      </c>
    </row>
    <row r="1595" spans="1:25">
      <c r="A1595" s="121" t="str">
        <f t="shared" si="25"/>
        <v>mchave0</v>
      </c>
      <c r="B1595" s="49" t="s">
        <v>9380</v>
      </c>
      <c r="C1595" s="50" t="s">
        <v>9381</v>
      </c>
      <c r="D1595" s="50" t="s">
        <v>9382</v>
      </c>
      <c r="E1595" s="37" t="s">
        <v>43</v>
      </c>
      <c r="F1595" s="49" t="s">
        <v>44</v>
      </c>
      <c r="G1595" s="50" t="s">
        <v>45</v>
      </c>
      <c r="H1595" s="50" t="s">
        <v>30</v>
      </c>
      <c r="I1595" s="50" t="s">
        <v>31</v>
      </c>
      <c r="J1595" s="49" t="s">
        <v>32</v>
      </c>
      <c r="K1595" s="49" t="s">
        <v>79</v>
      </c>
      <c r="L1595" s="49" t="s">
        <v>80</v>
      </c>
      <c r="M1595" s="50" t="s">
        <v>81</v>
      </c>
      <c r="N1595" s="50" t="s">
        <v>36</v>
      </c>
      <c r="O1595" s="51">
        <v>43024</v>
      </c>
      <c r="P1595" s="51">
        <v>43024</v>
      </c>
      <c r="Q1595" s="51">
        <v>43024</v>
      </c>
      <c r="R1595" s="50">
        <v>2905</v>
      </c>
      <c r="S1595" s="50">
        <v>7</v>
      </c>
      <c r="T1595" s="50" t="s">
        <v>127</v>
      </c>
      <c r="U1595" s="50" t="s">
        <v>9383</v>
      </c>
      <c r="V1595" s="50"/>
      <c r="W1595" s="50" t="s">
        <v>9384</v>
      </c>
      <c r="X1595" s="50" t="s">
        <v>36</v>
      </c>
      <c r="Y1595" s="49" t="s">
        <v>9385</v>
      </c>
    </row>
    <row r="1596" spans="1:25">
      <c r="A1596" s="121" t="str">
        <f t="shared" si="25"/>
        <v>mchisim</v>
      </c>
      <c r="B1596" s="49" t="s">
        <v>9386</v>
      </c>
      <c r="C1596" s="50" t="s">
        <v>9387</v>
      </c>
      <c r="D1596" s="50" t="s">
        <v>9388</v>
      </c>
      <c r="E1596" s="37" t="s">
        <v>43</v>
      </c>
      <c r="F1596" s="49" t="s">
        <v>90</v>
      </c>
      <c r="G1596" s="50" t="s">
        <v>91</v>
      </c>
      <c r="H1596" s="50" t="s">
        <v>30</v>
      </c>
      <c r="I1596" s="50" t="s">
        <v>31</v>
      </c>
      <c r="J1596" s="49" t="s">
        <v>53</v>
      </c>
      <c r="K1596" s="49" t="s">
        <v>273</v>
      </c>
      <c r="L1596" s="49" t="s">
        <v>930</v>
      </c>
      <c r="M1596" s="50" t="s">
        <v>931</v>
      </c>
      <c r="N1596" s="50" t="s">
        <v>373</v>
      </c>
      <c r="O1596" s="51">
        <v>35877</v>
      </c>
      <c r="P1596" s="51">
        <v>45627</v>
      </c>
      <c r="Q1596" s="51">
        <v>45627</v>
      </c>
      <c r="R1596" s="50">
        <v>302</v>
      </c>
      <c r="S1596" s="50">
        <v>0</v>
      </c>
      <c r="T1596" s="50" t="s">
        <v>37</v>
      </c>
      <c r="U1596" t="s">
        <v>9389</v>
      </c>
      <c r="V1596"/>
      <c r="W1596" t="s">
        <v>8617</v>
      </c>
      <c r="X1596" t="s">
        <v>373</v>
      </c>
      <c r="Y1596" s="126" t="s">
        <v>9390</v>
      </c>
    </row>
    <row r="1597" spans="1:25">
      <c r="A1597" s="121" t="str">
        <f t="shared" si="25"/>
        <v>mchrys0</v>
      </c>
      <c r="B1597" s="49" t="s">
        <v>9391</v>
      </c>
      <c r="C1597" s="50" t="s">
        <v>9392</v>
      </c>
      <c r="D1597" s="50" t="s">
        <v>9393</v>
      </c>
      <c r="E1597" s="37" t="s">
        <v>43</v>
      </c>
      <c r="F1597" s="49" t="s">
        <v>28</v>
      </c>
      <c r="G1597" s="50" t="s">
        <v>29</v>
      </c>
      <c r="H1597" s="50" t="s">
        <v>30</v>
      </c>
      <c r="I1597" s="50" t="s">
        <v>31</v>
      </c>
      <c r="J1597" s="49" t="s">
        <v>32</v>
      </c>
      <c r="K1597" s="49" t="s">
        <v>290</v>
      </c>
      <c r="L1597" s="49" t="s">
        <v>291</v>
      </c>
      <c r="M1597" s="50" t="s">
        <v>292</v>
      </c>
      <c r="N1597" s="50" t="s">
        <v>293</v>
      </c>
      <c r="O1597" s="51">
        <v>42143</v>
      </c>
      <c r="P1597" s="51">
        <v>42143</v>
      </c>
      <c r="Q1597" s="51">
        <v>42143</v>
      </c>
      <c r="R1597" s="50">
        <v>3786</v>
      </c>
      <c r="S1597" s="50">
        <v>10</v>
      </c>
      <c r="T1597" s="50" t="s">
        <v>127</v>
      </c>
      <c r="U1597" s="50" t="s">
        <v>9394</v>
      </c>
      <c r="V1597" s="50"/>
      <c r="W1597" s="50" t="s">
        <v>9395</v>
      </c>
      <c r="X1597" s="50" t="s">
        <v>1021</v>
      </c>
      <c r="Y1597" s="49" t="s">
        <v>9396</v>
      </c>
    </row>
    <row r="1598" spans="1:25">
      <c r="A1598" s="121" t="str">
        <f t="shared" si="25"/>
        <v>mcisse</v>
      </c>
      <c r="B1598" s="49" t="s">
        <v>9397</v>
      </c>
      <c r="C1598" s="50" t="s">
        <v>9398</v>
      </c>
      <c r="D1598" s="50" t="s">
        <v>9399</v>
      </c>
      <c r="E1598" s="37" t="s">
        <v>43</v>
      </c>
      <c r="F1598" s="49" t="s">
        <v>114</v>
      </c>
      <c r="G1598" s="50" t="s">
        <v>115</v>
      </c>
      <c r="H1598" s="50" t="s">
        <v>105</v>
      </c>
      <c r="I1598" s="50" t="s">
        <v>31</v>
      </c>
      <c r="J1598" s="49" t="s">
        <v>32</v>
      </c>
      <c r="K1598" s="49" t="s">
        <v>92</v>
      </c>
      <c r="L1598" s="49" t="s">
        <v>116</v>
      </c>
      <c r="M1598" s="50" t="s">
        <v>117</v>
      </c>
      <c r="N1598" s="50" t="s">
        <v>118</v>
      </c>
      <c r="O1598" s="51">
        <v>43003</v>
      </c>
      <c r="P1598" s="51">
        <v>45137</v>
      </c>
      <c r="Q1598" s="51">
        <v>43003</v>
      </c>
      <c r="R1598" s="50">
        <v>2926</v>
      </c>
      <c r="S1598" s="50">
        <v>8</v>
      </c>
      <c r="T1598" s="50" t="s">
        <v>127</v>
      </c>
      <c r="U1598" s="50" t="s">
        <v>9400</v>
      </c>
      <c r="V1598" s="50"/>
      <c r="W1598" s="50" t="s">
        <v>1073</v>
      </c>
      <c r="X1598" s="50" t="s">
        <v>118</v>
      </c>
      <c r="Y1598" s="49" t="s">
        <v>9401</v>
      </c>
    </row>
    <row r="1599" spans="1:25">
      <c r="A1599" s="121" t="str">
        <f t="shared" si="25"/>
        <v>mclark0</v>
      </c>
      <c r="B1599" s="49" t="s">
        <v>9402</v>
      </c>
      <c r="C1599" s="50" t="s">
        <v>9403</v>
      </c>
      <c r="D1599" s="50" t="s">
        <v>9404</v>
      </c>
      <c r="E1599" s="37" t="s">
        <v>27</v>
      </c>
      <c r="F1599" s="49" t="s">
        <v>64</v>
      </c>
      <c r="G1599" s="50" t="s">
        <v>65</v>
      </c>
      <c r="H1599" s="50" t="s">
        <v>30</v>
      </c>
      <c r="I1599" s="50" t="s">
        <v>31</v>
      </c>
      <c r="J1599" s="49" t="s">
        <v>53</v>
      </c>
      <c r="K1599" s="49" t="s">
        <v>66</v>
      </c>
      <c r="L1599" s="49" t="s">
        <v>66</v>
      </c>
      <c r="M1599" s="50" t="s">
        <v>342</v>
      </c>
      <c r="N1599" s="50" t="s">
        <v>69</v>
      </c>
      <c r="O1599" s="51">
        <v>45221</v>
      </c>
      <c r="P1599" s="51">
        <v>45221</v>
      </c>
      <c r="Q1599" s="51">
        <v>45221</v>
      </c>
      <c r="R1599" s="50">
        <v>708</v>
      </c>
      <c r="S1599" s="50">
        <v>1</v>
      </c>
      <c r="T1599" s="50" t="s">
        <v>82</v>
      </c>
      <c r="U1599" s="50" t="s">
        <v>9405</v>
      </c>
      <c r="V1599" s="50"/>
      <c r="W1599" s="50" t="s">
        <v>9406</v>
      </c>
      <c r="X1599" s="50" t="s">
        <v>69</v>
      </c>
      <c r="Y1599" s="49" t="s">
        <v>9407</v>
      </c>
    </row>
    <row r="1600" spans="1:25">
      <c r="A1600" s="121" t="str">
        <f t="shared" si="25"/>
        <v>mcompt0</v>
      </c>
      <c r="B1600" s="49" t="s">
        <v>9408</v>
      </c>
      <c r="C1600" s="50" t="s">
        <v>9409</v>
      </c>
      <c r="D1600" s="50" t="s">
        <v>9410</v>
      </c>
      <c r="E1600" s="37" t="s">
        <v>43</v>
      </c>
      <c r="F1600" s="49" t="s">
        <v>28</v>
      </c>
      <c r="G1600" s="50" t="s">
        <v>29</v>
      </c>
      <c r="H1600" s="50" t="s">
        <v>30</v>
      </c>
      <c r="I1600" s="50" t="s">
        <v>31</v>
      </c>
      <c r="J1600" s="49" t="s">
        <v>53</v>
      </c>
      <c r="K1600" s="49" t="s">
        <v>255</v>
      </c>
      <c r="L1600" s="49" t="s">
        <v>418</v>
      </c>
      <c r="M1600" s="50" t="s">
        <v>257</v>
      </c>
      <c r="N1600" s="50" t="s">
        <v>258</v>
      </c>
      <c r="O1600" s="51">
        <v>43579</v>
      </c>
      <c r="P1600" s="51">
        <v>43579</v>
      </c>
      <c r="Q1600" s="51">
        <v>43579</v>
      </c>
      <c r="R1600" s="50">
        <v>2350</v>
      </c>
      <c r="S1600" s="50">
        <v>6</v>
      </c>
      <c r="T1600" s="50" t="s">
        <v>127</v>
      </c>
      <c r="U1600" s="50" t="s">
        <v>9411</v>
      </c>
      <c r="V1600" s="50"/>
      <c r="W1600" s="50" t="s">
        <v>9093</v>
      </c>
      <c r="X1600" s="50" t="s">
        <v>352</v>
      </c>
      <c r="Y1600" s="49" t="s">
        <v>9412</v>
      </c>
    </row>
    <row r="1601" spans="1:25">
      <c r="A1601" s="121" t="str">
        <f t="shared" si="25"/>
        <v>mcostel</v>
      </c>
      <c r="B1601" s="49" t="s">
        <v>9413</v>
      </c>
      <c r="C1601" s="50" t="s">
        <v>9414</v>
      </c>
      <c r="D1601" s="50" t="s">
        <v>9415</v>
      </c>
      <c r="E1601" s="37" t="s">
        <v>43</v>
      </c>
      <c r="F1601" s="49" t="s">
        <v>44</v>
      </c>
      <c r="G1601" s="50" t="s">
        <v>45</v>
      </c>
      <c r="H1601" s="50" t="s">
        <v>30</v>
      </c>
      <c r="I1601" s="50" t="s">
        <v>31</v>
      </c>
      <c r="J1601" s="49" t="s">
        <v>53</v>
      </c>
      <c r="K1601" s="49" t="s">
        <v>197</v>
      </c>
      <c r="L1601" s="49" t="s">
        <v>198</v>
      </c>
      <c r="M1601" s="50" t="s">
        <v>199</v>
      </c>
      <c r="N1601" s="50" t="s">
        <v>200</v>
      </c>
      <c r="O1601" s="51">
        <v>45886</v>
      </c>
      <c r="P1601" s="51">
        <v>45886</v>
      </c>
      <c r="Q1601" s="51">
        <v>45886</v>
      </c>
      <c r="R1601" s="50">
        <v>43</v>
      </c>
      <c r="S1601" s="50">
        <v>0</v>
      </c>
      <c r="T1601" s="50" t="s">
        <v>419</v>
      </c>
      <c r="U1601" s="50" t="s">
        <v>9416</v>
      </c>
      <c r="V1601" s="50"/>
      <c r="W1601" s="50" t="s">
        <v>3383</v>
      </c>
      <c r="X1601" s="50" t="s">
        <v>1548</v>
      </c>
      <c r="Y1601" s="49" t="s">
        <v>3384</v>
      </c>
    </row>
    <row r="1602" spans="1:25">
      <c r="A1602" s="121" t="str">
        <f t="shared" si="25"/>
        <v>mcrooks</v>
      </c>
      <c r="B1602" s="49" t="s">
        <v>9417</v>
      </c>
      <c r="C1602" s="50" t="s">
        <v>9418</v>
      </c>
      <c r="D1602" s="50" t="s">
        <v>9419</v>
      </c>
      <c r="E1602" s="37" t="s">
        <v>27</v>
      </c>
      <c r="F1602" s="49" t="s">
        <v>28</v>
      </c>
      <c r="G1602" s="50" t="s">
        <v>29</v>
      </c>
      <c r="H1602" s="50" t="s">
        <v>30</v>
      </c>
      <c r="I1602" s="50" t="s">
        <v>31</v>
      </c>
      <c r="J1602" s="49" t="s">
        <v>53</v>
      </c>
      <c r="K1602" s="49" t="s">
        <v>273</v>
      </c>
      <c r="L1602" s="49" t="s">
        <v>274</v>
      </c>
      <c r="M1602" s="50" t="s">
        <v>275</v>
      </c>
      <c r="N1602" s="50" t="s">
        <v>276</v>
      </c>
      <c r="O1602" s="51">
        <v>37284</v>
      </c>
      <c r="P1602" s="51">
        <v>43202</v>
      </c>
      <c r="Q1602" s="51">
        <v>43202</v>
      </c>
      <c r="R1602" s="50">
        <v>2727</v>
      </c>
      <c r="S1602" s="50">
        <v>7</v>
      </c>
      <c r="T1602" s="50" t="s">
        <v>127</v>
      </c>
      <c r="U1602" s="50" t="s">
        <v>9420</v>
      </c>
      <c r="V1602" s="50"/>
      <c r="W1602" s="50" t="s">
        <v>4133</v>
      </c>
      <c r="X1602" s="50" t="s">
        <v>276</v>
      </c>
      <c r="Y1602" s="49" t="s">
        <v>9421</v>
      </c>
    </row>
    <row r="1603" spans="1:25">
      <c r="A1603" s="121" t="str">
        <f t="shared" ref="A1603:A1666" si="26">TRIM(D1603)</f>
        <v>MCRUX1</v>
      </c>
      <c r="B1603" s="49" t="s">
        <v>9422</v>
      </c>
      <c r="C1603" s="50" t="s">
        <v>9423</v>
      </c>
      <c r="D1603" s="50" t="s">
        <v>9424</v>
      </c>
      <c r="E1603" s="37" t="s">
        <v>43</v>
      </c>
      <c r="F1603" s="49" t="s">
        <v>90</v>
      </c>
      <c r="G1603" s="50" t="s">
        <v>91</v>
      </c>
      <c r="H1603" s="50" t="s">
        <v>30</v>
      </c>
      <c r="I1603" s="50" t="s">
        <v>31</v>
      </c>
      <c r="J1603" s="49" t="s">
        <v>32</v>
      </c>
      <c r="K1603" s="49" t="s">
        <v>125</v>
      </c>
      <c r="L1603" s="49" t="s">
        <v>1141</v>
      </c>
      <c r="M1603" s="50" t="s">
        <v>235</v>
      </c>
      <c r="N1603" s="50" t="s">
        <v>236</v>
      </c>
      <c r="O1603" s="51">
        <v>37258</v>
      </c>
      <c r="P1603" s="51">
        <v>37258</v>
      </c>
      <c r="Q1603" s="51">
        <v>37258</v>
      </c>
      <c r="R1603" s="50">
        <v>8671</v>
      </c>
      <c r="S1603" s="50">
        <v>23</v>
      </c>
      <c r="T1603" s="50" t="s">
        <v>148</v>
      </c>
      <c r="U1603" s="50" t="s">
        <v>9425</v>
      </c>
      <c r="V1603" s="50"/>
      <c r="W1603" s="50" t="s">
        <v>9426</v>
      </c>
      <c r="X1603" s="50" t="s">
        <v>236</v>
      </c>
      <c r="Y1603" s="49" t="s">
        <v>9427</v>
      </c>
    </row>
    <row r="1604" spans="1:25">
      <c r="A1604" s="121" t="str">
        <f t="shared" si="26"/>
        <v>mcummin</v>
      </c>
      <c r="B1604" s="49" t="s">
        <v>9428</v>
      </c>
      <c r="C1604" s="50" t="s">
        <v>9429</v>
      </c>
      <c r="D1604" s="50" t="s">
        <v>9430</v>
      </c>
      <c r="E1604" s="37" t="s">
        <v>43</v>
      </c>
      <c r="F1604" s="49" t="s">
        <v>28</v>
      </c>
      <c r="G1604" s="50" t="s">
        <v>29</v>
      </c>
      <c r="H1604" s="50" t="s">
        <v>30</v>
      </c>
      <c r="I1604" s="50" t="s">
        <v>31</v>
      </c>
      <c r="J1604" s="49" t="s">
        <v>32</v>
      </c>
      <c r="K1604" s="49" t="s">
        <v>1226</v>
      </c>
      <c r="L1604" s="49" t="s">
        <v>1227</v>
      </c>
      <c r="M1604" s="50" t="s">
        <v>1228</v>
      </c>
      <c r="N1604" s="50" t="s">
        <v>1229</v>
      </c>
      <c r="O1604" s="51">
        <v>42100</v>
      </c>
      <c r="P1604" s="51">
        <v>42100</v>
      </c>
      <c r="Q1604" s="51">
        <v>42100</v>
      </c>
      <c r="R1604" s="50">
        <v>3829</v>
      </c>
      <c r="S1604" s="50">
        <v>10</v>
      </c>
      <c r="T1604" s="50" t="s">
        <v>127</v>
      </c>
      <c r="U1604" s="50" t="s">
        <v>9431</v>
      </c>
      <c r="V1604" s="50"/>
      <c r="W1604" s="50" t="s">
        <v>9432</v>
      </c>
      <c r="X1604" s="50" t="s">
        <v>95</v>
      </c>
      <c r="Y1604" s="49" t="s">
        <v>9433</v>
      </c>
    </row>
    <row r="1605" spans="1:25">
      <c r="A1605" s="121" t="str">
        <f t="shared" si="26"/>
        <v>mdaisey</v>
      </c>
      <c r="B1605" s="49" t="s">
        <v>9434</v>
      </c>
      <c r="C1605" s="50" t="s">
        <v>9435</v>
      </c>
      <c r="D1605" s="50" t="s">
        <v>9436</v>
      </c>
      <c r="E1605" s="37" t="s">
        <v>43</v>
      </c>
      <c r="F1605" s="49" t="s">
        <v>44</v>
      </c>
      <c r="G1605" s="50" t="s">
        <v>45</v>
      </c>
      <c r="H1605" s="50" t="s">
        <v>30</v>
      </c>
      <c r="I1605" s="50" t="s">
        <v>31</v>
      </c>
      <c r="J1605" s="49" t="s">
        <v>53</v>
      </c>
      <c r="K1605" s="49" t="s">
        <v>197</v>
      </c>
      <c r="L1605" s="49" t="s">
        <v>198</v>
      </c>
      <c r="M1605" s="50" t="s">
        <v>199</v>
      </c>
      <c r="N1605" s="50" t="s">
        <v>200</v>
      </c>
      <c r="O1605" s="51">
        <v>45893</v>
      </c>
      <c r="P1605" s="51">
        <v>45893</v>
      </c>
      <c r="Q1605" s="51">
        <v>45893</v>
      </c>
      <c r="R1605" s="50">
        <v>36</v>
      </c>
      <c r="S1605" s="50">
        <v>0</v>
      </c>
      <c r="T1605" s="50" t="s">
        <v>419</v>
      </c>
      <c r="U1605" s="50" t="s">
        <v>9437</v>
      </c>
      <c r="V1605" s="50"/>
      <c r="W1605" s="50" t="s">
        <v>9438</v>
      </c>
      <c r="X1605" s="50" t="s">
        <v>1548</v>
      </c>
      <c r="Y1605" s="49" t="s">
        <v>9439</v>
      </c>
    </row>
    <row r="1606" spans="1:25">
      <c r="A1606" s="121" t="str">
        <f t="shared" si="26"/>
        <v>mdane</v>
      </c>
      <c r="B1606" s="49" t="s">
        <v>9440</v>
      </c>
      <c r="C1606" s="50" t="s">
        <v>9441</v>
      </c>
      <c r="D1606" s="50" t="s">
        <v>9442</v>
      </c>
      <c r="E1606" s="37" t="s">
        <v>27</v>
      </c>
      <c r="F1606" s="49" t="s">
        <v>44</v>
      </c>
      <c r="G1606" s="50" t="s">
        <v>45</v>
      </c>
      <c r="H1606" s="50" t="s">
        <v>30</v>
      </c>
      <c r="I1606" s="50" t="s">
        <v>31</v>
      </c>
      <c r="J1606" s="49" t="s">
        <v>32</v>
      </c>
      <c r="K1606" s="49" t="s">
        <v>79</v>
      </c>
      <c r="L1606" s="49" t="s">
        <v>80</v>
      </c>
      <c r="M1606" s="50" t="s">
        <v>81</v>
      </c>
      <c r="N1606" s="50" t="s">
        <v>36</v>
      </c>
      <c r="O1606" s="51">
        <v>42409</v>
      </c>
      <c r="P1606" s="51">
        <v>42409</v>
      </c>
      <c r="Q1606" s="51">
        <v>42409</v>
      </c>
      <c r="R1606" s="50">
        <v>3520</v>
      </c>
      <c r="S1606" s="50">
        <v>9</v>
      </c>
      <c r="T1606" s="50" t="s">
        <v>127</v>
      </c>
      <c r="U1606" s="50" t="s">
        <v>9443</v>
      </c>
      <c r="V1606" s="50"/>
      <c r="W1606" s="50" t="s">
        <v>9444</v>
      </c>
      <c r="X1606" s="50" t="s">
        <v>36</v>
      </c>
      <c r="Y1606" s="49" t="s">
        <v>9445</v>
      </c>
    </row>
    <row r="1607" spans="1:25">
      <c r="A1607" s="121" t="str">
        <f t="shared" si="26"/>
        <v>MDAVI31</v>
      </c>
      <c r="B1607" s="49" t="s">
        <v>9446</v>
      </c>
      <c r="C1607" s="50" t="s">
        <v>9447</v>
      </c>
      <c r="D1607" s="50" t="s">
        <v>9448</v>
      </c>
      <c r="E1607" s="37" t="s">
        <v>43</v>
      </c>
      <c r="F1607" s="49" t="s">
        <v>28</v>
      </c>
      <c r="G1607" s="50" t="s">
        <v>29</v>
      </c>
      <c r="H1607" s="50" t="s">
        <v>30</v>
      </c>
      <c r="I1607" s="50" t="s">
        <v>31</v>
      </c>
      <c r="J1607" s="49" t="s">
        <v>53</v>
      </c>
      <c r="K1607" s="49" t="s">
        <v>273</v>
      </c>
      <c r="L1607" s="49" t="s">
        <v>1340</v>
      </c>
      <c r="M1607" s="50" t="s">
        <v>1341</v>
      </c>
      <c r="N1607" s="50" t="s">
        <v>1308</v>
      </c>
      <c r="O1607" s="51">
        <v>37292</v>
      </c>
      <c r="P1607" s="51">
        <v>37578</v>
      </c>
      <c r="Q1607" s="51">
        <v>37292</v>
      </c>
      <c r="R1607" s="50">
        <v>8637</v>
      </c>
      <c r="S1607" s="50">
        <v>23</v>
      </c>
      <c r="T1607" s="50" t="s">
        <v>148</v>
      </c>
      <c r="U1607" s="50" t="s">
        <v>9449</v>
      </c>
      <c r="V1607" s="50"/>
      <c r="W1607" s="50" t="s">
        <v>9450</v>
      </c>
      <c r="X1607" s="50" t="s">
        <v>1308</v>
      </c>
      <c r="Y1607" s="49" t="s">
        <v>9451</v>
      </c>
    </row>
    <row r="1608" spans="1:25">
      <c r="A1608" s="121" t="str">
        <f t="shared" si="26"/>
        <v>mdavila</v>
      </c>
      <c r="B1608" s="49" t="s">
        <v>9452</v>
      </c>
      <c r="C1608" s="50" t="s">
        <v>9453</v>
      </c>
      <c r="D1608" s="50" t="s">
        <v>9454</v>
      </c>
      <c r="E1608" s="37" t="s">
        <v>27</v>
      </c>
      <c r="F1608" s="49" t="s">
        <v>44</v>
      </c>
      <c r="G1608" s="50" t="s">
        <v>45</v>
      </c>
      <c r="H1608" s="50" t="s">
        <v>30</v>
      </c>
      <c r="I1608" s="50" t="s">
        <v>31</v>
      </c>
      <c r="J1608" s="49" t="s">
        <v>32</v>
      </c>
      <c r="K1608" s="49" t="s">
        <v>92</v>
      </c>
      <c r="L1608" s="49" t="s">
        <v>116</v>
      </c>
      <c r="M1608" s="50" t="s">
        <v>117</v>
      </c>
      <c r="N1608" s="50" t="s">
        <v>118</v>
      </c>
      <c r="O1608" s="51">
        <v>45144</v>
      </c>
      <c r="P1608" s="51">
        <v>45144</v>
      </c>
      <c r="Q1608" s="51">
        <v>45144</v>
      </c>
      <c r="R1608" s="50">
        <v>785</v>
      </c>
      <c r="S1608" s="50">
        <v>2</v>
      </c>
      <c r="T1608" s="50" t="s">
        <v>82</v>
      </c>
      <c r="U1608" s="50" t="s">
        <v>9455</v>
      </c>
      <c r="V1608" s="50"/>
      <c r="W1608" s="50" t="s">
        <v>9456</v>
      </c>
      <c r="X1608" s="50" t="s">
        <v>118</v>
      </c>
      <c r="Y1608" s="49" t="s">
        <v>9457</v>
      </c>
    </row>
    <row r="1609" spans="1:25">
      <c r="A1609" s="121" t="str">
        <f t="shared" si="26"/>
        <v>mdean</v>
      </c>
      <c r="B1609" s="49" t="s">
        <v>9458</v>
      </c>
      <c r="C1609" s="50" t="s">
        <v>9459</v>
      </c>
      <c r="D1609" s="50" t="s">
        <v>9460</v>
      </c>
      <c r="E1609" s="37" t="s">
        <v>27</v>
      </c>
      <c r="F1609" s="49" t="s">
        <v>28</v>
      </c>
      <c r="G1609" s="50" t="s">
        <v>29</v>
      </c>
      <c r="H1609" s="50" t="s">
        <v>30</v>
      </c>
      <c r="I1609" s="50" t="s">
        <v>31</v>
      </c>
      <c r="J1609" s="49" t="s">
        <v>53</v>
      </c>
      <c r="K1609" s="49" t="s">
        <v>54</v>
      </c>
      <c r="L1609" s="49" t="s">
        <v>135</v>
      </c>
      <c r="M1609" s="50" t="s">
        <v>136</v>
      </c>
      <c r="N1609" s="50" t="s">
        <v>57</v>
      </c>
      <c r="O1609" s="51">
        <v>45270</v>
      </c>
      <c r="P1609" s="51">
        <v>45270</v>
      </c>
      <c r="Q1609" s="51">
        <v>45270</v>
      </c>
      <c r="R1609" s="50">
        <v>659</v>
      </c>
      <c r="S1609" s="50">
        <v>1</v>
      </c>
      <c r="T1609" s="50" t="s">
        <v>82</v>
      </c>
      <c r="U1609" s="50" t="s">
        <v>9461</v>
      </c>
      <c r="V1609" s="50"/>
      <c r="W1609" s="50" t="s">
        <v>6370</v>
      </c>
      <c r="X1609" s="50" t="s">
        <v>57</v>
      </c>
      <c r="Y1609" s="49" t="s">
        <v>9462</v>
      </c>
    </row>
    <row r="1610" spans="1:25">
      <c r="A1610" s="121" t="str">
        <f t="shared" si="26"/>
        <v>mdellin</v>
      </c>
      <c r="B1610" s="49" t="s">
        <v>9463</v>
      </c>
      <c r="C1610" s="50" t="s">
        <v>9464</v>
      </c>
      <c r="D1610" s="50" t="s">
        <v>9465</v>
      </c>
      <c r="E1610" s="37" t="s">
        <v>43</v>
      </c>
      <c r="F1610" s="49" t="s">
        <v>265</v>
      </c>
      <c r="G1610" s="50" t="s">
        <v>266</v>
      </c>
      <c r="H1610" s="50" t="s">
        <v>105</v>
      </c>
      <c r="I1610" s="50" t="s">
        <v>31</v>
      </c>
      <c r="J1610" s="49" t="s">
        <v>32</v>
      </c>
      <c r="K1610" s="49" t="s">
        <v>79</v>
      </c>
      <c r="L1610" s="49" t="s">
        <v>80</v>
      </c>
      <c r="M1610" s="50" t="s">
        <v>81</v>
      </c>
      <c r="N1610" s="50" t="s">
        <v>36</v>
      </c>
      <c r="O1610" s="51">
        <v>41372</v>
      </c>
      <c r="P1610" s="51">
        <v>41372</v>
      </c>
      <c r="Q1610" s="51">
        <v>41372</v>
      </c>
      <c r="R1610" s="50">
        <v>4557</v>
      </c>
      <c r="S1610" s="50">
        <v>12</v>
      </c>
      <c r="T1610" s="50" t="s">
        <v>127</v>
      </c>
      <c r="U1610" s="50" t="s">
        <v>9466</v>
      </c>
      <c r="V1610" s="50"/>
      <c r="W1610" s="50" t="s">
        <v>9467</v>
      </c>
      <c r="X1610" s="50" t="s">
        <v>36</v>
      </c>
      <c r="Y1610" s="49" t="s">
        <v>9468</v>
      </c>
    </row>
    <row r="1611" spans="1:25">
      <c r="A1611" s="121" t="str">
        <f t="shared" si="26"/>
        <v>mdiallo</v>
      </c>
      <c r="B1611" s="49" t="s">
        <v>9469</v>
      </c>
      <c r="C1611" s="50" t="s">
        <v>9470</v>
      </c>
      <c r="D1611" s="50" t="s">
        <v>9471</v>
      </c>
      <c r="E1611" s="37" t="s">
        <v>43</v>
      </c>
      <c r="F1611" s="49" t="s">
        <v>90</v>
      </c>
      <c r="G1611" s="50" t="s">
        <v>91</v>
      </c>
      <c r="H1611" s="50" t="s">
        <v>30</v>
      </c>
      <c r="I1611" s="50" t="s">
        <v>31</v>
      </c>
      <c r="J1611" s="49" t="s">
        <v>32</v>
      </c>
      <c r="K1611" s="49" t="s">
        <v>92</v>
      </c>
      <c r="L1611" s="49" t="s">
        <v>116</v>
      </c>
      <c r="M1611" s="50" t="s">
        <v>117</v>
      </c>
      <c r="N1611" s="50" t="s">
        <v>118</v>
      </c>
      <c r="O1611" s="51">
        <v>45858</v>
      </c>
      <c r="P1611" s="51">
        <v>45858</v>
      </c>
      <c r="Q1611" s="51">
        <v>45858</v>
      </c>
      <c r="R1611" s="50">
        <v>71</v>
      </c>
      <c r="S1611" s="50">
        <v>0</v>
      </c>
      <c r="T1611" s="50" t="s">
        <v>96</v>
      </c>
      <c r="U1611" s="114" t="s">
        <v>9472</v>
      </c>
      <c r="V1611" s="114"/>
      <c r="W1611" s="114" t="s">
        <v>1073</v>
      </c>
      <c r="X1611" s="114" t="s">
        <v>118</v>
      </c>
      <c r="Y1611" s="115" t="s">
        <v>9473</v>
      </c>
    </row>
    <row r="1612" spans="1:25">
      <c r="A1612" s="121" t="str">
        <f t="shared" si="26"/>
        <v>MDIPIE</v>
      </c>
      <c r="B1612" s="49" t="s">
        <v>9474</v>
      </c>
      <c r="C1612" s="50" t="s">
        <v>9475</v>
      </c>
      <c r="D1612" s="50" t="s">
        <v>9476</v>
      </c>
      <c r="E1612" s="37" t="s">
        <v>43</v>
      </c>
      <c r="F1612" s="49" t="s">
        <v>182</v>
      </c>
      <c r="G1612" s="50" t="s">
        <v>183</v>
      </c>
      <c r="H1612" s="50" t="s">
        <v>30</v>
      </c>
      <c r="I1612" s="50" t="s">
        <v>31</v>
      </c>
      <c r="J1612" s="49" t="s">
        <v>53</v>
      </c>
      <c r="K1612" s="49" t="s">
        <v>197</v>
      </c>
      <c r="L1612" s="49" t="s">
        <v>198</v>
      </c>
      <c r="M1612" s="50" t="s">
        <v>199</v>
      </c>
      <c r="N1612" s="50" t="s">
        <v>200</v>
      </c>
      <c r="O1612" s="51">
        <v>35506</v>
      </c>
      <c r="P1612" s="51">
        <v>35506</v>
      </c>
      <c r="Q1612" s="51">
        <v>35506</v>
      </c>
      <c r="R1612" s="50">
        <v>10423</v>
      </c>
      <c r="S1612" s="50">
        <v>28</v>
      </c>
      <c r="T1612" s="50" t="s">
        <v>148</v>
      </c>
      <c r="U1612" s="50" t="s">
        <v>9477</v>
      </c>
      <c r="V1612" s="50"/>
      <c r="W1612" s="50" t="s">
        <v>2342</v>
      </c>
      <c r="X1612" s="50" t="s">
        <v>200</v>
      </c>
      <c r="Y1612" s="49" t="s">
        <v>9478</v>
      </c>
    </row>
    <row r="1613" spans="1:25">
      <c r="A1613" s="121" t="str">
        <f t="shared" si="26"/>
        <v>MDIXO</v>
      </c>
      <c r="B1613" s="49" t="s">
        <v>9479</v>
      </c>
      <c r="C1613" s="50" t="s">
        <v>9480</v>
      </c>
      <c r="D1613" s="50" t="s">
        <v>9481</v>
      </c>
      <c r="E1613" s="37" t="s">
        <v>27</v>
      </c>
      <c r="F1613" s="49" t="s">
        <v>28</v>
      </c>
      <c r="G1613" s="50" t="s">
        <v>29</v>
      </c>
      <c r="H1613" s="50" t="s">
        <v>30</v>
      </c>
      <c r="I1613" s="50" t="s">
        <v>31</v>
      </c>
      <c r="J1613" s="49" t="s">
        <v>32</v>
      </c>
      <c r="K1613" s="49" t="s">
        <v>515</v>
      </c>
      <c r="L1613" s="49" t="s">
        <v>516</v>
      </c>
      <c r="M1613" s="50" t="s">
        <v>517</v>
      </c>
      <c r="N1613" s="50" t="s">
        <v>192</v>
      </c>
      <c r="O1613" s="51">
        <v>36206</v>
      </c>
      <c r="P1613" s="51">
        <v>36206</v>
      </c>
      <c r="Q1613" s="51">
        <v>36206</v>
      </c>
      <c r="R1613" s="50">
        <v>9723</v>
      </c>
      <c r="S1613" s="50">
        <v>26</v>
      </c>
      <c r="T1613" s="50" t="s">
        <v>148</v>
      </c>
      <c r="U1613" s="50" t="s">
        <v>9482</v>
      </c>
      <c r="V1613" s="50"/>
      <c r="W1613" s="50" t="s">
        <v>9483</v>
      </c>
      <c r="X1613" s="50" t="s">
        <v>118</v>
      </c>
      <c r="Y1613" s="49" t="s">
        <v>9484</v>
      </c>
    </row>
    <row r="1614" spans="1:25">
      <c r="A1614" s="121" t="str">
        <f t="shared" si="26"/>
        <v>MDOBLE0</v>
      </c>
      <c r="B1614" s="49" t="s">
        <v>9485</v>
      </c>
      <c r="C1614" s="50" t="s">
        <v>9486</v>
      </c>
      <c r="D1614" s="50" t="s">
        <v>9487</v>
      </c>
      <c r="E1614" s="37" t="s">
        <v>27</v>
      </c>
      <c r="F1614" s="49" t="s">
        <v>28</v>
      </c>
      <c r="G1614" s="50" t="s">
        <v>29</v>
      </c>
      <c r="H1614" s="50" t="s">
        <v>30</v>
      </c>
      <c r="I1614" s="50" t="s">
        <v>31</v>
      </c>
      <c r="J1614" s="49" t="s">
        <v>53</v>
      </c>
      <c r="K1614" s="49" t="s">
        <v>370</v>
      </c>
      <c r="L1614" s="49" t="s">
        <v>371</v>
      </c>
      <c r="M1614" s="50" t="s">
        <v>372</v>
      </c>
      <c r="N1614" s="50" t="s">
        <v>373</v>
      </c>
      <c r="O1614" s="51">
        <v>39944</v>
      </c>
      <c r="P1614" s="51">
        <v>39944</v>
      </c>
      <c r="Q1614" s="51">
        <v>39944</v>
      </c>
      <c r="R1614" s="50">
        <v>5985</v>
      </c>
      <c r="S1614" s="50">
        <v>16</v>
      </c>
      <c r="T1614" s="50" t="s">
        <v>148</v>
      </c>
      <c r="U1614" s="50" t="s">
        <v>9488</v>
      </c>
      <c r="V1614" s="50"/>
      <c r="W1614" s="50" t="s">
        <v>3065</v>
      </c>
      <c r="X1614" s="50" t="s">
        <v>373</v>
      </c>
      <c r="Y1614" s="49" t="s">
        <v>3066</v>
      </c>
    </row>
    <row r="1615" spans="1:25">
      <c r="A1615" s="121" t="str">
        <f t="shared" si="26"/>
        <v>mdozier</v>
      </c>
      <c r="B1615" s="49" t="s">
        <v>9489</v>
      </c>
      <c r="C1615" s="50" t="s">
        <v>9490</v>
      </c>
      <c r="D1615" s="50" t="s">
        <v>9491</v>
      </c>
      <c r="E1615" s="37" t="s">
        <v>43</v>
      </c>
      <c r="F1615" s="49" t="s">
        <v>28</v>
      </c>
      <c r="G1615" s="50" t="s">
        <v>29</v>
      </c>
      <c r="H1615" s="50" t="s">
        <v>30</v>
      </c>
      <c r="I1615" s="50" t="s">
        <v>31</v>
      </c>
      <c r="J1615" s="49" t="s">
        <v>32</v>
      </c>
      <c r="K1615" s="49" t="s">
        <v>884</v>
      </c>
      <c r="L1615" s="49" t="s">
        <v>885</v>
      </c>
      <c r="M1615" s="50" t="s">
        <v>886</v>
      </c>
      <c r="N1615" s="50" t="s">
        <v>887</v>
      </c>
      <c r="O1615" s="51">
        <v>45823</v>
      </c>
      <c r="P1615" s="51">
        <v>45823</v>
      </c>
      <c r="Q1615" s="51">
        <v>45823</v>
      </c>
      <c r="R1615" s="50">
        <v>106</v>
      </c>
      <c r="S1615" s="50">
        <v>0</v>
      </c>
      <c r="T1615" s="50" t="s">
        <v>58</v>
      </c>
      <c r="U1615" s="50" t="s">
        <v>9492</v>
      </c>
      <c r="V1615" s="50"/>
      <c r="W1615" s="50" t="s">
        <v>889</v>
      </c>
      <c r="X1615" s="50" t="s">
        <v>593</v>
      </c>
      <c r="Y1615" s="49" t="s">
        <v>9493</v>
      </c>
    </row>
    <row r="1616" spans="1:25">
      <c r="A1616" s="121" t="str">
        <f t="shared" si="26"/>
        <v>MDRESBA</v>
      </c>
      <c r="B1616" s="49" t="s">
        <v>9494</v>
      </c>
      <c r="C1616" s="50" t="s">
        <v>9495</v>
      </c>
      <c r="D1616" s="50" t="s">
        <v>9496</v>
      </c>
      <c r="E1616" s="37" t="s">
        <v>43</v>
      </c>
      <c r="F1616" s="49" t="s">
        <v>77</v>
      </c>
      <c r="G1616" s="50" t="s">
        <v>78</v>
      </c>
      <c r="H1616" s="50" t="s">
        <v>30</v>
      </c>
      <c r="I1616" s="50" t="s">
        <v>31</v>
      </c>
      <c r="J1616" s="49" t="s">
        <v>32</v>
      </c>
      <c r="K1616" s="49" t="s">
        <v>33</v>
      </c>
      <c r="L1616" s="49" t="s">
        <v>1243</v>
      </c>
      <c r="M1616" s="50" t="s">
        <v>1244</v>
      </c>
      <c r="N1616" s="50" t="s">
        <v>1034</v>
      </c>
      <c r="O1616" s="51">
        <v>31224</v>
      </c>
      <c r="P1616" s="51">
        <v>31224</v>
      </c>
      <c r="Q1616" s="51">
        <v>31224</v>
      </c>
      <c r="R1616" s="50">
        <v>14705</v>
      </c>
      <c r="S1616" s="50">
        <v>40</v>
      </c>
      <c r="T1616" s="50" t="s">
        <v>148</v>
      </c>
      <c r="U1616" t="s">
        <v>9497</v>
      </c>
      <c r="V1616"/>
      <c r="W1616" t="s">
        <v>9498</v>
      </c>
      <c r="X1616" t="s">
        <v>1034</v>
      </c>
      <c r="Y1616" s="126" t="s">
        <v>8023</v>
      </c>
    </row>
    <row r="1617" spans="1:25">
      <c r="A1617" s="121" t="str">
        <f t="shared" si="26"/>
        <v>mdunahe</v>
      </c>
      <c r="B1617" s="49" t="s">
        <v>9499</v>
      </c>
      <c r="C1617" s="50" t="s">
        <v>9500</v>
      </c>
      <c r="D1617" s="50" t="s">
        <v>9501</v>
      </c>
      <c r="E1617" s="37" t="s">
        <v>43</v>
      </c>
      <c r="F1617" s="49" t="s">
        <v>90</v>
      </c>
      <c r="G1617" s="50" t="s">
        <v>91</v>
      </c>
      <c r="H1617" s="50" t="s">
        <v>30</v>
      </c>
      <c r="I1617" s="50" t="s">
        <v>31</v>
      </c>
      <c r="J1617" s="49" t="s">
        <v>53</v>
      </c>
      <c r="K1617" s="49" t="s">
        <v>93</v>
      </c>
      <c r="L1617" s="49" t="s">
        <v>915</v>
      </c>
      <c r="M1617" s="50" t="s">
        <v>916</v>
      </c>
      <c r="N1617" s="50" t="s">
        <v>69</v>
      </c>
      <c r="O1617" s="51">
        <v>45676</v>
      </c>
      <c r="P1617" s="51">
        <v>45676</v>
      </c>
      <c r="Q1617" s="51">
        <v>45676</v>
      </c>
      <c r="R1617" s="50">
        <v>253</v>
      </c>
      <c r="S1617" s="50">
        <v>0</v>
      </c>
      <c r="T1617" s="50" t="s">
        <v>37</v>
      </c>
      <c r="U1617" s="50" t="s">
        <v>9502</v>
      </c>
      <c r="V1617" s="50" t="s">
        <v>9503</v>
      </c>
      <c r="W1617" s="50" t="s">
        <v>9504</v>
      </c>
      <c r="X1617" s="50" t="s">
        <v>69</v>
      </c>
      <c r="Y1617" s="49" t="s">
        <v>9505</v>
      </c>
    </row>
    <row r="1618" spans="1:25">
      <c r="A1618" s="121" t="str">
        <f t="shared" si="26"/>
        <v>mduval0</v>
      </c>
      <c r="B1618" s="49" t="s">
        <v>9506</v>
      </c>
      <c r="C1618" s="50" t="s">
        <v>9507</v>
      </c>
      <c r="D1618" s="50" t="s">
        <v>9508</v>
      </c>
      <c r="E1618" s="37" t="s">
        <v>43</v>
      </c>
      <c r="F1618" s="49" t="s">
        <v>44</v>
      </c>
      <c r="G1618" s="50" t="s">
        <v>45</v>
      </c>
      <c r="H1618" s="50" t="s">
        <v>30</v>
      </c>
      <c r="I1618" s="50" t="s">
        <v>31</v>
      </c>
      <c r="J1618" s="49" t="s">
        <v>32</v>
      </c>
      <c r="K1618" s="49" t="s">
        <v>775</v>
      </c>
      <c r="L1618" s="49" t="s">
        <v>776</v>
      </c>
      <c r="M1618" s="50" t="s">
        <v>777</v>
      </c>
      <c r="N1618" s="50" t="s">
        <v>147</v>
      </c>
      <c r="O1618" s="51">
        <v>41430</v>
      </c>
      <c r="P1618" s="51">
        <v>41430</v>
      </c>
      <c r="Q1618" s="51">
        <v>41430</v>
      </c>
      <c r="R1618" s="50">
        <v>4499</v>
      </c>
      <c r="S1618" s="50">
        <v>12</v>
      </c>
      <c r="T1618" s="50" t="s">
        <v>127</v>
      </c>
      <c r="U1618" s="50" t="s">
        <v>9509</v>
      </c>
      <c r="V1618" s="50" t="s">
        <v>9510</v>
      </c>
      <c r="W1618" s="50" t="s">
        <v>9511</v>
      </c>
      <c r="X1618" s="50" t="s">
        <v>147</v>
      </c>
      <c r="Y1618" s="49" t="s">
        <v>9512</v>
      </c>
    </row>
    <row r="1619" spans="1:25">
      <c r="A1619" s="121" t="str">
        <f t="shared" si="26"/>
        <v>mebadi</v>
      </c>
      <c r="B1619" s="49" t="s">
        <v>9513</v>
      </c>
      <c r="C1619" s="50" t="s">
        <v>9514</v>
      </c>
      <c r="D1619" s="50" t="s">
        <v>9515</v>
      </c>
      <c r="E1619" s="37" t="s">
        <v>43</v>
      </c>
      <c r="F1619" s="49" t="s">
        <v>90</v>
      </c>
      <c r="G1619" s="50" t="s">
        <v>91</v>
      </c>
      <c r="H1619" s="50" t="s">
        <v>30</v>
      </c>
      <c r="I1619" s="50" t="s">
        <v>31</v>
      </c>
      <c r="J1619" s="49" t="s">
        <v>53</v>
      </c>
      <c r="K1619" s="49" t="s">
        <v>197</v>
      </c>
      <c r="L1619" s="49" t="s">
        <v>198</v>
      </c>
      <c r="M1619" s="50" t="s">
        <v>199</v>
      </c>
      <c r="N1619" s="50" t="s">
        <v>200</v>
      </c>
      <c r="O1619" s="51">
        <v>44658</v>
      </c>
      <c r="P1619" s="51">
        <v>44658</v>
      </c>
      <c r="Q1619" s="51">
        <v>44658</v>
      </c>
      <c r="R1619" s="50">
        <v>1271</v>
      </c>
      <c r="S1619" s="50">
        <v>3</v>
      </c>
      <c r="T1619" s="50" t="s">
        <v>106</v>
      </c>
      <c r="U1619" s="50" t="s">
        <v>9516</v>
      </c>
      <c r="V1619" s="50" t="s">
        <v>9517</v>
      </c>
      <c r="W1619" s="50" t="s">
        <v>5935</v>
      </c>
      <c r="X1619" s="50" t="s">
        <v>167</v>
      </c>
      <c r="Y1619" s="49" t="s">
        <v>230</v>
      </c>
    </row>
    <row r="1620" spans="1:25">
      <c r="A1620" s="121" t="str">
        <f t="shared" si="26"/>
        <v>medward</v>
      </c>
      <c r="B1620" s="49" t="s">
        <v>9518</v>
      </c>
      <c r="C1620" s="50" t="s">
        <v>9519</v>
      </c>
      <c r="D1620" s="50" t="s">
        <v>9520</v>
      </c>
      <c r="E1620" s="37" t="s">
        <v>43</v>
      </c>
      <c r="F1620" s="49" t="s">
        <v>44</v>
      </c>
      <c r="G1620" s="50" t="s">
        <v>45</v>
      </c>
      <c r="H1620" s="50" t="s">
        <v>30</v>
      </c>
      <c r="I1620" s="50" t="s">
        <v>31</v>
      </c>
      <c r="J1620" s="49" t="s">
        <v>32</v>
      </c>
      <c r="K1620" s="49" t="s">
        <v>349</v>
      </c>
      <c r="L1620" s="49" t="s">
        <v>838</v>
      </c>
      <c r="M1620" s="50" t="s">
        <v>351</v>
      </c>
      <c r="N1620" s="50" t="s">
        <v>352</v>
      </c>
      <c r="O1620" s="51">
        <v>45921</v>
      </c>
      <c r="P1620" s="51">
        <v>45921</v>
      </c>
      <c r="Q1620" s="51">
        <v>45921</v>
      </c>
      <c r="R1620" s="50">
        <v>8</v>
      </c>
      <c r="S1620" s="50">
        <v>0</v>
      </c>
      <c r="T1620" s="50" t="s">
        <v>47</v>
      </c>
      <c r="U1620" s="50" t="s">
        <v>9521</v>
      </c>
      <c r="V1620" s="50"/>
      <c r="W1620" s="50" t="s">
        <v>9522</v>
      </c>
      <c r="X1620" s="50" t="s">
        <v>355</v>
      </c>
      <c r="Y1620" s="49" t="s">
        <v>9523</v>
      </c>
    </row>
    <row r="1621" spans="1:25">
      <c r="A1621" s="121" t="str">
        <f t="shared" si="26"/>
        <v>melahi</v>
      </c>
      <c r="B1621" s="49" t="s">
        <v>9524</v>
      </c>
      <c r="C1621" s="50" t="s">
        <v>9525</v>
      </c>
      <c r="D1621" s="50" t="s">
        <v>9526</v>
      </c>
      <c r="E1621" s="37" t="s">
        <v>43</v>
      </c>
      <c r="F1621" s="49" t="s">
        <v>44</v>
      </c>
      <c r="G1621" s="50" t="s">
        <v>45</v>
      </c>
      <c r="H1621" s="50" t="s">
        <v>30</v>
      </c>
      <c r="I1621" s="50" t="s">
        <v>31</v>
      </c>
      <c r="J1621" s="49" t="s">
        <v>32</v>
      </c>
      <c r="K1621" s="49" t="s">
        <v>33</v>
      </c>
      <c r="L1621" s="49" t="s">
        <v>46</v>
      </c>
      <c r="M1621" s="50" t="s">
        <v>35</v>
      </c>
      <c r="N1621" s="50" t="s">
        <v>36</v>
      </c>
      <c r="O1621" s="51">
        <v>44770</v>
      </c>
      <c r="P1621" s="51">
        <v>45529</v>
      </c>
      <c r="Q1621" s="51">
        <v>44770</v>
      </c>
      <c r="R1621" s="50">
        <v>1159</v>
      </c>
      <c r="S1621" s="50">
        <v>3</v>
      </c>
      <c r="T1621" s="50" t="s">
        <v>106</v>
      </c>
      <c r="U1621" s="50" t="s">
        <v>9527</v>
      </c>
      <c r="V1621" s="50"/>
      <c r="W1621" s="50" t="s">
        <v>3152</v>
      </c>
      <c r="X1621" s="50" t="s">
        <v>36</v>
      </c>
      <c r="Y1621" s="49" t="s">
        <v>9528</v>
      </c>
    </row>
    <row r="1622" spans="1:25">
      <c r="A1622" s="121" t="str">
        <f t="shared" si="26"/>
        <v>mevans</v>
      </c>
      <c r="B1622" s="49" t="s">
        <v>9529</v>
      </c>
      <c r="C1622" s="50" t="s">
        <v>9530</v>
      </c>
      <c r="D1622" s="50" t="s">
        <v>9531</v>
      </c>
      <c r="E1622" s="37" t="s">
        <v>27</v>
      </c>
      <c r="F1622" s="49" t="s">
        <v>319</v>
      </c>
      <c r="G1622" s="50" t="s">
        <v>65</v>
      </c>
      <c r="H1622" s="50" t="s">
        <v>30</v>
      </c>
      <c r="I1622" s="50" t="s">
        <v>31</v>
      </c>
      <c r="J1622" s="49" t="s">
        <v>32</v>
      </c>
      <c r="K1622" s="49" t="s">
        <v>349</v>
      </c>
      <c r="L1622" s="49" t="s">
        <v>838</v>
      </c>
      <c r="M1622" s="50" t="s">
        <v>351</v>
      </c>
      <c r="N1622" s="50" t="s">
        <v>352</v>
      </c>
      <c r="O1622" s="51">
        <v>43754</v>
      </c>
      <c r="P1622" s="51">
        <v>45571</v>
      </c>
      <c r="Q1622" s="51">
        <v>45571</v>
      </c>
      <c r="R1622" s="50">
        <v>358</v>
      </c>
      <c r="S1622" s="50">
        <v>0</v>
      </c>
      <c r="T1622" s="50" t="s">
        <v>37</v>
      </c>
      <c r="U1622" s="50" t="s">
        <v>9532</v>
      </c>
      <c r="V1622" s="50"/>
      <c r="W1622" s="50" t="s">
        <v>9533</v>
      </c>
      <c r="X1622" s="50" t="s">
        <v>1392</v>
      </c>
      <c r="Y1622" s="49" t="s">
        <v>9534</v>
      </c>
    </row>
    <row r="1623" spans="1:25">
      <c r="A1623" s="121" t="str">
        <f t="shared" si="26"/>
        <v>MFAIRBA</v>
      </c>
      <c r="B1623" s="49" t="s">
        <v>9535</v>
      </c>
      <c r="C1623" s="50" t="s">
        <v>9536</v>
      </c>
      <c r="D1623" s="50" t="s">
        <v>9537</v>
      </c>
      <c r="E1623" s="37" t="s">
        <v>43</v>
      </c>
      <c r="F1623" s="49" t="s">
        <v>28</v>
      </c>
      <c r="G1623" s="50" t="s">
        <v>29</v>
      </c>
      <c r="H1623" s="50" t="s">
        <v>30</v>
      </c>
      <c r="I1623" s="50" t="s">
        <v>31</v>
      </c>
      <c r="J1623" s="49" t="s">
        <v>32</v>
      </c>
      <c r="K1623" s="49" t="s">
        <v>125</v>
      </c>
      <c r="L1623" s="49" t="s">
        <v>5689</v>
      </c>
      <c r="M1623" s="50" t="s">
        <v>5690</v>
      </c>
      <c r="N1623" s="50" t="s">
        <v>401</v>
      </c>
      <c r="O1623" s="51">
        <v>39364</v>
      </c>
      <c r="P1623" s="51">
        <v>39364</v>
      </c>
      <c r="Q1623" s="51">
        <v>39364</v>
      </c>
      <c r="R1623" s="50">
        <v>6565</v>
      </c>
      <c r="S1623" s="50">
        <v>17</v>
      </c>
      <c r="T1623" s="50" t="s">
        <v>148</v>
      </c>
      <c r="U1623" s="50" t="s">
        <v>9538</v>
      </c>
      <c r="V1623" s="50"/>
      <c r="W1623" s="50" t="s">
        <v>9539</v>
      </c>
      <c r="X1623" s="50" t="s">
        <v>401</v>
      </c>
      <c r="Y1623" s="49" t="s">
        <v>9540</v>
      </c>
    </row>
    <row r="1624" spans="1:25">
      <c r="A1624" s="121" t="str">
        <f t="shared" si="26"/>
        <v>mfam0</v>
      </c>
      <c r="B1624" s="49" t="s">
        <v>9541</v>
      </c>
      <c r="C1624" s="50" t="s">
        <v>9542</v>
      </c>
      <c r="D1624" s="50" t="s">
        <v>9543</v>
      </c>
      <c r="E1624" s="37" t="s">
        <v>43</v>
      </c>
      <c r="F1624" s="49" t="s">
        <v>28</v>
      </c>
      <c r="G1624" s="50" t="s">
        <v>29</v>
      </c>
      <c r="H1624" s="50" t="s">
        <v>30</v>
      </c>
      <c r="I1624" s="50" t="s">
        <v>31</v>
      </c>
      <c r="J1624" s="49" t="s">
        <v>32</v>
      </c>
      <c r="K1624" s="49" t="s">
        <v>33</v>
      </c>
      <c r="L1624" s="49" t="s">
        <v>34</v>
      </c>
      <c r="M1624" s="50" t="s">
        <v>35</v>
      </c>
      <c r="N1624" s="50" t="s">
        <v>36</v>
      </c>
      <c r="O1624" s="51">
        <v>44357</v>
      </c>
      <c r="P1624" s="51">
        <v>44357</v>
      </c>
      <c r="Q1624" s="51">
        <v>44357</v>
      </c>
      <c r="R1624" s="50">
        <v>1572</v>
      </c>
      <c r="S1624" s="50">
        <v>4</v>
      </c>
      <c r="T1624" s="50" t="s">
        <v>106</v>
      </c>
      <c r="U1624" s="50" t="s">
        <v>9544</v>
      </c>
      <c r="V1624" s="50"/>
      <c r="W1624" s="50" t="s">
        <v>9545</v>
      </c>
      <c r="X1624" s="50" t="s">
        <v>36</v>
      </c>
      <c r="Y1624" s="49" t="s">
        <v>9546</v>
      </c>
    </row>
    <row r="1625" spans="1:25">
      <c r="A1625" s="121" t="str">
        <f t="shared" si="26"/>
        <v>mfedraw</v>
      </c>
      <c r="B1625" s="49" t="s">
        <v>9547</v>
      </c>
      <c r="C1625" s="50" t="s">
        <v>9548</v>
      </c>
      <c r="D1625" s="50" t="s">
        <v>9549</v>
      </c>
      <c r="E1625" s="37" t="s">
        <v>27</v>
      </c>
      <c r="F1625" s="49" t="s">
        <v>28</v>
      </c>
      <c r="G1625" s="50" t="s">
        <v>29</v>
      </c>
      <c r="H1625" s="50" t="s">
        <v>30</v>
      </c>
      <c r="I1625" s="50" t="s">
        <v>31</v>
      </c>
      <c r="J1625" s="49" t="s">
        <v>32</v>
      </c>
      <c r="K1625" s="49" t="s">
        <v>349</v>
      </c>
      <c r="L1625" s="49" t="s">
        <v>350</v>
      </c>
      <c r="M1625" s="50" t="s">
        <v>351</v>
      </c>
      <c r="N1625" s="50" t="s">
        <v>352</v>
      </c>
      <c r="O1625" s="51">
        <v>45711</v>
      </c>
      <c r="P1625" s="51">
        <v>45711</v>
      </c>
      <c r="Q1625" s="51">
        <v>45711</v>
      </c>
      <c r="R1625" s="50">
        <v>218</v>
      </c>
      <c r="S1625" s="50">
        <v>0</v>
      </c>
      <c r="T1625" s="50" t="s">
        <v>37</v>
      </c>
      <c r="U1625" s="50" t="s">
        <v>9550</v>
      </c>
      <c r="V1625" s="50"/>
      <c r="W1625" s="50" t="s">
        <v>1535</v>
      </c>
      <c r="X1625" s="50" t="s">
        <v>352</v>
      </c>
      <c r="Y1625" s="49" t="s">
        <v>9551</v>
      </c>
    </row>
    <row r="1626" spans="1:25">
      <c r="A1626" s="121" t="str">
        <f t="shared" si="26"/>
        <v>mfelch</v>
      </c>
      <c r="B1626" s="49" t="s">
        <v>9552</v>
      </c>
      <c r="C1626" s="50" t="s">
        <v>9553</v>
      </c>
      <c r="D1626" s="50" t="s">
        <v>9554</v>
      </c>
      <c r="E1626" s="37" t="s">
        <v>27</v>
      </c>
      <c r="F1626" s="49" t="s">
        <v>44</v>
      </c>
      <c r="G1626" s="50" t="s">
        <v>45</v>
      </c>
      <c r="H1626" s="50" t="s">
        <v>30</v>
      </c>
      <c r="I1626" s="50" t="s">
        <v>31</v>
      </c>
      <c r="J1626" s="49" t="s">
        <v>32</v>
      </c>
      <c r="K1626" s="49" t="s">
        <v>79</v>
      </c>
      <c r="L1626" s="49" t="s">
        <v>80</v>
      </c>
      <c r="M1626" s="50" t="s">
        <v>81</v>
      </c>
      <c r="N1626" s="50" t="s">
        <v>36</v>
      </c>
      <c r="O1626" s="51">
        <v>45200</v>
      </c>
      <c r="P1626" s="51">
        <v>45200</v>
      </c>
      <c r="Q1626" s="51">
        <v>45200</v>
      </c>
      <c r="R1626" s="50">
        <v>729</v>
      </c>
      <c r="S1626" s="50">
        <v>1</v>
      </c>
      <c r="T1626" s="50" t="s">
        <v>82</v>
      </c>
      <c r="U1626" s="50" t="s">
        <v>9555</v>
      </c>
      <c r="V1626" s="50" t="s">
        <v>9556</v>
      </c>
      <c r="W1626" s="50" t="s">
        <v>9557</v>
      </c>
      <c r="X1626" s="50" t="s">
        <v>36</v>
      </c>
      <c r="Y1626" s="49" t="s">
        <v>9558</v>
      </c>
    </row>
    <row r="1627" spans="1:25">
      <c r="A1627" s="121" t="str">
        <f t="shared" si="26"/>
        <v>MFERNA5</v>
      </c>
      <c r="B1627" s="49" t="s">
        <v>9559</v>
      </c>
      <c r="C1627" s="50" t="s">
        <v>9560</v>
      </c>
      <c r="D1627" s="50" t="s">
        <v>9561</v>
      </c>
      <c r="E1627" s="37" t="s">
        <v>43</v>
      </c>
      <c r="F1627" s="49" t="s">
        <v>28</v>
      </c>
      <c r="G1627" s="50" t="s">
        <v>29</v>
      </c>
      <c r="H1627" s="50" t="s">
        <v>30</v>
      </c>
      <c r="I1627" s="50" t="s">
        <v>380</v>
      </c>
      <c r="J1627" s="49" t="s">
        <v>53</v>
      </c>
      <c r="K1627" s="49" t="s">
        <v>381</v>
      </c>
      <c r="L1627" s="49" t="s">
        <v>381</v>
      </c>
      <c r="M1627" s="50" t="s">
        <v>382</v>
      </c>
      <c r="N1627" s="50" t="s">
        <v>383</v>
      </c>
      <c r="O1627" s="51">
        <v>34368</v>
      </c>
      <c r="P1627" s="51">
        <v>34368</v>
      </c>
      <c r="Q1627" s="51">
        <v>34368</v>
      </c>
      <c r="R1627" s="50">
        <v>11561</v>
      </c>
      <c r="S1627" s="50">
        <v>31</v>
      </c>
      <c r="T1627" s="50" t="s">
        <v>148</v>
      </c>
      <c r="U1627" s="50" t="s">
        <v>9562</v>
      </c>
      <c r="V1627" s="50"/>
      <c r="W1627" s="50" t="s">
        <v>7109</v>
      </c>
      <c r="X1627" s="50" t="s">
        <v>383</v>
      </c>
      <c r="Y1627" s="49" t="s">
        <v>9563</v>
      </c>
    </row>
    <row r="1628" spans="1:25">
      <c r="A1628" s="121" t="str">
        <f t="shared" si="26"/>
        <v>mfetmou</v>
      </c>
      <c r="B1628" s="49" t="s">
        <v>9564</v>
      </c>
      <c r="C1628" s="50" t="s">
        <v>9565</v>
      </c>
      <c r="D1628" s="50" t="s">
        <v>9566</v>
      </c>
      <c r="E1628" s="37" t="s">
        <v>43</v>
      </c>
      <c r="F1628" s="49" t="s">
        <v>90</v>
      </c>
      <c r="G1628" s="50" t="s">
        <v>91</v>
      </c>
      <c r="H1628" s="50" t="s">
        <v>30</v>
      </c>
      <c r="I1628" s="50" t="s">
        <v>31</v>
      </c>
      <c r="J1628" s="49" t="s">
        <v>53</v>
      </c>
      <c r="K1628" s="49" t="s">
        <v>197</v>
      </c>
      <c r="L1628" s="49" t="s">
        <v>198</v>
      </c>
      <c r="M1628" s="50" t="s">
        <v>199</v>
      </c>
      <c r="N1628" s="50" t="s">
        <v>200</v>
      </c>
      <c r="O1628" s="51">
        <v>42429</v>
      </c>
      <c r="P1628" s="51">
        <v>42429</v>
      </c>
      <c r="Q1628" s="51">
        <v>42429</v>
      </c>
      <c r="R1628" s="50">
        <v>3500</v>
      </c>
      <c r="S1628" s="50">
        <v>9</v>
      </c>
      <c r="T1628" s="50" t="s">
        <v>127</v>
      </c>
      <c r="U1628" s="50" t="s">
        <v>9567</v>
      </c>
      <c r="V1628" s="50"/>
      <c r="W1628" s="50" t="s">
        <v>9568</v>
      </c>
      <c r="X1628" s="50" t="s">
        <v>167</v>
      </c>
      <c r="Y1628" s="49" t="s">
        <v>9569</v>
      </c>
    </row>
    <row r="1629" spans="1:25">
      <c r="A1629" s="121" t="str">
        <f t="shared" si="26"/>
        <v>mfiallo</v>
      </c>
      <c r="B1629" s="49" t="s">
        <v>9570</v>
      </c>
      <c r="C1629" s="50" t="s">
        <v>9571</v>
      </c>
      <c r="D1629" s="50" t="s">
        <v>9572</v>
      </c>
      <c r="E1629" s="37" t="s">
        <v>43</v>
      </c>
      <c r="F1629" s="49" t="s">
        <v>182</v>
      </c>
      <c r="G1629" s="50" t="s">
        <v>183</v>
      </c>
      <c r="H1629" s="50" t="s">
        <v>30</v>
      </c>
      <c r="I1629" s="50" t="s">
        <v>31</v>
      </c>
      <c r="J1629" s="49" t="s">
        <v>53</v>
      </c>
      <c r="K1629" s="49" t="s">
        <v>54</v>
      </c>
      <c r="L1629" s="49" t="s">
        <v>135</v>
      </c>
      <c r="M1629" s="50" t="s">
        <v>136</v>
      </c>
      <c r="N1629" s="50" t="s">
        <v>57</v>
      </c>
      <c r="O1629" s="51">
        <v>41582</v>
      </c>
      <c r="P1629" s="51">
        <v>41582</v>
      </c>
      <c r="Q1629" s="51">
        <v>41582</v>
      </c>
      <c r="R1629" s="50">
        <v>4347</v>
      </c>
      <c r="S1629" s="50">
        <v>11</v>
      </c>
      <c r="T1629" s="50" t="s">
        <v>127</v>
      </c>
      <c r="U1629" t="s">
        <v>9573</v>
      </c>
      <c r="V1629"/>
      <c r="W1629" t="s">
        <v>9574</v>
      </c>
      <c r="X1629" t="s">
        <v>57</v>
      </c>
      <c r="Y1629" s="126" t="s">
        <v>9575</v>
      </c>
    </row>
    <row r="1630" spans="1:25">
      <c r="A1630" s="121" t="str">
        <f t="shared" si="26"/>
        <v>mfigaro</v>
      </c>
      <c r="B1630" s="49" t="s">
        <v>9576</v>
      </c>
      <c r="C1630" s="50" t="s">
        <v>9577</v>
      </c>
      <c r="D1630" s="50" t="s">
        <v>9578</v>
      </c>
      <c r="E1630" s="37" t="s">
        <v>27</v>
      </c>
      <c r="F1630" s="49" t="s">
        <v>1624</v>
      </c>
      <c r="G1630" s="50" t="s">
        <v>1625</v>
      </c>
      <c r="H1630" s="50" t="s">
        <v>30</v>
      </c>
      <c r="I1630" s="50" t="s">
        <v>31</v>
      </c>
      <c r="J1630" s="49" t="s">
        <v>32</v>
      </c>
      <c r="K1630" s="49" t="s">
        <v>125</v>
      </c>
      <c r="L1630" s="49" t="s">
        <v>234</v>
      </c>
      <c r="M1630" s="50" t="s">
        <v>235</v>
      </c>
      <c r="N1630" s="50" t="s">
        <v>236</v>
      </c>
      <c r="O1630" s="51">
        <v>43173</v>
      </c>
      <c r="P1630" s="51">
        <v>43173</v>
      </c>
      <c r="Q1630" s="51">
        <v>43173</v>
      </c>
      <c r="R1630" s="50">
        <v>2756</v>
      </c>
      <c r="S1630" s="50">
        <v>7</v>
      </c>
      <c r="T1630" s="50" t="s">
        <v>127</v>
      </c>
      <c r="U1630" s="50" t="s">
        <v>9579</v>
      </c>
      <c r="V1630" s="50"/>
      <c r="W1630" s="50" t="s">
        <v>7235</v>
      </c>
      <c r="X1630" s="50" t="s">
        <v>236</v>
      </c>
      <c r="Y1630" s="49" t="s">
        <v>9580</v>
      </c>
    </row>
    <row r="1631" spans="1:25">
      <c r="A1631" s="121" t="str">
        <f t="shared" si="26"/>
        <v>MFIVES1</v>
      </c>
      <c r="B1631" s="49" t="s">
        <v>9581</v>
      </c>
      <c r="C1631" s="50" t="s">
        <v>9582</v>
      </c>
      <c r="D1631" s="50" t="s">
        <v>9583</v>
      </c>
      <c r="E1631" s="37" t="s">
        <v>43</v>
      </c>
      <c r="F1631" s="49" t="s">
        <v>90</v>
      </c>
      <c r="G1631" s="50" t="s">
        <v>91</v>
      </c>
      <c r="H1631" s="50" t="s">
        <v>30</v>
      </c>
      <c r="I1631" s="50" t="s">
        <v>31</v>
      </c>
      <c r="J1631" s="49" t="s">
        <v>32</v>
      </c>
      <c r="K1631" s="49" t="s">
        <v>92</v>
      </c>
      <c r="L1631" s="49" t="s">
        <v>93</v>
      </c>
      <c r="M1631" s="50" t="s">
        <v>94</v>
      </c>
      <c r="N1631" s="50" t="s">
        <v>95</v>
      </c>
      <c r="O1631" s="51">
        <v>29466</v>
      </c>
      <c r="P1631" s="51">
        <v>29466</v>
      </c>
      <c r="Q1631" s="51">
        <v>29466</v>
      </c>
      <c r="R1631" s="50">
        <v>16463</v>
      </c>
      <c r="S1631" s="50">
        <v>45</v>
      </c>
      <c r="T1631" s="50" t="s">
        <v>148</v>
      </c>
      <c r="U1631" s="50" t="s">
        <v>9584</v>
      </c>
      <c r="V1631" s="50"/>
      <c r="W1631" s="50" t="s">
        <v>9585</v>
      </c>
      <c r="X1631" s="50" t="s">
        <v>95</v>
      </c>
      <c r="Y1631" s="49" t="s">
        <v>9586</v>
      </c>
    </row>
    <row r="1632" spans="1:25">
      <c r="A1632" s="121" t="str">
        <f t="shared" si="26"/>
        <v>mfloyd</v>
      </c>
      <c r="B1632" s="49" t="s">
        <v>9587</v>
      </c>
      <c r="C1632" s="50" t="s">
        <v>9588</v>
      </c>
      <c r="D1632" s="50" t="s">
        <v>9589</v>
      </c>
      <c r="E1632" s="37" t="s">
        <v>43</v>
      </c>
      <c r="F1632" s="49" t="s">
        <v>44</v>
      </c>
      <c r="G1632" s="50" t="s">
        <v>45</v>
      </c>
      <c r="H1632" s="50" t="s">
        <v>30</v>
      </c>
      <c r="I1632" s="50" t="s">
        <v>31</v>
      </c>
      <c r="J1632" s="49" t="s">
        <v>32</v>
      </c>
      <c r="K1632" s="49" t="s">
        <v>92</v>
      </c>
      <c r="L1632" s="49" t="s">
        <v>116</v>
      </c>
      <c r="M1632" s="50" t="s">
        <v>117</v>
      </c>
      <c r="N1632" s="50" t="s">
        <v>118</v>
      </c>
      <c r="O1632" s="51">
        <v>45928</v>
      </c>
      <c r="P1632" s="51">
        <v>45928</v>
      </c>
      <c r="Q1632" s="51">
        <v>45928</v>
      </c>
      <c r="R1632" s="50">
        <v>1</v>
      </c>
      <c r="S1632" s="50">
        <v>0</v>
      </c>
      <c r="T1632" s="50" t="s">
        <v>47</v>
      </c>
      <c r="U1632" s="50" t="s">
        <v>9590</v>
      </c>
      <c r="V1632" s="50"/>
      <c r="W1632" s="50" t="s">
        <v>9591</v>
      </c>
      <c r="X1632" s="50" t="s">
        <v>192</v>
      </c>
      <c r="Y1632" s="49" t="s">
        <v>9592</v>
      </c>
    </row>
    <row r="1633" spans="1:25">
      <c r="A1633" s="121" t="str">
        <f t="shared" si="26"/>
        <v>MFRAN21</v>
      </c>
      <c r="B1633" s="49" t="s">
        <v>9593</v>
      </c>
      <c r="C1633" s="50" t="s">
        <v>9594</v>
      </c>
      <c r="D1633" s="50" t="s">
        <v>9595</v>
      </c>
      <c r="E1633" s="37" t="s">
        <v>27</v>
      </c>
      <c r="F1633" s="49" t="s">
        <v>44</v>
      </c>
      <c r="G1633" s="50" t="s">
        <v>45</v>
      </c>
      <c r="H1633" s="50" t="s">
        <v>30</v>
      </c>
      <c r="I1633" s="50" t="s">
        <v>31</v>
      </c>
      <c r="J1633" s="49" t="s">
        <v>53</v>
      </c>
      <c r="K1633" s="49" t="s">
        <v>273</v>
      </c>
      <c r="L1633" s="49" t="s">
        <v>1340</v>
      </c>
      <c r="M1633" s="50" t="s">
        <v>1341</v>
      </c>
      <c r="N1633" s="50" t="s">
        <v>1308</v>
      </c>
      <c r="O1633" s="51">
        <v>41148</v>
      </c>
      <c r="P1633" s="51">
        <v>41148</v>
      </c>
      <c r="Q1633" s="51">
        <v>41148</v>
      </c>
      <c r="R1633" s="50">
        <v>4781</v>
      </c>
      <c r="S1633" s="50">
        <v>13</v>
      </c>
      <c r="T1633" s="50" t="s">
        <v>127</v>
      </c>
      <c r="U1633" s="50" t="s">
        <v>9596</v>
      </c>
      <c r="V1633" s="50"/>
      <c r="W1633" s="50" t="s">
        <v>9597</v>
      </c>
      <c r="X1633" s="50" t="s">
        <v>1308</v>
      </c>
      <c r="Y1633" s="49" t="s">
        <v>9598</v>
      </c>
    </row>
    <row r="1634" spans="1:25">
      <c r="A1634" s="121" t="str">
        <f t="shared" si="26"/>
        <v>mfullwo</v>
      </c>
      <c r="B1634" s="49" t="s">
        <v>9599</v>
      </c>
      <c r="C1634" s="50" t="s">
        <v>9600</v>
      </c>
      <c r="D1634" s="50" t="s">
        <v>9601</v>
      </c>
      <c r="E1634" s="37" t="s">
        <v>43</v>
      </c>
      <c r="F1634" s="49" t="s">
        <v>44</v>
      </c>
      <c r="G1634" s="50" t="s">
        <v>45</v>
      </c>
      <c r="H1634" s="50" t="s">
        <v>30</v>
      </c>
      <c r="I1634" s="50" t="s">
        <v>31</v>
      </c>
      <c r="J1634" s="49" t="s">
        <v>53</v>
      </c>
      <c r="K1634" s="49" t="s">
        <v>164</v>
      </c>
      <c r="L1634" s="49" t="s">
        <v>165</v>
      </c>
      <c r="M1634" s="50" t="s">
        <v>166</v>
      </c>
      <c r="N1634" s="50" t="s">
        <v>167</v>
      </c>
      <c r="O1634" s="51">
        <v>45921</v>
      </c>
      <c r="P1634" s="51">
        <v>45921</v>
      </c>
      <c r="Q1634" s="51">
        <v>45921</v>
      </c>
      <c r="R1634" s="50">
        <v>8</v>
      </c>
      <c r="S1634" s="50">
        <v>0</v>
      </c>
      <c r="T1634" s="50" t="s">
        <v>47</v>
      </c>
      <c r="U1634" s="130" t="s">
        <v>9602</v>
      </c>
      <c r="V1634" s="130" t="s">
        <v>9603</v>
      </c>
      <c r="W1634" s="131" t="s">
        <v>9604</v>
      </c>
      <c r="X1634" s="131" t="s">
        <v>322</v>
      </c>
      <c r="Y1634" s="130" t="s">
        <v>9605</v>
      </c>
    </row>
    <row r="1635" spans="1:25">
      <c r="A1635" s="121" t="str">
        <f t="shared" si="26"/>
        <v>mgalanm</v>
      </c>
      <c r="B1635" s="49" t="s">
        <v>9606</v>
      </c>
      <c r="C1635" s="50" t="s">
        <v>9607</v>
      </c>
      <c r="D1635" s="50" t="s">
        <v>9608</v>
      </c>
      <c r="E1635" s="37" t="s">
        <v>43</v>
      </c>
      <c r="F1635" s="49" t="s">
        <v>44</v>
      </c>
      <c r="G1635" s="50" t="s">
        <v>45</v>
      </c>
      <c r="H1635" s="50" t="s">
        <v>30</v>
      </c>
      <c r="I1635" s="50" t="s">
        <v>380</v>
      </c>
      <c r="J1635" s="49" t="s">
        <v>53</v>
      </c>
      <c r="K1635" s="49" t="s">
        <v>381</v>
      </c>
      <c r="L1635" s="49" t="s">
        <v>381</v>
      </c>
      <c r="M1635" s="50" t="s">
        <v>382</v>
      </c>
      <c r="N1635" s="50" t="s">
        <v>383</v>
      </c>
      <c r="O1635" s="51">
        <v>43194</v>
      </c>
      <c r="P1635" s="51">
        <v>43194</v>
      </c>
      <c r="Q1635" s="51">
        <v>43194</v>
      </c>
      <c r="R1635" s="50">
        <v>2735</v>
      </c>
      <c r="S1635" s="50">
        <v>7</v>
      </c>
      <c r="T1635" s="50" t="s">
        <v>127</v>
      </c>
      <c r="U1635" s="50" t="s">
        <v>9609</v>
      </c>
      <c r="V1635" s="50"/>
      <c r="W1635" s="50" t="s">
        <v>9610</v>
      </c>
      <c r="X1635" s="50" t="s">
        <v>383</v>
      </c>
      <c r="Y1635" s="49" t="s">
        <v>9611</v>
      </c>
    </row>
    <row r="1636" spans="1:25">
      <c r="A1636" s="121" t="str">
        <f t="shared" si="26"/>
        <v>mgale</v>
      </c>
      <c r="B1636" s="49" t="s">
        <v>9612</v>
      </c>
      <c r="C1636" s="50" t="s">
        <v>9613</v>
      </c>
      <c r="D1636" s="50" t="s">
        <v>9614</v>
      </c>
      <c r="E1636" s="37" t="s">
        <v>27</v>
      </c>
      <c r="F1636" s="49" t="s">
        <v>103</v>
      </c>
      <c r="G1636" s="50" t="s">
        <v>104</v>
      </c>
      <c r="H1636" s="50" t="s">
        <v>105</v>
      </c>
      <c r="I1636" s="50" t="s">
        <v>31</v>
      </c>
      <c r="J1636" s="49" t="s">
        <v>53</v>
      </c>
      <c r="K1636" s="49" t="s">
        <v>309</v>
      </c>
      <c r="L1636" s="49" t="s">
        <v>480</v>
      </c>
      <c r="M1636" s="50" t="s">
        <v>481</v>
      </c>
      <c r="N1636" s="50" t="s">
        <v>482</v>
      </c>
      <c r="O1636" s="51">
        <v>43276</v>
      </c>
      <c r="P1636" s="51">
        <v>45795</v>
      </c>
      <c r="Q1636" s="51">
        <v>45795</v>
      </c>
      <c r="R1636" s="50">
        <v>134</v>
      </c>
      <c r="S1636" s="50">
        <v>0</v>
      </c>
      <c r="T1636" s="50" t="s">
        <v>58</v>
      </c>
      <c r="U1636" s="50" t="s">
        <v>9615</v>
      </c>
      <c r="V1636" s="50"/>
      <c r="W1636" s="50" t="s">
        <v>9616</v>
      </c>
      <c r="X1636" s="50" t="s">
        <v>482</v>
      </c>
      <c r="Y1636" s="49" t="s">
        <v>4385</v>
      </c>
    </row>
    <row r="1637" spans="1:25">
      <c r="A1637" s="121" t="str">
        <f t="shared" si="26"/>
        <v>mgaleas</v>
      </c>
      <c r="B1637" s="49" t="s">
        <v>9617</v>
      </c>
      <c r="C1637" s="50" t="s">
        <v>9618</v>
      </c>
      <c r="D1637" s="50" t="s">
        <v>9619</v>
      </c>
      <c r="E1637" s="37" t="s">
        <v>43</v>
      </c>
      <c r="F1637" s="49" t="s">
        <v>114</v>
      </c>
      <c r="G1637" s="50" t="s">
        <v>115</v>
      </c>
      <c r="H1637" s="50" t="s">
        <v>105</v>
      </c>
      <c r="I1637" s="50" t="s">
        <v>31</v>
      </c>
      <c r="J1637" s="49" t="s">
        <v>53</v>
      </c>
      <c r="K1637" s="49" t="s">
        <v>54</v>
      </c>
      <c r="L1637" s="49" t="s">
        <v>55</v>
      </c>
      <c r="M1637" s="50" t="s">
        <v>56</v>
      </c>
      <c r="N1637" s="50" t="s">
        <v>57</v>
      </c>
      <c r="O1637" s="51">
        <v>45578</v>
      </c>
      <c r="P1637" s="51">
        <v>45578</v>
      </c>
      <c r="Q1637" s="51">
        <v>45578</v>
      </c>
      <c r="R1637" s="50">
        <v>351</v>
      </c>
      <c r="S1637" s="50">
        <v>0</v>
      </c>
      <c r="T1637" s="50" t="s">
        <v>37</v>
      </c>
      <c r="U1637" s="50" t="s">
        <v>9620</v>
      </c>
      <c r="V1637" s="50" t="s">
        <v>9621</v>
      </c>
      <c r="W1637" s="50" t="s">
        <v>2640</v>
      </c>
      <c r="X1637" s="50" t="s">
        <v>57</v>
      </c>
      <c r="Y1637" s="49" t="s">
        <v>9622</v>
      </c>
    </row>
    <row r="1638" spans="1:25">
      <c r="A1638" s="121" t="str">
        <f t="shared" si="26"/>
        <v>mgarc23</v>
      </c>
      <c r="B1638" s="49" t="s">
        <v>9623</v>
      </c>
      <c r="C1638" s="50" t="s">
        <v>9624</v>
      </c>
      <c r="D1638" s="50" t="s">
        <v>9625</v>
      </c>
      <c r="E1638" s="37" t="s">
        <v>27</v>
      </c>
      <c r="F1638" s="49" t="s">
        <v>28</v>
      </c>
      <c r="G1638" s="50" t="s">
        <v>29</v>
      </c>
      <c r="H1638" s="50" t="s">
        <v>30</v>
      </c>
      <c r="I1638" s="50" t="s">
        <v>31</v>
      </c>
      <c r="J1638" s="49" t="s">
        <v>53</v>
      </c>
      <c r="K1638" s="49" t="s">
        <v>370</v>
      </c>
      <c r="L1638" s="49" t="s">
        <v>371</v>
      </c>
      <c r="M1638" s="50" t="s">
        <v>372</v>
      </c>
      <c r="N1638" s="50" t="s">
        <v>373</v>
      </c>
      <c r="O1638" s="51">
        <v>43705</v>
      </c>
      <c r="P1638" s="51">
        <v>43705</v>
      </c>
      <c r="Q1638" s="51">
        <v>43705</v>
      </c>
      <c r="R1638" s="50">
        <v>2224</v>
      </c>
      <c r="S1638" s="50">
        <v>6</v>
      </c>
      <c r="T1638" s="50" t="s">
        <v>127</v>
      </c>
      <c r="U1638" s="50" t="s">
        <v>9626</v>
      </c>
      <c r="V1638" s="50"/>
      <c r="W1638" s="50" t="s">
        <v>7463</v>
      </c>
      <c r="X1638" s="50" t="s">
        <v>373</v>
      </c>
      <c r="Y1638" s="49" t="s">
        <v>9627</v>
      </c>
    </row>
    <row r="1639" spans="1:25">
      <c r="A1639" s="121" t="str">
        <f t="shared" si="26"/>
        <v>mgarci2</v>
      </c>
      <c r="B1639" s="49" t="s">
        <v>9628</v>
      </c>
      <c r="C1639" s="50" t="s">
        <v>9629</v>
      </c>
      <c r="D1639" s="50" t="s">
        <v>9630</v>
      </c>
      <c r="E1639" s="37" t="s">
        <v>43</v>
      </c>
      <c r="F1639" s="49" t="s">
        <v>876</v>
      </c>
      <c r="G1639" s="50" t="s">
        <v>877</v>
      </c>
      <c r="H1639" s="50" t="s">
        <v>105</v>
      </c>
      <c r="I1639" s="50" t="s">
        <v>31</v>
      </c>
      <c r="J1639" s="49" t="s">
        <v>32</v>
      </c>
      <c r="K1639" s="49" t="s">
        <v>218</v>
      </c>
      <c r="L1639" s="49" t="s">
        <v>1032</v>
      </c>
      <c r="M1639" s="50" t="s">
        <v>1033</v>
      </c>
      <c r="N1639" s="50" t="s">
        <v>1034</v>
      </c>
      <c r="O1639" s="51">
        <v>45837</v>
      </c>
      <c r="P1639" s="51">
        <v>45837</v>
      </c>
      <c r="Q1639" s="51">
        <v>45837</v>
      </c>
      <c r="R1639" s="50">
        <v>92</v>
      </c>
      <c r="S1639" s="50">
        <v>0</v>
      </c>
      <c r="T1639" s="50" t="s">
        <v>58</v>
      </c>
      <c r="U1639" s="50" t="s">
        <v>9631</v>
      </c>
      <c r="V1639" s="50"/>
      <c r="W1639" s="50" t="s">
        <v>1036</v>
      </c>
      <c r="X1639" s="50" t="s">
        <v>1034</v>
      </c>
      <c r="Y1639" s="49" t="s">
        <v>9632</v>
      </c>
    </row>
    <row r="1640" spans="1:25">
      <c r="A1640" s="121" t="str">
        <f t="shared" si="26"/>
        <v>mgardne</v>
      </c>
      <c r="B1640" s="49" t="s">
        <v>9633</v>
      </c>
      <c r="C1640" s="50" t="s">
        <v>9634</v>
      </c>
      <c r="D1640" s="50" t="s">
        <v>9635</v>
      </c>
      <c r="E1640" s="37" t="s">
        <v>43</v>
      </c>
      <c r="F1640" s="49" t="s">
        <v>28</v>
      </c>
      <c r="G1640" s="50" t="s">
        <v>29</v>
      </c>
      <c r="H1640" s="50" t="s">
        <v>30</v>
      </c>
      <c r="I1640" s="50" t="s">
        <v>31</v>
      </c>
      <c r="J1640" s="49" t="s">
        <v>53</v>
      </c>
      <c r="K1640" s="49" t="s">
        <v>164</v>
      </c>
      <c r="L1640" s="49" t="s">
        <v>165</v>
      </c>
      <c r="M1640" s="50" t="s">
        <v>166</v>
      </c>
      <c r="N1640" s="50" t="s">
        <v>167</v>
      </c>
      <c r="O1640" s="51">
        <v>45725</v>
      </c>
      <c r="P1640" s="51">
        <v>45725</v>
      </c>
      <c r="Q1640" s="51">
        <v>45725</v>
      </c>
      <c r="R1640" s="50">
        <v>204</v>
      </c>
      <c r="S1640" s="50">
        <v>0</v>
      </c>
      <c r="T1640" s="50" t="s">
        <v>37</v>
      </c>
      <c r="U1640" s="50" t="s">
        <v>9636</v>
      </c>
      <c r="V1640" s="50"/>
      <c r="W1640" s="50" t="s">
        <v>9637</v>
      </c>
      <c r="X1640" s="50" t="s">
        <v>167</v>
      </c>
      <c r="Y1640" s="49" t="s">
        <v>9638</v>
      </c>
    </row>
    <row r="1641" spans="1:25">
      <c r="A1641" s="121" t="str">
        <f t="shared" si="26"/>
        <v>mgarret</v>
      </c>
      <c r="B1641" s="49" t="s">
        <v>9639</v>
      </c>
      <c r="C1641" s="50" t="s">
        <v>9640</v>
      </c>
      <c r="D1641" s="50" t="s">
        <v>9641</v>
      </c>
      <c r="E1641" s="37" t="s">
        <v>43</v>
      </c>
      <c r="F1641" s="49" t="s">
        <v>28</v>
      </c>
      <c r="G1641" s="50" t="s">
        <v>29</v>
      </c>
      <c r="H1641" s="50" t="s">
        <v>30</v>
      </c>
      <c r="I1641" s="50" t="s">
        <v>31</v>
      </c>
      <c r="J1641" s="49" t="s">
        <v>32</v>
      </c>
      <c r="K1641" s="49" t="s">
        <v>79</v>
      </c>
      <c r="L1641" s="49" t="s">
        <v>80</v>
      </c>
      <c r="M1641" s="50" t="s">
        <v>81</v>
      </c>
      <c r="N1641" s="50" t="s">
        <v>36</v>
      </c>
      <c r="O1641" s="51">
        <v>45207</v>
      </c>
      <c r="P1641" s="51">
        <v>45207</v>
      </c>
      <c r="Q1641" s="51">
        <v>45207</v>
      </c>
      <c r="R1641" s="50">
        <v>722</v>
      </c>
      <c r="S1641" s="50">
        <v>1</v>
      </c>
      <c r="T1641" s="50" t="s">
        <v>82</v>
      </c>
      <c r="U1641" s="50" t="s">
        <v>9642</v>
      </c>
      <c r="V1641" s="50"/>
      <c r="W1641" s="50" t="s">
        <v>4647</v>
      </c>
      <c r="X1641" s="50" t="s">
        <v>36</v>
      </c>
      <c r="Y1641" s="49" t="s">
        <v>9643</v>
      </c>
    </row>
    <row r="1642" spans="1:25">
      <c r="A1642" s="121" t="str">
        <f t="shared" si="26"/>
        <v>mgarrit</v>
      </c>
      <c r="B1642" s="49" t="s">
        <v>9644</v>
      </c>
      <c r="C1642" s="50" t="s">
        <v>9645</v>
      </c>
      <c r="D1642" s="50" t="s">
        <v>9646</v>
      </c>
      <c r="E1642" s="37" t="s">
        <v>27</v>
      </c>
      <c r="F1642" s="49" t="s">
        <v>28</v>
      </c>
      <c r="G1642" s="50" t="s">
        <v>29</v>
      </c>
      <c r="H1642" s="50" t="s">
        <v>30</v>
      </c>
      <c r="I1642" s="50" t="s">
        <v>31</v>
      </c>
      <c r="J1642" s="49" t="s">
        <v>53</v>
      </c>
      <c r="K1642" s="49" t="s">
        <v>273</v>
      </c>
      <c r="L1642" s="49" t="s">
        <v>2693</v>
      </c>
      <c r="M1642" s="50" t="s">
        <v>2694</v>
      </c>
      <c r="N1642" s="50" t="s">
        <v>579</v>
      </c>
      <c r="O1642" s="51">
        <v>45571</v>
      </c>
      <c r="P1642" s="51">
        <v>45571</v>
      </c>
      <c r="Q1642" s="51">
        <v>45571</v>
      </c>
      <c r="R1642" s="50">
        <v>358</v>
      </c>
      <c r="S1642" s="50">
        <v>0</v>
      </c>
      <c r="T1642" s="50" t="s">
        <v>37</v>
      </c>
      <c r="U1642" s="50" t="s">
        <v>9647</v>
      </c>
      <c r="V1642" s="50"/>
      <c r="W1642" s="50" t="s">
        <v>5336</v>
      </c>
      <c r="X1642" s="50" t="s">
        <v>579</v>
      </c>
      <c r="Y1642" s="49" t="s">
        <v>9648</v>
      </c>
    </row>
    <row r="1643" spans="1:25">
      <c r="A1643" s="121" t="str">
        <f t="shared" si="26"/>
        <v>mgastel</v>
      </c>
      <c r="B1643" s="49" t="s">
        <v>9649</v>
      </c>
      <c r="C1643" s="50" t="s">
        <v>9650</v>
      </c>
      <c r="D1643" s="50" t="s">
        <v>9651</v>
      </c>
      <c r="E1643" s="37" t="s">
        <v>43</v>
      </c>
      <c r="F1643" s="49" t="s">
        <v>28</v>
      </c>
      <c r="G1643" s="50" t="s">
        <v>29</v>
      </c>
      <c r="H1643" s="50" t="s">
        <v>30</v>
      </c>
      <c r="I1643" s="50" t="s">
        <v>31</v>
      </c>
      <c r="J1643" s="49" t="s">
        <v>32</v>
      </c>
      <c r="K1643" s="49" t="s">
        <v>33</v>
      </c>
      <c r="L1643" s="49" t="s">
        <v>34</v>
      </c>
      <c r="M1643" s="50" t="s">
        <v>35</v>
      </c>
      <c r="N1643" s="50" t="s">
        <v>36</v>
      </c>
      <c r="O1643" s="51">
        <v>45844</v>
      </c>
      <c r="P1643" s="51">
        <v>45844</v>
      </c>
      <c r="Q1643" s="51">
        <v>45844</v>
      </c>
      <c r="R1643" s="50">
        <v>85</v>
      </c>
      <c r="S1643" s="50">
        <v>0</v>
      </c>
      <c r="T1643" s="50" t="s">
        <v>96</v>
      </c>
      <c r="U1643" s="50" t="s">
        <v>9652</v>
      </c>
      <c r="V1643" s="50" t="s">
        <v>2588</v>
      </c>
      <c r="W1643" s="50" t="s">
        <v>9653</v>
      </c>
      <c r="X1643" s="50" t="s">
        <v>36</v>
      </c>
      <c r="Y1643" s="49" t="s">
        <v>9654</v>
      </c>
    </row>
    <row r="1644" spans="1:25">
      <c r="A1644" s="121" t="str">
        <f t="shared" si="26"/>
        <v>mgetz</v>
      </c>
      <c r="B1644" s="49" t="s">
        <v>9655</v>
      </c>
      <c r="C1644" s="50" t="s">
        <v>9656</v>
      </c>
      <c r="D1644" s="50" t="s">
        <v>9657</v>
      </c>
      <c r="E1644" s="37" t="s">
        <v>43</v>
      </c>
      <c r="F1644" s="49" t="s">
        <v>90</v>
      </c>
      <c r="G1644" s="50" t="s">
        <v>91</v>
      </c>
      <c r="H1644" s="50" t="s">
        <v>30</v>
      </c>
      <c r="I1644" s="50" t="s">
        <v>31</v>
      </c>
      <c r="J1644" s="49" t="s">
        <v>53</v>
      </c>
      <c r="K1644" s="49" t="s">
        <v>164</v>
      </c>
      <c r="L1644" s="49" t="s">
        <v>165</v>
      </c>
      <c r="M1644" s="50" t="s">
        <v>166</v>
      </c>
      <c r="N1644" s="50" t="s">
        <v>167</v>
      </c>
      <c r="O1644" s="51">
        <v>45844</v>
      </c>
      <c r="P1644" s="51">
        <v>45844</v>
      </c>
      <c r="Q1644" s="51">
        <v>45844</v>
      </c>
      <c r="R1644" s="50">
        <v>85</v>
      </c>
      <c r="S1644" s="50">
        <v>0</v>
      </c>
      <c r="T1644" s="50" t="s">
        <v>96</v>
      </c>
      <c r="U1644" s="50" t="s">
        <v>9658</v>
      </c>
      <c r="V1644" s="50"/>
      <c r="W1644" s="50" t="s">
        <v>4458</v>
      </c>
      <c r="X1644" s="50" t="s">
        <v>167</v>
      </c>
      <c r="Y1644" s="49" t="s">
        <v>9659</v>
      </c>
    </row>
    <row r="1645" spans="1:25">
      <c r="A1645" s="121" t="str">
        <f t="shared" si="26"/>
        <v>mgibbs</v>
      </c>
      <c r="B1645" s="49" t="s">
        <v>9660</v>
      </c>
      <c r="C1645" s="50" t="s">
        <v>9661</v>
      </c>
      <c r="D1645" s="50" t="s">
        <v>9662</v>
      </c>
      <c r="E1645" s="37" t="s">
        <v>43</v>
      </c>
      <c r="F1645" s="49" t="s">
        <v>44</v>
      </c>
      <c r="G1645" s="50" t="s">
        <v>45</v>
      </c>
      <c r="H1645" s="50" t="s">
        <v>30</v>
      </c>
      <c r="I1645" s="50" t="s">
        <v>31</v>
      </c>
      <c r="J1645" s="49" t="s">
        <v>32</v>
      </c>
      <c r="K1645" s="49" t="s">
        <v>208</v>
      </c>
      <c r="L1645" s="49" t="s">
        <v>208</v>
      </c>
      <c r="M1645" s="50" t="s">
        <v>907</v>
      </c>
      <c r="N1645" s="50" t="s">
        <v>908</v>
      </c>
      <c r="O1645" s="51">
        <v>44888</v>
      </c>
      <c r="P1645" s="51">
        <v>45431</v>
      </c>
      <c r="Q1645" s="51">
        <v>45431</v>
      </c>
      <c r="R1645" s="50">
        <v>498</v>
      </c>
      <c r="S1645" s="50">
        <v>1</v>
      </c>
      <c r="T1645" s="50" t="s">
        <v>82</v>
      </c>
      <c r="U1645" s="114" t="s">
        <v>9663</v>
      </c>
      <c r="V1645" s="114"/>
      <c r="W1645" s="114" t="s">
        <v>910</v>
      </c>
      <c r="X1645" s="114" t="s">
        <v>908</v>
      </c>
      <c r="Y1645" s="115" t="s">
        <v>9664</v>
      </c>
    </row>
    <row r="1646" spans="1:25">
      <c r="A1646" s="121" t="str">
        <f t="shared" si="26"/>
        <v>mgibson</v>
      </c>
      <c r="B1646" s="49" t="s">
        <v>9665</v>
      </c>
      <c r="C1646" s="50" t="s">
        <v>9666</v>
      </c>
      <c r="D1646" s="50" t="s">
        <v>9667</v>
      </c>
      <c r="E1646" s="37" t="s">
        <v>43</v>
      </c>
      <c r="F1646" s="49" t="s">
        <v>28</v>
      </c>
      <c r="G1646" s="50" t="s">
        <v>29</v>
      </c>
      <c r="H1646" s="50" t="s">
        <v>30</v>
      </c>
      <c r="I1646" s="50" t="s">
        <v>31</v>
      </c>
      <c r="J1646" s="49" t="s">
        <v>53</v>
      </c>
      <c r="K1646" s="49" t="s">
        <v>255</v>
      </c>
      <c r="L1646" s="49" t="s">
        <v>442</v>
      </c>
      <c r="M1646" s="50" t="s">
        <v>443</v>
      </c>
      <c r="N1646" s="50" t="s">
        <v>72</v>
      </c>
      <c r="O1646" s="51">
        <v>45123</v>
      </c>
      <c r="P1646" s="51">
        <v>45123</v>
      </c>
      <c r="Q1646" s="51">
        <v>45123</v>
      </c>
      <c r="R1646" s="50">
        <v>806</v>
      </c>
      <c r="S1646" s="50">
        <v>2</v>
      </c>
      <c r="T1646" s="50" t="s">
        <v>82</v>
      </c>
      <c r="U1646" s="50" t="s">
        <v>9668</v>
      </c>
      <c r="V1646" s="50"/>
      <c r="W1646" s="50" t="s">
        <v>9669</v>
      </c>
      <c r="X1646" s="50" t="s">
        <v>72</v>
      </c>
      <c r="Y1646" s="49" t="s">
        <v>9670</v>
      </c>
    </row>
    <row r="1647" spans="1:25">
      <c r="A1647" s="121" t="str">
        <f t="shared" si="26"/>
        <v>mgonder</v>
      </c>
      <c r="B1647" s="49" t="s">
        <v>9671</v>
      </c>
      <c r="C1647" s="50" t="s">
        <v>9672</v>
      </c>
      <c r="D1647" s="50" t="s">
        <v>9673</v>
      </c>
      <c r="E1647" s="37" t="s">
        <v>43</v>
      </c>
      <c r="F1647" s="49" t="s">
        <v>44</v>
      </c>
      <c r="G1647" s="50" t="s">
        <v>45</v>
      </c>
      <c r="H1647" s="50" t="s">
        <v>30</v>
      </c>
      <c r="I1647" s="50" t="s">
        <v>31</v>
      </c>
      <c r="J1647" s="49" t="s">
        <v>32</v>
      </c>
      <c r="K1647" s="49" t="s">
        <v>92</v>
      </c>
      <c r="L1647" s="49" t="s">
        <v>116</v>
      </c>
      <c r="M1647" s="50" t="s">
        <v>117</v>
      </c>
      <c r="N1647" s="50" t="s">
        <v>118</v>
      </c>
      <c r="O1647" s="51">
        <v>45333</v>
      </c>
      <c r="P1647" s="51">
        <v>45333</v>
      </c>
      <c r="Q1647" s="51">
        <v>45333</v>
      </c>
      <c r="R1647" s="50">
        <v>596</v>
      </c>
      <c r="S1647" s="50">
        <v>1</v>
      </c>
      <c r="T1647" s="50" t="s">
        <v>82</v>
      </c>
      <c r="U1647" s="50" t="s">
        <v>9674</v>
      </c>
      <c r="V1647" s="50"/>
      <c r="W1647" s="50" t="s">
        <v>3389</v>
      </c>
      <c r="X1647" s="50" t="s">
        <v>192</v>
      </c>
      <c r="Y1647" s="49" t="s">
        <v>3390</v>
      </c>
    </row>
    <row r="1648" spans="1:25">
      <c r="A1648" s="121" t="str">
        <f t="shared" si="26"/>
        <v>mgonzal</v>
      </c>
      <c r="B1648" s="49" t="s">
        <v>9675</v>
      </c>
      <c r="C1648" s="50" t="s">
        <v>9676</v>
      </c>
      <c r="D1648" s="50" t="s">
        <v>9677</v>
      </c>
      <c r="E1648" s="37" t="s">
        <v>43</v>
      </c>
      <c r="F1648" s="49" t="s">
        <v>876</v>
      </c>
      <c r="G1648" s="50" t="s">
        <v>877</v>
      </c>
      <c r="H1648" s="50" t="s">
        <v>105</v>
      </c>
      <c r="I1648" s="50" t="s">
        <v>31</v>
      </c>
      <c r="J1648" s="49" t="s">
        <v>32</v>
      </c>
      <c r="K1648" s="49" t="s">
        <v>92</v>
      </c>
      <c r="L1648" s="49" t="s">
        <v>116</v>
      </c>
      <c r="M1648" s="50" t="s">
        <v>117</v>
      </c>
      <c r="N1648" s="50" t="s">
        <v>118</v>
      </c>
      <c r="O1648" s="51">
        <v>45865</v>
      </c>
      <c r="P1648" s="51">
        <v>45865</v>
      </c>
      <c r="Q1648" s="51">
        <v>45865</v>
      </c>
      <c r="R1648" s="50">
        <v>64</v>
      </c>
      <c r="S1648" s="50">
        <v>0</v>
      </c>
      <c r="T1648" s="50" t="s">
        <v>96</v>
      </c>
      <c r="U1648" s="50" t="s">
        <v>9678</v>
      </c>
      <c r="V1648" s="50"/>
      <c r="W1648" s="50" t="s">
        <v>9679</v>
      </c>
      <c r="X1648" s="50" t="s">
        <v>118</v>
      </c>
      <c r="Y1648" s="49" t="s">
        <v>9680</v>
      </c>
    </row>
    <row r="1649" spans="1:25">
      <c r="A1649" s="121" t="str">
        <f t="shared" si="26"/>
        <v>MGORD1</v>
      </c>
      <c r="B1649" s="49" t="s">
        <v>9681</v>
      </c>
      <c r="C1649" s="50" t="s">
        <v>9682</v>
      </c>
      <c r="D1649" s="50" t="s">
        <v>9683</v>
      </c>
      <c r="E1649" s="37" t="s">
        <v>43</v>
      </c>
      <c r="F1649" s="49" t="s">
        <v>28</v>
      </c>
      <c r="G1649" s="50" t="s">
        <v>29</v>
      </c>
      <c r="H1649" s="50" t="s">
        <v>30</v>
      </c>
      <c r="I1649" s="50" t="s">
        <v>31</v>
      </c>
      <c r="J1649" s="49" t="s">
        <v>53</v>
      </c>
      <c r="K1649" s="49" t="s">
        <v>273</v>
      </c>
      <c r="L1649" s="49" t="s">
        <v>2693</v>
      </c>
      <c r="M1649" s="50" t="s">
        <v>2694</v>
      </c>
      <c r="N1649" s="50" t="s">
        <v>579</v>
      </c>
      <c r="O1649" s="51">
        <v>35636</v>
      </c>
      <c r="P1649" s="51">
        <v>35636</v>
      </c>
      <c r="Q1649" s="51">
        <v>35636</v>
      </c>
      <c r="R1649" s="50">
        <v>10293</v>
      </c>
      <c r="S1649" s="50">
        <v>28</v>
      </c>
      <c r="T1649" s="50" t="s">
        <v>148</v>
      </c>
      <c r="U1649" s="50" t="s">
        <v>9684</v>
      </c>
      <c r="V1649" s="50"/>
      <c r="W1649" s="50" t="s">
        <v>5336</v>
      </c>
      <c r="X1649" s="50" t="s">
        <v>579</v>
      </c>
      <c r="Y1649" s="49" t="s">
        <v>9648</v>
      </c>
    </row>
    <row r="1650" spans="1:25">
      <c r="A1650" s="121" t="str">
        <f t="shared" si="26"/>
        <v>mgranad</v>
      </c>
      <c r="B1650" s="49" t="s">
        <v>9685</v>
      </c>
      <c r="C1650" s="50" t="s">
        <v>9686</v>
      </c>
      <c r="D1650" s="50" t="s">
        <v>9687</v>
      </c>
      <c r="E1650" s="37" t="s">
        <v>43</v>
      </c>
      <c r="F1650" s="49" t="s">
        <v>44</v>
      </c>
      <c r="G1650" s="50" t="s">
        <v>45</v>
      </c>
      <c r="H1650" s="50" t="s">
        <v>30</v>
      </c>
      <c r="I1650" s="50" t="s">
        <v>31</v>
      </c>
      <c r="J1650" s="49" t="s">
        <v>32</v>
      </c>
      <c r="K1650" s="49" t="s">
        <v>396</v>
      </c>
      <c r="L1650" s="49" t="s">
        <v>397</v>
      </c>
      <c r="M1650" s="50" t="s">
        <v>398</v>
      </c>
      <c r="N1650" s="50" t="s">
        <v>147</v>
      </c>
      <c r="O1650" s="51">
        <v>44637</v>
      </c>
      <c r="P1650" s="51">
        <v>44637</v>
      </c>
      <c r="Q1650" s="51">
        <v>44637</v>
      </c>
      <c r="R1650" s="50">
        <v>1292</v>
      </c>
      <c r="S1650" s="50">
        <v>3</v>
      </c>
      <c r="T1650" s="50" t="s">
        <v>106</v>
      </c>
      <c r="U1650" s="50" t="s">
        <v>9688</v>
      </c>
      <c r="V1650" s="50"/>
      <c r="W1650" s="50" t="s">
        <v>9689</v>
      </c>
      <c r="X1650" s="50" t="s">
        <v>401</v>
      </c>
      <c r="Y1650" s="49" t="s">
        <v>9690</v>
      </c>
    </row>
    <row r="1651" spans="1:25">
      <c r="A1651" s="121" t="str">
        <f t="shared" si="26"/>
        <v>mgrant</v>
      </c>
      <c r="B1651" s="49" t="s">
        <v>9691</v>
      </c>
      <c r="C1651" s="50" t="s">
        <v>9692</v>
      </c>
      <c r="D1651" s="50" t="s">
        <v>9693</v>
      </c>
      <c r="E1651" s="37" t="s">
        <v>27</v>
      </c>
      <c r="F1651" s="49" t="s">
        <v>28</v>
      </c>
      <c r="G1651" s="50" t="s">
        <v>29</v>
      </c>
      <c r="H1651" s="50" t="s">
        <v>30</v>
      </c>
      <c r="I1651" s="50" t="s">
        <v>31</v>
      </c>
      <c r="J1651" s="49" t="s">
        <v>32</v>
      </c>
      <c r="K1651" s="49" t="s">
        <v>775</v>
      </c>
      <c r="L1651" s="49" t="s">
        <v>776</v>
      </c>
      <c r="M1651" s="50" t="s">
        <v>777</v>
      </c>
      <c r="N1651" s="50" t="s">
        <v>147</v>
      </c>
      <c r="O1651" s="51">
        <v>45571</v>
      </c>
      <c r="P1651" s="51">
        <v>45571</v>
      </c>
      <c r="Q1651" s="51">
        <v>45571</v>
      </c>
      <c r="R1651" s="50">
        <v>358</v>
      </c>
      <c r="S1651" s="50">
        <v>0</v>
      </c>
      <c r="T1651" s="50" t="s">
        <v>37</v>
      </c>
      <c r="U1651" s="50" t="s">
        <v>9694</v>
      </c>
      <c r="V1651" s="50"/>
      <c r="W1651" s="50" t="s">
        <v>9695</v>
      </c>
      <c r="X1651" s="50" t="s">
        <v>147</v>
      </c>
      <c r="Y1651" s="49" t="s">
        <v>9696</v>
      </c>
    </row>
    <row r="1652" spans="1:25">
      <c r="A1652" s="121" t="str">
        <f t="shared" si="26"/>
        <v>mgree39</v>
      </c>
      <c r="B1652" s="49" t="s">
        <v>9697</v>
      </c>
      <c r="C1652" s="50" t="s">
        <v>9698</v>
      </c>
      <c r="D1652" s="50" t="s">
        <v>9699</v>
      </c>
      <c r="E1652" s="37" t="s">
        <v>774</v>
      </c>
      <c r="F1652" s="49" t="s">
        <v>44</v>
      </c>
      <c r="G1652" s="50" t="s">
        <v>45</v>
      </c>
      <c r="H1652" s="50" t="s">
        <v>30</v>
      </c>
      <c r="I1652" s="50" t="s">
        <v>31</v>
      </c>
      <c r="J1652" s="49" t="s">
        <v>53</v>
      </c>
      <c r="K1652" s="49" t="s">
        <v>93</v>
      </c>
      <c r="L1652" s="49" t="s">
        <v>915</v>
      </c>
      <c r="M1652" s="50" t="s">
        <v>916</v>
      </c>
      <c r="N1652" s="50" t="s">
        <v>69</v>
      </c>
      <c r="O1652" s="51">
        <v>41709</v>
      </c>
      <c r="P1652" s="51">
        <v>41709</v>
      </c>
      <c r="Q1652" s="51">
        <v>41709</v>
      </c>
      <c r="R1652" s="50">
        <v>4220</v>
      </c>
      <c r="S1652" s="50">
        <v>11</v>
      </c>
      <c r="T1652" s="50" t="s">
        <v>127</v>
      </c>
      <c r="U1652" s="50" t="s">
        <v>9700</v>
      </c>
      <c r="V1652" s="50"/>
      <c r="W1652" s="50" t="s">
        <v>9701</v>
      </c>
      <c r="X1652" s="50" t="s">
        <v>69</v>
      </c>
      <c r="Y1652" s="49" t="s">
        <v>9702</v>
      </c>
    </row>
    <row r="1653" spans="1:25">
      <c r="A1653" s="121" t="str">
        <f t="shared" si="26"/>
        <v>MGUYETT</v>
      </c>
      <c r="B1653" s="49" t="s">
        <v>9703</v>
      </c>
      <c r="C1653" s="50" t="s">
        <v>9704</v>
      </c>
      <c r="D1653" s="50" t="s">
        <v>9705</v>
      </c>
      <c r="E1653" s="37" t="s">
        <v>27</v>
      </c>
      <c r="F1653" s="49" t="s">
        <v>182</v>
      </c>
      <c r="G1653" s="50" t="s">
        <v>183</v>
      </c>
      <c r="H1653" s="50" t="s">
        <v>30</v>
      </c>
      <c r="I1653" s="50" t="s">
        <v>31</v>
      </c>
      <c r="J1653" s="49" t="s">
        <v>32</v>
      </c>
      <c r="K1653" s="49" t="s">
        <v>426</v>
      </c>
      <c r="L1653" s="49" t="s">
        <v>427</v>
      </c>
      <c r="M1653" s="50" t="s">
        <v>428</v>
      </c>
      <c r="N1653" s="50" t="s">
        <v>429</v>
      </c>
      <c r="O1653" s="51">
        <v>36842</v>
      </c>
      <c r="P1653" s="51">
        <v>36842</v>
      </c>
      <c r="Q1653" s="51">
        <v>36842</v>
      </c>
      <c r="R1653" s="50">
        <v>9087</v>
      </c>
      <c r="S1653" s="50">
        <v>24</v>
      </c>
      <c r="T1653" s="50" t="s">
        <v>148</v>
      </c>
      <c r="U1653" s="50" t="s">
        <v>9706</v>
      </c>
      <c r="V1653" s="50"/>
      <c r="W1653" s="50" t="s">
        <v>9707</v>
      </c>
      <c r="X1653" s="50" t="s">
        <v>429</v>
      </c>
      <c r="Y1653" s="49" t="s">
        <v>4220</v>
      </c>
    </row>
    <row r="1654" spans="1:25">
      <c r="A1654" s="121" t="str">
        <f t="shared" si="26"/>
        <v>mhaidar</v>
      </c>
      <c r="B1654" s="49" t="s">
        <v>9708</v>
      </c>
      <c r="C1654" s="50" t="s">
        <v>9709</v>
      </c>
      <c r="D1654" s="50" t="s">
        <v>9710</v>
      </c>
      <c r="E1654" s="37" t="s">
        <v>43</v>
      </c>
      <c r="F1654" s="49" t="s">
        <v>90</v>
      </c>
      <c r="G1654" s="50" t="s">
        <v>91</v>
      </c>
      <c r="H1654" s="50" t="s">
        <v>30</v>
      </c>
      <c r="I1654" s="50" t="s">
        <v>31</v>
      </c>
      <c r="J1654" s="49" t="s">
        <v>53</v>
      </c>
      <c r="K1654" s="49" t="s">
        <v>197</v>
      </c>
      <c r="L1654" s="49" t="s">
        <v>198</v>
      </c>
      <c r="M1654" s="50" t="s">
        <v>199</v>
      </c>
      <c r="N1654" s="50" t="s">
        <v>200</v>
      </c>
      <c r="O1654" s="51">
        <v>45837</v>
      </c>
      <c r="P1654" s="51">
        <v>45837</v>
      </c>
      <c r="Q1654" s="51">
        <v>45837</v>
      </c>
      <c r="R1654" s="50">
        <v>92</v>
      </c>
      <c r="S1654" s="50">
        <v>0</v>
      </c>
      <c r="T1654" s="50" t="s">
        <v>58</v>
      </c>
      <c r="U1654" s="50" t="s">
        <v>9711</v>
      </c>
      <c r="V1654" s="50"/>
      <c r="W1654" s="50" t="s">
        <v>5935</v>
      </c>
      <c r="X1654" s="50" t="s">
        <v>167</v>
      </c>
      <c r="Y1654" s="49" t="s">
        <v>5936</v>
      </c>
    </row>
    <row r="1655" spans="1:25">
      <c r="A1655" s="121" t="str">
        <f t="shared" si="26"/>
        <v>mhalimi</v>
      </c>
      <c r="B1655" s="49" t="s">
        <v>9712</v>
      </c>
      <c r="C1655" s="50" t="s">
        <v>9713</v>
      </c>
      <c r="D1655" s="50" t="s">
        <v>9714</v>
      </c>
      <c r="E1655" s="37" t="s">
        <v>43</v>
      </c>
      <c r="F1655" s="49" t="s">
        <v>90</v>
      </c>
      <c r="G1655" s="50" t="s">
        <v>91</v>
      </c>
      <c r="H1655" s="50" t="s">
        <v>30</v>
      </c>
      <c r="I1655" s="50" t="s">
        <v>31</v>
      </c>
      <c r="J1655" s="49" t="s">
        <v>53</v>
      </c>
      <c r="K1655" s="49" t="s">
        <v>197</v>
      </c>
      <c r="L1655" s="49" t="s">
        <v>198</v>
      </c>
      <c r="M1655" s="50" t="s">
        <v>199</v>
      </c>
      <c r="N1655" s="50" t="s">
        <v>200</v>
      </c>
      <c r="O1655" s="51">
        <v>44067</v>
      </c>
      <c r="P1655" s="51">
        <v>44067</v>
      </c>
      <c r="Q1655" s="51">
        <v>44067</v>
      </c>
      <c r="R1655" s="50">
        <v>1862</v>
      </c>
      <c r="S1655" s="50">
        <v>5</v>
      </c>
      <c r="T1655" s="50" t="s">
        <v>106</v>
      </c>
      <c r="U1655" s="50" t="s">
        <v>9715</v>
      </c>
      <c r="V1655" s="50"/>
      <c r="W1655" s="50" t="s">
        <v>5935</v>
      </c>
      <c r="X1655" s="50" t="s">
        <v>167</v>
      </c>
      <c r="Y1655" s="49" t="s">
        <v>5936</v>
      </c>
    </row>
    <row r="1656" spans="1:25">
      <c r="A1656" s="121" t="str">
        <f t="shared" si="26"/>
        <v>mharis</v>
      </c>
      <c r="B1656" s="49" t="s">
        <v>9716</v>
      </c>
      <c r="C1656" s="50" t="s">
        <v>9717</v>
      </c>
      <c r="D1656" s="50" t="s">
        <v>9718</v>
      </c>
      <c r="E1656" s="37" t="s">
        <v>43</v>
      </c>
      <c r="F1656" s="49" t="s">
        <v>44</v>
      </c>
      <c r="G1656" s="50" t="s">
        <v>45</v>
      </c>
      <c r="H1656" s="50" t="s">
        <v>30</v>
      </c>
      <c r="I1656" s="50" t="s">
        <v>31</v>
      </c>
      <c r="J1656" s="49" t="s">
        <v>32</v>
      </c>
      <c r="K1656" s="49" t="s">
        <v>33</v>
      </c>
      <c r="L1656" s="49" t="s">
        <v>46</v>
      </c>
      <c r="M1656" s="50" t="s">
        <v>35</v>
      </c>
      <c r="N1656" s="50" t="s">
        <v>36</v>
      </c>
      <c r="O1656" s="51">
        <v>42411</v>
      </c>
      <c r="P1656" s="51">
        <v>43355</v>
      </c>
      <c r="Q1656" s="51">
        <v>43355</v>
      </c>
      <c r="R1656" s="50">
        <v>2574</v>
      </c>
      <c r="S1656" s="50">
        <v>7</v>
      </c>
      <c r="T1656" s="50" t="s">
        <v>127</v>
      </c>
      <c r="U1656" s="50" t="s">
        <v>9719</v>
      </c>
      <c r="V1656" s="50"/>
      <c r="W1656" s="50" t="s">
        <v>9720</v>
      </c>
      <c r="X1656" s="50" t="s">
        <v>36</v>
      </c>
      <c r="Y1656" s="49" t="s">
        <v>9721</v>
      </c>
    </row>
    <row r="1657" spans="1:25">
      <c r="A1657" s="121" t="str">
        <f t="shared" si="26"/>
        <v>mharris</v>
      </c>
      <c r="B1657" s="49" t="s">
        <v>9722</v>
      </c>
      <c r="C1657" s="50" t="s">
        <v>9723</v>
      </c>
      <c r="D1657" s="50" t="s">
        <v>9724</v>
      </c>
      <c r="E1657" s="37" t="s">
        <v>27</v>
      </c>
      <c r="F1657" s="49" t="s">
        <v>44</v>
      </c>
      <c r="G1657" s="50" t="s">
        <v>45</v>
      </c>
      <c r="H1657" s="50" t="s">
        <v>30</v>
      </c>
      <c r="I1657" s="50" t="s">
        <v>31</v>
      </c>
      <c r="J1657" s="49" t="s">
        <v>53</v>
      </c>
      <c r="K1657" s="49" t="s">
        <v>164</v>
      </c>
      <c r="L1657" s="49" t="s">
        <v>165</v>
      </c>
      <c r="M1657" s="50" t="s">
        <v>166</v>
      </c>
      <c r="N1657" s="50" t="s">
        <v>167</v>
      </c>
      <c r="O1657" s="51">
        <v>45543</v>
      </c>
      <c r="P1657" s="51">
        <v>45543</v>
      </c>
      <c r="Q1657" s="51">
        <v>45543</v>
      </c>
      <c r="R1657" s="50">
        <v>386</v>
      </c>
      <c r="S1657" s="50">
        <v>1</v>
      </c>
      <c r="T1657" s="50" t="s">
        <v>82</v>
      </c>
      <c r="U1657" s="50" t="s">
        <v>9725</v>
      </c>
      <c r="V1657" s="50" t="s">
        <v>7039</v>
      </c>
      <c r="W1657" s="50" t="s">
        <v>9726</v>
      </c>
      <c r="X1657" s="50" t="s">
        <v>170</v>
      </c>
      <c r="Y1657" s="49" t="s">
        <v>9727</v>
      </c>
    </row>
    <row r="1658" spans="1:25">
      <c r="A1658" s="121" t="str">
        <f t="shared" si="26"/>
        <v>mhaskin</v>
      </c>
      <c r="B1658" s="49" t="s">
        <v>9728</v>
      </c>
      <c r="C1658" s="50" t="s">
        <v>9729</v>
      </c>
      <c r="D1658" s="50" t="s">
        <v>9730</v>
      </c>
      <c r="E1658" s="37" t="s">
        <v>43</v>
      </c>
      <c r="F1658" s="49" t="s">
        <v>114</v>
      </c>
      <c r="G1658" s="50" t="s">
        <v>115</v>
      </c>
      <c r="H1658" s="50" t="s">
        <v>105</v>
      </c>
      <c r="I1658" s="50" t="s">
        <v>31</v>
      </c>
      <c r="J1658" s="49" t="s">
        <v>53</v>
      </c>
      <c r="K1658" s="49" t="s">
        <v>197</v>
      </c>
      <c r="L1658" s="49" t="s">
        <v>198</v>
      </c>
      <c r="M1658" s="50" t="s">
        <v>199</v>
      </c>
      <c r="N1658" s="50" t="s">
        <v>200</v>
      </c>
      <c r="O1658" s="51">
        <v>44327</v>
      </c>
      <c r="P1658" s="51">
        <v>44327</v>
      </c>
      <c r="Q1658" s="51">
        <v>44327</v>
      </c>
      <c r="R1658" s="50">
        <v>1602</v>
      </c>
      <c r="S1658" s="50">
        <v>4</v>
      </c>
      <c r="T1658" s="50" t="s">
        <v>106</v>
      </c>
      <c r="U1658" s="50" t="s">
        <v>9731</v>
      </c>
      <c r="V1658" s="50"/>
      <c r="W1658" s="50" t="s">
        <v>9732</v>
      </c>
      <c r="X1658" s="50" t="s">
        <v>1548</v>
      </c>
      <c r="Y1658" s="49" t="s">
        <v>9733</v>
      </c>
    </row>
    <row r="1659" spans="1:25">
      <c r="A1659" s="121" t="str">
        <f t="shared" si="26"/>
        <v>MHELM1</v>
      </c>
      <c r="B1659" s="49" t="s">
        <v>9734</v>
      </c>
      <c r="C1659" s="50" t="s">
        <v>9735</v>
      </c>
      <c r="D1659" s="50" t="s">
        <v>9736</v>
      </c>
      <c r="E1659" s="37" t="s">
        <v>43</v>
      </c>
      <c r="F1659" s="49" t="s">
        <v>1468</v>
      </c>
      <c r="G1659" s="50" t="s">
        <v>1469</v>
      </c>
      <c r="H1659" s="50" t="s">
        <v>30</v>
      </c>
      <c r="I1659" s="50" t="s">
        <v>31</v>
      </c>
      <c r="J1659" s="49" t="s">
        <v>53</v>
      </c>
      <c r="K1659" s="49" t="s">
        <v>66</v>
      </c>
      <c r="L1659" s="49" t="s">
        <v>66</v>
      </c>
      <c r="M1659" s="50" t="s">
        <v>342</v>
      </c>
      <c r="N1659" s="50" t="s">
        <v>69</v>
      </c>
      <c r="O1659" s="51">
        <v>30838</v>
      </c>
      <c r="P1659" s="51">
        <v>30838</v>
      </c>
      <c r="Q1659" s="51">
        <v>30838</v>
      </c>
      <c r="R1659" s="50">
        <v>15091</v>
      </c>
      <c r="S1659" s="50">
        <v>41</v>
      </c>
      <c r="T1659" s="50" t="s">
        <v>148</v>
      </c>
      <c r="U1659" s="50" t="s">
        <v>9737</v>
      </c>
      <c r="V1659" s="50"/>
      <c r="W1659" s="50" t="s">
        <v>1439</v>
      </c>
      <c r="X1659" s="50" t="s">
        <v>69</v>
      </c>
      <c r="Y1659" s="49" t="s">
        <v>9738</v>
      </c>
    </row>
    <row r="1660" spans="1:25">
      <c r="A1660" s="121" t="str">
        <f t="shared" si="26"/>
        <v>MHER139</v>
      </c>
      <c r="B1660" s="49" t="s">
        <v>9739</v>
      </c>
      <c r="C1660" s="50" t="s">
        <v>9740</v>
      </c>
      <c r="D1660" s="50" t="s">
        <v>9741</v>
      </c>
      <c r="E1660" s="37" t="s">
        <v>27</v>
      </c>
      <c r="F1660" s="49" t="s">
        <v>28</v>
      </c>
      <c r="G1660" s="50" t="s">
        <v>29</v>
      </c>
      <c r="H1660" s="50" t="s">
        <v>30</v>
      </c>
      <c r="I1660" s="50" t="s">
        <v>31</v>
      </c>
      <c r="J1660" s="49" t="s">
        <v>32</v>
      </c>
      <c r="K1660" s="49" t="s">
        <v>79</v>
      </c>
      <c r="L1660" s="49" t="s">
        <v>80</v>
      </c>
      <c r="M1660" s="50" t="s">
        <v>81</v>
      </c>
      <c r="N1660" s="50" t="s">
        <v>36</v>
      </c>
      <c r="O1660" s="51">
        <v>41302</v>
      </c>
      <c r="P1660" s="51">
        <v>41302</v>
      </c>
      <c r="Q1660" s="51">
        <v>41302</v>
      </c>
      <c r="R1660" s="50">
        <v>4627</v>
      </c>
      <c r="S1660" s="50">
        <v>12</v>
      </c>
      <c r="T1660" s="50" t="s">
        <v>127</v>
      </c>
      <c r="U1660" s="50" t="s">
        <v>9742</v>
      </c>
      <c r="V1660" s="50"/>
      <c r="W1660" s="50" t="s">
        <v>9743</v>
      </c>
      <c r="X1660" s="50" t="s">
        <v>36</v>
      </c>
      <c r="Y1660" s="49" t="s">
        <v>9744</v>
      </c>
    </row>
    <row r="1661" spans="1:25">
      <c r="A1661" s="121" t="str">
        <f t="shared" si="26"/>
        <v>mhiggi0</v>
      </c>
      <c r="B1661" s="49" t="s">
        <v>9745</v>
      </c>
      <c r="C1661" s="50" t="s">
        <v>9746</v>
      </c>
      <c r="D1661" s="50" t="s">
        <v>9747</v>
      </c>
      <c r="E1661" s="37" t="s">
        <v>43</v>
      </c>
      <c r="F1661" s="49" t="s">
        <v>28</v>
      </c>
      <c r="G1661" s="50" t="s">
        <v>29</v>
      </c>
      <c r="H1661" s="50" t="s">
        <v>30</v>
      </c>
      <c r="I1661" s="50" t="s">
        <v>31</v>
      </c>
      <c r="J1661" s="49" t="s">
        <v>32</v>
      </c>
      <c r="K1661" s="49" t="s">
        <v>290</v>
      </c>
      <c r="L1661" s="49" t="s">
        <v>5281</v>
      </c>
      <c r="M1661" s="50" t="s">
        <v>292</v>
      </c>
      <c r="N1661" s="50" t="s">
        <v>293</v>
      </c>
      <c r="O1661" s="51">
        <v>44462</v>
      </c>
      <c r="P1661" s="51">
        <v>44462</v>
      </c>
      <c r="Q1661" s="51">
        <v>44462</v>
      </c>
      <c r="R1661" s="50">
        <v>1467</v>
      </c>
      <c r="S1661" s="50">
        <v>4</v>
      </c>
      <c r="T1661" s="50" t="s">
        <v>106</v>
      </c>
      <c r="U1661" s="50" t="s">
        <v>9748</v>
      </c>
      <c r="V1661" s="50" t="s">
        <v>9749</v>
      </c>
      <c r="W1661" s="50" t="s">
        <v>9750</v>
      </c>
      <c r="X1661" s="50" t="s">
        <v>5284</v>
      </c>
      <c r="Y1661" s="49" t="s">
        <v>9751</v>
      </c>
    </row>
    <row r="1662" spans="1:25">
      <c r="A1662" s="121" t="str">
        <f t="shared" si="26"/>
        <v>MHOWEII</v>
      </c>
      <c r="B1662" s="49" t="s">
        <v>9752</v>
      </c>
      <c r="C1662" s="50" t="s">
        <v>9753</v>
      </c>
      <c r="D1662" s="50" t="s">
        <v>9754</v>
      </c>
      <c r="E1662" s="37" t="s">
        <v>43</v>
      </c>
      <c r="F1662" s="49" t="s">
        <v>182</v>
      </c>
      <c r="G1662" s="50" t="s">
        <v>183</v>
      </c>
      <c r="H1662" s="50" t="s">
        <v>30</v>
      </c>
      <c r="I1662" s="50" t="s">
        <v>31</v>
      </c>
      <c r="J1662" s="49" t="s">
        <v>53</v>
      </c>
      <c r="K1662" s="49" t="s">
        <v>93</v>
      </c>
      <c r="L1662" s="49" t="s">
        <v>915</v>
      </c>
      <c r="M1662" s="50" t="s">
        <v>916</v>
      </c>
      <c r="N1662" s="50" t="s">
        <v>69</v>
      </c>
      <c r="O1662" s="51">
        <v>39216</v>
      </c>
      <c r="P1662" s="51">
        <v>39216</v>
      </c>
      <c r="Q1662" s="51">
        <v>39216</v>
      </c>
      <c r="R1662" s="50">
        <v>6713</v>
      </c>
      <c r="S1662" s="50">
        <v>18</v>
      </c>
      <c r="T1662" s="50" t="s">
        <v>148</v>
      </c>
      <c r="U1662" s="50" t="s">
        <v>9755</v>
      </c>
      <c r="V1662" s="50"/>
      <c r="W1662" s="50" t="s">
        <v>9756</v>
      </c>
      <c r="X1662" s="50" t="s">
        <v>69</v>
      </c>
      <c r="Y1662" s="49" t="s">
        <v>9757</v>
      </c>
    </row>
    <row r="1663" spans="1:25">
      <c r="A1663" s="121" t="str">
        <f t="shared" si="26"/>
        <v>mhowson</v>
      </c>
      <c r="B1663" s="49" t="s">
        <v>9758</v>
      </c>
      <c r="C1663" s="50" t="s">
        <v>9759</v>
      </c>
      <c r="D1663" s="50" t="s">
        <v>9760</v>
      </c>
      <c r="E1663" s="37" t="s">
        <v>27</v>
      </c>
      <c r="F1663" s="49" t="s">
        <v>876</v>
      </c>
      <c r="G1663" s="50" t="s">
        <v>877</v>
      </c>
      <c r="H1663" s="50" t="s">
        <v>105</v>
      </c>
      <c r="I1663" s="50" t="s">
        <v>31</v>
      </c>
      <c r="J1663" s="49" t="s">
        <v>53</v>
      </c>
      <c r="K1663" s="49" t="s">
        <v>309</v>
      </c>
      <c r="L1663" s="49" t="s">
        <v>310</v>
      </c>
      <c r="M1663" s="50" t="s">
        <v>311</v>
      </c>
      <c r="N1663" s="50" t="s">
        <v>312</v>
      </c>
      <c r="O1663" s="51">
        <v>45851</v>
      </c>
      <c r="P1663" s="51">
        <v>45851</v>
      </c>
      <c r="Q1663" s="51">
        <v>45851</v>
      </c>
      <c r="R1663" s="50">
        <v>78</v>
      </c>
      <c r="S1663" s="50">
        <v>0</v>
      </c>
      <c r="T1663" s="50" t="s">
        <v>96</v>
      </c>
      <c r="U1663" s="50" t="s">
        <v>9761</v>
      </c>
      <c r="V1663" s="50"/>
      <c r="W1663" s="50" t="s">
        <v>9762</v>
      </c>
      <c r="X1663" s="50" t="s">
        <v>312</v>
      </c>
      <c r="Y1663" s="49" t="s">
        <v>9763</v>
      </c>
    </row>
    <row r="1664" spans="1:25">
      <c r="A1664" s="121" t="str">
        <f t="shared" si="26"/>
        <v>mhughes</v>
      </c>
      <c r="B1664" s="49" t="s">
        <v>9764</v>
      </c>
      <c r="C1664" s="50" t="s">
        <v>9765</v>
      </c>
      <c r="D1664" s="50" t="s">
        <v>9766</v>
      </c>
      <c r="E1664" s="37" t="s">
        <v>27</v>
      </c>
      <c r="F1664" s="49" t="s">
        <v>44</v>
      </c>
      <c r="G1664" s="50" t="s">
        <v>45</v>
      </c>
      <c r="H1664" s="50" t="s">
        <v>30</v>
      </c>
      <c r="I1664" s="50" t="s">
        <v>31</v>
      </c>
      <c r="J1664" s="49" t="s">
        <v>32</v>
      </c>
      <c r="K1664" s="49" t="s">
        <v>208</v>
      </c>
      <c r="L1664" s="49" t="s">
        <v>209</v>
      </c>
      <c r="M1664" s="50" t="s">
        <v>210</v>
      </c>
      <c r="N1664" s="50" t="s">
        <v>211</v>
      </c>
      <c r="O1664" s="51">
        <v>45396</v>
      </c>
      <c r="P1664" s="51">
        <v>45396</v>
      </c>
      <c r="Q1664" s="51">
        <v>45396</v>
      </c>
      <c r="R1664" s="50">
        <v>533</v>
      </c>
      <c r="S1664" s="50">
        <v>1</v>
      </c>
      <c r="T1664" s="50" t="s">
        <v>82</v>
      </c>
      <c r="U1664" s="50" t="s">
        <v>9767</v>
      </c>
      <c r="V1664" s="50"/>
      <c r="W1664" s="50" t="s">
        <v>9768</v>
      </c>
      <c r="X1664" s="50" t="s">
        <v>211</v>
      </c>
      <c r="Y1664" s="49" t="s">
        <v>9769</v>
      </c>
    </row>
    <row r="1665" spans="1:25">
      <c r="A1665" s="121" t="str">
        <f t="shared" si="26"/>
        <v>MHUNT14</v>
      </c>
      <c r="B1665" s="49" t="s">
        <v>9770</v>
      </c>
      <c r="C1665" s="50" t="s">
        <v>9771</v>
      </c>
      <c r="D1665" s="50" t="s">
        <v>9772</v>
      </c>
      <c r="E1665" s="37" t="s">
        <v>43</v>
      </c>
      <c r="F1665" s="49" t="s">
        <v>77</v>
      </c>
      <c r="G1665" s="50" t="s">
        <v>78</v>
      </c>
      <c r="H1665" s="50" t="s">
        <v>30</v>
      </c>
      <c r="I1665" s="50" t="s">
        <v>31</v>
      </c>
      <c r="J1665" s="49" t="s">
        <v>32</v>
      </c>
      <c r="K1665" s="49" t="s">
        <v>290</v>
      </c>
      <c r="L1665" s="49" t="s">
        <v>291</v>
      </c>
      <c r="M1665" s="50" t="s">
        <v>292</v>
      </c>
      <c r="N1665" s="50" t="s">
        <v>293</v>
      </c>
      <c r="O1665" s="51">
        <v>30593</v>
      </c>
      <c r="P1665" s="51">
        <v>30593</v>
      </c>
      <c r="Q1665" s="51">
        <v>30593</v>
      </c>
      <c r="R1665" s="50">
        <v>15336</v>
      </c>
      <c r="S1665" s="50">
        <v>42</v>
      </c>
      <c r="T1665" s="50" t="s">
        <v>148</v>
      </c>
      <c r="U1665" s="50" t="s">
        <v>9773</v>
      </c>
      <c r="V1665" s="50"/>
      <c r="W1665" s="50" t="s">
        <v>9774</v>
      </c>
      <c r="X1665" s="50" t="s">
        <v>293</v>
      </c>
      <c r="Y1665" s="49" t="s">
        <v>9775</v>
      </c>
    </row>
    <row r="1666" spans="1:25">
      <c r="A1666" s="121" t="str">
        <f t="shared" si="26"/>
        <v>MHUYNH2</v>
      </c>
      <c r="B1666" s="49" t="s">
        <v>9776</v>
      </c>
      <c r="C1666" s="50" t="s">
        <v>9777</v>
      </c>
      <c r="D1666" s="50" t="s">
        <v>9778</v>
      </c>
      <c r="E1666" s="37" t="s">
        <v>43</v>
      </c>
      <c r="F1666" s="49" t="s">
        <v>90</v>
      </c>
      <c r="G1666" s="50" t="s">
        <v>91</v>
      </c>
      <c r="H1666" s="50" t="s">
        <v>30</v>
      </c>
      <c r="I1666" s="50" t="s">
        <v>31</v>
      </c>
      <c r="J1666" s="49" t="s">
        <v>32</v>
      </c>
      <c r="K1666" s="49" t="s">
        <v>884</v>
      </c>
      <c r="L1666" s="49" t="s">
        <v>885</v>
      </c>
      <c r="M1666" s="50" t="s">
        <v>886</v>
      </c>
      <c r="N1666" s="50" t="s">
        <v>887</v>
      </c>
      <c r="O1666" s="51">
        <v>36934</v>
      </c>
      <c r="P1666" s="51">
        <v>36934</v>
      </c>
      <c r="Q1666" s="51">
        <v>36934</v>
      </c>
      <c r="R1666" s="50">
        <v>8995</v>
      </c>
      <c r="S1666" s="50">
        <v>24</v>
      </c>
      <c r="T1666" s="50" t="s">
        <v>148</v>
      </c>
      <c r="U1666" s="50" t="s">
        <v>9779</v>
      </c>
      <c r="V1666" s="50"/>
      <c r="W1666" s="50" t="s">
        <v>6911</v>
      </c>
      <c r="X1666" s="50" t="s">
        <v>887</v>
      </c>
      <c r="Y1666" s="49" t="s">
        <v>9780</v>
      </c>
    </row>
    <row r="1667" spans="1:25">
      <c r="A1667" s="121" t="str">
        <f t="shared" ref="A1667:A1730" si="27">TRIM(D1667)</f>
        <v>MJOH304</v>
      </c>
      <c r="B1667" s="49" t="s">
        <v>9781</v>
      </c>
      <c r="C1667" s="50" t="s">
        <v>9782</v>
      </c>
      <c r="D1667" s="50" t="s">
        <v>9783</v>
      </c>
      <c r="E1667" s="37" t="s">
        <v>43</v>
      </c>
      <c r="F1667" s="49" t="s">
        <v>90</v>
      </c>
      <c r="G1667" s="50" t="s">
        <v>91</v>
      </c>
      <c r="H1667" s="50" t="s">
        <v>30</v>
      </c>
      <c r="I1667" s="50" t="s">
        <v>31</v>
      </c>
      <c r="J1667" s="49" t="s">
        <v>32</v>
      </c>
      <c r="K1667" s="49" t="s">
        <v>349</v>
      </c>
      <c r="L1667" s="49" t="s">
        <v>838</v>
      </c>
      <c r="M1667" s="50" t="s">
        <v>351</v>
      </c>
      <c r="N1667" s="50" t="s">
        <v>352</v>
      </c>
      <c r="O1667" s="51">
        <v>36173</v>
      </c>
      <c r="P1667" s="51">
        <v>38209</v>
      </c>
      <c r="Q1667" s="51">
        <v>38209</v>
      </c>
      <c r="R1667" s="50">
        <v>7720</v>
      </c>
      <c r="S1667" s="50">
        <v>21</v>
      </c>
      <c r="T1667" s="50" t="s">
        <v>148</v>
      </c>
      <c r="U1667" s="50" t="s">
        <v>9784</v>
      </c>
      <c r="V1667" s="50"/>
      <c r="W1667" s="50" t="s">
        <v>9785</v>
      </c>
      <c r="X1667" s="50" t="s">
        <v>355</v>
      </c>
      <c r="Y1667" s="49" t="s">
        <v>9786</v>
      </c>
    </row>
    <row r="1668" spans="1:25">
      <c r="A1668" s="121" t="str">
        <f t="shared" si="27"/>
        <v>mkelbel</v>
      </c>
      <c r="B1668" s="49" t="s">
        <v>9787</v>
      </c>
      <c r="C1668" s="50" t="s">
        <v>9788</v>
      </c>
      <c r="D1668" s="50" t="s">
        <v>9789</v>
      </c>
      <c r="E1668" s="37" t="s">
        <v>43</v>
      </c>
      <c r="F1668" s="49" t="s">
        <v>44</v>
      </c>
      <c r="G1668" s="50" t="s">
        <v>45</v>
      </c>
      <c r="H1668" s="50" t="s">
        <v>30</v>
      </c>
      <c r="I1668" s="50" t="s">
        <v>31</v>
      </c>
      <c r="J1668" s="49" t="s">
        <v>32</v>
      </c>
      <c r="K1668" s="49" t="s">
        <v>92</v>
      </c>
      <c r="L1668" s="49" t="s">
        <v>93</v>
      </c>
      <c r="M1668" s="50" t="s">
        <v>94</v>
      </c>
      <c r="N1668" s="50" t="s">
        <v>95</v>
      </c>
      <c r="O1668" s="51">
        <v>44749</v>
      </c>
      <c r="P1668" s="51">
        <v>44749</v>
      </c>
      <c r="Q1668" s="51">
        <v>44749</v>
      </c>
      <c r="R1668" s="50">
        <v>1180</v>
      </c>
      <c r="S1668" s="50">
        <v>3</v>
      </c>
      <c r="T1668" s="50" t="s">
        <v>106</v>
      </c>
      <c r="U1668" s="50" t="s">
        <v>9790</v>
      </c>
      <c r="V1668" s="50"/>
      <c r="W1668" s="50" t="s">
        <v>9791</v>
      </c>
      <c r="X1668" s="50" t="s">
        <v>95</v>
      </c>
      <c r="Y1668" s="49" t="s">
        <v>9792</v>
      </c>
    </row>
    <row r="1669" spans="1:25">
      <c r="A1669" s="121" t="str">
        <f t="shared" si="27"/>
        <v>MKENNED</v>
      </c>
      <c r="B1669" s="49" t="s">
        <v>9793</v>
      </c>
      <c r="C1669" s="50" t="s">
        <v>9794</v>
      </c>
      <c r="D1669" s="50" t="s">
        <v>9795</v>
      </c>
      <c r="E1669" s="37" t="s">
        <v>43</v>
      </c>
      <c r="F1669" s="49" t="s">
        <v>341</v>
      </c>
      <c r="G1669" s="50" t="s">
        <v>45</v>
      </c>
      <c r="H1669" s="50" t="s">
        <v>30</v>
      </c>
      <c r="I1669" s="50" t="s">
        <v>31</v>
      </c>
      <c r="J1669" s="49" t="s">
        <v>53</v>
      </c>
      <c r="K1669" s="49" t="s">
        <v>2108</v>
      </c>
      <c r="L1669" s="49" t="s">
        <v>2108</v>
      </c>
      <c r="M1669" s="50" t="s">
        <v>3352</v>
      </c>
      <c r="N1669" s="50" t="s">
        <v>453</v>
      </c>
      <c r="O1669" s="51">
        <v>32982</v>
      </c>
      <c r="P1669" s="51">
        <v>32982</v>
      </c>
      <c r="Q1669" s="51">
        <v>32982</v>
      </c>
      <c r="R1669" s="50">
        <v>12947</v>
      </c>
      <c r="S1669" s="50">
        <v>35</v>
      </c>
      <c r="T1669" s="50" t="s">
        <v>148</v>
      </c>
      <c r="U1669" s="50" t="s">
        <v>9796</v>
      </c>
      <c r="V1669" s="50"/>
      <c r="W1669" s="50" t="s">
        <v>9797</v>
      </c>
      <c r="X1669" s="50" t="s">
        <v>453</v>
      </c>
      <c r="Y1669" s="49" t="s">
        <v>9798</v>
      </c>
    </row>
    <row r="1670" spans="1:25">
      <c r="A1670" s="121" t="str">
        <f t="shared" si="27"/>
        <v>mkhan1</v>
      </c>
      <c r="B1670" s="49" t="s">
        <v>9799</v>
      </c>
      <c r="C1670" s="50" t="s">
        <v>9800</v>
      </c>
      <c r="D1670" s="50" t="s">
        <v>9801</v>
      </c>
      <c r="E1670" s="37" t="s">
        <v>43</v>
      </c>
      <c r="F1670" s="49" t="s">
        <v>28</v>
      </c>
      <c r="G1670" s="50" t="s">
        <v>29</v>
      </c>
      <c r="H1670" s="50" t="s">
        <v>30</v>
      </c>
      <c r="I1670" s="50" t="s">
        <v>31</v>
      </c>
      <c r="J1670" s="49" t="s">
        <v>53</v>
      </c>
      <c r="K1670" s="49" t="s">
        <v>197</v>
      </c>
      <c r="L1670" s="49" t="s">
        <v>198</v>
      </c>
      <c r="M1670" s="50" t="s">
        <v>199</v>
      </c>
      <c r="N1670" s="50" t="s">
        <v>200</v>
      </c>
      <c r="O1670" s="51">
        <v>45886</v>
      </c>
      <c r="P1670" s="51">
        <v>45886</v>
      </c>
      <c r="Q1670" s="51">
        <v>45886</v>
      </c>
      <c r="R1670" s="50">
        <v>43</v>
      </c>
      <c r="S1670" s="50">
        <v>0</v>
      </c>
      <c r="T1670" s="50" t="s">
        <v>419</v>
      </c>
      <c r="U1670" s="53" t="s">
        <v>9802</v>
      </c>
      <c r="V1670" s="53"/>
      <c r="W1670" s="53" t="s">
        <v>1271</v>
      </c>
      <c r="X1670" s="53" t="s">
        <v>167</v>
      </c>
      <c r="Y1670" s="52" t="s">
        <v>9803</v>
      </c>
    </row>
    <row r="1671" spans="1:25">
      <c r="A1671" s="121" t="str">
        <f t="shared" si="27"/>
        <v>MKIM01</v>
      </c>
      <c r="B1671" s="49" t="s">
        <v>9804</v>
      </c>
      <c r="C1671" s="50" t="s">
        <v>9805</v>
      </c>
      <c r="D1671" s="50" t="s">
        <v>9806</v>
      </c>
      <c r="E1671" s="37" t="s">
        <v>43</v>
      </c>
      <c r="F1671" s="49" t="s">
        <v>28</v>
      </c>
      <c r="G1671" s="50" t="s">
        <v>29</v>
      </c>
      <c r="H1671" s="50" t="s">
        <v>30</v>
      </c>
      <c r="I1671" s="50" t="s">
        <v>31</v>
      </c>
      <c r="J1671" s="49" t="s">
        <v>53</v>
      </c>
      <c r="K1671" s="49" t="s">
        <v>197</v>
      </c>
      <c r="L1671" s="49" t="s">
        <v>198</v>
      </c>
      <c r="M1671" s="50" t="s">
        <v>199</v>
      </c>
      <c r="N1671" s="50" t="s">
        <v>200</v>
      </c>
      <c r="O1671" s="51">
        <v>39874</v>
      </c>
      <c r="P1671" s="51">
        <v>39874</v>
      </c>
      <c r="Q1671" s="51">
        <v>39874</v>
      </c>
      <c r="R1671" s="50">
        <v>6055</v>
      </c>
      <c r="S1671" s="50">
        <v>16</v>
      </c>
      <c r="T1671" s="50" t="s">
        <v>148</v>
      </c>
      <c r="U1671" s="50" t="s">
        <v>9807</v>
      </c>
      <c r="V1671" s="50"/>
      <c r="W1671" s="50" t="s">
        <v>3737</v>
      </c>
      <c r="X1671" s="50" t="s">
        <v>200</v>
      </c>
      <c r="Y1671" s="49" t="s">
        <v>9808</v>
      </c>
    </row>
    <row r="1672" spans="1:25">
      <c r="A1672" s="121" t="str">
        <f t="shared" si="27"/>
        <v>mklei</v>
      </c>
      <c r="B1672" s="49" t="s">
        <v>9809</v>
      </c>
      <c r="C1672" s="50" t="s">
        <v>9810</v>
      </c>
      <c r="D1672" s="50" t="s">
        <v>9811</v>
      </c>
      <c r="E1672" s="37" t="s">
        <v>27</v>
      </c>
      <c r="F1672" s="49" t="s">
        <v>90</v>
      </c>
      <c r="G1672" s="50" t="s">
        <v>91</v>
      </c>
      <c r="H1672" s="50" t="s">
        <v>30</v>
      </c>
      <c r="I1672" s="50" t="s">
        <v>31</v>
      </c>
      <c r="J1672" s="49" t="s">
        <v>53</v>
      </c>
      <c r="K1672" s="49" t="s">
        <v>255</v>
      </c>
      <c r="L1672" s="49" t="s">
        <v>256</v>
      </c>
      <c r="M1672" s="50" t="s">
        <v>257</v>
      </c>
      <c r="N1672" s="50" t="s">
        <v>258</v>
      </c>
      <c r="O1672" s="51">
        <v>45746</v>
      </c>
      <c r="P1672" s="51">
        <v>45746</v>
      </c>
      <c r="Q1672" s="51">
        <v>45746</v>
      </c>
      <c r="R1672" s="50">
        <v>183</v>
      </c>
      <c r="S1672" s="50">
        <v>0</v>
      </c>
      <c r="T1672" s="50" t="s">
        <v>58</v>
      </c>
      <c r="U1672" s="50" t="s">
        <v>9812</v>
      </c>
      <c r="V1672" s="50"/>
      <c r="W1672" s="50" t="s">
        <v>9813</v>
      </c>
      <c r="X1672" s="50" t="s">
        <v>72</v>
      </c>
      <c r="Y1672" s="49" t="s">
        <v>9814</v>
      </c>
    </row>
    <row r="1673" spans="1:25">
      <c r="A1673" s="121" t="str">
        <f t="shared" si="27"/>
        <v>mkroege</v>
      </c>
      <c r="B1673" s="49" t="s">
        <v>9815</v>
      </c>
      <c r="C1673" s="50" t="s">
        <v>9816</v>
      </c>
      <c r="D1673" s="50" t="s">
        <v>9817</v>
      </c>
      <c r="E1673" s="37" t="s">
        <v>43</v>
      </c>
      <c r="F1673" s="49" t="s">
        <v>28</v>
      </c>
      <c r="G1673" s="50" t="s">
        <v>29</v>
      </c>
      <c r="H1673" s="50" t="s">
        <v>30</v>
      </c>
      <c r="I1673" s="50" t="s">
        <v>31</v>
      </c>
      <c r="J1673" s="49" t="s">
        <v>32</v>
      </c>
      <c r="K1673" s="49" t="s">
        <v>208</v>
      </c>
      <c r="L1673" s="49" t="s">
        <v>209</v>
      </c>
      <c r="M1673" s="50" t="s">
        <v>210</v>
      </c>
      <c r="N1673" s="50" t="s">
        <v>211</v>
      </c>
      <c r="O1673" s="51">
        <v>45193</v>
      </c>
      <c r="P1673" s="51">
        <v>45193</v>
      </c>
      <c r="Q1673" s="51">
        <v>45193</v>
      </c>
      <c r="R1673" s="50">
        <v>736</v>
      </c>
      <c r="S1673" s="50">
        <v>2</v>
      </c>
      <c r="T1673" s="50" t="s">
        <v>82</v>
      </c>
      <c r="U1673" s="50" t="s">
        <v>9818</v>
      </c>
      <c r="V1673" s="50"/>
      <c r="W1673" s="50" t="s">
        <v>9819</v>
      </c>
      <c r="X1673" s="50" t="s">
        <v>211</v>
      </c>
      <c r="Y1673" s="49" t="s">
        <v>9820</v>
      </c>
    </row>
    <row r="1674" spans="1:25">
      <c r="A1674" s="121" t="str">
        <f t="shared" si="27"/>
        <v>mlemoin</v>
      </c>
      <c r="B1674" s="49" t="s">
        <v>9821</v>
      </c>
      <c r="C1674" s="50" t="s">
        <v>9822</v>
      </c>
      <c r="D1674" s="50" t="s">
        <v>9823</v>
      </c>
      <c r="E1674" s="37" t="s">
        <v>43</v>
      </c>
      <c r="F1674" s="49" t="s">
        <v>182</v>
      </c>
      <c r="G1674" s="50" t="s">
        <v>183</v>
      </c>
      <c r="H1674" s="50" t="s">
        <v>30</v>
      </c>
      <c r="I1674" s="50" t="s">
        <v>31</v>
      </c>
      <c r="J1674" s="49" t="s">
        <v>32</v>
      </c>
      <c r="K1674" s="49" t="s">
        <v>775</v>
      </c>
      <c r="L1674" s="49" t="s">
        <v>776</v>
      </c>
      <c r="M1674" s="50" t="s">
        <v>777</v>
      </c>
      <c r="N1674" s="50" t="s">
        <v>147</v>
      </c>
      <c r="O1674" s="51">
        <v>42506</v>
      </c>
      <c r="P1674" s="51">
        <v>43656</v>
      </c>
      <c r="Q1674" s="51">
        <v>43656</v>
      </c>
      <c r="R1674" s="50">
        <v>2273</v>
      </c>
      <c r="S1674" s="50">
        <v>6</v>
      </c>
      <c r="T1674" s="50" t="s">
        <v>127</v>
      </c>
      <c r="U1674" s="50" t="s">
        <v>9824</v>
      </c>
      <c r="V1674" s="50"/>
      <c r="W1674" s="50" t="s">
        <v>9825</v>
      </c>
      <c r="X1674" s="50" t="s">
        <v>1392</v>
      </c>
      <c r="Y1674" s="49" t="s">
        <v>9826</v>
      </c>
    </row>
    <row r="1675" spans="1:25">
      <c r="A1675" s="121" t="str">
        <f t="shared" si="27"/>
        <v>MLESTER</v>
      </c>
      <c r="B1675" s="49" t="s">
        <v>9827</v>
      </c>
      <c r="C1675" s="50" t="s">
        <v>9828</v>
      </c>
      <c r="D1675" s="50" t="s">
        <v>9829</v>
      </c>
      <c r="E1675" s="37" t="s">
        <v>43</v>
      </c>
      <c r="F1675" s="49" t="s">
        <v>90</v>
      </c>
      <c r="G1675" s="50" t="s">
        <v>91</v>
      </c>
      <c r="H1675" s="50" t="s">
        <v>30</v>
      </c>
      <c r="I1675" s="50" t="s">
        <v>31</v>
      </c>
      <c r="J1675" s="49" t="s">
        <v>32</v>
      </c>
      <c r="K1675" s="49" t="s">
        <v>775</v>
      </c>
      <c r="L1675" s="49" t="s">
        <v>776</v>
      </c>
      <c r="M1675" s="50" t="s">
        <v>777</v>
      </c>
      <c r="N1675" s="50" t="s">
        <v>147</v>
      </c>
      <c r="O1675" s="51">
        <v>34995</v>
      </c>
      <c r="P1675" s="51">
        <v>40100</v>
      </c>
      <c r="Q1675" s="51">
        <v>40100</v>
      </c>
      <c r="R1675" s="50">
        <v>5829</v>
      </c>
      <c r="S1675" s="50">
        <v>15</v>
      </c>
      <c r="T1675" s="50" t="s">
        <v>127</v>
      </c>
      <c r="U1675" s="50" t="s">
        <v>9830</v>
      </c>
      <c r="V1675" s="50"/>
      <c r="W1675" s="50" t="s">
        <v>9831</v>
      </c>
      <c r="X1675" s="50" t="s">
        <v>147</v>
      </c>
      <c r="Y1675" s="49" t="s">
        <v>9832</v>
      </c>
    </row>
    <row r="1676" spans="1:25">
      <c r="A1676" s="121" t="str">
        <f t="shared" si="27"/>
        <v>MLINDQ0</v>
      </c>
      <c r="B1676" s="49" t="s">
        <v>9833</v>
      </c>
      <c r="C1676" s="50" t="s">
        <v>9834</v>
      </c>
      <c r="D1676" s="50" t="s">
        <v>9835</v>
      </c>
      <c r="E1676" s="37" t="s">
        <v>43</v>
      </c>
      <c r="F1676" s="49" t="s">
        <v>1468</v>
      </c>
      <c r="G1676" s="50" t="s">
        <v>1469</v>
      </c>
      <c r="H1676" s="50" t="s">
        <v>30</v>
      </c>
      <c r="I1676" s="50" t="s">
        <v>31</v>
      </c>
      <c r="J1676" s="49" t="s">
        <v>53</v>
      </c>
      <c r="K1676" s="49" t="s">
        <v>66</v>
      </c>
      <c r="L1676" s="49" t="s">
        <v>66</v>
      </c>
      <c r="M1676" s="50" t="s">
        <v>342</v>
      </c>
      <c r="N1676" s="50" t="s">
        <v>69</v>
      </c>
      <c r="O1676" s="51">
        <v>39560</v>
      </c>
      <c r="P1676" s="51">
        <v>42912</v>
      </c>
      <c r="Q1676" s="51">
        <v>39560</v>
      </c>
      <c r="R1676" s="50">
        <v>6369</v>
      </c>
      <c r="S1676" s="50">
        <v>17</v>
      </c>
      <c r="T1676" s="50" t="s">
        <v>148</v>
      </c>
      <c r="U1676" s="50" t="s">
        <v>9836</v>
      </c>
      <c r="V1676" s="50"/>
      <c r="W1676" s="50" t="s">
        <v>1574</v>
      </c>
      <c r="X1676" s="50" t="s">
        <v>69</v>
      </c>
      <c r="Y1676" s="49" t="s">
        <v>9837</v>
      </c>
    </row>
    <row r="1677" spans="1:25">
      <c r="A1677" s="121" t="str">
        <f t="shared" si="27"/>
        <v>mlopez1</v>
      </c>
      <c r="B1677" s="49" t="s">
        <v>9838</v>
      </c>
      <c r="C1677" s="50" t="s">
        <v>9839</v>
      </c>
      <c r="D1677" s="49" t="s">
        <v>9840</v>
      </c>
      <c r="E1677" s="141" t="s">
        <v>9838</v>
      </c>
      <c r="F1677" s="50"/>
      <c r="G1677" s="51"/>
      <c r="H1677" s="51"/>
      <c r="I1677" s="51"/>
      <c r="J1677" s="51"/>
      <c r="K1677" s="49" t="s">
        <v>92</v>
      </c>
      <c r="L1677" s="51"/>
      <c r="M1677" s="51"/>
      <c r="N1677" s="51"/>
      <c r="O1677" s="51"/>
      <c r="P1677" s="51">
        <v>45949</v>
      </c>
      <c r="Q1677" s="51">
        <v>45949</v>
      </c>
      <c r="R1677" s="51"/>
      <c r="S1677" s="51"/>
      <c r="T1677" s="51"/>
      <c r="U1677" s="49" t="s">
        <v>9841</v>
      </c>
      <c r="V1677" s="50"/>
      <c r="W1677" s="50" t="s">
        <v>7250</v>
      </c>
      <c r="X1677" s="50" t="s">
        <v>118</v>
      </c>
      <c r="Y1677" s="49" t="s">
        <v>7251</v>
      </c>
    </row>
    <row r="1678" spans="1:25">
      <c r="A1678" s="121" t="str">
        <f t="shared" si="27"/>
        <v>mlopeza</v>
      </c>
      <c r="B1678" s="49" t="s">
        <v>9842</v>
      </c>
      <c r="C1678" s="50" t="s">
        <v>9843</v>
      </c>
      <c r="D1678" s="50" t="s">
        <v>9844</v>
      </c>
      <c r="E1678" s="37" t="s">
        <v>43</v>
      </c>
      <c r="F1678" s="49" t="s">
        <v>44</v>
      </c>
      <c r="G1678" s="50" t="s">
        <v>45</v>
      </c>
      <c r="H1678" s="50" t="s">
        <v>30</v>
      </c>
      <c r="I1678" s="50" t="s">
        <v>31</v>
      </c>
      <c r="J1678" s="49" t="s">
        <v>32</v>
      </c>
      <c r="K1678" s="49" t="s">
        <v>33</v>
      </c>
      <c r="L1678" s="49" t="s">
        <v>34</v>
      </c>
      <c r="M1678" s="50" t="s">
        <v>35</v>
      </c>
      <c r="N1678" s="50" t="s">
        <v>36</v>
      </c>
      <c r="O1678" s="51">
        <v>45872</v>
      </c>
      <c r="P1678" s="51">
        <v>45872</v>
      </c>
      <c r="Q1678" s="51">
        <v>45872</v>
      </c>
      <c r="R1678" s="50">
        <v>57</v>
      </c>
      <c r="S1678" s="50">
        <v>0</v>
      </c>
      <c r="T1678" s="50" t="s">
        <v>419</v>
      </c>
      <c r="U1678" s="50" t="s">
        <v>9845</v>
      </c>
      <c r="V1678" s="50"/>
      <c r="W1678" s="50" t="s">
        <v>9846</v>
      </c>
      <c r="X1678" s="50" t="s">
        <v>36</v>
      </c>
      <c r="Y1678" s="49" t="s">
        <v>9847</v>
      </c>
    </row>
    <row r="1679" spans="1:25">
      <c r="A1679" s="121" t="str">
        <f t="shared" si="27"/>
        <v>MLUONG1</v>
      </c>
      <c r="B1679" s="49" t="s">
        <v>9848</v>
      </c>
      <c r="C1679" s="50" t="s">
        <v>9849</v>
      </c>
      <c r="D1679" s="50" t="s">
        <v>9850</v>
      </c>
      <c r="E1679" s="37" t="s">
        <v>43</v>
      </c>
      <c r="F1679" s="49" t="s">
        <v>28</v>
      </c>
      <c r="G1679" s="50" t="s">
        <v>29</v>
      </c>
      <c r="H1679" s="50" t="s">
        <v>30</v>
      </c>
      <c r="I1679" s="50" t="s">
        <v>31</v>
      </c>
      <c r="J1679" s="49" t="s">
        <v>32</v>
      </c>
      <c r="K1679" s="49" t="s">
        <v>79</v>
      </c>
      <c r="L1679" s="49" t="s">
        <v>80</v>
      </c>
      <c r="M1679" s="50" t="s">
        <v>81</v>
      </c>
      <c r="N1679" s="50" t="s">
        <v>36</v>
      </c>
      <c r="O1679" s="51">
        <v>32896</v>
      </c>
      <c r="P1679" s="51">
        <v>32896</v>
      </c>
      <c r="Q1679" s="51">
        <v>32896</v>
      </c>
      <c r="R1679" s="50">
        <v>13033</v>
      </c>
      <c r="S1679" s="50">
        <v>35</v>
      </c>
      <c r="T1679" s="50" t="s">
        <v>148</v>
      </c>
      <c r="U1679" s="50" t="s">
        <v>9851</v>
      </c>
      <c r="V1679" s="50"/>
      <c r="W1679" s="50" t="s">
        <v>4020</v>
      </c>
      <c r="X1679" s="50" t="s">
        <v>36</v>
      </c>
      <c r="Y1679" s="49" t="s">
        <v>9852</v>
      </c>
    </row>
    <row r="1680" spans="1:25">
      <c r="A1680" s="121" t="str">
        <f t="shared" si="27"/>
        <v>mlynn</v>
      </c>
      <c r="B1680" s="49" t="s">
        <v>9853</v>
      </c>
      <c r="C1680" s="50" t="s">
        <v>9854</v>
      </c>
      <c r="D1680" s="50" t="s">
        <v>9855</v>
      </c>
      <c r="E1680" s="37" t="s">
        <v>27</v>
      </c>
      <c r="F1680" s="49" t="s">
        <v>28</v>
      </c>
      <c r="G1680" s="50" t="s">
        <v>29</v>
      </c>
      <c r="H1680" s="50" t="s">
        <v>30</v>
      </c>
      <c r="I1680" s="50" t="s">
        <v>31</v>
      </c>
      <c r="J1680" s="49" t="s">
        <v>53</v>
      </c>
      <c r="K1680" s="49" t="s">
        <v>309</v>
      </c>
      <c r="L1680" s="49" t="s">
        <v>310</v>
      </c>
      <c r="M1680" s="50" t="s">
        <v>311</v>
      </c>
      <c r="N1680" s="50" t="s">
        <v>312</v>
      </c>
      <c r="O1680" s="51">
        <v>45655</v>
      </c>
      <c r="P1680" s="51">
        <v>45655</v>
      </c>
      <c r="Q1680" s="51">
        <v>45655</v>
      </c>
      <c r="R1680" s="50">
        <v>274</v>
      </c>
      <c r="S1680" s="50">
        <v>0</v>
      </c>
      <c r="T1680" s="50" t="s">
        <v>37</v>
      </c>
      <c r="U1680" s="50" t="s">
        <v>9856</v>
      </c>
      <c r="V1680" s="50"/>
      <c r="W1680" s="50" t="s">
        <v>9857</v>
      </c>
      <c r="X1680" s="50" t="s">
        <v>312</v>
      </c>
      <c r="Y1680" s="49" t="s">
        <v>9858</v>
      </c>
    </row>
    <row r="1681" spans="1:25">
      <c r="A1681" s="121" t="str">
        <f t="shared" si="27"/>
        <v>mmaddo0</v>
      </c>
      <c r="B1681" s="49" t="s">
        <v>9859</v>
      </c>
      <c r="C1681" s="50" t="s">
        <v>9860</v>
      </c>
      <c r="D1681" s="50" t="s">
        <v>9861</v>
      </c>
      <c r="E1681" s="37" t="s">
        <v>27</v>
      </c>
      <c r="F1681" s="49" t="s">
        <v>114</v>
      </c>
      <c r="G1681" s="50" t="s">
        <v>115</v>
      </c>
      <c r="H1681" s="50" t="s">
        <v>105</v>
      </c>
      <c r="I1681" s="50" t="s">
        <v>31</v>
      </c>
      <c r="J1681" s="49" t="s">
        <v>53</v>
      </c>
      <c r="K1681" s="49" t="s">
        <v>309</v>
      </c>
      <c r="L1681" s="49" t="s">
        <v>310</v>
      </c>
      <c r="M1681" s="50" t="s">
        <v>311</v>
      </c>
      <c r="N1681" s="50" t="s">
        <v>312</v>
      </c>
      <c r="O1681" s="51">
        <v>44973</v>
      </c>
      <c r="P1681" s="51">
        <v>44973</v>
      </c>
      <c r="Q1681" s="51">
        <v>44973</v>
      </c>
      <c r="R1681" s="50">
        <v>956</v>
      </c>
      <c r="S1681" s="50">
        <v>2</v>
      </c>
      <c r="T1681" s="50" t="s">
        <v>82</v>
      </c>
      <c r="U1681" s="50" t="s">
        <v>9862</v>
      </c>
      <c r="V1681" s="50"/>
      <c r="W1681" s="50" t="s">
        <v>9863</v>
      </c>
      <c r="X1681" s="50" t="s">
        <v>312</v>
      </c>
      <c r="Y1681" s="49" t="s">
        <v>9864</v>
      </c>
    </row>
    <row r="1682" spans="1:25">
      <c r="A1682" s="121" t="str">
        <f t="shared" si="27"/>
        <v>MMADDOX</v>
      </c>
      <c r="B1682" s="49" t="s">
        <v>9865</v>
      </c>
      <c r="C1682" s="50" t="s">
        <v>9866</v>
      </c>
      <c r="D1682" s="50" t="s">
        <v>9867</v>
      </c>
      <c r="E1682" s="37" t="s">
        <v>43</v>
      </c>
      <c r="F1682" s="49" t="s">
        <v>28</v>
      </c>
      <c r="G1682" s="50" t="s">
        <v>29</v>
      </c>
      <c r="H1682" s="50" t="s">
        <v>30</v>
      </c>
      <c r="I1682" s="50" t="s">
        <v>31</v>
      </c>
      <c r="J1682" s="49" t="s">
        <v>53</v>
      </c>
      <c r="K1682" s="49" t="s">
        <v>164</v>
      </c>
      <c r="L1682" s="49" t="s">
        <v>165</v>
      </c>
      <c r="M1682" s="50" t="s">
        <v>166</v>
      </c>
      <c r="N1682" s="50" t="s">
        <v>167</v>
      </c>
      <c r="O1682" s="51">
        <v>30545</v>
      </c>
      <c r="P1682" s="51">
        <v>30545</v>
      </c>
      <c r="Q1682" s="51">
        <v>30545</v>
      </c>
      <c r="R1682" s="50">
        <v>15384</v>
      </c>
      <c r="S1682" s="50">
        <v>42</v>
      </c>
      <c r="T1682" s="50" t="s">
        <v>148</v>
      </c>
      <c r="U1682" s="50" t="s">
        <v>9868</v>
      </c>
      <c r="V1682" s="50" t="s">
        <v>9869</v>
      </c>
      <c r="W1682" s="50" t="s">
        <v>614</v>
      </c>
      <c r="X1682" s="50" t="s">
        <v>167</v>
      </c>
      <c r="Y1682" s="49" t="s">
        <v>9870</v>
      </c>
    </row>
    <row r="1683" spans="1:25">
      <c r="A1683" s="121" t="str">
        <f t="shared" si="27"/>
        <v>MMADR08</v>
      </c>
      <c r="B1683" s="49" t="s">
        <v>9871</v>
      </c>
      <c r="C1683" s="50" t="s">
        <v>9872</v>
      </c>
      <c r="D1683" s="50" t="s">
        <v>9873</v>
      </c>
      <c r="E1683" s="37" t="s">
        <v>43</v>
      </c>
      <c r="F1683" s="49" t="s">
        <v>44</v>
      </c>
      <c r="G1683" s="50" t="s">
        <v>45</v>
      </c>
      <c r="H1683" s="50" t="s">
        <v>30</v>
      </c>
      <c r="I1683" s="50" t="s">
        <v>31</v>
      </c>
      <c r="J1683" s="49" t="s">
        <v>32</v>
      </c>
      <c r="K1683" s="49" t="s">
        <v>218</v>
      </c>
      <c r="L1683" s="49" t="s">
        <v>502</v>
      </c>
      <c r="M1683" s="50" t="s">
        <v>220</v>
      </c>
      <c r="N1683" s="50" t="s">
        <v>36</v>
      </c>
      <c r="O1683" s="51">
        <v>38509</v>
      </c>
      <c r="P1683" s="51">
        <v>38509</v>
      </c>
      <c r="Q1683" s="51">
        <v>38509</v>
      </c>
      <c r="R1683" s="50">
        <v>7420</v>
      </c>
      <c r="S1683" s="50">
        <v>20</v>
      </c>
      <c r="T1683" s="50" t="s">
        <v>148</v>
      </c>
      <c r="U1683" s="50" t="s">
        <v>9874</v>
      </c>
      <c r="V1683" s="50"/>
      <c r="W1683" s="50" t="s">
        <v>9875</v>
      </c>
      <c r="X1683" s="50" t="s">
        <v>36</v>
      </c>
      <c r="Y1683" s="49" t="s">
        <v>9876</v>
      </c>
    </row>
    <row r="1684" spans="1:25">
      <c r="A1684" s="121" t="str">
        <f t="shared" si="27"/>
        <v>mmahmo0</v>
      </c>
      <c r="B1684" s="49" t="s">
        <v>9877</v>
      </c>
      <c r="C1684" s="50" t="s">
        <v>9878</v>
      </c>
      <c r="D1684" s="50" t="s">
        <v>9879</v>
      </c>
      <c r="E1684" s="37" t="s">
        <v>43</v>
      </c>
      <c r="F1684" s="49" t="s">
        <v>44</v>
      </c>
      <c r="G1684" s="50" t="s">
        <v>45</v>
      </c>
      <c r="H1684" s="50" t="s">
        <v>30</v>
      </c>
      <c r="I1684" s="50" t="s">
        <v>31</v>
      </c>
      <c r="J1684" s="49" t="s">
        <v>32</v>
      </c>
      <c r="K1684" s="49" t="s">
        <v>33</v>
      </c>
      <c r="L1684" s="49" t="s">
        <v>46</v>
      </c>
      <c r="M1684" s="50" t="s">
        <v>35</v>
      </c>
      <c r="N1684" s="50" t="s">
        <v>36</v>
      </c>
      <c r="O1684" s="51">
        <v>45207</v>
      </c>
      <c r="P1684" s="51">
        <v>45207</v>
      </c>
      <c r="Q1684" s="51">
        <v>45207</v>
      </c>
      <c r="R1684" s="50">
        <v>722</v>
      </c>
      <c r="S1684" s="50">
        <v>1</v>
      </c>
      <c r="T1684" s="50" t="s">
        <v>82</v>
      </c>
      <c r="U1684" s="50" t="s">
        <v>9880</v>
      </c>
      <c r="V1684" s="50">
        <v>1001</v>
      </c>
      <c r="W1684" s="50" t="s">
        <v>8878</v>
      </c>
      <c r="X1684" s="50" t="s">
        <v>36</v>
      </c>
      <c r="Y1684" s="49" t="s">
        <v>9881</v>
      </c>
    </row>
    <row r="1685" spans="1:25">
      <c r="A1685" s="121" t="str">
        <f t="shared" si="27"/>
        <v>mmarque</v>
      </c>
      <c r="B1685" s="49" t="s">
        <v>9882</v>
      </c>
      <c r="C1685" s="50" t="s">
        <v>9883</v>
      </c>
      <c r="D1685" s="50" t="s">
        <v>9884</v>
      </c>
      <c r="E1685" s="37" t="s">
        <v>134</v>
      </c>
      <c r="F1685" s="49" t="s">
        <v>44</v>
      </c>
      <c r="G1685" s="50" t="s">
        <v>45</v>
      </c>
      <c r="H1685" s="50" t="s">
        <v>30</v>
      </c>
      <c r="I1685" s="50" t="s">
        <v>31</v>
      </c>
      <c r="J1685" s="49" t="s">
        <v>32</v>
      </c>
      <c r="K1685" s="49" t="s">
        <v>218</v>
      </c>
      <c r="L1685" s="49" t="s">
        <v>502</v>
      </c>
      <c r="M1685" s="50" t="s">
        <v>220</v>
      </c>
      <c r="N1685" s="50" t="s">
        <v>36</v>
      </c>
      <c r="O1685" s="51">
        <v>43705</v>
      </c>
      <c r="P1685" s="51">
        <v>43705</v>
      </c>
      <c r="Q1685" s="51">
        <v>43705</v>
      </c>
      <c r="R1685" s="50">
        <v>2224</v>
      </c>
      <c r="S1685" s="50">
        <v>6</v>
      </c>
      <c r="T1685" s="50" t="s">
        <v>127</v>
      </c>
      <c r="U1685" s="50" t="s">
        <v>9885</v>
      </c>
      <c r="V1685" s="50"/>
      <c r="W1685" s="50" t="s">
        <v>9886</v>
      </c>
      <c r="X1685" s="50" t="s">
        <v>36</v>
      </c>
      <c r="Y1685" s="49" t="s">
        <v>9887</v>
      </c>
    </row>
    <row r="1686" spans="1:25">
      <c r="A1686" s="121" t="str">
        <f t="shared" si="27"/>
        <v>mmarti0</v>
      </c>
      <c r="B1686" s="49" t="s">
        <v>9888</v>
      </c>
      <c r="C1686" s="50" t="s">
        <v>9889</v>
      </c>
      <c r="D1686" s="50" t="s">
        <v>9890</v>
      </c>
      <c r="E1686" s="37" t="s">
        <v>43</v>
      </c>
      <c r="F1686" s="49" t="s">
        <v>28</v>
      </c>
      <c r="G1686" s="50" t="s">
        <v>29</v>
      </c>
      <c r="H1686" s="50" t="s">
        <v>30</v>
      </c>
      <c r="I1686" s="50" t="s">
        <v>31</v>
      </c>
      <c r="J1686" s="49" t="s">
        <v>53</v>
      </c>
      <c r="K1686" s="49" t="s">
        <v>255</v>
      </c>
      <c r="L1686" s="49" t="s">
        <v>256</v>
      </c>
      <c r="M1686" s="50" t="s">
        <v>257</v>
      </c>
      <c r="N1686" s="50" t="s">
        <v>258</v>
      </c>
      <c r="O1686" s="51">
        <v>44279</v>
      </c>
      <c r="P1686" s="51">
        <v>45704</v>
      </c>
      <c r="Q1686" s="51">
        <v>45704</v>
      </c>
      <c r="R1686" s="50">
        <v>225</v>
      </c>
      <c r="S1686" s="50">
        <v>0</v>
      </c>
      <c r="T1686" s="50" t="s">
        <v>37</v>
      </c>
      <c r="U1686" s="50" t="s">
        <v>9891</v>
      </c>
      <c r="V1686" s="50"/>
      <c r="W1686" s="50" t="s">
        <v>9892</v>
      </c>
      <c r="X1686" s="50" t="s">
        <v>72</v>
      </c>
      <c r="Y1686" s="49" t="s">
        <v>9893</v>
      </c>
    </row>
    <row r="1687" spans="1:25">
      <c r="A1687" s="121" t="str">
        <f t="shared" si="27"/>
        <v>mmarti2</v>
      </c>
      <c r="B1687" s="49" t="s">
        <v>9894</v>
      </c>
      <c r="C1687" s="50" t="s">
        <v>9895</v>
      </c>
      <c r="D1687" s="50" t="s">
        <v>9896</v>
      </c>
      <c r="E1687" s="37" t="s">
        <v>43</v>
      </c>
      <c r="F1687" s="49" t="s">
        <v>44</v>
      </c>
      <c r="G1687" s="50" t="s">
        <v>45</v>
      </c>
      <c r="H1687" s="50" t="s">
        <v>30</v>
      </c>
      <c r="I1687" s="50" t="s">
        <v>31</v>
      </c>
      <c r="J1687" s="49" t="s">
        <v>53</v>
      </c>
      <c r="K1687" s="49" t="s">
        <v>54</v>
      </c>
      <c r="L1687" s="49" t="s">
        <v>55</v>
      </c>
      <c r="M1687" s="50" t="s">
        <v>56</v>
      </c>
      <c r="N1687" s="50" t="s">
        <v>57</v>
      </c>
      <c r="O1687" s="51">
        <v>39055</v>
      </c>
      <c r="P1687" s="51">
        <v>45900</v>
      </c>
      <c r="Q1687" s="51">
        <v>45900</v>
      </c>
      <c r="R1687" s="50">
        <v>29</v>
      </c>
      <c r="S1687" s="50">
        <v>0</v>
      </c>
      <c r="T1687" s="50" t="s">
        <v>47</v>
      </c>
      <c r="U1687" s="50" t="s">
        <v>9897</v>
      </c>
      <c r="V1687" s="50"/>
      <c r="W1687" s="50" t="s">
        <v>1492</v>
      </c>
      <c r="X1687" s="50" t="s">
        <v>57</v>
      </c>
      <c r="Y1687" s="49" t="s">
        <v>9898</v>
      </c>
    </row>
    <row r="1688" spans="1:25">
      <c r="A1688" s="121" t="str">
        <f t="shared" si="27"/>
        <v>MMAYER6</v>
      </c>
      <c r="B1688" s="49" t="s">
        <v>9899</v>
      </c>
      <c r="C1688" s="50" t="s">
        <v>9900</v>
      </c>
      <c r="D1688" s="50" t="s">
        <v>9901</v>
      </c>
      <c r="E1688" s="37" t="s">
        <v>27</v>
      </c>
      <c r="F1688" s="49" t="s">
        <v>44</v>
      </c>
      <c r="G1688" s="50" t="s">
        <v>45</v>
      </c>
      <c r="H1688" s="50" t="s">
        <v>30</v>
      </c>
      <c r="I1688" s="50" t="s">
        <v>31</v>
      </c>
      <c r="J1688" s="49" t="s">
        <v>32</v>
      </c>
      <c r="K1688" s="49" t="s">
        <v>125</v>
      </c>
      <c r="L1688" s="49" t="s">
        <v>126</v>
      </c>
      <c r="M1688" s="50" t="s">
        <v>85</v>
      </c>
      <c r="N1688" s="50" t="s">
        <v>36</v>
      </c>
      <c r="O1688" s="51">
        <v>30579</v>
      </c>
      <c r="P1688" s="51">
        <v>30579</v>
      </c>
      <c r="Q1688" s="51">
        <v>30579</v>
      </c>
      <c r="R1688" s="50">
        <v>15350</v>
      </c>
      <c r="S1688" s="50">
        <v>42</v>
      </c>
      <c r="T1688" s="50" t="s">
        <v>148</v>
      </c>
      <c r="U1688" s="50" t="s">
        <v>9902</v>
      </c>
      <c r="V1688" s="50"/>
      <c r="W1688" s="50" t="s">
        <v>9903</v>
      </c>
      <c r="X1688" s="50" t="s">
        <v>36</v>
      </c>
      <c r="Y1688" s="49" t="s">
        <v>9904</v>
      </c>
    </row>
    <row r="1689" spans="1:25">
      <c r="A1689" s="121" t="str">
        <f t="shared" si="27"/>
        <v>MMCCLUR</v>
      </c>
      <c r="B1689" s="49" t="s">
        <v>9905</v>
      </c>
      <c r="C1689" s="50" t="s">
        <v>9906</v>
      </c>
      <c r="D1689" s="50" t="s">
        <v>9907</v>
      </c>
      <c r="E1689" s="37" t="s">
        <v>43</v>
      </c>
      <c r="F1689" s="49" t="s">
        <v>77</v>
      </c>
      <c r="G1689" s="50" t="s">
        <v>78</v>
      </c>
      <c r="H1689" s="50" t="s">
        <v>30</v>
      </c>
      <c r="I1689" s="50" t="s">
        <v>31</v>
      </c>
      <c r="J1689" s="49" t="s">
        <v>53</v>
      </c>
      <c r="K1689" s="49" t="s">
        <v>54</v>
      </c>
      <c r="L1689" s="49" t="s">
        <v>55</v>
      </c>
      <c r="M1689" s="50" t="s">
        <v>56</v>
      </c>
      <c r="N1689" s="50" t="s">
        <v>57</v>
      </c>
      <c r="O1689" s="51">
        <v>35537</v>
      </c>
      <c r="P1689" s="51">
        <v>35537</v>
      </c>
      <c r="Q1689" s="51">
        <v>35537</v>
      </c>
      <c r="R1689" s="50">
        <v>10392</v>
      </c>
      <c r="S1689" s="50">
        <v>28</v>
      </c>
      <c r="T1689" s="50" t="s">
        <v>148</v>
      </c>
      <c r="U1689" s="50" t="s">
        <v>9908</v>
      </c>
      <c r="V1689" s="50"/>
      <c r="W1689" s="50" t="s">
        <v>9909</v>
      </c>
      <c r="X1689" s="50" t="s">
        <v>57</v>
      </c>
      <c r="Y1689" s="49" t="s">
        <v>9910</v>
      </c>
    </row>
    <row r="1690" spans="1:25">
      <c r="A1690" s="121" t="str">
        <f t="shared" si="27"/>
        <v>MMCELRO</v>
      </c>
      <c r="B1690" s="49" t="s">
        <v>9911</v>
      </c>
      <c r="C1690" s="50" t="s">
        <v>9912</v>
      </c>
      <c r="D1690" s="50" t="s">
        <v>9913</v>
      </c>
      <c r="E1690" s="37" t="s">
        <v>43</v>
      </c>
      <c r="F1690" s="49" t="s">
        <v>28</v>
      </c>
      <c r="G1690" s="50" t="s">
        <v>29</v>
      </c>
      <c r="H1690" s="50" t="s">
        <v>30</v>
      </c>
      <c r="I1690" s="50" t="s">
        <v>31</v>
      </c>
      <c r="J1690" s="49" t="s">
        <v>32</v>
      </c>
      <c r="K1690" s="49" t="s">
        <v>92</v>
      </c>
      <c r="L1690" s="49" t="s">
        <v>116</v>
      </c>
      <c r="M1690" s="50" t="s">
        <v>117</v>
      </c>
      <c r="N1690" s="50" t="s">
        <v>118</v>
      </c>
      <c r="O1690" s="51">
        <v>29829</v>
      </c>
      <c r="P1690" s="51">
        <v>29829</v>
      </c>
      <c r="Q1690" s="51">
        <v>29829</v>
      </c>
      <c r="R1690" s="50">
        <v>16100</v>
      </c>
      <c r="S1690" s="50">
        <v>44</v>
      </c>
      <c r="T1690" s="50" t="s">
        <v>148</v>
      </c>
      <c r="U1690" s="50" t="s">
        <v>9914</v>
      </c>
      <c r="V1690" s="50"/>
      <c r="W1690" s="50" t="s">
        <v>9915</v>
      </c>
      <c r="X1690" s="50" t="s">
        <v>118</v>
      </c>
      <c r="Y1690" s="49" t="s">
        <v>4612</v>
      </c>
    </row>
    <row r="1691" spans="1:25">
      <c r="A1691" s="121" t="str">
        <f t="shared" si="27"/>
        <v>mmcgill</v>
      </c>
      <c r="B1691" s="49" t="s">
        <v>9916</v>
      </c>
      <c r="C1691" s="50" t="s">
        <v>9917</v>
      </c>
      <c r="D1691" s="50" t="s">
        <v>9918</v>
      </c>
      <c r="E1691" s="37" t="s">
        <v>43</v>
      </c>
      <c r="F1691" s="49" t="s">
        <v>77</v>
      </c>
      <c r="G1691" s="50" t="s">
        <v>78</v>
      </c>
      <c r="H1691" s="50" t="s">
        <v>30</v>
      </c>
      <c r="I1691" s="50" t="s">
        <v>31</v>
      </c>
      <c r="J1691" s="49" t="s">
        <v>53</v>
      </c>
      <c r="K1691" s="49" t="s">
        <v>309</v>
      </c>
      <c r="L1691" s="49" t="s">
        <v>1724</v>
      </c>
      <c r="M1691" s="50" t="s">
        <v>1389</v>
      </c>
      <c r="N1691" s="50" t="s">
        <v>57</v>
      </c>
      <c r="O1691" s="51">
        <v>42478</v>
      </c>
      <c r="P1691" s="51">
        <v>44952</v>
      </c>
      <c r="Q1691" s="51">
        <v>42478</v>
      </c>
      <c r="R1691" s="50">
        <v>3451</v>
      </c>
      <c r="S1691" s="50">
        <v>9</v>
      </c>
      <c r="T1691" s="50" t="s">
        <v>127</v>
      </c>
      <c r="U1691" s="50" t="s">
        <v>9919</v>
      </c>
      <c r="V1691" s="50"/>
      <c r="W1691" s="50" t="s">
        <v>9920</v>
      </c>
      <c r="X1691" s="50" t="s">
        <v>57</v>
      </c>
      <c r="Y1691" s="49" t="s">
        <v>5947</v>
      </c>
    </row>
    <row r="1692" spans="1:25">
      <c r="A1692" s="121" t="str">
        <f t="shared" si="27"/>
        <v>MMCGIN</v>
      </c>
      <c r="B1692" s="49" t="s">
        <v>9921</v>
      </c>
      <c r="C1692" s="50" t="s">
        <v>9922</v>
      </c>
      <c r="D1692" s="50" t="s">
        <v>9923</v>
      </c>
      <c r="E1692" s="37" t="s">
        <v>43</v>
      </c>
      <c r="F1692" s="49" t="s">
        <v>182</v>
      </c>
      <c r="G1692" s="50" t="s">
        <v>183</v>
      </c>
      <c r="H1692" s="50" t="s">
        <v>30</v>
      </c>
      <c r="I1692" s="50" t="s">
        <v>31</v>
      </c>
      <c r="J1692" s="49" t="s">
        <v>32</v>
      </c>
      <c r="K1692" s="49" t="s">
        <v>349</v>
      </c>
      <c r="L1692" s="49" t="s">
        <v>838</v>
      </c>
      <c r="M1692" s="50" t="s">
        <v>351</v>
      </c>
      <c r="N1692" s="50" t="s">
        <v>352</v>
      </c>
      <c r="O1692" s="51">
        <v>35235</v>
      </c>
      <c r="P1692" s="51">
        <v>35235</v>
      </c>
      <c r="Q1692" s="51">
        <v>35235</v>
      </c>
      <c r="R1692" s="50">
        <v>10694</v>
      </c>
      <c r="S1692" s="50">
        <v>29</v>
      </c>
      <c r="T1692" s="50" t="s">
        <v>148</v>
      </c>
      <c r="U1692" s="50" t="s">
        <v>9924</v>
      </c>
      <c r="V1692" s="50"/>
      <c r="W1692" s="50" t="s">
        <v>9925</v>
      </c>
      <c r="X1692" s="50" t="s">
        <v>1392</v>
      </c>
      <c r="Y1692" s="49" t="s">
        <v>9926</v>
      </c>
    </row>
    <row r="1693" spans="1:25">
      <c r="A1693" s="121" t="str">
        <f t="shared" si="27"/>
        <v>mmcneil</v>
      </c>
      <c r="B1693" s="49" t="s">
        <v>9927</v>
      </c>
      <c r="C1693" s="50" t="s">
        <v>9928</v>
      </c>
      <c r="D1693" s="50" t="s">
        <v>9929</v>
      </c>
      <c r="E1693" s="37" t="s">
        <v>43</v>
      </c>
      <c r="F1693" s="49" t="s">
        <v>103</v>
      </c>
      <c r="G1693" s="50" t="s">
        <v>104</v>
      </c>
      <c r="H1693" s="50" t="s">
        <v>105</v>
      </c>
      <c r="I1693" s="50" t="s">
        <v>31</v>
      </c>
      <c r="J1693" s="49" t="s">
        <v>53</v>
      </c>
      <c r="K1693" s="49" t="s">
        <v>309</v>
      </c>
      <c r="L1693" s="49" t="s">
        <v>480</v>
      </c>
      <c r="M1693" s="50" t="s">
        <v>481</v>
      </c>
      <c r="N1693" s="50" t="s">
        <v>482</v>
      </c>
      <c r="O1693" s="51">
        <v>45830</v>
      </c>
      <c r="P1693" s="51">
        <v>45830</v>
      </c>
      <c r="Q1693" s="51">
        <v>45830</v>
      </c>
      <c r="R1693" s="50">
        <v>99</v>
      </c>
      <c r="S1693" s="50">
        <v>0</v>
      </c>
      <c r="T1693" s="50" t="s">
        <v>58</v>
      </c>
      <c r="U1693" s="50" t="s">
        <v>9930</v>
      </c>
      <c r="V1693" s="50"/>
      <c r="W1693" s="50" t="s">
        <v>9931</v>
      </c>
      <c r="X1693" s="50" t="s">
        <v>482</v>
      </c>
      <c r="Y1693" s="49" t="s">
        <v>9932</v>
      </c>
    </row>
    <row r="1694" spans="1:25">
      <c r="A1694" s="121" t="str">
        <f t="shared" si="27"/>
        <v>mmcneil</v>
      </c>
      <c r="B1694" s="49" t="s">
        <v>9927</v>
      </c>
      <c r="C1694" s="50" t="s">
        <v>9928</v>
      </c>
      <c r="D1694" s="49" t="s">
        <v>9929</v>
      </c>
      <c r="E1694" s="37" t="s">
        <v>9927</v>
      </c>
      <c r="F1694" s="50"/>
      <c r="G1694" s="50"/>
      <c r="H1694" s="50"/>
      <c r="I1694" s="50"/>
      <c r="J1694" s="50"/>
      <c r="K1694" s="50" t="s">
        <v>309</v>
      </c>
      <c r="L1694" s="50"/>
      <c r="M1694" s="50"/>
      <c r="N1694" s="50"/>
      <c r="O1694" s="51"/>
      <c r="P1694" s="50">
        <v>45830</v>
      </c>
      <c r="Q1694" s="51">
        <v>45830</v>
      </c>
      <c r="R1694" s="50"/>
      <c r="S1694" s="50"/>
      <c r="T1694" s="50"/>
      <c r="U1694" s="49" t="s">
        <v>9933</v>
      </c>
      <c r="V1694" s="50"/>
      <c r="W1694" s="50" t="s">
        <v>9931</v>
      </c>
      <c r="X1694" s="50" t="s">
        <v>482</v>
      </c>
      <c r="Y1694" s="49" t="s">
        <v>8958</v>
      </c>
    </row>
    <row r="1695" spans="1:25">
      <c r="A1695" s="121" t="str">
        <f t="shared" si="27"/>
        <v>mmeans2</v>
      </c>
      <c r="B1695" s="49" t="s">
        <v>9934</v>
      </c>
      <c r="C1695" s="50" t="s">
        <v>9935</v>
      </c>
      <c r="D1695" s="50" t="s">
        <v>9936</v>
      </c>
      <c r="E1695" s="37" t="s">
        <v>43</v>
      </c>
      <c r="F1695" s="49" t="s">
        <v>28</v>
      </c>
      <c r="G1695" s="50" t="s">
        <v>29</v>
      </c>
      <c r="H1695" s="50" t="s">
        <v>30</v>
      </c>
      <c r="I1695" s="50" t="s">
        <v>31</v>
      </c>
      <c r="J1695" s="49" t="s">
        <v>32</v>
      </c>
      <c r="K1695" s="49" t="s">
        <v>125</v>
      </c>
      <c r="L1695" s="49" t="s">
        <v>2034</v>
      </c>
      <c r="M1695" s="50" t="s">
        <v>85</v>
      </c>
      <c r="N1695" s="50" t="s">
        <v>36</v>
      </c>
      <c r="O1695" s="51">
        <v>35486</v>
      </c>
      <c r="P1695" s="51">
        <v>42150</v>
      </c>
      <c r="Q1695" s="51">
        <v>42150</v>
      </c>
      <c r="R1695" s="50">
        <v>3779</v>
      </c>
      <c r="S1695" s="50">
        <v>10</v>
      </c>
      <c r="T1695" s="50" t="s">
        <v>127</v>
      </c>
      <c r="U1695" s="50" t="s">
        <v>9937</v>
      </c>
      <c r="V1695" s="50"/>
      <c r="W1695" s="50" t="s">
        <v>9938</v>
      </c>
      <c r="X1695" s="50" t="s">
        <v>36</v>
      </c>
      <c r="Y1695" s="49" t="s">
        <v>9939</v>
      </c>
    </row>
    <row r="1696" spans="1:25">
      <c r="A1696" s="121" t="str">
        <f t="shared" si="27"/>
        <v>mmendo0</v>
      </c>
      <c r="B1696" s="49" t="s">
        <v>9940</v>
      </c>
      <c r="C1696" s="50" t="s">
        <v>9941</v>
      </c>
      <c r="D1696" s="50" t="s">
        <v>9942</v>
      </c>
      <c r="E1696" s="37" t="s">
        <v>27</v>
      </c>
      <c r="F1696" s="49" t="s">
        <v>28</v>
      </c>
      <c r="G1696" s="50" t="s">
        <v>29</v>
      </c>
      <c r="H1696" s="50" t="s">
        <v>30</v>
      </c>
      <c r="I1696" s="50" t="s">
        <v>31</v>
      </c>
      <c r="J1696" s="49" t="s">
        <v>32</v>
      </c>
      <c r="K1696" s="49" t="s">
        <v>79</v>
      </c>
      <c r="L1696" s="49" t="s">
        <v>80</v>
      </c>
      <c r="M1696" s="50" t="s">
        <v>81</v>
      </c>
      <c r="N1696" s="50" t="s">
        <v>36</v>
      </c>
      <c r="O1696" s="51">
        <v>45242</v>
      </c>
      <c r="P1696" s="51">
        <v>45242</v>
      </c>
      <c r="Q1696" s="51">
        <v>45242</v>
      </c>
      <c r="R1696" s="50">
        <v>687</v>
      </c>
      <c r="S1696" s="50">
        <v>1</v>
      </c>
      <c r="T1696" s="50" t="s">
        <v>82</v>
      </c>
      <c r="U1696" s="50" t="s">
        <v>9943</v>
      </c>
      <c r="V1696" s="50"/>
      <c r="W1696" s="50" t="s">
        <v>9944</v>
      </c>
      <c r="X1696" s="50" t="s">
        <v>36</v>
      </c>
      <c r="Y1696" s="49" t="s">
        <v>9945</v>
      </c>
    </row>
    <row r="1697" spans="1:25">
      <c r="A1697" s="121" t="str">
        <f t="shared" si="27"/>
        <v>MMETELK</v>
      </c>
      <c r="B1697" s="49" t="s">
        <v>9946</v>
      </c>
      <c r="C1697" s="50" t="s">
        <v>9947</v>
      </c>
      <c r="D1697" s="50" t="s">
        <v>9948</v>
      </c>
      <c r="E1697" s="37" t="s">
        <v>43</v>
      </c>
      <c r="F1697" s="49" t="s">
        <v>182</v>
      </c>
      <c r="G1697" s="50" t="s">
        <v>183</v>
      </c>
      <c r="H1697" s="50" t="s">
        <v>30</v>
      </c>
      <c r="I1697" s="50" t="s">
        <v>31</v>
      </c>
      <c r="J1697" s="49" t="s">
        <v>32</v>
      </c>
      <c r="K1697" s="49" t="s">
        <v>515</v>
      </c>
      <c r="L1697" s="49" t="s">
        <v>516</v>
      </c>
      <c r="M1697" s="50" t="s">
        <v>517</v>
      </c>
      <c r="N1697" s="50" t="s">
        <v>192</v>
      </c>
      <c r="O1697" s="51">
        <v>40630</v>
      </c>
      <c r="P1697" s="51">
        <v>40630</v>
      </c>
      <c r="Q1697" s="51">
        <v>40630</v>
      </c>
      <c r="R1697" s="50">
        <v>5299</v>
      </c>
      <c r="S1697" s="50">
        <v>14</v>
      </c>
      <c r="T1697" s="50" t="s">
        <v>127</v>
      </c>
      <c r="U1697" s="50" t="s">
        <v>9949</v>
      </c>
      <c r="V1697" s="50"/>
      <c r="W1697" s="50" t="s">
        <v>9950</v>
      </c>
      <c r="X1697" s="50" t="s">
        <v>192</v>
      </c>
      <c r="Y1697" s="49" t="s">
        <v>9951</v>
      </c>
    </row>
    <row r="1698" spans="1:25">
      <c r="A1698" s="121" t="str">
        <f t="shared" si="27"/>
        <v>MMIHLEK</v>
      </c>
      <c r="B1698" s="49" t="s">
        <v>9952</v>
      </c>
      <c r="C1698" s="50" t="s">
        <v>9953</v>
      </c>
      <c r="D1698" s="50" t="s">
        <v>9954</v>
      </c>
      <c r="E1698" s="37" t="s">
        <v>27</v>
      </c>
      <c r="F1698" s="49" t="s">
        <v>28</v>
      </c>
      <c r="G1698" s="50" t="s">
        <v>29</v>
      </c>
      <c r="H1698" s="50" t="s">
        <v>30</v>
      </c>
      <c r="I1698" s="50" t="s">
        <v>31</v>
      </c>
      <c r="J1698" s="49" t="s">
        <v>53</v>
      </c>
      <c r="K1698" s="49" t="s">
        <v>273</v>
      </c>
      <c r="L1698" s="49" t="s">
        <v>274</v>
      </c>
      <c r="M1698" s="50" t="s">
        <v>275</v>
      </c>
      <c r="N1698" s="50" t="s">
        <v>276</v>
      </c>
      <c r="O1698" s="51">
        <v>40862</v>
      </c>
      <c r="P1698" s="51">
        <v>40862</v>
      </c>
      <c r="Q1698" s="51">
        <v>40862</v>
      </c>
      <c r="R1698" s="50">
        <v>5067</v>
      </c>
      <c r="S1698" s="50">
        <v>13</v>
      </c>
      <c r="T1698" s="50" t="s">
        <v>127</v>
      </c>
      <c r="U1698" s="50" t="s">
        <v>9955</v>
      </c>
      <c r="V1698" s="50"/>
      <c r="W1698" s="50" t="s">
        <v>9956</v>
      </c>
      <c r="X1698" s="50" t="s">
        <v>276</v>
      </c>
      <c r="Y1698" s="49" t="s">
        <v>9957</v>
      </c>
    </row>
    <row r="1699" spans="1:25">
      <c r="A1699" s="121" t="str">
        <f t="shared" si="27"/>
        <v>mmill56</v>
      </c>
      <c r="B1699" s="49" t="s">
        <v>9958</v>
      </c>
      <c r="C1699" s="50" t="s">
        <v>9959</v>
      </c>
      <c r="D1699" s="50" t="s">
        <v>9960</v>
      </c>
      <c r="E1699" s="37" t="s">
        <v>43</v>
      </c>
      <c r="F1699" s="49" t="s">
        <v>28</v>
      </c>
      <c r="G1699" s="50" t="s">
        <v>29</v>
      </c>
      <c r="H1699" s="50" t="s">
        <v>30</v>
      </c>
      <c r="I1699" s="50" t="s">
        <v>31</v>
      </c>
      <c r="J1699" s="49" t="s">
        <v>53</v>
      </c>
      <c r="K1699" s="49" t="s">
        <v>164</v>
      </c>
      <c r="L1699" s="49" t="s">
        <v>165</v>
      </c>
      <c r="M1699" s="50" t="s">
        <v>166</v>
      </c>
      <c r="N1699" s="50" t="s">
        <v>167</v>
      </c>
      <c r="O1699" s="51">
        <v>42058</v>
      </c>
      <c r="P1699" s="51">
        <v>42058</v>
      </c>
      <c r="Q1699" s="51">
        <v>42058</v>
      </c>
      <c r="R1699" s="50">
        <v>3871</v>
      </c>
      <c r="S1699" s="50">
        <v>10</v>
      </c>
      <c r="T1699" s="50" t="s">
        <v>127</v>
      </c>
      <c r="U1699" s="50" t="s">
        <v>9961</v>
      </c>
      <c r="V1699" s="50"/>
      <c r="W1699" s="50" t="s">
        <v>2640</v>
      </c>
      <c r="X1699" s="50" t="s">
        <v>170</v>
      </c>
      <c r="Y1699" s="49" t="s">
        <v>9962</v>
      </c>
    </row>
    <row r="1700" spans="1:25">
      <c r="A1700" s="121" t="str">
        <f t="shared" si="27"/>
        <v>MMIRA14</v>
      </c>
      <c r="B1700" s="49" t="s">
        <v>9963</v>
      </c>
      <c r="C1700" s="50" t="s">
        <v>9964</v>
      </c>
      <c r="D1700" s="50" t="s">
        <v>9965</v>
      </c>
      <c r="E1700" s="37" t="s">
        <v>43</v>
      </c>
      <c r="F1700" s="49" t="s">
        <v>28</v>
      </c>
      <c r="G1700" s="50" t="s">
        <v>29</v>
      </c>
      <c r="H1700" s="50" t="s">
        <v>30</v>
      </c>
      <c r="I1700" s="50" t="s">
        <v>31</v>
      </c>
      <c r="J1700" s="49" t="s">
        <v>32</v>
      </c>
      <c r="K1700" s="49" t="s">
        <v>775</v>
      </c>
      <c r="L1700" s="49" t="s">
        <v>776</v>
      </c>
      <c r="M1700" s="50" t="s">
        <v>777</v>
      </c>
      <c r="N1700" s="50" t="s">
        <v>147</v>
      </c>
      <c r="O1700" s="51">
        <v>37764</v>
      </c>
      <c r="P1700" s="51">
        <v>39119</v>
      </c>
      <c r="Q1700" s="51">
        <v>39119</v>
      </c>
      <c r="R1700" s="50">
        <v>6810</v>
      </c>
      <c r="S1700" s="50">
        <v>18</v>
      </c>
      <c r="T1700" s="50" t="s">
        <v>148</v>
      </c>
      <c r="U1700" s="50" t="s">
        <v>9966</v>
      </c>
      <c r="V1700" s="50" t="s">
        <v>9967</v>
      </c>
      <c r="W1700" s="50" t="s">
        <v>988</v>
      </c>
      <c r="X1700" s="50" t="s">
        <v>147</v>
      </c>
      <c r="Y1700" s="49" t="s">
        <v>6714</v>
      </c>
    </row>
    <row r="1701" spans="1:25">
      <c r="A1701" s="121" t="str">
        <f t="shared" si="27"/>
        <v>mmitch2</v>
      </c>
      <c r="B1701" s="49" t="s">
        <v>9968</v>
      </c>
      <c r="C1701" s="50" t="s">
        <v>9969</v>
      </c>
      <c r="D1701" s="50" t="s">
        <v>9970</v>
      </c>
      <c r="E1701" s="37" t="s">
        <v>27</v>
      </c>
      <c r="F1701" s="49" t="s">
        <v>90</v>
      </c>
      <c r="G1701" s="50" t="s">
        <v>91</v>
      </c>
      <c r="H1701" s="50" t="s">
        <v>30</v>
      </c>
      <c r="I1701" s="50" t="s">
        <v>31</v>
      </c>
      <c r="J1701" s="49" t="s">
        <v>32</v>
      </c>
      <c r="K1701" s="49" t="s">
        <v>349</v>
      </c>
      <c r="L1701" s="49" t="s">
        <v>838</v>
      </c>
      <c r="M1701" s="50" t="s">
        <v>351</v>
      </c>
      <c r="N1701" s="50" t="s">
        <v>352</v>
      </c>
      <c r="O1701" s="51">
        <v>44686</v>
      </c>
      <c r="P1701" s="51">
        <v>45508</v>
      </c>
      <c r="Q1701" s="51">
        <v>45508</v>
      </c>
      <c r="R1701" s="50">
        <v>421</v>
      </c>
      <c r="S1701" s="50">
        <v>1</v>
      </c>
      <c r="T1701" s="50" t="s">
        <v>82</v>
      </c>
      <c r="U1701" s="50" t="s">
        <v>9971</v>
      </c>
      <c r="V1701" s="50" t="s">
        <v>9972</v>
      </c>
      <c r="W1701" s="50" t="s">
        <v>9973</v>
      </c>
      <c r="X1701" s="50" t="s">
        <v>352</v>
      </c>
      <c r="Y1701" s="49" t="s">
        <v>9974</v>
      </c>
    </row>
    <row r="1702" spans="1:25">
      <c r="A1702" s="121" t="str">
        <f t="shared" si="27"/>
        <v>mmitche</v>
      </c>
      <c r="B1702" s="49" t="s">
        <v>9975</v>
      </c>
      <c r="C1702" s="50" t="s">
        <v>9976</v>
      </c>
      <c r="D1702" s="50" t="s">
        <v>9977</v>
      </c>
      <c r="E1702" s="37" t="s">
        <v>43</v>
      </c>
      <c r="F1702" s="49" t="s">
        <v>28</v>
      </c>
      <c r="G1702" s="50" t="s">
        <v>29</v>
      </c>
      <c r="H1702" s="50" t="s">
        <v>30</v>
      </c>
      <c r="I1702" s="50" t="s">
        <v>31</v>
      </c>
      <c r="J1702" s="49" t="s">
        <v>32</v>
      </c>
      <c r="K1702" s="49" t="s">
        <v>515</v>
      </c>
      <c r="L1702" s="49" t="s">
        <v>516</v>
      </c>
      <c r="M1702" s="50" t="s">
        <v>517</v>
      </c>
      <c r="N1702" s="50" t="s">
        <v>192</v>
      </c>
      <c r="O1702" s="51">
        <v>42954</v>
      </c>
      <c r="P1702" s="51">
        <v>45928</v>
      </c>
      <c r="Q1702" s="51">
        <v>45914</v>
      </c>
      <c r="R1702" s="50">
        <v>15</v>
      </c>
      <c r="S1702" s="50">
        <v>0</v>
      </c>
      <c r="T1702" s="50" t="s">
        <v>47</v>
      </c>
      <c r="U1702" s="50" t="s">
        <v>9978</v>
      </c>
      <c r="V1702" s="50"/>
      <c r="W1702" s="50" t="s">
        <v>5721</v>
      </c>
      <c r="X1702" s="50" t="s">
        <v>192</v>
      </c>
      <c r="Y1702" s="49" t="s">
        <v>193</v>
      </c>
    </row>
    <row r="1703" spans="1:25">
      <c r="A1703" s="121" t="str">
        <f t="shared" si="27"/>
        <v>MMOGEN0</v>
      </c>
      <c r="B1703" s="49" t="s">
        <v>9979</v>
      </c>
      <c r="C1703" s="50" t="s">
        <v>9980</v>
      </c>
      <c r="D1703" s="50" t="s">
        <v>9981</v>
      </c>
      <c r="E1703" s="37" t="s">
        <v>43</v>
      </c>
      <c r="F1703" s="49" t="s">
        <v>28</v>
      </c>
      <c r="G1703" s="50" t="s">
        <v>29</v>
      </c>
      <c r="H1703" s="50" t="s">
        <v>30</v>
      </c>
      <c r="I1703" s="50" t="s">
        <v>31</v>
      </c>
      <c r="J1703" s="49" t="s">
        <v>32</v>
      </c>
      <c r="K1703" s="49" t="s">
        <v>775</v>
      </c>
      <c r="L1703" s="49" t="s">
        <v>776</v>
      </c>
      <c r="M1703" s="50" t="s">
        <v>777</v>
      </c>
      <c r="N1703" s="50" t="s">
        <v>147</v>
      </c>
      <c r="O1703" s="51">
        <v>32791</v>
      </c>
      <c r="P1703" s="51">
        <v>39878</v>
      </c>
      <c r="Q1703" s="51">
        <v>39878</v>
      </c>
      <c r="R1703" s="50">
        <v>6051</v>
      </c>
      <c r="S1703" s="50">
        <v>16</v>
      </c>
      <c r="T1703" s="50" t="s">
        <v>148</v>
      </c>
      <c r="U1703" s="50" t="s">
        <v>9982</v>
      </c>
      <c r="V1703" s="50"/>
      <c r="W1703" s="50" t="s">
        <v>9983</v>
      </c>
      <c r="X1703" s="50" t="s">
        <v>147</v>
      </c>
      <c r="Y1703" s="49" t="s">
        <v>9984</v>
      </c>
    </row>
    <row r="1704" spans="1:25">
      <c r="A1704" s="121" t="str">
        <f t="shared" si="27"/>
        <v>MMOGENS</v>
      </c>
      <c r="B1704" s="49" t="s">
        <v>9985</v>
      </c>
      <c r="C1704" s="50" t="s">
        <v>9986</v>
      </c>
      <c r="D1704" s="50" t="s">
        <v>9987</v>
      </c>
      <c r="E1704" s="37" t="s">
        <v>43</v>
      </c>
      <c r="F1704" s="49" t="s">
        <v>28</v>
      </c>
      <c r="G1704" s="50" t="s">
        <v>29</v>
      </c>
      <c r="H1704" s="50" t="s">
        <v>30</v>
      </c>
      <c r="I1704" s="50" t="s">
        <v>31</v>
      </c>
      <c r="J1704" s="49" t="s">
        <v>32</v>
      </c>
      <c r="K1704" s="49" t="s">
        <v>775</v>
      </c>
      <c r="L1704" s="49" t="s">
        <v>776</v>
      </c>
      <c r="M1704" s="50" t="s">
        <v>777</v>
      </c>
      <c r="N1704" s="50" t="s">
        <v>147</v>
      </c>
      <c r="O1704" s="51">
        <v>34757</v>
      </c>
      <c r="P1704" s="51">
        <v>34757</v>
      </c>
      <c r="Q1704" s="51">
        <v>34757</v>
      </c>
      <c r="R1704" s="50">
        <v>11172</v>
      </c>
      <c r="S1704" s="50">
        <v>30</v>
      </c>
      <c r="T1704" s="50" t="s">
        <v>148</v>
      </c>
      <c r="U1704" s="50" t="s">
        <v>9988</v>
      </c>
      <c r="V1704" s="50"/>
      <c r="W1704" s="50" t="s">
        <v>7977</v>
      </c>
      <c r="X1704" s="50" t="s">
        <v>147</v>
      </c>
      <c r="Y1704" s="49" t="s">
        <v>9989</v>
      </c>
    </row>
    <row r="1705" spans="1:25">
      <c r="A1705" s="121" t="str">
        <f t="shared" si="27"/>
        <v>MMORISC</v>
      </c>
      <c r="B1705" s="49" t="s">
        <v>9990</v>
      </c>
      <c r="C1705" s="50" t="s">
        <v>9991</v>
      </c>
      <c r="D1705" s="50" t="s">
        <v>9992</v>
      </c>
      <c r="E1705" s="37" t="s">
        <v>43</v>
      </c>
      <c r="F1705" s="49" t="s">
        <v>28</v>
      </c>
      <c r="G1705" s="50" t="s">
        <v>29</v>
      </c>
      <c r="H1705" s="50" t="s">
        <v>30</v>
      </c>
      <c r="I1705" s="50" t="s">
        <v>31</v>
      </c>
      <c r="J1705" s="49" t="s">
        <v>32</v>
      </c>
      <c r="K1705" s="49" t="s">
        <v>1226</v>
      </c>
      <c r="L1705" s="49" t="s">
        <v>1564</v>
      </c>
      <c r="M1705" s="50" t="s">
        <v>1565</v>
      </c>
      <c r="N1705" s="50" t="s">
        <v>1566</v>
      </c>
      <c r="O1705" s="51">
        <v>40819</v>
      </c>
      <c r="P1705" s="51">
        <v>40819</v>
      </c>
      <c r="Q1705" s="51">
        <v>40819</v>
      </c>
      <c r="R1705" s="50">
        <v>5110</v>
      </c>
      <c r="S1705" s="50">
        <v>14</v>
      </c>
      <c r="T1705" s="50" t="s">
        <v>127</v>
      </c>
      <c r="U1705" s="50" t="s">
        <v>9993</v>
      </c>
      <c r="V1705" s="50"/>
      <c r="W1705" s="50" t="s">
        <v>9994</v>
      </c>
      <c r="X1705" s="50" t="s">
        <v>1566</v>
      </c>
      <c r="Y1705" s="49" t="s">
        <v>9995</v>
      </c>
    </row>
    <row r="1706" spans="1:25">
      <c r="A1706" s="121" t="str">
        <f t="shared" si="27"/>
        <v>mnawaze</v>
      </c>
      <c r="B1706" s="49" t="s">
        <v>9996</v>
      </c>
      <c r="C1706" s="50" t="s">
        <v>9997</v>
      </c>
      <c r="D1706" s="50" t="s">
        <v>9998</v>
      </c>
      <c r="E1706" s="37" t="s">
        <v>43</v>
      </c>
      <c r="F1706" s="49" t="s">
        <v>28</v>
      </c>
      <c r="G1706" s="50" t="s">
        <v>29</v>
      </c>
      <c r="H1706" s="50" t="s">
        <v>30</v>
      </c>
      <c r="I1706" s="50" t="s">
        <v>31</v>
      </c>
      <c r="J1706" s="49" t="s">
        <v>32</v>
      </c>
      <c r="K1706" s="49" t="s">
        <v>33</v>
      </c>
      <c r="L1706" s="49" t="s">
        <v>46</v>
      </c>
      <c r="M1706" s="50" t="s">
        <v>35</v>
      </c>
      <c r="N1706" s="50" t="s">
        <v>36</v>
      </c>
      <c r="O1706" s="51">
        <v>45193</v>
      </c>
      <c r="P1706" s="51">
        <v>45193</v>
      </c>
      <c r="Q1706" s="51">
        <v>45193</v>
      </c>
      <c r="R1706" s="50">
        <v>736</v>
      </c>
      <c r="S1706" s="50">
        <v>2</v>
      </c>
      <c r="T1706" s="50" t="s">
        <v>82</v>
      </c>
      <c r="U1706" s="50" t="s">
        <v>9999</v>
      </c>
      <c r="V1706" s="50" t="s">
        <v>10000</v>
      </c>
      <c r="W1706" s="50" t="s">
        <v>10001</v>
      </c>
      <c r="X1706" s="50" t="s">
        <v>36</v>
      </c>
      <c r="Y1706" s="49" t="s">
        <v>10002</v>
      </c>
    </row>
    <row r="1707" spans="1:25">
      <c r="A1707" s="121" t="str">
        <f t="shared" si="27"/>
        <v>mnizam</v>
      </c>
      <c r="B1707" s="49" t="s">
        <v>10003</v>
      </c>
      <c r="C1707" s="50" t="s">
        <v>10004</v>
      </c>
      <c r="D1707" s="50" t="s">
        <v>10005</v>
      </c>
      <c r="E1707" s="37" t="s">
        <v>43</v>
      </c>
      <c r="F1707" s="49" t="s">
        <v>44</v>
      </c>
      <c r="G1707" s="50" t="s">
        <v>45</v>
      </c>
      <c r="H1707" s="50" t="s">
        <v>30</v>
      </c>
      <c r="I1707" s="50" t="s">
        <v>31</v>
      </c>
      <c r="J1707" s="49" t="s">
        <v>53</v>
      </c>
      <c r="K1707" s="49" t="s">
        <v>197</v>
      </c>
      <c r="L1707" s="49" t="s">
        <v>198</v>
      </c>
      <c r="M1707" s="50" t="s">
        <v>199</v>
      </c>
      <c r="N1707" s="50" t="s">
        <v>200</v>
      </c>
      <c r="O1707" s="51">
        <v>43024</v>
      </c>
      <c r="P1707" s="51">
        <v>43024</v>
      </c>
      <c r="Q1707" s="51">
        <v>43024</v>
      </c>
      <c r="R1707" s="50">
        <v>2905</v>
      </c>
      <c r="S1707" s="50">
        <v>7</v>
      </c>
      <c r="T1707" s="50" t="s">
        <v>127</v>
      </c>
      <c r="U1707" s="50" t="s">
        <v>10006</v>
      </c>
      <c r="V1707" s="50"/>
      <c r="W1707" s="50" t="s">
        <v>10007</v>
      </c>
      <c r="X1707" s="50" t="s">
        <v>167</v>
      </c>
      <c r="Y1707" s="49" t="s">
        <v>10008</v>
      </c>
    </row>
    <row r="1708" spans="1:25">
      <c r="A1708" s="121" t="str">
        <f t="shared" si="27"/>
        <v>mnorris</v>
      </c>
      <c r="B1708" s="49" t="s">
        <v>10009</v>
      </c>
      <c r="C1708" s="50" t="s">
        <v>10010</v>
      </c>
      <c r="D1708" s="50" t="s">
        <v>10011</v>
      </c>
      <c r="E1708" s="37" t="s">
        <v>43</v>
      </c>
      <c r="F1708" s="49" t="s">
        <v>341</v>
      </c>
      <c r="G1708" s="50" t="s">
        <v>45</v>
      </c>
      <c r="H1708" s="50" t="s">
        <v>30</v>
      </c>
      <c r="I1708" s="50" t="s">
        <v>31</v>
      </c>
      <c r="J1708" s="49" t="s">
        <v>53</v>
      </c>
      <c r="K1708" s="49" t="s">
        <v>66</v>
      </c>
      <c r="L1708" s="49" t="s">
        <v>66</v>
      </c>
      <c r="M1708" s="50" t="s">
        <v>342</v>
      </c>
      <c r="N1708" s="50" t="s">
        <v>69</v>
      </c>
      <c r="O1708" s="51">
        <v>45179</v>
      </c>
      <c r="P1708" s="51">
        <v>45179</v>
      </c>
      <c r="Q1708" s="51">
        <v>45179</v>
      </c>
      <c r="R1708" s="50">
        <v>750</v>
      </c>
      <c r="S1708" s="50">
        <v>2</v>
      </c>
      <c r="T1708" s="50" t="s">
        <v>82</v>
      </c>
      <c r="U1708" s="50" t="s">
        <v>10012</v>
      </c>
      <c r="V1708" s="50"/>
      <c r="W1708" s="50" t="s">
        <v>10013</v>
      </c>
      <c r="X1708" s="50" t="s">
        <v>69</v>
      </c>
      <c r="Y1708" s="49" t="s">
        <v>10014</v>
      </c>
    </row>
    <row r="1709" spans="1:25">
      <c r="A1709" s="121" t="str">
        <f t="shared" si="27"/>
        <v>moliva0</v>
      </c>
      <c r="B1709" s="49" t="s">
        <v>10015</v>
      </c>
      <c r="C1709" s="50" t="s">
        <v>10016</v>
      </c>
      <c r="D1709" s="50" t="s">
        <v>10017</v>
      </c>
      <c r="E1709" s="37" t="s">
        <v>27</v>
      </c>
      <c r="F1709" s="49" t="s">
        <v>114</v>
      </c>
      <c r="G1709" s="50" t="s">
        <v>115</v>
      </c>
      <c r="H1709" s="50" t="s">
        <v>105</v>
      </c>
      <c r="I1709" s="50" t="s">
        <v>31</v>
      </c>
      <c r="J1709" s="49" t="s">
        <v>53</v>
      </c>
      <c r="K1709" s="49" t="s">
        <v>54</v>
      </c>
      <c r="L1709" s="49" t="s">
        <v>135</v>
      </c>
      <c r="M1709" s="50" t="s">
        <v>136</v>
      </c>
      <c r="N1709" s="50" t="s">
        <v>57</v>
      </c>
      <c r="O1709" s="51">
        <v>44805</v>
      </c>
      <c r="P1709" s="51">
        <v>44805</v>
      </c>
      <c r="Q1709" s="51">
        <v>44805</v>
      </c>
      <c r="R1709" s="50">
        <v>1124</v>
      </c>
      <c r="S1709" s="50">
        <v>3</v>
      </c>
      <c r="T1709" s="50" t="s">
        <v>106</v>
      </c>
      <c r="U1709" s="50" t="s">
        <v>10018</v>
      </c>
      <c r="V1709" s="50"/>
      <c r="W1709" s="50" t="s">
        <v>6495</v>
      </c>
      <c r="X1709" s="50" t="s">
        <v>57</v>
      </c>
      <c r="Y1709" s="49" t="s">
        <v>10019</v>
      </c>
    </row>
    <row r="1710" spans="1:25">
      <c r="A1710" s="121" t="str">
        <f t="shared" si="27"/>
        <v>moutlaw</v>
      </c>
      <c r="B1710" s="49" t="s">
        <v>10020</v>
      </c>
      <c r="C1710" s="50" t="s">
        <v>10021</v>
      </c>
      <c r="D1710" s="50" t="s">
        <v>10022</v>
      </c>
      <c r="E1710" s="37" t="s">
        <v>27</v>
      </c>
      <c r="F1710" s="49" t="s">
        <v>44</v>
      </c>
      <c r="G1710" s="50" t="s">
        <v>45</v>
      </c>
      <c r="H1710" s="50" t="s">
        <v>30</v>
      </c>
      <c r="I1710" s="50" t="s">
        <v>31</v>
      </c>
      <c r="J1710" s="49" t="s">
        <v>53</v>
      </c>
      <c r="K1710" s="49" t="s">
        <v>164</v>
      </c>
      <c r="L1710" s="49" t="s">
        <v>165</v>
      </c>
      <c r="M1710" s="50" t="s">
        <v>166</v>
      </c>
      <c r="N1710" s="50" t="s">
        <v>167</v>
      </c>
      <c r="O1710" s="51">
        <v>37454</v>
      </c>
      <c r="P1710" s="51">
        <v>45886</v>
      </c>
      <c r="Q1710" s="51">
        <v>45886</v>
      </c>
      <c r="R1710" s="50">
        <v>43</v>
      </c>
      <c r="S1710" s="50">
        <v>0</v>
      </c>
      <c r="T1710" s="50" t="s">
        <v>419</v>
      </c>
      <c r="U1710" s="50" t="s">
        <v>10023</v>
      </c>
      <c r="V1710" s="50"/>
      <c r="W1710" s="50" t="s">
        <v>2242</v>
      </c>
      <c r="X1710" s="50" t="s">
        <v>322</v>
      </c>
      <c r="Y1710" s="49" t="s">
        <v>10024</v>
      </c>
    </row>
    <row r="1711" spans="1:25">
      <c r="A1711" s="121" t="str">
        <f t="shared" si="27"/>
        <v>mowings</v>
      </c>
      <c r="B1711" s="49" t="s">
        <v>10025</v>
      </c>
      <c r="C1711" s="50" t="s">
        <v>10026</v>
      </c>
      <c r="D1711" s="50" t="s">
        <v>10027</v>
      </c>
      <c r="E1711" s="37" t="s">
        <v>43</v>
      </c>
      <c r="F1711" s="49" t="s">
        <v>182</v>
      </c>
      <c r="G1711" s="50" t="s">
        <v>183</v>
      </c>
      <c r="H1711" s="50" t="s">
        <v>30</v>
      </c>
      <c r="I1711" s="50" t="s">
        <v>31</v>
      </c>
      <c r="J1711" s="49" t="s">
        <v>32</v>
      </c>
      <c r="K1711" s="49" t="s">
        <v>79</v>
      </c>
      <c r="L1711" s="49" t="s">
        <v>80</v>
      </c>
      <c r="M1711" s="50" t="s">
        <v>81</v>
      </c>
      <c r="N1711" s="50" t="s">
        <v>36</v>
      </c>
      <c r="O1711" s="51">
        <v>42030</v>
      </c>
      <c r="P1711" s="51">
        <v>42030</v>
      </c>
      <c r="Q1711" s="51">
        <v>42030</v>
      </c>
      <c r="R1711" s="50">
        <v>3899</v>
      </c>
      <c r="S1711" s="50">
        <v>10</v>
      </c>
      <c r="T1711" s="50" t="s">
        <v>127</v>
      </c>
      <c r="U1711" s="50" t="s">
        <v>10028</v>
      </c>
      <c r="V1711" s="50"/>
      <c r="W1711" s="50" t="s">
        <v>4898</v>
      </c>
      <c r="X1711" s="50" t="s">
        <v>36</v>
      </c>
      <c r="Y1711" s="49" t="s">
        <v>10029</v>
      </c>
    </row>
    <row r="1712" spans="1:25">
      <c r="A1712" s="121" t="str">
        <f t="shared" si="27"/>
        <v>MPAREDE</v>
      </c>
      <c r="B1712" s="49" t="s">
        <v>10030</v>
      </c>
      <c r="C1712" s="50" t="s">
        <v>10031</v>
      </c>
      <c r="D1712" s="50" t="s">
        <v>10032</v>
      </c>
      <c r="E1712" s="37" t="s">
        <v>43</v>
      </c>
      <c r="F1712" s="49" t="s">
        <v>28</v>
      </c>
      <c r="G1712" s="50" t="s">
        <v>29</v>
      </c>
      <c r="H1712" s="50" t="s">
        <v>30</v>
      </c>
      <c r="I1712" s="50" t="s">
        <v>31</v>
      </c>
      <c r="J1712" s="49" t="s">
        <v>32</v>
      </c>
      <c r="K1712" s="49" t="s">
        <v>218</v>
      </c>
      <c r="L1712" s="49" t="s">
        <v>219</v>
      </c>
      <c r="M1712" s="50" t="s">
        <v>220</v>
      </c>
      <c r="N1712" s="50" t="s">
        <v>36</v>
      </c>
      <c r="O1712" s="51">
        <v>32658</v>
      </c>
      <c r="P1712" s="51">
        <v>32658</v>
      </c>
      <c r="Q1712" s="51">
        <v>32658</v>
      </c>
      <c r="R1712" s="50">
        <v>13271</v>
      </c>
      <c r="S1712" s="50">
        <v>36</v>
      </c>
      <c r="T1712" s="50" t="s">
        <v>148</v>
      </c>
      <c r="U1712" s="50" t="s">
        <v>10033</v>
      </c>
      <c r="V1712" s="50"/>
      <c r="W1712" s="50" t="s">
        <v>10034</v>
      </c>
      <c r="X1712" s="50" t="s">
        <v>36</v>
      </c>
      <c r="Y1712" s="49" t="s">
        <v>10035</v>
      </c>
    </row>
    <row r="1713" spans="1:25">
      <c r="A1713" s="121" t="str">
        <f t="shared" si="27"/>
        <v>MPARMLE</v>
      </c>
      <c r="B1713" s="49" t="s">
        <v>10036</v>
      </c>
      <c r="C1713" s="50" t="s">
        <v>10037</v>
      </c>
      <c r="D1713" s="50" t="s">
        <v>10038</v>
      </c>
      <c r="E1713" s="37" t="s">
        <v>43</v>
      </c>
      <c r="F1713" s="49" t="s">
        <v>28</v>
      </c>
      <c r="G1713" s="50" t="s">
        <v>29</v>
      </c>
      <c r="H1713" s="50" t="s">
        <v>30</v>
      </c>
      <c r="I1713" s="50" t="s">
        <v>31</v>
      </c>
      <c r="J1713" s="49" t="s">
        <v>32</v>
      </c>
      <c r="K1713" s="49" t="s">
        <v>125</v>
      </c>
      <c r="L1713" s="49" t="s">
        <v>126</v>
      </c>
      <c r="M1713" s="50" t="s">
        <v>85</v>
      </c>
      <c r="N1713" s="50" t="s">
        <v>36</v>
      </c>
      <c r="O1713" s="51">
        <v>34877</v>
      </c>
      <c r="P1713" s="51">
        <v>34877</v>
      </c>
      <c r="Q1713" s="51">
        <v>34877</v>
      </c>
      <c r="R1713" s="50">
        <v>11052</v>
      </c>
      <c r="S1713" s="50">
        <v>30</v>
      </c>
      <c r="T1713" s="50" t="s">
        <v>148</v>
      </c>
      <c r="U1713" s="50" t="s">
        <v>10039</v>
      </c>
      <c r="V1713" s="50"/>
      <c r="W1713" s="50" t="s">
        <v>10040</v>
      </c>
      <c r="X1713" s="50" t="s">
        <v>36</v>
      </c>
      <c r="Y1713" s="49" t="s">
        <v>10041</v>
      </c>
    </row>
    <row r="1714" spans="1:25">
      <c r="A1714" s="121" t="str">
        <f t="shared" si="27"/>
        <v>mperal2</v>
      </c>
      <c r="B1714" s="49" t="s">
        <v>10042</v>
      </c>
      <c r="C1714" s="50" t="s">
        <v>10043</v>
      </c>
      <c r="D1714" s="50" t="s">
        <v>10044</v>
      </c>
      <c r="E1714" s="37" t="s">
        <v>43</v>
      </c>
      <c r="F1714" s="49" t="s">
        <v>28</v>
      </c>
      <c r="G1714" s="50" t="s">
        <v>29</v>
      </c>
      <c r="H1714" s="50" t="s">
        <v>30</v>
      </c>
      <c r="I1714" s="50" t="s">
        <v>31</v>
      </c>
      <c r="J1714" s="49" t="s">
        <v>32</v>
      </c>
      <c r="K1714" s="49" t="s">
        <v>79</v>
      </c>
      <c r="L1714" s="49" t="s">
        <v>80</v>
      </c>
      <c r="M1714" s="50" t="s">
        <v>81</v>
      </c>
      <c r="N1714" s="50" t="s">
        <v>36</v>
      </c>
      <c r="O1714" s="51">
        <v>43628</v>
      </c>
      <c r="P1714" s="51">
        <v>43628</v>
      </c>
      <c r="Q1714" s="51">
        <v>43628</v>
      </c>
      <c r="R1714" s="50">
        <v>2301</v>
      </c>
      <c r="S1714" s="50">
        <v>6</v>
      </c>
      <c r="T1714" s="50" t="s">
        <v>127</v>
      </c>
      <c r="U1714" s="50" t="s">
        <v>10045</v>
      </c>
      <c r="V1714" s="50"/>
      <c r="W1714" s="50" t="s">
        <v>10046</v>
      </c>
      <c r="X1714" s="50" t="s">
        <v>36</v>
      </c>
      <c r="Y1714" s="49" t="s">
        <v>10047</v>
      </c>
    </row>
    <row r="1715" spans="1:25">
      <c r="A1715" s="121" t="str">
        <f t="shared" si="27"/>
        <v>mperry7</v>
      </c>
      <c r="B1715" s="49" t="s">
        <v>10048</v>
      </c>
      <c r="C1715" s="50" t="s">
        <v>10049</v>
      </c>
      <c r="D1715" s="50" t="s">
        <v>10050</v>
      </c>
      <c r="E1715" s="37" t="s">
        <v>27</v>
      </c>
      <c r="F1715" s="49" t="s">
        <v>28</v>
      </c>
      <c r="G1715" s="50" t="s">
        <v>29</v>
      </c>
      <c r="H1715" s="50" t="s">
        <v>30</v>
      </c>
      <c r="I1715" s="50" t="s">
        <v>31</v>
      </c>
      <c r="J1715" s="49" t="s">
        <v>53</v>
      </c>
      <c r="K1715" s="49" t="s">
        <v>309</v>
      </c>
      <c r="L1715" s="49" t="s">
        <v>310</v>
      </c>
      <c r="M1715" s="50" t="s">
        <v>311</v>
      </c>
      <c r="N1715" s="50" t="s">
        <v>312</v>
      </c>
      <c r="O1715" s="51">
        <v>43185</v>
      </c>
      <c r="P1715" s="51">
        <v>45697</v>
      </c>
      <c r="Q1715" s="51">
        <v>45697</v>
      </c>
      <c r="R1715" s="50">
        <v>232</v>
      </c>
      <c r="S1715" s="50">
        <v>0</v>
      </c>
      <c r="T1715" s="50" t="s">
        <v>37</v>
      </c>
      <c r="U1715" s="50" t="s">
        <v>10051</v>
      </c>
      <c r="V1715" s="50"/>
      <c r="W1715" s="50" t="s">
        <v>10052</v>
      </c>
      <c r="X1715" s="50" t="s">
        <v>312</v>
      </c>
      <c r="Y1715" s="49" t="s">
        <v>10053</v>
      </c>
    </row>
    <row r="1716" spans="1:25">
      <c r="A1716" s="121" t="str">
        <f t="shared" si="27"/>
        <v>mpersin</v>
      </c>
      <c r="B1716" s="49" t="s">
        <v>10054</v>
      </c>
      <c r="C1716" s="50" t="s">
        <v>10055</v>
      </c>
      <c r="D1716" s="50" t="s">
        <v>10056</v>
      </c>
      <c r="E1716" s="37" t="s">
        <v>43</v>
      </c>
      <c r="F1716" s="49" t="s">
        <v>44</v>
      </c>
      <c r="G1716" s="50" t="s">
        <v>45</v>
      </c>
      <c r="H1716" s="50" t="s">
        <v>30</v>
      </c>
      <c r="I1716" s="50" t="s">
        <v>31</v>
      </c>
      <c r="J1716" s="49" t="s">
        <v>32</v>
      </c>
      <c r="K1716" s="49" t="s">
        <v>1226</v>
      </c>
      <c r="L1716" s="49" t="s">
        <v>2047</v>
      </c>
      <c r="M1716" s="50" t="s">
        <v>1228</v>
      </c>
      <c r="N1716" s="50" t="s">
        <v>1229</v>
      </c>
      <c r="O1716" s="51">
        <v>45900</v>
      </c>
      <c r="P1716" s="51">
        <v>45900</v>
      </c>
      <c r="Q1716" s="51">
        <v>45900</v>
      </c>
      <c r="R1716" s="50">
        <v>29</v>
      </c>
      <c r="S1716" s="50">
        <v>0</v>
      </c>
      <c r="T1716" s="50" t="s">
        <v>47</v>
      </c>
      <c r="U1716" s="50" t="s">
        <v>10057</v>
      </c>
      <c r="V1716" s="50" t="s">
        <v>10058</v>
      </c>
      <c r="W1716" s="50" t="s">
        <v>10059</v>
      </c>
      <c r="X1716" s="50" t="s">
        <v>2967</v>
      </c>
      <c r="Y1716" s="49" t="s">
        <v>10060</v>
      </c>
    </row>
    <row r="1717" spans="1:25">
      <c r="A1717" s="121" t="str">
        <f t="shared" si="27"/>
        <v>mpidi</v>
      </c>
      <c r="B1717" s="49" t="s">
        <v>10061</v>
      </c>
      <c r="C1717" s="50" t="s">
        <v>10062</v>
      </c>
      <c r="D1717" s="50" t="s">
        <v>10063</v>
      </c>
      <c r="E1717" s="37" t="s">
        <v>27</v>
      </c>
      <c r="F1717" s="49" t="s">
        <v>1624</v>
      </c>
      <c r="G1717" s="50" t="s">
        <v>1625</v>
      </c>
      <c r="H1717" s="50" t="s">
        <v>30</v>
      </c>
      <c r="I1717" s="50" t="s">
        <v>31</v>
      </c>
      <c r="J1717" s="49" t="s">
        <v>53</v>
      </c>
      <c r="K1717" s="49" t="s">
        <v>309</v>
      </c>
      <c r="L1717" s="49" t="s">
        <v>310</v>
      </c>
      <c r="M1717" s="50" t="s">
        <v>311</v>
      </c>
      <c r="N1717" s="50" t="s">
        <v>312</v>
      </c>
      <c r="O1717" s="51">
        <v>45221</v>
      </c>
      <c r="P1717" s="51">
        <v>45221</v>
      </c>
      <c r="Q1717" s="51">
        <v>45221</v>
      </c>
      <c r="R1717" s="50">
        <v>708</v>
      </c>
      <c r="S1717" s="50">
        <v>1</v>
      </c>
      <c r="T1717" s="50" t="s">
        <v>82</v>
      </c>
      <c r="U1717" s="50" t="s">
        <v>10064</v>
      </c>
      <c r="V1717" s="50"/>
      <c r="W1717" s="50" t="s">
        <v>545</v>
      </c>
      <c r="X1717" s="50" t="s">
        <v>312</v>
      </c>
      <c r="Y1717" s="49" t="s">
        <v>3750</v>
      </c>
    </row>
    <row r="1718" spans="1:25">
      <c r="A1718" s="121" t="str">
        <f t="shared" si="27"/>
        <v>mpointe</v>
      </c>
      <c r="B1718" s="49" t="s">
        <v>10065</v>
      </c>
      <c r="C1718" s="50" t="s">
        <v>10066</v>
      </c>
      <c r="D1718" s="50" t="s">
        <v>10067</v>
      </c>
      <c r="E1718" s="37" t="s">
        <v>43</v>
      </c>
      <c r="F1718" s="49" t="s">
        <v>44</v>
      </c>
      <c r="G1718" s="50" t="s">
        <v>45</v>
      </c>
      <c r="H1718" s="50" t="s">
        <v>30</v>
      </c>
      <c r="I1718" s="50" t="s">
        <v>31</v>
      </c>
      <c r="J1718" s="49" t="s">
        <v>32</v>
      </c>
      <c r="K1718" s="49" t="s">
        <v>144</v>
      </c>
      <c r="L1718" s="49" t="s">
        <v>145</v>
      </c>
      <c r="M1718" s="50" t="s">
        <v>146</v>
      </c>
      <c r="N1718" s="50" t="s">
        <v>147</v>
      </c>
      <c r="O1718" s="51">
        <v>44980</v>
      </c>
      <c r="P1718" s="51">
        <v>44980</v>
      </c>
      <c r="Q1718" s="51">
        <v>44980</v>
      </c>
      <c r="R1718" s="50">
        <v>949</v>
      </c>
      <c r="S1718" s="50">
        <v>2</v>
      </c>
      <c r="T1718" s="50" t="s">
        <v>82</v>
      </c>
      <c r="U1718" s="50" t="s">
        <v>10068</v>
      </c>
      <c r="V1718" s="50"/>
      <c r="W1718" s="50" t="s">
        <v>1480</v>
      </c>
      <c r="X1718" s="50" t="s">
        <v>147</v>
      </c>
      <c r="Y1718" s="49" t="s">
        <v>10069</v>
      </c>
    </row>
    <row r="1719" spans="1:25">
      <c r="A1719" s="121" t="str">
        <f t="shared" si="27"/>
        <v>mpolite</v>
      </c>
      <c r="B1719" s="49" t="s">
        <v>10070</v>
      </c>
      <c r="C1719" s="50" t="s">
        <v>10071</v>
      </c>
      <c r="D1719" s="50" t="s">
        <v>10072</v>
      </c>
      <c r="E1719" s="37" t="s">
        <v>43</v>
      </c>
      <c r="F1719" s="49" t="s">
        <v>44</v>
      </c>
      <c r="G1719" s="50" t="s">
        <v>45</v>
      </c>
      <c r="H1719" s="50" t="s">
        <v>30</v>
      </c>
      <c r="I1719" s="50" t="s">
        <v>31</v>
      </c>
      <c r="J1719" s="49" t="s">
        <v>32</v>
      </c>
      <c r="K1719" s="49" t="s">
        <v>515</v>
      </c>
      <c r="L1719" s="49" t="s">
        <v>516</v>
      </c>
      <c r="M1719" s="50" t="s">
        <v>517</v>
      </c>
      <c r="N1719" s="50" t="s">
        <v>192</v>
      </c>
      <c r="O1719" s="51">
        <v>45900</v>
      </c>
      <c r="P1719" s="51">
        <v>45900</v>
      </c>
      <c r="Q1719" s="51">
        <v>45900</v>
      </c>
      <c r="R1719" s="50">
        <v>29</v>
      </c>
      <c r="S1719" s="50">
        <v>0</v>
      </c>
      <c r="T1719" s="50" t="s">
        <v>47</v>
      </c>
      <c r="U1719" s="50" t="s">
        <v>10073</v>
      </c>
      <c r="V1719" s="50"/>
      <c r="W1719" s="50" t="s">
        <v>644</v>
      </c>
      <c r="X1719" s="50" t="s">
        <v>192</v>
      </c>
      <c r="Y1719" s="49" t="s">
        <v>10074</v>
      </c>
    </row>
    <row r="1720" spans="1:25">
      <c r="A1720" s="121" t="str">
        <f t="shared" si="27"/>
        <v>mpowel4</v>
      </c>
      <c r="B1720" s="49" t="s">
        <v>10075</v>
      </c>
      <c r="C1720" s="50" t="s">
        <v>10076</v>
      </c>
      <c r="D1720" s="50" t="s">
        <v>10077</v>
      </c>
      <c r="E1720" s="37" t="s">
        <v>43</v>
      </c>
      <c r="F1720" s="49" t="s">
        <v>90</v>
      </c>
      <c r="G1720" s="50" t="s">
        <v>91</v>
      </c>
      <c r="H1720" s="50" t="s">
        <v>30</v>
      </c>
      <c r="I1720" s="50" t="s">
        <v>31</v>
      </c>
      <c r="J1720" s="49" t="s">
        <v>32</v>
      </c>
      <c r="K1720" s="49" t="s">
        <v>884</v>
      </c>
      <c r="L1720" s="49" t="s">
        <v>885</v>
      </c>
      <c r="M1720" s="50" t="s">
        <v>886</v>
      </c>
      <c r="N1720" s="50" t="s">
        <v>887</v>
      </c>
      <c r="O1720" s="51">
        <v>43629</v>
      </c>
      <c r="P1720" s="51">
        <v>43629</v>
      </c>
      <c r="Q1720" s="51">
        <v>43629</v>
      </c>
      <c r="R1720" s="50">
        <v>2300</v>
      </c>
      <c r="S1720" s="50">
        <v>6</v>
      </c>
      <c r="T1720" s="50" t="s">
        <v>127</v>
      </c>
      <c r="U1720" s="50" t="s">
        <v>10078</v>
      </c>
      <c r="V1720" s="50"/>
      <c r="W1720" s="50" t="s">
        <v>10079</v>
      </c>
      <c r="X1720" s="50" t="s">
        <v>887</v>
      </c>
      <c r="Y1720" s="49" t="s">
        <v>10080</v>
      </c>
    </row>
    <row r="1721" spans="1:25">
      <c r="A1721" s="121" t="str">
        <f t="shared" si="27"/>
        <v>MPRASA1</v>
      </c>
      <c r="B1721" s="49" t="s">
        <v>10081</v>
      </c>
      <c r="C1721" s="50" t="s">
        <v>10082</v>
      </c>
      <c r="D1721" s="50" t="s">
        <v>10083</v>
      </c>
      <c r="E1721" s="37" t="s">
        <v>43</v>
      </c>
      <c r="F1721" s="49" t="s">
        <v>44</v>
      </c>
      <c r="G1721" s="50" t="s">
        <v>45</v>
      </c>
      <c r="H1721" s="50" t="s">
        <v>30</v>
      </c>
      <c r="I1721" s="50" t="s">
        <v>31</v>
      </c>
      <c r="J1721" s="49" t="s">
        <v>32</v>
      </c>
      <c r="K1721" s="49" t="s">
        <v>33</v>
      </c>
      <c r="L1721" s="49" t="s">
        <v>46</v>
      </c>
      <c r="M1721" s="50" t="s">
        <v>35</v>
      </c>
      <c r="N1721" s="50" t="s">
        <v>36</v>
      </c>
      <c r="O1721" s="51">
        <v>38828</v>
      </c>
      <c r="P1721" s="51">
        <v>38828</v>
      </c>
      <c r="Q1721" s="51">
        <v>38828</v>
      </c>
      <c r="R1721" s="50">
        <v>7101</v>
      </c>
      <c r="S1721" s="50">
        <v>19</v>
      </c>
      <c r="T1721" s="50" t="s">
        <v>148</v>
      </c>
      <c r="U1721" s="50" t="s">
        <v>10084</v>
      </c>
      <c r="V1721" s="50"/>
      <c r="W1721" s="50" t="s">
        <v>3152</v>
      </c>
      <c r="X1721" s="50" t="s">
        <v>36</v>
      </c>
      <c r="Y1721" s="49" t="s">
        <v>10085</v>
      </c>
    </row>
    <row r="1722" spans="1:25">
      <c r="A1722" s="121" t="str">
        <f t="shared" si="27"/>
        <v>MPREFON</v>
      </c>
      <c r="B1722" s="49" t="s">
        <v>10086</v>
      </c>
      <c r="C1722" s="50" t="s">
        <v>10087</v>
      </c>
      <c r="D1722" s="50" t="s">
        <v>10088</v>
      </c>
      <c r="E1722" s="37" t="s">
        <v>43</v>
      </c>
      <c r="F1722" s="49" t="s">
        <v>44</v>
      </c>
      <c r="G1722" s="50" t="s">
        <v>45</v>
      </c>
      <c r="H1722" s="50" t="s">
        <v>30</v>
      </c>
      <c r="I1722" s="50" t="s">
        <v>31</v>
      </c>
      <c r="J1722" s="49" t="s">
        <v>32</v>
      </c>
      <c r="K1722" s="49" t="s">
        <v>125</v>
      </c>
      <c r="L1722" s="49" t="s">
        <v>2034</v>
      </c>
      <c r="M1722" s="50" t="s">
        <v>85</v>
      </c>
      <c r="N1722" s="50" t="s">
        <v>36</v>
      </c>
      <c r="O1722" s="51">
        <v>39965</v>
      </c>
      <c r="P1722" s="51">
        <v>39965</v>
      </c>
      <c r="Q1722" s="51">
        <v>39965</v>
      </c>
      <c r="R1722" s="50">
        <v>5964</v>
      </c>
      <c r="S1722" s="50">
        <v>16</v>
      </c>
      <c r="T1722" s="50" t="s">
        <v>148</v>
      </c>
      <c r="U1722" s="50" t="s">
        <v>10089</v>
      </c>
      <c r="V1722" s="50"/>
      <c r="W1722" s="50" t="s">
        <v>10090</v>
      </c>
      <c r="X1722" s="50" t="s">
        <v>36</v>
      </c>
      <c r="Y1722" s="49" t="s">
        <v>10091</v>
      </c>
    </row>
    <row r="1723" spans="1:25">
      <c r="A1723" s="121" t="str">
        <f t="shared" si="27"/>
        <v>mprobst</v>
      </c>
      <c r="B1723" s="49" t="s">
        <v>10092</v>
      </c>
      <c r="C1723" s="50" t="s">
        <v>10093</v>
      </c>
      <c r="D1723" s="50" t="s">
        <v>10094</v>
      </c>
      <c r="E1723" s="37" t="s">
        <v>43</v>
      </c>
      <c r="F1723" s="49" t="s">
        <v>44</v>
      </c>
      <c r="G1723" s="50" t="s">
        <v>45</v>
      </c>
      <c r="H1723" s="50" t="s">
        <v>30</v>
      </c>
      <c r="I1723" s="50" t="s">
        <v>31</v>
      </c>
      <c r="J1723" s="49" t="s">
        <v>32</v>
      </c>
      <c r="K1723" s="49" t="s">
        <v>125</v>
      </c>
      <c r="L1723" s="49" t="s">
        <v>1141</v>
      </c>
      <c r="M1723" s="50" t="s">
        <v>235</v>
      </c>
      <c r="N1723" s="50" t="s">
        <v>236</v>
      </c>
      <c r="O1723" s="51">
        <v>40750</v>
      </c>
      <c r="P1723" s="51">
        <v>44861</v>
      </c>
      <c r="Q1723" s="51">
        <v>44861</v>
      </c>
      <c r="R1723" s="50">
        <v>1068</v>
      </c>
      <c r="S1723" s="50">
        <v>2</v>
      </c>
      <c r="T1723" s="50" t="s">
        <v>82</v>
      </c>
      <c r="U1723" s="50" t="s">
        <v>10095</v>
      </c>
      <c r="V1723" s="50"/>
      <c r="W1723" s="50" t="s">
        <v>238</v>
      </c>
      <c r="X1723" s="50" t="s">
        <v>236</v>
      </c>
      <c r="Y1723" s="49" t="s">
        <v>10096</v>
      </c>
    </row>
    <row r="1724" spans="1:25">
      <c r="A1724" s="121" t="str">
        <f t="shared" si="27"/>
        <v>mquinon</v>
      </c>
      <c r="B1724" s="49" t="s">
        <v>10097</v>
      </c>
      <c r="C1724" s="50" t="s">
        <v>10098</v>
      </c>
      <c r="D1724" s="50" t="s">
        <v>10099</v>
      </c>
      <c r="E1724" s="37" t="s">
        <v>43</v>
      </c>
      <c r="F1724" s="49" t="s">
        <v>28</v>
      </c>
      <c r="G1724" s="50" t="s">
        <v>29</v>
      </c>
      <c r="H1724" s="50" t="s">
        <v>30</v>
      </c>
      <c r="I1724" s="50" t="s">
        <v>31</v>
      </c>
      <c r="J1724" s="49" t="s">
        <v>32</v>
      </c>
      <c r="K1724" s="49" t="s">
        <v>79</v>
      </c>
      <c r="L1724" s="49" t="s">
        <v>80</v>
      </c>
      <c r="M1724" s="50" t="s">
        <v>81</v>
      </c>
      <c r="N1724" s="50" t="s">
        <v>36</v>
      </c>
      <c r="O1724" s="51">
        <v>44721</v>
      </c>
      <c r="P1724" s="51">
        <v>44721</v>
      </c>
      <c r="Q1724" s="51">
        <v>44721</v>
      </c>
      <c r="R1724" s="50">
        <v>1208</v>
      </c>
      <c r="S1724" s="50">
        <v>3</v>
      </c>
      <c r="T1724" s="50" t="s">
        <v>106</v>
      </c>
      <c r="U1724" s="50" t="s">
        <v>10100</v>
      </c>
      <c r="V1724" s="50"/>
      <c r="W1724" s="50" t="s">
        <v>10101</v>
      </c>
      <c r="X1724" s="50" t="s">
        <v>36</v>
      </c>
      <c r="Y1724" s="49" t="s">
        <v>10102</v>
      </c>
    </row>
    <row r="1725" spans="1:25">
      <c r="A1725" s="121" t="str">
        <f t="shared" si="27"/>
        <v>mqyteza</v>
      </c>
      <c r="B1725" s="49" t="s">
        <v>10103</v>
      </c>
      <c r="C1725" s="50" t="s">
        <v>10104</v>
      </c>
      <c r="D1725" s="50" t="s">
        <v>10105</v>
      </c>
      <c r="E1725" s="37" t="s">
        <v>27</v>
      </c>
      <c r="F1725" s="49" t="s">
        <v>28</v>
      </c>
      <c r="G1725" s="50" t="s">
        <v>29</v>
      </c>
      <c r="H1725" s="50" t="s">
        <v>30</v>
      </c>
      <c r="I1725" s="50" t="s">
        <v>31</v>
      </c>
      <c r="J1725" s="49" t="s">
        <v>53</v>
      </c>
      <c r="K1725" s="49" t="s">
        <v>273</v>
      </c>
      <c r="L1725" s="49" t="s">
        <v>1340</v>
      </c>
      <c r="M1725" s="50" t="s">
        <v>1341</v>
      </c>
      <c r="N1725" s="50" t="s">
        <v>1308</v>
      </c>
      <c r="O1725" s="51">
        <v>44588</v>
      </c>
      <c r="P1725" s="51">
        <v>44588</v>
      </c>
      <c r="Q1725" s="51">
        <v>44588</v>
      </c>
      <c r="R1725" s="50">
        <v>1341</v>
      </c>
      <c r="S1725" s="50">
        <v>3</v>
      </c>
      <c r="T1725" s="50" t="s">
        <v>106</v>
      </c>
      <c r="U1725" s="50" t="s">
        <v>10106</v>
      </c>
      <c r="V1725" s="50"/>
      <c r="W1725" s="50" t="s">
        <v>10107</v>
      </c>
      <c r="X1725" s="50" t="s">
        <v>1308</v>
      </c>
      <c r="Y1725" s="49" t="s">
        <v>10108</v>
      </c>
    </row>
    <row r="1726" spans="1:25">
      <c r="A1726" s="121" t="str">
        <f t="shared" si="27"/>
        <v>MRASSA0</v>
      </c>
      <c r="B1726" s="49" t="s">
        <v>10109</v>
      </c>
      <c r="C1726" s="50" t="s">
        <v>10110</v>
      </c>
      <c r="D1726" s="50" t="s">
        <v>10111</v>
      </c>
      <c r="E1726" s="37" t="s">
        <v>27</v>
      </c>
      <c r="F1726" s="49" t="s">
        <v>182</v>
      </c>
      <c r="G1726" s="50" t="s">
        <v>183</v>
      </c>
      <c r="H1726" s="50" t="s">
        <v>30</v>
      </c>
      <c r="I1726" s="50" t="s">
        <v>31</v>
      </c>
      <c r="J1726" s="49" t="s">
        <v>32</v>
      </c>
      <c r="K1726" s="49" t="s">
        <v>290</v>
      </c>
      <c r="L1726" s="49" t="s">
        <v>291</v>
      </c>
      <c r="M1726" s="50" t="s">
        <v>292</v>
      </c>
      <c r="N1726" s="50" t="s">
        <v>293</v>
      </c>
      <c r="O1726" s="51">
        <v>39952</v>
      </c>
      <c r="P1726" s="51">
        <v>39952</v>
      </c>
      <c r="Q1726" s="51">
        <v>39952</v>
      </c>
      <c r="R1726" s="50">
        <v>5977</v>
      </c>
      <c r="S1726" s="50">
        <v>16</v>
      </c>
      <c r="T1726" s="50" t="s">
        <v>148</v>
      </c>
      <c r="U1726" s="50" t="s">
        <v>10112</v>
      </c>
      <c r="V1726" s="50"/>
      <c r="W1726" s="50" t="s">
        <v>10113</v>
      </c>
      <c r="X1726" s="50" t="s">
        <v>1021</v>
      </c>
      <c r="Y1726" s="49" t="s">
        <v>10114</v>
      </c>
    </row>
    <row r="1727" spans="1:25">
      <c r="A1727" s="121" t="str">
        <f t="shared" si="27"/>
        <v>MRASSAI</v>
      </c>
      <c r="B1727" s="49" t="s">
        <v>10115</v>
      </c>
      <c r="C1727" s="50" t="s">
        <v>10116</v>
      </c>
      <c r="D1727" s="50" t="s">
        <v>10117</v>
      </c>
      <c r="E1727" s="37" t="s">
        <v>43</v>
      </c>
      <c r="F1727" s="49" t="s">
        <v>182</v>
      </c>
      <c r="G1727" s="50" t="s">
        <v>183</v>
      </c>
      <c r="H1727" s="50" t="s">
        <v>30</v>
      </c>
      <c r="I1727" s="50" t="s">
        <v>31</v>
      </c>
      <c r="J1727" s="49" t="s">
        <v>32</v>
      </c>
      <c r="K1727" s="49" t="s">
        <v>290</v>
      </c>
      <c r="L1727" s="49" t="s">
        <v>291</v>
      </c>
      <c r="M1727" s="50" t="s">
        <v>292</v>
      </c>
      <c r="N1727" s="50" t="s">
        <v>293</v>
      </c>
      <c r="O1727" s="51">
        <v>39505</v>
      </c>
      <c r="P1727" s="51">
        <v>39505</v>
      </c>
      <c r="Q1727" s="51">
        <v>39505</v>
      </c>
      <c r="R1727" s="50">
        <v>6424</v>
      </c>
      <c r="S1727" s="50">
        <v>17</v>
      </c>
      <c r="T1727" s="50" t="s">
        <v>148</v>
      </c>
      <c r="U1727" s="50" t="s">
        <v>10118</v>
      </c>
      <c r="V1727" s="50" t="s">
        <v>10119</v>
      </c>
      <c r="W1727" s="50" t="s">
        <v>1020</v>
      </c>
      <c r="X1727" s="50" t="s">
        <v>1021</v>
      </c>
      <c r="Y1727" s="49" t="s">
        <v>10120</v>
      </c>
    </row>
    <row r="1728" spans="1:25">
      <c r="A1728" s="121" t="str">
        <f t="shared" si="27"/>
        <v>mray0</v>
      </c>
      <c r="B1728" s="49" t="s">
        <v>10121</v>
      </c>
      <c r="C1728" s="50" t="s">
        <v>10122</v>
      </c>
      <c r="D1728" s="50" t="s">
        <v>10123</v>
      </c>
      <c r="E1728" s="37" t="s">
        <v>43</v>
      </c>
      <c r="F1728" s="49" t="s">
        <v>44</v>
      </c>
      <c r="G1728" s="50" t="s">
        <v>45</v>
      </c>
      <c r="H1728" s="50" t="s">
        <v>30</v>
      </c>
      <c r="I1728" s="50" t="s">
        <v>31</v>
      </c>
      <c r="J1728" s="49" t="s">
        <v>53</v>
      </c>
      <c r="K1728" s="49" t="s">
        <v>164</v>
      </c>
      <c r="L1728" s="49" t="s">
        <v>165</v>
      </c>
      <c r="M1728" s="50" t="s">
        <v>166</v>
      </c>
      <c r="N1728" s="50" t="s">
        <v>167</v>
      </c>
      <c r="O1728" s="51">
        <v>44420</v>
      </c>
      <c r="P1728" s="51">
        <v>44420</v>
      </c>
      <c r="Q1728" s="51">
        <v>44420</v>
      </c>
      <c r="R1728" s="50">
        <v>1509</v>
      </c>
      <c r="S1728" s="50">
        <v>4</v>
      </c>
      <c r="T1728" s="50" t="s">
        <v>106</v>
      </c>
      <c r="U1728" s="50" t="s">
        <v>10124</v>
      </c>
      <c r="V1728" s="50"/>
      <c r="W1728" s="50" t="s">
        <v>10125</v>
      </c>
      <c r="X1728" s="50" t="s">
        <v>167</v>
      </c>
      <c r="Y1728" s="49" t="s">
        <v>7129</v>
      </c>
    </row>
    <row r="1729" spans="1:25">
      <c r="A1729" s="121" t="str">
        <f t="shared" si="27"/>
        <v>mredike</v>
      </c>
      <c r="B1729" s="49" t="s">
        <v>10126</v>
      </c>
      <c r="C1729" s="50" t="s">
        <v>10127</v>
      </c>
      <c r="D1729" s="50" t="s">
        <v>10128</v>
      </c>
      <c r="E1729" s="37" t="s">
        <v>27</v>
      </c>
      <c r="F1729" s="49" t="s">
        <v>341</v>
      </c>
      <c r="G1729" s="50" t="s">
        <v>45</v>
      </c>
      <c r="H1729" s="50" t="s">
        <v>30</v>
      </c>
      <c r="I1729" s="50" t="s">
        <v>31</v>
      </c>
      <c r="J1729" s="49" t="s">
        <v>53</v>
      </c>
      <c r="K1729" s="49" t="s">
        <v>2108</v>
      </c>
      <c r="L1729" s="49" t="s">
        <v>2109</v>
      </c>
      <c r="M1729" s="50" t="s">
        <v>2110</v>
      </c>
      <c r="N1729" s="50" t="s">
        <v>1763</v>
      </c>
      <c r="O1729" s="51">
        <v>41351</v>
      </c>
      <c r="P1729" s="51">
        <v>44406</v>
      </c>
      <c r="Q1729" s="51">
        <v>44406</v>
      </c>
      <c r="R1729" s="50">
        <v>1523</v>
      </c>
      <c r="S1729" s="50">
        <v>4</v>
      </c>
      <c r="T1729" s="50" t="s">
        <v>106</v>
      </c>
      <c r="U1729" s="50" t="s">
        <v>10129</v>
      </c>
      <c r="V1729" s="50"/>
      <c r="W1729" s="50" t="s">
        <v>10130</v>
      </c>
      <c r="X1729" s="50" t="s">
        <v>1763</v>
      </c>
      <c r="Y1729" s="49" t="s">
        <v>10131</v>
      </c>
    </row>
    <row r="1730" spans="1:25">
      <c r="A1730" s="121" t="str">
        <f t="shared" si="27"/>
        <v>mrice</v>
      </c>
      <c r="B1730" s="49" t="s">
        <v>10132</v>
      </c>
      <c r="C1730" s="50" t="s">
        <v>10133</v>
      </c>
      <c r="D1730" s="49" t="s">
        <v>10134</v>
      </c>
      <c r="E1730" s="37" t="s">
        <v>10132</v>
      </c>
      <c r="F1730" s="50"/>
      <c r="G1730" s="50"/>
      <c r="H1730" s="50"/>
      <c r="I1730" s="50"/>
      <c r="J1730" s="50"/>
      <c r="K1730" s="50" t="s">
        <v>1226</v>
      </c>
      <c r="L1730" s="50"/>
      <c r="M1730" s="50"/>
      <c r="N1730" s="50"/>
      <c r="O1730" s="51"/>
      <c r="P1730" s="50">
        <v>45942</v>
      </c>
      <c r="Q1730" s="51">
        <v>45942</v>
      </c>
      <c r="R1730" s="50"/>
      <c r="S1730" s="50"/>
      <c r="T1730" s="50"/>
      <c r="U1730" s="49" t="s">
        <v>10135</v>
      </c>
      <c r="V1730" s="50"/>
      <c r="W1730" s="50" t="s">
        <v>10136</v>
      </c>
      <c r="X1730" s="50" t="s">
        <v>1229</v>
      </c>
      <c r="Y1730" s="49" t="s">
        <v>10137</v>
      </c>
    </row>
    <row r="1731" spans="1:25">
      <c r="A1731" s="121" t="str">
        <f t="shared" ref="A1731:A1794" si="28">TRIM(D1731)</f>
        <v>mriley</v>
      </c>
      <c r="B1731" s="49" t="s">
        <v>10138</v>
      </c>
      <c r="C1731" s="50" t="s">
        <v>10139</v>
      </c>
      <c r="D1731" s="50" t="s">
        <v>10140</v>
      </c>
      <c r="E1731" s="37" t="s">
        <v>43</v>
      </c>
      <c r="F1731" s="49" t="s">
        <v>28</v>
      </c>
      <c r="G1731" s="50" t="s">
        <v>29</v>
      </c>
      <c r="H1731" s="50" t="s">
        <v>30</v>
      </c>
      <c r="I1731" s="50" t="s">
        <v>31</v>
      </c>
      <c r="J1731" s="49" t="s">
        <v>32</v>
      </c>
      <c r="K1731" s="49" t="s">
        <v>92</v>
      </c>
      <c r="L1731" s="49" t="s">
        <v>116</v>
      </c>
      <c r="M1731" s="50" t="s">
        <v>117</v>
      </c>
      <c r="N1731" s="50" t="s">
        <v>118</v>
      </c>
      <c r="O1731" s="51">
        <v>40784</v>
      </c>
      <c r="P1731" s="51">
        <v>45137</v>
      </c>
      <c r="Q1731" s="51">
        <v>45137</v>
      </c>
      <c r="R1731" s="50">
        <v>792</v>
      </c>
      <c r="S1731" s="50">
        <v>2</v>
      </c>
      <c r="T1731" s="50" t="s">
        <v>82</v>
      </c>
      <c r="U1731" s="50" t="s">
        <v>10141</v>
      </c>
      <c r="V1731" s="50"/>
      <c r="W1731" s="50" t="s">
        <v>10142</v>
      </c>
      <c r="X1731" s="50" t="s">
        <v>118</v>
      </c>
      <c r="Y1731" s="49" t="s">
        <v>10143</v>
      </c>
    </row>
    <row r="1732" spans="1:25">
      <c r="A1732" s="121" t="str">
        <f t="shared" si="28"/>
        <v>mriojaz</v>
      </c>
      <c r="B1732" s="49" t="s">
        <v>10144</v>
      </c>
      <c r="C1732" s="50" t="s">
        <v>10145</v>
      </c>
      <c r="D1732" s="50" t="s">
        <v>10146</v>
      </c>
      <c r="E1732" s="37" t="s">
        <v>27</v>
      </c>
      <c r="F1732" s="49" t="s">
        <v>44</v>
      </c>
      <c r="G1732" s="50" t="s">
        <v>45</v>
      </c>
      <c r="H1732" s="50" t="s">
        <v>30</v>
      </c>
      <c r="I1732" s="50" t="s">
        <v>31</v>
      </c>
      <c r="J1732" s="49" t="s">
        <v>32</v>
      </c>
      <c r="K1732" s="49" t="s">
        <v>396</v>
      </c>
      <c r="L1732" s="49" t="s">
        <v>397</v>
      </c>
      <c r="M1732" s="50" t="s">
        <v>398</v>
      </c>
      <c r="N1732" s="50" t="s">
        <v>147</v>
      </c>
      <c r="O1732" s="51">
        <v>45753</v>
      </c>
      <c r="P1732" s="51">
        <v>45753</v>
      </c>
      <c r="Q1732" s="51">
        <v>45753</v>
      </c>
      <c r="R1732" s="50">
        <v>176</v>
      </c>
      <c r="S1732" s="50">
        <v>0</v>
      </c>
      <c r="T1732" s="50" t="s">
        <v>58</v>
      </c>
      <c r="U1732" s="50" t="s">
        <v>10147</v>
      </c>
      <c r="V1732" s="50"/>
      <c r="W1732" s="50" t="s">
        <v>10148</v>
      </c>
      <c r="X1732" s="50" t="s">
        <v>147</v>
      </c>
      <c r="Y1732" s="49" t="s">
        <v>10149</v>
      </c>
    </row>
    <row r="1733" spans="1:25">
      <c r="A1733" s="121" t="str">
        <f t="shared" si="28"/>
        <v>mrisekh</v>
      </c>
      <c r="B1733" s="49" t="s">
        <v>10150</v>
      </c>
      <c r="C1733" s="50" t="s">
        <v>10151</v>
      </c>
      <c r="D1733" s="50" t="s">
        <v>10152</v>
      </c>
      <c r="E1733" s="37" t="s">
        <v>43</v>
      </c>
      <c r="F1733" s="49" t="s">
        <v>114</v>
      </c>
      <c r="G1733" s="50" t="s">
        <v>115</v>
      </c>
      <c r="H1733" s="50" t="s">
        <v>105</v>
      </c>
      <c r="I1733" s="50" t="s">
        <v>31</v>
      </c>
      <c r="J1733" s="49" t="s">
        <v>32</v>
      </c>
      <c r="K1733" s="49" t="s">
        <v>396</v>
      </c>
      <c r="L1733" s="49" t="s">
        <v>397</v>
      </c>
      <c r="M1733" s="50" t="s">
        <v>398</v>
      </c>
      <c r="N1733" s="50" t="s">
        <v>147</v>
      </c>
      <c r="O1733" s="51">
        <v>43580</v>
      </c>
      <c r="P1733" s="51">
        <v>44272</v>
      </c>
      <c r="Q1733" s="51">
        <v>44272</v>
      </c>
      <c r="R1733" s="50">
        <v>1657</v>
      </c>
      <c r="S1733" s="50">
        <v>4</v>
      </c>
      <c r="T1733" s="50" t="s">
        <v>106</v>
      </c>
      <c r="U1733" s="50" t="s">
        <v>10153</v>
      </c>
      <c r="V1733" s="50"/>
      <c r="W1733" s="50" t="s">
        <v>10154</v>
      </c>
      <c r="X1733" s="50" t="s">
        <v>147</v>
      </c>
      <c r="Y1733" s="49" t="s">
        <v>5099</v>
      </c>
    </row>
    <row r="1734" spans="1:25">
      <c r="A1734" s="121" t="str">
        <f t="shared" si="28"/>
        <v>mrobi84</v>
      </c>
      <c r="B1734" s="49" t="s">
        <v>10155</v>
      </c>
      <c r="C1734" s="50" t="s">
        <v>10156</v>
      </c>
      <c r="D1734" s="50" t="s">
        <v>10157</v>
      </c>
      <c r="E1734" s="37" t="s">
        <v>43</v>
      </c>
      <c r="F1734" s="49" t="s">
        <v>28</v>
      </c>
      <c r="G1734" s="50" t="s">
        <v>29</v>
      </c>
      <c r="H1734" s="50" t="s">
        <v>30</v>
      </c>
      <c r="I1734" s="50" t="s">
        <v>31</v>
      </c>
      <c r="J1734" s="49" t="s">
        <v>32</v>
      </c>
      <c r="K1734" s="49" t="s">
        <v>92</v>
      </c>
      <c r="L1734" s="49" t="s">
        <v>116</v>
      </c>
      <c r="M1734" s="50" t="s">
        <v>117</v>
      </c>
      <c r="N1734" s="50" t="s">
        <v>118</v>
      </c>
      <c r="O1734" s="51">
        <v>40866</v>
      </c>
      <c r="P1734" s="51">
        <v>42401</v>
      </c>
      <c r="Q1734" s="51">
        <v>42401</v>
      </c>
      <c r="R1734" s="50">
        <v>3528</v>
      </c>
      <c r="S1734" s="50">
        <v>9</v>
      </c>
      <c r="T1734" s="50" t="s">
        <v>127</v>
      </c>
      <c r="U1734" s="50" t="s">
        <v>10158</v>
      </c>
      <c r="V1734" s="50">
        <v>302</v>
      </c>
      <c r="W1734" s="50" t="s">
        <v>1073</v>
      </c>
      <c r="X1734" s="50" t="s">
        <v>118</v>
      </c>
      <c r="Y1734" s="49" t="s">
        <v>10159</v>
      </c>
    </row>
    <row r="1735" spans="1:25">
      <c r="A1735" s="121" t="str">
        <f t="shared" si="28"/>
        <v>MROD198</v>
      </c>
      <c r="B1735" s="49" t="s">
        <v>10160</v>
      </c>
      <c r="C1735" s="50" t="s">
        <v>10161</v>
      </c>
      <c r="D1735" s="50" t="s">
        <v>10162</v>
      </c>
      <c r="E1735" s="37" t="s">
        <v>43</v>
      </c>
      <c r="F1735" s="49" t="s">
        <v>90</v>
      </c>
      <c r="G1735" s="50" t="s">
        <v>91</v>
      </c>
      <c r="H1735" s="50" t="s">
        <v>30</v>
      </c>
      <c r="I1735" s="50" t="s">
        <v>31</v>
      </c>
      <c r="J1735" s="49" t="s">
        <v>32</v>
      </c>
      <c r="K1735" s="49" t="s">
        <v>125</v>
      </c>
      <c r="L1735" s="49" t="s">
        <v>2034</v>
      </c>
      <c r="M1735" s="50" t="s">
        <v>85</v>
      </c>
      <c r="N1735" s="50" t="s">
        <v>36</v>
      </c>
      <c r="O1735" s="51">
        <v>38874</v>
      </c>
      <c r="P1735" s="51">
        <v>38874</v>
      </c>
      <c r="Q1735" s="51">
        <v>38874</v>
      </c>
      <c r="R1735" s="50">
        <v>7055</v>
      </c>
      <c r="S1735" s="50">
        <v>19</v>
      </c>
      <c r="T1735" s="50" t="s">
        <v>148</v>
      </c>
      <c r="U1735" s="50" t="s">
        <v>10163</v>
      </c>
      <c r="V1735" s="50" t="s">
        <v>10164</v>
      </c>
      <c r="W1735" s="50" t="s">
        <v>10165</v>
      </c>
      <c r="X1735" s="50" t="s">
        <v>36</v>
      </c>
      <c r="Y1735" s="49" t="s">
        <v>2037</v>
      </c>
    </row>
    <row r="1736" spans="1:25">
      <c r="A1736" s="121" t="str">
        <f t="shared" si="28"/>
        <v>MRODRI1</v>
      </c>
      <c r="B1736" s="49" t="s">
        <v>10166</v>
      </c>
      <c r="C1736" s="50" t="s">
        <v>10167</v>
      </c>
      <c r="D1736" s="50" t="s">
        <v>10168</v>
      </c>
      <c r="E1736" s="37" t="s">
        <v>43</v>
      </c>
      <c r="F1736" s="49" t="s">
        <v>182</v>
      </c>
      <c r="G1736" s="50" t="s">
        <v>183</v>
      </c>
      <c r="H1736" s="50" t="s">
        <v>30</v>
      </c>
      <c r="I1736" s="50" t="s">
        <v>31</v>
      </c>
      <c r="J1736" s="49" t="s">
        <v>32</v>
      </c>
      <c r="K1736" s="49" t="s">
        <v>144</v>
      </c>
      <c r="L1736" s="49" t="s">
        <v>145</v>
      </c>
      <c r="M1736" s="50" t="s">
        <v>146</v>
      </c>
      <c r="N1736" s="50" t="s">
        <v>147</v>
      </c>
      <c r="O1736" s="51">
        <v>32175</v>
      </c>
      <c r="P1736" s="51">
        <v>32175</v>
      </c>
      <c r="Q1736" s="51">
        <v>32175</v>
      </c>
      <c r="R1736" s="50">
        <v>13754</v>
      </c>
      <c r="S1736" s="50">
        <v>37</v>
      </c>
      <c r="T1736" s="50" t="s">
        <v>148</v>
      </c>
      <c r="U1736" s="50" t="s">
        <v>10169</v>
      </c>
      <c r="V1736" s="50"/>
      <c r="W1736" s="50" t="s">
        <v>3749</v>
      </c>
      <c r="X1736" s="50" t="s">
        <v>147</v>
      </c>
      <c r="Y1736" s="49" t="s">
        <v>10170</v>
      </c>
    </row>
    <row r="1737" spans="1:25">
      <c r="A1737" s="121" t="str">
        <f t="shared" si="28"/>
        <v>mroelke</v>
      </c>
      <c r="B1737" s="49" t="s">
        <v>10171</v>
      </c>
      <c r="C1737" s="50" t="s">
        <v>10172</v>
      </c>
      <c r="D1737" s="50" t="s">
        <v>10173</v>
      </c>
      <c r="E1737" s="37" t="s">
        <v>43</v>
      </c>
      <c r="F1737" s="49" t="s">
        <v>182</v>
      </c>
      <c r="G1737" s="50" t="s">
        <v>183</v>
      </c>
      <c r="H1737" s="50" t="s">
        <v>30</v>
      </c>
      <c r="I1737" s="50" t="s">
        <v>31</v>
      </c>
      <c r="J1737" s="49" t="s">
        <v>32</v>
      </c>
      <c r="K1737" s="49" t="s">
        <v>349</v>
      </c>
      <c r="L1737" s="49" t="s">
        <v>838</v>
      </c>
      <c r="M1737" s="50" t="s">
        <v>351</v>
      </c>
      <c r="N1737" s="50" t="s">
        <v>352</v>
      </c>
      <c r="O1737" s="51">
        <v>45123</v>
      </c>
      <c r="P1737" s="51">
        <v>45123</v>
      </c>
      <c r="Q1737" s="51">
        <v>45123</v>
      </c>
      <c r="R1737" s="50">
        <v>806</v>
      </c>
      <c r="S1737" s="50">
        <v>2</v>
      </c>
      <c r="T1737" s="50" t="s">
        <v>82</v>
      </c>
      <c r="U1737" s="50" t="s">
        <v>10174</v>
      </c>
      <c r="V1737" s="50"/>
      <c r="W1737" s="50" t="s">
        <v>10175</v>
      </c>
      <c r="X1737" s="50" t="s">
        <v>763</v>
      </c>
      <c r="Y1737" s="49" t="s">
        <v>10176</v>
      </c>
    </row>
    <row r="1738" spans="1:25">
      <c r="A1738" s="121" t="str">
        <f t="shared" si="28"/>
        <v>MROGER3</v>
      </c>
      <c r="B1738" s="49" t="s">
        <v>10177</v>
      </c>
      <c r="C1738" s="50" t="s">
        <v>10178</v>
      </c>
      <c r="D1738" s="50" t="s">
        <v>10179</v>
      </c>
      <c r="E1738" s="37" t="s">
        <v>43</v>
      </c>
      <c r="F1738" s="49" t="s">
        <v>44</v>
      </c>
      <c r="G1738" s="50" t="s">
        <v>45</v>
      </c>
      <c r="H1738" s="50" t="s">
        <v>30</v>
      </c>
      <c r="I1738" s="50" t="s">
        <v>31</v>
      </c>
      <c r="J1738" s="49" t="s">
        <v>53</v>
      </c>
      <c r="K1738" s="49" t="s">
        <v>255</v>
      </c>
      <c r="L1738" s="49" t="s">
        <v>418</v>
      </c>
      <c r="M1738" s="50" t="s">
        <v>257</v>
      </c>
      <c r="N1738" s="50" t="s">
        <v>258</v>
      </c>
      <c r="O1738" s="51">
        <v>36703</v>
      </c>
      <c r="P1738" s="51">
        <v>36703</v>
      </c>
      <c r="Q1738" s="51">
        <v>36703</v>
      </c>
      <c r="R1738" s="50">
        <v>9226</v>
      </c>
      <c r="S1738" s="50">
        <v>25</v>
      </c>
      <c r="T1738" s="50" t="s">
        <v>148</v>
      </c>
      <c r="U1738" s="50" t="s">
        <v>10180</v>
      </c>
      <c r="V1738" s="50"/>
      <c r="W1738" s="50" t="s">
        <v>9093</v>
      </c>
      <c r="X1738" s="50" t="s">
        <v>352</v>
      </c>
      <c r="Y1738" s="49" t="s">
        <v>9412</v>
      </c>
    </row>
    <row r="1739" spans="1:25">
      <c r="A1739" s="121" t="str">
        <f t="shared" si="28"/>
        <v>mrogers</v>
      </c>
      <c r="B1739" s="49" t="s">
        <v>10181</v>
      </c>
      <c r="C1739" s="50" t="s">
        <v>10182</v>
      </c>
      <c r="D1739" s="50" t="s">
        <v>10183</v>
      </c>
      <c r="E1739" s="37" t="s">
        <v>43</v>
      </c>
      <c r="F1739" s="49" t="s">
        <v>90</v>
      </c>
      <c r="G1739" s="50" t="s">
        <v>91</v>
      </c>
      <c r="H1739" s="50" t="s">
        <v>30</v>
      </c>
      <c r="I1739" s="50" t="s">
        <v>31</v>
      </c>
      <c r="J1739" s="49" t="s">
        <v>53</v>
      </c>
      <c r="K1739" s="49" t="s">
        <v>255</v>
      </c>
      <c r="L1739" s="49" t="s">
        <v>418</v>
      </c>
      <c r="M1739" s="50" t="s">
        <v>257</v>
      </c>
      <c r="N1739" s="50" t="s">
        <v>258</v>
      </c>
      <c r="O1739" s="51">
        <v>45788</v>
      </c>
      <c r="P1739" s="51">
        <v>45788</v>
      </c>
      <c r="Q1739" s="51">
        <v>45788</v>
      </c>
      <c r="R1739" s="50">
        <v>141</v>
      </c>
      <c r="S1739" s="50">
        <v>0</v>
      </c>
      <c r="T1739" s="50" t="s">
        <v>58</v>
      </c>
      <c r="U1739" s="50" t="s">
        <v>10184</v>
      </c>
      <c r="V1739" s="50"/>
      <c r="W1739" s="50" t="s">
        <v>10185</v>
      </c>
      <c r="X1739" s="50" t="s">
        <v>170</v>
      </c>
      <c r="Y1739" s="49" t="s">
        <v>10186</v>
      </c>
    </row>
    <row r="1740" spans="1:25">
      <c r="A1740" s="121" t="str">
        <f t="shared" si="28"/>
        <v>MROGGE1</v>
      </c>
      <c r="B1740" s="49" t="s">
        <v>10187</v>
      </c>
      <c r="C1740" s="50" t="s">
        <v>10188</v>
      </c>
      <c r="D1740" s="50" t="s">
        <v>10189</v>
      </c>
      <c r="E1740" s="37" t="s">
        <v>43</v>
      </c>
      <c r="F1740" s="49" t="s">
        <v>182</v>
      </c>
      <c r="G1740" s="50" t="s">
        <v>183</v>
      </c>
      <c r="H1740" s="50" t="s">
        <v>30</v>
      </c>
      <c r="I1740" s="50" t="s">
        <v>31</v>
      </c>
      <c r="J1740" s="49" t="s">
        <v>53</v>
      </c>
      <c r="K1740" s="49" t="s">
        <v>255</v>
      </c>
      <c r="L1740" s="49" t="s">
        <v>442</v>
      </c>
      <c r="M1740" s="50" t="s">
        <v>443</v>
      </c>
      <c r="N1740" s="50" t="s">
        <v>72</v>
      </c>
      <c r="O1740" s="51">
        <v>29157</v>
      </c>
      <c r="P1740" s="51">
        <v>29157</v>
      </c>
      <c r="Q1740" s="51">
        <v>29157</v>
      </c>
      <c r="R1740" s="50">
        <v>16772</v>
      </c>
      <c r="S1740" s="50">
        <v>45</v>
      </c>
      <c r="T1740" s="50" t="s">
        <v>148</v>
      </c>
      <c r="U1740" s="50" t="s">
        <v>10190</v>
      </c>
      <c r="V1740" s="50"/>
      <c r="W1740" s="50" t="s">
        <v>10191</v>
      </c>
      <c r="X1740" s="50" t="s">
        <v>72</v>
      </c>
      <c r="Y1740" s="49" t="s">
        <v>10192</v>
      </c>
    </row>
    <row r="1741" spans="1:25">
      <c r="A1741" s="121" t="str">
        <f t="shared" si="28"/>
        <v>msahibz</v>
      </c>
      <c r="B1741" s="49" t="s">
        <v>10193</v>
      </c>
      <c r="C1741" s="50" t="s">
        <v>10194</v>
      </c>
      <c r="D1741" s="50" t="s">
        <v>10195</v>
      </c>
      <c r="E1741" s="37" t="s">
        <v>43</v>
      </c>
      <c r="F1741" s="49" t="s">
        <v>28</v>
      </c>
      <c r="G1741" s="50" t="s">
        <v>29</v>
      </c>
      <c r="H1741" s="50" t="s">
        <v>30</v>
      </c>
      <c r="I1741" s="50" t="s">
        <v>31</v>
      </c>
      <c r="J1741" s="49" t="s">
        <v>53</v>
      </c>
      <c r="K1741" s="49" t="s">
        <v>197</v>
      </c>
      <c r="L1741" s="49" t="s">
        <v>198</v>
      </c>
      <c r="M1741" s="50" t="s">
        <v>199</v>
      </c>
      <c r="N1741" s="50" t="s">
        <v>200</v>
      </c>
      <c r="O1741" s="51">
        <v>45914</v>
      </c>
      <c r="P1741" s="51">
        <v>45914</v>
      </c>
      <c r="Q1741" s="51">
        <v>45914</v>
      </c>
      <c r="R1741" s="50">
        <v>15</v>
      </c>
      <c r="S1741" s="50">
        <v>0</v>
      </c>
      <c r="T1741" s="50" t="s">
        <v>47</v>
      </c>
      <c r="U1741" s="53" t="s">
        <v>10196</v>
      </c>
      <c r="V1741" s="53"/>
      <c r="W1741" s="53" t="s">
        <v>1271</v>
      </c>
      <c r="X1741" s="53" t="s">
        <v>167</v>
      </c>
      <c r="Y1741" s="52" t="s">
        <v>9803</v>
      </c>
    </row>
    <row r="1742" spans="1:25">
      <c r="A1742" s="121" t="str">
        <f t="shared" si="28"/>
        <v>msajjad</v>
      </c>
      <c r="B1742" s="49" t="s">
        <v>10197</v>
      </c>
      <c r="C1742" s="50" t="s">
        <v>10198</v>
      </c>
      <c r="D1742" s="50" t="s">
        <v>10199</v>
      </c>
      <c r="E1742" s="37" t="s">
        <v>27</v>
      </c>
      <c r="F1742" s="49" t="s">
        <v>44</v>
      </c>
      <c r="G1742" s="50" t="s">
        <v>45</v>
      </c>
      <c r="H1742" s="50" t="s">
        <v>30</v>
      </c>
      <c r="I1742" s="50" t="s">
        <v>31</v>
      </c>
      <c r="J1742" s="49" t="s">
        <v>32</v>
      </c>
      <c r="K1742" s="49" t="s">
        <v>33</v>
      </c>
      <c r="L1742" s="49" t="s">
        <v>34</v>
      </c>
      <c r="M1742" s="50" t="s">
        <v>35</v>
      </c>
      <c r="N1742" s="50" t="s">
        <v>36</v>
      </c>
      <c r="O1742" s="51">
        <v>45585</v>
      </c>
      <c r="P1742" s="51">
        <v>45585</v>
      </c>
      <c r="Q1742" s="51">
        <v>45585</v>
      </c>
      <c r="R1742" s="50">
        <v>344</v>
      </c>
      <c r="S1742" s="50">
        <v>0</v>
      </c>
      <c r="T1742" s="50" t="s">
        <v>37</v>
      </c>
      <c r="U1742" s="50" t="s">
        <v>10200</v>
      </c>
      <c r="V1742" s="50" t="s">
        <v>10201</v>
      </c>
      <c r="W1742" s="50" t="s">
        <v>5581</v>
      </c>
      <c r="X1742" s="50" t="s">
        <v>36</v>
      </c>
      <c r="Y1742" s="49" t="s">
        <v>10202</v>
      </c>
    </row>
    <row r="1743" spans="1:25">
      <c r="A1743" s="121" t="str">
        <f t="shared" si="28"/>
        <v>msamim</v>
      </c>
      <c r="B1743" s="49" t="s">
        <v>10203</v>
      </c>
      <c r="C1743" s="50" t="s">
        <v>10204</v>
      </c>
      <c r="D1743" s="50" t="s">
        <v>10205</v>
      </c>
      <c r="E1743" s="37" t="s">
        <v>27</v>
      </c>
      <c r="F1743" s="49" t="s">
        <v>28</v>
      </c>
      <c r="G1743" s="50" t="s">
        <v>29</v>
      </c>
      <c r="H1743" s="50" t="s">
        <v>30</v>
      </c>
      <c r="I1743" s="50" t="s">
        <v>31</v>
      </c>
      <c r="J1743" s="49" t="s">
        <v>32</v>
      </c>
      <c r="K1743" s="49" t="s">
        <v>33</v>
      </c>
      <c r="L1743" s="49" t="s">
        <v>34</v>
      </c>
      <c r="M1743" s="50" t="s">
        <v>35</v>
      </c>
      <c r="N1743" s="50" t="s">
        <v>36</v>
      </c>
      <c r="O1743" s="51">
        <v>45186</v>
      </c>
      <c r="P1743" s="51">
        <v>45186</v>
      </c>
      <c r="Q1743" s="51">
        <v>45186</v>
      </c>
      <c r="R1743" s="50">
        <v>743</v>
      </c>
      <c r="S1743" s="50">
        <v>2</v>
      </c>
      <c r="T1743" s="50" t="s">
        <v>82</v>
      </c>
      <c r="U1743" s="50" t="s">
        <v>10206</v>
      </c>
      <c r="V1743" s="50"/>
      <c r="W1743" s="50" t="s">
        <v>510</v>
      </c>
      <c r="X1743" s="50" t="s">
        <v>36</v>
      </c>
      <c r="Y1743" s="49" t="s">
        <v>1750</v>
      </c>
    </row>
    <row r="1744" spans="1:25">
      <c r="A1744" s="121" t="str">
        <f t="shared" si="28"/>
        <v>MSANER1</v>
      </c>
      <c r="B1744" s="49" t="s">
        <v>10207</v>
      </c>
      <c r="C1744" s="50" t="s">
        <v>10208</v>
      </c>
      <c r="D1744" s="50" t="s">
        <v>10209</v>
      </c>
      <c r="E1744" s="37" t="s">
        <v>43</v>
      </c>
      <c r="F1744" s="49" t="s">
        <v>182</v>
      </c>
      <c r="G1744" s="50" t="s">
        <v>183</v>
      </c>
      <c r="H1744" s="50" t="s">
        <v>30</v>
      </c>
      <c r="I1744" s="50" t="s">
        <v>31</v>
      </c>
      <c r="J1744" s="49" t="s">
        <v>32</v>
      </c>
      <c r="K1744" s="49" t="s">
        <v>884</v>
      </c>
      <c r="L1744" s="49" t="s">
        <v>885</v>
      </c>
      <c r="M1744" s="50" t="s">
        <v>886</v>
      </c>
      <c r="N1744" s="50" t="s">
        <v>887</v>
      </c>
      <c r="O1744" s="51">
        <v>36941</v>
      </c>
      <c r="P1744" s="51">
        <v>36941</v>
      </c>
      <c r="Q1744" s="51">
        <v>36941</v>
      </c>
      <c r="R1744" s="50">
        <v>8988</v>
      </c>
      <c r="S1744" s="50">
        <v>24</v>
      </c>
      <c r="T1744" s="50" t="s">
        <v>148</v>
      </c>
      <c r="U1744" s="124" t="s">
        <v>10210</v>
      </c>
      <c r="V1744" s="125"/>
      <c r="W1744" s="125" t="s">
        <v>2097</v>
      </c>
      <c r="X1744" s="125" t="s">
        <v>593</v>
      </c>
      <c r="Y1744" s="124" t="s">
        <v>10211</v>
      </c>
    </row>
    <row r="1745" spans="1:25">
      <c r="A1745" s="121" t="str">
        <f t="shared" si="28"/>
        <v>mschenc</v>
      </c>
      <c r="B1745" s="49" t="s">
        <v>10212</v>
      </c>
      <c r="C1745" s="50" t="s">
        <v>10213</v>
      </c>
      <c r="D1745" s="50" t="s">
        <v>10214</v>
      </c>
      <c r="E1745" s="37" t="s">
        <v>27</v>
      </c>
      <c r="F1745" s="49" t="s">
        <v>28</v>
      </c>
      <c r="G1745" s="50" t="s">
        <v>29</v>
      </c>
      <c r="H1745" s="50" t="s">
        <v>30</v>
      </c>
      <c r="I1745" s="50" t="s">
        <v>31</v>
      </c>
      <c r="J1745" s="49" t="s">
        <v>53</v>
      </c>
      <c r="K1745" s="49" t="s">
        <v>450</v>
      </c>
      <c r="L1745" s="49" t="s">
        <v>2082</v>
      </c>
      <c r="M1745" s="50" t="s">
        <v>2083</v>
      </c>
      <c r="N1745" s="50" t="s">
        <v>1763</v>
      </c>
      <c r="O1745" s="51">
        <v>45172</v>
      </c>
      <c r="P1745" s="51">
        <v>45172</v>
      </c>
      <c r="Q1745" s="51">
        <v>45172</v>
      </c>
      <c r="R1745" s="50">
        <v>757</v>
      </c>
      <c r="S1745" s="50">
        <v>2</v>
      </c>
      <c r="T1745" s="50" t="s">
        <v>82</v>
      </c>
      <c r="U1745" s="50" t="s">
        <v>10215</v>
      </c>
      <c r="V1745" s="50"/>
      <c r="W1745" s="50" t="s">
        <v>10216</v>
      </c>
      <c r="X1745" s="50" t="s">
        <v>1763</v>
      </c>
      <c r="Y1745" s="49" t="s">
        <v>10217</v>
      </c>
    </row>
    <row r="1746" spans="1:25">
      <c r="A1746" s="121" t="str">
        <f t="shared" si="28"/>
        <v>mscigli</v>
      </c>
      <c r="B1746" s="49" t="s">
        <v>10218</v>
      </c>
      <c r="C1746" s="50" t="s">
        <v>10219</v>
      </c>
      <c r="D1746" s="50" t="s">
        <v>10220</v>
      </c>
      <c r="E1746" s="37" t="s">
        <v>43</v>
      </c>
      <c r="F1746" s="49" t="s">
        <v>162</v>
      </c>
      <c r="G1746" s="50" t="s">
        <v>163</v>
      </c>
      <c r="H1746" s="50" t="s">
        <v>105</v>
      </c>
      <c r="I1746" s="50" t="s">
        <v>31</v>
      </c>
      <c r="J1746" s="49" t="s">
        <v>32</v>
      </c>
      <c r="K1746" s="49" t="s">
        <v>218</v>
      </c>
      <c r="L1746" s="49" t="s">
        <v>502</v>
      </c>
      <c r="M1746" s="50" t="s">
        <v>220</v>
      </c>
      <c r="N1746" s="50" t="s">
        <v>36</v>
      </c>
      <c r="O1746" s="51">
        <v>45830</v>
      </c>
      <c r="P1746" s="51">
        <v>45830</v>
      </c>
      <c r="Q1746" s="51">
        <v>45830</v>
      </c>
      <c r="R1746" s="50">
        <v>99</v>
      </c>
      <c r="S1746" s="50">
        <v>0</v>
      </c>
      <c r="T1746" s="50" t="s">
        <v>58</v>
      </c>
      <c r="U1746" s="50" t="s">
        <v>10221</v>
      </c>
      <c r="V1746" s="50"/>
      <c r="W1746" s="50" t="s">
        <v>2272</v>
      </c>
      <c r="X1746" s="50" t="s">
        <v>36</v>
      </c>
      <c r="Y1746" s="49" t="s">
        <v>10222</v>
      </c>
    </row>
    <row r="1747" spans="1:25">
      <c r="A1747" s="121" t="str">
        <f t="shared" si="28"/>
        <v>mscott1</v>
      </c>
      <c r="B1747" s="49" t="s">
        <v>10223</v>
      </c>
      <c r="C1747" s="50" t="s">
        <v>10224</v>
      </c>
      <c r="D1747" s="50" t="s">
        <v>10225</v>
      </c>
      <c r="E1747" s="37" t="s">
        <v>27</v>
      </c>
      <c r="F1747" s="49" t="s">
        <v>182</v>
      </c>
      <c r="G1747" s="50" t="s">
        <v>183</v>
      </c>
      <c r="H1747" s="50" t="s">
        <v>30</v>
      </c>
      <c r="I1747" s="50" t="s">
        <v>31</v>
      </c>
      <c r="J1747" s="49" t="s">
        <v>32</v>
      </c>
      <c r="K1747" s="49" t="s">
        <v>515</v>
      </c>
      <c r="L1747" s="49" t="s">
        <v>516</v>
      </c>
      <c r="M1747" s="50" t="s">
        <v>517</v>
      </c>
      <c r="N1747" s="50" t="s">
        <v>192</v>
      </c>
      <c r="O1747" s="51">
        <v>43544</v>
      </c>
      <c r="P1747" s="51">
        <v>43544</v>
      </c>
      <c r="Q1747" s="51">
        <v>43544</v>
      </c>
      <c r="R1747" s="50">
        <v>2385</v>
      </c>
      <c r="S1747" s="50">
        <v>6</v>
      </c>
      <c r="T1747" s="50" t="s">
        <v>127</v>
      </c>
      <c r="U1747" s="50" t="s">
        <v>10226</v>
      </c>
      <c r="V1747" s="50"/>
      <c r="W1747" s="50" t="s">
        <v>517</v>
      </c>
      <c r="X1747" s="50" t="s">
        <v>192</v>
      </c>
      <c r="Y1747" s="49" t="s">
        <v>10227</v>
      </c>
    </row>
    <row r="1748" spans="1:25">
      <c r="A1748" s="121" t="str">
        <f t="shared" si="28"/>
        <v>mself</v>
      </c>
      <c r="B1748" s="49" t="s">
        <v>10228</v>
      </c>
      <c r="C1748" s="50" t="s">
        <v>10229</v>
      </c>
      <c r="D1748" s="50" t="s">
        <v>10230</v>
      </c>
      <c r="E1748" s="37" t="s">
        <v>27</v>
      </c>
      <c r="F1748" s="49" t="s">
        <v>44</v>
      </c>
      <c r="G1748" s="50" t="s">
        <v>45</v>
      </c>
      <c r="H1748" s="50" t="s">
        <v>30</v>
      </c>
      <c r="I1748" s="50" t="s">
        <v>31</v>
      </c>
      <c r="J1748" s="49" t="s">
        <v>32</v>
      </c>
      <c r="K1748" s="49" t="s">
        <v>349</v>
      </c>
      <c r="L1748" s="49" t="s">
        <v>350</v>
      </c>
      <c r="M1748" s="50" t="s">
        <v>351</v>
      </c>
      <c r="N1748" s="50" t="s">
        <v>352</v>
      </c>
      <c r="O1748" s="51">
        <v>45823</v>
      </c>
      <c r="P1748" s="51">
        <v>45823</v>
      </c>
      <c r="Q1748" s="51">
        <v>45823</v>
      </c>
      <c r="R1748" s="50">
        <v>106</v>
      </c>
      <c r="S1748" s="50">
        <v>0</v>
      </c>
      <c r="T1748" s="50" t="s">
        <v>58</v>
      </c>
      <c r="U1748" s="50" t="s">
        <v>10231</v>
      </c>
      <c r="V1748" s="50"/>
      <c r="W1748" s="50" t="s">
        <v>6586</v>
      </c>
      <c r="X1748" s="50" t="s">
        <v>1392</v>
      </c>
      <c r="Y1748" s="49" t="s">
        <v>10232</v>
      </c>
    </row>
    <row r="1749" spans="1:25">
      <c r="A1749" s="121" t="str">
        <f t="shared" si="28"/>
        <v>MSERNA1</v>
      </c>
      <c r="B1749" s="49" t="s">
        <v>10233</v>
      </c>
      <c r="C1749" s="50" t="s">
        <v>10234</v>
      </c>
      <c r="D1749" s="50" t="s">
        <v>10235</v>
      </c>
      <c r="E1749" s="37" t="s">
        <v>43</v>
      </c>
      <c r="F1749" s="49" t="s">
        <v>182</v>
      </c>
      <c r="G1749" s="50" t="s">
        <v>183</v>
      </c>
      <c r="H1749" s="50" t="s">
        <v>30</v>
      </c>
      <c r="I1749" s="50" t="s">
        <v>31</v>
      </c>
      <c r="J1749" s="49" t="s">
        <v>53</v>
      </c>
      <c r="K1749" s="49" t="s">
        <v>93</v>
      </c>
      <c r="L1749" s="49" t="s">
        <v>915</v>
      </c>
      <c r="M1749" s="50" t="s">
        <v>916</v>
      </c>
      <c r="N1749" s="50" t="s">
        <v>69</v>
      </c>
      <c r="O1749" s="51">
        <v>31880</v>
      </c>
      <c r="P1749" s="51">
        <v>31880</v>
      </c>
      <c r="Q1749" s="51">
        <v>31880</v>
      </c>
      <c r="R1749" s="50">
        <v>14049</v>
      </c>
      <c r="S1749" s="50">
        <v>38</v>
      </c>
      <c r="T1749" s="50" t="s">
        <v>148</v>
      </c>
      <c r="U1749" s="50" t="s">
        <v>10236</v>
      </c>
      <c r="V1749" s="50"/>
      <c r="W1749" s="50" t="s">
        <v>10237</v>
      </c>
      <c r="X1749" s="50" t="s">
        <v>69</v>
      </c>
      <c r="Y1749" s="49" t="s">
        <v>10238</v>
      </c>
    </row>
    <row r="1750" spans="1:25">
      <c r="A1750" s="121" t="str">
        <f t="shared" si="28"/>
        <v>mserrat</v>
      </c>
      <c r="B1750" s="49" t="s">
        <v>10239</v>
      </c>
      <c r="C1750" s="50" t="s">
        <v>10240</v>
      </c>
      <c r="D1750" s="50" t="s">
        <v>10241</v>
      </c>
      <c r="E1750" s="37" t="s">
        <v>43</v>
      </c>
      <c r="F1750" s="49" t="s">
        <v>44</v>
      </c>
      <c r="G1750" s="50" t="s">
        <v>45</v>
      </c>
      <c r="H1750" s="50" t="s">
        <v>30</v>
      </c>
      <c r="I1750" s="50" t="s">
        <v>31</v>
      </c>
      <c r="J1750" s="49" t="s">
        <v>32</v>
      </c>
      <c r="K1750" s="49" t="s">
        <v>92</v>
      </c>
      <c r="L1750" s="49" t="s">
        <v>116</v>
      </c>
      <c r="M1750" s="50" t="s">
        <v>117</v>
      </c>
      <c r="N1750" s="50" t="s">
        <v>118</v>
      </c>
      <c r="O1750" s="51">
        <v>45186</v>
      </c>
      <c r="P1750" s="51">
        <v>45186</v>
      </c>
      <c r="Q1750" s="51">
        <v>45186</v>
      </c>
      <c r="R1750" s="50">
        <v>743</v>
      </c>
      <c r="S1750" s="50">
        <v>2</v>
      </c>
      <c r="T1750" s="50" t="s">
        <v>82</v>
      </c>
      <c r="U1750" s="50" t="s">
        <v>10242</v>
      </c>
      <c r="V1750" s="50"/>
      <c r="W1750" s="50" t="s">
        <v>10243</v>
      </c>
      <c r="X1750" s="50" t="s">
        <v>118</v>
      </c>
      <c r="Y1750" s="49" t="s">
        <v>10244</v>
      </c>
    </row>
    <row r="1751" spans="1:25">
      <c r="A1751" s="121" t="str">
        <f t="shared" si="28"/>
        <v>mshari0</v>
      </c>
      <c r="B1751" s="49" t="s">
        <v>10245</v>
      </c>
      <c r="C1751" s="50" t="s">
        <v>10246</v>
      </c>
      <c r="D1751" s="50" t="s">
        <v>10247</v>
      </c>
      <c r="E1751" s="37" t="s">
        <v>27</v>
      </c>
      <c r="F1751" s="49" t="s">
        <v>90</v>
      </c>
      <c r="G1751" s="50" t="s">
        <v>91</v>
      </c>
      <c r="H1751" s="50" t="s">
        <v>30</v>
      </c>
      <c r="I1751" s="50" t="s">
        <v>31</v>
      </c>
      <c r="J1751" s="49" t="s">
        <v>53</v>
      </c>
      <c r="K1751" s="49" t="s">
        <v>197</v>
      </c>
      <c r="L1751" s="49" t="s">
        <v>198</v>
      </c>
      <c r="M1751" s="50" t="s">
        <v>199</v>
      </c>
      <c r="N1751" s="50" t="s">
        <v>200</v>
      </c>
      <c r="O1751" s="51">
        <v>44623</v>
      </c>
      <c r="P1751" s="51">
        <v>44623</v>
      </c>
      <c r="Q1751" s="51">
        <v>44623</v>
      </c>
      <c r="R1751" s="50">
        <v>1306</v>
      </c>
      <c r="S1751" s="50">
        <v>3</v>
      </c>
      <c r="T1751" s="50" t="s">
        <v>106</v>
      </c>
      <c r="U1751" s="50" t="s">
        <v>10248</v>
      </c>
      <c r="V1751" s="50"/>
      <c r="W1751" s="50" t="s">
        <v>1314</v>
      </c>
      <c r="X1751" s="50" t="s">
        <v>167</v>
      </c>
      <c r="Y1751" s="49" t="s">
        <v>10249</v>
      </c>
    </row>
    <row r="1752" spans="1:25">
      <c r="A1752" s="121" t="str">
        <f t="shared" si="28"/>
        <v>msharif</v>
      </c>
      <c r="B1752" s="49" t="s">
        <v>10250</v>
      </c>
      <c r="C1752" s="50" t="s">
        <v>10251</v>
      </c>
      <c r="D1752" s="50" t="s">
        <v>10252</v>
      </c>
      <c r="E1752" s="37" t="s">
        <v>43</v>
      </c>
      <c r="F1752" s="49" t="s">
        <v>44</v>
      </c>
      <c r="G1752" s="50" t="s">
        <v>45</v>
      </c>
      <c r="H1752" s="50" t="s">
        <v>30</v>
      </c>
      <c r="I1752" s="50" t="s">
        <v>31</v>
      </c>
      <c r="J1752" s="49" t="s">
        <v>53</v>
      </c>
      <c r="K1752" s="49" t="s">
        <v>197</v>
      </c>
      <c r="L1752" s="49" t="s">
        <v>198</v>
      </c>
      <c r="M1752" s="50" t="s">
        <v>199</v>
      </c>
      <c r="N1752" s="50" t="s">
        <v>200</v>
      </c>
      <c r="O1752" s="51">
        <v>44188</v>
      </c>
      <c r="P1752" s="51">
        <v>44188</v>
      </c>
      <c r="Q1752" s="51">
        <v>44188</v>
      </c>
      <c r="R1752" s="50">
        <v>1741</v>
      </c>
      <c r="S1752" s="50">
        <v>4</v>
      </c>
      <c r="T1752" s="50" t="s">
        <v>106</v>
      </c>
      <c r="U1752" s="50" t="s">
        <v>10253</v>
      </c>
      <c r="V1752" s="50"/>
      <c r="W1752" s="50" t="s">
        <v>229</v>
      </c>
      <c r="X1752" s="50" t="s">
        <v>167</v>
      </c>
      <c r="Y1752" s="49" t="s">
        <v>5936</v>
      </c>
    </row>
    <row r="1753" spans="1:25">
      <c r="A1753" s="121" t="str">
        <f t="shared" si="28"/>
        <v>MSHORT1</v>
      </c>
      <c r="B1753" s="49" t="s">
        <v>10254</v>
      </c>
      <c r="C1753" s="50" t="s">
        <v>10255</v>
      </c>
      <c r="D1753" s="50" t="s">
        <v>10256</v>
      </c>
      <c r="E1753" s="37" t="s">
        <v>43</v>
      </c>
      <c r="F1753" s="49" t="s">
        <v>44</v>
      </c>
      <c r="G1753" s="50" t="s">
        <v>45</v>
      </c>
      <c r="H1753" s="50" t="s">
        <v>30</v>
      </c>
      <c r="I1753" s="50" t="s">
        <v>31</v>
      </c>
      <c r="J1753" s="49" t="s">
        <v>32</v>
      </c>
      <c r="K1753" s="49" t="s">
        <v>515</v>
      </c>
      <c r="L1753" s="49" t="s">
        <v>516</v>
      </c>
      <c r="M1753" s="50" t="s">
        <v>517</v>
      </c>
      <c r="N1753" s="50" t="s">
        <v>192</v>
      </c>
      <c r="O1753" s="51">
        <v>31610</v>
      </c>
      <c r="P1753" s="51">
        <v>31610</v>
      </c>
      <c r="Q1753" s="51">
        <v>31610</v>
      </c>
      <c r="R1753" s="50">
        <v>14319</v>
      </c>
      <c r="S1753" s="50">
        <v>39</v>
      </c>
      <c r="T1753" s="50" t="s">
        <v>148</v>
      </c>
      <c r="U1753" s="50" t="s">
        <v>10257</v>
      </c>
      <c r="V1753" s="50"/>
      <c r="W1753" s="50" t="s">
        <v>10258</v>
      </c>
      <c r="X1753" s="50" t="s">
        <v>118</v>
      </c>
      <c r="Y1753" s="49" t="s">
        <v>10259</v>
      </c>
    </row>
    <row r="1754" spans="1:25">
      <c r="A1754" s="121" t="str">
        <f t="shared" si="28"/>
        <v>mshrum</v>
      </c>
      <c r="B1754" s="49" t="s">
        <v>10260</v>
      </c>
      <c r="C1754" s="50" t="s">
        <v>10261</v>
      </c>
      <c r="D1754" s="50" t="s">
        <v>10262</v>
      </c>
      <c r="E1754" s="37" t="s">
        <v>43</v>
      </c>
      <c r="F1754" s="49" t="s">
        <v>90</v>
      </c>
      <c r="G1754" s="50" t="s">
        <v>91</v>
      </c>
      <c r="H1754" s="50" t="s">
        <v>30</v>
      </c>
      <c r="I1754" s="50" t="s">
        <v>31</v>
      </c>
      <c r="J1754" s="49" t="s">
        <v>32</v>
      </c>
      <c r="K1754" s="49" t="s">
        <v>349</v>
      </c>
      <c r="L1754" s="49" t="s">
        <v>838</v>
      </c>
      <c r="M1754" s="50" t="s">
        <v>351</v>
      </c>
      <c r="N1754" s="50" t="s">
        <v>352</v>
      </c>
      <c r="O1754" s="51">
        <v>45816</v>
      </c>
      <c r="P1754" s="51">
        <v>45816</v>
      </c>
      <c r="Q1754" s="51">
        <v>45816</v>
      </c>
      <c r="R1754" s="50">
        <v>113</v>
      </c>
      <c r="S1754" s="50">
        <v>0</v>
      </c>
      <c r="T1754" s="50" t="s">
        <v>58</v>
      </c>
      <c r="U1754" s="50" t="s">
        <v>10263</v>
      </c>
      <c r="V1754" s="50"/>
      <c r="W1754" s="50" t="s">
        <v>10264</v>
      </c>
      <c r="X1754" s="50" t="s">
        <v>763</v>
      </c>
      <c r="Y1754" s="49" t="s">
        <v>10265</v>
      </c>
    </row>
    <row r="1755" spans="1:25">
      <c r="A1755" s="121" t="str">
        <f t="shared" si="28"/>
        <v>msilva2</v>
      </c>
      <c r="B1755" s="49" t="s">
        <v>10266</v>
      </c>
      <c r="C1755" s="50" t="s">
        <v>10267</v>
      </c>
      <c r="D1755" s="50" t="s">
        <v>10268</v>
      </c>
      <c r="E1755" s="37" t="s">
        <v>43</v>
      </c>
      <c r="F1755" s="49" t="s">
        <v>114</v>
      </c>
      <c r="G1755" s="50" t="s">
        <v>115</v>
      </c>
      <c r="H1755" s="50" t="s">
        <v>105</v>
      </c>
      <c r="I1755" s="50" t="s">
        <v>31</v>
      </c>
      <c r="J1755" s="49" t="s">
        <v>32</v>
      </c>
      <c r="K1755" s="49" t="s">
        <v>396</v>
      </c>
      <c r="L1755" s="49" t="s">
        <v>397</v>
      </c>
      <c r="M1755" s="50" t="s">
        <v>398</v>
      </c>
      <c r="N1755" s="50" t="s">
        <v>147</v>
      </c>
      <c r="O1755" s="51">
        <v>44277</v>
      </c>
      <c r="P1755" s="51">
        <v>44277</v>
      </c>
      <c r="Q1755" s="51">
        <v>44277</v>
      </c>
      <c r="R1755" s="50">
        <v>1652</v>
      </c>
      <c r="S1755" s="50">
        <v>4</v>
      </c>
      <c r="T1755" s="50" t="s">
        <v>106</v>
      </c>
      <c r="U1755" s="50" t="s">
        <v>10269</v>
      </c>
      <c r="V1755" s="50"/>
      <c r="W1755" s="50" t="s">
        <v>10270</v>
      </c>
      <c r="X1755" s="50" t="s">
        <v>147</v>
      </c>
      <c r="Y1755" s="49" t="s">
        <v>10271</v>
      </c>
    </row>
    <row r="1756" spans="1:25">
      <c r="A1756" s="121" t="str">
        <f t="shared" si="28"/>
        <v>MSLAUG</v>
      </c>
      <c r="B1756" s="49" t="s">
        <v>10272</v>
      </c>
      <c r="C1756" s="50" t="s">
        <v>10273</v>
      </c>
      <c r="D1756" s="50" t="s">
        <v>10274</v>
      </c>
      <c r="E1756" s="37" t="s">
        <v>43</v>
      </c>
      <c r="F1756" s="49" t="s">
        <v>28</v>
      </c>
      <c r="G1756" s="50" t="s">
        <v>29</v>
      </c>
      <c r="H1756" s="50" t="s">
        <v>30</v>
      </c>
      <c r="I1756" s="50" t="s">
        <v>31</v>
      </c>
      <c r="J1756" s="49" t="s">
        <v>32</v>
      </c>
      <c r="K1756" s="49" t="s">
        <v>515</v>
      </c>
      <c r="L1756" s="49" t="s">
        <v>516</v>
      </c>
      <c r="M1756" s="50" t="s">
        <v>517</v>
      </c>
      <c r="N1756" s="50" t="s">
        <v>192</v>
      </c>
      <c r="O1756" s="51">
        <v>31523</v>
      </c>
      <c r="P1756" s="51">
        <v>31523</v>
      </c>
      <c r="Q1756" s="51">
        <v>31523</v>
      </c>
      <c r="R1756" s="50">
        <v>14406</v>
      </c>
      <c r="S1756" s="50">
        <v>39</v>
      </c>
      <c r="T1756" s="50" t="s">
        <v>148</v>
      </c>
      <c r="U1756" s="50" t="s">
        <v>10275</v>
      </c>
      <c r="V1756" s="50"/>
      <c r="W1756" s="50" t="s">
        <v>10276</v>
      </c>
      <c r="X1756" s="50" t="s">
        <v>118</v>
      </c>
      <c r="Y1756" s="49" t="s">
        <v>10277</v>
      </c>
    </row>
    <row r="1757" spans="1:25">
      <c r="A1757" s="121" t="str">
        <f t="shared" si="28"/>
        <v>msmith</v>
      </c>
      <c r="B1757" s="49" t="s">
        <v>10278</v>
      </c>
      <c r="C1757" s="50" t="s">
        <v>10279</v>
      </c>
      <c r="D1757" s="50" t="s">
        <v>10280</v>
      </c>
      <c r="E1757" s="37" t="s">
        <v>43</v>
      </c>
      <c r="F1757" s="49" t="s">
        <v>44</v>
      </c>
      <c r="G1757" s="50" t="s">
        <v>45</v>
      </c>
      <c r="H1757" s="50" t="s">
        <v>30</v>
      </c>
      <c r="I1757" s="50" t="s">
        <v>31</v>
      </c>
      <c r="J1757" s="49" t="s">
        <v>53</v>
      </c>
      <c r="K1757" s="49" t="s">
        <v>197</v>
      </c>
      <c r="L1757" s="49" t="s">
        <v>198</v>
      </c>
      <c r="M1757" s="50" t="s">
        <v>199</v>
      </c>
      <c r="N1757" s="50" t="s">
        <v>200</v>
      </c>
      <c r="O1757" s="51">
        <v>45291</v>
      </c>
      <c r="P1757" s="51">
        <v>45291</v>
      </c>
      <c r="Q1757" s="51">
        <v>45291</v>
      </c>
      <c r="R1757" s="50">
        <v>638</v>
      </c>
      <c r="S1757" s="50">
        <v>1</v>
      </c>
      <c r="T1757" s="50" t="s">
        <v>82</v>
      </c>
      <c r="U1757" s="50" t="s">
        <v>10281</v>
      </c>
      <c r="V1757" s="50"/>
      <c r="W1757" s="50" t="s">
        <v>712</v>
      </c>
      <c r="X1757" s="50" t="s">
        <v>200</v>
      </c>
      <c r="Y1757" s="49" t="s">
        <v>10282</v>
      </c>
    </row>
    <row r="1758" spans="1:25">
      <c r="A1758" s="121" t="str">
        <f t="shared" si="28"/>
        <v>msmith3</v>
      </c>
      <c r="B1758" s="49" t="s">
        <v>10283</v>
      </c>
      <c r="C1758" s="50" t="s">
        <v>10284</v>
      </c>
      <c r="D1758" s="50" t="s">
        <v>10285</v>
      </c>
      <c r="E1758" s="37" t="s">
        <v>43</v>
      </c>
      <c r="F1758" s="49" t="s">
        <v>114</v>
      </c>
      <c r="G1758" s="50" t="s">
        <v>115</v>
      </c>
      <c r="H1758" s="50" t="s">
        <v>105</v>
      </c>
      <c r="I1758" s="50" t="s">
        <v>31</v>
      </c>
      <c r="J1758" s="49" t="s">
        <v>32</v>
      </c>
      <c r="K1758" s="49" t="s">
        <v>349</v>
      </c>
      <c r="L1758" s="49" t="s">
        <v>350</v>
      </c>
      <c r="M1758" s="50" t="s">
        <v>351</v>
      </c>
      <c r="N1758" s="50" t="s">
        <v>352</v>
      </c>
      <c r="O1758" s="51">
        <v>45543</v>
      </c>
      <c r="P1758" s="51">
        <v>45543</v>
      </c>
      <c r="Q1758" s="51">
        <v>45543</v>
      </c>
      <c r="R1758" s="50">
        <v>386</v>
      </c>
      <c r="S1758" s="50">
        <v>1</v>
      </c>
      <c r="T1758" s="50" t="s">
        <v>82</v>
      </c>
      <c r="U1758" s="50" t="s">
        <v>10286</v>
      </c>
      <c r="V1758" s="50"/>
      <c r="W1758" s="50" t="s">
        <v>1574</v>
      </c>
      <c r="X1758" s="50" t="s">
        <v>355</v>
      </c>
      <c r="Y1758" s="49" t="s">
        <v>10287</v>
      </c>
    </row>
    <row r="1759" spans="1:25">
      <c r="A1759" s="121" t="str">
        <f t="shared" si="28"/>
        <v>msmiths</v>
      </c>
      <c r="B1759" s="49" t="s">
        <v>10288</v>
      </c>
      <c r="C1759" s="50" t="s">
        <v>10289</v>
      </c>
      <c r="D1759" s="50" t="s">
        <v>10290</v>
      </c>
      <c r="E1759" s="37" t="s">
        <v>27</v>
      </c>
      <c r="F1759" s="49" t="s">
        <v>28</v>
      </c>
      <c r="G1759" s="50" t="s">
        <v>29</v>
      </c>
      <c r="H1759" s="50" t="s">
        <v>30</v>
      </c>
      <c r="I1759" s="50" t="s">
        <v>31</v>
      </c>
      <c r="J1759" s="49" t="s">
        <v>53</v>
      </c>
      <c r="K1759" s="49" t="s">
        <v>54</v>
      </c>
      <c r="L1759" s="49" t="s">
        <v>55</v>
      </c>
      <c r="M1759" s="50" t="s">
        <v>56</v>
      </c>
      <c r="N1759" s="50" t="s">
        <v>57</v>
      </c>
      <c r="O1759" s="51">
        <v>43192</v>
      </c>
      <c r="P1759" s="51">
        <v>43192</v>
      </c>
      <c r="Q1759" s="51">
        <v>43192</v>
      </c>
      <c r="R1759" s="50">
        <v>2737</v>
      </c>
      <c r="S1759" s="50">
        <v>7</v>
      </c>
      <c r="T1759" s="50" t="s">
        <v>127</v>
      </c>
      <c r="U1759" s="50" t="s">
        <v>10291</v>
      </c>
      <c r="V1759" s="50"/>
      <c r="W1759" s="50" t="s">
        <v>10292</v>
      </c>
      <c r="X1759" s="50" t="s">
        <v>57</v>
      </c>
      <c r="Y1759" s="49" t="s">
        <v>10293</v>
      </c>
    </row>
    <row r="1760" spans="1:25">
      <c r="A1760" s="121" t="str">
        <f t="shared" si="28"/>
        <v>msovere</v>
      </c>
      <c r="B1760" s="49" t="s">
        <v>10294</v>
      </c>
      <c r="C1760" s="50" t="s">
        <v>10295</v>
      </c>
      <c r="D1760" s="50" t="s">
        <v>10296</v>
      </c>
      <c r="E1760" s="37" t="s">
        <v>27</v>
      </c>
      <c r="F1760" s="49" t="s">
        <v>28</v>
      </c>
      <c r="G1760" s="50" t="s">
        <v>29</v>
      </c>
      <c r="H1760" s="50" t="s">
        <v>30</v>
      </c>
      <c r="I1760" s="50" t="s">
        <v>31</v>
      </c>
      <c r="J1760" s="49" t="s">
        <v>32</v>
      </c>
      <c r="K1760" s="49" t="s">
        <v>349</v>
      </c>
      <c r="L1760" s="49" t="s">
        <v>838</v>
      </c>
      <c r="M1760" s="50" t="s">
        <v>351</v>
      </c>
      <c r="N1760" s="50" t="s">
        <v>352</v>
      </c>
      <c r="O1760" s="51">
        <v>45767</v>
      </c>
      <c r="P1760" s="51">
        <v>45767</v>
      </c>
      <c r="Q1760" s="51">
        <v>45767</v>
      </c>
      <c r="R1760" s="50">
        <v>162</v>
      </c>
      <c r="S1760" s="50">
        <v>0</v>
      </c>
      <c r="T1760" s="50" t="s">
        <v>58</v>
      </c>
      <c r="U1760" s="50" t="s">
        <v>10297</v>
      </c>
      <c r="V1760" s="50"/>
      <c r="W1760" s="50" t="s">
        <v>3692</v>
      </c>
      <c r="X1760" s="50" t="s">
        <v>1392</v>
      </c>
      <c r="Y1760" s="49" t="s">
        <v>10298</v>
      </c>
    </row>
    <row r="1761" spans="1:25">
      <c r="A1761" s="121" t="str">
        <f t="shared" si="28"/>
        <v>mstanfo</v>
      </c>
      <c r="B1761" s="49" t="s">
        <v>10299</v>
      </c>
      <c r="C1761" s="50" t="s">
        <v>10300</v>
      </c>
      <c r="D1761" s="50" t="s">
        <v>10301</v>
      </c>
      <c r="E1761" s="37" t="s">
        <v>43</v>
      </c>
      <c r="F1761" s="49" t="s">
        <v>28</v>
      </c>
      <c r="G1761" s="50" t="s">
        <v>29</v>
      </c>
      <c r="H1761" s="50" t="s">
        <v>30</v>
      </c>
      <c r="I1761" s="50" t="s">
        <v>31</v>
      </c>
      <c r="J1761" s="49" t="s">
        <v>32</v>
      </c>
      <c r="K1761" s="49" t="s">
        <v>396</v>
      </c>
      <c r="L1761" s="49" t="s">
        <v>397</v>
      </c>
      <c r="M1761" s="50" t="s">
        <v>398</v>
      </c>
      <c r="N1761" s="50" t="s">
        <v>147</v>
      </c>
      <c r="O1761" s="51">
        <v>43892</v>
      </c>
      <c r="P1761" s="51">
        <v>43892</v>
      </c>
      <c r="Q1761" s="51">
        <v>43892</v>
      </c>
      <c r="R1761" s="50">
        <v>2037</v>
      </c>
      <c r="S1761" s="50">
        <v>5</v>
      </c>
      <c r="T1761" s="50" t="s">
        <v>106</v>
      </c>
      <c r="U1761" s="50" t="s">
        <v>10302</v>
      </c>
      <c r="V1761" s="50"/>
      <c r="W1761" s="50" t="s">
        <v>10303</v>
      </c>
      <c r="X1761" s="50" t="s">
        <v>147</v>
      </c>
      <c r="Y1761" s="49" t="s">
        <v>10304</v>
      </c>
    </row>
    <row r="1762" spans="1:25">
      <c r="A1762" s="121" t="str">
        <f t="shared" si="28"/>
        <v>mstanto</v>
      </c>
      <c r="B1762" s="49" t="s">
        <v>10305</v>
      </c>
      <c r="C1762" s="50" t="s">
        <v>10306</v>
      </c>
      <c r="D1762" s="50" t="s">
        <v>10307</v>
      </c>
      <c r="E1762" s="37" t="s">
        <v>27</v>
      </c>
      <c r="F1762" s="49" t="s">
        <v>655</v>
      </c>
      <c r="G1762" s="50" t="s">
        <v>656</v>
      </c>
      <c r="H1762" s="50" t="s">
        <v>30</v>
      </c>
      <c r="I1762" s="50" t="s">
        <v>31</v>
      </c>
      <c r="J1762" s="49" t="s">
        <v>53</v>
      </c>
      <c r="K1762" s="49" t="s">
        <v>309</v>
      </c>
      <c r="L1762" s="49" t="s">
        <v>310</v>
      </c>
      <c r="M1762" s="50" t="s">
        <v>311</v>
      </c>
      <c r="N1762" s="50" t="s">
        <v>312</v>
      </c>
      <c r="O1762" s="51">
        <v>45704</v>
      </c>
      <c r="P1762" s="51">
        <v>45704</v>
      </c>
      <c r="Q1762" s="51">
        <v>45704</v>
      </c>
      <c r="R1762" s="50">
        <v>225</v>
      </c>
      <c r="S1762" s="50">
        <v>0</v>
      </c>
      <c r="T1762" s="50" t="s">
        <v>37</v>
      </c>
      <c r="U1762" s="50" t="s">
        <v>10308</v>
      </c>
      <c r="V1762" s="50" t="s">
        <v>10309</v>
      </c>
      <c r="W1762" s="50" t="s">
        <v>6639</v>
      </c>
      <c r="X1762" s="50" t="s">
        <v>312</v>
      </c>
      <c r="Y1762" s="49" t="s">
        <v>10310</v>
      </c>
    </row>
    <row r="1763" spans="1:25">
      <c r="A1763" s="121" t="str">
        <f t="shared" si="28"/>
        <v>mstoakl</v>
      </c>
      <c r="B1763" s="49" t="s">
        <v>10311</v>
      </c>
      <c r="C1763" s="50" t="s">
        <v>10312</v>
      </c>
      <c r="D1763" s="50" t="s">
        <v>10313</v>
      </c>
      <c r="E1763" s="37" t="s">
        <v>27</v>
      </c>
      <c r="F1763" s="49" t="s">
        <v>28</v>
      </c>
      <c r="G1763" s="50" t="s">
        <v>29</v>
      </c>
      <c r="H1763" s="50" t="s">
        <v>30</v>
      </c>
      <c r="I1763" s="50" t="s">
        <v>31</v>
      </c>
      <c r="J1763" s="49" t="s">
        <v>32</v>
      </c>
      <c r="K1763" s="49" t="s">
        <v>92</v>
      </c>
      <c r="L1763" s="49" t="s">
        <v>116</v>
      </c>
      <c r="M1763" s="50" t="s">
        <v>117</v>
      </c>
      <c r="N1763" s="50" t="s">
        <v>118</v>
      </c>
      <c r="O1763" s="51">
        <v>45466</v>
      </c>
      <c r="P1763" s="51">
        <v>45466</v>
      </c>
      <c r="Q1763" s="51">
        <v>45466</v>
      </c>
      <c r="R1763" s="50">
        <v>463</v>
      </c>
      <c r="S1763" s="50">
        <v>1</v>
      </c>
      <c r="T1763" s="50" t="s">
        <v>82</v>
      </c>
      <c r="U1763" s="50" t="s">
        <v>10314</v>
      </c>
      <c r="V1763" s="50" t="s">
        <v>10315</v>
      </c>
      <c r="W1763" s="50" t="s">
        <v>1073</v>
      </c>
      <c r="X1763" s="50" t="s">
        <v>118</v>
      </c>
      <c r="Y1763" s="49" t="s">
        <v>9473</v>
      </c>
    </row>
    <row r="1764" spans="1:25">
      <c r="A1764" s="121" t="str">
        <f t="shared" si="28"/>
        <v>mswann</v>
      </c>
      <c r="B1764" s="49" t="s">
        <v>10316</v>
      </c>
      <c r="C1764" s="50" t="s">
        <v>10317</v>
      </c>
      <c r="D1764" s="50" t="s">
        <v>10318</v>
      </c>
      <c r="E1764" s="37" t="s">
        <v>27</v>
      </c>
      <c r="F1764" s="49" t="s">
        <v>44</v>
      </c>
      <c r="G1764" s="50" t="s">
        <v>45</v>
      </c>
      <c r="H1764" s="50" t="s">
        <v>30</v>
      </c>
      <c r="I1764" s="50" t="s">
        <v>31</v>
      </c>
      <c r="J1764" s="49" t="s">
        <v>53</v>
      </c>
      <c r="K1764" s="49" t="s">
        <v>273</v>
      </c>
      <c r="L1764" s="49" t="s">
        <v>550</v>
      </c>
      <c r="M1764" s="50" t="s">
        <v>551</v>
      </c>
      <c r="N1764" s="50" t="s">
        <v>373</v>
      </c>
      <c r="O1764" s="51">
        <v>39051</v>
      </c>
      <c r="P1764" s="51">
        <v>45830</v>
      </c>
      <c r="Q1764" s="51">
        <v>45830</v>
      </c>
      <c r="R1764" s="50">
        <v>99</v>
      </c>
      <c r="S1764" s="50">
        <v>0</v>
      </c>
      <c r="T1764" s="50" t="s">
        <v>58</v>
      </c>
      <c r="U1764" s="50" t="s">
        <v>10319</v>
      </c>
      <c r="V1764" s="50"/>
      <c r="W1764" s="50" t="s">
        <v>10320</v>
      </c>
      <c r="X1764" s="50" t="s">
        <v>373</v>
      </c>
      <c r="Y1764" s="49" t="s">
        <v>10321</v>
      </c>
    </row>
    <row r="1765" spans="1:25">
      <c r="A1765" s="121" t="str">
        <f t="shared" si="28"/>
        <v>mswezey</v>
      </c>
      <c r="B1765" s="49" t="s">
        <v>10322</v>
      </c>
      <c r="C1765" s="50" t="s">
        <v>10323</v>
      </c>
      <c r="D1765" s="50" t="s">
        <v>10324</v>
      </c>
      <c r="E1765" s="37" t="s">
        <v>27</v>
      </c>
      <c r="F1765" s="49" t="s">
        <v>90</v>
      </c>
      <c r="G1765" s="50" t="s">
        <v>91</v>
      </c>
      <c r="H1765" s="50" t="s">
        <v>30</v>
      </c>
      <c r="I1765" s="50" t="s">
        <v>31</v>
      </c>
      <c r="J1765" s="49" t="s">
        <v>32</v>
      </c>
      <c r="K1765" s="49" t="s">
        <v>884</v>
      </c>
      <c r="L1765" s="49" t="s">
        <v>885</v>
      </c>
      <c r="M1765" s="50" t="s">
        <v>886</v>
      </c>
      <c r="N1765" s="50" t="s">
        <v>887</v>
      </c>
      <c r="O1765" s="51">
        <v>45151</v>
      </c>
      <c r="P1765" s="51">
        <v>45151</v>
      </c>
      <c r="Q1765" s="51">
        <v>45151</v>
      </c>
      <c r="R1765" s="50">
        <v>778</v>
      </c>
      <c r="S1765" s="50">
        <v>2</v>
      </c>
      <c r="T1765" s="50" t="s">
        <v>82</v>
      </c>
      <c r="U1765" s="50" t="s">
        <v>10325</v>
      </c>
      <c r="V1765" s="50"/>
      <c r="W1765" s="50" t="s">
        <v>8393</v>
      </c>
      <c r="X1765" s="50" t="s">
        <v>1136</v>
      </c>
      <c r="Y1765" s="49" t="s">
        <v>10326</v>
      </c>
    </row>
    <row r="1766" spans="1:25">
      <c r="A1766" s="121" t="str">
        <f t="shared" si="28"/>
        <v>MTAFOY</v>
      </c>
      <c r="B1766" s="49" t="s">
        <v>10327</v>
      </c>
      <c r="C1766" s="50" t="s">
        <v>10328</v>
      </c>
      <c r="D1766" s="50" t="s">
        <v>10329</v>
      </c>
      <c r="E1766" s="37" t="s">
        <v>43</v>
      </c>
      <c r="F1766" s="49" t="s">
        <v>28</v>
      </c>
      <c r="G1766" s="50" t="s">
        <v>29</v>
      </c>
      <c r="H1766" s="50" t="s">
        <v>30</v>
      </c>
      <c r="I1766" s="50" t="s">
        <v>31</v>
      </c>
      <c r="J1766" s="49" t="s">
        <v>32</v>
      </c>
      <c r="K1766" s="49" t="s">
        <v>125</v>
      </c>
      <c r="L1766" s="49" t="s">
        <v>5689</v>
      </c>
      <c r="M1766" s="50" t="s">
        <v>5690</v>
      </c>
      <c r="N1766" s="50" t="s">
        <v>401</v>
      </c>
      <c r="O1766" s="51">
        <v>34388</v>
      </c>
      <c r="P1766" s="51">
        <v>34388</v>
      </c>
      <c r="Q1766" s="51">
        <v>34388</v>
      </c>
      <c r="R1766" s="50">
        <v>11541</v>
      </c>
      <c r="S1766" s="50">
        <v>31</v>
      </c>
      <c r="T1766" s="50" t="s">
        <v>148</v>
      </c>
      <c r="U1766" s="50" t="s">
        <v>10330</v>
      </c>
      <c r="V1766" s="50"/>
      <c r="W1766" s="50" t="s">
        <v>10331</v>
      </c>
      <c r="X1766" s="50" t="s">
        <v>401</v>
      </c>
      <c r="Y1766" s="49" t="s">
        <v>10332</v>
      </c>
    </row>
    <row r="1767" spans="1:25">
      <c r="A1767" s="121" t="str">
        <f t="shared" si="28"/>
        <v>mterral</v>
      </c>
      <c r="B1767" s="49" t="s">
        <v>10333</v>
      </c>
      <c r="C1767" s="50" t="s">
        <v>10334</v>
      </c>
      <c r="D1767" s="50" t="s">
        <v>10335</v>
      </c>
      <c r="E1767" s="37" t="s">
        <v>134</v>
      </c>
      <c r="F1767" s="49" t="s">
        <v>341</v>
      </c>
      <c r="G1767" s="50" t="s">
        <v>45</v>
      </c>
      <c r="H1767" s="50" t="s">
        <v>30</v>
      </c>
      <c r="I1767" s="50" t="s">
        <v>31</v>
      </c>
      <c r="J1767" s="49" t="s">
        <v>32</v>
      </c>
      <c r="K1767" s="49" t="s">
        <v>591</v>
      </c>
      <c r="L1767" s="49" t="s">
        <v>591</v>
      </c>
      <c r="M1767" s="50" t="s">
        <v>592</v>
      </c>
      <c r="N1767" s="50" t="s">
        <v>593</v>
      </c>
      <c r="O1767" s="51">
        <v>44483</v>
      </c>
      <c r="P1767" s="51">
        <v>44483</v>
      </c>
      <c r="Q1767" s="51">
        <v>44483</v>
      </c>
      <c r="R1767" s="50">
        <v>1446</v>
      </c>
      <c r="S1767" s="50">
        <v>3</v>
      </c>
      <c r="T1767" s="50" t="s">
        <v>106</v>
      </c>
      <c r="U1767" s="50" t="s">
        <v>10336</v>
      </c>
      <c r="V1767" s="50"/>
      <c r="W1767" s="50" t="s">
        <v>10337</v>
      </c>
      <c r="X1767" s="50" t="s">
        <v>593</v>
      </c>
      <c r="Y1767" s="49" t="s">
        <v>10338</v>
      </c>
    </row>
    <row r="1768" spans="1:25">
      <c r="A1768" s="121" t="str">
        <f t="shared" si="28"/>
        <v>mtimmon</v>
      </c>
      <c r="B1768" s="49" t="s">
        <v>10339</v>
      </c>
      <c r="C1768" s="50" t="s">
        <v>10340</v>
      </c>
      <c r="D1768" s="50" t="s">
        <v>10341</v>
      </c>
      <c r="E1768" s="37" t="s">
        <v>134</v>
      </c>
      <c r="F1768" s="49" t="s">
        <v>114</v>
      </c>
      <c r="G1768" s="50" t="s">
        <v>115</v>
      </c>
      <c r="H1768" s="50" t="s">
        <v>105</v>
      </c>
      <c r="I1768" s="50" t="s">
        <v>31</v>
      </c>
      <c r="J1768" s="49" t="s">
        <v>32</v>
      </c>
      <c r="K1768" s="49" t="s">
        <v>515</v>
      </c>
      <c r="L1768" s="49" t="s">
        <v>516</v>
      </c>
      <c r="M1768" s="50" t="s">
        <v>517</v>
      </c>
      <c r="N1768" s="50" t="s">
        <v>192</v>
      </c>
      <c r="O1768" s="51">
        <v>45186</v>
      </c>
      <c r="P1768" s="51">
        <v>45186</v>
      </c>
      <c r="Q1768" s="51">
        <v>45186</v>
      </c>
      <c r="R1768" s="50">
        <v>743</v>
      </c>
      <c r="S1768" s="50">
        <v>2</v>
      </c>
      <c r="T1768" s="50" t="s">
        <v>82</v>
      </c>
      <c r="U1768" s="50" t="s">
        <v>10342</v>
      </c>
      <c r="V1768" s="50"/>
      <c r="W1768" s="50" t="s">
        <v>10343</v>
      </c>
      <c r="X1768" s="50" t="s">
        <v>192</v>
      </c>
      <c r="Y1768" s="49" t="s">
        <v>8822</v>
      </c>
    </row>
    <row r="1769" spans="1:25">
      <c r="A1769" s="121" t="str">
        <f t="shared" si="28"/>
        <v>mtrant0</v>
      </c>
      <c r="B1769" s="49" t="s">
        <v>10344</v>
      </c>
      <c r="C1769" s="50" t="s">
        <v>10345</v>
      </c>
      <c r="D1769" s="50" t="s">
        <v>10346</v>
      </c>
      <c r="E1769" s="37" t="s">
        <v>27</v>
      </c>
      <c r="F1769" s="49" t="s">
        <v>44</v>
      </c>
      <c r="G1769" s="50" t="s">
        <v>45</v>
      </c>
      <c r="H1769" s="50" t="s">
        <v>30</v>
      </c>
      <c r="I1769" s="50" t="s">
        <v>31</v>
      </c>
      <c r="J1769" s="49" t="s">
        <v>32</v>
      </c>
      <c r="K1769" s="49" t="s">
        <v>144</v>
      </c>
      <c r="L1769" s="49" t="s">
        <v>145</v>
      </c>
      <c r="M1769" s="50" t="s">
        <v>146</v>
      </c>
      <c r="N1769" s="50" t="s">
        <v>147</v>
      </c>
      <c r="O1769" s="51">
        <v>43955</v>
      </c>
      <c r="P1769" s="51">
        <v>45396</v>
      </c>
      <c r="Q1769" s="51">
        <v>45396</v>
      </c>
      <c r="R1769" s="50">
        <v>533</v>
      </c>
      <c r="S1769" s="50">
        <v>1</v>
      </c>
      <c r="T1769" s="50" t="s">
        <v>82</v>
      </c>
      <c r="U1769" s="50" t="s">
        <v>10347</v>
      </c>
      <c r="V1769" s="50"/>
      <c r="W1769" s="50" t="s">
        <v>10348</v>
      </c>
      <c r="X1769" s="50" t="s">
        <v>147</v>
      </c>
      <c r="Y1769" s="49" t="s">
        <v>10349</v>
      </c>
    </row>
    <row r="1770" spans="1:25">
      <c r="A1770" s="121" t="str">
        <f t="shared" si="28"/>
        <v>mtraver</v>
      </c>
      <c r="B1770" s="49" t="s">
        <v>10350</v>
      </c>
      <c r="C1770" s="50" t="s">
        <v>10351</v>
      </c>
      <c r="D1770" s="49" t="s">
        <v>10352</v>
      </c>
      <c r="E1770" s="37"/>
      <c r="F1770" s="50"/>
      <c r="G1770" s="50"/>
      <c r="H1770" s="50"/>
      <c r="I1770" s="50"/>
      <c r="J1770" s="50"/>
      <c r="K1770" s="50" t="s">
        <v>1226</v>
      </c>
      <c r="L1770" s="50"/>
      <c r="M1770" s="50"/>
      <c r="N1770" s="50"/>
      <c r="O1770" s="51">
        <v>45956</v>
      </c>
      <c r="P1770" s="50">
        <v>45956</v>
      </c>
      <c r="Q1770" s="51">
        <v>45956</v>
      </c>
      <c r="R1770" s="50"/>
      <c r="S1770" s="50"/>
      <c r="T1770" s="50"/>
      <c r="U1770" s="49" t="s">
        <v>10353</v>
      </c>
      <c r="V1770" s="50"/>
      <c r="W1770" s="50" t="s">
        <v>8774</v>
      </c>
      <c r="X1770" s="50" t="s">
        <v>2390</v>
      </c>
      <c r="Y1770" s="49" t="s">
        <v>8775</v>
      </c>
    </row>
    <row r="1771" spans="1:25">
      <c r="A1771" s="121" t="str">
        <f t="shared" si="28"/>
        <v>mvitez</v>
      </c>
      <c r="B1771" s="49" t="s">
        <v>10354</v>
      </c>
      <c r="C1771" s="50" t="s">
        <v>10355</v>
      </c>
      <c r="D1771" s="50" t="s">
        <v>10356</v>
      </c>
      <c r="E1771" s="37" t="s">
        <v>43</v>
      </c>
      <c r="F1771" s="49" t="s">
        <v>90</v>
      </c>
      <c r="G1771" s="50" t="s">
        <v>91</v>
      </c>
      <c r="H1771" s="50" t="s">
        <v>30</v>
      </c>
      <c r="I1771" s="50" t="s">
        <v>31</v>
      </c>
      <c r="J1771" s="49" t="s">
        <v>32</v>
      </c>
      <c r="K1771" s="49" t="s">
        <v>125</v>
      </c>
      <c r="L1771" s="49" t="s">
        <v>5689</v>
      </c>
      <c r="M1771" s="50" t="s">
        <v>5690</v>
      </c>
      <c r="N1771" s="50" t="s">
        <v>401</v>
      </c>
      <c r="O1771" s="51">
        <v>42605</v>
      </c>
      <c r="P1771" s="51">
        <v>42605</v>
      </c>
      <c r="Q1771" s="51">
        <v>42605</v>
      </c>
      <c r="R1771" s="50">
        <v>3324</v>
      </c>
      <c r="S1771" s="50">
        <v>9</v>
      </c>
      <c r="T1771" s="50" t="s">
        <v>127</v>
      </c>
      <c r="U1771" s="50" t="s">
        <v>10357</v>
      </c>
      <c r="V1771" s="50"/>
      <c r="W1771" s="50" t="s">
        <v>10358</v>
      </c>
      <c r="X1771" s="50" t="s">
        <v>401</v>
      </c>
      <c r="Y1771" s="49" t="s">
        <v>10359</v>
      </c>
    </row>
    <row r="1772" spans="1:25">
      <c r="A1772" s="121" t="str">
        <f t="shared" si="28"/>
        <v>mvu001</v>
      </c>
      <c r="B1772" s="49" t="s">
        <v>10360</v>
      </c>
      <c r="C1772" s="50" t="s">
        <v>10361</v>
      </c>
      <c r="D1772" s="50" t="s">
        <v>10362</v>
      </c>
      <c r="E1772" s="37" t="s">
        <v>134</v>
      </c>
      <c r="F1772" s="49" t="s">
        <v>28</v>
      </c>
      <c r="G1772" s="50" t="s">
        <v>29</v>
      </c>
      <c r="H1772" s="50" t="s">
        <v>30</v>
      </c>
      <c r="I1772" s="50" t="s">
        <v>31</v>
      </c>
      <c r="J1772" s="49" t="s">
        <v>32</v>
      </c>
      <c r="K1772" s="49" t="s">
        <v>125</v>
      </c>
      <c r="L1772" s="49" t="s">
        <v>126</v>
      </c>
      <c r="M1772" s="50" t="s">
        <v>85</v>
      </c>
      <c r="N1772" s="50" t="s">
        <v>36</v>
      </c>
      <c r="O1772" s="51">
        <v>43360</v>
      </c>
      <c r="P1772" s="51">
        <v>43360</v>
      </c>
      <c r="Q1772" s="51">
        <v>43360</v>
      </c>
      <c r="R1772" s="50">
        <v>2569</v>
      </c>
      <c r="S1772" s="50">
        <v>7</v>
      </c>
      <c r="T1772" s="50" t="s">
        <v>127</v>
      </c>
      <c r="U1772" s="50" t="s">
        <v>10363</v>
      </c>
      <c r="V1772" s="50"/>
      <c r="W1772" s="50" t="s">
        <v>10364</v>
      </c>
      <c r="X1772" s="50" t="s">
        <v>36</v>
      </c>
      <c r="Y1772" s="49" t="s">
        <v>10365</v>
      </c>
    </row>
    <row r="1773" spans="1:25">
      <c r="A1773" s="121" t="str">
        <f t="shared" si="28"/>
        <v>mwali</v>
      </c>
      <c r="B1773" s="49" t="s">
        <v>10366</v>
      </c>
      <c r="C1773" s="50" t="s">
        <v>10367</v>
      </c>
      <c r="D1773" s="50" t="s">
        <v>10368</v>
      </c>
      <c r="E1773" s="37" t="s">
        <v>43</v>
      </c>
      <c r="F1773" s="49" t="s">
        <v>90</v>
      </c>
      <c r="G1773" s="50" t="s">
        <v>91</v>
      </c>
      <c r="H1773" s="50" t="s">
        <v>30</v>
      </c>
      <c r="I1773" s="50" t="s">
        <v>31</v>
      </c>
      <c r="J1773" s="49" t="s">
        <v>53</v>
      </c>
      <c r="K1773" s="49" t="s">
        <v>164</v>
      </c>
      <c r="L1773" s="49" t="s">
        <v>165</v>
      </c>
      <c r="M1773" s="50" t="s">
        <v>166</v>
      </c>
      <c r="N1773" s="50" t="s">
        <v>167</v>
      </c>
      <c r="O1773" s="51">
        <v>44434</v>
      </c>
      <c r="P1773" s="51">
        <v>44434</v>
      </c>
      <c r="Q1773" s="51">
        <v>44434</v>
      </c>
      <c r="R1773" s="50">
        <v>1495</v>
      </c>
      <c r="S1773" s="50">
        <v>4</v>
      </c>
      <c r="T1773" s="50" t="s">
        <v>106</v>
      </c>
      <c r="U1773" s="50" t="s">
        <v>10369</v>
      </c>
      <c r="V1773" s="50" t="s">
        <v>10370</v>
      </c>
      <c r="W1773" s="50" t="s">
        <v>10371</v>
      </c>
      <c r="X1773" s="50" t="s">
        <v>167</v>
      </c>
      <c r="Y1773" s="49" t="s">
        <v>10372</v>
      </c>
    </row>
    <row r="1774" spans="1:25">
      <c r="A1774" s="121" t="str">
        <f t="shared" si="28"/>
        <v>mwali0</v>
      </c>
      <c r="B1774" s="49" t="s">
        <v>10373</v>
      </c>
      <c r="C1774" s="50" t="s">
        <v>10374</v>
      </c>
      <c r="D1774" s="49" t="s">
        <v>10375</v>
      </c>
      <c r="E1774" s="37"/>
      <c r="F1774" s="50"/>
      <c r="G1774" s="50"/>
      <c r="H1774" s="50"/>
      <c r="I1774" s="50"/>
      <c r="J1774" s="50"/>
      <c r="K1774" s="50" t="s">
        <v>197</v>
      </c>
      <c r="L1774" s="50"/>
      <c r="M1774" s="50"/>
      <c r="N1774" s="50"/>
      <c r="O1774" s="51">
        <v>45956</v>
      </c>
      <c r="P1774" s="50">
        <v>45956</v>
      </c>
      <c r="Q1774" s="51">
        <v>45956</v>
      </c>
      <c r="R1774" s="50"/>
      <c r="S1774" s="50"/>
      <c r="T1774" s="50"/>
      <c r="U1774" s="49" t="s">
        <v>10376</v>
      </c>
      <c r="V1774" s="50"/>
      <c r="W1774" s="50" t="s">
        <v>10377</v>
      </c>
      <c r="X1774" s="50" t="s">
        <v>200</v>
      </c>
      <c r="Y1774" s="49" t="s">
        <v>10378</v>
      </c>
    </row>
    <row r="1775" spans="1:25">
      <c r="A1775" s="121" t="str">
        <f t="shared" si="28"/>
        <v>mwarne0</v>
      </c>
      <c r="B1775" s="49" t="s">
        <v>10379</v>
      </c>
      <c r="C1775" s="50" t="s">
        <v>10380</v>
      </c>
      <c r="D1775" s="50" t="s">
        <v>10381</v>
      </c>
      <c r="E1775" s="37" t="s">
        <v>27</v>
      </c>
      <c r="F1775" s="49" t="s">
        <v>28</v>
      </c>
      <c r="G1775" s="50" t="s">
        <v>29</v>
      </c>
      <c r="H1775" s="50" t="s">
        <v>30</v>
      </c>
      <c r="I1775" s="50" t="s">
        <v>31</v>
      </c>
      <c r="J1775" s="49" t="s">
        <v>53</v>
      </c>
      <c r="K1775" s="49" t="s">
        <v>255</v>
      </c>
      <c r="L1775" s="49" t="s">
        <v>3039</v>
      </c>
      <c r="M1775" s="50" t="s">
        <v>257</v>
      </c>
      <c r="N1775" s="50" t="s">
        <v>258</v>
      </c>
      <c r="O1775" s="51">
        <v>45564</v>
      </c>
      <c r="P1775" s="51">
        <v>45564</v>
      </c>
      <c r="Q1775" s="51">
        <v>45564</v>
      </c>
      <c r="R1775" s="50">
        <v>365</v>
      </c>
      <c r="S1775" s="50">
        <v>1</v>
      </c>
      <c r="T1775" s="50" t="s">
        <v>82</v>
      </c>
      <c r="U1775" s="50" t="s">
        <v>10382</v>
      </c>
      <c r="V1775" s="50"/>
      <c r="W1775" s="50" t="s">
        <v>6422</v>
      </c>
      <c r="X1775" s="50" t="s">
        <v>258</v>
      </c>
      <c r="Y1775" s="49" t="s">
        <v>10383</v>
      </c>
    </row>
    <row r="1776" spans="1:25">
      <c r="A1776" s="121" t="str">
        <f t="shared" si="28"/>
        <v>mwashi6</v>
      </c>
      <c r="B1776" s="49" t="s">
        <v>10384</v>
      </c>
      <c r="C1776" s="50" t="s">
        <v>10385</v>
      </c>
      <c r="D1776" s="50" t="s">
        <v>10386</v>
      </c>
      <c r="E1776" s="37" t="s">
        <v>27</v>
      </c>
      <c r="F1776" s="49" t="s">
        <v>265</v>
      </c>
      <c r="G1776" s="50" t="s">
        <v>266</v>
      </c>
      <c r="H1776" s="50" t="s">
        <v>105</v>
      </c>
      <c r="I1776" s="50" t="s">
        <v>31</v>
      </c>
      <c r="J1776" s="49" t="s">
        <v>32</v>
      </c>
      <c r="K1776" s="49" t="s">
        <v>92</v>
      </c>
      <c r="L1776" s="49" t="s">
        <v>116</v>
      </c>
      <c r="M1776" s="50" t="s">
        <v>117</v>
      </c>
      <c r="N1776" s="50" t="s">
        <v>118</v>
      </c>
      <c r="O1776" s="51">
        <v>43200</v>
      </c>
      <c r="P1776" s="51">
        <v>43200</v>
      </c>
      <c r="Q1776" s="51">
        <v>43200</v>
      </c>
      <c r="R1776" s="50">
        <v>2729</v>
      </c>
      <c r="S1776" s="50">
        <v>7</v>
      </c>
      <c r="T1776" s="50" t="s">
        <v>127</v>
      </c>
      <c r="U1776" s="50" t="s">
        <v>10387</v>
      </c>
      <c r="V1776" s="50"/>
      <c r="W1776" s="50" t="s">
        <v>10388</v>
      </c>
      <c r="X1776" s="50" t="s">
        <v>192</v>
      </c>
      <c r="Y1776" s="49" t="s">
        <v>10389</v>
      </c>
    </row>
    <row r="1777" spans="1:25">
      <c r="A1777" s="121" t="str">
        <f t="shared" si="28"/>
        <v>MWEBER9</v>
      </c>
      <c r="B1777" s="49" t="s">
        <v>10390</v>
      </c>
      <c r="C1777" s="50" t="s">
        <v>10391</v>
      </c>
      <c r="D1777" s="50" t="s">
        <v>10392</v>
      </c>
      <c r="E1777" s="37" t="s">
        <v>43</v>
      </c>
      <c r="F1777" s="49" t="s">
        <v>28</v>
      </c>
      <c r="G1777" s="50" t="s">
        <v>29</v>
      </c>
      <c r="H1777" s="50" t="s">
        <v>30</v>
      </c>
      <c r="I1777" s="50" t="s">
        <v>31</v>
      </c>
      <c r="J1777" s="49" t="s">
        <v>53</v>
      </c>
      <c r="K1777" s="49" t="s">
        <v>450</v>
      </c>
      <c r="L1777" s="49" t="s">
        <v>2082</v>
      </c>
      <c r="M1777" s="50" t="s">
        <v>2083</v>
      </c>
      <c r="N1777" s="50" t="s">
        <v>1763</v>
      </c>
      <c r="O1777" s="51">
        <v>35779</v>
      </c>
      <c r="P1777" s="51">
        <v>35779</v>
      </c>
      <c r="Q1777" s="51">
        <v>35779</v>
      </c>
      <c r="R1777" s="50">
        <v>10150</v>
      </c>
      <c r="S1777" s="50">
        <v>27</v>
      </c>
      <c r="T1777" s="50" t="s">
        <v>148</v>
      </c>
      <c r="U1777" s="50" t="s">
        <v>10393</v>
      </c>
      <c r="V1777" s="50"/>
      <c r="W1777" s="50" t="s">
        <v>8322</v>
      </c>
      <c r="X1777" s="50" t="s">
        <v>1763</v>
      </c>
      <c r="Y1777" s="49" t="s">
        <v>8323</v>
      </c>
    </row>
    <row r="1778" spans="1:25">
      <c r="A1778" s="121" t="str">
        <f t="shared" si="28"/>
        <v>MWHEAT1</v>
      </c>
      <c r="B1778" s="49" t="s">
        <v>10394</v>
      </c>
      <c r="C1778" s="50" t="s">
        <v>10395</v>
      </c>
      <c r="D1778" s="50" t="s">
        <v>10396</v>
      </c>
      <c r="E1778" s="37" t="s">
        <v>43</v>
      </c>
      <c r="F1778" s="49" t="s">
        <v>182</v>
      </c>
      <c r="G1778" s="50" t="s">
        <v>183</v>
      </c>
      <c r="H1778" s="50" t="s">
        <v>30</v>
      </c>
      <c r="I1778" s="50" t="s">
        <v>31</v>
      </c>
      <c r="J1778" s="49" t="s">
        <v>53</v>
      </c>
      <c r="K1778" s="49" t="s">
        <v>164</v>
      </c>
      <c r="L1778" s="49" t="s">
        <v>165</v>
      </c>
      <c r="M1778" s="50" t="s">
        <v>166</v>
      </c>
      <c r="N1778" s="50" t="s">
        <v>167</v>
      </c>
      <c r="O1778" s="51">
        <v>37727</v>
      </c>
      <c r="P1778" s="51">
        <v>37727</v>
      </c>
      <c r="Q1778" s="51">
        <v>37727</v>
      </c>
      <c r="R1778" s="50">
        <v>8202</v>
      </c>
      <c r="S1778" s="50">
        <v>22</v>
      </c>
      <c r="T1778" s="50" t="s">
        <v>148</v>
      </c>
      <c r="U1778" s="50" t="s">
        <v>10397</v>
      </c>
      <c r="V1778" s="50"/>
      <c r="W1778" s="50" t="s">
        <v>10398</v>
      </c>
      <c r="X1778" s="50" t="s">
        <v>170</v>
      </c>
      <c r="Y1778" s="49" t="s">
        <v>10399</v>
      </c>
    </row>
    <row r="1779" spans="1:25">
      <c r="A1779" s="121" t="str">
        <f t="shared" si="28"/>
        <v>MWHI112</v>
      </c>
      <c r="B1779" s="49" t="s">
        <v>10400</v>
      </c>
      <c r="C1779" s="50" t="s">
        <v>10401</v>
      </c>
      <c r="D1779" s="50" t="s">
        <v>10402</v>
      </c>
      <c r="E1779" s="37" t="s">
        <v>43</v>
      </c>
      <c r="F1779" s="49" t="s">
        <v>182</v>
      </c>
      <c r="G1779" s="50" t="s">
        <v>183</v>
      </c>
      <c r="H1779" s="50" t="s">
        <v>30</v>
      </c>
      <c r="I1779" s="50" t="s">
        <v>31</v>
      </c>
      <c r="J1779" s="49" t="s">
        <v>32</v>
      </c>
      <c r="K1779" s="49" t="s">
        <v>144</v>
      </c>
      <c r="L1779" s="49" t="s">
        <v>145</v>
      </c>
      <c r="M1779" s="50" t="s">
        <v>146</v>
      </c>
      <c r="N1779" s="50" t="s">
        <v>147</v>
      </c>
      <c r="O1779" s="51">
        <v>41246</v>
      </c>
      <c r="P1779" s="51">
        <v>41246</v>
      </c>
      <c r="Q1779" s="51">
        <v>41246</v>
      </c>
      <c r="R1779" s="50">
        <v>4683</v>
      </c>
      <c r="S1779" s="50">
        <v>12</v>
      </c>
      <c r="T1779" s="50" t="s">
        <v>127</v>
      </c>
      <c r="U1779" s="50" t="s">
        <v>10403</v>
      </c>
      <c r="V1779" s="50"/>
      <c r="W1779" s="50" t="s">
        <v>10404</v>
      </c>
      <c r="X1779" s="50" t="s">
        <v>147</v>
      </c>
      <c r="Y1779" s="49" t="s">
        <v>8092</v>
      </c>
    </row>
    <row r="1780" spans="1:25">
      <c r="A1780" s="121" t="str">
        <f t="shared" si="28"/>
        <v>mwiden</v>
      </c>
      <c r="B1780" s="49" t="s">
        <v>10405</v>
      </c>
      <c r="C1780" s="50" t="s">
        <v>10406</v>
      </c>
      <c r="D1780" s="50" t="s">
        <v>10407</v>
      </c>
      <c r="E1780" s="37" t="s">
        <v>27</v>
      </c>
      <c r="F1780" s="49" t="s">
        <v>44</v>
      </c>
      <c r="G1780" s="50" t="s">
        <v>45</v>
      </c>
      <c r="H1780" s="50" t="s">
        <v>30</v>
      </c>
      <c r="I1780" s="50" t="s">
        <v>31</v>
      </c>
      <c r="J1780" s="49" t="s">
        <v>32</v>
      </c>
      <c r="K1780" s="49" t="s">
        <v>1226</v>
      </c>
      <c r="L1780" s="49" t="s">
        <v>1564</v>
      </c>
      <c r="M1780" s="50" t="s">
        <v>1565</v>
      </c>
      <c r="N1780" s="50" t="s">
        <v>1566</v>
      </c>
      <c r="O1780" s="51">
        <v>43574</v>
      </c>
      <c r="P1780" s="51">
        <v>45641</v>
      </c>
      <c r="Q1780" s="51">
        <v>45641</v>
      </c>
      <c r="R1780" s="50">
        <v>288</v>
      </c>
      <c r="S1780" s="50">
        <v>0</v>
      </c>
      <c r="T1780" s="50" t="s">
        <v>37</v>
      </c>
      <c r="U1780" s="50" t="s">
        <v>10408</v>
      </c>
      <c r="V1780" s="50"/>
      <c r="W1780" s="50" t="s">
        <v>10409</v>
      </c>
      <c r="X1780" s="50" t="s">
        <v>1566</v>
      </c>
      <c r="Y1780" s="49" t="s">
        <v>10410</v>
      </c>
    </row>
    <row r="1781" spans="1:25">
      <c r="A1781" s="121" t="str">
        <f t="shared" si="28"/>
        <v>mwilli1</v>
      </c>
      <c r="B1781" s="49" t="s">
        <v>10411</v>
      </c>
      <c r="C1781" s="50" t="s">
        <v>10412</v>
      </c>
      <c r="D1781" s="50" t="s">
        <v>10413</v>
      </c>
      <c r="E1781" s="37" t="s">
        <v>43</v>
      </c>
      <c r="F1781" s="49" t="s">
        <v>114</v>
      </c>
      <c r="G1781" s="50" t="s">
        <v>115</v>
      </c>
      <c r="H1781" s="50" t="s">
        <v>105</v>
      </c>
      <c r="I1781" s="50" t="s">
        <v>31</v>
      </c>
      <c r="J1781" s="49" t="s">
        <v>53</v>
      </c>
      <c r="K1781" s="49" t="s">
        <v>309</v>
      </c>
      <c r="L1781" s="49" t="s">
        <v>480</v>
      </c>
      <c r="M1781" s="50" t="s">
        <v>481</v>
      </c>
      <c r="N1781" s="50" t="s">
        <v>482</v>
      </c>
      <c r="O1781" s="51">
        <v>44952</v>
      </c>
      <c r="P1781" s="51">
        <v>45837</v>
      </c>
      <c r="Q1781" s="51">
        <v>45837</v>
      </c>
      <c r="R1781" s="50">
        <v>92</v>
      </c>
      <c r="S1781" s="50">
        <v>0</v>
      </c>
      <c r="T1781" s="50" t="s">
        <v>58</v>
      </c>
      <c r="U1781" s="50" t="s">
        <v>10414</v>
      </c>
      <c r="V1781" s="50"/>
      <c r="W1781" s="50" t="s">
        <v>10415</v>
      </c>
      <c r="X1781" s="50" t="s">
        <v>57</v>
      </c>
      <c r="Y1781" s="49" t="s">
        <v>3444</v>
      </c>
    </row>
    <row r="1782" spans="1:25">
      <c r="A1782" s="121" t="str">
        <f t="shared" si="28"/>
        <v>mwohlfo</v>
      </c>
      <c r="B1782" s="49" t="s">
        <v>10416</v>
      </c>
      <c r="C1782" s="50" t="s">
        <v>10417</v>
      </c>
      <c r="D1782" s="50" t="s">
        <v>10418</v>
      </c>
      <c r="E1782" s="37" t="s">
        <v>43</v>
      </c>
      <c r="F1782" s="49" t="s">
        <v>90</v>
      </c>
      <c r="G1782" s="50" t="s">
        <v>91</v>
      </c>
      <c r="H1782" s="50" t="s">
        <v>30</v>
      </c>
      <c r="I1782" s="50" t="s">
        <v>31</v>
      </c>
      <c r="J1782" s="49" t="s">
        <v>32</v>
      </c>
      <c r="K1782" s="49" t="s">
        <v>396</v>
      </c>
      <c r="L1782" s="49" t="s">
        <v>397</v>
      </c>
      <c r="M1782" s="50" t="s">
        <v>398</v>
      </c>
      <c r="N1782" s="50" t="s">
        <v>147</v>
      </c>
      <c r="O1782" s="51">
        <v>44167</v>
      </c>
      <c r="P1782" s="51">
        <v>44167</v>
      </c>
      <c r="Q1782" s="51">
        <v>44167</v>
      </c>
      <c r="R1782" s="50">
        <v>1762</v>
      </c>
      <c r="S1782" s="50">
        <v>4</v>
      </c>
      <c r="T1782" s="50" t="s">
        <v>106</v>
      </c>
      <c r="U1782" s="50" t="s">
        <v>10419</v>
      </c>
      <c r="V1782" s="50"/>
      <c r="W1782" s="50" t="s">
        <v>10420</v>
      </c>
      <c r="X1782" s="50" t="s">
        <v>147</v>
      </c>
      <c r="Y1782" s="49" t="s">
        <v>10421</v>
      </c>
    </row>
    <row r="1783" spans="1:25">
      <c r="A1783" s="121" t="str">
        <f t="shared" si="28"/>
        <v>mwombl0</v>
      </c>
      <c r="B1783" s="49" t="s">
        <v>10422</v>
      </c>
      <c r="C1783" s="50" t="s">
        <v>10423</v>
      </c>
      <c r="D1783" s="50" t="s">
        <v>10424</v>
      </c>
      <c r="E1783" s="37" t="s">
        <v>27</v>
      </c>
      <c r="F1783" s="49" t="s">
        <v>103</v>
      </c>
      <c r="G1783" s="50" t="s">
        <v>104</v>
      </c>
      <c r="H1783" s="50" t="s">
        <v>105</v>
      </c>
      <c r="I1783" s="50" t="s">
        <v>31</v>
      </c>
      <c r="J1783" s="49" t="s">
        <v>53</v>
      </c>
      <c r="K1783" s="49" t="s">
        <v>309</v>
      </c>
      <c r="L1783" s="49" t="s">
        <v>480</v>
      </c>
      <c r="M1783" s="50" t="s">
        <v>481</v>
      </c>
      <c r="N1783" s="50" t="s">
        <v>482</v>
      </c>
      <c r="O1783" s="51">
        <v>43283</v>
      </c>
      <c r="P1783" s="51">
        <v>43283</v>
      </c>
      <c r="Q1783" s="51">
        <v>43283</v>
      </c>
      <c r="R1783" s="50">
        <v>2646</v>
      </c>
      <c r="S1783" s="50">
        <v>7</v>
      </c>
      <c r="T1783" s="50" t="s">
        <v>127</v>
      </c>
      <c r="U1783" s="50" t="s">
        <v>10425</v>
      </c>
      <c r="V1783" s="50"/>
      <c r="W1783" s="50" t="s">
        <v>10426</v>
      </c>
      <c r="X1783" s="50" t="s">
        <v>312</v>
      </c>
      <c r="Y1783" s="49" t="s">
        <v>10427</v>
      </c>
    </row>
    <row r="1784" spans="1:25">
      <c r="A1784" s="121" t="str">
        <f t="shared" si="28"/>
        <v>MWRIG31</v>
      </c>
      <c r="B1784" s="49" t="s">
        <v>10428</v>
      </c>
      <c r="C1784" s="50" t="s">
        <v>10429</v>
      </c>
      <c r="D1784" s="50" t="s">
        <v>10430</v>
      </c>
      <c r="E1784" s="37" t="s">
        <v>43</v>
      </c>
      <c r="F1784" s="49" t="s">
        <v>182</v>
      </c>
      <c r="G1784" s="50" t="s">
        <v>183</v>
      </c>
      <c r="H1784" s="50" t="s">
        <v>30</v>
      </c>
      <c r="I1784" s="50" t="s">
        <v>31</v>
      </c>
      <c r="J1784" s="49" t="s">
        <v>53</v>
      </c>
      <c r="K1784" s="49" t="s">
        <v>197</v>
      </c>
      <c r="L1784" s="49" t="s">
        <v>198</v>
      </c>
      <c r="M1784" s="50" t="s">
        <v>199</v>
      </c>
      <c r="N1784" s="50" t="s">
        <v>200</v>
      </c>
      <c r="O1784" s="51">
        <v>36934</v>
      </c>
      <c r="P1784" s="51">
        <v>36934</v>
      </c>
      <c r="Q1784" s="51">
        <v>36934</v>
      </c>
      <c r="R1784" s="50">
        <v>8995</v>
      </c>
      <c r="S1784" s="50">
        <v>24</v>
      </c>
      <c r="T1784" s="50" t="s">
        <v>148</v>
      </c>
      <c r="U1784" s="50" t="s">
        <v>10431</v>
      </c>
      <c r="V1784" s="50"/>
      <c r="W1784" s="50" t="s">
        <v>10432</v>
      </c>
      <c r="X1784" s="50" t="s">
        <v>1548</v>
      </c>
      <c r="Y1784" s="49" t="s">
        <v>10433</v>
      </c>
    </row>
    <row r="1785" spans="1:25">
      <c r="A1785" s="121" t="str">
        <f t="shared" si="28"/>
        <v>mwrigh0</v>
      </c>
      <c r="B1785" s="49" t="s">
        <v>10434</v>
      </c>
      <c r="C1785" s="50" t="s">
        <v>10435</v>
      </c>
      <c r="D1785" s="50" t="s">
        <v>10436</v>
      </c>
      <c r="E1785" s="37" t="s">
        <v>43</v>
      </c>
      <c r="F1785" s="49" t="s">
        <v>90</v>
      </c>
      <c r="G1785" s="50" t="s">
        <v>91</v>
      </c>
      <c r="H1785" s="50" t="s">
        <v>30</v>
      </c>
      <c r="I1785" s="50" t="s">
        <v>31</v>
      </c>
      <c r="J1785" s="49" t="s">
        <v>32</v>
      </c>
      <c r="K1785" s="49" t="s">
        <v>208</v>
      </c>
      <c r="L1785" s="49" t="s">
        <v>208</v>
      </c>
      <c r="M1785" s="50" t="s">
        <v>907</v>
      </c>
      <c r="N1785" s="50" t="s">
        <v>908</v>
      </c>
      <c r="O1785" s="51">
        <v>45564</v>
      </c>
      <c r="P1785" s="51">
        <v>45564</v>
      </c>
      <c r="Q1785" s="51">
        <v>45564</v>
      </c>
      <c r="R1785" s="50">
        <v>365</v>
      </c>
      <c r="S1785" s="50">
        <v>1</v>
      </c>
      <c r="T1785" s="50" t="s">
        <v>82</v>
      </c>
      <c r="U1785" s="50" t="s">
        <v>10437</v>
      </c>
      <c r="V1785" s="50"/>
      <c r="W1785" s="50" t="s">
        <v>10438</v>
      </c>
      <c r="X1785" s="50" t="s">
        <v>908</v>
      </c>
      <c r="Y1785" s="49" t="s">
        <v>10439</v>
      </c>
    </row>
    <row r="1786" spans="1:25">
      <c r="A1786" s="121" t="str">
        <f t="shared" si="28"/>
        <v>MYEPEZ0</v>
      </c>
      <c r="B1786" s="49" t="s">
        <v>10440</v>
      </c>
      <c r="C1786" s="50" t="s">
        <v>10441</v>
      </c>
      <c r="D1786" s="50" t="s">
        <v>10442</v>
      </c>
      <c r="E1786" s="37" t="s">
        <v>27</v>
      </c>
      <c r="F1786" s="49" t="s">
        <v>44</v>
      </c>
      <c r="G1786" s="50" t="s">
        <v>45</v>
      </c>
      <c r="H1786" s="50" t="s">
        <v>30</v>
      </c>
      <c r="I1786" s="50" t="s">
        <v>31</v>
      </c>
      <c r="J1786" s="49" t="s">
        <v>32</v>
      </c>
      <c r="K1786" s="49" t="s">
        <v>33</v>
      </c>
      <c r="L1786" s="49" t="s">
        <v>46</v>
      </c>
      <c r="M1786" s="50" t="s">
        <v>35</v>
      </c>
      <c r="N1786" s="50" t="s">
        <v>36</v>
      </c>
      <c r="O1786" s="51">
        <v>39617</v>
      </c>
      <c r="P1786" s="51">
        <v>39617</v>
      </c>
      <c r="Q1786" s="51">
        <v>39617</v>
      </c>
      <c r="R1786" s="50">
        <v>6312</v>
      </c>
      <c r="S1786" s="50">
        <v>17</v>
      </c>
      <c r="T1786" s="50" t="s">
        <v>148</v>
      </c>
      <c r="U1786" s="50" t="s">
        <v>10443</v>
      </c>
      <c r="V1786" s="50"/>
      <c r="W1786" s="50" t="s">
        <v>10444</v>
      </c>
      <c r="X1786" s="50" t="s">
        <v>36</v>
      </c>
      <c r="Y1786" s="49" t="s">
        <v>10445</v>
      </c>
    </row>
    <row r="1787" spans="1:25">
      <c r="A1787" s="121" t="str">
        <f t="shared" si="28"/>
        <v>MYOUN41</v>
      </c>
      <c r="B1787" s="49" t="s">
        <v>10446</v>
      </c>
      <c r="C1787" s="50" t="s">
        <v>10447</v>
      </c>
      <c r="D1787" s="50" t="s">
        <v>10448</v>
      </c>
      <c r="E1787" s="37" t="s">
        <v>43</v>
      </c>
      <c r="F1787" s="49" t="s">
        <v>28</v>
      </c>
      <c r="G1787" s="50" t="s">
        <v>29</v>
      </c>
      <c r="H1787" s="50" t="s">
        <v>30</v>
      </c>
      <c r="I1787" s="50" t="s">
        <v>31</v>
      </c>
      <c r="J1787" s="49" t="s">
        <v>32</v>
      </c>
      <c r="K1787" s="49" t="s">
        <v>92</v>
      </c>
      <c r="L1787" s="49" t="s">
        <v>116</v>
      </c>
      <c r="M1787" s="50" t="s">
        <v>117</v>
      </c>
      <c r="N1787" s="50" t="s">
        <v>118</v>
      </c>
      <c r="O1787" s="51">
        <v>37255</v>
      </c>
      <c r="P1787" s="51">
        <v>37255</v>
      </c>
      <c r="Q1787" s="51">
        <v>37255</v>
      </c>
      <c r="R1787" s="50">
        <v>8674</v>
      </c>
      <c r="S1787" s="50">
        <v>23</v>
      </c>
      <c r="T1787" s="50" t="s">
        <v>148</v>
      </c>
      <c r="U1787" s="50" t="s">
        <v>10449</v>
      </c>
      <c r="V1787" s="50"/>
      <c r="W1787" s="50" t="s">
        <v>10450</v>
      </c>
      <c r="X1787" s="50" t="s">
        <v>118</v>
      </c>
      <c r="Y1787" s="49" t="s">
        <v>3778</v>
      </c>
    </row>
    <row r="1788" spans="1:25">
      <c r="A1788" s="121" t="str">
        <f t="shared" si="28"/>
        <v>myousu0</v>
      </c>
      <c r="B1788" s="49" t="s">
        <v>10451</v>
      </c>
      <c r="C1788" s="50" t="s">
        <v>10452</v>
      </c>
      <c r="D1788" s="50" t="s">
        <v>10453</v>
      </c>
      <c r="E1788" s="37" t="s">
        <v>43</v>
      </c>
      <c r="F1788" s="49" t="s">
        <v>90</v>
      </c>
      <c r="G1788" s="50" t="s">
        <v>91</v>
      </c>
      <c r="H1788" s="50" t="s">
        <v>30</v>
      </c>
      <c r="I1788" s="50" t="s">
        <v>31</v>
      </c>
      <c r="J1788" s="49" t="s">
        <v>53</v>
      </c>
      <c r="K1788" s="49" t="s">
        <v>197</v>
      </c>
      <c r="L1788" s="49" t="s">
        <v>198</v>
      </c>
      <c r="M1788" s="50" t="s">
        <v>199</v>
      </c>
      <c r="N1788" s="50" t="s">
        <v>200</v>
      </c>
      <c r="O1788" s="51">
        <v>44167</v>
      </c>
      <c r="P1788" s="51">
        <v>44167</v>
      </c>
      <c r="Q1788" s="51">
        <v>44167</v>
      </c>
      <c r="R1788" s="50">
        <v>1762</v>
      </c>
      <c r="S1788" s="50">
        <v>4</v>
      </c>
      <c r="T1788" s="50" t="s">
        <v>106</v>
      </c>
      <c r="U1788" s="50" t="s">
        <v>10454</v>
      </c>
      <c r="V1788" s="50"/>
      <c r="W1788" s="50" t="s">
        <v>10455</v>
      </c>
      <c r="X1788" s="50" t="s">
        <v>167</v>
      </c>
      <c r="Y1788" s="49" t="s">
        <v>10456</v>
      </c>
    </row>
    <row r="1789" spans="1:25">
      <c r="A1789" s="121" t="str">
        <f t="shared" si="28"/>
        <v>NAHMED9</v>
      </c>
      <c r="B1789" s="49" t="s">
        <v>10457</v>
      </c>
      <c r="C1789" s="50" t="s">
        <v>10458</v>
      </c>
      <c r="D1789" s="50" t="s">
        <v>10459</v>
      </c>
      <c r="E1789" s="37" t="s">
        <v>43</v>
      </c>
      <c r="F1789" s="49" t="s">
        <v>44</v>
      </c>
      <c r="G1789" s="50" t="s">
        <v>45</v>
      </c>
      <c r="H1789" s="50" t="s">
        <v>30</v>
      </c>
      <c r="I1789" s="50" t="s">
        <v>31</v>
      </c>
      <c r="J1789" s="49" t="s">
        <v>53</v>
      </c>
      <c r="K1789" s="49" t="s">
        <v>370</v>
      </c>
      <c r="L1789" s="49" t="s">
        <v>371</v>
      </c>
      <c r="M1789" s="50" t="s">
        <v>372</v>
      </c>
      <c r="N1789" s="50" t="s">
        <v>373</v>
      </c>
      <c r="O1789" s="51">
        <v>39125</v>
      </c>
      <c r="P1789" s="51">
        <v>39125</v>
      </c>
      <c r="Q1789" s="51">
        <v>39125</v>
      </c>
      <c r="R1789" s="50">
        <v>6804</v>
      </c>
      <c r="S1789" s="50">
        <v>18</v>
      </c>
      <c r="T1789" s="50" t="s">
        <v>148</v>
      </c>
      <c r="U1789" s="50" t="s">
        <v>10460</v>
      </c>
      <c r="V1789" s="50" t="s">
        <v>10461</v>
      </c>
      <c r="W1789" s="50" t="s">
        <v>790</v>
      </c>
      <c r="X1789" s="50" t="s">
        <v>373</v>
      </c>
      <c r="Y1789" s="49" t="s">
        <v>8953</v>
      </c>
    </row>
    <row r="1790" spans="1:25">
      <c r="A1790" s="121" t="str">
        <f t="shared" si="28"/>
        <v>nakerbe</v>
      </c>
      <c r="B1790" s="49" t="s">
        <v>10462</v>
      </c>
      <c r="C1790" s="50" t="s">
        <v>10463</v>
      </c>
      <c r="D1790" s="50" t="s">
        <v>10464</v>
      </c>
      <c r="E1790" s="37" t="s">
        <v>27</v>
      </c>
      <c r="F1790" s="49" t="s">
        <v>28</v>
      </c>
      <c r="G1790" s="50" t="s">
        <v>29</v>
      </c>
      <c r="H1790" s="50" t="s">
        <v>30</v>
      </c>
      <c r="I1790" s="50" t="s">
        <v>31</v>
      </c>
      <c r="J1790" s="49" t="s">
        <v>32</v>
      </c>
      <c r="K1790" s="49" t="s">
        <v>290</v>
      </c>
      <c r="L1790" s="49" t="s">
        <v>291</v>
      </c>
      <c r="M1790" s="50" t="s">
        <v>292</v>
      </c>
      <c r="N1790" s="50" t="s">
        <v>293</v>
      </c>
      <c r="O1790" s="51">
        <v>45585</v>
      </c>
      <c r="P1790" s="51">
        <v>45585</v>
      </c>
      <c r="Q1790" s="51">
        <v>45585</v>
      </c>
      <c r="R1790" s="50">
        <v>344</v>
      </c>
      <c r="S1790" s="50">
        <v>0</v>
      </c>
      <c r="T1790" s="50" t="s">
        <v>37</v>
      </c>
      <c r="U1790" s="50" t="s">
        <v>10465</v>
      </c>
      <c r="V1790" s="50"/>
      <c r="W1790" s="50" t="s">
        <v>10466</v>
      </c>
      <c r="X1790" s="50" t="s">
        <v>1021</v>
      </c>
      <c r="Y1790" s="49" t="s">
        <v>10467</v>
      </c>
    </row>
    <row r="1791" spans="1:25">
      <c r="A1791" s="121" t="str">
        <f t="shared" si="28"/>
        <v>nalmara</v>
      </c>
      <c r="B1791" s="49" t="s">
        <v>10468</v>
      </c>
      <c r="C1791" s="50" t="s">
        <v>10469</v>
      </c>
      <c r="D1791" s="50" t="s">
        <v>10470</v>
      </c>
      <c r="E1791" s="37" t="s">
        <v>43</v>
      </c>
      <c r="F1791" s="49" t="s">
        <v>90</v>
      </c>
      <c r="G1791" s="50" t="s">
        <v>91</v>
      </c>
      <c r="H1791" s="50" t="s">
        <v>30</v>
      </c>
      <c r="I1791" s="50" t="s">
        <v>31</v>
      </c>
      <c r="J1791" s="49" t="s">
        <v>32</v>
      </c>
      <c r="K1791" s="49" t="s">
        <v>396</v>
      </c>
      <c r="L1791" s="49" t="s">
        <v>397</v>
      </c>
      <c r="M1791" s="50" t="s">
        <v>398</v>
      </c>
      <c r="N1791" s="50" t="s">
        <v>147</v>
      </c>
      <c r="O1791" s="51">
        <v>45067</v>
      </c>
      <c r="P1791" s="51">
        <v>45067</v>
      </c>
      <c r="Q1791" s="51">
        <v>45067</v>
      </c>
      <c r="R1791" s="50">
        <v>862</v>
      </c>
      <c r="S1791" s="50">
        <v>2</v>
      </c>
      <c r="T1791" s="50" t="s">
        <v>82</v>
      </c>
      <c r="U1791" s="50" t="s">
        <v>10471</v>
      </c>
      <c r="V1791" s="50"/>
      <c r="W1791" s="50" t="s">
        <v>1416</v>
      </c>
      <c r="X1791" s="50" t="s">
        <v>147</v>
      </c>
      <c r="Y1791" s="49" t="s">
        <v>1417</v>
      </c>
    </row>
    <row r="1792" spans="1:25">
      <c r="A1792" s="121" t="str">
        <f t="shared" si="28"/>
        <v>nandrew</v>
      </c>
      <c r="B1792" s="49" t="s">
        <v>10472</v>
      </c>
      <c r="C1792" s="50" t="s">
        <v>10473</v>
      </c>
      <c r="D1792" s="50" t="s">
        <v>10474</v>
      </c>
      <c r="E1792" s="37" t="s">
        <v>43</v>
      </c>
      <c r="F1792" s="49" t="s">
        <v>44</v>
      </c>
      <c r="G1792" s="50" t="s">
        <v>45</v>
      </c>
      <c r="H1792" s="50" t="s">
        <v>30</v>
      </c>
      <c r="I1792" s="50" t="s">
        <v>31</v>
      </c>
      <c r="J1792" s="49" t="s">
        <v>32</v>
      </c>
      <c r="K1792" s="49" t="s">
        <v>125</v>
      </c>
      <c r="L1792" s="49" t="s">
        <v>1141</v>
      </c>
      <c r="M1792" s="50" t="s">
        <v>235</v>
      </c>
      <c r="N1792" s="50" t="s">
        <v>236</v>
      </c>
      <c r="O1792" s="51">
        <v>45053</v>
      </c>
      <c r="P1792" s="51">
        <v>45053</v>
      </c>
      <c r="Q1792" s="51">
        <v>45053</v>
      </c>
      <c r="R1792" s="50">
        <v>876</v>
      </c>
      <c r="S1792" s="50">
        <v>2</v>
      </c>
      <c r="T1792" s="50" t="s">
        <v>82</v>
      </c>
      <c r="U1792" s="50" t="s">
        <v>10475</v>
      </c>
      <c r="V1792" s="50"/>
      <c r="W1792" s="50" t="s">
        <v>3674</v>
      </c>
      <c r="X1792" s="50" t="s">
        <v>236</v>
      </c>
      <c r="Y1792" s="49" t="s">
        <v>3675</v>
      </c>
    </row>
    <row r="1793" spans="1:25">
      <c r="A1793" s="121" t="str">
        <f t="shared" si="28"/>
        <v>nbailey</v>
      </c>
      <c r="B1793" s="49" t="s">
        <v>10476</v>
      </c>
      <c r="C1793" s="50" t="s">
        <v>10477</v>
      </c>
      <c r="D1793" s="50" t="s">
        <v>10478</v>
      </c>
      <c r="E1793" s="37" t="s">
        <v>43</v>
      </c>
      <c r="F1793" s="49" t="s">
        <v>1624</v>
      </c>
      <c r="G1793" s="50" t="s">
        <v>1625</v>
      </c>
      <c r="H1793" s="50" t="s">
        <v>30</v>
      </c>
      <c r="I1793" s="50" t="s">
        <v>31</v>
      </c>
      <c r="J1793" s="49" t="s">
        <v>53</v>
      </c>
      <c r="K1793" s="49" t="s">
        <v>309</v>
      </c>
      <c r="L1793" s="49" t="s">
        <v>310</v>
      </c>
      <c r="M1793" s="50" t="s">
        <v>311</v>
      </c>
      <c r="N1793" s="50" t="s">
        <v>312</v>
      </c>
      <c r="O1793" s="51">
        <v>45627</v>
      </c>
      <c r="P1793" s="51">
        <v>45627</v>
      </c>
      <c r="Q1793" s="51">
        <v>45627</v>
      </c>
      <c r="R1793" s="50">
        <v>302</v>
      </c>
      <c r="S1793" s="50">
        <v>0</v>
      </c>
      <c r="T1793" s="50" t="s">
        <v>37</v>
      </c>
      <c r="U1793" s="50" t="s">
        <v>10479</v>
      </c>
      <c r="V1793" s="50" t="s">
        <v>10480</v>
      </c>
      <c r="W1793" s="50" t="s">
        <v>7168</v>
      </c>
      <c r="X1793" s="50" t="s">
        <v>312</v>
      </c>
      <c r="Y1793" s="49" t="s">
        <v>7169</v>
      </c>
    </row>
    <row r="1794" spans="1:25">
      <c r="A1794" s="121" t="str">
        <f t="shared" si="28"/>
        <v>nbenson</v>
      </c>
      <c r="B1794" s="49" t="s">
        <v>10481</v>
      </c>
      <c r="C1794" s="50" t="s">
        <v>10482</v>
      </c>
      <c r="D1794" s="50" t="s">
        <v>10483</v>
      </c>
      <c r="E1794" s="37" t="s">
        <v>43</v>
      </c>
      <c r="F1794" s="49" t="s">
        <v>44</v>
      </c>
      <c r="G1794" s="50" t="s">
        <v>45</v>
      </c>
      <c r="H1794" s="50" t="s">
        <v>30</v>
      </c>
      <c r="I1794" s="50" t="s">
        <v>31</v>
      </c>
      <c r="J1794" s="49" t="s">
        <v>53</v>
      </c>
      <c r="K1794" s="49" t="s">
        <v>255</v>
      </c>
      <c r="L1794" s="49" t="s">
        <v>442</v>
      </c>
      <c r="M1794" s="50" t="s">
        <v>443</v>
      </c>
      <c r="N1794" s="50" t="s">
        <v>72</v>
      </c>
      <c r="O1794" s="51">
        <v>45921</v>
      </c>
      <c r="P1794" s="51">
        <v>45921</v>
      </c>
      <c r="Q1794" s="51">
        <v>45921</v>
      </c>
      <c r="R1794" s="50">
        <v>8</v>
      </c>
      <c r="S1794" s="50">
        <v>0</v>
      </c>
      <c r="T1794" s="50" t="s">
        <v>47</v>
      </c>
      <c r="U1794" s="50" t="s">
        <v>10484</v>
      </c>
      <c r="V1794" s="50"/>
      <c r="W1794" s="50" t="s">
        <v>10485</v>
      </c>
      <c r="X1794" s="50" t="s">
        <v>72</v>
      </c>
      <c r="Y1794" s="49" t="s">
        <v>10486</v>
      </c>
    </row>
    <row r="1795" spans="1:25">
      <c r="A1795" s="121" t="str">
        <f t="shared" ref="A1795:A1858" si="29">TRIM(D1795)</f>
        <v>nblair</v>
      </c>
      <c r="B1795" s="49" t="s">
        <v>10487</v>
      </c>
      <c r="C1795" s="50" t="s">
        <v>10488</v>
      </c>
      <c r="D1795" s="49" t="s">
        <v>10489</v>
      </c>
      <c r="E1795" s="37"/>
      <c r="F1795" s="50"/>
      <c r="G1795" s="50"/>
      <c r="H1795" s="50"/>
      <c r="I1795" s="50"/>
      <c r="J1795" s="50"/>
      <c r="K1795" s="50" t="s">
        <v>309</v>
      </c>
      <c r="L1795" s="50"/>
      <c r="M1795" s="50"/>
      <c r="N1795" s="50"/>
      <c r="O1795" s="51">
        <v>45956</v>
      </c>
      <c r="P1795" s="50">
        <v>45956</v>
      </c>
      <c r="Q1795" s="51">
        <v>45956</v>
      </c>
      <c r="R1795" s="50"/>
      <c r="S1795" s="50"/>
      <c r="T1795" s="50"/>
      <c r="U1795" s="49" t="s">
        <v>10490</v>
      </c>
      <c r="V1795" s="50"/>
      <c r="W1795" s="50" t="s">
        <v>10491</v>
      </c>
      <c r="X1795" s="50" t="s">
        <v>312</v>
      </c>
      <c r="Y1795" s="49" t="s">
        <v>10492</v>
      </c>
    </row>
    <row r="1796" spans="1:25">
      <c r="A1796" s="121" t="str">
        <f t="shared" si="29"/>
        <v>nbowen</v>
      </c>
      <c r="B1796" s="49" t="s">
        <v>10493</v>
      </c>
      <c r="C1796" s="50" t="s">
        <v>10494</v>
      </c>
      <c r="D1796" s="50" t="s">
        <v>10495</v>
      </c>
      <c r="E1796" s="37" t="s">
        <v>27</v>
      </c>
      <c r="F1796" s="49" t="s">
        <v>114</v>
      </c>
      <c r="G1796" s="50" t="s">
        <v>115</v>
      </c>
      <c r="H1796" s="50" t="s">
        <v>105</v>
      </c>
      <c r="I1796" s="50" t="s">
        <v>31</v>
      </c>
      <c r="J1796" s="49" t="s">
        <v>53</v>
      </c>
      <c r="K1796" s="49" t="s">
        <v>450</v>
      </c>
      <c r="L1796" s="49" t="s">
        <v>2082</v>
      </c>
      <c r="M1796" s="50" t="s">
        <v>2083</v>
      </c>
      <c r="N1796" s="50" t="s">
        <v>1763</v>
      </c>
      <c r="O1796" s="51">
        <v>45214</v>
      </c>
      <c r="P1796" s="51">
        <v>45214</v>
      </c>
      <c r="Q1796" s="51">
        <v>45214</v>
      </c>
      <c r="R1796" s="50">
        <v>715</v>
      </c>
      <c r="S1796" s="50">
        <v>1</v>
      </c>
      <c r="T1796" s="50" t="s">
        <v>82</v>
      </c>
      <c r="U1796" s="50" t="s">
        <v>10496</v>
      </c>
      <c r="V1796" s="50"/>
      <c r="W1796" s="50" t="s">
        <v>1762</v>
      </c>
      <c r="X1796" s="50" t="s">
        <v>1763</v>
      </c>
      <c r="Y1796" s="49" t="s">
        <v>10497</v>
      </c>
    </row>
    <row r="1797" spans="1:25">
      <c r="A1797" s="121" t="str">
        <f t="shared" si="29"/>
        <v>nbox0</v>
      </c>
      <c r="B1797" s="49" t="s">
        <v>10498</v>
      </c>
      <c r="C1797" s="50" t="s">
        <v>10499</v>
      </c>
      <c r="D1797" s="50" t="s">
        <v>10500</v>
      </c>
      <c r="E1797" s="37" t="s">
        <v>43</v>
      </c>
      <c r="F1797" s="49" t="s">
        <v>44</v>
      </c>
      <c r="G1797" s="50" t="s">
        <v>45</v>
      </c>
      <c r="H1797" s="50" t="s">
        <v>30</v>
      </c>
      <c r="I1797" s="50" t="s">
        <v>31</v>
      </c>
      <c r="J1797" s="49" t="s">
        <v>32</v>
      </c>
      <c r="K1797" s="49" t="s">
        <v>144</v>
      </c>
      <c r="L1797" s="49" t="s">
        <v>145</v>
      </c>
      <c r="M1797" s="50" t="s">
        <v>146</v>
      </c>
      <c r="N1797" s="50" t="s">
        <v>147</v>
      </c>
      <c r="O1797" s="51">
        <v>44840</v>
      </c>
      <c r="P1797" s="51">
        <v>44840</v>
      </c>
      <c r="Q1797" s="51">
        <v>44840</v>
      </c>
      <c r="R1797" s="50">
        <v>1089</v>
      </c>
      <c r="S1797" s="50">
        <v>2</v>
      </c>
      <c r="T1797" s="50" t="s">
        <v>82</v>
      </c>
      <c r="U1797" s="50" t="s">
        <v>10501</v>
      </c>
      <c r="V1797" s="50"/>
      <c r="W1797" s="50" t="s">
        <v>10502</v>
      </c>
      <c r="X1797" s="50" t="s">
        <v>147</v>
      </c>
      <c r="Y1797" s="49" t="s">
        <v>10503</v>
      </c>
    </row>
    <row r="1798" spans="1:25">
      <c r="A1798" s="121" t="str">
        <f t="shared" si="29"/>
        <v>nboyer</v>
      </c>
      <c r="B1798" s="49" t="s">
        <v>10504</v>
      </c>
      <c r="C1798" s="50" t="s">
        <v>10505</v>
      </c>
      <c r="D1798" s="50" t="s">
        <v>10506</v>
      </c>
      <c r="E1798" s="37" t="s">
        <v>43</v>
      </c>
      <c r="F1798" s="49" t="s">
        <v>28</v>
      </c>
      <c r="G1798" s="50" t="s">
        <v>29</v>
      </c>
      <c r="H1798" s="50" t="s">
        <v>30</v>
      </c>
      <c r="I1798" s="50" t="s">
        <v>31</v>
      </c>
      <c r="J1798" s="49" t="s">
        <v>53</v>
      </c>
      <c r="K1798" s="49" t="s">
        <v>197</v>
      </c>
      <c r="L1798" s="49" t="s">
        <v>198</v>
      </c>
      <c r="M1798" s="50" t="s">
        <v>199</v>
      </c>
      <c r="N1798" s="50" t="s">
        <v>200</v>
      </c>
      <c r="O1798" s="51">
        <v>45214</v>
      </c>
      <c r="P1798" s="51">
        <v>45214</v>
      </c>
      <c r="Q1798" s="51">
        <v>45214</v>
      </c>
      <c r="R1798" s="50">
        <v>715</v>
      </c>
      <c r="S1798" s="50">
        <v>1</v>
      </c>
      <c r="T1798" s="50" t="s">
        <v>82</v>
      </c>
      <c r="U1798" s="50" t="s">
        <v>10507</v>
      </c>
      <c r="V1798" s="50"/>
      <c r="W1798" s="50" t="s">
        <v>5397</v>
      </c>
      <c r="X1798" s="50" t="s">
        <v>200</v>
      </c>
      <c r="Y1798" s="49" t="s">
        <v>5398</v>
      </c>
    </row>
    <row r="1799" spans="1:25">
      <c r="A1799" s="121" t="str">
        <f t="shared" si="29"/>
        <v>nbrents</v>
      </c>
      <c r="B1799" s="49" t="s">
        <v>10508</v>
      </c>
      <c r="C1799" s="50" t="s">
        <v>10509</v>
      </c>
      <c r="D1799" s="50" t="s">
        <v>10510</v>
      </c>
      <c r="E1799" s="37" t="s">
        <v>134</v>
      </c>
      <c r="F1799" s="49" t="s">
        <v>28</v>
      </c>
      <c r="G1799" s="50" t="s">
        <v>29</v>
      </c>
      <c r="H1799" s="50" t="s">
        <v>30</v>
      </c>
      <c r="I1799" s="50" t="s">
        <v>31</v>
      </c>
      <c r="J1799" s="49" t="s">
        <v>53</v>
      </c>
      <c r="K1799" s="49" t="s">
        <v>255</v>
      </c>
      <c r="L1799" s="49" t="s">
        <v>256</v>
      </c>
      <c r="M1799" s="50" t="s">
        <v>257</v>
      </c>
      <c r="N1799" s="50" t="s">
        <v>258</v>
      </c>
      <c r="O1799" s="51">
        <v>45767</v>
      </c>
      <c r="P1799" s="51">
        <v>45767</v>
      </c>
      <c r="Q1799" s="51">
        <v>45767</v>
      </c>
      <c r="R1799" s="50">
        <v>162</v>
      </c>
      <c r="S1799" s="50">
        <v>0</v>
      </c>
      <c r="T1799" s="50" t="s">
        <v>58</v>
      </c>
      <c r="U1799" s="50" t="s">
        <v>10511</v>
      </c>
      <c r="V1799" s="50"/>
      <c r="W1799" s="50" t="s">
        <v>257</v>
      </c>
      <c r="X1799" s="50" t="s">
        <v>258</v>
      </c>
      <c r="Y1799" s="49" t="s">
        <v>10512</v>
      </c>
    </row>
    <row r="1800" spans="1:25">
      <c r="A1800" s="121" t="str">
        <f t="shared" si="29"/>
        <v>nburd</v>
      </c>
      <c r="B1800" s="49" t="s">
        <v>10513</v>
      </c>
      <c r="C1800" s="50" t="s">
        <v>10514</v>
      </c>
      <c r="D1800" s="50" t="s">
        <v>10515</v>
      </c>
      <c r="E1800" s="37" t="s">
        <v>43</v>
      </c>
      <c r="F1800" s="49" t="s">
        <v>182</v>
      </c>
      <c r="G1800" s="50" t="s">
        <v>183</v>
      </c>
      <c r="H1800" s="50" t="s">
        <v>30</v>
      </c>
      <c r="I1800" s="50" t="s">
        <v>31</v>
      </c>
      <c r="J1800" s="49" t="s">
        <v>53</v>
      </c>
      <c r="K1800" s="49" t="s">
        <v>164</v>
      </c>
      <c r="L1800" s="49" t="s">
        <v>165</v>
      </c>
      <c r="M1800" s="50" t="s">
        <v>166</v>
      </c>
      <c r="N1800" s="50" t="s">
        <v>167</v>
      </c>
      <c r="O1800" s="51">
        <v>42156</v>
      </c>
      <c r="P1800" s="51">
        <v>42156</v>
      </c>
      <c r="Q1800" s="51">
        <v>42156</v>
      </c>
      <c r="R1800" s="50">
        <v>3773</v>
      </c>
      <c r="S1800" s="50">
        <v>10</v>
      </c>
      <c r="T1800" s="50" t="s">
        <v>127</v>
      </c>
      <c r="U1800" s="50" t="s">
        <v>10516</v>
      </c>
      <c r="V1800" s="50"/>
      <c r="W1800" s="50" t="s">
        <v>10517</v>
      </c>
      <c r="X1800" s="50" t="s">
        <v>167</v>
      </c>
      <c r="Y1800" s="49" t="s">
        <v>10518</v>
      </c>
    </row>
    <row r="1801" spans="1:25">
      <c r="A1801" s="121" t="str">
        <f t="shared" si="29"/>
        <v>nbyers</v>
      </c>
      <c r="B1801" s="49" t="s">
        <v>10519</v>
      </c>
      <c r="C1801" s="50" t="s">
        <v>10520</v>
      </c>
      <c r="D1801" s="50" t="s">
        <v>10521</v>
      </c>
      <c r="E1801" s="37" t="s">
        <v>43</v>
      </c>
      <c r="F1801" s="49" t="s">
        <v>162</v>
      </c>
      <c r="G1801" s="50" t="s">
        <v>163</v>
      </c>
      <c r="H1801" s="50" t="s">
        <v>105</v>
      </c>
      <c r="I1801" s="50" t="s">
        <v>31</v>
      </c>
      <c r="J1801" s="49" t="s">
        <v>53</v>
      </c>
      <c r="K1801" s="49" t="s">
        <v>54</v>
      </c>
      <c r="L1801" s="49" t="s">
        <v>55</v>
      </c>
      <c r="M1801" s="50" t="s">
        <v>56</v>
      </c>
      <c r="N1801" s="50" t="s">
        <v>57</v>
      </c>
      <c r="O1801" s="51">
        <v>45914</v>
      </c>
      <c r="P1801" s="51">
        <v>45914</v>
      </c>
      <c r="Q1801" s="51">
        <v>45914</v>
      </c>
      <c r="R1801" s="50">
        <v>15</v>
      </c>
      <c r="S1801" s="50">
        <v>0</v>
      </c>
      <c r="T1801" s="50" t="s">
        <v>47</v>
      </c>
      <c r="U1801" s="52" t="s">
        <v>10522</v>
      </c>
      <c r="V1801" s="53"/>
      <c r="W1801" s="53" t="s">
        <v>2640</v>
      </c>
      <c r="X1801" s="53" t="s">
        <v>57</v>
      </c>
      <c r="Y1801" s="52" t="s">
        <v>10523</v>
      </c>
    </row>
    <row r="1802" spans="1:25">
      <c r="A1802" s="121" t="str">
        <f t="shared" si="29"/>
        <v>NCABALL</v>
      </c>
      <c r="B1802" s="49" t="s">
        <v>10524</v>
      </c>
      <c r="C1802" s="50" t="s">
        <v>10525</v>
      </c>
      <c r="D1802" s="50" t="s">
        <v>10526</v>
      </c>
      <c r="E1802" s="37" t="s">
        <v>43</v>
      </c>
      <c r="F1802" s="49" t="s">
        <v>44</v>
      </c>
      <c r="G1802" s="50" t="s">
        <v>45</v>
      </c>
      <c r="H1802" s="50" t="s">
        <v>30</v>
      </c>
      <c r="I1802" s="50" t="s">
        <v>31</v>
      </c>
      <c r="J1802" s="49" t="s">
        <v>53</v>
      </c>
      <c r="K1802" s="49" t="s">
        <v>54</v>
      </c>
      <c r="L1802" s="49" t="s">
        <v>55</v>
      </c>
      <c r="M1802" s="50" t="s">
        <v>56</v>
      </c>
      <c r="N1802" s="50" t="s">
        <v>57</v>
      </c>
      <c r="O1802" s="51">
        <v>38986</v>
      </c>
      <c r="P1802" s="51">
        <v>38986</v>
      </c>
      <c r="Q1802" s="51">
        <v>38986</v>
      </c>
      <c r="R1802" s="50">
        <v>6943</v>
      </c>
      <c r="S1802" s="50">
        <v>19</v>
      </c>
      <c r="T1802" s="50" t="s">
        <v>148</v>
      </c>
      <c r="U1802" s="50" t="s">
        <v>10527</v>
      </c>
      <c r="V1802" s="50"/>
      <c r="W1802" s="50" t="s">
        <v>10528</v>
      </c>
      <c r="X1802" s="50" t="s">
        <v>57</v>
      </c>
      <c r="Y1802" s="49" t="s">
        <v>10529</v>
      </c>
    </row>
    <row r="1803" spans="1:25">
      <c r="A1803" s="121" t="str">
        <f t="shared" si="29"/>
        <v>NCHUN1</v>
      </c>
      <c r="B1803" s="49" t="s">
        <v>10530</v>
      </c>
      <c r="C1803" s="50" t="s">
        <v>10531</v>
      </c>
      <c r="D1803" s="50" t="s">
        <v>10532</v>
      </c>
      <c r="E1803" s="37" t="s">
        <v>43</v>
      </c>
      <c r="F1803" s="49" t="s">
        <v>44</v>
      </c>
      <c r="G1803" s="50" t="s">
        <v>45</v>
      </c>
      <c r="H1803" s="50" t="s">
        <v>30</v>
      </c>
      <c r="I1803" s="50" t="s">
        <v>31</v>
      </c>
      <c r="J1803" s="49" t="s">
        <v>32</v>
      </c>
      <c r="K1803" s="49" t="s">
        <v>426</v>
      </c>
      <c r="L1803" s="49" t="s">
        <v>427</v>
      </c>
      <c r="M1803" s="50" t="s">
        <v>428</v>
      </c>
      <c r="N1803" s="50" t="s">
        <v>429</v>
      </c>
      <c r="O1803" s="51">
        <v>31999</v>
      </c>
      <c r="P1803" s="51">
        <v>31999</v>
      </c>
      <c r="Q1803" s="51">
        <v>31999</v>
      </c>
      <c r="R1803" s="50">
        <v>13930</v>
      </c>
      <c r="S1803" s="50">
        <v>38</v>
      </c>
      <c r="T1803" s="50" t="s">
        <v>148</v>
      </c>
      <c r="U1803" s="50" t="s">
        <v>10533</v>
      </c>
      <c r="V1803" s="50"/>
      <c r="W1803" s="50" t="s">
        <v>10534</v>
      </c>
      <c r="X1803" s="50" t="s">
        <v>429</v>
      </c>
      <c r="Y1803" s="49" t="s">
        <v>10535</v>
      </c>
    </row>
    <row r="1804" spans="1:25">
      <c r="A1804" s="121" t="str">
        <f t="shared" si="29"/>
        <v>ncorona</v>
      </c>
      <c r="B1804" s="49" t="s">
        <v>10536</v>
      </c>
      <c r="C1804" s="50" t="s">
        <v>10537</v>
      </c>
      <c r="D1804" s="50" t="s">
        <v>10538</v>
      </c>
      <c r="E1804" s="37" t="s">
        <v>27</v>
      </c>
      <c r="F1804" s="49" t="s">
        <v>90</v>
      </c>
      <c r="G1804" s="50" t="s">
        <v>91</v>
      </c>
      <c r="H1804" s="50" t="s">
        <v>30</v>
      </c>
      <c r="I1804" s="50" t="s">
        <v>31</v>
      </c>
      <c r="J1804" s="49" t="s">
        <v>32</v>
      </c>
      <c r="K1804" s="49" t="s">
        <v>218</v>
      </c>
      <c r="L1804" s="49" t="s">
        <v>502</v>
      </c>
      <c r="M1804" s="50" t="s">
        <v>220</v>
      </c>
      <c r="N1804" s="50" t="s">
        <v>36</v>
      </c>
      <c r="O1804" s="51">
        <v>44350</v>
      </c>
      <c r="P1804" s="51">
        <v>45291</v>
      </c>
      <c r="Q1804" s="51">
        <v>45291</v>
      </c>
      <c r="R1804" s="50">
        <v>638</v>
      </c>
      <c r="S1804" s="50">
        <v>1</v>
      </c>
      <c r="T1804" s="50" t="s">
        <v>82</v>
      </c>
      <c r="U1804" s="50" t="s">
        <v>10539</v>
      </c>
      <c r="V1804" s="50"/>
      <c r="W1804" s="50" t="s">
        <v>10540</v>
      </c>
      <c r="X1804" s="50" t="s">
        <v>36</v>
      </c>
      <c r="Y1804" s="49" t="s">
        <v>10541</v>
      </c>
    </row>
    <row r="1805" spans="1:25">
      <c r="A1805" s="121" t="str">
        <f t="shared" si="29"/>
        <v>NCRNALI</v>
      </c>
      <c r="B1805" s="49" t="s">
        <v>10542</v>
      </c>
      <c r="C1805" s="50" t="s">
        <v>10543</v>
      </c>
      <c r="D1805" s="50" t="s">
        <v>10544</v>
      </c>
      <c r="E1805" s="37" t="s">
        <v>43</v>
      </c>
      <c r="F1805" s="49" t="s">
        <v>44</v>
      </c>
      <c r="G1805" s="50" t="s">
        <v>45</v>
      </c>
      <c r="H1805" s="50" t="s">
        <v>30</v>
      </c>
      <c r="I1805" s="50" t="s">
        <v>31</v>
      </c>
      <c r="J1805" s="49" t="s">
        <v>53</v>
      </c>
      <c r="K1805" s="49" t="s">
        <v>54</v>
      </c>
      <c r="L1805" s="49" t="s">
        <v>530</v>
      </c>
      <c r="M1805" s="50" t="s">
        <v>56</v>
      </c>
      <c r="N1805" s="50" t="s">
        <v>57</v>
      </c>
      <c r="O1805" s="51">
        <v>38488</v>
      </c>
      <c r="P1805" s="51">
        <v>38488</v>
      </c>
      <c r="Q1805" s="51">
        <v>38488</v>
      </c>
      <c r="R1805" s="50">
        <v>7441</v>
      </c>
      <c r="S1805" s="50">
        <v>20</v>
      </c>
      <c r="T1805" s="50" t="s">
        <v>148</v>
      </c>
      <c r="U1805" s="50" t="s">
        <v>10545</v>
      </c>
      <c r="V1805" s="50"/>
      <c r="W1805" s="50" t="s">
        <v>10546</v>
      </c>
      <c r="X1805" s="50" t="s">
        <v>57</v>
      </c>
      <c r="Y1805" s="49" t="s">
        <v>10547</v>
      </c>
    </row>
    <row r="1806" spans="1:25">
      <c r="A1806" s="121" t="str">
        <f t="shared" si="29"/>
        <v>ncruz0</v>
      </c>
      <c r="B1806" s="49" t="s">
        <v>10548</v>
      </c>
      <c r="C1806" s="50" t="s">
        <v>10549</v>
      </c>
      <c r="D1806" s="50" t="s">
        <v>10550</v>
      </c>
      <c r="E1806" s="37" t="s">
        <v>43</v>
      </c>
      <c r="F1806" s="49" t="s">
        <v>90</v>
      </c>
      <c r="G1806" s="50" t="s">
        <v>91</v>
      </c>
      <c r="H1806" s="50" t="s">
        <v>30</v>
      </c>
      <c r="I1806" s="50" t="s">
        <v>31</v>
      </c>
      <c r="J1806" s="49" t="s">
        <v>53</v>
      </c>
      <c r="K1806" s="49" t="s">
        <v>54</v>
      </c>
      <c r="L1806" s="49" t="s">
        <v>135</v>
      </c>
      <c r="M1806" s="50" t="s">
        <v>136</v>
      </c>
      <c r="N1806" s="50" t="s">
        <v>57</v>
      </c>
      <c r="O1806" s="51">
        <v>43551</v>
      </c>
      <c r="P1806" s="51">
        <v>43551</v>
      </c>
      <c r="Q1806" s="51">
        <v>43551</v>
      </c>
      <c r="R1806" s="50">
        <v>2378</v>
      </c>
      <c r="S1806" s="50">
        <v>6</v>
      </c>
      <c r="T1806" s="50" t="s">
        <v>127</v>
      </c>
      <c r="U1806" s="50" t="s">
        <v>10551</v>
      </c>
      <c r="V1806" s="50"/>
      <c r="W1806" s="50" t="s">
        <v>6370</v>
      </c>
      <c r="X1806" s="50" t="s">
        <v>57</v>
      </c>
      <c r="Y1806" s="49" t="s">
        <v>6371</v>
      </c>
    </row>
    <row r="1807" spans="1:25">
      <c r="A1807" s="121" t="str">
        <f t="shared" si="29"/>
        <v>NCRUZMO</v>
      </c>
      <c r="B1807" s="49" t="s">
        <v>10552</v>
      </c>
      <c r="C1807" s="50" t="s">
        <v>10553</v>
      </c>
      <c r="D1807" s="50" t="s">
        <v>10554</v>
      </c>
      <c r="E1807" s="37" t="s">
        <v>43</v>
      </c>
      <c r="F1807" s="49" t="s">
        <v>28</v>
      </c>
      <c r="G1807" s="50" t="s">
        <v>29</v>
      </c>
      <c r="H1807" s="50" t="s">
        <v>30</v>
      </c>
      <c r="I1807" s="50" t="s">
        <v>380</v>
      </c>
      <c r="J1807" s="49" t="s">
        <v>53</v>
      </c>
      <c r="K1807" s="49" t="s">
        <v>381</v>
      </c>
      <c r="L1807" s="49" t="s">
        <v>381</v>
      </c>
      <c r="M1807" s="50" t="s">
        <v>382</v>
      </c>
      <c r="N1807" s="50" t="s">
        <v>383</v>
      </c>
      <c r="O1807" s="51">
        <v>31120</v>
      </c>
      <c r="P1807" s="51">
        <v>31120</v>
      </c>
      <c r="Q1807" s="51">
        <v>31120</v>
      </c>
      <c r="R1807" s="50">
        <v>14809</v>
      </c>
      <c r="S1807" s="50">
        <v>40</v>
      </c>
      <c r="T1807" s="50" t="s">
        <v>148</v>
      </c>
      <c r="U1807" s="50" t="s">
        <v>10555</v>
      </c>
      <c r="V1807" s="50"/>
      <c r="W1807" s="50" t="s">
        <v>586</v>
      </c>
      <c r="X1807" s="50" t="s">
        <v>383</v>
      </c>
      <c r="Y1807" s="49" t="s">
        <v>4492</v>
      </c>
    </row>
    <row r="1808" spans="1:25">
      <c r="A1808" s="121" t="str">
        <f t="shared" si="29"/>
        <v>nellis</v>
      </c>
      <c r="B1808" s="49" t="s">
        <v>10556</v>
      </c>
      <c r="C1808" s="50" t="s">
        <v>10557</v>
      </c>
      <c r="D1808" s="50" t="s">
        <v>10558</v>
      </c>
      <c r="E1808" s="37" t="s">
        <v>43</v>
      </c>
      <c r="F1808" s="49" t="s">
        <v>114</v>
      </c>
      <c r="G1808" s="50" t="s">
        <v>115</v>
      </c>
      <c r="H1808" s="50" t="s">
        <v>105</v>
      </c>
      <c r="I1808" s="50" t="s">
        <v>31</v>
      </c>
      <c r="J1808" s="49" t="s">
        <v>32</v>
      </c>
      <c r="K1808" s="49" t="s">
        <v>92</v>
      </c>
      <c r="L1808" s="49" t="s">
        <v>116</v>
      </c>
      <c r="M1808" s="50" t="s">
        <v>117</v>
      </c>
      <c r="N1808" s="50" t="s">
        <v>118</v>
      </c>
      <c r="O1808" s="51">
        <v>44708</v>
      </c>
      <c r="P1808" s="51">
        <v>44708</v>
      </c>
      <c r="Q1808" s="51">
        <v>44708</v>
      </c>
      <c r="R1808" s="50">
        <v>1221</v>
      </c>
      <c r="S1808" s="50">
        <v>3</v>
      </c>
      <c r="T1808" s="50" t="s">
        <v>106</v>
      </c>
      <c r="U1808" s="50" t="s">
        <v>10559</v>
      </c>
      <c r="V1808" s="50"/>
      <c r="W1808" s="50" t="s">
        <v>10560</v>
      </c>
      <c r="X1808" s="50" t="s">
        <v>118</v>
      </c>
      <c r="Y1808" s="49" t="s">
        <v>10561</v>
      </c>
    </row>
    <row r="1809" spans="1:25">
      <c r="A1809" s="121" t="str">
        <f t="shared" si="29"/>
        <v>NESTES1</v>
      </c>
      <c r="B1809" s="49" t="s">
        <v>10562</v>
      </c>
      <c r="C1809" s="50" t="s">
        <v>10563</v>
      </c>
      <c r="D1809" s="50" t="s">
        <v>10564</v>
      </c>
      <c r="E1809" s="37" t="s">
        <v>43</v>
      </c>
      <c r="F1809" s="49" t="s">
        <v>182</v>
      </c>
      <c r="G1809" s="50" t="s">
        <v>183</v>
      </c>
      <c r="H1809" s="50" t="s">
        <v>30</v>
      </c>
      <c r="I1809" s="50" t="s">
        <v>31</v>
      </c>
      <c r="J1809" s="49" t="s">
        <v>53</v>
      </c>
      <c r="K1809" s="49" t="s">
        <v>309</v>
      </c>
      <c r="L1809" s="49" t="s">
        <v>310</v>
      </c>
      <c r="M1809" s="50" t="s">
        <v>311</v>
      </c>
      <c r="N1809" s="50" t="s">
        <v>312</v>
      </c>
      <c r="O1809" s="51">
        <v>36423</v>
      </c>
      <c r="P1809" s="51">
        <v>36423</v>
      </c>
      <c r="Q1809" s="51">
        <v>36423</v>
      </c>
      <c r="R1809" s="50">
        <v>9506</v>
      </c>
      <c r="S1809" s="50">
        <v>26</v>
      </c>
      <c r="T1809" s="50" t="s">
        <v>148</v>
      </c>
      <c r="U1809" s="50" t="s">
        <v>10565</v>
      </c>
      <c r="V1809" s="50"/>
      <c r="W1809" s="50" t="s">
        <v>10566</v>
      </c>
      <c r="X1809" s="50" t="s">
        <v>312</v>
      </c>
      <c r="Y1809" s="49" t="s">
        <v>10567</v>
      </c>
    </row>
    <row r="1810" spans="1:25">
      <c r="A1810" s="121" t="str">
        <f t="shared" si="29"/>
        <v>NFANNEL</v>
      </c>
      <c r="B1810" s="49" t="s">
        <v>10568</v>
      </c>
      <c r="C1810" s="50" t="s">
        <v>10569</v>
      </c>
      <c r="D1810" s="50" t="s">
        <v>10570</v>
      </c>
      <c r="E1810" s="37" t="s">
        <v>43</v>
      </c>
      <c r="F1810" s="49" t="s">
        <v>28</v>
      </c>
      <c r="G1810" s="50" t="s">
        <v>29</v>
      </c>
      <c r="H1810" s="50" t="s">
        <v>30</v>
      </c>
      <c r="I1810" s="50" t="s">
        <v>31</v>
      </c>
      <c r="J1810" s="49" t="s">
        <v>53</v>
      </c>
      <c r="K1810" s="49" t="s">
        <v>450</v>
      </c>
      <c r="L1810" s="49" t="s">
        <v>2082</v>
      </c>
      <c r="M1810" s="50" t="s">
        <v>2083</v>
      </c>
      <c r="N1810" s="50" t="s">
        <v>1763</v>
      </c>
      <c r="O1810" s="51">
        <v>28576</v>
      </c>
      <c r="P1810" s="51">
        <v>28576</v>
      </c>
      <c r="Q1810" s="51">
        <v>28576</v>
      </c>
      <c r="R1810" s="50">
        <v>17353</v>
      </c>
      <c r="S1810" s="50">
        <v>47</v>
      </c>
      <c r="T1810" s="50" t="s">
        <v>148</v>
      </c>
      <c r="U1810" s="50" t="s">
        <v>10571</v>
      </c>
      <c r="V1810" s="50"/>
      <c r="W1810" s="50" t="s">
        <v>10237</v>
      </c>
      <c r="X1810" s="50" t="s">
        <v>1763</v>
      </c>
      <c r="Y1810" s="49" t="s">
        <v>10572</v>
      </c>
    </row>
    <row r="1811" spans="1:25">
      <c r="A1811" s="121" t="str">
        <f t="shared" si="29"/>
        <v>nferrei</v>
      </c>
      <c r="B1811" s="49" t="s">
        <v>10573</v>
      </c>
      <c r="C1811" s="50" t="s">
        <v>10574</v>
      </c>
      <c r="D1811" s="50" t="s">
        <v>10575</v>
      </c>
      <c r="E1811" s="37" t="s">
        <v>43</v>
      </c>
      <c r="F1811" s="49" t="s">
        <v>44</v>
      </c>
      <c r="G1811" s="50" t="s">
        <v>45</v>
      </c>
      <c r="H1811" s="50" t="s">
        <v>30</v>
      </c>
      <c r="I1811" s="50" t="s">
        <v>31</v>
      </c>
      <c r="J1811" s="49" t="s">
        <v>32</v>
      </c>
      <c r="K1811" s="49" t="s">
        <v>79</v>
      </c>
      <c r="L1811" s="49" t="s">
        <v>80</v>
      </c>
      <c r="M1811" s="50" t="s">
        <v>81</v>
      </c>
      <c r="N1811" s="50" t="s">
        <v>36</v>
      </c>
      <c r="O1811" s="51">
        <v>42409</v>
      </c>
      <c r="P1811" s="51">
        <v>43789</v>
      </c>
      <c r="Q1811" s="51">
        <v>43789</v>
      </c>
      <c r="R1811" s="50">
        <v>2140</v>
      </c>
      <c r="S1811" s="50">
        <v>5</v>
      </c>
      <c r="T1811" s="50" t="s">
        <v>106</v>
      </c>
      <c r="U1811" s="50" t="s">
        <v>10576</v>
      </c>
      <c r="V1811" s="50" t="s">
        <v>10577</v>
      </c>
      <c r="W1811" s="50" t="s">
        <v>10578</v>
      </c>
      <c r="X1811" s="50" t="s">
        <v>36</v>
      </c>
      <c r="Y1811" s="49" t="s">
        <v>10579</v>
      </c>
    </row>
    <row r="1812" spans="1:25">
      <c r="A1812" s="121" t="str">
        <f t="shared" si="29"/>
        <v>nfranco</v>
      </c>
      <c r="B1812" s="49" t="s">
        <v>10580</v>
      </c>
      <c r="C1812" s="50" t="s">
        <v>10581</v>
      </c>
      <c r="D1812" s="50" t="s">
        <v>10582</v>
      </c>
      <c r="E1812" s="37" t="s">
        <v>27</v>
      </c>
      <c r="F1812" s="49" t="s">
        <v>28</v>
      </c>
      <c r="G1812" s="50" t="s">
        <v>29</v>
      </c>
      <c r="H1812" s="50" t="s">
        <v>30</v>
      </c>
      <c r="I1812" s="50" t="s">
        <v>31</v>
      </c>
      <c r="J1812" s="49" t="s">
        <v>32</v>
      </c>
      <c r="K1812" s="49" t="s">
        <v>92</v>
      </c>
      <c r="L1812" s="49" t="s">
        <v>116</v>
      </c>
      <c r="M1812" s="50" t="s">
        <v>117</v>
      </c>
      <c r="N1812" s="50" t="s">
        <v>118</v>
      </c>
      <c r="O1812" s="51">
        <v>43293</v>
      </c>
      <c r="P1812" s="51">
        <v>43293</v>
      </c>
      <c r="Q1812" s="51">
        <v>43293</v>
      </c>
      <c r="R1812" s="50">
        <v>2636</v>
      </c>
      <c r="S1812" s="50">
        <v>7</v>
      </c>
      <c r="T1812" s="50" t="s">
        <v>127</v>
      </c>
      <c r="U1812" s="50" t="s">
        <v>10583</v>
      </c>
      <c r="V1812" s="50" t="s">
        <v>10584</v>
      </c>
      <c r="W1812" s="50" t="s">
        <v>10585</v>
      </c>
      <c r="X1812" s="50" t="s">
        <v>118</v>
      </c>
      <c r="Y1812" s="49" t="s">
        <v>10586</v>
      </c>
    </row>
    <row r="1813" spans="1:25">
      <c r="A1813" s="121" t="str">
        <f t="shared" si="29"/>
        <v>ngetz</v>
      </c>
      <c r="B1813" s="49" t="s">
        <v>10587</v>
      </c>
      <c r="C1813" s="50" t="s">
        <v>10588</v>
      </c>
      <c r="D1813" s="50" t="s">
        <v>10589</v>
      </c>
      <c r="E1813" s="37" t="s">
        <v>27</v>
      </c>
      <c r="F1813" s="49" t="s">
        <v>28</v>
      </c>
      <c r="G1813" s="50" t="s">
        <v>29</v>
      </c>
      <c r="H1813" s="50" t="s">
        <v>30</v>
      </c>
      <c r="I1813" s="50" t="s">
        <v>31</v>
      </c>
      <c r="J1813" s="49" t="s">
        <v>53</v>
      </c>
      <c r="K1813" s="49" t="s">
        <v>164</v>
      </c>
      <c r="L1813" s="49" t="s">
        <v>165</v>
      </c>
      <c r="M1813" s="50" t="s">
        <v>166</v>
      </c>
      <c r="N1813" s="50" t="s">
        <v>167</v>
      </c>
      <c r="O1813" s="51">
        <v>45543</v>
      </c>
      <c r="P1813" s="51">
        <v>45543</v>
      </c>
      <c r="Q1813" s="51">
        <v>45543</v>
      </c>
      <c r="R1813" s="50">
        <v>386</v>
      </c>
      <c r="S1813" s="50">
        <v>1</v>
      </c>
      <c r="T1813" s="50" t="s">
        <v>82</v>
      </c>
      <c r="U1813" s="50" t="s">
        <v>10590</v>
      </c>
      <c r="V1813" s="50"/>
      <c r="W1813" s="50" t="s">
        <v>336</v>
      </c>
      <c r="X1813" s="50" t="s">
        <v>167</v>
      </c>
      <c r="Y1813" s="49" t="s">
        <v>337</v>
      </c>
    </row>
    <row r="1814" spans="1:25">
      <c r="A1814" s="121" t="str">
        <f t="shared" si="29"/>
        <v>ngroves</v>
      </c>
      <c r="B1814" s="49" t="s">
        <v>10591</v>
      </c>
      <c r="C1814" s="50" t="s">
        <v>10592</v>
      </c>
      <c r="D1814" s="50" t="s">
        <v>10593</v>
      </c>
      <c r="E1814" s="37" t="s">
        <v>43</v>
      </c>
      <c r="F1814" s="49" t="s">
        <v>28</v>
      </c>
      <c r="G1814" s="50" t="s">
        <v>29</v>
      </c>
      <c r="H1814" s="50" t="s">
        <v>30</v>
      </c>
      <c r="I1814" s="50" t="s">
        <v>31</v>
      </c>
      <c r="J1814" s="49" t="s">
        <v>53</v>
      </c>
      <c r="K1814" s="49" t="s">
        <v>255</v>
      </c>
      <c r="L1814" s="49" t="s">
        <v>418</v>
      </c>
      <c r="M1814" s="50" t="s">
        <v>257</v>
      </c>
      <c r="N1814" s="50" t="s">
        <v>258</v>
      </c>
      <c r="O1814" s="51">
        <v>45298</v>
      </c>
      <c r="P1814" s="51">
        <v>45298</v>
      </c>
      <c r="Q1814" s="51">
        <v>45298</v>
      </c>
      <c r="R1814" s="50">
        <v>631</v>
      </c>
      <c r="S1814" s="50">
        <v>1</v>
      </c>
      <c r="T1814" s="50" t="s">
        <v>82</v>
      </c>
      <c r="U1814" s="50" t="s">
        <v>10594</v>
      </c>
      <c r="V1814" s="50"/>
      <c r="W1814" s="50" t="s">
        <v>10595</v>
      </c>
      <c r="X1814" s="50" t="s">
        <v>322</v>
      </c>
      <c r="Y1814" s="49" t="s">
        <v>10596</v>
      </c>
    </row>
    <row r="1815" spans="1:25">
      <c r="A1815" s="121" t="str">
        <f t="shared" si="29"/>
        <v>njamaly</v>
      </c>
      <c r="B1815" s="49" t="s">
        <v>10597</v>
      </c>
      <c r="C1815" s="50" t="s">
        <v>10598</v>
      </c>
      <c r="D1815" s="50" t="s">
        <v>10599</v>
      </c>
      <c r="E1815" s="37" t="s">
        <v>27</v>
      </c>
      <c r="F1815" s="49" t="s">
        <v>28</v>
      </c>
      <c r="G1815" s="50" t="s">
        <v>29</v>
      </c>
      <c r="H1815" s="50" t="s">
        <v>30</v>
      </c>
      <c r="I1815" s="50" t="s">
        <v>31</v>
      </c>
      <c r="J1815" s="49" t="s">
        <v>53</v>
      </c>
      <c r="K1815" s="49" t="s">
        <v>197</v>
      </c>
      <c r="L1815" s="49" t="s">
        <v>198</v>
      </c>
      <c r="M1815" s="50" t="s">
        <v>199</v>
      </c>
      <c r="N1815" s="50" t="s">
        <v>200</v>
      </c>
      <c r="O1815" s="51">
        <v>44483</v>
      </c>
      <c r="P1815" s="51">
        <v>44483</v>
      </c>
      <c r="Q1815" s="51">
        <v>44483</v>
      </c>
      <c r="R1815" s="50">
        <v>1446</v>
      </c>
      <c r="S1815" s="50">
        <v>3</v>
      </c>
      <c r="T1815" s="50" t="s">
        <v>106</v>
      </c>
      <c r="U1815" s="50" t="s">
        <v>10600</v>
      </c>
      <c r="V1815" s="50"/>
      <c r="W1815" s="50" t="s">
        <v>10601</v>
      </c>
      <c r="X1815" s="50" t="s">
        <v>167</v>
      </c>
      <c r="Y1815" s="49" t="s">
        <v>10602</v>
      </c>
    </row>
    <row r="1816" spans="1:25">
      <c r="A1816" s="121" t="str">
        <f t="shared" si="29"/>
        <v>nleal</v>
      </c>
      <c r="B1816" s="49" t="s">
        <v>10603</v>
      </c>
      <c r="C1816" s="50" t="s">
        <v>10604</v>
      </c>
      <c r="D1816" s="50" t="s">
        <v>10605</v>
      </c>
      <c r="E1816" s="37" t="s">
        <v>43</v>
      </c>
      <c r="F1816" s="49" t="s">
        <v>90</v>
      </c>
      <c r="G1816" s="50" t="s">
        <v>91</v>
      </c>
      <c r="H1816" s="50" t="s">
        <v>30</v>
      </c>
      <c r="I1816" s="50" t="s">
        <v>31</v>
      </c>
      <c r="J1816" s="49" t="s">
        <v>32</v>
      </c>
      <c r="K1816" s="49" t="s">
        <v>218</v>
      </c>
      <c r="L1816" s="49" t="s">
        <v>502</v>
      </c>
      <c r="M1816" s="50" t="s">
        <v>220</v>
      </c>
      <c r="N1816" s="50" t="s">
        <v>36</v>
      </c>
      <c r="O1816" s="51">
        <v>44293</v>
      </c>
      <c r="P1816" s="51">
        <v>44293</v>
      </c>
      <c r="Q1816" s="51">
        <v>44293</v>
      </c>
      <c r="R1816" s="50">
        <v>1636</v>
      </c>
      <c r="S1816" s="50">
        <v>4</v>
      </c>
      <c r="T1816" s="50" t="s">
        <v>106</v>
      </c>
      <c r="U1816" s="50" t="s">
        <v>10606</v>
      </c>
      <c r="V1816" s="50"/>
      <c r="W1816" s="50" t="s">
        <v>779</v>
      </c>
      <c r="X1816" s="50" t="s">
        <v>36</v>
      </c>
      <c r="Y1816" s="49" t="s">
        <v>4497</v>
      </c>
    </row>
    <row r="1817" spans="1:25">
      <c r="A1817" s="121" t="str">
        <f t="shared" si="29"/>
        <v>nlongor</v>
      </c>
      <c r="B1817" s="49" t="s">
        <v>10607</v>
      </c>
      <c r="C1817" s="50" t="s">
        <v>10608</v>
      </c>
      <c r="D1817" s="49" t="s">
        <v>10609</v>
      </c>
      <c r="E1817" s="37" t="s">
        <v>10607</v>
      </c>
      <c r="F1817" s="50"/>
      <c r="G1817" s="50"/>
      <c r="H1817" s="50"/>
      <c r="I1817" s="50"/>
      <c r="J1817" s="50"/>
      <c r="K1817" s="50" t="s">
        <v>93</v>
      </c>
      <c r="L1817" s="50"/>
      <c r="M1817" s="50"/>
      <c r="N1817" s="50"/>
      <c r="O1817" s="51"/>
      <c r="P1817" s="50">
        <v>45949</v>
      </c>
      <c r="Q1817" s="51">
        <v>45949</v>
      </c>
      <c r="R1817" s="50"/>
      <c r="S1817" s="50"/>
      <c r="T1817" s="50"/>
      <c r="U1817" s="49" t="s">
        <v>10610</v>
      </c>
      <c r="V1817" s="50"/>
      <c r="W1817" s="50" t="s">
        <v>10611</v>
      </c>
      <c r="X1817" s="50" t="s">
        <v>69</v>
      </c>
      <c r="Y1817" s="49" t="s">
        <v>10612</v>
      </c>
    </row>
    <row r="1818" spans="1:25">
      <c r="A1818" s="121" t="str">
        <f t="shared" si="29"/>
        <v>nmart71</v>
      </c>
      <c r="B1818" s="49" t="s">
        <v>10613</v>
      </c>
      <c r="C1818" s="50" t="s">
        <v>10614</v>
      </c>
      <c r="D1818" s="50" t="s">
        <v>10615</v>
      </c>
      <c r="E1818" s="37" t="s">
        <v>43</v>
      </c>
      <c r="F1818" s="49" t="s">
        <v>28</v>
      </c>
      <c r="G1818" s="50" t="s">
        <v>29</v>
      </c>
      <c r="H1818" s="50" t="s">
        <v>30</v>
      </c>
      <c r="I1818" s="50" t="s">
        <v>380</v>
      </c>
      <c r="J1818" s="49" t="s">
        <v>53</v>
      </c>
      <c r="K1818" s="49" t="s">
        <v>381</v>
      </c>
      <c r="L1818" s="49" t="s">
        <v>381</v>
      </c>
      <c r="M1818" s="50" t="s">
        <v>382</v>
      </c>
      <c r="N1818" s="50" t="s">
        <v>383</v>
      </c>
      <c r="O1818" s="51">
        <v>34647</v>
      </c>
      <c r="P1818" s="51">
        <v>45256</v>
      </c>
      <c r="Q1818" s="51">
        <v>45256</v>
      </c>
      <c r="R1818" s="50">
        <v>673</v>
      </c>
      <c r="S1818" s="50">
        <v>1</v>
      </c>
      <c r="T1818" s="50" t="s">
        <v>82</v>
      </c>
      <c r="U1818" s="50" t="s">
        <v>10616</v>
      </c>
      <c r="V1818" s="50" t="s">
        <v>10617</v>
      </c>
      <c r="W1818" s="50" t="s">
        <v>4988</v>
      </c>
      <c r="X1818" s="50" t="s">
        <v>383</v>
      </c>
      <c r="Y1818" s="49" t="s">
        <v>4989</v>
      </c>
    </row>
    <row r="1819" spans="1:25">
      <c r="A1819" s="121" t="str">
        <f t="shared" si="29"/>
        <v>nmarti0</v>
      </c>
      <c r="B1819" s="49" t="s">
        <v>10618</v>
      </c>
      <c r="C1819" s="50" t="s">
        <v>10619</v>
      </c>
      <c r="D1819" s="50" t="s">
        <v>10620</v>
      </c>
      <c r="E1819" s="37" t="s">
        <v>43</v>
      </c>
      <c r="F1819" s="49" t="s">
        <v>44</v>
      </c>
      <c r="G1819" s="50" t="s">
        <v>45</v>
      </c>
      <c r="H1819" s="50" t="s">
        <v>30</v>
      </c>
      <c r="I1819" s="50" t="s">
        <v>31</v>
      </c>
      <c r="J1819" s="49" t="s">
        <v>32</v>
      </c>
      <c r="K1819" s="49" t="s">
        <v>79</v>
      </c>
      <c r="L1819" s="49" t="s">
        <v>80</v>
      </c>
      <c r="M1819" s="50" t="s">
        <v>81</v>
      </c>
      <c r="N1819" s="50" t="s">
        <v>36</v>
      </c>
      <c r="O1819" s="51">
        <v>37761</v>
      </c>
      <c r="P1819" s="51">
        <v>42828</v>
      </c>
      <c r="Q1819" s="51">
        <v>42828</v>
      </c>
      <c r="R1819" s="50">
        <v>3101</v>
      </c>
      <c r="S1819" s="50">
        <v>8</v>
      </c>
      <c r="T1819" s="50" t="s">
        <v>127</v>
      </c>
      <c r="U1819" s="50" t="s">
        <v>10621</v>
      </c>
      <c r="V1819" s="50"/>
      <c r="W1819" s="50" t="s">
        <v>10622</v>
      </c>
      <c r="X1819" s="50" t="s">
        <v>36</v>
      </c>
      <c r="Y1819" s="49" t="s">
        <v>10623</v>
      </c>
    </row>
    <row r="1820" spans="1:25">
      <c r="A1820" s="121" t="str">
        <f t="shared" si="29"/>
        <v>nmassia</v>
      </c>
      <c r="B1820" s="49" t="s">
        <v>10624</v>
      </c>
      <c r="C1820" s="50" t="s">
        <v>10625</v>
      </c>
      <c r="D1820" s="50" t="s">
        <v>10626</v>
      </c>
      <c r="E1820" s="37" t="s">
        <v>27</v>
      </c>
      <c r="F1820" s="49" t="s">
        <v>44</v>
      </c>
      <c r="G1820" s="50" t="s">
        <v>45</v>
      </c>
      <c r="H1820" s="50" t="s">
        <v>30</v>
      </c>
      <c r="I1820" s="50" t="s">
        <v>31</v>
      </c>
      <c r="J1820" s="49" t="s">
        <v>53</v>
      </c>
      <c r="K1820" s="49" t="s">
        <v>197</v>
      </c>
      <c r="L1820" s="49" t="s">
        <v>198</v>
      </c>
      <c r="M1820" s="50" t="s">
        <v>199</v>
      </c>
      <c r="N1820" s="50" t="s">
        <v>200</v>
      </c>
      <c r="O1820" s="51">
        <v>45858</v>
      </c>
      <c r="P1820" s="51">
        <v>45858</v>
      </c>
      <c r="Q1820" s="51">
        <v>45858</v>
      </c>
      <c r="R1820" s="50">
        <v>71</v>
      </c>
      <c r="S1820" s="50">
        <v>0</v>
      </c>
      <c r="T1820" s="50" t="s">
        <v>96</v>
      </c>
      <c r="U1820" s="50" t="s">
        <v>10627</v>
      </c>
      <c r="V1820" s="50"/>
      <c r="W1820" s="50" t="s">
        <v>3502</v>
      </c>
      <c r="X1820" s="50" t="s">
        <v>1548</v>
      </c>
      <c r="Y1820" s="49" t="s">
        <v>3503</v>
      </c>
    </row>
    <row r="1821" spans="1:25">
      <c r="A1821" s="121" t="str">
        <f t="shared" si="29"/>
        <v>NMATHI1</v>
      </c>
      <c r="B1821" s="49" t="s">
        <v>10628</v>
      </c>
      <c r="C1821" s="50" t="s">
        <v>10629</v>
      </c>
      <c r="D1821" s="50" t="s">
        <v>10630</v>
      </c>
      <c r="E1821" s="37" t="s">
        <v>43</v>
      </c>
      <c r="F1821" s="49" t="s">
        <v>44</v>
      </c>
      <c r="G1821" s="50" t="s">
        <v>45</v>
      </c>
      <c r="H1821" s="50" t="s">
        <v>30</v>
      </c>
      <c r="I1821" s="50" t="s">
        <v>31</v>
      </c>
      <c r="J1821" s="49" t="s">
        <v>53</v>
      </c>
      <c r="K1821" s="49" t="s">
        <v>54</v>
      </c>
      <c r="L1821" s="49" t="s">
        <v>55</v>
      </c>
      <c r="M1821" s="50" t="s">
        <v>56</v>
      </c>
      <c r="N1821" s="50" t="s">
        <v>57</v>
      </c>
      <c r="O1821" s="51">
        <v>39888</v>
      </c>
      <c r="P1821" s="51">
        <v>39888</v>
      </c>
      <c r="Q1821" s="51">
        <v>39888</v>
      </c>
      <c r="R1821" s="50">
        <v>6041</v>
      </c>
      <c r="S1821" s="50">
        <v>16</v>
      </c>
      <c r="T1821" s="50" t="s">
        <v>148</v>
      </c>
      <c r="U1821" s="50" t="s">
        <v>10631</v>
      </c>
      <c r="V1821" s="50" t="s">
        <v>10632</v>
      </c>
      <c r="W1821" s="50" t="s">
        <v>10633</v>
      </c>
      <c r="X1821" s="50" t="s">
        <v>57</v>
      </c>
      <c r="Y1821" s="49" t="s">
        <v>10634</v>
      </c>
    </row>
    <row r="1822" spans="1:25">
      <c r="A1822" s="121" t="str">
        <f t="shared" si="29"/>
        <v>nmolina</v>
      </c>
      <c r="B1822" s="49" t="s">
        <v>10635</v>
      </c>
      <c r="C1822" s="50" t="s">
        <v>10636</v>
      </c>
      <c r="D1822" s="50" t="s">
        <v>10637</v>
      </c>
      <c r="E1822" s="37" t="s">
        <v>43</v>
      </c>
      <c r="F1822" s="49" t="s">
        <v>44</v>
      </c>
      <c r="G1822" s="50" t="s">
        <v>45</v>
      </c>
      <c r="H1822" s="50" t="s">
        <v>30</v>
      </c>
      <c r="I1822" s="50" t="s">
        <v>31</v>
      </c>
      <c r="J1822" s="49" t="s">
        <v>32</v>
      </c>
      <c r="K1822" s="49" t="s">
        <v>79</v>
      </c>
      <c r="L1822" s="49" t="s">
        <v>80</v>
      </c>
      <c r="M1822" s="50" t="s">
        <v>81</v>
      </c>
      <c r="N1822" s="50" t="s">
        <v>36</v>
      </c>
      <c r="O1822" s="51">
        <v>41904</v>
      </c>
      <c r="P1822" s="51">
        <v>41904</v>
      </c>
      <c r="Q1822" s="51">
        <v>41904</v>
      </c>
      <c r="R1822" s="50">
        <v>4025</v>
      </c>
      <c r="S1822" s="50">
        <v>11</v>
      </c>
      <c r="T1822" s="50" t="s">
        <v>127</v>
      </c>
      <c r="U1822" s="50" t="s">
        <v>10638</v>
      </c>
      <c r="V1822" s="50"/>
      <c r="W1822" s="50" t="s">
        <v>4475</v>
      </c>
      <c r="X1822" s="50" t="s">
        <v>36</v>
      </c>
      <c r="Y1822" s="49" t="s">
        <v>10639</v>
      </c>
    </row>
    <row r="1823" spans="1:25">
      <c r="A1823" s="121" t="str">
        <f t="shared" si="29"/>
        <v>NNIEVE</v>
      </c>
      <c r="B1823" s="49" t="s">
        <v>10640</v>
      </c>
      <c r="C1823" s="50" t="s">
        <v>10641</v>
      </c>
      <c r="D1823" s="50" t="s">
        <v>10642</v>
      </c>
      <c r="E1823" s="37" t="s">
        <v>43</v>
      </c>
      <c r="F1823" s="49" t="s">
        <v>28</v>
      </c>
      <c r="G1823" s="50" t="s">
        <v>29</v>
      </c>
      <c r="H1823" s="50" t="s">
        <v>30</v>
      </c>
      <c r="I1823" s="50" t="s">
        <v>380</v>
      </c>
      <c r="J1823" s="49" t="s">
        <v>53</v>
      </c>
      <c r="K1823" s="49" t="s">
        <v>381</v>
      </c>
      <c r="L1823" s="49" t="s">
        <v>381</v>
      </c>
      <c r="M1823" s="50" t="s">
        <v>382</v>
      </c>
      <c r="N1823" s="50" t="s">
        <v>383</v>
      </c>
      <c r="O1823" s="51">
        <v>31246</v>
      </c>
      <c r="P1823" s="51">
        <v>31246</v>
      </c>
      <c r="Q1823" s="51">
        <v>31246</v>
      </c>
      <c r="R1823" s="50">
        <v>14683</v>
      </c>
      <c r="S1823" s="50">
        <v>40</v>
      </c>
      <c r="T1823" s="50" t="s">
        <v>148</v>
      </c>
      <c r="U1823" s="50" t="s">
        <v>10643</v>
      </c>
      <c r="V1823" s="50" t="s">
        <v>10644</v>
      </c>
      <c r="W1823" s="50" t="s">
        <v>4550</v>
      </c>
      <c r="X1823" s="50" t="s">
        <v>383</v>
      </c>
      <c r="Y1823" s="49" t="s">
        <v>10645</v>
      </c>
    </row>
    <row r="1824" spans="1:25">
      <c r="A1824" s="121" t="str">
        <f t="shared" si="29"/>
        <v>npowell</v>
      </c>
      <c r="B1824" s="49" t="s">
        <v>10646</v>
      </c>
      <c r="C1824" s="50" t="s">
        <v>10647</v>
      </c>
      <c r="D1824" s="50" t="s">
        <v>10648</v>
      </c>
      <c r="E1824" s="37" t="s">
        <v>43</v>
      </c>
      <c r="F1824" s="49" t="s">
        <v>28</v>
      </c>
      <c r="G1824" s="50" t="s">
        <v>29</v>
      </c>
      <c r="H1824" s="50" t="s">
        <v>30</v>
      </c>
      <c r="I1824" s="50" t="s">
        <v>31</v>
      </c>
      <c r="J1824" s="49" t="s">
        <v>53</v>
      </c>
      <c r="K1824" s="49" t="s">
        <v>164</v>
      </c>
      <c r="L1824" s="49" t="s">
        <v>165</v>
      </c>
      <c r="M1824" s="50" t="s">
        <v>166</v>
      </c>
      <c r="N1824" s="50" t="s">
        <v>167</v>
      </c>
      <c r="O1824" s="51">
        <v>45851</v>
      </c>
      <c r="P1824" s="51">
        <v>45851</v>
      </c>
      <c r="Q1824" s="51">
        <v>45851</v>
      </c>
      <c r="R1824" s="50">
        <v>78</v>
      </c>
      <c r="S1824" s="50">
        <v>0</v>
      </c>
      <c r="T1824" s="50" t="s">
        <v>96</v>
      </c>
      <c r="U1824" s="50" t="s">
        <v>10649</v>
      </c>
      <c r="V1824" s="50"/>
      <c r="W1824" s="50" t="s">
        <v>10650</v>
      </c>
      <c r="X1824" s="50" t="s">
        <v>170</v>
      </c>
      <c r="Y1824" s="49" t="s">
        <v>10651</v>
      </c>
    </row>
    <row r="1825" spans="1:25">
      <c r="A1825" s="121" t="str">
        <f t="shared" si="29"/>
        <v>NPRYOR</v>
      </c>
      <c r="B1825" s="49" t="s">
        <v>10652</v>
      </c>
      <c r="C1825" s="50" t="s">
        <v>10653</v>
      </c>
      <c r="D1825" s="50" t="s">
        <v>10654</v>
      </c>
      <c r="E1825" s="37" t="s">
        <v>43</v>
      </c>
      <c r="F1825" s="49" t="s">
        <v>28</v>
      </c>
      <c r="G1825" s="50" t="s">
        <v>29</v>
      </c>
      <c r="H1825" s="50" t="s">
        <v>30</v>
      </c>
      <c r="I1825" s="50" t="s">
        <v>31</v>
      </c>
      <c r="J1825" s="49" t="s">
        <v>53</v>
      </c>
      <c r="K1825" s="49" t="s">
        <v>255</v>
      </c>
      <c r="L1825" s="49" t="s">
        <v>442</v>
      </c>
      <c r="M1825" s="50" t="s">
        <v>443</v>
      </c>
      <c r="N1825" s="50" t="s">
        <v>72</v>
      </c>
      <c r="O1825" s="51">
        <v>39609</v>
      </c>
      <c r="P1825" s="51">
        <v>39609</v>
      </c>
      <c r="Q1825" s="51">
        <v>39609</v>
      </c>
      <c r="R1825" s="50">
        <v>6320</v>
      </c>
      <c r="S1825" s="50">
        <v>17</v>
      </c>
      <c r="T1825" s="50" t="s">
        <v>148</v>
      </c>
      <c r="U1825" s="50" t="s">
        <v>10655</v>
      </c>
      <c r="V1825" s="50"/>
      <c r="W1825" s="50" t="s">
        <v>10656</v>
      </c>
      <c r="X1825" s="50" t="s">
        <v>72</v>
      </c>
      <c r="Y1825" s="49" t="s">
        <v>10657</v>
      </c>
    </row>
    <row r="1826" spans="1:25">
      <c r="A1826" s="121" t="str">
        <f t="shared" si="29"/>
        <v>nramire</v>
      </c>
      <c r="B1826" s="49" t="s">
        <v>10658</v>
      </c>
      <c r="C1826" s="50" t="s">
        <v>10659</v>
      </c>
      <c r="D1826" s="50" t="s">
        <v>10660</v>
      </c>
      <c r="E1826" s="37" t="s">
        <v>27</v>
      </c>
      <c r="F1826" s="49" t="s">
        <v>162</v>
      </c>
      <c r="G1826" s="50" t="s">
        <v>163</v>
      </c>
      <c r="H1826" s="50" t="s">
        <v>105</v>
      </c>
      <c r="I1826" s="50" t="s">
        <v>31</v>
      </c>
      <c r="J1826" s="49" t="s">
        <v>32</v>
      </c>
      <c r="K1826" s="49" t="s">
        <v>92</v>
      </c>
      <c r="L1826" s="49" t="s">
        <v>116</v>
      </c>
      <c r="M1826" s="50" t="s">
        <v>117</v>
      </c>
      <c r="N1826" s="50" t="s">
        <v>118</v>
      </c>
      <c r="O1826" s="51">
        <v>45774</v>
      </c>
      <c r="P1826" s="51">
        <v>45774</v>
      </c>
      <c r="Q1826" s="51">
        <v>45774</v>
      </c>
      <c r="R1826" s="50">
        <v>155</v>
      </c>
      <c r="S1826" s="50">
        <v>0</v>
      </c>
      <c r="T1826" s="50" t="s">
        <v>58</v>
      </c>
      <c r="U1826" s="50" t="s">
        <v>10661</v>
      </c>
      <c r="V1826" s="50"/>
      <c r="W1826" s="50" t="s">
        <v>10662</v>
      </c>
      <c r="X1826" s="50" t="s">
        <v>118</v>
      </c>
      <c r="Y1826" s="49" t="s">
        <v>10663</v>
      </c>
    </row>
    <row r="1827" spans="1:25">
      <c r="A1827" s="121" t="str">
        <f t="shared" si="29"/>
        <v>NREYESJ</v>
      </c>
      <c r="B1827" s="49" t="s">
        <v>10664</v>
      </c>
      <c r="C1827" s="50" t="s">
        <v>10665</v>
      </c>
      <c r="D1827" s="50" t="s">
        <v>10666</v>
      </c>
      <c r="E1827" s="37" t="s">
        <v>43</v>
      </c>
      <c r="F1827" s="49" t="s">
        <v>28</v>
      </c>
      <c r="G1827" s="50" t="s">
        <v>29</v>
      </c>
      <c r="H1827" s="50" t="s">
        <v>30</v>
      </c>
      <c r="I1827" s="50" t="s">
        <v>31</v>
      </c>
      <c r="J1827" s="49" t="s">
        <v>32</v>
      </c>
      <c r="K1827" s="49" t="s">
        <v>218</v>
      </c>
      <c r="L1827" s="49" t="s">
        <v>502</v>
      </c>
      <c r="M1827" s="50" t="s">
        <v>220</v>
      </c>
      <c r="N1827" s="50" t="s">
        <v>36</v>
      </c>
      <c r="O1827" s="51">
        <v>38132</v>
      </c>
      <c r="P1827" s="51">
        <v>38132</v>
      </c>
      <c r="Q1827" s="51">
        <v>38132</v>
      </c>
      <c r="R1827" s="50">
        <v>7797</v>
      </c>
      <c r="S1827" s="50">
        <v>21</v>
      </c>
      <c r="T1827" s="50" t="s">
        <v>148</v>
      </c>
      <c r="U1827" s="50" t="s">
        <v>10667</v>
      </c>
      <c r="V1827" s="50"/>
      <c r="W1827" s="50" t="s">
        <v>2272</v>
      </c>
      <c r="X1827" s="50" t="s">
        <v>36</v>
      </c>
      <c r="Y1827" s="49" t="s">
        <v>4106</v>
      </c>
    </row>
    <row r="1828" spans="1:25">
      <c r="A1828" s="121" t="str">
        <f t="shared" si="29"/>
        <v>nroark</v>
      </c>
      <c r="B1828" s="49" t="s">
        <v>10668</v>
      </c>
      <c r="C1828" s="50" t="s">
        <v>10669</v>
      </c>
      <c r="D1828" s="50" t="s">
        <v>10670</v>
      </c>
      <c r="E1828" s="37" t="s">
        <v>43</v>
      </c>
      <c r="F1828" s="49" t="s">
        <v>28</v>
      </c>
      <c r="G1828" s="50" t="s">
        <v>29</v>
      </c>
      <c r="H1828" s="50" t="s">
        <v>30</v>
      </c>
      <c r="I1828" s="50" t="s">
        <v>31</v>
      </c>
      <c r="J1828" s="49" t="s">
        <v>53</v>
      </c>
      <c r="K1828" s="49" t="s">
        <v>255</v>
      </c>
      <c r="L1828" s="49" t="s">
        <v>418</v>
      </c>
      <c r="M1828" s="50" t="s">
        <v>257</v>
      </c>
      <c r="N1828" s="50" t="s">
        <v>258</v>
      </c>
      <c r="O1828" s="51">
        <v>41702</v>
      </c>
      <c r="P1828" s="51">
        <v>41702</v>
      </c>
      <c r="Q1828" s="51">
        <v>41702</v>
      </c>
      <c r="R1828" s="50">
        <v>4227</v>
      </c>
      <c r="S1828" s="50">
        <v>11</v>
      </c>
      <c r="T1828" s="50" t="s">
        <v>127</v>
      </c>
      <c r="U1828" s="50" t="s">
        <v>10671</v>
      </c>
      <c r="V1828" s="50"/>
      <c r="W1828" s="50" t="s">
        <v>10672</v>
      </c>
      <c r="X1828" s="50" t="s">
        <v>170</v>
      </c>
      <c r="Y1828" s="49" t="s">
        <v>10673</v>
      </c>
    </row>
    <row r="1829" spans="1:25">
      <c r="A1829" s="121" t="str">
        <f t="shared" si="29"/>
        <v>NSEATON</v>
      </c>
      <c r="B1829" s="49" t="s">
        <v>10674</v>
      </c>
      <c r="C1829" s="50" t="s">
        <v>10675</v>
      </c>
      <c r="D1829" s="50" t="s">
        <v>10676</v>
      </c>
      <c r="E1829" s="37" t="s">
        <v>43</v>
      </c>
      <c r="F1829" s="49" t="s">
        <v>28</v>
      </c>
      <c r="G1829" s="50" t="s">
        <v>29</v>
      </c>
      <c r="H1829" s="50" t="s">
        <v>30</v>
      </c>
      <c r="I1829" s="50" t="s">
        <v>31</v>
      </c>
      <c r="J1829" s="49" t="s">
        <v>53</v>
      </c>
      <c r="K1829" s="49" t="s">
        <v>197</v>
      </c>
      <c r="L1829" s="49" t="s">
        <v>198</v>
      </c>
      <c r="M1829" s="50" t="s">
        <v>199</v>
      </c>
      <c r="N1829" s="50" t="s">
        <v>200</v>
      </c>
      <c r="O1829" s="51">
        <v>39951</v>
      </c>
      <c r="P1829" s="51">
        <v>39951</v>
      </c>
      <c r="Q1829" s="51">
        <v>39951</v>
      </c>
      <c r="R1829" s="50">
        <v>5978</v>
      </c>
      <c r="S1829" s="50">
        <v>16</v>
      </c>
      <c r="T1829" s="50" t="s">
        <v>148</v>
      </c>
      <c r="U1829" s="50" t="s">
        <v>10677</v>
      </c>
      <c r="V1829" s="50"/>
      <c r="W1829" s="50" t="s">
        <v>10678</v>
      </c>
      <c r="X1829" s="50" t="s">
        <v>200</v>
      </c>
      <c r="Y1829" s="49" t="s">
        <v>10679</v>
      </c>
    </row>
    <row r="1830" spans="1:25">
      <c r="A1830" s="121" t="str">
        <f t="shared" si="29"/>
        <v>nshams</v>
      </c>
      <c r="B1830" s="49" t="s">
        <v>10680</v>
      </c>
      <c r="C1830" s="50" t="s">
        <v>10681</v>
      </c>
      <c r="D1830" s="50" t="s">
        <v>10682</v>
      </c>
      <c r="E1830" s="37" t="s">
        <v>43</v>
      </c>
      <c r="F1830" s="49" t="s">
        <v>44</v>
      </c>
      <c r="G1830" s="50" t="s">
        <v>45</v>
      </c>
      <c r="H1830" s="50" t="s">
        <v>30</v>
      </c>
      <c r="I1830" s="50" t="s">
        <v>31</v>
      </c>
      <c r="J1830" s="49" t="s">
        <v>53</v>
      </c>
      <c r="K1830" s="49" t="s">
        <v>197</v>
      </c>
      <c r="L1830" s="49" t="s">
        <v>198</v>
      </c>
      <c r="M1830" s="50" t="s">
        <v>199</v>
      </c>
      <c r="N1830" s="50" t="s">
        <v>200</v>
      </c>
      <c r="O1830" s="51">
        <v>44749</v>
      </c>
      <c r="P1830" s="51">
        <v>44749</v>
      </c>
      <c r="Q1830" s="51">
        <v>44749</v>
      </c>
      <c r="R1830" s="50">
        <v>1180</v>
      </c>
      <c r="S1830" s="50">
        <v>3</v>
      </c>
      <c r="T1830" s="50" t="s">
        <v>106</v>
      </c>
      <c r="U1830" s="50" t="s">
        <v>10683</v>
      </c>
      <c r="V1830" s="50"/>
      <c r="W1830" s="50" t="s">
        <v>2097</v>
      </c>
      <c r="X1830" s="50" t="s">
        <v>167</v>
      </c>
      <c r="Y1830" s="49" t="s">
        <v>10684</v>
      </c>
    </row>
    <row r="1831" spans="1:25">
      <c r="A1831" s="121" t="str">
        <f t="shared" si="29"/>
        <v>nsingh1</v>
      </c>
      <c r="B1831" s="49" t="s">
        <v>10685</v>
      </c>
      <c r="C1831" s="50" t="s">
        <v>10686</v>
      </c>
      <c r="D1831" s="50" t="s">
        <v>10687</v>
      </c>
      <c r="E1831" s="37" t="s">
        <v>43</v>
      </c>
      <c r="F1831" s="49" t="s">
        <v>28</v>
      </c>
      <c r="G1831" s="50" t="s">
        <v>29</v>
      </c>
      <c r="H1831" s="50" t="s">
        <v>30</v>
      </c>
      <c r="I1831" s="50" t="s">
        <v>31</v>
      </c>
      <c r="J1831" s="49" t="s">
        <v>32</v>
      </c>
      <c r="K1831" s="49" t="s">
        <v>290</v>
      </c>
      <c r="L1831" s="49" t="s">
        <v>291</v>
      </c>
      <c r="M1831" s="50" t="s">
        <v>292</v>
      </c>
      <c r="N1831" s="50" t="s">
        <v>293</v>
      </c>
      <c r="O1831" s="51">
        <v>44644</v>
      </c>
      <c r="P1831" s="51">
        <v>44644</v>
      </c>
      <c r="Q1831" s="51">
        <v>44644</v>
      </c>
      <c r="R1831" s="50">
        <v>1285</v>
      </c>
      <c r="S1831" s="50">
        <v>3</v>
      </c>
      <c r="T1831" s="50" t="s">
        <v>106</v>
      </c>
      <c r="U1831" s="50" t="s">
        <v>10688</v>
      </c>
      <c r="V1831" s="50"/>
      <c r="W1831" s="50" t="s">
        <v>10689</v>
      </c>
      <c r="X1831" s="50" t="s">
        <v>1021</v>
      </c>
      <c r="Y1831" s="49" t="s">
        <v>10690</v>
      </c>
    </row>
    <row r="1832" spans="1:25">
      <c r="A1832" s="121" t="str">
        <f t="shared" si="29"/>
        <v>nsurrat</v>
      </c>
      <c r="B1832" s="49" t="s">
        <v>10691</v>
      </c>
      <c r="C1832" s="50" t="s">
        <v>10692</v>
      </c>
      <c r="D1832" s="50" t="s">
        <v>10693</v>
      </c>
      <c r="E1832" s="37" t="s">
        <v>27</v>
      </c>
      <c r="F1832" s="49" t="s">
        <v>44</v>
      </c>
      <c r="G1832" s="50" t="s">
        <v>45</v>
      </c>
      <c r="H1832" s="50" t="s">
        <v>30</v>
      </c>
      <c r="I1832" s="50" t="s">
        <v>31</v>
      </c>
      <c r="J1832" s="49" t="s">
        <v>32</v>
      </c>
      <c r="K1832" s="49" t="s">
        <v>396</v>
      </c>
      <c r="L1832" s="49" t="s">
        <v>397</v>
      </c>
      <c r="M1832" s="50" t="s">
        <v>398</v>
      </c>
      <c r="N1832" s="50" t="s">
        <v>147</v>
      </c>
      <c r="O1832" s="51">
        <v>45585</v>
      </c>
      <c r="P1832" s="51">
        <v>45585</v>
      </c>
      <c r="Q1832" s="51">
        <v>45585</v>
      </c>
      <c r="R1832" s="50">
        <v>344</v>
      </c>
      <c r="S1832" s="50">
        <v>0</v>
      </c>
      <c r="T1832" s="50" t="s">
        <v>37</v>
      </c>
      <c r="U1832" s="50" t="s">
        <v>10694</v>
      </c>
      <c r="V1832" s="50"/>
      <c r="W1832" s="50" t="s">
        <v>676</v>
      </c>
      <c r="X1832" s="50" t="s">
        <v>147</v>
      </c>
      <c r="Y1832" s="49" t="s">
        <v>10695</v>
      </c>
    </row>
    <row r="1833" spans="1:25">
      <c r="A1833" s="121" t="str">
        <f t="shared" si="29"/>
        <v>nswishe</v>
      </c>
      <c r="B1833" s="49" t="s">
        <v>10696</v>
      </c>
      <c r="C1833" s="50" t="s">
        <v>10697</v>
      </c>
      <c r="D1833" s="50" t="s">
        <v>10698</v>
      </c>
      <c r="E1833" s="37" t="s">
        <v>43</v>
      </c>
      <c r="F1833" s="49" t="s">
        <v>114</v>
      </c>
      <c r="G1833" s="50" t="s">
        <v>115</v>
      </c>
      <c r="H1833" s="50" t="s">
        <v>105</v>
      </c>
      <c r="I1833" s="50" t="s">
        <v>31</v>
      </c>
      <c r="J1833" s="49" t="s">
        <v>53</v>
      </c>
      <c r="K1833" s="49" t="s">
        <v>255</v>
      </c>
      <c r="L1833" s="49" t="s">
        <v>256</v>
      </c>
      <c r="M1833" s="50" t="s">
        <v>257</v>
      </c>
      <c r="N1833" s="50" t="s">
        <v>258</v>
      </c>
      <c r="O1833" s="51">
        <v>43201</v>
      </c>
      <c r="P1833" s="51">
        <v>43201</v>
      </c>
      <c r="Q1833" s="51">
        <v>43201</v>
      </c>
      <c r="R1833" s="50">
        <v>2728</v>
      </c>
      <c r="S1833" s="50">
        <v>7</v>
      </c>
      <c r="T1833" s="50" t="s">
        <v>127</v>
      </c>
      <c r="U1833" s="50" t="s">
        <v>10699</v>
      </c>
      <c r="V1833" s="50"/>
      <c r="W1833" s="50" t="s">
        <v>10700</v>
      </c>
      <c r="X1833" s="50" t="s">
        <v>72</v>
      </c>
      <c r="Y1833" s="49" t="s">
        <v>10701</v>
      </c>
    </row>
    <row r="1834" spans="1:25">
      <c r="A1834" s="121" t="str">
        <f t="shared" si="29"/>
        <v>nung0</v>
      </c>
      <c r="B1834" s="49" t="s">
        <v>10702</v>
      </c>
      <c r="C1834" s="50" t="s">
        <v>10703</v>
      </c>
      <c r="D1834" s="50" t="s">
        <v>10704</v>
      </c>
      <c r="E1834" s="37" t="s">
        <v>134</v>
      </c>
      <c r="F1834" s="49" t="s">
        <v>44</v>
      </c>
      <c r="G1834" s="50" t="s">
        <v>45</v>
      </c>
      <c r="H1834" s="50" t="s">
        <v>30</v>
      </c>
      <c r="I1834" s="50" t="s">
        <v>31</v>
      </c>
      <c r="J1834" s="49" t="s">
        <v>32</v>
      </c>
      <c r="K1834" s="49" t="s">
        <v>79</v>
      </c>
      <c r="L1834" s="49" t="s">
        <v>80</v>
      </c>
      <c r="M1834" s="50" t="s">
        <v>81</v>
      </c>
      <c r="N1834" s="50" t="s">
        <v>36</v>
      </c>
      <c r="O1834" s="51">
        <v>43656</v>
      </c>
      <c r="P1834" s="51">
        <v>43656</v>
      </c>
      <c r="Q1834" s="51">
        <v>43656</v>
      </c>
      <c r="R1834" s="50">
        <v>2273</v>
      </c>
      <c r="S1834" s="50">
        <v>6</v>
      </c>
      <c r="T1834" s="50" t="s">
        <v>127</v>
      </c>
      <c r="U1834" s="50" t="s">
        <v>10705</v>
      </c>
      <c r="V1834" s="50"/>
      <c r="W1834" s="50" t="s">
        <v>10706</v>
      </c>
      <c r="X1834" s="50" t="s">
        <v>36</v>
      </c>
      <c r="Y1834" s="49" t="s">
        <v>10707</v>
      </c>
    </row>
    <row r="1835" spans="1:25">
      <c r="A1835" s="121" t="str">
        <f t="shared" si="29"/>
        <v>NVYAS</v>
      </c>
      <c r="B1835" s="49" t="s">
        <v>10708</v>
      </c>
      <c r="C1835" s="50" t="s">
        <v>10709</v>
      </c>
      <c r="D1835" s="50" t="s">
        <v>10710</v>
      </c>
      <c r="E1835" s="37" t="s">
        <v>43</v>
      </c>
      <c r="F1835" s="49" t="s">
        <v>28</v>
      </c>
      <c r="G1835" s="50" t="s">
        <v>29</v>
      </c>
      <c r="H1835" s="50" t="s">
        <v>30</v>
      </c>
      <c r="I1835" s="50" t="s">
        <v>31</v>
      </c>
      <c r="J1835" s="49" t="s">
        <v>32</v>
      </c>
      <c r="K1835" s="49" t="s">
        <v>79</v>
      </c>
      <c r="L1835" s="49" t="s">
        <v>80</v>
      </c>
      <c r="M1835" s="50" t="s">
        <v>81</v>
      </c>
      <c r="N1835" s="50" t="s">
        <v>36</v>
      </c>
      <c r="O1835" s="51">
        <v>38763</v>
      </c>
      <c r="P1835" s="51">
        <v>38763</v>
      </c>
      <c r="Q1835" s="51">
        <v>38763</v>
      </c>
      <c r="R1835" s="50">
        <v>7166</v>
      </c>
      <c r="S1835" s="50">
        <v>19</v>
      </c>
      <c r="T1835" s="50" t="s">
        <v>148</v>
      </c>
      <c r="U1835" s="50" t="s">
        <v>10711</v>
      </c>
      <c r="V1835" s="50"/>
      <c r="W1835" s="50" t="s">
        <v>10712</v>
      </c>
      <c r="X1835" s="50" t="s">
        <v>36</v>
      </c>
      <c r="Y1835" s="49" t="s">
        <v>9945</v>
      </c>
    </row>
    <row r="1836" spans="1:25">
      <c r="A1836" s="121" t="str">
        <f t="shared" si="29"/>
        <v>NWOOD4</v>
      </c>
      <c r="B1836" s="49" t="s">
        <v>10713</v>
      </c>
      <c r="C1836" s="50" t="s">
        <v>10714</v>
      </c>
      <c r="D1836" s="50" t="s">
        <v>10715</v>
      </c>
      <c r="E1836" s="37" t="s">
        <v>43</v>
      </c>
      <c r="F1836" s="49" t="s">
        <v>90</v>
      </c>
      <c r="G1836" s="50" t="s">
        <v>91</v>
      </c>
      <c r="H1836" s="50" t="s">
        <v>30</v>
      </c>
      <c r="I1836" s="50" t="s">
        <v>31</v>
      </c>
      <c r="J1836" s="49" t="s">
        <v>32</v>
      </c>
      <c r="K1836" s="49" t="s">
        <v>396</v>
      </c>
      <c r="L1836" s="49" t="s">
        <v>397</v>
      </c>
      <c r="M1836" s="50" t="s">
        <v>398</v>
      </c>
      <c r="N1836" s="50" t="s">
        <v>147</v>
      </c>
      <c r="O1836" s="51">
        <v>40850</v>
      </c>
      <c r="P1836" s="51">
        <v>40850</v>
      </c>
      <c r="Q1836" s="51">
        <v>40850</v>
      </c>
      <c r="R1836" s="50">
        <v>5079</v>
      </c>
      <c r="S1836" s="50">
        <v>13</v>
      </c>
      <c r="T1836" s="50" t="s">
        <v>127</v>
      </c>
      <c r="U1836" s="50" t="s">
        <v>10716</v>
      </c>
      <c r="V1836" s="50"/>
      <c r="W1836" s="50" t="s">
        <v>10717</v>
      </c>
      <c r="X1836" s="50" t="s">
        <v>147</v>
      </c>
      <c r="Y1836" s="49" t="s">
        <v>10718</v>
      </c>
    </row>
    <row r="1837" spans="1:25">
      <c r="A1837" s="121" t="str">
        <f t="shared" si="29"/>
        <v>oadeyan</v>
      </c>
      <c r="B1837" s="49" t="s">
        <v>10719</v>
      </c>
      <c r="C1837" s="50" t="s">
        <v>10720</v>
      </c>
      <c r="D1837" s="50" t="s">
        <v>10721</v>
      </c>
      <c r="E1837" s="37" t="s">
        <v>27</v>
      </c>
      <c r="F1837" s="49" t="s">
        <v>90</v>
      </c>
      <c r="G1837" s="50" t="s">
        <v>91</v>
      </c>
      <c r="H1837" s="50" t="s">
        <v>30</v>
      </c>
      <c r="I1837" s="50" t="s">
        <v>31</v>
      </c>
      <c r="J1837" s="49" t="s">
        <v>32</v>
      </c>
      <c r="K1837" s="49" t="s">
        <v>775</v>
      </c>
      <c r="L1837" s="49" t="s">
        <v>776</v>
      </c>
      <c r="M1837" s="50" t="s">
        <v>777</v>
      </c>
      <c r="N1837" s="50" t="s">
        <v>147</v>
      </c>
      <c r="O1837" s="51">
        <v>43017</v>
      </c>
      <c r="P1837" s="51">
        <v>43017</v>
      </c>
      <c r="Q1837" s="51">
        <v>43017</v>
      </c>
      <c r="R1837" s="50">
        <v>2912</v>
      </c>
      <c r="S1837" s="50">
        <v>7</v>
      </c>
      <c r="T1837" s="50" t="s">
        <v>127</v>
      </c>
      <c r="U1837" s="50" t="s">
        <v>10722</v>
      </c>
      <c r="V1837" s="50"/>
      <c r="W1837" s="50" t="s">
        <v>614</v>
      </c>
      <c r="X1837" s="50" t="s">
        <v>147</v>
      </c>
      <c r="Y1837" s="49" t="s">
        <v>10723</v>
      </c>
    </row>
    <row r="1838" spans="1:25">
      <c r="A1838" s="121" t="str">
        <f t="shared" si="29"/>
        <v>oagunbi</v>
      </c>
      <c r="B1838" s="49" t="s">
        <v>10724</v>
      </c>
      <c r="C1838" s="50" t="s">
        <v>10725</v>
      </c>
      <c r="D1838" s="50" t="s">
        <v>10726</v>
      </c>
      <c r="E1838" s="37" t="s">
        <v>10727</v>
      </c>
      <c r="F1838" s="49" t="s">
        <v>28</v>
      </c>
      <c r="G1838" s="50" t="s">
        <v>29</v>
      </c>
      <c r="H1838" s="50" t="s">
        <v>30</v>
      </c>
      <c r="I1838" s="50" t="s">
        <v>31</v>
      </c>
      <c r="J1838" s="49" t="s">
        <v>32</v>
      </c>
      <c r="K1838" s="49" t="s">
        <v>775</v>
      </c>
      <c r="L1838" s="49" t="s">
        <v>776</v>
      </c>
      <c r="M1838" s="50" t="s">
        <v>777</v>
      </c>
      <c r="N1838" s="50" t="s">
        <v>147</v>
      </c>
      <c r="O1838" s="51">
        <v>44071</v>
      </c>
      <c r="P1838" s="51">
        <v>44071</v>
      </c>
      <c r="Q1838" s="51">
        <v>44071</v>
      </c>
      <c r="R1838" s="50">
        <v>1858</v>
      </c>
      <c r="S1838" s="50">
        <v>5</v>
      </c>
      <c r="T1838" s="50" t="s">
        <v>106</v>
      </c>
      <c r="U1838" s="50" t="s">
        <v>10728</v>
      </c>
      <c r="V1838" s="50"/>
      <c r="W1838" s="50" t="s">
        <v>166</v>
      </c>
      <c r="X1838" s="50" t="s">
        <v>147</v>
      </c>
      <c r="Y1838" s="49" t="s">
        <v>10723</v>
      </c>
    </row>
    <row r="1839" spans="1:25">
      <c r="A1839" s="121" t="str">
        <f t="shared" si="29"/>
        <v>OAZARYA</v>
      </c>
      <c r="B1839" s="49" t="s">
        <v>10729</v>
      </c>
      <c r="C1839" s="50" t="s">
        <v>10730</v>
      </c>
      <c r="D1839" s="50" t="s">
        <v>10731</v>
      </c>
      <c r="E1839" s="37" t="s">
        <v>43</v>
      </c>
      <c r="F1839" s="49" t="s">
        <v>44</v>
      </c>
      <c r="G1839" s="50" t="s">
        <v>45</v>
      </c>
      <c r="H1839" s="50" t="s">
        <v>30</v>
      </c>
      <c r="I1839" s="50" t="s">
        <v>31</v>
      </c>
      <c r="J1839" s="49" t="s">
        <v>32</v>
      </c>
      <c r="K1839" s="49" t="s">
        <v>79</v>
      </c>
      <c r="L1839" s="49" t="s">
        <v>80</v>
      </c>
      <c r="M1839" s="50" t="s">
        <v>81</v>
      </c>
      <c r="N1839" s="50" t="s">
        <v>36</v>
      </c>
      <c r="O1839" s="51">
        <v>37659</v>
      </c>
      <c r="P1839" s="51">
        <v>37659</v>
      </c>
      <c r="Q1839" s="51">
        <v>37659</v>
      </c>
      <c r="R1839" s="50">
        <v>8270</v>
      </c>
      <c r="S1839" s="50">
        <v>22</v>
      </c>
      <c r="T1839" s="50" t="s">
        <v>148</v>
      </c>
      <c r="U1839" s="50" t="s">
        <v>10732</v>
      </c>
      <c r="V1839" s="50"/>
      <c r="W1839" s="50" t="s">
        <v>10733</v>
      </c>
      <c r="X1839" s="50" t="s">
        <v>36</v>
      </c>
      <c r="Y1839" s="49" t="s">
        <v>10734</v>
      </c>
    </row>
    <row r="1840" spans="1:25">
      <c r="A1840" s="121" t="str">
        <f t="shared" si="29"/>
        <v>obleus</v>
      </c>
      <c r="B1840" s="49" t="s">
        <v>10735</v>
      </c>
      <c r="C1840" s="50" t="s">
        <v>10736</v>
      </c>
      <c r="D1840" s="50" t="s">
        <v>10737</v>
      </c>
      <c r="E1840" s="37" t="s">
        <v>43</v>
      </c>
      <c r="F1840" s="49" t="s">
        <v>44</v>
      </c>
      <c r="G1840" s="50" t="s">
        <v>45</v>
      </c>
      <c r="H1840" s="50" t="s">
        <v>30</v>
      </c>
      <c r="I1840" s="50" t="s">
        <v>31</v>
      </c>
      <c r="J1840" s="49" t="s">
        <v>53</v>
      </c>
      <c r="K1840" s="49" t="s">
        <v>54</v>
      </c>
      <c r="L1840" s="49" t="s">
        <v>55</v>
      </c>
      <c r="M1840" s="50" t="s">
        <v>56</v>
      </c>
      <c r="N1840" s="50" t="s">
        <v>57</v>
      </c>
      <c r="O1840" s="51">
        <v>45592</v>
      </c>
      <c r="P1840" s="51">
        <v>45592</v>
      </c>
      <c r="Q1840" s="51">
        <v>45592</v>
      </c>
      <c r="R1840" s="50">
        <v>337</v>
      </c>
      <c r="S1840" s="50">
        <v>0</v>
      </c>
      <c r="T1840" s="50" t="s">
        <v>37</v>
      </c>
      <c r="U1840" s="50" t="s">
        <v>10738</v>
      </c>
      <c r="V1840" s="50"/>
      <c r="W1840" s="50" t="s">
        <v>2640</v>
      </c>
      <c r="X1840" s="50" t="s">
        <v>57</v>
      </c>
      <c r="Y1840" s="49" t="s">
        <v>10739</v>
      </c>
    </row>
    <row r="1841" spans="1:25">
      <c r="A1841" s="121" t="str">
        <f t="shared" si="29"/>
        <v>ocamilo</v>
      </c>
      <c r="B1841" s="49" t="s">
        <v>10740</v>
      </c>
      <c r="C1841" s="50" t="s">
        <v>10741</v>
      </c>
      <c r="D1841" s="50" t="s">
        <v>10742</v>
      </c>
      <c r="E1841" s="37" t="s">
        <v>27</v>
      </c>
      <c r="F1841" s="49" t="s">
        <v>44</v>
      </c>
      <c r="G1841" s="50" t="s">
        <v>45</v>
      </c>
      <c r="H1841" s="50" t="s">
        <v>30</v>
      </c>
      <c r="I1841" s="50" t="s">
        <v>31</v>
      </c>
      <c r="J1841" s="49" t="s">
        <v>53</v>
      </c>
      <c r="K1841" s="49" t="s">
        <v>273</v>
      </c>
      <c r="L1841" s="49" t="s">
        <v>274</v>
      </c>
      <c r="M1841" s="50" t="s">
        <v>275</v>
      </c>
      <c r="N1841" s="50" t="s">
        <v>276</v>
      </c>
      <c r="O1841" s="51">
        <v>44700</v>
      </c>
      <c r="P1841" s="51">
        <v>44700</v>
      </c>
      <c r="Q1841" s="51">
        <v>44700</v>
      </c>
      <c r="R1841" s="50">
        <v>1229</v>
      </c>
      <c r="S1841" s="50">
        <v>3</v>
      </c>
      <c r="T1841" s="50" t="s">
        <v>106</v>
      </c>
      <c r="U1841" s="50" t="s">
        <v>10743</v>
      </c>
      <c r="V1841" s="50"/>
      <c r="W1841" s="50" t="s">
        <v>1865</v>
      </c>
      <c r="X1841" s="50" t="s">
        <v>276</v>
      </c>
      <c r="Y1841" s="49" t="s">
        <v>10744</v>
      </c>
    </row>
    <row r="1842" spans="1:25">
      <c r="A1842" s="121" t="str">
        <f t="shared" si="29"/>
        <v>OGARDN1</v>
      </c>
      <c r="B1842" s="49" t="s">
        <v>10745</v>
      </c>
      <c r="C1842" s="50" t="s">
        <v>10746</v>
      </c>
      <c r="D1842" s="50" t="s">
        <v>10747</v>
      </c>
      <c r="E1842" s="37" t="s">
        <v>43</v>
      </c>
      <c r="F1842" s="49" t="s">
        <v>44</v>
      </c>
      <c r="G1842" s="50" t="s">
        <v>45</v>
      </c>
      <c r="H1842" s="50" t="s">
        <v>30</v>
      </c>
      <c r="I1842" s="50" t="s">
        <v>31</v>
      </c>
      <c r="J1842" s="49" t="s">
        <v>53</v>
      </c>
      <c r="K1842" s="49" t="s">
        <v>54</v>
      </c>
      <c r="L1842" s="49" t="s">
        <v>135</v>
      </c>
      <c r="M1842" s="50" t="s">
        <v>136</v>
      </c>
      <c r="N1842" s="50" t="s">
        <v>57</v>
      </c>
      <c r="O1842" s="51">
        <v>37376</v>
      </c>
      <c r="P1842" s="51">
        <v>37699</v>
      </c>
      <c r="Q1842" s="51">
        <v>37376</v>
      </c>
      <c r="R1842" s="50">
        <v>8553</v>
      </c>
      <c r="S1842" s="50">
        <v>23</v>
      </c>
      <c r="T1842" s="50" t="s">
        <v>148</v>
      </c>
      <c r="U1842" s="50" t="s">
        <v>10748</v>
      </c>
      <c r="V1842" s="50"/>
      <c r="W1842" s="50" t="s">
        <v>10749</v>
      </c>
      <c r="X1842" s="50" t="s">
        <v>57</v>
      </c>
      <c r="Y1842" s="49" t="s">
        <v>10750</v>
      </c>
    </row>
    <row r="1843" spans="1:25">
      <c r="A1843" s="121" t="str">
        <f t="shared" si="29"/>
        <v>ogomez1</v>
      </c>
      <c r="B1843" s="49" t="s">
        <v>10751</v>
      </c>
      <c r="C1843" s="50" t="s">
        <v>10752</v>
      </c>
      <c r="D1843" s="50" t="s">
        <v>10753</v>
      </c>
      <c r="E1843" s="37" t="s">
        <v>43</v>
      </c>
      <c r="F1843" s="49" t="s">
        <v>182</v>
      </c>
      <c r="G1843" s="50" t="s">
        <v>183</v>
      </c>
      <c r="H1843" s="50" t="s">
        <v>30</v>
      </c>
      <c r="I1843" s="50" t="s">
        <v>31</v>
      </c>
      <c r="J1843" s="49" t="s">
        <v>32</v>
      </c>
      <c r="K1843" s="49" t="s">
        <v>92</v>
      </c>
      <c r="L1843" s="49" t="s">
        <v>116</v>
      </c>
      <c r="M1843" s="50" t="s">
        <v>117</v>
      </c>
      <c r="N1843" s="50" t="s">
        <v>118</v>
      </c>
      <c r="O1843" s="51">
        <v>43109</v>
      </c>
      <c r="P1843" s="51">
        <v>43109</v>
      </c>
      <c r="Q1843" s="51">
        <v>43109</v>
      </c>
      <c r="R1843" s="50">
        <v>2820</v>
      </c>
      <c r="S1843" s="50">
        <v>7</v>
      </c>
      <c r="T1843" s="50" t="s">
        <v>127</v>
      </c>
      <c r="U1843" s="50" t="s">
        <v>10754</v>
      </c>
      <c r="V1843" s="50"/>
      <c r="W1843" s="50" t="s">
        <v>10585</v>
      </c>
      <c r="X1843" s="50" t="s">
        <v>118</v>
      </c>
      <c r="Y1843" s="49" t="s">
        <v>10586</v>
      </c>
    </row>
    <row r="1844" spans="1:25">
      <c r="A1844" s="121" t="str">
        <f t="shared" si="29"/>
        <v>ogonza2</v>
      </c>
      <c r="B1844" s="49" t="s">
        <v>10755</v>
      </c>
      <c r="C1844" s="50" t="s">
        <v>10756</v>
      </c>
      <c r="D1844" s="50" t="s">
        <v>10757</v>
      </c>
      <c r="E1844" s="37" t="s">
        <v>27</v>
      </c>
      <c r="F1844" s="49" t="s">
        <v>162</v>
      </c>
      <c r="G1844" s="50" t="s">
        <v>163</v>
      </c>
      <c r="H1844" s="50" t="s">
        <v>105</v>
      </c>
      <c r="I1844" s="50" t="s">
        <v>31</v>
      </c>
      <c r="J1844" s="49" t="s">
        <v>53</v>
      </c>
      <c r="K1844" s="49" t="s">
        <v>54</v>
      </c>
      <c r="L1844" s="49" t="s">
        <v>55</v>
      </c>
      <c r="M1844" s="50" t="s">
        <v>56</v>
      </c>
      <c r="N1844" s="50" t="s">
        <v>57</v>
      </c>
      <c r="O1844" s="51">
        <v>45445</v>
      </c>
      <c r="P1844" s="51">
        <v>45445</v>
      </c>
      <c r="Q1844" s="51">
        <v>45445</v>
      </c>
      <c r="R1844" s="50">
        <v>484</v>
      </c>
      <c r="S1844" s="50">
        <v>1</v>
      </c>
      <c r="T1844" s="50" t="s">
        <v>82</v>
      </c>
      <c r="U1844" s="50" t="s">
        <v>10758</v>
      </c>
      <c r="V1844" s="50"/>
      <c r="W1844" s="50" t="s">
        <v>6495</v>
      </c>
      <c r="X1844" s="50" t="s">
        <v>57</v>
      </c>
      <c r="Y1844" s="49" t="s">
        <v>6496</v>
      </c>
    </row>
    <row r="1845" spans="1:25">
      <c r="A1845" s="121" t="str">
        <f t="shared" si="29"/>
        <v>ogyapon</v>
      </c>
      <c r="B1845" s="49" t="s">
        <v>10759</v>
      </c>
      <c r="C1845" s="50" t="s">
        <v>10760</v>
      </c>
      <c r="D1845" s="50" t="s">
        <v>10761</v>
      </c>
      <c r="E1845" s="37" t="s">
        <v>43</v>
      </c>
      <c r="F1845" s="49" t="s">
        <v>44</v>
      </c>
      <c r="G1845" s="50" t="s">
        <v>45</v>
      </c>
      <c r="H1845" s="50" t="s">
        <v>30</v>
      </c>
      <c r="I1845" s="50" t="s">
        <v>31</v>
      </c>
      <c r="J1845" s="49" t="s">
        <v>53</v>
      </c>
      <c r="K1845" s="49" t="s">
        <v>164</v>
      </c>
      <c r="L1845" s="49" t="s">
        <v>165</v>
      </c>
      <c r="M1845" s="50" t="s">
        <v>166</v>
      </c>
      <c r="N1845" s="50" t="s">
        <v>167</v>
      </c>
      <c r="O1845" s="51">
        <v>41247</v>
      </c>
      <c r="P1845" s="51">
        <v>43286</v>
      </c>
      <c r="Q1845" s="51">
        <v>43286</v>
      </c>
      <c r="R1845" s="50">
        <v>2643</v>
      </c>
      <c r="S1845" s="50">
        <v>7</v>
      </c>
      <c r="T1845" s="50" t="s">
        <v>127</v>
      </c>
      <c r="U1845" s="50" t="s">
        <v>10762</v>
      </c>
      <c r="V1845" s="50"/>
      <c r="W1845" s="50" t="s">
        <v>10763</v>
      </c>
      <c r="X1845" s="50" t="s">
        <v>170</v>
      </c>
      <c r="Y1845" s="49" t="s">
        <v>10764</v>
      </c>
    </row>
    <row r="1846" spans="1:25">
      <c r="A1846" s="121" t="str">
        <f t="shared" si="29"/>
        <v>ohende0</v>
      </c>
      <c r="B1846" s="49" t="s">
        <v>10765</v>
      </c>
      <c r="C1846" s="50" t="s">
        <v>10766</v>
      </c>
      <c r="D1846" s="50" t="s">
        <v>10767</v>
      </c>
      <c r="E1846" s="37" t="s">
        <v>43</v>
      </c>
      <c r="F1846" s="49" t="s">
        <v>114</v>
      </c>
      <c r="G1846" s="50" t="s">
        <v>115</v>
      </c>
      <c r="H1846" s="50" t="s">
        <v>105</v>
      </c>
      <c r="I1846" s="50" t="s">
        <v>31</v>
      </c>
      <c r="J1846" s="49" t="s">
        <v>32</v>
      </c>
      <c r="K1846" s="49" t="s">
        <v>515</v>
      </c>
      <c r="L1846" s="49" t="s">
        <v>516</v>
      </c>
      <c r="M1846" s="50" t="s">
        <v>517</v>
      </c>
      <c r="N1846" s="50" t="s">
        <v>192</v>
      </c>
      <c r="O1846" s="51">
        <v>43277</v>
      </c>
      <c r="P1846" s="51">
        <v>43277</v>
      </c>
      <c r="Q1846" s="51">
        <v>43277</v>
      </c>
      <c r="R1846" s="50">
        <v>2652</v>
      </c>
      <c r="S1846" s="50">
        <v>7</v>
      </c>
      <c r="T1846" s="50" t="s">
        <v>127</v>
      </c>
      <c r="U1846" s="50" t="s">
        <v>10768</v>
      </c>
      <c r="V1846" s="50"/>
      <c r="W1846" s="50" t="s">
        <v>10769</v>
      </c>
      <c r="X1846" s="50" t="s">
        <v>192</v>
      </c>
      <c r="Y1846" s="49" t="s">
        <v>10770</v>
      </c>
    </row>
    <row r="1847" spans="1:25">
      <c r="A1847" s="121" t="str">
        <f t="shared" si="29"/>
        <v>ohibber</v>
      </c>
      <c r="B1847" s="49" t="s">
        <v>10771</v>
      </c>
      <c r="C1847" s="50" t="s">
        <v>10772</v>
      </c>
      <c r="D1847" s="50" t="s">
        <v>10773</v>
      </c>
      <c r="E1847" s="37" t="s">
        <v>27</v>
      </c>
      <c r="F1847" s="49" t="s">
        <v>114</v>
      </c>
      <c r="G1847" s="50" t="s">
        <v>115</v>
      </c>
      <c r="H1847" s="50" t="s">
        <v>105</v>
      </c>
      <c r="I1847" s="50" t="s">
        <v>31</v>
      </c>
      <c r="J1847" s="49" t="s">
        <v>53</v>
      </c>
      <c r="K1847" s="49" t="s">
        <v>197</v>
      </c>
      <c r="L1847" s="49" t="s">
        <v>198</v>
      </c>
      <c r="M1847" s="50" t="s">
        <v>199</v>
      </c>
      <c r="N1847" s="50" t="s">
        <v>200</v>
      </c>
      <c r="O1847" s="51">
        <v>43528</v>
      </c>
      <c r="P1847" s="51">
        <v>45022</v>
      </c>
      <c r="Q1847" s="51">
        <v>45022</v>
      </c>
      <c r="R1847" s="50">
        <v>907</v>
      </c>
      <c r="S1847" s="50">
        <v>2</v>
      </c>
      <c r="T1847" s="50" t="s">
        <v>82</v>
      </c>
      <c r="U1847" s="50" t="s">
        <v>10774</v>
      </c>
      <c r="V1847" s="50" t="s">
        <v>10775</v>
      </c>
      <c r="W1847" s="50" t="s">
        <v>3466</v>
      </c>
      <c r="X1847" s="50" t="s">
        <v>200</v>
      </c>
      <c r="Y1847" s="49" t="s">
        <v>10776</v>
      </c>
    </row>
    <row r="1848" spans="1:25">
      <c r="A1848" s="121" t="str">
        <f t="shared" si="29"/>
        <v>okarto</v>
      </c>
      <c r="B1848" s="49" t="s">
        <v>10777</v>
      </c>
      <c r="C1848" s="50" t="s">
        <v>10778</v>
      </c>
      <c r="D1848" s="50" t="s">
        <v>10779</v>
      </c>
      <c r="E1848" s="37" t="s">
        <v>27</v>
      </c>
      <c r="F1848" s="49" t="s">
        <v>114</v>
      </c>
      <c r="G1848" s="50" t="s">
        <v>115</v>
      </c>
      <c r="H1848" s="50" t="s">
        <v>105</v>
      </c>
      <c r="I1848" s="50" t="s">
        <v>31</v>
      </c>
      <c r="J1848" s="49" t="s">
        <v>53</v>
      </c>
      <c r="K1848" s="49" t="s">
        <v>197</v>
      </c>
      <c r="L1848" s="49" t="s">
        <v>198</v>
      </c>
      <c r="M1848" s="50" t="s">
        <v>199</v>
      </c>
      <c r="N1848" s="50" t="s">
        <v>200</v>
      </c>
      <c r="O1848" s="51">
        <v>44657</v>
      </c>
      <c r="P1848" s="51">
        <v>44657</v>
      </c>
      <c r="Q1848" s="51">
        <v>44657</v>
      </c>
      <c r="R1848" s="50">
        <v>1272</v>
      </c>
      <c r="S1848" s="50">
        <v>3</v>
      </c>
      <c r="T1848" s="50" t="s">
        <v>106</v>
      </c>
      <c r="U1848" s="50" t="s">
        <v>10780</v>
      </c>
      <c r="V1848" s="50" t="s">
        <v>10781</v>
      </c>
      <c r="W1848" s="50" t="s">
        <v>1314</v>
      </c>
      <c r="X1848" s="50" t="s">
        <v>167</v>
      </c>
      <c r="Y1848" s="49" t="s">
        <v>10249</v>
      </c>
    </row>
    <row r="1849" spans="1:25">
      <c r="A1849" s="121" t="str">
        <f t="shared" si="29"/>
        <v>olongo0</v>
      </c>
      <c r="B1849" s="49" t="s">
        <v>10782</v>
      </c>
      <c r="C1849" s="50" t="s">
        <v>10783</v>
      </c>
      <c r="D1849" s="50" t="s">
        <v>10784</v>
      </c>
      <c r="E1849" s="37" t="s">
        <v>43</v>
      </c>
      <c r="F1849" s="49" t="s">
        <v>90</v>
      </c>
      <c r="G1849" s="50" t="s">
        <v>91</v>
      </c>
      <c r="H1849" s="50" t="s">
        <v>30</v>
      </c>
      <c r="I1849" s="50" t="s">
        <v>31</v>
      </c>
      <c r="J1849" s="49" t="s">
        <v>32</v>
      </c>
      <c r="K1849" s="49" t="s">
        <v>396</v>
      </c>
      <c r="L1849" s="49" t="s">
        <v>397</v>
      </c>
      <c r="M1849" s="50" t="s">
        <v>398</v>
      </c>
      <c r="N1849" s="50" t="s">
        <v>147</v>
      </c>
      <c r="O1849" s="51">
        <v>42452</v>
      </c>
      <c r="P1849" s="51">
        <v>42452</v>
      </c>
      <c r="Q1849" s="51">
        <v>42452</v>
      </c>
      <c r="R1849" s="50">
        <v>3477</v>
      </c>
      <c r="S1849" s="50">
        <v>9</v>
      </c>
      <c r="T1849" s="50" t="s">
        <v>127</v>
      </c>
      <c r="U1849" s="50" t="s">
        <v>10785</v>
      </c>
      <c r="V1849" s="50"/>
      <c r="W1849" s="50" t="s">
        <v>10786</v>
      </c>
      <c r="X1849" s="50" t="s">
        <v>147</v>
      </c>
      <c r="Y1849" s="49" t="s">
        <v>10787</v>
      </c>
    </row>
    <row r="1850" spans="1:25">
      <c r="A1850" s="121" t="str">
        <f t="shared" si="29"/>
        <v>OMINNIS</v>
      </c>
      <c r="B1850" s="49" t="s">
        <v>10788</v>
      </c>
      <c r="C1850" s="50" t="s">
        <v>10789</v>
      </c>
      <c r="D1850" s="50" t="s">
        <v>10790</v>
      </c>
      <c r="E1850" s="37" t="s">
        <v>27</v>
      </c>
      <c r="F1850" s="49" t="s">
        <v>28</v>
      </c>
      <c r="G1850" s="50" t="s">
        <v>29</v>
      </c>
      <c r="H1850" s="50" t="s">
        <v>30</v>
      </c>
      <c r="I1850" s="50" t="s">
        <v>31</v>
      </c>
      <c r="J1850" s="49" t="s">
        <v>53</v>
      </c>
      <c r="K1850" s="49" t="s">
        <v>197</v>
      </c>
      <c r="L1850" s="49" t="s">
        <v>198</v>
      </c>
      <c r="M1850" s="50" t="s">
        <v>199</v>
      </c>
      <c r="N1850" s="50" t="s">
        <v>200</v>
      </c>
      <c r="O1850" s="51">
        <v>41190</v>
      </c>
      <c r="P1850" s="51">
        <v>41232</v>
      </c>
      <c r="Q1850" s="51">
        <v>41190</v>
      </c>
      <c r="R1850" s="50">
        <v>4739</v>
      </c>
      <c r="S1850" s="50">
        <v>12</v>
      </c>
      <c r="T1850" s="50" t="s">
        <v>127</v>
      </c>
      <c r="U1850" s="50" t="s">
        <v>10791</v>
      </c>
      <c r="V1850" s="50" t="s">
        <v>10792</v>
      </c>
      <c r="W1850" s="50" t="s">
        <v>301</v>
      </c>
      <c r="X1850" s="50" t="s">
        <v>302</v>
      </c>
      <c r="Y1850" s="49" t="s">
        <v>10793</v>
      </c>
    </row>
    <row r="1851" spans="1:25">
      <c r="A1851" s="121" t="str">
        <f t="shared" si="29"/>
        <v>onevare</v>
      </c>
      <c r="B1851" s="49" t="s">
        <v>10794</v>
      </c>
      <c r="C1851" s="50" t="s">
        <v>10795</v>
      </c>
      <c r="D1851" s="50" t="s">
        <v>10796</v>
      </c>
      <c r="E1851" s="37" t="s">
        <v>27</v>
      </c>
      <c r="F1851" s="49" t="s">
        <v>114</v>
      </c>
      <c r="G1851" s="50" t="s">
        <v>115</v>
      </c>
      <c r="H1851" s="50" t="s">
        <v>105</v>
      </c>
      <c r="I1851" s="50" t="s">
        <v>31</v>
      </c>
      <c r="J1851" s="49" t="s">
        <v>32</v>
      </c>
      <c r="K1851" s="49" t="s">
        <v>92</v>
      </c>
      <c r="L1851" s="49" t="s">
        <v>116</v>
      </c>
      <c r="M1851" s="50" t="s">
        <v>117</v>
      </c>
      <c r="N1851" s="50" t="s">
        <v>118</v>
      </c>
      <c r="O1851" s="51">
        <v>39182</v>
      </c>
      <c r="P1851" s="51">
        <v>45241</v>
      </c>
      <c r="Q1851" s="51">
        <v>42821</v>
      </c>
      <c r="R1851" s="50">
        <v>3108</v>
      </c>
      <c r="S1851" s="50">
        <v>8</v>
      </c>
      <c r="T1851" s="50" t="s">
        <v>127</v>
      </c>
      <c r="U1851" s="50" t="s">
        <v>10797</v>
      </c>
      <c r="V1851" s="50"/>
      <c r="W1851" s="50" t="s">
        <v>6364</v>
      </c>
      <c r="X1851" s="50" t="s">
        <v>118</v>
      </c>
      <c r="Y1851" s="49" t="s">
        <v>10798</v>
      </c>
    </row>
    <row r="1852" spans="1:25">
      <c r="A1852" s="121" t="str">
        <f t="shared" si="29"/>
        <v>onicola</v>
      </c>
      <c r="B1852" s="49" t="s">
        <v>10799</v>
      </c>
      <c r="C1852" s="50" t="s">
        <v>10800</v>
      </c>
      <c r="D1852" s="49" t="s">
        <v>10801</v>
      </c>
      <c r="E1852" s="37" t="s">
        <v>43</v>
      </c>
      <c r="F1852" s="50"/>
      <c r="G1852" s="50"/>
      <c r="H1852" s="50"/>
      <c r="I1852" s="50"/>
      <c r="J1852" s="50"/>
      <c r="K1852" s="50"/>
      <c r="L1852" s="50"/>
      <c r="M1852" s="50"/>
      <c r="N1852" s="50"/>
      <c r="O1852" s="51">
        <v>45935</v>
      </c>
      <c r="P1852" s="50"/>
      <c r="Q1852" s="51">
        <v>45935</v>
      </c>
      <c r="R1852" s="50"/>
      <c r="S1852" s="50"/>
      <c r="T1852" s="50"/>
      <c r="U1852" s="49" t="s">
        <v>10802</v>
      </c>
      <c r="V1852" s="50"/>
      <c r="W1852" s="50" t="s">
        <v>9597</v>
      </c>
      <c r="X1852" s="50" t="s">
        <v>1308</v>
      </c>
      <c r="Y1852" s="49" t="s">
        <v>10803</v>
      </c>
    </row>
    <row r="1853" spans="1:25">
      <c r="A1853" s="121" t="str">
        <f t="shared" si="29"/>
        <v>OOLAGUE</v>
      </c>
      <c r="B1853" s="49" t="s">
        <v>10804</v>
      </c>
      <c r="C1853" s="50" t="s">
        <v>10805</v>
      </c>
      <c r="D1853" s="50" t="s">
        <v>10806</v>
      </c>
      <c r="E1853" s="37" t="s">
        <v>43</v>
      </c>
      <c r="F1853" s="49" t="s">
        <v>44</v>
      </c>
      <c r="G1853" s="50" t="s">
        <v>45</v>
      </c>
      <c r="H1853" s="50" t="s">
        <v>30</v>
      </c>
      <c r="I1853" s="50" t="s">
        <v>31</v>
      </c>
      <c r="J1853" s="49" t="s">
        <v>53</v>
      </c>
      <c r="K1853" s="49" t="s">
        <v>370</v>
      </c>
      <c r="L1853" s="49" t="s">
        <v>371</v>
      </c>
      <c r="M1853" s="50" t="s">
        <v>372</v>
      </c>
      <c r="N1853" s="50" t="s">
        <v>373</v>
      </c>
      <c r="O1853" s="51">
        <v>38502</v>
      </c>
      <c r="P1853" s="51">
        <v>38502</v>
      </c>
      <c r="Q1853" s="51">
        <v>38502</v>
      </c>
      <c r="R1853" s="50">
        <v>7427</v>
      </c>
      <c r="S1853" s="50">
        <v>20</v>
      </c>
      <c r="T1853" s="50" t="s">
        <v>148</v>
      </c>
      <c r="U1853" s="50" t="s">
        <v>10807</v>
      </c>
      <c r="V1853" s="50" t="s">
        <v>10808</v>
      </c>
      <c r="W1853" s="50" t="s">
        <v>602</v>
      </c>
      <c r="X1853" s="50" t="s">
        <v>373</v>
      </c>
      <c r="Y1853" s="49" t="s">
        <v>10809</v>
      </c>
    </row>
    <row r="1854" spans="1:25">
      <c r="A1854" s="121" t="str">
        <f t="shared" si="29"/>
        <v>OOLALEY</v>
      </c>
      <c r="B1854" s="49" t="s">
        <v>10810</v>
      </c>
      <c r="C1854" s="50" t="s">
        <v>10811</v>
      </c>
      <c r="D1854" s="50" t="s">
        <v>10812</v>
      </c>
      <c r="E1854" s="37" t="s">
        <v>43</v>
      </c>
      <c r="F1854" s="49" t="s">
        <v>28</v>
      </c>
      <c r="G1854" s="50" t="s">
        <v>29</v>
      </c>
      <c r="H1854" s="50" t="s">
        <v>30</v>
      </c>
      <c r="I1854" s="50" t="s">
        <v>31</v>
      </c>
      <c r="J1854" s="49" t="s">
        <v>32</v>
      </c>
      <c r="K1854" s="49" t="s">
        <v>92</v>
      </c>
      <c r="L1854" s="49" t="s">
        <v>116</v>
      </c>
      <c r="M1854" s="50" t="s">
        <v>117</v>
      </c>
      <c r="N1854" s="50" t="s">
        <v>118</v>
      </c>
      <c r="O1854" s="51">
        <v>36714</v>
      </c>
      <c r="P1854" s="51">
        <v>36714</v>
      </c>
      <c r="Q1854" s="51">
        <v>36714</v>
      </c>
      <c r="R1854" s="50">
        <v>9215</v>
      </c>
      <c r="S1854" s="50">
        <v>25</v>
      </c>
      <c r="T1854" s="50" t="s">
        <v>148</v>
      </c>
      <c r="U1854" s="50" t="s">
        <v>10813</v>
      </c>
      <c r="V1854" s="50"/>
      <c r="W1854" s="50" t="s">
        <v>1073</v>
      </c>
      <c r="X1854" s="50" t="s">
        <v>118</v>
      </c>
      <c r="Y1854" s="49" t="s">
        <v>5862</v>
      </c>
    </row>
    <row r="1855" spans="1:25">
      <c r="A1855" s="121" t="str">
        <f t="shared" si="29"/>
        <v>opayne</v>
      </c>
      <c r="B1855" s="49" t="s">
        <v>10814</v>
      </c>
      <c r="C1855" s="50" t="s">
        <v>10815</v>
      </c>
      <c r="D1855" s="50" t="s">
        <v>10816</v>
      </c>
      <c r="E1855" s="37" t="s">
        <v>43</v>
      </c>
      <c r="F1855" s="49" t="s">
        <v>341</v>
      </c>
      <c r="G1855" s="50" t="s">
        <v>45</v>
      </c>
      <c r="H1855" s="50" t="s">
        <v>30</v>
      </c>
      <c r="I1855" s="50" t="s">
        <v>31</v>
      </c>
      <c r="J1855" s="49" t="s">
        <v>32</v>
      </c>
      <c r="K1855" s="49" t="s">
        <v>591</v>
      </c>
      <c r="L1855" s="49" t="s">
        <v>591</v>
      </c>
      <c r="M1855" s="50" t="s">
        <v>592</v>
      </c>
      <c r="N1855" s="50" t="s">
        <v>593</v>
      </c>
      <c r="O1855" s="51">
        <v>41451</v>
      </c>
      <c r="P1855" s="51">
        <v>44714</v>
      </c>
      <c r="Q1855" s="51">
        <v>44714</v>
      </c>
      <c r="R1855" s="50">
        <v>1215</v>
      </c>
      <c r="S1855" s="50">
        <v>3</v>
      </c>
      <c r="T1855" s="50" t="s">
        <v>106</v>
      </c>
      <c r="U1855" s="50" t="s">
        <v>10817</v>
      </c>
      <c r="V1855" s="50"/>
      <c r="W1855" s="50" t="s">
        <v>10818</v>
      </c>
      <c r="X1855" s="50" t="s">
        <v>593</v>
      </c>
      <c r="Y1855" s="49" t="s">
        <v>10819</v>
      </c>
    </row>
    <row r="1856" spans="1:25">
      <c r="A1856" s="121" t="str">
        <f t="shared" si="29"/>
        <v>OPETRE</v>
      </c>
      <c r="B1856" s="49" t="s">
        <v>10820</v>
      </c>
      <c r="C1856" s="50" t="s">
        <v>10821</v>
      </c>
      <c r="D1856" s="50" t="s">
        <v>10822</v>
      </c>
      <c r="E1856" s="37" t="s">
        <v>43</v>
      </c>
      <c r="F1856" s="49" t="s">
        <v>28</v>
      </c>
      <c r="G1856" s="50" t="s">
        <v>29</v>
      </c>
      <c r="H1856" s="50" t="s">
        <v>30</v>
      </c>
      <c r="I1856" s="50" t="s">
        <v>31</v>
      </c>
      <c r="J1856" s="49" t="s">
        <v>53</v>
      </c>
      <c r="K1856" s="49" t="s">
        <v>197</v>
      </c>
      <c r="L1856" s="49" t="s">
        <v>198</v>
      </c>
      <c r="M1856" s="50" t="s">
        <v>199</v>
      </c>
      <c r="N1856" s="50" t="s">
        <v>200</v>
      </c>
      <c r="O1856" s="51">
        <v>37746</v>
      </c>
      <c r="P1856" s="51">
        <v>37746</v>
      </c>
      <c r="Q1856" s="51">
        <v>37746</v>
      </c>
      <c r="R1856" s="50">
        <v>8183</v>
      </c>
      <c r="S1856" s="50">
        <v>22</v>
      </c>
      <c r="T1856" s="50" t="s">
        <v>148</v>
      </c>
      <c r="U1856" s="50" t="s">
        <v>10823</v>
      </c>
      <c r="V1856" s="50" t="s">
        <v>10824</v>
      </c>
      <c r="W1856" s="50" t="s">
        <v>10825</v>
      </c>
      <c r="X1856" s="50" t="s">
        <v>200</v>
      </c>
      <c r="Y1856" s="49" t="s">
        <v>10826</v>
      </c>
    </row>
    <row r="1857" spans="1:25">
      <c r="A1857" s="121" t="str">
        <f t="shared" si="29"/>
        <v>oreyesh</v>
      </c>
      <c r="B1857" s="49" t="s">
        <v>10827</v>
      </c>
      <c r="C1857" s="50" t="s">
        <v>10828</v>
      </c>
      <c r="D1857" s="50" t="s">
        <v>10829</v>
      </c>
      <c r="E1857" s="37" t="s">
        <v>43</v>
      </c>
      <c r="F1857" s="49" t="s">
        <v>28</v>
      </c>
      <c r="G1857" s="50" t="s">
        <v>29</v>
      </c>
      <c r="H1857" s="50" t="s">
        <v>30</v>
      </c>
      <c r="I1857" s="50" t="s">
        <v>31</v>
      </c>
      <c r="J1857" s="49" t="s">
        <v>53</v>
      </c>
      <c r="K1857" s="49" t="s">
        <v>54</v>
      </c>
      <c r="L1857" s="49" t="s">
        <v>135</v>
      </c>
      <c r="M1857" s="50" t="s">
        <v>136</v>
      </c>
      <c r="N1857" s="50" t="s">
        <v>57</v>
      </c>
      <c r="O1857" s="51">
        <v>39413</v>
      </c>
      <c r="P1857" s="51">
        <v>45872</v>
      </c>
      <c r="Q1857" s="51">
        <v>45872</v>
      </c>
      <c r="R1857" s="50">
        <v>57</v>
      </c>
      <c r="S1857" s="50">
        <v>0</v>
      </c>
      <c r="T1857" s="50" t="s">
        <v>419</v>
      </c>
      <c r="U1857" s="50" t="s">
        <v>10830</v>
      </c>
      <c r="V1857" s="50"/>
      <c r="W1857" s="50" t="s">
        <v>10831</v>
      </c>
      <c r="X1857" s="50" t="s">
        <v>57</v>
      </c>
      <c r="Y1857" s="49" t="s">
        <v>10832</v>
      </c>
    </row>
    <row r="1858" spans="1:25">
      <c r="A1858" s="121" t="str">
        <f t="shared" si="29"/>
        <v>ORODR06</v>
      </c>
      <c r="B1858" s="49" t="s">
        <v>10833</v>
      </c>
      <c r="C1858" s="50" t="s">
        <v>10834</v>
      </c>
      <c r="D1858" s="50" t="s">
        <v>10835</v>
      </c>
      <c r="E1858" s="37" t="s">
        <v>43</v>
      </c>
      <c r="F1858" s="49" t="s">
        <v>466</v>
      </c>
      <c r="G1858" s="50" t="s">
        <v>467</v>
      </c>
      <c r="H1858" s="50" t="s">
        <v>30</v>
      </c>
      <c r="I1858" s="50" t="s">
        <v>31</v>
      </c>
      <c r="J1858" s="49" t="s">
        <v>53</v>
      </c>
      <c r="K1858" s="49" t="s">
        <v>54</v>
      </c>
      <c r="L1858" s="49" t="s">
        <v>55</v>
      </c>
      <c r="M1858" s="50" t="s">
        <v>56</v>
      </c>
      <c r="N1858" s="50" t="s">
        <v>57</v>
      </c>
      <c r="O1858" s="51">
        <v>35345</v>
      </c>
      <c r="P1858" s="51">
        <v>38413</v>
      </c>
      <c r="Q1858" s="51">
        <v>38083</v>
      </c>
      <c r="R1858" s="50">
        <v>7846</v>
      </c>
      <c r="S1858" s="50">
        <v>21</v>
      </c>
      <c r="T1858" s="50" t="s">
        <v>148</v>
      </c>
      <c r="U1858" s="50" t="s">
        <v>10836</v>
      </c>
      <c r="V1858" s="50"/>
      <c r="W1858" s="50" t="s">
        <v>10837</v>
      </c>
      <c r="X1858" s="50" t="s">
        <v>57</v>
      </c>
      <c r="Y1858" s="49" t="s">
        <v>10838</v>
      </c>
    </row>
    <row r="1859" spans="1:25">
      <c r="A1859" s="121" t="str">
        <f t="shared" ref="A1859:A1922" si="30">TRIM(D1859)</f>
        <v>orodrig</v>
      </c>
      <c r="B1859" s="49" t="s">
        <v>10839</v>
      </c>
      <c r="C1859" s="50" t="s">
        <v>10834</v>
      </c>
      <c r="D1859" s="50" t="s">
        <v>10840</v>
      </c>
      <c r="E1859" s="37" t="s">
        <v>27</v>
      </c>
      <c r="F1859" s="49" t="s">
        <v>90</v>
      </c>
      <c r="G1859" s="50" t="s">
        <v>91</v>
      </c>
      <c r="H1859" s="50" t="s">
        <v>30</v>
      </c>
      <c r="I1859" s="50" t="s">
        <v>31</v>
      </c>
      <c r="J1859" s="49" t="s">
        <v>32</v>
      </c>
      <c r="K1859" s="49" t="s">
        <v>775</v>
      </c>
      <c r="L1859" s="49" t="s">
        <v>776</v>
      </c>
      <c r="M1859" s="50" t="s">
        <v>777</v>
      </c>
      <c r="N1859" s="50" t="s">
        <v>147</v>
      </c>
      <c r="O1859" s="51">
        <v>43712</v>
      </c>
      <c r="P1859" s="51">
        <v>43712</v>
      </c>
      <c r="Q1859" s="51">
        <v>43712</v>
      </c>
      <c r="R1859" s="50">
        <v>2217</v>
      </c>
      <c r="S1859" s="50">
        <v>6</v>
      </c>
      <c r="T1859" s="50" t="s">
        <v>127</v>
      </c>
      <c r="U1859" s="50" t="s">
        <v>10841</v>
      </c>
      <c r="V1859" s="50"/>
      <c r="W1859" s="50" t="s">
        <v>988</v>
      </c>
      <c r="X1859" s="50" t="s">
        <v>147</v>
      </c>
      <c r="Y1859" s="49" t="s">
        <v>10842</v>
      </c>
    </row>
    <row r="1860" spans="1:25">
      <c r="A1860" s="121" t="str">
        <f t="shared" si="30"/>
        <v>orosale</v>
      </c>
      <c r="B1860" s="49" t="s">
        <v>10843</v>
      </c>
      <c r="C1860" s="50" t="s">
        <v>10844</v>
      </c>
      <c r="D1860" s="50" t="s">
        <v>10845</v>
      </c>
      <c r="E1860" s="37" t="s">
        <v>43</v>
      </c>
      <c r="F1860" s="49" t="s">
        <v>114</v>
      </c>
      <c r="G1860" s="50" t="s">
        <v>115</v>
      </c>
      <c r="H1860" s="50" t="s">
        <v>105</v>
      </c>
      <c r="I1860" s="50" t="s">
        <v>31</v>
      </c>
      <c r="J1860" s="49" t="s">
        <v>32</v>
      </c>
      <c r="K1860" s="49" t="s">
        <v>218</v>
      </c>
      <c r="L1860" s="49" t="s">
        <v>502</v>
      </c>
      <c r="M1860" s="50" t="s">
        <v>220</v>
      </c>
      <c r="N1860" s="50" t="s">
        <v>36</v>
      </c>
      <c r="O1860" s="51">
        <v>44231</v>
      </c>
      <c r="P1860" s="51">
        <v>44231</v>
      </c>
      <c r="Q1860" s="51">
        <v>44231</v>
      </c>
      <c r="R1860" s="50">
        <v>1698</v>
      </c>
      <c r="S1860" s="50">
        <v>4</v>
      </c>
      <c r="T1860" s="50" t="s">
        <v>106</v>
      </c>
      <c r="U1860" s="50" t="s">
        <v>10846</v>
      </c>
      <c r="V1860" s="50"/>
      <c r="W1860" s="50" t="s">
        <v>1793</v>
      </c>
      <c r="X1860" s="50" t="s">
        <v>36</v>
      </c>
      <c r="Y1860" s="49" t="s">
        <v>1794</v>
      </c>
    </row>
    <row r="1861" spans="1:25">
      <c r="A1861" s="121" t="str">
        <f t="shared" si="30"/>
        <v>oslayto</v>
      </c>
      <c r="B1861" s="49" t="s">
        <v>10847</v>
      </c>
      <c r="C1861" s="50" t="s">
        <v>10848</v>
      </c>
      <c r="D1861" s="50" t="s">
        <v>10849</v>
      </c>
      <c r="E1861" s="37" t="s">
        <v>27</v>
      </c>
      <c r="F1861" s="49" t="s">
        <v>114</v>
      </c>
      <c r="G1861" s="50" t="s">
        <v>115</v>
      </c>
      <c r="H1861" s="50" t="s">
        <v>105</v>
      </c>
      <c r="I1861" s="50" t="s">
        <v>31</v>
      </c>
      <c r="J1861" s="49" t="s">
        <v>53</v>
      </c>
      <c r="K1861" s="49" t="s">
        <v>450</v>
      </c>
      <c r="L1861" s="49" t="s">
        <v>2082</v>
      </c>
      <c r="M1861" s="50" t="s">
        <v>2083</v>
      </c>
      <c r="N1861" s="50" t="s">
        <v>1763</v>
      </c>
      <c r="O1861" s="51">
        <v>45319</v>
      </c>
      <c r="P1861" s="51">
        <v>45319</v>
      </c>
      <c r="Q1861" s="51">
        <v>45319</v>
      </c>
      <c r="R1861" s="50">
        <v>610</v>
      </c>
      <c r="S1861" s="50">
        <v>1</v>
      </c>
      <c r="T1861" s="50" t="s">
        <v>82</v>
      </c>
      <c r="U1861" s="50" t="s">
        <v>10850</v>
      </c>
      <c r="V1861" s="50"/>
      <c r="W1861" s="50" t="s">
        <v>10851</v>
      </c>
      <c r="X1861" s="50" t="s">
        <v>1763</v>
      </c>
      <c r="Y1861" s="49" t="s">
        <v>10852</v>
      </c>
    </row>
    <row r="1862" spans="1:25">
      <c r="A1862" s="121" t="str">
        <f t="shared" si="30"/>
        <v>oturpin</v>
      </c>
      <c r="B1862" s="49" t="s">
        <v>10853</v>
      </c>
      <c r="C1862" s="50" t="s">
        <v>10854</v>
      </c>
      <c r="D1862" s="50" t="s">
        <v>10855</v>
      </c>
      <c r="E1862" s="37" t="s">
        <v>27</v>
      </c>
      <c r="F1862" s="49" t="s">
        <v>28</v>
      </c>
      <c r="G1862" s="50" t="s">
        <v>29</v>
      </c>
      <c r="H1862" s="50" t="s">
        <v>30</v>
      </c>
      <c r="I1862" s="50" t="s">
        <v>31</v>
      </c>
      <c r="J1862" s="49" t="s">
        <v>53</v>
      </c>
      <c r="K1862" s="49" t="s">
        <v>450</v>
      </c>
      <c r="L1862" s="49" t="s">
        <v>2082</v>
      </c>
      <c r="M1862" s="50" t="s">
        <v>2083</v>
      </c>
      <c r="N1862" s="50" t="s">
        <v>1763</v>
      </c>
      <c r="O1862" s="51">
        <v>45767</v>
      </c>
      <c r="P1862" s="51">
        <v>45767</v>
      </c>
      <c r="Q1862" s="51">
        <v>45767</v>
      </c>
      <c r="R1862" s="50">
        <v>162</v>
      </c>
      <c r="S1862" s="50">
        <v>0</v>
      </c>
      <c r="T1862" s="50" t="s">
        <v>58</v>
      </c>
      <c r="U1862" s="50" t="s">
        <v>10856</v>
      </c>
      <c r="V1862" s="50"/>
      <c r="W1862" s="50" t="s">
        <v>2260</v>
      </c>
      <c r="X1862" s="50" t="s">
        <v>1763</v>
      </c>
      <c r="Y1862" s="49" t="s">
        <v>10857</v>
      </c>
    </row>
    <row r="1863" spans="1:25">
      <c r="A1863" s="121" t="str">
        <f t="shared" si="30"/>
        <v>ovanega</v>
      </c>
      <c r="B1863" s="49" t="s">
        <v>10858</v>
      </c>
      <c r="C1863" s="50" t="s">
        <v>10859</v>
      </c>
      <c r="D1863" s="50" t="s">
        <v>10860</v>
      </c>
      <c r="E1863" s="37" t="s">
        <v>43</v>
      </c>
      <c r="F1863" s="49" t="s">
        <v>28</v>
      </c>
      <c r="G1863" s="50" t="s">
        <v>29</v>
      </c>
      <c r="H1863" s="50" t="s">
        <v>30</v>
      </c>
      <c r="I1863" s="50" t="s">
        <v>31</v>
      </c>
      <c r="J1863" s="49" t="s">
        <v>53</v>
      </c>
      <c r="K1863" s="49" t="s">
        <v>370</v>
      </c>
      <c r="L1863" s="49" t="s">
        <v>371</v>
      </c>
      <c r="M1863" s="50" t="s">
        <v>372</v>
      </c>
      <c r="N1863" s="50" t="s">
        <v>373</v>
      </c>
      <c r="O1863" s="51">
        <v>44693</v>
      </c>
      <c r="P1863" s="51">
        <v>44693</v>
      </c>
      <c r="Q1863" s="51">
        <v>44693</v>
      </c>
      <c r="R1863" s="50">
        <v>1236</v>
      </c>
      <c r="S1863" s="50">
        <v>3</v>
      </c>
      <c r="T1863" s="50" t="s">
        <v>106</v>
      </c>
      <c r="U1863" s="50" t="s">
        <v>10861</v>
      </c>
      <c r="V1863" s="50"/>
      <c r="W1863" s="50" t="s">
        <v>790</v>
      </c>
      <c r="X1863" s="50" t="s">
        <v>373</v>
      </c>
      <c r="Y1863" s="49" t="s">
        <v>10862</v>
      </c>
    </row>
    <row r="1864" spans="1:25">
      <c r="A1864" s="121" t="str">
        <f t="shared" si="30"/>
        <v>overduz</v>
      </c>
      <c r="B1864" s="49" t="s">
        <v>10863</v>
      </c>
      <c r="C1864" s="50" t="s">
        <v>10864</v>
      </c>
      <c r="D1864" s="50" t="s">
        <v>10865</v>
      </c>
      <c r="E1864" s="37" t="s">
        <v>27</v>
      </c>
      <c r="F1864" s="49" t="s">
        <v>114</v>
      </c>
      <c r="G1864" s="50" t="s">
        <v>115</v>
      </c>
      <c r="H1864" s="50" t="s">
        <v>105</v>
      </c>
      <c r="I1864" s="50" t="s">
        <v>31</v>
      </c>
      <c r="J1864" s="49" t="s">
        <v>32</v>
      </c>
      <c r="K1864" s="49" t="s">
        <v>144</v>
      </c>
      <c r="L1864" s="49" t="s">
        <v>145</v>
      </c>
      <c r="M1864" s="50" t="s">
        <v>146</v>
      </c>
      <c r="N1864" s="50" t="s">
        <v>147</v>
      </c>
      <c r="O1864" s="51">
        <v>45697</v>
      </c>
      <c r="P1864" s="51">
        <v>45697</v>
      </c>
      <c r="Q1864" s="51">
        <v>45697</v>
      </c>
      <c r="R1864" s="50">
        <v>232</v>
      </c>
      <c r="S1864" s="50">
        <v>0</v>
      </c>
      <c r="T1864" s="50" t="s">
        <v>37</v>
      </c>
      <c r="U1864" s="50" t="s">
        <v>10866</v>
      </c>
      <c r="V1864" s="50"/>
      <c r="W1864" s="50" t="s">
        <v>8670</v>
      </c>
      <c r="X1864" s="50" t="s">
        <v>147</v>
      </c>
      <c r="Y1864" s="49" t="s">
        <v>10867</v>
      </c>
    </row>
    <row r="1865" spans="1:25">
      <c r="A1865" s="121" t="str">
        <f t="shared" si="30"/>
        <v>ozaldan</v>
      </c>
      <c r="B1865" s="49" t="s">
        <v>10868</v>
      </c>
      <c r="C1865" s="50" t="s">
        <v>10869</v>
      </c>
      <c r="D1865" s="50" t="s">
        <v>10870</v>
      </c>
      <c r="E1865" s="37" t="s">
        <v>27</v>
      </c>
      <c r="F1865" s="49" t="s">
        <v>162</v>
      </c>
      <c r="G1865" s="50" t="s">
        <v>163</v>
      </c>
      <c r="H1865" s="50" t="s">
        <v>105</v>
      </c>
      <c r="I1865" s="50" t="s">
        <v>31</v>
      </c>
      <c r="J1865" s="49" t="s">
        <v>53</v>
      </c>
      <c r="K1865" s="49" t="s">
        <v>54</v>
      </c>
      <c r="L1865" s="49" t="s">
        <v>135</v>
      </c>
      <c r="M1865" s="50" t="s">
        <v>136</v>
      </c>
      <c r="N1865" s="50" t="s">
        <v>57</v>
      </c>
      <c r="O1865" s="51">
        <v>41736</v>
      </c>
      <c r="P1865" s="51">
        <v>41736</v>
      </c>
      <c r="Q1865" s="51">
        <v>41736</v>
      </c>
      <c r="R1865" s="50">
        <v>4193</v>
      </c>
      <c r="S1865" s="50">
        <v>11</v>
      </c>
      <c r="T1865" s="50" t="s">
        <v>127</v>
      </c>
      <c r="U1865" s="50" t="s">
        <v>10871</v>
      </c>
      <c r="V1865" s="50"/>
      <c r="W1865" s="50" t="s">
        <v>10872</v>
      </c>
      <c r="X1865" s="50" t="s">
        <v>57</v>
      </c>
      <c r="Y1865" s="49" t="s">
        <v>10873</v>
      </c>
    </row>
    <row r="1866" spans="1:25">
      <c r="A1866" s="121" t="str">
        <f t="shared" si="30"/>
        <v>palvare</v>
      </c>
      <c r="B1866" s="49" t="s">
        <v>10874</v>
      </c>
      <c r="C1866" s="50" t="s">
        <v>10875</v>
      </c>
      <c r="D1866" s="50" t="s">
        <v>10876</v>
      </c>
      <c r="E1866" s="37" t="s">
        <v>43</v>
      </c>
      <c r="F1866" s="49" t="s">
        <v>44</v>
      </c>
      <c r="G1866" s="50" t="s">
        <v>45</v>
      </c>
      <c r="H1866" s="50" t="s">
        <v>30</v>
      </c>
      <c r="I1866" s="50" t="s">
        <v>31</v>
      </c>
      <c r="J1866" s="49" t="s">
        <v>32</v>
      </c>
      <c r="K1866" s="49" t="s">
        <v>515</v>
      </c>
      <c r="L1866" s="49" t="s">
        <v>516</v>
      </c>
      <c r="M1866" s="50" t="s">
        <v>517</v>
      </c>
      <c r="N1866" s="50" t="s">
        <v>192</v>
      </c>
      <c r="O1866" s="51">
        <v>45081</v>
      </c>
      <c r="P1866" s="51">
        <v>45081</v>
      </c>
      <c r="Q1866" s="51">
        <v>45081</v>
      </c>
      <c r="R1866" s="50">
        <v>848</v>
      </c>
      <c r="S1866" s="50">
        <v>2</v>
      </c>
      <c r="T1866" s="50" t="s">
        <v>82</v>
      </c>
      <c r="U1866" s="50" t="s">
        <v>10877</v>
      </c>
      <c r="V1866" s="50"/>
      <c r="W1866" s="50" t="s">
        <v>10878</v>
      </c>
      <c r="X1866" s="50" t="s">
        <v>192</v>
      </c>
      <c r="Y1866" s="49" t="s">
        <v>10879</v>
      </c>
    </row>
    <row r="1867" spans="1:25">
      <c r="A1867" s="121" t="str">
        <f t="shared" si="30"/>
        <v>PANTINO</v>
      </c>
      <c r="B1867" s="49" t="s">
        <v>10880</v>
      </c>
      <c r="C1867" s="50" t="s">
        <v>10881</v>
      </c>
      <c r="D1867" s="50" t="s">
        <v>10882</v>
      </c>
      <c r="E1867" s="37" t="s">
        <v>27</v>
      </c>
      <c r="F1867" s="49" t="s">
        <v>28</v>
      </c>
      <c r="G1867" s="50" t="s">
        <v>29</v>
      </c>
      <c r="H1867" s="50" t="s">
        <v>30</v>
      </c>
      <c r="I1867" s="50" t="s">
        <v>31</v>
      </c>
      <c r="J1867" s="49" t="s">
        <v>32</v>
      </c>
      <c r="K1867" s="49" t="s">
        <v>349</v>
      </c>
      <c r="L1867" s="49" t="s">
        <v>838</v>
      </c>
      <c r="M1867" s="50" t="s">
        <v>351</v>
      </c>
      <c r="N1867" s="50" t="s">
        <v>352</v>
      </c>
      <c r="O1867" s="51">
        <v>39353</v>
      </c>
      <c r="P1867" s="51">
        <v>39353</v>
      </c>
      <c r="Q1867" s="51">
        <v>39353</v>
      </c>
      <c r="R1867" s="50">
        <v>6576</v>
      </c>
      <c r="S1867" s="50">
        <v>18</v>
      </c>
      <c r="T1867" s="50" t="s">
        <v>148</v>
      </c>
      <c r="U1867" s="50" t="s">
        <v>10883</v>
      </c>
      <c r="V1867" s="50"/>
      <c r="W1867" s="50" t="s">
        <v>10884</v>
      </c>
      <c r="X1867" s="50" t="s">
        <v>763</v>
      </c>
      <c r="Y1867" s="49" t="s">
        <v>10885</v>
      </c>
    </row>
    <row r="1868" spans="1:25">
      <c r="A1868" s="121" t="str">
        <f t="shared" si="30"/>
        <v>PBIBEA</v>
      </c>
      <c r="B1868" s="49" t="s">
        <v>10886</v>
      </c>
      <c r="C1868" s="50" t="s">
        <v>10887</v>
      </c>
      <c r="D1868" s="50" t="s">
        <v>10888</v>
      </c>
      <c r="E1868" s="37" t="s">
        <v>43</v>
      </c>
      <c r="F1868" s="49" t="s">
        <v>28</v>
      </c>
      <c r="G1868" s="50" t="s">
        <v>29</v>
      </c>
      <c r="H1868" s="50" t="s">
        <v>30</v>
      </c>
      <c r="I1868" s="50" t="s">
        <v>31</v>
      </c>
      <c r="J1868" s="49" t="s">
        <v>53</v>
      </c>
      <c r="K1868" s="49" t="s">
        <v>273</v>
      </c>
      <c r="L1868" s="49" t="s">
        <v>2693</v>
      </c>
      <c r="M1868" s="50" t="s">
        <v>2694</v>
      </c>
      <c r="N1868" s="50" t="s">
        <v>579</v>
      </c>
      <c r="O1868" s="51">
        <v>32035</v>
      </c>
      <c r="P1868" s="51">
        <v>32035</v>
      </c>
      <c r="Q1868" s="51">
        <v>32035</v>
      </c>
      <c r="R1868" s="50">
        <v>13894</v>
      </c>
      <c r="S1868" s="50">
        <v>38</v>
      </c>
      <c r="T1868" s="50" t="s">
        <v>148</v>
      </c>
      <c r="U1868" s="50" t="s">
        <v>10889</v>
      </c>
      <c r="V1868" s="50"/>
      <c r="W1868" s="50" t="s">
        <v>10890</v>
      </c>
      <c r="X1868" s="50" t="s">
        <v>276</v>
      </c>
      <c r="Y1868" s="49" t="s">
        <v>10891</v>
      </c>
    </row>
    <row r="1869" spans="1:25">
      <c r="A1869" s="121" t="str">
        <f t="shared" si="30"/>
        <v>PBOSMA1</v>
      </c>
      <c r="B1869" s="49" t="s">
        <v>10892</v>
      </c>
      <c r="C1869" s="50" t="s">
        <v>10893</v>
      </c>
      <c r="D1869" s="50" t="s">
        <v>10894</v>
      </c>
      <c r="E1869" s="37" t="s">
        <v>774</v>
      </c>
      <c r="F1869" s="49" t="s">
        <v>28</v>
      </c>
      <c r="G1869" s="50" t="s">
        <v>29</v>
      </c>
      <c r="H1869" s="50" t="s">
        <v>30</v>
      </c>
      <c r="I1869" s="50" t="s">
        <v>31</v>
      </c>
      <c r="J1869" s="49" t="s">
        <v>53</v>
      </c>
      <c r="K1869" s="49" t="s">
        <v>93</v>
      </c>
      <c r="L1869" s="49" t="s">
        <v>915</v>
      </c>
      <c r="M1869" s="50" t="s">
        <v>916</v>
      </c>
      <c r="N1869" s="50" t="s">
        <v>69</v>
      </c>
      <c r="O1869" s="51">
        <v>32349</v>
      </c>
      <c r="P1869" s="51">
        <v>32349</v>
      </c>
      <c r="Q1869" s="51">
        <v>32349</v>
      </c>
      <c r="R1869" s="50">
        <v>13580</v>
      </c>
      <c r="S1869" s="50">
        <v>37</v>
      </c>
      <c r="T1869" s="50" t="s">
        <v>148</v>
      </c>
      <c r="U1869" s="50" t="s">
        <v>10895</v>
      </c>
      <c r="V1869" s="50"/>
      <c r="W1869" s="50" t="s">
        <v>10896</v>
      </c>
      <c r="X1869" s="50" t="s">
        <v>69</v>
      </c>
      <c r="Y1869" s="49" t="s">
        <v>10897</v>
      </c>
    </row>
    <row r="1870" spans="1:25">
      <c r="A1870" s="121" t="str">
        <f t="shared" si="30"/>
        <v>pbrady</v>
      </c>
      <c r="B1870" s="49" t="s">
        <v>10898</v>
      </c>
      <c r="C1870" s="50" t="s">
        <v>10899</v>
      </c>
      <c r="D1870" s="50" t="s">
        <v>10900</v>
      </c>
      <c r="E1870" s="37" t="s">
        <v>43</v>
      </c>
      <c r="F1870" s="49" t="s">
        <v>28</v>
      </c>
      <c r="G1870" s="50" t="s">
        <v>29</v>
      </c>
      <c r="H1870" s="50" t="s">
        <v>30</v>
      </c>
      <c r="I1870" s="50" t="s">
        <v>31</v>
      </c>
      <c r="J1870" s="49" t="s">
        <v>53</v>
      </c>
      <c r="K1870" s="49" t="s">
        <v>197</v>
      </c>
      <c r="L1870" s="49" t="s">
        <v>198</v>
      </c>
      <c r="M1870" s="50" t="s">
        <v>199</v>
      </c>
      <c r="N1870" s="50" t="s">
        <v>200</v>
      </c>
      <c r="O1870" s="51">
        <v>45739</v>
      </c>
      <c r="P1870" s="51">
        <v>45739</v>
      </c>
      <c r="Q1870" s="51">
        <v>45739</v>
      </c>
      <c r="R1870" s="50">
        <v>190</v>
      </c>
      <c r="S1870" s="50">
        <v>0</v>
      </c>
      <c r="T1870" s="50" t="s">
        <v>37</v>
      </c>
      <c r="U1870" s="50" t="s">
        <v>10901</v>
      </c>
      <c r="V1870" s="50"/>
      <c r="W1870" s="50" t="s">
        <v>10902</v>
      </c>
      <c r="X1870" s="50" t="s">
        <v>200</v>
      </c>
      <c r="Y1870" s="49" t="s">
        <v>10903</v>
      </c>
    </row>
    <row r="1871" spans="1:25">
      <c r="A1871" s="121" t="str">
        <f t="shared" si="30"/>
        <v>pbrown</v>
      </c>
      <c r="B1871" s="49" t="s">
        <v>10904</v>
      </c>
      <c r="C1871" s="50" t="s">
        <v>10905</v>
      </c>
      <c r="D1871" s="50" t="s">
        <v>10906</v>
      </c>
      <c r="E1871" s="37" t="s">
        <v>27</v>
      </c>
      <c r="F1871" s="49" t="s">
        <v>114</v>
      </c>
      <c r="G1871" s="50" t="s">
        <v>115</v>
      </c>
      <c r="H1871" s="50" t="s">
        <v>105</v>
      </c>
      <c r="I1871" s="50" t="s">
        <v>31</v>
      </c>
      <c r="J1871" s="49" t="s">
        <v>53</v>
      </c>
      <c r="K1871" s="49" t="s">
        <v>54</v>
      </c>
      <c r="L1871" s="49" t="s">
        <v>55</v>
      </c>
      <c r="M1871" s="50" t="s">
        <v>56</v>
      </c>
      <c r="N1871" s="50" t="s">
        <v>57</v>
      </c>
      <c r="O1871" s="51">
        <v>45179</v>
      </c>
      <c r="P1871" s="51">
        <v>45179</v>
      </c>
      <c r="Q1871" s="51">
        <v>45179</v>
      </c>
      <c r="R1871" s="50">
        <v>750</v>
      </c>
      <c r="S1871" s="50">
        <v>2</v>
      </c>
      <c r="T1871" s="50" t="s">
        <v>82</v>
      </c>
      <c r="U1871" s="50" t="s">
        <v>10907</v>
      </c>
      <c r="V1871" s="50"/>
      <c r="W1871" s="50" t="s">
        <v>8750</v>
      </c>
      <c r="X1871" s="50" t="s">
        <v>57</v>
      </c>
      <c r="Y1871" s="49" t="s">
        <v>10908</v>
      </c>
    </row>
    <row r="1872" spans="1:25">
      <c r="A1872" s="121" t="str">
        <f t="shared" si="30"/>
        <v>PBUI1</v>
      </c>
      <c r="B1872" s="49" t="s">
        <v>10909</v>
      </c>
      <c r="C1872" s="50" t="s">
        <v>10910</v>
      </c>
      <c r="D1872" s="50" t="s">
        <v>10911</v>
      </c>
      <c r="E1872" s="37" t="s">
        <v>43</v>
      </c>
      <c r="F1872" s="49" t="s">
        <v>28</v>
      </c>
      <c r="G1872" s="50" t="s">
        <v>29</v>
      </c>
      <c r="H1872" s="50" t="s">
        <v>30</v>
      </c>
      <c r="I1872" s="50" t="s">
        <v>31</v>
      </c>
      <c r="J1872" s="49" t="s">
        <v>32</v>
      </c>
      <c r="K1872" s="49" t="s">
        <v>1226</v>
      </c>
      <c r="L1872" s="49" t="s">
        <v>1564</v>
      </c>
      <c r="M1872" s="50" t="s">
        <v>1565</v>
      </c>
      <c r="N1872" s="50" t="s">
        <v>1566</v>
      </c>
      <c r="O1872" s="51">
        <v>31901</v>
      </c>
      <c r="P1872" s="51">
        <v>37389</v>
      </c>
      <c r="Q1872" s="51">
        <v>31901</v>
      </c>
      <c r="R1872" s="50">
        <v>14028</v>
      </c>
      <c r="S1872" s="50">
        <v>38</v>
      </c>
      <c r="T1872" s="50" t="s">
        <v>148</v>
      </c>
      <c r="U1872" s="50" t="s">
        <v>10912</v>
      </c>
      <c r="V1872" s="50"/>
      <c r="W1872" s="50" t="s">
        <v>10913</v>
      </c>
      <c r="X1872" s="50" t="s">
        <v>1566</v>
      </c>
      <c r="Y1872" s="49" t="s">
        <v>10914</v>
      </c>
    </row>
    <row r="1873" spans="1:25">
      <c r="A1873" s="121" t="str">
        <f t="shared" si="30"/>
        <v>pbustam</v>
      </c>
      <c r="B1873" s="49" t="s">
        <v>10915</v>
      </c>
      <c r="C1873" s="50" t="s">
        <v>10916</v>
      </c>
      <c r="D1873" s="50" t="s">
        <v>10917</v>
      </c>
      <c r="E1873" s="37" t="s">
        <v>27</v>
      </c>
      <c r="F1873" s="49" t="s">
        <v>44</v>
      </c>
      <c r="G1873" s="50" t="s">
        <v>45</v>
      </c>
      <c r="H1873" s="50" t="s">
        <v>30</v>
      </c>
      <c r="I1873" s="50" t="s">
        <v>31</v>
      </c>
      <c r="J1873" s="49" t="s">
        <v>32</v>
      </c>
      <c r="K1873" s="49" t="s">
        <v>125</v>
      </c>
      <c r="L1873" s="49" t="s">
        <v>1141</v>
      </c>
      <c r="M1873" s="50" t="s">
        <v>235</v>
      </c>
      <c r="N1873" s="50" t="s">
        <v>236</v>
      </c>
      <c r="O1873" s="51">
        <v>44980</v>
      </c>
      <c r="P1873" s="51">
        <v>44980</v>
      </c>
      <c r="Q1873" s="51">
        <v>44980</v>
      </c>
      <c r="R1873" s="50">
        <v>949</v>
      </c>
      <c r="S1873" s="50">
        <v>2</v>
      </c>
      <c r="T1873" s="50" t="s">
        <v>82</v>
      </c>
      <c r="U1873" s="50" t="s">
        <v>10918</v>
      </c>
      <c r="V1873" s="50"/>
      <c r="W1873" s="50" t="s">
        <v>238</v>
      </c>
      <c r="X1873" s="50" t="s">
        <v>236</v>
      </c>
      <c r="Y1873" s="49" t="s">
        <v>10919</v>
      </c>
    </row>
    <row r="1874" spans="1:25">
      <c r="A1874" s="121" t="str">
        <f t="shared" si="30"/>
        <v>pbutler</v>
      </c>
      <c r="B1874" s="49" t="s">
        <v>10920</v>
      </c>
      <c r="C1874" s="50" t="s">
        <v>10921</v>
      </c>
      <c r="D1874" s="50" t="s">
        <v>10922</v>
      </c>
      <c r="E1874" s="37" t="s">
        <v>27</v>
      </c>
      <c r="F1874" s="49" t="s">
        <v>28</v>
      </c>
      <c r="G1874" s="50" t="s">
        <v>29</v>
      </c>
      <c r="H1874" s="50" t="s">
        <v>30</v>
      </c>
      <c r="I1874" s="50" t="s">
        <v>31</v>
      </c>
      <c r="J1874" s="49" t="s">
        <v>53</v>
      </c>
      <c r="K1874" s="49" t="s">
        <v>255</v>
      </c>
      <c r="L1874" s="49" t="s">
        <v>442</v>
      </c>
      <c r="M1874" s="50" t="s">
        <v>443</v>
      </c>
      <c r="N1874" s="50" t="s">
        <v>72</v>
      </c>
      <c r="O1874" s="51">
        <v>41934</v>
      </c>
      <c r="P1874" s="51">
        <v>45613</v>
      </c>
      <c r="Q1874" s="51">
        <v>45606</v>
      </c>
      <c r="R1874" s="50">
        <v>323</v>
      </c>
      <c r="S1874" s="50">
        <v>0</v>
      </c>
      <c r="T1874" s="50" t="s">
        <v>37</v>
      </c>
      <c r="U1874" s="50" t="s">
        <v>10923</v>
      </c>
      <c r="V1874" s="50"/>
      <c r="W1874" s="50" t="s">
        <v>10924</v>
      </c>
      <c r="X1874" s="50" t="s">
        <v>453</v>
      </c>
      <c r="Y1874" s="49" t="s">
        <v>10925</v>
      </c>
    </row>
    <row r="1875" spans="1:25">
      <c r="A1875" s="121" t="str">
        <f t="shared" si="30"/>
        <v>pcampbe</v>
      </c>
      <c r="B1875" s="49" t="s">
        <v>10926</v>
      </c>
      <c r="C1875" s="50" t="s">
        <v>10927</v>
      </c>
      <c r="D1875" s="50" t="s">
        <v>10928</v>
      </c>
      <c r="E1875" s="37" t="s">
        <v>43</v>
      </c>
      <c r="F1875" s="49" t="s">
        <v>28</v>
      </c>
      <c r="G1875" s="50" t="s">
        <v>29</v>
      </c>
      <c r="H1875" s="50" t="s">
        <v>30</v>
      </c>
      <c r="I1875" s="50" t="s">
        <v>31</v>
      </c>
      <c r="J1875" s="49" t="s">
        <v>32</v>
      </c>
      <c r="K1875" s="49" t="s">
        <v>144</v>
      </c>
      <c r="L1875" s="49" t="s">
        <v>145</v>
      </c>
      <c r="M1875" s="50" t="s">
        <v>146</v>
      </c>
      <c r="N1875" s="50" t="s">
        <v>147</v>
      </c>
      <c r="O1875" s="51">
        <v>45207</v>
      </c>
      <c r="P1875" s="51">
        <v>45207</v>
      </c>
      <c r="Q1875" s="51">
        <v>45207</v>
      </c>
      <c r="R1875" s="50">
        <v>722</v>
      </c>
      <c r="S1875" s="50">
        <v>1</v>
      </c>
      <c r="T1875" s="50" t="s">
        <v>82</v>
      </c>
      <c r="U1875" s="50" t="s">
        <v>10929</v>
      </c>
      <c r="V1875" s="50"/>
      <c r="W1875" s="50" t="s">
        <v>10930</v>
      </c>
      <c r="X1875" s="50" t="s">
        <v>147</v>
      </c>
      <c r="Y1875" s="49" t="s">
        <v>10931</v>
      </c>
    </row>
    <row r="1876" spans="1:25">
      <c r="A1876" s="121" t="str">
        <f t="shared" si="30"/>
        <v>PCAPELL</v>
      </c>
      <c r="B1876" s="49" t="s">
        <v>10932</v>
      </c>
      <c r="C1876" s="50" t="s">
        <v>10933</v>
      </c>
      <c r="D1876" s="50" t="s">
        <v>10934</v>
      </c>
      <c r="E1876" s="37" t="s">
        <v>43</v>
      </c>
      <c r="F1876" s="49" t="s">
        <v>44</v>
      </c>
      <c r="G1876" s="50" t="s">
        <v>45</v>
      </c>
      <c r="H1876" s="50" t="s">
        <v>30</v>
      </c>
      <c r="I1876" s="50" t="s">
        <v>31</v>
      </c>
      <c r="J1876" s="49" t="s">
        <v>53</v>
      </c>
      <c r="K1876" s="49" t="s">
        <v>273</v>
      </c>
      <c r="L1876" s="49" t="s">
        <v>1609</v>
      </c>
      <c r="M1876" s="50" t="s">
        <v>1610</v>
      </c>
      <c r="N1876" s="50" t="s">
        <v>1611</v>
      </c>
      <c r="O1876" s="51">
        <v>37194</v>
      </c>
      <c r="P1876" s="51">
        <v>37194</v>
      </c>
      <c r="Q1876" s="51">
        <v>37194</v>
      </c>
      <c r="R1876" s="50">
        <v>8735</v>
      </c>
      <c r="S1876" s="50">
        <v>23</v>
      </c>
      <c r="T1876" s="50" t="s">
        <v>148</v>
      </c>
      <c r="U1876" s="50" t="s">
        <v>10935</v>
      </c>
      <c r="V1876" s="50"/>
      <c r="W1876" s="50" t="s">
        <v>5660</v>
      </c>
      <c r="X1876" s="50" t="s">
        <v>1611</v>
      </c>
      <c r="Y1876" s="49" t="s">
        <v>10936</v>
      </c>
    </row>
    <row r="1877" spans="1:25">
      <c r="A1877" s="121" t="str">
        <f t="shared" si="30"/>
        <v>pcarrin</v>
      </c>
      <c r="B1877" s="49" t="s">
        <v>10937</v>
      </c>
      <c r="C1877" s="50" t="s">
        <v>10938</v>
      </c>
      <c r="D1877" s="50" t="s">
        <v>10939</v>
      </c>
      <c r="E1877" s="37" t="s">
        <v>43</v>
      </c>
      <c r="F1877" s="49" t="s">
        <v>114</v>
      </c>
      <c r="G1877" s="50" t="s">
        <v>115</v>
      </c>
      <c r="H1877" s="50" t="s">
        <v>105</v>
      </c>
      <c r="I1877" s="50" t="s">
        <v>31</v>
      </c>
      <c r="J1877" s="49" t="s">
        <v>53</v>
      </c>
      <c r="K1877" s="49" t="s">
        <v>164</v>
      </c>
      <c r="L1877" s="49" t="s">
        <v>165</v>
      </c>
      <c r="M1877" s="50" t="s">
        <v>166</v>
      </c>
      <c r="N1877" s="50" t="s">
        <v>167</v>
      </c>
      <c r="O1877" s="51">
        <v>45614</v>
      </c>
      <c r="P1877" s="51">
        <v>45614</v>
      </c>
      <c r="Q1877" s="51">
        <v>45614</v>
      </c>
      <c r="R1877" s="50">
        <v>315</v>
      </c>
      <c r="S1877" s="50">
        <v>0</v>
      </c>
      <c r="T1877" s="50" t="s">
        <v>37</v>
      </c>
      <c r="U1877" s="50" t="s">
        <v>10940</v>
      </c>
      <c r="V1877" s="50"/>
      <c r="W1877" s="50" t="s">
        <v>1619</v>
      </c>
      <c r="X1877" s="50" t="s">
        <v>170</v>
      </c>
      <c r="Y1877" s="49" t="s">
        <v>10941</v>
      </c>
    </row>
    <row r="1878" spans="1:25">
      <c r="A1878" s="121" t="str">
        <f t="shared" si="30"/>
        <v>PCRAWF</v>
      </c>
      <c r="B1878" s="49" t="s">
        <v>10942</v>
      </c>
      <c r="C1878" s="50" t="s">
        <v>10943</v>
      </c>
      <c r="D1878" s="50" t="s">
        <v>10944</v>
      </c>
      <c r="E1878" s="37" t="s">
        <v>43</v>
      </c>
      <c r="F1878" s="49" t="s">
        <v>28</v>
      </c>
      <c r="G1878" s="50" t="s">
        <v>29</v>
      </c>
      <c r="H1878" s="50" t="s">
        <v>30</v>
      </c>
      <c r="I1878" s="50" t="s">
        <v>31</v>
      </c>
      <c r="J1878" s="49" t="s">
        <v>53</v>
      </c>
      <c r="K1878" s="49" t="s">
        <v>197</v>
      </c>
      <c r="L1878" s="49" t="s">
        <v>198</v>
      </c>
      <c r="M1878" s="50" t="s">
        <v>199</v>
      </c>
      <c r="N1878" s="50" t="s">
        <v>200</v>
      </c>
      <c r="O1878" s="51">
        <v>37255</v>
      </c>
      <c r="P1878" s="51">
        <v>37255</v>
      </c>
      <c r="Q1878" s="51">
        <v>37255</v>
      </c>
      <c r="R1878" s="50">
        <v>8674</v>
      </c>
      <c r="S1878" s="50">
        <v>23</v>
      </c>
      <c r="T1878" s="50" t="s">
        <v>148</v>
      </c>
      <c r="U1878" s="50" t="s">
        <v>10945</v>
      </c>
      <c r="V1878" s="50"/>
      <c r="W1878" s="50" t="s">
        <v>10946</v>
      </c>
      <c r="X1878" s="50" t="s">
        <v>200</v>
      </c>
      <c r="Y1878" s="49" t="s">
        <v>10947</v>
      </c>
    </row>
    <row r="1879" spans="1:25">
      <c r="A1879" s="121" t="str">
        <f t="shared" si="30"/>
        <v>pdeliz</v>
      </c>
      <c r="B1879" s="49" t="s">
        <v>10948</v>
      </c>
      <c r="C1879" s="50" t="s">
        <v>10949</v>
      </c>
      <c r="D1879" s="50" t="s">
        <v>10950</v>
      </c>
      <c r="E1879" s="37" t="s">
        <v>43</v>
      </c>
      <c r="F1879" s="49" t="s">
        <v>90</v>
      </c>
      <c r="G1879" s="50" t="s">
        <v>91</v>
      </c>
      <c r="H1879" s="50" t="s">
        <v>30</v>
      </c>
      <c r="I1879" s="50" t="s">
        <v>31</v>
      </c>
      <c r="J1879" s="49" t="s">
        <v>32</v>
      </c>
      <c r="K1879" s="49" t="s">
        <v>884</v>
      </c>
      <c r="L1879" s="49" t="s">
        <v>885</v>
      </c>
      <c r="M1879" s="50" t="s">
        <v>886</v>
      </c>
      <c r="N1879" s="50" t="s">
        <v>887</v>
      </c>
      <c r="O1879" s="51">
        <v>45788</v>
      </c>
      <c r="P1879" s="51">
        <v>45788</v>
      </c>
      <c r="Q1879" s="51">
        <v>45788</v>
      </c>
      <c r="R1879" s="50">
        <v>141</v>
      </c>
      <c r="S1879" s="50">
        <v>0</v>
      </c>
      <c r="T1879" s="50" t="s">
        <v>58</v>
      </c>
      <c r="U1879" s="50" t="s">
        <v>10951</v>
      </c>
      <c r="V1879" s="50"/>
      <c r="W1879" s="50" t="s">
        <v>6288</v>
      </c>
      <c r="X1879" s="50" t="s">
        <v>1136</v>
      </c>
      <c r="Y1879" s="49" t="s">
        <v>6289</v>
      </c>
    </row>
    <row r="1880" spans="1:25">
      <c r="A1880" s="121" t="str">
        <f t="shared" si="30"/>
        <v>PDILEY</v>
      </c>
      <c r="B1880" s="49" t="s">
        <v>10952</v>
      </c>
      <c r="C1880" s="50" t="s">
        <v>10953</v>
      </c>
      <c r="D1880" s="50" t="s">
        <v>10954</v>
      </c>
      <c r="E1880" s="37" t="s">
        <v>43</v>
      </c>
      <c r="F1880" s="49" t="s">
        <v>28</v>
      </c>
      <c r="G1880" s="50" t="s">
        <v>29</v>
      </c>
      <c r="H1880" s="50" t="s">
        <v>30</v>
      </c>
      <c r="I1880" s="50" t="s">
        <v>31</v>
      </c>
      <c r="J1880" s="49" t="s">
        <v>53</v>
      </c>
      <c r="K1880" s="49" t="s">
        <v>197</v>
      </c>
      <c r="L1880" s="49" t="s">
        <v>198</v>
      </c>
      <c r="M1880" s="50" t="s">
        <v>199</v>
      </c>
      <c r="N1880" s="50" t="s">
        <v>200</v>
      </c>
      <c r="O1880" s="51">
        <v>40847</v>
      </c>
      <c r="P1880" s="51">
        <v>40847</v>
      </c>
      <c r="Q1880" s="51">
        <v>40847</v>
      </c>
      <c r="R1880" s="50">
        <v>5082</v>
      </c>
      <c r="S1880" s="50">
        <v>13</v>
      </c>
      <c r="T1880" s="50" t="s">
        <v>127</v>
      </c>
      <c r="U1880" s="50" t="s">
        <v>10955</v>
      </c>
      <c r="V1880" s="50"/>
      <c r="W1880" s="50" t="s">
        <v>10956</v>
      </c>
      <c r="X1880" s="50" t="s">
        <v>200</v>
      </c>
      <c r="Y1880" s="49" t="s">
        <v>9478</v>
      </c>
    </row>
    <row r="1881" spans="1:25">
      <c r="A1881" s="121" t="str">
        <f t="shared" si="30"/>
        <v>pdowdy</v>
      </c>
      <c r="B1881" s="49" t="s">
        <v>10957</v>
      </c>
      <c r="C1881" s="50" t="s">
        <v>10958</v>
      </c>
      <c r="D1881" s="50" t="s">
        <v>10959</v>
      </c>
      <c r="E1881" s="37" t="s">
        <v>43</v>
      </c>
      <c r="F1881" s="49" t="s">
        <v>28</v>
      </c>
      <c r="G1881" s="50" t="s">
        <v>29</v>
      </c>
      <c r="H1881" s="50" t="s">
        <v>30</v>
      </c>
      <c r="I1881" s="50" t="s">
        <v>31</v>
      </c>
      <c r="J1881" s="49" t="s">
        <v>32</v>
      </c>
      <c r="K1881" s="49" t="s">
        <v>515</v>
      </c>
      <c r="L1881" s="49" t="s">
        <v>516</v>
      </c>
      <c r="M1881" s="50" t="s">
        <v>517</v>
      </c>
      <c r="N1881" s="50" t="s">
        <v>192</v>
      </c>
      <c r="O1881" s="51">
        <v>45641</v>
      </c>
      <c r="P1881" s="51">
        <v>45641</v>
      </c>
      <c r="Q1881" s="51">
        <v>45641</v>
      </c>
      <c r="R1881" s="50">
        <v>288</v>
      </c>
      <c r="S1881" s="50">
        <v>0</v>
      </c>
      <c r="T1881" s="50" t="s">
        <v>37</v>
      </c>
      <c r="U1881" s="53" t="s">
        <v>10960</v>
      </c>
      <c r="V1881" s="53">
        <v>0</v>
      </c>
      <c r="W1881" s="53" t="s">
        <v>2477</v>
      </c>
      <c r="X1881" s="53" t="s">
        <v>192</v>
      </c>
      <c r="Y1881" s="53" t="s">
        <v>10961</v>
      </c>
    </row>
    <row r="1882" spans="1:25">
      <c r="A1882" s="121" t="str">
        <f t="shared" si="30"/>
        <v>PDRIGPA</v>
      </c>
      <c r="B1882" s="49" t="s">
        <v>10962</v>
      </c>
      <c r="C1882" s="50" t="s">
        <v>10963</v>
      </c>
      <c r="D1882" s="50" t="s">
        <v>10964</v>
      </c>
      <c r="E1882" s="37" t="s">
        <v>43</v>
      </c>
      <c r="F1882" s="49" t="s">
        <v>90</v>
      </c>
      <c r="G1882" s="50" t="s">
        <v>91</v>
      </c>
      <c r="H1882" s="50" t="s">
        <v>30</v>
      </c>
      <c r="I1882" s="50" t="s">
        <v>31</v>
      </c>
      <c r="J1882" s="49" t="s">
        <v>53</v>
      </c>
      <c r="K1882" s="49" t="s">
        <v>370</v>
      </c>
      <c r="L1882" s="49" t="s">
        <v>371</v>
      </c>
      <c r="M1882" s="50" t="s">
        <v>372</v>
      </c>
      <c r="N1882" s="50" t="s">
        <v>373</v>
      </c>
      <c r="O1882" s="51">
        <v>39482</v>
      </c>
      <c r="P1882" s="51">
        <v>39482</v>
      </c>
      <c r="Q1882" s="51">
        <v>39482</v>
      </c>
      <c r="R1882" s="50">
        <v>6447</v>
      </c>
      <c r="S1882" s="50">
        <v>17</v>
      </c>
      <c r="T1882" s="50" t="s">
        <v>148</v>
      </c>
      <c r="U1882" s="50" t="s">
        <v>10965</v>
      </c>
      <c r="V1882" s="50"/>
      <c r="W1882" s="50" t="s">
        <v>790</v>
      </c>
      <c r="X1882" s="50" t="s">
        <v>373</v>
      </c>
      <c r="Y1882" s="49" t="s">
        <v>9117</v>
      </c>
    </row>
    <row r="1883" spans="1:25">
      <c r="A1883" s="121" t="str">
        <f t="shared" si="30"/>
        <v>PDUNKL</v>
      </c>
      <c r="B1883" s="49" t="s">
        <v>10966</v>
      </c>
      <c r="C1883" s="50" t="s">
        <v>10967</v>
      </c>
      <c r="D1883" s="50" t="s">
        <v>10968</v>
      </c>
      <c r="E1883" s="37" t="s">
        <v>43</v>
      </c>
      <c r="F1883" s="49" t="s">
        <v>90</v>
      </c>
      <c r="G1883" s="50" t="s">
        <v>91</v>
      </c>
      <c r="H1883" s="50" t="s">
        <v>30</v>
      </c>
      <c r="I1883" s="50" t="s">
        <v>31</v>
      </c>
      <c r="J1883" s="49" t="s">
        <v>32</v>
      </c>
      <c r="K1883" s="49" t="s">
        <v>290</v>
      </c>
      <c r="L1883" s="49" t="s">
        <v>291</v>
      </c>
      <c r="M1883" s="50" t="s">
        <v>292</v>
      </c>
      <c r="N1883" s="50" t="s">
        <v>293</v>
      </c>
      <c r="O1883" s="51">
        <v>32512</v>
      </c>
      <c r="P1883" s="51">
        <v>32512</v>
      </c>
      <c r="Q1883" s="51">
        <v>32512</v>
      </c>
      <c r="R1883" s="50">
        <v>13417</v>
      </c>
      <c r="S1883" s="50">
        <v>36</v>
      </c>
      <c r="T1883" s="50" t="s">
        <v>148</v>
      </c>
      <c r="U1883" s="50" t="s">
        <v>10969</v>
      </c>
      <c r="V1883" s="50"/>
      <c r="W1883" s="50" t="s">
        <v>10970</v>
      </c>
      <c r="X1883" s="50" t="s">
        <v>1021</v>
      </c>
      <c r="Y1883" s="49" t="s">
        <v>10971</v>
      </c>
    </row>
    <row r="1884" spans="1:25">
      <c r="A1884" s="121" t="str">
        <f t="shared" si="30"/>
        <v>PEGUILO</v>
      </c>
      <c r="B1884" s="49" t="s">
        <v>10972</v>
      </c>
      <c r="C1884" s="50" t="s">
        <v>10973</v>
      </c>
      <c r="D1884" s="50" t="s">
        <v>10974</v>
      </c>
      <c r="E1884" s="37" t="s">
        <v>43</v>
      </c>
      <c r="F1884" s="49" t="s">
        <v>44</v>
      </c>
      <c r="G1884" s="50" t="s">
        <v>45</v>
      </c>
      <c r="H1884" s="50" t="s">
        <v>30</v>
      </c>
      <c r="I1884" s="50" t="s">
        <v>31</v>
      </c>
      <c r="J1884" s="49" t="s">
        <v>32</v>
      </c>
      <c r="K1884" s="49" t="s">
        <v>33</v>
      </c>
      <c r="L1884" s="49" t="s">
        <v>34</v>
      </c>
      <c r="M1884" s="50" t="s">
        <v>35</v>
      </c>
      <c r="N1884" s="50" t="s">
        <v>36</v>
      </c>
      <c r="O1884" s="51">
        <v>37958</v>
      </c>
      <c r="P1884" s="51">
        <v>37958</v>
      </c>
      <c r="Q1884" s="51">
        <v>37958</v>
      </c>
      <c r="R1884" s="50">
        <v>7971</v>
      </c>
      <c r="S1884" s="50">
        <v>21</v>
      </c>
      <c r="T1884" s="50" t="s">
        <v>148</v>
      </c>
      <c r="U1884" s="50" t="s">
        <v>10975</v>
      </c>
      <c r="V1884" s="50"/>
      <c r="W1884" s="50" t="s">
        <v>2011</v>
      </c>
      <c r="X1884" s="50" t="s">
        <v>36</v>
      </c>
      <c r="Y1884" s="49" t="s">
        <v>10976</v>
      </c>
    </row>
    <row r="1885" spans="1:25">
      <c r="A1885" s="121" t="str">
        <f t="shared" si="30"/>
        <v>pespino</v>
      </c>
      <c r="B1885" s="49" t="s">
        <v>10977</v>
      </c>
      <c r="C1885" s="50" t="s">
        <v>10978</v>
      </c>
      <c r="D1885" s="50" t="s">
        <v>10979</v>
      </c>
      <c r="E1885" s="37" t="s">
        <v>43</v>
      </c>
      <c r="F1885" s="49" t="s">
        <v>90</v>
      </c>
      <c r="G1885" s="50" t="s">
        <v>91</v>
      </c>
      <c r="H1885" s="50" t="s">
        <v>30</v>
      </c>
      <c r="I1885" s="50" t="s">
        <v>31</v>
      </c>
      <c r="J1885" s="49" t="s">
        <v>32</v>
      </c>
      <c r="K1885" s="49" t="s">
        <v>208</v>
      </c>
      <c r="L1885" s="49" t="s">
        <v>208</v>
      </c>
      <c r="M1885" s="50" t="s">
        <v>907</v>
      </c>
      <c r="N1885" s="50" t="s">
        <v>908</v>
      </c>
      <c r="O1885" s="51">
        <v>45438</v>
      </c>
      <c r="P1885" s="51">
        <v>45438</v>
      </c>
      <c r="Q1885" s="51">
        <v>45438</v>
      </c>
      <c r="R1885" s="50">
        <v>491</v>
      </c>
      <c r="S1885" s="50">
        <v>1</v>
      </c>
      <c r="T1885" s="50" t="s">
        <v>82</v>
      </c>
      <c r="U1885" s="50" t="s">
        <v>10980</v>
      </c>
      <c r="V1885" s="50"/>
      <c r="W1885" s="50" t="s">
        <v>10981</v>
      </c>
      <c r="X1885" s="50" t="s">
        <v>908</v>
      </c>
      <c r="Y1885" s="49" t="s">
        <v>10982</v>
      </c>
    </row>
    <row r="1886" spans="1:25">
      <c r="A1886" s="121" t="str">
        <f t="shared" si="30"/>
        <v>PFLAK1</v>
      </c>
      <c r="B1886" s="49" t="s">
        <v>10983</v>
      </c>
      <c r="C1886" s="50" t="s">
        <v>10984</v>
      </c>
      <c r="D1886" s="50" t="s">
        <v>10985</v>
      </c>
      <c r="E1886" s="37" t="s">
        <v>43</v>
      </c>
      <c r="F1886" s="49" t="s">
        <v>182</v>
      </c>
      <c r="G1886" s="50" t="s">
        <v>183</v>
      </c>
      <c r="H1886" s="50" t="s">
        <v>30</v>
      </c>
      <c r="I1886" s="50" t="s">
        <v>31</v>
      </c>
      <c r="J1886" s="49" t="s">
        <v>53</v>
      </c>
      <c r="K1886" s="49" t="s">
        <v>273</v>
      </c>
      <c r="L1886" s="49" t="s">
        <v>1340</v>
      </c>
      <c r="M1886" s="50" t="s">
        <v>1341</v>
      </c>
      <c r="N1886" s="50" t="s">
        <v>1308</v>
      </c>
      <c r="O1886" s="51">
        <v>31511</v>
      </c>
      <c r="P1886" s="51">
        <v>31511</v>
      </c>
      <c r="Q1886" s="51">
        <v>31511</v>
      </c>
      <c r="R1886" s="50">
        <v>14418</v>
      </c>
      <c r="S1886" s="50">
        <v>39</v>
      </c>
      <c r="T1886" s="50" t="s">
        <v>148</v>
      </c>
      <c r="U1886" s="50" t="s">
        <v>10986</v>
      </c>
      <c r="V1886" s="50"/>
      <c r="W1886" s="50" t="s">
        <v>10987</v>
      </c>
      <c r="X1886" s="50" t="s">
        <v>453</v>
      </c>
      <c r="Y1886" s="49" t="s">
        <v>10988</v>
      </c>
    </row>
    <row r="1887" spans="1:25">
      <c r="A1887" s="121" t="str">
        <f t="shared" si="30"/>
        <v>PFORD9</v>
      </c>
      <c r="B1887" s="49" t="s">
        <v>10989</v>
      </c>
      <c r="C1887" s="50" t="s">
        <v>10990</v>
      </c>
      <c r="D1887" s="50" t="s">
        <v>10991</v>
      </c>
      <c r="E1887" s="37" t="s">
        <v>43</v>
      </c>
      <c r="F1887" s="49" t="s">
        <v>182</v>
      </c>
      <c r="G1887" s="50" t="s">
        <v>183</v>
      </c>
      <c r="H1887" s="50" t="s">
        <v>30</v>
      </c>
      <c r="I1887" s="50" t="s">
        <v>31</v>
      </c>
      <c r="J1887" s="49" t="s">
        <v>32</v>
      </c>
      <c r="K1887" s="49" t="s">
        <v>775</v>
      </c>
      <c r="L1887" s="49" t="s">
        <v>776</v>
      </c>
      <c r="M1887" s="50" t="s">
        <v>777</v>
      </c>
      <c r="N1887" s="50" t="s">
        <v>147</v>
      </c>
      <c r="O1887" s="51">
        <v>32597</v>
      </c>
      <c r="P1887" s="51">
        <v>40912</v>
      </c>
      <c r="Q1887" s="51">
        <v>40912</v>
      </c>
      <c r="R1887" s="50">
        <v>5017</v>
      </c>
      <c r="S1887" s="50">
        <v>13</v>
      </c>
      <c r="T1887" s="50" t="s">
        <v>127</v>
      </c>
      <c r="U1887" s="50" t="s">
        <v>10992</v>
      </c>
      <c r="V1887" s="50"/>
      <c r="W1887" s="50" t="s">
        <v>10993</v>
      </c>
      <c r="X1887" s="50" t="s">
        <v>147</v>
      </c>
      <c r="Y1887" s="49" t="s">
        <v>10994</v>
      </c>
    </row>
    <row r="1888" spans="1:25">
      <c r="A1888" s="121" t="str">
        <f t="shared" si="30"/>
        <v>pgagnon</v>
      </c>
      <c r="B1888" s="49" t="s">
        <v>10995</v>
      </c>
      <c r="C1888" s="50" t="s">
        <v>10996</v>
      </c>
      <c r="D1888" s="50" t="s">
        <v>10997</v>
      </c>
      <c r="E1888" s="37" t="s">
        <v>43</v>
      </c>
      <c r="F1888" s="49" t="s">
        <v>90</v>
      </c>
      <c r="G1888" s="50" t="s">
        <v>91</v>
      </c>
      <c r="H1888" s="50" t="s">
        <v>30</v>
      </c>
      <c r="I1888" s="50" t="s">
        <v>31</v>
      </c>
      <c r="J1888" s="49" t="s">
        <v>32</v>
      </c>
      <c r="K1888" s="49" t="s">
        <v>290</v>
      </c>
      <c r="L1888" s="49" t="s">
        <v>291</v>
      </c>
      <c r="M1888" s="50" t="s">
        <v>292</v>
      </c>
      <c r="N1888" s="50" t="s">
        <v>293</v>
      </c>
      <c r="O1888" s="51">
        <v>44378</v>
      </c>
      <c r="P1888" s="51">
        <v>44378</v>
      </c>
      <c r="Q1888" s="51">
        <v>44378</v>
      </c>
      <c r="R1888" s="50">
        <v>1551</v>
      </c>
      <c r="S1888" s="50">
        <v>4</v>
      </c>
      <c r="T1888" s="50" t="s">
        <v>106</v>
      </c>
      <c r="U1888" s="50" t="s">
        <v>10998</v>
      </c>
      <c r="V1888" s="50"/>
      <c r="W1888" s="50" t="s">
        <v>10999</v>
      </c>
      <c r="X1888" s="50" t="s">
        <v>1021</v>
      </c>
      <c r="Y1888" s="49" t="s">
        <v>11000</v>
      </c>
    </row>
    <row r="1889" spans="1:25">
      <c r="A1889" s="121" t="str">
        <f t="shared" si="30"/>
        <v>PGEARY1</v>
      </c>
      <c r="B1889" s="49" t="s">
        <v>11001</v>
      </c>
      <c r="C1889" s="50" t="s">
        <v>11002</v>
      </c>
      <c r="D1889" s="50" t="s">
        <v>11003</v>
      </c>
      <c r="E1889" s="37" t="s">
        <v>43</v>
      </c>
      <c r="F1889" s="49" t="s">
        <v>28</v>
      </c>
      <c r="G1889" s="50" t="s">
        <v>29</v>
      </c>
      <c r="H1889" s="50" t="s">
        <v>30</v>
      </c>
      <c r="I1889" s="50" t="s">
        <v>31</v>
      </c>
      <c r="J1889" s="49" t="s">
        <v>32</v>
      </c>
      <c r="K1889" s="49" t="s">
        <v>79</v>
      </c>
      <c r="L1889" s="49" t="s">
        <v>80</v>
      </c>
      <c r="M1889" s="50" t="s">
        <v>81</v>
      </c>
      <c r="N1889" s="50" t="s">
        <v>36</v>
      </c>
      <c r="O1889" s="51">
        <v>37005</v>
      </c>
      <c r="P1889" s="51">
        <v>37005</v>
      </c>
      <c r="Q1889" s="51">
        <v>37005</v>
      </c>
      <c r="R1889" s="50">
        <v>8924</v>
      </c>
      <c r="S1889" s="50">
        <v>24</v>
      </c>
      <c r="T1889" s="50" t="s">
        <v>148</v>
      </c>
      <c r="U1889" s="50" t="s">
        <v>11004</v>
      </c>
      <c r="V1889" s="50"/>
      <c r="W1889" s="50" t="s">
        <v>11005</v>
      </c>
      <c r="X1889" s="50" t="s">
        <v>36</v>
      </c>
      <c r="Y1889" s="49" t="s">
        <v>11006</v>
      </c>
    </row>
    <row r="1890" spans="1:25">
      <c r="A1890" s="121" t="str">
        <f t="shared" si="30"/>
        <v>PHASSE0</v>
      </c>
      <c r="B1890" s="49" t="s">
        <v>11007</v>
      </c>
      <c r="C1890" s="50" t="s">
        <v>11008</v>
      </c>
      <c r="D1890" s="50" t="s">
        <v>11009</v>
      </c>
      <c r="E1890" s="37" t="s">
        <v>43</v>
      </c>
      <c r="F1890" s="49" t="s">
        <v>28</v>
      </c>
      <c r="G1890" s="50" t="s">
        <v>29</v>
      </c>
      <c r="H1890" s="50" t="s">
        <v>30</v>
      </c>
      <c r="I1890" s="50" t="s">
        <v>31</v>
      </c>
      <c r="J1890" s="49" t="s">
        <v>53</v>
      </c>
      <c r="K1890" s="49" t="s">
        <v>164</v>
      </c>
      <c r="L1890" s="49" t="s">
        <v>165</v>
      </c>
      <c r="M1890" s="50" t="s">
        <v>166</v>
      </c>
      <c r="N1890" s="50" t="s">
        <v>167</v>
      </c>
      <c r="O1890" s="51">
        <v>41176</v>
      </c>
      <c r="P1890" s="51">
        <v>41176</v>
      </c>
      <c r="Q1890" s="51">
        <v>41176</v>
      </c>
      <c r="R1890" s="50">
        <v>4753</v>
      </c>
      <c r="S1890" s="50">
        <v>13</v>
      </c>
      <c r="T1890" s="50" t="s">
        <v>127</v>
      </c>
      <c r="U1890" s="50" t="s">
        <v>11010</v>
      </c>
      <c r="V1890" s="50"/>
      <c r="W1890" s="50" t="s">
        <v>1619</v>
      </c>
      <c r="X1890" s="50" t="s">
        <v>170</v>
      </c>
      <c r="Y1890" s="49" t="s">
        <v>11011</v>
      </c>
    </row>
    <row r="1891" spans="1:25">
      <c r="A1891" s="121" t="str">
        <f t="shared" si="30"/>
        <v>phawkin</v>
      </c>
      <c r="B1891" s="49" t="s">
        <v>11012</v>
      </c>
      <c r="C1891" s="50" t="s">
        <v>11013</v>
      </c>
      <c r="D1891" s="50" t="s">
        <v>11014</v>
      </c>
      <c r="E1891" s="37" t="s">
        <v>27</v>
      </c>
      <c r="F1891" s="49" t="s">
        <v>90</v>
      </c>
      <c r="G1891" s="50" t="s">
        <v>91</v>
      </c>
      <c r="H1891" s="50" t="s">
        <v>30</v>
      </c>
      <c r="I1891" s="50" t="s">
        <v>31</v>
      </c>
      <c r="J1891" s="49" t="s">
        <v>53</v>
      </c>
      <c r="K1891" s="49" t="s">
        <v>164</v>
      </c>
      <c r="L1891" s="49" t="s">
        <v>165</v>
      </c>
      <c r="M1891" s="50" t="s">
        <v>166</v>
      </c>
      <c r="N1891" s="50" t="s">
        <v>167</v>
      </c>
      <c r="O1891" s="51">
        <v>45326</v>
      </c>
      <c r="P1891" s="51">
        <v>45326</v>
      </c>
      <c r="Q1891" s="51">
        <v>45326</v>
      </c>
      <c r="R1891" s="50">
        <v>603</v>
      </c>
      <c r="S1891" s="50">
        <v>1</v>
      </c>
      <c r="T1891" s="50" t="s">
        <v>82</v>
      </c>
      <c r="U1891" s="50" t="s">
        <v>11015</v>
      </c>
      <c r="V1891" s="50"/>
      <c r="W1891" s="50" t="s">
        <v>9296</v>
      </c>
      <c r="X1891" s="50" t="s">
        <v>170</v>
      </c>
      <c r="Y1891" s="49" t="s">
        <v>9297</v>
      </c>
    </row>
    <row r="1892" spans="1:25">
      <c r="A1892" s="121" t="str">
        <f t="shared" si="30"/>
        <v>phemmi0</v>
      </c>
      <c r="B1892" s="49" t="s">
        <v>11016</v>
      </c>
      <c r="C1892" s="50" t="s">
        <v>11017</v>
      </c>
      <c r="D1892" s="50" t="s">
        <v>11018</v>
      </c>
      <c r="E1892" s="37" t="s">
        <v>43</v>
      </c>
      <c r="F1892" s="49" t="s">
        <v>1624</v>
      </c>
      <c r="G1892" s="50" t="s">
        <v>1625</v>
      </c>
      <c r="H1892" s="50" t="s">
        <v>30</v>
      </c>
      <c r="I1892" s="50" t="s">
        <v>31</v>
      </c>
      <c r="J1892" s="49" t="s">
        <v>53</v>
      </c>
      <c r="K1892" s="49" t="s">
        <v>309</v>
      </c>
      <c r="L1892" s="49" t="s">
        <v>310</v>
      </c>
      <c r="M1892" s="50" t="s">
        <v>311</v>
      </c>
      <c r="N1892" s="50" t="s">
        <v>312</v>
      </c>
      <c r="O1892" s="51">
        <v>43907</v>
      </c>
      <c r="P1892" s="51">
        <v>43907</v>
      </c>
      <c r="Q1892" s="51">
        <v>43907</v>
      </c>
      <c r="R1892" s="50">
        <v>2022</v>
      </c>
      <c r="S1892" s="50">
        <v>5</v>
      </c>
      <c r="T1892" s="50" t="s">
        <v>106</v>
      </c>
      <c r="U1892" s="50" t="s">
        <v>11019</v>
      </c>
      <c r="V1892" s="50"/>
      <c r="W1892" s="50" t="s">
        <v>11020</v>
      </c>
      <c r="X1892" s="50" t="s">
        <v>312</v>
      </c>
      <c r="Y1892" s="49" t="s">
        <v>9252</v>
      </c>
    </row>
    <row r="1893" spans="1:25">
      <c r="A1893" s="121" t="str">
        <f t="shared" si="30"/>
        <v>pholman</v>
      </c>
      <c r="B1893" s="49" t="s">
        <v>11021</v>
      </c>
      <c r="C1893" s="50" t="s">
        <v>11022</v>
      </c>
      <c r="D1893" s="50" t="s">
        <v>11023</v>
      </c>
      <c r="E1893" s="37" t="s">
        <v>27</v>
      </c>
      <c r="F1893" s="49" t="s">
        <v>1624</v>
      </c>
      <c r="G1893" s="50" t="s">
        <v>1625</v>
      </c>
      <c r="H1893" s="50" t="s">
        <v>30</v>
      </c>
      <c r="I1893" s="50" t="s">
        <v>31</v>
      </c>
      <c r="J1893" s="49" t="s">
        <v>53</v>
      </c>
      <c r="K1893" s="49" t="s">
        <v>309</v>
      </c>
      <c r="L1893" s="49" t="s">
        <v>310</v>
      </c>
      <c r="M1893" s="50" t="s">
        <v>311</v>
      </c>
      <c r="N1893" s="50" t="s">
        <v>312</v>
      </c>
      <c r="O1893" s="51">
        <v>44427</v>
      </c>
      <c r="P1893" s="51">
        <v>44427</v>
      </c>
      <c r="Q1893" s="51">
        <v>44427</v>
      </c>
      <c r="R1893" s="50">
        <v>1502</v>
      </c>
      <c r="S1893" s="50">
        <v>4</v>
      </c>
      <c r="T1893" s="50" t="s">
        <v>106</v>
      </c>
      <c r="U1893" s="50" t="s">
        <v>11024</v>
      </c>
      <c r="V1893" s="50"/>
      <c r="W1893" s="50" t="s">
        <v>11025</v>
      </c>
      <c r="X1893" s="50" t="s">
        <v>312</v>
      </c>
      <c r="Y1893" s="49" t="s">
        <v>11026</v>
      </c>
    </row>
    <row r="1894" spans="1:25">
      <c r="A1894" s="121" t="str">
        <f t="shared" si="30"/>
        <v>PIGMEDI</v>
      </c>
      <c r="B1894" s="49" t="s">
        <v>11027</v>
      </c>
      <c r="C1894" s="50" t="s">
        <v>11028</v>
      </c>
      <c r="D1894" s="50" t="s">
        <v>11029</v>
      </c>
      <c r="E1894" s="37" t="s">
        <v>43</v>
      </c>
      <c r="F1894" s="49" t="s">
        <v>28</v>
      </c>
      <c r="G1894" s="50" t="s">
        <v>29</v>
      </c>
      <c r="H1894" s="50" t="s">
        <v>30</v>
      </c>
      <c r="I1894" s="50" t="s">
        <v>31</v>
      </c>
      <c r="J1894" s="49" t="s">
        <v>53</v>
      </c>
      <c r="K1894" s="49" t="s">
        <v>54</v>
      </c>
      <c r="L1894" s="49" t="s">
        <v>55</v>
      </c>
      <c r="M1894" s="50" t="s">
        <v>56</v>
      </c>
      <c r="N1894" s="50" t="s">
        <v>57</v>
      </c>
      <c r="O1894" s="51">
        <v>39607</v>
      </c>
      <c r="P1894" s="51">
        <v>39607</v>
      </c>
      <c r="Q1894" s="51">
        <v>39607</v>
      </c>
      <c r="R1894" s="50">
        <v>6322</v>
      </c>
      <c r="S1894" s="50">
        <v>17</v>
      </c>
      <c r="T1894" s="50" t="s">
        <v>148</v>
      </c>
      <c r="U1894" s="50" t="s">
        <v>11030</v>
      </c>
      <c r="V1894" s="50"/>
      <c r="W1894" s="50" t="s">
        <v>1492</v>
      </c>
      <c r="X1894" s="50" t="s">
        <v>57</v>
      </c>
      <c r="Y1894" s="49" t="s">
        <v>1493</v>
      </c>
    </row>
    <row r="1895" spans="1:25">
      <c r="A1895" s="121" t="str">
        <f t="shared" si="30"/>
        <v>pjacobs</v>
      </c>
      <c r="B1895" s="49" t="s">
        <v>11031</v>
      </c>
      <c r="C1895" s="50" t="s">
        <v>11032</v>
      </c>
      <c r="D1895" s="50" t="s">
        <v>11033</v>
      </c>
      <c r="E1895" s="37" t="s">
        <v>43</v>
      </c>
      <c r="F1895" s="49" t="s">
        <v>90</v>
      </c>
      <c r="G1895" s="50" t="s">
        <v>91</v>
      </c>
      <c r="H1895" s="50" t="s">
        <v>30</v>
      </c>
      <c r="I1895" s="50" t="s">
        <v>31</v>
      </c>
      <c r="J1895" s="49" t="s">
        <v>32</v>
      </c>
      <c r="K1895" s="49" t="s">
        <v>775</v>
      </c>
      <c r="L1895" s="49" t="s">
        <v>776</v>
      </c>
      <c r="M1895" s="50" t="s">
        <v>777</v>
      </c>
      <c r="N1895" s="50" t="s">
        <v>147</v>
      </c>
      <c r="O1895" s="51">
        <v>43446</v>
      </c>
      <c r="P1895" s="51">
        <v>43446</v>
      </c>
      <c r="Q1895" s="51">
        <v>43446</v>
      </c>
      <c r="R1895" s="50">
        <v>2483</v>
      </c>
      <c r="S1895" s="50">
        <v>6</v>
      </c>
      <c r="T1895" s="50" t="s">
        <v>127</v>
      </c>
      <c r="U1895" s="50" t="s">
        <v>11034</v>
      </c>
      <c r="V1895" s="50"/>
      <c r="W1895" s="50" t="s">
        <v>11035</v>
      </c>
      <c r="X1895" s="50" t="s">
        <v>147</v>
      </c>
      <c r="Y1895" s="49" t="s">
        <v>11036</v>
      </c>
    </row>
    <row r="1896" spans="1:25">
      <c r="A1896" s="121" t="str">
        <f t="shared" si="30"/>
        <v>pkantza</v>
      </c>
      <c r="B1896" s="49" t="s">
        <v>11037</v>
      </c>
      <c r="C1896" s="50" t="s">
        <v>11038</v>
      </c>
      <c r="D1896" s="50" t="s">
        <v>11039</v>
      </c>
      <c r="E1896" s="37" t="s">
        <v>43</v>
      </c>
      <c r="F1896" s="49" t="s">
        <v>44</v>
      </c>
      <c r="G1896" s="50" t="s">
        <v>45</v>
      </c>
      <c r="H1896" s="50" t="s">
        <v>30</v>
      </c>
      <c r="I1896" s="50" t="s">
        <v>31</v>
      </c>
      <c r="J1896" s="49" t="s">
        <v>53</v>
      </c>
      <c r="K1896" s="49" t="s">
        <v>273</v>
      </c>
      <c r="L1896" s="49" t="s">
        <v>1340</v>
      </c>
      <c r="M1896" s="50" t="s">
        <v>1341</v>
      </c>
      <c r="N1896" s="50" t="s">
        <v>1308</v>
      </c>
      <c r="O1896" s="51">
        <v>45928</v>
      </c>
      <c r="P1896" s="51">
        <v>45928</v>
      </c>
      <c r="Q1896" s="51">
        <v>45928</v>
      </c>
      <c r="R1896" s="50">
        <v>1</v>
      </c>
      <c r="S1896" s="50">
        <v>0</v>
      </c>
      <c r="T1896" s="50" t="s">
        <v>47</v>
      </c>
      <c r="U1896" s="50" t="s">
        <v>11040</v>
      </c>
      <c r="V1896" s="50"/>
      <c r="W1896" s="50" t="s">
        <v>11041</v>
      </c>
      <c r="X1896" s="50" t="s">
        <v>1308</v>
      </c>
      <c r="Y1896" s="49" t="s">
        <v>11042</v>
      </c>
    </row>
    <row r="1897" spans="1:25">
      <c r="A1897" s="121" t="str">
        <f t="shared" si="30"/>
        <v>pkaramu</v>
      </c>
      <c r="B1897" s="49" t="s">
        <v>11043</v>
      </c>
      <c r="C1897" s="50" t="s">
        <v>11044</v>
      </c>
      <c r="D1897" s="50" t="s">
        <v>11045</v>
      </c>
      <c r="E1897" s="37" t="s">
        <v>43</v>
      </c>
      <c r="F1897" s="49" t="s">
        <v>44</v>
      </c>
      <c r="G1897" s="50" t="s">
        <v>45</v>
      </c>
      <c r="H1897" s="50" t="s">
        <v>30</v>
      </c>
      <c r="I1897" s="50" t="s">
        <v>31</v>
      </c>
      <c r="J1897" s="49" t="s">
        <v>53</v>
      </c>
      <c r="K1897" s="49" t="s">
        <v>273</v>
      </c>
      <c r="L1897" s="49" t="s">
        <v>550</v>
      </c>
      <c r="M1897" s="50" t="s">
        <v>551</v>
      </c>
      <c r="N1897" s="50" t="s">
        <v>373</v>
      </c>
      <c r="O1897" s="51">
        <v>44658</v>
      </c>
      <c r="P1897" s="51">
        <v>44658</v>
      </c>
      <c r="Q1897" s="51">
        <v>44658</v>
      </c>
      <c r="R1897" s="50">
        <v>1271</v>
      </c>
      <c r="S1897" s="50">
        <v>3</v>
      </c>
      <c r="T1897" s="50" t="s">
        <v>106</v>
      </c>
      <c r="U1897" s="50" t="s">
        <v>11046</v>
      </c>
      <c r="V1897" s="50"/>
      <c r="W1897" s="50" t="s">
        <v>11047</v>
      </c>
      <c r="X1897" s="50" t="s">
        <v>373</v>
      </c>
      <c r="Y1897" s="49" t="s">
        <v>11048</v>
      </c>
    </row>
    <row r="1898" spans="1:25">
      <c r="A1898" s="121" t="str">
        <f t="shared" si="30"/>
        <v>PKROESS</v>
      </c>
      <c r="B1898" s="49" t="s">
        <v>11049</v>
      </c>
      <c r="C1898" s="50" t="s">
        <v>11050</v>
      </c>
      <c r="D1898" s="50" t="s">
        <v>11051</v>
      </c>
      <c r="E1898" s="37" t="s">
        <v>43</v>
      </c>
      <c r="F1898" s="49" t="s">
        <v>28</v>
      </c>
      <c r="G1898" s="50" t="s">
        <v>29</v>
      </c>
      <c r="H1898" s="50" t="s">
        <v>30</v>
      </c>
      <c r="I1898" s="50" t="s">
        <v>31</v>
      </c>
      <c r="J1898" s="49" t="s">
        <v>32</v>
      </c>
      <c r="K1898" s="49" t="s">
        <v>125</v>
      </c>
      <c r="L1898" s="49" t="s">
        <v>126</v>
      </c>
      <c r="M1898" s="50" t="s">
        <v>85</v>
      </c>
      <c r="N1898" s="50" t="s">
        <v>36</v>
      </c>
      <c r="O1898" s="51">
        <v>40714</v>
      </c>
      <c r="P1898" s="51">
        <v>40714</v>
      </c>
      <c r="Q1898" s="51">
        <v>40714</v>
      </c>
      <c r="R1898" s="50">
        <v>5215</v>
      </c>
      <c r="S1898" s="50">
        <v>14</v>
      </c>
      <c r="T1898" s="50" t="s">
        <v>127</v>
      </c>
      <c r="U1898" s="50" t="s">
        <v>11052</v>
      </c>
      <c r="V1898" s="50" t="s">
        <v>11053</v>
      </c>
      <c r="W1898" s="50" t="s">
        <v>11054</v>
      </c>
      <c r="X1898" s="50" t="s">
        <v>36</v>
      </c>
      <c r="Y1898" s="49" t="s">
        <v>11055</v>
      </c>
    </row>
    <row r="1899" spans="1:25">
      <c r="A1899" s="121" t="str">
        <f t="shared" si="30"/>
        <v>plaboy</v>
      </c>
      <c r="B1899" s="49" t="s">
        <v>11056</v>
      </c>
      <c r="C1899" s="50" t="s">
        <v>11057</v>
      </c>
      <c r="D1899" s="50" t="s">
        <v>11058</v>
      </c>
      <c r="E1899" s="37" t="s">
        <v>43</v>
      </c>
      <c r="F1899" s="49" t="s">
        <v>90</v>
      </c>
      <c r="G1899" s="50" t="s">
        <v>91</v>
      </c>
      <c r="H1899" s="50" t="s">
        <v>30</v>
      </c>
      <c r="I1899" s="50" t="s">
        <v>31</v>
      </c>
      <c r="J1899" s="49" t="s">
        <v>53</v>
      </c>
      <c r="K1899" s="49" t="s">
        <v>273</v>
      </c>
      <c r="L1899" s="49" t="s">
        <v>550</v>
      </c>
      <c r="M1899" s="50" t="s">
        <v>551</v>
      </c>
      <c r="N1899" s="50" t="s">
        <v>373</v>
      </c>
      <c r="O1899" s="51">
        <v>45823</v>
      </c>
      <c r="P1899" s="51">
        <v>45823</v>
      </c>
      <c r="Q1899" s="51">
        <v>45823</v>
      </c>
      <c r="R1899" s="50">
        <v>106</v>
      </c>
      <c r="S1899" s="50">
        <v>0</v>
      </c>
      <c r="T1899" s="50" t="s">
        <v>58</v>
      </c>
      <c r="U1899" s="50" t="s">
        <v>11059</v>
      </c>
      <c r="V1899" s="50" t="s">
        <v>11060</v>
      </c>
      <c r="W1899" s="50" t="s">
        <v>11061</v>
      </c>
      <c r="X1899" s="50" t="s">
        <v>373</v>
      </c>
      <c r="Y1899" s="49" t="s">
        <v>11062</v>
      </c>
    </row>
    <row r="1900" spans="1:25">
      <c r="A1900" s="121" t="str">
        <f t="shared" si="30"/>
        <v>plambe0</v>
      </c>
      <c r="B1900" s="49" t="s">
        <v>11063</v>
      </c>
      <c r="C1900" s="50" t="s">
        <v>11064</v>
      </c>
      <c r="D1900" s="50" t="s">
        <v>11065</v>
      </c>
      <c r="E1900" s="37" t="s">
        <v>43</v>
      </c>
      <c r="F1900" s="49" t="s">
        <v>28</v>
      </c>
      <c r="G1900" s="50" t="s">
        <v>29</v>
      </c>
      <c r="H1900" s="50" t="s">
        <v>30</v>
      </c>
      <c r="I1900" s="50" t="s">
        <v>31</v>
      </c>
      <c r="J1900" s="49" t="s">
        <v>53</v>
      </c>
      <c r="K1900" s="49" t="s">
        <v>164</v>
      </c>
      <c r="L1900" s="49" t="s">
        <v>165</v>
      </c>
      <c r="M1900" s="50" t="s">
        <v>166</v>
      </c>
      <c r="N1900" s="50" t="s">
        <v>167</v>
      </c>
      <c r="O1900" s="51">
        <v>41757</v>
      </c>
      <c r="P1900" s="51">
        <v>41757</v>
      </c>
      <c r="Q1900" s="51">
        <v>41757</v>
      </c>
      <c r="R1900" s="50">
        <v>4172</v>
      </c>
      <c r="S1900" s="50">
        <v>11</v>
      </c>
      <c r="T1900" s="50" t="s">
        <v>127</v>
      </c>
      <c r="U1900" t="s">
        <v>11066</v>
      </c>
      <c r="V1900"/>
      <c r="W1900" t="s">
        <v>11067</v>
      </c>
      <c r="X1900" t="s">
        <v>170</v>
      </c>
      <c r="Y1900" s="126" t="s">
        <v>11068</v>
      </c>
    </row>
    <row r="1901" spans="1:25">
      <c r="A1901" s="121" t="str">
        <f t="shared" si="30"/>
        <v>plara</v>
      </c>
      <c r="B1901" s="49" t="s">
        <v>11069</v>
      </c>
      <c r="C1901" s="50" t="s">
        <v>11070</v>
      </c>
      <c r="D1901" s="50" t="s">
        <v>11071</v>
      </c>
      <c r="E1901" s="37" t="s">
        <v>27</v>
      </c>
      <c r="F1901" s="49" t="s">
        <v>44</v>
      </c>
      <c r="G1901" s="50" t="s">
        <v>45</v>
      </c>
      <c r="H1901" s="50" t="s">
        <v>30</v>
      </c>
      <c r="I1901" s="50" t="s">
        <v>31</v>
      </c>
      <c r="J1901" s="49" t="s">
        <v>32</v>
      </c>
      <c r="K1901" s="49" t="s">
        <v>775</v>
      </c>
      <c r="L1901" s="49" t="s">
        <v>776</v>
      </c>
      <c r="M1901" s="50" t="s">
        <v>777</v>
      </c>
      <c r="N1901" s="50" t="s">
        <v>147</v>
      </c>
      <c r="O1901" s="51">
        <v>45774</v>
      </c>
      <c r="P1901" s="51">
        <v>45774</v>
      </c>
      <c r="Q1901" s="51">
        <v>45774</v>
      </c>
      <c r="R1901" s="50">
        <v>155</v>
      </c>
      <c r="S1901" s="50">
        <v>0</v>
      </c>
      <c r="T1901" s="50" t="s">
        <v>58</v>
      </c>
      <c r="U1901" s="50" t="s">
        <v>11072</v>
      </c>
      <c r="V1901" s="50"/>
      <c r="W1901" s="50" t="s">
        <v>9695</v>
      </c>
      <c r="X1901" s="50" t="s">
        <v>147</v>
      </c>
      <c r="Y1901" s="49" t="s">
        <v>11073</v>
      </c>
    </row>
    <row r="1902" spans="1:25">
      <c r="A1902" s="121" t="str">
        <f t="shared" si="30"/>
        <v>platus</v>
      </c>
      <c r="B1902" s="49" t="s">
        <v>11074</v>
      </c>
      <c r="C1902" s="50" t="s">
        <v>11075</v>
      </c>
      <c r="D1902" s="50" t="s">
        <v>11076</v>
      </c>
      <c r="E1902" s="37" t="s">
        <v>43</v>
      </c>
      <c r="F1902" s="49" t="s">
        <v>90</v>
      </c>
      <c r="G1902" s="50" t="s">
        <v>91</v>
      </c>
      <c r="H1902" s="50" t="s">
        <v>30</v>
      </c>
      <c r="I1902" s="50" t="s">
        <v>31</v>
      </c>
      <c r="J1902" s="49" t="s">
        <v>53</v>
      </c>
      <c r="K1902" s="49" t="s">
        <v>255</v>
      </c>
      <c r="L1902" s="49" t="s">
        <v>256</v>
      </c>
      <c r="M1902" s="50" t="s">
        <v>257</v>
      </c>
      <c r="N1902" s="50" t="s">
        <v>258</v>
      </c>
      <c r="O1902" s="51">
        <v>45515</v>
      </c>
      <c r="P1902" s="51">
        <v>45515</v>
      </c>
      <c r="Q1902" s="51">
        <v>45515</v>
      </c>
      <c r="R1902" s="50">
        <v>414</v>
      </c>
      <c r="S1902" s="50">
        <v>1</v>
      </c>
      <c r="T1902" s="50" t="s">
        <v>82</v>
      </c>
      <c r="U1902" s="50" t="s">
        <v>11077</v>
      </c>
      <c r="V1902" s="50" t="s">
        <v>2496</v>
      </c>
      <c r="W1902" s="50" t="s">
        <v>443</v>
      </c>
      <c r="X1902" s="50" t="s">
        <v>72</v>
      </c>
      <c r="Y1902" s="49" t="s">
        <v>11078</v>
      </c>
    </row>
    <row r="1903" spans="1:25">
      <c r="A1903" s="121" t="str">
        <f t="shared" si="30"/>
        <v>plawson</v>
      </c>
      <c r="B1903" s="49" t="s">
        <v>11079</v>
      </c>
      <c r="C1903" s="50" t="s">
        <v>11080</v>
      </c>
      <c r="D1903" s="50" t="s">
        <v>11081</v>
      </c>
      <c r="E1903" s="37" t="s">
        <v>43</v>
      </c>
      <c r="F1903" s="49" t="s">
        <v>28</v>
      </c>
      <c r="G1903" s="50" t="s">
        <v>29</v>
      </c>
      <c r="H1903" s="50" t="s">
        <v>30</v>
      </c>
      <c r="I1903" s="50" t="s">
        <v>31</v>
      </c>
      <c r="J1903" s="49" t="s">
        <v>32</v>
      </c>
      <c r="K1903" s="49" t="s">
        <v>349</v>
      </c>
      <c r="L1903" s="49" t="s">
        <v>350</v>
      </c>
      <c r="M1903" s="50" t="s">
        <v>351</v>
      </c>
      <c r="N1903" s="50" t="s">
        <v>352</v>
      </c>
      <c r="O1903" s="51">
        <v>45879</v>
      </c>
      <c r="P1903" s="51">
        <v>45879</v>
      </c>
      <c r="Q1903" s="51">
        <v>45879</v>
      </c>
      <c r="R1903" s="50">
        <v>50</v>
      </c>
      <c r="S1903" s="50">
        <v>0</v>
      </c>
      <c r="T1903" s="50" t="s">
        <v>419</v>
      </c>
      <c r="U1903" s="114" t="s">
        <v>11082</v>
      </c>
      <c r="V1903" s="114"/>
      <c r="W1903" s="114" t="s">
        <v>11083</v>
      </c>
      <c r="X1903" s="114" t="s">
        <v>355</v>
      </c>
      <c r="Y1903" s="115" t="s">
        <v>11084</v>
      </c>
    </row>
    <row r="1904" spans="1:25">
      <c r="A1904" s="121" t="str">
        <f t="shared" si="30"/>
        <v>PLICAT</v>
      </c>
      <c r="B1904" s="49" t="s">
        <v>11085</v>
      </c>
      <c r="C1904" s="50" t="s">
        <v>11086</v>
      </c>
      <c r="D1904" s="50" t="s">
        <v>11087</v>
      </c>
      <c r="E1904" s="37" t="s">
        <v>43</v>
      </c>
      <c r="F1904" s="49" t="s">
        <v>44</v>
      </c>
      <c r="G1904" s="50" t="s">
        <v>45</v>
      </c>
      <c r="H1904" s="50" t="s">
        <v>30</v>
      </c>
      <c r="I1904" s="50" t="s">
        <v>31</v>
      </c>
      <c r="J1904" s="49" t="s">
        <v>53</v>
      </c>
      <c r="K1904" s="49" t="s">
        <v>273</v>
      </c>
      <c r="L1904" s="49" t="s">
        <v>930</v>
      </c>
      <c r="M1904" s="50" t="s">
        <v>931</v>
      </c>
      <c r="N1904" s="50" t="s">
        <v>373</v>
      </c>
      <c r="O1904" s="51">
        <v>37255</v>
      </c>
      <c r="P1904" s="51">
        <v>37255</v>
      </c>
      <c r="Q1904" s="51">
        <v>37255</v>
      </c>
      <c r="R1904" s="50">
        <v>8674</v>
      </c>
      <c r="S1904" s="50">
        <v>23</v>
      </c>
      <c r="T1904" s="50" t="s">
        <v>148</v>
      </c>
      <c r="U1904" s="50" t="s">
        <v>11088</v>
      </c>
      <c r="V1904" s="50"/>
      <c r="W1904" s="50" t="s">
        <v>931</v>
      </c>
      <c r="X1904" s="50" t="s">
        <v>373</v>
      </c>
      <c r="Y1904" s="49" t="s">
        <v>11089</v>
      </c>
    </row>
    <row r="1905" spans="1:25">
      <c r="A1905" s="121" t="str">
        <f t="shared" si="30"/>
        <v>plucas</v>
      </c>
      <c r="B1905" s="49" t="s">
        <v>11090</v>
      </c>
      <c r="C1905" s="50" t="s">
        <v>11091</v>
      </c>
      <c r="D1905" s="50" t="s">
        <v>11092</v>
      </c>
      <c r="E1905" s="37" t="s">
        <v>27</v>
      </c>
      <c r="F1905" s="49" t="s">
        <v>44</v>
      </c>
      <c r="G1905" s="50" t="s">
        <v>45</v>
      </c>
      <c r="H1905" s="50" t="s">
        <v>30</v>
      </c>
      <c r="I1905" s="50" t="s">
        <v>31</v>
      </c>
      <c r="J1905" s="49" t="s">
        <v>53</v>
      </c>
      <c r="K1905" s="49" t="s">
        <v>255</v>
      </c>
      <c r="L1905" s="49" t="s">
        <v>3039</v>
      </c>
      <c r="M1905" s="50" t="s">
        <v>257</v>
      </c>
      <c r="N1905" s="50" t="s">
        <v>258</v>
      </c>
      <c r="O1905" s="51">
        <v>42933</v>
      </c>
      <c r="P1905" s="51">
        <v>45550</v>
      </c>
      <c r="Q1905" s="51">
        <v>45550</v>
      </c>
      <c r="R1905" s="50">
        <v>379</v>
      </c>
      <c r="S1905" s="50">
        <v>1</v>
      </c>
      <c r="T1905" s="50" t="s">
        <v>82</v>
      </c>
      <c r="U1905" s="50" t="s">
        <v>11093</v>
      </c>
      <c r="V1905" s="50"/>
      <c r="W1905" s="50" t="s">
        <v>11094</v>
      </c>
      <c r="X1905" s="50" t="s">
        <v>258</v>
      </c>
      <c r="Y1905" s="49" t="s">
        <v>11095</v>
      </c>
    </row>
    <row r="1906" spans="1:25">
      <c r="A1906" s="121" t="str">
        <f t="shared" si="30"/>
        <v>pmarin</v>
      </c>
      <c r="B1906" s="49" t="s">
        <v>11096</v>
      </c>
      <c r="C1906" s="50" t="s">
        <v>11097</v>
      </c>
      <c r="D1906" s="50" t="s">
        <v>11098</v>
      </c>
      <c r="E1906" s="37" t="s">
        <v>27</v>
      </c>
      <c r="F1906" s="49" t="s">
        <v>182</v>
      </c>
      <c r="G1906" s="50" t="s">
        <v>183</v>
      </c>
      <c r="H1906" s="50" t="s">
        <v>30</v>
      </c>
      <c r="I1906" s="50" t="s">
        <v>31</v>
      </c>
      <c r="J1906" s="49" t="s">
        <v>32</v>
      </c>
      <c r="K1906" s="49" t="s">
        <v>92</v>
      </c>
      <c r="L1906" s="49" t="s">
        <v>116</v>
      </c>
      <c r="M1906" s="50" t="s">
        <v>117</v>
      </c>
      <c r="N1906" s="50" t="s">
        <v>118</v>
      </c>
      <c r="O1906" s="51">
        <v>44272</v>
      </c>
      <c r="P1906" s="51">
        <v>44272</v>
      </c>
      <c r="Q1906" s="51">
        <v>44272</v>
      </c>
      <c r="R1906" s="50">
        <v>1657</v>
      </c>
      <c r="S1906" s="50">
        <v>4</v>
      </c>
      <c r="T1906" s="50" t="s">
        <v>106</v>
      </c>
      <c r="U1906" s="50" t="s">
        <v>11099</v>
      </c>
      <c r="V1906" s="50"/>
      <c r="W1906" s="50" t="s">
        <v>11100</v>
      </c>
      <c r="X1906" s="50" t="s">
        <v>118</v>
      </c>
      <c r="Y1906" s="49" t="s">
        <v>3184</v>
      </c>
    </row>
    <row r="1907" spans="1:25">
      <c r="A1907" s="121" t="str">
        <f t="shared" si="30"/>
        <v>pnavas</v>
      </c>
      <c r="B1907" s="49" t="s">
        <v>11101</v>
      </c>
      <c r="C1907" s="50" t="s">
        <v>11102</v>
      </c>
      <c r="D1907" s="50" t="s">
        <v>11103</v>
      </c>
      <c r="E1907" s="37" t="s">
        <v>27</v>
      </c>
      <c r="F1907" s="49" t="s">
        <v>44</v>
      </c>
      <c r="G1907" s="50" t="s">
        <v>45</v>
      </c>
      <c r="H1907" s="50" t="s">
        <v>30</v>
      </c>
      <c r="I1907" s="50" t="s">
        <v>31</v>
      </c>
      <c r="J1907" s="49" t="s">
        <v>32</v>
      </c>
      <c r="K1907" s="49" t="s">
        <v>208</v>
      </c>
      <c r="L1907" s="49" t="s">
        <v>208</v>
      </c>
      <c r="M1907" s="50" t="s">
        <v>907</v>
      </c>
      <c r="N1907" s="50" t="s">
        <v>908</v>
      </c>
      <c r="O1907" s="51">
        <v>45697</v>
      </c>
      <c r="P1907" s="51">
        <v>45697</v>
      </c>
      <c r="Q1907" s="51">
        <v>45697</v>
      </c>
      <c r="R1907" s="50">
        <v>232</v>
      </c>
      <c r="S1907" s="50">
        <v>0</v>
      </c>
      <c r="T1907" s="50" t="s">
        <v>37</v>
      </c>
      <c r="U1907" s="50" t="s">
        <v>11104</v>
      </c>
      <c r="V1907" s="50"/>
      <c r="W1907" s="50" t="s">
        <v>11105</v>
      </c>
      <c r="X1907" s="50" t="s">
        <v>908</v>
      </c>
      <c r="Y1907" s="49" t="s">
        <v>11106</v>
      </c>
    </row>
    <row r="1908" spans="1:25">
      <c r="A1908" s="121" t="str">
        <f t="shared" si="30"/>
        <v>pokeefe</v>
      </c>
      <c r="B1908" s="49" t="s">
        <v>11107</v>
      </c>
      <c r="C1908" s="50" t="s">
        <v>11108</v>
      </c>
      <c r="D1908" s="50" t="s">
        <v>11109</v>
      </c>
      <c r="E1908" s="37" t="s">
        <v>43</v>
      </c>
      <c r="F1908" s="49" t="s">
        <v>90</v>
      </c>
      <c r="G1908" s="50" t="s">
        <v>91</v>
      </c>
      <c r="H1908" s="50" t="s">
        <v>30</v>
      </c>
      <c r="I1908" s="50" t="s">
        <v>31</v>
      </c>
      <c r="J1908" s="49" t="s">
        <v>32</v>
      </c>
      <c r="K1908" s="49" t="s">
        <v>290</v>
      </c>
      <c r="L1908" s="49" t="s">
        <v>291</v>
      </c>
      <c r="M1908" s="50" t="s">
        <v>292</v>
      </c>
      <c r="N1908" s="50" t="s">
        <v>293</v>
      </c>
      <c r="O1908" s="51">
        <v>35185</v>
      </c>
      <c r="P1908" s="51">
        <v>45872</v>
      </c>
      <c r="Q1908" s="51">
        <v>45872</v>
      </c>
      <c r="R1908" s="50">
        <v>57</v>
      </c>
      <c r="S1908" s="50">
        <v>0</v>
      </c>
      <c r="T1908" s="50" t="s">
        <v>419</v>
      </c>
      <c r="U1908" s="50" t="s">
        <v>11110</v>
      </c>
      <c r="V1908" s="50"/>
      <c r="W1908" s="50" t="s">
        <v>11111</v>
      </c>
      <c r="X1908" s="50" t="s">
        <v>1021</v>
      </c>
      <c r="Y1908" s="49" t="s">
        <v>11112</v>
      </c>
    </row>
    <row r="1909" spans="1:25">
      <c r="A1909" s="121" t="str">
        <f t="shared" si="30"/>
        <v>POSBOR</v>
      </c>
      <c r="B1909" s="49" t="s">
        <v>11113</v>
      </c>
      <c r="C1909" s="50" t="s">
        <v>11114</v>
      </c>
      <c r="D1909" s="50" t="s">
        <v>11115</v>
      </c>
      <c r="E1909" s="37" t="s">
        <v>43</v>
      </c>
      <c r="F1909" s="49" t="s">
        <v>182</v>
      </c>
      <c r="G1909" s="50" t="s">
        <v>183</v>
      </c>
      <c r="H1909" s="50" t="s">
        <v>30</v>
      </c>
      <c r="I1909" s="50" t="s">
        <v>31</v>
      </c>
      <c r="J1909" s="49" t="s">
        <v>32</v>
      </c>
      <c r="K1909" s="49" t="s">
        <v>290</v>
      </c>
      <c r="L1909" s="49" t="s">
        <v>291</v>
      </c>
      <c r="M1909" s="50" t="s">
        <v>292</v>
      </c>
      <c r="N1909" s="50" t="s">
        <v>293</v>
      </c>
      <c r="O1909" s="51">
        <v>29649</v>
      </c>
      <c r="P1909" s="51">
        <v>29649</v>
      </c>
      <c r="Q1909" s="51">
        <v>29649</v>
      </c>
      <c r="R1909" s="50">
        <v>16280</v>
      </c>
      <c r="S1909" s="50">
        <v>44</v>
      </c>
      <c r="T1909" s="50" t="s">
        <v>148</v>
      </c>
      <c r="U1909" s="50" t="s">
        <v>11116</v>
      </c>
      <c r="V1909" s="50"/>
      <c r="W1909" s="50" t="s">
        <v>4982</v>
      </c>
      <c r="X1909" s="50" t="s">
        <v>293</v>
      </c>
      <c r="Y1909" s="49" t="s">
        <v>11117</v>
      </c>
    </row>
    <row r="1910" spans="1:25">
      <c r="A1910" s="121" t="str">
        <f t="shared" si="30"/>
        <v>POSTROW</v>
      </c>
      <c r="B1910" s="49" t="s">
        <v>11118</v>
      </c>
      <c r="C1910" s="50" t="s">
        <v>11119</v>
      </c>
      <c r="D1910" s="50" t="s">
        <v>11120</v>
      </c>
      <c r="E1910" s="37" t="s">
        <v>43</v>
      </c>
      <c r="F1910" s="49" t="s">
        <v>182</v>
      </c>
      <c r="G1910" s="50" t="s">
        <v>183</v>
      </c>
      <c r="H1910" s="50" t="s">
        <v>30</v>
      </c>
      <c r="I1910" s="50" t="s">
        <v>31</v>
      </c>
      <c r="J1910" s="49" t="s">
        <v>32</v>
      </c>
      <c r="K1910" s="49" t="s">
        <v>92</v>
      </c>
      <c r="L1910" s="49" t="s">
        <v>116</v>
      </c>
      <c r="M1910" s="50" t="s">
        <v>117</v>
      </c>
      <c r="N1910" s="50" t="s">
        <v>118</v>
      </c>
      <c r="O1910" s="51">
        <v>38544</v>
      </c>
      <c r="P1910" s="51">
        <v>38544</v>
      </c>
      <c r="Q1910" s="51">
        <v>38544</v>
      </c>
      <c r="R1910" s="50">
        <v>7385</v>
      </c>
      <c r="S1910" s="50">
        <v>20</v>
      </c>
      <c r="T1910" s="50" t="s">
        <v>148</v>
      </c>
      <c r="U1910" s="50" t="s">
        <v>11121</v>
      </c>
      <c r="V1910" s="50"/>
      <c r="W1910" s="50" t="s">
        <v>11122</v>
      </c>
      <c r="X1910" s="50" t="s">
        <v>118</v>
      </c>
      <c r="Y1910" s="49" t="s">
        <v>11123</v>
      </c>
    </row>
    <row r="1911" spans="1:25">
      <c r="A1911" s="121" t="str">
        <f t="shared" si="30"/>
        <v>PPINHEI</v>
      </c>
      <c r="B1911" s="49" t="s">
        <v>11124</v>
      </c>
      <c r="C1911" s="50" t="s">
        <v>11125</v>
      </c>
      <c r="D1911" s="50" t="s">
        <v>11126</v>
      </c>
      <c r="E1911" s="37" t="s">
        <v>43</v>
      </c>
      <c r="F1911" s="49" t="s">
        <v>44</v>
      </c>
      <c r="G1911" s="50" t="s">
        <v>45</v>
      </c>
      <c r="H1911" s="50" t="s">
        <v>30</v>
      </c>
      <c r="I1911" s="50" t="s">
        <v>31</v>
      </c>
      <c r="J1911" s="49" t="s">
        <v>53</v>
      </c>
      <c r="K1911" s="49" t="s">
        <v>273</v>
      </c>
      <c r="L1911" s="49" t="s">
        <v>274</v>
      </c>
      <c r="M1911" s="50" t="s">
        <v>275</v>
      </c>
      <c r="N1911" s="50" t="s">
        <v>276</v>
      </c>
      <c r="O1911" s="51">
        <v>31993</v>
      </c>
      <c r="P1911" s="51">
        <v>31993</v>
      </c>
      <c r="Q1911" s="51">
        <v>31993</v>
      </c>
      <c r="R1911" s="50">
        <v>13936</v>
      </c>
      <c r="S1911" s="50">
        <v>38</v>
      </c>
      <c r="T1911" s="50" t="s">
        <v>148</v>
      </c>
      <c r="U1911" s="50" t="s">
        <v>11127</v>
      </c>
      <c r="V1911" s="50"/>
      <c r="W1911" s="50" t="s">
        <v>11128</v>
      </c>
      <c r="X1911" s="50" t="s">
        <v>276</v>
      </c>
      <c r="Y1911" s="49" t="s">
        <v>11129</v>
      </c>
    </row>
    <row r="1912" spans="1:25">
      <c r="A1912" s="121" t="str">
        <f t="shared" si="30"/>
        <v>probert</v>
      </c>
      <c r="B1912" s="49" t="s">
        <v>11130</v>
      </c>
      <c r="C1912" s="50" t="s">
        <v>11131</v>
      </c>
      <c r="D1912" s="50" t="s">
        <v>11132</v>
      </c>
      <c r="E1912" s="37" t="s">
        <v>43</v>
      </c>
      <c r="F1912" s="49" t="s">
        <v>103</v>
      </c>
      <c r="G1912" s="50" t="s">
        <v>104</v>
      </c>
      <c r="H1912" s="50" t="s">
        <v>105</v>
      </c>
      <c r="I1912" s="50" t="s">
        <v>31</v>
      </c>
      <c r="J1912" s="49" t="s">
        <v>32</v>
      </c>
      <c r="K1912" s="49" t="s">
        <v>79</v>
      </c>
      <c r="L1912" s="49" t="s">
        <v>80</v>
      </c>
      <c r="M1912" s="50" t="s">
        <v>81</v>
      </c>
      <c r="N1912" s="50" t="s">
        <v>36</v>
      </c>
      <c r="O1912" s="51">
        <v>45914</v>
      </c>
      <c r="P1912" s="51">
        <v>45914</v>
      </c>
      <c r="Q1912" s="51">
        <v>45914</v>
      </c>
      <c r="R1912" s="50">
        <v>15</v>
      </c>
      <c r="S1912" s="50">
        <v>0</v>
      </c>
      <c r="T1912" s="50" t="s">
        <v>47</v>
      </c>
      <c r="U1912" s="50" t="s">
        <v>11133</v>
      </c>
      <c r="V1912" s="50"/>
      <c r="W1912" s="50" t="s">
        <v>11134</v>
      </c>
      <c r="X1912" s="50" t="s">
        <v>36</v>
      </c>
      <c r="Y1912" s="49" t="s">
        <v>11135</v>
      </c>
    </row>
    <row r="1913" spans="1:25">
      <c r="A1913" s="121" t="str">
        <f t="shared" si="30"/>
        <v>prosen</v>
      </c>
      <c r="B1913" s="49" t="s">
        <v>11136</v>
      </c>
      <c r="C1913" s="50" t="s">
        <v>11137</v>
      </c>
      <c r="D1913" s="50" t="s">
        <v>11138</v>
      </c>
      <c r="E1913" s="37" t="s">
        <v>43</v>
      </c>
      <c r="F1913" s="49" t="s">
        <v>44</v>
      </c>
      <c r="G1913" s="50" t="s">
        <v>45</v>
      </c>
      <c r="H1913" s="50" t="s">
        <v>30</v>
      </c>
      <c r="I1913" s="50" t="s">
        <v>31</v>
      </c>
      <c r="J1913" s="49" t="s">
        <v>53</v>
      </c>
      <c r="K1913" s="49" t="s">
        <v>54</v>
      </c>
      <c r="L1913" s="49" t="s">
        <v>135</v>
      </c>
      <c r="M1913" s="50" t="s">
        <v>136</v>
      </c>
      <c r="N1913" s="50" t="s">
        <v>57</v>
      </c>
      <c r="O1913" s="51">
        <v>45137</v>
      </c>
      <c r="P1913" s="51">
        <v>45137</v>
      </c>
      <c r="Q1913" s="51">
        <v>45137</v>
      </c>
      <c r="R1913" s="50">
        <v>792</v>
      </c>
      <c r="S1913" s="50">
        <v>2</v>
      </c>
      <c r="T1913" s="50" t="s">
        <v>82</v>
      </c>
      <c r="U1913" s="50" t="s">
        <v>11139</v>
      </c>
      <c r="V1913" s="50"/>
      <c r="W1913" s="50" t="s">
        <v>11140</v>
      </c>
      <c r="X1913" s="50" t="s">
        <v>57</v>
      </c>
      <c r="Y1913" s="49" t="s">
        <v>11141</v>
      </c>
    </row>
    <row r="1914" spans="1:25">
      <c r="A1914" s="121" t="str">
        <f t="shared" si="30"/>
        <v>PRUCKE</v>
      </c>
      <c r="B1914" s="49" t="s">
        <v>11142</v>
      </c>
      <c r="C1914" s="50" t="s">
        <v>11143</v>
      </c>
      <c r="D1914" s="50" t="s">
        <v>11144</v>
      </c>
      <c r="E1914" s="37" t="s">
        <v>43</v>
      </c>
      <c r="F1914" s="49" t="s">
        <v>44</v>
      </c>
      <c r="G1914" s="50" t="s">
        <v>45</v>
      </c>
      <c r="H1914" s="50" t="s">
        <v>30</v>
      </c>
      <c r="I1914" s="50" t="s">
        <v>31</v>
      </c>
      <c r="J1914" s="49" t="s">
        <v>53</v>
      </c>
      <c r="K1914" s="49" t="s">
        <v>255</v>
      </c>
      <c r="L1914" s="49" t="s">
        <v>442</v>
      </c>
      <c r="M1914" s="50" t="s">
        <v>443</v>
      </c>
      <c r="N1914" s="50" t="s">
        <v>72</v>
      </c>
      <c r="O1914" s="51">
        <v>35656</v>
      </c>
      <c r="P1914" s="51">
        <v>35656</v>
      </c>
      <c r="Q1914" s="51">
        <v>35656</v>
      </c>
      <c r="R1914" s="50">
        <v>10273</v>
      </c>
      <c r="S1914" s="50">
        <v>28</v>
      </c>
      <c r="T1914" s="50" t="s">
        <v>148</v>
      </c>
      <c r="U1914" s="50" t="s">
        <v>11145</v>
      </c>
      <c r="V1914" s="50"/>
      <c r="W1914" s="50" t="s">
        <v>11146</v>
      </c>
      <c r="X1914" s="50" t="s">
        <v>453</v>
      </c>
      <c r="Y1914" s="49" t="s">
        <v>11147</v>
      </c>
    </row>
    <row r="1915" spans="1:25">
      <c r="A1915" s="121" t="str">
        <f t="shared" si="30"/>
        <v>psehga0</v>
      </c>
      <c r="B1915" s="49" t="s">
        <v>11148</v>
      </c>
      <c r="C1915" s="50" t="s">
        <v>11149</v>
      </c>
      <c r="D1915" s="50" t="s">
        <v>11150</v>
      </c>
      <c r="E1915" s="37" t="s">
        <v>43</v>
      </c>
      <c r="F1915" s="49" t="s">
        <v>28</v>
      </c>
      <c r="G1915" s="50" t="s">
        <v>29</v>
      </c>
      <c r="H1915" s="50" t="s">
        <v>30</v>
      </c>
      <c r="I1915" s="50" t="s">
        <v>31</v>
      </c>
      <c r="J1915" s="49" t="s">
        <v>32</v>
      </c>
      <c r="K1915" s="49" t="s">
        <v>218</v>
      </c>
      <c r="L1915" s="49" t="s">
        <v>502</v>
      </c>
      <c r="M1915" s="50" t="s">
        <v>220</v>
      </c>
      <c r="N1915" s="50" t="s">
        <v>36</v>
      </c>
      <c r="O1915" s="51">
        <v>43014</v>
      </c>
      <c r="P1915" s="51">
        <v>43014</v>
      </c>
      <c r="Q1915" s="51">
        <v>43014</v>
      </c>
      <c r="R1915" s="50">
        <v>2915</v>
      </c>
      <c r="S1915" s="50">
        <v>7</v>
      </c>
      <c r="T1915" s="50" t="s">
        <v>127</v>
      </c>
      <c r="U1915" s="50" t="s">
        <v>11151</v>
      </c>
      <c r="V1915" s="50"/>
      <c r="W1915" s="50" t="s">
        <v>11152</v>
      </c>
      <c r="X1915" s="50" t="s">
        <v>36</v>
      </c>
      <c r="Y1915" s="49" t="s">
        <v>11153</v>
      </c>
    </row>
    <row r="1916" spans="1:25">
      <c r="A1916" s="121" t="str">
        <f t="shared" si="30"/>
        <v>pseller</v>
      </c>
      <c r="B1916" s="49" t="s">
        <v>11154</v>
      </c>
      <c r="C1916" s="50" t="s">
        <v>11155</v>
      </c>
      <c r="D1916" s="50" t="s">
        <v>11156</v>
      </c>
      <c r="E1916" s="37" t="s">
        <v>43</v>
      </c>
      <c r="F1916" s="49" t="s">
        <v>182</v>
      </c>
      <c r="G1916" s="50" t="s">
        <v>183</v>
      </c>
      <c r="H1916" s="50" t="s">
        <v>30</v>
      </c>
      <c r="I1916" s="50" t="s">
        <v>31</v>
      </c>
      <c r="J1916" s="49" t="s">
        <v>53</v>
      </c>
      <c r="K1916" s="49" t="s">
        <v>164</v>
      </c>
      <c r="L1916" s="49" t="s">
        <v>165</v>
      </c>
      <c r="M1916" s="50" t="s">
        <v>166</v>
      </c>
      <c r="N1916" s="50" t="s">
        <v>167</v>
      </c>
      <c r="O1916" s="51">
        <v>38467</v>
      </c>
      <c r="P1916" s="51">
        <v>44665</v>
      </c>
      <c r="Q1916" s="51">
        <v>44665</v>
      </c>
      <c r="R1916" s="50">
        <v>1264</v>
      </c>
      <c r="S1916" s="50">
        <v>3</v>
      </c>
      <c r="T1916" s="50" t="s">
        <v>106</v>
      </c>
      <c r="U1916" s="50" t="s">
        <v>11157</v>
      </c>
      <c r="V1916" s="50"/>
      <c r="W1916" s="50" t="s">
        <v>11158</v>
      </c>
      <c r="X1916" s="50" t="s">
        <v>170</v>
      </c>
      <c r="Y1916" s="49" t="s">
        <v>11159</v>
      </c>
    </row>
    <row r="1917" spans="1:25">
      <c r="A1917" s="121" t="str">
        <f t="shared" si="30"/>
        <v>PSKOCEL</v>
      </c>
      <c r="B1917" s="49" t="s">
        <v>11160</v>
      </c>
      <c r="C1917" s="50" t="s">
        <v>11161</v>
      </c>
      <c r="D1917" s="50" t="s">
        <v>11162</v>
      </c>
      <c r="E1917" s="37" t="s">
        <v>43</v>
      </c>
      <c r="F1917" s="49" t="s">
        <v>28</v>
      </c>
      <c r="G1917" s="50" t="s">
        <v>29</v>
      </c>
      <c r="H1917" s="50" t="s">
        <v>30</v>
      </c>
      <c r="I1917" s="50" t="s">
        <v>31</v>
      </c>
      <c r="J1917" s="49" t="s">
        <v>53</v>
      </c>
      <c r="K1917" s="49" t="s">
        <v>93</v>
      </c>
      <c r="L1917" s="49" t="s">
        <v>915</v>
      </c>
      <c r="M1917" s="50" t="s">
        <v>916</v>
      </c>
      <c r="N1917" s="50" t="s">
        <v>69</v>
      </c>
      <c r="O1917" s="51">
        <v>32400</v>
      </c>
      <c r="P1917" s="51">
        <v>32400</v>
      </c>
      <c r="Q1917" s="51">
        <v>32400</v>
      </c>
      <c r="R1917" s="50">
        <v>13529</v>
      </c>
      <c r="S1917" s="50">
        <v>37</v>
      </c>
      <c r="T1917" s="50" t="s">
        <v>148</v>
      </c>
      <c r="U1917" s="50" t="s">
        <v>11163</v>
      </c>
      <c r="V1917" s="50"/>
      <c r="W1917" s="50" t="s">
        <v>11164</v>
      </c>
      <c r="X1917" s="50" t="s">
        <v>69</v>
      </c>
      <c r="Y1917" s="49" t="s">
        <v>11165</v>
      </c>
    </row>
    <row r="1918" spans="1:25">
      <c r="A1918" s="121" t="str">
        <f t="shared" si="30"/>
        <v>pstella</v>
      </c>
      <c r="B1918" s="49" t="s">
        <v>11166</v>
      </c>
      <c r="C1918" s="50" t="s">
        <v>11167</v>
      </c>
      <c r="D1918" s="50" t="s">
        <v>11168</v>
      </c>
      <c r="E1918" s="37" t="s">
        <v>27</v>
      </c>
      <c r="F1918" s="49" t="s">
        <v>44</v>
      </c>
      <c r="G1918" s="50" t="s">
        <v>45</v>
      </c>
      <c r="H1918" s="50" t="s">
        <v>30</v>
      </c>
      <c r="I1918" s="50" t="s">
        <v>31</v>
      </c>
      <c r="J1918" s="49" t="s">
        <v>32</v>
      </c>
      <c r="K1918" s="49" t="s">
        <v>125</v>
      </c>
      <c r="L1918" s="49" t="s">
        <v>126</v>
      </c>
      <c r="M1918" s="50" t="s">
        <v>85</v>
      </c>
      <c r="N1918" s="50" t="s">
        <v>36</v>
      </c>
      <c r="O1918" s="51">
        <v>44434</v>
      </c>
      <c r="P1918" s="51">
        <v>44434</v>
      </c>
      <c r="Q1918" s="51">
        <v>44434</v>
      </c>
      <c r="R1918" s="50">
        <v>1495</v>
      </c>
      <c r="S1918" s="50">
        <v>4</v>
      </c>
      <c r="T1918" s="50" t="s">
        <v>106</v>
      </c>
      <c r="U1918" s="50" t="s">
        <v>11169</v>
      </c>
      <c r="V1918" s="50"/>
      <c r="W1918" s="50" t="s">
        <v>11170</v>
      </c>
      <c r="X1918" s="50" t="s">
        <v>36</v>
      </c>
      <c r="Y1918" s="49" t="s">
        <v>11171</v>
      </c>
    </row>
    <row r="1919" spans="1:25">
      <c r="A1919" s="121" t="str">
        <f t="shared" si="30"/>
        <v>pthibod</v>
      </c>
      <c r="B1919" s="49" t="s">
        <v>11172</v>
      </c>
      <c r="C1919" s="50" t="s">
        <v>11173</v>
      </c>
      <c r="D1919" s="50" t="s">
        <v>11174</v>
      </c>
      <c r="E1919" s="37" t="s">
        <v>43</v>
      </c>
      <c r="F1919" s="49" t="s">
        <v>44</v>
      </c>
      <c r="G1919" s="50" t="s">
        <v>45</v>
      </c>
      <c r="H1919" s="50" t="s">
        <v>30</v>
      </c>
      <c r="I1919" s="50" t="s">
        <v>31</v>
      </c>
      <c r="J1919" s="49" t="s">
        <v>53</v>
      </c>
      <c r="K1919" s="49" t="s">
        <v>197</v>
      </c>
      <c r="L1919" s="49" t="s">
        <v>198</v>
      </c>
      <c r="M1919" s="50" t="s">
        <v>199</v>
      </c>
      <c r="N1919" s="50" t="s">
        <v>200</v>
      </c>
      <c r="O1919" s="51">
        <v>45907</v>
      </c>
      <c r="P1919" s="51">
        <v>45907</v>
      </c>
      <c r="Q1919" s="51">
        <v>45907</v>
      </c>
      <c r="R1919" s="50">
        <v>22</v>
      </c>
      <c r="S1919" s="50">
        <v>0</v>
      </c>
      <c r="T1919" s="50" t="s">
        <v>47</v>
      </c>
      <c r="U1919" s="50" t="s">
        <v>11175</v>
      </c>
      <c r="V1919" s="50"/>
      <c r="W1919" s="50" t="s">
        <v>11176</v>
      </c>
      <c r="X1919" s="50" t="s">
        <v>200</v>
      </c>
      <c r="Y1919" s="49" t="s">
        <v>11177</v>
      </c>
    </row>
    <row r="1920" spans="1:25">
      <c r="A1920" s="121" t="str">
        <f t="shared" si="30"/>
        <v>PTRAN07</v>
      </c>
      <c r="B1920" s="49" t="s">
        <v>11178</v>
      </c>
      <c r="C1920" s="50" t="s">
        <v>11179</v>
      </c>
      <c r="D1920" s="50" t="s">
        <v>11180</v>
      </c>
      <c r="E1920" s="37" t="s">
        <v>43</v>
      </c>
      <c r="F1920" s="49" t="s">
        <v>28</v>
      </c>
      <c r="G1920" s="50" t="s">
        <v>29</v>
      </c>
      <c r="H1920" s="50" t="s">
        <v>30</v>
      </c>
      <c r="I1920" s="50" t="s">
        <v>31</v>
      </c>
      <c r="J1920" s="49" t="s">
        <v>32</v>
      </c>
      <c r="K1920" s="49" t="s">
        <v>125</v>
      </c>
      <c r="L1920" s="49" t="s">
        <v>126</v>
      </c>
      <c r="M1920" s="50" t="s">
        <v>85</v>
      </c>
      <c r="N1920" s="50" t="s">
        <v>36</v>
      </c>
      <c r="O1920" s="51">
        <v>38478</v>
      </c>
      <c r="P1920" s="51">
        <v>38478</v>
      </c>
      <c r="Q1920" s="51">
        <v>38478</v>
      </c>
      <c r="R1920" s="50">
        <v>7451</v>
      </c>
      <c r="S1920" s="50">
        <v>20</v>
      </c>
      <c r="T1920" s="50" t="s">
        <v>148</v>
      </c>
      <c r="U1920" s="50" t="s">
        <v>11181</v>
      </c>
      <c r="V1920" s="50"/>
      <c r="W1920" s="50" t="s">
        <v>10706</v>
      </c>
      <c r="X1920" s="50" t="s">
        <v>36</v>
      </c>
      <c r="Y1920" s="49" t="s">
        <v>11182</v>
      </c>
    </row>
    <row r="1921" spans="1:25">
      <c r="A1921" s="121" t="str">
        <f t="shared" si="30"/>
        <v>pvilla0</v>
      </c>
      <c r="B1921" s="49" t="s">
        <v>11183</v>
      </c>
      <c r="C1921" s="50" t="s">
        <v>11184</v>
      </c>
      <c r="D1921" s="50" t="s">
        <v>11185</v>
      </c>
      <c r="E1921" s="37" t="s">
        <v>43</v>
      </c>
      <c r="F1921" s="49" t="s">
        <v>182</v>
      </c>
      <c r="G1921" s="50" t="s">
        <v>183</v>
      </c>
      <c r="H1921" s="50" t="s">
        <v>30</v>
      </c>
      <c r="I1921" s="50" t="s">
        <v>31</v>
      </c>
      <c r="J1921" s="49" t="s">
        <v>32</v>
      </c>
      <c r="K1921" s="49" t="s">
        <v>218</v>
      </c>
      <c r="L1921" s="49" t="s">
        <v>502</v>
      </c>
      <c r="M1921" s="50" t="s">
        <v>220</v>
      </c>
      <c r="N1921" s="50" t="s">
        <v>36</v>
      </c>
      <c r="O1921" s="51">
        <v>44336</v>
      </c>
      <c r="P1921" s="51">
        <v>44336</v>
      </c>
      <c r="Q1921" s="51">
        <v>44336</v>
      </c>
      <c r="R1921" s="50">
        <v>1593</v>
      </c>
      <c r="S1921" s="50">
        <v>4</v>
      </c>
      <c r="T1921" s="50" t="s">
        <v>106</v>
      </c>
      <c r="U1921" s="50" t="s">
        <v>11186</v>
      </c>
      <c r="V1921" s="50"/>
      <c r="W1921" s="50" t="s">
        <v>779</v>
      </c>
      <c r="X1921" s="50" t="s">
        <v>36</v>
      </c>
      <c r="Y1921" s="49" t="s">
        <v>4497</v>
      </c>
    </row>
    <row r="1922" spans="1:25">
      <c r="A1922" s="121" t="str">
        <f t="shared" si="30"/>
        <v>PWALLRI</v>
      </c>
      <c r="B1922" s="49" t="s">
        <v>11187</v>
      </c>
      <c r="C1922" s="50" t="s">
        <v>11188</v>
      </c>
      <c r="D1922" s="50" t="s">
        <v>11189</v>
      </c>
      <c r="E1922" s="37" t="s">
        <v>27</v>
      </c>
      <c r="F1922" s="49" t="s">
        <v>44</v>
      </c>
      <c r="G1922" s="50" t="s">
        <v>45</v>
      </c>
      <c r="H1922" s="50" t="s">
        <v>30</v>
      </c>
      <c r="I1922" s="50" t="s">
        <v>31</v>
      </c>
      <c r="J1922" s="49" t="s">
        <v>53</v>
      </c>
      <c r="K1922" s="49" t="s">
        <v>54</v>
      </c>
      <c r="L1922" s="49" t="s">
        <v>55</v>
      </c>
      <c r="M1922" s="50" t="s">
        <v>56</v>
      </c>
      <c r="N1922" s="50" t="s">
        <v>57</v>
      </c>
      <c r="O1922" s="51">
        <v>39117</v>
      </c>
      <c r="P1922" s="51">
        <v>39117</v>
      </c>
      <c r="Q1922" s="51">
        <v>39117</v>
      </c>
      <c r="R1922" s="50">
        <v>6812</v>
      </c>
      <c r="S1922" s="50">
        <v>18</v>
      </c>
      <c r="T1922" s="50" t="s">
        <v>148</v>
      </c>
      <c r="U1922" s="50" t="s">
        <v>11190</v>
      </c>
      <c r="V1922" s="50"/>
      <c r="W1922" s="50" t="s">
        <v>11191</v>
      </c>
      <c r="X1922" s="50" t="s">
        <v>57</v>
      </c>
      <c r="Y1922" s="49" t="s">
        <v>8127</v>
      </c>
    </row>
    <row r="1923" spans="1:25">
      <c r="A1923" s="121" t="str">
        <f t="shared" ref="A1923:A1986" si="31">TRIM(D1923)</f>
        <v>pwelliv</v>
      </c>
      <c r="B1923" s="49" t="s">
        <v>11192</v>
      </c>
      <c r="C1923" s="50" t="s">
        <v>11193</v>
      </c>
      <c r="D1923" s="50" t="s">
        <v>11194</v>
      </c>
      <c r="E1923" s="37" t="s">
        <v>43</v>
      </c>
      <c r="F1923" s="49" t="s">
        <v>90</v>
      </c>
      <c r="G1923" s="50" t="s">
        <v>91</v>
      </c>
      <c r="H1923" s="50" t="s">
        <v>30</v>
      </c>
      <c r="I1923" s="50" t="s">
        <v>31</v>
      </c>
      <c r="J1923" s="49" t="s">
        <v>32</v>
      </c>
      <c r="K1923" s="49" t="s">
        <v>884</v>
      </c>
      <c r="L1923" s="49" t="s">
        <v>885</v>
      </c>
      <c r="M1923" s="50" t="s">
        <v>886</v>
      </c>
      <c r="N1923" s="50" t="s">
        <v>887</v>
      </c>
      <c r="O1923" s="51">
        <v>45305</v>
      </c>
      <c r="P1923" s="51">
        <v>45305</v>
      </c>
      <c r="Q1923" s="51">
        <v>45305</v>
      </c>
      <c r="R1923" s="50">
        <v>624</v>
      </c>
      <c r="S1923" s="50">
        <v>1</v>
      </c>
      <c r="T1923" s="50" t="s">
        <v>82</v>
      </c>
      <c r="U1923" s="50" t="s">
        <v>11195</v>
      </c>
      <c r="V1923" s="50"/>
      <c r="W1923" s="50" t="s">
        <v>6911</v>
      </c>
      <c r="X1923" s="50" t="s">
        <v>887</v>
      </c>
      <c r="Y1923" s="49" t="s">
        <v>11196</v>
      </c>
    </row>
    <row r="1924" spans="1:25">
      <c r="A1924" s="121" t="str">
        <f t="shared" si="31"/>
        <v>PWILL50</v>
      </c>
      <c r="B1924" s="49" t="s">
        <v>11197</v>
      </c>
      <c r="C1924" s="50" t="s">
        <v>11198</v>
      </c>
      <c r="D1924" s="50" t="s">
        <v>11199</v>
      </c>
      <c r="E1924" s="37" t="s">
        <v>43</v>
      </c>
      <c r="F1924" s="49" t="s">
        <v>44</v>
      </c>
      <c r="G1924" s="50" t="s">
        <v>45</v>
      </c>
      <c r="H1924" s="50" t="s">
        <v>30</v>
      </c>
      <c r="I1924" s="50" t="s">
        <v>31</v>
      </c>
      <c r="J1924" s="49" t="s">
        <v>32</v>
      </c>
      <c r="K1924" s="49" t="s">
        <v>775</v>
      </c>
      <c r="L1924" s="49" t="s">
        <v>776</v>
      </c>
      <c r="M1924" s="50" t="s">
        <v>777</v>
      </c>
      <c r="N1924" s="50" t="s">
        <v>147</v>
      </c>
      <c r="O1924" s="51">
        <v>35513</v>
      </c>
      <c r="P1924" s="51">
        <v>35513</v>
      </c>
      <c r="Q1924" s="51">
        <v>35513</v>
      </c>
      <c r="R1924" s="50">
        <v>10416</v>
      </c>
      <c r="S1924" s="50">
        <v>28</v>
      </c>
      <c r="T1924" s="50" t="s">
        <v>148</v>
      </c>
      <c r="U1924" s="50" t="s">
        <v>11200</v>
      </c>
      <c r="V1924" s="50"/>
      <c r="W1924" s="50" t="s">
        <v>9695</v>
      </c>
      <c r="X1924" s="50" t="s">
        <v>147</v>
      </c>
      <c r="Y1924" s="49" t="s">
        <v>11201</v>
      </c>
    </row>
    <row r="1925" spans="1:25">
      <c r="A1925" s="121" t="str">
        <f t="shared" si="31"/>
        <v>pwilli0</v>
      </c>
      <c r="B1925" s="49" t="s">
        <v>11202</v>
      </c>
      <c r="C1925" s="50" t="s">
        <v>11203</v>
      </c>
      <c r="D1925" s="50" t="s">
        <v>11204</v>
      </c>
      <c r="E1925" s="37" t="s">
        <v>43</v>
      </c>
      <c r="F1925" s="49" t="s">
        <v>44</v>
      </c>
      <c r="G1925" s="50" t="s">
        <v>45</v>
      </c>
      <c r="H1925" s="50" t="s">
        <v>30</v>
      </c>
      <c r="I1925" s="50" t="s">
        <v>31</v>
      </c>
      <c r="J1925" s="49" t="s">
        <v>53</v>
      </c>
      <c r="K1925" s="49" t="s">
        <v>164</v>
      </c>
      <c r="L1925" s="49" t="s">
        <v>165</v>
      </c>
      <c r="M1925" s="50" t="s">
        <v>166</v>
      </c>
      <c r="N1925" s="50" t="s">
        <v>167</v>
      </c>
      <c r="O1925" s="51">
        <v>45921</v>
      </c>
      <c r="P1925" s="51">
        <v>45921</v>
      </c>
      <c r="Q1925" s="51">
        <v>45921</v>
      </c>
      <c r="R1925" s="50">
        <v>8</v>
      </c>
      <c r="S1925" s="50">
        <v>0</v>
      </c>
      <c r="T1925" s="50" t="s">
        <v>47</v>
      </c>
      <c r="U1925" s="50" t="s">
        <v>11205</v>
      </c>
      <c r="V1925" s="50"/>
      <c r="W1925" s="50" t="s">
        <v>700</v>
      </c>
      <c r="X1925" s="50" t="s">
        <v>322</v>
      </c>
      <c r="Y1925" s="49" t="s">
        <v>5045</v>
      </c>
    </row>
    <row r="1926" spans="1:25">
      <c r="A1926" s="121" t="str">
        <f t="shared" si="31"/>
        <v>PYARBOR</v>
      </c>
      <c r="B1926" s="49" t="s">
        <v>11206</v>
      </c>
      <c r="C1926" s="50" t="s">
        <v>11207</v>
      </c>
      <c r="D1926" s="50" t="s">
        <v>11208</v>
      </c>
      <c r="E1926" s="37" t="s">
        <v>43</v>
      </c>
      <c r="F1926" s="49" t="s">
        <v>28</v>
      </c>
      <c r="G1926" s="50" t="s">
        <v>29</v>
      </c>
      <c r="H1926" s="50" t="s">
        <v>30</v>
      </c>
      <c r="I1926" s="50" t="s">
        <v>31</v>
      </c>
      <c r="J1926" s="49" t="s">
        <v>53</v>
      </c>
      <c r="K1926" s="49" t="s">
        <v>164</v>
      </c>
      <c r="L1926" s="49" t="s">
        <v>165</v>
      </c>
      <c r="M1926" s="50" t="s">
        <v>166</v>
      </c>
      <c r="N1926" s="50" t="s">
        <v>167</v>
      </c>
      <c r="O1926" s="51">
        <v>40154</v>
      </c>
      <c r="P1926" s="51">
        <v>40154</v>
      </c>
      <c r="Q1926" s="51">
        <v>40154</v>
      </c>
      <c r="R1926" s="50">
        <v>5775</v>
      </c>
      <c r="S1926" s="50">
        <v>15</v>
      </c>
      <c r="T1926" s="50" t="s">
        <v>127</v>
      </c>
      <c r="U1926" s="50" t="s">
        <v>11209</v>
      </c>
      <c r="V1926" s="50"/>
      <c r="W1926" s="50" t="s">
        <v>4414</v>
      </c>
      <c r="X1926" s="50" t="s">
        <v>170</v>
      </c>
      <c r="Y1926" s="49" t="s">
        <v>11210</v>
      </c>
    </row>
    <row r="1927" spans="1:25">
      <c r="A1927" s="121" t="str">
        <f t="shared" si="31"/>
        <v>PYEE3</v>
      </c>
      <c r="B1927" s="49" t="s">
        <v>11211</v>
      </c>
      <c r="C1927" s="50" t="s">
        <v>11212</v>
      </c>
      <c r="D1927" s="50" t="s">
        <v>11213</v>
      </c>
      <c r="E1927" s="37" t="s">
        <v>43</v>
      </c>
      <c r="F1927" s="49" t="s">
        <v>28</v>
      </c>
      <c r="G1927" s="50" t="s">
        <v>29</v>
      </c>
      <c r="H1927" s="50" t="s">
        <v>30</v>
      </c>
      <c r="I1927" s="50" t="s">
        <v>31</v>
      </c>
      <c r="J1927" s="49" t="s">
        <v>32</v>
      </c>
      <c r="K1927" s="49" t="s">
        <v>33</v>
      </c>
      <c r="L1927" s="49" t="s">
        <v>34</v>
      </c>
      <c r="M1927" s="50" t="s">
        <v>35</v>
      </c>
      <c r="N1927" s="50" t="s">
        <v>36</v>
      </c>
      <c r="O1927" s="51">
        <v>37306</v>
      </c>
      <c r="P1927" s="51">
        <v>37306</v>
      </c>
      <c r="Q1927" s="51">
        <v>37306</v>
      </c>
      <c r="R1927" s="50">
        <v>8623</v>
      </c>
      <c r="S1927" s="50">
        <v>23</v>
      </c>
      <c r="T1927" s="50" t="s">
        <v>148</v>
      </c>
      <c r="U1927" s="50" t="s">
        <v>11214</v>
      </c>
      <c r="V1927" s="50"/>
      <c r="W1927" s="50" t="s">
        <v>2682</v>
      </c>
      <c r="X1927" s="50" t="s">
        <v>36</v>
      </c>
      <c r="Y1927" s="49" t="s">
        <v>11215</v>
      </c>
    </row>
    <row r="1928" spans="1:25">
      <c r="A1928" s="121" t="str">
        <f t="shared" si="31"/>
        <v>pyoung</v>
      </c>
      <c r="B1928" s="49" t="s">
        <v>11216</v>
      </c>
      <c r="C1928" s="50" t="s">
        <v>11217</v>
      </c>
      <c r="D1928" s="50" t="s">
        <v>11218</v>
      </c>
      <c r="E1928" s="37" t="s">
        <v>43</v>
      </c>
      <c r="F1928" s="49" t="s">
        <v>28</v>
      </c>
      <c r="G1928" s="50" t="s">
        <v>29</v>
      </c>
      <c r="H1928" s="50" t="s">
        <v>30</v>
      </c>
      <c r="I1928" s="50" t="s">
        <v>31</v>
      </c>
      <c r="J1928" s="49" t="s">
        <v>32</v>
      </c>
      <c r="K1928" s="49" t="s">
        <v>290</v>
      </c>
      <c r="L1928" s="49" t="s">
        <v>291</v>
      </c>
      <c r="M1928" s="50" t="s">
        <v>292</v>
      </c>
      <c r="N1928" s="50" t="s">
        <v>293</v>
      </c>
      <c r="O1928" s="51">
        <v>45046</v>
      </c>
      <c r="P1928" s="51">
        <v>45858</v>
      </c>
      <c r="Q1928" s="51">
        <v>45046</v>
      </c>
      <c r="R1928" s="50">
        <v>883</v>
      </c>
      <c r="S1928" s="50">
        <v>2</v>
      </c>
      <c r="T1928" s="50" t="s">
        <v>82</v>
      </c>
      <c r="U1928" s="50" t="s">
        <v>11219</v>
      </c>
      <c r="V1928" s="50"/>
      <c r="W1928" s="50" t="s">
        <v>11220</v>
      </c>
      <c r="X1928" s="50" t="s">
        <v>1021</v>
      </c>
      <c r="Y1928" s="49" t="s">
        <v>11221</v>
      </c>
    </row>
    <row r="1929" spans="1:25">
      <c r="A1929" s="121" t="str">
        <f t="shared" si="31"/>
        <v>qjones</v>
      </c>
      <c r="B1929" s="49" t="s">
        <v>11222</v>
      </c>
      <c r="C1929" s="50" t="s">
        <v>11223</v>
      </c>
      <c r="D1929" s="49" t="s">
        <v>11224</v>
      </c>
      <c r="E1929" s="37" t="s">
        <v>43</v>
      </c>
      <c r="F1929" s="50"/>
      <c r="G1929" s="50"/>
      <c r="H1929" s="50"/>
      <c r="I1929" s="50"/>
      <c r="J1929" s="50"/>
      <c r="K1929" s="50"/>
      <c r="L1929" s="50"/>
      <c r="M1929" s="50"/>
      <c r="N1929" s="50"/>
      <c r="O1929" s="51">
        <v>45935</v>
      </c>
      <c r="P1929" s="50"/>
      <c r="Q1929" s="51">
        <v>45935</v>
      </c>
      <c r="R1929" s="50"/>
      <c r="S1929" s="50"/>
      <c r="T1929" s="50"/>
      <c r="U1929" s="49" t="s">
        <v>11225</v>
      </c>
      <c r="V1929" s="49" t="s">
        <v>11226</v>
      </c>
      <c r="W1929" s="50" t="s">
        <v>11227</v>
      </c>
      <c r="X1929" s="50" t="s">
        <v>322</v>
      </c>
      <c r="Y1929" s="49" t="s">
        <v>11228</v>
      </c>
    </row>
    <row r="1930" spans="1:25">
      <c r="A1930" s="121" t="str">
        <f t="shared" si="31"/>
        <v>rabassi</v>
      </c>
      <c r="B1930" s="49" t="s">
        <v>11229</v>
      </c>
      <c r="C1930" s="50" t="s">
        <v>11230</v>
      </c>
      <c r="D1930" s="50" t="s">
        <v>11231</v>
      </c>
      <c r="E1930" s="37" t="s">
        <v>43</v>
      </c>
      <c r="F1930" s="49" t="s">
        <v>28</v>
      </c>
      <c r="G1930" s="50" t="s">
        <v>29</v>
      </c>
      <c r="H1930" s="50" t="s">
        <v>30</v>
      </c>
      <c r="I1930" s="50" t="s">
        <v>31</v>
      </c>
      <c r="J1930" s="49" t="s">
        <v>32</v>
      </c>
      <c r="K1930" s="49" t="s">
        <v>218</v>
      </c>
      <c r="L1930" s="49" t="s">
        <v>502</v>
      </c>
      <c r="M1930" s="50" t="s">
        <v>220</v>
      </c>
      <c r="N1930" s="50" t="s">
        <v>36</v>
      </c>
      <c r="O1930" s="51">
        <v>43014</v>
      </c>
      <c r="P1930" s="51">
        <v>43014</v>
      </c>
      <c r="Q1930" s="51">
        <v>43014</v>
      </c>
      <c r="R1930" s="50">
        <v>2915</v>
      </c>
      <c r="S1930" s="50">
        <v>7</v>
      </c>
      <c r="T1930" s="50" t="s">
        <v>127</v>
      </c>
      <c r="U1930" s="50" t="s">
        <v>11232</v>
      </c>
      <c r="V1930" s="50"/>
      <c r="W1930" s="50" t="s">
        <v>11233</v>
      </c>
      <c r="X1930" s="50" t="s">
        <v>36</v>
      </c>
      <c r="Y1930" s="49" t="s">
        <v>11234</v>
      </c>
    </row>
    <row r="1931" spans="1:25">
      <c r="A1931" s="121" t="str">
        <f t="shared" si="31"/>
        <v>rabbas</v>
      </c>
      <c r="B1931" s="49" t="s">
        <v>11235</v>
      </c>
      <c r="C1931" s="50" t="s">
        <v>11236</v>
      </c>
      <c r="D1931" s="50" t="s">
        <v>11237</v>
      </c>
      <c r="E1931" s="37" t="s">
        <v>43</v>
      </c>
      <c r="F1931" s="49" t="s">
        <v>28</v>
      </c>
      <c r="G1931" s="50" t="s">
        <v>29</v>
      </c>
      <c r="H1931" s="50" t="s">
        <v>30</v>
      </c>
      <c r="I1931" s="50" t="s">
        <v>31</v>
      </c>
      <c r="J1931" s="49" t="s">
        <v>32</v>
      </c>
      <c r="K1931" s="49" t="s">
        <v>1226</v>
      </c>
      <c r="L1931" s="49" t="s">
        <v>2047</v>
      </c>
      <c r="M1931" s="50" t="s">
        <v>1228</v>
      </c>
      <c r="N1931" s="50" t="s">
        <v>1229</v>
      </c>
      <c r="O1931" s="51">
        <v>42415</v>
      </c>
      <c r="P1931" s="51">
        <v>42415</v>
      </c>
      <c r="Q1931" s="51">
        <v>42415</v>
      </c>
      <c r="R1931" s="50">
        <v>3514</v>
      </c>
      <c r="S1931" s="50">
        <v>9</v>
      </c>
      <c r="T1931" s="50" t="s">
        <v>127</v>
      </c>
      <c r="U1931" s="50" t="s">
        <v>11238</v>
      </c>
      <c r="V1931" s="50"/>
      <c r="W1931" s="50" t="s">
        <v>11239</v>
      </c>
      <c r="X1931" s="50" t="s">
        <v>1229</v>
      </c>
      <c r="Y1931" s="49" t="s">
        <v>11240</v>
      </c>
    </row>
    <row r="1932" spans="1:25">
      <c r="A1932" s="121" t="str">
        <f t="shared" si="31"/>
        <v>RAHEDO1</v>
      </c>
      <c r="B1932" s="49" t="s">
        <v>11241</v>
      </c>
      <c r="C1932" s="50" t="s">
        <v>11242</v>
      </c>
      <c r="D1932" s="50" t="s">
        <v>11243</v>
      </c>
      <c r="E1932" s="37" t="s">
        <v>43</v>
      </c>
      <c r="F1932" s="49" t="s">
        <v>182</v>
      </c>
      <c r="G1932" s="50" t="s">
        <v>183</v>
      </c>
      <c r="H1932" s="50" t="s">
        <v>30</v>
      </c>
      <c r="I1932" s="50" t="s">
        <v>31</v>
      </c>
      <c r="J1932" s="49" t="s">
        <v>32</v>
      </c>
      <c r="K1932" s="49" t="s">
        <v>125</v>
      </c>
      <c r="L1932" s="49" t="s">
        <v>5689</v>
      </c>
      <c r="M1932" s="50" t="s">
        <v>5690</v>
      </c>
      <c r="N1932" s="50" t="s">
        <v>401</v>
      </c>
      <c r="O1932" s="51">
        <v>34975</v>
      </c>
      <c r="P1932" s="51">
        <v>34975</v>
      </c>
      <c r="Q1932" s="51">
        <v>34975</v>
      </c>
      <c r="R1932" s="50">
        <v>10954</v>
      </c>
      <c r="S1932" s="50">
        <v>30</v>
      </c>
      <c r="T1932" s="50" t="s">
        <v>148</v>
      </c>
      <c r="U1932" s="50" t="s">
        <v>11244</v>
      </c>
      <c r="V1932" s="50"/>
      <c r="W1932" s="50" t="s">
        <v>10331</v>
      </c>
      <c r="X1932" s="50" t="s">
        <v>401</v>
      </c>
      <c r="Y1932" s="49" t="s">
        <v>11245</v>
      </c>
    </row>
    <row r="1933" spans="1:25">
      <c r="A1933" s="121" t="str">
        <f t="shared" si="31"/>
        <v>RALDERM</v>
      </c>
      <c r="B1933" s="49" t="s">
        <v>11246</v>
      </c>
      <c r="C1933" s="50" t="s">
        <v>11247</v>
      </c>
      <c r="D1933" s="50" t="s">
        <v>11248</v>
      </c>
      <c r="E1933" s="37" t="s">
        <v>774</v>
      </c>
      <c r="F1933" s="49" t="s">
        <v>44</v>
      </c>
      <c r="G1933" s="50" t="s">
        <v>45</v>
      </c>
      <c r="H1933" s="50" t="s">
        <v>30</v>
      </c>
      <c r="I1933" s="50" t="s">
        <v>31</v>
      </c>
      <c r="J1933" s="49" t="s">
        <v>32</v>
      </c>
      <c r="K1933" s="49" t="s">
        <v>79</v>
      </c>
      <c r="L1933" s="49" t="s">
        <v>80</v>
      </c>
      <c r="M1933" s="50" t="s">
        <v>81</v>
      </c>
      <c r="N1933" s="50" t="s">
        <v>36</v>
      </c>
      <c r="O1933" s="51">
        <v>31615</v>
      </c>
      <c r="P1933" s="51">
        <v>31615</v>
      </c>
      <c r="Q1933" s="51">
        <v>31615</v>
      </c>
      <c r="R1933" s="50">
        <v>14314</v>
      </c>
      <c r="S1933" s="50">
        <v>39</v>
      </c>
      <c r="T1933" s="50" t="s">
        <v>148</v>
      </c>
      <c r="U1933" s="50" t="s">
        <v>11249</v>
      </c>
      <c r="V1933" s="50" t="s">
        <v>11250</v>
      </c>
      <c r="W1933" s="50" t="s">
        <v>11251</v>
      </c>
      <c r="X1933" s="50" t="s">
        <v>36</v>
      </c>
      <c r="Y1933" s="49" t="s">
        <v>11252</v>
      </c>
    </row>
    <row r="1934" spans="1:25">
      <c r="A1934" s="121" t="str">
        <f t="shared" si="31"/>
        <v>ralers</v>
      </c>
      <c r="B1934" s="49" t="s">
        <v>11253</v>
      </c>
      <c r="C1934" s="50" t="s">
        <v>11254</v>
      </c>
      <c r="D1934" s="50" t="s">
        <v>11255</v>
      </c>
      <c r="E1934" s="37" t="s">
        <v>43</v>
      </c>
      <c r="F1934" s="49" t="s">
        <v>90</v>
      </c>
      <c r="G1934" s="50" t="s">
        <v>91</v>
      </c>
      <c r="H1934" s="50" t="s">
        <v>30</v>
      </c>
      <c r="I1934" s="50" t="s">
        <v>31</v>
      </c>
      <c r="J1934" s="49" t="s">
        <v>32</v>
      </c>
      <c r="K1934" s="49" t="s">
        <v>349</v>
      </c>
      <c r="L1934" s="49" t="s">
        <v>838</v>
      </c>
      <c r="M1934" s="50" t="s">
        <v>351</v>
      </c>
      <c r="N1934" s="50" t="s">
        <v>352</v>
      </c>
      <c r="O1934" s="51">
        <v>45858</v>
      </c>
      <c r="P1934" s="51">
        <v>45858</v>
      </c>
      <c r="Q1934" s="51">
        <v>45858</v>
      </c>
      <c r="R1934" s="50">
        <v>71</v>
      </c>
      <c r="S1934" s="50">
        <v>0</v>
      </c>
      <c r="T1934" s="50" t="s">
        <v>96</v>
      </c>
      <c r="U1934" s="50" t="s">
        <v>11256</v>
      </c>
      <c r="V1934" s="50"/>
      <c r="W1934" s="50" t="s">
        <v>11257</v>
      </c>
      <c r="X1934" s="50" t="s">
        <v>763</v>
      </c>
      <c r="Y1934" s="49" t="s">
        <v>11258</v>
      </c>
    </row>
    <row r="1935" spans="1:25">
      <c r="A1935" s="121" t="str">
        <f t="shared" si="31"/>
        <v>RARAMBU</v>
      </c>
      <c r="B1935" s="49" t="s">
        <v>11259</v>
      </c>
      <c r="C1935" s="50" t="s">
        <v>11260</v>
      </c>
      <c r="D1935" s="50" t="s">
        <v>11261</v>
      </c>
      <c r="E1935" s="37" t="s">
        <v>43</v>
      </c>
      <c r="F1935" s="49" t="s">
        <v>44</v>
      </c>
      <c r="G1935" s="50" t="s">
        <v>45</v>
      </c>
      <c r="H1935" s="50" t="s">
        <v>30</v>
      </c>
      <c r="I1935" s="50" t="s">
        <v>31</v>
      </c>
      <c r="J1935" s="49" t="s">
        <v>32</v>
      </c>
      <c r="K1935" s="49" t="s">
        <v>79</v>
      </c>
      <c r="L1935" s="49" t="s">
        <v>80</v>
      </c>
      <c r="M1935" s="50" t="s">
        <v>81</v>
      </c>
      <c r="N1935" s="50" t="s">
        <v>36</v>
      </c>
      <c r="O1935" s="51">
        <v>37349</v>
      </c>
      <c r="P1935" s="51">
        <v>37349</v>
      </c>
      <c r="Q1935" s="51">
        <v>37349</v>
      </c>
      <c r="R1935" s="50">
        <v>8580</v>
      </c>
      <c r="S1935" s="50">
        <v>23</v>
      </c>
      <c r="T1935" s="50" t="s">
        <v>148</v>
      </c>
      <c r="U1935" s="50" t="s">
        <v>11262</v>
      </c>
      <c r="V1935" s="50" t="s">
        <v>4020</v>
      </c>
      <c r="W1935" s="50" t="s">
        <v>4020</v>
      </c>
      <c r="X1935" s="50" t="s">
        <v>36</v>
      </c>
      <c r="Y1935" s="49" t="s">
        <v>4021</v>
      </c>
    </row>
    <row r="1936" spans="1:25">
      <c r="A1936" s="121" t="str">
        <f t="shared" si="31"/>
        <v>rarthu1</v>
      </c>
      <c r="B1936" s="49" t="s">
        <v>11263</v>
      </c>
      <c r="C1936" s="50" t="s">
        <v>11264</v>
      </c>
      <c r="D1936" s="50" t="s">
        <v>11265</v>
      </c>
      <c r="E1936" s="37" t="s">
        <v>43</v>
      </c>
      <c r="F1936" s="49" t="s">
        <v>44</v>
      </c>
      <c r="G1936" s="50" t="s">
        <v>45</v>
      </c>
      <c r="H1936" s="50" t="s">
        <v>30</v>
      </c>
      <c r="I1936" s="50" t="s">
        <v>31</v>
      </c>
      <c r="J1936" s="49" t="s">
        <v>53</v>
      </c>
      <c r="K1936" s="49" t="s">
        <v>197</v>
      </c>
      <c r="L1936" s="49" t="s">
        <v>198</v>
      </c>
      <c r="M1936" s="50" t="s">
        <v>199</v>
      </c>
      <c r="N1936" s="50" t="s">
        <v>200</v>
      </c>
      <c r="O1936" s="51">
        <v>42863</v>
      </c>
      <c r="P1936" s="51">
        <v>42863</v>
      </c>
      <c r="Q1936" s="51">
        <v>42863</v>
      </c>
      <c r="R1936" s="50">
        <v>3066</v>
      </c>
      <c r="S1936" s="50">
        <v>8</v>
      </c>
      <c r="T1936" s="50" t="s">
        <v>127</v>
      </c>
      <c r="U1936" s="50" t="s">
        <v>11266</v>
      </c>
      <c r="V1936" s="50" t="s">
        <v>11267</v>
      </c>
      <c r="W1936" s="50" t="s">
        <v>10377</v>
      </c>
      <c r="X1936" s="50" t="s">
        <v>200</v>
      </c>
      <c r="Y1936" s="49" t="s">
        <v>10378</v>
      </c>
    </row>
    <row r="1937" spans="1:25">
      <c r="A1937" s="121" t="str">
        <f t="shared" si="31"/>
        <v>rasobs</v>
      </c>
      <c r="B1937" s="49" t="s">
        <v>11268</v>
      </c>
      <c r="C1937" s="50" t="s">
        <v>11269</v>
      </c>
      <c r="D1937" s="50" t="s">
        <v>11270</v>
      </c>
      <c r="E1937" s="37" t="s">
        <v>43</v>
      </c>
      <c r="F1937" s="49" t="s">
        <v>28</v>
      </c>
      <c r="G1937" s="50" t="s">
        <v>29</v>
      </c>
      <c r="H1937" s="50" t="s">
        <v>30</v>
      </c>
      <c r="I1937" s="50" t="s">
        <v>31</v>
      </c>
      <c r="J1937" s="49" t="s">
        <v>32</v>
      </c>
      <c r="K1937" s="49" t="s">
        <v>92</v>
      </c>
      <c r="L1937" s="49" t="s">
        <v>93</v>
      </c>
      <c r="M1937" s="50" t="s">
        <v>94</v>
      </c>
      <c r="N1937" s="50" t="s">
        <v>95</v>
      </c>
      <c r="O1937" s="51">
        <v>44251</v>
      </c>
      <c r="P1937" s="51">
        <v>44251</v>
      </c>
      <c r="Q1937" s="51">
        <v>44251</v>
      </c>
      <c r="R1937" s="50">
        <v>1678</v>
      </c>
      <c r="S1937" s="50">
        <v>4</v>
      </c>
      <c r="T1937" s="50" t="s">
        <v>106</v>
      </c>
      <c r="U1937" s="50" t="s">
        <v>11271</v>
      </c>
      <c r="V1937" s="50"/>
      <c r="W1937" s="50" t="s">
        <v>6748</v>
      </c>
      <c r="X1937" s="50" t="s">
        <v>95</v>
      </c>
      <c r="Y1937" s="49" t="s">
        <v>11272</v>
      </c>
    </row>
    <row r="1938" spans="1:25">
      <c r="A1938" s="121" t="str">
        <f t="shared" si="31"/>
        <v>ratkins</v>
      </c>
      <c r="B1938" s="49" t="s">
        <v>11273</v>
      </c>
      <c r="C1938" s="50" t="s">
        <v>11274</v>
      </c>
      <c r="D1938" s="50" t="s">
        <v>11275</v>
      </c>
      <c r="E1938" s="37" t="s">
        <v>27</v>
      </c>
      <c r="F1938" s="49" t="s">
        <v>28</v>
      </c>
      <c r="G1938" s="50" t="s">
        <v>29</v>
      </c>
      <c r="H1938" s="50" t="s">
        <v>30</v>
      </c>
      <c r="I1938" s="50" t="s">
        <v>31</v>
      </c>
      <c r="J1938" s="49" t="s">
        <v>53</v>
      </c>
      <c r="K1938" s="49" t="s">
        <v>255</v>
      </c>
      <c r="L1938" s="49" t="s">
        <v>418</v>
      </c>
      <c r="M1938" s="50" t="s">
        <v>257</v>
      </c>
      <c r="N1938" s="50" t="s">
        <v>258</v>
      </c>
      <c r="O1938" s="51">
        <v>45102</v>
      </c>
      <c r="P1938" s="51">
        <v>45102</v>
      </c>
      <c r="Q1938" s="51">
        <v>45102</v>
      </c>
      <c r="R1938" s="50">
        <v>827</v>
      </c>
      <c r="S1938" s="50">
        <v>2</v>
      </c>
      <c r="T1938" s="50" t="s">
        <v>82</v>
      </c>
      <c r="U1938" s="50" t="s">
        <v>11276</v>
      </c>
      <c r="V1938" s="50"/>
      <c r="W1938" s="50" t="s">
        <v>11277</v>
      </c>
      <c r="X1938" s="50" t="s">
        <v>322</v>
      </c>
      <c r="Y1938" s="49" t="s">
        <v>11278</v>
      </c>
    </row>
    <row r="1939" spans="1:25">
      <c r="A1939" s="121" t="str">
        <f t="shared" si="31"/>
        <v>RAYALA1</v>
      </c>
      <c r="B1939" s="49" t="s">
        <v>11279</v>
      </c>
      <c r="C1939" s="50" t="s">
        <v>11280</v>
      </c>
      <c r="D1939" s="50" t="s">
        <v>11281</v>
      </c>
      <c r="E1939" s="37" t="s">
        <v>43</v>
      </c>
      <c r="F1939" s="49" t="s">
        <v>44</v>
      </c>
      <c r="G1939" s="50" t="s">
        <v>45</v>
      </c>
      <c r="H1939" s="50" t="s">
        <v>30</v>
      </c>
      <c r="I1939" s="50" t="s">
        <v>31</v>
      </c>
      <c r="J1939" s="49" t="s">
        <v>32</v>
      </c>
      <c r="K1939" s="49" t="s">
        <v>125</v>
      </c>
      <c r="L1939" s="49" t="s">
        <v>126</v>
      </c>
      <c r="M1939" s="50" t="s">
        <v>85</v>
      </c>
      <c r="N1939" s="50" t="s">
        <v>36</v>
      </c>
      <c r="O1939" s="51">
        <v>35473</v>
      </c>
      <c r="P1939" s="51">
        <v>35473</v>
      </c>
      <c r="Q1939" s="51">
        <v>35473</v>
      </c>
      <c r="R1939" s="50">
        <v>10456</v>
      </c>
      <c r="S1939" s="50">
        <v>28</v>
      </c>
      <c r="T1939" s="50" t="s">
        <v>148</v>
      </c>
      <c r="U1939" s="50" t="s">
        <v>11282</v>
      </c>
      <c r="V1939" s="50"/>
      <c r="W1939" s="50" t="s">
        <v>11283</v>
      </c>
      <c r="X1939" s="50" t="s">
        <v>36</v>
      </c>
      <c r="Y1939" s="49" t="s">
        <v>11284</v>
      </c>
    </row>
    <row r="1940" spans="1:25">
      <c r="A1940" s="121" t="str">
        <f t="shared" si="31"/>
        <v>rayalam</v>
      </c>
      <c r="B1940" s="49" t="s">
        <v>11285</v>
      </c>
      <c r="C1940" s="50" t="s">
        <v>11286</v>
      </c>
      <c r="D1940" s="50" t="s">
        <v>11287</v>
      </c>
      <c r="E1940" s="37" t="s">
        <v>43</v>
      </c>
      <c r="F1940" s="49" t="s">
        <v>90</v>
      </c>
      <c r="G1940" s="50" t="s">
        <v>91</v>
      </c>
      <c r="H1940" s="50" t="s">
        <v>30</v>
      </c>
      <c r="I1940" s="50" t="s">
        <v>31</v>
      </c>
      <c r="J1940" s="49" t="s">
        <v>53</v>
      </c>
      <c r="K1940" s="49" t="s">
        <v>54</v>
      </c>
      <c r="L1940" s="49" t="s">
        <v>55</v>
      </c>
      <c r="M1940" s="50" t="s">
        <v>56</v>
      </c>
      <c r="N1940" s="50" t="s">
        <v>57</v>
      </c>
      <c r="O1940" s="51">
        <v>45844</v>
      </c>
      <c r="P1940" s="51">
        <v>45844</v>
      </c>
      <c r="Q1940" s="51">
        <v>45844</v>
      </c>
      <c r="R1940" s="50">
        <v>85</v>
      </c>
      <c r="S1940" s="50">
        <v>0</v>
      </c>
      <c r="T1940" s="50" t="s">
        <v>96</v>
      </c>
      <c r="U1940" s="50" t="s">
        <v>11288</v>
      </c>
      <c r="V1940" s="50" t="s">
        <v>11289</v>
      </c>
      <c r="W1940" s="50" t="s">
        <v>3239</v>
      </c>
      <c r="X1940" s="50" t="s">
        <v>57</v>
      </c>
      <c r="Y1940" s="49" t="s">
        <v>11290</v>
      </c>
    </row>
    <row r="1941" spans="1:25">
      <c r="A1941" s="121" t="str">
        <f t="shared" si="31"/>
        <v>rbalder</v>
      </c>
      <c r="B1941" s="49" t="s">
        <v>11291</v>
      </c>
      <c r="C1941" s="50" t="s">
        <v>11292</v>
      </c>
      <c r="D1941" s="50" t="s">
        <v>11293</v>
      </c>
      <c r="E1941" s="37" t="s">
        <v>43</v>
      </c>
      <c r="F1941" s="49" t="s">
        <v>90</v>
      </c>
      <c r="G1941" s="50" t="s">
        <v>91</v>
      </c>
      <c r="H1941" s="50" t="s">
        <v>30</v>
      </c>
      <c r="I1941" s="50" t="s">
        <v>31</v>
      </c>
      <c r="J1941" s="49" t="s">
        <v>32</v>
      </c>
      <c r="K1941" s="49" t="s">
        <v>396</v>
      </c>
      <c r="L1941" s="49" t="s">
        <v>397</v>
      </c>
      <c r="M1941" s="50" t="s">
        <v>398</v>
      </c>
      <c r="N1941" s="50" t="s">
        <v>147</v>
      </c>
      <c r="O1941" s="51">
        <v>45865</v>
      </c>
      <c r="P1941" s="51">
        <v>45865</v>
      </c>
      <c r="Q1941" s="51">
        <v>45865</v>
      </c>
      <c r="R1941" s="50">
        <v>64</v>
      </c>
      <c r="S1941" s="50">
        <v>0</v>
      </c>
      <c r="T1941" s="50" t="s">
        <v>96</v>
      </c>
      <c r="U1941" s="50" t="s">
        <v>11294</v>
      </c>
      <c r="V1941" s="50"/>
      <c r="W1941" s="50" t="s">
        <v>11295</v>
      </c>
      <c r="X1941" s="50" t="s">
        <v>147</v>
      </c>
      <c r="Y1941" s="49" t="s">
        <v>11296</v>
      </c>
    </row>
    <row r="1942" spans="1:25">
      <c r="A1942" s="121" t="str">
        <f t="shared" si="31"/>
        <v>rbanks</v>
      </c>
      <c r="B1942" s="49" t="s">
        <v>11297</v>
      </c>
      <c r="C1942" s="50" t="s">
        <v>11298</v>
      </c>
      <c r="D1942" s="50" t="s">
        <v>11299</v>
      </c>
      <c r="E1942" s="37" t="s">
        <v>43</v>
      </c>
      <c r="F1942" s="49" t="s">
        <v>28</v>
      </c>
      <c r="G1942" s="50" t="s">
        <v>29</v>
      </c>
      <c r="H1942" s="50" t="s">
        <v>30</v>
      </c>
      <c r="I1942" s="50" t="s">
        <v>31</v>
      </c>
      <c r="J1942" s="49" t="s">
        <v>32</v>
      </c>
      <c r="K1942" s="49" t="s">
        <v>884</v>
      </c>
      <c r="L1942" s="49" t="s">
        <v>885</v>
      </c>
      <c r="M1942" s="50" t="s">
        <v>886</v>
      </c>
      <c r="N1942" s="50" t="s">
        <v>887</v>
      </c>
      <c r="O1942" s="51">
        <v>44875</v>
      </c>
      <c r="P1942" s="51">
        <v>44875</v>
      </c>
      <c r="Q1942" s="51">
        <v>44875</v>
      </c>
      <c r="R1942" s="50">
        <v>1054</v>
      </c>
      <c r="S1942" s="50">
        <v>2</v>
      </c>
      <c r="T1942" s="50" t="s">
        <v>82</v>
      </c>
      <c r="U1942" s="50" t="s">
        <v>11300</v>
      </c>
      <c r="V1942" s="50"/>
      <c r="W1942" s="50" t="s">
        <v>2319</v>
      </c>
      <c r="X1942" s="50" t="s">
        <v>887</v>
      </c>
      <c r="Y1942" s="49" t="s">
        <v>11301</v>
      </c>
    </row>
    <row r="1943" spans="1:25">
      <c r="A1943" s="121" t="str">
        <f t="shared" si="31"/>
        <v>rbarnet</v>
      </c>
      <c r="B1943" s="49" t="s">
        <v>11302</v>
      </c>
      <c r="C1943" s="50" t="s">
        <v>11303</v>
      </c>
      <c r="D1943" s="50" t="s">
        <v>11304</v>
      </c>
      <c r="E1943" s="37" t="s">
        <v>27</v>
      </c>
      <c r="F1943" s="49" t="s">
        <v>44</v>
      </c>
      <c r="G1943" s="50" t="s">
        <v>45</v>
      </c>
      <c r="H1943" s="50" t="s">
        <v>30</v>
      </c>
      <c r="I1943" s="50" t="s">
        <v>31</v>
      </c>
      <c r="J1943" s="49" t="s">
        <v>32</v>
      </c>
      <c r="K1943" s="49" t="s">
        <v>349</v>
      </c>
      <c r="L1943" s="49" t="s">
        <v>838</v>
      </c>
      <c r="M1943" s="50" t="s">
        <v>351</v>
      </c>
      <c r="N1943" s="50" t="s">
        <v>352</v>
      </c>
      <c r="O1943" s="51">
        <v>45739</v>
      </c>
      <c r="P1943" s="51">
        <v>45739</v>
      </c>
      <c r="Q1943" s="51">
        <v>45739</v>
      </c>
      <c r="R1943" s="50">
        <v>190</v>
      </c>
      <c r="S1943" s="50">
        <v>0</v>
      </c>
      <c r="T1943" s="50" t="s">
        <v>37</v>
      </c>
      <c r="U1943" s="50" t="s">
        <v>11305</v>
      </c>
      <c r="V1943" s="50"/>
      <c r="W1943" s="50" t="s">
        <v>840</v>
      </c>
      <c r="X1943" s="50" t="s">
        <v>352</v>
      </c>
      <c r="Y1943" s="49" t="s">
        <v>841</v>
      </c>
    </row>
    <row r="1944" spans="1:25">
      <c r="A1944" s="121" t="str">
        <f t="shared" si="31"/>
        <v>rbates</v>
      </c>
      <c r="B1944" s="49" t="s">
        <v>11306</v>
      </c>
      <c r="C1944" s="50" t="s">
        <v>11307</v>
      </c>
      <c r="D1944" s="50" t="s">
        <v>11308</v>
      </c>
      <c r="E1944" s="37" t="s">
        <v>27</v>
      </c>
      <c r="F1944" s="49" t="s">
        <v>44</v>
      </c>
      <c r="G1944" s="50" t="s">
        <v>45</v>
      </c>
      <c r="H1944" s="50" t="s">
        <v>30</v>
      </c>
      <c r="I1944" s="50" t="s">
        <v>31</v>
      </c>
      <c r="J1944" s="49" t="s">
        <v>32</v>
      </c>
      <c r="K1944" s="49" t="s">
        <v>515</v>
      </c>
      <c r="L1944" s="49" t="s">
        <v>2003</v>
      </c>
      <c r="M1944" s="50" t="s">
        <v>1433</v>
      </c>
      <c r="N1944" s="50" t="s">
        <v>1566</v>
      </c>
      <c r="O1944" s="51">
        <v>44917</v>
      </c>
      <c r="P1944" s="51">
        <v>44917</v>
      </c>
      <c r="Q1944" s="51">
        <v>44917</v>
      </c>
      <c r="R1944" s="50">
        <v>1012</v>
      </c>
      <c r="S1944" s="50">
        <v>2</v>
      </c>
      <c r="T1944" s="50" t="s">
        <v>82</v>
      </c>
      <c r="U1944" s="50" t="s">
        <v>11309</v>
      </c>
      <c r="V1944" s="50"/>
      <c r="W1944" s="50" t="s">
        <v>11310</v>
      </c>
      <c r="X1944" s="50" t="s">
        <v>1566</v>
      </c>
      <c r="Y1944" s="49" t="s">
        <v>11311</v>
      </c>
    </row>
    <row r="1945" spans="1:25">
      <c r="A1945" s="121" t="str">
        <f t="shared" si="31"/>
        <v>rbereng</v>
      </c>
      <c r="B1945" s="49" t="s">
        <v>11312</v>
      </c>
      <c r="C1945" s="50" t="s">
        <v>11313</v>
      </c>
      <c r="D1945" s="50" t="s">
        <v>11314</v>
      </c>
      <c r="E1945" s="37" t="s">
        <v>43</v>
      </c>
      <c r="F1945" s="49" t="s">
        <v>44</v>
      </c>
      <c r="G1945" s="50" t="s">
        <v>45</v>
      </c>
      <c r="H1945" s="50" t="s">
        <v>30</v>
      </c>
      <c r="I1945" s="50" t="s">
        <v>31</v>
      </c>
      <c r="J1945" s="49" t="s">
        <v>53</v>
      </c>
      <c r="K1945" s="49" t="s">
        <v>54</v>
      </c>
      <c r="L1945" s="49" t="s">
        <v>135</v>
      </c>
      <c r="M1945" s="50" t="s">
        <v>136</v>
      </c>
      <c r="N1945" s="50" t="s">
        <v>57</v>
      </c>
      <c r="O1945" s="51">
        <v>37213</v>
      </c>
      <c r="P1945" s="51">
        <v>43621</v>
      </c>
      <c r="Q1945" s="51">
        <v>43621</v>
      </c>
      <c r="R1945" s="50">
        <v>2308</v>
      </c>
      <c r="S1945" s="50">
        <v>6</v>
      </c>
      <c r="T1945" s="50" t="s">
        <v>127</v>
      </c>
      <c r="U1945" s="50" t="s">
        <v>11315</v>
      </c>
      <c r="V1945" s="50"/>
      <c r="W1945" s="50" t="s">
        <v>1486</v>
      </c>
      <c r="X1945" s="50" t="s">
        <v>57</v>
      </c>
      <c r="Y1945" s="49" t="s">
        <v>11316</v>
      </c>
    </row>
    <row r="1946" spans="1:25">
      <c r="A1946" s="121" t="str">
        <f t="shared" si="31"/>
        <v>rbethea</v>
      </c>
      <c r="B1946" s="49" t="s">
        <v>11317</v>
      </c>
      <c r="C1946" s="50" t="s">
        <v>11318</v>
      </c>
      <c r="D1946" s="50" t="s">
        <v>11319</v>
      </c>
      <c r="E1946" s="37" t="s">
        <v>27</v>
      </c>
      <c r="F1946" s="49" t="s">
        <v>114</v>
      </c>
      <c r="G1946" s="50" t="s">
        <v>115</v>
      </c>
      <c r="H1946" s="50" t="s">
        <v>105</v>
      </c>
      <c r="I1946" s="50" t="s">
        <v>31</v>
      </c>
      <c r="J1946" s="49" t="s">
        <v>53</v>
      </c>
      <c r="K1946" s="49" t="s">
        <v>164</v>
      </c>
      <c r="L1946" s="49" t="s">
        <v>165</v>
      </c>
      <c r="M1946" s="50" t="s">
        <v>166</v>
      </c>
      <c r="N1946" s="50" t="s">
        <v>167</v>
      </c>
      <c r="O1946" s="51">
        <v>45536</v>
      </c>
      <c r="P1946" s="51">
        <v>45536</v>
      </c>
      <c r="Q1946" s="51">
        <v>45536</v>
      </c>
      <c r="R1946" s="50">
        <v>393</v>
      </c>
      <c r="S1946" s="50">
        <v>1</v>
      </c>
      <c r="T1946" s="50" t="s">
        <v>82</v>
      </c>
      <c r="U1946" s="50" t="s">
        <v>11320</v>
      </c>
      <c r="V1946" s="50"/>
      <c r="W1946" s="50" t="s">
        <v>6444</v>
      </c>
      <c r="X1946" s="50" t="s">
        <v>322</v>
      </c>
      <c r="Y1946" s="49" t="s">
        <v>8441</v>
      </c>
    </row>
    <row r="1947" spans="1:25">
      <c r="A1947" s="121" t="str">
        <f t="shared" si="31"/>
        <v>RBISHO2</v>
      </c>
      <c r="B1947" s="49" t="s">
        <v>11321</v>
      </c>
      <c r="C1947" s="50" t="s">
        <v>11322</v>
      </c>
      <c r="D1947" s="50" t="s">
        <v>11323</v>
      </c>
      <c r="E1947" s="37" t="s">
        <v>43</v>
      </c>
      <c r="F1947" s="49" t="s">
        <v>182</v>
      </c>
      <c r="G1947" s="50" t="s">
        <v>183</v>
      </c>
      <c r="H1947" s="50" t="s">
        <v>30</v>
      </c>
      <c r="I1947" s="50" t="s">
        <v>31</v>
      </c>
      <c r="J1947" s="49" t="s">
        <v>32</v>
      </c>
      <c r="K1947" s="49" t="s">
        <v>144</v>
      </c>
      <c r="L1947" s="49" t="s">
        <v>145</v>
      </c>
      <c r="M1947" s="50" t="s">
        <v>146</v>
      </c>
      <c r="N1947" s="50" t="s">
        <v>147</v>
      </c>
      <c r="O1947" s="51">
        <v>39972</v>
      </c>
      <c r="P1947" s="51">
        <v>44263</v>
      </c>
      <c r="Q1947" s="51">
        <v>44263</v>
      </c>
      <c r="R1947" s="50">
        <v>1666</v>
      </c>
      <c r="S1947" s="50">
        <v>4</v>
      </c>
      <c r="T1947" s="50" t="s">
        <v>106</v>
      </c>
      <c r="U1947" s="50" t="s">
        <v>11324</v>
      </c>
      <c r="V1947" s="50"/>
      <c r="W1947" s="50" t="s">
        <v>11325</v>
      </c>
      <c r="X1947" s="50" t="s">
        <v>147</v>
      </c>
      <c r="Y1947" s="49" t="s">
        <v>11326</v>
      </c>
    </row>
    <row r="1948" spans="1:25">
      <c r="A1948" s="121" t="str">
        <f t="shared" si="31"/>
        <v>rboisve</v>
      </c>
      <c r="B1948" s="49" t="s">
        <v>11327</v>
      </c>
      <c r="C1948" s="50" t="s">
        <v>11328</v>
      </c>
      <c r="D1948" s="50" t="s">
        <v>11329</v>
      </c>
      <c r="E1948" s="37" t="s">
        <v>43</v>
      </c>
      <c r="F1948" s="49" t="s">
        <v>28</v>
      </c>
      <c r="G1948" s="50" t="s">
        <v>29</v>
      </c>
      <c r="H1948" s="50" t="s">
        <v>30</v>
      </c>
      <c r="I1948" s="50" t="s">
        <v>31</v>
      </c>
      <c r="J1948" s="49" t="s">
        <v>32</v>
      </c>
      <c r="K1948" s="49" t="s">
        <v>125</v>
      </c>
      <c r="L1948" s="49" t="s">
        <v>126</v>
      </c>
      <c r="M1948" s="50" t="s">
        <v>85</v>
      </c>
      <c r="N1948" s="50" t="s">
        <v>36</v>
      </c>
      <c r="O1948" s="51">
        <v>42408</v>
      </c>
      <c r="P1948" s="51">
        <v>42408</v>
      </c>
      <c r="Q1948" s="51">
        <v>42408</v>
      </c>
      <c r="R1948" s="50">
        <v>3521</v>
      </c>
      <c r="S1948" s="50">
        <v>9</v>
      </c>
      <c r="T1948" s="50" t="s">
        <v>127</v>
      </c>
      <c r="U1948" s="50" t="s">
        <v>11330</v>
      </c>
      <c r="V1948" s="50"/>
      <c r="W1948" s="50" t="s">
        <v>11331</v>
      </c>
      <c r="X1948" s="50" t="s">
        <v>36</v>
      </c>
      <c r="Y1948" s="49" t="s">
        <v>86</v>
      </c>
    </row>
    <row r="1949" spans="1:25">
      <c r="A1949" s="121" t="str">
        <f t="shared" si="31"/>
        <v>rbroome</v>
      </c>
      <c r="B1949" s="49" t="s">
        <v>11332</v>
      </c>
      <c r="C1949" s="50" t="s">
        <v>11333</v>
      </c>
      <c r="D1949" s="49" t="s">
        <v>11334</v>
      </c>
      <c r="E1949" s="37" t="s">
        <v>43</v>
      </c>
      <c r="F1949" s="50"/>
      <c r="G1949" s="50"/>
      <c r="H1949" s="50"/>
      <c r="I1949" s="50"/>
      <c r="J1949" s="50"/>
      <c r="K1949" s="50"/>
      <c r="L1949" s="50"/>
      <c r="M1949" s="50"/>
      <c r="N1949" s="50"/>
      <c r="O1949" s="51">
        <v>45935</v>
      </c>
      <c r="P1949" s="50"/>
      <c r="Q1949" s="51">
        <v>45935</v>
      </c>
      <c r="R1949" s="50"/>
      <c r="S1949" s="50"/>
      <c r="T1949" s="50"/>
      <c r="U1949" s="49" t="s">
        <v>11335</v>
      </c>
      <c r="V1949" s="50"/>
      <c r="W1949" s="50" t="s">
        <v>3317</v>
      </c>
      <c r="X1949" s="50" t="s">
        <v>322</v>
      </c>
      <c r="Y1949" s="49" t="s">
        <v>11336</v>
      </c>
    </row>
    <row r="1950" spans="1:25">
      <c r="A1950" s="121" t="str">
        <f t="shared" si="31"/>
        <v>rbrown</v>
      </c>
      <c r="B1950" s="49" t="s">
        <v>11337</v>
      </c>
      <c r="C1950" s="50" t="s">
        <v>11338</v>
      </c>
      <c r="D1950" s="50" t="s">
        <v>11339</v>
      </c>
      <c r="E1950" s="37" t="s">
        <v>43</v>
      </c>
      <c r="F1950" s="49" t="s">
        <v>319</v>
      </c>
      <c r="G1950" s="50" t="s">
        <v>65</v>
      </c>
      <c r="H1950" s="50" t="s">
        <v>30</v>
      </c>
      <c r="I1950" s="50" t="s">
        <v>31</v>
      </c>
      <c r="J1950" s="49" t="s">
        <v>32</v>
      </c>
      <c r="K1950" s="49" t="s">
        <v>349</v>
      </c>
      <c r="L1950" s="49" t="s">
        <v>350</v>
      </c>
      <c r="M1950" s="50" t="s">
        <v>351</v>
      </c>
      <c r="N1950" s="50" t="s">
        <v>352</v>
      </c>
      <c r="O1950" s="51">
        <v>45193</v>
      </c>
      <c r="P1950" s="51">
        <v>45753</v>
      </c>
      <c r="Q1950" s="51">
        <v>45753</v>
      </c>
      <c r="R1950" s="50">
        <v>176</v>
      </c>
      <c r="S1950" s="50">
        <v>0</v>
      </c>
      <c r="T1950" s="50" t="s">
        <v>58</v>
      </c>
      <c r="U1950" s="50" t="s">
        <v>11340</v>
      </c>
      <c r="V1950" s="50"/>
      <c r="W1950" s="50" t="s">
        <v>11341</v>
      </c>
      <c r="X1950" s="50" t="s">
        <v>352</v>
      </c>
      <c r="Y1950" s="49" t="s">
        <v>11342</v>
      </c>
    </row>
    <row r="1951" spans="1:25">
      <c r="A1951" s="121" t="str">
        <f t="shared" si="31"/>
        <v>RBUFORD</v>
      </c>
      <c r="B1951" s="49" t="s">
        <v>11343</v>
      </c>
      <c r="C1951" s="50" t="s">
        <v>11344</v>
      </c>
      <c r="D1951" s="50" t="s">
        <v>11345</v>
      </c>
      <c r="E1951" s="37" t="s">
        <v>43</v>
      </c>
      <c r="F1951" s="49" t="s">
        <v>1941</v>
      </c>
      <c r="G1951" s="50" t="s">
        <v>1942</v>
      </c>
      <c r="H1951" s="50" t="s">
        <v>30</v>
      </c>
      <c r="I1951" s="50" t="s">
        <v>31</v>
      </c>
      <c r="J1951" s="49" t="s">
        <v>53</v>
      </c>
      <c r="K1951" s="49" t="s">
        <v>309</v>
      </c>
      <c r="L1951" s="49" t="s">
        <v>480</v>
      </c>
      <c r="M1951" s="50" t="s">
        <v>481</v>
      </c>
      <c r="N1951" s="50" t="s">
        <v>482</v>
      </c>
      <c r="O1951" s="51">
        <v>35899</v>
      </c>
      <c r="P1951" s="51">
        <v>35899</v>
      </c>
      <c r="Q1951" s="51">
        <v>35899</v>
      </c>
      <c r="R1951" s="50">
        <v>10030</v>
      </c>
      <c r="S1951" s="50">
        <v>27</v>
      </c>
      <c r="T1951" s="50" t="s">
        <v>148</v>
      </c>
      <c r="U1951" s="50" t="s">
        <v>11346</v>
      </c>
      <c r="V1951" s="50"/>
      <c r="W1951" s="50" t="s">
        <v>11347</v>
      </c>
      <c r="X1951" s="50" t="s">
        <v>482</v>
      </c>
      <c r="Y1951" s="49" t="s">
        <v>11348</v>
      </c>
    </row>
    <row r="1952" spans="1:25">
      <c r="A1952" s="121" t="str">
        <f t="shared" si="31"/>
        <v>rbushey</v>
      </c>
      <c r="B1952" s="49" t="s">
        <v>11349</v>
      </c>
      <c r="C1952" s="50" t="s">
        <v>11350</v>
      </c>
      <c r="D1952" s="50" t="s">
        <v>11351</v>
      </c>
      <c r="E1952" s="37" t="s">
        <v>27</v>
      </c>
      <c r="F1952" s="49" t="s">
        <v>44</v>
      </c>
      <c r="G1952" s="50" t="s">
        <v>45</v>
      </c>
      <c r="H1952" s="50" t="s">
        <v>30</v>
      </c>
      <c r="I1952" s="50" t="s">
        <v>31</v>
      </c>
      <c r="J1952" s="49" t="s">
        <v>53</v>
      </c>
      <c r="K1952" s="49" t="s">
        <v>273</v>
      </c>
      <c r="L1952" s="49" t="s">
        <v>1609</v>
      </c>
      <c r="M1952" s="50" t="s">
        <v>1610</v>
      </c>
      <c r="N1952" s="50" t="s">
        <v>1611</v>
      </c>
      <c r="O1952" s="51">
        <v>40695</v>
      </c>
      <c r="P1952" s="51">
        <v>44291</v>
      </c>
      <c r="Q1952" s="51">
        <v>44291</v>
      </c>
      <c r="R1952" s="50">
        <v>1638</v>
      </c>
      <c r="S1952" s="50">
        <v>4</v>
      </c>
      <c r="T1952" s="50" t="s">
        <v>106</v>
      </c>
      <c r="U1952" s="50" t="s">
        <v>11352</v>
      </c>
      <c r="V1952" s="50"/>
      <c r="W1952" s="50" t="s">
        <v>11353</v>
      </c>
      <c r="X1952" s="50" t="s">
        <v>7785</v>
      </c>
      <c r="Y1952" s="49" t="s">
        <v>11354</v>
      </c>
    </row>
    <row r="1953" spans="1:25">
      <c r="A1953" s="121" t="str">
        <f t="shared" si="31"/>
        <v>rbutche</v>
      </c>
      <c r="B1953" s="49" t="s">
        <v>11355</v>
      </c>
      <c r="C1953" s="50" t="s">
        <v>11356</v>
      </c>
      <c r="D1953" s="50" t="s">
        <v>11357</v>
      </c>
      <c r="E1953" s="37" t="s">
        <v>27</v>
      </c>
      <c r="F1953" s="49" t="s">
        <v>44</v>
      </c>
      <c r="G1953" s="50" t="s">
        <v>45</v>
      </c>
      <c r="H1953" s="50" t="s">
        <v>30</v>
      </c>
      <c r="I1953" s="50" t="s">
        <v>31</v>
      </c>
      <c r="J1953" s="49" t="s">
        <v>32</v>
      </c>
      <c r="K1953" s="49" t="s">
        <v>349</v>
      </c>
      <c r="L1953" s="49" t="s">
        <v>838</v>
      </c>
      <c r="M1953" s="50" t="s">
        <v>351</v>
      </c>
      <c r="N1953" s="50" t="s">
        <v>352</v>
      </c>
      <c r="O1953" s="51">
        <v>45662</v>
      </c>
      <c r="P1953" s="51">
        <v>45662</v>
      </c>
      <c r="Q1953" s="51">
        <v>45662</v>
      </c>
      <c r="R1953" s="50">
        <v>267</v>
      </c>
      <c r="S1953" s="50">
        <v>0</v>
      </c>
      <c r="T1953" s="50" t="s">
        <v>37</v>
      </c>
      <c r="U1953" s="50" t="s">
        <v>11358</v>
      </c>
      <c r="V1953" s="50"/>
      <c r="W1953" s="50" t="s">
        <v>11359</v>
      </c>
      <c r="X1953" s="50" t="s">
        <v>763</v>
      </c>
      <c r="Y1953" s="49" t="s">
        <v>11360</v>
      </c>
    </row>
    <row r="1954" spans="1:25">
      <c r="A1954" s="121" t="str">
        <f t="shared" si="31"/>
        <v>RCARTWR</v>
      </c>
      <c r="B1954" s="49" t="s">
        <v>11361</v>
      </c>
      <c r="C1954" s="50" t="s">
        <v>11362</v>
      </c>
      <c r="D1954" s="50" t="s">
        <v>11363</v>
      </c>
      <c r="E1954" s="37" t="s">
        <v>134</v>
      </c>
      <c r="F1954" s="49" t="s">
        <v>1468</v>
      </c>
      <c r="G1954" s="50" t="s">
        <v>1469</v>
      </c>
      <c r="H1954" s="50" t="s">
        <v>30</v>
      </c>
      <c r="I1954" s="50" t="s">
        <v>31</v>
      </c>
      <c r="J1954" s="49" t="s">
        <v>32</v>
      </c>
      <c r="K1954" s="49" t="s">
        <v>591</v>
      </c>
      <c r="L1954" s="49" t="s">
        <v>1956</v>
      </c>
      <c r="M1954" s="50" t="s">
        <v>1957</v>
      </c>
      <c r="N1954" s="50" t="s">
        <v>118</v>
      </c>
      <c r="O1954" s="51">
        <v>35892</v>
      </c>
      <c r="P1954" s="51">
        <v>35892</v>
      </c>
      <c r="Q1954" s="51">
        <v>35892</v>
      </c>
      <c r="R1954" s="50">
        <v>10037</v>
      </c>
      <c r="S1954" s="50">
        <v>27</v>
      </c>
      <c r="T1954" s="50" t="s">
        <v>148</v>
      </c>
      <c r="U1954" s="50" t="s">
        <v>11364</v>
      </c>
      <c r="V1954" s="50">
        <v>185</v>
      </c>
      <c r="W1954" s="50" t="s">
        <v>11365</v>
      </c>
      <c r="X1954" s="50" t="s">
        <v>118</v>
      </c>
      <c r="Y1954" s="49" t="s">
        <v>11366</v>
      </c>
    </row>
    <row r="1955" spans="1:25">
      <c r="A1955" s="121" t="str">
        <f t="shared" si="31"/>
        <v>RCAST</v>
      </c>
      <c r="B1955" s="49" t="s">
        <v>11367</v>
      </c>
      <c r="C1955" s="50" t="s">
        <v>11368</v>
      </c>
      <c r="D1955" s="50" t="s">
        <v>11369</v>
      </c>
      <c r="E1955" s="37" t="s">
        <v>43</v>
      </c>
      <c r="F1955" s="49" t="s">
        <v>28</v>
      </c>
      <c r="G1955" s="50" t="s">
        <v>29</v>
      </c>
      <c r="H1955" s="50" t="s">
        <v>30</v>
      </c>
      <c r="I1955" s="50" t="s">
        <v>31</v>
      </c>
      <c r="J1955" s="49" t="s">
        <v>32</v>
      </c>
      <c r="K1955" s="49" t="s">
        <v>79</v>
      </c>
      <c r="L1955" s="49" t="s">
        <v>80</v>
      </c>
      <c r="M1955" s="50" t="s">
        <v>81</v>
      </c>
      <c r="N1955" s="50" t="s">
        <v>36</v>
      </c>
      <c r="O1955" s="51">
        <v>32829</v>
      </c>
      <c r="P1955" s="51">
        <v>32829</v>
      </c>
      <c r="Q1955" s="51">
        <v>32829</v>
      </c>
      <c r="R1955" s="50">
        <v>13100</v>
      </c>
      <c r="S1955" s="50">
        <v>35</v>
      </c>
      <c r="T1955" s="50" t="s">
        <v>148</v>
      </c>
      <c r="U1955" s="50" t="s">
        <v>11370</v>
      </c>
      <c r="V1955" s="50"/>
      <c r="W1955" s="50" t="s">
        <v>5276</v>
      </c>
      <c r="X1955" s="50" t="s">
        <v>36</v>
      </c>
      <c r="Y1955" s="49" t="s">
        <v>5277</v>
      </c>
    </row>
    <row r="1956" spans="1:25">
      <c r="A1956" s="121" t="str">
        <f t="shared" si="31"/>
        <v>RCIABAT</v>
      </c>
      <c r="B1956" s="49" t="s">
        <v>11371</v>
      </c>
      <c r="C1956" s="50" t="s">
        <v>11372</v>
      </c>
      <c r="D1956" s="50" t="s">
        <v>11373</v>
      </c>
      <c r="E1956" s="37" t="s">
        <v>43</v>
      </c>
      <c r="F1956" s="49" t="s">
        <v>1468</v>
      </c>
      <c r="G1956" s="50" t="s">
        <v>1469</v>
      </c>
      <c r="H1956" s="50" t="s">
        <v>30</v>
      </c>
      <c r="I1956" s="50" t="s">
        <v>31</v>
      </c>
      <c r="J1956" s="49" t="s">
        <v>53</v>
      </c>
      <c r="K1956" s="49" t="s">
        <v>2108</v>
      </c>
      <c r="L1956" s="49" t="s">
        <v>2109</v>
      </c>
      <c r="M1956" s="50" t="s">
        <v>2110</v>
      </c>
      <c r="N1956" s="50" t="s">
        <v>1763</v>
      </c>
      <c r="O1956" s="51">
        <v>30613</v>
      </c>
      <c r="P1956" s="51">
        <v>30613</v>
      </c>
      <c r="Q1956" s="51">
        <v>30613</v>
      </c>
      <c r="R1956" s="50">
        <v>15316</v>
      </c>
      <c r="S1956" s="50">
        <v>41</v>
      </c>
      <c r="T1956" s="50" t="s">
        <v>148</v>
      </c>
      <c r="U1956" s="50" t="s">
        <v>11374</v>
      </c>
      <c r="V1956" s="50"/>
      <c r="W1956" s="50" t="s">
        <v>11375</v>
      </c>
      <c r="X1956" s="50" t="s">
        <v>1763</v>
      </c>
      <c r="Y1956" s="49" t="s">
        <v>11376</v>
      </c>
    </row>
    <row r="1957" spans="1:25">
      <c r="A1957" s="121" t="str">
        <f t="shared" si="31"/>
        <v>rclark</v>
      </c>
      <c r="B1957" s="49" t="s">
        <v>11377</v>
      </c>
      <c r="C1957" s="50" t="s">
        <v>11378</v>
      </c>
      <c r="D1957" s="50" t="s">
        <v>11379</v>
      </c>
      <c r="E1957" s="37" t="s">
        <v>43</v>
      </c>
      <c r="F1957" s="49" t="s">
        <v>90</v>
      </c>
      <c r="G1957" s="50" t="s">
        <v>91</v>
      </c>
      <c r="H1957" s="50" t="s">
        <v>30</v>
      </c>
      <c r="I1957" s="50" t="s">
        <v>31</v>
      </c>
      <c r="J1957" s="49" t="s">
        <v>32</v>
      </c>
      <c r="K1957" s="49" t="s">
        <v>349</v>
      </c>
      <c r="L1957" s="49" t="s">
        <v>350</v>
      </c>
      <c r="M1957" s="50" t="s">
        <v>351</v>
      </c>
      <c r="N1957" s="50" t="s">
        <v>352</v>
      </c>
      <c r="O1957" s="51">
        <v>45606</v>
      </c>
      <c r="P1957" s="51">
        <v>45606</v>
      </c>
      <c r="Q1957" s="51">
        <v>45606</v>
      </c>
      <c r="R1957" s="50">
        <v>323</v>
      </c>
      <c r="S1957" s="50">
        <v>0</v>
      </c>
      <c r="T1957" s="50" t="s">
        <v>37</v>
      </c>
      <c r="U1957" s="50" t="s">
        <v>11380</v>
      </c>
      <c r="V1957" s="50"/>
      <c r="W1957" s="50" t="s">
        <v>11381</v>
      </c>
      <c r="X1957" s="50" t="s">
        <v>312</v>
      </c>
      <c r="Y1957" s="49" t="s">
        <v>11382</v>
      </c>
    </row>
    <row r="1958" spans="1:25">
      <c r="A1958" s="121" t="str">
        <f t="shared" si="31"/>
        <v>rcolem1</v>
      </c>
      <c r="B1958" s="49" t="s">
        <v>11383</v>
      </c>
      <c r="C1958" s="50" t="s">
        <v>11384</v>
      </c>
      <c r="D1958" s="50" t="s">
        <v>11385</v>
      </c>
      <c r="E1958" s="37" t="s">
        <v>27</v>
      </c>
      <c r="F1958" s="49" t="s">
        <v>44</v>
      </c>
      <c r="G1958" s="50" t="s">
        <v>45</v>
      </c>
      <c r="H1958" s="50" t="s">
        <v>30</v>
      </c>
      <c r="I1958" s="50" t="s">
        <v>31</v>
      </c>
      <c r="J1958" s="49" t="s">
        <v>32</v>
      </c>
      <c r="K1958" s="49" t="s">
        <v>349</v>
      </c>
      <c r="L1958" s="49" t="s">
        <v>838</v>
      </c>
      <c r="M1958" s="50" t="s">
        <v>351</v>
      </c>
      <c r="N1958" s="50" t="s">
        <v>352</v>
      </c>
      <c r="O1958" s="51">
        <v>44025</v>
      </c>
      <c r="P1958" s="51">
        <v>44025</v>
      </c>
      <c r="Q1958" s="51">
        <v>44025</v>
      </c>
      <c r="R1958" s="50">
        <v>1904</v>
      </c>
      <c r="S1958" s="50">
        <v>5</v>
      </c>
      <c r="T1958" s="50" t="s">
        <v>106</v>
      </c>
      <c r="U1958" s="50" t="s">
        <v>11386</v>
      </c>
      <c r="V1958" s="50"/>
      <c r="W1958" s="50" t="s">
        <v>11387</v>
      </c>
      <c r="X1958" s="50" t="s">
        <v>352</v>
      </c>
      <c r="Y1958" s="49" t="s">
        <v>11388</v>
      </c>
    </row>
    <row r="1959" spans="1:25">
      <c r="A1959" s="121" t="str">
        <f t="shared" si="31"/>
        <v>RCOOKJ</v>
      </c>
      <c r="B1959" s="49" t="s">
        <v>11389</v>
      </c>
      <c r="C1959" s="50" t="s">
        <v>11390</v>
      </c>
      <c r="D1959" s="50" t="s">
        <v>11391</v>
      </c>
      <c r="E1959" s="37" t="s">
        <v>43</v>
      </c>
      <c r="F1959" s="49" t="s">
        <v>28</v>
      </c>
      <c r="G1959" s="50" t="s">
        <v>29</v>
      </c>
      <c r="H1959" s="50" t="s">
        <v>30</v>
      </c>
      <c r="I1959" s="50" t="s">
        <v>31</v>
      </c>
      <c r="J1959" s="49" t="s">
        <v>32</v>
      </c>
      <c r="K1959" s="49" t="s">
        <v>1226</v>
      </c>
      <c r="L1959" s="49" t="s">
        <v>2047</v>
      </c>
      <c r="M1959" s="50" t="s">
        <v>1228</v>
      </c>
      <c r="N1959" s="50" t="s">
        <v>1229</v>
      </c>
      <c r="O1959" s="51">
        <v>32097</v>
      </c>
      <c r="P1959" s="51">
        <v>32097</v>
      </c>
      <c r="Q1959" s="51">
        <v>32097</v>
      </c>
      <c r="R1959" s="50">
        <v>13832</v>
      </c>
      <c r="S1959" s="50">
        <v>37</v>
      </c>
      <c r="T1959" s="50" t="s">
        <v>148</v>
      </c>
      <c r="U1959" s="53" t="s">
        <v>11392</v>
      </c>
      <c r="V1959" s="53">
        <v>0</v>
      </c>
      <c r="W1959" s="53" t="s">
        <v>2254</v>
      </c>
      <c r="X1959" s="53" t="s">
        <v>1229</v>
      </c>
      <c r="Y1959" s="53" t="s">
        <v>2255</v>
      </c>
    </row>
    <row r="1960" spans="1:25">
      <c r="A1960" s="121" t="str">
        <f t="shared" si="31"/>
        <v>RCORIDO</v>
      </c>
      <c r="B1960" s="49" t="s">
        <v>11393</v>
      </c>
      <c r="C1960" s="50" t="s">
        <v>11394</v>
      </c>
      <c r="D1960" s="50" t="s">
        <v>11395</v>
      </c>
      <c r="E1960" s="37" t="s">
        <v>27</v>
      </c>
      <c r="F1960" s="49" t="s">
        <v>44</v>
      </c>
      <c r="G1960" s="50" t="s">
        <v>45</v>
      </c>
      <c r="H1960" s="50" t="s">
        <v>30</v>
      </c>
      <c r="I1960" s="50" t="s">
        <v>31</v>
      </c>
      <c r="J1960" s="49" t="s">
        <v>53</v>
      </c>
      <c r="K1960" s="49" t="s">
        <v>273</v>
      </c>
      <c r="L1960" s="49" t="s">
        <v>1340</v>
      </c>
      <c r="M1960" s="50" t="s">
        <v>1341</v>
      </c>
      <c r="N1960" s="50" t="s">
        <v>1308</v>
      </c>
      <c r="O1960" s="51">
        <v>39749</v>
      </c>
      <c r="P1960" s="51">
        <v>39749</v>
      </c>
      <c r="Q1960" s="51">
        <v>39749</v>
      </c>
      <c r="R1960" s="50">
        <v>6180</v>
      </c>
      <c r="S1960" s="50">
        <v>16</v>
      </c>
      <c r="T1960" s="50" t="s">
        <v>148</v>
      </c>
      <c r="U1960" s="50" t="s">
        <v>11396</v>
      </c>
      <c r="V1960" s="50">
        <v>4</v>
      </c>
      <c r="W1960" s="50" t="s">
        <v>1541</v>
      </c>
      <c r="X1960" s="50" t="s">
        <v>1308</v>
      </c>
      <c r="Y1960" s="49" t="s">
        <v>11397</v>
      </c>
    </row>
    <row r="1961" spans="1:25">
      <c r="A1961" s="121" t="str">
        <f t="shared" si="31"/>
        <v>RCORRE1</v>
      </c>
      <c r="B1961" s="49" t="s">
        <v>11398</v>
      </c>
      <c r="C1961" s="50" t="s">
        <v>11399</v>
      </c>
      <c r="D1961" s="50" t="s">
        <v>11400</v>
      </c>
      <c r="E1961" s="37" t="s">
        <v>43</v>
      </c>
      <c r="F1961" s="49" t="s">
        <v>44</v>
      </c>
      <c r="G1961" s="50" t="s">
        <v>45</v>
      </c>
      <c r="H1961" s="50" t="s">
        <v>30</v>
      </c>
      <c r="I1961" s="50" t="s">
        <v>380</v>
      </c>
      <c r="J1961" s="49" t="s">
        <v>53</v>
      </c>
      <c r="K1961" s="49" t="s">
        <v>381</v>
      </c>
      <c r="L1961" s="49" t="s">
        <v>381</v>
      </c>
      <c r="M1961" s="50" t="s">
        <v>382</v>
      </c>
      <c r="N1961" s="50" t="s">
        <v>383</v>
      </c>
      <c r="O1961" s="51">
        <v>32577</v>
      </c>
      <c r="P1961" s="51">
        <v>32577</v>
      </c>
      <c r="Q1961" s="51">
        <v>32577</v>
      </c>
      <c r="R1961" s="50">
        <v>13352</v>
      </c>
      <c r="S1961" s="50">
        <v>36</v>
      </c>
      <c r="T1961" s="50" t="s">
        <v>148</v>
      </c>
      <c r="U1961" s="50" t="s">
        <v>11401</v>
      </c>
      <c r="V1961" s="50" t="s">
        <v>11402</v>
      </c>
      <c r="W1961" s="50" t="s">
        <v>385</v>
      </c>
      <c r="X1961" s="50" t="s">
        <v>383</v>
      </c>
      <c r="Y1961" s="49" t="s">
        <v>386</v>
      </c>
    </row>
    <row r="1962" spans="1:25">
      <c r="A1962" s="121" t="str">
        <f t="shared" si="31"/>
        <v>rcortez</v>
      </c>
      <c r="B1962" s="49" t="s">
        <v>11403</v>
      </c>
      <c r="C1962" s="50" t="s">
        <v>11404</v>
      </c>
      <c r="D1962" s="50" t="s">
        <v>11405</v>
      </c>
      <c r="E1962" s="37" t="s">
        <v>43</v>
      </c>
      <c r="F1962" s="49" t="s">
        <v>28</v>
      </c>
      <c r="G1962" s="50" t="s">
        <v>29</v>
      </c>
      <c r="H1962" s="50" t="s">
        <v>30</v>
      </c>
      <c r="I1962" s="50" t="s">
        <v>31</v>
      </c>
      <c r="J1962" s="49" t="s">
        <v>32</v>
      </c>
      <c r="K1962" s="49" t="s">
        <v>396</v>
      </c>
      <c r="L1962" s="49" t="s">
        <v>397</v>
      </c>
      <c r="M1962" s="50" t="s">
        <v>398</v>
      </c>
      <c r="N1962" s="50" t="s">
        <v>147</v>
      </c>
      <c r="O1962" s="51">
        <v>45627</v>
      </c>
      <c r="P1962" s="51">
        <v>45627</v>
      </c>
      <c r="Q1962" s="51">
        <v>45627</v>
      </c>
      <c r="R1962" s="50">
        <v>302</v>
      </c>
      <c r="S1962" s="50">
        <v>0</v>
      </c>
      <c r="T1962" s="50" t="s">
        <v>37</v>
      </c>
      <c r="U1962" s="50" t="s">
        <v>11406</v>
      </c>
      <c r="V1962" s="50" t="s">
        <v>11407</v>
      </c>
      <c r="W1962" s="50" t="s">
        <v>11408</v>
      </c>
      <c r="X1962" s="50" t="s">
        <v>147</v>
      </c>
      <c r="Y1962" s="49" t="s">
        <v>11409</v>
      </c>
    </row>
    <row r="1963" spans="1:25">
      <c r="A1963" s="121" t="str">
        <f t="shared" si="31"/>
        <v>RCROCK</v>
      </c>
      <c r="B1963" s="49" t="s">
        <v>11410</v>
      </c>
      <c r="C1963" s="50" t="s">
        <v>11411</v>
      </c>
      <c r="D1963" s="50" t="s">
        <v>11412</v>
      </c>
      <c r="E1963" s="37" t="s">
        <v>43</v>
      </c>
      <c r="F1963" s="49" t="s">
        <v>28</v>
      </c>
      <c r="G1963" s="50" t="s">
        <v>29</v>
      </c>
      <c r="H1963" s="50" t="s">
        <v>30</v>
      </c>
      <c r="I1963" s="50" t="s">
        <v>31</v>
      </c>
      <c r="J1963" s="49" t="s">
        <v>53</v>
      </c>
      <c r="K1963" s="49" t="s">
        <v>255</v>
      </c>
      <c r="L1963" s="49" t="s">
        <v>256</v>
      </c>
      <c r="M1963" s="50" t="s">
        <v>257</v>
      </c>
      <c r="N1963" s="50" t="s">
        <v>258</v>
      </c>
      <c r="O1963" s="51">
        <v>34457</v>
      </c>
      <c r="P1963" s="51">
        <v>34457</v>
      </c>
      <c r="Q1963" s="51">
        <v>34457</v>
      </c>
      <c r="R1963" s="50">
        <v>11472</v>
      </c>
      <c r="S1963" s="50">
        <v>31</v>
      </c>
      <c r="T1963" s="50" t="s">
        <v>148</v>
      </c>
      <c r="U1963" s="50" t="s">
        <v>11413</v>
      </c>
      <c r="V1963" s="50"/>
      <c r="W1963" s="50" t="s">
        <v>11414</v>
      </c>
      <c r="X1963" s="50" t="s">
        <v>322</v>
      </c>
      <c r="Y1963" s="49" t="s">
        <v>11415</v>
      </c>
    </row>
    <row r="1964" spans="1:25">
      <c r="A1964" s="121" t="str">
        <f t="shared" si="31"/>
        <v>rcrosth</v>
      </c>
      <c r="B1964" s="49" t="s">
        <v>11416</v>
      </c>
      <c r="C1964" s="50" t="s">
        <v>11417</v>
      </c>
      <c r="D1964" s="50" t="s">
        <v>11418</v>
      </c>
      <c r="E1964" s="37" t="s">
        <v>43</v>
      </c>
      <c r="F1964" s="49" t="s">
        <v>28</v>
      </c>
      <c r="G1964" s="50" t="s">
        <v>29</v>
      </c>
      <c r="H1964" s="50" t="s">
        <v>30</v>
      </c>
      <c r="I1964" s="50" t="s">
        <v>31</v>
      </c>
      <c r="J1964" s="49" t="s">
        <v>53</v>
      </c>
      <c r="K1964" s="49" t="s">
        <v>370</v>
      </c>
      <c r="L1964" s="49" t="s">
        <v>371</v>
      </c>
      <c r="M1964" s="50" t="s">
        <v>372</v>
      </c>
      <c r="N1964" s="50" t="s">
        <v>373</v>
      </c>
      <c r="O1964" s="51">
        <v>24481</v>
      </c>
      <c r="P1964" s="51">
        <v>43220</v>
      </c>
      <c r="Q1964" s="51">
        <v>43220</v>
      </c>
      <c r="R1964" s="50">
        <v>2709</v>
      </c>
      <c r="S1964" s="50">
        <v>7</v>
      </c>
      <c r="T1964" s="50" t="s">
        <v>127</v>
      </c>
      <c r="U1964" s="50" t="s">
        <v>11419</v>
      </c>
      <c r="V1964" s="50"/>
      <c r="W1964" s="50" t="s">
        <v>11420</v>
      </c>
      <c r="X1964" s="50" t="s">
        <v>373</v>
      </c>
      <c r="Y1964" s="49" t="s">
        <v>11421</v>
      </c>
    </row>
    <row r="1965" spans="1:25">
      <c r="A1965" s="121" t="str">
        <f t="shared" si="31"/>
        <v>rculley</v>
      </c>
      <c r="B1965" s="49" t="s">
        <v>11422</v>
      </c>
      <c r="C1965" s="50" t="s">
        <v>11423</v>
      </c>
      <c r="D1965" s="50" t="s">
        <v>11424</v>
      </c>
      <c r="E1965" s="37" t="s">
        <v>43</v>
      </c>
      <c r="F1965" s="49" t="s">
        <v>28</v>
      </c>
      <c r="G1965" s="50" t="s">
        <v>29</v>
      </c>
      <c r="H1965" s="50" t="s">
        <v>30</v>
      </c>
      <c r="I1965" s="50" t="s">
        <v>31</v>
      </c>
      <c r="J1965" s="49" t="s">
        <v>53</v>
      </c>
      <c r="K1965" s="49" t="s">
        <v>164</v>
      </c>
      <c r="L1965" s="49" t="s">
        <v>165</v>
      </c>
      <c r="M1965" s="50" t="s">
        <v>166</v>
      </c>
      <c r="N1965" s="50" t="s">
        <v>167</v>
      </c>
      <c r="O1965" s="51">
        <v>36483</v>
      </c>
      <c r="P1965" s="51">
        <v>44966</v>
      </c>
      <c r="Q1965" s="51">
        <v>44966</v>
      </c>
      <c r="R1965" s="50">
        <v>963</v>
      </c>
      <c r="S1965" s="50">
        <v>2</v>
      </c>
      <c r="T1965" s="50" t="s">
        <v>82</v>
      </c>
      <c r="U1965" s="50" t="s">
        <v>11425</v>
      </c>
      <c r="V1965" s="50"/>
      <c r="W1965" s="50" t="s">
        <v>10650</v>
      </c>
      <c r="X1965" s="50" t="s">
        <v>170</v>
      </c>
      <c r="Y1965" s="49" t="s">
        <v>10651</v>
      </c>
    </row>
    <row r="1966" spans="1:25">
      <c r="A1966" s="121" t="str">
        <f t="shared" si="31"/>
        <v>RCURCI</v>
      </c>
      <c r="B1966" s="49" t="s">
        <v>11426</v>
      </c>
      <c r="C1966" s="50" t="s">
        <v>11427</v>
      </c>
      <c r="D1966" s="50" t="s">
        <v>11428</v>
      </c>
      <c r="E1966" s="37" t="s">
        <v>774</v>
      </c>
      <c r="F1966" s="49" t="s">
        <v>90</v>
      </c>
      <c r="G1966" s="50" t="s">
        <v>91</v>
      </c>
      <c r="H1966" s="50" t="s">
        <v>30</v>
      </c>
      <c r="I1966" s="50" t="s">
        <v>31</v>
      </c>
      <c r="J1966" s="49" t="s">
        <v>32</v>
      </c>
      <c r="K1966" s="49" t="s">
        <v>290</v>
      </c>
      <c r="L1966" s="49" t="s">
        <v>291</v>
      </c>
      <c r="M1966" s="50" t="s">
        <v>292</v>
      </c>
      <c r="N1966" s="50" t="s">
        <v>293</v>
      </c>
      <c r="O1966" s="51">
        <v>36962</v>
      </c>
      <c r="P1966" s="51">
        <v>36962</v>
      </c>
      <c r="Q1966" s="51">
        <v>36962</v>
      </c>
      <c r="R1966" s="50">
        <v>8967</v>
      </c>
      <c r="S1966" s="50">
        <v>24</v>
      </c>
      <c r="T1966" s="50" t="s">
        <v>148</v>
      </c>
      <c r="U1966" s="50" t="s">
        <v>11429</v>
      </c>
      <c r="V1966" s="50"/>
      <c r="W1966" s="50" t="s">
        <v>11430</v>
      </c>
      <c r="X1966" s="50" t="s">
        <v>1021</v>
      </c>
      <c r="Y1966" s="49" t="s">
        <v>11431</v>
      </c>
    </row>
    <row r="1967" spans="1:25">
      <c r="A1967" s="121" t="str">
        <f t="shared" si="31"/>
        <v>rdacpan</v>
      </c>
      <c r="B1967" s="49" t="s">
        <v>11432</v>
      </c>
      <c r="C1967" s="50" t="s">
        <v>11433</v>
      </c>
      <c r="D1967" s="50" t="s">
        <v>11434</v>
      </c>
      <c r="E1967" s="37" t="s">
        <v>43</v>
      </c>
      <c r="F1967" s="49" t="s">
        <v>28</v>
      </c>
      <c r="G1967" s="50" t="s">
        <v>29</v>
      </c>
      <c r="H1967" s="50" t="s">
        <v>30</v>
      </c>
      <c r="I1967" s="50" t="s">
        <v>31</v>
      </c>
      <c r="J1967" s="49" t="s">
        <v>32</v>
      </c>
      <c r="K1967" s="49" t="s">
        <v>79</v>
      </c>
      <c r="L1967" s="49" t="s">
        <v>80</v>
      </c>
      <c r="M1967" s="50" t="s">
        <v>81</v>
      </c>
      <c r="N1967" s="50" t="s">
        <v>36</v>
      </c>
      <c r="O1967" s="51">
        <v>35685</v>
      </c>
      <c r="P1967" s="51">
        <v>45291</v>
      </c>
      <c r="Q1967" s="51">
        <v>45291</v>
      </c>
      <c r="R1967" s="50">
        <v>638</v>
      </c>
      <c r="S1967" s="50">
        <v>1</v>
      </c>
      <c r="T1967" s="50" t="s">
        <v>82</v>
      </c>
      <c r="U1967" s="50" t="s">
        <v>11435</v>
      </c>
      <c r="V1967" s="50"/>
      <c r="W1967" s="50" t="s">
        <v>11436</v>
      </c>
      <c r="X1967" s="50" t="s">
        <v>36</v>
      </c>
      <c r="Y1967" s="49" t="s">
        <v>11437</v>
      </c>
    </row>
    <row r="1968" spans="1:25">
      <c r="A1968" s="121" t="str">
        <f t="shared" si="31"/>
        <v>rdaigle</v>
      </c>
      <c r="B1968" s="49" t="s">
        <v>11438</v>
      </c>
      <c r="C1968" s="50" t="s">
        <v>11439</v>
      </c>
      <c r="D1968" s="50" t="s">
        <v>11440</v>
      </c>
      <c r="E1968" s="37" t="s">
        <v>27</v>
      </c>
      <c r="F1968" s="49" t="s">
        <v>90</v>
      </c>
      <c r="G1968" s="50" t="s">
        <v>91</v>
      </c>
      <c r="H1968" s="50" t="s">
        <v>30</v>
      </c>
      <c r="I1968" s="50" t="s">
        <v>31</v>
      </c>
      <c r="J1968" s="49" t="s">
        <v>32</v>
      </c>
      <c r="K1968" s="49" t="s">
        <v>349</v>
      </c>
      <c r="L1968" s="49" t="s">
        <v>1388</v>
      </c>
      <c r="M1968" s="50" t="s">
        <v>1389</v>
      </c>
      <c r="N1968" s="50" t="s">
        <v>57</v>
      </c>
      <c r="O1968" s="51">
        <v>43270</v>
      </c>
      <c r="P1968" s="51">
        <v>45802</v>
      </c>
      <c r="Q1968" s="51">
        <v>45802</v>
      </c>
      <c r="R1968" s="50">
        <v>127</v>
      </c>
      <c r="S1968" s="50">
        <v>0</v>
      </c>
      <c r="T1968" s="50" t="s">
        <v>58</v>
      </c>
      <c r="U1968" s="50" t="s">
        <v>11441</v>
      </c>
      <c r="V1968" s="50"/>
      <c r="W1968" s="50" t="s">
        <v>11442</v>
      </c>
      <c r="X1968" s="50" t="s">
        <v>1392</v>
      </c>
      <c r="Y1968" s="49" t="s">
        <v>2291</v>
      </c>
    </row>
    <row r="1969" spans="1:25">
      <c r="A1969" s="121" t="str">
        <f t="shared" si="31"/>
        <v>rdegran</v>
      </c>
      <c r="B1969" s="49" t="s">
        <v>11443</v>
      </c>
      <c r="C1969" s="50" t="s">
        <v>11444</v>
      </c>
      <c r="D1969" s="50" t="s">
        <v>11445</v>
      </c>
      <c r="E1969" s="37" t="s">
        <v>43</v>
      </c>
      <c r="F1969" s="49" t="s">
        <v>90</v>
      </c>
      <c r="G1969" s="50" t="s">
        <v>91</v>
      </c>
      <c r="H1969" s="50" t="s">
        <v>30</v>
      </c>
      <c r="I1969" s="50" t="s">
        <v>31</v>
      </c>
      <c r="J1969" s="49" t="s">
        <v>32</v>
      </c>
      <c r="K1969" s="49" t="s">
        <v>290</v>
      </c>
      <c r="L1969" s="49" t="s">
        <v>5281</v>
      </c>
      <c r="M1969" s="50" t="s">
        <v>292</v>
      </c>
      <c r="N1969" s="50" t="s">
        <v>293</v>
      </c>
      <c r="O1969" s="51">
        <v>44441</v>
      </c>
      <c r="P1969" s="51">
        <v>44441</v>
      </c>
      <c r="Q1969" s="51">
        <v>44441</v>
      </c>
      <c r="R1969" s="50">
        <v>1488</v>
      </c>
      <c r="S1969" s="50">
        <v>4</v>
      </c>
      <c r="T1969" s="50" t="s">
        <v>106</v>
      </c>
      <c r="U1969" s="50" t="s">
        <v>11446</v>
      </c>
      <c r="V1969" s="50"/>
      <c r="W1969" s="50" t="s">
        <v>11447</v>
      </c>
      <c r="X1969" s="50" t="s">
        <v>5284</v>
      </c>
      <c r="Y1969" s="49" t="s">
        <v>11448</v>
      </c>
    </row>
    <row r="1970" spans="1:25">
      <c r="A1970" s="121" t="str">
        <f t="shared" si="31"/>
        <v>rdeleij</v>
      </c>
      <c r="B1970" s="49" t="s">
        <v>11449</v>
      </c>
      <c r="C1970" s="50" t="s">
        <v>11450</v>
      </c>
      <c r="D1970" s="50" t="s">
        <v>11451</v>
      </c>
      <c r="E1970" s="37" t="s">
        <v>27</v>
      </c>
      <c r="F1970" s="49" t="s">
        <v>44</v>
      </c>
      <c r="G1970" s="50" t="s">
        <v>45</v>
      </c>
      <c r="H1970" s="50" t="s">
        <v>30</v>
      </c>
      <c r="I1970" s="50" t="s">
        <v>31</v>
      </c>
      <c r="J1970" s="49" t="s">
        <v>32</v>
      </c>
      <c r="K1970" s="49" t="s">
        <v>92</v>
      </c>
      <c r="L1970" s="49" t="s">
        <v>116</v>
      </c>
      <c r="M1970" s="50" t="s">
        <v>117</v>
      </c>
      <c r="N1970" s="50" t="s">
        <v>118</v>
      </c>
      <c r="O1970" s="51">
        <v>44028</v>
      </c>
      <c r="P1970" s="51">
        <v>44028</v>
      </c>
      <c r="Q1970" s="51">
        <v>44028</v>
      </c>
      <c r="R1970" s="50">
        <v>1901</v>
      </c>
      <c r="S1970" s="50">
        <v>5</v>
      </c>
      <c r="T1970" s="50" t="s">
        <v>106</v>
      </c>
      <c r="U1970" s="50" t="s">
        <v>11452</v>
      </c>
      <c r="V1970" s="50" t="s">
        <v>11453</v>
      </c>
      <c r="W1970" s="50" t="s">
        <v>11454</v>
      </c>
      <c r="X1970" s="50" t="s">
        <v>118</v>
      </c>
      <c r="Y1970" s="49" t="s">
        <v>9680</v>
      </c>
    </row>
    <row r="1971" spans="1:25">
      <c r="A1971" s="121" t="str">
        <f t="shared" si="31"/>
        <v>RDELEKT</v>
      </c>
      <c r="B1971" s="49" t="s">
        <v>11455</v>
      </c>
      <c r="C1971" s="50" t="s">
        <v>11456</v>
      </c>
      <c r="D1971" s="50" t="s">
        <v>11457</v>
      </c>
      <c r="E1971" s="37" t="s">
        <v>43</v>
      </c>
      <c r="F1971" s="49" t="s">
        <v>28</v>
      </c>
      <c r="G1971" s="50" t="s">
        <v>29</v>
      </c>
      <c r="H1971" s="50" t="s">
        <v>30</v>
      </c>
      <c r="I1971" s="50" t="s">
        <v>31</v>
      </c>
      <c r="J1971" s="49" t="s">
        <v>53</v>
      </c>
      <c r="K1971" s="49" t="s">
        <v>273</v>
      </c>
      <c r="L1971" s="49" t="s">
        <v>274</v>
      </c>
      <c r="M1971" s="50" t="s">
        <v>275</v>
      </c>
      <c r="N1971" s="50" t="s">
        <v>276</v>
      </c>
      <c r="O1971" s="51">
        <v>36990</v>
      </c>
      <c r="P1971" s="51">
        <v>36990</v>
      </c>
      <c r="Q1971" s="51">
        <v>36990</v>
      </c>
      <c r="R1971" s="50">
        <v>8939</v>
      </c>
      <c r="S1971" s="50">
        <v>24</v>
      </c>
      <c r="T1971" s="50" t="s">
        <v>148</v>
      </c>
      <c r="U1971" s="50" t="s">
        <v>11458</v>
      </c>
      <c r="V1971" s="50"/>
      <c r="W1971" s="50" t="s">
        <v>11459</v>
      </c>
      <c r="X1971" s="50" t="s">
        <v>276</v>
      </c>
      <c r="Y1971" s="49" t="s">
        <v>11460</v>
      </c>
    </row>
    <row r="1972" spans="1:25">
      <c r="A1972" s="121" t="str">
        <f t="shared" si="31"/>
        <v>RDRAUGH</v>
      </c>
      <c r="B1972" s="49" t="s">
        <v>11461</v>
      </c>
      <c r="C1972" s="50" t="s">
        <v>11462</v>
      </c>
      <c r="D1972" s="50" t="s">
        <v>11463</v>
      </c>
      <c r="E1972" s="37" t="s">
        <v>134</v>
      </c>
      <c r="F1972" s="49" t="s">
        <v>44</v>
      </c>
      <c r="G1972" s="50" t="s">
        <v>45</v>
      </c>
      <c r="H1972" s="50" t="s">
        <v>30</v>
      </c>
      <c r="I1972" s="50" t="s">
        <v>31</v>
      </c>
      <c r="J1972" s="49" t="s">
        <v>53</v>
      </c>
      <c r="K1972" s="49" t="s">
        <v>164</v>
      </c>
      <c r="L1972" s="49" t="s">
        <v>165</v>
      </c>
      <c r="M1972" s="50" t="s">
        <v>166</v>
      </c>
      <c r="N1972" s="50" t="s">
        <v>167</v>
      </c>
      <c r="O1972" s="51">
        <v>38727</v>
      </c>
      <c r="P1972" s="51">
        <v>38727</v>
      </c>
      <c r="Q1972" s="51">
        <v>38727</v>
      </c>
      <c r="R1972" s="50">
        <v>7202</v>
      </c>
      <c r="S1972" s="50">
        <v>19</v>
      </c>
      <c r="T1972" s="50" t="s">
        <v>148</v>
      </c>
      <c r="U1972" s="50" t="s">
        <v>11464</v>
      </c>
      <c r="V1972" s="50"/>
      <c r="W1972" s="50" t="s">
        <v>6422</v>
      </c>
      <c r="X1972" s="50" t="s">
        <v>170</v>
      </c>
      <c r="Y1972" s="49" t="s">
        <v>11465</v>
      </c>
    </row>
    <row r="1973" spans="1:25">
      <c r="A1973" s="121" t="str">
        <f t="shared" si="31"/>
        <v>REBER01</v>
      </c>
      <c r="B1973" s="49" t="s">
        <v>11466</v>
      </c>
      <c r="C1973" s="50" t="s">
        <v>11467</v>
      </c>
      <c r="D1973" s="50" t="s">
        <v>11468</v>
      </c>
      <c r="E1973" s="37" t="s">
        <v>43</v>
      </c>
      <c r="F1973" s="49" t="s">
        <v>28</v>
      </c>
      <c r="G1973" s="50" t="s">
        <v>29</v>
      </c>
      <c r="H1973" s="50" t="s">
        <v>30</v>
      </c>
      <c r="I1973" s="50" t="s">
        <v>31</v>
      </c>
      <c r="J1973" s="49" t="s">
        <v>32</v>
      </c>
      <c r="K1973" s="49" t="s">
        <v>33</v>
      </c>
      <c r="L1973" s="49" t="s">
        <v>34</v>
      </c>
      <c r="M1973" s="50" t="s">
        <v>35</v>
      </c>
      <c r="N1973" s="50" t="s">
        <v>36</v>
      </c>
      <c r="O1973" s="51">
        <v>38103</v>
      </c>
      <c r="P1973" s="51">
        <v>38103</v>
      </c>
      <c r="Q1973" s="51">
        <v>38103</v>
      </c>
      <c r="R1973" s="50">
        <v>7826</v>
      </c>
      <c r="S1973" s="50">
        <v>21</v>
      </c>
      <c r="T1973" s="50" t="s">
        <v>148</v>
      </c>
      <c r="U1973" s="50" t="s">
        <v>11469</v>
      </c>
      <c r="V1973" s="50"/>
      <c r="W1973" s="50" t="s">
        <v>11470</v>
      </c>
      <c r="X1973" s="50" t="s">
        <v>36</v>
      </c>
      <c r="Y1973" s="49" t="s">
        <v>11471</v>
      </c>
    </row>
    <row r="1974" spans="1:25">
      <c r="A1974" s="121" t="str">
        <f t="shared" si="31"/>
        <v>REDGE</v>
      </c>
      <c r="B1974" s="49" t="s">
        <v>11472</v>
      </c>
      <c r="C1974" s="50" t="s">
        <v>11473</v>
      </c>
      <c r="D1974" s="50" t="s">
        <v>11474</v>
      </c>
      <c r="E1974" s="37" t="s">
        <v>43</v>
      </c>
      <c r="F1974" s="49" t="s">
        <v>182</v>
      </c>
      <c r="G1974" s="50" t="s">
        <v>183</v>
      </c>
      <c r="H1974" s="50" t="s">
        <v>30</v>
      </c>
      <c r="I1974" s="50" t="s">
        <v>31</v>
      </c>
      <c r="J1974" s="49" t="s">
        <v>53</v>
      </c>
      <c r="K1974" s="49" t="s">
        <v>309</v>
      </c>
      <c r="L1974" s="49" t="s">
        <v>310</v>
      </c>
      <c r="M1974" s="50" t="s">
        <v>311</v>
      </c>
      <c r="N1974" s="50" t="s">
        <v>312</v>
      </c>
      <c r="O1974" s="51">
        <v>34777</v>
      </c>
      <c r="P1974" s="51">
        <v>34777</v>
      </c>
      <c r="Q1974" s="51">
        <v>34777</v>
      </c>
      <c r="R1974" s="50">
        <v>11152</v>
      </c>
      <c r="S1974" s="50">
        <v>30</v>
      </c>
      <c r="T1974" s="50" t="s">
        <v>148</v>
      </c>
      <c r="U1974" s="50" t="s">
        <v>11475</v>
      </c>
      <c r="V1974" s="50"/>
      <c r="W1974" s="50" t="s">
        <v>361</v>
      </c>
      <c r="X1974" s="50" t="s">
        <v>312</v>
      </c>
      <c r="Y1974" s="49" t="s">
        <v>11476</v>
      </c>
    </row>
    <row r="1975" spans="1:25">
      <c r="A1975" s="121" t="str">
        <f t="shared" si="31"/>
        <v>REHLERT</v>
      </c>
      <c r="B1975" s="49" t="s">
        <v>11477</v>
      </c>
      <c r="C1975" s="50" t="s">
        <v>11478</v>
      </c>
      <c r="D1975" s="50" t="s">
        <v>11479</v>
      </c>
      <c r="E1975" s="37" t="s">
        <v>43</v>
      </c>
      <c r="F1975" s="49" t="s">
        <v>28</v>
      </c>
      <c r="G1975" s="50" t="s">
        <v>29</v>
      </c>
      <c r="H1975" s="50" t="s">
        <v>30</v>
      </c>
      <c r="I1975" s="50" t="s">
        <v>31</v>
      </c>
      <c r="J1975" s="49" t="s">
        <v>32</v>
      </c>
      <c r="K1975" s="49" t="s">
        <v>1226</v>
      </c>
      <c r="L1975" s="49" t="s">
        <v>1227</v>
      </c>
      <c r="M1975" s="50" t="s">
        <v>1228</v>
      </c>
      <c r="N1975" s="50" t="s">
        <v>1229</v>
      </c>
      <c r="O1975" s="51">
        <v>39482</v>
      </c>
      <c r="P1975" s="51">
        <v>39482</v>
      </c>
      <c r="Q1975" s="51">
        <v>39482</v>
      </c>
      <c r="R1975" s="50">
        <v>6447</v>
      </c>
      <c r="S1975" s="50">
        <v>17</v>
      </c>
      <c r="T1975" s="50" t="s">
        <v>148</v>
      </c>
      <c r="U1975" s="50" t="s">
        <v>11480</v>
      </c>
      <c r="V1975" s="50"/>
      <c r="W1975" s="50" t="s">
        <v>8705</v>
      </c>
      <c r="X1975" s="50" t="s">
        <v>4378</v>
      </c>
      <c r="Y1975" s="49" t="s">
        <v>11481</v>
      </c>
    </row>
    <row r="1976" spans="1:25">
      <c r="A1976" s="121" t="str">
        <f t="shared" si="31"/>
        <v>RELLIO2</v>
      </c>
      <c r="B1976" s="49" t="s">
        <v>11482</v>
      </c>
      <c r="C1976" s="50" t="s">
        <v>11483</v>
      </c>
      <c r="D1976" s="50" t="s">
        <v>11484</v>
      </c>
      <c r="E1976" s="37" t="s">
        <v>2488</v>
      </c>
      <c r="F1976" s="49" t="s">
        <v>44</v>
      </c>
      <c r="G1976" s="50" t="s">
        <v>45</v>
      </c>
      <c r="H1976" s="50" t="s">
        <v>30</v>
      </c>
      <c r="I1976" s="50" t="s">
        <v>31</v>
      </c>
      <c r="J1976" s="49" t="s">
        <v>32</v>
      </c>
      <c r="K1976" s="49" t="s">
        <v>125</v>
      </c>
      <c r="L1976" s="49" t="s">
        <v>2034</v>
      </c>
      <c r="M1976" s="50" t="s">
        <v>85</v>
      </c>
      <c r="N1976" s="50" t="s">
        <v>36</v>
      </c>
      <c r="O1976" s="51">
        <v>32771</v>
      </c>
      <c r="P1976" s="51">
        <v>32771</v>
      </c>
      <c r="Q1976" s="51">
        <v>32771</v>
      </c>
      <c r="R1976" s="50">
        <v>13158</v>
      </c>
      <c r="S1976" s="50">
        <v>36</v>
      </c>
      <c r="T1976" s="50" t="s">
        <v>148</v>
      </c>
      <c r="U1976" s="50" t="s">
        <v>11485</v>
      </c>
      <c r="V1976" s="50"/>
      <c r="W1976" s="50" t="s">
        <v>11486</v>
      </c>
      <c r="X1976" s="50" t="s">
        <v>36</v>
      </c>
      <c r="Y1976" s="49" t="s">
        <v>6890</v>
      </c>
    </row>
    <row r="1977" spans="1:25">
      <c r="A1977" s="121" t="str">
        <f t="shared" si="31"/>
        <v>RESCO05</v>
      </c>
      <c r="B1977" s="49" t="s">
        <v>11487</v>
      </c>
      <c r="C1977" s="50" t="s">
        <v>11488</v>
      </c>
      <c r="D1977" s="50" t="s">
        <v>11489</v>
      </c>
      <c r="E1977" s="37" t="s">
        <v>43</v>
      </c>
      <c r="F1977" s="49" t="s">
        <v>44</v>
      </c>
      <c r="G1977" s="50" t="s">
        <v>45</v>
      </c>
      <c r="H1977" s="50" t="s">
        <v>30</v>
      </c>
      <c r="I1977" s="50" t="s">
        <v>31</v>
      </c>
      <c r="J1977" s="49" t="s">
        <v>32</v>
      </c>
      <c r="K1977" s="49" t="s">
        <v>396</v>
      </c>
      <c r="L1977" s="49" t="s">
        <v>397</v>
      </c>
      <c r="M1977" s="50" t="s">
        <v>398</v>
      </c>
      <c r="N1977" s="50" t="s">
        <v>147</v>
      </c>
      <c r="O1977" s="51">
        <v>38491</v>
      </c>
      <c r="P1977" s="51">
        <v>38491</v>
      </c>
      <c r="Q1977" s="51">
        <v>38491</v>
      </c>
      <c r="R1977" s="50">
        <v>7438</v>
      </c>
      <c r="S1977" s="50">
        <v>20</v>
      </c>
      <c r="T1977" s="50" t="s">
        <v>148</v>
      </c>
      <c r="U1977" s="50" t="s">
        <v>11490</v>
      </c>
      <c r="V1977" s="50"/>
      <c r="W1977" s="50" t="s">
        <v>3871</v>
      </c>
      <c r="X1977" s="50" t="s">
        <v>147</v>
      </c>
      <c r="Y1977" s="49" t="s">
        <v>11491</v>
      </c>
    </row>
    <row r="1978" spans="1:25">
      <c r="A1978" s="121" t="str">
        <f t="shared" si="31"/>
        <v>revans0</v>
      </c>
      <c r="B1978" s="49" t="s">
        <v>11492</v>
      </c>
      <c r="C1978" s="50" t="s">
        <v>11493</v>
      </c>
      <c r="D1978" s="50" t="s">
        <v>11494</v>
      </c>
      <c r="E1978" s="37" t="s">
        <v>27</v>
      </c>
      <c r="F1978" s="49" t="s">
        <v>44</v>
      </c>
      <c r="G1978" s="50" t="s">
        <v>45</v>
      </c>
      <c r="H1978" s="50" t="s">
        <v>30</v>
      </c>
      <c r="I1978" s="50" t="s">
        <v>31</v>
      </c>
      <c r="J1978" s="49" t="s">
        <v>32</v>
      </c>
      <c r="K1978" s="49" t="s">
        <v>125</v>
      </c>
      <c r="L1978" s="49" t="s">
        <v>5689</v>
      </c>
      <c r="M1978" s="50" t="s">
        <v>5690</v>
      </c>
      <c r="N1978" s="50" t="s">
        <v>401</v>
      </c>
      <c r="O1978" s="51">
        <v>41743</v>
      </c>
      <c r="P1978" s="51">
        <v>44903</v>
      </c>
      <c r="Q1978" s="51">
        <v>44903</v>
      </c>
      <c r="R1978" s="50">
        <v>1026</v>
      </c>
      <c r="S1978" s="50">
        <v>2</v>
      </c>
      <c r="T1978" s="50" t="s">
        <v>82</v>
      </c>
      <c r="U1978" s="50" t="s">
        <v>11495</v>
      </c>
      <c r="V1978" s="50"/>
      <c r="W1978" s="50" t="s">
        <v>10331</v>
      </c>
      <c r="X1978" s="50" t="s">
        <v>401</v>
      </c>
      <c r="Y1978" s="49" t="s">
        <v>11496</v>
      </c>
    </row>
    <row r="1979" spans="1:25">
      <c r="A1979" s="121" t="str">
        <f t="shared" si="31"/>
        <v>rfarmer</v>
      </c>
      <c r="B1979" s="49" t="s">
        <v>11497</v>
      </c>
      <c r="C1979" s="50" t="s">
        <v>11498</v>
      </c>
      <c r="D1979" s="50" t="s">
        <v>11499</v>
      </c>
      <c r="E1979" s="37" t="s">
        <v>43</v>
      </c>
      <c r="F1979" s="49" t="s">
        <v>114</v>
      </c>
      <c r="G1979" s="50" t="s">
        <v>115</v>
      </c>
      <c r="H1979" s="50" t="s">
        <v>105</v>
      </c>
      <c r="I1979" s="50" t="s">
        <v>31</v>
      </c>
      <c r="J1979" s="49" t="s">
        <v>53</v>
      </c>
      <c r="K1979" s="49" t="s">
        <v>164</v>
      </c>
      <c r="L1979" s="49" t="s">
        <v>165</v>
      </c>
      <c r="M1979" s="50" t="s">
        <v>166</v>
      </c>
      <c r="N1979" s="50" t="s">
        <v>167</v>
      </c>
      <c r="O1979" s="51">
        <v>45928</v>
      </c>
      <c r="P1979" s="51">
        <v>45928</v>
      </c>
      <c r="Q1979" s="51">
        <v>45928</v>
      </c>
      <c r="R1979" s="50">
        <v>1</v>
      </c>
      <c r="S1979" s="50">
        <v>0</v>
      </c>
      <c r="T1979" s="50" t="s">
        <v>47</v>
      </c>
      <c r="U1979" s="50" t="s">
        <v>11500</v>
      </c>
      <c r="V1979" s="50"/>
      <c r="W1979" s="50" t="s">
        <v>11501</v>
      </c>
      <c r="X1979" s="50" t="s">
        <v>167</v>
      </c>
      <c r="Y1979" s="49" t="s">
        <v>11502</v>
      </c>
    </row>
    <row r="1980" spans="1:25">
      <c r="A1980" s="121" t="str">
        <f t="shared" si="31"/>
        <v>rfarose</v>
      </c>
      <c r="B1980" s="49" t="s">
        <v>11503</v>
      </c>
      <c r="C1980" s="50" t="s">
        <v>11504</v>
      </c>
      <c r="D1980" s="50" t="s">
        <v>11505</v>
      </c>
      <c r="E1980" s="37" t="s">
        <v>43</v>
      </c>
      <c r="F1980" s="49" t="s">
        <v>44</v>
      </c>
      <c r="G1980" s="50" t="s">
        <v>45</v>
      </c>
      <c r="H1980" s="50" t="s">
        <v>30</v>
      </c>
      <c r="I1980" s="50" t="s">
        <v>31</v>
      </c>
      <c r="J1980" s="49" t="s">
        <v>53</v>
      </c>
      <c r="K1980" s="49" t="s">
        <v>54</v>
      </c>
      <c r="L1980" s="49" t="s">
        <v>135</v>
      </c>
      <c r="M1980" s="50" t="s">
        <v>136</v>
      </c>
      <c r="N1980" s="50" t="s">
        <v>57</v>
      </c>
      <c r="O1980" s="51">
        <v>44062</v>
      </c>
      <c r="P1980" s="51">
        <v>44062</v>
      </c>
      <c r="Q1980" s="51">
        <v>44062</v>
      </c>
      <c r="R1980" s="50">
        <v>1867</v>
      </c>
      <c r="S1980" s="50">
        <v>5</v>
      </c>
      <c r="T1980" s="50" t="s">
        <v>106</v>
      </c>
      <c r="U1980" s="124" t="s">
        <v>11506</v>
      </c>
      <c r="V1980" s="125"/>
      <c r="W1980" s="125" t="s">
        <v>1118</v>
      </c>
      <c r="X1980" s="125" t="s">
        <v>57</v>
      </c>
      <c r="Y1980" s="124" t="s">
        <v>11507</v>
      </c>
    </row>
    <row r="1981" spans="1:25">
      <c r="A1981" s="121" t="str">
        <f t="shared" si="31"/>
        <v>RFARRO</v>
      </c>
      <c r="B1981" s="49" t="s">
        <v>11508</v>
      </c>
      <c r="C1981" s="50" t="s">
        <v>11509</v>
      </c>
      <c r="D1981" s="50" t="s">
        <v>11510</v>
      </c>
      <c r="E1981" s="37" t="s">
        <v>43</v>
      </c>
      <c r="F1981" s="49" t="s">
        <v>182</v>
      </c>
      <c r="G1981" s="50" t="s">
        <v>183</v>
      </c>
      <c r="H1981" s="50" t="s">
        <v>30</v>
      </c>
      <c r="I1981" s="50" t="s">
        <v>31</v>
      </c>
      <c r="J1981" s="49" t="s">
        <v>32</v>
      </c>
      <c r="K1981" s="49" t="s">
        <v>884</v>
      </c>
      <c r="L1981" s="49" t="s">
        <v>885</v>
      </c>
      <c r="M1981" s="50" t="s">
        <v>886</v>
      </c>
      <c r="N1981" s="50" t="s">
        <v>887</v>
      </c>
      <c r="O1981" s="51">
        <v>35937</v>
      </c>
      <c r="P1981" s="51">
        <v>35937</v>
      </c>
      <c r="Q1981" s="51">
        <v>35937</v>
      </c>
      <c r="R1981" s="50">
        <v>9992</v>
      </c>
      <c r="S1981" s="50">
        <v>27</v>
      </c>
      <c r="T1981" s="50" t="s">
        <v>148</v>
      </c>
      <c r="U1981" s="50" t="s">
        <v>11511</v>
      </c>
      <c r="V1981" s="50"/>
      <c r="W1981" s="50" t="s">
        <v>11512</v>
      </c>
      <c r="X1981" s="50" t="s">
        <v>1136</v>
      </c>
      <c r="Y1981" s="49" t="s">
        <v>11513</v>
      </c>
    </row>
    <row r="1982" spans="1:25">
      <c r="A1982" s="121" t="str">
        <f t="shared" si="31"/>
        <v>rflemi0</v>
      </c>
      <c r="B1982" s="49" t="s">
        <v>11514</v>
      </c>
      <c r="C1982" s="50" t="s">
        <v>11515</v>
      </c>
      <c r="D1982" s="50" t="s">
        <v>11516</v>
      </c>
      <c r="E1982" s="37" t="s">
        <v>43</v>
      </c>
      <c r="F1982" s="49" t="s">
        <v>114</v>
      </c>
      <c r="G1982" s="50" t="s">
        <v>115</v>
      </c>
      <c r="H1982" s="50" t="s">
        <v>105</v>
      </c>
      <c r="I1982" s="50" t="s">
        <v>31</v>
      </c>
      <c r="J1982" s="49" t="s">
        <v>32</v>
      </c>
      <c r="K1982" s="49" t="s">
        <v>125</v>
      </c>
      <c r="L1982" s="49" t="s">
        <v>126</v>
      </c>
      <c r="M1982" s="50" t="s">
        <v>85</v>
      </c>
      <c r="N1982" s="50" t="s">
        <v>36</v>
      </c>
      <c r="O1982" s="51">
        <v>44342</v>
      </c>
      <c r="P1982" s="51">
        <v>44342</v>
      </c>
      <c r="Q1982" s="51">
        <v>44342</v>
      </c>
      <c r="R1982" s="50">
        <v>1587</v>
      </c>
      <c r="S1982" s="50">
        <v>4</v>
      </c>
      <c r="T1982" s="50" t="s">
        <v>106</v>
      </c>
      <c r="U1982" s="50" t="s">
        <v>11517</v>
      </c>
      <c r="V1982" s="50"/>
      <c r="W1982" s="50" t="s">
        <v>10165</v>
      </c>
      <c r="X1982" s="50" t="s">
        <v>36</v>
      </c>
      <c r="Y1982" s="49" t="s">
        <v>11518</v>
      </c>
    </row>
    <row r="1983" spans="1:25">
      <c r="A1983" s="121" t="str">
        <f t="shared" si="31"/>
        <v>rfore</v>
      </c>
      <c r="B1983" s="49" t="s">
        <v>11519</v>
      </c>
      <c r="C1983" s="50" t="s">
        <v>11520</v>
      </c>
      <c r="D1983" s="50" t="s">
        <v>11521</v>
      </c>
      <c r="E1983" s="37" t="s">
        <v>43</v>
      </c>
      <c r="F1983" s="49" t="s">
        <v>90</v>
      </c>
      <c r="G1983" s="50" t="s">
        <v>91</v>
      </c>
      <c r="H1983" s="50" t="s">
        <v>30</v>
      </c>
      <c r="I1983" s="50" t="s">
        <v>31</v>
      </c>
      <c r="J1983" s="49" t="s">
        <v>32</v>
      </c>
      <c r="K1983" s="49" t="s">
        <v>775</v>
      </c>
      <c r="L1983" s="49" t="s">
        <v>776</v>
      </c>
      <c r="M1983" s="50" t="s">
        <v>777</v>
      </c>
      <c r="N1983" s="50" t="s">
        <v>147</v>
      </c>
      <c r="O1983" s="51">
        <v>45830</v>
      </c>
      <c r="P1983" s="51">
        <v>45830</v>
      </c>
      <c r="Q1983" s="51">
        <v>45830</v>
      </c>
      <c r="R1983" s="50">
        <v>99</v>
      </c>
      <c r="S1983" s="50">
        <v>0</v>
      </c>
      <c r="T1983" s="50" t="s">
        <v>58</v>
      </c>
      <c r="U1983" s="50" t="s">
        <v>11522</v>
      </c>
      <c r="V1983" s="50"/>
      <c r="W1983" s="50" t="s">
        <v>11523</v>
      </c>
      <c r="X1983" s="50" t="s">
        <v>147</v>
      </c>
      <c r="Y1983" s="49" t="s">
        <v>11524</v>
      </c>
    </row>
    <row r="1984" spans="1:25">
      <c r="A1984" s="121" t="str">
        <f t="shared" si="31"/>
        <v>RFORT00</v>
      </c>
      <c r="B1984" s="49" t="s">
        <v>11525</v>
      </c>
      <c r="C1984" s="50" t="s">
        <v>11526</v>
      </c>
      <c r="D1984" s="50" t="s">
        <v>11527</v>
      </c>
      <c r="E1984" s="37" t="s">
        <v>43</v>
      </c>
      <c r="F1984" s="49" t="s">
        <v>28</v>
      </c>
      <c r="G1984" s="50" t="s">
        <v>29</v>
      </c>
      <c r="H1984" s="50" t="s">
        <v>30</v>
      </c>
      <c r="I1984" s="50" t="s">
        <v>31</v>
      </c>
      <c r="J1984" s="49" t="s">
        <v>32</v>
      </c>
      <c r="K1984" s="49" t="s">
        <v>125</v>
      </c>
      <c r="L1984" s="49" t="s">
        <v>126</v>
      </c>
      <c r="M1984" s="50" t="s">
        <v>85</v>
      </c>
      <c r="N1984" s="50" t="s">
        <v>36</v>
      </c>
      <c r="O1984" s="51">
        <v>37882</v>
      </c>
      <c r="P1984" s="51">
        <v>37882</v>
      </c>
      <c r="Q1984" s="51">
        <v>37882</v>
      </c>
      <c r="R1984" s="50">
        <v>8047</v>
      </c>
      <c r="S1984" s="50">
        <v>22</v>
      </c>
      <c r="T1984" s="50" t="s">
        <v>148</v>
      </c>
      <c r="U1984" s="50" t="s">
        <v>11528</v>
      </c>
      <c r="V1984" s="50"/>
      <c r="W1984" s="50" t="s">
        <v>6316</v>
      </c>
      <c r="X1984" s="50" t="s">
        <v>36</v>
      </c>
      <c r="Y1984" s="49" t="s">
        <v>6317</v>
      </c>
    </row>
    <row r="1985" spans="1:25">
      <c r="A1985" s="121" t="str">
        <f t="shared" si="31"/>
        <v>rfuller</v>
      </c>
      <c r="B1985" s="49" t="s">
        <v>11529</v>
      </c>
      <c r="C1985" s="50" t="s">
        <v>11530</v>
      </c>
      <c r="D1985" s="50" t="s">
        <v>11531</v>
      </c>
      <c r="E1985" s="37" t="s">
        <v>43</v>
      </c>
      <c r="F1985" s="49" t="s">
        <v>90</v>
      </c>
      <c r="G1985" s="50" t="s">
        <v>91</v>
      </c>
      <c r="H1985" s="50" t="s">
        <v>30</v>
      </c>
      <c r="I1985" s="50" t="s">
        <v>31</v>
      </c>
      <c r="J1985" s="49" t="s">
        <v>32</v>
      </c>
      <c r="K1985" s="49" t="s">
        <v>349</v>
      </c>
      <c r="L1985" s="49" t="s">
        <v>350</v>
      </c>
      <c r="M1985" s="50" t="s">
        <v>351</v>
      </c>
      <c r="N1985" s="50" t="s">
        <v>352</v>
      </c>
      <c r="O1985" s="51">
        <v>45396</v>
      </c>
      <c r="P1985" s="51">
        <v>45396</v>
      </c>
      <c r="Q1985" s="51">
        <v>45396</v>
      </c>
      <c r="R1985" s="50">
        <v>533</v>
      </c>
      <c r="S1985" s="50">
        <v>1</v>
      </c>
      <c r="T1985" s="50" t="s">
        <v>82</v>
      </c>
      <c r="U1985" s="50" t="s">
        <v>11532</v>
      </c>
      <c r="V1985" s="50"/>
      <c r="W1985" s="50" t="s">
        <v>8595</v>
      </c>
      <c r="X1985" s="50" t="s">
        <v>352</v>
      </c>
      <c r="Y1985" s="49" t="s">
        <v>11533</v>
      </c>
    </row>
    <row r="1986" spans="1:25">
      <c r="A1986" s="121" t="str">
        <f t="shared" si="31"/>
        <v>rgarci0</v>
      </c>
      <c r="B1986" s="49" t="s">
        <v>11534</v>
      </c>
      <c r="C1986" s="50" t="s">
        <v>11535</v>
      </c>
      <c r="D1986" s="50" t="s">
        <v>11536</v>
      </c>
      <c r="E1986" s="37" t="s">
        <v>43</v>
      </c>
      <c r="F1986" s="49" t="s">
        <v>44</v>
      </c>
      <c r="G1986" s="50" t="s">
        <v>45</v>
      </c>
      <c r="H1986" s="50" t="s">
        <v>30</v>
      </c>
      <c r="I1986" s="50" t="s">
        <v>31</v>
      </c>
      <c r="J1986" s="49" t="s">
        <v>32</v>
      </c>
      <c r="K1986" s="49" t="s">
        <v>79</v>
      </c>
      <c r="L1986" s="49" t="s">
        <v>80</v>
      </c>
      <c r="M1986" s="50" t="s">
        <v>81</v>
      </c>
      <c r="N1986" s="50" t="s">
        <v>36</v>
      </c>
      <c r="O1986" s="51">
        <v>44034</v>
      </c>
      <c r="P1986" s="51">
        <v>44034</v>
      </c>
      <c r="Q1986" s="51">
        <v>44034</v>
      </c>
      <c r="R1986" s="50">
        <v>1895</v>
      </c>
      <c r="S1986" s="50">
        <v>5</v>
      </c>
      <c r="T1986" s="50" t="s">
        <v>106</v>
      </c>
      <c r="U1986" s="50" t="s">
        <v>11537</v>
      </c>
      <c r="V1986" s="50"/>
      <c r="W1986" s="50" t="s">
        <v>1949</v>
      </c>
      <c r="X1986" s="50" t="s">
        <v>36</v>
      </c>
      <c r="Y1986" s="49" t="s">
        <v>11538</v>
      </c>
    </row>
    <row r="1987" spans="1:25">
      <c r="A1987" s="121" t="str">
        <f t="shared" ref="A1987:A2050" si="32">TRIM(D1987)</f>
        <v>RGARDUN</v>
      </c>
      <c r="B1987" s="49" t="s">
        <v>11539</v>
      </c>
      <c r="C1987" s="50" t="s">
        <v>11540</v>
      </c>
      <c r="D1987" s="50" t="s">
        <v>11541</v>
      </c>
      <c r="E1987" s="37" t="s">
        <v>43</v>
      </c>
      <c r="F1987" s="49" t="s">
        <v>90</v>
      </c>
      <c r="G1987" s="50" t="s">
        <v>91</v>
      </c>
      <c r="H1987" s="50" t="s">
        <v>30</v>
      </c>
      <c r="I1987" s="50" t="s">
        <v>31</v>
      </c>
      <c r="J1987" s="49" t="s">
        <v>32</v>
      </c>
      <c r="K1987" s="49" t="s">
        <v>125</v>
      </c>
      <c r="L1987" s="49" t="s">
        <v>1141</v>
      </c>
      <c r="M1987" s="50" t="s">
        <v>235</v>
      </c>
      <c r="N1987" s="50" t="s">
        <v>236</v>
      </c>
      <c r="O1987" s="51">
        <v>33233</v>
      </c>
      <c r="P1987" s="51">
        <v>33233</v>
      </c>
      <c r="Q1987" s="51">
        <v>33233</v>
      </c>
      <c r="R1987" s="50">
        <v>12696</v>
      </c>
      <c r="S1987" s="50">
        <v>34</v>
      </c>
      <c r="T1987" s="50" t="s">
        <v>148</v>
      </c>
      <c r="U1987" s="50" t="s">
        <v>11542</v>
      </c>
      <c r="V1987" s="50"/>
      <c r="W1987" s="50" t="s">
        <v>11543</v>
      </c>
      <c r="X1987" s="50" t="s">
        <v>236</v>
      </c>
      <c r="Y1987" s="49" t="s">
        <v>11544</v>
      </c>
    </row>
    <row r="1988" spans="1:25">
      <c r="A1988" s="121" t="str">
        <f t="shared" si="32"/>
        <v>rgarre3</v>
      </c>
      <c r="B1988" s="49" t="s">
        <v>11545</v>
      </c>
      <c r="C1988" s="50" t="s">
        <v>11546</v>
      </c>
      <c r="D1988" s="50" t="s">
        <v>11547</v>
      </c>
      <c r="E1988" s="37" t="s">
        <v>43</v>
      </c>
      <c r="F1988" s="49" t="s">
        <v>327</v>
      </c>
      <c r="G1988" s="50" t="s">
        <v>328</v>
      </c>
      <c r="H1988" s="50" t="s">
        <v>30</v>
      </c>
      <c r="I1988" s="50" t="s">
        <v>31</v>
      </c>
      <c r="J1988" s="49" t="s">
        <v>53</v>
      </c>
      <c r="K1988" s="49" t="s">
        <v>309</v>
      </c>
      <c r="L1988" s="49" t="s">
        <v>310</v>
      </c>
      <c r="M1988" s="50" t="s">
        <v>311</v>
      </c>
      <c r="N1988" s="50" t="s">
        <v>312</v>
      </c>
      <c r="O1988" s="51">
        <v>43066</v>
      </c>
      <c r="P1988" s="51">
        <v>43066</v>
      </c>
      <c r="Q1988" s="51">
        <v>43066</v>
      </c>
      <c r="R1988" s="50">
        <v>2863</v>
      </c>
      <c r="S1988" s="50">
        <v>7</v>
      </c>
      <c r="T1988" s="50" t="s">
        <v>127</v>
      </c>
      <c r="U1988" s="50" t="s">
        <v>11548</v>
      </c>
      <c r="V1988" s="50"/>
      <c r="W1988" s="50" t="s">
        <v>808</v>
      </c>
      <c r="X1988" s="50" t="s">
        <v>312</v>
      </c>
      <c r="Y1988" s="49" t="s">
        <v>809</v>
      </c>
    </row>
    <row r="1989" spans="1:25">
      <c r="A1989" s="121" t="str">
        <f t="shared" si="32"/>
        <v>RGARRIC</v>
      </c>
      <c r="B1989" s="49" t="s">
        <v>11549</v>
      </c>
      <c r="C1989" s="50" t="s">
        <v>11550</v>
      </c>
      <c r="D1989" s="50" t="s">
        <v>11551</v>
      </c>
      <c r="E1989" s="37" t="s">
        <v>43</v>
      </c>
      <c r="F1989" s="49" t="s">
        <v>1468</v>
      </c>
      <c r="G1989" s="50" t="s">
        <v>1469</v>
      </c>
      <c r="H1989" s="50" t="s">
        <v>30</v>
      </c>
      <c r="I1989" s="50" t="s">
        <v>31</v>
      </c>
      <c r="J1989" s="49" t="s">
        <v>53</v>
      </c>
      <c r="K1989" s="49" t="s">
        <v>2108</v>
      </c>
      <c r="L1989" s="49" t="s">
        <v>2108</v>
      </c>
      <c r="M1989" s="50" t="s">
        <v>3352</v>
      </c>
      <c r="N1989" s="50" t="s">
        <v>453</v>
      </c>
      <c r="O1989" s="51">
        <v>37255</v>
      </c>
      <c r="P1989" s="51">
        <v>37255</v>
      </c>
      <c r="Q1989" s="51">
        <v>37255</v>
      </c>
      <c r="R1989" s="50">
        <v>8674</v>
      </c>
      <c r="S1989" s="50">
        <v>23</v>
      </c>
      <c r="T1989" s="50" t="s">
        <v>148</v>
      </c>
      <c r="U1989" s="50" t="s">
        <v>11552</v>
      </c>
      <c r="V1989" s="50"/>
      <c r="W1989" s="50" t="s">
        <v>11553</v>
      </c>
      <c r="X1989" s="50" t="s">
        <v>1548</v>
      </c>
      <c r="Y1989" s="49" t="s">
        <v>1823</v>
      </c>
    </row>
    <row r="1990" spans="1:25">
      <c r="A1990" s="121" t="str">
        <f t="shared" si="32"/>
        <v>RGARZ00</v>
      </c>
      <c r="B1990" s="49" t="s">
        <v>11554</v>
      </c>
      <c r="C1990" s="50" t="s">
        <v>11555</v>
      </c>
      <c r="D1990" s="50" t="s">
        <v>11556</v>
      </c>
      <c r="E1990" s="37" t="s">
        <v>43</v>
      </c>
      <c r="F1990" s="49" t="s">
        <v>44</v>
      </c>
      <c r="G1990" s="50" t="s">
        <v>45</v>
      </c>
      <c r="H1990" s="50" t="s">
        <v>30</v>
      </c>
      <c r="I1990" s="50" t="s">
        <v>31</v>
      </c>
      <c r="J1990" s="49" t="s">
        <v>32</v>
      </c>
      <c r="K1990" s="49" t="s">
        <v>396</v>
      </c>
      <c r="L1990" s="49" t="s">
        <v>397</v>
      </c>
      <c r="M1990" s="50" t="s">
        <v>398</v>
      </c>
      <c r="N1990" s="50" t="s">
        <v>147</v>
      </c>
      <c r="O1990" s="51">
        <v>36942</v>
      </c>
      <c r="P1990" s="51">
        <v>37802</v>
      </c>
      <c r="Q1990" s="51">
        <v>37802</v>
      </c>
      <c r="R1990" s="50">
        <v>8127</v>
      </c>
      <c r="S1990" s="50">
        <v>22</v>
      </c>
      <c r="T1990" s="50" t="s">
        <v>148</v>
      </c>
      <c r="U1990" s="50" t="s">
        <v>11557</v>
      </c>
      <c r="V1990" s="50"/>
      <c r="W1990" s="50" t="s">
        <v>11558</v>
      </c>
      <c r="X1990" s="50" t="s">
        <v>147</v>
      </c>
      <c r="Y1990" s="49" t="s">
        <v>11559</v>
      </c>
    </row>
    <row r="1991" spans="1:25">
      <c r="A1991" s="121" t="str">
        <f t="shared" si="32"/>
        <v>rgaulde</v>
      </c>
      <c r="B1991" s="49" t="s">
        <v>11560</v>
      </c>
      <c r="C1991" s="50" t="s">
        <v>11561</v>
      </c>
      <c r="D1991" s="49" t="s">
        <v>11562</v>
      </c>
      <c r="E1991" s="37" t="s">
        <v>43</v>
      </c>
      <c r="F1991" s="50"/>
      <c r="G1991" s="50"/>
      <c r="H1991" s="50"/>
      <c r="I1991" s="50"/>
      <c r="J1991" s="50"/>
      <c r="K1991" s="50"/>
      <c r="L1991" s="50"/>
      <c r="M1991" s="50"/>
      <c r="N1991" s="50"/>
      <c r="O1991" s="51">
        <v>45935</v>
      </c>
      <c r="P1991" s="50"/>
      <c r="Q1991" s="51">
        <v>45935</v>
      </c>
      <c r="R1991" s="50"/>
      <c r="S1991" s="50"/>
      <c r="T1991" s="50"/>
      <c r="U1991" s="49" t="s">
        <v>11563</v>
      </c>
      <c r="V1991" s="50"/>
      <c r="W1991" s="50" t="s">
        <v>301</v>
      </c>
      <c r="X1991" s="50" t="s">
        <v>302</v>
      </c>
      <c r="Y1991" s="49" t="s">
        <v>11564</v>
      </c>
    </row>
    <row r="1992" spans="1:25">
      <c r="A1992" s="121" t="str">
        <f t="shared" si="32"/>
        <v>RGIETLE</v>
      </c>
      <c r="B1992" s="49" t="s">
        <v>11565</v>
      </c>
      <c r="C1992" s="50" t="s">
        <v>11566</v>
      </c>
      <c r="D1992" s="50" t="s">
        <v>11567</v>
      </c>
      <c r="E1992" s="37" t="s">
        <v>774</v>
      </c>
      <c r="F1992" s="49" t="s">
        <v>28</v>
      </c>
      <c r="G1992" s="50" t="s">
        <v>29</v>
      </c>
      <c r="H1992" s="50" t="s">
        <v>30</v>
      </c>
      <c r="I1992" s="50" t="s">
        <v>31</v>
      </c>
      <c r="J1992" s="49" t="s">
        <v>53</v>
      </c>
      <c r="K1992" s="49" t="s">
        <v>273</v>
      </c>
      <c r="L1992" s="49" t="s">
        <v>930</v>
      </c>
      <c r="M1992" s="50" t="s">
        <v>931</v>
      </c>
      <c r="N1992" s="50" t="s">
        <v>373</v>
      </c>
      <c r="O1992" s="51">
        <v>35360</v>
      </c>
      <c r="P1992" s="51">
        <v>35360</v>
      </c>
      <c r="Q1992" s="51">
        <v>35360</v>
      </c>
      <c r="R1992" s="50">
        <v>10569</v>
      </c>
      <c r="S1992" s="50">
        <v>28</v>
      </c>
      <c r="T1992" s="50" t="s">
        <v>148</v>
      </c>
      <c r="U1992" s="50" t="s">
        <v>11568</v>
      </c>
      <c r="V1992" s="50"/>
      <c r="W1992" s="50" t="s">
        <v>11569</v>
      </c>
      <c r="X1992" s="50" t="s">
        <v>373</v>
      </c>
      <c r="Y1992" s="49" t="s">
        <v>11570</v>
      </c>
    </row>
    <row r="1993" spans="1:25">
      <c r="A1993" s="121" t="str">
        <f t="shared" si="32"/>
        <v>RGRAMSK</v>
      </c>
      <c r="B1993" s="49" t="s">
        <v>11571</v>
      </c>
      <c r="C1993" s="50" t="s">
        <v>11572</v>
      </c>
      <c r="D1993" s="50" t="s">
        <v>11573</v>
      </c>
      <c r="E1993" s="37" t="s">
        <v>43</v>
      </c>
      <c r="F1993" s="49" t="s">
        <v>28</v>
      </c>
      <c r="G1993" s="50" t="s">
        <v>29</v>
      </c>
      <c r="H1993" s="50" t="s">
        <v>30</v>
      </c>
      <c r="I1993" s="50" t="s">
        <v>31</v>
      </c>
      <c r="J1993" s="49" t="s">
        <v>53</v>
      </c>
      <c r="K1993" s="49" t="s">
        <v>255</v>
      </c>
      <c r="L1993" s="49" t="s">
        <v>442</v>
      </c>
      <c r="M1993" s="50" t="s">
        <v>443</v>
      </c>
      <c r="N1993" s="50" t="s">
        <v>72</v>
      </c>
      <c r="O1993" s="51">
        <v>34375</v>
      </c>
      <c r="P1993" s="51">
        <v>34375</v>
      </c>
      <c r="Q1993" s="51">
        <v>34375</v>
      </c>
      <c r="R1993" s="50">
        <v>11554</v>
      </c>
      <c r="S1993" s="50">
        <v>31</v>
      </c>
      <c r="T1993" s="50" t="s">
        <v>148</v>
      </c>
      <c r="U1993" s="50" t="s">
        <v>11574</v>
      </c>
      <c r="V1993" s="50"/>
      <c r="W1993" s="50" t="s">
        <v>3502</v>
      </c>
      <c r="X1993" s="50" t="s">
        <v>453</v>
      </c>
      <c r="Y1993" s="49" t="s">
        <v>11575</v>
      </c>
    </row>
    <row r="1994" spans="1:25">
      <c r="A1994" s="121" t="str">
        <f t="shared" si="32"/>
        <v>rgray2</v>
      </c>
      <c r="B1994" s="49" t="s">
        <v>11576</v>
      </c>
      <c r="C1994" s="50" t="s">
        <v>11577</v>
      </c>
      <c r="D1994" s="50" t="s">
        <v>11578</v>
      </c>
      <c r="E1994" s="37" t="s">
        <v>43</v>
      </c>
      <c r="F1994" s="49" t="s">
        <v>90</v>
      </c>
      <c r="G1994" s="50" t="s">
        <v>91</v>
      </c>
      <c r="H1994" s="50" t="s">
        <v>30</v>
      </c>
      <c r="I1994" s="50" t="s">
        <v>31</v>
      </c>
      <c r="J1994" s="49" t="s">
        <v>32</v>
      </c>
      <c r="K1994" s="49" t="s">
        <v>218</v>
      </c>
      <c r="L1994" s="49" t="s">
        <v>502</v>
      </c>
      <c r="M1994" s="50" t="s">
        <v>220</v>
      </c>
      <c r="N1994" s="50" t="s">
        <v>36</v>
      </c>
      <c r="O1994" s="51">
        <v>42227</v>
      </c>
      <c r="P1994" s="51">
        <v>42227</v>
      </c>
      <c r="Q1994" s="51">
        <v>42227</v>
      </c>
      <c r="R1994" s="50">
        <v>3702</v>
      </c>
      <c r="S1994" s="50">
        <v>10</v>
      </c>
      <c r="T1994" s="50" t="s">
        <v>127</v>
      </c>
      <c r="U1994" s="50" t="s">
        <v>11579</v>
      </c>
      <c r="V1994" s="50"/>
      <c r="W1994" s="50" t="s">
        <v>3158</v>
      </c>
      <c r="X1994" s="50" t="s">
        <v>36</v>
      </c>
      <c r="Y1994" s="49" t="s">
        <v>11580</v>
      </c>
    </row>
    <row r="1995" spans="1:25">
      <c r="A1995" s="121" t="str">
        <f t="shared" si="32"/>
        <v>RGRIFF2</v>
      </c>
      <c r="B1995" s="49" t="s">
        <v>11581</v>
      </c>
      <c r="C1995" s="50" t="s">
        <v>11582</v>
      </c>
      <c r="D1995" s="50" t="s">
        <v>11583</v>
      </c>
      <c r="E1995" s="37" t="s">
        <v>43</v>
      </c>
      <c r="F1995" s="49" t="s">
        <v>182</v>
      </c>
      <c r="G1995" s="50" t="s">
        <v>183</v>
      </c>
      <c r="H1995" s="50" t="s">
        <v>30</v>
      </c>
      <c r="I1995" s="50" t="s">
        <v>31</v>
      </c>
      <c r="J1995" s="49" t="s">
        <v>32</v>
      </c>
      <c r="K1995" s="49" t="s">
        <v>218</v>
      </c>
      <c r="L1995" s="49" t="s">
        <v>502</v>
      </c>
      <c r="M1995" s="50" t="s">
        <v>220</v>
      </c>
      <c r="N1995" s="50" t="s">
        <v>36</v>
      </c>
      <c r="O1995" s="51">
        <v>35915</v>
      </c>
      <c r="P1995" s="51">
        <v>35915</v>
      </c>
      <c r="Q1995" s="51">
        <v>35915</v>
      </c>
      <c r="R1995" s="50">
        <v>10014</v>
      </c>
      <c r="S1995" s="50">
        <v>27</v>
      </c>
      <c r="T1995" s="50" t="s">
        <v>148</v>
      </c>
      <c r="U1995" s="50" t="s">
        <v>11584</v>
      </c>
      <c r="V1995" s="50"/>
      <c r="W1995" s="50" t="s">
        <v>1439</v>
      </c>
      <c r="X1995" s="50" t="s">
        <v>36</v>
      </c>
      <c r="Y1995" s="49" t="s">
        <v>11585</v>
      </c>
    </row>
    <row r="1996" spans="1:25">
      <c r="A1996" s="121" t="str">
        <f t="shared" si="32"/>
        <v>RGUSMA</v>
      </c>
      <c r="B1996" s="49" t="s">
        <v>11586</v>
      </c>
      <c r="C1996" s="50" t="s">
        <v>11587</v>
      </c>
      <c r="D1996" s="50" t="s">
        <v>11588</v>
      </c>
      <c r="E1996" s="37" t="s">
        <v>134</v>
      </c>
      <c r="F1996" s="49" t="s">
        <v>182</v>
      </c>
      <c r="G1996" s="50" t="s">
        <v>183</v>
      </c>
      <c r="H1996" s="50" t="s">
        <v>30</v>
      </c>
      <c r="I1996" s="50" t="s">
        <v>31</v>
      </c>
      <c r="J1996" s="49" t="s">
        <v>32</v>
      </c>
      <c r="K1996" s="49" t="s">
        <v>218</v>
      </c>
      <c r="L1996" s="49" t="s">
        <v>502</v>
      </c>
      <c r="M1996" s="50" t="s">
        <v>220</v>
      </c>
      <c r="N1996" s="50" t="s">
        <v>36</v>
      </c>
      <c r="O1996" s="51">
        <v>34813</v>
      </c>
      <c r="P1996" s="51">
        <v>34813</v>
      </c>
      <c r="Q1996" s="51">
        <v>34813</v>
      </c>
      <c r="R1996" s="50">
        <v>11116</v>
      </c>
      <c r="S1996" s="50">
        <v>30</v>
      </c>
      <c r="T1996" s="50" t="s">
        <v>148</v>
      </c>
      <c r="U1996" s="50" t="s">
        <v>11589</v>
      </c>
      <c r="V1996" s="50"/>
      <c r="W1996" s="50" t="s">
        <v>7967</v>
      </c>
      <c r="X1996" s="50" t="s">
        <v>36</v>
      </c>
      <c r="Y1996" s="49" t="s">
        <v>11590</v>
      </c>
    </row>
    <row r="1997" spans="1:25">
      <c r="A1997" s="121" t="str">
        <f t="shared" si="32"/>
        <v>RGUTIER</v>
      </c>
      <c r="B1997" s="49" t="s">
        <v>11591</v>
      </c>
      <c r="C1997" s="50" t="s">
        <v>11592</v>
      </c>
      <c r="D1997" s="50" t="s">
        <v>11593</v>
      </c>
      <c r="E1997" s="37" t="s">
        <v>43</v>
      </c>
      <c r="F1997" s="49" t="s">
        <v>44</v>
      </c>
      <c r="G1997" s="50" t="s">
        <v>45</v>
      </c>
      <c r="H1997" s="50" t="s">
        <v>30</v>
      </c>
      <c r="I1997" s="50" t="s">
        <v>31</v>
      </c>
      <c r="J1997" s="49" t="s">
        <v>32</v>
      </c>
      <c r="K1997" s="49" t="s">
        <v>125</v>
      </c>
      <c r="L1997" s="49" t="s">
        <v>126</v>
      </c>
      <c r="M1997" s="50" t="s">
        <v>85</v>
      </c>
      <c r="N1997" s="50" t="s">
        <v>36</v>
      </c>
      <c r="O1997" s="51">
        <v>37255</v>
      </c>
      <c r="P1997" s="51">
        <v>37255</v>
      </c>
      <c r="Q1997" s="51">
        <v>37255</v>
      </c>
      <c r="R1997" s="50">
        <v>8674</v>
      </c>
      <c r="S1997" s="50">
        <v>23</v>
      </c>
      <c r="T1997" s="50" t="s">
        <v>148</v>
      </c>
      <c r="U1997" s="52" t="s">
        <v>11594</v>
      </c>
      <c r="V1997" s="53"/>
      <c r="W1997" s="53" t="s">
        <v>2986</v>
      </c>
      <c r="X1997" s="53" t="s">
        <v>36</v>
      </c>
      <c r="Y1997" s="52" t="s">
        <v>11595</v>
      </c>
    </row>
    <row r="1998" spans="1:25">
      <c r="A1998" s="121" t="str">
        <f t="shared" si="32"/>
        <v>rguzma0</v>
      </c>
      <c r="B1998" s="49" t="s">
        <v>11596</v>
      </c>
      <c r="C1998" s="50" t="s">
        <v>11597</v>
      </c>
      <c r="D1998" s="50" t="s">
        <v>11598</v>
      </c>
      <c r="E1998" s="37" t="s">
        <v>27</v>
      </c>
      <c r="F1998" s="49" t="s">
        <v>162</v>
      </c>
      <c r="G1998" s="50" t="s">
        <v>163</v>
      </c>
      <c r="H1998" s="50" t="s">
        <v>105</v>
      </c>
      <c r="I1998" s="50" t="s">
        <v>31</v>
      </c>
      <c r="J1998" s="49" t="s">
        <v>32</v>
      </c>
      <c r="K1998" s="49" t="s">
        <v>92</v>
      </c>
      <c r="L1998" s="49" t="s">
        <v>116</v>
      </c>
      <c r="M1998" s="50" t="s">
        <v>117</v>
      </c>
      <c r="N1998" s="50" t="s">
        <v>118</v>
      </c>
      <c r="O1998" s="51">
        <v>45739</v>
      </c>
      <c r="P1998" s="51">
        <v>45739</v>
      </c>
      <c r="Q1998" s="51">
        <v>45739</v>
      </c>
      <c r="R1998" s="50">
        <v>190</v>
      </c>
      <c r="S1998" s="50">
        <v>0</v>
      </c>
      <c r="T1998" s="50" t="s">
        <v>37</v>
      </c>
      <c r="U1998" s="50" t="s">
        <v>11599</v>
      </c>
      <c r="V1998" s="50"/>
      <c r="W1998" s="50" t="s">
        <v>1876</v>
      </c>
      <c r="X1998" s="50" t="s">
        <v>118</v>
      </c>
      <c r="Y1998" s="49" t="s">
        <v>11600</v>
      </c>
    </row>
    <row r="1999" spans="1:25">
      <c r="A1999" s="121" t="str">
        <f t="shared" si="32"/>
        <v>RHADDOC</v>
      </c>
      <c r="B1999" s="49" t="s">
        <v>11601</v>
      </c>
      <c r="C1999" s="50" t="s">
        <v>11602</v>
      </c>
      <c r="D1999" s="50" t="s">
        <v>11603</v>
      </c>
      <c r="E1999" s="37" t="s">
        <v>43</v>
      </c>
      <c r="F1999" s="49" t="s">
        <v>90</v>
      </c>
      <c r="G1999" s="50" t="s">
        <v>91</v>
      </c>
      <c r="H1999" s="50" t="s">
        <v>30</v>
      </c>
      <c r="I1999" s="50" t="s">
        <v>31</v>
      </c>
      <c r="J1999" s="49" t="s">
        <v>32</v>
      </c>
      <c r="K1999" s="49" t="s">
        <v>775</v>
      </c>
      <c r="L1999" s="49" t="s">
        <v>776</v>
      </c>
      <c r="M1999" s="50" t="s">
        <v>777</v>
      </c>
      <c r="N1999" s="50" t="s">
        <v>147</v>
      </c>
      <c r="O1999" s="51">
        <v>41319</v>
      </c>
      <c r="P1999" s="51">
        <v>41319</v>
      </c>
      <c r="Q1999" s="51">
        <v>41319</v>
      </c>
      <c r="R1999" s="50">
        <v>4610</v>
      </c>
      <c r="S1999" s="50">
        <v>12</v>
      </c>
      <c r="T1999" s="50" t="s">
        <v>127</v>
      </c>
      <c r="U1999" s="50" t="s">
        <v>11604</v>
      </c>
      <c r="V1999" s="50"/>
      <c r="W1999" s="50" t="s">
        <v>988</v>
      </c>
      <c r="X1999" s="50" t="s">
        <v>147</v>
      </c>
      <c r="Y1999" s="49" t="s">
        <v>11605</v>
      </c>
    </row>
    <row r="2000" spans="1:25">
      <c r="A2000" s="121" t="str">
        <f t="shared" si="32"/>
        <v>RHANSO4</v>
      </c>
      <c r="B2000" s="49" t="s">
        <v>11606</v>
      </c>
      <c r="C2000" s="50" t="s">
        <v>11607</v>
      </c>
      <c r="D2000" s="50" t="s">
        <v>11608</v>
      </c>
      <c r="E2000" s="37" t="s">
        <v>43</v>
      </c>
      <c r="F2000" s="49" t="s">
        <v>28</v>
      </c>
      <c r="G2000" s="50" t="s">
        <v>29</v>
      </c>
      <c r="H2000" s="50" t="s">
        <v>30</v>
      </c>
      <c r="I2000" s="50" t="s">
        <v>31</v>
      </c>
      <c r="J2000" s="49" t="s">
        <v>32</v>
      </c>
      <c r="K2000" s="49" t="s">
        <v>349</v>
      </c>
      <c r="L2000" s="49" t="s">
        <v>350</v>
      </c>
      <c r="M2000" s="50" t="s">
        <v>351</v>
      </c>
      <c r="N2000" s="50" t="s">
        <v>352</v>
      </c>
      <c r="O2000" s="51">
        <v>32393</v>
      </c>
      <c r="P2000" s="51">
        <v>32393</v>
      </c>
      <c r="Q2000" s="51">
        <v>32393</v>
      </c>
      <c r="R2000" s="50">
        <v>13536</v>
      </c>
      <c r="S2000" s="50">
        <v>37</v>
      </c>
      <c r="T2000" s="50" t="s">
        <v>148</v>
      </c>
      <c r="U2000" s="50" t="s">
        <v>11609</v>
      </c>
      <c r="V2000" s="50"/>
      <c r="W2000" s="50" t="s">
        <v>1013</v>
      </c>
      <c r="X2000" s="50" t="s">
        <v>352</v>
      </c>
      <c r="Y2000" s="49" t="s">
        <v>11610</v>
      </c>
    </row>
    <row r="2001" spans="1:25">
      <c r="A2001" s="121" t="str">
        <f t="shared" si="32"/>
        <v>rhartle</v>
      </c>
      <c r="B2001" s="49" t="s">
        <v>11611</v>
      </c>
      <c r="C2001" s="50" t="s">
        <v>11612</v>
      </c>
      <c r="D2001" s="50" t="s">
        <v>11613</v>
      </c>
      <c r="E2001" s="37" t="s">
        <v>27</v>
      </c>
      <c r="F2001" s="49" t="s">
        <v>876</v>
      </c>
      <c r="G2001" s="50" t="s">
        <v>877</v>
      </c>
      <c r="H2001" s="50" t="s">
        <v>105</v>
      </c>
      <c r="I2001" s="50" t="s">
        <v>31</v>
      </c>
      <c r="J2001" s="49" t="s">
        <v>53</v>
      </c>
      <c r="K2001" s="49" t="s">
        <v>255</v>
      </c>
      <c r="L2001" s="49" t="s">
        <v>442</v>
      </c>
      <c r="M2001" s="50" t="s">
        <v>443</v>
      </c>
      <c r="N2001" s="50" t="s">
        <v>72</v>
      </c>
      <c r="O2001" s="51">
        <v>45802</v>
      </c>
      <c r="P2001" s="51">
        <v>45802</v>
      </c>
      <c r="Q2001" s="51">
        <v>45802</v>
      </c>
      <c r="R2001" s="50">
        <v>127</v>
      </c>
      <c r="S2001" s="50">
        <v>0</v>
      </c>
      <c r="T2001" s="50" t="s">
        <v>58</v>
      </c>
      <c r="U2001" s="50" t="s">
        <v>11614</v>
      </c>
      <c r="V2001" s="50"/>
      <c r="W2001" s="50" t="s">
        <v>11615</v>
      </c>
      <c r="X2001" s="50" t="s">
        <v>72</v>
      </c>
      <c r="Y2001" s="49" t="s">
        <v>8700</v>
      </c>
    </row>
    <row r="2002" spans="1:25">
      <c r="A2002" s="121" t="str">
        <f t="shared" si="32"/>
        <v>RHARTSE</v>
      </c>
      <c r="B2002" s="49" t="s">
        <v>11616</v>
      </c>
      <c r="C2002" s="50" t="s">
        <v>11617</v>
      </c>
      <c r="D2002" s="50" t="s">
        <v>11618</v>
      </c>
      <c r="E2002" s="37" t="s">
        <v>43</v>
      </c>
      <c r="F2002" s="49" t="s">
        <v>28</v>
      </c>
      <c r="G2002" s="50" t="s">
        <v>29</v>
      </c>
      <c r="H2002" s="50" t="s">
        <v>30</v>
      </c>
      <c r="I2002" s="50" t="s">
        <v>31</v>
      </c>
      <c r="J2002" s="49" t="s">
        <v>53</v>
      </c>
      <c r="K2002" s="49" t="s">
        <v>255</v>
      </c>
      <c r="L2002" s="49" t="s">
        <v>256</v>
      </c>
      <c r="M2002" s="50" t="s">
        <v>257</v>
      </c>
      <c r="N2002" s="50" t="s">
        <v>258</v>
      </c>
      <c r="O2002" s="51">
        <v>37522</v>
      </c>
      <c r="P2002" s="51">
        <v>44334</v>
      </c>
      <c r="Q2002" s="51">
        <v>37522</v>
      </c>
      <c r="R2002" s="50">
        <v>8407</v>
      </c>
      <c r="S2002" s="50">
        <v>23</v>
      </c>
      <c r="T2002" s="50" t="s">
        <v>148</v>
      </c>
      <c r="U2002" s="50" t="s">
        <v>11619</v>
      </c>
      <c r="V2002" s="50"/>
      <c r="W2002" s="50" t="s">
        <v>11620</v>
      </c>
      <c r="X2002" s="50" t="s">
        <v>170</v>
      </c>
      <c r="Y2002" s="49" t="s">
        <v>350</v>
      </c>
    </row>
    <row r="2003" spans="1:25">
      <c r="A2003" s="121" t="str">
        <f t="shared" si="32"/>
        <v>rhender</v>
      </c>
      <c r="B2003" s="49" t="s">
        <v>11621</v>
      </c>
      <c r="C2003" s="50" t="s">
        <v>11622</v>
      </c>
      <c r="D2003" s="50" t="s">
        <v>11623</v>
      </c>
      <c r="E2003" s="37" t="s">
        <v>27</v>
      </c>
      <c r="F2003" s="49" t="s">
        <v>44</v>
      </c>
      <c r="G2003" s="50" t="s">
        <v>45</v>
      </c>
      <c r="H2003" s="50" t="s">
        <v>30</v>
      </c>
      <c r="I2003" s="50" t="s">
        <v>31</v>
      </c>
      <c r="J2003" s="49" t="s">
        <v>53</v>
      </c>
      <c r="K2003" s="49" t="s">
        <v>197</v>
      </c>
      <c r="L2003" s="49" t="s">
        <v>198</v>
      </c>
      <c r="M2003" s="50" t="s">
        <v>199</v>
      </c>
      <c r="N2003" s="50" t="s">
        <v>200</v>
      </c>
      <c r="O2003" s="51">
        <v>45263</v>
      </c>
      <c r="P2003" s="51">
        <v>45263</v>
      </c>
      <c r="Q2003" s="51">
        <v>45263</v>
      </c>
      <c r="R2003" s="50">
        <v>666</v>
      </c>
      <c r="S2003" s="50">
        <v>1</v>
      </c>
      <c r="T2003" s="50" t="s">
        <v>82</v>
      </c>
      <c r="U2003" s="50" t="s">
        <v>11624</v>
      </c>
      <c r="V2003" s="50"/>
      <c r="W2003" s="50" t="s">
        <v>712</v>
      </c>
      <c r="X2003" s="50" t="s">
        <v>200</v>
      </c>
      <c r="Y2003" s="49" t="s">
        <v>10282</v>
      </c>
    </row>
    <row r="2004" spans="1:25">
      <c r="A2004" s="121" t="str">
        <f t="shared" si="32"/>
        <v>rhiggin</v>
      </c>
      <c r="B2004" s="49" t="s">
        <v>11625</v>
      </c>
      <c r="C2004" s="50" t="s">
        <v>11626</v>
      </c>
      <c r="D2004" s="50" t="s">
        <v>11627</v>
      </c>
      <c r="E2004" s="37" t="s">
        <v>43</v>
      </c>
      <c r="F2004" s="49" t="s">
        <v>90</v>
      </c>
      <c r="G2004" s="50" t="s">
        <v>91</v>
      </c>
      <c r="H2004" s="50" t="s">
        <v>30</v>
      </c>
      <c r="I2004" s="50" t="s">
        <v>31</v>
      </c>
      <c r="J2004" s="49" t="s">
        <v>53</v>
      </c>
      <c r="K2004" s="49" t="s">
        <v>255</v>
      </c>
      <c r="L2004" s="49" t="s">
        <v>256</v>
      </c>
      <c r="M2004" s="50" t="s">
        <v>257</v>
      </c>
      <c r="N2004" s="50" t="s">
        <v>258</v>
      </c>
      <c r="O2004" s="51">
        <v>45760</v>
      </c>
      <c r="P2004" s="51">
        <v>45760</v>
      </c>
      <c r="Q2004" s="51">
        <v>45760</v>
      </c>
      <c r="R2004" s="50">
        <v>169</v>
      </c>
      <c r="S2004" s="50">
        <v>0</v>
      </c>
      <c r="T2004" s="50" t="s">
        <v>58</v>
      </c>
      <c r="U2004" s="50" t="s">
        <v>11628</v>
      </c>
      <c r="V2004" s="50"/>
      <c r="W2004" s="50" t="s">
        <v>11629</v>
      </c>
      <c r="X2004" s="50" t="s">
        <v>167</v>
      </c>
      <c r="Y2004" s="49" t="s">
        <v>11630</v>
      </c>
    </row>
    <row r="2005" spans="1:25">
      <c r="A2005" s="121" t="str">
        <f t="shared" si="32"/>
        <v>rhobbs2</v>
      </c>
      <c r="B2005" s="49" t="s">
        <v>11631</v>
      </c>
      <c r="C2005" s="50" t="s">
        <v>11632</v>
      </c>
      <c r="D2005" s="50" t="s">
        <v>11633</v>
      </c>
      <c r="E2005" s="37" t="s">
        <v>43</v>
      </c>
      <c r="F2005" s="49" t="s">
        <v>28</v>
      </c>
      <c r="G2005" s="50" t="s">
        <v>29</v>
      </c>
      <c r="H2005" s="50" t="s">
        <v>30</v>
      </c>
      <c r="I2005" s="50" t="s">
        <v>31</v>
      </c>
      <c r="J2005" s="49" t="s">
        <v>32</v>
      </c>
      <c r="K2005" s="49" t="s">
        <v>515</v>
      </c>
      <c r="L2005" s="49" t="s">
        <v>516</v>
      </c>
      <c r="M2005" s="50" t="s">
        <v>517</v>
      </c>
      <c r="N2005" s="50" t="s">
        <v>192</v>
      </c>
      <c r="O2005" s="51">
        <v>42135</v>
      </c>
      <c r="P2005" s="51">
        <v>42135</v>
      </c>
      <c r="Q2005" s="51">
        <v>42135</v>
      </c>
      <c r="R2005" s="50">
        <v>3794</v>
      </c>
      <c r="S2005" s="50">
        <v>10</v>
      </c>
      <c r="T2005" s="50" t="s">
        <v>127</v>
      </c>
      <c r="U2005" s="50" t="s">
        <v>11634</v>
      </c>
      <c r="V2005" s="50"/>
      <c r="W2005" s="50" t="s">
        <v>11635</v>
      </c>
      <c r="X2005" s="50" t="s">
        <v>192</v>
      </c>
      <c r="Y2005" s="49" t="s">
        <v>11636</v>
      </c>
    </row>
    <row r="2006" spans="1:25">
      <c r="A2006" s="121" t="str">
        <f t="shared" si="32"/>
        <v>RHODGE4</v>
      </c>
      <c r="B2006" s="49" t="s">
        <v>11637</v>
      </c>
      <c r="C2006" s="50" t="s">
        <v>11638</v>
      </c>
      <c r="D2006" s="50" t="s">
        <v>11639</v>
      </c>
      <c r="E2006" s="37" t="s">
        <v>43</v>
      </c>
      <c r="F2006" s="49" t="s">
        <v>90</v>
      </c>
      <c r="G2006" s="50" t="s">
        <v>91</v>
      </c>
      <c r="H2006" s="50" t="s">
        <v>30</v>
      </c>
      <c r="I2006" s="50" t="s">
        <v>31</v>
      </c>
      <c r="J2006" s="49" t="s">
        <v>32</v>
      </c>
      <c r="K2006" s="49" t="s">
        <v>144</v>
      </c>
      <c r="L2006" s="49" t="s">
        <v>145</v>
      </c>
      <c r="M2006" s="50" t="s">
        <v>146</v>
      </c>
      <c r="N2006" s="50" t="s">
        <v>147</v>
      </c>
      <c r="O2006" s="51">
        <v>41127</v>
      </c>
      <c r="P2006" s="51">
        <v>41127</v>
      </c>
      <c r="Q2006" s="51">
        <v>41127</v>
      </c>
      <c r="R2006" s="50">
        <v>4802</v>
      </c>
      <c r="S2006" s="50">
        <v>13</v>
      </c>
      <c r="T2006" s="50" t="s">
        <v>127</v>
      </c>
      <c r="U2006" s="50" t="s">
        <v>11640</v>
      </c>
      <c r="V2006" s="50"/>
      <c r="W2006" s="50" t="s">
        <v>1580</v>
      </c>
      <c r="X2006" s="50" t="s">
        <v>147</v>
      </c>
      <c r="Y2006" s="49" t="s">
        <v>11641</v>
      </c>
    </row>
    <row r="2007" spans="1:25">
      <c r="A2007" s="121" t="str">
        <f t="shared" si="32"/>
        <v>rhosey</v>
      </c>
      <c r="B2007" s="49" t="s">
        <v>11642</v>
      </c>
      <c r="C2007" s="50" t="s">
        <v>11643</v>
      </c>
      <c r="D2007" s="50" t="s">
        <v>11644</v>
      </c>
      <c r="E2007" s="37" t="s">
        <v>43</v>
      </c>
      <c r="F2007" s="49" t="s">
        <v>90</v>
      </c>
      <c r="G2007" s="50" t="s">
        <v>91</v>
      </c>
      <c r="H2007" s="50" t="s">
        <v>30</v>
      </c>
      <c r="I2007" s="50" t="s">
        <v>31</v>
      </c>
      <c r="J2007" s="49" t="s">
        <v>32</v>
      </c>
      <c r="K2007" s="49" t="s">
        <v>144</v>
      </c>
      <c r="L2007" s="49" t="s">
        <v>145</v>
      </c>
      <c r="M2007" s="50" t="s">
        <v>146</v>
      </c>
      <c r="N2007" s="50" t="s">
        <v>147</v>
      </c>
      <c r="O2007" s="51">
        <v>35591</v>
      </c>
      <c r="P2007" s="51">
        <v>45872</v>
      </c>
      <c r="Q2007" s="51">
        <v>45872</v>
      </c>
      <c r="R2007" s="50">
        <v>57</v>
      </c>
      <c r="S2007" s="50">
        <v>0</v>
      </c>
      <c r="T2007" s="50" t="s">
        <v>419</v>
      </c>
      <c r="U2007" s="50" t="s">
        <v>11645</v>
      </c>
      <c r="V2007" s="50"/>
      <c r="W2007" s="50" t="s">
        <v>11646</v>
      </c>
      <c r="X2007" s="50" t="s">
        <v>147</v>
      </c>
      <c r="Y2007" s="49" t="s">
        <v>11647</v>
      </c>
    </row>
    <row r="2008" spans="1:25">
      <c r="A2008" s="121" t="str">
        <f t="shared" si="32"/>
        <v>rhowar2</v>
      </c>
      <c r="B2008" s="49" t="s">
        <v>11648</v>
      </c>
      <c r="C2008" s="50" t="s">
        <v>11649</v>
      </c>
      <c r="D2008" s="50" t="s">
        <v>11650</v>
      </c>
      <c r="E2008" s="37" t="s">
        <v>27</v>
      </c>
      <c r="F2008" s="49" t="s">
        <v>44</v>
      </c>
      <c r="G2008" s="50" t="s">
        <v>45</v>
      </c>
      <c r="H2008" s="50" t="s">
        <v>30</v>
      </c>
      <c r="I2008" s="50" t="s">
        <v>31</v>
      </c>
      <c r="J2008" s="49" t="s">
        <v>32</v>
      </c>
      <c r="K2008" s="49" t="s">
        <v>775</v>
      </c>
      <c r="L2008" s="49" t="s">
        <v>776</v>
      </c>
      <c r="M2008" s="50" t="s">
        <v>777</v>
      </c>
      <c r="N2008" s="50" t="s">
        <v>147</v>
      </c>
      <c r="O2008" s="51">
        <v>43157</v>
      </c>
      <c r="P2008" s="51">
        <v>43157</v>
      </c>
      <c r="Q2008" s="51">
        <v>43157</v>
      </c>
      <c r="R2008" s="50">
        <v>2772</v>
      </c>
      <c r="S2008" s="50">
        <v>7</v>
      </c>
      <c r="T2008" s="50" t="s">
        <v>127</v>
      </c>
      <c r="U2008" s="50" t="s">
        <v>11651</v>
      </c>
      <c r="V2008" s="50"/>
      <c r="W2008" s="50" t="s">
        <v>11652</v>
      </c>
      <c r="X2008" s="50" t="s">
        <v>147</v>
      </c>
      <c r="Y2008" s="49" t="s">
        <v>11653</v>
      </c>
    </row>
    <row r="2009" spans="1:25">
      <c r="A2009" s="121" t="str">
        <f t="shared" si="32"/>
        <v>rhunter</v>
      </c>
      <c r="B2009" s="49" t="s">
        <v>11654</v>
      </c>
      <c r="C2009" s="50" t="s">
        <v>11655</v>
      </c>
      <c r="D2009" s="50" t="s">
        <v>11656</v>
      </c>
      <c r="E2009" s="37" t="s">
        <v>43</v>
      </c>
      <c r="F2009" s="49" t="s">
        <v>90</v>
      </c>
      <c r="G2009" s="50" t="s">
        <v>91</v>
      </c>
      <c r="H2009" s="50" t="s">
        <v>30</v>
      </c>
      <c r="I2009" s="50" t="s">
        <v>31</v>
      </c>
      <c r="J2009" s="49" t="s">
        <v>53</v>
      </c>
      <c r="K2009" s="49" t="s">
        <v>255</v>
      </c>
      <c r="L2009" s="49" t="s">
        <v>256</v>
      </c>
      <c r="M2009" s="50" t="s">
        <v>257</v>
      </c>
      <c r="N2009" s="50" t="s">
        <v>258</v>
      </c>
      <c r="O2009" s="51">
        <v>44875</v>
      </c>
      <c r="P2009" s="51">
        <v>44875</v>
      </c>
      <c r="Q2009" s="51">
        <v>44875</v>
      </c>
      <c r="R2009" s="50">
        <v>1054</v>
      </c>
      <c r="S2009" s="50">
        <v>2</v>
      </c>
      <c r="T2009" s="50" t="s">
        <v>82</v>
      </c>
      <c r="U2009" s="50" t="s">
        <v>11657</v>
      </c>
      <c r="V2009" s="50"/>
      <c r="W2009" s="50" t="s">
        <v>11658</v>
      </c>
      <c r="X2009" s="50" t="s">
        <v>72</v>
      </c>
      <c r="Y2009" s="49" t="s">
        <v>11659</v>
      </c>
    </row>
    <row r="2010" spans="1:25">
      <c r="A2010" s="121" t="str">
        <f t="shared" si="32"/>
        <v>rhuston</v>
      </c>
      <c r="B2010" s="49" t="s">
        <v>11660</v>
      </c>
      <c r="C2010" s="50" t="s">
        <v>11661</v>
      </c>
      <c r="D2010" s="50" t="s">
        <v>11662</v>
      </c>
      <c r="E2010" s="37" t="s">
        <v>43</v>
      </c>
      <c r="F2010" s="49" t="s">
        <v>44</v>
      </c>
      <c r="G2010" s="50" t="s">
        <v>45</v>
      </c>
      <c r="H2010" s="50" t="s">
        <v>30</v>
      </c>
      <c r="I2010" s="50" t="s">
        <v>31</v>
      </c>
      <c r="J2010" s="49" t="s">
        <v>53</v>
      </c>
      <c r="K2010" s="49" t="s">
        <v>255</v>
      </c>
      <c r="L2010" s="49" t="s">
        <v>256</v>
      </c>
      <c r="M2010" s="50" t="s">
        <v>257</v>
      </c>
      <c r="N2010" s="50" t="s">
        <v>258</v>
      </c>
      <c r="O2010" s="51">
        <v>38260</v>
      </c>
      <c r="P2010" s="51">
        <v>45613</v>
      </c>
      <c r="Q2010" s="51">
        <v>45613</v>
      </c>
      <c r="R2010" s="50">
        <v>316</v>
      </c>
      <c r="S2010" s="50">
        <v>0</v>
      </c>
      <c r="T2010" s="50" t="s">
        <v>37</v>
      </c>
      <c r="U2010" s="50" t="s">
        <v>11663</v>
      </c>
      <c r="V2010" s="50"/>
      <c r="W2010" s="50" t="s">
        <v>4309</v>
      </c>
      <c r="X2010" s="50" t="s">
        <v>72</v>
      </c>
      <c r="Y2010" s="49" t="s">
        <v>11664</v>
      </c>
    </row>
    <row r="2011" spans="1:25">
      <c r="A2011" s="121" t="str">
        <f t="shared" si="32"/>
        <v>rimhoff</v>
      </c>
      <c r="B2011" s="49" t="s">
        <v>11665</v>
      </c>
      <c r="C2011" s="50" t="s">
        <v>11666</v>
      </c>
      <c r="D2011" s="50" t="s">
        <v>11667</v>
      </c>
      <c r="E2011" s="37" t="s">
        <v>43</v>
      </c>
      <c r="F2011" s="49" t="s">
        <v>182</v>
      </c>
      <c r="G2011" s="50" t="s">
        <v>183</v>
      </c>
      <c r="H2011" s="50" t="s">
        <v>30</v>
      </c>
      <c r="I2011" s="50" t="s">
        <v>31</v>
      </c>
      <c r="J2011" s="49" t="s">
        <v>53</v>
      </c>
      <c r="K2011" s="49" t="s">
        <v>273</v>
      </c>
      <c r="L2011" s="49" t="s">
        <v>930</v>
      </c>
      <c r="M2011" s="50" t="s">
        <v>931</v>
      </c>
      <c r="N2011" s="50" t="s">
        <v>373</v>
      </c>
      <c r="O2011" s="51">
        <v>43118</v>
      </c>
      <c r="P2011" s="51">
        <v>43118</v>
      </c>
      <c r="Q2011" s="51">
        <v>43118</v>
      </c>
      <c r="R2011" s="50">
        <v>2811</v>
      </c>
      <c r="S2011" s="50">
        <v>7</v>
      </c>
      <c r="T2011" s="50" t="s">
        <v>127</v>
      </c>
      <c r="U2011" s="50" t="s">
        <v>11668</v>
      </c>
      <c r="V2011" s="50"/>
      <c r="W2011" s="50" t="s">
        <v>11669</v>
      </c>
      <c r="X2011" s="50" t="s">
        <v>373</v>
      </c>
      <c r="Y2011" s="49" t="s">
        <v>11670</v>
      </c>
    </row>
    <row r="2012" spans="1:25">
      <c r="A2012" s="121" t="str">
        <f t="shared" si="32"/>
        <v>rislam</v>
      </c>
      <c r="B2012" s="49" t="s">
        <v>11671</v>
      </c>
      <c r="C2012" s="50" t="s">
        <v>11672</v>
      </c>
      <c r="D2012" s="49" t="s">
        <v>11673</v>
      </c>
      <c r="E2012" s="141" t="s">
        <v>11671</v>
      </c>
      <c r="F2012" s="50"/>
      <c r="G2012" s="51"/>
      <c r="H2012" s="51"/>
      <c r="I2012" s="51"/>
      <c r="J2012" s="51"/>
      <c r="K2012" s="49" t="s">
        <v>309</v>
      </c>
      <c r="L2012" s="51"/>
      <c r="M2012" s="51"/>
      <c r="N2012" s="51"/>
      <c r="O2012" s="51"/>
      <c r="P2012" s="51">
        <v>45949</v>
      </c>
      <c r="Q2012" s="51">
        <v>45949</v>
      </c>
      <c r="R2012" s="51"/>
      <c r="S2012" s="51"/>
      <c r="T2012" s="51"/>
      <c r="U2012" s="49" t="s">
        <v>11674</v>
      </c>
      <c r="V2012" s="49" t="s">
        <v>11675</v>
      </c>
      <c r="W2012" s="50" t="s">
        <v>11676</v>
      </c>
      <c r="X2012" s="50" t="s">
        <v>482</v>
      </c>
      <c r="Y2012" s="49" t="s">
        <v>11677</v>
      </c>
    </row>
    <row r="2013" spans="1:25">
      <c r="A2013" s="121" t="str">
        <f t="shared" si="32"/>
        <v>rjeanba</v>
      </c>
      <c r="B2013" s="49" t="s">
        <v>11678</v>
      </c>
      <c r="C2013" s="50" t="s">
        <v>11679</v>
      </c>
      <c r="D2013" s="50" t="s">
        <v>11680</v>
      </c>
      <c r="E2013" s="37" t="s">
        <v>27</v>
      </c>
      <c r="F2013" s="49" t="s">
        <v>44</v>
      </c>
      <c r="G2013" s="50" t="s">
        <v>45</v>
      </c>
      <c r="H2013" s="50" t="s">
        <v>30</v>
      </c>
      <c r="I2013" s="50" t="s">
        <v>31</v>
      </c>
      <c r="J2013" s="49" t="s">
        <v>53</v>
      </c>
      <c r="K2013" s="49" t="s">
        <v>370</v>
      </c>
      <c r="L2013" s="49" t="s">
        <v>371</v>
      </c>
      <c r="M2013" s="50" t="s">
        <v>372</v>
      </c>
      <c r="N2013" s="50" t="s">
        <v>373</v>
      </c>
      <c r="O2013" s="51">
        <v>44917</v>
      </c>
      <c r="P2013" s="51">
        <v>44917</v>
      </c>
      <c r="Q2013" s="51">
        <v>44917</v>
      </c>
      <c r="R2013" s="50">
        <v>1012</v>
      </c>
      <c r="S2013" s="50">
        <v>2</v>
      </c>
      <c r="T2013" s="50" t="s">
        <v>82</v>
      </c>
      <c r="U2013" s="50" t="s">
        <v>11681</v>
      </c>
      <c r="V2013" s="50"/>
      <c r="W2013" s="50" t="s">
        <v>3848</v>
      </c>
      <c r="X2013" s="50" t="s">
        <v>373</v>
      </c>
      <c r="Y2013" s="49" t="s">
        <v>7158</v>
      </c>
    </row>
    <row r="2014" spans="1:25">
      <c r="A2014" s="121" t="str">
        <f t="shared" si="32"/>
        <v>RJEFF07</v>
      </c>
      <c r="B2014" s="49" t="s">
        <v>11682</v>
      </c>
      <c r="C2014" s="50" t="s">
        <v>11683</v>
      </c>
      <c r="D2014" s="50" t="s">
        <v>11684</v>
      </c>
      <c r="E2014" s="37" t="s">
        <v>43</v>
      </c>
      <c r="F2014" s="49" t="s">
        <v>182</v>
      </c>
      <c r="G2014" s="50" t="s">
        <v>183</v>
      </c>
      <c r="H2014" s="50" t="s">
        <v>30</v>
      </c>
      <c r="I2014" s="50" t="s">
        <v>31</v>
      </c>
      <c r="J2014" s="49" t="s">
        <v>32</v>
      </c>
      <c r="K2014" s="49" t="s">
        <v>349</v>
      </c>
      <c r="L2014" s="49" t="s">
        <v>838</v>
      </c>
      <c r="M2014" s="50" t="s">
        <v>351</v>
      </c>
      <c r="N2014" s="50" t="s">
        <v>352</v>
      </c>
      <c r="O2014" s="51">
        <v>38209</v>
      </c>
      <c r="P2014" s="51">
        <v>38209</v>
      </c>
      <c r="Q2014" s="51">
        <v>38209</v>
      </c>
      <c r="R2014" s="50">
        <v>7720</v>
      </c>
      <c r="S2014" s="50">
        <v>21</v>
      </c>
      <c r="T2014" s="50" t="s">
        <v>148</v>
      </c>
      <c r="U2014" s="50" t="s">
        <v>11685</v>
      </c>
      <c r="V2014" s="50"/>
      <c r="W2014" s="50" t="s">
        <v>11686</v>
      </c>
      <c r="X2014" s="50" t="s">
        <v>355</v>
      </c>
      <c r="Y2014" s="49" t="s">
        <v>11687</v>
      </c>
    </row>
    <row r="2015" spans="1:25">
      <c r="A2015" s="121" t="str">
        <f t="shared" si="32"/>
        <v>rjohnso</v>
      </c>
      <c r="B2015" s="49" t="s">
        <v>11688</v>
      </c>
      <c r="C2015" s="50" t="s">
        <v>11689</v>
      </c>
      <c r="D2015" s="50" t="s">
        <v>11690</v>
      </c>
      <c r="E2015" s="37" t="s">
        <v>27</v>
      </c>
      <c r="F2015" s="49" t="s">
        <v>114</v>
      </c>
      <c r="G2015" s="50" t="s">
        <v>115</v>
      </c>
      <c r="H2015" s="50" t="s">
        <v>105</v>
      </c>
      <c r="I2015" s="50" t="s">
        <v>31</v>
      </c>
      <c r="J2015" s="49" t="s">
        <v>53</v>
      </c>
      <c r="K2015" s="49" t="s">
        <v>197</v>
      </c>
      <c r="L2015" s="49" t="s">
        <v>198</v>
      </c>
      <c r="M2015" s="50" t="s">
        <v>199</v>
      </c>
      <c r="N2015" s="50" t="s">
        <v>200</v>
      </c>
      <c r="O2015" s="51">
        <v>44753</v>
      </c>
      <c r="P2015" s="51">
        <v>44753</v>
      </c>
      <c r="Q2015" s="51">
        <v>44753</v>
      </c>
      <c r="R2015" s="50">
        <v>1176</v>
      </c>
      <c r="S2015" s="50">
        <v>3</v>
      </c>
      <c r="T2015" s="50" t="s">
        <v>106</v>
      </c>
      <c r="U2015" s="50" t="s">
        <v>11691</v>
      </c>
      <c r="V2015" s="50"/>
      <c r="W2015" s="50" t="s">
        <v>3848</v>
      </c>
      <c r="X2015" s="50" t="s">
        <v>200</v>
      </c>
      <c r="Y2015" s="49" t="s">
        <v>8804</v>
      </c>
    </row>
    <row r="2016" spans="1:25">
      <c r="A2016" s="121" t="str">
        <f t="shared" si="32"/>
        <v>RJON08</v>
      </c>
      <c r="B2016" s="49" t="s">
        <v>11692</v>
      </c>
      <c r="C2016" s="50" t="s">
        <v>11693</v>
      </c>
      <c r="D2016" s="50" t="s">
        <v>11694</v>
      </c>
      <c r="E2016" s="37" t="s">
        <v>134</v>
      </c>
      <c r="F2016" s="49" t="s">
        <v>28</v>
      </c>
      <c r="G2016" s="50" t="s">
        <v>29</v>
      </c>
      <c r="H2016" s="50" t="s">
        <v>30</v>
      </c>
      <c r="I2016" s="50" t="s">
        <v>31</v>
      </c>
      <c r="J2016" s="49" t="s">
        <v>32</v>
      </c>
      <c r="K2016" s="49" t="s">
        <v>218</v>
      </c>
      <c r="L2016" s="49" t="s">
        <v>502</v>
      </c>
      <c r="M2016" s="50" t="s">
        <v>220</v>
      </c>
      <c r="N2016" s="50" t="s">
        <v>36</v>
      </c>
      <c r="O2016" s="51">
        <v>35508</v>
      </c>
      <c r="P2016" s="51">
        <v>35508</v>
      </c>
      <c r="Q2016" s="51">
        <v>35508</v>
      </c>
      <c r="R2016" s="50">
        <v>10421</v>
      </c>
      <c r="S2016" s="50">
        <v>28</v>
      </c>
      <c r="T2016" s="50" t="s">
        <v>148</v>
      </c>
      <c r="U2016" s="50" t="s">
        <v>11695</v>
      </c>
      <c r="V2016" s="50"/>
      <c r="W2016" s="50" t="s">
        <v>11696</v>
      </c>
      <c r="X2016" s="50" t="s">
        <v>36</v>
      </c>
      <c r="Y2016" s="49" t="s">
        <v>11697</v>
      </c>
    </row>
    <row r="2017" spans="1:25">
      <c r="A2017" s="121" t="str">
        <f t="shared" si="32"/>
        <v>RJON181</v>
      </c>
      <c r="B2017" s="49" t="s">
        <v>11698</v>
      </c>
      <c r="C2017" s="50" t="s">
        <v>11699</v>
      </c>
      <c r="D2017" s="50" t="s">
        <v>11700</v>
      </c>
      <c r="E2017" s="37" t="s">
        <v>43</v>
      </c>
      <c r="F2017" s="49" t="s">
        <v>28</v>
      </c>
      <c r="G2017" s="50" t="s">
        <v>29</v>
      </c>
      <c r="H2017" s="50" t="s">
        <v>30</v>
      </c>
      <c r="I2017" s="50" t="s">
        <v>31</v>
      </c>
      <c r="J2017" s="49" t="s">
        <v>32</v>
      </c>
      <c r="K2017" s="49" t="s">
        <v>884</v>
      </c>
      <c r="L2017" s="49" t="s">
        <v>885</v>
      </c>
      <c r="M2017" s="50" t="s">
        <v>886</v>
      </c>
      <c r="N2017" s="50" t="s">
        <v>887</v>
      </c>
      <c r="O2017" s="51">
        <v>35885</v>
      </c>
      <c r="P2017" s="51">
        <v>39549</v>
      </c>
      <c r="Q2017" s="51">
        <v>39549</v>
      </c>
      <c r="R2017" s="50">
        <v>6380</v>
      </c>
      <c r="S2017" s="50">
        <v>17</v>
      </c>
      <c r="T2017" s="50" t="s">
        <v>148</v>
      </c>
      <c r="U2017" s="50" t="s">
        <v>11701</v>
      </c>
      <c r="V2017" s="50"/>
      <c r="W2017" s="50" t="s">
        <v>11702</v>
      </c>
      <c r="X2017" s="50" t="s">
        <v>1136</v>
      </c>
      <c r="Y2017" s="49" t="s">
        <v>11703</v>
      </c>
    </row>
    <row r="2018" spans="1:25">
      <c r="A2018" s="121" t="str">
        <f t="shared" si="32"/>
        <v>rjones2</v>
      </c>
      <c r="B2018" s="49" t="s">
        <v>11704</v>
      </c>
      <c r="C2018" s="50" t="s">
        <v>11705</v>
      </c>
      <c r="D2018" s="50" t="s">
        <v>11706</v>
      </c>
      <c r="E2018" s="37" t="s">
        <v>43</v>
      </c>
      <c r="F2018" s="49" t="s">
        <v>114</v>
      </c>
      <c r="G2018" s="50" t="s">
        <v>115</v>
      </c>
      <c r="H2018" s="50" t="s">
        <v>105</v>
      </c>
      <c r="I2018" s="50" t="s">
        <v>31</v>
      </c>
      <c r="J2018" s="49" t="s">
        <v>32</v>
      </c>
      <c r="K2018" s="49" t="s">
        <v>33</v>
      </c>
      <c r="L2018" s="49" t="s">
        <v>34</v>
      </c>
      <c r="M2018" s="50" t="s">
        <v>35</v>
      </c>
      <c r="N2018" s="50" t="s">
        <v>36</v>
      </c>
      <c r="O2018" s="51">
        <v>44742</v>
      </c>
      <c r="P2018" s="51">
        <v>44742</v>
      </c>
      <c r="Q2018" s="51">
        <v>44742</v>
      </c>
      <c r="R2018" s="50">
        <v>1187</v>
      </c>
      <c r="S2018" s="50">
        <v>3</v>
      </c>
      <c r="T2018" s="50" t="s">
        <v>106</v>
      </c>
      <c r="U2018" s="50" t="s">
        <v>11707</v>
      </c>
      <c r="V2018" s="50"/>
      <c r="W2018" s="50" t="s">
        <v>3288</v>
      </c>
      <c r="X2018" s="50" t="s">
        <v>36</v>
      </c>
      <c r="Y2018" s="49" t="s">
        <v>11708</v>
      </c>
    </row>
    <row r="2019" spans="1:25">
      <c r="A2019" s="121" t="str">
        <f t="shared" si="32"/>
        <v>RJUSIN</v>
      </c>
      <c r="B2019" s="49" t="s">
        <v>11709</v>
      </c>
      <c r="C2019" s="50" t="s">
        <v>11710</v>
      </c>
      <c r="D2019" s="50" t="s">
        <v>11711</v>
      </c>
      <c r="E2019" s="37" t="s">
        <v>43</v>
      </c>
      <c r="F2019" s="49" t="s">
        <v>28</v>
      </c>
      <c r="G2019" s="50" t="s">
        <v>29</v>
      </c>
      <c r="H2019" s="50" t="s">
        <v>30</v>
      </c>
      <c r="I2019" s="50" t="s">
        <v>380</v>
      </c>
      <c r="J2019" s="49" t="s">
        <v>53</v>
      </c>
      <c r="K2019" s="49" t="s">
        <v>381</v>
      </c>
      <c r="L2019" s="49" t="s">
        <v>381</v>
      </c>
      <c r="M2019" s="50" t="s">
        <v>382</v>
      </c>
      <c r="N2019" s="50" t="s">
        <v>383</v>
      </c>
      <c r="O2019" s="51">
        <v>31846</v>
      </c>
      <c r="P2019" s="51">
        <v>31846</v>
      </c>
      <c r="Q2019" s="51">
        <v>31846</v>
      </c>
      <c r="R2019" s="50">
        <v>14083</v>
      </c>
      <c r="S2019" s="50">
        <v>38</v>
      </c>
      <c r="T2019" s="50" t="s">
        <v>148</v>
      </c>
      <c r="U2019" s="50" t="s">
        <v>11712</v>
      </c>
      <c r="V2019" s="50" t="s">
        <v>11713</v>
      </c>
      <c r="W2019" s="50" t="s">
        <v>5892</v>
      </c>
      <c r="X2019" s="50" t="s">
        <v>383</v>
      </c>
      <c r="Y2019" s="49" t="s">
        <v>11714</v>
      </c>
    </row>
    <row r="2020" spans="1:25">
      <c r="A2020" s="121" t="str">
        <f t="shared" si="32"/>
        <v>rkayrou</v>
      </c>
      <c r="B2020" s="49" t="s">
        <v>11715</v>
      </c>
      <c r="C2020" s="50" t="s">
        <v>11716</v>
      </c>
      <c r="D2020" s="50" t="s">
        <v>11717</v>
      </c>
      <c r="E2020" s="37" t="s">
        <v>43</v>
      </c>
      <c r="F2020" s="49" t="s">
        <v>44</v>
      </c>
      <c r="G2020" s="50" t="s">
        <v>45</v>
      </c>
      <c r="H2020" s="50" t="s">
        <v>30</v>
      </c>
      <c r="I2020" s="50" t="s">
        <v>31</v>
      </c>
      <c r="J2020" s="49" t="s">
        <v>53</v>
      </c>
      <c r="K2020" s="49" t="s">
        <v>255</v>
      </c>
      <c r="L2020" s="49" t="s">
        <v>418</v>
      </c>
      <c r="M2020" s="50" t="s">
        <v>257</v>
      </c>
      <c r="N2020" s="50" t="s">
        <v>258</v>
      </c>
      <c r="O2020" s="51">
        <v>43705</v>
      </c>
      <c r="P2020" s="51">
        <v>43705</v>
      </c>
      <c r="Q2020" s="51">
        <v>43705</v>
      </c>
      <c r="R2020" s="50">
        <v>2224</v>
      </c>
      <c r="S2020" s="50">
        <v>6</v>
      </c>
      <c r="T2020" s="50" t="s">
        <v>127</v>
      </c>
      <c r="U2020" s="50" t="s">
        <v>11718</v>
      </c>
      <c r="V2020" s="50"/>
      <c r="W2020" s="50" t="s">
        <v>2869</v>
      </c>
      <c r="X2020" s="50" t="s">
        <v>258</v>
      </c>
      <c r="Y2020" s="49" t="s">
        <v>11719</v>
      </c>
    </row>
    <row r="2021" spans="1:25">
      <c r="A2021" s="121" t="str">
        <f t="shared" si="32"/>
        <v>rkelly1</v>
      </c>
      <c r="B2021" s="49" t="s">
        <v>11720</v>
      </c>
      <c r="C2021" s="50" t="s">
        <v>11721</v>
      </c>
      <c r="D2021" s="50" t="s">
        <v>11722</v>
      </c>
      <c r="E2021" s="37" t="s">
        <v>43</v>
      </c>
      <c r="F2021" s="49" t="s">
        <v>28</v>
      </c>
      <c r="G2021" s="50" t="s">
        <v>29</v>
      </c>
      <c r="H2021" s="50" t="s">
        <v>30</v>
      </c>
      <c r="I2021" s="50" t="s">
        <v>31</v>
      </c>
      <c r="J2021" s="49" t="s">
        <v>53</v>
      </c>
      <c r="K2021" s="49" t="s">
        <v>93</v>
      </c>
      <c r="L2021" s="49" t="s">
        <v>915</v>
      </c>
      <c r="M2021" s="50" t="s">
        <v>916</v>
      </c>
      <c r="N2021" s="50" t="s">
        <v>69</v>
      </c>
      <c r="O2021" s="51">
        <v>44973</v>
      </c>
      <c r="P2021" s="51">
        <v>44973</v>
      </c>
      <c r="Q2021" s="51">
        <v>44973</v>
      </c>
      <c r="R2021" s="50">
        <v>956</v>
      </c>
      <c r="S2021" s="50">
        <v>2</v>
      </c>
      <c r="T2021" s="50" t="s">
        <v>82</v>
      </c>
      <c r="U2021" s="50" t="s">
        <v>11723</v>
      </c>
      <c r="V2021" s="50"/>
      <c r="W2021" s="50" t="s">
        <v>4342</v>
      </c>
      <c r="X2021" s="50" t="s">
        <v>69</v>
      </c>
      <c r="Y2021" s="49" t="s">
        <v>11724</v>
      </c>
    </row>
    <row r="2022" spans="1:25">
      <c r="A2022" s="121" t="str">
        <f t="shared" si="32"/>
        <v>rkindbe</v>
      </c>
      <c r="B2022" s="49" t="s">
        <v>11725</v>
      </c>
      <c r="C2022" s="50" t="s">
        <v>11726</v>
      </c>
      <c r="D2022" s="50" t="s">
        <v>11727</v>
      </c>
      <c r="E2022" s="37" t="s">
        <v>6843</v>
      </c>
      <c r="F2022" s="49" t="s">
        <v>44</v>
      </c>
      <c r="G2022" s="50" t="s">
        <v>45</v>
      </c>
      <c r="H2022" s="50" t="s">
        <v>30</v>
      </c>
      <c r="I2022" s="50" t="s">
        <v>31</v>
      </c>
      <c r="J2022" s="49" t="s">
        <v>32</v>
      </c>
      <c r="K2022" s="49" t="s">
        <v>33</v>
      </c>
      <c r="L2022" s="49" t="s">
        <v>34</v>
      </c>
      <c r="M2022" s="50" t="s">
        <v>35</v>
      </c>
      <c r="N2022" s="50" t="s">
        <v>36</v>
      </c>
      <c r="O2022" s="51">
        <v>45235</v>
      </c>
      <c r="P2022" s="51">
        <v>45235</v>
      </c>
      <c r="Q2022" s="51">
        <v>45235</v>
      </c>
      <c r="R2022" s="50">
        <v>694</v>
      </c>
      <c r="S2022" s="50">
        <v>1</v>
      </c>
      <c r="T2022" s="50" t="s">
        <v>82</v>
      </c>
      <c r="U2022" s="50" t="s">
        <v>11728</v>
      </c>
      <c r="V2022" s="50"/>
      <c r="W2022" s="50" t="s">
        <v>11729</v>
      </c>
      <c r="X2022" s="50" t="s">
        <v>36</v>
      </c>
      <c r="Y2022" s="49" t="s">
        <v>11730</v>
      </c>
    </row>
    <row r="2023" spans="1:25">
      <c r="A2023" s="121" t="str">
        <f t="shared" si="32"/>
        <v>RKOKOSK</v>
      </c>
      <c r="B2023" s="49" t="s">
        <v>11731</v>
      </c>
      <c r="C2023" s="50" t="s">
        <v>11732</v>
      </c>
      <c r="D2023" s="50" t="s">
        <v>11733</v>
      </c>
      <c r="E2023" s="37" t="s">
        <v>43</v>
      </c>
      <c r="F2023" s="49" t="s">
        <v>44</v>
      </c>
      <c r="G2023" s="50" t="s">
        <v>45</v>
      </c>
      <c r="H2023" s="50" t="s">
        <v>30</v>
      </c>
      <c r="I2023" s="50" t="s">
        <v>31</v>
      </c>
      <c r="J2023" s="49" t="s">
        <v>53</v>
      </c>
      <c r="K2023" s="49" t="s">
        <v>450</v>
      </c>
      <c r="L2023" s="49" t="s">
        <v>451</v>
      </c>
      <c r="M2023" s="50" t="s">
        <v>452</v>
      </c>
      <c r="N2023" s="50" t="s">
        <v>453</v>
      </c>
      <c r="O2023" s="51">
        <v>34107</v>
      </c>
      <c r="P2023" s="51">
        <v>37725</v>
      </c>
      <c r="Q2023" s="51">
        <v>37725</v>
      </c>
      <c r="R2023" s="50">
        <v>8204</v>
      </c>
      <c r="S2023" s="50">
        <v>22</v>
      </c>
      <c r="T2023" s="50" t="s">
        <v>148</v>
      </c>
      <c r="U2023" s="50" t="s">
        <v>11734</v>
      </c>
      <c r="V2023" s="50"/>
      <c r="W2023" s="50" t="s">
        <v>11735</v>
      </c>
      <c r="X2023" s="50" t="s">
        <v>453</v>
      </c>
      <c r="Y2023" s="49" t="s">
        <v>11736</v>
      </c>
    </row>
    <row r="2024" spans="1:25">
      <c r="A2024" s="121" t="str">
        <f t="shared" si="32"/>
        <v>rkretsc</v>
      </c>
      <c r="B2024" s="49" t="s">
        <v>11737</v>
      </c>
      <c r="C2024" s="50" t="s">
        <v>11738</v>
      </c>
      <c r="D2024" s="50" t="s">
        <v>11739</v>
      </c>
      <c r="E2024" s="37" t="s">
        <v>43</v>
      </c>
      <c r="F2024" s="49" t="s">
        <v>1468</v>
      </c>
      <c r="G2024" s="50" t="s">
        <v>1469</v>
      </c>
      <c r="H2024" s="50" t="s">
        <v>30</v>
      </c>
      <c r="I2024" s="50" t="s">
        <v>31</v>
      </c>
      <c r="J2024" s="49" t="s">
        <v>32</v>
      </c>
      <c r="K2024" s="49" t="s">
        <v>591</v>
      </c>
      <c r="L2024" s="49" t="s">
        <v>1956</v>
      </c>
      <c r="M2024" s="50" t="s">
        <v>1957</v>
      </c>
      <c r="N2024" s="50" t="s">
        <v>118</v>
      </c>
      <c r="O2024" s="51">
        <v>44819</v>
      </c>
      <c r="P2024" s="51">
        <v>44819</v>
      </c>
      <c r="Q2024" s="51">
        <v>44819</v>
      </c>
      <c r="R2024" s="50">
        <v>1110</v>
      </c>
      <c r="S2024" s="50">
        <v>3</v>
      </c>
      <c r="T2024" s="50" t="s">
        <v>106</v>
      </c>
      <c r="U2024" s="50" t="s">
        <v>11740</v>
      </c>
      <c r="V2024" s="50"/>
      <c r="W2024" s="50" t="s">
        <v>3371</v>
      </c>
      <c r="X2024" s="50" t="s">
        <v>118</v>
      </c>
      <c r="Y2024" s="49" t="s">
        <v>11741</v>
      </c>
    </row>
    <row r="2025" spans="1:25">
      <c r="A2025" s="121" t="str">
        <f t="shared" si="32"/>
        <v>RLABORD</v>
      </c>
      <c r="B2025" s="49" t="s">
        <v>11742</v>
      </c>
      <c r="C2025" s="50" t="s">
        <v>11743</v>
      </c>
      <c r="D2025" s="50" t="s">
        <v>11744</v>
      </c>
      <c r="E2025" s="37" t="s">
        <v>43</v>
      </c>
      <c r="F2025" s="49" t="s">
        <v>90</v>
      </c>
      <c r="G2025" s="50" t="s">
        <v>91</v>
      </c>
      <c r="H2025" s="50" t="s">
        <v>30</v>
      </c>
      <c r="I2025" s="50" t="s">
        <v>31</v>
      </c>
      <c r="J2025" s="49" t="s">
        <v>32</v>
      </c>
      <c r="K2025" s="49" t="s">
        <v>1226</v>
      </c>
      <c r="L2025" s="49" t="s">
        <v>2047</v>
      </c>
      <c r="M2025" s="50" t="s">
        <v>1228</v>
      </c>
      <c r="N2025" s="50" t="s">
        <v>1229</v>
      </c>
      <c r="O2025" s="51">
        <v>31845</v>
      </c>
      <c r="P2025" s="51">
        <v>31845</v>
      </c>
      <c r="Q2025" s="51">
        <v>31845</v>
      </c>
      <c r="R2025" s="50">
        <v>14084</v>
      </c>
      <c r="S2025" s="50">
        <v>38</v>
      </c>
      <c r="T2025" s="50" t="s">
        <v>148</v>
      </c>
      <c r="U2025" s="50" t="s">
        <v>11745</v>
      </c>
      <c r="V2025" s="50"/>
      <c r="W2025" s="50" t="s">
        <v>11746</v>
      </c>
      <c r="X2025" s="50" t="s">
        <v>1229</v>
      </c>
      <c r="Y2025" s="49" t="s">
        <v>11747</v>
      </c>
    </row>
    <row r="2026" spans="1:25">
      <c r="A2026" s="121" t="str">
        <f t="shared" si="32"/>
        <v>rlal0</v>
      </c>
      <c r="B2026" s="49" t="s">
        <v>11748</v>
      </c>
      <c r="C2026" s="50" t="s">
        <v>11749</v>
      </c>
      <c r="D2026" s="50" t="s">
        <v>11750</v>
      </c>
      <c r="E2026" s="37" t="s">
        <v>27</v>
      </c>
      <c r="F2026" s="49" t="s">
        <v>44</v>
      </c>
      <c r="G2026" s="50" t="s">
        <v>45</v>
      </c>
      <c r="H2026" s="50" t="s">
        <v>30</v>
      </c>
      <c r="I2026" s="50" t="s">
        <v>31</v>
      </c>
      <c r="J2026" s="49" t="s">
        <v>32</v>
      </c>
      <c r="K2026" s="49" t="s">
        <v>290</v>
      </c>
      <c r="L2026" s="49" t="s">
        <v>291</v>
      </c>
      <c r="M2026" s="50" t="s">
        <v>292</v>
      </c>
      <c r="N2026" s="50" t="s">
        <v>293</v>
      </c>
      <c r="O2026" s="51">
        <v>43894</v>
      </c>
      <c r="P2026" s="51">
        <v>43894</v>
      </c>
      <c r="Q2026" s="51">
        <v>43894</v>
      </c>
      <c r="R2026" s="50">
        <v>2035</v>
      </c>
      <c r="S2026" s="50">
        <v>5</v>
      </c>
      <c r="T2026" s="50" t="s">
        <v>106</v>
      </c>
      <c r="U2026" s="50" t="s">
        <v>11751</v>
      </c>
      <c r="V2026" s="50"/>
      <c r="W2026" s="50" t="s">
        <v>2504</v>
      </c>
      <c r="X2026" s="50" t="s">
        <v>1021</v>
      </c>
      <c r="Y2026" s="49" t="s">
        <v>11752</v>
      </c>
    </row>
    <row r="2027" spans="1:25">
      <c r="A2027" s="121" t="str">
        <f t="shared" si="32"/>
        <v>rlamont</v>
      </c>
      <c r="B2027" s="49" t="s">
        <v>11753</v>
      </c>
      <c r="C2027" s="50" t="s">
        <v>11754</v>
      </c>
      <c r="D2027" s="50" t="s">
        <v>11755</v>
      </c>
      <c r="E2027" s="37" t="s">
        <v>134</v>
      </c>
      <c r="F2027" s="49" t="s">
        <v>28</v>
      </c>
      <c r="G2027" s="50" t="s">
        <v>29</v>
      </c>
      <c r="H2027" s="50" t="s">
        <v>30</v>
      </c>
      <c r="I2027" s="50" t="s">
        <v>31</v>
      </c>
      <c r="J2027" s="49" t="s">
        <v>53</v>
      </c>
      <c r="K2027" s="49" t="s">
        <v>54</v>
      </c>
      <c r="L2027" s="49" t="s">
        <v>135</v>
      </c>
      <c r="M2027" s="50" t="s">
        <v>136</v>
      </c>
      <c r="N2027" s="50" t="s">
        <v>57</v>
      </c>
      <c r="O2027" s="51">
        <v>45008</v>
      </c>
      <c r="P2027" s="51">
        <v>45008</v>
      </c>
      <c r="Q2027" s="51">
        <v>45008</v>
      </c>
      <c r="R2027" s="50">
        <v>921</v>
      </c>
      <c r="S2027" s="50">
        <v>2</v>
      </c>
      <c r="T2027" s="50" t="s">
        <v>82</v>
      </c>
      <c r="U2027" s="50" t="s">
        <v>11756</v>
      </c>
      <c r="V2027" s="50"/>
      <c r="W2027" s="50" t="s">
        <v>4955</v>
      </c>
      <c r="X2027" s="50" t="s">
        <v>57</v>
      </c>
      <c r="Y2027" s="49" t="s">
        <v>11757</v>
      </c>
    </row>
    <row r="2028" spans="1:25">
      <c r="A2028" s="121" t="str">
        <f t="shared" si="32"/>
        <v>rlanich</v>
      </c>
      <c r="B2028" s="49" t="s">
        <v>11758</v>
      </c>
      <c r="C2028" s="50" t="s">
        <v>11759</v>
      </c>
      <c r="D2028" s="50" t="s">
        <v>11760</v>
      </c>
      <c r="E2028" s="37" t="s">
        <v>134</v>
      </c>
      <c r="F2028" s="49" t="s">
        <v>44</v>
      </c>
      <c r="G2028" s="50" t="s">
        <v>45</v>
      </c>
      <c r="H2028" s="50" t="s">
        <v>30</v>
      </c>
      <c r="I2028" s="50" t="s">
        <v>31</v>
      </c>
      <c r="J2028" s="49" t="s">
        <v>53</v>
      </c>
      <c r="K2028" s="49" t="s">
        <v>54</v>
      </c>
      <c r="L2028" s="49" t="s">
        <v>135</v>
      </c>
      <c r="M2028" s="50" t="s">
        <v>136</v>
      </c>
      <c r="N2028" s="50" t="s">
        <v>57</v>
      </c>
      <c r="O2028" s="51">
        <v>45655</v>
      </c>
      <c r="P2028" s="51">
        <v>45655</v>
      </c>
      <c r="Q2028" s="51">
        <v>45655</v>
      </c>
      <c r="R2028" s="50">
        <v>274</v>
      </c>
      <c r="S2028" s="50">
        <v>0</v>
      </c>
      <c r="T2028" s="50" t="s">
        <v>37</v>
      </c>
      <c r="U2028" s="50" t="s">
        <v>11761</v>
      </c>
      <c r="V2028" s="50"/>
      <c r="W2028" s="50" t="s">
        <v>11762</v>
      </c>
      <c r="X2028" s="50" t="s">
        <v>57</v>
      </c>
      <c r="Y2028" s="49" t="s">
        <v>11763</v>
      </c>
    </row>
    <row r="2029" spans="1:25">
      <c r="A2029" s="121" t="str">
        <f t="shared" si="32"/>
        <v>rlara</v>
      </c>
      <c r="B2029" s="49" t="s">
        <v>11764</v>
      </c>
      <c r="C2029" s="50" t="s">
        <v>11765</v>
      </c>
      <c r="D2029" s="50" t="s">
        <v>11766</v>
      </c>
      <c r="E2029" s="37" t="s">
        <v>43</v>
      </c>
      <c r="F2029" s="49" t="s">
        <v>1624</v>
      </c>
      <c r="G2029" s="50" t="s">
        <v>1625</v>
      </c>
      <c r="H2029" s="50" t="s">
        <v>30</v>
      </c>
      <c r="I2029" s="50" t="s">
        <v>31</v>
      </c>
      <c r="J2029" s="49" t="s">
        <v>53</v>
      </c>
      <c r="K2029" s="49" t="s">
        <v>309</v>
      </c>
      <c r="L2029" s="49" t="s">
        <v>310</v>
      </c>
      <c r="M2029" s="50" t="s">
        <v>311</v>
      </c>
      <c r="N2029" s="50" t="s">
        <v>312</v>
      </c>
      <c r="O2029" s="51">
        <v>43682</v>
      </c>
      <c r="P2029" s="51">
        <v>45277</v>
      </c>
      <c r="Q2029" s="51">
        <v>45277</v>
      </c>
      <c r="R2029" s="50">
        <v>652</v>
      </c>
      <c r="S2029" s="50">
        <v>1</v>
      </c>
      <c r="T2029" s="50" t="s">
        <v>82</v>
      </c>
      <c r="U2029" s="50" t="s">
        <v>11767</v>
      </c>
      <c r="V2029" s="50"/>
      <c r="W2029" s="50" t="s">
        <v>6022</v>
      </c>
      <c r="X2029" s="50" t="s">
        <v>312</v>
      </c>
      <c r="Y2029" s="49" t="s">
        <v>11768</v>
      </c>
    </row>
    <row r="2030" spans="1:25">
      <c r="A2030" s="121" t="str">
        <f t="shared" si="32"/>
        <v>rlee0</v>
      </c>
      <c r="B2030" s="49" t="s">
        <v>11769</v>
      </c>
      <c r="C2030" s="50" t="s">
        <v>11770</v>
      </c>
      <c r="D2030" s="50" t="s">
        <v>11771</v>
      </c>
      <c r="E2030" s="37" t="s">
        <v>27</v>
      </c>
      <c r="F2030" s="49" t="s">
        <v>44</v>
      </c>
      <c r="G2030" s="50" t="s">
        <v>45</v>
      </c>
      <c r="H2030" s="50" t="s">
        <v>30</v>
      </c>
      <c r="I2030" s="50" t="s">
        <v>31</v>
      </c>
      <c r="J2030" s="49" t="s">
        <v>32</v>
      </c>
      <c r="K2030" s="49" t="s">
        <v>92</v>
      </c>
      <c r="L2030" s="49" t="s">
        <v>116</v>
      </c>
      <c r="M2030" s="50" t="s">
        <v>117</v>
      </c>
      <c r="N2030" s="50" t="s">
        <v>118</v>
      </c>
      <c r="O2030" s="51">
        <v>45459</v>
      </c>
      <c r="P2030" s="51">
        <v>45459</v>
      </c>
      <c r="Q2030" s="51">
        <v>45459</v>
      </c>
      <c r="R2030" s="50">
        <v>470</v>
      </c>
      <c r="S2030" s="50">
        <v>1</v>
      </c>
      <c r="T2030" s="50" t="s">
        <v>82</v>
      </c>
      <c r="U2030" s="50" t="s">
        <v>11772</v>
      </c>
      <c r="V2030" s="50"/>
      <c r="W2030" s="50" t="s">
        <v>1073</v>
      </c>
      <c r="X2030" s="50" t="s">
        <v>118</v>
      </c>
      <c r="Y2030" s="49" t="s">
        <v>11773</v>
      </c>
    </row>
    <row r="2031" spans="1:25">
      <c r="A2031" s="121" t="str">
        <f t="shared" si="32"/>
        <v>rlillie</v>
      </c>
      <c r="B2031" s="49" t="s">
        <v>11774</v>
      </c>
      <c r="C2031" s="50" t="s">
        <v>11775</v>
      </c>
      <c r="D2031" s="50" t="s">
        <v>11776</v>
      </c>
      <c r="E2031" s="37" t="s">
        <v>43</v>
      </c>
      <c r="F2031" s="49" t="s">
        <v>28</v>
      </c>
      <c r="G2031" s="50" t="s">
        <v>29</v>
      </c>
      <c r="H2031" s="50" t="s">
        <v>30</v>
      </c>
      <c r="I2031" s="50" t="s">
        <v>31</v>
      </c>
      <c r="J2031" s="49" t="s">
        <v>32</v>
      </c>
      <c r="K2031" s="49" t="s">
        <v>79</v>
      </c>
      <c r="L2031" s="49" t="s">
        <v>80</v>
      </c>
      <c r="M2031" s="50" t="s">
        <v>81</v>
      </c>
      <c r="N2031" s="50" t="s">
        <v>36</v>
      </c>
      <c r="O2031" s="51">
        <v>45242</v>
      </c>
      <c r="P2031" s="51">
        <v>45242</v>
      </c>
      <c r="Q2031" s="51">
        <v>45242</v>
      </c>
      <c r="R2031" s="50">
        <v>687</v>
      </c>
      <c r="S2031" s="50">
        <v>1</v>
      </c>
      <c r="T2031" s="50" t="s">
        <v>82</v>
      </c>
      <c r="U2031" s="50" t="s">
        <v>11777</v>
      </c>
      <c r="V2031" s="50" t="s">
        <v>11778</v>
      </c>
      <c r="W2031" s="50" t="s">
        <v>11779</v>
      </c>
      <c r="X2031" s="50" t="s">
        <v>36</v>
      </c>
      <c r="Y2031" s="49" t="s">
        <v>11780</v>
      </c>
    </row>
    <row r="2032" spans="1:25">
      <c r="A2032" s="121" t="str">
        <f t="shared" si="32"/>
        <v>RLIMAS0</v>
      </c>
      <c r="B2032" s="49" t="s">
        <v>11781</v>
      </c>
      <c r="C2032" s="50" t="s">
        <v>11782</v>
      </c>
      <c r="D2032" s="50" t="s">
        <v>11783</v>
      </c>
      <c r="E2032" s="37" t="s">
        <v>43</v>
      </c>
      <c r="F2032" s="49" t="s">
        <v>182</v>
      </c>
      <c r="G2032" s="50" t="s">
        <v>183</v>
      </c>
      <c r="H2032" s="50" t="s">
        <v>30</v>
      </c>
      <c r="I2032" s="50" t="s">
        <v>31</v>
      </c>
      <c r="J2032" s="49" t="s">
        <v>32</v>
      </c>
      <c r="K2032" s="49" t="s">
        <v>79</v>
      </c>
      <c r="L2032" s="49" t="s">
        <v>80</v>
      </c>
      <c r="M2032" s="50" t="s">
        <v>81</v>
      </c>
      <c r="N2032" s="50" t="s">
        <v>36</v>
      </c>
      <c r="O2032" s="51">
        <v>41109</v>
      </c>
      <c r="P2032" s="51">
        <v>41109</v>
      </c>
      <c r="Q2032" s="51">
        <v>41109</v>
      </c>
      <c r="R2032" s="50">
        <v>4820</v>
      </c>
      <c r="S2032" s="50">
        <v>13</v>
      </c>
      <c r="T2032" s="50" t="s">
        <v>127</v>
      </c>
      <c r="U2032" s="50" t="s">
        <v>11784</v>
      </c>
      <c r="V2032" s="50"/>
      <c r="W2032" s="50" t="s">
        <v>11785</v>
      </c>
      <c r="X2032" s="50" t="s">
        <v>36</v>
      </c>
      <c r="Y2032" s="49" t="s">
        <v>2961</v>
      </c>
    </row>
    <row r="2033" spans="1:25">
      <c r="A2033" s="121" t="str">
        <f t="shared" si="32"/>
        <v>RLOSARD</v>
      </c>
      <c r="B2033" s="49" t="s">
        <v>11786</v>
      </c>
      <c r="C2033" s="50" t="s">
        <v>11787</v>
      </c>
      <c r="D2033" s="50" t="s">
        <v>11788</v>
      </c>
      <c r="E2033" s="37" t="s">
        <v>43</v>
      </c>
      <c r="F2033" s="49" t="s">
        <v>182</v>
      </c>
      <c r="G2033" s="50" t="s">
        <v>183</v>
      </c>
      <c r="H2033" s="50" t="s">
        <v>30</v>
      </c>
      <c r="I2033" s="50" t="s">
        <v>31</v>
      </c>
      <c r="J2033" s="49" t="s">
        <v>53</v>
      </c>
      <c r="K2033" s="49" t="s">
        <v>273</v>
      </c>
      <c r="L2033" s="49" t="s">
        <v>2693</v>
      </c>
      <c r="M2033" s="50" t="s">
        <v>2694</v>
      </c>
      <c r="N2033" s="50" t="s">
        <v>579</v>
      </c>
      <c r="O2033" s="51">
        <v>37255</v>
      </c>
      <c r="P2033" s="51">
        <v>37255</v>
      </c>
      <c r="Q2033" s="51">
        <v>37255</v>
      </c>
      <c r="R2033" s="50">
        <v>8674</v>
      </c>
      <c r="S2033" s="50">
        <v>23</v>
      </c>
      <c r="T2033" s="50" t="s">
        <v>148</v>
      </c>
      <c r="U2033" s="50" t="s">
        <v>11789</v>
      </c>
      <c r="V2033" s="50"/>
      <c r="W2033" s="50" t="s">
        <v>5336</v>
      </c>
      <c r="X2033" s="50" t="s">
        <v>579</v>
      </c>
      <c r="Y2033" s="49" t="s">
        <v>5337</v>
      </c>
    </row>
    <row r="2034" spans="1:25">
      <c r="A2034" s="121" t="str">
        <f t="shared" si="32"/>
        <v>rlujan</v>
      </c>
      <c r="B2034" s="49" t="s">
        <v>11790</v>
      </c>
      <c r="C2034" s="50" t="s">
        <v>11791</v>
      </c>
      <c r="D2034" s="50" t="s">
        <v>11792</v>
      </c>
      <c r="E2034" s="37" t="s">
        <v>43</v>
      </c>
      <c r="F2034" s="49" t="s">
        <v>44</v>
      </c>
      <c r="G2034" s="50" t="s">
        <v>45</v>
      </c>
      <c r="H2034" s="50" t="s">
        <v>30</v>
      </c>
      <c r="I2034" s="50" t="s">
        <v>31</v>
      </c>
      <c r="J2034" s="49" t="s">
        <v>32</v>
      </c>
      <c r="K2034" s="49" t="s">
        <v>79</v>
      </c>
      <c r="L2034" s="49" t="s">
        <v>80</v>
      </c>
      <c r="M2034" s="50" t="s">
        <v>81</v>
      </c>
      <c r="N2034" s="50" t="s">
        <v>36</v>
      </c>
      <c r="O2034" s="51">
        <v>43600</v>
      </c>
      <c r="P2034" s="51">
        <v>43600</v>
      </c>
      <c r="Q2034" s="51">
        <v>43600</v>
      </c>
      <c r="R2034" s="50">
        <v>2329</v>
      </c>
      <c r="S2034" s="50">
        <v>6</v>
      </c>
      <c r="T2034" s="50" t="s">
        <v>127</v>
      </c>
      <c r="U2034" s="52" t="s">
        <v>11793</v>
      </c>
      <c r="V2034" s="53"/>
      <c r="W2034" s="53" t="s">
        <v>11794</v>
      </c>
      <c r="X2034" s="53" t="s">
        <v>36</v>
      </c>
      <c r="Y2034" s="52" t="s">
        <v>2208</v>
      </c>
    </row>
    <row r="2035" spans="1:25">
      <c r="A2035" s="121" t="str">
        <f t="shared" si="32"/>
        <v>RMADERO</v>
      </c>
      <c r="B2035" s="49" t="s">
        <v>11795</v>
      </c>
      <c r="C2035" s="50" t="s">
        <v>11796</v>
      </c>
      <c r="D2035" s="50" t="s">
        <v>11797</v>
      </c>
      <c r="E2035" s="37" t="s">
        <v>43</v>
      </c>
      <c r="F2035" s="49" t="s">
        <v>44</v>
      </c>
      <c r="G2035" s="50" t="s">
        <v>45</v>
      </c>
      <c r="H2035" s="50" t="s">
        <v>30</v>
      </c>
      <c r="I2035" s="50" t="s">
        <v>31</v>
      </c>
      <c r="J2035" s="49" t="s">
        <v>32</v>
      </c>
      <c r="K2035" s="49" t="s">
        <v>79</v>
      </c>
      <c r="L2035" s="49" t="s">
        <v>80</v>
      </c>
      <c r="M2035" s="50" t="s">
        <v>81</v>
      </c>
      <c r="N2035" s="50" t="s">
        <v>36</v>
      </c>
      <c r="O2035" s="51">
        <v>38418</v>
      </c>
      <c r="P2035" s="51">
        <v>38418</v>
      </c>
      <c r="Q2035" s="51">
        <v>38418</v>
      </c>
      <c r="R2035" s="50">
        <v>7511</v>
      </c>
      <c r="S2035" s="50">
        <v>20</v>
      </c>
      <c r="T2035" s="50" t="s">
        <v>148</v>
      </c>
      <c r="U2035" s="50" t="s">
        <v>11798</v>
      </c>
      <c r="V2035" s="50"/>
      <c r="W2035" s="50" t="s">
        <v>11799</v>
      </c>
      <c r="X2035" s="50" t="s">
        <v>36</v>
      </c>
      <c r="Y2035" s="49" t="s">
        <v>2361</v>
      </c>
    </row>
    <row r="2036" spans="1:25">
      <c r="A2036" s="121" t="str">
        <f t="shared" si="32"/>
        <v>rmakhya</v>
      </c>
      <c r="B2036" s="49" t="s">
        <v>11800</v>
      </c>
      <c r="C2036" s="50" t="s">
        <v>11801</v>
      </c>
      <c r="D2036" s="50" t="s">
        <v>11802</v>
      </c>
      <c r="E2036" s="37" t="s">
        <v>27</v>
      </c>
      <c r="F2036" s="49" t="s">
        <v>44</v>
      </c>
      <c r="G2036" s="50" t="s">
        <v>45</v>
      </c>
      <c r="H2036" s="50" t="s">
        <v>30</v>
      </c>
      <c r="I2036" s="50" t="s">
        <v>31</v>
      </c>
      <c r="J2036" s="49" t="s">
        <v>32</v>
      </c>
      <c r="K2036" s="49" t="s">
        <v>33</v>
      </c>
      <c r="L2036" s="49" t="s">
        <v>46</v>
      </c>
      <c r="M2036" s="50" t="s">
        <v>35</v>
      </c>
      <c r="N2036" s="50" t="s">
        <v>36</v>
      </c>
      <c r="O2036" s="51">
        <v>39498</v>
      </c>
      <c r="P2036" s="51">
        <v>43035</v>
      </c>
      <c r="Q2036" s="51">
        <v>43035</v>
      </c>
      <c r="R2036" s="50">
        <v>2894</v>
      </c>
      <c r="S2036" s="50">
        <v>7</v>
      </c>
      <c r="T2036" s="50" t="s">
        <v>127</v>
      </c>
      <c r="U2036" s="50" t="s">
        <v>11803</v>
      </c>
      <c r="V2036" s="50"/>
      <c r="W2036" s="50" t="s">
        <v>11804</v>
      </c>
      <c r="X2036" s="50" t="s">
        <v>36</v>
      </c>
      <c r="Y2036" s="49" t="s">
        <v>11805</v>
      </c>
    </row>
    <row r="2037" spans="1:25">
      <c r="A2037" s="121" t="str">
        <f t="shared" si="32"/>
        <v>RMAN00</v>
      </c>
      <c r="B2037" s="49" t="s">
        <v>11806</v>
      </c>
      <c r="C2037" s="50" t="s">
        <v>11807</v>
      </c>
      <c r="D2037" s="50" t="s">
        <v>11808</v>
      </c>
      <c r="E2037" s="37" t="s">
        <v>134</v>
      </c>
      <c r="F2037" s="49" t="s">
        <v>44</v>
      </c>
      <c r="G2037" s="50" t="s">
        <v>45</v>
      </c>
      <c r="H2037" s="50" t="s">
        <v>30</v>
      </c>
      <c r="I2037" s="50" t="s">
        <v>31</v>
      </c>
      <c r="J2037" s="49" t="s">
        <v>32</v>
      </c>
      <c r="K2037" s="49" t="s">
        <v>125</v>
      </c>
      <c r="L2037" s="49" t="s">
        <v>126</v>
      </c>
      <c r="M2037" s="50" t="s">
        <v>85</v>
      </c>
      <c r="N2037" s="50" t="s">
        <v>36</v>
      </c>
      <c r="O2037" s="51">
        <v>39268</v>
      </c>
      <c r="P2037" s="51">
        <v>39268</v>
      </c>
      <c r="Q2037" s="51">
        <v>39268</v>
      </c>
      <c r="R2037" s="50">
        <v>6661</v>
      </c>
      <c r="S2037" s="50">
        <v>18</v>
      </c>
      <c r="T2037" s="50" t="s">
        <v>148</v>
      </c>
      <c r="U2037" s="50" t="s">
        <v>11809</v>
      </c>
      <c r="V2037" s="50"/>
      <c r="W2037" s="50" t="s">
        <v>11810</v>
      </c>
      <c r="X2037" s="50" t="s">
        <v>36</v>
      </c>
      <c r="Y2037" s="49" t="s">
        <v>11284</v>
      </c>
    </row>
    <row r="2038" spans="1:25">
      <c r="A2038" s="121" t="str">
        <f t="shared" si="32"/>
        <v>rmanego</v>
      </c>
      <c r="B2038" s="49" t="s">
        <v>11811</v>
      </c>
      <c r="C2038" s="50" t="s">
        <v>11812</v>
      </c>
      <c r="D2038" s="50" t="s">
        <v>11813</v>
      </c>
      <c r="E2038" s="37" t="s">
        <v>43</v>
      </c>
      <c r="F2038" s="49" t="s">
        <v>114</v>
      </c>
      <c r="G2038" s="50" t="s">
        <v>115</v>
      </c>
      <c r="H2038" s="50" t="s">
        <v>105</v>
      </c>
      <c r="I2038" s="50" t="s">
        <v>31</v>
      </c>
      <c r="J2038" s="49" t="s">
        <v>32</v>
      </c>
      <c r="K2038" s="49" t="s">
        <v>349</v>
      </c>
      <c r="L2038" s="49" t="s">
        <v>838</v>
      </c>
      <c r="M2038" s="50" t="s">
        <v>351</v>
      </c>
      <c r="N2038" s="50" t="s">
        <v>352</v>
      </c>
      <c r="O2038" s="51">
        <v>43430</v>
      </c>
      <c r="P2038" s="51">
        <v>43430</v>
      </c>
      <c r="Q2038" s="51">
        <v>43430</v>
      </c>
      <c r="R2038" s="50">
        <v>2499</v>
      </c>
      <c r="S2038" s="50">
        <v>6</v>
      </c>
      <c r="T2038" s="50" t="s">
        <v>127</v>
      </c>
      <c r="U2038" s="50" t="s">
        <v>11814</v>
      </c>
      <c r="V2038" s="50"/>
      <c r="W2038" s="50" t="s">
        <v>354</v>
      </c>
      <c r="X2038" s="50" t="s">
        <v>355</v>
      </c>
      <c r="Y2038" s="49" t="s">
        <v>356</v>
      </c>
    </row>
    <row r="2039" spans="1:25">
      <c r="A2039" s="121" t="str">
        <f t="shared" si="32"/>
        <v>rmanna1</v>
      </c>
      <c r="B2039" s="49" t="s">
        <v>11815</v>
      </c>
      <c r="C2039" s="50" t="s">
        <v>11816</v>
      </c>
      <c r="D2039" s="50" t="s">
        <v>11817</v>
      </c>
      <c r="E2039" s="37" t="s">
        <v>43</v>
      </c>
      <c r="F2039" s="49" t="s">
        <v>28</v>
      </c>
      <c r="G2039" s="50" t="s">
        <v>29</v>
      </c>
      <c r="H2039" s="50" t="s">
        <v>30</v>
      </c>
      <c r="I2039" s="50" t="s">
        <v>31</v>
      </c>
      <c r="J2039" s="49" t="s">
        <v>32</v>
      </c>
      <c r="K2039" s="49" t="s">
        <v>290</v>
      </c>
      <c r="L2039" s="49" t="s">
        <v>291</v>
      </c>
      <c r="M2039" s="50" t="s">
        <v>292</v>
      </c>
      <c r="N2039" s="50" t="s">
        <v>293</v>
      </c>
      <c r="O2039" s="51">
        <v>35592</v>
      </c>
      <c r="P2039" s="51">
        <v>41967</v>
      </c>
      <c r="Q2039" s="51">
        <v>37403</v>
      </c>
      <c r="R2039" s="50">
        <v>8526</v>
      </c>
      <c r="S2039" s="50">
        <v>23</v>
      </c>
      <c r="T2039" s="50" t="s">
        <v>148</v>
      </c>
      <c r="U2039" s="50" t="s">
        <v>11818</v>
      </c>
      <c r="V2039" s="50"/>
      <c r="W2039" s="50" t="s">
        <v>11819</v>
      </c>
      <c r="X2039" s="50" t="s">
        <v>1021</v>
      </c>
      <c r="Y2039" s="49" t="s">
        <v>11820</v>
      </c>
    </row>
    <row r="2040" spans="1:25">
      <c r="A2040" s="121" t="str">
        <f t="shared" si="32"/>
        <v>rmart16</v>
      </c>
      <c r="B2040" s="49" t="s">
        <v>11821</v>
      </c>
      <c r="C2040" s="50" t="s">
        <v>11822</v>
      </c>
      <c r="D2040" s="50" t="s">
        <v>11823</v>
      </c>
      <c r="E2040" s="37" t="s">
        <v>43</v>
      </c>
      <c r="F2040" s="49" t="s">
        <v>90</v>
      </c>
      <c r="G2040" s="50" t="s">
        <v>91</v>
      </c>
      <c r="H2040" s="50" t="s">
        <v>30</v>
      </c>
      <c r="I2040" s="50" t="s">
        <v>31</v>
      </c>
      <c r="J2040" s="49" t="s">
        <v>53</v>
      </c>
      <c r="K2040" s="49" t="s">
        <v>54</v>
      </c>
      <c r="L2040" s="49" t="s">
        <v>135</v>
      </c>
      <c r="M2040" s="50" t="s">
        <v>136</v>
      </c>
      <c r="N2040" s="50" t="s">
        <v>57</v>
      </c>
      <c r="O2040" s="51">
        <v>42499</v>
      </c>
      <c r="P2040" s="51">
        <v>42499</v>
      </c>
      <c r="Q2040" s="51">
        <v>42499</v>
      </c>
      <c r="R2040" s="50">
        <v>3430</v>
      </c>
      <c r="S2040" s="50">
        <v>9</v>
      </c>
      <c r="T2040" s="50" t="s">
        <v>127</v>
      </c>
      <c r="U2040" s="50" t="s">
        <v>11824</v>
      </c>
      <c r="V2040" s="50"/>
      <c r="W2040" s="50" t="s">
        <v>11825</v>
      </c>
      <c r="X2040" s="50" t="s">
        <v>57</v>
      </c>
      <c r="Y2040" s="49" t="s">
        <v>11826</v>
      </c>
    </row>
    <row r="2041" spans="1:25">
      <c r="A2041" s="121" t="str">
        <f t="shared" si="32"/>
        <v>rmarti2</v>
      </c>
      <c r="B2041" s="49" t="s">
        <v>11827</v>
      </c>
      <c r="C2041" s="50" t="s">
        <v>11828</v>
      </c>
      <c r="D2041" s="50" t="s">
        <v>11829</v>
      </c>
      <c r="E2041" s="37" t="s">
        <v>27</v>
      </c>
      <c r="F2041" s="49" t="s">
        <v>28</v>
      </c>
      <c r="G2041" s="50" t="s">
        <v>29</v>
      </c>
      <c r="H2041" s="50" t="s">
        <v>30</v>
      </c>
      <c r="I2041" s="50" t="s">
        <v>31</v>
      </c>
      <c r="J2041" s="49" t="s">
        <v>32</v>
      </c>
      <c r="K2041" s="49" t="s">
        <v>349</v>
      </c>
      <c r="L2041" s="49" t="s">
        <v>838</v>
      </c>
      <c r="M2041" s="50" t="s">
        <v>351</v>
      </c>
      <c r="N2041" s="50" t="s">
        <v>352</v>
      </c>
      <c r="O2041" s="51">
        <v>45760</v>
      </c>
      <c r="P2041" s="51">
        <v>45760</v>
      </c>
      <c r="Q2041" s="51">
        <v>45760</v>
      </c>
      <c r="R2041" s="50">
        <v>169</v>
      </c>
      <c r="S2041" s="50">
        <v>0</v>
      </c>
      <c r="T2041" s="50" t="s">
        <v>58</v>
      </c>
      <c r="U2041" s="50" t="s">
        <v>11830</v>
      </c>
      <c r="V2041" s="50"/>
      <c r="W2041" s="50" t="s">
        <v>7672</v>
      </c>
      <c r="X2041" s="50" t="s">
        <v>352</v>
      </c>
      <c r="Y2041" s="49" t="s">
        <v>11831</v>
      </c>
    </row>
    <row r="2042" spans="1:25">
      <c r="A2042" s="121" t="str">
        <f t="shared" si="32"/>
        <v>rmarti3</v>
      </c>
      <c r="B2042" s="49" t="s">
        <v>11832</v>
      </c>
      <c r="C2042" s="50" t="s">
        <v>11833</v>
      </c>
      <c r="D2042" s="50" t="s">
        <v>11834</v>
      </c>
      <c r="E2042" s="37" t="s">
        <v>27</v>
      </c>
      <c r="F2042" s="49" t="s">
        <v>90</v>
      </c>
      <c r="G2042" s="50" t="s">
        <v>91</v>
      </c>
      <c r="H2042" s="50" t="s">
        <v>30</v>
      </c>
      <c r="I2042" s="50" t="s">
        <v>31</v>
      </c>
      <c r="J2042" s="49" t="s">
        <v>32</v>
      </c>
      <c r="K2042" s="49" t="s">
        <v>396</v>
      </c>
      <c r="L2042" s="49" t="s">
        <v>397</v>
      </c>
      <c r="M2042" s="50" t="s">
        <v>398</v>
      </c>
      <c r="N2042" s="50" t="s">
        <v>147</v>
      </c>
      <c r="O2042" s="51">
        <v>44371</v>
      </c>
      <c r="P2042" s="51">
        <v>45704</v>
      </c>
      <c r="Q2042" s="51">
        <v>45704</v>
      </c>
      <c r="R2042" s="50">
        <v>225</v>
      </c>
      <c r="S2042" s="50">
        <v>0</v>
      </c>
      <c r="T2042" s="50" t="s">
        <v>37</v>
      </c>
      <c r="U2042" s="50" t="s">
        <v>11835</v>
      </c>
      <c r="V2042" s="50"/>
      <c r="W2042" s="50" t="s">
        <v>676</v>
      </c>
      <c r="X2042" s="50" t="s">
        <v>147</v>
      </c>
      <c r="Y2042" s="49" t="s">
        <v>5564</v>
      </c>
    </row>
    <row r="2043" spans="1:25">
      <c r="A2043" s="121" t="str">
        <f t="shared" si="32"/>
        <v>rmartin</v>
      </c>
      <c r="B2043" s="49" t="s">
        <v>11836</v>
      </c>
      <c r="C2043" s="50" t="s">
        <v>11837</v>
      </c>
      <c r="D2043" s="50" t="s">
        <v>11838</v>
      </c>
      <c r="E2043" s="37" t="s">
        <v>27</v>
      </c>
      <c r="F2043" s="49" t="s">
        <v>28</v>
      </c>
      <c r="G2043" s="50" t="s">
        <v>29</v>
      </c>
      <c r="H2043" s="50" t="s">
        <v>30</v>
      </c>
      <c r="I2043" s="50" t="s">
        <v>31</v>
      </c>
      <c r="J2043" s="49" t="s">
        <v>32</v>
      </c>
      <c r="K2043" s="49" t="s">
        <v>33</v>
      </c>
      <c r="L2043" s="49" t="s">
        <v>34</v>
      </c>
      <c r="M2043" s="50" t="s">
        <v>35</v>
      </c>
      <c r="N2043" s="50" t="s">
        <v>36</v>
      </c>
      <c r="O2043" s="51">
        <v>45697</v>
      </c>
      <c r="P2043" s="51">
        <v>45697</v>
      </c>
      <c r="Q2043" s="51">
        <v>45697</v>
      </c>
      <c r="R2043" s="50">
        <v>232</v>
      </c>
      <c r="S2043" s="50">
        <v>0</v>
      </c>
      <c r="T2043" s="50" t="s">
        <v>37</v>
      </c>
      <c r="U2043" s="50" t="s">
        <v>11839</v>
      </c>
      <c r="V2043" s="50"/>
      <c r="W2043" s="50" t="s">
        <v>11840</v>
      </c>
      <c r="X2043" s="50" t="s">
        <v>36</v>
      </c>
      <c r="Y2043" s="49" t="s">
        <v>11841</v>
      </c>
    </row>
    <row r="2044" spans="1:25">
      <c r="A2044" s="121" t="str">
        <f t="shared" si="32"/>
        <v>RMASCH</v>
      </c>
      <c r="B2044" s="49" t="s">
        <v>11842</v>
      </c>
      <c r="C2044" s="50" t="s">
        <v>11843</v>
      </c>
      <c r="D2044" s="50" t="s">
        <v>11844</v>
      </c>
      <c r="E2044" s="37" t="s">
        <v>43</v>
      </c>
      <c r="F2044" s="49" t="s">
        <v>44</v>
      </c>
      <c r="G2044" s="50" t="s">
        <v>45</v>
      </c>
      <c r="H2044" s="50" t="s">
        <v>30</v>
      </c>
      <c r="I2044" s="50" t="s">
        <v>31</v>
      </c>
      <c r="J2044" s="49" t="s">
        <v>53</v>
      </c>
      <c r="K2044" s="49" t="s">
        <v>273</v>
      </c>
      <c r="L2044" s="49" t="s">
        <v>930</v>
      </c>
      <c r="M2044" s="50" t="s">
        <v>931</v>
      </c>
      <c r="N2044" s="50" t="s">
        <v>373</v>
      </c>
      <c r="O2044" s="51">
        <v>36956</v>
      </c>
      <c r="P2044" s="51">
        <v>36956</v>
      </c>
      <c r="Q2044" s="51">
        <v>36956</v>
      </c>
      <c r="R2044" s="50">
        <v>8973</v>
      </c>
      <c r="S2044" s="50">
        <v>24</v>
      </c>
      <c r="T2044" s="50" t="s">
        <v>148</v>
      </c>
      <c r="U2044" s="50" t="s">
        <v>11845</v>
      </c>
      <c r="V2044" s="50"/>
      <c r="W2044" s="50" t="s">
        <v>11846</v>
      </c>
      <c r="X2044" s="50" t="s">
        <v>373</v>
      </c>
      <c r="Y2044" s="49" t="s">
        <v>11847</v>
      </c>
    </row>
    <row r="2045" spans="1:25">
      <c r="A2045" s="121" t="str">
        <f t="shared" si="32"/>
        <v>rmast</v>
      </c>
      <c r="B2045" s="49" t="s">
        <v>11848</v>
      </c>
      <c r="C2045" s="50" t="s">
        <v>11849</v>
      </c>
      <c r="D2045" s="50" t="s">
        <v>11850</v>
      </c>
      <c r="E2045" s="37" t="s">
        <v>27</v>
      </c>
      <c r="F2045" s="49" t="s">
        <v>28</v>
      </c>
      <c r="G2045" s="50" t="s">
        <v>29</v>
      </c>
      <c r="H2045" s="50" t="s">
        <v>30</v>
      </c>
      <c r="I2045" s="50" t="s">
        <v>31</v>
      </c>
      <c r="J2045" s="49" t="s">
        <v>53</v>
      </c>
      <c r="K2045" s="49" t="s">
        <v>255</v>
      </c>
      <c r="L2045" s="49" t="s">
        <v>418</v>
      </c>
      <c r="M2045" s="50" t="s">
        <v>257</v>
      </c>
      <c r="N2045" s="50" t="s">
        <v>258</v>
      </c>
      <c r="O2045" s="51">
        <v>45865</v>
      </c>
      <c r="P2045" s="51">
        <v>45865</v>
      </c>
      <c r="Q2045" s="51">
        <v>45865</v>
      </c>
      <c r="R2045" s="50">
        <v>64</v>
      </c>
      <c r="S2045" s="50">
        <v>0</v>
      </c>
      <c r="T2045" s="50" t="s">
        <v>96</v>
      </c>
      <c r="U2045" s="50" t="s">
        <v>11851</v>
      </c>
      <c r="V2045" s="50"/>
      <c r="W2045" s="50" t="s">
        <v>9093</v>
      </c>
      <c r="X2045" s="50" t="s">
        <v>352</v>
      </c>
      <c r="Y2045" s="49" t="s">
        <v>7983</v>
      </c>
    </row>
    <row r="2046" spans="1:25">
      <c r="A2046" s="121" t="str">
        <f t="shared" si="32"/>
        <v>RMCCON3</v>
      </c>
      <c r="B2046" s="49" t="s">
        <v>11852</v>
      </c>
      <c r="C2046" s="50" t="s">
        <v>11853</v>
      </c>
      <c r="D2046" s="50" t="s">
        <v>11854</v>
      </c>
      <c r="E2046" s="37" t="s">
        <v>43</v>
      </c>
      <c r="F2046" s="49" t="s">
        <v>44</v>
      </c>
      <c r="G2046" s="50" t="s">
        <v>45</v>
      </c>
      <c r="H2046" s="50" t="s">
        <v>30</v>
      </c>
      <c r="I2046" s="50" t="s">
        <v>31</v>
      </c>
      <c r="J2046" s="49" t="s">
        <v>32</v>
      </c>
      <c r="K2046" s="49" t="s">
        <v>884</v>
      </c>
      <c r="L2046" s="49" t="s">
        <v>885</v>
      </c>
      <c r="M2046" s="50" t="s">
        <v>886</v>
      </c>
      <c r="N2046" s="50" t="s">
        <v>887</v>
      </c>
      <c r="O2046" s="51">
        <v>34722</v>
      </c>
      <c r="P2046" s="51">
        <v>34722</v>
      </c>
      <c r="Q2046" s="51">
        <v>34722</v>
      </c>
      <c r="R2046" s="50">
        <v>11207</v>
      </c>
      <c r="S2046" s="50">
        <v>30</v>
      </c>
      <c r="T2046" s="50" t="s">
        <v>148</v>
      </c>
      <c r="U2046" s="50" t="s">
        <v>11855</v>
      </c>
      <c r="V2046" s="50"/>
      <c r="W2046" s="50" t="s">
        <v>11856</v>
      </c>
      <c r="X2046" s="50" t="s">
        <v>593</v>
      </c>
      <c r="Y2046" s="49" t="s">
        <v>11857</v>
      </c>
    </row>
    <row r="2047" spans="1:25">
      <c r="A2047" s="121" t="str">
        <f t="shared" si="32"/>
        <v>rmcelwa</v>
      </c>
      <c r="B2047" s="49" t="s">
        <v>11858</v>
      </c>
      <c r="C2047" s="50" t="s">
        <v>11859</v>
      </c>
      <c r="D2047" s="50" t="s">
        <v>11860</v>
      </c>
      <c r="E2047" s="37" t="s">
        <v>43</v>
      </c>
      <c r="F2047" s="49" t="s">
        <v>44</v>
      </c>
      <c r="G2047" s="50" t="s">
        <v>45</v>
      </c>
      <c r="H2047" s="50" t="s">
        <v>30</v>
      </c>
      <c r="I2047" s="50" t="s">
        <v>31</v>
      </c>
      <c r="J2047" s="49" t="s">
        <v>32</v>
      </c>
      <c r="K2047" s="49" t="s">
        <v>349</v>
      </c>
      <c r="L2047" s="49" t="s">
        <v>838</v>
      </c>
      <c r="M2047" s="50" t="s">
        <v>351</v>
      </c>
      <c r="N2047" s="50" t="s">
        <v>352</v>
      </c>
      <c r="O2047" s="51">
        <v>42457</v>
      </c>
      <c r="P2047" s="51">
        <v>45008</v>
      </c>
      <c r="Q2047" s="51">
        <v>42457</v>
      </c>
      <c r="R2047" s="50">
        <v>3472</v>
      </c>
      <c r="S2047" s="50">
        <v>9</v>
      </c>
      <c r="T2047" s="50" t="s">
        <v>127</v>
      </c>
      <c r="U2047" s="50" t="s">
        <v>11861</v>
      </c>
      <c r="V2047" s="50"/>
      <c r="W2047" s="50" t="s">
        <v>11862</v>
      </c>
      <c r="X2047" s="50" t="s">
        <v>355</v>
      </c>
      <c r="Y2047" s="49" t="s">
        <v>11863</v>
      </c>
    </row>
    <row r="2048" spans="1:25">
      <c r="A2048" s="121" t="str">
        <f t="shared" si="32"/>
        <v>rmcguir</v>
      </c>
      <c r="B2048" s="49" t="s">
        <v>11864</v>
      </c>
      <c r="C2048" s="50" t="s">
        <v>11865</v>
      </c>
      <c r="D2048" s="50" t="s">
        <v>11866</v>
      </c>
      <c r="E2048" s="37" t="s">
        <v>43</v>
      </c>
      <c r="F2048" s="49" t="s">
        <v>28</v>
      </c>
      <c r="G2048" s="50" t="s">
        <v>29</v>
      </c>
      <c r="H2048" s="50" t="s">
        <v>30</v>
      </c>
      <c r="I2048" s="50" t="s">
        <v>31</v>
      </c>
      <c r="J2048" s="49" t="s">
        <v>32</v>
      </c>
      <c r="K2048" s="49" t="s">
        <v>515</v>
      </c>
      <c r="L2048" s="49" t="s">
        <v>516</v>
      </c>
      <c r="M2048" s="50" t="s">
        <v>517</v>
      </c>
      <c r="N2048" s="50" t="s">
        <v>192</v>
      </c>
      <c r="O2048" s="51">
        <v>45802</v>
      </c>
      <c r="P2048" s="51">
        <v>45802</v>
      </c>
      <c r="Q2048" s="51">
        <v>45802</v>
      </c>
      <c r="R2048" s="50">
        <v>127</v>
      </c>
      <c r="S2048" s="50">
        <v>0</v>
      </c>
      <c r="T2048" s="50" t="s">
        <v>58</v>
      </c>
      <c r="U2048" s="50" t="s">
        <v>11867</v>
      </c>
      <c r="V2048" s="50"/>
      <c r="W2048" s="50" t="s">
        <v>11868</v>
      </c>
      <c r="X2048" s="50" t="s">
        <v>69</v>
      </c>
      <c r="Y2048" s="49" t="s">
        <v>11869</v>
      </c>
    </row>
    <row r="2049" spans="1:25">
      <c r="A2049" s="121" t="str">
        <f t="shared" si="32"/>
        <v>RMCQUI</v>
      </c>
      <c r="B2049" s="49" t="s">
        <v>11870</v>
      </c>
      <c r="C2049" s="50" t="s">
        <v>11871</v>
      </c>
      <c r="D2049" s="50" t="s">
        <v>11872</v>
      </c>
      <c r="E2049" s="37" t="s">
        <v>43</v>
      </c>
      <c r="F2049" s="49" t="s">
        <v>28</v>
      </c>
      <c r="G2049" s="50" t="s">
        <v>29</v>
      </c>
      <c r="H2049" s="50" t="s">
        <v>30</v>
      </c>
      <c r="I2049" s="50" t="s">
        <v>31</v>
      </c>
      <c r="J2049" s="49" t="s">
        <v>32</v>
      </c>
      <c r="K2049" s="49" t="s">
        <v>218</v>
      </c>
      <c r="L2049" s="49" t="s">
        <v>1032</v>
      </c>
      <c r="M2049" s="50" t="s">
        <v>1033</v>
      </c>
      <c r="N2049" s="50" t="s">
        <v>1034</v>
      </c>
      <c r="O2049" s="51">
        <v>32456</v>
      </c>
      <c r="P2049" s="51">
        <v>32456</v>
      </c>
      <c r="Q2049" s="51">
        <v>32456</v>
      </c>
      <c r="R2049" s="50">
        <v>13473</v>
      </c>
      <c r="S2049" s="50">
        <v>36</v>
      </c>
      <c r="T2049" s="50" t="s">
        <v>148</v>
      </c>
      <c r="U2049" s="50" t="s">
        <v>11873</v>
      </c>
      <c r="V2049" s="50"/>
      <c r="W2049" s="50" t="s">
        <v>11874</v>
      </c>
      <c r="X2049" s="50" t="s">
        <v>1034</v>
      </c>
      <c r="Y2049" s="49" t="s">
        <v>9632</v>
      </c>
    </row>
    <row r="2050" spans="1:25">
      <c r="A2050" s="121" t="str">
        <f t="shared" si="32"/>
        <v>rmedina</v>
      </c>
      <c r="B2050" s="49" t="s">
        <v>11875</v>
      </c>
      <c r="C2050" s="50" t="s">
        <v>11876</v>
      </c>
      <c r="D2050" s="50" t="s">
        <v>11877</v>
      </c>
      <c r="E2050" s="37" t="s">
        <v>43</v>
      </c>
      <c r="F2050" s="49" t="s">
        <v>28</v>
      </c>
      <c r="G2050" s="50" t="s">
        <v>29</v>
      </c>
      <c r="H2050" s="50" t="s">
        <v>30</v>
      </c>
      <c r="I2050" s="50" t="s">
        <v>31</v>
      </c>
      <c r="J2050" s="49" t="s">
        <v>53</v>
      </c>
      <c r="K2050" s="49" t="s">
        <v>273</v>
      </c>
      <c r="L2050" s="49" t="s">
        <v>274</v>
      </c>
      <c r="M2050" s="50" t="s">
        <v>275</v>
      </c>
      <c r="N2050" s="50" t="s">
        <v>276</v>
      </c>
      <c r="O2050" s="51">
        <v>45263</v>
      </c>
      <c r="P2050" s="51">
        <v>45263</v>
      </c>
      <c r="Q2050" s="51">
        <v>45263</v>
      </c>
      <c r="R2050" s="50">
        <v>666</v>
      </c>
      <c r="S2050" s="50">
        <v>1</v>
      </c>
      <c r="T2050" s="50" t="s">
        <v>82</v>
      </c>
      <c r="U2050" s="50" t="s">
        <v>11878</v>
      </c>
      <c r="V2050" s="50"/>
      <c r="W2050" s="50" t="s">
        <v>11879</v>
      </c>
      <c r="X2050" s="50" t="s">
        <v>276</v>
      </c>
      <c r="Y2050" s="49" t="s">
        <v>11880</v>
      </c>
    </row>
    <row r="2051" spans="1:25">
      <c r="A2051" s="121" t="str">
        <f t="shared" ref="A2051:A2114" si="33">TRIM(D2051)</f>
        <v>RMEGHNE</v>
      </c>
      <c r="B2051" s="49" t="s">
        <v>11881</v>
      </c>
      <c r="C2051" s="50" t="s">
        <v>11882</v>
      </c>
      <c r="D2051" s="50" t="s">
        <v>11883</v>
      </c>
      <c r="E2051" s="37" t="s">
        <v>43</v>
      </c>
      <c r="F2051" s="49" t="s">
        <v>90</v>
      </c>
      <c r="G2051" s="50" t="s">
        <v>91</v>
      </c>
      <c r="H2051" s="50" t="s">
        <v>30</v>
      </c>
      <c r="I2051" s="50" t="s">
        <v>31</v>
      </c>
      <c r="J2051" s="49" t="s">
        <v>53</v>
      </c>
      <c r="K2051" s="49" t="s">
        <v>197</v>
      </c>
      <c r="L2051" s="49" t="s">
        <v>198</v>
      </c>
      <c r="M2051" s="50" t="s">
        <v>199</v>
      </c>
      <c r="N2051" s="50" t="s">
        <v>200</v>
      </c>
      <c r="O2051" s="51">
        <v>40882</v>
      </c>
      <c r="P2051" s="51">
        <v>40882</v>
      </c>
      <c r="Q2051" s="51">
        <v>40882</v>
      </c>
      <c r="R2051" s="50">
        <v>5047</v>
      </c>
      <c r="S2051" s="50">
        <v>13</v>
      </c>
      <c r="T2051" s="50" t="s">
        <v>127</v>
      </c>
      <c r="U2051" s="50" t="s">
        <v>11884</v>
      </c>
      <c r="V2051" s="50"/>
      <c r="W2051" s="50" t="s">
        <v>11885</v>
      </c>
      <c r="X2051" s="50" t="s">
        <v>167</v>
      </c>
      <c r="Y2051" s="49" t="s">
        <v>11886</v>
      </c>
    </row>
    <row r="2052" spans="1:25">
      <c r="A2052" s="121" t="str">
        <f t="shared" si="33"/>
        <v>RMILLE4</v>
      </c>
      <c r="B2052" s="49" t="s">
        <v>11887</v>
      </c>
      <c r="C2052" s="50" t="s">
        <v>11888</v>
      </c>
      <c r="D2052" s="50" t="s">
        <v>11889</v>
      </c>
      <c r="E2052" s="37" t="s">
        <v>43</v>
      </c>
      <c r="F2052" s="49" t="s">
        <v>28</v>
      </c>
      <c r="G2052" s="50" t="s">
        <v>29</v>
      </c>
      <c r="H2052" s="50" t="s">
        <v>30</v>
      </c>
      <c r="I2052" s="50" t="s">
        <v>31</v>
      </c>
      <c r="J2052" s="49" t="s">
        <v>32</v>
      </c>
      <c r="K2052" s="49" t="s">
        <v>775</v>
      </c>
      <c r="L2052" s="49" t="s">
        <v>776</v>
      </c>
      <c r="M2052" s="50" t="s">
        <v>777</v>
      </c>
      <c r="N2052" s="50" t="s">
        <v>147</v>
      </c>
      <c r="O2052" s="51">
        <v>29004</v>
      </c>
      <c r="P2052" s="51">
        <v>29004</v>
      </c>
      <c r="Q2052" s="51">
        <v>29004</v>
      </c>
      <c r="R2052" s="50">
        <v>16925</v>
      </c>
      <c r="S2052" s="50">
        <v>46</v>
      </c>
      <c r="T2052" s="50" t="s">
        <v>148</v>
      </c>
      <c r="U2052" s="50" t="s">
        <v>11890</v>
      </c>
      <c r="V2052" s="50"/>
      <c r="W2052" s="50" t="s">
        <v>11891</v>
      </c>
      <c r="X2052" s="50" t="s">
        <v>147</v>
      </c>
      <c r="Y2052" s="49" t="s">
        <v>11892</v>
      </c>
    </row>
    <row r="2053" spans="1:25">
      <c r="A2053" s="121" t="str">
        <f t="shared" si="33"/>
        <v>rmills0</v>
      </c>
      <c r="B2053" s="49" t="s">
        <v>11893</v>
      </c>
      <c r="C2053" s="50" t="s">
        <v>11894</v>
      </c>
      <c r="D2053" s="50" t="s">
        <v>11895</v>
      </c>
      <c r="E2053" s="37" t="s">
        <v>27</v>
      </c>
      <c r="F2053" s="49" t="s">
        <v>44</v>
      </c>
      <c r="G2053" s="50" t="s">
        <v>45</v>
      </c>
      <c r="H2053" s="50" t="s">
        <v>30</v>
      </c>
      <c r="I2053" s="50" t="s">
        <v>31</v>
      </c>
      <c r="J2053" s="49" t="s">
        <v>32</v>
      </c>
      <c r="K2053" s="49" t="s">
        <v>1226</v>
      </c>
      <c r="L2053" s="49" t="s">
        <v>2047</v>
      </c>
      <c r="M2053" s="50" t="s">
        <v>1228</v>
      </c>
      <c r="N2053" s="50" t="s">
        <v>1229</v>
      </c>
      <c r="O2053" s="51">
        <v>36702</v>
      </c>
      <c r="P2053" s="51">
        <v>44840</v>
      </c>
      <c r="Q2053" s="51">
        <v>44840</v>
      </c>
      <c r="R2053" s="50">
        <v>1089</v>
      </c>
      <c r="S2053" s="50">
        <v>2</v>
      </c>
      <c r="T2053" s="50" t="s">
        <v>82</v>
      </c>
      <c r="U2053" s="50" t="s">
        <v>11896</v>
      </c>
      <c r="V2053" s="50"/>
      <c r="W2053" s="50" t="s">
        <v>11897</v>
      </c>
      <c r="X2053" s="50" t="s">
        <v>1229</v>
      </c>
      <c r="Y2053" s="49" t="s">
        <v>11898</v>
      </c>
    </row>
    <row r="2054" spans="1:25">
      <c r="A2054" s="121" t="str">
        <f t="shared" si="33"/>
        <v>RMOFFIT</v>
      </c>
      <c r="B2054" s="49" t="s">
        <v>11899</v>
      </c>
      <c r="C2054" s="50" t="s">
        <v>11900</v>
      </c>
      <c r="D2054" s="50" t="s">
        <v>11901</v>
      </c>
      <c r="E2054" s="37" t="s">
        <v>43</v>
      </c>
      <c r="F2054" s="49" t="s">
        <v>28</v>
      </c>
      <c r="G2054" s="50" t="s">
        <v>29</v>
      </c>
      <c r="H2054" s="50" t="s">
        <v>30</v>
      </c>
      <c r="I2054" s="50" t="s">
        <v>31</v>
      </c>
      <c r="J2054" s="49" t="s">
        <v>53</v>
      </c>
      <c r="K2054" s="49" t="s">
        <v>450</v>
      </c>
      <c r="L2054" s="49" t="s">
        <v>2082</v>
      </c>
      <c r="M2054" s="50" t="s">
        <v>2083</v>
      </c>
      <c r="N2054" s="50" t="s">
        <v>1763</v>
      </c>
      <c r="O2054" s="51">
        <v>24944</v>
      </c>
      <c r="P2054" s="51">
        <v>24944</v>
      </c>
      <c r="Q2054" s="51">
        <v>24944</v>
      </c>
      <c r="R2054" s="50">
        <v>20985</v>
      </c>
      <c r="S2054" s="50">
        <v>57</v>
      </c>
      <c r="T2054" s="50" t="s">
        <v>148</v>
      </c>
      <c r="U2054" s="50" t="s">
        <v>11902</v>
      </c>
      <c r="V2054" s="50"/>
      <c r="W2054" s="50" t="s">
        <v>11903</v>
      </c>
      <c r="X2054" s="50" t="s">
        <v>1763</v>
      </c>
      <c r="Y2054" s="49" t="s">
        <v>11904</v>
      </c>
    </row>
    <row r="2055" spans="1:25">
      <c r="A2055" s="121" t="str">
        <f t="shared" si="33"/>
        <v>rmohr</v>
      </c>
      <c r="B2055" s="49" t="s">
        <v>11905</v>
      </c>
      <c r="C2055" s="50" t="s">
        <v>11906</v>
      </c>
      <c r="D2055" s="50" t="s">
        <v>11907</v>
      </c>
      <c r="E2055" s="37" t="s">
        <v>43</v>
      </c>
      <c r="F2055" s="49" t="s">
        <v>44</v>
      </c>
      <c r="G2055" s="50" t="s">
        <v>45</v>
      </c>
      <c r="H2055" s="50" t="s">
        <v>30</v>
      </c>
      <c r="I2055" s="50" t="s">
        <v>31</v>
      </c>
      <c r="J2055" s="49" t="s">
        <v>53</v>
      </c>
      <c r="K2055" s="49" t="s">
        <v>197</v>
      </c>
      <c r="L2055" s="49" t="s">
        <v>198</v>
      </c>
      <c r="M2055" s="50" t="s">
        <v>199</v>
      </c>
      <c r="N2055" s="50" t="s">
        <v>200</v>
      </c>
      <c r="O2055" s="51">
        <v>41351</v>
      </c>
      <c r="P2055" s="51">
        <v>42366</v>
      </c>
      <c r="Q2055" s="51">
        <v>42366</v>
      </c>
      <c r="R2055" s="50">
        <v>3563</v>
      </c>
      <c r="S2055" s="50">
        <v>9</v>
      </c>
      <c r="T2055" s="50" t="s">
        <v>127</v>
      </c>
      <c r="U2055" s="50" t="s">
        <v>11908</v>
      </c>
      <c r="V2055" s="50"/>
      <c r="W2055" s="50" t="s">
        <v>11909</v>
      </c>
      <c r="X2055" s="50" t="s">
        <v>200</v>
      </c>
      <c r="Y2055" s="49" t="s">
        <v>11910</v>
      </c>
    </row>
    <row r="2056" spans="1:25">
      <c r="A2056" s="121" t="str">
        <f t="shared" si="33"/>
        <v>RMONTE4</v>
      </c>
      <c r="B2056" s="49" t="s">
        <v>11911</v>
      </c>
      <c r="C2056" s="50" t="s">
        <v>11912</v>
      </c>
      <c r="D2056" s="50" t="s">
        <v>11913</v>
      </c>
      <c r="E2056" s="37" t="s">
        <v>43</v>
      </c>
      <c r="F2056" s="49" t="s">
        <v>44</v>
      </c>
      <c r="G2056" s="50" t="s">
        <v>45</v>
      </c>
      <c r="H2056" s="50" t="s">
        <v>30</v>
      </c>
      <c r="I2056" s="50" t="s">
        <v>31</v>
      </c>
      <c r="J2056" s="49" t="s">
        <v>53</v>
      </c>
      <c r="K2056" s="49" t="s">
        <v>54</v>
      </c>
      <c r="L2056" s="49" t="s">
        <v>55</v>
      </c>
      <c r="M2056" s="50" t="s">
        <v>56</v>
      </c>
      <c r="N2056" s="50" t="s">
        <v>57</v>
      </c>
      <c r="O2056" s="51">
        <v>34964</v>
      </c>
      <c r="P2056" s="51">
        <v>34964</v>
      </c>
      <c r="Q2056" s="51">
        <v>34964</v>
      </c>
      <c r="R2056" s="50">
        <v>10965</v>
      </c>
      <c r="S2056" s="50">
        <v>30</v>
      </c>
      <c r="T2056" s="50" t="s">
        <v>148</v>
      </c>
      <c r="U2056" t="s">
        <v>11914</v>
      </c>
      <c r="V2056"/>
      <c r="W2056" t="s">
        <v>11915</v>
      </c>
      <c r="X2056" t="s">
        <v>57</v>
      </c>
      <c r="Y2056" s="126" t="s">
        <v>11916</v>
      </c>
    </row>
    <row r="2057" spans="1:25">
      <c r="A2057" s="121" t="str">
        <f t="shared" si="33"/>
        <v>rmorale</v>
      </c>
      <c r="B2057" s="49" t="s">
        <v>11917</v>
      </c>
      <c r="C2057" s="50" t="s">
        <v>11918</v>
      </c>
      <c r="D2057" s="50" t="s">
        <v>11919</v>
      </c>
      <c r="E2057" s="37" t="s">
        <v>27</v>
      </c>
      <c r="F2057" s="49" t="s">
        <v>1624</v>
      </c>
      <c r="G2057" s="50" t="s">
        <v>1625</v>
      </c>
      <c r="H2057" s="50" t="s">
        <v>30</v>
      </c>
      <c r="I2057" s="50" t="s">
        <v>31</v>
      </c>
      <c r="J2057" s="49" t="s">
        <v>53</v>
      </c>
      <c r="K2057" s="49" t="s">
        <v>309</v>
      </c>
      <c r="L2057" s="49" t="s">
        <v>310</v>
      </c>
      <c r="M2057" s="50" t="s">
        <v>311</v>
      </c>
      <c r="N2057" s="50" t="s">
        <v>312</v>
      </c>
      <c r="O2057" s="51">
        <v>45214</v>
      </c>
      <c r="P2057" s="51">
        <v>45214</v>
      </c>
      <c r="Q2057" s="51">
        <v>45214</v>
      </c>
      <c r="R2057" s="50">
        <v>715</v>
      </c>
      <c r="S2057" s="50">
        <v>1</v>
      </c>
      <c r="T2057" s="50" t="s">
        <v>82</v>
      </c>
      <c r="U2057" s="50" t="s">
        <v>11920</v>
      </c>
      <c r="V2057" s="50"/>
      <c r="W2057" s="50" t="s">
        <v>7529</v>
      </c>
      <c r="X2057" s="50" t="s">
        <v>312</v>
      </c>
      <c r="Y2057" s="49" t="s">
        <v>7530</v>
      </c>
    </row>
    <row r="2058" spans="1:25">
      <c r="A2058" s="121" t="str">
        <f t="shared" si="33"/>
        <v>rmoran</v>
      </c>
      <c r="B2058" s="49" t="s">
        <v>11921</v>
      </c>
      <c r="C2058" s="50" t="s">
        <v>11922</v>
      </c>
      <c r="D2058" s="50" t="s">
        <v>11923</v>
      </c>
      <c r="E2058" s="37" t="s">
        <v>43</v>
      </c>
      <c r="F2058" s="49" t="s">
        <v>28</v>
      </c>
      <c r="G2058" s="50" t="s">
        <v>29</v>
      </c>
      <c r="H2058" s="50" t="s">
        <v>30</v>
      </c>
      <c r="I2058" s="50" t="s">
        <v>31</v>
      </c>
      <c r="J2058" s="49" t="s">
        <v>53</v>
      </c>
      <c r="K2058" s="49" t="s">
        <v>197</v>
      </c>
      <c r="L2058" s="49" t="s">
        <v>198</v>
      </c>
      <c r="M2058" s="50" t="s">
        <v>199</v>
      </c>
      <c r="N2058" s="50" t="s">
        <v>200</v>
      </c>
      <c r="O2058" s="51">
        <v>44329</v>
      </c>
      <c r="P2058" s="51">
        <v>44329</v>
      </c>
      <c r="Q2058" s="51">
        <v>44329</v>
      </c>
      <c r="R2058" s="50">
        <v>1600</v>
      </c>
      <c r="S2058" s="50">
        <v>4</v>
      </c>
      <c r="T2058" s="50" t="s">
        <v>106</v>
      </c>
      <c r="U2058" s="50" t="s">
        <v>11924</v>
      </c>
      <c r="V2058" s="50"/>
      <c r="W2058" s="50" t="s">
        <v>10678</v>
      </c>
      <c r="X2058" s="50" t="s">
        <v>200</v>
      </c>
      <c r="Y2058" s="49" t="s">
        <v>11925</v>
      </c>
    </row>
    <row r="2059" spans="1:25">
      <c r="A2059" s="121" t="str">
        <f t="shared" si="33"/>
        <v>RMOTTLE</v>
      </c>
      <c r="B2059" s="49" t="s">
        <v>11926</v>
      </c>
      <c r="C2059" s="50" t="s">
        <v>11927</v>
      </c>
      <c r="D2059" s="50" t="s">
        <v>11928</v>
      </c>
      <c r="E2059" s="37" t="s">
        <v>43</v>
      </c>
      <c r="F2059" s="49" t="s">
        <v>182</v>
      </c>
      <c r="G2059" s="50" t="s">
        <v>183</v>
      </c>
      <c r="H2059" s="50" t="s">
        <v>30</v>
      </c>
      <c r="I2059" s="50" t="s">
        <v>31</v>
      </c>
      <c r="J2059" s="49" t="s">
        <v>53</v>
      </c>
      <c r="K2059" s="49" t="s">
        <v>273</v>
      </c>
      <c r="L2059" s="49" t="s">
        <v>274</v>
      </c>
      <c r="M2059" s="50" t="s">
        <v>275</v>
      </c>
      <c r="N2059" s="50" t="s">
        <v>276</v>
      </c>
      <c r="O2059" s="51">
        <v>41157</v>
      </c>
      <c r="P2059" s="51">
        <v>41157</v>
      </c>
      <c r="Q2059" s="51">
        <v>41157</v>
      </c>
      <c r="R2059" s="50">
        <v>4772</v>
      </c>
      <c r="S2059" s="50">
        <v>13</v>
      </c>
      <c r="T2059" s="50" t="s">
        <v>127</v>
      </c>
      <c r="U2059" s="50" t="s">
        <v>11929</v>
      </c>
      <c r="V2059" s="50"/>
      <c r="W2059" s="50" t="s">
        <v>11930</v>
      </c>
      <c r="X2059" s="50" t="s">
        <v>276</v>
      </c>
      <c r="Y2059" s="49" t="s">
        <v>11931</v>
      </c>
    </row>
    <row r="2060" spans="1:25">
      <c r="A2060" s="121" t="str">
        <f t="shared" si="33"/>
        <v>rnoggle</v>
      </c>
      <c r="B2060" s="49" t="s">
        <v>11932</v>
      </c>
      <c r="C2060" s="50" t="s">
        <v>11933</v>
      </c>
      <c r="D2060" s="50" t="s">
        <v>11934</v>
      </c>
      <c r="E2060" s="37" t="s">
        <v>43</v>
      </c>
      <c r="F2060" s="49" t="s">
        <v>44</v>
      </c>
      <c r="G2060" s="50" t="s">
        <v>45</v>
      </c>
      <c r="H2060" s="50" t="s">
        <v>30</v>
      </c>
      <c r="I2060" s="50" t="s">
        <v>31</v>
      </c>
      <c r="J2060" s="49" t="s">
        <v>53</v>
      </c>
      <c r="K2060" s="49" t="s">
        <v>93</v>
      </c>
      <c r="L2060" s="49" t="s">
        <v>915</v>
      </c>
      <c r="M2060" s="50" t="s">
        <v>916</v>
      </c>
      <c r="N2060" s="50" t="s">
        <v>69</v>
      </c>
      <c r="O2060" s="51">
        <v>44546</v>
      </c>
      <c r="P2060" s="51">
        <v>44546</v>
      </c>
      <c r="Q2060" s="51">
        <v>44546</v>
      </c>
      <c r="R2060" s="50">
        <v>1383</v>
      </c>
      <c r="S2060" s="50">
        <v>3</v>
      </c>
      <c r="T2060" s="50" t="s">
        <v>106</v>
      </c>
      <c r="U2060" s="50" t="s">
        <v>11935</v>
      </c>
      <c r="V2060" s="50"/>
      <c r="W2060" s="50" t="s">
        <v>4342</v>
      </c>
      <c r="X2060" s="50" t="s">
        <v>69</v>
      </c>
      <c r="Y2060" s="49" t="s">
        <v>11936</v>
      </c>
    </row>
    <row r="2061" spans="1:25">
      <c r="A2061" s="121" t="str">
        <f t="shared" si="33"/>
        <v>rnorman</v>
      </c>
      <c r="B2061" s="49" t="s">
        <v>11937</v>
      </c>
      <c r="C2061" s="50" t="s">
        <v>11938</v>
      </c>
      <c r="D2061" s="50" t="s">
        <v>11939</v>
      </c>
      <c r="E2061" s="37" t="s">
        <v>27</v>
      </c>
      <c r="F2061" s="49" t="s">
        <v>44</v>
      </c>
      <c r="G2061" s="50" t="s">
        <v>45</v>
      </c>
      <c r="H2061" s="50" t="s">
        <v>30</v>
      </c>
      <c r="I2061" s="50" t="s">
        <v>31</v>
      </c>
      <c r="J2061" s="49" t="s">
        <v>32</v>
      </c>
      <c r="K2061" s="49" t="s">
        <v>396</v>
      </c>
      <c r="L2061" s="49" t="s">
        <v>397</v>
      </c>
      <c r="M2061" s="50" t="s">
        <v>398</v>
      </c>
      <c r="N2061" s="50" t="s">
        <v>147</v>
      </c>
      <c r="O2061" s="51">
        <v>45606</v>
      </c>
      <c r="P2061" s="51">
        <v>45606</v>
      </c>
      <c r="Q2061" s="51">
        <v>45606</v>
      </c>
      <c r="R2061" s="50">
        <v>323</v>
      </c>
      <c r="S2061" s="50">
        <v>0</v>
      </c>
      <c r="T2061" s="50" t="s">
        <v>37</v>
      </c>
      <c r="U2061" s="50" t="s">
        <v>11940</v>
      </c>
      <c r="V2061" s="50"/>
      <c r="W2061" s="50" t="s">
        <v>3871</v>
      </c>
      <c r="X2061" s="50" t="s">
        <v>147</v>
      </c>
      <c r="Y2061" s="49" t="s">
        <v>11941</v>
      </c>
    </row>
    <row r="2062" spans="1:25">
      <c r="A2062" s="121" t="str">
        <f t="shared" si="33"/>
        <v>RORTI53</v>
      </c>
      <c r="B2062" s="49" t="s">
        <v>11942</v>
      </c>
      <c r="C2062" s="50" t="s">
        <v>11943</v>
      </c>
      <c r="D2062" s="50" t="s">
        <v>11944</v>
      </c>
      <c r="E2062" s="37" t="s">
        <v>134</v>
      </c>
      <c r="F2062" s="49" t="s">
        <v>44</v>
      </c>
      <c r="G2062" s="50" t="s">
        <v>45</v>
      </c>
      <c r="H2062" s="50" t="s">
        <v>30</v>
      </c>
      <c r="I2062" s="50" t="s">
        <v>31</v>
      </c>
      <c r="J2062" s="49" t="s">
        <v>32</v>
      </c>
      <c r="K2062" s="49" t="s">
        <v>125</v>
      </c>
      <c r="L2062" s="49" t="s">
        <v>126</v>
      </c>
      <c r="M2062" s="50" t="s">
        <v>85</v>
      </c>
      <c r="N2062" s="50" t="s">
        <v>36</v>
      </c>
      <c r="O2062" s="51">
        <v>39372</v>
      </c>
      <c r="P2062" s="51">
        <v>39372</v>
      </c>
      <c r="Q2062" s="51">
        <v>39372</v>
      </c>
      <c r="R2062" s="50">
        <v>6557</v>
      </c>
      <c r="S2062" s="50">
        <v>17</v>
      </c>
      <c r="T2062" s="50" t="s">
        <v>148</v>
      </c>
      <c r="U2062" s="50" t="s">
        <v>11945</v>
      </c>
      <c r="V2062" s="50"/>
      <c r="W2062" s="50" t="s">
        <v>738</v>
      </c>
      <c r="X2062" s="50" t="s">
        <v>36</v>
      </c>
      <c r="Y2062" s="49" t="s">
        <v>11946</v>
      </c>
    </row>
    <row r="2063" spans="1:25">
      <c r="A2063" s="121" t="str">
        <f t="shared" si="33"/>
        <v>ROWEN05</v>
      </c>
      <c r="B2063" s="49" t="s">
        <v>11947</v>
      </c>
      <c r="C2063" s="50" t="s">
        <v>11948</v>
      </c>
      <c r="D2063" s="50" t="s">
        <v>11949</v>
      </c>
      <c r="E2063" s="37" t="s">
        <v>43</v>
      </c>
      <c r="F2063" s="49" t="s">
        <v>28</v>
      </c>
      <c r="G2063" s="50" t="s">
        <v>29</v>
      </c>
      <c r="H2063" s="50" t="s">
        <v>30</v>
      </c>
      <c r="I2063" s="50" t="s">
        <v>31</v>
      </c>
      <c r="J2063" s="49" t="s">
        <v>32</v>
      </c>
      <c r="K2063" s="49" t="s">
        <v>349</v>
      </c>
      <c r="L2063" s="49" t="s">
        <v>838</v>
      </c>
      <c r="M2063" s="50" t="s">
        <v>351</v>
      </c>
      <c r="N2063" s="50" t="s">
        <v>352</v>
      </c>
      <c r="O2063" s="51">
        <v>37879</v>
      </c>
      <c r="P2063" s="51">
        <v>37879</v>
      </c>
      <c r="Q2063" s="51">
        <v>37879</v>
      </c>
      <c r="R2063" s="50">
        <v>8050</v>
      </c>
      <c r="S2063" s="50">
        <v>22</v>
      </c>
      <c r="T2063" s="50" t="s">
        <v>148</v>
      </c>
      <c r="U2063" s="50" t="s">
        <v>11950</v>
      </c>
      <c r="V2063" s="50"/>
      <c r="W2063" s="50" t="s">
        <v>1480</v>
      </c>
      <c r="X2063" s="50" t="s">
        <v>352</v>
      </c>
      <c r="Y2063" s="49" t="s">
        <v>11951</v>
      </c>
    </row>
    <row r="2064" spans="1:25">
      <c r="A2064" s="121" t="str">
        <f t="shared" si="33"/>
        <v>rpadill</v>
      </c>
      <c r="B2064" s="49" t="s">
        <v>11952</v>
      </c>
      <c r="C2064" s="50" t="s">
        <v>11953</v>
      </c>
      <c r="D2064" s="50" t="s">
        <v>11954</v>
      </c>
      <c r="E2064" s="37" t="s">
        <v>43</v>
      </c>
      <c r="F2064" s="49" t="s">
        <v>90</v>
      </c>
      <c r="G2064" s="50" t="s">
        <v>91</v>
      </c>
      <c r="H2064" s="50" t="s">
        <v>30</v>
      </c>
      <c r="I2064" s="50" t="s">
        <v>31</v>
      </c>
      <c r="J2064" s="49" t="s">
        <v>32</v>
      </c>
      <c r="K2064" s="49" t="s">
        <v>144</v>
      </c>
      <c r="L2064" s="49" t="s">
        <v>145</v>
      </c>
      <c r="M2064" s="50" t="s">
        <v>146</v>
      </c>
      <c r="N2064" s="50" t="s">
        <v>147</v>
      </c>
      <c r="O2064" s="51">
        <v>45158</v>
      </c>
      <c r="P2064" s="51">
        <v>45158</v>
      </c>
      <c r="Q2064" s="51">
        <v>45158</v>
      </c>
      <c r="R2064" s="50">
        <v>771</v>
      </c>
      <c r="S2064" s="50">
        <v>2</v>
      </c>
      <c r="T2064" s="50" t="s">
        <v>82</v>
      </c>
      <c r="U2064" s="50" t="s">
        <v>11955</v>
      </c>
      <c r="V2064" s="50"/>
      <c r="W2064" s="50" t="s">
        <v>2779</v>
      </c>
      <c r="X2064" s="50" t="s">
        <v>147</v>
      </c>
      <c r="Y2064" s="49" t="s">
        <v>11956</v>
      </c>
    </row>
    <row r="2065" spans="1:25">
      <c r="A2065" s="121" t="str">
        <f t="shared" si="33"/>
        <v>rpaholk</v>
      </c>
      <c r="B2065" s="49" t="s">
        <v>11957</v>
      </c>
      <c r="C2065" s="50" t="s">
        <v>11958</v>
      </c>
      <c r="D2065" s="50" t="s">
        <v>11959</v>
      </c>
      <c r="E2065" s="37" t="s">
        <v>43</v>
      </c>
      <c r="F2065" s="49" t="s">
        <v>28</v>
      </c>
      <c r="G2065" s="50" t="s">
        <v>29</v>
      </c>
      <c r="H2065" s="50" t="s">
        <v>30</v>
      </c>
      <c r="I2065" s="50" t="s">
        <v>31</v>
      </c>
      <c r="J2065" s="49" t="s">
        <v>32</v>
      </c>
      <c r="K2065" s="49" t="s">
        <v>92</v>
      </c>
      <c r="L2065" s="49" t="s">
        <v>116</v>
      </c>
      <c r="M2065" s="50" t="s">
        <v>117</v>
      </c>
      <c r="N2065" s="50" t="s">
        <v>118</v>
      </c>
      <c r="O2065" s="51">
        <v>45424</v>
      </c>
      <c r="P2065" s="51">
        <v>45424</v>
      </c>
      <c r="Q2065" s="51">
        <v>45424</v>
      </c>
      <c r="R2065" s="50">
        <v>505</v>
      </c>
      <c r="S2065" s="50">
        <v>1</v>
      </c>
      <c r="T2065" s="50" t="s">
        <v>82</v>
      </c>
      <c r="U2065" s="50" t="s">
        <v>11960</v>
      </c>
      <c r="V2065" s="50"/>
      <c r="W2065" s="50" t="s">
        <v>10560</v>
      </c>
      <c r="X2065" s="50" t="s">
        <v>118</v>
      </c>
      <c r="Y2065" s="49" t="s">
        <v>10561</v>
      </c>
    </row>
    <row r="2066" spans="1:25">
      <c r="A2066" s="121" t="str">
        <f t="shared" si="33"/>
        <v>RPIVOL</v>
      </c>
      <c r="B2066" s="49" t="s">
        <v>11961</v>
      </c>
      <c r="C2066" s="50" t="s">
        <v>11962</v>
      </c>
      <c r="D2066" s="50" t="s">
        <v>11963</v>
      </c>
      <c r="E2066" s="37" t="s">
        <v>43</v>
      </c>
      <c r="F2066" s="49" t="s">
        <v>44</v>
      </c>
      <c r="G2066" s="50" t="s">
        <v>45</v>
      </c>
      <c r="H2066" s="50" t="s">
        <v>30</v>
      </c>
      <c r="I2066" s="50" t="s">
        <v>31</v>
      </c>
      <c r="J2066" s="49" t="s">
        <v>53</v>
      </c>
      <c r="K2066" s="49" t="s">
        <v>450</v>
      </c>
      <c r="L2066" s="49" t="s">
        <v>2082</v>
      </c>
      <c r="M2066" s="50" t="s">
        <v>2083</v>
      </c>
      <c r="N2066" s="50" t="s">
        <v>1763</v>
      </c>
      <c r="O2066" s="51">
        <v>31950</v>
      </c>
      <c r="P2066" s="51">
        <v>31950</v>
      </c>
      <c r="Q2066" s="51">
        <v>31950</v>
      </c>
      <c r="R2066" s="50">
        <v>13979</v>
      </c>
      <c r="S2066" s="50">
        <v>38</v>
      </c>
      <c r="T2066" s="50" t="s">
        <v>148</v>
      </c>
      <c r="U2066" s="50" t="s">
        <v>11964</v>
      </c>
      <c r="V2066" s="50"/>
      <c r="W2066" s="50" t="s">
        <v>11965</v>
      </c>
      <c r="X2066" s="50" t="s">
        <v>1763</v>
      </c>
      <c r="Y2066" s="49" t="s">
        <v>11966</v>
      </c>
    </row>
    <row r="2067" spans="1:25">
      <c r="A2067" s="121" t="str">
        <f t="shared" si="33"/>
        <v>rpomnit</v>
      </c>
      <c r="B2067" s="49" t="s">
        <v>11967</v>
      </c>
      <c r="C2067" s="50" t="s">
        <v>11968</v>
      </c>
      <c r="D2067" s="50" t="s">
        <v>11969</v>
      </c>
      <c r="E2067" s="37" t="s">
        <v>43</v>
      </c>
      <c r="F2067" s="49" t="s">
        <v>44</v>
      </c>
      <c r="G2067" s="50" t="s">
        <v>45</v>
      </c>
      <c r="H2067" s="50" t="s">
        <v>30</v>
      </c>
      <c r="I2067" s="50" t="s">
        <v>31</v>
      </c>
      <c r="J2067" s="49" t="s">
        <v>32</v>
      </c>
      <c r="K2067" s="49" t="s">
        <v>33</v>
      </c>
      <c r="L2067" s="49" t="s">
        <v>34</v>
      </c>
      <c r="M2067" s="50" t="s">
        <v>35</v>
      </c>
      <c r="N2067" s="50" t="s">
        <v>36</v>
      </c>
      <c r="O2067" s="51">
        <v>45564</v>
      </c>
      <c r="P2067" s="51">
        <v>45564</v>
      </c>
      <c r="Q2067" s="51">
        <v>45564</v>
      </c>
      <c r="R2067" s="50">
        <v>365</v>
      </c>
      <c r="S2067" s="50">
        <v>1</v>
      </c>
      <c r="T2067" s="50" t="s">
        <v>82</v>
      </c>
      <c r="U2067" s="50" t="s">
        <v>11970</v>
      </c>
      <c r="V2067" s="50"/>
      <c r="W2067" s="50" t="s">
        <v>1108</v>
      </c>
      <c r="X2067" s="50" t="s">
        <v>36</v>
      </c>
      <c r="Y2067" s="49" t="s">
        <v>11971</v>
      </c>
    </row>
    <row r="2068" spans="1:25">
      <c r="A2068" s="121" t="str">
        <f t="shared" si="33"/>
        <v>RPRIC</v>
      </c>
      <c r="B2068" s="49" t="s">
        <v>11972</v>
      </c>
      <c r="C2068" s="50" t="s">
        <v>11973</v>
      </c>
      <c r="D2068" s="50" t="s">
        <v>11974</v>
      </c>
      <c r="E2068" s="37" t="s">
        <v>43</v>
      </c>
      <c r="F2068" s="49" t="s">
        <v>327</v>
      </c>
      <c r="G2068" s="50" t="s">
        <v>328</v>
      </c>
      <c r="H2068" s="50" t="s">
        <v>30</v>
      </c>
      <c r="I2068" s="50" t="s">
        <v>31</v>
      </c>
      <c r="J2068" s="49" t="s">
        <v>53</v>
      </c>
      <c r="K2068" s="49" t="s">
        <v>309</v>
      </c>
      <c r="L2068" s="49" t="s">
        <v>310</v>
      </c>
      <c r="M2068" s="50" t="s">
        <v>311</v>
      </c>
      <c r="N2068" s="50" t="s">
        <v>312</v>
      </c>
      <c r="O2068" s="51">
        <v>36354</v>
      </c>
      <c r="P2068" s="51">
        <v>36354</v>
      </c>
      <c r="Q2068" s="51">
        <v>36354</v>
      </c>
      <c r="R2068" s="50">
        <v>9575</v>
      </c>
      <c r="S2068" s="50">
        <v>26</v>
      </c>
      <c r="T2068" s="50" t="s">
        <v>148</v>
      </c>
      <c r="U2068" s="50" t="s">
        <v>11975</v>
      </c>
      <c r="V2068" s="50"/>
      <c r="W2068" s="50" t="s">
        <v>11976</v>
      </c>
      <c r="X2068" s="50" t="s">
        <v>312</v>
      </c>
      <c r="Y2068" s="49" t="s">
        <v>11977</v>
      </c>
    </row>
    <row r="2069" spans="1:25">
      <c r="A2069" s="121" t="str">
        <f t="shared" si="33"/>
        <v>RPUSHE</v>
      </c>
      <c r="B2069" s="49" t="s">
        <v>11978</v>
      </c>
      <c r="C2069" s="50" t="s">
        <v>11979</v>
      </c>
      <c r="D2069" s="50" t="s">
        <v>11980</v>
      </c>
      <c r="E2069" s="37" t="s">
        <v>43</v>
      </c>
      <c r="F2069" s="49" t="s">
        <v>90</v>
      </c>
      <c r="G2069" s="50" t="s">
        <v>91</v>
      </c>
      <c r="H2069" s="50" t="s">
        <v>30</v>
      </c>
      <c r="I2069" s="50" t="s">
        <v>31</v>
      </c>
      <c r="J2069" s="49" t="s">
        <v>53</v>
      </c>
      <c r="K2069" s="49" t="s">
        <v>273</v>
      </c>
      <c r="L2069" s="49" t="s">
        <v>1609</v>
      </c>
      <c r="M2069" s="50" t="s">
        <v>1610</v>
      </c>
      <c r="N2069" s="50" t="s">
        <v>1611</v>
      </c>
      <c r="O2069" s="51">
        <v>37271</v>
      </c>
      <c r="P2069" s="51">
        <v>37271</v>
      </c>
      <c r="Q2069" s="51">
        <v>37271</v>
      </c>
      <c r="R2069" s="50">
        <v>8658</v>
      </c>
      <c r="S2069" s="50">
        <v>23</v>
      </c>
      <c r="T2069" s="50" t="s">
        <v>148</v>
      </c>
      <c r="U2069" s="50" t="s">
        <v>11981</v>
      </c>
      <c r="V2069" s="50"/>
      <c r="W2069" s="50" t="s">
        <v>10185</v>
      </c>
      <c r="X2069" s="50" t="s">
        <v>1611</v>
      </c>
      <c r="Y2069" s="49" t="s">
        <v>11982</v>
      </c>
    </row>
    <row r="2070" spans="1:25">
      <c r="A2070" s="121" t="str">
        <f t="shared" si="33"/>
        <v>RRADER</v>
      </c>
      <c r="B2070" s="49" t="s">
        <v>11983</v>
      </c>
      <c r="C2070" s="50" t="s">
        <v>11984</v>
      </c>
      <c r="D2070" s="50" t="s">
        <v>11985</v>
      </c>
      <c r="E2070" s="37" t="s">
        <v>43</v>
      </c>
      <c r="F2070" s="49" t="s">
        <v>44</v>
      </c>
      <c r="G2070" s="50" t="s">
        <v>45</v>
      </c>
      <c r="H2070" s="50" t="s">
        <v>30</v>
      </c>
      <c r="I2070" s="50" t="s">
        <v>31</v>
      </c>
      <c r="J2070" s="49" t="s">
        <v>32</v>
      </c>
      <c r="K2070" s="49" t="s">
        <v>1226</v>
      </c>
      <c r="L2070" s="49" t="s">
        <v>2047</v>
      </c>
      <c r="M2070" s="50" t="s">
        <v>1228</v>
      </c>
      <c r="N2070" s="50" t="s">
        <v>1229</v>
      </c>
      <c r="O2070" s="51">
        <v>39140</v>
      </c>
      <c r="P2070" s="51">
        <v>39140</v>
      </c>
      <c r="Q2070" s="51">
        <v>39140</v>
      </c>
      <c r="R2070" s="50">
        <v>6789</v>
      </c>
      <c r="S2070" s="50">
        <v>18</v>
      </c>
      <c r="T2070" s="50" t="s">
        <v>148</v>
      </c>
      <c r="U2070" s="50" t="s">
        <v>11986</v>
      </c>
      <c r="V2070" s="50"/>
      <c r="W2070" s="50" t="s">
        <v>11987</v>
      </c>
      <c r="X2070" s="50" t="s">
        <v>1229</v>
      </c>
      <c r="Y2070" s="49" t="s">
        <v>11988</v>
      </c>
    </row>
    <row r="2071" spans="1:25">
      <c r="A2071" s="121" t="str">
        <f t="shared" si="33"/>
        <v>rramos</v>
      </c>
      <c r="B2071" s="49" t="s">
        <v>11989</v>
      </c>
      <c r="C2071" s="50" t="s">
        <v>11990</v>
      </c>
      <c r="D2071" s="50" t="s">
        <v>11991</v>
      </c>
      <c r="E2071" s="37" t="s">
        <v>27</v>
      </c>
      <c r="F2071" s="49" t="s">
        <v>1624</v>
      </c>
      <c r="G2071" s="50" t="s">
        <v>1625</v>
      </c>
      <c r="H2071" s="50" t="s">
        <v>30</v>
      </c>
      <c r="I2071" s="50" t="s">
        <v>31</v>
      </c>
      <c r="J2071" s="49" t="s">
        <v>32</v>
      </c>
      <c r="K2071" s="49" t="s">
        <v>125</v>
      </c>
      <c r="L2071" s="49" t="s">
        <v>1141</v>
      </c>
      <c r="M2071" s="50" t="s">
        <v>235</v>
      </c>
      <c r="N2071" s="50" t="s">
        <v>236</v>
      </c>
      <c r="O2071" s="51">
        <v>45200</v>
      </c>
      <c r="P2071" s="51">
        <v>45200</v>
      </c>
      <c r="Q2071" s="51">
        <v>45200</v>
      </c>
      <c r="R2071" s="50">
        <v>729</v>
      </c>
      <c r="S2071" s="50">
        <v>1</v>
      </c>
      <c r="T2071" s="50" t="s">
        <v>82</v>
      </c>
      <c r="U2071" s="50" t="s">
        <v>11992</v>
      </c>
      <c r="V2071" s="50"/>
      <c r="W2071" s="50" t="s">
        <v>1277</v>
      </c>
      <c r="X2071" s="50" t="s">
        <v>236</v>
      </c>
      <c r="Y2071" s="49" t="s">
        <v>11993</v>
      </c>
    </row>
    <row r="2072" spans="1:25">
      <c r="A2072" s="121" t="str">
        <f t="shared" si="33"/>
        <v>rramse1</v>
      </c>
      <c r="B2072" s="49" t="s">
        <v>11994</v>
      </c>
      <c r="C2072" s="50" t="s">
        <v>11995</v>
      </c>
      <c r="D2072" s="50" t="s">
        <v>11996</v>
      </c>
      <c r="E2072" s="37" t="s">
        <v>43</v>
      </c>
      <c r="F2072" s="49" t="s">
        <v>28</v>
      </c>
      <c r="G2072" s="50" t="s">
        <v>29</v>
      </c>
      <c r="H2072" s="50" t="s">
        <v>30</v>
      </c>
      <c r="I2072" s="50" t="s">
        <v>31</v>
      </c>
      <c r="J2072" s="49" t="s">
        <v>32</v>
      </c>
      <c r="K2072" s="49" t="s">
        <v>775</v>
      </c>
      <c r="L2072" s="49" t="s">
        <v>776</v>
      </c>
      <c r="M2072" s="50" t="s">
        <v>777</v>
      </c>
      <c r="N2072" s="50" t="s">
        <v>147</v>
      </c>
      <c r="O2072" s="51">
        <v>43157</v>
      </c>
      <c r="P2072" s="51">
        <v>43157</v>
      </c>
      <c r="Q2072" s="51">
        <v>43157</v>
      </c>
      <c r="R2072" s="50">
        <v>2772</v>
      </c>
      <c r="S2072" s="50">
        <v>7</v>
      </c>
      <c r="T2072" s="50" t="s">
        <v>127</v>
      </c>
      <c r="U2072" s="50" t="s">
        <v>11997</v>
      </c>
      <c r="V2072" s="50"/>
      <c r="W2072" s="50" t="s">
        <v>11998</v>
      </c>
      <c r="X2072" s="50" t="s">
        <v>147</v>
      </c>
      <c r="Y2072" s="49" t="s">
        <v>8606</v>
      </c>
    </row>
    <row r="2073" spans="1:25">
      <c r="A2073" s="121" t="str">
        <f t="shared" si="33"/>
        <v>RRANGE9</v>
      </c>
      <c r="B2073" s="49" t="s">
        <v>11999</v>
      </c>
      <c r="C2073" s="50" t="s">
        <v>12000</v>
      </c>
      <c r="D2073" s="50" t="s">
        <v>12001</v>
      </c>
      <c r="E2073" s="37" t="s">
        <v>27</v>
      </c>
      <c r="F2073" s="49" t="s">
        <v>90</v>
      </c>
      <c r="G2073" s="50" t="s">
        <v>91</v>
      </c>
      <c r="H2073" s="50" t="s">
        <v>30</v>
      </c>
      <c r="I2073" s="50" t="s">
        <v>31</v>
      </c>
      <c r="J2073" s="49" t="s">
        <v>32</v>
      </c>
      <c r="K2073" s="49" t="s">
        <v>125</v>
      </c>
      <c r="L2073" s="49" t="s">
        <v>2034</v>
      </c>
      <c r="M2073" s="50" t="s">
        <v>85</v>
      </c>
      <c r="N2073" s="50" t="s">
        <v>36</v>
      </c>
      <c r="O2073" s="51">
        <v>40924</v>
      </c>
      <c r="P2073" s="51">
        <v>40924</v>
      </c>
      <c r="Q2073" s="51">
        <v>40924</v>
      </c>
      <c r="R2073" s="50">
        <v>5005</v>
      </c>
      <c r="S2073" s="50">
        <v>13</v>
      </c>
      <c r="T2073" s="50" t="s">
        <v>127</v>
      </c>
      <c r="U2073" s="50" t="s">
        <v>12002</v>
      </c>
      <c r="V2073" s="50"/>
      <c r="W2073" s="50" t="s">
        <v>3305</v>
      </c>
      <c r="X2073" s="50" t="s">
        <v>36</v>
      </c>
      <c r="Y2073" s="49" t="s">
        <v>6202</v>
      </c>
    </row>
    <row r="2074" spans="1:25">
      <c r="A2074" s="121" t="str">
        <f t="shared" si="33"/>
        <v>RREYNA5</v>
      </c>
      <c r="B2074" s="49" t="s">
        <v>12003</v>
      </c>
      <c r="C2074" s="50" t="s">
        <v>12004</v>
      </c>
      <c r="D2074" s="50" t="s">
        <v>12005</v>
      </c>
      <c r="E2074" s="37" t="s">
        <v>43</v>
      </c>
      <c r="F2074" s="49" t="s">
        <v>28</v>
      </c>
      <c r="G2074" s="50" t="s">
        <v>29</v>
      </c>
      <c r="H2074" s="50" t="s">
        <v>30</v>
      </c>
      <c r="I2074" s="50" t="s">
        <v>31</v>
      </c>
      <c r="J2074" s="49" t="s">
        <v>32</v>
      </c>
      <c r="K2074" s="49" t="s">
        <v>396</v>
      </c>
      <c r="L2074" s="49" t="s">
        <v>397</v>
      </c>
      <c r="M2074" s="50" t="s">
        <v>398</v>
      </c>
      <c r="N2074" s="50" t="s">
        <v>147</v>
      </c>
      <c r="O2074" s="51">
        <v>35103</v>
      </c>
      <c r="P2074" s="51">
        <v>35103</v>
      </c>
      <c r="Q2074" s="51">
        <v>35103</v>
      </c>
      <c r="R2074" s="50">
        <v>10826</v>
      </c>
      <c r="S2074" s="50">
        <v>29</v>
      </c>
      <c r="T2074" s="50" t="s">
        <v>148</v>
      </c>
      <c r="U2074" s="50" t="s">
        <v>12006</v>
      </c>
      <c r="V2074" s="50"/>
      <c r="W2074" s="50" t="s">
        <v>10270</v>
      </c>
      <c r="X2074" s="50" t="s">
        <v>147</v>
      </c>
      <c r="Y2074" s="49" t="s">
        <v>12007</v>
      </c>
    </row>
    <row r="2075" spans="1:25">
      <c r="A2075" s="121" t="str">
        <f t="shared" si="33"/>
        <v>RRICHA5</v>
      </c>
      <c r="B2075" s="49" t="s">
        <v>12008</v>
      </c>
      <c r="C2075" s="50" t="s">
        <v>12009</v>
      </c>
      <c r="D2075" s="50" t="s">
        <v>12010</v>
      </c>
      <c r="E2075" s="37" t="s">
        <v>43</v>
      </c>
      <c r="F2075" s="49" t="s">
        <v>90</v>
      </c>
      <c r="G2075" s="50" t="s">
        <v>91</v>
      </c>
      <c r="H2075" s="50" t="s">
        <v>30</v>
      </c>
      <c r="I2075" s="50" t="s">
        <v>31</v>
      </c>
      <c r="J2075" s="49" t="s">
        <v>32</v>
      </c>
      <c r="K2075" s="49" t="s">
        <v>349</v>
      </c>
      <c r="L2075" s="49" t="s">
        <v>838</v>
      </c>
      <c r="M2075" s="50" t="s">
        <v>351</v>
      </c>
      <c r="N2075" s="50" t="s">
        <v>352</v>
      </c>
      <c r="O2075" s="51">
        <v>32497</v>
      </c>
      <c r="P2075" s="51">
        <v>32497</v>
      </c>
      <c r="Q2075" s="51">
        <v>32497</v>
      </c>
      <c r="R2075" s="50">
        <v>13432</v>
      </c>
      <c r="S2075" s="50">
        <v>36</v>
      </c>
      <c r="T2075" s="50" t="s">
        <v>148</v>
      </c>
      <c r="U2075" s="50" t="s">
        <v>12011</v>
      </c>
      <c r="V2075" s="50"/>
      <c r="W2075" s="50" t="s">
        <v>9042</v>
      </c>
      <c r="X2075" s="50" t="s">
        <v>1392</v>
      </c>
      <c r="Y2075" s="49" t="s">
        <v>9043</v>
      </c>
    </row>
    <row r="2076" spans="1:25">
      <c r="A2076" s="121" t="str">
        <f t="shared" si="33"/>
        <v>rrios8</v>
      </c>
      <c r="B2076" s="49" t="s">
        <v>12012</v>
      </c>
      <c r="C2076" s="50" t="s">
        <v>12013</v>
      </c>
      <c r="D2076" s="50" t="s">
        <v>12014</v>
      </c>
      <c r="E2076" s="37" t="s">
        <v>43</v>
      </c>
      <c r="F2076" s="49" t="s">
        <v>44</v>
      </c>
      <c r="G2076" s="50" t="s">
        <v>45</v>
      </c>
      <c r="H2076" s="50" t="s">
        <v>30</v>
      </c>
      <c r="I2076" s="50" t="s">
        <v>31</v>
      </c>
      <c r="J2076" s="49" t="s">
        <v>32</v>
      </c>
      <c r="K2076" s="49" t="s">
        <v>125</v>
      </c>
      <c r="L2076" s="49" t="s">
        <v>126</v>
      </c>
      <c r="M2076" s="50" t="s">
        <v>85</v>
      </c>
      <c r="N2076" s="50" t="s">
        <v>36</v>
      </c>
      <c r="O2076" s="51">
        <v>41575</v>
      </c>
      <c r="P2076" s="51">
        <v>41575</v>
      </c>
      <c r="Q2076" s="51">
        <v>41575</v>
      </c>
      <c r="R2076" s="50">
        <v>4354</v>
      </c>
      <c r="S2076" s="50">
        <v>11</v>
      </c>
      <c r="T2076" s="50" t="s">
        <v>127</v>
      </c>
      <c r="U2076" s="50" t="s">
        <v>12015</v>
      </c>
      <c r="V2076" s="50" t="s">
        <v>12016</v>
      </c>
      <c r="W2076" s="50" t="s">
        <v>391</v>
      </c>
      <c r="X2076" s="50" t="s">
        <v>36</v>
      </c>
      <c r="Y2076" s="49" t="s">
        <v>12017</v>
      </c>
    </row>
    <row r="2077" spans="1:25">
      <c r="A2077" s="121" t="str">
        <f t="shared" si="33"/>
        <v>rrivas0</v>
      </c>
      <c r="B2077" s="49" t="s">
        <v>12018</v>
      </c>
      <c r="C2077" s="50" t="s">
        <v>12019</v>
      </c>
      <c r="D2077" s="50" t="s">
        <v>12020</v>
      </c>
      <c r="E2077" s="37" t="s">
        <v>43</v>
      </c>
      <c r="F2077" s="49" t="s">
        <v>44</v>
      </c>
      <c r="G2077" s="50" t="s">
        <v>45</v>
      </c>
      <c r="H2077" s="50" t="s">
        <v>30</v>
      </c>
      <c r="I2077" s="50" t="s">
        <v>31</v>
      </c>
      <c r="J2077" s="49" t="s">
        <v>32</v>
      </c>
      <c r="K2077" s="49" t="s">
        <v>125</v>
      </c>
      <c r="L2077" s="49" t="s">
        <v>126</v>
      </c>
      <c r="M2077" s="50" t="s">
        <v>85</v>
      </c>
      <c r="N2077" s="50" t="s">
        <v>36</v>
      </c>
      <c r="O2077" s="51">
        <v>43423</v>
      </c>
      <c r="P2077" s="51">
        <v>43423</v>
      </c>
      <c r="Q2077" s="51">
        <v>43423</v>
      </c>
      <c r="R2077" s="50">
        <v>2506</v>
      </c>
      <c r="S2077" s="50">
        <v>6</v>
      </c>
      <c r="T2077" s="50" t="s">
        <v>127</v>
      </c>
      <c r="U2077" s="50" t="s">
        <v>12021</v>
      </c>
      <c r="V2077" s="50"/>
      <c r="W2077" s="50" t="s">
        <v>2160</v>
      </c>
      <c r="X2077" s="50" t="s">
        <v>36</v>
      </c>
      <c r="Y2077" s="49" t="s">
        <v>12022</v>
      </c>
    </row>
    <row r="2078" spans="1:25">
      <c r="A2078" s="121" t="str">
        <f t="shared" si="33"/>
        <v>rrobert</v>
      </c>
      <c r="B2078" s="49" t="s">
        <v>12023</v>
      </c>
      <c r="C2078" s="50" t="s">
        <v>12024</v>
      </c>
      <c r="D2078" s="50" t="s">
        <v>12025</v>
      </c>
      <c r="E2078" s="37" t="s">
        <v>43</v>
      </c>
      <c r="F2078" s="49" t="s">
        <v>90</v>
      </c>
      <c r="G2078" s="50" t="s">
        <v>91</v>
      </c>
      <c r="H2078" s="50" t="s">
        <v>30</v>
      </c>
      <c r="I2078" s="50" t="s">
        <v>31</v>
      </c>
      <c r="J2078" s="49" t="s">
        <v>53</v>
      </c>
      <c r="K2078" s="49" t="s">
        <v>54</v>
      </c>
      <c r="L2078" s="49" t="s">
        <v>55</v>
      </c>
      <c r="M2078" s="50" t="s">
        <v>56</v>
      </c>
      <c r="N2078" s="50" t="s">
        <v>57</v>
      </c>
      <c r="O2078" s="51">
        <v>44798</v>
      </c>
      <c r="P2078" s="51">
        <v>44798</v>
      </c>
      <c r="Q2078" s="51">
        <v>44798</v>
      </c>
      <c r="R2078" s="50">
        <v>1131</v>
      </c>
      <c r="S2078" s="50">
        <v>3</v>
      </c>
      <c r="T2078" s="50" t="s">
        <v>106</v>
      </c>
      <c r="U2078" s="50" t="s">
        <v>12026</v>
      </c>
      <c r="V2078" s="50" t="s">
        <v>12027</v>
      </c>
      <c r="W2078" s="50" t="s">
        <v>12028</v>
      </c>
      <c r="X2078" s="50" t="s">
        <v>57</v>
      </c>
      <c r="Y2078" s="49" t="s">
        <v>9898</v>
      </c>
    </row>
    <row r="2079" spans="1:25">
      <c r="A2079" s="121" t="str">
        <f t="shared" si="33"/>
        <v>rrodr47</v>
      </c>
      <c r="B2079" s="49" t="s">
        <v>12029</v>
      </c>
      <c r="C2079" s="50" t="s">
        <v>12030</v>
      </c>
      <c r="D2079" s="50" t="s">
        <v>12031</v>
      </c>
      <c r="E2079" s="37" t="s">
        <v>43</v>
      </c>
      <c r="F2079" s="49" t="s">
        <v>28</v>
      </c>
      <c r="G2079" s="50" t="s">
        <v>29</v>
      </c>
      <c r="H2079" s="50" t="s">
        <v>30</v>
      </c>
      <c r="I2079" s="50" t="s">
        <v>31</v>
      </c>
      <c r="J2079" s="49" t="s">
        <v>53</v>
      </c>
      <c r="K2079" s="49" t="s">
        <v>54</v>
      </c>
      <c r="L2079" s="49" t="s">
        <v>55</v>
      </c>
      <c r="M2079" s="50" t="s">
        <v>56</v>
      </c>
      <c r="N2079" s="50" t="s">
        <v>57</v>
      </c>
      <c r="O2079" s="51">
        <v>43213</v>
      </c>
      <c r="P2079" s="51">
        <v>45312</v>
      </c>
      <c r="Q2079" s="51">
        <v>45303</v>
      </c>
      <c r="R2079" s="50">
        <v>626</v>
      </c>
      <c r="S2079" s="50">
        <v>1</v>
      </c>
      <c r="T2079" s="50" t="s">
        <v>82</v>
      </c>
      <c r="U2079" s="50" t="s">
        <v>12032</v>
      </c>
      <c r="V2079" s="50"/>
      <c r="W2079" s="50" t="s">
        <v>12033</v>
      </c>
      <c r="X2079" s="50" t="s">
        <v>57</v>
      </c>
      <c r="Y2079" s="49" t="s">
        <v>12034</v>
      </c>
    </row>
    <row r="2080" spans="1:25">
      <c r="A2080" s="121" t="str">
        <f t="shared" si="33"/>
        <v>RROME3</v>
      </c>
      <c r="B2080" s="49" t="s">
        <v>12035</v>
      </c>
      <c r="C2080" s="50" t="s">
        <v>12036</v>
      </c>
      <c r="D2080" s="50" t="s">
        <v>12037</v>
      </c>
      <c r="E2080" s="37" t="s">
        <v>43</v>
      </c>
      <c r="F2080" s="49" t="s">
        <v>28</v>
      </c>
      <c r="G2080" s="50" t="s">
        <v>29</v>
      </c>
      <c r="H2080" s="50" t="s">
        <v>30</v>
      </c>
      <c r="I2080" s="50" t="s">
        <v>31</v>
      </c>
      <c r="J2080" s="49" t="s">
        <v>53</v>
      </c>
      <c r="K2080" s="49" t="s">
        <v>54</v>
      </c>
      <c r="L2080" s="49" t="s">
        <v>135</v>
      </c>
      <c r="M2080" s="50" t="s">
        <v>136</v>
      </c>
      <c r="N2080" s="50" t="s">
        <v>57</v>
      </c>
      <c r="O2080" s="51">
        <v>33462</v>
      </c>
      <c r="P2080" s="51">
        <v>33462</v>
      </c>
      <c r="Q2080" s="51">
        <v>33462</v>
      </c>
      <c r="R2080" s="50">
        <v>12467</v>
      </c>
      <c r="S2080" s="50">
        <v>34</v>
      </c>
      <c r="T2080" s="50" t="s">
        <v>148</v>
      </c>
      <c r="U2080" s="50" t="s">
        <v>12038</v>
      </c>
      <c r="V2080" s="50"/>
      <c r="W2080" s="50" t="s">
        <v>1486</v>
      </c>
      <c r="X2080" s="50" t="s">
        <v>57</v>
      </c>
      <c r="Y2080" s="49" t="s">
        <v>5958</v>
      </c>
    </row>
    <row r="2081" spans="1:25">
      <c r="A2081" s="121" t="str">
        <f t="shared" si="33"/>
        <v>RRUFF0</v>
      </c>
      <c r="B2081" s="49" t="s">
        <v>12039</v>
      </c>
      <c r="C2081" s="50" t="s">
        <v>12040</v>
      </c>
      <c r="D2081" s="50" t="s">
        <v>12041</v>
      </c>
      <c r="E2081" s="37" t="s">
        <v>27</v>
      </c>
      <c r="F2081" s="49" t="s">
        <v>182</v>
      </c>
      <c r="G2081" s="50" t="s">
        <v>183</v>
      </c>
      <c r="H2081" s="50" t="s">
        <v>30</v>
      </c>
      <c r="I2081" s="50" t="s">
        <v>31</v>
      </c>
      <c r="J2081" s="49" t="s">
        <v>53</v>
      </c>
      <c r="K2081" s="49" t="s">
        <v>273</v>
      </c>
      <c r="L2081" s="49" t="s">
        <v>1340</v>
      </c>
      <c r="M2081" s="50" t="s">
        <v>1341</v>
      </c>
      <c r="N2081" s="50" t="s">
        <v>1308</v>
      </c>
      <c r="O2081" s="51">
        <v>40708</v>
      </c>
      <c r="P2081" s="51">
        <v>40708</v>
      </c>
      <c r="Q2081" s="51">
        <v>40708</v>
      </c>
      <c r="R2081" s="50">
        <v>5221</v>
      </c>
      <c r="S2081" s="50">
        <v>14</v>
      </c>
      <c r="T2081" s="50" t="s">
        <v>127</v>
      </c>
      <c r="U2081" s="50" t="s">
        <v>12042</v>
      </c>
      <c r="V2081" s="50"/>
      <c r="W2081" s="50" t="s">
        <v>12043</v>
      </c>
      <c r="X2081" s="50" t="s">
        <v>1308</v>
      </c>
      <c r="Y2081" s="49" t="s">
        <v>4527</v>
      </c>
    </row>
    <row r="2082" spans="1:25">
      <c r="A2082" s="121" t="str">
        <f t="shared" si="33"/>
        <v>RRUSYN1</v>
      </c>
      <c r="B2082" s="49" t="s">
        <v>12044</v>
      </c>
      <c r="C2082" s="50" t="s">
        <v>12045</v>
      </c>
      <c r="D2082" s="50" t="s">
        <v>12046</v>
      </c>
      <c r="E2082" s="37" t="s">
        <v>43</v>
      </c>
      <c r="F2082" s="49" t="s">
        <v>28</v>
      </c>
      <c r="G2082" s="50" t="s">
        <v>29</v>
      </c>
      <c r="H2082" s="50" t="s">
        <v>30</v>
      </c>
      <c r="I2082" s="50" t="s">
        <v>31</v>
      </c>
      <c r="J2082" s="49" t="s">
        <v>53</v>
      </c>
      <c r="K2082" s="49" t="s">
        <v>273</v>
      </c>
      <c r="L2082" s="49" t="s">
        <v>1340</v>
      </c>
      <c r="M2082" s="50" t="s">
        <v>1341</v>
      </c>
      <c r="N2082" s="50" t="s">
        <v>1308</v>
      </c>
      <c r="O2082" s="51">
        <v>35565</v>
      </c>
      <c r="P2082" s="51">
        <v>35565</v>
      </c>
      <c r="Q2082" s="51">
        <v>35565</v>
      </c>
      <c r="R2082" s="50">
        <v>10364</v>
      </c>
      <c r="S2082" s="50">
        <v>28</v>
      </c>
      <c r="T2082" s="50" t="s">
        <v>148</v>
      </c>
      <c r="U2082" s="50" t="s">
        <v>12047</v>
      </c>
      <c r="V2082" s="50"/>
      <c r="W2082" s="50" t="s">
        <v>12048</v>
      </c>
      <c r="X2082" s="50" t="s">
        <v>453</v>
      </c>
      <c r="Y2082" s="49" t="s">
        <v>12049</v>
      </c>
    </row>
    <row r="2083" spans="1:25">
      <c r="A2083" s="121" t="str">
        <f t="shared" si="33"/>
        <v>RSAGE0</v>
      </c>
      <c r="B2083" s="49" t="s">
        <v>12050</v>
      </c>
      <c r="C2083" s="50" t="s">
        <v>12051</v>
      </c>
      <c r="D2083" s="50" t="s">
        <v>12052</v>
      </c>
      <c r="E2083" s="37" t="s">
        <v>43</v>
      </c>
      <c r="F2083" s="49" t="s">
        <v>28</v>
      </c>
      <c r="G2083" s="50" t="s">
        <v>29</v>
      </c>
      <c r="H2083" s="50" t="s">
        <v>30</v>
      </c>
      <c r="I2083" s="50" t="s">
        <v>31</v>
      </c>
      <c r="J2083" s="49" t="s">
        <v>32</v>
      </c>
      <c r="K2083" s="49" t="s">
        <v>33</v>
      </c>
      <c r="L2083" s="49" t="s">
        <v>46</v>
      </c>
      <c r="M2083" s="50" t="s">
        <v>35</v>
      </c>
      <c r="N2083" s="50" t="s">
        <v>36</v>
      </c>
      <c r="O2083" s="51">
        <v>40955</v>
      </c>
      <c r="P2083" s="51">
        <v>40955</v>
      </c>
      <c r="Q2083" s="51">
        <v>40955</v>
      </c>
      <c r="R2083" s="50">
        <v>4974</v>
      </c>
      <c r="S2083" s="50">
        <v>13</v>
      </c>
      <c r="T2083" s="50" t="s">
        <v>127</v>
      </c>
      <c r="U2083" s="50" t="s">
        <v>12053</v>
      </c>
      <c r="V2083" s="50"/>
      <c r="W2083" s="50" t="s">
        <v>11804</v>
      </c>
      <c r="X2083" s="50" t="s">
        <v>36</v>
      </c>
      <c r="Y2083" s="49" t="s">
        <v>12054</v>
      </c>
    </row>
    <row r="2084" spans="1:25">
      <c r="A2084" s="121" t="str">
        <f t="shared" si="33"/>
        <v>rsalin3</v>
      </c>
      <c r="B2084" s="49" t="s">
        <v>12055</v>
      </c>
      <c r="C2084" s="50" t="s">
        <v>12056</v>
      </c>
      <c r="D2084" s="50" t="s">
        <v>12057</v>
      </c>
      <c r="E2084" s="37" t="s">
        <v>43</v>
      </c>
      <c r="F2084" s="49" t="s">
        <v>28</v>
      </c>
      <c r="G2084" s="50" t="s">
        <v>29</v>
      </c>
      <c r="H2084" s="50" t="s">
        <v>30</v>
      </c>
      <c r="I2084" s="50" t="s">
        <v>31</v>
      </c>
      <c r="J2084" s="49" t="s">
        <v>32</v>
      </c>
      <c r="K2084" s="49" t="s">
        <v>79</v>
      </c>
      <c r="L2084" s="49" t="s">
        <v>80</v>
      </c>
      <c r="M2084" s="50" t="s">
        <v>81</v>
      </c>
      <c r="N2084" s="50" t="s">
        <v>36</v>
      </c>
      <c r="O2084" s="51">
        <v>42429</v>
      </c>
      <c r="P2084" s="51">
        <v>42429</v>
      </c>
      <c r="Q2084" s="51">
        <v>42429</v>
      </c>
      <c r="R2084" s="50">
        <v>3500</v>
      </c>
      <c r="S2084" s="50">
        <v>9</v>
      </c>
      <c r="T2084" s="50" t="s">
        <v>127</v>
      </c>
      <c r="U2084" s="53" t="s">
        <v>12058</v>
      </c>
      <c r="V2084" s="53">
        <v>0</v>
      </c>
      <c r="W2084" s="53" t="s">
        <v>12059</v>
      </c>
      <c r="X2084" s="53" t="s">
        <v>36</v>
      </c>
      <c r="Y2084" s="53" t="s">
        <v>12060</v>
      </c>
    </row>
    <row r="2085" spans="1:25">
      <c r="A2085" s="121" t="str">
        <f t="shared" si="33"/>
        <v>RSALISB</v>
      </c>
      <c r="B2085" s="49" t="s">
        <v>12061</v>
      </c>
      <c r="C2085" s="50" t="s">
        <v>12062</v>
      </c>
      <c r="D2085" s="50" t="s">
        <v>12063</v>
      </c>
      <c r="E2085" s="37" t="s">
        <v>43</v>
      </c>
      <c r="F2085" s="49" t="s">
        <v>28</v>
      </c>
      <c r="G2085" s="50" t="s">
        <v>29</v>
      </c>
      <c r="H2085" s="50" t="s">
        <v>30</v>
      </c>
      <c r="I2085" s="50" t="s">
        <v>31</v>
      </c>
      <c r="J2085" s="49" t="s">
        <v>32</v>
      </c>
      <c r="K2085" s="49" t="s">
        <v>884</v>
      </c>
      <c r="L2085" s="49" t="s">
        <v>885</v>
      </c>
      <c r="M2085" s="50" t="s">
        <v>886</v>
      </c>
      <c r="N2085" s="50" t="s">
        <v>887</v>
      </c>
      <c r="O2085" s="51">
        <v>30424</v>
      </c>
      <c r="P2085" s="51">
        <v>30424</v>
      </c>
      <c r="Q2085" s="51">
        <v>30424</v>
      </c>
      <c r="R2085" s="50">
        <v>15505</v>
      </c>
      <c r="S2085" s="50">
        <v>42</v>
      </c>
      <c r="T2085" s="50" t="s">
        <v>148</v>
      </c>
      <c r="U2085" s="50" t="s">
        <v>12064</v>
      </c>
      <c r="V2085" s="50"/>
      <c r="W2085" s="50" t="s">
        <v>12065</v>
      </c>
      <c r="X2085" s="50" t="s">
        <v>1136</v>
      </c>
      <c r="Y2085" s="49" t="s">
        <v>12066</v>
      </c>
    </row>
    <row r="2086" spans="1:25">
      <c r="A2086" s="121" t="str">
        <f t="shared" si="33"/>
        <v>rsanche</v>
      </c>
      <c r="B2086" s="49" t="s">
        <v>12067</v>
      </c>
      <c r="C2086" s="50" t="s">
        <v>12068</v>
      </c>
      <c r="D2086" s="49" t="s">
        <v>12069</v>
      </c>
      <c r="E2086" s="37"/>
      <c r="F2086" s="50"/>
      <c r="G2086" s="50"/>
      <c r="H2086" s="50"/>
      <c r="I2086" s="50"/>
      <c r="J2086" s="50"/>
      <c r="K2086" s="50" t="s">
        <v>54</v>
      </c>
      <c r="L2086" s="50"/>
      <c r="M2086" s="50"/>
      <c r="N2086" s="50"/>
      <c r="O2086" s="51">
        <v>45956</v>
      </c>
      <c r="P2086" s="50">
        <v>45956</v>
      </c>
      <c r="Q2086" s="51">
        <v>45956</v>
      </c>
      <c r="R2086" s="50"/>
      <c r="S2086" s="50"/>
      <c r="T2086" s="50"/>
      <c r="U2086" s="49" t="s">
        <v>12070</v>
      </c>
      <c r="V2086" s="50"/>
      <c r="W2086" s="50" t="s">
        <v>2640</v>
      </c>
      <c r="X2086" s="50" t="s">
        <v>57</v>
      </c>
      <c r="Y2086" s="49" t="s">
        <v>5075</v>
      </c>
    </row>
    <row r="2087" spans="1:25">
      <c r="A2087" s="121" t="str">
        <f t="shared" si="33"/>
        <v>rsande0</v>
      </c>
      <c r="B2087" s="49" t="s">
        <v>12071</v>
      </c>
      <c r="C2087" s="50" t="s">
        <v>12072</v>
      </c>
      <c r="D2087" s="50" t="s">
        <v>12073</v>
      </c>
      <c r="E2087" s="37" t="s">
        <v>43</v>
      </c>
      <c r="F2087" s="49" t="s">
        <v>1941</v>
      </c>
      <c r="G2087" s="50" t="s">
        <v>1942</v>
      </c>
      <c r="H2087" s="50" t="s">
        <v>30</v>
      </c>
      <c r="I2087" s="50" t="s">
        <v>31</v>
      </c>
      <c r="J2087" s="49" t="s">
        <v>53</v>
      </c>
      <c r="K2087" s="49" t="s">
        <v>309</v>
      </c>
      <c r="L2087" s="49" t="s">
        <v>480</v>
      </c>
      <c r="M2087" s="50" t="s">
        <v>481</v>
      </c>
      <c r="N2087" s="50" t="s">
        <v>482</v>
      </c>
      <c r="O2087" s="51">
        <v>45291</v>
      </c>
      <c r="P2087" s="51">
        <v>45291</v>
      </c>
      <c r="Q2087" s="51">
        <v>45291</v>
      </c>
      <c r="R2087" s="50">
        <v>638</v>
      </c>
      <c r="S2087" s="50">
        <v>1</v>
      </c>
      <c r="T2087" s="50" t="s">
        <v>82</v>
      </c>
      <c r="U2087" s="50" t="s">
        <v>12074</v>
      </c>
      <c r="V2087" s="50" t="s">
        <v>12075</v>
      </c>
      <c r="W2087" s="50" t="s">
        <v>12076</v>
      </c>
      <c r="X2087" s="50" t="s">
        <v>482</v>
      </c>
      <c r="Y2087" s="49" t="s">
        <v>12077</v>
      </c>
    </row>
    <row r="2088" spans="1:25">
      <c r="A2088" s="121" t="str">
        <f t="shared" si="33"/>
        <v>rsander</v>
      </c>
      <c r="B2088" s="49" t="s">
        <v>12078</v>
      </c>
      <c r="C2088" s="50" t="s">
        <v>12079</v>
      </c>
      <c r="D2088" s="50" t="s">
        <v>12080</v>
      </c>
      <c r="E2088" s="37" t="s">
        <v>43</v>
      </c>
      <c r="F2088" s="49" t="s">
        <v>44</v>
      </c>
      <c r="G2088" s="50" t="s">
        <v>45</v>
      </c>
      <c r="H2088" s="50" t="s">
        <v>30</v>
      </c>
      <c r="I2088" s="50" t="s">
        <v>31</v>
      </c>
      <c r="J2088" s="49" t="s">
        <v>53</v>
      </c>
      <c r="K2088" s="49" t="s">
        <v>54</v>
      </c>
      <c r="L2088" s="49" t="s">
        <v>135</v>
      </c>
      <c r="M2088" s="50" t="s">
        <v>136</v>
      </c>
      <c r="N2088" s="50" t="s">
        <v>57</v>
      </c>
      <c r="O2088" s="51">
        <v>38816</v>
      </c>
      <c r="P2088" s="51">
        <v>44420</v>
      </c>
      <c r="Q2088" s="51">
        <v>44420</v>
      </c>
      <c r="R2088" s="50">
        <v>1509</v>
      </c>
      <c r="S2088" s="50">
        <v>4</v>
      </c>
      <c r="T2088" s="50" t="s">
        <v>106</v>
      </c>
      <c r="U2088" s="50" t="s">
        <v>12081</v>
      </c>
      <c r="V2088" s="50"/>
      <c r="W2088" s="50" t="s">
        <v>12082</v>
      </c>
      <c r="X2088" s="50" t="s">
        <v>57</v>
      </c>
      <c r="Y2088" s="49" t="s">
        <v>12083</v>
      </c>
    </row>
    <row r="2089" spans="1:25">
      <c r="A2089" s="121" t="str">
        <f t="shared" si="33"/>
        <v>RSANNIC</v>
      </c>
      <c r="B2089" s="49" t="s">
        <v>12084</v>
      </c>
      <c r="C2089" s="50" t="s">
        <v>12085</v>
      </c>
      <c r="D2089" s="50" t="s">
        <v>12086</v>
      </c>
      <c r="E2089" s="37" t="s">
        <v>134</v>
      </c>
      <c r="F2089" s="49" t="s">
        <v>44</v>
      </c>
      <c r="G2089" s="50" t="s">
        <v>45</v>
      </c>
      <c r="H2089" s="50" t="s">
        <v>30</v>
      </c>
      <c r="I2089" s="50" t="s">
        <v>31</v>
      </c>
      <c r="J2089" s="49" t="s">
        <v>32</v>
      </c>
      <c r="K2089" s="49" t="s">
        <v>426</v>
      </c>
      <c r="L2089" s="49" t="s">
        <v>427</v>
      </c>
      <c r="M2089" s="50" t="s">
        <v>428</v>
      </c>
      <c r="N2089" s="50" t="s">
        <v>429</v>
      </c>
      <c r="O2089" s="51">
        <v>37666</v>
      </c>
      <c r="P2089" s="51">
        <v>37666</v>
      </c>
      <c r="Q2089" s="51">
        <v>37666</v>
      </c>
      <c r="R2089" s="50">
        <v>8263</v>
      </c>
      <c r="S2089" s="50">
        <v>22</v>
      </c>
      <c r="T2089" s="50" t="s">
        <v>148</v>
      </c>
      <c r="U2089" s="50" t="s">
        <v>12087</v>
      </c>
      <c r="V2089" s="50"/>
      <c r="W2089" s="50" t="s">
        <v>12088</v>
      </c>
      <c r="X2089" s="50" t="s">
        <v>429</v>
      </c>
      <c r="Y2089" s="49" t="s">
        <v>12089</v>
      </c>
    </row>
    <row r="2090" spans="1:25">
      <c r="A2090" s="121" t="str">
        <f t="shared" si="33"/>
        <v>RSARAVI</v>
      </c>
      <c r="B2090" s="49" t="s">
        <v>12090</v>
      </c>
      <c r="C2090" s="50" t="s">
        <v>12091</v>
      </c>
      <c r="D2090" s="50" t="s">
        <v>12092</v>
      </c>
      <c r="E2090" s="37" t="s">
        <v>43</v>
      </c>
      <c r="F2090" s="49" t="s">
        <v>44</v>
      </c>
      <c r="G2090" s="50" t="s">
        <v>45</v>
      </c>
      <c r="H2090" s="50" t="s">
        <v>30</v>
      </c>
      <c r="I2090" s="50" t="s">
        <v>31</v>
      </c>
      <c r="J2090" s="49" t="s">
        <v>53</v>
      </c>
      <c r="K2090" s="49" t="s">
        <v>54</v>
      </c>
      <c r="L2090" s="49" t="s">
        <v>135</v>
      </c>
      <c r="M2090" s="50" t="s">
        <v>136</v>
      </c>
      <c r="N2090" s="50" t="s">
        <v>57</v>
      </c>
      <c r="O2090" s="51">
        <v>39371</v>
      </c>
      <c r="P2090" s="51">
        <v>39371</v>
      </c>
      <c r="Q2090" s="51">
        <v>39371</v>
      </c>
      <c r="R2090" s="50">
        <v>6558</v>
      </c>
      <c r="S2090" s="50">
        <v>17</v>
      </c>
      <c r="T2090" s="50" t="s">
        <v>148</v>
      </c>
      <c r="U2090" s="50" t="s">
        <v>12093</v>
      </c>
      <c r="V2090" s="50"/>
      <c r="W2090" s="50" t="s">
        <v>12094</v>
      </c>
      <c r="X2090" s="50" t="s">
        <v>57</v>
      </c>
      <c r="Y2090" s="49" t="s">
        <v>6371</v>
      </c>
    </row>
    <row r="2091" spans="1:25">
      <c r="A2091" s="121" t="str">
        <f t="shared" si="33"/>
        <v>rsardi</v>
      </c>
      <c r="B2091" s="49" t="s">
        <v>12095</v>
      </c>
      <c r="C2091" s="50" t="s">
        <v>12096</v>
      </c>
      <c r="D2091" s="50" t="s">
        <v>12097</v>
      </c>
      <c r="E2091" s="37" t="s">
        <v>27</v>
      </c>
      <c r="F2091" s="49" t="s">
        <v>44</v>
      </c>
      <c r="G2091" s="50" t="s">
        <v>45</v>
      </c>
      <c r="H2091" s="50" t="s">
        <v>30</v>
      </c>
      <c r="I2091" s="50" t="s">
        <v>31</v>
      </c>
      <c r="J2091" s="49" t="s">
        <v>32</v>
      </c>
      <c r="K2091" s="49" t="s">
        <v>144</v>
      </c>
      <c r="L2091" s="49" t="s">
        <v>145</v>
      </c>
      <c r="M2091" s="50" t="s">
        <v>146</v>
      </c>
      <c r="N2091" s="50" t="s">
        <v>147</v>
      </c>
      <c r="O2091" s="51">
        <v>42527</v>
      </c>
      <c r="P2091" s="51">
        <v>45298</v>
      </c>
      <c r="Q2091" s="51">
        <v>45298</v>
      </c>
      <c r="R2091" s="50">
        <v>631</v>
      </c>
      <c r="S2091" s="50">
        <v>1</v>
      </c>
      <c r="T2091" s="50" t="s">
        <v>82</v>
      </c>
      <c r="U2091" s="50" t="s">
        <v>12098</v>
      </c>
      <c r="V2091" s="50"/>
      <c r="W2091" s="50" t="s">
        <v>12099</v>
      </c>
      <c r="X2091" s="50" t="s">
        <v>147</v>
      </c>
      <c r="Y2091" s="49" t="s">
        <v>12100</v>
      </c>
    </row>
    <row r="2092" spans="1:25">
      <c r="A2092" s="121" t="str">
        <f t="shared" si="33"/>
        <v>RSAUCED</v>
      </c>
      <c r="B2092" s="49" t="s">
        <v>12101</v>
      </c>
      <c r="C2092" s="50" t="s">
        <v>12102</v>
      </c>
      <c r="D2092" s="50" t="s">
        <v>12103</v>
      </c>
      <c r="E2092" s="37" t="s">
        <v>43</v>
      </c>
      <c r="F2092" s="49" t="s">
        <v>44</v>
      </c>
      <c r="G2092" s="50" t="s">
        <v>45</v>
      </c>
      <c r="H2092" s="50" t="s">
        <v>30</v>
      </c>
      <c r="I2092" s="50" t="s">
        <v>31</v>
      </c>
      <c r="J2092" s="49" t="s">
        <v>32</v>
      </c>
      <c r="K2092" s="49" t="s">
        <v>396</v>
      </c>
      <c r="L2092" s="49" t="s">
        <v>397</v>
      </c>
      <c r="M2092" s="50" t="s">
        <v>398</v>
      </c>
      <c r="N2092" s="50" t="s">
        <v>147</v>
      </c>
      <c r="O2092" s="51">
        <v>34103</v>
      </c>
      <c r="P2092" s="51">
        <v>34103</v>
      </c>
      <c r="Q2092" s="51">
        <v>34103</v>
      </c>
      <c r="R2092" s="50">
        <v>11826</v>
      </c>
      <c r="S2092" s="50">
        <v>32</v>
      </c>
      <c r="T2092" s="50" t="s">
        <v>148</v>
      </c>
      <c r="U2092" s="50" t="s">
        <v>12104</v>
      </c>
      <c r="V2092" s="50"/>
      <c r="W2092" s="50" t="s">
        <v>676</v>
      </c>
      <c r="X2092" s="50" t="s">
        <v>147</v>
      </c>
      <c r="Y2092" s="49" t="s">
        <v>12105</v>
      </c>
    </row>
    <row r="2093" spans="1:25">
      <c r="A2093" s="121" t="str">
        <f t="shared" si="33"/>
        <v>rscheel</v>
      </c>
      <c r="B2093" s="49" t="s">
        <v>12106</v>
      </c>
      <c r="C2093" s="50" t="s">
        <v>12107</v>
      </c>
      <c r="D2093" s="50" t="s">
        <v>12108</v>
      </c>
      <c r="E2093" s="37" t="s">
        <v>43</v>
      </c>
      <c r="F2093" s="49" t="s">
        <v>114</v>
      </c>
      <c r="G2093" s="50" t="s">
        <v>115</v>
      </c>
      <c r="H2093" s="50" t="s">
        <v>105</v>
      </c>
      <c r="I2093" s="50" t="s">
        <v>31</v>
      </c>
      <c r="J2093" s="49" t="s">
        <v>53</v>
      </c>
      <c r="K2093" s="49" t="s">
        <v>54</v>
      </c>
      <c r="L2093" s="49" t="s">
        <v>55</v>
      </c>
      <c r="M2093" s="50" t="s">
        <v>56</v>
      </c>
      <c r="N2093" s="50" t="s">
        <v>57</v>
      </c>
      <c r="O2093" s="51">
        <v>43405</v>
      </c>
      <c r="P2093" s="51">
        <v>43405</v>
      </c>
      <c r="Q2093" s="51">
        <v>43405</v>
      </c>
      <c r="R2093" s="50">
        <v>2524</v>
      </c>
      <c r="S2093" s="50">
        <v>6</v>
      </c>
      <c r="T2093" s="50" t="s">
        <v>127</v>
      </c>
      <c r="U2093" s="50" t="s">
        <v>12109</v>
      </c>
      <c r="V2093" s="50"/>
      <c r="W2093" s="50" t="s">
        <v>2640</v>
      </c>
      <c r="X2093" s="50" t="s">
        <v>57</v>
      </c>
      <c r="Y2093" s="49" t="s">
        <v>12110</v>
      </c>
    </row>
    <row r="2094" spans="1:25">
      <c r="A2094" s="121" t="str">
        <f t="shared" si="33"/>
        <v>RSCOTT4</v>
      </c>
      <c r="B2094" s="49" t="s">
        <v>12111</v>
      </c>
      <c r="C2094" s="50" t="s">
        <v>12112</v>
      </c>
      <c r="D2094" s="50" t="s">
        <v>12113</v>
      </c>
      <c r="E2094" s="37" t="s">
        <v>43</v>
      </c>
      <c r="F2094" s="49" t="s">
        <v>28</v>
      </c>
      <c r="G2094" s="50" t="s">
        <v>29</v>
      </c>
      <c r="H2094" s="50" t="s">
        <v>30</v>
      </c>
      <c r="I2094" s="50" t="s">
        <v>31</v>
      </c>
      <c r="J2094" s="49" t="s">
        <v>32</v>
      </c>
      <c r="K2094" s="49" t="s">
        <v>396</v>
      </c>
      <c r="L2094" s="49" t="s">
        <v>397</v>
      </c>
      <c r="M2094" s="50" t="s">
        <v>398</v>
      </c>
      <c r="N2094" s="50" t="s">
        <v>147</v>
      </c>
      <c r="O2094" s="51">
        <v>29782</v>
      </c>
      <c r="P2094" s="51">
        <v>29782</v>
      </c>
      <c r="Q2094" s="51">
        <v>29782</v>
      </c>
      <c r="R2094" s="50">
        <v>16147</v>
      </c>
      <c r="S2094" s="50">
        <v>44</v>
      </c>
      <c r="T2094" s="50" t="s">
        <v>148</v>
      </c>
      <c r="U2094" s="50" t="s">
        <v>12114</v>
      </c>
      <c r="V2094" s="50"/>
      <c r="W2094" s="50" t="s">
        <v>12115</v>
      </c>
      <c r="X2094" s="50" t="s">
        <v>147</v>
      </c>
      <c r="Y2094" s="49" t="s">
        <v>12007</v>
      </c>
    </row>
    <row r="2095" spans="1:25">
      <c r="A2095" s="121" t="str">
        <f t="shared" si="33"/>
        <v>RSCOTT5</v>
      </c>
      <c r="B2095" s="49" t="s">
        <v>12116</v>
      </c>
      <c r="C2095" s="50" t="s">
        <v>12117</v>
      </c>
      <c r="D2095" s="50" t="s">
        <v>12118</v>
      </c>
      <c r="E2095" s="37" t="s">
        <v>43</v>
      </c>
      <c r="F2095" s="49" t="s">
        <v>28</v>
      </c>
      <c r="G2095" s="50" t="s">
        <v>29</v>
      </c>
      <c r="H2095" s="50" t="s">
        <v>30</v>
      </c>
      <c r="I2095" s="50" t="s">
        <v>31</v>
      </c>
      <c r="J2095" s="49" t="s">
        <v>32</v>
      </c>
      <c r="K2095" s="49" t="s">
        <v>515</v>
      </c>
      <c r="L2095" s="49" t="s">
        <v>516</v>
      </c>
      <c r="M2095" s="50" t="s">
        <v>517</v>
      </c>
      <c r="N2095" s="50" t="s">
        <v>192</v>
      </c>
      <c r="O2095" s="51">
        <v>32958</v>
      </c>
      <c r="P2095" s="51">
        <v>32958</v>
      </c>
      <c r="Q2095" s="51">
        <v>32958</v>
      </c>
      <c r="R2095" s="50">
        <v>12971</v>
      </c>
      <c r="S2095" s="50">
        <v>35</v>
      </c>
      <c r="T2095" s="50" t="s">
        <v>148</v>
      </c>
      <c r="U2095" s="50" t="s">
        <v>12119</v>
      </c>
      <c r="V2095" s="50"/>
      <c r="W2095" s="50" t="s">
        <v>12120</v>
      </c>
      <c r="X2095" s="50" t="s">
        <v>258</v>
      </c>
      <c r="Y2095" s="49" t="s">
        <v>12121</v>
      </c>
    </row>
    <row r="2096" spans="1:25">
      <c r="A2096" s="121" t="str">
        <f t="shared" si="33"/>
        <v>RSEDA</v>
      </c>
      <c r="B2096" s="49" t="s">
        <v>12122</v>
      </c>
      <c r="C2096" s="50" t="s">
        <v>12123</v>
      </c>
      <c r="D2096" s="50" t="s">
        <v>12124</v>
      </c>
      <c r="E2096" s="37" t="s">
        <v>43</v>
      </c>
      <c r="F2096" s="49" t="s">
        <v>90</v>
      </c>
      <c r="G2096" s="50" t="s">
        <v>91</v>
      </c>
      <c r="H2096" s="50" t="s">
        <v>30</v>
      </c>
      <c r="I2096" s="50" t="s">
        <v>31</v>
      </c>
      <c r="J2096" s="49" t="s">
        <v>53</v>
      </c>
      <c r="K2096" s="49" t="s">
        <v>54</v>
      </c>
      <c r="L2096" s="49" t="s">
        <v>135</v>
      </c>
      <c r="M2096" s="50" t="s">
        <v>136</v>
      </c>
      <c r="N2096" s="50" t="s">
        <v>57</v>
      </c>
      <c r="O2096" s="51">
        <v>39306</v>
      </c>
      <c r="P2096" s="51">
        <v>39306</v>
      </c>
      <c r="Q2096" s="51">
        <v>39306</v>
      </c>
      <c r="R2096" s="50">
        <v>6623</v>
      </c>
      <c r="S2096" s="50">
        <v>18</v>
      </c>
      <c r="T2096" s="50" t="s">
        <v>148</v>
      </c>
      <c r="U2096" s="50" t="s">
        <v>12125</v>
      </c>
      <c r="V2096" s="50"/>
      <c r="W2096" s="50" t="s">
        <v>2731</v>
      </c>
      <c r="X2096" s="50" t="s">
        <v>57</v>
      </c>
      <c r="Y2096" s="49" t="s">
        <v>12126</v>
      </c>
    </row>
    <row r="2097" spans="1:25">
      <c r="A2097" s="121" t="str">
        <f t="shared" si="33"/>
        <v>RSEKOR</v>
      </c>
      <c r="B2097" s="49" t="s">
        <v>12127</v>
      </c>
      <c r="C2097" s="50" t="s">
        <v>12128</v>
      </c>
      <c r="D2097" s="50" t="s">
        <v>12129</v>
      </c>
      <c r="E2097" s="37" t="s">
        <v>43</v>
      </c>
      <c r="F2097" s="49" t="s">
        <v>28</v>
      </c>
      <c r="G2097" s="50" t="s">
        <v>29</v>
      </c>
      <c r="H2097" s="50" t="s">
        <v>30</v>
      </c>
      <c r="I2097" s="50" t="s">
        <v>31</v>
      </c>
      <c r="J2097" s="49" t="s">
        <v>32</v>
      </c>
      <c r="K2097" s="49" t="s">
        <v>125</v>
      </c>
      <c r="L2097" s="49" t="s">
        <v>126</v>
      </c>
      <c r="M2097" s="50" t="s">
        <v>85</v>
      </c>
      <c r="N2097" s="50" t="s">
        <v>36</v>
      </c>
      <c r="O2097" s="51">
        <v>30068</v>
      </c>
      <c r="P2097" s="51">
        <v>30068</v>
      </c>
      <c r="Q2097" s="51">
        <v>30068</v>
      </c>
      <c r="R2097" s="50">
        <v>15861</v>
      </c>
      <c r="S2097" s="50">
        <v>43</v>
      </c>
      <c r="T2097" s="50" t="s">
        <v>148</v>
      </c>
      <c r="U2097" s="50" t="s">
        <v>12130</v>
      </c>
      <c r="V2097" s="50"/>
      <c r="W2097" s="50" t="s">
        <v>12131</v>
      </c>
      <c r="X2097" s="50" t="s">
        <v>36</v>
      </c>
      <c r="Y2097" s="49" t="s">
        <v>11055</v>
      </c>
    </row>
    <row r="2098" spans="1:25">
      <c r="A2098" s="121" t="str">
        <f t="shared" si="33"/>
        <v>RSEVERS</v>
      </c>
      <c r="B2098" s="49" t="s">
        <v>12132</v>
      </c>
      <c r="C2098" s="50" t="s">
        <v>12133</v>
      </c>
      <c r="D2098" s="50" t="s">
        <v>12134</v>
      </c>
      <c r="E2098" s="37" t="s">
        <v>774</v>
      </c>
      <c r="F2098" s="49" t="s">
        <v>28</v>
      </c>
      <c r="G2098" s="50" t="s">
        <v>29</v>
      </c>
      <c r="H2098" s="50" t="s">
        <v>30</v>
      </c>
      <c r="I2098" s="50" t="s">
        <v>31</v>
      </c>
      <c r="J2098" s="49" t="s">
        <v>32</v>
      </c>
      <c r="K2098" s="49" t="s">
        <v>290</v>
      </c>
      <c r="L2098" s="49" t="s">
        <v>291</v>
      </c>
      <c r="M2098" s="50" t="s">
        <v>292</v>
      </c>
      <c r="N2098" s="50" t="s">
        <v>293</v>
      </c>
      <c r="O2098" s="51">
        <v>31471</v>
      </c>
      <c r="P2098" s="51">
        <v>31471</v>
      </c>
      <c r="Q2098" s="51">
        <v>31471</v>
      </c>
      <c r="R2098" s="50">
        <v>14458</v>
      </c>
      <c r="S2098" s="50">
        <v>39</v>
      </c>
      <c r="T2098" s="50" t="s">
        <v>148</v>
      </c>
      <c r="U2098" s="50" t="s">
        <v>12135</v>
      </c>
      <c r="V2098" s="50"/>
      <c r="W2098" s="50" t="s">
        <v>12136</v>
      </c>
      <c r="X2098" s="50" t="s">
        <v>1021</v>
      </c>
      <c r="Y2098" s="49" t="s">
        <v>12137</v>
      </c>
    </row>
    <row r="2099" spans="1:25">
      <c r="A2099" s="121" t="str">
        <f t="shared" si="33"/>
        <v>RSEYFER</v>
      </c>
      <c r="B2099" s="49" t="s">
        <v>12138</v>
      </c>
      <c r="C2099" s="50" t="s">
        <v>12139</v>
      </c>
      <c r="D2099" s="50" t="s">
        <v>12140</v>
      </c>
      <c r="E2099" s="37" t="s">
        <v>43</v>
      </c>
      <c r="F2099" s="49" t="s">
        <v>90</v>
      </c>
      <c r="G2099" s="50" t="s">
        <v>91</v>
      </c>
      <c r="H2099" s="50" t="s">
        <v>30</v>
      </c>
      <c r="I2099" s="50" t="s">
        <v>31</v>
      </c>
      <c r="J2099" s="49" t="s">
        <v>32</v>
      </c>
      <c r="K2099" s="49" t="s">
        <v>515</v>
      </c>
      <c r="L2099" s="49" t="s">
        <v>516</v>
      </c>
      <c r="M2099" s="50" t="s">
        <v>517</v>
      </c>
      <c r="N2099" s="50" t="s">
        <v>192</v>
      </c>
      <c r="O2099" s="51">
        <v>33050</v>
      </c>
      <c r="P2099" s="51">
        <v>33050</v>
      </c>
      <c r="Q2099" s="51">
        <v>33050</v>
      </c>
      <c r="R2099" s="50">
        <v>12879</v>
      </c>
      <c r="S2099" s="50">
        <v>35</v>
      </c>
      <c r="T2099" s="50" t="s">
        <v>148</v>
      </c>
      <c r="U2099" s="50" t="s">
        <v>12141</v>
      </c>
      <c r="V2099" s="50"/>
      <c r="W2099" s="50" t="s">
        <v>12142</v>
      </c>
      <c r="X2099" s="50" t="s">
        <v>118</v>
      </c>
      <c r="Y2099" s="49" t="s">
        <v>12143</v>
      </c>
    </row>
    <row r="2100" spans="1:25">
      <c r="A2100" s="121" t="str">
        <f t="shared" si="33"/>
        <v>rshahha</v>
      </c>
      <c r="B2100" s="49" t="s">
        <v>12144</v>
      </c>
      <c r="C2100" s="50" t="s">
        <v>12145</v>
      </c>
      <c r="D2100" s="50" t="s">
        <v>12146</v>
      </c>
      <c r="E2100" s="37" t="s">
        <v>27</v>
      </c>
      <c r="F2100" s="49" t="s">
        <v>103</v>
      </c>
      <c r="G2100" s="50" t="s">
        <v>104</v>
      </c>
      <c r="H2100" s="50" t="s">
        <v>105</v>
      </c>
      <c r="I2100" s="50" t="s">
        <v>31</v>
      </c>
      <c r="J2100" s="49" t="s">
        <v>53</v>
      </c>
      <c r="K2100" s="49" t="s">
        <v>370</v>
      </c>
      <c r="L2100" s="49" t="s">
        <v>371</v>
      </c>
      <c r="M2100" s="50" t="s">
        <v>372</v>
      </c>
      <c r="N2100" s="50" t="s">
        <v>373</v>
      </c>
      <c r="O2100" s="51">
        <v>41400</v>
      </c>
      <c r="P2100" s="51">
        <v>44426</v>
      </c>
      <c r="Q2100" s="51">
        <v>41400</v>
      </c>
      <c r="R2100" s="50">
        <v>4529</v>
      </c>
      <c r="S2100" s="50">
        <v>12</v>
      </c>
      <c r="T2100" s="50" t="s">
        <v>127</v>
      </c>
      <c r="U2100" s="50" t="s">
        <v>12147</v>
      </c>
      <c r="V2100" s="50"/>
      <c r="W2100" s="50" t="s">
        <v>12148</v>
      </c>
      <c r="X2100" s="50" t="s">
        <v>373</v>
      </c>
      <c r="Y2100" s="49" t="s">
        <v>12149</v>
      </c>
    </row>
    <row r="2101" spans="1:25">
      <c r="A2101" s="121" t="str">
        <f t="shared" si="33"/>
        <v>RSHAPI</v>
      </c>
      <c r="B2101" s="49" t="s">
        <v>12150</v>
      </c>
      <c r="C2101" s="50" t="s">
        <v>12151</v>
      </c>
      <c r="D2101" s="50" t="s">
        <v>12152</v>
      </c>
      <c r="E2101" s="37" t="s">
        <v>43</v>
      </c>
      <c r="F2101" s="49" t="s">
        <v>1468</v>
      </c>
      <c r="G2101" s="50" t="s">
        <v>1469</v>
      </c>
      <c r="H2101" s="50" t="s">
        <v>30</v>
      </c>
      <c r="I2101" s="50" t="s">
        <v>31</v>
      </c>
      <c r="J2101" s="49" t="s">
        <v>53</v>
      </c>
      <c r="K2101" s="49" t="s">
        <v>2108</v>
      </c>
      <c r="L2101" s="49" t="s">
        <v>2109</v>
      </c>
      <c r="M2101" s="50" t="s">
        <v>2110</v>
      </c>
      <c r="N2101" s="50" t="s">
        <v>1763</v>
      </c>
      <c r="O2101" s="51">
        <v>31588</v>
      </c>
      <c r="P2101" s="51">
        <v>43451</v>
      </c>
      <c r="Q2101" s="51">
        <v>31588</v>
      </c>
      <c r="R2101" s="50">
        <v>14341</v>
      </c>
      <c r="S2101" s="50">
        <v>39</v>
      </c>
      <c r="T2101" s="50" t="s">
        <v>148</v>
      </c>
      <c r="U2101" s="50" t="s">
        <v>12153</v>
      </c>
      <c r="V2101" s="50"/>
      <c r="W2101" s="50" t="s">
        <v>12154</v>
      </c>
      <c r="X2101" s="50" t="s">
        <v>1763</v>
      </c>
      <c r="Y2101" s="49" t="s">
        <v>12155</v>
      </c>
    </row>
    <row r="2102" spans="1:25">
      <c r="A2102" s="121" t="str">
        <f t="shared" si="33"/>
        <v>rsheldo</v>
      </c>
      <c r="B2102" s="49" t="s">
        <v>12156</v>
      </c>
      <c r="C2102" s="50" t="s">
        <v>12157</v>
      </c>
      <c r="D2102" s="49" t="s">
        <v>12158</v>
      </c>
      <c r="E2102" s="37" t="s">
        <v>43</v>
      </c>
      <c r="F2102" s="50"/>
      <c r="G2102" s="50"/>
      <c r="H2102" s="50"/>
      <c r="I2102" s="50"/>
      <c r="J2102" s="50"/>
      <c r="K2102" s="50"/>
      <c r="L2102" s="50"/>
      <c r="M2102" s="50"/>
      <c r="N2102" s="50"/>
      <c r="O2102" s="51">
        <v>45935</v>
      </c>
      <c r="P2102" s="50"/>
      <c r="Q2102" s="51">
        <v>45935</v>
      </c>
      <c r="R2102" s="50"/>
      <c r="S2102" s="50"/>
      <c r="T2102" s="50"/>
      <c r="U2102" s="126" t="s">
        <v>12159</v>
      </c>
      <c r="V2102"/>
      <c r="W2102" t="s">
        <v>3146</v>
      </c>
      <c r="X2102" t="s">
        <v>118</v>
      </c>
      <c r="Y2102" s="126" t="s">
        <v>9161</v>
      </c>
    </row>
    <row r="2103" spans="1:25">
      <c r="A2103" s="121" t="str">
        <f t="shared" si="33"/>
        <v>rsisney</v>
      </c>
      <c r="B2103" s="49" t="s">
        <v>12160</v>
      </c>
      <c r="C2103" s="50" t="s">
        <v>12161</v>
      </c>
      <c r="D2103" s="50" t="s">
        <v>12162</v>
      </c>
      <c r="E2103" s="37" t="s">
        <v>27</v>
      </c>
      <c r="F2103" s="49" t="s">
        <v>90</v>
      </c>
      <c r="G2103" s="50" t="s">
        <v>91</v>
      </c>
      <c r="H2103" s="50" t="s">
        <v>30</v>
      </c>
      <c r="I2103" s="50" t="s">
        <v>31</v>
      </c>
      <c r="J2103" s="49" t="s">
        <v>32</v>
      </c>
      <c r="K2103" s="49" t="s">
        <v>884</v>
      </c>
      <c r="L2103" s="49" t="s">
        <v>885</v>
      </c>
      <c r="M2103" s="50" t="s">
        <v>886</v>
      </c>
      <c r="N2103" s="50" t="s">
        <v>887</v>
      </c>
      <c r="O2103" s="51">
        <v>42885</v>
      </c>
      <c r="P2103" s="51">
        <v>42975</v>
      </c>
      <c r="Q2103" s="51">
        <v>42885</v>
      </c>
      <c r="R2103" s="50">
        <v>3044</v>
      </c>
      <c r="S2103" s="50">
        <v>8</v>
      </c>
      <c r="T2103" s="50" t="s">
        <v>127</v>
      </c>
      <c r="U2103" s="50" t="s">
        <v>12163</v>
      </c>
      <c r="V2103" s="50"/>
      <c r="W2103" s="50" t="s">
        <v>12164</v>
      </c>
      <c r="X2103" s="50" t="s">
        <v>763</v>
      </c>
      <c r="Y2103" s="49" t="s">
        <v>12165</v>
      </c>
    </row>
    <row r="2104" spans="1:25">
      <c r="A2104" s="121" t="str">
        <f t="shared" si="33"/>
        <v>RSKAE</v>
      </c>
      <c r="B2104" s="49" t="s">
        <v>12166</v>
      </c>
      <c r="C2104" s="50" t="s">
        <v>12167</v>
      </c>
      <c r="D2104" s="50" t="s">
        <v>12168</v>
      </c>
      <c r="E2104" s="37" t="s">
        <v>43</v>
      </c>
      <c r="F2104" s="49" t="s">
        <v>44</v>
      </c>
      <c r="G2104" s="50" t="s">
        <v>45</v>
      </c>
      <c r="H2104" s="50" t="s">
        <v>30</v>
      </c>
      <c r="I2104" s="50" t="s">
        <v>31</v>
      </c>
      <c r="J2104" s="49" t="s">
        <v>32</v>
      </c>
      <c r="K2104" s="49" t="s">
        <v>775</v>
      </c>
      <c r="L2104" s="49" t="s">
        <v>776</v>
      </c>
      <c r="M2104" s="50" t="s">
        <v>777</v>
      </c>
      <c r="N2104" s="50" t="s">
        <v>147</v>
      </c>
      <c r="O2104" s="51">
        <v>39364</v>
      </c>
      <c r="P2104" s="51">
        <v>39364</v>
      </c>
      <c r="Q2104" s="51">
        <v>39364</v>
      </c>
      <c r="R2104" s="50">
        <v>6565</v>
      </c>
      <c r="S2104" s="50">
        <v>17</v>
      </c>
      <c r="T2104" s="50" t="s">
        <v>148</v>
      </c>
      <c r="U2104" s="50" t="s">
        <v>12169</v>
      </c>
      <c r="V2104" s="50"/>
      <c r="W2104" s="50" t="s">
        <v>988</v>
      </c>
      <c r="X2104" s="50" t="s">
        <v>147</v>
      </c>
      <c r="Y2104" s="49" t="s">
        <v>12170</v>
      </c>
    </row>
    <row r="2105" spans="1:25">
      <c r="A2105" s="121" t="str">
        <f t="shared" si="33"/>
        <v>rslavin</v>
      </c>
      <c r="B2105" s="49" t="s">
        <v>12171</v>
      </c>
      <c r="C2105" s="50" t="s">
        <v>12172</v>
      </c>
      <c r="D2105" s="50" t="s">
        <v>12173</v>
      </c>
      <c r="E2105" s="37" t="s">
        <v>43</v>
      </c>
      <c r="F2105" s="49" t="s">
        <v>28</v>
      </c>
      <c r="G2105" s="50" t="s">
        <v>29</v>
      </c>
      <c r="H2105" s="50" t="s">
        <v>30</v>
      </c>
      <c r="I2105" s="50" t="s">
        <v>31</v>
      </c>
      <c r="J2105" s="49" t="s">
        <v>53</v>
      </c>
      <c r="K2105" s="49" t="s">
        <v>273</v>
      </c>
      <c r="L2105" s="49" t="s">
        <v>930</v>
      </c>
      <c r="M2105" s="50" t="s">
        <v>931</v>
      </c>
      <c r="N2105" s="50" t="s">
        <v>373</v>
      </c>
      <c r="O2105" s="51">
        <v>45179</v>
      </c>
      <c r="P2105" s="51">
        <v>45179</v>
      </c>
      <c r="Q2105" s="51">
        <v>45179</v>
      </c>
      <c r="R2105" s="50">
        <v>750</v>
      </c>
      <c r="S2105" s="50">
        <v>2</v>
      </c>
      <c r="T2105" s="50" t="s">
        <v>82</v>
      </c>
      <c r="U2105" s="50" t="s">
        <v>12174</v>
      </c>
      <c r="V2105" s="50"/>
      <c r="W2105" s="50" t="s">
        <v>12175</v>
      </c>
      <c r="X2105" s="50" t="s">
        <v>373</v>
      </c>
      <c r="Y2105" s="49" t="s">
        <v>12176</v>
      </c>
    </row>
    <row r="2106" spans="1:25">
      <c r="A2106" s="121" t="str">
        <f t="shared" si="33"/>
        <v>rslawte</v>
      </c>
      <c r="B2106" s="49" t="s">
        <v>12177</v>
      </c>
      <c r="C2106" s="50" t="s">
        <v>12178</v>
      </c>
      <c r="D2106" s="50" t="s">
        <v>12179</v>
      </c>
      <c r="E2106" s="37" t="s">
        <v>43</v>
      </c>
      <c r="F2106" s="49" t="s">
        <v>44</v>
      </c>
      <c r="G2106" s="50" t="s">
        <v>45</v>
      </c>
      <c r="H2106" s="50" t="s">
        <v>30</v>
      </c>
      <c r="I2106" s="50" t="s">
        <v>31</v>
      </c>
      <c r="J2106" s="49" t="s">
        <v>53</v>
      </c>
      <c r="K2106" s="49" t="s">
        <v>164</v>
      </c>
      <c r="L2106" s="49" t="s">
        <v>165</v>
      </c>
      <c r="M2106" s="50" t="s">
        <v>166</v>
      </c>
      <c r="N2106" s="50" t="s">
        <v>167</v>
      </c>
      <c r="O2106" s="51">
        <v>43712</v>
      </c>
      <c r="P2106" s="51">
        <v>44062</v>
      </c>
      <c r="Q2106" s="51">
        <v>43712</v>
      </c>
      <c r="R2106" s="50">
        <v>2217</v>
      </c>
      <c r="S2106" s="50">
        <v>6</v>
      </c>
      <c r="T2106" s="50" t="s">
        <v>127</v>
      </c>
      <c r="U2106" s="50" t="s">
        <v>12180</v>
      </c>
      <c r="V2106" s="50"/>
      <c r="W2106" s="50" t="s">
        <v>336</v>
      </c>
      <c r="X2106" s="50" t="s">
        <v>167</v>
      </c>
      <c r="Y2106" s="49" t="s">
        <v>337</v>
      </c>
    </row>
    <row r="2107" spans="1:25">
      <c r="A2107" s="121" t="str">
        <f t="shared" si="33"/>
        <v>rsmit12</v>
      </c>
      <c r="B2107" s="49" t="s">
        <v>12181</v>
      </c>
      <c r="C2107" s="50" t="s">
        <v>12182</v>
      </c>
      <c r="D2107" s="50" t="s">
        <v>12183</v>
      </c>
      <c r="E2107" s="37" t="s">
        <v>27</v>
      </c>
      <c r="F2107" s="49" t="s">
        <v>90</v>
      </c>
      <c r="G2107" s="50" t="s">
        <v>91</v>
      </c>
      <c r="H2107" s="50" t="s">
        <v>30</v>
      </c>
      <c r="I2107" s="50" t="s">
        <v>31</v>
      </c>
      <c r="J2107" s="49" t="s">
        <v>32</v>
      </c>
      <c r="K2107" s="49" t="s">
        <v>884</v>
      </c>
      <c r="L2107" s="49" t="s">
        <v>885</v>
      </c>
      <c r="M2107" s="50" t="s">
        <v>886</v>
      </c>
      <c r="N2107" s="50" t="s">
        <v>887</v>
      </c>
      <c r="O2107" s="51">
        <v>44392</v>
      </c>
      <c r="P2107" s="51">
        <v>44392</v>
      </c>
      <c r="Q2107" s="51">
        <v>44392</v>
      </c>
      <c r="R2107" s="50">
        <v>1537</v>
      </c>
      <c r="S2107" s="50">
        <v>4</v>
      </c>
      <c r="T2107" s="50" t="s">
        <v>106</v>
      </c>
      <c r="U2107" s="50" t="s">
        <v>12184</v>
      </c>
      <c r="V2107" s="50"/>
      <c r="W2107" s="50" t="s">
        <v>12185</v>
      </c>
      <c r="X2107" s="50" t="s">
        <v>1136</v>
      </c>
      <c r="Y2107" s="49" t="s">
        <v>12186</v>
      </c>
    </row>
    <row r="2108" spans="1:25">
      <c r="A2108" s="121" t="str">
        <f t="shared" si="33"/>
        <v>rsmith8</v>
      </c>
      <c r="B2108" s="49" t="s">
        <v>12187</v>
      </c>
      <c r="C2108" s="50" t="s">
        <v>12188</v>
      </c>
      <c r="D2108" s="50" t="s">
        <v>12189</v>
      </c>
      <c r="E2108" s="37" t="s">
        <v>134</v>
      </c>
      <c r="F2108" s="49" t="s">
        <v>44</v>
      </c>
      <c r="G2108" s="50" t="s">
        <v>45</v>
      </c>
      <c r="H2108" s="50" t="s">
        <v>30</v>
      </c>
      <c r="I2108" s="50" t="s">
        <v>31</v>
      </c>
      <c r="J2108" s="49" t="s">
        <v>53</v>
      </c>
      <c r="K2108" s="49" t="s">
        <v>164</v>
      </c>
      <c r="L2108" s="49" t="s">
        <v>165</v>
      </c>
      <c r="M2108" s="50" t="s">
        <v>166</v>
      </c>
      <c r="N2108" s="50" t="s">
        <v>167</v>
      </c>
      <c r="O2108" s="51">
        <v>44207</v>
      </c>
      <c r="P2108" s="51">
        <v>44207</v>
      </c>
      <c r="Q2108" s="51">
        <v>44207</v>
      </c>
      <c r="R2108" s="50">
        <v>1722</v>
      </c>
      <c r="S2108" s="50">
        <v>4</v>
      </c>
      <c r="T2108" s="50" t="s">
        <v>106</v>
      </c>
      <c r="U2108" s="50" t="s">
        <v>12190</v>
      </c>
      <c r="V2108" s="50"/>
      <c r="W2108" s="50" t="s">
        <v>12191</v>
      </c>
      <c r="X2108" s="50" t="s">
        <v>322</v>
      </c>
      <c r="Y2108" s="49" t="s">
        <v>6365</v>
      </c>
    </row>
    <row r="2109" spans="1:25">
      <c r="A2109" s="121" t="str">
        <f t="shared" si="33"/>
        <v>RSNOW</v>
      </c>
      <c r="B2109" s="49" t="s">
        <v>12192</v>
      </c>
      <c r="C2109" s="50" t="s">
        <v>12193</v>
      </c>
      <c r="D2109" s="50" t="s">
        <v>12194</v>
      </c>
      <c r="E2109" s="37" t="s">
        <v>43</v>
      </c>
      <c r="F2109" s="49" t="s">
        <v>28</v>
      </c>
      <c r="G2109" s="50" t="s">
        <v>29</v>
      </c>
      <c r="H2109" s="50" t="s">
        <v>30</v>
      </c>
      <c r="I2109" s="50" t="s">
        <v>31</v>
      </c>
      <c r="J2109" s="49" t="s">
        <v>53</v>
      </c>
      <c r="K2109" s="49" t="s">
        <v>370</v>
      </c>
      <c r="L2109" s="49" t="s">
        <v>371</v>
      </c>
      <c r="M2109" s="50" t="s">
        <v>372</v>
      </c>
      <c r="N2109" s="50" t="s">
        <v>373</v>
      </c>
      <c r="O2109" s="51">
        <v>40357</v>
      </c>
      <c r="P2109" s="51">
        <v>40357</v>
      </c>
      <c r="Q2109" s="51">
        <v>40357</v>
      </c>
      <c r="R2109" s="50">
        <v>5572</v>
      </c>
      <c r="S2109" s="50">
        <v>15</v>
      </c>
      <c r="T2109" s="50" t="s">
        <v>127</v>
      </c>
      <c r="U2109" s="50" t="s">
        <v>12195</v>
      </c>
      <c r="V2109" s="50"/>
      <c r="W2109" s="50" t="s">
        <v>12196</v>
      </c>
      <c r="X2109" s="50" t="s">
        <v>373</v>
      </c>
      <c r="Y2109" s="49" t="s">
        <v>12197</v>
      </c>
    </row>
    <row r="2110" spans="1:25">
      <c r="A2110" s="121" t="str">
        <f t="shared" si="33"/>
        <v>RSPARK1</v>
      </c>
      <c r="B2110" s="49" t="s">
        <v>12198</v>
      </c>
      <c r="C2110" s="50" t="s">
        <v>12199</v>
      </c>
      <c r="D2110" s="50" t="s">
        <v>12200</v>
      </c>
      <c r="E2110" s="37" t="s">
        <v>43</v>
      </c>
      <c r="F2110" s="49" t="s">
        <v>182</v>
      </c>
      <c r="G2110" s="50" t="s">
        <v>183</v>
      </c>
      <c r="H2110" s="50" t="s">
        <v>30</v>
      </c>
      <c r="I2110" s="50" t="s">
        <v>31</v>
      </c>
      <c r="J2110" s="49" t="s">
        <v>32</v>
      </c>
      <c r="K2110" s="49" t="s">
        <v>396</v>
      </c>
      <c r="L2110" s="49" t="s">
        <v>397</v>
      </c>
      <c r="M2110" s="50" t="s">
        <v>398</v>
      </c>
      <c r="N2110" s="50" t="s">
        <v>147</v>
      </c>
      <c r="O2110" s="51">
        <v>40730</v>
      </c>
      <c r="P2110" s="51">
        <v>40730</v>
      </c>
      <c r="Q2110" s="51">
        <v>40730</v>
      </c>
      <c r="R2110" s="50">
        <v>5199</v>
      </c>
      <c r="S2110" s="50">
        <v>14</v>
      </c>
      <c r="T2110" s="50" t="s">
        <v>127</v>
      </c>
      <c r="U2110" s="50" t="s">
        <v>12201</v>
      </c>
      <c r="V2110" s="50"/>
      <c r="W2110" s="50" t="s">
        <v>12202</v>
      </c>
      <c r="X2110" s="50" t="s">
        <v>147</v>
      </c>
      <c r="Y2110" s="49" t="s">
        <v>12203</v>
      </c>
    </row>
    <row r="2111" spans="1:25">
      <c r="A2111" s="121" t="str">
        <f t="shared" si="33"/>
        <v>rspring</v>
      </c>
      <c r="B2111" s="49" t="s">
        <v>12204</v>
      </c>
      <c r="C2111" s="50" t="s">
        <v>12205</v>
      </c>
      <c r="D2111" s="50" t="s">
        <v>12206</v>
      </c>
      <c r="E2111" s="37" t="s">
        <v>43</v>
      </c>
      <c r="F2111" s="49" t="s">
        <v>90</v>
      </c>
      <c r="G2111" s="50" t="s">
        <v>91</v>
      </c>
      <c r="H2111" s="50" t="s">
        <v>30</v>
      </c>
      <c r="I2111" s="50" t="s">
        <v>31</v>
      </c>
      <c r="J2111" s="49" t="s">
        <v>32</v>
      </c>
      <c r="K2111" s="49" t="s">
        <v>349</v>
      </c>
      <c r="L2111" s="49" t="s">
        <v>838</v>
      </c>
      <c r="M2111" s="50" t="s">
        <v>351</v>
      </c>
      <c r="N2111" s="50" t="s">
        <v>352</v>
      </c>
      <c r="O2111" s="51">
        <v>39625</v>
      </c>
      <c r="P2111" s="51">
        <v>45858</v>
      </c>
      <c r="Q2111" s="51">
        <v>45858</v>
      </c>
      <c r="R2111" s="50">
        <v>71</v>
      </c>
      <c r="S2111" s="50">
        <v>0</v>
      </c>
      <c r="T2111" s="50" t="s">
        <v>96</v>
      </c>
      <c r="U2111" s="50" t="s">
        <v>12207</v>
      </c>
      <c r="V2111" s="50"/>
      <c r="W2111" s="50" t="s">
        <v>12208</v>
      </c>
      <c r="X2111" s="50" t="s">
        <v>763</v>
      </c>
      <c r="Y2111" s="49" t="s">
        <v>12209</v>
      </c>
    </row>
    <row r="2112" spans="1:25">
      <c r="A2112" s="121" t="str">
        <f t="shared" si="33"/>
        <v>rstout</v>
      </c>
      <c r="B2112" s="49" t="s">
        <v>12210</v>
      </c>
      <c r="C2112" s="50" t="s">
        <v>12211</v>
      </c>
      <c r="D2112" s="50" t="s">
        <v>12212</v>
      </c>
      <c r="E2112" s="37" t="s">
        <v>43</v>
      </c>
      <c r="F2112" s="49" t="s">
        <v>44</v>
      </c>
      <c r="G2112" s="50" t="s">
        <v>45</v>
      </c>
      <c r="H2112" s="50" t="s">
        <v>30</v>
      </c>
      <c r="I2112" s="50" t="s">
        <v>31</v>
      </c>
      <c r="J2112" s="49" t="s">
        <v>32</v>
      </c>
      <c r="K2112" s="49" t="s">
        <v>208</v>
      </c>
      <c r="L2112" s="49" t="s">
        <v>208</v>
      </c>
      <c r="M2112" s="50" t="s">
        <v>907</v>
      </c>
      <c r="N2112" s="50" t="s">
        <v>908</v>
      </c>
      <c r="O2112" s="51">
        <v>44251</v>
      </c>
      <c r="P2112" s="51">
        <v>44251</v>
      </c>
      <c r="Q2112" s="51">
        <v>44251</v>
      </c>
      <c r="R2112" s="50">
        <v>1678</v>
      </c>
      <c r="S2112" s="50">
        <v>4</v>
      </c>
      <c r="T2112" s="50" t="s">
        <v>106</v>
      </c>
      <c r="U2112" s="50" t="s">
        <v>12213</v>
      </c>
      <c r="V2112" s="50"/>
      <c r="W2112" s="50" t="s">
        <v>11105</v>
      </c>
      <c r="X2112" s="50" t="s">
        <v>908</v>
      </c>
      <c r="Y2112" s="49" t="s">
        <v>12214</v>
      </c>
    </row>
    <row r="2113" spans="1:25">
      <c r="A2113" s="121" t="str">
        <f t="shared" si="33"/>
        <v>RSTOUT0</v>
      </c>
      <c r="B2113" s="49" t="s">
        <v>12215</v>
      </c>
      <c r="C2113" s="50" t="s">
        <v>12216</v>
      </c>
      <c r="D2113" s="50" t="s">
        <v>12217</v>
      </c>
      <c r="E2113" s="37" t="s">
        <v>43</v>
      </c>
      <c r="F2113" s="49" t="s">
        <v>182</v>
      </c>
      <c r="G2113" s="50" t="s">
        <v>183</v>
      </c>
      <c r="H2113" s="50" t="s">
        <v>30</v>
      </c>
      <c r="I2113" s="50" t="s">
        <v>31</v>
      </c>
      <c r="J2113" s="49" t="s">
        <v>32</v>
      </c>
      <c r="K2113" s="49" t="s">
        <v>396</v>
      </c>
      <c r="L2113" s="49" t="s">
        <v>397</v>
      </c>
      <c r="M2113" s="50" t="s">
        <v>398</v>
      </c>
      <c r="N2113" s="50" t="s">
        <v>147</v>
      </c>
      <c r="O2113" s="51">
        <v>39700</v>
      </c>
      <c r="P2113" s="51">
        <v>39700</v>
      </c>
      <c r="Q2113" s="51">
        <v>39700</v>
      </c>
      <c r="R2113" s="50">
        <v>6229</v>
      </c>
      <c r="S2113" s="50">
        <v>17</v>
      </c>
      <c r="T2113" s="50" t="s">
        <v>148</v>
      </c>
      <c r="U2113" s="50" t="s">
        <v>12218</v>
      </c>
      <c r="V2113" s="50"/>
      <c r="W2113" s="50" t="s">
        <v>3425</v>
      </c>
      <c r="X2113" s="50" t="s">
        <v>147</v>
      </c>
      <c r="Y2113" s="49" t="s">
        <v>12219</v>
      </c>
    </row>
    <row r="2114" spans="1:25">
      <c r="A2114" s="121" t="str">
        <f t="shared" si="33"/>
        <v>RSTYLE</v>
      </c>
      <c r="B2114" s="49" t="s">
        <v>12220</v>
      </c>
      <c r="C2114" s="50" t="s">
        <v>12221</v>
      </c>
      <c r="D2114" s="50" t="s">
        <v>12222</v>
      </c>
      <c r="E2114" s="37" t="s">
        <v>43</v>
      </c>
      <c r="F2114" s="49" t="s">
        <v>28</v>
      </c>
      <c r="G2114" s="50" t="s">
        <v>29</v>
      </c>
      <c r="H2114" s="50" t="s">
        <v>30</v>
      </c>
      <c r="I2114" s="50" t="s">
        <v>31</v>
      </c>
      <c r="J2114" s="49" t="s">
        <v>32</v>
      </c>
      <c r="K2114" s="49" t="s">
        <v>218</v>
      </c>
      <c r="L2114" s="49" t="s">
        <v>1032</v>
      </c>
      <c r="M2114" s="50" t="s">
        <v>1033</v>
      </c>
      <c r="N2114" s="50" t="s">
        <v>1034</v>
      </c>
      <c r="O2114" s="51">
        <v>30783</v>
      </c>
      <c r="P2114" s="51">
        <v>30783</v>
      </c>
      <c r="Q2114" s="51">
        <v>30783</v>
      </c>
      <c r="R2114" s="50">
        <v>15146</v>
      </c>
      <c r="S2114" s="50">
        <v>41</v>
      </c>
      <c r="T2114" s="50" t="s">
        <v>148</v>
      </c>
      <c r="U2114" s="50" t="s">
        <v>12223</v>
      </c>
      <c r="V2114" s="50"/>
      <c r="W2114" s="50" t="s">
        <v>12224</v>
      </c>
      <c r="X2114" s="50" t="s">
        <v>1034</v>
      </c>
      <c r="Y2114" s="49" t="s">
        <v>12225</v>
      </c>
    </row>
    <row r="2115" spans="1:25">
      <c r="A2115" s="121" t="str">
        <f t="shared" ref="A2115:A2178" si="34">TRIM(D2115)</f>
        <v>rsugimo</v>
      </c>
      <c r="B2115" s="49" t="s">
        <v>12226</v>
      </c>
      <c r="C2115" s="50" t="s">
        <v>12227</v>
      </c>
      <c r="D2115" s="50" t="s">
        <v>12228</v>
      </c>
      <c r="E2115" s="37" t="s">
        <v>27</v>
      </c>
      <c r="F2115" s="49" t="s">
        <v>90</v>
      </c>
      <c r="G2115" s="50" t="s">
        <v>91</v>
      </c>
      <c r="H2115" s="50" t="s">
        <v>30</v>
      </c>
      <c r="I2115" s="50" t="s">
        <v>31</v>
      </c>
      <c r="J2115" s="49" t="s">
        <v>32</v>
      </c>
      <c r="K2115" s="49" t="s">
        <v>426</v>
      </c>
      <c r="L2115" s="49" t="s">
        <v>427</v>
      </c>
      <c r="M2115" s="50" t="s">
        <v>428</v>
      </c>
      <c r="N2115" s="50" t="s">
        <v>429</v>
      </c>
      <c r="O2115" s="51">
        <v>43572</v>
      </c>
      <c r="P2115" s="51">
        <v>45816</v>
      </c>
      <c r="Q2115" s="51">
        <v>45816</v>
      </c>
      <c r="R2115" s="50">
        <v>113</v>
      </c>
      <c r="S2115" s="50">
        <v>0</v>
      </c>
      <c r="T2115" s="50" t="s">
        <v>58</v>
      </c>
      <c r="U2115" s="50" t="s">
        <v>12229</v>
      </c>
      <c r="V2115" s="50"/>
      <c r="W2115" s="50" t="s">
        <v>12088</v>
      </c>
      <c r="X2115" s="50" t="s">
        <v>429</v>
      </c>
      <c r="Y2115" s="49" t="s">
        <v>12089</v>
      </c>
    </row>
    <row r="2116" spans="1:25">
      <c r="A2116" s="121" t="str">
        <f t="shared" si="34"/>
        <v>rswans3</v>
      </c>
      <c r="B2116" s="49" t="s">
        <v>12230</v>
      </c>
      <c r="C2116" s="50" t="s">
        <v>12231</v>
      </c>
      <c r="D2116" s="50" t="s">
        <v>12232</v>
      </c>
      <c r="E2116" s="37" t="s">
        <v>43</v>
      </c>
      <c r="F2116" s="49" t="s">
        <v>44</v>
      </c>
      <c r="G2116" s="50" t="s">
        <v>45</v>
      </c>
      <c r="H2116" s="50" t="s">
        <v>30</v>
      </c>
      <c r="I2116" s="50" t="s">
        <v>31</v>
      </c>
      <c r="J2116" s="49" t="s">
        <v>53</v>
      </c>
      <c r="K2116" s="49" t="s">
        <v>164</v>
      </c>
      <c r="L2116" s="49" t="s">
        <v>165</v>
      </c>
      <c r="M2116" s="50" t="s">
        <v>166</v>
      </c>
      <c r="N2116" s="50" t="s">
        <v>167</v>
      </c>
      <c r="O2116" s="51">
        <v>42415</v>
      </c>
      <c r="P2116" s="51">
        <v>42415</v>
      </c>
      <c r="Q2116" s="51">
        <v>42415</v>
      </c>
      <c r="R2116" s="50">
        <v>3514</v>
      </c>
      <c r="S2116" s="50">
        <v>9</v>
      </c>
      <c r="T2116" s="50" t="s">
        <v>127</v>
      </c>
      <c r="U2116" s="50" t="s">
        <v>12233</v>
      </c>
      <c r="V2116" s="50"/>
      <c r="W2116" s="50" t="s">
        <v>12234</v>
      </c>
      <c r="X2116" s="50" t="s">
        <v>167</v>
      </c>
      <c r="Y2116" s="49" t="s">
        <v>12235</v>
      </c>
    </row>
    <row r="2117" spans="1:25">
      <c r="A2117" s="121" t="str">
        <f t="shared" si="34"/>
        <v>rsykes</v>
      </c>
      <c r="B2117" s="49" t="s">
        <v>12236</v>
      </c>
      <c r="C2117" s="50" t="s">
        <v>12237</v>
      </c>
      <c r="D2117" s="50" t="s">
        <v>12238</v>
      </c>
      <c r="E2117" s="37" t="s">
        <v>27</v>
      </c>
      <c r="F2117" s="49" t="s">
        <v>162</v>
      </c>
      <c r="G2117" s="50" t="s">
        <v>163</v>
      </c>
      <c r="H2117" s="50" t="s">
        <v>105</v>
      </c>
      <c r="I2117" s="50" t="s">
        <v>31</v>
      </c>
      <c r="J2117" s="49" t="s">
        <v>53</v>
      </c>
      <c r="K2117" s="49" t="s">
        <v>309</v>
      </c>
      <c r="L2117" s="49" t="s">
        <v>480</v>
      </c>
      <c r="M2117" s="50" t="s">
        <v>481</v>
      </c>
      <c r="N2117" s="50" t="s">
        <v>482</v>
      </c>
      <c r="O2117" s="51">
        <v>45438</v>
      </c>
      <c r="P2117" s="51">
        <v>45438</v>
      </c>
      <c r="Q2117" s="51">
        <v>45438</v>
      </c>
      <c r="R2117" s="50">
        <v>491</v>
      </c>
      <c r="S2117" s="50">
        <v>1</v>
      </c>
      <c r="T2117" s="50" t="s">
        <v>82</v>
      </c>
      <c r="U2117" s="50" t="s">
        <v>12239</v>
      </c>
      <c r="V2117" s="50"/>
      <c r="W2117" s="50" t="s">
        <v>5004</v>
      </c>
      <c r="X2117" s="50" t="s">
        <v>482</v>
      </c>
      <c r="Y2117" s="49" t="s">
        <v>12240</v>
      </c>
    </row>
    <row r="2118" spans="1:25">
      <c r="A2118" s="121" t="str">
        <f t="shared" si="34"/>
        <v>rtamay0</v>
      </c>
      <c r="B2118" s="49" t="s">
        <v>12241</v>
      </c>
      <c r="C2118" s="50" t="s">
        <v>12242</v>
      </c>
      <c r="D2118" s="50" t="s">
        <v>12243</v>
      </c>
      <c r="E2118" s="37" t="s">
        <v>43</v>
      </c>
      <c r="F2118" s="49" t="s">
        <v>44</v>
      </c>
      <c r="G2118" s="50" t="s">
        <v>45</v>
      </c>
      <c r="H2118" s="50" t="s">
        <v>30</v>
      </c>
      <c r="I2118" s="50" t="s">
        <v>31</v>
      </c>
      <c r="J2118" s="49" t="s">
        <v>32</v>
      </c>
      <c r="K2118" s="49" t="s">
        <v>775</v>
      </c>
      <c r="L2118" s="49" t="s">
        <v>776</v>
      </c>
      <c r="M2118" s="50" t="s">
        <v>777</v>
      </c>
      <c r="N2118" s="50" t="s">
        <v>147</v>
      </c>
      <c r="O2118" s="51">
        <v>45158</v>
      </c>
      <c r="P2118" s="51">
        <v>45158</v>
      </c>
      <c r="Q2118" s="51">
        <v>45158</v>
      </c>
      <c r="R2118" s="50">
        <v>771</v>
      </c>
      <c r="S2118" s="50">
        <v>2</v>
      </c>
      <c r="T2118" s="50" t="s">
        <v>82</v>
      </c>
      <c r="U2118" s="50" t="s">
        <v>12244</v>
      </c>
      <c r="V2118" s="50"/>
      <c r="W2118" s="50" t="s">
        <v>988</v>
      </c>
      <c r="X2118" s="50" t="s">
        <v>147</v>
      </c>
      <c r="Y2118" s="49" t="s">
        <v>6923</v>
      </c>
    </row>
    <row r="2119" spans="1:25">
      <c r="A2119" s="121" t="str">
        <f t="shared" si="34"/>
        <v>rtamayo</v>
      </c>
      <c r="B2119" s="49" t="s">
        <v>12245</v>
      </c>
      <c r="C2119" s="50" t="s">
        <v>12246</v>
      </c>
      <c r="D2119" s="50" t="s">
        <v>12247</v>
      </c>
      <c r="E2119" s="37" t="s">
        <v>43</v>
      </c>
      <c r="F2119" s="49" t="s">
        <v>182</v>
      </c>
      <c r="G2119" s="50" t="s">
        <v>183</v>
      </c>
      <c r="H2119" s="50" t="s">
        <v>30</v>
      </c>
      <c r="I2119" s="50" t="s">
        <v>31</v>
      </c>
      <c r="J2119" s="49" t="s">
        <v>32</v>
      </c>
      <c r="K2119" s="49" t="s">
        <v>775</v>
      </c>
      <c r="L2119" s="49" t="s">
        <v>776</v>
      </c>
      <c r="M2119" s="50" t="s">
        <v>777</v>
      </c>
      <c r="N2119" s="50" t="s">
        <v>147</v>
      </c>
      <c r="O2119" s="51">
        <v>42431</v>
      </c>
      <c r="P2119" s="51">
        <v>42431</v>
      </c>
      <c r="Q2119" s="51">
        <v>42431</v>
      </c>
      <c r="R2119" s="50">
        <v>3498</v>
      </c>
      <c r="S2119" s="50">
        <v>9</v>
      </c>
      <c r="T2119" s="50" t="s">
        <v>127</v>
      </c>
      <c r="U2119" s="50" t="s">
        <v>12248</v>
      </c>
      <c r="V2119" s="50"/>
      <c r="W2119" s="50" t="s">
        <v>988</v>
      </c>
      <c r="X2119" s="50" t="s">
        <v>147</v>
      </c>
      <c r="Y2119" s="49" t="s">
        <v>6923</v>
      </c>
    </row>
    <row r="2120" spans="1:25">
      <c r="A2120" s="121" t="str">
        <f t="shared" si="34"/>
        <v>rtassin</v>
      </c>
      <c r="B2120" s="49" t="s">
        <v>12249</v>
      </c>
      <c r="C2120" s="50" t="s">
        <v>12250</v>
      </c>
      <c r="D2120" s="50" t="s">
        <v>12251</v>
      </c>
      <c r="E2120" s="37" t="s">
        <v>43</v>
      </c>
      <c r="F2120" s="49" t="s">
        <v>28</v>
      </c>
      <c r="G2120" s="50" t="s">
        <v>29</v>
      </c>
      <c r="H2120" s="50" t="s">
        <v>30</v>
      </c>
      <c r="I2120" s="50" t="s">
        <v>31</v>
      </c>
      <c r="J2120" s="49" t="s">
        <v>32</v>
      </c>
      <c r="K2120" s="49" t="s">
        <v>349</v>
      </c>
      <c r="L2120" s="49" t="s">
        <v>1388</v>
      </c>
      <c r="M2120" s="50" t="s">
        <v>1389</v>
      </c>
      <c r="N2120" s="50" t="s">
        <v>57</v>
      </c>
      <c r="O2120" s="51">
        <v>42394</v>
      </c>
      <c r="P2120" s="51">
        <v>42394</v>
      </c>
      <c r="Q2120" s="51">
        <v>42394</v>
      </c>
      <c r="R2120" s="50">
        <v>3535</v>
      </c>
      <c r="S2120" s="50">
        <v>9</v>
      </c>
      <c r="T2120" s="50" t="s">
        <v>127</v>
      </c>
      <c r="U2120" s="50" t="s">
        <v>12252</v>
      </c>
      <c r="V2120" s="50"/>
      <c r="W2120" s="50" t="s">
        <v>12253</v>
      </c>
      <c r="X2120" s="50" t="s">
        <v>1392</v>
      </c>
      <c r="Y2120" s="49" t="s">
        <v>12254</v>
      </c>
    </row>
    <row r="2121" spans="1:25">
      <c r="A2121" s="121" t="str">
        <f t="shared" si="34"/>
        <v>rthibod</v>
      </c>
      <c r="B2121" s="49" t="s">
        <v>12255</v>
      </c>
      <c r="C2121" s="50" t="s">
        <v>12256</v>
      </c>
      <c r="D2121" s="50" t="s">
        <v>12257</v>
      </c>
      <c r="E2121" s="37" t="s">
        <v>43</v>
      </c>
      <c r="F2121" s="49" t="s">
        <v>90</v>
      </c>
      <c r="G2121" s="50" t="s">
        <v>91</v>
      </c>
      <c r="H2121" s="50" t="s">
        <v>30</v>
      </c>
      <c r="I2121" s="50" t="s">
        <v>31</v>
      </c>
      <c r="J2121" s="49" t="s">
        <v>32</v>
      </c>
      <c r="K2121" s="49" t="s">
        <v>349</v>
      </c>
      <c r="L2121" s="49" t="s">
        <v>1388</v>
      </c>
      <c r="M2121" s="50" t="s">
        <v>1389</v>
      </c>
      <c r="N2121" s="50" t="s">
        <v>57</v>
      </c>
      <c r="O2121" s="51">
        <v>35207</v>
      </c>
      <c r="P2121" s="51">
        <v>45795</v>
      </c>
      <c r="Q2121" s="51">
        <v>45795</v>
      </c>
      <c r="R2121" s="50">
        <v>134</v>
      </c>
      <c r="S2121" s="50">
        <v>0</v>
      </c>
      <c r="T2121" s="50" t="s">
        <v>58</v>
      </c>
      <c r="U2121" s="50" t="s">
        <v>12258</v>
      </c>
      <c r="V2121" s="50"/>
      <c r="W2121" s="50" t="s">
        <v>12259</v>
      </c>
      <c r="X2121" s="50" t="s">
        <v>355</v>
      </c>
      <c r="Y2121" s="49" t="s">
        <v>12260</v>
      </c>
    </row>
    <row r="2122" spans="1:25">
      <c r="A2122" s="121" t="str">
        <f t="shared" si="34"/>
        <v>rthoma2</v>
      </c>
      <c r="B2122" s="49" t="s">
        <v>12261</v>
      </c>
      <c r="C2122" s="50" t="s">
        <v>12262</v>
      </c>
      <c r="D2122" s="50" t="s">
        <v>12263</v>
      </c>
      <c r="E2122" s="37" t="s">
        <v>27</v>
      </c>
      <c r="F2122" s="49" t="s">
        <v>114</v>
      </c>
      <c r="G2122" s="50" t="s">
        <v>115</v>
      </c>
      <c r="H2122" s="50" t="s">
        <v>105</v>
      </c>
      <c r="I2122" s="50" t="s">
        <v>31</v>
      </c>
      <c r="J2122" s="49" t="s">
        <v>53</v>
      </c>
      <c r="K2122" s="49" t="s">
        <v>309</v>
      </c>
      <c r="L2122" s="49" t="s">
        <v>310</v>
      </c>
      <c r="M2122" s="50" t="s">
        <v>311</v>
      </c>
      <c r="N2122" s="50" t="s">
        <v>312</v>
      </c>
      <c r="O2122" s="51">
        <v>44571</v>
      </c>
      <c r="P2122" s="51">
        <v>44571</v>
      </c>
      <c r="Q2122" s="51">
        <v>44571</v>
      </c>
      <c r="R2122" s="50">
        <v>1358</v>
      </c>
      <c r="S2122" s="50">
        <v>3</v>
      </c>
      <c r="T2122" s="50" t="s">
        <v>106</v>
      </c>
      <c r="U2122" s="50" t="s">
        <v>12264</v>
      </c>
      <c r="V2122" s="50"/>
      <c r="W2122" s="50" t="s">
        <v>8936</v>
      </c>
      <c r="X2122" s="50" t="s">
        <v>312</v>
      </c>
      <c r="Y2122" s="49" t="s">
        <v>733</v>
      </c>
    </row>
    <row r="2123" spans="1:25">
      <c r="A2123" s="121" t="str">
        <f t="shared" si="34"/>
        <v>rthoms0</v>
      </c>
      <c r="B2123" s="49" t="s">
        <v>12265</v>
      </c>
      <c r="C2123" s="50" t="s">
        <v>12266</v>
      </c>
      <c r="D2123" s="50" t="s">
        <v>12267</v>
      </c>
      <c r="E2123" s="37" t="s">
        <v>43</v>
      </c>
      <c r="F2123" s="49" t="s">
        <v>28</v>
      </c>
      <c r="G2123" s="50" t="s">
        <v>29</v>
      </c>
      <c r="H2123" s="50" t="s">
        <v>30</v>
      </c>
      <c r="I2123" s="50" t="s">
        <v>31</v>
      </c>
      <c r="J2123" s="49" t="s">
        <v>53</v>
      </c>
      <c r="K2123" s="49" t="s">
        <v>255</v>
      </c>
      <c r="L2123" s="49" t="s">
        <v>256</v>
      </c>
      <c r="M2123" s="50" t="s">
        <v>257</v>
      </c>
      <c r="N2123" s="50" t="s">
        <v>258</v>
      </c>
      <c r="O2123" s="51">
        <v>43159</v>
      </c>
      <c r="P2123" s="51">
        <v>43159</v>
      </c>
      <c r="Q2123" s="51">
        <v>43159</v>
      </c>
      <c r="R2123" s="50">
        <v>2770</v>
      </c>
      <c r="S2123" s="50">
        <v>7</v>
      </c>
      <c r="T2123" s="50" t="s">
        <v>127</v>
      </c>
      <c r="U2123" s="50" t="s">
        <v>12268</v>
      </c>
      <c r="V2123" s="50"/>
      <c r="W2123" s="50" t="s">
        <v>1604</v>
      </c>
      <c r="X2123" s="50" t="s">
        <v>170</v>
      </c>
      <c r="Y2123" s="49" t="s">
        <v>12269</v>
      </c>
    </row>
    <row r="2124" spans="1:25">
      <c r="A2124" s="121" t="str">
        <f t="shared" si="34"/>
        <v>RTORDA</v>
      </c>
      <c r="B2124" s="49" t="s">
        <v>12270</v>
      </c>
      <c r="C2124" s="50" t="s">
        <v>12271</v>
      </c>
      <c r="D2124" s="50" t="s">
        <v>12272</v>
      </c>
      <c r="E2124" s="37" t="s">
        <v>43</v>
      </c>
      <c r="F2124" s="49" t="s">
        <v>28</v>
      </c>
      <c r="G2124" s="50" t="s">
        <v>29</v>
      </c>
      <c r="H2124" s="50" t="s">
        <v>30</v>
      </c>
      <c r="I2124" s="50" t="s">
        <v>31</v>
      </c>
      <c r="J2124" s="49" t="s">
        <v>32</v>
      </c>
      <c r="K2124" s="49" t="s">
        <v>426</v>
      </c>
      <c r="L2124" s="49" t="s">
        <v>427</v>
      </c>
      <c r="M2124" s="50" t="s">
        <v>428</v>
      </c>
      <c r="N2124" s="50" t="s">
        <v>429</v>
      </c>
      <c r="O2124" s="51">
        <v>40399</v>
      </c>
      <c r="P2124" s="51">
        <v>40399</v>
      </c>
      <c r="Q2124" s="51">
        <v>40399</v>
      </c>
      <c r="R2124" s="50">
        <v>5530</v>
      </c>
      <c r="S2124" s="50">
        <v>15</v>
      </c>
      <c r="T2124" s="50" t="s">
        <v>127</v>
      </c>
      <c r="U2124" s="50" t="s">
        <v>12273</v>
      </c>
      <c r="V2124" s="50"/>
      <c r="W2124" s="50" t="s">
        <v>12274</v>
      </c>
      <c r="X2124" s="50" t="s">
        <v>429</v>
      </c>
      <c r="Y2124" s="49" t="s">
        <v>12275</v>
      </c>
    </row>
    <row r="2125" spans="1:25">
      <c r="A2125" s="121" t="str">
        <f t="shared" si="34"/>
        <v>rtrimme</v>
      </c>
      <c r="B2125" s="49" t="s">
        <v>12276</v>
      </c>
      <c r="C2125" s="50" t="s">
        <v>12277</v>
      </c>
      <c r="D2125" s="50" t="s">
        <v>12278</v>
      </c>
      <c r="E2125" s="37" t="s">
        <v>43</v>
      </c>
      <c r="F2125" s="49" t="s">
        <v>1468</v>
      </c>
      <c r="G2125" s="50" t="s">
        <v>1469</v>
      </c>
      <c r="H2125" s="50" t="s">
        <v>30</v>
      </c>
      <c r="I2125" s="50" t="s">
        <v>31</v>
      </c>
      <c r="J2125" s="49" t="s">
        <v>53</v>
      </c>
      <c r="K2125" s="49" t="s">
        <v>2108</v>
      </c>
      <c r="L2125" s="49" t="s">
        <v>2108</v>
      </c>
      <c r="M2125" s="50" t="s">
        <v>3352</v>
      </c>
      <c r="N2125" s="50" t="s">
        <v>453</v>
      </c>
      <c r="O2125" s="51">
        <v>40175</v>
      </c>
      <c r="P2125" s="51">
        <v>45312</v>
      </c>
      <c r="Q2125" s="51">
        <v>45312</v>
      </c>
      <c r="R2125" s="50">
        <v>617</v>
      </c>
      <c r="S2125" s="50">
        <v>1</v>
      </c>
      <c r="T2125" s="50" t="s">
        <v>82</v>
      </c>
      <c r="U2125" s="50" t="s">
        <v>12279</v>
      </c>
      <c r="V2125" s="50"/>
      <c r="W2125" s="50" t="s">
        <v>12280</v>
      </c>
      <c r="X2125" s="50" t="s">
        <v>1763</v>
      </c>
      <c r="Y2125" s="49" t="s">
        <v>12281</v>
      </c>
    </row>
    <row r="2126" spans="1:25">
      <c r="A2126" s="121" t="str">
        <f t="shared" si="34"/>
        <v>RURQUH</v>
      </c>
      <c r="B2126" s="49" t="s">
        <v>12282</v>
      </c>
      <c r="C2126" s="50" t="s">
        <v>12283</v>
      </c>
      <c r="D2126" s="50" t="s">
        <v>12284</v>
      </c>
      <c r="E2126" s="37" t="s">
        <v>43</v>
      </c>
      <c r="F2126" s="49" t="s">
        <v>28</v>
      </c>
      <c r="G2126" s="50" t="s">
        <v>29</v>
      </c>
      <c r="H2126" s="50" t="s">
        <v>30</v>
      </c>
      <c r="I2126" s="50" t="s">
        <v>31</v>
      </c>
      <c r="J2126" s="49" t="s">
        <v>32</v>
      </c>
      <c r="K2126" s="49" t="s">
        <v>144</v>
      </c>
      <c r="L2126" s="49" t="s">
        <v>145</v>
      </c>
      <c r="M2126" s="50" t="s">
        <v>146</v>
      </c>
      <c r="N2126" s="50" t="s">
        <v>147</v>
      </c>
      <c r="O2126" s="51">
        <v>36927</v>
      </c>
      <c r="P2126" s="51">
        <v>36927</v>
      </c>
      <c r="Q2126" s="51">
        <v>36927</v>
      </c>
      <c r="R2126" s="50">
        <v>9002</v>
      </c>
      <c r="S2126" s="50">
        <v>24</v>
      </c>
      <c r="T2126" s="50" t="s">
        <v>148</v>
      </c>
      <c r="U2126" s="50" t="s">
        <v>12285</v>
      </c>
      <c r="V2126" s="50"/>
      <c r="W2126" s="50" t="s">
        <v>3749</v>
      </c>
      <c r="X2126" s="50" t="s">
        <v>147</v>
      </c>
      <c r="Y2126" s="49" t="s">
        <v>12286</v>
      </c>
    </row>
    <row r="2127" spans="1:25">
      <c r="A2127" s="121" t="str">
        <f t="shared" si="34"/>
        <v>RVANEG0</v>
      </c>
      <c r="B2127" s="49" t="s">
        <v>12287</v>
      </c>
      <c r="C2127" s="50" t="s">
        <v>12288</v>
      </c>
      <c r="D2127" s="50" t="s">
        <v>12289</v>
      </c>
      <c r="E2127" s="37" t="s">
        <v>43</v>
      </c>
      <c r="F2127" s="49" t="s">
        <v>28</v>
      </c>
      <c r="G2127" s="50" t="s">
        <v>29</v>
      </c>
      <c r="H2127" s="50" t="s">
        <v>30</v>
      </c>
      <c r="I2127" s="50" t="s">
        <v>31</v>
      </c>
      <c r="J2127" s="49" t="s">
        <v>32</v>
      </c>
      <c r="K2127" s="49" t="s">
        <v>349</v>
      </c>
      <c r="L2127" s="49" t="s">
        <v>1388</v>
      </c>
      <c r="M2127" s="50" t="s">
        <v>1389</v>
      </c>
      <c r="N2127" s="50" t="s">
        <v>57</v>
      </c>
      <c r="O2127" s="51">
        <v>39336</v>
      </c>
      <c r="P2127" s="51">
        <v>39336</v>
      </c>
      <c r="Q2127" s="51">
        <v>39336</v>
      </c>
      <c r="R2127" s="50">
        <v>6593</v>
      </c>
      <c r="S2127" s="50">
        <v>18</v>
      </c>
      <c r="T2127" s="50" t="s">
        <v>148</v>
      </c>
      <c r="U2127" s="50" t="s">
        <v>12290</v>
      </c>
      <c r="V2127" s="50"/>
      <c r="W2127" s="50" t="s">
        <v>12291</v>
      </c>
      <c r="X2127" s="50" t="s">
        <v>1392</v>
      </c>
      <c r="Y2127" s="49" t="s">
        <v>12292</v>
      </c>
    </row>
    <row r="2128" spans="1:25">
      <c r="A2128" s="121" t="str">
        <f t="shared" si="34"/>
        <v>rventur</v>
      </c>
      <c r="B2128" s="49" t="s">
        <v>12293</v>
      </c>
      <c r="C2128" s="50" t="s">
        <v>12294</v>
      </c>
      <c r="D2128" s="50" t="s">
        <v>12295</v>
      </c>
      <c r="E2128" s="37" t="s">
        <v>43</v>
      </c>
      <c r="F2128" s="49" t="s">
        <v>44</v>
      </c>
      <c r="G2128" s="50" t="s">
        <v>45</v>
      </c>
      <c r="H2128" s="50" t="s">
        <v>30</v>
      </c>
      <c r="I2128" s="50" t="s">
        <v>31</v>
      </c>
      <c r="J2128" s="49" t="s">
        <v>53</v>
      </c>
      <c r="K2128" s="49" t="s">
        <v>273</v>
      </c>
      <c r="L2128" s="49" t="s">
        <v>1609</v>
      </c>
      <c r="M2128" s="50" t="s">
        <v>1610</v>
      </c>
      <c r="N2128" s="50" t="s">
        <v>1611</v>
      </c>
      <c r="O2128" s="51">
        <v>45200</v>
      </c>
      <c r="P2128" s="51">
        <v>45200</v>
      </c>
      <c r="Q2128" s="51">
        <v>45200</v>
      </c>
      <c r="R2128" s="50">
        <v>729</v>
      </c>
      <c r="S2128" s="50">
        <v>1</v>
      </c>
      <c r="T2128" s="50" t="s">
        <v>82</v>
      </c>
      <c r="U2128" s="50" t="s">
        <v>12296</v>
      </c>
      <c r="V2128" s="50"/>
      <c r="W2128" s="50" t="s">
        <v>1865</v>
      </c>
      <c r="X2128" s="50" t="s">
        <v>276</v>
      </c>
      <c r="Y2128" s="49" t="s">
        <v>10744</v>
      </c>
    </row>
    <row r="2129" spans="1:25">
      <c r="A2129" s="121" t="str">
        <f t="shared" si="34"/>
        <v>rvilla5</v>
      </c>
      <c r="B2129" s="49" t="s">
        <v>12297</v>
      </c>
      <c r="C2129" s="50" t="s">
        <v>12298</v>
      </c>
      <c r="D2129" s="50" t="s">
        <v>12299</v>
      </c>
      <c r="E2129" s="37" t="s">
        <v>43</v>
      </c>
      <c r="F2129" s="49" t="s">
        <v>182</v>
      </c>
      <c r="G2129" s="50" t="s">
        <v>183</v>
      </c>
      <c r="H2129" s="50" t="s">
        <v>30</v>
      </c>
      <c r="I2129" s="50" t="s">
        <v>31</v>
      </c>
      <c r="J2129" s="49" t="s">
        <v>53</v>
      </c>
      <c r="K2129" s="49" t="s">
        <v>164</v>
      </c>
      <c r="L2129" s="49" t="s">
        <v>165</v>
      </c>
      <c r="M2129" s="50" t="s">
        <v>166</v>
      </c>
      <c r="N2129" s="50" t="s">
        <v>167</v>
      </c>
      <c r="O2129" s="51">
        <v>42009</v>
      </c>
      <c r="P2129" s="51">
        <v>42009</v>
      </c>
      <c r="Q2129" s="51">
        <v>42009</v>
      </c>
      <c r="R2129" s="50">
        <v>3920</v>
      </c>
      <c r="S2129" s="50">
        <v>10</v>
      </c>
      <c r="T2129" s="50" t="s">
        <v>127</v>
      </c>
      <c r="U2129" s="53" t="s">
        <v>12300</v>
      </c>
      <c r="V2129" s="53">
        <v>0</v>
      </c>
      <c r="W2129" s="53" t="s">
        <v>12301</v>
      </c>
      <c r="X2129" s="53" t="s">
        <v>170</v>
      </c>
      <c r="Y2129" s="53" t="s">
        <v>12302</v>
      </c>
    </row>
    <row r="2130" spans="1:25">
      <c r="A2130" s="121" t="str">
        <f t="shared" si="34"/>
        <v>RVILLEL</v>
      </c>
      <c r="B2130" s="49" t="s">
        <v>12303</v>
      </c>
      <c r="C2130" s="50" t="s">
        <v>12304</v>
      </c>
      <c r="D2130" s="50" t="s">
        <v>12305</v>
      </c>
      <c r="E2130" s="37" t="s">
        <v>43</v>
      </c>
      <c r="F2130" s="49" t="s">
        <v>103</v>
      </c>
      <c r="G2130" s="50" t="s">
        <v>104</v>
      </c>
      <c r="H2130" s="50" t="s">
        <v>105</v>
      </c>
      <c r="I2130" s="50" t="s">
        <v>31</v>
      </c>
      <c r="J2130" s="49" t="s">
        <v>32</v>
      </c>
      <c r="K2130" s="49" t="s">
        <v>79</v>
      </c>
      <c r="L2130" s="49" t="s">
        <v>80</v>
      </c>
      <c r="M2130" s="50" t="s">
        <v>81</v>
      </c>
      <c r="N2130" s="50" t="s">
        <v>36</v>
      </c>
      <c r="O2130" s="51">
        <v>37167</v>
      </c>
      <c r="P2130" s="51">
        <v>37167</v>
      </c>
      <c r="Q2130" s="51">
        <v>37167</v>
      </c>
      <c r="R2130" s="50">
        <v>8762</v>
      </c>
      <c r="S2130" s="50">
        <v>24</v>
      </c>
      <c r="T2130" s="50" t="s">
        <v>148</v>
      </c>
      <c r="U2130" s="50" t="s">
        <v>12306</v>
      </c>
      <c r="V2130" s="50"/>
      <c r="W2130" s="50" t="s">
        <v>4020</v>
      </c>
      <c r="X2130" s="50" t="s">
        <v>36</v>
      </c>
      <c r="Y2130" s="49" t="s">
        <v>4021</v>
      </c>
    </row>
    <row r="2131" spans="1:25">
      <c r="A2131" s="121" t="str">
        <f t="shared" si="34"/>
        <v>RVINISJ</v>
      </c>
      <c r="B2131" s="49" t="s">
        <v>12307</v>
      </c>
      <c r="C2131" s="50" t="s">
        <v>12308</v>
      </c>
      <c r="D2131" s="50" t="s">
        <v>12309</v>
      </c>
      <c r="E2131" s="37" t="s">
        <v>43</v>
      </c>
      <c r="F2131" s="49" t="s">
        <v>341</v>
      </c>
      <c r="G2131" s="50" t="s">
        <v>45</v>
      </c>
      <c r="H2131" s="50" t="s">
        <v>30</v>
      </c>
      <c r="I2131" s="50" t="s">
        <v>31</v>
      </c>
      <c r="J2131" s="49" t="s">
        <v>53</v>
      </c>
      <c r="K2131" s="49" t="s">
        <v>2108</v>
      </c>
      <c r="L2131" s="49" t="s">
        <v>2109</v>
      </c>
      <c r="M2131" s="50" t="s">
        <v>2110</v>
      </c>
      <c r="N2131" s="50" t="s">
        <v>1763</v>
      </c>
      <c r="O2131" s="51">
        <v>39027</v>
      </c>
      <c r="P2131" s="51">
        <v>39027</v>
      </c>
      <c r="Q2131" s="51">
        <v>39027</v>
      </c>
      <c r="R2131" s="50">
        <v>6902</v>
      </c>
      <c r="S2131" s="50">
        <v>18</v>
      </c>
      <c r="T2131" s="50" t="s">
        <v>148</v>
      </c>
      <c r="U2131" s="50" t="s">
        <v>12310</v>
      </c>
      <c r="V2131" s="50"/>
      <c r="W2131" s="50" t="s">
        <v>12311</v>
      </c>
      <c r="X2131" s="50" t="s">
        <v>1763</v>
      </c>
      <c r="Y2131" s="49" t="s">
        <v>12312</v>
      </c>
    </row>
    <row r="2132" spans="1:25">
      <c r="A2132" s="121" t="str">
        <f t="shared" si="34"/>
        <v>RVOLM2</v>
      </c>
      <c r="B2132" s="49" t="s">
        <v>12313</v>
      </c>
      <c r="C2132" s="50" t="s">
        <v>12314</v>
      </c>
      <c r="D2132" s="50" t="s">
        <v>12315</v>
      </c>
      <c r="E2132" s="37" t="s">
        <v>774</v>
      </c>
      <c r="F2132" s="49" t="s">
        <v>28</v>
      </c>
      <c r="G2132" s="50" t="s">
        <v>29</v>
      </c>
      <c r="H2132" s="50" t="s">
        <v>30</v>
      </c>
      <c r="I2132" s="50" t="s">
        <v>31</v>
      </c>
      <c r="J2132" s="49" t="s">
        <v>32</v>
      </c>
      <c r="K2132" s="49" t="s">
        <v>92</v>
      </c>
      <c r="L2132" s="49" t="s">
        <v>93</v>
      </c>
      <c r="M2132" s="50" t="s">
        <v>94</v>
      </c>
      <c r="N2132" s="50" t="s">
        <v>95</v>
      </c>
      <c r="O2132" s="51">
        <v>31434</v>
      </c>
      <c r="P2132" s="51">
        <v>31434</v>
      </c>
      <c r="Q2132" s="51">
        <v>31434</v>
      </c>
      <c r="R2132" s="50">
        <v>14495</v>
      </c>
      <c r="S2132" s="50">
        <v>39</v>
      </c>
      <c r="T2132" s="50" t="s">
        <v>148</v>
      </c>
      <c r="U2132" s="50" t="s">
        <v>12316</v>
      </c>
      <c r="V2132" s="50"/>
      <c r="W2132" s="50" t="s">
        <v>12317</v>
      </c>
      <c r="X2132" s="50" t="s">
        <v>95</v>
      </c>
      <c r="Y2132" s="49" t="s">
        <v>12318</v>
      </c>
    </row>
    <row r="2133" spans="1:25">
      <c r="A2133" s="121" t="str">
        <f t="shared" si="34"/>
        <v>rwagone</v>
      </c>
      <c r="B2133" s="49" t="s">
        <v>12319</v>
      </c>
      <c r="C2133" s="50" t="s">
        <v>12320</v>
      </c>
      <c r="D2133" s="50" t="s">
        <v>12321</v>
      </c>
      <c r="E2133" s="37" t="s">
        <v>27</v>
      </c>
      <c r="F2133" s="49" t="s">
        <v>466</v>
      </c>
      <c r="G2133" s="50" t="s">
        <v>467</v>
      </c>
      <c r="H2133" s="50" t="s">
        <v>30</v>
      </c>
      <c r="I2133" s="50" t="s">
        <v>31</v>
      </c>
      <c r="J2133" s="49" t="s">
        <v>32</v>
      </c>
      <c r="K2133" s="49" t="s">
        <v>515</v>
      </c>
      <c r="L2133" s="49" t="s">
        <v>516</v>
      </c>
      <c r="M2133" s="50" t="s">
        <v>517</v>
      </c>
      <c r="N2133" s="50" t="s">
        <v>192</v>
      </c>
      <c r="O2133" s="51">
        <v>44375</v>
      </c>
      <c r="P2133" s="51">
        <v>44375</v>
      </c>
      <c r="Q2133" s="51">
        <v>44375</v>
      </c>
      <c r="R2133" s="50">
        <v>1554</v>
      </c>
      <c r="S2133" s="50">
        <v>4</v>
      </c>
      <c r="T2133" s="50" t="s">
        <v>106</v>
      </c>
      <c r="U2133" s="50" t="s">
        <v>12322</v>
      </c>
      <c r="V2133" s="50"/>
      <c r="W2133" s="50" t="s">
        <v>12323</v>
      </c>
      <c r="X2133" s="50" t="s">
        <v>258</v>
      </c>
      <c r="Y2133" s="49" t="s">
        <v>12324</v>
      </c>
    </row>
    <row r="2134" spans="1:25">
      <c r="A2134" s="121" t="str">
        <f t="shared" si="34"/>
        <v>RWALMER</v>
      </c>
      <c r="B2134" s="49" t="s">
        <v>12325</v>
      </c>
      <c r="C2134" s="50" t="s">
        <v>12326</v>
      </c>
      <c r="D2134" s="50" t="s">
        <v>12327</v>
      </c>
      <c r="E2134" s="37" t="s">
        <v>43</v>
      </c>
      <c r="F2134" s="49" t="s">
        <v>44</v>
      </c>
      <c r="G2134" s="50" t="s">
        <v>45</v>
      </c>
      <c r="H2134" s="50" t="s">
        <v>30</v>
      </c>
      <c r="I2134" s="50" t="s">
        <v>31</v>
      </c>
      <c r="J2134" s="49" t="s">
        <v>53</v>
      </c>
      <c r="K2134" s="49" t="s">
        <v>450</v>
      </c>
      <c r="L2134" s="49" t="s">
        <v>451</v>
      </c>
      <c r="M2134" s="50" t="s">
        <v>452</v>
      </c>
      <c r="N2134" s="50" t="s">
        <v>453</v>
      </c>
      <c r="O2134" s="51">
        <v>39223</v>
      </c>
      <c r="P2134" s="51">
        <v>39223</v>
      </c>
      <c r="Q2134" s="51">
        <v>39223</v>
      </c>
      <c r="R2134" s="50">
        <v>6706</v>
      </c>
      <c r="S2134" s="50">
        <v>18</v>
      </c>
      <c r="T2134" s="50" t="s">
        <v>148</v>
      </c>
      <c r="U2134" s="50" t="s">
        <v>12328</v>
      </c>
      <c r="V2134" s="50"/>
      <c r="W2134" s="50" t="s">
        <v>12329</v>
      </c>
      <c r="X2134" s="50" t="s">
        <v>453</v>
      </c>
      <c r="Y2134" s="49" t="s">
        <v>12330</v>
      </c>
    </row>
    <row r="2135" spans="1:25">
      <c r="A2135" s="121" t="str">
        <f t="shared" si="34"/>
        <v>RWATT1</v>
      </c>
      <c r="B2135" s="49" t="s">
        <v>12331</v>
      </c>
      <c r="C2135" s="50" t="s">
        <v>12332</v>
      </c>
      <c r="D2135" s="50" t="s">
        <v>12333</v>
      </c>
      <c r="E2135" s="37" t="s">
        <v>43</v>
      </c>
      <c r="F2135" s="49" t="s">
        <v>28</v>
      </c>
      <c r="G2135" s="50" t="s">
        <v>29</v>
      </c>
      <c r="H2135" s="50" t="s">
        <v>30</v>
      </c>
      <c r="I2135" s="50" t="s">
        <v>31</v>
      </c>
      <c r="J2135" s="49" t="s">
        <v>53</v>
      </c>
      <c r="K2135" s="49" t="s">
        <v>54</v>
      </c>
      <c r="L2135" s="49" t="s">
        <v>135</v>
      </c>
      <c r="M2135" s="50" t="s">
        <v>136</v>
      </c>
      <c r="N2135" s="50" t="s">
        <v>57</v>
      </c>
      <c r="O2135" s="51">
        <v>31537</v>
      </c>
      <c r="P2135" s="51">
        <v>31537</v>
      </c>
      <c r="Q2135" s="51">
        <v>31537</v>
      </c>
      <c r="R2135" s="50">
        <v>14392</v>
      </c>
      <c r="S2135" s="50">
        <v>39</v>
      </c>
      <c r="T2135" s="50" t="s">
        <v>148</v>
      </c>
      <c r="U2135" s="50" t="s">
        <v>12334</v>
      </c>
      <c r="V2135" s="50"/>
      <c r="W2135" s="50" t="s">
        <v>10749</v>
      </c>
      <c r="X2135" s="50" t="s">
        <v>57</v>
      </c>
      <c r="Y2135" s="49" t="s">
        <v>12335</v>
      </c>
    </row>
    <row r="2136" spans="1:25">
      <c r="A2136" s="121" t="str">
        <f t="shared" si="34"/>
        <v>rweave5</v>
      </c>
      <c r="B2136" s="49" t="s">
        <v>12336</v>
      </c>
      <c r="C2136" s="50" t="s">
        <v>12337</v>
      </c>
      <c r="D2136" s="50" t="s">
        <v>12338</v>
      </c>
      <c r="E2136" s="37" t="s">
        <v>43</v>
      </c>
      <c r="F2136" s="49" t="s">
        <v>28</v>
      </c>
      <c r="G2136" s="50" t="s">
        <v>29</v>
      </c>
      <c r="H2136" s="50" t="s">
        <v>30</v>
      </c>
      <c r="I2136" s="50" t="s">
        <v>31</v>
      </c>
      <c r="J2136" s="49" t="s">
        <v>32</v>
      </c>
      <c r="K2136" s="49" t="s">
        <v>515</v>
      </c>
      <c r="L2136" s="49" t="s">
        <v>516</v>
      </c>
      <c r="M2136" s="50" t="s">
        <v>517</v>
      </c>
      <c r="N2136" s="50" t="s">
        <v>192</v>
      </c>
      <c r="O2136" s="51">
        <v>39385</v>
      </c>
      <c r="P2136" s="51">
        <v>45053</v>
      </c>
      <c r="Q2136" s="51">
        <v>39385</v>
      </c>
      <c r="R2136" s="50">
        <v>6544</v>
      </c>
      <c r="S2136" s="50">
        <v>17</v>
      </c>
      <c r="T2136" s="50" t="s">
        <v>148</v>
      </c>
      <c r="U2136" s="50" t="s">
        <v>12339</v>
      </c>
      <c r="V2136" s="50"/>
      <c r="W2136" s="50" t="s">
        <v>12340</v>
      </c>
      <c r="X2136" s="50" t="s">
        <v>118</v>
      </c>
      <c r="Y2136" s="49" t="s">
        <v>12341</v>
      </c>
    </row>
    <row r="2137" spans="1:25">
      <c r="A2137" s="121" t="str">
        <f t="shared" si="34"/>
        <v>rwhite0</v>
      </c>
      <c r="B2137" s="49" t="s">
        <v>12342</v>
      </c>
      <c r="C2137" s="50" t="s">
        <v>12343</v>
      </c>
      <c r="D2137" s="50" t="s">
        <v>12344</v>
      </c>
      <c r="E2137" s="37" t="s">
        <v>43</v>
      </c>
      <c r="F2137" s="49" t="s">
        <v>28</v>
      </c>
      <c r="G2137" s="50" t="s">
        <v>29</v>
      </c>
      <c r="H2137" s="50" t="s">
        <v>30</v>
      </c>
      <c r="I2137" s="50" t="s">
        <v>31</v>
      </c>
      <c r="J2137" s="49" t="s">
        <v>32</v>
      </c>
      <c r="K2137" s="49" t="s">
        <v>349</v>
      </c>
      <c r="L2137" s="49" t="s">
        <v>1388</v>
      </c>
      <c r="M2137" s="50" t="s">
        <v>1389</v>
      </c>
      <c r="N2137" s="50" t="s">
        <v>57</v>
      </c>
      <c r="O2137" s="51">
        <v>44083</v>
      </c>
      <c r="P2137" s="51">
        <v>44083</v>
      </c>
      <c r="Q2137" s="51">
        <v>44083</v>
      </c>
      <c r="R2137" s="50">
        <v>1846</v>
      </c>
      <c r="S2137" s="50">
        <v>5</v>
      </c>
      <c r="T2137" s="50" t="s">
        <v>106</v>
      </c>
      <c r="U2137" s="50" t="s">
        <v>12345</v>
      </c>
      <c r="V2137" s="50"/>
      <c r="W2137" s="50" t="s">
        <v>354</v>
      </c>
      <c r="X2137" s="50" t="s">
        <v>355</v>
      </c>
      <c r="Y2137" s="49" t="s">
        <v>12346</v>
      </c>
    </row>
    <row r="2138" spans="1:25">
      <c r="A2138" s="121" t="str">
        <f t="shared" si="34"/>
        <v>rwilder</v>
      </c>
      <c r="B2138" s="49" t="s">
        <v>12347</v>
      </c>
      <c r="C2138" s="50" t="s">
        <v>12348</v>
      </c>
      <c r="D2138" s="50" t="s">
        <v>12349</v>
      </c>
      <c r="E2138" s="37" t="s">
        <v>43</v>
      </c>
      <c r="F2138" s="49" t="s">
        <v>307</v>
      </c>
      <c r="G2138" s="50" t="s">
        <v>308</v>
      </c>
      <c r="H2138" s="50" t="s">
        <v>30</v>
      </c>
      <c r="I2138" s="50" t="s">
        <v>31</v>
      </c>
      <c r="J2138" s="49" t="s">
        <v>53</v>
      </c>
      <c r="K2138" s="49" t="s">
        <v>309</v>
      </c>
      <c r="L2138" s="49" t="s">
        <v>310</v>
      </c>
      <c r="M2138" s="50" t="s">
        <v>311</v>
      </c>
      <c r="N2138" s="50" t="s">
        <v>312</v>
      </c>
      <c r="O2138" s="51">
        <v>45816</v>
      </c>
      <c r="P2138" s="51">
        <v>45816</v>
      </c>
      <c r="Q2138" s="51">
        <v>45816</v>
      </c>
      <c r="R2138" s="50">
        <v>113</v>
      </c>
      <c r="S2138" s="50">
        <v>0</v>
      </c>
      <c r="T2138" s="50" t="s">
        <v>58</v>
      </c>
      <c r="U2138" s="50" t="s">
        <v>12350</v>
      </c>
      <c r="V2138" s="50"/>
      <c r="W2138" s="50" t="s">
        <v>12351</v>
      </c>
      <c r="X2138" s="50" t="s">
        <v>312</v>
      </c>
      <c r="Y2138" s="49" t="s">
        <v>12352</v>
      </c>
    </row>
    <row r="2139" spans="1:25">
      <c r="A2139" s="121" t="str">
        <f t="shared" si="34"/>
        <v>rwills1</v>
      </c>
      <c r="B2139" s="49" t="s">
        <v>12353</v>
      </c>
      <c r="C2139" s="50" t="s">
        <v>12354</v>
      </c>
      <c r="D2139" s="50" t="s">
        <v>12355</v>
      </c>
      <c r="E2139" s="37" t="s">
        <v>43</v>
      </c>
      <c r="F2139" s="49" t="s">
        <v>114</v>
      </c>
      <c r="G2139" s="50" t="s">
        <v>115</v>
      </c>
      <c r="H2139" s="50" t="s">
        <v>105</v>
      </c>
      <c r="I2139" s="50" t="s">
        <v>31</v>
      </c>
      <c r="J2139" s="49" t="s">
        <v>53</v>
      </c>
      <c r="K2139" s="49" t="s">
        <v>54</v>
      </c>
      <c r="L2139" s="49" t="s">
        <v>55</v>
      </c>
      <c r="M2139" s="50" t="s">
        <v>56</v>
      </c>
      <c r="N2139" s="50" t="s">
        <v>57</v>
      </c>
      <c r="O2139" s="51">
        <v>44251</v>
      </c>
      <c r="P2139" s="51">
        <v>44251</v>
      </c>
      <c r="Q2139" s="51">
        <v>44251</v>
      </c>
      <c r="R2139" s="50">
        <v>1678</v>
      </c>
      <c r="S2139" s="50">
        <v>4</v>
      </c>
      <c r="T2139" s="50" t="s">
        <v>106</v>
      </c>
      <c r="U2139" s="50" t="s">
        <v>12356</v>
      </c>
      <c r="V2139" s="50"/>
      <c r="W2139" s="50" t="s">
        <v>12357</v>
      </c>
      <c r="X2139" s="50" t="s">
        <v>57</v>
      </c>
      <c r="Y2139" s="49" t="s">
        <v>12358</v>
      </c>
    </row>
    <row r="2140" spans="1:25">
      <c r="A2140" s="121" t="str">
        <f t="shared" si="34"/>
        <v>RYASUD</v>
      </c>
      <c r="B2140" s="49" t="s">
        <v>12359</v>
      </c>
      <c r="C2140" s="50" t="s">
        <v>12360</v>
      </c>
      <c r="D2140" s="50" t="s">
        <v>12361</v>
      </c>
      <c r="E2140" s="37" t="s">
        <v>134</v>
      </c>
      <c r="F2140" s="49" t="s">
        <v>28</v>
      </c>
      <c r="G2140" s="50" t="s">
        <v>29</v>
      </c>
      <c r="H2140" s="50" t="s">
        <v>30</v>
      </c>
      <c r="I2140" s="50" t="s">
        <v>31</v>
      </c>
      <c r="J2140" s="49" t="s">
        <v>32</v>
      </c>
      <c r="K2140" s="49" t="s">
        <v>426</v>
      </c>
      <c r="L2140" s="49" t="s">
        <v>427</v>
      </c>
      <c r="M2140" s="50" t="s">
        <v>428</v>
      </c>
      <c r="N2140" s="50" t="s">
        <v>429</v>
      </c>
      <c r="O2140" s="51">
        <v>36298</v>
      </c>
      <c r="P2140" s="51">
        <v>36298</v>
      </c>
      <c r="Q2140" s="51">
        <v>36298</v>
      </c>
      <c r="R2140" s="50">
        <v>9631</v>
      </c>
      <c r="S2140" s="50">
        <v>26</v>
      </c>
      <c r="T2140" s="50" t="s">
        <v>148</v>
      </c>
      <c r="U2140" s="50" t="s">
        <v>12362</v>
      </c>
      <c r="V2140" s="50"/>
      <c r="W2140" s="50" t="s">
        <v>2676</v>
      </c>
      <c r="X2140" s="50" t="s">
        <v>429</v>
      </c>
      <c r="Y2140" s="49" t="s">
        <v>2677</v>
      </c>
    </row>
    <row r="2141" spans="1:25">
      <c r="A2141" s="121" t="str">
        <f t="shared" si="34"/>
        <v>ryuranl</v>
      </c>
      <c r="B2141" s="49" t="s">
        <v>12363</v>
      </c>
      <c r="C2141" s="50" t="s">
        <v>12364</v>
      </c>
      <c r="D2141" s="50" t="s">
        <v>12365</v>
      </c>
      <c r="E2141" s="37" t="s">
        <v>43</v>
      </c>
      <c r="F2141" s="49" t="s">
        <v>28</v>
      </c>
      <c r="G2141" s="50" t="s">
        <v>29</v>
      </c>
      <c r="H2141" s="50" t="s">
        <v>30</v>
      </c>
      <c r="I2141" s="50" t="s">
        <v>31</v>
      </c>
      <c r="J2141" s="49" t="s">
        <v>32</v>
      </c>
      <c r="K2141" s="49" t="s">
        <v>92</v>
      </c>
      <c r="L2141" s="49" t="s">
        <v>116</v>
      </c>
      <c r="M2141" s="50" t="s">
        <v>117</v>
      </c>
      <c r="N2141" s="50" t="s">
        <v>118</v>
      </c>
      <c r="O2141" s="51">
        <v>44686</v>
      </c>
      <c r="P2141" s="51">
        <v>44686</v>
      </c>
      <c r="Q2141" s="51">
        <v>44686</v>
      </c>
      <c r="R2141" s="50">
        <v>1243</v>
      </c>
      <c r="S2141" s="50">
        <v>3</v>
      </c>
      <c r="T2141" s="50" t="s">
        <v>106</v>
      </c>
      <c r="U2141" s="50" t="s">
        <v>12366</v>
      </c>
      <c r="V2141" s="50"/>
      <c r="W2141" s="50" t="s">
        <v>12367</v>
      </c>
      <c r="X2141" s="50" t="s">
        <v>192</v>
      </c>
      <c r="Y2141" s="49" t="s">
        <v>12368</v>
      </c>
    </row>
    <row r="2142" spans="1:25">
      <c r="A2142" s="121" t="str">
        <f t="shared" si="34"/>
        <v>salcorn</v>
      </c>
      <c r="B2142" s="49" t="s">
        <v>12369</v>
      </c>
      <c r="C2142" s="50" t="s">
        <v>12370</v>
      </c>
      <c r="D2142" s="50" t="s">
        <v>12371</v>
      </c>
      <c r="E2142" s="37" t="s">
        <v>43</v>
      </c>
      <c r="F2142" s="49" t="s">
        <v>1468</v>
      </c>
      <c r="G2142" s="50" t="s">
        <v>1469</v>
      </c>
      <c r="H2142" s="50" t="s">
        <v>30</v>
      </c>
      <c r="I2142" s="50" t="s">
        <v>31</v>
      </c>
      <c r="J2142" s="49" t="s">
        <v>53</v>
      </c>
      <c r="K2142" s="49" t="s">
        <v>66</v>
      </c>
      <c r="L2142" s="49" t="s">
        <v>66</v>
      </c>
      <c r="M2142" s="50" t="s">
        <v>342</v>
      </c>
      <c r="N2142" s="50" t="s">
        <v>69</v>
      </c>
      <c r="O2142" s="51">
        <v>44476</v>
      </c>
      <c r="P2142" s="51">
        <v>44476</v>
      </c>
      <c r="Q2142" s="51">
        <v>44476</v>
      </c>
      <c r="R2142" s="50">
        <v>1453</v>
      </c>
      <c r="S2142" s="50">
        <v>3</v>
      </c>
      <c r="T2142" s="50" t="s">
        <v>106</v>
      </c>
      <c r="U2142" s="50" t="s">
        <v>12372</v>
      </c>
      <c r="V2142" s="50"/>
      <c r="W2142" s="50" t="s">
        <v>12373</v>
      </c>
      <c r="X2142" s="50" t="s">
        <v>69</v>
      </c>
      <c r="Y2142" s="49" t="s">
        <v>12374</v>
      </c>
    </row>
    <row r="2143" spans="1:25">
      <c r="A2143" s="121" t="str">
        <f t="shared" si="34"/>
        <v>sarriag</v>
      </c>
      <c r="B2143" s="49" t="s">
        <v>12375</v>
      </c>
      <c r="C2143" s="50" t="s">
        <v>12376</v>
      </c>
      <c r="D2143" s="50" t="s">
        <v>12377</v>
      </c>
      <c r="E2143" s="37" t="s">
        <v>27</v>
      </c>
      <c r="F2143" s="49" t="s">
        <v>90</v>
      </c>
      <c r="G2143" s="50" t="s">
        <v>91</v>
      </c>
      <c r="H2143" s="50" t="s">
        <v>30</v>
      </c>
      <c r="I2143" s="50" t="s">
        <v>31</v>
      </c>
      <c r="J2143" s="49" t="s">
        <v>53</v>
      </c>
      <c r="K2143" s="49" t="s">
        <v>164</v>
      </c>
      <c r="L2143" s="49" t="s">
        <v>165</v>
      </c>
      <c r="M2143" s="50" t="s">
        <v>166</v>
      </c>
      <c r="N2143" s="50" t="s">
        <v>167</v>
      </c>
      <c r="O2143" s="51">
        <v>45879</v>
      </c>
      <c r="P2143" s="51">
        <v>45879</v>
      </c>
      <c r="Q2143" s="51">
        <v>45879</v>
      </c>
      <c r="R2143" s="50">
        <v>50</v>
      </c>
      <c r="S2143" s="50">
        <v>0</v>
      </c>
      <c r="T2143" s="50" t="s">
        <v>419</v>
      </c>
      <c r="U2143" s="50" t="s">
        <v>12378</v>
      </c>
      <c r="V2143" s="50"/>
      <c r="W2143" s="50" t="s">
        <v>2640</v>
      </c>
      <c r="X2143" s="50" t="s">
        <v>170</v>
      </c>
      <c r="Y2143" s="49" t="s">
        <v>12379</v>
      </c>
    </row>
    <row r="2144" spans="1:25">
      <c r="A2144" s="121" t="str">
        <f t="shared" si="34"/>
        <v>sbaile7</v>
      </c>
      <c r="B2144" s="49" t="s">
        <v>12380</v>
      </c>
      <c r="C2144" s="50" t="s">
        <v>12381</v>
      </c>
      <c r="D2144" s="50" t="s">
        <v>12382</v>
      </c>
      <c r="E2144" s="37" t="s">
        <v>43</v>
      </c>
      <c r="F2144" s="49" t="s">
        <v>90</v>
      </c>
      <c r="G2144" s="50" t="s">
        <v>91</v>
      </c>
      <c r="H2144" s="50" t="s">
        <v>30</v>
      </c>
      <c r="I2144" s="50" t="s">
        <v>31</v>
      </c>
      <c r="J2144" s="49" t="s">
        <v>32</v>
      </c>
      <c r="K2144" s="49" t="s">
        <v>290</v>
      </c>
      <c r="L2144" s="49" t="s">
        <v>5281</v>
      </c>
      <c r="M2144" s="50" t="s">
        <v>292</v>
      </c>
      <c r="N2144" s="50" t="s">
        <v>293</v>
      </c>
      <c r="O2144" s="51">
        <v>43446</v>
      </c>
      <c r="P2144" s="51">
        <v>43446</v>
      </c>
      <c r="Q2144" s="51">
        <v>43446</v>
      </c>
      <c r="R2144" s="50">
        <v>2483</v>
      </c>
      <c r="S2144" s="50">
        <v>6</v>
      </c>
      <c r="T2144" s="50" t="s">
        <v>127</v>
      </c>
      <c r="U2144" s="50" t="s">
        <v>12383</v>
      </c>
      <c r="V2144" s="50"/>
      <c r="W2144" s="50" t="s">
        <v>12384</v>
      </c>
      <c r="X2144" s="50" t="s">
        <v>5284</v>
      </c>
      <c r="Y2144" s="49" t="s">
        <v>12385</v>
      </c>
    </row>
    <row r="2145" spans="1:25">
      <c r="A2145" s="121" t="str">
        <f t="shared" si="34"/>
        <v>SBARFIE</v>
      </c>
      <c r="B2145" s="49" t="s">
        <v>12386</v>
      </c>
      <c r="C2145" s="50" t="s">
        <v>12387</v>
      </c>
      <c r="D2145" s="50" t="s">
        <v>12388</v>
      </c>
      <c r="E2145" s="37" t="s">
        <v>43</v>
      </c>
      <c r="F2145" s="49" t="s">
        <v>182</v>
      </c>
      <c r="G2145" s="50" t="s">
        <v>183</v>
      </c>
      <c r="H2145" s="50" t="s">
        <v>30</v>
      </c>
      <c r="I2145" s="50" t="s">
        <v>31</v>
      </c>
      <c r="J2145" s="49" t="s">
        <v>53</v>
      </c>
      <c r="K2145" s="49" t="s">
        <v>164</v>
      </c>
      <c r="L2145" s="49" t="s">
        <v>165</v>
      </c>
      <c r="M2145" s="50" t="s">
        <v>166</v>
      </c>
      <c r="N2145" s="50" t="s">
        <v>167</v>
      </c>
      <c r="O2145" s="51">
        <v>37067</v>
      </c>
      <c r="P2145" s="51">
        <v>37067</v>
      </c>
      <c r="Q2145" s="51">
        <v>37067</v>
      </c>
      <c r="R2145" s="50">
        <v>8862</v>
      </c>
      <c r="S2145" s="50">
        <v>24</v>
      </c>
      <c r="T2145" s="50" t="s">
        <v>148</v>
      </c>
      <c r="U2145" s="50" t="s">
        <v>12389</v>
      </c>
      <c r="V2145" s="50"/>
      <c r="W2145" s="50" t="s">
        <v>762</v>
      </c>
      <c r="X2145" s="50" t="s">
        <v>322</v>
      </c>
      <c r="Y2145" s="49" t="s">
        <v>12390</v>
      </c>
    </row>
    <row r="2146" spans="1:25">
      <c r="A2146" s="121" t="str">
        <f t="shared" si="34"/>
        <v>sberger</v>
      </c>
      <c r="B2146" s="49" t="s">
        <v>12391</v>
      </c>
      <c r="C2146" s="50" t="s">
        <v>12392</v>
      </c>
      <c r="D2146" s="50" t="s">
        <v>12393</v>
      </c>
      <c r="E2146" s="37" t="s">
        <v>43</v>
      </c>
      <c r="F2146" s="49" t="s">
        <v>44</v>
      </c>
      <c r="G2146" s="50" t="s">
        <v>45</v>
      </c>
      <c r="H2146" s="50" t="s">
        <v>30</v>
      </c>
      <c r="I2146" s="50" t="s">
        <v>31</v>
      </c>
      <c r="J2146" s="49" t="s">
        <v>32</v>
      </c>
      <c r="K2146" s="49" t="s">
        <v>775</v>
      </c>
      <c r="L2146" s="49" t="s">
        <v>3109</v>
      </c>
      <c r="M2146" s="50" t="s">
        <v>1389</v>
      </c>
      <c r="N2146" s="50" t="s">
        <v>57</v>
      </c>
      <c r="O2146" s="51">
        <v>42534</v>
      </c>
      <c r="P2146" s="51">
        <v>45298</v>
      </c>
      <c r="Q2146" s="51">
        <v>45298</v>
      </c>
      <c r="R2146" s="50">
        <v>631</v>
      </c>
      <c r="S2146" s="50">
        <v>1</v>
      </c>
      <c r="T2146" s="50" t="s">
        <v>82</v>
      </c>
      <c r="U2146" s="50" t="s">
        <v>12394</v>
      </c>
      <c r="V2146" s="50"/>
      <c r="W2146" s="50" t="s">
        <v>12395</v>
      </c>
      <c r="X2146" s="50" t="s">
        <v>1392</v>
      </c>
      <c r="Y2146" s="49" t="s">
        <v>12396</v>
      </c>
    </row>
    <row r="2147" spans="1:25">
      <c r="A2147" s="121" t="str">
        <f t="shared" si="34"/>
        <v>sbirdwe</v>
      </c>
      <c r="B2147" s="49" t="s">
        <v>12397</v>
      </c>
      <c r="C2147" s="50" t="s">
        <v>12398</v>
      </c>
      <c r="D2147" s="50" t="s">
        <v>12399</v>
      </c>
      <c r="E2147" s="37" t="s">
        <v>27</v>
      </c>
      <c r="F2147" s="49" t="s">
        <v>28</v>
      </c>
      <c r="G2147" s="50" t="s">
        <v>29</v>
      </c>
      <c r="H2147" s="50" t="s">
        <v>30</v>
      </c>
      <c r="I2147" s="50" t="s">
        <v>31</v>
      </c>
      <c r="J2147" s="49" t="s">
        <v>32</v>
      </c>
      <c r="K2147" s="49" t="s">
        <v>92</v>
      </c>
      <c r="L2147" s="49" t="s">
        <v>116</v>
      </c>
      <c r="M2147" s="50" t="s">
        <v>117</v>
      </c>
      <c r="N2147" s="50" t="s">
        <v>118</v>
      </c>
      <c r="O2147" s="51">
        <v>45130</v>
      </c>
      <c r="P2147" s="51">
        <v>45130</v>
      </c>
      <c r="Q2147" s="51">
        <v>45130</v>
      </c>
      <c r="R2147" s="50">
        <v>799</v>
      </c>
      <c r="S2147" s="50">
        <v>2</v>
      </c>
      <c r="T2147" s="50" t="s">
        <v>82</v>
      </c>
      <c r="U2147" s="50" t="s">
        <v>12400</v>
      </c>
      <c r="V2147" s="50"/>
      <c r="W2147" s="50" t="s">
        <v>12401</v>
      </c>
      <c r="X2147" s="50" t="s">
        <v>118</v>
      </c>
      <c r="Y2147" s="49" t="s">
        <v>12402</v>
      </c>
    </row>
    <row r="2148" spans="1:25">
      <c r="A2148" s="121" t="str">
        <f t="shared" si="34"/>
        <v>sblount</v>
      </c>
      <c r="B2148" s="49" t="s">
        <v>12403</v>
      </c>
      <c r="C2148" s="50" t="s">
        <v>12404</v>
      </c>
      <c r="D2148" s="49" t="s">
        <v>12405</v>
      </c>
      <c r="E2148" s="37" t="s">
        <v>43</v>
      </c>
      <c r="F2148" s="50"/>
      <c r="G2148" s="50"/>
      <c r="H2148" s="50"/>
      <c r="I2148" s="50"/>
      <c r="J2148" s="50"/>
      <c r="K2148" s="50"/>
      <c r="L2148" s="50"/>
      <c r="M2148" s="50"/>
      <c r="N2148" s="50"/>
      <c r="O2148" s="51">
        <v>45935</v>
      </c>
      <c r="P2148" s="50"/>
      <c r="Q2148" s="51">
        <v>45935</v>
      </c>
      <c r="R2148" s="50"/>
      <c r="S2148" s="50"/>
      <c r="T2148" s="50"/>
      <c r="U2148" s="49" t="s">
        <v>12406</v>
      </c>
      <c r="V2148" s="50"/>
      <c r="W2148" s="50" t="s">
        <v>1498</v>
      </c>
      <c r="X2148" s="50" t="s">
        <v>167</v>
      </c>
      <c r="Y2148" s="49" t="s">
        <v>12407</v>
      </c>
    </row>
    <row r="2149" spans="1:25">
      <c r="A2149" s="121" t="str">
        <f t="shared" si="34"/>
        <v>SBOBURK</v>
      </c>
      <c r="B2149" s="49" t="s">
        <v>12408</v>
      </c>
      <c r="C2149" s="50" t="s">
        <v>12409</v>
      </c>
      <c r="D2149" s="50" t="s">
        <v>12410</v>
      </c>
      <c r="E2149" s="37" t="s">
        <v>43</v>
      </c>
      <c r="F2149" s="49" t="s">
        <v>28</v>
      </c>
      <c r="G2149" s="50" t="s">
        <v>29</v>
      </c>
      <c r="H2149" s="50" t="s">
        <v>30</v>
      </c>
      <c r="I2149" s="50" t="s">
        <v>31</v>
      </c>
      <c r="J2149" s="49" t="s">
        <v>32</v>
      </c>
      <c r="K2149" s="49" t="s">
        <v>92</v>
      </c>
      <c r="L2149" s="49" t="s">
        <v>116</v>
      </c>
      <c r="M2149" s="50" t="s">
        <v>117</v>
      </c>
      <c r="N2149" s="50" t="s">
        <v>118</v>
      </c>
      <c r="O2149" s="51">
        <v>39189</v>
      </c>
      <c r="P2149" s="51">
        <v>39189</v>
      </c>
      <c r="Q2149" s="51">
        <v>39189</v>
      </c>
      <c r="R2149" s="50">
        <v>6740</v>
      </c>
      <c r="S2149" s="50">
        <v>18</v>
      </c>
      <c r="T2149" s="50" t="s">
        <v>148</v>
      </c>
      <c r="U2149" s="50" t="s">
        <v>12411</v>
      </c>
      <c r="V2149" s="50"/>
      <c r="W2149" s="50" t="s">
        <v>12412</v>
      </c>
      <c r="X2149" s="50" t="s">
        <v>118</v>
      </c>
      <c r="Y2149" s="49" t="s">
        <v>12413</v>
      </c>
    </row>
    <row r="2150" spans="1:25">
      <c r="A2150" s="121" t="str">
        <f t="shared" si="34"/>
        <v>SBOYD12</v>
      </c>
      <c r="B2150" s="49" t="s">
        <v>12414</v>
      </c>
      <c r="C2150" s="50" t="s">
        <v>12415</v>
      </c>
      <c r="D2150" s="50" t="s">
        <v>12416</v>
      </c>
      <c r="E2150" s="37" t="s">
        <v>43</v>
      </c>
      <c r="F2150" s="49" t="s">
        <v>28</v>
      </c>
      <c r="G2150" s="50" t="s">
        <v>29</v>
      </c>
      <c r="H2150" s="50" t="s">
        <v>30</v>
      </c>
      <c r="I2150" s="50" t="s">
        <v>31</v>
      </c>
      <c r="J2150" s="49" t="s">
        <v>32</v>
      </c>
      <c r="K2150" s="49" t="s">
        <v>884</v>
      </c>
      <c r="L2150" s="49" t="s">
        <v>885</v>
      </c>
      <c r="M2150" s="50" t="s">
        <v>886</v>
      </c>
      <c r="N2150" s="50" t="s">
        <v>887</v>
      </c>
      <c r="O2150" s="51">
        <v>37006</v>
      </c>
      <c r="P2150" s="51">
        <v>37006</v>
      </c>
      <c r="Q2150" s="51">
        <v>37006</v>
      </c>
      <c r="R2150" s="50">
        <v>8923</v>
      </c>
      <c r="S2150" s="50">
        <v>24</v>
      </c>
      <c r="T2150" s="50" t="s">
        <v>148</v>
      </c>
      <c r="U2150" s="50" t="s">
        <v>12417</v>
      </c>
      <c r="V2150" s="50"/>
      <c r="W2150" s="50" t="s">
        <v>12418</v>
      </c>
      <c r="X2150" s="50" t="s">
        <v>763</v>
      </c>
      <c r="Y2150" s="49" t="s">
        <v>12419</v>
      </c>
    </row>
    <row r="2151" spans="1:25">
      <c r="A2151" s="121" t="str">
        <f t="shared" si="34"/>
        <v>sbrown5</v>
      </c>
      <c r="B2151" s="49" t="s">
        <v>12420</v>
      </c>
      <c r="C2151" s="50" t="s">
        <v>12421</v>
      </c>
      <c r="D2151" s="50" t="s">
        <v>12422</v>
      </c>
      <c r="E2151" s="37" t="s">
        <v>134</v>
      </c>
      <c r="F2151" s="49" t="s">
        <v>28</v>
      </c>
      <c r="G2151" s="50" t="s">
        <v>29</v>
      </c>
      <c r="H2151" s="50" t="s">
        <v>30</v>
      </c>
      <c r="I2151" s="50" t="s">
        <v>31</v>
      </c>
      <c r="J2151" s="49" t="s">
        <v>53</v>
      </c>
      <c r="K2151" s="49" t="s">
        <v>164</v>
      </c>
      <c r="L2151" s="49" t="s">
        <v>165</v>
      </c>
      <c r="M2151" s="50" t="s">
        <v>166</v>
      </c>
      <c r="N2151" s="50" t="s">
        <v>167</v>
      </c>
      <c r="O2151" s="51">
        <v>44406</v>
      </c>
      <c r="P2151" s="51">
        <v>44406</v>
      </c>
      <c r="Q2151" s="51">
        <v>44406</v>
      </c>
      <c r="R2151" s="50">
        <v>1523</v>
      </c>
      <c r="S2151" s="50">
        <v>4</v>
      </c>
      <c r="T2151" s="50" t="s">
        <v>106</v>
      </c>
      <c r="U2151" s="50" t="s">
        <v>12423</v>
      </c>
      <c r="V2151" s="50"/>
      <c r="W2151" s="50" t="s">
        <v>4139</v>
      </c>
      <c r="X2151" s="50" t="s">
        <v>167</v>
      </c>
      <c r="Y2151" s="49" t="s">
        <v>12424</v>
      </c>
    </row>
    <row r="2152" spans="1:25">
      <c r="A2152" s="121" t="str">
        <f t="shared" si="34"/>
        <v>sburnet</v>
      </c>
      <c r="B2152" s="49" t="s">
        <v>12425</v>
      </c>
      <c r="C2152" s="50" t="s">
        <v>12426</v>
      </c>
      <c r="D2152" s="49" t="s">
        <v>12427</v>
      </c>
      <c r="E2152" s="141" t="s">
        <v>12425</v>
      </c>
      <c r="F2152" s="50"/>
      <c r="G2152" s="51"/>
      <c r="H2152" s="51"/>
      <c r="I2152" s="51"/>
      <c r="J2152" s="51"/>
      <c r="K2152" s="49" t="s">
        <v>884</v>
      </c>
      <c r="L2152" s="51"/>
      <c r="M2152" s="51"/>
      <c r="N2152" s="51"/>
      <c r="O2152" s="51"/>
      <c r="P2152" s="51">
        <v>45949</v>
      </c>
      <c r="Q2152" s="51">
        <v>45949</v>
      </c>
      <c r="R2152" s="51"/>
      <c r="S2152" s="51"/>
      <c r="T2152" s="51"/>
      <c r="U2152" s="49" t="s">
        <v>12428</v>
      </c>
      <c r="V2152" s="50"/>
      <c r="W2152" s="50" t="s">
        <v>889</v>
      </c>
      <c r="X2152" s="50" t="s">
        <v>887</v>
      </c>
      <c r="Y2152" s="49" t="s">
        <v>12429</v>
      </c>
    </row>
    <row r="2153" spans="1:25">
      <c r="A2153" s="121" t="str">
        <f t="shared" si="34"/>
        <v>sburton</v>
      </c>
      <c r="B2153" s="49" t="s">
        <v>12430</v>
      </c>
      <c r="C2153" s="50" t="s">
        <v>12431</v>
      </c>
      <c r="D2153" s="50" t="s">
        <v>12432</v>
      </c>
      <c r="E2153" s="37" t="s">
        <v>43</v>
      </c>
      <c r="F2153" s="49" t="s">
        <v>90</v>
      </c>
      <c r="G2153" s="50" t="s">
        <v>91</v>
      </c>
      <c r="H2153" s="50" t="s">
        <v>30</v>
      </c>
      <c r="I2153" s="50" t="s">
        <v>31</v>
      </c>
      <c r="J2153" s="49" t="s">
        <v>53</v>
      </c>
      <c r="K2153" s="49" t="s">
        <v>164</v>
      </c>
      <c r="L2153" s="49" t="s">
        <v>165</v>
      </c>
      <c r="M2153" s="50" t="s">
        <v>166</v>
      </c>
      <c r="N2153" s="50" t="s">
        <v>167</v>
      </c>
      <c r="O2153" s="51">
        <v>45865</v>
      </c>
      <c r="P2153" s="51">
        <v>45865</v>
      </c>
      <c r="Q2153" s="51">
        <v>45865</v>
      </c>
      <c r="R2153" s="50">
        <v>64</v>
      </c>
      <c r="S2153" s="50">
        <v>0</v>
      </c>
      <c r="T2153" s="50" t="s">
        <v>96</v>
      </c>
      <c r="U2153" s="50" t="s">
        <v>12433</v>
      </c>
      <c r="V2153" s="50"/>
      <c r="W2153" s="50" t="s">
        <v>12434</v>
      </c>
      <c r="X2153" s="50" t="s">
        <v>170</v>
      </c>
      <c r="Y2153" s="49" t="s">
        <v>12435</v>
      </c>
    </row>
    <row r="2154" spans="1:25">
      <c r="A2154" s="121" t="str">
        <f t="shared" si="34"/>
        <v>scallie</v>
      </c>
      <c r="B2154" s="49" t="s">
        <v>12436</v>
      </c>
      <c r="C2154" s="50" t="s">
        <v>12437</v>
      </c>
      <c r="D2154" s="50" t="s">
        <v>12438</v>
      </c>
      <c r="E2154" s="37" t="s">
        <v>27</v>
      </c>
      <c r="F2154" s="49" t="s">
        <v>28</v>
      </c>
      <c r="G2154" s="50" t="s">
        <v>29</v>
      </c>
      <c r="H2154" s="50" t="s">
        <v>30</v>
      </c>
      <c r="I2154" s="50" t="s">
        <v>31</v>
      </c>
      <c r="J2154" s="49" t="s">
        <v>32</v>
      </c>
      <c r="K2154" s="49" t="s">
        <v>92</v>
      </c>
      <c r="L2154" s="49" t="s">
        <v>93</v>
      </c>
      <c r="M2154" s="50" t="s">
        <v>94</v>
      </c>
      <c r="N2154" s="50" t="s">
        <v>95</v>
      </c>
      <c r="O2154" s="51">
        <v>45634</v>
      </c>
      <c r="P2154" s="51">
        <v>45634</v>
      </c>
      <c r="Q2154" s="51">
        <v>45634</v>
      </c>
      <c r="R2154" s="50">
        <v>295</v>
      </c>
      <c r="S2154" s="50">
        <v>0</v>
      </c>
      <c r="T2154" s="50" t="s">
        <v>37</v>
      </c>
      <c r="U2154" s="50" t="s">
        <v>12439</v>
      </c>
      <c r="V2154" s="50"/>
      <c r="W2154" s="50" t="s">
        <v>12440</v>
      </c>
      <c r="X2154" s="50" t="s">
        <v>95</v>
      </c>
      <c r="Y2154" s="49" t="s">
        <v>12441</v>
      </c>
    </row>
    <row r="2155" spans="1:25">
      <c r="A2155" s="121" t="str">
        <f t="shared" si="34"/>
        <v>SCENDRO</v>
      </c>
      <c r="B2155" s="49" t="s">
        <v>12442</v>
      </c>
      <c r="C2155" s="50" t="s">
        <v>12443</v>
      </c>
      <c r="D2155" s="50" t="s">
        <v>12444</v>
      </c>
      <c r="E2155" s="37" t="s">
        <v>43</v>
      </c>
      <c r="F2155" s="49" t="s">
        <v>341</v>
      </c>
      <c r="G2155" s="50" t="s">
        <v>45</v>
      </c>
      <c r="H2155" s="50" t="s">
        <v>30</v>
      </c>
      <c r="I2155" s="50" t="s">
        <v>31</v>
      </c>
      <c r="J2155" s="49" t="s">
        <v>53</v>
      </c>
      <c r="K2155" s="49" t="s">
        <v>2108</v>
      </c>
      <c r="L2155" s="49" t="s">
        <v>2108</v>
      </c>
      <c r="M2155" s="50" t="s">
        <v>3352</v>
      </c>
      <c r="N2155" s="50" t="s">
        <v>453</v>
      </c>
      <c r="O2155" s="51">
        <v>32679</v>
      </c>
      <c r="P2155" s="51">
        <v>32679</v>
      </c>
      <c r="Q2155" s="51">
        <v>32679</v>
      </c>
      <c r="R2155" s="50">
        <v>13250</v>
      </c>
      <c r="S2155" s="50">
        <v>36</v>
      </c>
      <c r="T2155" s="50" t="s">
        <v>148</v>
      </c>
      <c r="U2155" s="50" t="s">
        <v>12445</v>
      </c>
      <c r="V2155" s="50"/>
      <c r="W2155" s="50" t="s">
        <v>4926</v>
      </c>
      <c r="X2155" s="50" t="s">
        <v>453</v>
      </c>
      <c r="Y2155" s="49" t="s">
        <v>4927</v>
      </c>
    </row>
    <row r="2156" spans="1:25">
      <c r="A2156" s="121" t="str">
        <f t="shared" si="34"/>
        <v>scoffee</v>
      </c>
      <c r="B2156" s="49" t="s">
        <v>12446</v>
      </c>
      <c r="C2156" s="50" t="s">
        <v>12447</v>
      </c>
      <c r="D2156" s="50" t="s">
        <v>12448</v>
      </c>
      <c r="E2156" s="37" t="s">
        <v>27</v>
      </c>
      <c r="F2156" s="49" t="s">
        <v>327</v>
      </c>
      <c r="G2156" s="50" t="s">
        <v>328</v>
      </c>
      <c r="H2156" s="50" t="s">
        <v>30</v>
      </c>
      <c r="I2156" s="50" t="s">
        <v>31</v>
      </c>
      <c r="J2156" s="49" t="s">
        <v>53</v>
      </c>
      <c r="K2156" s="49" t="s">
        <v>309</v>
      </c>
      <c r="L2156" s="49" t="s">
        <v>310</v>
      </c>
      <c r="M2156" s="50" t="s">
        <v>311</v>
      </c>
      <c r="N2156" s="50" t="s">
        <v>312</v>
      </c>
      <c r="O2156" s="51">
        <v>44371</v>
      </c>
      <c r="P2156" s="51">
        <v>44371</v>
      </c>
      <c r="Q2156" s="51">
        <v>44371</v>
      </c>
      <c r="R2156" s="50">
        <v>1558</v>
      </c>
      <c r="S2156" s="50">
        <v>4</v>
      </c>
      <c r="T2156" s="50" t="s">
        <v>106</v>
      </c>
      <c r="U2156" s="50" t="s">
        <v>12449</v>
      </c>
      <c r="V2156" s="50"/>
      <c r="W2156" s="50" t="s">
        <v>3749</v>
      </c>
      <c r="X2156" s="50" t="s">
        <v>312</v>
      </c>
      <c r="Y2156" s="49" t="s">
        <v>3750</v>
      </c>
    </row>
    <row r="2157" spans="1:25">
      <c r="A2157" s="121" t="str">
        <f t="shared" si="34"/>
        <v>SCORRE</v>
      </c>
      <c r="B2157" s="49" t="s">
        <v>12450</v>
      </c>
      <c r="C2157" s="50" t="s">
        <v>12451</v>
      </c>
      <c r="D2157" s="50" t="s">
        <v>12452</v>
      </c>
      <c r="E2157" s="37" t="s">
        <v>43</v>
      </c>
      <c r="F2157" s="49" t="s">
        <v>182</v>
      </c>
      <c r="G2157" s="50" t="s">
        <v>183</v>
      </c>
      <c r="H2157" s="50" t="s">
        <v>30</v>
      </c>
      <c r="I2157" s="50" t="s">
        <v>31</v>
      </c>
      <c r="J2157" s="49" t="s">
        <v>32</v>
      </c>
      <c r="K2157" s="49" t="s">
        <v>426</v>
      </c>
      <c r="L2157" s="49" t="s">
        <v>427</v>
      </c>
      <c r="M2157" s="50" t="s">
        <v>428</v>
      </c>
      <c r="N2157" s="50" t="s">
        <v>429</v>
      </c>
      <c r="O2157" s="51">
        <v>33889</v>
      </c>
      <c r="P2157" s="51">
        <v>33889</v>
      </c>
      <c r="Q2157" s="51">
        <v>33889</v>
      </c>
      <c r="R2157" s="50">
        <v>12040</v>
      </c>
      <c r="S2157" s="50">
        <v>32</v>
      </c>
      <c r="T2157" s="50" t="s">
        <v>148</v>
      </c>
      <c r="U2157" s="50" t="s">
        <v>12453</v>
      </c>
      <c r="V2157" s="50"/>
      <c r="W2157" s="50" t="s">
        <v>726</v>
      </c>
      <c r="X2157" s="50" t="s">
        <v>429</v>
      </c>
      <c r="Y2157" s="49" t="s">
        <v>727</v>
      </c>
    </row>
    <row r="2158" spans="1:25">
      <c r="A2158" s="121" t="str">
        <f t="shared" si="34"/>
        <v>SCRAIGP</v>
      </c>
      <c r="B2158" s="49" t="s">
        <v>12454</v>
      </c>
      <c r="C2158" s="50" t="s">
        <v>12455</v>
      </c>
      <c r="D2158" s="50" t="s">
        <v>12456</v>
      </c>
      <c r="E2158" s="37" t="s">
        <v>43</v>
      </c>
      <c r="F2158" s="49" t="s">
        <v>28</v>
      </c>
      <c r="G2158" s="50" t="s">
        <v>29</v>
      </c>
      <c r="H2158" s="50" t="s">
        <v>30</v>
      </c>
      <c r="I2158" s="50" t="s">
        <v>31</v>
      </c>
      <c r="J2158" s="49" t="s">
        <v>32</v>
      </c>
      <c r="K2158" s="49" t="s">
        <v>144</v>
      </c>
      <c r="L2158" s="49" t="s">
        <v>145</v>
      </c>
      <c r="M2158" s="50" t="s">
        <v>146</v>
      </c>
      <c r="N2158" s="50" t="s">
        <v>147</v>
      </c>
      <c r="O2158" s="51">
        <v>40700</v>
      </c>
      <c r="P2158" s="51">
        <v>40700</v>
      </c>
      <c r="Q2158" s="51">
        <v>40700</v>
      </c>
      <c r="R2158" s="50">
        <v>5229</v>
      </c>
      <c r="S2158" s="50">
        <v>14</v>
      </c>
      <c r="T2158" s="50" t="s">
        <v>127</v>
      </c>
      <c r="U2158" s="50" t="s">
        <v>12457</v>
      </c>
      <c r="V2158" s="50"/>
      <c r="W2158" s="50" t="s">
        <v>12458</v>
      </c>
      <c r="X2158" s="50" t="s">
        <v>147</v>
      </c>
      <c r="Y2158" s="49" t="s">
        <v>12459</v>
      </c>
    </row>
    <row r="2159" spans="1:25">
      <c r="A2159" s="121" t="str">
        <f t="shared" si="34"/>
        <v>sdelacr</v>
      </c>
      <c r="B2159" s="49" t="s">
        <v>12460</v>
      </c>
      <c r="C2159" s="50" t="s">
        <v>12461</v>
      </c>
      <c r="D2159" s="50" t="s">
        <v>12462</v>
      </c>
      <c r="E2159" s="37" t="s">
        <v>27</v>
      </c>
      <c r="F2159" s="49" t="s">
        <v>44</v>
      </c>
      <c r="G2159" s="50" t="s">
        <v>45</v>
      </c>
      <c r="H2159" s="50" t="s">
        <v>30</v>
      </c>
      <c r="I2159" s="50" t="s">
        <v>31</v>
      </c>
      <c r="J2159" s="49" t="s">
        <v>32</v>
      </c>
      <c r="K2159" s="49" t="s">
        <v>125</v>
      </c>
      <c r="L2159" s="49" t="s">
        <v>234</v>
      </c>
      <c r="M2159" s="50" t="s">
        <v>235</v>
      </c>
      <c r="N2159" s="50" t="s">
        <v>236</v>
      </c>
      <c r="O2159" s="51">
        <v>45620</v>
      </c>
      <c r="P2159" s="51">
        <v>45620</v>
      </c>
      <c r="Q2159" s="51">
        <v>45620</v>
      </c>
      <c r="R2159" s="50">
        <v>309</v>
      </c>
      <c r="S2159" s="50">
        <v>0</v>
      </c>
      <c r="T2159" s="50" t="s">
        <v>37</v>
      </c>
      <c r="U2159" s="50" t="s">
        <v>12463</v>
      </c>
      <c r="V2159" s="50"/>
      <c r="W2159" s="50" t="s">
        <v>3520</v>
      </c>
      <c r="X2159" s="50" t="s">
        <v>236</v>
      </c>
      <c r="Y2159" s="49" t="s">
        <v>12464</v>
      </c>
    </row>
    <row r="2160" spans="1:25">
      <c r="A2160" s="121" t="str">
        <f t="shared" si="34"/>
        <v>SDELG10</v>
      </c>
      <c r="B2160" s="49" t="s">
        <v>12465</v>
      </c>
      <c r="C2160" s="50" t="s">
        <v>12466</v>
      </c>
      <c r="D2160" s="50" t="s">
        <v>12467</v>
      </c>
      <c r="E2160" s="37" t="s">
        <v>43</v>
      </c>
      <c r="F2160" s="49" t="s">
        <v>182</v>
      </c>
      <c r="G2160" s="50" t="s">
        <v>183</v>
      </c>
      <c r="H2160" s="50" t="s">
        <v>30</v>
      </c>
      <c r="I2160" s="50" t="s">
        <v>31</v>
      </c>
      <c r="J2160" s="49" t="s">
        <v>53</v>
      </c>
      <c r="K2160" s="49" t="s">
        <v>255</v>
      </c>
      <c r="L2160" s="49" t="s">
        <v>442</v>
      </c>
      <c r="M2160" s="50" t="s">
        <v>443</v>
      </c>
      <c r="N2160" s="50" t="s">
        <v>72</v>
      </c>
      <c r="O2160" s="51">
        <v>41277</v>
      </c>
      <c r="P2160" s="51">
        <v>41277</v>
      </c>
      <c r="Q2160" s="51">
        <v>41277</v>
      </c>
      <c r="R2160" s="50">
        <v>4652</v>
      </c>
      <c r="S2160" s="50">
        <v>12</v>
      </c>
      <c r="T2160" s="50" t="s">
        <v>127</v>
      </c>
      <c r="U2160" s="50" t="s">
        <v>12468</v>
      </c>
      <c r="V2160" s="50"/>
      <c r="W2160" s="50" t="s">
        <v>1580</v>
      </c>
      <c r="X2160" s="50" t="s">
        <v>258</v>
      </c>
      <c r="Y2160" s="49" t="s">
        <v>12469</v>
      </c>
    </row>
    <row r="2161" spans="1:25">
      <c r="A2161" s="121" t="str">
        <f t="shared" si="34"/>
        <v>sdobrow</v>
      </c>
      <c r="B2161" s="49" t="s">
        <v>12470</v>
      </c>
      <c r="C2161" s="50" t="s">
        <v>12471</v>
      </c>
      <c r="D2161" s="50" t="s">
        <v>12472</v>
      </c>
      <c r="E2161" s="37" t="s">
        <v>43</v>
      </c>
      <c r="F2161" s="49" t="s">
        <v>44</v>
      </c>
      <c r="G2161" s="50" t="s">
        <v>45</v>
      </c>
      <c r="H2161" s="50" t="s">
        <v>30</v>
      </c>
      <c r="I2161" s="50" t="s">
        <v>31</v>
      </c>
      <c r="J2161" s="49" t="s">
        <v>53</v>
      </c>
      <c r="K2161" s="49" t="s">
        <v>273</v>
      </c>
      <c r="L2161" s="49" t="s">
        <v>1609</v>
      </c>
      <c r="M2161" s="50" t="s">
        <v>1610</v>
      </c>
      <c r="N2161" s="50" t="s">
        <v>1611</v>
      </c>
      <c r="O2161" s="51">
        <v>45291</v>
      </c>
      <c r="P2161" s="51">
        <v>45291</v>
      </c>
      <c r="Q2161" s="51">
        <v>45291</v>
      </c>
      <c r="R2161" s="50">
        <v>638</v>
      </c>
      <c r="S2161" s="50">
        <v>1</v>
      </c>
      <c r="T2161" s="50" t="s">
        <v>82</v>
      </c>
      <c r="U2161" s="50" t="s">
        <v>12473</v>
      </c>
      <c r="V2161" s="50"/>
      <c r="W2161" s="50" t="s">
        <v>12474</v>
      </c>
      <c r="X2161" s="50" t="s">
        <v>7785</v>
      </c>
      <c r="Y2161" s="49" t="s">
        <v>12475</v>
      </c>
    </row>
    <row r="2162" spans="1:25">
      <c r="A2162" s="121" t="str">
        <f t="shared" si="34"/>
        <v>SDOMING</v>
      </c>
      <c r="B2162" s="49" t="s">
        <v>12476</v>
      </c>
      <c r="C2162" s="50" t="s">
        <v>12477</v>
      </c>
      <c r="D2162" s="50" t="s">
        <v>12478</v>
      </c>
      <c r="E2162" s="37" t="s">
        <v>43</v>
      </c>
      <c r="F2162" s="49" t="s">
        <v>44</v>
      </c>
      <c r="G2162" s="50" t="s">
        <v>45</v>
      </c>
      <c r="H2162" s="50" t="s">
        <v>30</v>
      </c>
      <c r="I2162" s="50" t="s">
        <v>31</v>
      </c>
      <c r="J2162" s="49" t="s">
        <v>32</v>
      </c>
      <c r="K2162" s="49" t="s">
        <v>79</v>
      </c>
      <c r="L2162" s="49" t="s">
        <v>80</v>
      </c>
      <c r="M2162" s="50" t="s">
        <v>81</v>
      </c>
      <c r="N2162" s="50" t="s">
        <v>36</v>
      </c>
      <c r="O2162" s="51">
        <v>36228</v>
      </c>
      <c r="P2162" s="51">
        <v>36228</v>
      </c>
      <c r="Q2162" s="51">
        <v>36228</v>
      </c>
      <c r="R2162" s="50">
        <v>9701</v>
      </c>
      <c r="S2162" s="50">
        <v>26</v>
      </c>
      <c r="T2162" s="50" t="s">
        <v>148</v>
      </c>
      <c r="U2162" s="50" t="s">
        <v>12479</v>
      </c>
      <c r="V2162" s="50"/>
      <c r="W2162" s="50" t="s">
        <v>11251</v>
      </c>
      <c r="X2162" s="50" t="s">
        <v>36</v>
      </c>
      <c r="Y2162" s="49" t="s">
        <v>11252</v>
      </c>
    </row>
    <row r="2163" spans="1:25">
      <c r="A2163" s="121" t="str">
        <f t="shared" si="34"/>
        <v>SDUFF2</v>
      </c>
      <c r="B2163" s="49" t="s">
        <v>12480</v>
      </c>
      <c r="C2163" s="50" t="s">
        <v>12481</v>
      </c>
      <c r="D2163" s="50" t="s">
        <v>12482</v>
      </c>
      <c r="E2163" s="37" t="s">
        <v>43</v>
      </c>
      <c r="F2163" s="49" t="s">
        <v>1468</v>
      </c>
      <c r="G2163" s="50" t="s">
        <v>1469</v>
      </c>
      <c r="H2163" s="50" t="s">
        <v>30</v>
      </c>
      <c r="I2163" s="50" t="s">
        <v>31</v>
      </c>
      <c r="J2163" s="49" t="s">
        <v>53</v>
      </c>
      <c r="K2163" s="49" t="s">
        <v>66</v>
      </c>
      <c r="L2163" s="49" t="s">
        <v>66</v>
      </c>
      <c r="M2163" s="50" t="s">
        <v>342</v>
      </c>
      <c r="N2163" s="50" t="s">
        <v>69</v>
      </c>
      <c r="O2163" s="51">
        <v>33175</v>
      </c>
      <c r="P2163" s="51">
        <v>33175</v>
      </c>
      <c r="Q2163" s="51">
        <v>33175</v>
      </c>
      <c r="R2163" s="50">
        <v>12754</v>
      </c>
      <c r="S2163" s="50">
        <v>34</v>
      </c>
      <c r="T2163" s="50" t="s">
        <v>148</v>
      </c>
      <c r="U2163" s="50" t="s">
        <v>12483</v>
      </c>
      <c r="V2163" s="50"/>
      <c r="W2163" s="50" t="s">
        <v>12484</v>
      </c>
      <c r="X2163" s="50" t="s">
        <v>69</v>
      </c>
      <c r="Y2163" s="49" t="s">
        <v>12485</v>
      </c>
    </row>
    <row r="2164" spans="1:25">
      <c r="A2164" s="121" t="str">
        <f t="shared" si="34"/>
        <v>sfakhri</v>
      </c>
      <c r="B2164" s="49" t="s">
        <v>12486</v>
      </c>
      <c r="C2164" s="50" t="s">
        <v>12487</v>
      </c>
      <c r="D2164" s="50" t="s">
        <v>12488</v>
      </c>
      <c r="E2164" s="37" t="s">
        <v>43</v>
      </c>
      <c r="F2164" s="49" t="s">
        <v>44</v>
      </c>
      <c r="G2164" s="50" t="s">
        <v>45</v>
      </c>
      <c r="H2164" s="50" t="s">
        <v>30</v>
      </c>
      <c r="I2164" s="50" t="s">
        <v>31</v>
      </c>
      <c r="J2164" s="49" t="s">
        <v>53</v>
      </c>
      <c r="K2164" s="49" t="s">
        <v>197</v>
      </c>
      <c r="L2164" s="49" t="s">
        <v>198</v>
      </c>
      <c r="M2164" s="50" t="s">
        <v>199</v>
      </c>
      <c r="N2164" s="50" t="s">
        <v>200</v>
      </c>
      <c r="O2164" s="51">
        <v>44427</v>
      </c>
      <c r="P2164" s="51">
        <v>44427</v>
      </c>
      <c r="Q2164" s="51">
        <v>44427</v>
      </c>
      <c r="R2164" s="50">
        <v>1502</v>
      </c>
      <c r="S2164" s="50">
        <v>4</v>
      </c>
      <c r="T2164" s="50" t="s">
        <v>106</v>
      </c>
      <c r="U2164" s="50" t="s">
        <v>12489</v>
      </c>
      <c r="V2164" s="50"/>
      <c r="W2164" s="50" t="s">
        <v>12490</v>
      </c>
      <c r="X2164" s="50" t="s">
        <v>167</v>
      </c>
      <c r="Y2164" s="49" t="s">
        <v>12491</v>
      </c>
    </row>
    <row r="2165" spans="1:25">
      <c r="A2165" s="121" t="str">
        <f t="shared" si="34"/>
        <v>sfarrel</v>
      </c>
      <c r="B2165" s="49" t="s">
        <v>12492</v>
      </c>
      <c r="C2165" s="50" t="s">
        <v>12493</v>
      </c>
      <c r="D2165" s="50" t="s">
        <v>12494</v>
      </c>
      <c r="E2165" s="37" t="s">
        <v>43</v>
      </c>
      <c r="F2165" s="49" t="s">
        <v>90</v>
      </c>
      <c r="G2165" s="50" t="s">
        <v>91</v>
      </c>
      <c r="H2165" s="50" t="s">
        <v>30</v>
      </c>
      <c r="I2165" s="50" t="s">
        <v>31</v>
      </c>
      <c r="J2165" s="49" t="s">
        <v>32</v>
      </c>
      <c r="K2165" s="49" t="s">
        <v>125</v>
      </c>
      <c r="L2165" s="49" t="s">
        <v>1141</v>
      </c>
      <c r="M2165" s="50" t="s">
        <v>235</v>
      </c>
      <c r="N2165" s="50" t="s">
        <v>236</v>
      </c>
      <c r="O2165" s="51">
        <v>44441</v>
      </c>
      <c r="P2165" s="51">
        <v>44441</v>
      </c>
      <c r="Q2165" s="51">
        <v>44441</v>
      </c>
      <c r="R2165" s="50">
        <v>1488</v>
      </c>
      <c r="S2165" s="50">
        <v>4</v>
      </c>
      <c r="T2165" s="50" t="s">
        <v>106</v>
      </c>
      <c r="U2165" s="50" t="s">
        <v>12495</v>
      </c>
      <c r="V2165" s="50"/>
      <c r="W2165" s="50" t="s">
        <v>12496</v>
      </c>
      <c r="X2165" s="50" t="s">
        <v>236</v>
      </c>
      <c r="Y2165" s="49" t="s">
        <v>12497</v>
      </c>
    </row>
    <row r="2166" spans="1:25">
      <c r="A2166" s="121" t="str">
        <f t="shared" si="34"/>
        <v>SFESSHA</v>
      </c>
      <c r="B2166" s="49" t="s">
        <v>12498</v>
      </c>
      <c r="C2166" s="50" t="s">
        <v>12499</v>
      </c>
      <c r="D2166" s="50" t="s">
        <v>12500</v>
      </c>
      <c r="E2166" s="37" t="s">
        <v>43</v>
      </c>
      <c r="F2166" s="49" t="s">
        <v>114</v>
      </c>
      <c r="G2166" s="50" t="s">
        <v>115</v>
      </c>
      <c r="H2166" s="50" t="s">
        <v>105</v>
      </c>
      <c r="I2166" s="50" t="s">
        <v>31</v>
      </c>
      <c r="J2166" s="49" t="s">
        <v>53</v>
      </c>
      <c r="K2166" s="49" t="s">
        <v>197</v>
      </c>
      <c r="L2166" s="49" t="s">
        <v>198</v>
      </c>
      <c r="M2166" s="50" t="s">
        <v>199</v>
      </c>
      <c r="N2166" s="50" t="s">
        <v>200</v>
      </c>
      <c r="O2166" s="51">
        <v>44629</v>
      </c>
      <c r="P2166" s="51">
        <v>44629</v>
      </c>
      <c r="Q2166" s="51">
        <v>44629</v>
      </c>
      <c r="R2166" s="50">
        <v>1300</v>
      </c>
      <c r="S2166" s="50">
        <v>3</v>
      </c>
      <c r="T2166" s="50" t="s">
        <v>106</v>
      </c>
      <c r="U2166" s="50" t="s">
        <v>12501</v>
      </c>
      <c r="V2166" s="50"/>
      <c r="W2166" s="50" t="s">
        <v>12502</v>
      </c>
      <c r="X2166" s="50" t="s">
        <v>167</v>
      </c>
      <c r="Y2166" s="49" t="s">
        <v>12503</v>
      </c>
    </row>
    <row r="2167" spans="1:25">
      <c r="A2167" s="121" t="str">
        <f t="shared" si="34"/>
        <v>SFINDLE</v>
      </c>
      <c r="B2167" s="49" t="s">
        <v>12504</v>
      </c>
      <c r="C2167" s="50" t="s">
        <v>12505</v>
      </c>
      <c r="D2167" s="50" t="s">
        <v>12506</v>
      </c>
      <c r="E2167" s="37" t="s">
        <v>43</v>
      </c>
      <c r="F2167" s="49" t="s">
        <v>28</v>
      </c>
      <c r="G2167" s="50" t="s">
        <v>29</v>
      </c>
      <c r="H2167" s="50" t="s">
        <v>30</v>
      </c>
      <c r="I2167" s="50" t="s">
        <v>31</v>
      </c>
      <c r="J2167" s="49" t="s">
        <v>32</v>
      </c>
      <c r="K2167" s="49" t="s">
        <v>884</v>
      </c>
      <c r="L2167" s="49" t="s">
        <v>885</v>
      </c>
      <c r="M2167" s="50" t="s">
        <v>886</v>
      </c>
      <c r="N2167" s="50" t="s">
        <v>887</v>
      </c>
      <c r="O2167" s="51">
        <v>30779</v>
      </c>
      <c r="P2167" s="51">
        <v>30779</v>
      </c>
      <c r="Q2167" s="51">
        <v>30779</v>
      </c>
      <c r="R2167" s="50">
        <v>15150</v>
      </c>
      <c r="S2167" s="50">
        <v>41</v>
      </c>
      <c r="T2167" s="50" t="s">
        <v>148</v>
      </c>
      <c r="U2167" s="50" t="s">
        <v>12507</v>
      </c>
      <c r="V2167" s="50"/>
      <c r="W2167" s="50" t="s">
        <v>12508</v>
      </c>
      <c r="X2167" s="50" t="s">
        <v>593</v>
      </c>
      <c r="Y2167" s="49" t="s">
        <v>12509</v>
      </c>
    </row>
    <row r="2168" spans="1:25">
      <c r="A2168" s="121" t="str">
        <f t="shared" si="34"/>
        <v>SFISCHE</v>
      </c>
      <c r="B2168" s="49" t="s">
        <v>12510</v>
      </c>
      <c r="C2168" s="50" t="s">
        <v>12511</v>
      </c>
      <c r="D2168" s="50" t="s">
        <v>12512</v>
      </c>
      <c r="E2168" s="37" t="s">
        <v>43</v>
      </c>
      <c r="F2168" s="49" t="s">
        <v>4751</v>
      </c>
      <c r="G2168" s="50" t="s">
        <v>4752</v>
      </c>
      <c r="H2168" s="50" t="s">
        <v>30</v>
      </c>
      <c r="I2168" s="50" t="s">
        <v>31</v>
      </c>
      <c r="J2168" s="49" t="s">
        <v>32</v>
      </c>
      <c r="K2168" s="49" t="s">
        <v>591</v>
      </c>
      <c r="L2168" s="49" t="s">
        <v>591</v>
      </c>
      <c r="M2168" s="50" t="s">
        <v>592</v>
      </c>
      <c r="N2168" s="50" t="s">
        <v>593</v>
      </c>
      <c r="O2168" s="51">
        <v>31649</v>
      </c>
      <c r="P2168" s="51">
        <v>31649</v>
      </c>
      <c r="Q2168" s="51">
        <v>31649</v>
      </c>
      <c r="R2168" s="50">
        <v>14280</v>
      </c>
      <c r="S2168" s="50">
        <v>39</v>
      </c>
      <c r="T2168" s="50" t="s">
        <v>148</v>
      </c>
      <c r="U2168" s="50" t="s">
        <v>12513</v>
      </c>
      <c r="V2168" s="50"/>
      <c r="W2168" s="50" t="s">
        <v>12514</v>
      </c>
      <c r="X2168" s="50" t="s">
        <v>593</v>
      </c>
      <c r="Y2168" s="49" t="s">
        <v>12515</v>
      </c>
    </row>
    <row r="2169" spans="1:25">
      <c r="A2169" s="121" t="str">
        <f t="shared" si="34"/>
        <v>SFLEURI</v>
      </c>
      <c r="B2169" s="49" t="s">
        <v>12516</v>
      </c>
      <c r="C2169" s="50" t="s">
        <v>12517</v>
      </c>
      <c r="D2169" s="50" t="s">
        <v>12518</v>
      </c>
      <c r="E2169" s="37" t="s">
        <v>43</v>
      </c>
      <c r="F2169" s="49" t="s">
        <v>466</v>
      </c>
      <c r="G2169" s="50" t="s">
        <v>467</v>
      </c>
      <c r="H2169" s="50" t="s">
        <v>30</v>
      </c>
      <c r="I2169" s="50" t="s">
        <v>31</v>
      </c>
      <c r="J2169" s="49" t="s">
        <v>53</v>
      </c>
      <c r="K2169" s="49" t="s">
        <v>255</v>
      </c>
      <c r="L2169" s="49" t="s">
        <v>418</v>
      </c>
      <c r="M2169" s="50" t="s">
        <v>257</v>
      </c>
      <c r="N2169" s="50" t="s">
        <v>258</v>
      </c>
      <c r="O2169" s="51">
        <v>34442</v>
      </c>
      <c r="P2169" s="51">
        <v>34442</v>
      </c>
      <c r="Q2169" s="51">
        <v>34442</v>
      </c>
      <c r="R2169" s="50">
        <v>11487</v>
      </c>
      <c r="S2169" s="50">
        <v>31</v>
      </c>
      <c r="T2169" s="50" t="s">
        <v>148</v>
      </c>
      <c r="U2169" s="50" t="s">
        <v>12519</v>
      </c>
      <c r="V2169" s="50"/>
      <c r="W2169" s="50" t="s">
        <v>12520</v>
      </c>
      <c r="X2169" s="50" t="s">
        <v>322</v>
      </c>
      <c r="Y2169" s="49" t="s">
        <v>12521</v>
      </c>
    </row>
    <row r="2170" spans="1:25">
      <c r="A2170" s="121" t="str">
        <f t="shared" si="34"/>
        <v>sfnu0</v>
      </c>
      <c r="B2170" s="49" t="s">
        <v>12522</v>
      </c>
      <c r="C2170" s="50" t="s">
        <v>12523</v>
      </c>
      <c r="D2170" s="50" t="s">
        <v>12524</v>
      </c>
      <c r="E2170" s="37" t="s">
        <v>43</v>
      </c>
      <c r="F2170" s="49" t="s">
        <v>44</v>
      </c>
      <c r="G2170" s="50" t="s">
        <v>45</v>
      </c>
      <c r="H2170" s="50" t="s">
        <v>30</v>
      </c>
      <c r="I2170" s="50" t="s">
        <v>31</v>
      </c>
      <c r="J2170" s="49" t="s">
        <v>53</v>
      </c>
      <c r="K2170" s="49" t="s">
        <v>197</v>
      </c>
      <c r="L2170" s="49" t="s">
        <v>198</v>
      </c>
      <c r="M2170" s="50" t="s">
        <v>199</v>
      </c>
      <c r="N2170" s="50" t="s">
        <v>200</v>
      </c>
      <c r="O2170" s="51">
        <v>44062</v>
      </c>
      <c r="P2170" s="51">
        <v>44062</v>
      </c>
      <c r="Q2170" s="51">
        <v>44062</v>
      </c>
      <c r="R2170" s="50">
        <v>1867</v>
      </c>
      <c r="S2170" s="50">
        <v>5</v>
      </c>
      <c r="T2170" s="50" t="s">
        <v>106</v>
      </c>
      <c r="U2170" s="50" t="s">
        <v>12525</v>
      </c>
      <c r="V2170" s="50"/>
      <c r="W2170" s="50" t="s">
        <v>12526</v>
      </c>
      <c r="X2170" s="50" t="s">
        <v>167</v>
      </c>
      <c r="Y2170" s="49" t="s">
        <v>10249</v>
      </c>
    </row>
    <row r="2171" spans="1:25">
      <c r="A2171" s="121" t="str">
        <f t="shared" si="34"/>
        <v>sgajure</v>
      </c>
      <c r="B2171" s="49" t="s">
        <v>12527</v>
      </c>
      <c r="C2171" s="50" t="s">
        <v>12528</v>
      </c>
      <c r="D2171" s="50" t="s">
        <v>12529</v>
      </c>
      <c r="E2171" s="37" t="s">
        <v>43</v>
      </c>
      <c r="F2171" s="49" t="s">
        <v>64</v>
      </c>
      <c r="G2171" s="50" t="s">
        <v>65</v>
      </c>
      <c r="H2171" s="50" t="s">
        <v>30</v>
      </c>
      <c r="I2171" s="50" t="s">
        <v>31</v>
      </c>
      <c r="J2171" s="49" t="s">
        <v>53</v>
      </c>
      <c r="K2171" s="49" t="s">
        <v>1470</v>
      </c>
      <c r="L2171" s="49" t="s">
        <v>1471</v>
      </c>
      <c r="M2171" s="50" t="s">
        <v>1472</v>
      </c>
      <c r="N2171" s="50" t="s">
        <v>453</v>
      </c>
      <c r="O2171" s="51">
        <v>45823</v>
      </c>
      <c r="P2171" s="51">
        <v>45823</v>
      </c>
      <c r="Q2171" s="51">
        <v>45823</v>
      </c>
      <c r="R2171" s="50">
        <v>106</v>
      </c>
      <c r="S2171" s="50">
        <v>0</v>
      </c>
      <c r="T2171" s="50" t="s">
        <v>58</v>
      </c>
      <c r="U2171" s="50" t="s">
        <v>12530</v>
      </c>
      <c r="V2171" s="50"/>
      <c r="W2171" s="50" t="s">
        <v>895</v>
      </c>
      <c r="X2171" s="50" t="s">
        <v>453</v>
      </c>
      <c r="Y2171" s="49" t="s">
        <v>12531</v>
      </c>
    </row>
    <row r="2172" spans="1:25">
      <c r="A2172" s="121" t="str">
        <f t="shared" si="34"/>
        <v>sgallim</v>
      </c>
      <c r="B2172" s="49" t="s">
        <v>12532</v>
      </c>
      <c r="C2172" s="50" t="s">
        <v>12533</v>
      </c>
      <c r="D2172" s="50" t="s">
        <v>12534</v>
      </c>
      <c r="E2172" s="37" t="s">
        <v>27</v>
      </c>
      <c r="F2172" s="49" t="s">
        <v>28</v>
      </c>
      <c r="G2172" s="50" t="s">
        <v>29</v>
      </c>
      <c r="H2172" s="50" t="s">
        <v>30</v>
      </c>
      <c r="I2172" s="50" t="s">
        <v>31</v>
      </c>
      <c r="J2172" s="49" t="s">
        <v>53</v>
      </c>
      <c r="K2172" s="49" t="s">
        <v>255</v>
      </c>
      <c r="L2172" s="49" t="s">
        <v>442</v>
      </c>
      <c r="M2172" s="50" t="s">
        <v>443</v>
      </c>
      <c r="N2172" s="50" t="s">
        <v>72</v>
      </c>
      <c r="O2172" s="51">
        <v>44721</v>
      </c>
      <c r="P2172" s="51">
        <v>44721</v>
      </c>
      <c r="Q2172" s="51">
        <v>44721</v>
      </c>
      <c r="R2172" s="50">
        <v>1208</v>
      </c>
      <c r="S2172" s="50">
        <v>3</v>
      </c>
      <c r="T2172" s="50" t="s">
        <v>106</v>
      </c>
      <c r="U2172" s="50" t="s">
        <v>12535</v>
      </c>
      <c r="V2172" s="50"/>
      <c r="W2172" s="50" t="s">
        <v>12536</v>
      </c>
      <c r="X2172" s="50" t="s">
        <v>72</v>
      </c>
      <c r="Y2172" s="49" t="s">
        <v>12537</v>
      </c>
    </row>
    <row r="2173" spans="1:25">
      <c r="A2173" s="121" t="str">
        <f t="shared" si="34"/>
        <v>sgedert</v>
      </c>
      <c r="B2173" s="49" t="s">
        <v>12538</v>
      </c>
      <c r="C2173" s="50" t="s">
        <v>12539</v>
      </c>
      <c r="D2173" s="50" t="s">
        <v>12540</v>
      </c>
      <c r="E2173" s="37" t="s">
        <v>27</v>
      </c>
      <c r="F2173" s="49" t="s">
        <v>44</v>
      </c>
      <c r="G2173" s="50" t="s">
        <v>45</v>
      </c>
      <c r="H2173" s="50" t="s">
        <v>30</v>
      </c>
      <c r="I2173" s="50" t="s">
        <v>31</v>
      </c>
      <c r="J2173" s="49" t="s">
        <v>32</v>
      </c>
      <c r="K2173" s="49" t="s">
        <v>349</v>
      </c>
      <c r="L2173" s="49" t="s">
        <v>838</v>
      </c>
      <c r="M2173" s="50" t="s">
        <v>351</v>
      </c>
      <c r="N2173" s="50" t="s">
        <v>352</v>
      </c>
      <c r="O2173" s="51">
        <v>42093</v>
      </c>
      <c r="P2173" s="51">
        <v>42093</v>
      </c>
      <c r="Q2173" s="51">
        <v>42093</v>
      </c>
      <c r="R2173" s="50">
        <v>3836</v>
      </c>
      <c r="S2173" s="50">
        <v>10</v>
      </c>
      <c r="T2173" s="50" t="s">
        <v>127</v>
      </c>
      <c r="U2173" s="50" t="s">
        <v>12541</v>
      </c>
      <c r="V2173" s="50" t="s">
        <v>12542</v>
      </c>
      <c r="W2173" s="50" t="s">
        <v>11257</v>
      </c>
      <c r="X2173" s="50" t="s">
        <v>763</v>
      </c>
      <c r="Y2173" s="49" t="s">
        <v>12543</v>
      </c>
    </row>
    <row r="2174" spans="1:25">
      <c r="A2174" s="121" t="str">
        <f t="shared" si="34"/>
        <v>sgomez</v>
      </c>
      <c r="B2174" s="49" t="s">
        <v>12544</v>
      </c>
      <c r="C2174" s="50" t="s">
        <v>12545</v>
      </c>
      <c r="D2174" s="50" t="s">
        <v>12546</v>
      </c>
      <c r="E2174" s="37" t="s">
        <v>27</v>
      </c>
      <c r="F2174" s="49" t="s">
        <v>114</v>
      </c>
      <c r="G2174" s="50" t="s">
        <v>115</v>
      </c>
      <c r="H2174" s="50" t="s">
        <v>105</v>
      </c>
      <c r="I2174" s="50" t="s">
        <v>31</v>
      </c>
      <c r="J2174" s="49" t="s">
        <v>32</v>
      </c>
      <c r="K2174" s="49" t="s">
        <v>218</v>
      </c>
      <c r="L2174" s="49" t="s">
        <v>502</v>
      </c>
      <c r="M2174" s="50" t="s">
        <v>220</v>
      </c>
      <c r="N2174" s="50" t="s">
        <v>36</v>
      </c>
      <c r="O2174" s="51">
        <v>44910</v>
      </c>
      <c r="P2174" s="51">
        <v>44910</v>
      </c>
      <c r="Q2174" s="51">
        <v>44910</v>
      </c>
      <c r="R2174" s="50">
        <v>1019</v>
      </c>
      <c r="S2174" s="50">
        <v>2</v>
      </c>
      <c r="T2174" s="50" t="s">
        <v>82</v>
      </c>
      <c r="U2174" s="50" t="s">
        <v>12547</v>
      </c>
      <c r="V2174" s="50"/>
      <c r="W2174" s="50" t="s">
        <v>5873</v>
      </c>
      <c r="X2174" s="50" t="s">
        <v>36</v>
      </c>
      <c r="Y2174" s="49" t="s">
        <v>12548</v>
      </c>
    </row>
    <row r="2175" spans="1:25">
      <c r="A2175" s="121" t="str">
        <f t="shared" si="34"/>
        <v>sgoshin</v>
      </c>
      <c r="B2175" s="49" t="s">
        <v>12549</v>
      </c>
      <c r="C2175" s="50" t="s">
        <v>12550</v>
      </c>
      <c r="D2175" s="50" t="s">
        <v>12551</v>
      </c>
      <c r="E2175" s="37" t="s">
        <v>43</v>
      </c>
      <c r="F2175" s="49" t="s">
        <v>28</v>
      </c>
      <c r="G2175" s="50" t="s">
        <v>29</v>
      </c>
      <c r="H2175" s="50" t="s">
        <v>30</v>
      </c>
      <c r="I2175" s="50" t="s">
        <v>31</v>
      </c>
      <c r="J2175" s="49" t="s">
        <v>32</v>
      </c>
      <c r="K2175" s="49" t="s">
        <v>92</v>
      </c>
      <c r="L2175" s="49" t="s">
        <v>93</v>
      </c>
      <c r="M2175" s="50" t="s">
        <v>94</v>
      </c>
      <c r="N2175" s="50" t="s">
        <v>95</v>
      </c>
      <c r="O2175" s="51">
        <v>44952</v>
      </c>
      <c r="P2175" s="51">
        <v>44952</v>
      </c>
      <c r="Q2175" s="51">
        <v>44952</v>
      </c>
      <c r="R2175" s="50">
        <v>977</v>
      </c>
      <c r="S2175" s="50">
        <v>2</v>
      </c>
      <c r="T2175" s="50" t="s">
        <v>82</v>
      </c>
      <c r="U2175" s="50" t="s">
        <v>12552</v>
      </c>
      <c r="V2175" s="50"/>
      <c r="W2175" s="50" t="s">
        <v>4458</v>
      </c>
      <c r="X2175" s="50" t="s">
        <v>95</v>
      </c>
      <c r="Y2175" s="49" t="s">
        <v>12553</v>
      </c>
    </row>
    <row r="2176" spans="1:25">
      <c r="A2176" s="121" t="str">
        <f t="shared" si="34"/>
        <v>sgree56</v>
      </c>
      <c r="B2176" s="49" t="s">
        <v>12554</v>
      </c>
      <c r="C2176" s="50" t="s">
        <v>12555</v>
      </c>
      <c r="D2176" s="50" t="s">
        <v>12556</v>
      </c>
      <c r="E2176" s="37" t="s">
        <v>43</v>
      </c>
      <c r="F2176" s="49" t="s">
        <v>28</v>
      </c>
      <c r="G2176" s="50" t="s">
        <v>29</v>
      </c>
      <c r="H2176" s="50" t="s">
        <v>30</v>
      </c>
      <c r="I2176" s="50" t="s">
        <v>31</v>
      </c>
      <c r="J2176" s="49" t="s">
        <v>53</v>
      </c>
      <c r="K2176" s="49" t="s">
        <v>197</v>
      </c>
      <c r="L2176" s="49" t="s">
        <v>198</v>
      </c>
      <c r="M2176" s="50" t="s">
        <v>199</v>
      </c>
      <c r="N2176" s="50" t="s">
        <v>200</v>
      </c>
      <c r="O2176" s="51">
        <v>41967</v>
      </c>
      <c r="P2176" s="51">
        <v>41967</v>
      </c>
      <c r="Q2176" s="51">
        <v>41967</v>
      </c>
      <c r="R2176" s="50">
        <v>3962</v>
      </c>
      <c r="S2176" s="50">
        <v>10</v>
      </c>
      <c r="T2176" s="50" t="s">
        <v>127</v>
      </c>
      <c r="U2176" s="50" t="s">
        <v>12557</v>
      </c>
      <c r="V2176" s="50"/>
      <c r="W2176" s="50" t="s">
        <v>7152</v>
      </c>
      <c r="X2176" s="50" t="s">
        <v>200</v>
      </c>
      <c r="Y2176" s="49" t="s">
        <v>7153</v>
      </c>
    </row>
    <row r="2177" spans="1:25">
      <c r="A2177" s="121" t="str">
        <f t="shared" si="34"/>
        <v>sgreen</v>
      </c>
      <c r="B2177" s="49" t="s">
        <v>12558</v>
      </c>
      <c r="C2177" s="50" t="s">
        <v>12559</v>
      </c>
      <c r="D2177" s="50" t="s">
        <v>12560</v>
      </c>
      <c r="E2177" s="37" t="s">
        <v>43</v>
      </c>
      <c r="F2177" s="49" t="s">
        <v>307</v>
      </c>
      <c r="G2177" s="50" t="s">
        <v>308</v>
      </c>
      <c r="H2177" s="50" t="s">
        <v>30</v>
      </c>
      <c r="I2177" s="50" t="s">
        <v>31</v>
      </c>
      <c r="J2177" s="49" t="s">
        <v>53</v>
      </c>
      <c r="K2177" s="49" t="s">
        <v>309</v>
      </c>
      <c r="L2177" s="49" t="s">
        <v>480</v>
      </c>
      <c r="M2177" s="50" t="s">
        <v>481</v>
      </c>
      <c r="N2177" s="50" t="s">
        <v>482</v>
      </c>
      <c r="O2177" s="51">
        <v>45900</v>
      </c>
      <c r="P2177" s="51">
        <v>45900</v>
      </c>
      <c r="Q2177" s="51">
        <v>45900</v>
      </c>
      <c r="R2177" s="50">
        <v>29</v>
      </c>
      <c r="S2177" s="50">
        <v>0</v>
      </c>
      <c r="T2177" s="50" t="s">
        <v>47</v>
      </c>
      <c r="U2177" s="52" t="s">
        <v>12561</v>
      </c>
      <c r="V2177" s="52" t="s">
        <v>12562</v>
      </c>
      <c r="W2177" s="53" t="s">
        <v>5004</v>
      </c>
      <c r="X2177" s="53" t="s">
        <v>482</v>
      </c>
      <c r="Y2177" s="52" t="s">
        <v>12563</v>
      </c>
    </row>
    <row r="2178" spans="1:25">
      <c r="A2178" s="121" t="str">
        <f t="shared" si="34"/>
        <v>sgreene</v>
      </c>
      <c r="B2178" s="49" t="s">
        <v>12564</v>
      </c>
      <c r="C2178" s="50" t="s">
        <v>12565</v>
      </c>
      <c r="D2178" s="50" t="s">
        <v>12566</v>
      </c>
      <c r="E2178" s="37" t="s">
        <v>27</v>
      </c>
      <c r="F2178" s="49" t="s">
        <v>28</v>
      </c>
      <c r="G2178" s="50" t="s">
        <v>29</v>
      </c>
      <c r="H2178" s="50" t="s">
        <v>30</v>
      </c>
      <c r="I2178" s="50" t="s">
        <v>31</v>
      </c>
      <c r="J2178" s="49" t="s">
        <v>32</v>
      </c>
      <c r="K2178" s="49" t="s">
        <v>515</v>
      </c>
      <c r="L2178" s="49" t="s">
        <v>516</v>
      </c>
      <c r="M2178" s="50" t="s">
        <v>517</v>
      </c>
      <c r="N2178" s="50" t="s">
        <v>192</v>
      </c>
      <c r="O2178" s="51">
        <v>45844</v>
      </c>
      <c r="P2178" s="51">
        <v>45844</v>
      </c>
      <c r="Q2178" s="51">
        <v>45844</v>
      </c>
      <c r="R2178" s="50">
        <v>85</v>
      </c>
      <c r="S2178" s="50">
        <v>0</v>
      </c>
      <c r="T2178" s="50" t="s">
        <v>96</v>
      </c>
      <c r="U2178" s="50" t="s">
        <v>12567</v>
      </c>
      <c r="V2178" s="50"/>
      <c r="W2178" s="50" t="s">
        <v>12568</v>
      </c>
      <c r="X2178" s="50" t="s">
        <v>192</v>
      </c>
      <c r="Y2178" s="49" t="s">
        <v>12569</v>
      </c>
    </row>
    <row r="2179" spans="1:25">
      <c r="A2179" s="121" t="str">
        <f t="shared" ref="A2179:A2242" si="35">TRIM(D2179)</f>
        <v>SGUZMA5</v>
      </c>
      <c r="B2179" s="49" t="s">
        <v>12570</v>
      </c>
      <c r="C2179" s="50" t="s">
        <v>12571</v>
      </c>
      <c r="D2179" s="50" t="s">
        <v>12572</v>
      </c>
      <c r="E2179" s="37" t="s">
        <v>43</v>
      </c>
      <c r="F2179" s="49" t="s">
        <v>44</v>
      </c>
      <c r="G2179" s="50" t="s">
        <v>45</v>
      </c>
      <c r="H2179" s="50" t="s">
        <v>30</v>
      </c>
      <c r="I2179" s="50" t="s">
        <v>31</v>
      </c>
      <c r="J2179" s="49" t="s">
        <v>32</v>
      </c>
      <c r="K2179" s="49" t="s">
        <v>92</v>
      </c>
      <c r="L2179" s="49" t="s">
        <v>116</v>
      </c>
      <c r="M2179" s="50" t="s">
        <v>117</v>
      </c>
      <c r="N2179" s="50" t="s">
        <v>118</v>
      </c>
      <c r="O2179" s="51">
        <v>39533</v>
      </c>
      <c r="P2179" s="51">
        <v>39533</v>
      </c>
      <c r="Q2179" s="51">
        <v>39533</v>
      </c>
      <c r="R2179" s="50">
        <v>6396</v>
      </c>
      <c r="S2179" s="50">
        <v>17</v>
      </c>
      <c r="T2179" s="50" t="s">
        <v>148</v>
      </c>
      <c r="U2179" s="50" t="s">
        <v>12573</v>
      </c>
      <c r="V2179" s="50"/>
      <c r="W2179" s="50" t="s">
        <v>12574</v>
      </c>
      <c r="X2179" s="50" t="s">
        <v>118</v>
      </c>
      <c r="Y2179" s="49" t="s">
        <v>12575</v>
      </c>
    </row>
    <row r="2180" spans="1:25">
      <c r="A2180" s="121" t="str">
        <f t="shared" si="35"/>
        <v>shakimz</v>
      </c>
      <c r="B2180" s="49" t="s">
        <v>12576</v>
      </c>
      <c r="C2180" s="50" t="s">
        <v>12577</v>
      </c>
      <c r="D2180" s="50" t="s">
        <v>12578</v>
      </c>
      <c r="E2180" s="37" t="s">
        <v>43</v>
      </c>
      <c r="F2180" s="49" t="s">
        <v>28</v>
      </c>
      <c r="G2180" s="50" t="s">
        <v>29</v>
      </c>
      <c r="H2180" s="50" t="s">
        <v>30</v>
      </c>
      <c r="I2180" s="50" t="s">
        <v>31</v>
      </c>
      <c r="J2180" s="49" t="s">
        <v>32</v>
      </c>
      <c r="K2180" s="49" t="s">
        <v>33</v>
      </c>
      <c r="L2180" s="49" t="s">
        <v>34</v>
      </c>
      <c r="M2180" s="50" t="s">
        <v>35</v>
      </c>
      <c r="N2180" s="50" t="s">
        <v>36</v>
      </c>
      <c r="O2180" s="51">
        <v>45928</v>
      </c>
      <c r="P2180" s="51">
        <v>45928</v>
      </c>
      <c r="Q2180" s="51">
        <v>45928</v>
      </c>
      <c r="R2180" s="50">
        <v>1</v>
      </c>
      <c r="S2180" s="50">
        <v>0</v>
      </c>
      <c r="T2180" s="50" t="s">
        <v>47</v>
      </c>
      <c r="U2180" s="124" t="s">
        <v>12579</v>
      </c>
      <c r="V2180" s="125"/>
      <c r="W2180" s="125" t="s">
        <v>976</v>
      </c>
      <c r="X2180" s="125" t="s">
        <v>36</v>
      </c>
      <c r="Y2180" s="124" t="s">
        <v>567</v>
      </c>
    </row>
    <row r="2181" spans="1:25">
      <c r="A2181" s="121" t="str">
        <f t="shared" si="35"/>
        <v>SHAMIL</v>
      </c>
      <c r="B2181" s="49" t="s">
        <v>12580</v>
      </c>
      <c r="C2181" s="50" t="s">
        <v>12581</v>
      </c>
      <c r="D2181" s="50" t="s">
        <v>12582</v>
      </c>
      <c r="E2181" s="37" t="s">
        <v>43</v>
      </c>
      <c r="F2181" s="49" t="s">
        <v>90</v>
      </c>
      <c r="G2181" s="50" t="s">
        <v>91</v>
      </c>
      <c r="H2181" s="50" t="s">
        <v>30</v>
      </c>
      <c r="I2181" s="50" t="s">
        <v>31</v>
      </c>
      <c r="J2181" s="49" t="s">
        <v>32</v>
      </c>
      <c r="K2181" s="49" t="s">
        <v>1226</v>
      </c>
      <c r="L2181" s="49" t="s">
        <v>1564</v>
      </c>
      <c r="M2181" s="50" t="s">
        <v>1565</v>
      </c>
      <c r="N2181" s="50" t="s">
        <v>1566</v>
      </c>
      <c r="O2181" s="51">
        <v>32518</v>
      </c>
      <c r="P2181" s="51">
        <v>32518</v>
      </c>
      <c r="Q2181" s="51">
        <v>32518</v>
      </c>
      <c r="R2181" s="50">
        <v>13411</v>
      </c>
      <c r="S2181" s="50">
        <v>36</v>
      </c>
      <c r="T2181" s="50" t="s">
        <v>148</v>
      </c>
      <c r="U2181" s="50" t="s">
        <v>12583</v>
      </c>
      <c r="V2181" s="50"/>
      <c r="W2181" s="50" t="s">
        <v>12584</v>
      </c>
      <c r="X2181" s="50" t="s">
        <v>1566</v>
      </c>
      <c r="Y2181" s="49" t="s">
        <v>12585</v>
      </c>
    </row>
    <row r="2182" spans="1:25">
      <c r="A2182" s="121" t="str">
        <f t="shared" si="35"/>
        <v>SHANSO5</v>
      </c>
      <c r="B2182" s="49" t="s">
        <v>12586</v>
      </c>
      <c r="C2182" s="50" t="s">
        <v>12587</v>
      </c>
      <c r="D2182" s="50" t="s">
        <v>12588</v>
      </c>
      <c r="E2182" s="37" t="s">
        <v>43</v>
      </c>
      <c r="F2182" s="49" t="s">
        <v>466</v>
      </c>
      <c r="G2182" s="50" t="s">
        <v>467</v>
      </c>
      <c r="H2182" s="50" t="s">
        <v>30</v>
      </c>
      <c r="I2182" s="50" t="s">
        <v>31</v>
      </c>
      <c r="J2182" s="49" t="s">
        <v>53</v>
      </c>
      <c r="K2182" s="49" t="s">
        <v>273</v>
      </c>
      <c r="L2182" s="49" t="s">
        <v>274</v>
      </c>
      <c r="M2182" s="50" t="s">
        <v>275</v>
      </c>
      <c r="N2182" s="50" t="s">
        <v>276</v>
      </c>
      <c r="O2182" s="51">
        <v>32258</v>
      </c>
      <c r="P2182" s="51">
        <v>32258</v>
      </c>
      <c r="Q2182" s="51">
        <v>32258</v>
      </c>
      <c r="R2182" s="50">
        <v>13671</v>
      </c>
      <c r="S2182" s="50">
        <v>37</v>
      </c>
      <c r="T2182" s="50" t="s">
        <v>148</v>
      </c>
      <c r="U2182" s="50" t="s">
        <v>12589</v>
      </c>
      <c r="V2182" s="50"/>
      <c r="W2182" s="50" t="s">
        <v>12590</v>
      </c>
      <c r="X2182" s="50" t="s">
        <v>1611</v>
      </c>
      <c r="Y2182" s="49" t="s">
        <v>12591</v>
      </c>
    </row>
    <row r="2183" spans="1:25">
      <c r="A2183" s="121" t="str">
        <f t="shared" si="35"/>
        <v>sharri0</v>
      </c>
      <c r="B2183" s="49" t="s">
        <v>12592</v>
      </c>
      <c r="C2183" s="50" t="s">
        <v>12593</v>
      </c>
      <c r="D2183" s="50" t="s">
        <v>12594</v>
      </c>
      <c r="E2183" s="37" t="s">
        <v>43</v>
      </c>
      <c r="F2183" s="49" t="s">
        <v>90</v>
      </c>
      <c r="G2183" s="50" t="s">
        <v>91</v>
      </c>
      <c r="H2183" s="50" t="s">
        <v>30</v>
      </c>
      <c r="I2183" s="50" t="s">
        <v>31</v>
      </c>
      <c r="J2183" s="49" t="s">
        <v>32</v>
      </c>
      <c r="K2183" s="49" t="s">
        <v>515</v>
      </c>
      <c r="L2183" s="49" t="s">
        <v>516</v>
      </c>
      <c r="M2183" s="50" t="s">
        <v>517</v>
      </c>
      <c r="N2183" s="50" t="s">
        <v>192</v>
      </c>
      <c r="O2183" s="51">
        <v>45851</v>
      </c>
      <c r="P2183" s="51">
        <v>45851</v>
      </c>
      <c r="Q2183" s="51">
        <v>45851</v>
      </c>
      <c r="R2183" s="50">
        <v>78</v>
      </c>
      <c r="S2183" s="50">
        <v>0</v>
      </c>
      <c r="T2183" s="50" t="s">
        <v>96</v>
      </c>
      <c r="U2183" s="50" t="s">
        <v>12595</v>
      </c>
      <c r="V2183" s="50"/>
      <c r="W2183" s="50" t="s">
        <v>6867</v>
      </c>
      <c r="X2183" s="50" t="s">
        <v>192</v>
      </c>
      <c r="Y2183" s="49" t="s">
        <v>12596</v>
      </c>
    </row>
    <row r="2184" spans="1:25">
      <c r="A2184" s="121" t="str">
        <f t="shared" si="35"/>
        <v>SHEIMBA</v>
      </c>
      <c r="B2184" s="49" t="s">
        <v>12597</v>
      </c>
      <c r="C2184" s="50" t="s">
        <v>12598</v>
      </c>
      <c r="D2184" s="50" t="s">
        <v>12599</v>
      </c>
      <c r="E2184" s="37" t="s">
        <v>43</v>
      </c>
      <c r="F2184" s="49" t="s">
        <v>28</v>
      </c>
      <c r="G2184" s="50" t="s">
        <v>29</v>
      </c>
      <c r="H2184" s="50" t="s">
        <v>30</v>
      </c>
      <c r="I2184" s="50" t="s">
        <v>31</v>
      </c>
      <c r="J2184" s="49" t="s">
        <v>53</v>
      </c>
      <c r="K2184" s="49" t="s">
        <v>450</v>
      </c>
      <c r="L2184" s="49" t="s">
        <v>451</v>
      </c>
      <c r="M2184" s="50" t="s">
        <v>452</v>
      </c>
      <c r="N2184" s="50" t="s">
        <v>453</v>
      </c>
      <c r="O2184" s="51">
        <v>39881</v>
      </c>
      <c r="P2184" s="51">
        <v>39881</v>
      </c>
      <c r="Q2184" s="51">
        <v>39881</v>
      </c>
      <c r="R2184" s="50">
        <v>6048</v>
      </c>
      <c r="S2184" s="50">
        <v>16</v>
      </c>
      <c r="T2184" s="50" t="s">
        <v>148</v>
      </c>
      <c r="U2184" s="50" t="s">
        <v>12600</v>
      </c>
      <c r="V2184" s="50"/>
      <c r="W2184" s="50" t="s">
        <v>12601</v>
      </c>
      <c r="X2184" s="50" t="s">
        <v>453</v>
      </c>
      <c r="Y2184" s="49" t="s">
        <v>12602</v>
      </c>
    </row>
    <row r="2185" spans="1:25">
      <c r="A2185" s="121" t="str">
        <f t="shared" si="35"/>
        <v>shouse3</v>
      </c>
      <c r="B2185" s="49" t="s">
        <v>12603</v>
      </c>
      <c r="C2185" s="50" t="s">
        <v>12604</v>
      </c>
      <c r="D2185" s="50" t="s">
        <v>12605</v>
      </c>
      <c r="E2185" s="37" t="s">
        <v>43</v>
      </c>
      <c r="F2185" s="49" t="s">
        <v>28</v>
      </c>
      <c r="G2185" s="50" t="s">
        <v>29</v>
      </c>
      <c r="H2185" s="50" t="s">
        <v>30</v>
      </c>
      <c r="I2185" s="50" t="s">
        <v>31</v>
      </c>
      <c r="J2185" s="49" t="s">
        <v>32</v>
      </c>
      <c r="K2185" s="49" t="s">
        <v>33</v>
      </c>
      <c r="L2185" s="49" t="s">
        <v>34</v>
      </c>
      <c r="M2185" s="50" t="s">
        <v>35</v>
      </c>
      <c r="N2185" s="50" t="s">
        <v>36</v>
      </c>
      <c r="O2185" s="51">
        <v>43123</v>
      </c>
      <c r="P2185" s="51">
        <v>43123</v>
      </c>
      <c r="Q2185" s="51">
        <v>43123</v>
      </c>
      <c r="R2185" s="50">
        <v>2806</v>
      </c>
      <c r="S2185" s="50">
        <v>7</v>
      </c>
      <c r="T2185" s="50" t="s">
        <v>127</v>
      </c>
      <c r="U2185" s="50" t="s">
        <v>12606</v>
      </c>
      <c r="V2185" s="50"/>
      <c r="W2185" s="50" t="s">
        <v>2532</v>
      </c>
      <c r="X2185" s="50" t="s">
        <v>36</v>
      </c>
      <c r="Y2185" s="49" t="s">
        <v>12607</v>
      </c>
    </row>
    <row r="2186" spans="1:25">
      <c r="A2186" s="121" t="str">
        <f t="shared" si="35"/>
        <v>shuffma</v>
      </c>
      <c r="B2186" s="49" t="s">
        <v>12608</v>
      </c>
      <c r="C2186" s="50" t="s">
        <v>12609</v>
      </c>
      <c r="D2186" s="50" t="s">
        <v>12610</v>
      </c>
      <c r="E2186" s="37" t="s">
        <v>43</v>
      </c>
      <c r="F2186" s="49" t="s">
        <v>90</v>
      </c>
      <c r="G2186" s="50" t="s">
        <v>91</v>
      </c>
      <c r="H2186" s="50" t="s">
        <v>30</v>
      </c>
      <c r="I2186" s="50" t="s">
        <v>31</v>
      </c>
      <c r="J2186" s="49" t="s">
        <v>32</v>
      </c>
      <c r="K2186" s="49" t="s">
        <v>349</v>
      </c>
      <c r="L2186" s="49" t="s">
        <v>838</v>
      </c>
      <c r="M2186" s="50" t="s">
        <v>351</v>
      </c>
      <c r="N2186" s="50" t="s">
        <v>352</v>
      </c>
      <c r="O2186" s="51">
        <v>41799</v>
      </c>
      <c r="P2186" s="51">
        <v>45683</v>
      </c>
      <c r="Q2186" s="51">
        <v>45683</v>
      </c>
      <c r="R2186" s="50">
        <v>246</v>
      </c>
      <c r="S2186" s="50">
        <v>0</v>
      </c>
      <c r="T2186" s="50" t="s">
        <v>37</v>
      </c>
      <c r="U2186" s="50" t="s">
        <v>12611</v>
      </c>
      <c r="V2186" s="50"/>
      <c r="W2186" s="50" t="s">
        <v>12612</v>
      </c>
      <c r="X2186" s="50" t="s">
        <v>763</v>
      </c>
      <c r="Y2186" s="49" t="s">
        <v>12613</v>
      </c>
    </row>
    <row r="2187" spans="1:25">
      <c r="A2187" s="121" t="str">
        <f t="shared" si="35"/>
        <v>sinfant</v>
      </c>
      <c r="B2187" s="49" t="s">
        <v>12614</v>
      </c>
      <c r="C2187" s="50" t="s">
        <v>12615</v>
      </c>
      <c r="D2187" s="50" t="s">
        <v>12616</v>
      </c>
      <c r="E2187" s="37" t="s">
        <v>43</v>
      </c>
      <c r="F2187" s="49" t="s">
        <v>114</v>
      </c>
      <c r="G2187" s="50" t="s">
        <v>115</v>
      </c>
      <c r="H2187" s="50" t="s">
        <v>105</v>
      </c>
      <c r="I2187" s="50" t="s">
        <v>31</v>
      </c>
      <c r="J2187" s="49" t="s">
        <v>53</v>
      </c>
      <c r="K2187" s="49" t="s">
        <v>197</v>
      </c>
      <c r="L2187" s="49" t="s">
        <v>198</v>
      </c>
      <c r="M2187" s="50" t="s">
        <v>199</v>
      </c>
      <c r="N2187" s="50" t="s">
        <v>200</v>
      </c>
      <c r="O2187" s="51">
        <v>41855</v>
      </c>
      <c r="P2187" s="51">
        <v>41855</v>
      </c>
      <c r="Q2187" s="51">
        <v>41855</v>
      </c>
      <c r="R2187" s="50">
        <v>4074</v>
      </c>
      <c r="S2187" s="50">
        <v>11</v>
      </c>
      <c r="T2187" s="50" t="s">
        <v>127</v>
      </c>
      <c r="U2187" s="50" t="s">
        <v>12617</v>
      </c>
      <c r="V2187" s="50"/>
      <c r="W2187" s="50" t="s">
        <v>12618</v>
      </c>
      <c r="X2187" s="50" t="s">
        <v>200</v>
      </c>
      <c r="Y2187" s="49" t="s">
        <v>12619</v>
      </c>
    </row>
    <row r="2188" spans="1:25">
      <c r="A2188" s="121" t="str">
        <f t="shared" si="35"/>
        <v>sjames1</v>
      </c>
      <c r="B2188" s="49" t="s">
        <v>12620</v>
      </c>
      <c r="C2188" s="50" t="s">
        <v>12621</v>
      </c>
      <c r="D2188" s="50" t="s">
        <v>12622</v>
      </c>
      <c r="E2188" s="37" t="s">
        <v>134</v>
      </c>
      <c r="F2188" s="49" t="s">
        <v>44</v>
      </c>
      <c r="G2188" s="50" t="s">
        <v>45</v>
      </c>
      <c r="H2188" s="50" t="s">
        <v>30</v>
      </c>
      <c r="I2188" s="50" t="s">
        <v>31</v>
      </c>
      <c r="J2188" s="49" t="s">
        <v>32</v>
      </c>
      <c r="K2188" s="49" t="s">
        <v>125</v>
      </c>
      <c r="L2188" s="49" t="s">
        <v>1141</v>
      </c>
      <c r="M2188" s="50" t="s">
        <v>235</v>
      </c>
      <c r="N2188" s="50" t="s">
        <v>236</v>
      </c>
      <c r="O2188" s="51">
        <v>44202</v>
      </c>
      <c r="P2188" s="51">
        <v>44202</v>
      </c>
      <c r="Q2188" s="51">
        <v>44202</v>
      </c>
      <c r="R2188" s="50">
        <v>1727</v>
      </c>
      <c r="S2188" s="50">
        <v>4</v>
      </c>
      <c r="T2188" s="50" t="s">
        <v>106</v>
      </c>
      <c r="U2188" s="50" t="s">
        <v>12623</v>
      </c>
      <c r="V2188" s="50"/>
      <c r="W2188" s="50" t="s">
        <v>12624</v>
      </c>
      <c r="X2188" s="50" t="s">
        <v>236</v>
      </c>
      <c r="Y2188" s="49" t="s">
        <v>12625</v>
      </c>
    </row>
    <row r="2189" spans="1:25">
      <c r="A2189" s="121" t="str">
        <f t="shared" si="35"/>
        <v>sjamrow</v>
      </c>
      <c r="B2189" s="49" t="s">
        <v>12626</v>
      </c>
      <c r="C2189" s="50" t="s">
        <v>12627</v>
      </c>
      <c r="D2189" s="50" t="s">
        <v>12628</v>
      </c>
      <c r="E2189" s="37" t="s">
        <v>43</v>
      </c>
      <c r="F2189" s="49" t="s">
        <v>327</v>
      </c>
      <c r="G2189" s="50" t="s">
        <v>328</v>
      </c>
      <c r="H2189" s="50" t="s">
        <v>30</v>
      </c>
      <c r="I2189" s="50" t="s">
        <v>31</v>
      </c>
      <c r="J2189" s="49" t="s">
        <v>53</v>
      </c>
      <c r="K2189" s="49" t="s">
        <v>309</v>
      </c>
      <c r="L2189" s="49" t="s">
        <v>310</v>
      </c>
      <c r="M2189" s="50" t="s">
        <v>311</v>
      </c>
      <c r="N2189" s="50" t="s">
        <v>312</v>
      </c>
      <c r="O2189" s="51">
        <v>45578</v>
      </c>
      <c r="P2189" s="51">
        <v>45578</v>
      </c>
      <c r="Q2189" s="51">
        <v>45578</v>
      </c>
      <c r="R2189" s="50">
        <v>351</v>
      </c>
      <c r="S2189" s="50">
        <v>0</v>
      </c>
      <c r="T2189" s="50" t="s">
        <v>37</v>
      </c>
      <c r="U2189" s="50" t="s">
        <v>12629</v>
      </c>
      <c r="V2189" s="50"/>
      <c r="W2189" s="50" t="s">
        <v>12630</v>
      </c>
      <c r="X2189" s="50" t="s">
        <v>312</v>
      </c>
      <c r="Y2189" s="49" t="s">
        <v>12631</v>
      </c>
    </row>
    <row r="2190" spans="1:25">
      <c r="A2190" s="121" t="str">
        <f t="shared" si="35"/>
        <v>sjohnst</v>
      </c>
      <c r="B2190" s="49" t="s">
        <v>12632</v>
      </c>
      <c r="C2190" s="50" t="s">
        <v>12633</v>
      </c>
      <c r="D2190" s="50" t="s">
        <v>12634</v>
      </c>
      <c r="E2190" s="37" t="s">
        <v>43</v>
      </c>
      <c r="F2190" s="49" t="s">
        <v>90</v>
      </c>
      <c r="G2190" s="50" t="s">
        <v>91</v>
      </c>
      <c r="H2190" s="50" t="s">
        <v>30</v>
      </c>
      <c r="I2190" s="50" t="s">
        <v>31</v>
      </c>
      <c r="J2190" s="49" t="s">
        <v>32</v>
      </c>
      <c r="K2190" s="49" t="s">
        <v>218</v>
      </c>
      <c r="L2190" s="49" t="s">
        <v>502</v>
      </c>
      <c r="M2190" s="50" t="s">
        <v>220</v>
      </c>
      <c r="N2190" s="50" t="s">
        <v>36</v>
      </c>
      <c r="O2190" s="51">
        <v>44293</v>
      </c>
      <c r="P2190" s="51">
        <v>44293</v>
      </c>
      <c r="Q2190" s="51">
        <v>44293</v>
      </c>
      <c r="R2190" s="50">
        <v>1636</v>
      </c>
      <c r="S2190" s="50">
        <v>4</v>
      </c>
      <c r="T2190" s="50" t="s">
        <v>106</v>
      </c>
      <c r="U2190" s="50" t="s">
        <v>12635</v>
      </c>
      <c r="V2190" s="50"/>
      <c r="W2190" s="50" t="s">
        <v>12636</v>
      </c>
      <c r="X2190" s="50" t="s">
        <v>36</v>
      </c>
      <c r="Y2190" s="49" t="s">
        <v>12637</v>
      </c>
    </row>
    <row r="2191" spans="1:25">
      <c r="A2191" s="121" t="str">
        <f t="shared" si="35"/>
        <v>SJON7</v>
      </c>
      <c r="B2191" s="49" t="s">
        <v>12638</v>
      </c>
      <c r="C2191" s="50" t="s">
        <v>12639</v>
      </c>
      <c r="D2191" s="50" t="s">
        <v>12640</v>
      </c>
      <c r="E2191" s="37" t="s">
        <v>134</v>
      </c>
      <c r="F2191" s="49" t="s">
        <v>182</v>
      </c>
      <c r="G2191" s="50" t="s">
        <v>183</v>
      </c>
      <c r="H2191" s="50" t="s">
        <v>30</v>
      </c>
      <c r="I2191" s="50" t="s">
        <v>31</v>
      </c>
      <c r="J2191" s="49" t="s">
        <v>53</v>
      </c>
      <c r="K2191" s="49" t="s">
        <v>164</v>
      </c>
      <c r="L2191" s="49" t="s">
        <v>165</v>
      </c>
      <c r="M2191" s="50" t="s">
        <v>166</v>
      </c>
      <c r="N2191" s="50" t="s">
        <v>167</v>
      </c>
      <c r="O2191" s="51">
        <v>36081</v>
      </c>
      <c r="P2191" s="51">
        <v>36081</v>
      </c>
      <c r="Q2191" s="51">
        <v>36081</v>
      </c>
      <c r="R2191" s="50">
        <v>9848</v>
      </c>
      <c r="S2191" s="50">
        <v>26</v>
      </c>
      <c r="T2191" s="50" t="s">
        <v>148</v>
      </c>
      <c r="U2191" s="50" t="s">
        <v>12641</v>
      </c>
      <c r="V2191" s="50"/>
      <c r="W2191" s="50" t="s">
        <v>2640</v>
      </c>
      <c r="X2191" s="50" t="s">
        <v>170</v>
      </c>
      <c r="Y2191" s="49" t="s">
        <v>9962</v>
      </c>
    </row>
    <row r="2192" spans="1:25">
      <c r="A2192" s="121" t="str">
        <f t="shared" si="35"/>
        <v>SKASPE0</v>
      </c>
      <c r="B2192" s="49" t="s">
        <v>12642</v>
      </c>
      <c r="C2192" s="50" t="s">
        <v>12643</v>
      </c>
      <c r="D2192" s="50" t="s">
        <v>12644</v>
      </c>
      <c r="E2192" s="37" t="s">
        <v>43</v>
      </c>
      <c r="F2192" s="49" t="s">
        <v>28</v>
      </c>
      <c r="G2192" s="50" t="s">
        <v>29</v>
      </c>
      <c r="H2192" s="50" t="s">
        <v>30</v>
      </c>
      <c r="I2192" s="50" t="s">
        <v>31</v>
      </c>
      <c r="J2192" s="49" t="s">
        <v>53</v>
      </c>
      <c r="K2192" s="49" t="s">
        <v>93</v>
      </c>
      <c r="L2192" s="49" t="s">
        <v>915</v>
      </c>
      <c r="M2192" s="50" t="s">
        <v>916</v>
      </c>
      <c r="N2192" s="50" t="s">
        <v>69</v>
      </c>
      <c r="O2192" s="51">
        <v>40091</v>
      </c>
      <c r="P2192" s="51">
        <v>40091</v>
      </c>
      <c r="Q2192" s="51">
        <v>40091</v>
      </c>
      <c r="R2192" s="50">
        <v>5838</v>
      </c>
      <c r="S2192" s="50">
        <v>15</v>
      </c>
      <c r="T2192" s="50" t="s">
        <v>127</v>
      </c>
      <c r="U2192" s="50" t="s">
        <v>12645</v>
      </c>
      <c r="V2192" s="50"/>
      <c r="W2192" s="50" t="s">
        <v>12646</v>
      </c>
      <c r="X2192" s="50" t="s">
        <v>69</v>
      </c>
      <c r="Y2192" s="49" t="s">
        <v>12647</v>
      </c>
    </row>
    <row r="2193" spans="1:25">
      <c r="A2193" s="121" t="str">
        <f t="shared" si="35"/>
        <v>skelly0</v>
      </c>
      <c r="B2193" s="49" t="s">
        <v>12648</v>
      </c>
      <c r="C2193" s="50" t="s">
        <v>12649</v>
      </c>
      <c r="D2193" s="50" t="s">
        <v>12650</v>
      </c>
      <c r="E2193" s="37" t="s">
        <v>43</v>
      </c>
      <c r="F2193" s="49" t="s">
        <v>265</v>
      </c>
      <c r="G2193" s="50" t="s">
        <v>266</v>
      </c>
      <c r="H2193" s="50" t="s">
        <v>105</v>
      </c>
      <c r="I2193" s="50" t="s">
        <v>31</v>
      </c>
      <c r="J2193" s="49" t="s">
        <v>53</v>
      </c>
      <c r="K2193" s="49" t="s">
        <v>255</v>
      </c>
      <c r="L2193" s="49" t="s">
        <v>442</v>
      </c>
      <c r="M2193" s="50" t="s">
        <v>443</v>
      </c>
      <c r="N2193" s="50" t="s">
        <v>72</v>
      </c>
      <c r="O2193" s="51">
        <v>44699</v>
      </c>
      <c r="P2193" s="51">
        <v>45767</v>
      </c>
      <c r="Q2193" s="51">
        <v>44699</v>
      </c>
      <c r="R2193" s="50">
        <v>1230</v>
      </c>
      <c r="S2193" s="50">
        <v>3</v>
      </c>
      <c r="T2193" s="50" t="s">
        <v>106</v>
      </c>
      <c r="U2193" s="50" t="s">
        <v>12651</v>
      </c>
      <c r="V2193" s="50"/>
      <c r="W2193" s="50" t="s">
        <v>2302</v>
      </c>
      <c r="X2193" s="50" t="s">
        <v>72</v>
      </c>
      <c r="Y2193" s="49" t="s">
        <v>12652</v>
      </c>
    </row>
    <row r="2194" spans="1:25">
      <c r="A2194" s="121" t="str">
        <f t="shared" si="35"/>
        <v>skelly3</v>
      </c>
      <c r="B2194" s="49" t="s">
        <v>12653</v>
      </c>
      <c r="C2194" s="50" t="s">
        <v>12654</v>
      </c>
      <c r="D2194" s="50" t="s">
        <v>12655</v>
      </c>
      <c r="E2194" s="37" t="s">
        <v>43</v>
      </c>
      <c r="F2194" s="49" t="s">
        <v>44</v>
      </c>
      <c r="G2194" s="50" t="s">
        <v>45</v>
      </c>
      <c r="H2194" s="50" t="s">
        <v>30</v>
      </c>
      <c r="I2194" s="50" t="s">
        <v>31</v>
      </c>
      <c r="J2194" s="49" t="s">
        <v>53</v>
      </c>
      <c r="K2194" s="49" t="s">
        <v>273</v>
      </c>
      <c r="L2194" s="49" t="s">
        <v>274</v>
      </c>
      <c r="M2194" s="50" t="s">
        <v>275</v>
      </c>
      <c r="N2194" s="50" t="s">
        <v>276</v>
      </c>
      <c r="O2194" s="51">
        <v>43948</v>
      </c>
      <c r="P2194" s="51">
        <v>43948</v>
      </c>
      <c r="Q2194" s="51">
        <v>43948</v>
      </c>
      <c r="R2194" s="50">
        <v>1981</v>
      </c>
      <c r="S2194" s="50">
        <v>5</v>
      </c>
      <c r="T2194" s="50" t="s">
        <v>106</v>
      </c>
      <c r="U2194" s="50" t="s">
        <v>12656</v>
      </c>
      <c r="V2194" s="50"/>
      <c r="W2194" s="50" t="s">
        <v>12657</v>
      </c>
      <c r="X2194" s="50" t="s">
        <v>276</v>
      </c>
      <c r="Y2194" s="49" t="s">
        <v>12658</v>
      </c>
    </row>
    <row r="2195" spans="1:25">
      <c r="A2195" s="121" t="str">
        <f t="shared" si="35"/>
        <v>skemp1</v>
      </c>
      <c r="B2195" s="49" t="s">
        <v>12659</v>
      </c>
      <c r="C2195" s="50" t="s">
        <v>12660</v>
      </c>
      <c r="D2195" s="50" t="s">
        <v>12661</v>
      </c>
      <c r="E2195" s="37" t="s">
        <v>43</v>
      </c>
      <c r="F2195" s="49" t="s">
        <v>90</v>
      </c>
      <c r="G2195" s="50" t="s">
        <v>91</v>
      </c>
      <c r="H2195" s="50" t="s">
        <v>30</v>
      </c>
      <c r="I2195" s="50" t="s">
        <v>31</v>
      </c>
      <c r="J2195" s="49" t="s">
        <v>32</v>
      </c>
      <c r="K2195" s="49" t="s">
        <v>144</v>
      </c>
      <c r="L2195" s="49" t="s">
        <v>145</v>
      </c>
      <c r="M2195" s="50" t="s">
        <v>146</v>
      </c>
      <c r="N2195" s="50" t="s">
        <v>147</v>
      </c>
      <c r="O2195" s="51">
        <v>36494</v>
      </c>
      <c r="P2195" s="51">
        <v>41904</v>
      </c>
      <c r="Q2195" s="51">
        <v>41904</v>
      </c>
      <c r="R2195" s="50">
        <v>4025</v>
      </c>
      <c r="S2195" s="50">
        <v>11</v>
      </c>
      <c r="T2195" s="50" t="s">
        <v>127</v>
      </c>
      <c r="U2195" s="50" t="s">
        <v>12662</v>
      </c>
      <c r="V2195" s="50"/>
      <c r="W2195" s="50" t="s">
        <v>1320</v>
      </c>
      <c r="X2195" s="50" t="s">
        <v>147</v>
      </c>
      <c r="Y2195" s="49" t="s">
        <v>12663</v>
      </c>
    </row>
    <row r="2196" spans="1:25">
      <c r="A2196" s="121" t="str">
        <f t="shared" si="35"/>
        <v>skenn14</v>
      </c>
      <c r="B2196" s="49" t="s">
        <v>12664</v>
      </c>
      <c r="C2196" s="50" t="s">
        <v>12665</v>
      </c>
      <c r="D2196" s="50" t="s">
        <v>12666</v>
      </c>
      <c r="E2196" s="37" t="s">
        <v>43</v>
      </c>
      <c r="F2196" s="49" t="s">
        <v>28</v>
      </c>
      <c r="G2196" s="50" t="s">
        <v>29</v>
      </c>
      <c r="H2196" s="50" t="s">
        <v>30</v>
      </c>
      <c r="I2196" s="50" t="s">
        <v>31</v>
      </c>
      <c r="J2196" s="49" t="s">
        <v>53</v>
      </c>
      <c r="K2196" s="49" t="s">
        <v>54</v>
      </c>
      <c r="L2196" s="49" t="s">
        <v>135</v>
      </c>
      <c r="M2196" s="50" t="s">
        <v>136</v>
      </c>
      <c r="N2196" s="50" t="s">
        <v>57</v>
      </c>
      <c r="O2196" s="51">
        <v>29691</v>
      </c>
      <c r="P2196" s="51">
        <v>42009</v>
      </c>
      <c r="Q2196" s="51">
        <v>42009</v>
      </c>
      <c r="R2196" s="50">
        <v>3920</v>
      </c>
      <c r="S2196" s="50">
        <v>10</v>
      </c>
      <c r="T2196" s="50" t="s">
        <v>127</v>
      </c>
      <c r="U2196" s="50" t="s">
        <v>12667</v>
      </c>
      <c r="V2196" s="50"/>
      <c r="W2196" s="50" t="s">
        <v>1486</v>
      </c>
      <c r="X2196" s="50" t="s">
        <v>57</v>
      </c>
      <c r="Y2196" s="49" t="s">
        <v>12668</v>
      </c>
    </row>
    <row r="2197" spans="1:25">
      <c r="A2197" s="121" t="str">
        <f t="shared" si="35"/>
        <v>SKETCHE</v>
      </c>
      <c r="B2197" s="49" t="s">
        <v>12669</v>
      </c>
      <c r="C2197" s="50" t="s">
        <v>12670</v>
      </c>
      <c r="D2197" s="50" t="s">
        <v>12671</v>
      </c>
      <c r="E2197" s="37" t="s">
        <v>27</v>
      </c>
      <c r="F2197" s="49" t="s">
        <v>28</v>
      </c>
      <c r="G2197" s="50" t="s">
        <v>29</v>
      </c>
      <c r="H2197" s="50" t="s">
        <v>30</v>
      </c>
      <c r="I2197" s="50" t="s">
        <v>31</v>
      </c>
      <c r="J2197" s="49" t="s">
        <v>32</v>
      </c>
      <c r="K2197" s="49" t="s">
        <v>92</v>
      </c>
      <c r="L2197" s="49" t="s">
        <v>93</v>
      </c>
      <c r="M2197" s="50" t="s">
        <v>94</v>
      </c>
      <c r="N2197" s="50" t="s">
        <v>95</v>
      </c>
      <c r="O2197" s="51">
        <v>32622</v>
      </c>
      <c r="P2197" s="51">
        <v>32622</v>
      </c>
      <c r="Q2197" s="51">
        <v>32622</v>
      </c>
      <c r="R2197" s="50">
        <v>13307</v>
      </c>
      <c r="S2197" s="50">
        <v>36</v>
      </c>
      <c r="T2197" s="50" t="s">
        <v>148</v>
      </c>
      <c r="U2197" s="50" t="s">
        <v>12672</v>
      </c>
      <c r="V2197" s="50"/>
      <c r="W2197" s="50" t="s">
        <v>12673</v>
      </c>
      <c r="X2197" s="50" t="s">
        <v>95</v>
      </c>
      <c r="Y2197" s="49" t="s">
        <v>12674</v>
      </c>
    </row>
    <row r="2198" spans="1:25">
      <c r="A2198" s="121" t="str">
        <f t="shared" si="35"/>
        <v>slangst</v>
      </c>
      <c r="B2198" s="49" t="s">
        <v>12675</v>
      </c>
      <c r="C2198" s="50" t="s">
        <v>12676</v>
      </c>
      <c r="D2198" s="50" t="s">
        <v>12677</v>
      </c>
      <c r="E2198" s="37" t="s">
        <v>43</v>
      </c>
      <c r="F2198" s="49" t="s">
        <v>28</v>
      </c>
      <c r="G2198" s="50" t="s">
        <v>29</v>
      </c>
      <c r="H2198" s="50" t="s">
        <v>30</v>
      </c>
      <c r="I2198" s="50" t="s">
        <v>31</v>
      </c>
      <c r="J2198" s="49" t="s">
        <v>32</v>
      </c>
      <c r="K2198" s="49" t="s">
        <v>92</v>
      </c>
      <c r="L2198" s="49" t="s">
        <v>116</v>
      </c>
      <c r="M2198" s="50" t="s">
        <v>117</v>
      </c>
      <c r="N2198" s="50" t="s">
        <v>118</v>
      </c>
      <c r="O2198" s="51">
        <v>45200</v>
      </c>
      <c r="P2198" s="51">
        <v>45200</v>
      </c>
      <c r="Q2198" s="51">
        <v>45200</v>
      </c>
      <c r="R2198" s="50">
        <v>729</v>
      </c>
      <c r="S2198" s="50">
        <v>1</v>
      </c>
      <c r="T2198" s="50" t="s">
        <v>82</v>
      </c>
      <c r="U2198" s="50" t="s">
        <v>12678</v>
      </c>
      <c r="V2198" s="50"/>
      <c r="W2198" s="50" t="s">
        <v>1073</v>
      </c>
      <c r="X2198" s="50" t="s">
        <v>118</v>
      </c>
      <c r="Y2198" s="49" t="s">
        <v>9473</v>
      </c>
    </row>
    <row r="2199" spans="1:25">
      <c r="A2199" s="121" t="str">
        <f t="shared" si="35"/>
        <v>slee1</v>
      </c>
      <c r="B2199" s="49" t="s">
        <v>12679</v>
      </c>
      <c r="C2199" s="50" t="s">
        <v>12680</v>
      </c>
      <c r="D2199" s="49" t="s">
        <v>12681</v>
      </c>
      <c r="E2199" s="141" t="s">
        <v>12679</v>
      </c>
      <c r="F2199" s="50"/>
      <c r="G2199" s="51"/>
      <c r="H2199" s="51"/>
      <c r="I2199" s="51"/>
      <c r="J2199" s="51"/>
      <c r="K2199" s="49" t="s">
        <v>1226</v>
      </c>
      <c r="L2199" s="51"/>
      <c r="M2199" s="51"/>
      <c r="N2199" s="51"/>
      <c r="O2199" s="51"/>
      <c r="P2199" s="51">
        <v>45949</v>
      </c>
      <c r="Q2199" s="51">
        <v>45949</v>
      </c>
      <c r="R2199" s="51"/>
      <c r="S2199" s="51"/>
      <c r="T2199" s="51"/>
      <c r="U2199" s="49" t="s">
        <v>12682</v>
      </c>
      <c r="V2199" s="50"/>
      <c r="W2199" s="50" t="s">
        <v>12683</v>
      </c>
      <c r="X2199" s="50" t="s">
        <v>1229</v>
      </c>
      <c r="Y2199" s="49" t="s">
        <v>12684</v>
      </c>
    </row>
    <row r="2200" spans="1:25">
      <c r="A2200" s="121" t="str">
        <f t="shared" si="35"/>
        <v>slee2</v>
      </c>
      <c r="B2200" s="49" t="s">
        <v>12685</v>
      </c>
      <c r="C2200" s="50" t="s">
        <v>12686</v>
      </c>
      <c r="D2200" s="50" t="s">
        <v>12687</v>
      </c>
      <c r="E2200" s="37" t="s">
        <v>27</v>
      </c>
      <c r="F2200" s="49" t="s">
        <v>44</v>
      </c>
      <c r="G2200" s="50" t="s">
        <v>45</v>
      </c>
      <c r="H2200" s="50" t="s">
        <v>30</v>
      </c>
      <c r="I2200" s="50" t="s">
        <v>31</v>
      </c>
      <c r="J2200" s="49" t="s">
        <v>53</v>
      </c>
      <c r="K2200" s="49" t="s">
        <v>273</v>
      </c>
      <c r="L2200" s="49" t="s">
        <v>1340</v>
      </c>
      <c r="M2200" s="50" t="s">
        <v>1341</v>
      </c>
      <c r="N2200" s="50" t="s">
        <v>1308</v>
      </c>
      <c r="O2200" s="51">
        <v>43530</v>
      </c>
      <c r="P2200" s="51">
        <v>43530</v>
      </c>
      <c r="Q2200" s="51">
        <v>43530</v>
      </c>
      <c r="R2200" s="50">
        <v>2399</v>
      </c>
      <c r="S2200" s="50">
        <v>6</v>
      </c>
      <c r="T2200" s="50" t="s">
        <v>127</v>
      </c>
      <c r="U2200" s="50" t="s">
        <v>12688</v>
      </c>
      <c r="V2200" s="50" t="s">
        <v>12689</v>
      </c>
      <c r="W2200" s="50" t="s">
        <v>12690</v>
      </c>
      <c r="X2200" s="50" t="s">
        <v>1308</v>
      </c>
      <c r="Y2200" s="49" t="s">
        <v>12691</v>
      </c>
    </row>
    <row r="2201" spans="1:25">
      <c r="A2201" s="121" t="str">
        <f t="shared" si="35"/>
        <v>SLINKE</v>
      </c>
      <c r="B2201" s="49" t="s">
        <v>12692</v>
      </c>
      <c r="C2201" s="50" t="s">
        <v>12693</v>
      </c>
      <c r="D2201" s="50" t="s">
        <v>12694</v>
      </c>
      <c r="E2201" s="37" t="s">
        <v>43</v>
      </c>
      <c r="F2201" s="49" t="s">
        <v>28</v>
      </c>
      <c r="G2201" s="50" t="s">
        <v>29</v>
      </c>
      <c r="H2201" s="50" t="s">
        <v>30</v>
      </c>
      <c r="I2201" s="50" t="s">
        <v>31</v>
      </c>
      <c r="J2201" s="49" t="s">
        <v>53</v>
      </c>
      <c r="K2201" s="49" t="s">
        <v>255</v>
      </c>
      <c r="L2201" s="49" t="s">
        <v>256</v>
      </c>
      <c r="M2201" s="50" t="s">
        <v>257</v>
      </c>
      <c r="N2201" s="50" t="s">
        <v>258</v>
      </c>
      <c r="O2201" s="51">
        <v>32588</v>
      </c>
      <c r="P2201" s="51">
        <v>32588</v>
      </c>
      <c r="Q2201" s="51">
        <v>32588</v>
      </c>
      <c r="R2201" s="50">
        <v>13341</v>
      </c>
      <c r="S2201" s="50">
        <v>36</v>
      </c>
      <c r="T2201" s="50" t="s">
        <v>148</v>
      </c>
      <c r="U2201" s="50" t="s">
        <v>12695</v>
      </c>
      <c r="V2201" s="50"/>
      <c r="W2201" s="50" t="s">
        <v>12696</v>
      </c>
      <c r="X2201" s="50" t="s">
        <v>72</v>
      </c>
      <c r="Y2201" s="49" t="s">
        <v>12697</v>
      </c>
    </row>
    <row r="2202" spans="1:25">
      <c r="A2202" s="121" t="str">
        <f t="shared" si="35"/>
        <v>sliu0</v>
      </c>
      <c r="B2202" s="49" t="s">
        <v>12698</v>
      </c>
      <c r="C2202" s="50" t="s">
        <v>12699</v>
      </c>
      <c r="D2202" s="50" t="s">
        <v>12700</v>
      </c>
      <c r="E2202" s="37" t="s">
        <v>27</v>
      </c>
      <c r="F2202" s="49" t="s">
        <v>44</v>
      </c>
      <c r="G2202" s="50" t="s">
        <v>45</v>
      </c>
      <c r="H2202" s="50" t="s">
        <v>30</v>
      </c>
      <c r="I2202" s="50" t="s">
        <v>31</v>
      </c>
      <c r="J2202" s="49" t="s">
        <v>53</v>
      </c>
      <c r="K2202" s="49" t="s">
        <v>309</v>
      </c>
      <c r="L2202" s="49" t="s">
        <v>310</v>
      </c>
      <c r="M2202" s="50" t="s">
        <v>311</v>
      </c>
      <c r="N2202" s="50" t="s">
        <v>312</v>
      </c>
      <c r="O2202" s="51">
        <v>44406</v>
      </c>
      <c r="P2202" s="51">
        <v>44406</v>
      </c>
      <c r="Q2202" s="51">
        <v>44406</v>
      </c>
      <c r="R2202" s="50">
        <v>1523</v>
      </c>
      <c r="S2202" s="50">
        <v>4</v>
      </c>
      <c r="T2202" s="50" t="s">
        <v>106</v>
      </c>
      <c r="U2202" s="50" t="s">
        <v>12701</v>
      </c>
      <c r="V2202" s="50"/>
      <c r="W2202" s="50" t="s">
        <v>12702</v>
      </c>
      <c r="X2202" s="50" t="s">
        <v>312</v>
      </c>
      <c r="Y2202" s="49" t="s">
        <v>12703</v>
      </c>
    </row>
    <row r="2203" spans="1:25">
      <c r="A2203" s="121" t="str">
        <f t="shared" si="35"/>
        <v>slush</v>
      </c>
      <c r="B2203" s="49" t="s">
        <v>12704</v>
      </c>
      <c r="C2203" s="50" t="s">
        <v>12705</v>
      </c>
      <c r="D2203" s="50" t="s">
        <v>12706</v>
      </c>
      <c r="E2203" s="37" t="s">
        <v>27</v>
      </c>
      <c r="F2203" s="49" t="s">
        <v>44</v>
      </c>
      <c r="G2203" s="50" t="s">
        <v>45</v>
      </c>
      <c r="H2203" s="50" t="s">
        <v>30</v>
      </c>
      <c r="I2203" s="50" t="s">
        <v>31</v>
      </c>
      <c r="J2203" s="49" t="s">
        <v>53</v>
      </c>
      <c r="K2203" s="49" t="s">
        <v>273</v>
      </c>
      <c r="L2203" s="49" t="s">
        <v>1340</v>
      </c>
      <c r="M2203" s="50" t="s">
        <v>1341</v>
      </c>
      <c r="N2203" s="50" t="s">
        <v>1308</v>
      </c>
      <c r="O2203" s="51">
        <v>44630</v>
      </c>
      <c r="P2203" s="51">
        <v>44630</v>
      </c>
      <c r="Q2203" s="51">
        <v>44630</v>
      </c>
      <c r="R2203" s="50">
        <v>1299</v>
      </c>
      <c r="S2203" s="50">
        <v>3</v>
      </c>
      <c r="T2203" s="50" t="s">
        <v>106</v>
      </c>
      <c r="U2203" s="50" t="s">
        <v>12707</v>
      </c>
      <c r="V2203" s="50"/>
      <c r="W2203" s="50" t="s">
        <v>9597</v>
      </c>
      <c r="X2203" s="50" t="s">
        <v>1308</v>
      </c>
      <c r="Y2203" s="49" t="s">
        <v>12708</v>
      </c>
    </row>
    <row r="2204" spans="1:25">
      <c r="A2204" s="121" t="str">
        <f t="shared" si="35"/>
        <v>smart12</v>
      </c>
      <c r="B2204" s="49" t="s">
        <v>12709</v>
      </c>
      <c r="C2204" s="50" t="s">
        <v>12710</v>
      </c>
      <c r="D2204" s="50" t="s">
        <v>12711</v>
      </c>
      <c r="E2204" s="37" t="s">
        <v>43</v>
      </c>
      <c r="F2204" s="49" t="s">
        <v>114</v>
      </c>
      <c r="G2204" s="50" t="s">
        <v>115</v>
      </c>
      <c r="H2204" s="50" t="s">
        <v>105</v>
      </c>
      <c r="I2204" s="50" t="s">
        <v>31</v>
      </c>
      <c r="J2204" s="49" t="s">
        <v>32</v>
      </c>
      <c r="K2204" s="49" t="s">
        <v>396</v>
      </c>
      <c r="L2204" s="49" t="s">
        <v>397</v>
      </c>
      <c r="M2204" s="50" t="s">
        <v>398</v>
      </c>
      <c r="N2204" s="50" t="s">
        <v>147</v>
      </c>
      <c r="O2204" s="51">
        <v>43633</v>
      </c>
      <c r="P2204" s="51">
        <v>45008</v>
      </c>
      <c r="Q2204" s="51">
        <v>45008</v>
      </c>
      <c r="R2204" s="50">
        <v>921</v>
      </c>
      <c r="S2204" s="50">
        <v>2</v>
      </c>
      <c r="T2204" s="50" t="s">
        <v>82</v>
      </c>
      <c r="U2204" s="50" t="s">
        <v>12712</v>
      </c>
      <c r="V2204" s="50"/>
      <c r="W2204" s="50" t="s">
        <v>676</v>
      </c>
      <c r="X2204" s="50" t="s">
        <v>147</v>
      </c>
      <c r="Y2204" s="49" t="s">
        <v>7768</v>
      </c>
    </row>
    <row r="2205" spans="1:25">
      <c r="A2205" s="121" t="str">
        <f t="shared" si="35"/>
        <v>SMART77</v>
      </c>
      <c r="B2205" s="49" t="s">
        <v>12713</v>
      </c>
      <c r="C2205" s="50" t="s">
        <v>12714</v>
      </c>
      <c r="D2205" s="50" t="s">
        <v>12715</v>
      </c>
      <c r="E2205" s="37" t="s">
        <v>43</v>
      </c>
      <c r="F2205" s="49" t="s">
        <v>44</v>
      </c>
      <c r="G2205" s="50" t="s">
        <v>45</v>
      </c>
      <c r="H2205" s="50" t="s">
        <v>30</v>
      </c>
      <c r="I2205" s="50" t="s">
        <v>31</v>
      </c>
      <c r="J2205" s="49" t="s">
        <v>32</v>
      </c>
      <c r="K2205" s="49" t="s">
        <v>218</v>
      </c>
      <c r="L2205" s="49" t="s">
        <v>219</v>
      </c>
      <c r="M2205" s="50" t="s">
        <v>220</v>
      </c>
      <c r="N2205" s="50" t="s">
        <v>36</v>
      </c>
      <c r="O2205" s="51">
        <v>38034</v>
      </c>
      <c r="P2205" s="51">
        <v>38034</v>
      </c>
      <c r="Q2205" s="51">
        <v>38034</v>
      </c>
      <c r="R2205" s="50">
        <v>7895</v>
      </c>
      <c r="S2205" s="50">
        <v>21</v>
      </c>
      <c r="T2205" s="50" t="s">
        <v>148</v>
      </c>
      <c r="U2205" s="50" t="s">
        <v>12716</v>
      </c>
      <c r="V2205" s="50"/>
      <c r="W2205" s="50" t="s">
        <v>222</v>
      </c>
      <c r="X2205" s="50" t="s">
        <v>36</v>
      </c>
      <c r="Y2205" s="49" t="s">
        <v>223</v>
      </c>
    </row>
    <row r="2206" spans="1:25">
      <c r="A2206" s="121" t="str">
        <f t="shared" si="35"/>
        <v>smccain</v>
      </c>
      <c r="B2206" s="49" t="s">
        <v>12717</v>
      </c>
      <c r="C2206" s="50" t="s">
        <v>12718</v>
      </c>
      <c r="D2206" s="50" t="s">
        <v>12719</v>
      </c>
      <c r="E2206" s="37" t="s">
        <v>43</v>
      </c>
      <c r="F2206" s="49" t="s">
        <v>28</v>
      </c>
      <c r="G2206" s="50" t="s">
        <v>29</v>
      </c>
      <c r="H2206" s="50" t="s">
        <v>30</v>
      </c>
      <c r="I2206" s="50" t="s">
        <v>31</v>
      </c>
      <c r="J2206" s="49" t="s">
        <v>32</v>
      </c>
      <c r="K2206" s="49" t="s">
        <v>144</v>
      </c>
      <c r="L2206" s="49" t="s">
        <v>145</v>
      </c>
      <c r="M2206" s="50" t="s">
        <v>146</v>
      </c>
      <c r="N2206" s="50" t="s">
        <v>147</v>
      </c>
      <c r="O2206" s="51">
        <v>45515</v>
      </c>
      <c r="P2206" s="51">
        <v>45515</v>
      </c>
      <c r="Q2206" s="51">
        <v>45515</v>
      </c>
      <c r="R2206" s="50">
        <v>414</v>
      </c>
      <c r="S2206" s="50">
        <v>1</v>
      </c>
      <c r="T2206" s="50" t="s">
        <v>82</v>
      </c>
      <c r="U2206" s="50" t="s">
        <v>12720</v>
      </c>
      <c r="V2206" s="50"/>
      <c r="W2206" s="50" t="s">
        <v>12721</v>
      </c>
      <c r="X2206" s="50" t="s">
        <v>147</v>
      </c>
      <c r="Y2206" s="49" t="s">
        <v>12722</v>
      </c>
    </row>
    <row r="2207" spans="1:25">
      <c r="A2207" s="121" t="str">
        <f t="shared" si="35"/>
        <v>smcdon1</v>
      </c>
      <c r="B2207" s="49" t="s">
        <v>12723</v>
      </c>
      <c r="C2207" s="50" t="s">
        <v>12724</v>
      </c>
      <c r="D2207" s="50" t="s">
        <v>12725</v>
      </c>
      <c r="E2207" s="37" t="s">
        <v>27</v>
      </c>
      <c r="F2207" s="49" t="s">
        <v>44</v>
      </c>
      <c r="G2207" s="50" t="s">
        <v>45</v>
      </c>
      <c r="H2207" s="50" t="s">
        <v>30</v>
      </c>
      <c r="I2207" s="50" t="s">
        <v>31</v>
      </c>
      <c r="J2207" s="49" t="s">
        <v>32</v>
      </c>
      <c r="K2207" s="49" t="s">
        <v>92</v>
      </c>
      <c r="L2207" s="49" t="s">
        <v>116</v>
      </c>
      <c r="M2207" s="50" t="s">
        <v>117</v>
      </c>
      <c r="N2207" s="50" t="s">
        <v>118</v>
      </c>
      <c r="O2207" s="51">
        <v>43668</v>
      </c>
      <c r="P2207" s="51">
        <v>45627</v>
      </c>
      <c r="Q2207" s="51">
        <v>43668</v>
      </c>
      <c r="R2207" s="50">
        <v>2261</v>
      </c>
      <c r="S2207" s="50">
        <v>6</v>
      </c>
      <c r="T2207" s="50" t="s">
        <v>127</v>
      </c>
      <c r="U2207" s="50" t="s">
        <v>12726</v>
      </c>
      <c r="V2207" s="50"/>
      <c r="W2207" s="50" t="s">
        <v>12727</v>
      </c>
      <c r="X2207" s="50" t="s">
        <v>118</v>
      </c>
      <c r="Y2207" s="49" t="s">
        <v>12728</v>
      </c>
    </row>
    <row r="2208" spans="1:25">
      <c r="A2208" s="121" t="str">
        <f t="shared" si="35"/>
        <v>smcgarr</v>
      </c>
      <c r="B2208" s="49" t="s">
        <v>12729</v>
      </c>
      <c r="C2208" s="50" t="s">
        <v>12730</v>
      </c>
      <c r="D2208" s="50" t="s">
        <v>12731</v>
      </c>
      <c r="E2208" s="37" t="s">
        <v>27</v>
      </c>
      <c r="F2208" s="49" t="s">
        <v>876</v>
      </c>
      <c r="G2208" s="50" t="s">
        <v>877</v>
      </c>
      <c r="H2208" s="50" t="s">
        <v>105</v>
      </c>
      <c r="I2208" s="50" t="s">
        <v>31</v>
      </c>
      <c r="J2208" s="49" t="s">
        <v>53</v>
      </c>
      <c r="K2208" s="49" t="s">
        <v>54</v>
      </c>
      <c r="L2208" s="49" t="s">
        <v>135</v>
      </c>
      <c r="M2208" s="50" t="s">
        <v>136</v>
      </c>
      <c r="N2208" s="50" t="s">
        <v>57</v>
      </c>
      <c r="O2208" s="51">
        <v>45557</v>
      </c>
      <c r="P2208" s="51">
        <v>45557</v>
      </c>
      <c r="Q2208" s="51">
        <v>45557</v>
      </c>
      <c r="R2208" s="50">
        <v>372</v>
      </c>
      <c r="S2208" s="50">
        <v>1</v>
      </c>
      <c r="T2208" s="50" t="s">
        <v>82</v>
      </c>
      <c r="U2208" s="50" t="s">
        <v>12732</v>
      </c>
      <c r="V2208" s="50"/>
      <c r="W2208" s="50" t="s">
        <v>4414</v>
      </c>
      <c r="X2208" s="50" t="s">
        <v>57</v>
      </c>
      <c r="Y2208" s="49" t="s">
        <v>4415</v>
      </c>
    </row>
    <row r="2209" spans="1:25">
      <c r="A2209" s="121" t="str">
        <f t="shared" si="35"/>
        <v>smcmaho</v>
      </c>
      <c r="B2209" s="49" t="s">
        <v>12733</v>
      </c>
      <c r="C2209" s="50" t="s">
        <v>12734</v>
      </c>
      <c r="D2209" s="50" t="s">
        <v>12735</v>
      </c>
      <c r="E2209" s="37" t="s">
        <v>27</v>
      </c>
      <c r="F2209" s="49" t="s">
        <v>28</v>
      </c>
      <c r="G2209" s="50" t="s">
        <v>29</v>
      </c>
      <c r="H2209" s="50" t="s">
        <v>30</v>
      </c>
      <c r="I2209" s="50" t="s">
        <v>31</v>
      </c>
      <c r="J2209" s="49" t="s">
        <v>53</v>
      </c>
      <c r="K2209" s="49" t="s">
        <v>54</v>
      </c>
      <c r="L2209" s="49" t="s">
        <v>55</v>
      </c>
      <c r="M2209" s="50" t="s">
        <v>56</v>
      </c>
      <c r="N2209" s="50" t="s">
        <v>57</v>
      </c>
      <c r="O2209" s="51">
        <v>44539</v>
      </c>
      <c r="P2209" s="51">
        <v>44539</v>
      </c>
      <c r="Q2209" s="51">
        <v>44539</v>
      </c>
      <c r="R2209" s="50">
        <v>1390</v>
      </c>
      <c r="S2209" s="50">
        <v>3</v>
      </c>
      <c r="T2209" s="50" t="s">
        <v>106</v>
      </c>
      <c r="U2209" s="50" t="s">
        <v>12736</v>
      </c>
      <c r="V2209" s="50" t="s">
        <v>108</v>
      </c>
      <c r="W2209" s="50" t="s">
        <v>1492</v>
      </c>
      <c r="X2209" s="50" t="s">
        <v>57</v>
      </c>
      <c r="Y2209" s="49" t="s">
        <v>12737</v>
      </c>
    </row>
    <row r="2210" spans="1:25">
      <c r="A2210" s="121" t="str">
        <f t="shared" si="35"/>
        <v>smead</v>
      </c>
      <c r="B2210" s="49" t="s">
        <v>12738</v>
      </c>
      <c r="C2210" s="50" t="s">
        <v>12739</v>
      </c>
      <c r="D2210" s="50" t="s">
        <v>12740</v>
      </c>
      <c r="E2210" s="37" t="s">
        <v>43</v>
      </c>
      <c r="F2210" s="49" t="s">
        <v>28</v>
      </c>
      <c r="G2210" s="50" t="s">
        <v>29</v>
      </c>
      <c r="H2210" s="50" t="s">
        <v>30</v>
      </c>
      <c r="I2210" s="50" t="s">
        <v>31</v>
      </c>
      <c r="J2210" s="49" t="s">
        <v>53</v>
      </c>
      <c r="K2210" s="49" t="s">
        <v>93</v>
      </c>
      <c r="L2210" s="49" t="s">
        <v>915</v>
      </c>
      <c r="M2210" s="50" t="s">
        <v>916</v>
      </c>
      <c r="N2210" s="50" t="s">
        <v>69</v>
      </c>
      <c r="O2210" s="51">
        <v>44546</v>
      </c>
      <c r="P2210" s="51">
        <v>44546</v>
      </c>
      <c r="Q2210" s="51">
        <v>44546</v>
      </c>
      <c r="R2210" s="50">
        <v>1383</v>
      </c>
      <c r="S2210" s="50">
        <v>3</v>
      </c>
      <c r="T2210" s="50" t="s">
        <v>106</v>
      </c>
      <c r="U2210" s="50" t="s">
        <v>12741</v>
      </c>
      <c r="V2210" s="50"/>
      <c r="W2210" s="50" t="s">
        <v>12742</v>
      </c>
      <c r="X2210" s="50" t="s">
        <v>69</v>
      </c>
      <c r="Y2210" s="49" t="s">
        <v>12743</v>
      </c>
    </row>
    <row r="2211" spans="1:25">
      <c r="A2211" s="121" t="str">
        <f t="shared" si="35"/>
        <v>smehrab</v>
      </c>
      <c r="B2211" s="49" t="s">
        <v>12744</v>
      </c>
      <c r="C2211" s="50" t="s">
        <v>12745</v>
      </c>
      <c r="D2211" s="50" t="s">
        <v>12746</v>
      </c>
      <c r="E2211" s="37" t="s">
        <v>43</v>
      </c>
      <c r="F2211" s="49" t="s">
        <v>28</v>
      </c>
      <c r="G2211" s="50" t="s">
        <v>29</v>
      </c>
      <c r="H2211" s="50" t="s">
        <v>30</v>
      </c>
      <c r="I2211" s="50" t="s">
        <v>31</v>
      </c>
      <c r="J2211" s="49" t="s">
        <v>53</v>
      </c>
      <c r="K2211" s="49" t="s">
        <v>197</v>
      </c>
      <c r="L2211" s="49" t="s">
        <v>198</v>
      </c>
      <c r="M2211" s="50" t="s">
        <v>199</v>
      </c>
      <c r="N2211" s="50" t="s">
        <v>200</v>
      </c>
      <c r="O2211" s="51">
        <v>45851</v>
      </c>
      <c r="P2211" s="51">
        <v>45851</v>
      </c>
      <c r="Q2211" s="51">
        <v>45851</v>
      </c>
      <c r="R2211" s="50">
        <v>78</v>
      </c>
      <c r="S2211" s="50">
        <v>0</v>
      </c>
      <c r="T2211" s="50" t="s">
        <v>96</v>
      </c>
      <c r="U2211" s="50" t="s">
        <v>12747</v>
      </c>
      <c r="V2211" s="50"/>
      <c r="W2211" s="50" t="s">
        <v>1271</v>
      </c>
      <c r="X2211" s="50" t="s">
        <v>167</v>
      </c>
      <c r="Y2211" s="49" t="s">
        <v>12748</v>
      </c>
    </row>
    <row r="2212" spans="1:25">
      <c r="A2212" s="121" t="str">
        <f t="shared" si="35"/>
        <v>smetka</v>
      </c>
      <c r="B2212" s="49" t="s">
        <v>12749</v>
      </c>
      <c r="C2212" s="50" t="s">
        <v>12750</v>
      </c>
      <c r="D2212" s="50" t="s">
        <v>12751</v>
      </c>
      <c r="E2212" s="37" t="s">
        <v>43</v>
      </c>
      <c r="F2212" s="49" t="s">
        <v>44</v>
      </c>
      <c r="G2212" s="50" t="s">
        <v>45</v>
      </c>
      <c r="H2212" s="50" t="s">
        <v>30</v>
      </c>
      <c r="I2212" s="50" t="s">
        <v>31</v>
      </c>
      <c r="J2212" s="49" t="s">
        <v>32</v>
      </c>
      <c r="K2212" s="49" t="s">
        <v>144</v>
      </c>
      <c r="L2212" s="49" t="s">
        <v>145</v>
      </c>
      <c r="M2212" s="50" t="s">
        <v>146</v>
      </c>
      <c r="N2212" s="50" t="s">
        <v>147</v>
      </c>
      <c r="O2212" s="51">
        <v>44160</v>
      </c>
      <c r="P2212" s="51">
        <v>44160</v>
      </c>
      <c r="Q2212" s="51">
        <v>44160</v>
      </c>
      <c r="R2212" s="50">
        <v>1769</v>
      </c>
      <c r="S2212" s="50">
        <v>4</v>
      </c>
      <c r="T2212" s="50" t="s">
        <v>106</v>
      </c>
      <c r="U2212" s="50" t="s">
        <v>12752</v>
      </c>
      <c r="V2212" s="50"/>
      <c r="W2212" s="50" t="s">
        <v>12753</v>
      </c>
      <c r="X2212" s="50" t="s">
        <v>147</v>
      </c>
      <c r="Y2212" s="49" t="s">
        <v>12754</v>
      </c>
    </row>
    <row r="2213" spans="1:25">
      <c r="A2213" s="121" t="str">
        <f t="shared" si="35"/>
        <v>SMORRIS</v>
      </c>
      <c r="B2213" s="49" t="s">
        <v>12755</v>
      </c>
      <c r="C2213" s="50" t="s">
        <v>12756</v>
      </c>
      <c r="D2213" s="50" t="s">
        <v>12757</v>
      </c>
      <c r="E2213" s="37" t="s">
        <v>43</v>
      </c>
      <c r="F2213" s="49" t="s">
        <v>182</v>
      </c>
      <c r="G2213" s="50" t="s">
        <v>183</v>
      </c>
      <c r="H2213" s="50" t="s">
        <v>30</v>
      </c>
      <c r="I2213" s="50" t="s">
        <v>31</v>
      </c>
      <c r="J2213" s="49" t="s">
        <v>53</v>
      </c>
      <c r="K2213" s="49" t="s">
        <v>309</v>
      </c>
      <c r="L2213" s="49" t="s">
        <v>480</v>
      </c>
      <c r="M2213" s="50" t="s">
        <v>481</v>
      </c>
      <c r="N2213" s="50" t="s">
        <v>482</v>
      </c>
      <c r="O2213" s="51">
        <v>37477</v>
      </c>
      <c r="P2213" s="51">
        <v>37477</v>
      </c>
      <c r="Q2213" s="51">
        <v>37477</v>
      </c>
      <c r="R2213" s="50">
        <v>8452</v>
      </c>
      <c r="S2213" s="50">
        <v>23</v>
      </c>
      <c r="T2213" s="50" t="s">
        <v>148</v>
      </c>
      <c r="U2213" s="50" t="s">
        <v>12758</v>
      </c>
      <c r="V2213" s="50"/>
      <c r="W2213" s="50" t="s">
        <v>8786</v>
      </c>
      <c r="X2213" s="50" t="s">
        <v>482</v>
      </c>
      <c r="Y2213" s="49" t="s">
        <v>12759</v>
      </c>
    </row>
    <row r="2214" spans="1:25">
      <c r="A2214" s="121" t="str">
        <f t="shared" si="35"/>
        <v>smylesi</v>
      </c>
      <c r="B2214" s="49" t="s">
        <v>12760</v>
      </c>
      <c r="C2214" s="50" t="s">
        <v>12761</v>
      </c>
      <c r="D2214" s="50" t="s">
        <v>12762</v>
      </c>
      <c r="E2214" s="37" t="s">
        <v>27</v>
      </c>
      <c r="F2214" s="49" t="s">
        <v>114</v>
      </c>
      <c r="G2214" s="50" t="s">
        <v>115</v>
      </c>
      <c r="H2214" s="50" t="s">
        <v>105</v>
      </c>
      <c r="I2214" s="50" t="s">
        <v>31</v>
      </c>
      <c r="J2214" s="49" t="s">
        <v>32</v>
      </c>
      <c r="K2214" s="49" t="s">
        <v>775</v>
      </c>
      <c r="L2214" s="49" t="s">
        <v>776</v>
      </c>
      <c r="M2214" s="50" t="s">
        <v>777</v>
      </c>
      <c r="N2214" s="50" t="s">
        <v>147</v>
      </c>
      <c r="O2214" s="51">
        <v>45732</v>
      </c>
      <c r="P2214" s="51">
        <v>45732</v>
      </c>
      <c r="Q2214" s="51">
        <v>45732</v>
      </c>
      <c r="R2214" s="50">
        <v>197</v>
      </c>
      <c r="S2214" s="50">
        <v>0</v>
      </c>
      <c r="T2214" s="50" t="s">
        <v>37</v>
      </c>
      <c r="U2214" s="50" t="s">
        <v>12763</v>
      </c>
      <c r="V2214" s="50"/>
      <c r="W2214" s="50" t="s">
        <v>988</v>
      </c>
      <c r="X2214" s="50" t="s">
        <v>147</v>
      </c>
      <c r="Y2214" s="49" t="s">
        <v>3905</v>
      </c>
    </row>
    <row r="2215" spans="1:25">
      <c r="A2215" s="121" t="str">
        <f t="shared" si="35"/>
        <v>SNELSO2</v>
      </c>
      <c r="B2215" s="49" t="s">
        <v>12764</v>
      </c>
      <c r="C2215" s="50" t="s">
        <v>12765</v>
      </c>
      <c r="D2215" s="50" t="s">
        <v>12766</v>
      </c>
      <c r="E2215" s="37" t="s">
        <v>43</v>
      </c>
      <c r="F2215" s="49" t="s">
        <v>182</v>
      </c>
      <c r="G2215" s="50" t="s">
        <v>183</v>
      </c>
      <c r="H2215" s="50" t="s">
        <v>30</v>
      </c>
      <c r="I2215" s="50" t="s">
        <v>31</v>
      </c>
      <c r="J2215" s="49" t="s">
        <v>53</v>
      </c>
      <c r="K2215" s="49" t="s">
        <v>93</v>
      </c>
      <c r="L2215" s="49" t="s">
        <v>915</v>
      </c>
      <c r="M2215" s="50" t="s">
        <v>916</v>
      </c>
      <c r="N2215" s="50" t="s">
        <v>69</v>
      </c>
      <c r="O2215" s="51">
        <v>36725</v>
      </c>
      <c r="P2215" s="51">
        <v>44905</v>
      </c>
      <c r="Q2215" s="51">
        <v>44292</v>
      </c>
      <c r="R2215" s="50">
        <v>1637</v>
      </c>
      <c r="S2215" s="50">
        <v>4</v>
      </c>
      <c r="T2215" s="50" t="s">
        <v>106</v>
      </c>
      <c r="U2215" s="50" t="s">
        <v>12767</v>
      </c>
      <c r="V2215" s="50"/>
      <c r="W2215" s="50" t="s">
        <v>12768</v>
      </c>
      <c r="X2215" s="50" t="s">
        <v>69</v>
      </c>
      <c r="Y2215" s="49" t="s">
        <v>12769</v>
      </c>
    </row>
    <row r="2216" spans="1:25">
      <c r="A2216" s="121" t="str">
        <f t="shared" si="35"/>
        <v>snevare</v>
      </c>
      <c r="B2216" s="49" t="s">
        <v>12770</v>
      </c>
      <c r="C2216" s="50" t="s">
        <v>12771</v>
      </c>
      <c r="D2216" s="50" t="s">
        <v>12772</v>
      </c>
      <c r="E2216" s="37" t="s">
        <v>27</v>
      </c>
      <c r="F2216" s="49" t="s">
        <v>44</v>
      </c>
      <c r="G2216" s="50" t="s">
        <v>45</v>
      </c>
      <c r="H2216" s="50" t="s">
        <v>30</v>
      </c>
      <c r="I2216" s="50" t="s">
        <v>31</v>
      </c>
      <c r="J2216" s="49" t="s">
        <v>32</v>
      </c>
      <c r="K2216" s="49" t="s">
        <v>218</v>
      </c>
      <c r="L2216" s="49" t="s">
        <v>219</v>
      </c>
      <c r="M2216" s="50" t="s">
        <v>220</v>
      </c>
      <c r="N2216" s="50" t="s">
        <v>36</v>
      </c>
      <c r="O2216" s="51">
        <v>44896</v>
      </c>
      <c r="P2216" s="51">
        <v>44896</v>
      </c>
      <c r="Q2216" s="51">
        <v>44896</v>
      </c>
      <c r="R2216" s="50">
        <v>1033</v>
      </c>
      <c r="S2216" s="50">
        <v>2</v>
      </c>
      <c r="T2216" s="50" t="s">
        <v>82</v>
      </c>
      <c r="U2216" s="50" t="s">
        <v>12773</v>
      </c>
      <c r="V2216" s="50"/>
      <c r="W2216" s="50" t="s">
        <v>12774</v>
      </c>
      <c r="X2216" s="50" t="s">
        <v>36</v>
      </c>
      <c r="Y2216" s="49" t="s">
        <v>12775</v>
      </c>
    </row>
    <row r="2217" spans="1:25">
      <c r="A2217" s="121" t="str">
        <f t="shared" si="35"/>
        <v>SNIEVE5</v>
      </c>
      <c r="B2217" s="49" t="s">
        <v>12776</v>
      </c>
      <c r="C2217" s="50" t="s">
        <v>12777</v>
      </c>
      <c r="D2217" s="50" t="s">
        <v>12778</v>
      </c>
      <c r="E2217" s="37" t="s">
        <v>27</v>
      </c>
      <c r="F2217" s="49" t="s">
        <v>90</v>
      </c>
      <c r="G2217" s="50" t="s">
        <v>91</v>
      </c>
      <c r="H2217" s="50" t="s">
        <v>30</v>
      </c>
      <c r="I2217" s="50" t="s">
        <v>380</v>
      </c>
      <c r="J2217" s="49" t="s">
        <v>53</v>
      </c>
      <c r="K2217" s="49" t="s">
        <v>381</v>
      </c>
      <c r="L2217" s="49" t="s">
        <v>381</v>
      </c>
      <c r="M2217" s="50" t="s">
        <v>382</v>
      </c>
      <c r="N2217" s="50" t="s">
        <v>383</v>
      </c>
      <c r="O2217" s="51">
        <v>39771</v>
      </c>
      <c r="P2217" s="51">
        <v>39771</v>
      </c>
      <c r="Q2217" s="51">
        <v>39771</v>
      </c>
      <c r="R2217" s="50">
        <v>6158</v>
      </c>
      <c r="S2217" s="50">
        <v>16</v>
      </c>
      <c r="T2217" s="50" t="s">
        <v>148</v>
      </c>
      <c r="U2217" s="50" t="s">
        <v>12779</v>
      </c>
      <c r="V2217" s="50"/>
      <c r="W2217" s="50" t="s">
        <v>12780</v>
      </c>
      <c r="X2217" s="50" t="s">
        <v>383</v>
      </c>
      <c r="Y2217" s="49" t="s">
        <v>12781</v>
      </c>
    </row>
    <row r="2218" spans="1:25">
      <c r="A2218" s="121" t="str">
        <f t="shared" si="35"/>
        <v>sodisho</v>
      </c>
      <c r="B2218" s="49" t="s">
        <v>12782</v>
      </c>
      <c r="C2218" s="50" t="s">
        <v>12783</v>
      </c>
      <c r="D2218" s="50" t="s">
        <v>12784</v>
      </c>
      <c r="E2218" s="37" t="s">
        <v>134</v>
      </c>
      <c r="F2218" s="49" t="s">
        <v>28</v>
      </c>
      <c r="G2218" s="50" t="s">
        <v>29</v>
      </c>
      <c r="H2218" s="50" t="s">
        <v>30</v>
      </c>
      <c r="I2218" s="50" t="s">
        <v>31</v>
      </c>
      <c r="J2218" s="49" t="s">
        <v>32</v>
      </c>
      <c r="K2218" s="49" t="s">
        <v>92</v>
      </c>
      <c r="L2218" s="49" t="s">
        <v>116</v>
      </c>
      <c r="M2218" s="50" t="s">
        <v>117</v>
      </c>
      <c r="N2218" s="50" t="s">
        <v>118</v>
      </c>
      <c r="O2218" s="51">
        <v>43244</v>
      </c>
      <c r="P2218" s="51">
        <v>43244</v>
      </c>
      <c r="Q2218" s="51">
        <v>43244</v>
      </c>
      <c r="R2218" s="50">
        <v>2685</v>
      </c>
      <c r="S2218" s="50">
        <v>7</v>
      </c>
      <c r="T2218" s="50" t="s">
        <v>127</v>
      </c>
      <c r="U2218" s="50" t="s">
        <v>12785</v>
      </c>
      <c r="V2218" s="50"/>
      <c r="W2218" s="50" t="s">
        <v>12786</v>
      </c>
      <c r="X2218" s="50" t="s">
        <v>118</v>
      </c>
      <c r="Y2218" s="49" t="s">
        <v>12787</v>
      </c>
    </row>
    <row r="2219" spans="1:25">
      <c r="A2219" s="121" t="str">
        <f t="shared" si="35"/>
        <v>SOGG00</v>
      </c>
      <c r="B2219" s="49" t="s">
        <v>12788</v>
      </c>
      <c r="C2219" s="50" t="s">
        <v>12789</v>
      </c>
      <c r="D2219" s="50" t="s">
        <v>12790</v>
      </c>
      <c r="E2219" s="37" t="s">
        <v>43</v>
      </c>
      <c r="F2219" s="49" t="s">
        <v>28</v>
      </c>
      <c r="G2219" s="50" t="s">
        <v>29</v>
      </c>
      <c r="H2219" s="50" t="s">
        <v>30</v>
      </c>
      <c r="I2219" s="50" t="s">
        <v>31</v>
      </c>
      <c r="J2219" s="49" t="s">
        <v>53</v>
      </c>
      <c r="K2219" s="49" t="s">
        <v>273</v>
      </c>
      <c r="L2219" s="49" t="s">
        <v>274</v>
      </c>
      <c r="M2219" s="50" t="s">
        <v>275</v>
      </c>
      <c r="N2219" s="50" t="s">
        <v>276</v>
      </c>
      <c r="O2219" s="51">
        <v>39755</v>
      </c>
      <c r="P2219" s="51">
        <v>39755</v>
      </c>
      <c r="Q2219" s="51">
        <v>39755</v>
      </c>
      <c r="R2219" s="50">
        <v>6174</v>
      </c>
      <c r="S2219" s="50">
        <v>16</v>
      </c>
      <c r="T2219" s="50" t="s">
        <v>148</v>
      </c>
      <c r="U2219" s="50" t="s">
        <v>12791</v>
      </c>
      <c r="V2219" s="50"/>
      <c r="W2219" s="50" t="s">
        <v>12792</v>
      </c>
      <c r="X2219" s="50" t="s">
        <v>276</v>
      </c>
      <c r="Y2219" s="49" t="s">
        <v>12793</v>
      </c>
    </row>
    <row r="2220" spans="1:25">
      <c r="A2220" s="121" t="str">
        <f t="shared" si="35"/>
        <v>sohara0</v>
      </c>
      <c r="B2220" s="49" t="s">
        <v>12794</v>
      </c>
      <c r="C2220" s="50" t="s">
        <v>12795</v>
      </c>
      <c r="D2220" s="50" t="s">
        <v>12796</v>
      </c>
      <c r="E2220" s="37" t="s">
        <v>27</v>
      </c>
      <c r="F2220" s="49" t="s">
        <v>44</v>
      </c>
      <c r="G2220" s="50" t="s">
        <v>45</v>
      </c>
      <c r="H2220" s="50" t="s">
        <v>30</v>
      </c>
      <c r="I2220" s="50" t="s">
        <v>31</v>
      </c>
      <c r="J2220" s="49" t="s">
        <v>32</v>
      </c>
      <c r="K2220" s="49" t="s">
        <v>515</v>
      </c>
      <c r="L2220" s="49" t="s">
        <v>516</v>
      </c>
      <c r="M2220" s="50" t="s">
        <v>517</v>
      </c>
      <c r="N2220" s="50" t="s">
        <v>192</v>
      </c>
      <c r="O2220" s="51">
        <v>45347</v>
      </c>
      <c r="P2220" s="51">
        <v>45347</v>
      </c>
      <c r="Q2220" s="51">
        <v>45347</v>
      </c>
      <c r="R2220" s="50">
        <v>582</v>
      </c>
      <c r="S2220" s="50">
        <v>1</v>
      </c>
      <c r="T2220" s="50" t="s">
        <v>82</v>
      </c>
      <c r="U2220" s="50" t="s">
        <v>12797</v>
      </c>
      <c r="V2220" s="50"/>
      <c r="W2220" s="50" t="s">
        <v>12798</v>
      </c>
      <c r="X2220" s="50" t="s">
        <v>118</v>
      </c>
      <c r="Y2220" s="49" t="s">
        <v>12799</v>
      </c>
    </row>
    <row r="2221" spans="1:25">
      <c r="A2221" s="121" t="str">
        <f t="shared" si="35"/>
        <v>SOWENS7</v>
      </c>
      <c r="B2221" s="49" t="s">
        <v>12800</v>
      </c>
      <c r="C2221" s="50" t="s">
        <v>12801</v>
      </c>
      <c r="D2221" s="50" t="s">
        <v>12802</v>
      </c>
      <c r="E2221" s="37" t="s">
        <v>43</v>
      </c>
      <c r="F2221" s="49" t="s">
        <v>28</v>
      </c>
      <c r="G2221" s="50" t="s">
        <v>29</v>
      </c>
      <c r="H2221" s="50" t="s">
        <v>30</v>
      </c>
      <c r="I2221" s="50" t="s">
        <v>31</v>
      </c>
      <c r="J2221" s="49" t="s">
        <v>32</v>
      </c>
      <c r="K2221" s="49" t="s">
        <v>349</v>
      </c>
      <c r="L2221" s="49" t="s">
        <v>838</v>
      </c>
      <c r="M2221" s="50" t="s">
        <v>351</v>
      </c>
      <c r="N2221" s="50" t="s">
        <v>352</v>
      </c>
      <c r="O2221" s="51">
        <v>35926</v>
      </c>
      <c r="P2221" s="51">
        <v>35926</v>
      </c>
      <c r="Q2221" s="51">
        <v>35926</v>
      </c>
      <c r="R2221" s="50">
        <v>10003</v>
      </c>
      <c r="S2221" s="50">
        <v>27</v>
      </c>
      <c r="T2221" s="50" t="s">
        <v>148</v>
      </c>
      <c r="U2221" s="50" t="s">
        <v>12803</v>
      </c>
      <c r="V2221" s="50"/>
      <c r="W2221" s="50" t="s">
        <v>12804</v>
      </c>
      <c r="X2221" s="50" t="s">
        <v>355</v>
      </c>
      <c r="Y2221" s="49" t="s">
        <v>12805</v>
      </c>
    </row>
    <row r="2222" spans="1:25">
      <c r="A2222" s="121" t="str">
        <f t="shared" si="35"/>
        <v>SPALLOT</v>
      </c>
      <c r="B2222" s="49" t="s">
        <v>12806</v>
      </c>
      <c r="C2222" s="50" t="s">
        <v>12807</v>
      </c>
      <c r="D2222" s="50" t="s">
        <v>12808</v>
      </c>
      <c r="E2222" s="37" t="s">
        <v>43</v>
      </c>
      <c r="F2222" s="49" t="s">
        <v>1468</v>
      </c>
      <c r="G2222" s="50" t="s">
        <v>1469</v>
      </c>
      <c r="H2222" s="50" t="s">
        <v>30</v>
      </c>
      <c r="I2222" s="50" t="s">
        <v>31</v>
      </c>
      <c r="J2222" s="49" t="s">
        <v>53</v>
      </c>
      <c r="K2222" s="49" t="s">
        <v>1470</v>
      </c>
      <c r="L2222" s="49" t="s">
        <v>1471</v>
      </c>
      <c r="M2222" s="50" t="s">
        <v>1472</v>
      </c>
      <c r="N2222" s="50" t="s">
        <v>453</v>
      </c>
      <c r="O2222" s="51">
        <v>36182</v>
      </c>
      <c r="P2222" s="51">
        <v>36182</v>
      </c>
      <c r="Q2222" s="51">
        <v>36182</v>
      </c>
      <c r="R2222" s="50">
        <v>9747</v>
      </c>
      <c r="S2222" s="50">
        <v>26</v>
      </c>
      <c r="T2222" s="50" t="s">
        <v>148</v>
      </c>
      <c r="U2222" s="50" t="s">
        <v>12809</v>
      </c>
      <c r="V2222" s="50"/>
      <c r="W2222" s="50" t="s">
        <v>12810</v>
      </c>
      <c r="X2222" s="50" t="s">
        <v>453</v>
      </c>
      <c r="Y2222" s="49" t="s">
        <v>12811</v>
      </c>
    </row>
    <row r="2223" spans="1:25">
      <c r="A2223" s="121" t="str">
        <f t="shared" si="35"/>
        <v>SPASSLE</v>
      </c>
      <c r="B2223" s="49" t="s">
        <v>12812</v>
      </c>
      <c r="C2223" s="50" t="s">
        <v>12813</v>
      </c>
      <c r="D2223" s="50" t="s">
        <v>12814</v>
      </c>
      <c r="E2223" s="37" t="s">
        <v>134</v>
      </c>
      <c r="F2223" s="49" t="s">
        <v>44</v>
      </c>
      <c r="G2223" s="50" t="s">
        <v>45</v>
      </c>
      <c r="H2223" s="50" t="s">
        <v>30</v>
      </c>
      <c r="I2223" s="50" t="s">
        <v>31</v>
      </c>
      <c r="J2223" s="49" t="s">
        <v>32</v>
      </c>
      <c r="K2223" s="49" t="s">
        <v>884</v>
      </c>
      <c r="L2223" s="49" t="s">
        <v>885</v>
      </c>
      <c r="M2223" s="50" t="s">
        <v>886</v>
      </c>
      <c r="N2223" s="50" t="s">
        <v>887</v>
      </c>
      <c r="O2223" s="51">
        <v>25379</v>
      </c>
      <c r="P2223" s="51">
        <v>25379</v>
      </c>
      <c r="Q2223" s="51">
        <v>25379</v>
      </c>
      <c r="R2223" s="50">
        <v>20550</v>
      </c>
      <c r="S2223" s="50">
        <v>56</v>
      </c>
      <c r="T2223" s="50" t="s">
        <v>148</v>
      </c>
      <c r="U2223" s="50" t="s">
        <v>12815</v>
      </c>
      <c r="V2223" s="50">
        <v>307</v>
      </c>
      <c r="W2223" s="50" t="s">
        <v>5910</v>
      </c>
      <c r="X2223" s="50" t="s">
        <v>593</v>
      </c>
      <c r="Y2223" s="49" t="s">
        <v>12816</v>
      </c>
    </row>
    <row r="2224" spans="1:25">
      <c r="A2224" s="121" t="str">
        <f t="shared" si="35"/>
        <v>spelle</v>
      </c>
      <c r="B2224" s="49" t="s">
        <v>12817</v>
      </c>
      <c r="C2224" s="50" t="s">
        <v>12818</v>
      </c>
      <c r="D2224" s="50" t="s">
        <v>12819</v>
      </c>
      <c r="E2224" s="37" t="s">
        <v>43</v>
      </c>
      <c r="F2224" s="49" t="s">
        <v>28</v>
      </c>
      <c r="G2224" s="50" t="s">
        <v>29</v>
      </c>
      <c r="H2224" s="50" t="s">
        <v>30</v>
      </c>
      <c r="I2224" s="50" t="s">
        <v>31</v>
      </c>
      <c r="J2224" s="49" t="s">
        <v>53</v>
      </c>
      <c r="K2224" s="49" t="s">
        <v>197</v>
      </c>
      <c r="L2224" s="49" t="s">
        <v>198</v>
      </c>
      <c r="M2224" s="50" t="s">
        <v>199</v>
      </c>
      <c r="N2224" s="50" t="s">
        <v>200</v>
      </c>
      <c r="O2224" s="51">
        <v>45256</v>
      </c>
      <c r="P2224" s="51">
        <v>45256</v>
      </c>
      <c r="Q2224" s="51">
        <v>45256</v>
      </c>
      <c r="R2224" s="50">
        <v>673</v>
      </c>
      <c r="S2224" s="50">
        <v>1</v>
      </c>
      <c r="T2224" s="50" t="s">
        <v>82</v>
      </c>
      <c r="U2224" s="50" t="s">
        <v>12820</v>
      </c>
      <c r="V2224" s="50"/>
      <c r="W2224" s="50" t="s">
        <v>2471</v>
      </c>
      <c r="X2224" s="50" t="s">
        <v>200</v>
      </c>
      <c r="Y2224" s="49" t="s">
        <v>5398</v>
      </c>
    </row>
    <row r="2225" spans="1:25">
      <c r="A2225" s="121" t="str">
        <f t="shared" si="35"/>
        <v>SPERR24</v>
      </c>
      <c r="B2225" s="49" t="s">
        <v>12821</v>
      </c>
      <c r="C2225" s="50" t="s">
        <v>12822</v>
      </c>
      <c r="D2225" s="50" t="s">
        <v>12823</v>
      </c>
      <c r="E2225" s="37" t="s">
        <v>43</v>
      </c>
      <c r="F2225" s="49" t="s">
        <v>327</v>
      </c>
      <c r="G2225" s="50" t="s">
        <v>328</v>
      </c>
      <c r="H2225" s="50" t="s">
        <v>30</v>
      </c>
      <c r="I2225" s="50" t="s">
        <v>31</v>
      </c>
      <c r="J2225" s="49" t="s">
        <v>53</v>
      </c>
      <c r="K2225" s="49" t="s">
        <v>309</v>
      </c>
      <c r="L2225" s="49" t="s">
        <v>480</v>
      </c>
      <c r="M2225" s="50" t="s">
        <v>481</v>
      </c>
      <c r="N2225" s="50" t="s">
        <v>482</v>
      </c>
      <c r="O2225" s="51">
        <v>37712</v>
      </c>
      <c r="P2225" s="51">
        <v>37712</v>
      </c>
      <c r="Q2225" s="51">
        <v>37712</v>
      </c>
      <c r="R2225" s="50">
        <v>8217</v>
      </c>
      <c r="S2225" s="50">
        <v>22</v>
      </c>
      <c r="T2225" s="50" t="s">
        <v>148</v>
      </c>
      <c r="U2225" s="50" t="s">
        <v>12824</v>
      </c>
      <c r="V2225" s="50"/>
      <c r="W2225" s="50" t="s">
        <v>12825</v>
      </c>
      <c r="X2225" s="50" t="s">
        <v>482</v>
      </c>
      <c r="Y2225" s="49" t="s">
        <v>12826</v>
      </c>
    </row>
    <row r="2226" spans="1:25">
      <c r="A2226" s="121" t="str">
        <f t="shared" si="35"/>
        <v>SPFISTE</v>
      </c>
      <c r="B2226" s="49" t="s">
        <v>12827</v>
      </c>
      <c r="C2226" s="50" t="s">
        <v>12828</v>
      </c>
      <c r="D2226" s="50" t="s">
        <v>12829</v>
      </c>
      <c r="E2226" s="37" t="s">
        <v>774</v>
      </c>
      <c r="F2226" s="49" t="s">
        <v>28</v>
      </c>
      <c r="G2226" s="50" t="s">
        <v>29</v>
      </c>
      <c r="H2226" s="50" t="s">
        <v>30</v>
      </c>
      <c r="I2226" s="50" t="s">
        <v>31</v>
      </c>
      <c r="J2226" s="49" t="s">
        <v>53</v>
      </c>
      <c r="K2226" s="49" t="s">
        <v>450</v>
      </c>
      <c r="L2226" s="49" t="s">
        <v>2082</v>
      </c>
      <c r="M2226" s="50" t="s">
        <v>2083</v>
      </c>
      <c r="N2226" s="50" t="s">
        <v>1763</v>
      </c>
      <c r="O2226" s="51">
        <v>30362</v>
      </c>
      <c r="P2226" s="51">
        <v>30362</v>
      </c>
      <c r="Q2226" s="51">
        <v>30362</v>
      </c>
      <c r="R2226" s="50">
        <v>15567</v>
      </c>
      <c r="S2226" s="50">
        <v>42</v>
      </c>
      <c r="T2226" s="50" t="s">
        <v>148</v>
      </c>
      <c r="U2226" s="50" t="s">
        <v>12830</v>
      </c>
      <c r="V2226" s="50"/>
      <c r="W2226" s="50" t="s">
        <v>12831</v>
      </c>
      <c r="X2226" s="50" t="s">
        <v>1763</v>
      </c>
      <c r="Y2226" s="49" t="s">
        <v>12832</v>
      </c>
    </row>
    <row r="2227" spans="1:25">
      <c r="A2227" s="121" t="str">
        <f t="shared" si="35"/>
        <v>SPITTM4</v>
      </c>
      <c r="B2227" s="49" t="s">
        <v>12833</v>
      </c>
      <c r="C2227" s="50" t="s">
        <v>12834</v>
      </c>
      <c r="D2227" s="50" t="s">
        <v>12835</v>
      </c>
      <c r="E2227" s="37" t="s">
        <v>43</v>
      </c>
      <c r="F2227" s="49" t="s">
        <v>327</v>
      </c>
      <c r="G2227" s="50" t="s">
        <v>328</v>
      </c>
      <c r="H2227" s="50" t="s">
        <v>30</v>
      </c>
      <c r="I2227" s="50" t="s">
        <v>31</v>
      </c>
      <c r="J2227" s="49" t="s">
        <v>53</v>
      </c>
      <c r="K2227" s="49" t="s">
        <v>309</v>
      </c>
      <c r="L2227" s="49" t="s">
        <v>1724</v>
      </c>
      <c r="M2227" s="50" t="s">
        <v>1389</v>
      </c>
      <c r="N2227" s="50" t="s">
        <v>57</v>
      </c>
      <c r="O2227" s="51">
        <v>35659</v>
      </c>
      <c r="P2227" s="51">
        <v>44113</v>
      </c>
      <c r="Q2227" s="51">
        <v>35659</v>
      </c>
      <c r="R2227" s="50">
        <v>10270</v>
      </c>
      <c r="S2227" s="50">
        <v>28</v>
      </c>
      <c r="T2227" s="50" t="s">
        <v>148</v>
      </c>
      <c r="U2227" s="50" t="s">
        <v>12836</v>
      </c>
      <c r="V2227" s="50"/>
      <c r="W2227" s="50" t="s">
        <v>12837</v>
      </c>
      <c r="X2227" s="50" t="s">
        <v>57</v>
      </c>
      <c r="Y2227" s="49" t="s">
        <v>12838</v>
      </c>
    </row>
    <row r="2228" spans="1:25">
      <c r="A2228" s="121" t="str">
        <f t="shared" si="35"/>
        <v>spittma</v>
      </c>
      <c r="B2228" s="49" t="s">
        <v>12839</v>
      </c>
      <c r="C2228" s="50" t="s">
        <v>12840</v>
      </c>
      <c r="D2228" s="50" t="s">
        <v>12841</v>
      </c>
      <c r="E2228" s="37" t="s">
        <v>43</v>
      </c>
      <c r="F2228" s="49" t="s">
        <v>28</v>
      </c>
      <c r="G2228" s="50" t="s">
        <v>29</v>
      </c>
      <c r="H2228" s="50" t="s">
        <v>30</v>
      </c>
      <c r="I2228" s="50" t="s">
        <v>31</v>
      </c>
      <c r="J2228" s="49" t="s">
        <v>53</v>
      </c>
      <c r="K2228" s="49" t="s">
        <v>164</v>
      </c>
      <c r="L2228" s="49" t="s">
        <v>165</v>
      </c>
      <c r="M2228" s="50" t="s">
        <v>166</v>
      </c>
      <c r="N2228" s="50" t="s">
        <v>167</v>
      </c>
      <c r="O2228" s="51">
        <v>43229</v>
      </c>
      <c r="P2228" s="51">
        <v>43229</v>
      </c>
      <c r="Q2228" s="51">
        <v>43229</v>
      </c>
      <c r="R2228" s="50">
        <v>2700</v>
      </c>
      <c r="S2228" s="50">
        <v>7</v>
      </c>
      <c r="T2228" s="50" t="s">
        <v>127</v>
      </c>
      <c r="U2228" s="50" t="s">
        <v>12842</v>
      </c>
      <c r="V2228" s="50"/>
      <c r="W2228" s="50" t="s">
        <v>12843</v>
      </c>
      <c r="X2228" s="50" t="s">
        <v>322</v>
      </c>
      <c r="Y2228" s="49" t="s">
        <v>6445</v>
      </c>
    </row>
    <row r="2229" spans="1:25">
      <c r="A2229" s="121" t="str">
        <f t="shared" si="35"/>
        <v>sqaderi</v>
      </c>
      <c r="B2229" s="49" t="s">
        <v>12844</v>
      </c>
      <c r="C2229" s="50" t="s">
        <v>12845</v>
      </c>
      <c r="D2229" s="50" t="s">
        <v>12846</v>
      </c>
      <c r="E2229" s="37" t="s">
        <v>43</v>
      </c>
      <c r="F2229" s="49" t="s">
        <v>44</v>
      </c>
      <c r="G2229" s="50" t="s">
        <v>45</v>
      </c>
      <c r="H2229" s="50" t="s">
        <v>30</v>
      </c>
      <c r="I2229" s="50" t="s">
        <v>31</v>
      </c>
      <c r="J2229" s="49" t="s">
        <v>53</v>
      </c>
      <c r="K2229" s="49" t="s">
        <v>197</v>
      </c>
      <c r="L2229" s="49" t="s">
        <v>198</v>
      </c>
      <c r="M2229" s="50" t="s">
        <v>199</v>
      </c>
      <c r="N2229" s="50" t="s">
        <v>200</v>
      </c>
      <c r="O2229" s="51">
        <v>42744</v>
      </c>
      <c r="P2229" s="51">
        <v>42744</v>
      </c>
      <c r="Q2229" s="51">
        <v>42744</v>
      </c>
      <c r="R2229" s="50">
        <v>3185</v>
      </c>
      <c r="S2229" s="50">
        <v>8</v>
      </c>
      <c r="T2229" s="50" t="s">
        <v>127</v>
      </c>
      <c r="U2229" s="50" t="s">
        <v>12847</v>
      </c>
      <c r="V2229" s="50"/>
      <c r="W2229" s="50" t="s">
        <v>229</v>
      </c>
      <c r="X2229" s="50" t="s">
        <v>167</v>
      </c>
      <c r="Y2229" s="49" t="s">
        <v>5936</v>
      </c>
    </row>
    <row r="2230" spans="1:25">
      <c r="A2230" s="121" t="str">
        <f t="shared" si="35"/>
        <v>sraigoz</v>
      </c>
      <c r="B2230" s="49" t="s">
        <v>12848</v>
      </c>
      <c r="C2230" s="50" t="s">
        <v>12849</v>
      </c>
      <c r="D2230" s="50" t="s">
        <v>12850</v>
      </c>
      <c r="E2230" s="37" t="s">
        <v>27</v>
      </c>
      <c r="F2230" s="49" t="s">
        <v>114</v>
      </c>
      <c r="G2230" s="50" t="s">
        <v>115</v>
      </c>
      <c r="H2230" s="50" t="s">
        <v>105</v>
      </c>
      <c r="I2230" s="50" t="s">
        <v>31</v>
      </c>
      <c r="J2230" s="49" t="s">
        <v>32</v>
      </c>
      <c r="K2230" s="49" t="s">
        <v>92</v>
      </c>
      <c r="L2230" s="49" t="s">
        <v>116</v>
      </c>
      <c r="M2230" s="50" t="s">
        <v>117</v>
      </c>
      <c r="N2230" s="50" t="s">
        <v>118</v>
      </c>
      <c r="O2230" s="51">
        <v>42394</v>
      </c>
      <c r="P2230" s="51">
        <v>45837</v>
      </c>
      <c r="Q2230" s="51">
        <v>45837</v>
      </c>
      <c r="R2230" s="50">
        <v>92</v>
      </c>
      <c r="S2230" s="50">
        <v>0</v>
      </c>
      <c r="T2230" s="50" t="s">
        <v>58</v>
      </c>
      <c r="U2230" s="50" t="s">
        <v>12851</v>
      </c>
      <c r="V2230" s="50"/>
      <c r="W2230" s="50" t="s">
        <v>1073</v>
      </c>
      <c r="X2230" s="50" t="s">
        <v>118</v>
      </c>
      <c r="Y2230" s="49" t="s">
        <v>12852</v>
      </c>
    </row>
    <row r="2231" spans="1:25">
      <c r="A2231" s="121" t="str">
        <f t="shared" si="35"/>
        <v>sramey</v>
      </c>
      <c r="B2231" s="49" t="s">
        <v>12853</v>
      </c>
      <c r="C2231" s="50" t="s">
        <v>12854</v>
      </c>
      <c r="D2231" s="50" t="s">
        <v>12855</v>
      </c>
      <c r="E2231" s="37" t="s">
        <v>27</v>
      </c>
      <c r="F2231" s="49" t="s">
        <v>28</v>
      </c>
      <c r="G2231" s="50" t="s">
        <v>29</v>
      </c>
      <c r="H2231" s="50" t="s">
        <v>30</v>
      </c>
      <c r="I2231" s="50" t="s">
        <v>31</v>
      </c>
      <c r="J2231" s="49" t="s">
        <v>53</v>
      </c>
      <c r="K2231" s="49" t="s">
        <v>197</v>
      </c>
      <c r="L2231" s="49" t="s">
        <v>198</v>
      </c>
      <c r="M2231" s="50" t="s">
        <v>199</v>
      </c>
      <c r="N2231" s="50" t="s">
        <v>200</v>
      </c>
      <c r="O2231" s="51">
        <v>39402</v>
      </c>
      <c r="P2231" s="51">
        <v>45760</v>
      </c>
      <c r="Q2231" s="51">
        <v>45760</v>
      </c>
      <c r="R2231" s="50">
        <v>169</v>
      </c>
      <c r="S2231" s="50">
        <v>0</v>
      </c>
      <c r="T2231" s="50" t="s">
        <v>58</v>
      </c>
      <c r="U2231" s="50" t="s">
        <v>12856</v>
      </c>
      <c r="V2231" s="50"/>
      <c r="W2231" s="50" t="s">
        <v>301</v>
      </c>
      <c r="X2231" s="50" t="s">
        <v>302</v>
      </c>
      <c r="Y2231" s="49" t="s">
        <v>12857</v>
      </c>
    </row>
    <row r="2232" spans="1:25">
      <c r="A2232" s="121" t="str">
        <f t="shared" si="35"/>
        <v>sramrak</v>
      </c>
      <c r="B2232" s="49" t="s">
        <v>12858</v>
      </c>
      <c r="C2232" s="50" t="s">
        <v>12859</v>
      </c>
      <c r="D2232" s="50" t="s">
        <v>12860</v>
      </c>
      <c r="E2232" s="37" t="s">
        <v>27</v>
      </c>
      <c r="F2232" s="49" t="s">
        <v>44</v>
      </c>
      <c r="G2232" s="50" t="s">
        <v>45</v>
      </c>
      <c r="H2232" s="50" t="s">
        <v>30</v>
      </c>
      <c r="I2232" s="50" t="s">
        <v>31</v>
      </c>
      <c r="J2232" s="49" t="s">
        <v>32</v>
      </c>
      <c r="K2232" s="49" t="s">
        <v>290</v>
      </c>
      <c r="L2232" s="49" t="s">
        <v>2140</v>
      </c>
      <c r="M2232" s="50" t="s">
        <v>292</v>
      </c>
      <c r="N2232" s="50" t="s">
        <v>293</v>
      </c>
      <c r="O2232" s="51">
        <v>42947</v>
      </c>
      <c r="P2232" s="51">
        <v>45711</v>
      </c>
      <c r="Q2232" s="51">
        <v>45711</v>
      </c>
      <c r="R2232" s="50">
        <v>218</v>
      </c>
      <c r="S2232" s="50">
        <v>0</v>
      </c>
      <c r="T2232" s="50" t="s">
        <v>37</v>
      </c>
      <c r="U2232" s="50" t="s">
        <v>12861</v>
      </c>
      <c r="V2232" s="50"/>
      <c r="W2232" s="50" t="s">
        <v>12862</v>
      </c>
      <c r="X2232" s="50" t="s">
        <v>1021</v>
      </c>
      <c r="Y2232" s="49" t="s">
        <v>12863</v>
      </c>
    </row>
    <row r="2233" spans="1:25">
      <c r="A2233" s="121" t="str">
        <f t="shared" si="35"/>
        <v>sramz</v>
      </c>
      <c r="B2233" s="49" t="s">
        <v>12864</v>
      </c>
      <c r="C2233" s="50" t="s">
        <v>12865</v>
      </c>
      <c r="D2233" s="50" t="s">
        <v>12866</v>
      </c>
      <c r="E2233" s="37" t="s">
        <v>43</v>
      </c>
      <c r="F2233" s="49" t="s">
        <v>90</v>
      </c>
      <c r="G2233" s="50" t="s">
        <v>91</v>
      </c>
      <c r="H2233" s="50" t="s">
        <v>30</v>
      </c>
      <c r="I2233" s="50" t="s">
        <v>31</v>
      </c>
      <c r="J2233" s="49" t="s">
        <v>53</v>
      </c>
      <c r="K2233" s="49" t="s">
        <v>197</v>
      </c>
      <c r="L2233" s="49" t="s">
        <v>198</v>
      </c>
      <c r="M2233" s="50" t="s">
        <v>199</v>
      </c>
      <c r="N2233" s="50" t="s">
        <v>200</v>
      </c>
      <c r="O2233" s="51">
        <v>44973</v>
      </c>
      <c r="P2233" s="51">
        <v>44973</v>
      </c>
      <c r="Q2233" s="51">
        <v>44973</v>
      </c>
      <c r="R2233" s="50">
        <v>956</v>
      </c>
      <c r="S2233" s="50">
        <v>2</v>
      </c>
      <c r="T2233" s="50" t="s">
        <v>82</v>
      </c>
      <c r="U2233" s="50" t="s">
        <v>12867</v>
      </c>
      <c r="V2233" s="50"/>
      <c r="W2233" s="50" t="s">
        <v>12868</v>
      </c>
      <c r="X2233" s="50" t="s">
        <v>167</v>
      </c>
      <c r="Y2233" s="49" t="s">
        <v>204</v>
      </c>
    </row>
    <row r="2234" spans="1:25">
      <c r="A2234" s="121" t="str">
        <f t="shared" si="35"/>
        <v>SROBI98</v>
      </c>
      <c r="B2234" s="49" t="s">
        <v>12869</v>
      </c>
      <c r="C2234" s="50" t="s">
        <v>12870</v>
      </c>
      <c r="D2234" s="50" t="s">
        <v>12871</v>
      </c>
      <c r="E2234" s="37" t="s">
        <v>43</v>
      </c>
      <c r="F2234" s="49" t="s">
        <v>28</v>
      </c>
      <c r="G2234" s="50" t="s">
        <v>29</v>
      </c>
      <c r="H2234" s="50" t="s">
        <v>30</v>
      </c>
      <c r="I2234" s="50" t="s">
        <v>31</v>
      </c>
      <c r="J2234" s="49" t="s">
        <v>32</v>
      </c>
      <c r="K2234" s="49" t="s">
        <v>144</v>
      </c>
      <c r="L2234" s="49" t="s">
        <v>145</v>
      </c>
      <c r="M2234" s="50" t="s">
        <v>146</v>
      </c>
      <c r="N2234" s="50" t="s">
        <v>147</v>
      </c>
      <c r="O2234" s="51">
        <v>39133</v>
      </c>
      <c r="P2234" s="51">
        <v>39133</v>
      </c>
      <c r="Q2234" s="51">
        <v>39133</v>
      </c>
      <c r="R2234" s="50">
        <v>6796</v>
      </c>
      <c r="S2234" s="50">
        <v>18</v>
      </c>
      <c r="T2234" s="50" t="s">
        <v>148</v>
      </c>
      <c r="U2234" s="50" t="s">
        <v>12872</v>
      </c>
      <c r="V2234" s="50"/>
      <c r="W2234" s="50" t="s">
        <v>12873</v>
      </c>
      <c r="X2234" s="50" t="s">
        <v>147</v>
      </c>
      <c r="Y2234" s="49" t="s">
        <v>151</v>
      </c>
    </row>
    <row r="2235" spans="1:25">
      <c r="A2235" s="121" t="str">
        <f t="shared" si="35"/>
        <v>SROJA06</v>
      </c>
      <c r="B2235" s="49" t="s">
        <v>12874</v>
      </c>
      <c r="C2235" s="50" t="s">
        <v>12875</v>
      </c>
      <c r="D2235" s="50" t="s">
        <v>12876</v>
      </c>
      <c r="E2235" s="37" t="s">
        <v>43</v>
      </c>
      <c r="F2235" s="49" t="s">
        <v>182</v>
      </c>
      <c r="G2235" s="50" t="s">
        <v>183</v>
      </c>
      <c r="H2235" s="50" t="s">
        <v>30</v>
      </c>
      <c r="I2235" s="50" t="s">
        <v>31</v>
      </c>
      <c r="J2235" s="49" t="s">
        <v>32</v>
      </c>
      <c r="K2235" s="49" t="s">
        <v>125</v>
      </c>
      <c r="L2235" s="49" t="s">
        <v>126</v>
      </c>
      <c r="M2235" s="50" t="s">
        <v>85</v>
      </c>
      <c r="N2235" s="50" t="s">
        <v>36</v>
      </c>
      <c r="O2235" s="51">
        <v>38481</v>
      </c>
      <c r="P2235" s="51">
        <v>38481</v>
      </c>
      <c r="Q2235" s="51">
        <v>38481</v>
      </c>
      <c r="R2235" s="50">
        <v>7448</v>
      </c>
      <c r="S2235" s="50">
        <v>20</v>
      </c>
      <c r="T2235" s="50" t="s">
        <v>148</v>
      </c>
      <c r="U2235" s="50" t="s">
        <v>12877</v>
      </c>
      <c r="V2235" s="50"/>
      <c r="W2235" s="50" t="s">
        <v>12878</v>
      </c>
      <c r="X2235" s="50" t="s">
        <v>36</v>
      </c>
      <c r="Y2235" s="49" t="s">
        <v>10091</v>
      </c>
    </row>
    <row r="2236" spans="1:25">
      <c r="A2236" s="121" t="str">
        <f t="shared" si="35"/>
        <v>sromero</v>
      </c>
      <c r="B2236" s="49" t="s">
        <v>12879</v>
      </c>
      <c r="C2236" s="50" t="s">
        <v>12880</v>
      </c>
      <c r="D2236" s="50" t="s">
        <v>12881</v>
      </c>
      <c r="E2236" s="37" t="s">
        <v>43</v>
      </c>
      <c r="F2236" s="49" t="s">
        <v>182</v>
      </c>
      <c r="G2236" s="50" t="s">
        <v>183</v>
      </c>
      <c r="H2236" s="50" t="s">
        <v>30</v>
      </c>
      <c r="I2236" s="50" t="s">
        <v>31</v>
      </c>
      <c r="J2236" s="49" t="s">
        <v>32</v>
      </c>
      <c r="K2236" s="49" t="s">
        <v>79</v>
      </c>
      <c r="L2236" s="49" t="s">
        <v>80</v>
      </c>
      <c r="M2236" s="50" t="s">
        <v>81</v>
      </c>
      <c r="N2236" s="50" t="s">
        <v>36</v>
      </c>
      <c r="O2236" s="51">
        <v>44095</v>
      </c>
      <c r="P2236" s="51">
        <v>44095</v>
      </c>
      <c r="Q2236" s="51">
        <v>44095</v>
      </c>
      <c r="R2236" s="50">
        <v>1834</v>
      </c>
      <c r="S2236" s="50">
        <v>5</v>
      </c>
      <c r="T2236" s="50" t="s">
        <v>106</v>
      </c>
      <c r="U2236" s="50" t="s">
        <v>12882</v>
      </c>
      <c r="V2236" s="50"/>
      <c r="W2236" s="50" t="s">
        <v>12883</v>
      </c>
      <c r="X2236" s="50" t="s">
        <v>36</v>
      </c>
      <c r="Y2236" s="49" t="s">
        <v>12884</v>
      </c>
    </row>
    <row r="2237" spans="1:25">
      <c r="A2237" s="121" t="str">
        <f t="shared" si="35"/>
        <v>SROYSTE</v>
      </c>
      <c r="B2237" s="49" t="s">
        <v>12885</v>
      </c>
      <c r="C2237" s="50" t="s">
        <v>12886</v>
      </c>
      <c r="D2237" s="50" t="s">
        <v>12887</v>
      </c>
      <c r="E2237" s="37" t="s">
        <v>43</v>
      </c>
      <c r="F2237" s="49" t="s">
        <v>1941</v>
      </c>
      <c r="G2237" s="50" t="s">
        <v>1942</v>
      </c>
      <c r="H2237" s="50" t="s">
        <v>30</v>
      </c>
      <c r="I2237" s="50" t="s">
        <v>31</v>
      </c>
      <c r="J2237" s="49" t="s">
        <v>53</v>
      </c>
      <c r="K2237" s="49" t="s">
        <v>309</v>
      </c>
      <c r="L2237" s="49" t="s">
        <v>480</v>
      </c>
      <c r="M2237" s="50" t="s">
        <v>481</v>
      </c>
      <c r="N2237" s="50" t="s">
        <v>482</v>
      </c>
      <c r="O2237" s="51">
        <v>37088</v>
      </c>
      <c r="P2237" s="51">
        <v>37088</v>
      </c>
      <c r="Q2237" s="51">
        <v>37088</v>
      </c>
      <c r="R2237" s="50">
        <v>8841</v>
      </c>
      <c r="S2237" s="50">
        <v>24</v>
      </c>
      <c r="T2237" s="50" t="s">
        <v>148</v>
      </c>
      <c r="U2237" s="50" t="s">
        <v>12888</v>
      </c>
      <c r="V2237" s="50"/>
      <c r="W2237" s="50" t="s">
        <v>12889</v>
      </c>
      <c r="X2237" s="50" t="s">
        <v>482</v>
      </c>
      <c r="Y2237" s="49" t="s">
        <v>12890</v>
      </c>
    </row>
    <row r="2238" spans="1:25">
      <c r="A2238" s="121" t="str">
        <f t="shared" si="35"/>
        <v>ssalina</v>
      </c>
      <c r="B2238" s="49" t="s">
        <v>12891</v>
      </c>
      <c r="C2238" s="50" t="s">
        <v>12892</v>
      </c>
      <c r="D2238" s="50" t="s">
        <v>12893</v>
      </c>
      <c r="E2238" s="37" t="s">
        <v>43</v>
      </c>
      <c r="F2238" s="49" t="s">
        <v>44</v>
      </c>
      <c r="G2238" s="50" t="s">
        <v>45</v>
      </c>
      <c r="H2238" s="50" t="s">
        <v>30</v>
      </c>
      <c r="I2238" s="50" t="s">
        <v>31</v>
      </c>
      <c r="J2238" s="49" t="s">
        <v>32</v>
      </c>
      <c r="K2238" s="49" t="s">
        <v>144</v>
      </c>
      <c r="L2238" s="49" t="s">
        <v>145</v>
      </c>
      <c r="M2238" s="50" t="s">
        <v>146</v>
      </c>
      <c r="N2238" s="50" t="s">
        <v>147</v>
      </c>
      <c r="O2238" s="51">
        <v>44504</v>
      </c>
      <c r="P2238" s="51">
        <v>44504</v>
      </c>
      <c r="Q2238" s="51">
        <v>44504</v>
      </c>
      <c r="R2238" s="50">
        <v>1425</v>
      </c>
      <c r="S2238" s="50">
        <v>3</v>
      </c>
      <c r="T2238" s="50" t="s">
        <v>106</v>
      </c>
      <c r="U2238" s="50" t="s">
        <v>12894</v>
      </c>
      <c r="V2238" s="50"/>
      <c r="W2238" s="50" t="s">
        <v>12895</v>
      </c>
      <c r="X2238" s="50" t="s">
        <v>147</v>
      </c>
      <c r="Y2238" s="49" t="s">
        <v>12896</v>
      </c>
    </row>
    <row r="2239" spans="1:25">
      <c r="A2239" s="121" t="str">
        <f t="shared" si="35"/>
        <v>ssanch0</v>
      </c>
      <c r="B2239" s="49" t="s">
        <v>12897</v>
      </c>
      <c r="C2239" s="50" t="s">
        <v>12898</v>
      </c>
      <c r="D2239" s="50" t="s">
        <v>12899</v>
      </c>
      <c r="E2239" s="37" t="s">
        <v>43</v>
      </c>
      <c r="F2239" s="49" t="s">
        <v>114</v>
      </c>
      <c r="G2239" s="50" t="s">
        <v>115</v>
      </c>
      <c r="H2239" s="50" t="s">
        <v>105</v>
      </c>
      <c r="I2239" s="50" t="s">
        <v>31</v>
      </c>
      <c r="J2239" s="49" t="s">
        <v>53</v>
      </c>
      <c r="K2239" s="49" t="s">
        <v>197</v>
      </c>
      <c r="L2239" s="49" t="s">
        <v>198</v>
      </c>
      <c r="M2239" s="50" t="s">
        <v>199</v>
      </c>
      <c r="N2239" s="50" t="s">
        <v>200</v>
      </c>
      <c r="O2239" s="51">
        <v>44910</v>
      </c>
      <c r="P2239" s="51">
        <v>45837</v>
      </c>
      <c r="Q2239" s="51">
        <v>45837</v>
      </c>
      <c r="R2239" s="50">
        <v>92</v>
      </c>
      <c r="S2239" s="50">
        <v>0</v>
      </c>
      <c r="T2239" s="50" t="s">
        <v>58</v>
      </c>
      <c r="U2239" s="50" t="s">
        <v>12900</v>
      </c>
      <c r="V2239" s="50"/>
      <c r="W2239" s="50" t="s">
        <v>12901</v>
      </c>
      <c r="X2239" s="50" t="s">
        <v>167</v>
      </c>
      <c r="Y2239" s="49" t="s">
        <v>12902</v>
      </c>
    </row>
    <row r="2240" spans="1:25">
      <c r="A2240" s="121" t="str">
        <f t="shared" si="35"/>
        <v>ssanche</v>
      </c>
      <c r="B2240" s="49" t="s">
        <v>12903</v>
      </c>
      <c r="C2240" s="50" t="s">
        <v>12904</v>
      </c>
      <c r="D2240" s="50" t="s">
        <v>12905</v>
      </c>
      <c r="E2240" s="37" t="s">
        <v>27</v>
      </c>
      <c r="F2240" s="49" t="s">
        <v>114</v>
      </c>
      <c r="G2240" s="50" t="s">
        <v>115</v>
      </c>
      <c r="H2240" s="50" t="s">
        <v>105</v>
      </c>
      <c r="I2240" s="50" t="s">
        <v>31</v>
      </c>
      <c r="J2240" s="49" t="s">
        <v>32</v>
      </c>
      <c r="K2240" s="49" t="s">
        <v>79</v>
      </c>
      <c r="L2240" s="49" t="s">
        <v>80</v>
      </c>
      <c r="M2240" s="50" t="s">
        <v>81</v>
      </c>
      <c r="N2240" s="50" t="s">
        <v>36</v>
      </c>
      <c r="O2240" s="51">
        <v>45074</v>
      </c>
      <c r="P2240" s="51">
        <v>45074</v>
      </c>
      <c r="Q2240" s="51">
        <v>45074</v>
      </c>
      <c r="R2240" s="50">
        <v>855</v>
      </c>
      <c r="S2240" s="50">
        <v>2</v>
      </c>
      <c r="T2240" s="50" t="s">
        <v>82</v>
      </c>
      <c r="U2240" s="50" t="s">
        <v>12906</v>
      </c>
      <c r="V2240" s="50"/>
      <c r="W2240" s="50" t="s">
        <v>12907</v>
      </c>
      <c r="X2240" s="50" t="s">
        <v>36</v>
      </c>
      <c r="Y2240" s="49" t="s">
        <v>12908</v>
      </c>
    </row>
    <row r="2241" spans="1:25">
      <c r="A2241" s="121" t="str">
        <f t="shared" si="35"/>
        <v>SSANCIN</v>
      </c>
      <c r="B2241" s="49" t="s">
        <v>12909</v>
      </c>
      <c r="C2241" s="50" t="s">
        <v>12910</v>
      </c>
      <c r="D2241" s="50" t="s">
        <v>12911</v>
      </c>
      <c r="E2241" s="37" t="s">
        <v>43</v>
      </c>
      <c r="F2241" s="49" t="s">
        <v>182</v>
      </c>
      <c r="G2241" s="50" t="s">
        <v>183</v>
      </c>
      <c r="H2241" s="50" t="s">
        <v>30</v>
      </c>
      <c r="I2241" s="50" t="s">
        <v>31</v>
      </c>
      <c r="J2241" s="49" t="s">
        <v>53</v>
      </c>
      <c r="K2241" s="49" t="s">
        <v>273</v>
      </c>
      <c r="L2241" s="49" t="s">
        <v>274</v>
      </c>
      <c r="M2241" s="50" t="s">
        <v>275</v>
      </c>
      <c r="N2241" s="50" t="s">
        <v>276</v>
      </c>
      <c r="O2241" s="51">
        <v>37393</v>
      </c>
      <c r="P2241" s="51">
        <v>37393</v>
      </c>
      <c r="Q2241" s="51">
        <v>37393</v>
      </c>
      <c r="R2241" s="50">
        <v>8536</v>
      </c>
      <c r="S2241" s="50">
        <v>23</v>
      </c>
      <c r="T2241" s="50" t="s">
        <v>148</v>
      </c>
      <c r="U2241" s="50" t="s">
        <v>12912</v>
      </c>
      <c r="V2241" s="50"/>
      <c r="W2241" s="50" t="s">
        <v>12913</v>
      </c>
      <c r="X2241" s="50" t="s">
        <v>276</v>
      </c>
      <c r="Y2241" s="49" t="s">
        <v>12914</v>
      </c>
    </row>
    <row r="2242" spans="1:25">
      <c r="A2242" s="121" t="str">
        <f t="shared" si="35"/>
        <v>SSANTAC</v>
      </c>
      <c r="B2242" s="49" t="s">
        <v>12915</v>
      </c>
      <c r="C2242" s="50" t="s">
        <v>12916</v>
      </c>
      <c r="D2242" s="50" t="s">
        <v>12917</v>
      </c>
      <c r="E2242" s="37" t="s">
        <v>43</v>
      </c>
      <c r="F2242" s="49" t="s">
        <v>28</v>
      </c>
      <c r="G2242" s="50" t="s">
        <v>29</v>
      </c>
      <c r="H2242" s="50" t="s">
        <v>30</v>
      </c>
      <c r="I2242" s="50" t="s">
        <v>31</v>
      </c>
      <c r="J2242" s="49" t="s">
        <v>53</v>
      </c>
      <c r="K2242" s="49" t="s">
        <v>273</v>
      </c>
      <c r="L2242" s="49" t="s">
        <v>1340</v>
      </c>
      <c r="M2242" s="50" t="s">
        <v>1341</v>
      </c>
      <c r="N2242" s="50" t="s">
        <v>1308</v>
      </c>
      <c r="O2242" s="51">
        <v>36327</v>
      </c>
      <c r="P2242" s="51">
        <v>36327</v>
      </c>
      <c r="Q2242" s="51">
        <v>36327</v>
      </c>
      <c r="R2242" s="50">
        <v>9602</v>
      </c>
      <c r="S2242" s="50">
        <v>26</v>
      </c>
      <c r="T2242" s="50" t="s">
        <v>148</v>
      </c>
      <c r="U2242" s="50" t="s">
        <v>12918</v>
      </c>
      <c r="V2242" s="50"/>
      <c r="W2242" s="50" t="s">
        <v>9023</v>
      </c>
      <c r="X2242" s="50" t="s">
        <v>1308</v>
      </c>
      <c r="Y2242" s="49" t="s">
        <v>12919</v>
      </c>
    </row>
    <row r="2243" spans="1:25">
      <c r="A2243" s="121" t="str">
        <f t="shared" ref="A2243:A2306" si="36">TRIM(D2243)</f>
        <v>ssaund3</v>
      </c>
      <c r="B2243" s="49" t="s">
        <v>12920</v>
      </c>
      <c r="C2243" s="50" t="s">
        <v>12921</v>
      </c>
      <c r="D2243" s="50" t="s">
        <v>12922</v>
      </c>
      <c r="E2243" s="37" t="s">
        <v>27</v>
      </c>
      <c r="F2243" s="49" t="s">
        <v>466</v>
      </c>
      <c r="G2243" s="50" t="s">
        <v>467</v>
      </c>
      <c r="H2243" s="50" t="s">
        <v>30</v>
      </c>
      <c r="I2243" s="50" t="s">
        <v>31</v>
      </c>
      <c r="J2243" s="49" t="s">
        <v>53</v>
      </c>
      <c r="K2243" s="49" t="s">
        <v>54</v>
      </c>
      <c r="L2243" s="49" t="s">
        <v>55</v>
      </c>
      <c r="M2243" s="50" t="s">
        <v>56</v>
      </c>
      <c r="N2243" s="50" t="s">
        <v>57</v>
      </c>
      <c r="O2243" s="51">
        <v>42437</v>
      </c>
      <c r="P2243" s="51">
        <v>42437</v>
      </c>
      <c r="Q2243" s="51">
        <v>42437</v>
      </c>
      <c r="R2243" s="50">
        <v>3492</v>
      </c>
      <c r="S2243" s="50">
        <v>9</v>
      </c>
      <c r="T2243" s="50" t="s">
        <v>127</v>
      </c>
      <c r="U2243" s="50" t="s">
        <v>12923</v>
      </c>
      <c r="V2243" s="50"/>
      <c r="W2243" s="50" t="s">
        <v>3239</v>
      </c>
      <c r="X2243" s="50" t="s">
        <v>57</v>
      </c>
      <c r="Y2243" s="49" t="s">
        <v>12924</v>
      </c>
    </row>
    <row r="2244" spans="1:25">
      <c r="A2244" s="121" t="str">
        <f t="shared" si="36"/>
        <v>ssaur</v>
      </c>
      <c r="B2244" s="49" t="s">
        <v>12925</v>
      </c>
      <c r="C2244" s="50" t="s">
        <v>12926</v>
      </c>
      <c r="D2244" s="50" t="s">
        <v>12927</v>
      </c>
      <c r="E2244" s="37" t="s">
        <v>43</v>
      </c>
      <c r="F2244" s="49" t="s">
        <v>44</v>
      </c>
      <c r="G2244" s="50" t="s">
        <v>45</v>
      </c>
      <c r="H2244" s="50" t="s">
        <v>30</v>
      </c>
      <c r="I2244" s="50" t="s">
        <v>31</v>
      </c>
      <c r="J2244" s="49" t="s">
        <v>53</v>
      </c>
      <c r="K2244" s="49" t="s">
        <v>273</v>
      </c>
      <c r="L2244" s="49" t="s">
        <v>1340</v>
      </c>
      <c r="M2244" s="50" t="s">
        <v>1341</v>
      </c>
      <c r="N2244" s="50" t="s">
        <v>1308</v>
      </c>
      <c r="O2244" s="51">
        <v>45022</v>
      </c>
      <c r="P2244" s="51">
        <v>45022</v>
      </c>
      <c r="Q2244" s="51">
        <v>45022</v>
      </c>
      <c r="R2244" s="50">
        <v>907</v>
      </c>
      <c r="S2244" s="50">
        <v>2</v>
      </c>
      <c r="T2244" s="50" t="s">
        <v>82</v>
      </c>
      <c r="U2244" s="50" t="s">
        <v>12928</v>
      </c>
      <c r="V2244" s="50"/>
      <c r="W2244" s="50" t="s">
        <v>10987</v>
      </c>
      <c r="X2244" s="50" t="s">
        <v>453</v>
      </c>
      <c r="Y2244" s="49" t="s">
        <v>12929</v>
      </c>
    </row>
    <row r="2245" spans="1:25">
      <c r="A2245" s="121" t="str">
        <f t="shared" si="36"/>
        <v>ssena</v>
      </c>
      <c r="B2245" s="49" t="s">
        <v>12930</v>
      </c>
      <c r="C2245" s="50" t="s">
        <v>12931</v>
      </c>
      <c r="D2245" s="50" t="s">
        <v>12932</v>
      </c>
      <c r="E2245" s="37" t="s">
        <v>43</v>
      </c>
      <c r="F2245" s="49" t="s">
        <v>28</v>
      </c>
      <c r="G2245" s="50" t="s">
        <v>29</v>
      </c>
      <c r="H2245" s="50" t="s">
        <v>30</v>
      </c>
      <c r="I2245" s="50" t="s">
        <v>31</v>
      </c>
      <c r="J2245" s="49" t="s">
        <v>53</v>
      </c>
      <c r="K2245" s="49" t="s">
        <v>255</v>
      </c>
      <c r="L2245" s="49" t="s">
        <v>256</v>
      </c>
      <c r="M2245" s="50" t="s">
        <v>257</v>
      </c>
      <c r="N2245" s="50" t="s">
        <v>258</v>
      </c>
      <c r="O2245" s="51">
        <v>45837</v>
      </c>
      <c r="P2245" s="51">
        <v>45837</v>
      </c>
      <c r="Q2245" s="51">
        <v>45837</v>
      </c>
      <c r="R2245" s="50">
        <v>92</v>
      </c>
      <c r="S2245" s="50">
        <v>0</v>
      </c>
      <c r="T2245" s="50" t="s">
        <v>58</v>
      </c>
      <c r="U2245" s="50" t="s">
        <v>12933</v>
      </c>
      <c r="V2245" s="50"/>
      <c r="W2245" s="50" t="s">
        <v>4309</v>
      </c>
      <c r="X2245" s="50" t="s">
        <v>72</v>
      </c>
      <c r="Y2245" s="49" t="s">
        <v>12934</v>
      </c>
    </row>
    <row r="2246" spans="1:25">
      <c r="A2246" s="121" t="str">
        <f t="shared" si="36"/>
        <v>ssiska</v>
      </c>
      <c r="B2246" s="49" t="s">
        <v>12935</v>
      </c>
      <c r="C2246" s="50" t="s">
        <v>12936</v>
      </c>
      <c r="D2246" s="50" t="s">
        <v>12937</v>
      </c>
      <c r="E2246" s="37" t="s">
        <v>27</v>
      </c>
      <c r="F2246" s="49" t="s">
        <v>28</v>
      </c>
      <c r="G2246" s="50" t="s">
        <v>29</v>
      </c>
      <c r="H2246" s="50" t="s">
        <v>30</v>
      </c>
      <c r="I2246" s="50" t="s">
        <v>31</v>
      </c>
      <c r="J2246" s="49" t="s">
        <v>32</v>
      </c>
      <c r="K2246" s="49" t="s">
        <v>125</v>
      </c>
      <c r="L2246" s="49" t="s">
        <v>234</v>
      </c>
      <c r="M2246" s="50" t="s">
        <v>235</v>
      </c>
      <c r="N2246" s="50" t="s">
        <v>236</v>
      </c>
      <c r="O2246" s="51">
        <v>45592</v>
      </c>
      <c r="P2246" s="51">
        <v>45592</v>
      </c>
      <c r="Q2246" s="51">
        <v>45592</v>
      </c>
      <c r="R2246" s="50">
        <v>337</v>
      </c>
      <c r="S2246" s="50">
        <v>0</v>
      </c>
      <c r="T2246" s="50" t="s">
        <v>37</v>
      </c>
      <c r="U2246" s="50" t="s">
        <v>12938</v>
      </c>
      <c r="V2246" s="50"/>
      <c r="W2246" s="50" t="s">
        <v>638</v>
      </c>
      <c r="X2246" s="50" t="s">
        <v>236</v>
      </c>
      <c r="Y2246" s="49" t="s">
        <v>12939</v>
      </c>
    </row>
    <row r="2247" spans="1:25">
      <c r="A2247" s="121" t="str">
        <f t="shared" si="36"/>
        <v>SSMI94</v>
      </c>
      <c r="B2247" s="49" t="s">
        <v>12940</v>
      </c>
      <c r="C2247" s="50" t="s">
        <v>12941</v>
      </c>
      <c r="D2247" s="50" t="s">
        <v>12942</v>
      </c>
      <c r="E2247" s="37" t="s">
        <v>43</v>
      </c>
      <c r="F2247" s="49" t="s">
        <v>1468</v>
      </c>
      <c r="G2247" s="50" t="s">
        <v>1469</v>
      </c>
      <c r="H2247" s="50" t="s">
        <v>30</v>
      </c>
      <c r="I2247" s="50" t="s">
        <v>31</v>
      </c>
      <c r="J2247" s="49" t="s">
        <v>53</v>
      </c>
      <c r="K2247" s="49" t="s">
        <v>2108</v>
      </c>
      <c r="L2247" s="49" t="s">
        <v>2108</v>
      </c>
      <c r="M2247" s="50" t="s">
        <v>3352</v>
      </c>
      <c r="N2247" s="50" t="s">
        <v>453</v>
      </c>
      <c r="O2247" s="51">
        <v>31547</v>
      </c>
      <c r="P2247" s="51">
        <v>31547</v>
      </c>
      <c r="Q2247" s="51">
        <v>31547</v>
      </c>
      <c r="R2247" s="50">
        <v>14382</v>
      </c>
      <c r="S2247" s="50">
        <v>39</v>
      </c>
      <c r="T2247" s="50" t="s">
        <v>148</v>
      </c>
      <c r="U2247" s="50" t="s">
        <v>12943</v>
      </c>
      <c r="V2247" s="50"/>
      <c r="W2247" s="50" t="s">
        <v>12944</v>
      </c>
      <c r="X2247" s="50" t="s">
        <v>453</v>
      </c>
      <c r="Y2247" s="49" t="s">
        <v>12945</v>
      </c>
    </row>
    <row r="2248" spans="1:25">
      <c r="A2248" s="121" t="str">
        <f t="shared" si="36"/>
        <v>ssmiddy</v>
      </c>
      <c r="B2248" s="49" t="s">
        <v>12946</v>
      </c>
      <c r="C2248" s="50" t="s">
        <v>12947</v>
      </c>
      <c r="D2248" s="50" t="s">
        <v>12948</v>
      </c>
      <c r="E2248" s="37" t="s">
        <v>43</v>
      </c>
      <c r="F2248" s="49" t="s">
        <v>44</v>
      </c>
      <c r="G2248" s="50" t="s">
        <v>45</v>
      </c>
      <c r="H2248" s="50" t="s">
        <v>30</v>
      </c>
      <c r="I2248" s="50" t="s">
        <v>31</v>
      </c>
      <c r="J2248" s="49" t="s">
        <v>53</v>
      </c>
      <c r="K2248" s="49" t="s">
        <v>255</v>
      </c>
      <c r="L2248" s="49" t="s">
        <v>3039</v>
      </c>
      <c r="M2248" s="50" t="s">
        <v>257</v>
      </c>
      <c r="N2248" s="50" t="s">
        <v>258</v>
      </c>
      <c r="O2248" s="51">
        <v>39596</v>
      </c>
      <c r="P2248" s="51">
        <v>45914</v>
      </c>
      <c r="Q2248" s="51">
        <v>45914</v>
      </c>
      <c r="R2248" s="50">
        <v>15</v>
      </c>
      <c r="S2248" s="50">
        <v>0</v>
      </c>
      <c r="T2248" s="50" t="s">
        <v>47</v>
      </c>
      <c r="U2248" s="50" t="s">
        <v>12949</v>
      </c>
      <c r="V2248" s="50"/>
      <c r="W2248" s="50" t="s">
        <v>12950</v>
      </c>
      <c r="X2248" s="50" t="s">
        <v>258</v>
      </c>
      <c r="Y2248" s="49" t="s">
        <v>12951</v>
      </c>
    </row>
    <row r="2249" spans="1:25">
      <c r="A2249" s="121" t="str">
        <f t="shared" si="36"/>
        <v>SSPIVAK</v>
      </c>
      <c r="B2249" s="49" t="s">
        <v>12952</v>
      </c>
      <c r="C2249" s="50" t="s">
        <v>12953</v>
      </c>
      <c r="D2249" s="50" t="s">
        <v>12954</v>
      </c>
      <c r="E2249" s="37" t="s">
        <v>43</v>
      </c>
      <c r="F2249" s="49" t="s">
        <v>44</v>
      </c>
      <c r="G2249" s="50" t="s">
        <v>45</v>
      </c>
      <c r="H2249" s="50" t="s">
        <v>30</v>
      </c>
      <c r="I2249" s="50" t="s">
        <v>31</v>
      </c>
      <c r="J2249" s="49" t="s">
        <v>32</v>
      </c>
      <c r="K2249" s="49" t="s">
        <v>79</v>
      </c>
      <c r="L2249" s="49" t="s">
        <v>80</v>
      </c>
      <c r="M2249" s="50" t="s">
        <v>81</v>
      </c>
      <c r="N2249" s="50" t="s">
        <v>36</v>
      </c>
      <c r="O2249" s="51">
        <v>38772</v>
      </c>
      <c r="P2249" s="51">
        <v>38772</v>
      </c>
      <c r="Q2249" s="51">
        <v>38772</v>
      </c>
      <c r="R2249" s="50">
        <v>7157</v>
      </c>
      <c r="S2249" s="50">
        <v>19</v>
      </c>
      <c r="T2249" s="50" t="s">
        <v>148</v>
      </c>
      <c r="U2249" s="50" t="s">
        <v>12955</v>
      </c>
      <c r="V2249" s="50" t="s">
        <v>12956</v>
      </c>
      <c r="W2249" s="50" t="s">
        <v>12957</v>
      </c>
      <c r="X2249" s="50" t="s">
        <v>36</v>
      </c>
      <c r="Y2249" s="49" t="s">
        <v>1776</v>
      </c>
    </row>
    <row r="2250" spans="1:25">
      <c r="A2250" s="121" t="str">
        <f t="shared" si="36"/>
        <v>ssteve0</v>
      </c>
      <c r="B2250" s="49" t="s">
        <v>12958</v>
      </c>
      <c r="C2250" s="50" t="s">
        <v>12959</v>
      </c>
      <c r="D2250" s="50" t="s">
        <v>12960</v>
      </c>
      <c r="E2250" s="37" t="s">
        <v>43</v>
      </c>
      <c r="F2250" s="49" t="s">
        <v>44</v>
      </c>
      <c r="G2250" s="50" t="s">
        <v>45</v>
      </c>
      <c r="H2250" s="50" t="s">
        <v>30</v>
      </c>
      <c r="I2250" s="50" t="s">
        <v>31</v>
      </c>
      <c r="J2250" s="49" t="s">
        <v>32</v>
      </c>
      <c r="K2250" s="49" t="s">
        <v>515</v>
      </c>
      <c r="L2250" s="49" t="s">
        <v>2003</v>
      </c>
      <c r="M2250" s="50" t="s">
        <v>1433</v>
      </c>
      <c r="N2250" s="50" t="s">
        <v>1566</v>
      </c>
      <c r="O2250" s="51">
        <v>45928</v>
      </c>
      <c r="P2250" s="51">
        <v>45928</v>
      </c>
      <c r="Q2250" s="51">
        <v>45928</v>
      </c>
      <c r="R2250" s="50">
        <v>1</v>
      </c>
      <c r="S2250" s="50">
        <v>0</v>
      </c>
      <c r="T2250" s="50" t="s">
        <v>47</v>
      </c>
      <c r="U2250" s="50" t="s">
        <v>12961</v>
      </c>
      <c r="V2250" s="50"/>
      <c r="W2250" s="50" t="s">
        <v>1463</v>
      </c>
      <c r="X2250" s="50" t="s">
        <v>1566</v>
      </c>
      <c r="Y2250" s="49" t="s">
        <v>12962</v>
      </c>
    </row>
    <row r="2251" spans="1:25">
      <c r="A2251" s="121" t="str">
        <f t="shared" si="36"/>
        <v>ssteven</v>
      </c>
      <c r="B2251" s="49" t="s">
        <v>12963</v>
      </c>
      <c r="C2251" s="50" t="s">
        <v>12964</v>
      </c>
      <c r="D2251" s="50" t="s">
        <v>12965</v>
      </c>
      <c r="E2251" s="37" t="s">
        <v>27</v>
      </c>
      <c r="F2251" s="49" t="s">
        <v>44</v>
      </c>
      <c r="G2251" s="50" t="s">
        <v>45</v>
      </c>
      <c r="H2251" s="50" t="s">
        <v>30</v>
      </c>
      <c r="I2251" s="50" t="s">
        <v>31</v>
      </c>
      <c r="J2251" s="49" t="s">
        <v>53</v>
      </c>
      <c r="K2251" s="49" t="s">
        <v>273</v>
      </c>
      <c r="L2251" s="49" t="s">
        <v>930</v>
      </c>
      <c r="M2251" s="50" t="s">
        <v>931</v>
      </c>
      <c r="N2251" s="50" t="s">
        <v>373</v>
      </c>
      <c r="O2251" s="51">
        <v>45788</v>
      </c>
      <c r="P2251" s="51">
        <v>45788</v>
      </c>
      <c r="Q2251" s="51">
        <v>45788</v>
      </c>
      <c r="R2251" s="50">
        <v>141</v>
      </c>
      <c r="S2251" s="50">
        <v>0</v>
      </c>
      <c r="T2251" s="50" t="s">
        <v>58</v>
      </c>
      <c r="U2251" s="50" t="s">
        <v>12966</v>
      </c>
      <c r="V2251" s="50"/>
      <c r="W2251" s="50" t="s">
        <v>12967</v>
      </c>
      <c r="X2251" s="50" t="s">
        <v>373</v>
      </c>
      <c r="Y2251" s="49" t="s">
        <v>12968</v>
      </c>
    </row>
    <row r="2252" spans="1:25">
      <c r="A2252" s="121" t="str">
        <f t="shared" si="36"/>
        <v>sstreto</v>
      </c>
      <c r="B2252" s="49" t="s">
        <v>12969</v>
      </c>
      <c r="C2252" s="50" t="s">
        <v>12970</v>
      </c>
      <c r="D2252" s="50" t="s">
        <v>12971</v>
      </c>
      <c r="E2252" s="37" t="s">
        <v>43</v>
      </c>
      <c r="F2252" s="49" t="s">
        <v>114</v>
      </c>
      <c r="G2252" s="50" t="s">
        <v>115</v>
      </c>
      <c r="H2252" s="50" t="s">
        <v>105</v>
      </c>
      <c r="I2252" s="50" t="s">
        <v>31</v>
      </c>
      <c r="J2252" s="49" t="s">
        <v>32</v>
      </c>
      <c r="K2252" s="49" t="s">
        <v>208</v>
      </c>
      <c r="L2252" s="49" t="s">
        <v>208</v>
      </c>
      <c r="M2252" s="50" t="s">
        <v>907</v>
      </c>
      <c r="N2252" s="50" t="s">
        <v>908</v>
      </c>
      <c r="O2252" s="51">
        <v>45543</v>
      </c>
      <c r="P2252" s="51">
        <v>45543</v>
      </c>
      <c r="Q2252" s="51">
        <v>45543</v>
      </c>
      <c r="R2252" s="50">
        <v>386</v>
      </c>
      <c r="S2252" s="50">
        <v>1</v>
      </c>
      <c r="T2252" s="50" t="s">
        <v>82</v>
      </c>
      <c r="U2252" s="50" t="s">
        <v>12972</v>
      </c>
      <c r="V2252" s="50"/>
      <c r="W2252" s="50" t="s">
        <v>4938</v>
      </c>
      <c r="X2252" s="50" t="s">
        <v>908</v>
      </c>
      <c r="Y2252" s="49" t="s">
        <v>12973</v>
      </c>
    </row>
    <row r="2253" spans="1:25">
      <c r="A2253" s="121" t="str">
        <f t="shared" si="36"/>
        <v>sszulwa</v>
      </c>
      <c r="B2253" s="49" t="s">
        <v>12974</v>
      </c>
      <c r="C2253" s="50" t="s">
        <v>12975</v>
      </c>
      <c r="D2253" s="50" t="s">
        <v>12976</v>
      </c>
      <c r="E2253" s="37" t="s">
        <v>43</v>
      </c>
      <c r="F2253" s="49" t="s">
        <v>90</v>
      </c>
      <c r="G2253" s="50" t="s">
        <v>91</v>
      </c>
      <c r="H2253" s="50" t="s">
        <v>30</v>
      </c>
      <c r="I2253" s="50" t="s">
        <v>31</v>
      </c>
      <c r="J2253" s="49" t="s">
        <v>32</v>
      </c>
      <c r="K2253" s="49" t="s">
        <v>396</v>
      </c>
      <c r="L2253" s="49" t="s">
        <v>397</v>
      </c>
      <c r="M2253" s="50" t="s">
        <v>398</v>
      </c>
      <c r="N2253" s="50" t="s">
        <v>147</v>
      </c>
      <c r="O2253" s="51">
        <v>43035</v>
      </c>
      <c r="P2253" s="51">
        <v>45767</v>
      </c>
      <c r="Q2253" s="51">
        <v>45767</v>
      </c>
      <c r="R2253" s="50">
        <v>162</v>
      </c>
      <c r="S2253" s="50">
        <v>0</v>
      </c>
      <c r="T2253" s="50" t="s">
        <v>58</v>
      </c>
      <c r="U2253" s="50" t="s">
        <v>12977</v>
      </c>
      <c r="V2253" s="50"/>
      <c r="W2253" s="50" t="s">
        <v>12978</v>
      </c>
      <c r="X2253" s="50" t="s">
        <v>147</v>
      </c>
      <c r="Y2253" s="49" t="s">
        <v>12979</v>
      </c>
    </row>
    <row r="2254" spans="1:25">
      <c r="A2254" s="121" t="str">
        <f t="shared" si="36"/>
        <v>sthoma1</v>
      </c>
      <c r="B2254" s="49" t="s">
        <v>12980</v>
      </c>
      <c r="C2254" s="50" t="s">
        <v>12981</v>
      </c>
      <c r="D2254" s="50" t="s">
        <v>12982</v>
      </c>
      <c r="E2254" s="37" t="s">
        <v>27</v>
      </c>
      <c r="F2254" s="49" t="s">
        <v>28</v>
      </c>
      <c r="G2254" s="50" t="s">
        <v>29</v>
      </c>
      <c r="H2254" s="50" t="s">
        <v>30</v>
      </c>
      <c r="I2254" s="50" t="s">
        <v>31</v>
      </c>
      <c r="J2254" s="49" t="s">
        <v>53</v>
      </c>
      <c r="K2254" s="49" t="s">
        <v>54</v>
      </c>
      <c r="L2254" s="49" t="s">
        <v>55</v>
      </c>
      <c r="M2254" s="50" t="s">
        <v>56</v>
      </c>
      <c r="N2254" s="50" t="s">
        <v>57</v>
      </c>
      <c r="O2254" s="51">
        <v>42429</v>
      </c>
      <c r="P2254" s="51">
        <v>45431</v>
      </c>
      <c r="Q2254" s="51">
        <v>45431</v>
      </c>
      <c r="R2254" s="50">
        <v>498</v>
      </c>
      <c r="S2254" s="50">
        <v>1</v>
      </c>
      <c r="T2254" s="50" t="s">
        <v>82</v>
      </c>
      <c r="U2254" s="50" t="s">
        <v>12983</v>
      </c>
      <c r="V2254" s="50"/>
      <c r="W2254" s="50" t="s">
        <v>3134</v>
      </c>
      <c r="X2254" s="50" t="s">
        <v>57</v>
      </c>
      <c r="Y2254" s="49" t="s">
        <v>12984</v>
      </c>
    </row>
    <row r="2255" spans="1:25">
      <c r="A2255" s="121" t="str">
        <f t="shared" si="36"/>
        <v>stinsl0</v>
      </c>
      <c r="B2255" s="49" t="s">
        <v>12985</v>
      </c>
      <c r="C2255" s="50" t="s">
        <v>12986</v>
      </c>
      <c r="D2255" s="50" t="s">
        <v>12987</v>
      </c>
      <c r="E2255" s="37" t="s">
        <v>43</v>
      </c>
      <c r="F2255" s="49" t="s">
        <v>114</v>
      </c>
      <c r="G2255" s="50" t="s">
        <v>115</v>
      </c>
      <c r="H2255" s="50" t="s">
        <v>105</v>
      </c>
      <c r="I2255" s="50" t="s">
        <v>31</v>
      </c>
      <c r="J2255" s="49" t="s">
        <v>53</v>
      </c>
      <c r="K2255" s="49" t="s">
        <v>197</v>
      </c>
      <c r="L2255" s="49" t="s">
        <v>198</v>
      </c>
      <c r="M2255" s="50" t="s">
        <v>199</v>
      </c>
      <c r="N2255" s="50" t="s">
        <v>200</v>
      </c>
      <c r="O2255" s="51">
        <v>43388</v>
      </c>
      <c r="P2255" s="51">
        <v>43388</v>
      </c>
      <c r="Q2255" s="51">
        <v>43388</v>
      </c>
      <c r="R2255" s="50">
        <v>2541</v>
      </c>
      <c r="S2255" s="50">
        <v>6</v>
      </c>
      <c r="T2255" s="50" t="s">
        <v>127</v>
      </c>
      <c r="U2255" s="50" t="s">
        <v>12988</v>
      </c>
      <c r="V2255" s="50"/>
      <c r="W2255" s="50" t="s">
        <v>7274</v>
      </c>
      <c r="X2255" s="50" t="s">
        <v>167</v>
      </c>
      <c r="Y2255" s="49" t="s">
        <v>12989</v>
      </c>
    </row>
    <row r="2256" spans="1:25">
      <c r="A2256" s="121" t="str">
        <f t="shared" si="36"/>
        <v>STURNE1</v>
      </c>
      <c r="B2256" s="49" t="s">
        <v>12990</v>
      </c>
      <c r="C2256" s="50" t="s">
        <v>12991</v>
      </c>
      <c r="D2256" s="50" t="s">
        <v>12992</v>
      </c>
      <c r="E2256" s="37" t="s">
        <v>27</v>
      </c>
      <c r="F2256" s="49" t="s">
        <v>327</v>
      </c>
      <c r="G2256" s="50" t="s">
        <v>328</v>
      </c>
      <c r="H2256" s="50" t="s">
        <v>30</v>
      </c>
      <c r="I2256" s="50" t="s">
        <v>31</v>
      </c>
      <c r="J2256" s="49" t="s">
        <v>53</v>
      </c>
      <c r="K2256" s="49" t="s">
        <v>309</v>
      </c>
      <c r="L2256" s="49" t="s">
        <v>310</v>
      </c>
      <c r="M2256" s="50" t="s">
        <v>311</v>
      </c>
      <c r="N2256" s="50" t="s">
        <v>312</v>
      </c>
      <c r="O2256" s="51">
        <v>36599</v>
      </c>
      <c r="P2256" s="51">
        <v>36599</v>
      </c>
      <c r="Q2256" s="51">
        <v>36599</v>
      </c>
      <c r="R2256" s="50">
        <v>9330</v>
      </c>
      <c r="S2256" s="50">
        <v>25</v>
      </c>
      <c r="T2256" s="50" t="s">
        <v>148</v>
      </c>
      <c r="U2256" s="50" t="s">
        <v>12993</v>
      </c>
      <c r="V2256" s="50"/>
      <c r="W2256" s="50" t="s">
        <v>12994</v>
      </c>
      <c r="X2256" s="50" t="s">
        <v>312</v>
      </c>
      <c r="Y2256" s="49" t="s">
        <v>12995</v>
      </c>
    </row>
    <row r="2257" spans="1:25">
      <c r="A2257" s="121" t="str">
        <f t="shared" si="36"/>
        <v>SVAZQU</v>
      </c>
      <c r="B2257" s="49" t="s">
        <v>12996</v>
      </c>
      <c r="C2257" s="50" t="s">
        <v>12997</v>
      </c>
      <c r="D2257" s="50" t="s">
        <v>12998</v>
      </c>
      <c r="E2257" s="37" t="s">
        <v>43</v>
      </c>
      <c r="F2257" s="49" t="s">
        <v>28</v>
      </c>
      <c r="G2257" s="50" t="s">
        <v>29</v>
      </c>
      <c r="H2257" s="50" t="s">
        <v>30</v>
      </c>
      <c r="I2257" s="50" t="s">
        <v>380</v>
      </c>
      <c r="J2257" s="49" t="s">
        <v>53</v>
      </c>
      <c r="K2257" s="49" t="s">
        <v>381</v>
      </c>
      <c r="L2257" s="49" t="s">
        <v>381</v>
      </c>
      <c r="M2257" s="50" t="s">
        <v>382</v>
      </c>
      <c r="N2257" s="50" t="s">
        <v>383</v>
      </c>
      <c r="O2257" s="51">
        <v>37109</v>
      </c>
      <c r="P2257" s="51">
        <v>37109</v>
      </c>
      <c r="Q2257" s="51">
        <v>37109</v>
      </c>
      <c r="R2257" s="50">
        <v>8820</v>
      </c>
      <c r="S2257" s="50">
        <v>24</v>
      </c>
      <c r="T2257" s="50" t="s">
        <v>148</v>
      </c>
      <c r="U2257" s="50" t="s">
        <v>12999</v>
      </c>
      <c r="V2257" s="50"/>
      <c r="W2257" s="50" t="s">
        <v>13000</v>
      </c>
      <c r="X2257" s="50" t="s">
        <v>383</v>
      </c>
      <c r="Y2257" s="49" t="s">
        <v>13001</v>
      </c>
    </row>
    <row r="2258" spans="1:25">
      <c r="A2258" s="121" t="str">
        <f t="shared" si="36"/>
        <v>svega3</v>
      </c>
      <c r="B2258" s="49" t="s">
        <v>13002</v>
      </c>
      <c r="C2258" s="50" t="s">
        <v>13003</v>
      </c>
      <c r="D2258" s="50" t="s">
        <v>13004</v>
      </c>
      <c r="E2258" s="37" t="s">
        <v>43</v>
      </c>
      <c r="F2258" s="49" t="s">
        <v>90</v>
      </c>
      <c r="G2258" s="50" t="s">
        <v>91</v>
      </c>
      <c r="H2258" s="50" t="s">
        <v>30</v>
      </c>
      <c r="I2258" s="50" t="s">
        <v>31</v>
      </c>
      <c r="J2258" s="49" t="s">
        <v>32</v>
      </c>
      <c r="K2258" s="49" t="s">
        <v>775</v>
      </c>
      <c r="L2258" s="49" t="s">
        <v>776</v>
      </c>
      <c r="M2258" s="50" t="s">
        <v>777</v>
      </c>
      <c r="N2258" s="50" t="s">
        <v>147</v>
      </c>
      <c r="O2258" s="51">
        <v>42431</v>
      </c>
      <c r="P2258" s="51">
        <v>43081</v>
      </c>
      <c r="Q2258" s="51">
        <v>43081</v>
      </c>
      <c r="R2258" s="50">
        <v>2848</v>
      </c>
      <c r="S2258" s="50">
        <v>7</v>
      </c>
      <c r="T2258" s="50" t="s">
        <v>127</v>
      </c>
      <c r="U2258" s="50" t="s">
        <v>13005</v>
      </c>
      <c r="V2258" s="50"/>
      <c r="W2258" s="50" t="s">
        <v>361</v>
      </c>
      <c r="X2258" s="50" t="s">
        <v>147</v>
      </c>
      <c r="Y2258" s="49" t="s">
        <v>13006</v>
      </c>
    </row>
    <row r="2259" spans="1:25">
      <c r="A2259" s="121" t="str">
        <f t="shared" si="36"/>
        <v>svelez4</v>
      </c>
      <c r="B2259" s="49" t="s">
        <v>13007</v>
      </c>
      <c r="C2259" s="50" t="s">
        <v>13008</v>
      </c>
      <c r="D2259" s="50" t="s">
        <v>13009</v>
      </c>
      <c r="E2259" s="37" t="s">
        <v>43</v>
      </c>
      <c r="F2259" s="49" t="s">
        <v>44</v>
      </c>
      <c r="G2259" s="50" t="s">
        <v>45</v>
      </c>
      <c r="H2259" s="50" t="s">
        <v>30</v>
      </c>
      <c r="I2259" s="50" t="s">
        <v>31</v>
      </c>
      <c r="J2259" s="49" t="s">
        <v>53</v>
      </c>
      <c r="K2259" s="49" t="s">
        <v>164</v>
      </c>
      <c r="L2259" s="49" t="s">
        <v>165</v>
      </c>
      <c r="M2259" s="50" t="s">
        <v>166</v>
      </c>
      <c r="N2259" s="50" t="s">
        <v>167</v>
      </c>
      <c r="O2259" s="51">
        <v>43263</v>
      </c>
      <c r="P2259" s="51">
        <v>43263</v>
      </c>
      <c r="Q2259" s="51">
        <v>43263</v>
      </c>
      <c r="R2259" s="50">
        <v>2666</v>
      </c>
      <c r="S2259" s="50">
        <v>7</v>
      </c>
      <c r="T2259" s="50" t="s">
        <v>127</v>
      </c>
      <c r="U2259" s="50" t="s">
        <v>13010</v>
      </c>
      <c r="V2259" s="50"/>
      <c r="W2259" s="50" t="s">
        <v>13011</v>
      </c>
      <c r="X2259" s="50" t="s">
        <v>170</v>
      </c>
      <c r="Y2259" s="49" t="s">
        <v>13012</v>
      </c>
    </row>
    <row r="2260" spans="1:25">
      <c r="A2260" s="121" t="str">
        <f t="shared" si="36"/>
        <v>SVIGIL4</v>
      </c>
      <c r="B2260" s="49" t="s">
        <v>13013</v>
      </c>
      <c r="C2260" s="50" t="s">
        <v>13014</v>
      </c>
      <c r="D2260" s="50" t="s">
        <v>13015</v>
      </c>
      <c r="E2260" s="37" t="s">
        <v>27</v>
      </c>
      <c r="F2260" s="49" t="s">
        <v>114</v>
      </c>
      <c r="G2260" s="50" t="s">
        <v>115</v>
      </c>
      <c r="H2260" s="50" t="s">
        <v>105</v>
      </c>
      <c r="I2260" s="50" t="s">
        <v>31</v>
      </c>
      <c r="J2260" s="49" t="s">
        <v>32</v>
      </c>
      <c r="K2260" s="49" t="s">
        <v>208</v>
      </c>
      <c r="L2260" s="49" t="s">
        <v>208</v>
      </c>
      <c r="M2260" s="50" t="s">
        <v>907</v>
      </c>
      <c r="N2260" s="50" t="s">
        <v>908</v>
      </c>
      <c r="O2260" s="51">
        <v>38782</v>
      </c>
      <c r="P2260" s="51">
        <v>40441</v>
      </c>
      <c r="Q2260" s="51">
        <v>40441</v>
      </c>
      <c r="R2260" s="50">
        <v>5488</v>
      </c>
      <c r="S2260" s="50">
        <v>15</v>
      </c>
      <c r="T2260" s="50" t="s">
        <v>127</v>
      </c>
      <c r="U2260" s="50" t="s">
        <v>13016</v>
      </c>
      <c r="V2260" s="50"/>
      <c r="W2260" s="50" t="s">
        <v>13017</v>
      </c>
      <c r="X2260" s="50" t="s">
        <v>908</v>
      </c>
      <c r="Y2260" s="49" t="s">
        <v>13018</v>
      </c>
    </row>
    <row r="2261" spans="1:25">
      <c r="A2261" s="121" t="str">
        <f t="shared" si="36"/>
        <v>swells</v>
      </c>
      <c r="B2261" s="49" t="s">
        <v>13019</v>
      </c>
      <c r="C2261" s="50" t="s">
        <v>13020</v>
      </c>
      <c r="D2261" s="50" t="s">
        <v>13021</v>
      </c>
      <c r="E2261" s="37" t="s">
        <v>27</v>
      </c>
      <c r="F2261" s="49" t="s">
        <v>114</v>
      </c>
      <c r="G2261" s="50" t="s">
        <v>115</v>
      </c>
      <c r="H2261" s="50" t="s">
        <v>105</v>
      </c>
      <c r="I2261" s="50" t="s">
        <v>31</v>
      </c>
      <c r="J2261" s="49" t="s">
        <v>53</v>
      </c>
      <c r="K2261" s="49" t="s">
        <v>164</v>
      </c>
      <c r="L2261" s="49" t="s">
        <v>165</v>
      </c>
      <c r="M2261" s="50" t="s">
        <v>166</v>
      </c>
      <c r="N2261" s="50" t="s">
        <v>167</v>
      </c>
      <c r="O2261" s="51">
        <v>45704</v>
      </c>
      <c r="P2261" s="51">
        <v>45704</v>
      </c>
      <c r="Q2261" s="51">
        <v>45704</v>
      </c>
      <c r="R2261" s="50">
        <v>225</v>
      </c>
      <c r="S2261" s="50">
        <v>0</v>
      </c>
      <c r="T2261" s="50" t="s">
        <v>37</v>
      </c>
      <c r="U2261" s="50" t="s">
        <v>13022</v>
      </c>
      <c r="V2261" s="50"/>
      <c r="W2261" s="50" t="s">
        <v>614</v>
      </c>
      <c r="X2261" s="50" t="s">
        <v>167</v>
      </c>
      <c r="Y2261" s="49" t="s">
        <v>9870</v>
      </c>
    </row>
    <row r="2262" spans="1:25">
      <c r="A2262" s="121" t="str">
        <f t="shared" si="36"/>
        <v>swest</v>
      </c>
      <c r="B2262" s="49" t="s">
        <v>13023</v>
      </c>
      <c r="C2262" s="50" t="s">
        <v>13024</v>
      </c>
      <c r="D2262" s="50" t="s">
        <v>13025</v>
      </c>
      <c r="E2262" s="37" t="s">
        <v>43</v>
      </c>
      <c r="F2262" s="49" t="s">
        <v>28</v>
      </c>
      <c r="G2262" s="50" t="s">
        <v>29</v>
      </c>
      <c r="H2262" s="50" t="s">
        <v>30</v>
      </c>
      <c r="I2262" s="50" t="s">
        <v>31</v>
      </c>
      <c r="J2262" s="49" t="s">
        <v>32</v>
      </c>
      <c r="K2262" s="49" t="s">
        <v>33</v>
      </c>
      <c r="L2262" s="49" t="s">
        <v>46</v>
      </c>
      <c r="M2262" s="50" t="s">
        <v>35</v>
      </c>
      <c r="N2262" s="50" t="s">
        <v>36</v>
      </c>
      <c r="O2262" s="51">
        <v>45410</v>
      </c>
      <c r="P2262" s="51">
        <v>45410</v>
      </c>
      <c r="Q2262" s="51">
        <v>45410</v>
      </c>
      <c r="R2262" s="50">
        <v>519</v>
      </c>
      <c r="S2262" s="50">
        <v>1</v>
      </c>
      <c r="T2262" s="50" t="s">
        <v>82</v>
      </c>
      <c r="U2262" s="52" t="s">
        <v>13026</v>
      </c>
      <c r="V2262" s="53"/>
      <c r="W2262" s="53" t="s">
        <v>13027</v>
      </c>
      <c r="X2262" s="53" t="s">
        <v>36</v>
      </c>
      <c r="Y2262" s="52" t="s">
        <v>13028</v>
      </c>
    </row>
    <row r="2263" spans="1:25">
      <c r="A2263" s="121" t="str">
        <f t="shared" si="36"/>
        <v>SWHIT40</v>
      </c>
      <c r="B2263" s="49" t="s">
        <v>13029</v>
      </c>
      <c r="C2263" s="50" t="s">
        <v>13030</v>
      </c>
      <c r="D2263" s="50" t="s">
        <v>13031</v>
      </c>
      <c r="E2263" s="37" t="s">
        <v>774</v>
      </c>
      <c r="F2263" s="49" t="s">
        <v>28</v>
      </c>
      <c r="G2263" s="50" t="s">
        <v>29</v>
      </c>
      <c r="H2263" s="50" t="s">
        <v>30</v>
      </c>
      <c r="I2263" s="50" t="s">
        <v>31</v>
      </c>
      <c r="J2263" s="49" t="s">
        <v>53</v>
      </c>
      <c r="K2263" s="49" t="s">
        <v>309</v>
      </c>
      <c r="L2263" s="49" t="s">
        <v>310</v>
      </c>
      <c r="M2263" s="50" t="s">
        <v>311</v>
      </c>
      <c r="N2263" s="50" t="s">
        <v>312</v>
      </c>
      <c r="O2263" s="51">
        <v>30809</v>
      </c>
      <c r="P2263" s="51">
        <v>30809</v>
      </c>
      <c r="Q2263" s="51">
        <v>30809</v>
      </c>
      <c r="R2263" s="50">
        <v>15120</v>
      </c>
      <c r="S2263" s="50">
        <v>41</v>
      </c>
      <c r="T2263" s="50" t="s">
        <v>148</v>
      </c>
      <c r="U2263" s="50" t="s">
        <v>13032</v>
      </c>
      <c r="V2263" s="50"/>
      <c r="W2263" s="50" t="s">
        <v>13033</v>
      </c>
      <c r="X2263" s="50" t="s">
        <v>312</v>
      </c>
      <c r="Y2263" s="49" t="s">
        <v>13034</v>
      </c>
    </row>
    <row r="2264" spans="1:25">
      <c r="A2264" s="121" t="str">
        <f t="shared" si="36"/>
        <v>swhite0</v>
      </c>
      <c r="B2264" s="49" t="s">
        <v>13035</v>
      </c>
      <c r="C2264" s="50" t="s">
        <v>13036</v>
      </c>
      <c r="D2264" s="50" t="s">
        <v>13037</v>
      </c>
      <c r="E2264" s="37" t="s">
        <v>134</v>
      </c>
      <c r="F2264" s="49" t="s">
        <v>90</v>
      </c>
      <c r="G2264" s="50" t="s">
        <v>91</v>
      </c>
      <c r="H2264" s="50" t="s">
        <v>30</v>
      </c>
      <c r="I2264" s="50" t="s">
        <v>31</v>
      </c>
      <c r="J2264" s="49" t="s">
        <v>32</v>
      </c>
      <c r="K2264" s="49" t="s">
        <v>125</v>
      </c>
      <c r="L2264" s="49" t="s">
        <v>126</v>
      </c>
      <c r="M2264" s="50" t="s">
        <v>85</v>
      </c>
      <c r="N2264" s="50" t="s">
        <v>36</v>
      </c>
      <c r="O2264" s="51">
        <v>45277</v>
      </c>
      <c r="P2264" s="51">
        <v>45277</v>
      </c>
      <c r="Q2264" s="51">
        <v>45277</v>
      </c>
      <c r="R2264" s="50">
        <v>652</v>
      </c>
      <c r="S2264" s="50">
        <v>1</v>
      </c>
      <c r="T2264" s="50" t="s">
        <v>82</v>
      </c>
      <c r="U2264" s="50" t="s">
        <v>13038</v>
      </c>
      <c r="V2264" s="50"/>
      <c r="W2264" s="50" t="s">
        <v>9903</v>
      </c>
      <c r="X2264" s="50" t="s">
        <v>36</v>
      </c>
      <c r="Y2264" s="49" t="s">
        <v>9904</v>
      </c>
    </row>
    <row r="2265" spans="1:25">
      <c r="A2265" s="121" t="str">
        <f t="shared" si="36"/>
        <v>swickla</v>
      </c>
      <c r="B2265" s="49" t="s">
        <v>13039</v>
      </c>
      <c r="C2265" s="50" t="s">
        <v>13040</v>
      </c>
      <c r="D2265" s="50" t="s">
        <v>13041</v>
      </c>
      <c r="E2265" s="37" t="s">
        <v>43</v>
      </c>
      <c r="F2265" s="49" t="s">
        <v>44</v>
      </c>
      <c r="G2265" s="50" t="s">
        <v>45</v>
      </c>
      <c r="H2265" s="50" t="s">
        <v>30</v>
      </c>
      <c r="I2265" s="50" t="s">
        <v>31</v>
      </c>
      <c r="J2265" s="49" t="s">
        <v>32</v>
      </c>
      <c r="K2265" s="49" t="s">
        <v>1226</v>
      </c>
      <c r="L2265" s="49" t="s">
        <v>1227</v>
      </c>
      <c r="M2265" s="50" t="s">
        <v>1228</v>
      </c>
      <c r="N2265" s="50" t="s">
        <v>1229</v>
      </c>
      <c r="O2265" s="51">
        <v>44896</v>
      </c>
      <c r="P2265" s="51">
        <v>44896</v>
      </c>
      <c r="Q2265" s="51">
        <v>44896</v>
      </c>
      <c r="R2265" s="50">
        <v>1033</v>
      </c>
      <c r="S2265" s="50">
        <v>2</v>
      </c>
      <c r="T2265" s="50" t="s">
        <v>82</v>
      </c>
      <c r="U2265" s="50" t="s">
        <v>13042</v>
      </c>
      <c r="V2265" s="50"/>
      <c r="W2265" s="50" t="s">
        <v>13043</v>
      </c>
      <c r="X2265" s="50" t="s">
        <v>95</v>
      </c>
      <c r="Y2265" s="49" t="s">
        <v>13044</v>
      </c>
    </row>
    <row r="2266" spans="1:25">
      <c r="A2266" s="121" t="str">
        <f t="shared" si="36"/>
        <v>swill15</v>
      </c>
      <c r="B2266" s="49" t="s">
        <v>13045</v>
      </c>
      <c r="C2266" s="50" t="s">
        <v>13046</v>
      </c>
      <c r="D2266" s="50" t="s">
        <v>13047</v>
      </c>
      <c r="E2266" s="37" t="s">
        <v>43</v>
      </c>
      <c r="F2266" s="49" t="s">
        <v>90</v>
      </c>
      <c r="G2266" s="50" t="s">
        <v>91</v>
      </c>
      <c r="H2266" s="50" t="s">
        <v>30</v>
      </c>
      <c r="I2266" s="50" t="s">
        <v>31</v>
      </c>
      <c r="J2266" s="49" t="s">
        <v>53</v>
      </c>
      <c r="K2266" s="49" t="s">
        <v>273</v>
      </c>
      <c r="L2266" s="49" t="s">
        <v>1340</v>
      </c>
      <c r="M2266" s="50" t="s">
        <v>1341</v>
      </c>
      <c r="N2266" s="50" t="s">
        <v>1308</v>
      </c>
      <c r="O2266" s="51">
        <v>44476</v>
      </c>
      <c r="P2266" s="51">
        <v>44476</v>
      </c>
      <c r="Q2266" s="51">
        <v>44476</v>
      </c>
      <c r="R2266" s="50">
        <v>1453</v>
      </c>
      <c r="S2266" s="50">
        <v>3</v>
      </c>
      <c r="T2266" s="50" t="s">
        <v>106</v>
      </c>
      <c r="U2266" s="50" t="s">
        <v>13048</v>
      </c>
      <c r="V2266" s="50"/>
      <c r="W2266" s="50" t="s">
        <v>13049</v>
      </c>
      <c r="X2266" s="50" t="s">
        <v>453</v>
      </c>
      <c r="Y2266" s="49" t="s">
        <v>13050</v>
      </c>
    </row>
    <row r="2267" spans="1:25">
      <c r="A2267" s="121" t="str">
        <f t="shared" si="36"/>
        <v>swinger</v>
      </c>
      <c r="B2267" s="49" t="s">
        <v>13051</v>
      </c>
      <c r="C2267" s="50" t="s">
        <v>13052</v>
      </c>
      <c r="D2267" s="50" t="s">
        <v>13053</v>
      </c>
      <c r="E2267" s="37" t="s">
        <v>43</v>
      </c>
      <c r="F2267" s="49" t="s">
        <v>90</v>
      </c>
      <c r="G2267" s="50" t="s">
        <v>91</v>
      </c>
      <c r="H2267" s="50" t="s">
        <v>30</v>
      </c>
      <c r="I2267" s="50" t="s">
        <v>31</v>
      </c>
      <c r="J2267" s="49" t="s">
        <v>32</v>
      </c>
      <c r="K2267" s="49" t="s">
        <v>349</v>
      </c>
      <c r="L2267" s="49" t="s">
        <v>838</v>
      </c>
      <c r="M2267" s="50" t="s">
        <v>351</v>
      </c>
      <c r="N2267" s="50" t="s">
        <v>352</v>
      </c>
      <c r="O2267" s="51">
        <v>45809</v>
      </c>
      <c r="P2267" s="51">
        <v>45809</v>
      </c>
      <c r="Q2267" s="51">
        <v>45809</v>
      </c>
      <c r="R2267" s="50">
        <v>120</v>
      </c>
      <c r="S2267" s="50">
        <v>0</v>
      </c>
      <c r="T2267" s="50" t="s">
        <v>58</v>
      </c>
      <c r="U2267" s="52" t="s">
        <v>13054</v>
      </c>
      <c r="V2267" s="53"/>
      <c r="W2267" s="53" t="s">
        <v>13055</v>
      </c>
      <c r="X2267" s="53" t="s">
        <v>763</v>
      </c>
      <c r="Y2267" s="52" t="s">
        <v>13056</v>
      </c>
    </row>
    <row r="2268" spans="1:25">
      <c r="A2268" s="121" t="str">
        <f t="shared" si="36"/>
        <v>swise0</v>
      </c>
      <c r="B2268" s="49" t="s">
        <v>13057</v>
      </c>
      <c r="C2268" s="50" t="s">
        <v>13058</v>
      </c>
      <c r="D2268" s="50" t="s">
        <v>13059</v>
      </c>
      <c r="E2268" s="37" t="s">
        <v>43</v>
      </c>
      <c r="F2268" s="49" t="s">
        <v>307</v>
      </c>
      <c r="G2268" s="50" t="s">
        <v>308</v>
      </c>
      <c r="H2268" s="50" t="s">
        <v>30</v>
      </c>
      <c r="I2268" s="50" t="s">
        <v>31</v>
      </c>
      <c r="J2268" s="49" t="s">
        <v>53</v>
      </c>
      <c r="K2268" s="49" t="s">
        <v>309</v>
      </c>
      <c r="L2268" s="49" t="s">
        <v>310</v>
      </c>
      <c r="M2268" s="50" t="s">
        <v>311</v>
      </c>
      <c r="N2268" s="50" t="s">
        <v>312</v>
      </c>
      <c r="O2268" s="51">
        <v>44284</v>
      </c>
      <c r="P2268" s="51">
        <v>45809</v>
      </c>
      <c r="Q2268" s="51">
        <v>44284</v>
      </c>
      <c r="R2268" s="50">
        <v>1645</v>
      </c>
      <c r="S2268" s="50">
        <v>4</v>
      </c>
      <c r="T2268" s="50" t="s">
        <v>106</v>
      </c>
      <c r="U2268" s="50" t="s">
        <v>13060</v>
      </c>
      <c r="V2268" s="50" t="s">
        <v>43</v>
      </c>
      <c r="W2268" s="50" t="s">
        <v>8936</v>
      </c>
      <c r="X2268" s="50" t="s">
        <v>312</v>
      </c>
      <c r="Y2268" s="49" t="s">
        <v>8937</v>
      </c>
    </row>
    <row r="2269" spans="1:25">
      <c r="A2269" s="121" t="str">
        <f t="shared" si="36"/>
        <v>swrigh0</v>
      </c>
      <c r="B2269" s="49" t="s">
        <v>13061</v>
      </c>
      <c r="C2269" s="50" t="s">
        <v>13062</v>
      </c>
      <c r="D2269" s="50" t="s">
        <v>13063</v>
      </c>
      <c r="E2269" s="37" t="s">
        <v>27</v>
      </c>
      <c r="F2269" s="49" t="s">
        <v>28</v>
      </c>
      <c r="G2269" s="50" t="s">
        <v>29</v>
      </c>
      <c r="H2269" s="50" t="s">
        <v>30</v>
      </c>
      <c r="I2269" s="50" t="s">
        <v>31</v>
      </c>
      <c r="J2269" s="49" t="s">
        <v>53</v>
      </c>
      <c r="K2269" s="49" t="s">
        <v>309</v>
      </c>
      <c r="L2269" s="49" t="s">
        <v>480</v>
      </c>
      <c r="M2269" s="50" t="s">
        <v>481</v>
      </c>
      <c r="N2269" s="50" t="s">
        <v>482</v>
      </c>
      <c r="O2269" s="51">
        <v>39714</v>
      </c>
      <c r="P2269" s="51">
        <v>45718</v>
      </c>
      <c r="Q2269" s="51">
        <v>45718</v>
      </c>
      <c r="R2269" s="50">
        <v>211</v>
      </c>
      <c r="S2269" s="50">
        <v>0</v>
      </c>
      <c r="T2269" s="50" t="s">
        <v>37</v>
      </c>
      <c r="U2269" s="50" t="s">
        <v>13064</v>
      </c>
      <c r="V2269" s="50" t="s">
        <v>13065</v>
      </c>
      <c r="W2269" s="50" t="s">
        <v>2570</v>
      </c>
      <c r="X2269" s="50" t="s">
        <v>482</v>
      </c>
      <c r="Y2269" s="49" t="s">
        <v>13066</v>
      </c>
    </row>
    <row r="2270" spans="1:25">
      <c r="A2270" s="121" t="str">
        <f t="shared" si="36"/>
        <v>taiello</v>
      </c>
      <c r="B2270" s="49" t="s">
        <v>13067</v>
      </c>
      <c r="C2270" s="50" t="s">
        <v>13068</v>
      </c>
      <c r="D2270" s="50" t="s">
        <v>13069</v>
      </c>
      <c r="E2270" s="37" t="s">
        <v>43</v>
      </c>
      <c r="F2270" s="49" t="s">
        <v>114</v>
      </c>
      <c r="G2270" s="50" t="s">
        <v>115</v>
      </c>
      <c r="H2270" s="50" t="s">
        <v>105</v>
      </c>
      <c r="I2270" s="50" t="s">
        <v>31</v>
      </c>
      <c r="J2270" s="49" t="s">
        <v>53</v>
      </c>
      <c r="K2270" s="49" t="s">
        <v>197</v>
      </c>
      <c r="L2270" s="49" t="s">
        <v>198</v>
      </c>
      <c r="M2270" s="50" t="s">
        <v>199</v>
      </c>
      <c r="N2270" s="50" t="s">
        <v>200</v>
      </c>
      <c r="O2270" s="51">
        <v>45711</v>
      </c>
      <c r="P2270" s="51">
        <v>45711</v>
      </c>
      <c r="Q2270" s="51">
        <v>45711</v>
      </c>
      <c r="R2270" s="50">
        <v>218</v>
      </c>
      <c r="S2270" s="50">
        <v>0</v>
      </c>
      <c r="T2270" s="50" t="s">
        <v>37</v>
      </c>
      <c r="U2270" s="50" t="s">
        <v>13070</v>
      </c>
      <c r="V2270" s="50"/>
      <c r="W2270" s="50" t="s">
        <v>13071</v>
      </c>
      <c r="X2270" s="50" t="s">
        <v>1548</v>
      </c>
      <c r="Y2270" s="49" t="s">
        <v>13072</v>
      </c>
    </row>
    <row r="2271" spans="1:25">
      <c r="A2271" s="121" t="str">
        <f t="shared" si="36"/>
        <v>TANGSTA</v>
      </c>
      <c r="B2271" s="49" t="s">
        <v>13073</v>
      </c>
      <c r="C2271" s="50" t="s">
        <v>13074</v>
      </c>
      <c r="D2271" s="50" t="s">
        <v>13075</v>
      </c>
      <c r="E2271" s="37" t="s">
        <v>43</v>
      </c>
      <c r="F2271" s="49" t="s">
        <v>1468</v>
      </c>
      <c r="G2271" s="50" t="s">
        <v>1469</v>
      </c>
      <c r="H2271" s="50" t="s">
        <v>30</v>
      </c>
      <c r="I2271" s="50" t="s">
        <v>31</v>
      </c>
      <c r="J2271" s="49" t="s">
        <v>53</v>
      </c>
      <c r="K2271" s="49" t="s">
        <v>2108</v>
      </c>
      <c r="L2271" s="49" t="s">
        <v>2109</v>
      </c>
      <c r="M2271" s="50" t="s">
        <v>2110</v>
      </c>
      <c r="N2271" s="50" t="s">
        <v>1763</v>
      </c>
      <c r="O2271" s="51">
        <v>31327</v>
      </c>
      <c r="P2271" s="51">
        <v>31327</v>
      </c>
      <c r="Q2271" s="51">
        <v>31327</v>
      </c>
      <c r="R2271" s="50">
        <v>14602</v>
      </c>
      <c r="S2271" s="50">
        <v>40</v>
      </c>
      <c r="T2271" s="50" t="s">
        <v>148</v>
      </c>
      <c r="U2271" s="50" t="s">
        <v>13076</v>
      </c>
      <c r="V2271" s="50"/>
      <c r="W2271" s="50" t="s">
        <v>4514</v>
      </c>
      <c r="X2271" s="50" t="s">
        <v>1763</v>
      </c>
      <c r="Y2271" s="49" t="s">
        <v>13077</v>
      </c>
    </row>
    <row r="2272" spans="1:25">
      <c r="A2272" s="121" t="str">
        <f t="shared" si="36"/>
        <v>tatwate</v>
      </c>
      <c r="B2272" s="49" t="s">
        <v>13078</v>
      </c>
      <c r="C2272" s="50" t="s">
        <v>13079</v>
      </c>
      <c r="D2272" s="50" t="s">
        <v>13080</v>
      </c>
      <c r="E2272" s="37" t="s">
        <v>43</v>
      </c>
      <c r="F2272" s="49" t="s">
        <v>28</v>
      </c>
      <c r="G2272" s="50" t="s">
        <v>29</v>
      </c>
      <c r="H2272" s="50" t="s">
        <v>30</v>
      </c>
      <c r="I2272" s="50" t="s">
        <v>31</v>
      </c>
      <c r="J2272" s="49" t="s">
        <v>53</v>
      </c>
      <c r="K2272" s="49" t="s">
        <v>93</v>
      </c>
      <c r="L2272" s="49" t="s">
        <v>915</v>
      </c>
      <c r="M2272" s="50" t="s">
        <v>916</v>
      </c>
      <c r="N2272" s="50" t="s">
        <v>69</v>
      </c>
      <c r="O2272" s="51">
        <v>45872</v>
      </c>
      <c r="P2272" s="51">
        <v>45872</v>
      </c>
      <c r="Q2272" s="51">
        <v>45872</v>
      </c>
      <c r="R2272" s="50">
        <v>57</v>
      </c>
      <c r="S2272" s="50">
        <v>0</v>
      </c>
      <c r="T2272" s="50" t="s">
        <v>419</v>
      </c>
      <c r="U2272" s="52" t="s">
        <v>13081</v>
      </c>
      <c r="V2272" s="52" t="s">
        <v>13082</v>
      </c>
      <c r="W2272" s="53" t="s">
        <v>13083</v>
      </c>
      <c r="X2272" s="53" t="s">
        <v>69</v>
      </c>
      <c r="Y2272" s="52" t="s">
        <v>13084</v>
      </c>
    </row>
    <row r="2273" spans="1:25">
      <c r="A2273" s="121" t="str">
        <f t="shared" si="36"/>
        <v>tayers</v>
      </c>
      <c r="B2273" s="49" t="s">
        <v>13085</v>
      </c>
      <c r="C2273" s="50" t="s">
        <v>13086</v>
      </c>
      <c r="D2273" s="50" t="s">
        <v>13087</v>
      </c>
      <c r="E2273" s="37" t="s">
        <v>27</v>
      </c>
      <c r="F2273" s="49" t="s">
        <v>28</v>
      </c>
      <c r="G2273" s="50" t="s">
        <v>29</v>
      </c>
      <c r="H2273" s="50" t="s">
        <v>30</v>
      </c>
      <c r="I2273" s="50" t="s">
        <v>31</v>
      </c>
      <c r="J2273" s="49" t="s">
        <v>32</v>
      </c>
      <c r="K2273" s="49" t="s">
        <v>884</v>
      </c>
      <c r="L2273" s="49" t="s">
        <v>885</v>
      </c>
      <c r="M2273" s="50" t="s">
        <v>886</v>
      </c>
      <c r="N2273" s="50" t="s">
        <v>887</v>
      </c>
      <c r="O2273" s="51">
        <v>45571</v>
      </c>
      <c r="P2273" s="51">
        <v>45571</v>
      </c>
      <c r="Q2273" s="51">
        <v>45571</v>
      </c>
      <c r="R2273" s="50">
        <v>358</v>
      </c>
      <c r="S2273" s="50">
        <v>0</v>
      </c>
      <c r="T2273" s="50" t="s">
        <v>37</v>
      </c>
      <c r="U2273" s="50" t="s">
        <v>13088</v>
      </c>
      <c r="V2273" s="50"/>
      <c r="W2273" s="50" t="s">
        <v>13089</v>
      </c>
      <c r="X2273" s="50" t="s">
        <v>887</v>
      </c>
      <c r="Y2273" s="49" t="s">
        <v>13090</v>
      </c>
    </row>
    <row r="2274" spans="1:25">
      <c r="A2274" s="121" t="str">
        <f t="shared" si="36"/>
        <v>tbalbau</v>
      </c>
      <c r="B2274" s="49" t="s">
        <v>13091</v>
      </c>
      <c r="C2274" s="50" t="s">
        <v>13092</v>
      </c>
      <c r="D2274" s="50" t="s">
        <v>13093</v>
      </c>
      <c r="E2274" s="37" t="s">
        <v>27</v>
      </c>
      <c r="F2274" s="49" t="s">
        <v>77</v>
      </c>
      <c r="G2274" s="50" t="s">
        <v>78</v>
      </c>
      <c r="H2274" s="50" t="s">
        <v>30</v>
      </c>
      <c r="I2274" s="50" t="s">
        <v>31</v>
      </c>
      <c r="J2274" s="49" t="s">
        <v>32</v>
      </c>
      <c r="K2274" s="49" t="s">
        <v>515</v>
      </c>
      <c r="L2274" s="49" t="s">
        <v>516</v>
      </c>
      <c r="M2274" s="50" t="s">
        <v>517</v>
      </c>
      <c r="N2274" s="50" t="s">
        <v>192</v>
      </c>
      <c r="O2274" s="51">
        <v>45032</v>
      </c>
      <c r="P2274" s="51">
        <v>45032</v>
      </c>
      <c r="Q2274" s="51">
        <v>45032</v>
      </c>
      <c r="R2274" s="50">
        <v>897</v>
      </c>
      <c r="S2274" s="50">
        <v>2</v>
      </c>
      <c r="T2274" s="50" t="s">
        <v>82</v>
      </c>
      <c r="U2274" s="50" t="s">
        <v>13094</v>
      </c>
      <c r="V2274" s="50"/>
      <c r="W2274" s="50" t="s">
        <v>13095</v>
      </c>
      <c r="X2274" s="50" t="s">
        <v>192</v>
      </c>
      <c r="Y2274" s="49" t="s">
        <v>13096</v>
      </c>
    </row>
    <row r="2275" spans="1:25">
      <c r="A2275" s="121" t="str">
        <f t="shared" si="36"/>
        <v>tbarlua</v>
      </c>
      <c r="B2275" s="49" t="s">
        <v>13097</v>
      </c>
      <c r="C2275" s="50" t="s">
        <v>13098</v>
      </c>
      <c r="D2275" s="50" t="s">
        <v>13099</v>
      </c>
      <c r="E2275" s="37" t="s">
        <v>43</v>
      </c>
      <c r="F2275" s="49" t="s">
        <v>44</v>
      </c>
      <c r="G2275" s="50" t="s">
        <v>45</v>
      </c>
      <c r="H2275" s="50" t="s">
        <v>30</v>
      </c>
      <c r="I2275" s="50" t="s">
        <v>31</v>
      </c>
      <c r="J2275" s="49" t="s">
        <v>32</v>
      </c>
      <c r="K2275" s="49" t="s">
        <v>426</v>
      </c>
      <c r="L2275" s="49" t="s">
        <v>427</v>
      </c>
      <c r="M2275" s="50" t="s">
        <v>428</v>
      </c>
      <c r="N2275" s="50" t="s">
        <v>429</v>
      </c>
      <c r="O2275" s="51">
        <v>45879</v>
      </c>
      <c r="P2275" s="51">
        <v>45879</v>
      </c>
      <c r="Q2275" s="51">
        <v>45879</v>
      </c>
      <c r="R2275" s="50">
        <v>50</v>
      </c>
      <c r="S2275" s="50">
        <v>0</v>
      </c>
      <c r="T2275" s="50" t="s">
        <v>419</v>
      </c>
      <c r="U2275" s="50" t="s">
        <v>13100</v>
      </c>
      <c r="V2275" s="50"/>
      <c r="W2275" s="50" t="s">
        <v>12088</v>
      </c>
      <c r="X2275" s="50" t="s">
        <v>429</v>
      </c>
      <c r="Y2275" s="49" t="s">
        <v>12089</v>
      </c>
    </row>
    <row r="2276" spans="1:25">
      <c r="A2276" s="121" t="str">
        <f t="shared" si="36"/>
        <v>tbates</v>
      </c>
      <c r="B2276" s="49" t="s">
        <v>13101</v>
      </c>
      <c r="C2276" s="50" t="s">
        <v>13102</v>
      </c>
      <c r="D2276" s="50" t="s">
        <v>13103</v>
      </c>
      <c r="E2276" s="37" t="s">
        <v>43</v>
      </c>
      <c r="F2276" s="49" t="s">
        <v>28</v>
      </c>
      <c r="G2276" s="50" t="s">
        <v>29</v>
      </c>
      <c r="H2276" s="50" t="s">
        <v>30</v>
      </c>
      <c r="I2276" s="50" t="s">
        <v>31</v>
      </c>
      <c r="J2276" s="49" t="s">
        <v>32</v>
      </c>
      <c r="K2276" s="49" t="s">
        <v>884</v>
      </c>
      <c r="L2276" s="49" t="s">
        <v>885</v>
      </c>
      <c r="M2276" s="50" t="s">
        <v>886</v>
      </c>
      <c r="N2276" s="50" t="s">
        <v>887</v>
      </c>
      <c r="O2276" s="51">
        <v>45015</v>
      </c>
      <c r="P2276" s="51">
        <v>45015</v>
      </c>
      <c r="Q2276" s="51">
        <v>45015</v>
      </c>
      <c r="R2276" s="50">
        <v>914</v>
      </c>
      <c r="S2276" s="50">
        <v>2</v>
      </c>
      <c r="T2276" s="50" t="s">
        <v>82</v>
      </c>
      <c r="U2276" s="50" t="s">
        <v>13104</v>
      </c>
      <c r="V2276" s="50"/>
      <c r="W2276" s="50" t="s">
        <v>889</v>
      </c>
      <c r="X2276" s="50" t="s">
        <v>887</v>
      </c>
      <c r="Y2276" s="49" t="s">
        <v>4556</v>
      </c>
    </row>
    <row r="2277" spans="1:25">
      <c r="A2277" s="121" t="str">
        <f t="shared" si="36"/>
        <v>TBOLAN</v>
      </c>
      <c r="B2277" s="49" t="s">
        <v>13105</v>
      </c>
      <c r="C2277" s="50" t="s">
        <v>13106</v>
      </c>
      <c r="D2277" s="50" t="s">
        <v>13107</v>
      </c>
      <c r="E2277" s="37" t="s">
        <v>43</v>
      </c>
      <c r="F2277" s="49" t="s">
        <v>466</v>
      </c>
      <c r="G2277" s="50" t="s">
        <v>467</v>
      </c>
      <c r="H2277" s="50" t="s">
        <v>30</v>
      </c>
      <c r="I2277" s="50" t="s">
        <v>31</v>
      </c>
      <c r="J2277" s="49" t="s">
        <v>53</v>
      </c>
      <c r="K2277" s="49" t="s">
        <v>273</v>
      </c>
      <c r="L2277" s="49" t="s">
        <v>1609</v>
      </c>
      <c r="M2277" s="50" t="s">
        <v>1610</v>
      </c>
      <c r="N2277" s="50" t="s">
        <v>1611</v>
      </c>
      <c r="O2277" s="51">
        <v>31347</v>
      </c>
      <c r="P2277" s="51">
        <v>37218</v>
      </c>
      <c r="Q2277" s="51">
        <v>31347</v>
      </c>
      <c r="R2277" s="50">
        <v>14582</v>
      </c>
      <c r="S2277" s="50">
        <v>39</v>
      </c>
      <c r="T2277" s="50" t="s">
        <v>148</v>
      </c>
      <c r="U2277" s="50" t="s">
        <v>13108</v>
      </c>
      <c r="V2277" s="50"/>
      <c r="W2277" s="50" t="s">
        <v>8617</v>
      </c>
      <c r="X2277" s="50" t="s">
        <v>1611</v>
      </c>
      <c r="Y2277" s="49" t="s">
        <v>13109</v>
      </c>
    </row>
    <row r="2278" spans="1:25">
      <c r="A2278" s="121" t="str">
        <f t="shared" si="36"/>
        <v>tbroden</v>
      </c>
      <c r="B2278" s="49" t="s">
        <v>13110</v>
      </c>
      <c r="C2278" s="50" t="s">
        <v>13111</v>
      </c>
      <c r="D2278" s="50" t="s">
        <v>13112</v>
      </c>
      <c r="E2278" s="37" t="s">
        <v>27</v>
      </c>
      <c r="F2278" s="49" t="s">
        <v>44</v>
      </c>
      <c r="G2278" s="50" t="s">
        <v>45</v>
      </c>
      <c r="H2278" s="50" t="s">
        <v>30</v>
      </c>
      <c r="I2278" s="50" t="s">
        <v>31</v>
      </c>
      <c r="J2278" s="49" t="s">
        <v>32</v>
      </c>
      <c r="K2278" s="49" t="s">
        <v>349</v>
      </c>
      <c r="L2278" s="49" t="s">
        <v>1388</v>
      </c>
      <c r="M2278" s="50" t="s">
        <v>1389</v>
      </c>
      <c r="N2278" s="50" t="s">
        <v>57</v>
      </c>
      <c r="O2278" s="51">
        <v>45858</v>
      </c>
      <c r="P2278" s="51">
        <v>45858</v>
      </c>
      <c r="Q2278" s="51">
        <v>45858</v>
      </c>
      <c r="R2278" s="50">
        <v>71</v>
      </c>
      <c r="S2278" s="50">
        <v>0</v>
      </c>
      <c r="T2278" s="50" t="s">
        <v>96</v>
      </c>
      <c r="U2278" s="50" t="s">
        <v>13113</v>
      </c>
      <c r="V2278" s="50"/>
      <c r="W2278" s="50" t="s">
        <v>1391</v>
      </c>
      <c r="X2278" s="50" t="s">
        <v>1392</v>
      </c>
      <c r="Y2278" s="49" t="s">
        <v>13114</v>
      </c>
    </row>
    <row r="2279" spans="1:25">
      <c r="A2279" s="121" t="str">
        <f t="shared" si="36"/>
        <v>tbroomh</v>
      </c>
      <c r="B2279" s="49" t="s">
        <v>13115</v>
      </c>
      <c r="C2279" s="50" t="s">
        <v>13116</v>
      </c>
      <c r="D2279" s="50" t="s">
        <v>13117</v>
      </c>
      <c r="E2279" s="37" t="s">
        <v>43</v>
      </c>
      <c r="F2279" s="49" t="s">
        <v>44</v>
      </c>
      <c r="G2279" s="50" t="s">
        <v>45</v>
      </c>
      <c r="H2279" s="50" t="s">
        <v>30</v>
      </c>
      <c r="I2279" s="50" t="s">
        <v>31</v>
      </c>
      <c r="J2279" s="49" t="s">
        <v>53</v>
      </c>
      <c r="K2279" s="49" t="s">
        <v>273</v>
      </c>
      <c r="L2279" s="49" t="s">
        <v>930</v>
      </c>
      <c r="M2279" s="50" t="s">
        <v>931</v>
      </c>
      <c r="N2279" s="50" t="s">
        <v>373</v>
      </c>
      <c r="O2279" s="51">
        <v>45914</v>
      </c>
      <c r="P2279" s="51">
        <v>45914</v>
      </c>
      <c r="Q2279" s="51">
        <v>45914</v>
      </c>
      <c r="R2279" s="50">
        <v>15</v>
      </c>
      <c r="S2279" s="50">
        <v>0</v>
      </c>
      <c r="T2279" s="50" t="s">
        <v>47</v>
      </c>
      <c r="U2279" s="50" t="s">
        <v>13118</v>
      </c>
      <c r="V2279" s="50"/>
      <c r="W2279" s="50" t="s">
        <v>11061</v>
      </c>
      <c r="X2279" s="50" t="s">
        <v>373</v>
      </c>
      <c r="Y2279" s="49" t="s">
        <v>11062</v>
      </c>
    </row>
    <row r="2280" spans="1:25">
      <c r="A2280" s="121" t="str">
        <f t="shared" si="36"/>
        <v>tbrown0</v>
      </c>
      <c r="B2280" s="49" t="s">
        <v>13119</v>
      </c>
      <c r="C2280" s="50" t="s">
        <v>13120</v>
      </c>
      <c r="D2280" s="50" t="s">
        <v>13121</v>
      </c>
      <c r="E2280" s="37" t="s">
        <v>27</v>
      </c>
      <c r="F2280" s="49" t="s">
        <v>90</v>
      </c>
      <c r="G2280" s="50" t="s">
        <v>91</v>
      </c>
      <c r="H2280" s="50" t="s">
        <v>30</v>
      </c>
      <c r="I2280" s="50" t="s">
        <v>31</v>
      </c>
      <c r="J2280" s="49" t="s">
        <v>32</v>
      </c>
      <c r="K2280" s="49" t="s">
        <v>349</v>
      </c>
      <c r="L2280" s="49" t="s">
        <v>838</v>
      </c>
      <c r="M2280" s="50" t="s">
        <v>351</v>
      </c>
      <c r="N2280" s="50" t="s">
        <v>352</v>
      </c>
      <c r="O2280" s="51">
        <v>45802</v>
      </c>
      <c r="P2280" s="51">
        <v>45802</v>
      </c>
      <c r="Q2280" s="51">
        <v>45802</v>
      </c>
      <c r="R2280" s="50">
        <v>127</v>
      </c>
      <c r="S2280" s="50">
        <v>0</v>
      </c>
      <c r="T2280" s="50" t="s">
        <v>58</v>
      </c>
      <c r="U2280" s="50" t="s">
        <v>13122</v>
      </c>
      <c r="V2280" s="50"/>
      <c r="W2280" s="50" t="s">
        <v>9263</v>
      </c>
      <c r="X2280" s="50" t="s">
        <v>355</v>
      </c>
      <c r="Y2280" s="49" t="s">
        <v>9264</v>
      </c>
    </row>
    <row r="2281" spans="1:25">
      <c r="A2281" s="121" t="str">
        <f t="shared" si="36"/>
        <v>tbrunt</v>
      </c>
      <c r="B2281" s="49" t="s">
        <v>13123</v>
      </c>
      <c r="C2281" s="50" t="s">
        <v>13124</v>
      </c>
      <c r="D2281" s="50" t="s">
        <v>13125</v>
      </c>
      <c r="E2281" s="37" t="s">
        <v>43</v>
      </c>
      <c r="F2281" s="49" t="s">
        <v>90</v>
      </c>
      <c r="G2281" s="50" t="s">
        <v>91</v>
      </c>
      <c r="H2281" s="50" t="s">
        <v>30</v>
      </c>
      <c r="I2281" s="50" t="s">
        <v>31</v>
      </c>
      <c r="J2281" s="49" t="s">
        <v>32</v>
      </c>
      <c r="K2281" s="49" t="s">
        <v>775</v>
      </c>
      <c r="L2281" s="49" t="s">
        <v>3109</v>
      </c>
      <c r="M2281" s="50" t="s">
        <v>1389</v>
      </c>
      <c r="N2281" s="50" t="s">
        <v>57</v>
      </c>
      <c r="O2281" s="51">
        <v>45837</v>
      </c>
      <c r="P2281" s="51">
        <v>45837</v>
      </c>
      <c r="Q2281" s="51">
        <v>45837</v>
      </c>
      <c r="R2281" s="50">
        <v>92</v>
      </c>
      <c r="S2281" s="50">
        <v>0</v>
      </c>
      <c r="T2281" s="50" t="s">
        <v>58</v>
      </c>
      <c r="U2281" s="50" t="s">
        <v>13126</v>
      </c>
      <c r="V2281" s="50"/>
      <c r="W2281" s="50" t="s">
        <v>13127</v>
      </c>
      <c r="X2281" s="50" t="s">
        <v>1392</v>
      </c>
      <c r="Y2281" s="49" t="s">
        <v>13128</v>
      </c>
    </row>
    <row r="2282" spans="1:25">
      <c r="A2282" s="121" t="str">
        <f t="shared" si="36"/>
        <v>TBURBI</v>
      </c>
      <c r="B2282" s="49" t="s">
        <v>13129</v>
      </c>
      <c r="C2282" s="50" t="s">
        <v>13130</v>
      </c>
      <c r="D2282" s="50" t="s">
        <v>13131</v>
      </c>
      <c r="E2282" s="37" t="s">
        <v>43</v>
      </c>
      <c r="F2282" s="49" t="s">
        <v>28</v>
      </c>
      <c r="G2282" s="50" t="s">
        <v>29</v>
      </c>
      <c r="H2282" s="50" t="s">
        <v>30</v>
      </c>
      <c r="I2282" s="50" t="s">
        <v>31</v>
      </c>
      <c r="J2282" s="49" t="s">
        <v>32</v>
      </c>
      <c r="K2282" s="49" t="s">
        <v>92</v>
      </c>
      <c r="L2282" s="49" t="s">
        <v>116</v>
      </c>
      <c r="M2282" s="50" t="s">
        <v>117</v>
      </c>
      <c r="N2282" s="50" t="s">
        <v>118</v>
      </c>
      <c r="O2282" s="51">
        <v>31616</v>
      </c>
      <c r="P2282" s="51">
        <v>31616</v>
      </c>
      <c r="Q2282" s="51">
        <v>31616</v>
      </c>
      <c r="R2282" s="50">
        <v>14313</v>
      </c>
      <c r="S2282" s="50">
        <v>39</v>
      </c>
      <c r="T2282" s="50" t="s">
        <v>148</v>
      </c>
      <c r="U2282" s="50" t="s">
        <v>13132</v>
      </c>
      <c r="V2282" s="50"/>
      <c r="W2282" s="50" t="s">
        <v>3104</v>
      </c>
      <c r="X2282" s="50" t="s">
        <v>118</v>
      </c>
      <c r="Y2282" s="49" t="s">
        <v>13133</v>
      </c>
    </row>
    <row r="2283" spans="1:25">
      <c r="A2283" s="121" t="str">
        <f t="shared" si="36"/>
        <v>tburdic</v>
      </c>
      <c r="B2283" s="49" t="s">
        <v>13134</v>
      </c>
      <c r="C2283" s="50" t="s">
        <v>13135</v>
      </c>
      <c r="D2283" s="50" t="s">
        <v>13136</v>
      </c>
      <c r="E2283" s="37" t="s">
        <v>43</v>
      </c>
      <c r="F2283" s="49" t="s">
        <v>44</v>
      </c>
      <c r="G2283" s="50" t="s">
        <v>45</v>
      </c>
      <c r="H2283" s="50" t="s">
        <v>30</v>
      </c>
      <c r="I2283" s="50" t="s">
        <v>31</v>
      </c>
      <c r="J2283" s="49" t="s">
        <v>32</v>
      </c>
      <c r="K2283" s="49" t="s">
        <v>290</v>
      </c>
      <c r="L2283" s="49" t="s">
        <v>291</v>
      </c>
      <c r="M2283" s="50" t="s">
        <v>292</v>
      </c>
      <c r="N2283" s="50" t="s">
        <v>293</v>
      </c>
      <c r="O2283" s="51">
        <v>43152</v>
      </c>
      <c r="P2283" s="51">
        <v>43152</v>
      </c>
      <c r="Q2283" s="51">
        <v>43152</v>
      </c>
      <c r="R2283" s="50">
        <v>2777</v>
      </c>
      <c r="S2283" s="50">
        <v>7</v>
      </c>
      <c r="T2283" s="50" t="s">
        <v>127</v>
      </c>
      <c r="U2283" s="50" t="s">
        <v>13137</v>
      </c>
      <c r="V2283" s="50"/>
      <c r="W2283" s="50" t="s">
        <v>3766</v>
      </c>
      <c r="X2283" s="50" t="s">
        <v>1021</v>
      </c>
      <c r="Y2283" s="49" t="s">
        <v>13138</v>
      </c>
    </row>
    <row r="2284" spans="1:25">
      <c r="A2284" s="121" t="str">
        <f t="shared" si="36"/>
        <v>TCAMPBE</v>
      </c>
      <c r="B2284" s="49" t="s">
        <v>13139</v>
      </c>
      <c r="C2284" s="50" t="s">
        <v>13140</v>
      </c>
      <c r="D2284" s="50" t="s">
        <v>13141</v>
      </c>
      <c r="E2284" s="37" t="s">
        <v>43</v>
      </c>
      <c r="F2284" s="49" t="s">
        <v>64</v>
      </c>
      <c r="G2284" s="50" t="s">
        <v>65</v>
      </c>
      <c r="H2284" s="50" t="s">
        <v>30</v>
      </c>
      <c r="I2284" s="50" t="s">
        <v>31</v>
      </c>
      <c r="J2284" s="49" t="s">
        <v>32</v>
      </c>
      <c r="K2284" s="49" t="s">
        <v>591</v>
      </c>
      <c r="L2284" s="49" t="s">
        <v>1956</v>
      </c>
      <c r="M2284" s="50" t="s">
        <v>1957</v>
      </c>
      <c r="N2284" s="50" t="s">
        <v>118</v>
      </c>
      <c r="O2284" s="51">
        <v>35955</v>
      </c>
      <c r="P2284" s="51">
        <v>35955</v>
      </c>
      <c r="Q2284" s="51">
        <v>35955</v>
      </c>
      <c r="R2284" s="50">
        <v>9974</v>
      </c>
      <c r="S2284" s="50">
        <v>27</v>
      </c>
      <c r="T2284" s="50" t="s">
        <v>148</v>
      </c>
      <c r="U2284" s="50" t="s">
        <v>13142</v>
      </c>
      <c r="V2284" s="50"/>
      <c r="W2284" s="50" t="s">
        <v>13143</v>
      </c>
      <c r="X2284" s="50" t="s">
        <v>118</v>
      </c>
      <c r="Y2284" s="49" t="s">
        <v>13144</v>
      </c>
    </row>
    <row r="2285" spans="1:25">
      <c r="A2285" s="121" t="str">
        <f t="shared" si="36"/>
        <v>tcarlto</v>
      </c>
      <c r="B2285" s="49" t="s">
        <v>13145</v>
      </c>
      <c r="C2285" s="50" t="s">
        <v>13146</v>
      </c>
      <c r="D2285" s="50" t="s">
        <v>13147</v>
      </c>
      <c r="E2285" s="37" t="s">
        <v>43</v>
      </c>
      <c r="F2285" s="49" t="s">
        <v>44</v>
      </c>
      <c r="G2285" s="50" t="s">
        <v>45</v>
      </c>
      <c r="H2285" s="50" t="s">
        <v>30</v>
      </c>
      <c r="I2285" s="50" t="s">
        <v>31</v>
      </c>
      <c r="J2285" s="49" t="s">
        <v>32</v>
      </c>
      <c r="K2285" s="49" t="s">
        <v>290</v>
      </c>
      <c r="L2285" s="49" t="s">
        <v>2140</v>
      </c>
      <c r="M2285" s="50" t="s">
        <v>292</v>
      </c>
      <c r="N2285" s="50" t="s">
        <v>293</v>
      </c>
      <c r="O2285" s="51">
        <v>45459</v>
      </c>
      <c r="P2285" s="51">
        <v>45907</v>
      </c>
      <c r="Q2285" s="51">
        <v>45907</v>
      </c>
      <c r="R2285" s="50">
        <v>22</v>
      </c>
      <c r="S2285" s="50">
        <v>0</v>
      </c>
      <c r="T2285" s="50" t="s">
        <v>47</v>
      </c>
      <c r="U2285" s="50" t="s">
        <v>13148</v>
      </c>
      <c r="V2285" s="50"/>
      <c r="W2285" s="50" t="s">
        <v>13149</v>
      </c>
      <c r="X2285" s="50" t="s">
        <v>293</v>
      </c>
      <c r="Y2285" s="49" t="s">
        <v>13150</v>
      </c>
    </row>
    <row r="2286" spans="1:25">
      <c r="A2286" s="121" t="str">
        <f t="shared" si="36"/>
        <v>tcarnah</v>
      </c>
      <c r="B2286" s="49" t="s">
        <v>13151</v>
      </c>
      <c r="C2286" s="50" t="s">
        <v>13152</v>
      </c>
      <c r="D2286" s="50" t="s">
        <v>13153</v>
      </c>
      <c r="E2286" s="37" t="s">
        <v>43</v>
      </c>
      <c r="F2286" s="49" t="s">
        <v>44</v>
      </c>
      <c r="G2286" s="50" t="s">
        <v>45</v>
      </c>
      <c r="H2286" s="50" t="s">
        <v>30</v>
      </c>
      <c r="I2286" s="50" t="s">
        <v>31</v>
      </c>
      <c r="J2286" s="49" t="s">
        <v>53</v>
      </c>
      <c r="K2286" s="49" t="s">
        <v>54</v>
      </c>
      <c r="L2286" s="49" t="s">
        <v>135</v>
      </c>
      <c r="M2286" s="50" t="s">
        <v>136</v>
      </c>
      <c r="N2286" s="50" t="s">
        <v>57</v>
      </c>
      <c r="O2286" s="51">
        <v>45893</v>
      </c>
      <c r="P2286" s="51">
        <v>45893</v>
      </c>
      <c r="Q2286" s="51">
        <v>45893</v>
      </c>
      <c r="R2286" s="50">
        <v>36</v>
      </c>
      <c r="S2286" s="50">
        <v>0</v>
      </c>
      <c r="T2286" s="50" t="s">
        <v>419</v>
      </c>
      <c r="U2286" s="50" t="s">
        <v>13154</v>
      </c>
      <c r="V2286" s="50"/>
      <c r="W2286" s="50" t="s">
        <v>8455</v>
      </c>
      <c r="X2286" s="50" t="s">
        <v>57</v>
      </c>
      <c r="Y2286" s="49" t="s">
        <v>13155</v>
      </c>
    </row>
    <row r="2287" spans="1:25">
      <c r="A2287" s="121" t="str">
        <f t="shared" si="36"/>
        <v>TCHARLA</v>
      </c>
      <c r="B2287" s="49" t="s">
        <v>13156</v>
      </c>
      <c r="C2287" s="50" t="s">
        <v>13157</v>
      </c>
      <c r="D2287" s="50" t="s">
        <v>13158</v>
      </c>
      <c r="E2287" s="37" t="s">
        <v>43</v>
      </c>
      <c r="F2287" s="49" t="s">
        <v>182</v>
      </c>
      <c r="G2287" s="50" t="s">
        <v>183</v>
      </c>
      <c r="H2287" s="50" t="s">
        <v>30</v>
      </c>
      <c r="I2287" s="50" t="s">
        <v>31</v>
      </c>
      <c r="J2287" s="49" t="s">
        <v>53</v>
      </c>
      <c r="K2287" s="49" t="s">
        <v>273</v>
      </c>
      <c r="L2287" s="49" t="s">
        <v>1609</v>
      </c>
      <c r="M2287" s="50" t="s">
        <v>1610</v>
      </c>
      <c r="N2287" s="50" t="s">
        <v>1611</v>
      </c>
      <c r="O2287" s="51">
        <v>37109</v>
      </c>
      <c r="P2287" s="51">
        <v>37109</v>
      </c>
      <c r="Q2287" s="51">
        <v>37109</v>
      </c>
      <c r="R2287" s="50">
        <v>8820</v>
      </c>
      <c r="S2287" s="50">
        <v>24</v>
      </c>
      <c r="T2287" s="50" t="s">
        <v>148</v>
      </c>
      <c r="U2287" s="50" t="s">
        <v>13159</v>
      </c>
      <c r="V2287" s="50"/>
      <c r="W2287" s="50" t="s">
        <v>13160</v>
      </c>
      <c r="X2287" s="50" t="s">
        <v>7785</v>
      </c>
      <c r="Y2287" s="49" t="s">
        <v>13161</v>
      </c>
    </row>
    <row r="2288" spans="1:25">
      <c r="A2288" s="121" t="str">
        <f t="shared" si="36"/>
        <v>tcolong</v>
      </c>
      <c r="B2288" s="49" t="s">
        <v>13162</v>
      </c>
      <c r="C2288" s="50" t="s">
        <v>13163</v>
      </c>
      <c r="D2288" s="50" t="s">
        <v>13164</v>
      </c>
      <c r="E2288" s="37" t="s">
        <v>43</v>
      </c>
      <c r="F2288" s="49" t="s">
        <v>1468</v>
      </c>
      <c r="G2288" s="50" t="s">
        <v>1469</v>
      </c>
      <c r="H2288" s="50" t="s">
        <v>30</v>
      </c>
      <c r="I2288" s="50" t="s">
        <v>31</v>
      </c>
      <c r="J2288" s="49" t="s">
        <v>53</v>
      </c>
      <c r="K2288" s="49" t="s">
        <v>1470</v>
      </c>
      <c r="L2288" s="49" t="s">
        <v>1471</v>
      </c>
      <c r="M2288" s="50" t="s">
        <v>1472</v>
      </c>
      <c r="N2288" s="50" t="s">
        <v>453</v>
      </c>
      <c r="O2288" s="51">
        <v>44609</v>
      </c>
      <c r="P2288" s="51">
        <v>44609</v>
      </c>
      <c r="Q2288" s="51">
        <v>44609</v>
      </c>
      <c r="R2288" s="50">
        <v>1320</v>
      </c>
      <c r="S2288" s="50">
        <v>3</v>
      </c>
      <c r="T2288" s="50" t="s">
        <v>106</v>
      </c>
      <c r="U2288" s="50" t="s">
        <v>13165</v>
      </c>
      <c r="V2288" s="50"/>
      <c r="W2288" s="50" t="s">
        <v>5873</v>
      </c>
      <c r="X2288" s="50" t="s">
        <v>453</v>
      </c>
      <c r="Y2288" s="49" t="s">
        <v>13166</v>
      </c>
    </row>
    <row r="2289" spans="1:25">
      <c r="A2289" s="121" t="str">
        <f t="shared" si="36"/>
        <v>TCOLONS</v>
      </c>
      <c r="B2289" s="49" t="s">
        <v>13167</v>
      </c>
      <c r="C2289" s="50" t="s">
        <v>13168</v>
      </c>
      <c r="D2289" s="50" t="s">
        <v>13169</v>
      </c>
      <c r="E2289" s="37" t="s">
        <v>27</v>
      </c>
      <c r="F2289" s="49" t="s">
        <v>44</v>
      </c>
      <c r="G2289" s="50" t="s">
        <v>45</v>
      </c>
      <c r="H2289" s="50" t="s">
        <v>30</v>
      </c>
      <c r="I2289" s="50" t="s">
        <v>31</v>
      </c>
      <c r="J2289" s="49" t="s">
        <v>53</v>
      </c>
      <c r="K2289" s="49" t="s">
        <v>273</v>
      </c>
      <c r="L2289" s="49" t="s">
        <v>274</v>
      </c>
      <c r="M2289" s="50" t="s">
        <v>275</v>
      </c>
      <c r="N2289" s="50" t="s">
        <v>276</v>
      </c>
      <c r="O2289" s="51">
        <v>35122</v>
      </c>
      <c r="P2289" s="51">
        <v>40793</v>
      </c>
      <c r="Q2289" s="51">
        <v>40793</v>
      </c>
      <c r="R2289" s="50">
        <v>5136</v>
      </c>
      <c r="S2289" s="50">
        <v>14</v>
      </c>
      <c r="T2289" s="50" t="s">
        <v>127</v>
      </c>
      <c r="U2289" s="50" t="s">
        <v>13170</v>
      </c>
      <c r="V2289" s="50"/>
      <c r="W2289" s="50" t="s">
        <v>13171</v>
      </c>
      <c r="X2289" s="50" t="s">
        <v>276</v>
      </c>
      <c r="Y2289" s="49" t="s">
        <v>13172</v>
      </c>
    </row>
    <row r="2290" spans="1:25">
      <c r="A2290" s="121" t="str">
        <f t="shared" si="36"/>
        <v>tdailey</v>
      </c>
      <c r="B2290" s="49" t="s">
        <v>13173</v>
      </c>
      <c r="C2290" s="50" t="s">
        <v>13174</v>
      </c>
      <c r="D2290" s="50" t="s">
        <v>13175</v>
      </c>
      <c r="E2290" s="37" t="s">
        <v>43</v>
      </c>
      <c r="F2290" s="49" t="s">
        <v>44</v>
      </c>
      <c r="G2290" s="50" t="s">
        <v>45</v>
      </c>
      <c r="H2290" s="50" t="s">
        <v>30</v>
      </c>
      <c r="I2290" s="50" t="s">
        <v>31</v>
      </c>
      <c r="J2290" s="49" t="s">
        <v>53</v>
      </c>
      <c r="K2290" s="49" t="s">
        <v>255</v>
      </c>
      <c r="L2290" s="49" t="s">
        <v>418</v>
      </c>
      <c r="M2290" s="50" t="s">
        <v>257</v>
      </c>
      <c r="N2290" s="50" t="s">
        <v>258</v>
      </c>
      <c r="O2290" s="51">
        <v>45907</v>
      </c>
      <c r="P2290" s="51">
        <v>45907</v>
      </c>
      <c r="Q2290" s="51">
        <v>45907</v>
      </c>
      <c r="R2290" s="50">
        <v>22</v>
      </c>
      <c r="S2290" s="50">
        <v>0</v>
      </c>
      <c r="T2290" s="50" t="s">
        <v>47</v>
      </c>
      <c r="U2290" s="50" t="s">
        <v>13176</v>
      </c>
      <c r="V2290" s="50"/>
      <c r="W2290" s="50" t="s">
        <v>2869</v>
      </c>
      <c r="X2290" s="50" t="s">
        <v>258</v>
      </c>
      <c r="Y2290" s="49" t="s">
        <v>13177</v>
      </c>
    </row>
    <row r="2291" spans="1:25">
      <c r="A2291" s="121" t="str">
        <f t="shared" si="36"/>
        <v>tdavis</v>
      </c>
      <c r="B2291" s="49" t="s">
        <v>13178</v>
      </c>
      <c r="C2291" s="50" t="s">
        <v>13179</v>
      </c>
      <c r="D2291" s="50" t="s">
        <v>13180</v>
      </c>
      <c r="E2291" s="37" t="s">
        <v>43</v>
      </c>
      <c r="F2291" s="49" t="s">
        <v>114</v>
      </c>
      <c r="G2291" s="50" t="s">
        <v>115</v>
      </c>
      <c r="H2291" s="50" t="s">
        <v>105</v>
      </c>
      <c r="I2291" s="50" t="s">
        <v>31</v>
      </c>
      <c r="J2291" s="49" t="s">
        <v>53</v>
      </c>
      <c r="K2291" s="49" t="s">
        <v>309</v>
      </c>
      <c r="L2291" s="49" t="s">
        <v>1724</v>
      </c>
      <c r="M2291" s="50" t="s">
        <v>1389</v>
      </c>
      <c r="N2291" s="50" t="s">
        <v>57</v>
      </c>
      <c r="O2291" s="51">
        <v>45900</v>
      </c>
      <c r="P2291" s="51">
        <v>45900</v>
      </c>
      <c r="Q2291" s="51">
        <v>45900</v>
      </c>
      <c r="R2291" s="50">
        <v>29</v>
      </c>
      <c r="S2291" s="50">
        <v>0</v>
      </c>
      <c r="T2291" s="50" t="s">
        <v>47</v>
      </c>
      <c r="U2291" s="50" t="s">
        <v>13181</v>
      </c>
      <c r="V2291" s="50"/>
      <c r="W2291" s="50" t="s">
        <v>2835</v>
      </c>
      <c r="X2291" s="50" t="s">
        <v>57</v>
      </c>
      <c r="Y2291" s="49" t="s">
        <v>13182</v>
      </c>
    </row>
    <row r="2292" spans="1:25">
      <c r="A2292" s="121" t="str">
        <f t="shared" si="36"/>
        <v>tdeshot</v>
      </c>
      <c r="B2292" s="49" t="s">
        <v>13183</v>
      </c>
      <c r="C2292" s="50" t="s">
        <v>13184</v>
      </c>
      <c r="D2292" s="50" t="s">
        <v>13185</v>
      </c>
      <c r="E2292" s="37" t="s">
        <v>27</v>
      </c>
      <c r="F2292" s="49" t="s">
        <v>28</v>
      </c>
      <c r="G2292" s="50" t="s">
        <v>29</v>
      </c>
      <c r="H2292" s="50" t="s">
        <v>30</v>
      </c>
      <c r="I2292" s="50" t="s">
        <v>31</v>
      </c>
      <c r="J2292" s="49" t="s">
        <v>32</v>
      </c>
      <c r="K2292" s="49" t="s">
        <v>775</v>
      </c>
      <c r="L2292" s="49" t="s">
        <v>776</v>
      </c>
      <c r="M2292" s="50" t="s">
        <v>777</v>
      </c>
      <c r="N2292" s="50" t="s">
        <v>147</v>
      </c>
      <c r="O2292" s="51">
        <v>45235</v>
      </c>
      <c r="P2292" s="51">
        <v>45235</v>
      </c>
      <c r="Q2292" s="51">
        <v>45235</v>
      </c>
      <c r="R2292" s="50">
        <v>694</v>
      </c>
      <c r="S2292" s="50">
        <v>1</v>
      </c>
      <c r="T2292" s="50" t="s">
        <v>82</v>
      </c>
      <c r="U2292" s="50" t="s">
        <v>13186</v>
      </c>
      <c r="V2292" s="50" t="s">
        <v>13187</v>
      </c>
      <c r="W2292" s="50" t="s">
        <v>988</v>
      </c>
      <c r="X2292" s="50" t="s">
        <v>147</v>
      </c>
      <c r="Y2292" s="49" t="s">
        <v>10842</v>
      </c>
    </row>
    <row r="2293" spans="1:25">
      <c r="A2293" s="121" t="str">
        <f t="shared" si="36"/>
        <v>TDEVOT</v>
      </c>
      <c r="B2293" s="49" t="s">
        <v>13188</v>
      </c>
      <c r="C2293" s="50" t="s">
        <v>13189</v>
      </c>
      <c r="D2293" s="50" t="s">
        <v>13190</v>
      </c>
      <c r="E2293" s="37" t="s">
        <v>43</v>
      </c>
      <c r="F2293" s="49" t="s">
        <v>28</v>
      </c>
      <c r="G2293" s="50" t="s">
        <v>29</v>
      </c>
      <c r="H2293" s="50" t="s">
        <v>30</v>
      </c>
      <c r="I2293" s="50" t="s">
        <v>31</v>
      </c>
      <c r="J2293" s="49" t="s">
        <v>53</v>
      </c>
      <c r="K2293" s="49" t="s">
        <v>450</v>
      </c>
      <c r="L2293" s="49" t="s">
        <v>1041</v>
      </c>
      <c r="M2293" s="50" t="s">
        <v>1042</v>
      </c>
      <c r="N2293" s="50" t="s">
        <v>373</v>
      </c>
      <c r="O2293" s="51">
        <v>27582</v>
      </c>
      <c r="P2293" s="51">
        <v>27582</v>
      </c>
      <c r="Q2293" s="51">
        <v>27582</v>
      </c>
      <c r="R2293" s="50">
        <v>18347</v>
      </c>
      <c r="S2293" s="50">
        <v>50</v>
      </c>
      <c r="T2293" s="50" t="s">
        <v>148</v>
      </c>
      <c r="U2293" s="50" t="s">
        <v>13191</v>
      </c>
      <c r="V2293" s="50" t="s">
        <v>13192</v>
      </c>
      <c r="W2293" s="50" t="s">
        <v>13193</v>
      </c>
      <c r="X2293" s="50" t="s">
        <v>373</v>
      </c>
      <c r="Y2293" s="49" t="s">
        <v>13194</v>
      </c>
    </row>
    <row r="2294" spans="1:25">
      <c r="A2294" s="121" t="str">
        <f t="shared" si="36"/>
        <v>TDOHERT</v>
      </c>
      <c r="B2294" s="49" t="s">
        <v>13195</v>
      </c>
      <c r="C2294" s="50" t="s">
        <v>13196</v>
      </c>
      <c r="D2294" s="50" t="s">
        <v>13197</v>
      </c>
      <c r="E2294" s="37" t="s">
        <v>43</v>
      </c>
      <c r="F2294" s="49" t="s">
        <v>28</v>
      </c>
      <c r="G2294" s="50" t="s">
        <v>29</v>
      </c>
      <c r="H2294" s="50" t="s">
        <v>30</v>
      </c>
      <c r="I2294" s="50" t="s">
        <v>31</v>
      </c>
      <c r="J2294" s="49" t="s">
        <v>53</v>
      </c>
      <c r="K2294" s="49" t="s">
        <v>197</v>
      </c>
      <c r="L2294" s="49" t="s">
        <v>198</v>
      </c>
      <c r="M2294" s="50" t="s">
        <v>199</v>
      </c>
      <c r="N2294" s="50" t="s">
        <v>200</v>
      </c>
      <c r="O2294" s="51">
        <v>37473</v>
      </c>
      <c r="P2294" s="51">
        <v>39034</v>
      </c>
      <c r="Q2294" s="51">
        <v>39034</v>
      </c>
      <c r="R2294" s="50">
        <v>6895</v>
      </c>
      <c r="S2294" s="50">
        <v>18</v>
      </c>
      <c r="T2294" s="50" t="s">
        <v>148</v>
      </c>
      <c r="U2294" s="50" t="s">
        <v>13198</v>
      </c>
      <c r="V2294" s="50"/>
      <c r="W2294" s="50" t="s">
        <v>1592</v>
      </c>
      <c r="X2294" s="50" t="s">
        <v>200</v>
      </c>
      <c r="Y2294" s="49" t="s">
        <v>13199</v>
      </c>
    </row>
    <row r="2295" spans="1:25">
      <c r="A2295" s="121" t="str">
        <f t="shared" si="36"/>
        <v>tdonald</v>
      </c>
      <c r="B2295" s="49" t="s">
        <v>13200</v>
      </c>
      <c r="C2295" s="50" t="s">
        <v>13201</v>
      </c>
      <c r="D2295" s="50" t="s">
        <v>13202</v>
      </c>
      <c r="E2295" s="37" t="s">
        <v>43</v>
      </c>
      <c r="F2295" s="49" t="s">
        <v>44</v>
      </c>
      <c r="G2295" s="50" t="s">
        <v>45</v>
      </c>
      <c r="H2295" s="50" t="s">
        <v>30</v>
      </c>
      <c r="I2295" s="50" t="s">
        <v>31</v>
      </c>
      <c r="J2295" s="49" t="s">
        <v>32</v>
      </c>
      <c r="K2295" s="49" t="s">
        <v>884</v>
      </c>
      <c r="L2295" s="49" t="s">
        <v>885</v>
      </c>
      <c r="M2295" s="50" t="s">
        <v>886</v>
      </c>
      <c r="N2295" s="50" t="s">
        <v>887</v>
      </c>
      <c r="O2295" s="51">
        <v>45571</v>
      </c>
      <c r="P2295" s="51">
        <v>45571</v>
      </c>
      <c r="Q2295" s="51">
        <v>45571</v>
      </c>
      <c r="R2295" s="50">
        <v>358</v>
      </c>
      <c r="S2295" s="50">
        <v>0</v>
      </c>
      <c r="T2295" s="50" t="s">
        <v>37</v>
      </c>
      <c r="U2295" s="50" t="s">
        <v>13203</v>
      </c>
      <c r="V2295" s="50"/>
      <c r="W2295" s="50" t="s">
        <v>13204</v>
      </c>
      <c r="X2295" s="50" t="s">
        <v>1136</v>
      </c>
      <c r="Y2295" s="49" t="s">
        <v>13205</v>
      </c>
    </row>
    <row r="2296" spans="1:25">
      <c r="A2296" s="121" t="str">
        <f t="shared" si="36"/>
        <v>tfraser</v>
      </c>
      <c r="B2296" s="49" t="s">
        <v>13206</v>
      </c>
      <c r="C2296" s="50" t="s">
        <v>13207</v>
      </c>
      <c r="D2296" s="50" t="s">
        <v>13208</v>
      </c>
      <c r="E2296" s="37" t="s">
        <v>43</v>
      </c>
      <c r="F2296" s="49" t="s">
        <v>28</v>
      </c>
      <c r="G2296" s="50" t="s">
        <v>29</v>
      </c>
      <c r="H2296" s="50" t="s">
        <v>30</v>
      </c>
      <c r="I2296" s="50" t="s">
        <v>31</v>
      </c>
      <c r="J2296" s="49" t="s">
        <v>53</v>
      </c>
      <c r="K2296" s="49" t="s">
        <v>255</v>
      </c>
      <c r="L2296" s="49" t="s">
        <v>442</v>
      </c>
      <c r="M2296" s="50" t="s">
        <v>443</v>
      </c>
      <c r="N2296" s="50" t="s">
        <v>72</v>
      </c>
      <c r="O2296" s="51">
        <v>45158</v>
      </c>
      <c r="P2296" s="51">
        <v>45158</v>
      </c>
      <c r="Q2296" s="51">
        <v>45158</v>
      </c>
      <c r="R2296" s="50">
        <v>771</v>
      </c>
      <c r="S2296" s="50">
        <v>2</v>
      </c>
      <c r="T2296" s="50" t="s">
        <v>82</v>
      </c>
      <c r="U2296" s="50" t="s">
        <v>13209</v>
      </c>
      <c r="V2296" s="50"/>
      <c r="W2296" s="50" t="s">
        <v>13210</v>
      </c>
      <c r="X2296" s="50" t="s">
        <v>72</v>
      </c>
      <c r="Y2296" s="49" t="s">
        <v>13211</v>
      </c>
    </row>
    <row r="2297" spans="1:25">
      <c r="A2297" s="121" t="str">
        <f t="shared" si="36"/>
        <v>tgallio</v>
      </c>
      <c r="B2297" s="49" t="s">
        <v>13212</v>
      </c>
      <c r="C2297" s="50" t="s">
        <v>13213</v>
      </c>
      <c r="D2297" s="50" t="s">
        <v>13214</v>
      </c>
      <c r="E2297" s="37" t="s">
        <v>43</v>
      </c>
      <c r="F2297" s="49" t="s">
        <v>28</v>
      </c>
      <c r="G2297" s="50" t="s">
        <v>29</v>
      </c>
      <c r="H2297" s="50" t="s">
        <v>30</v>
      </c>
      <c r="I2297" s="50" t="s">
        <v>31</v>
      </c>
      <c r="J2297" s="49" t="s">
        <v>32</v>
      </c>
      <c r="K2297" s="49" t="s">
        <v>144</v>
      </c>
      <c r="L2297" s="49" t="s">
        <v>145</v>
      </c>
      <c r="M2297" s="50" t="s">
        <v>146</v>
      </c>
      <c r="N2297" s="50" t="s">
        <v>147</v>
      </c>
      <c r="O2297" s="51">
        <v>44167</v>
      </c>
      <c r="P2297" s="51">
        <v>44167</v>
      </c>
      <c r="Q2297" s="51">
        <v>44167</v>
      </c>
      <c r="R2297" s="50">
        <v>1762</v>
      </c>
      <c r="S2297" s="50">
        <v>4</v>
      </c>
      <c r="T2297" s="50" t="s">
        <v>106</v>
      </c>
      <c r="U2297" s="50" t="s">
        <v>13215</v>
      </c>
      <c r="V2297" s="50" t="s">
        <v>13216</v>
      </c>
      <c r="W2297" s="50" t="s">
        <v>13217</v>
      </c>
      <c r="X2297" s="50" t="s">
        <v>147</v>
      </c>
      <c r="Y2297" s="49" t="s">
        <v>13218</v>
      </c>
    </row>
    <row r="2298" spans="1:25">
      <c r="A2298" s="121" t="str">
        <f t="shared" si="36"/>
        <v>TGILLI6</v>
      </c>
      <c r="B2298" s="49" t="s">
        <v>13219</v>
      </c>
      <c r="C2298" s="50" t="s">
        <v>13220</v>
      </c>
      <c r="D2298" s="50" t="s">
        <v>13221</v>
      </c>
      <c r="E2298" s="37" t="s">
        <v>43</v>
      </c>
      <c r="F2298" s="49" t="s">
        <v>341</v>
      </c>
      <c r="G2298" s="50" t="s">
        <v>45</v>
      </c>
      <c r="H2298" s="50" t="s">
        <v>30</v>
      </c>
      <c r="I2298" s="50" t="s">
        <v>31</v>
      </c>
      <c r="J2298" s="49" t="s">
        <v>53</v>
      </c>
      <c r="K2298" s="49" t="s">
        <v>66</v>
      </c>
      <c r="L2298" s="49" t="s">
        <v>66</v>
      </c>
      <c r="M2298" s="50" t="s">
        <v>342</v>
      </c>
      <c r="N2298" s="50" t="s">
        <v>69</v>
      </c>
      <c r="O2298" s="51">
        <v>36654</v>
      </c>
      <c r="P2298" s="51">
        <v>36654</v>
      </c>
      <c r="Q2298" s="51">
        <v>36654</v>
      </c>
      <c r="R2298" s="50">
        <v>9275</v>
      </c>
      <c r="S2298" s="50">
        <v>25</v>
      </c>
      <c r="T2298" s="50" t="s">
        <v>148</v>
      </c>
      <c r="U2298" s="50" t="s">
        <v>13222</v>
      </c>
      <c r="V2298" s="50"/>
      <c r="W2298" s="50" t="s">
        <v>8878</v>
      </c>
      <c r="X2298" s="50" t="s">
        <v>69</v>
      </c>
      <c r="Y2298" s="49" t="s">
        <v>2539</v>
      </c>
    </row>
    <row r="2299" spans="1:25">
      <c r="A2299" s="121" t="str">
        <f t="shared" si="36"/>
        <v>TGOODW3</v>
      </c>
      <c r="B2299" s="49" t="s">
        <v>13223</v>
      </c>
      <c r="C2299" s="50" t="s">
        <v>13224</v>
      </c>
      <c r="D2299" s="50" t="s">
        <v>13225</v>
      </c>
      <c r="E2299" s="37" t="s">
        <v>43</v>
      </c>
      <c r="F2299" s="49" t="s">
        <v>28</v>
      </c>
      <c r="G2299" s="50" t="s">
        <v>29</v>
      </c>
      <c r="H2299" s="50" t="s">
        <v>30</v>
      </c>
      <c r="I2299" s="50" t="s">
        <v>31</v>
      </c>
      <c r="J2299" s="49" t="s">
        <v>32</v>
      </c>
      <c r="K2299" s="49" t="s">
        <v>396</v>
      </c>
      <c r="L2299" s="49" t="s">
        <v>397</v>
      </c>
      <c r="M2299" s="50" t="s">
        <v>398</v>
      </c>
      <c r="N2299" s="50" t="s">
        <v>147</v>
      </c>
      <c r="O2299" s="51">
        <v>40987</v>
      </c>
      <c r="P2299" s="51">
        <v>40987</v>
      </c>
      <c r="Q2299" s="51">
        <v>40987</v>
      </c>
      <c r="R2299" s="50">
        <v>4942</v>
      </c>
      <c r="S2299" s="50">
        <v>13</v>
      </c>
      <c r="T2299" s="50" t="s">
        <v>127</v>
      </c>
      <c r="U2299" s="50" t="s">
        <v>13226</v>
      </c>
      <c r="V2299" s="50" t="s">
        <v>13227</v>
      </c>
      <c r="W2299" s="50" t="s">
        <v>676</v>
      </c>
      <c r="X2299" s="50" t="s">
        <v>147</v>
      </c>
      <c r="Y2299" s="49" t="s">
        <v>13228</v>
      </c>
    </row>
    <row r="2300" spans="1:25">
      <c r="A2300" s="121" t="str">
        <f t="shared" si="36"/>
        <v>tgossel</v>
      </c>
      <c r="B2300" s="49" t="s">
        <v>13229</v>
      </c>
      <c r="C2300" s="50" t="s">
        <v>13230</v>
      </c>
      <c r="D2300" s="50" t="s">
        <v>13231</v>
      </c>
      <c r="E2300" s="37" t="s">
        <v>43</v>
      </c>
      <c r="F2300" s="49" t="s">
        <v>44</v>
      </c>
      <c r="G2300" s="50" t="s">
        <v>45</v>
      </c>
      <c r="H2300" s="50" t="s">
        <v>30</v>
      </c>
      <c r="I2300" s="50" t="s">
        <v>31</v>
      </c>
      <c r="J2300" s="49" t="s">
        <v>53</v>
      </c>
      <c r="K2300" s="49" t="s">
        <v>273</v>
      </c>
      <c r="L2300" s="49" t="s">
        <v>1331</v>
      </c>
      <c r="M2300" s="50" t="s">
        <v>1332</v>
      </c>
      <c r="N2300" s="50" t="s">
        <v>1333</v>
      </c>
      <c r="O2300" s="51">
        <v>42885</v>
      </c>
      <c r="P2300" s="51">
        <v>42885</v>
      </c>
      <c r="Q2300" s="51">
        <v>42885</v>
      </c>
      <c r="R2300" s="50">
        <v>3044</v>
      </c>
      <c r="S2300" s="50">
        <v>8</v>
      </c>
      <c r="T2300" s="50" t="s">
        <v>127</v>
      </c>
      <c r="U2300" s="50" t="s">
        <v>13232</v>
      </c>
      <c r="V2300" s="50"/>
      <c r="W2300" s="50" t="s">
        <v>13233</v>
      </c>
      <c r="X2300" s="50" t="s">
        <v>1333</v>
      </c>
      <c r="Y2300" s="49" t="s">
        <v>13234</v>
      </c>
    </row>
    <row r="2301" spans="1:25">
      <c r="A2301" s="121" t="str">
        <f t="shared" si="36"/>
        <v>TGRIME9</v>
      </c>
      <c r="B2301" s="49" t="s">
        <v>13235</v>
      </c>
      <c r="C2301" s="50" t="s">
        <v>13236</v>
      </c>
      <c r="D2301" s="50" t="s">
        <v>13237</v>
      </c>
      <c r="E2301" s="37" t="s">
        <v>27</v>
      </c>
      <c r="F2301" s="49" t="s">
        <v>466</v>
      </c>
      <c r="G2301" s="50" t="s">
        <v>467</v>
      </c>
      <c r="H2301" s="50" t="s">
        <v>30</v>
      </c>
      <c r="I2301" s="50" t="s">
        <v>31</v>
      </c>
      <c r="J2301" s="49" t="s">
        <v>32</v>
      </c>
      <c r="K2301" s="49" t="s">
        <v>884</v>
      </c>
      <c r="L2301" s="49" t="s">
        <v>885</v>
      </c>
      <c r="M2301" s="50" t="s">
        <v>886</v>
      </c>
      <c r="N2301" s="50" t="s">
        <v>887</v>
      </c>
      <c r="O2301" s="51">
        <v>36188</v>
      </c>
      <c r="P2301" s="51">
        <v>36188</v>
      </c>
      <c r="Q2301" s="51">
        <v>36188</v>
      </c>
      <c r="R2301" s="50">
        <v>9741</v>
      </c>
      <c r="S2301" s="50">
        <v>26</v>
      </c>
      <c r="T2301" s="50" t="s">
        <v>148</v>
      </c>
      <c r="U2301" s="50" t="s">
        <v>13238</v>
      </c>
      <c r="V2301" s="50"/>
      <c r="W2301" s="50" t="s">
        <v>13239</v>
      </c>
      <c r="X2301" s="50" t="s">
        <v>593</v>
      </c>
      <c r="Y2301" s="49" t="s">
        <v>13240</v>
      </c>
    </row>
    <row r="2302" spans="1:25">
      <c r="A2302" s="121" t="str">
        <f t="shared" si="36"/>
        <v>tgrover</v>
      </c>
      <c r="B2302" s="49" t="s">
        <v>13241</v>
      </c>
      <c r="C2302" s="50" t="s">
        <v>13242</v>
      </c>
      <c r="D2302" s="50" t="s">
        <v>13243</v>
      </c>
      <c r="E2302" s="37" t="s">
        <v>27</v>
      </c>
      <c r="F2302" s="49" t="s">
        <v>44</v>
      </c>
      <c r="G2302" s="50" t="s">
        <v>45</v>
      </c>
      <c r="H2302" s="50" t="s">
        <v>30</v>
      </c>
      <c r="I2302" s="50" t="s">
        <v>31</v>
      </c>
      <c r="J2302" s="49" t="s">
        <v>53</v>
      </c>
      <c r="K2302" s="49" t="s">
        <v>273</v>
      </c>
      <c r="L2302" s="49" t="s">
        <v>1331</v>
      </c>
      <c r="M2302" s="50" t="s">
        <v>1332</v>
      </c>
      <c r="N2302" s="50" t="s">
        <v>1333</v>
      </c>
      <c r="O2302" s="51">
        <v>45228</v>
      </c>
      <c r="P2302" s="51">
        <v>45228</v>
      </c>
      <c r="Q2302" s="51">
        <v>45228</v>
      </c>
      <c r="R2302" s="50">
        <v>701</v>
      </c>
      <c r="S2302" s="50">
        <v>1</v>
      </c>
      <c r="T2302" s="50" t="s">
        <v>82</v>
      </c>
      <c r="U2302" s="50" t="s">
        <v>13244</v>
      </c>
      <c r="V2302" s="50"/>
      <c r="W2302" s="50" t="s">
        <v>2504</v>
      </c>
      <c r="X2302" s="50" t="s">
        <v>1333</v>
      </c>
      <c r="Y2302" s="49" t="s">
        <v>13245</v>
      </c>
    </row>
    <row r="2303" spans="1:25">
      <c r="A2303" s="121" t="str">
        <f t="shared" si="36"/>
        <v>THAMBLI</v>
      </c>
      <c r="B2303" s="49" t="s">
        <v>13246</v>
      </c>
      <c r="C2303" s="50" t="s">
        <v>13247</v>
      </c>
      <c r="D2303" s="50" t="s">
        <v>13248</v>
      </c>
      <c r="E2303" s="37" t="s">
        <v>43</v>
      </c>
      <c r="F2303" s="49" t="s">
        <v>182</v>
      </c>
      <c r="G2303" s="50" t="s">
        <v>183</v>
      </c>
      <c r="H2303" s="50" t="s">
        <v>30</v>
      </c>
      <c r="I2303" s="50" t="s">
        <v>31</v>
      </c>
      <c r="J2303" s="49" t="s">
        <v>53</v>
      </c>
      <c r="K2303" s="49" t="s">
        <v>273</v>
      </c>
      <c r="L2303" s="49" t="s">
        <v>930</v>
      </c>
      <c r="M2303" s="50" t="s">
        <v>931</v>
      </c>
      <c r="N2303" s="50" t="s">
        <v>373</v>
      </c>
      <c r="O2303" s="51">
        <v>38044</v>
      </c>
      <c r="P2303" s="51">
        <v>38044</v>
      </c>
      <c r="Q2303" s="51">
        <v>38044</v>
      </c>
      <c r="R2303" s="50">
        <v>7885</v>
      </c>
      <c r="S2303" s="50">
        <v>21</v>
      </c>
      <c r="T2303" s="50" t="s">
        <v>148</v>
      </c>
      <c r="U2303" s="50" t="s">
        <v>13249</v>
      </c>
      <c r="V2303" s="50"/>
      <c r="W2303" s="50" t="s">
        <v>13250</v>
      </c>
      <c r="X2303" s="50" t="s">
        <v>373</v>
      </c>
      <c r="Y2303" s="49" t="s">
        <v>13251</v>
      </c>
    </row>
    <row r="2304" spans="1:25">
      <c r="A2304" s="121" t="str">
        <f t="shared" si="36"/>
        <v>THAMIL2</v>
      </c>
      <c r="B2304" s="49" t="s">
        <v>13252</v>
      </c>
      <c r="C2304" s="50" t="s">
        <v>13253</v>
      </c>
      <c r="D2304" s="50" t="s">
        <v>13254</v>
      </c>
      <c r="E2304" s="37" t="s">
        <v>43</v>
      </c>
      <c r="F2304" s="49" t="s">
        <v>44</v>
      </c>
      <c r="G2304" s="50" t="s">
        <v>45</v>
      </c>
      <c r="H2304" s="50" t="s">
        <v>30</v>
      </c>
      <c r="I2304" s="50" t="s">
        <v>31</v>
      </c>
      <c r="J2304" s="49" t="s">
        <v>53</v>
      </c>
      <c r="K2304" s="49" t="s">
        <v>255</v>
      </c>
      <c r="L2304" s="49" t="s">
        <v>442</v>
      </c>
      <c r="M2304" s="50" t="s">
        <v>443</v>
      </c>
      <c r="N2304" s="50" t="s">
        <v>72</v>
      </c>
      <c r="O2304" s="51">
        <v>31138</v>
      </c>
      <c r="P2304" s="51">
        <v>31138</v>
      </c>
      <c r="Q2304" s="51">
        <v>31138</v>
      </c>
      <c r="R2304" s="50">
        <v>14791</v>
      </c>
      <c r="S2304" s="50">
        <v>40</v>
      </c>
      <c r="T2304" s="50" t="s">
        <v>148</v>
      </c>
      <c r="U2304" s="50" t="s">
        <v>13255</v>
      </c>
      <c r="V2304" s="50"/>
      <c r="W2304" s="50" t="s">
        <v>6966</v>
      </c>
      <c r="X2304" s="50" t="s">
        <v>72</v>
      </c>
      <c r="Y2304" s="49" t="s">
        <v>13256</v>
      </c>
    </row>
    <row r="2305" spans="1:25">
      <c r="A2305" s="121" t="str">
        <f t="shared" si="36"/>
        <v>thardy</v>
      </c>
      <c r="B2305" s="49" t="s">
        <v>13257</v>
      </c>
      <c r="C2305" s="50" t="s">
        <v>13258</v>
      </c>
      <c r="D2305" s="50" t="s">
        <v>13259</v>
      </c>
      <c r="E2305" s="37" t="s">
        <v>27</v>
      </c>
      <c r="F2305" s="49" t="s">
        <v>90</v>
      </c>
      <c r="G2305" s="50" t="s">
        <v>91</v>
      </c>
      <c r="H2305" s="50" t="s">
        <v>30</v>
      </c>
      <c r="I2305" s="50" t="s">
        <v>31</v>
      </c>
      <c r="J2305" s="49" t="s">
        <v>53</v>
      </c>
      <c r="K2305" s="49" t="s">
        <v>164</v>
      </c>
      <c r="L2305" s="49" t="s">
        <v>165</v>
      </c>
      <c r="M2305" s="50" t="s">
        <v>166</v>
      </c>
      <c r="N2305" s="50" t="s">
        <v>167</v>
      </c>
      <c r="O2305" s="51">
        <v>43845</v>
      </c>
      <c r="P2305" s="51">
        <v>43845</v>
      </c>
      <c r="Q2305" s="51">
        <v>43845</v>
      </c>
      <c r="R2305" s="50">
        <v>2084</v>
      </c>
      <c r="S2305" s="50">
        <v>5</v>
      </c>
      <c r="T2305" s="50" t="s">
        <v>106</v>
      </c>
      <c r="U2305" s="50" t="s">
        <v>13260</v>
      </c>
      <c r="V2305" s="50"/>
      <c r="W2305" s="50" t="s">
        <v>614</v>
      </c>
      <c r="X2305" s="50" t="s">
        <v>167</v>
      </c>
      <c r="Y2305" s="49" t="s">
        <v>13261</v>
      </c>
    </row>
    <row r="2306" spans="1:25">
      <c r="A2306" s="121" t="str">
        <f t="shared" si="36"/>
        <v>thetzer</v>
      </c>
      <c r="B2306" s="49" t="s">
        <v>13262</v>
      </c>
      <c r="C2306" s="50" t="s">
        <v>13263</v>
      </c>
      <c r="D2306" s="50" t="s">
        <v>13264</v>
      </c>
      <c r="E2306" s="37" t="s">
        <v>27</v>
      </c>
      <c r="F2306" s="49" t="s">
        <v>28</v>
      </c>
      <c r="G2306" s="50" t="s">
        <v>29</v>
      </c>
      <c r="H2306" s="50" t="s">
        <v>30</v>
      </c>
      <c r="I2306" s="50" t="s">
        <v>31</v>
      </c>
      <c r="J2306" s="49" t="s">
        <v>53</v>
      </c>
      <c r="K2306" s="49" t="s">
        <v>54</v>
      </c>
      <c r="L2306" s="49" t="s">
        <v>135</v>
      </c>
      <c r="M2306" s="50" t="s">
        <v>136</v>
      </c>
      <c r="N2306" s="50" t="s">
        <v>57</v>
      </c>
      <c r="O2306" s="51">
        <v>44406</v>
      </c>
      <c r="P2306" s="51">
        <v>44406</v>
      </c>
      <c r="Q2306" s="51">
        <v>44406</v>
      </c>
      <c r="R2306" s="50">
        <v>1523</v>
      </c>
      <c r="S2306" s="50">
        <v>4</v>
      </c>
      <c r="T2306" s="50" t="s">
        <v>106</v>
      </c>
      <c r="U2306" s="50" t="s">
        <v>13265</v>
      </c>
      <c r="V2306" s="50"/>
      <c r="W2306" s="50" t="s">
        <v>13266</v>
      </c>
      <c r="X2306" s="50" t="s">
        <v>57</v>
      </c>
      <c r="Y2306" s="49" t="s">
        <v>13267</v>
      </c>
    </row>
    <row r="2307" spans="1:25">
      <c r="A2307" s="121" t="str">
        <f t="shared" ref="A2307:A2370" si="37">TRIM(D2307)</f>
        <v>THIGGIN</v>
      </c>
      <c r="B2307" s="49" t="s">
        <v>13268</v>
      </c>
      <c r="C2307" s="50" t="s">
        <v>13269</v>
      </c>
      <c r="D2307" s="50" t="s">
        <v>13270</v>
      </c>
      <c r="E2307" s="37" t="s">
        <v>43</v>
      </c>
      <c r="F2307" s="49" t="s">
        <v>182</v>
      </c>
      <c r="G2307" s="50" t="s">
        <v>183</v>
      </c>
      <c r="H2307" s="50" t="s">
        <v>30</v>
      </c>
      <c r="I2307" s="50" t="s">
        <v>31</v>
      </c>
      <c r="J2307" s="49" t="s">
        <v>53</v>
      </c>
      <c r="K2307" s="49" t="s">
        <v>54</v>
      </c>
      <c r="L2307" s="49" t="s">
        <v>135</v>
      </c>
      <c r="M2307" s="50" t="s">
        <v>136</v>
      </c>
      <c r="N2307" s="50" t="s">
        <v>57</v>
      </c>
      <c r="O2307" s="51">
        <v>33070</v>
      </c>
      <c r="P2307" s="51">
        <v>33070</v>
      </c>
      <c r="Q2307" s="51">
        <v>33070</v>
      </c>
      <c r="R2307" s="50">
        <v>12859</v>
      </c>
      <c r="S2307" s="50">
        <v>35</v>
      </c>
      <c r="T2307" s="50" t="s">
        <v>148</v>
      </c>
      <c r="U2307" s="50" t="s">
        <v>13271</v>
      </c>
      <c r="V2307" s="50"/>
      <c r="W2307" s="50" t="s">
        <v>13272</v>
      </c>
      <c r="X2307" s="50" t="s">
        <v>57</v>
      </c>
      <c r="Y2307" s="49" t="s">
        <v>13273</v>
      </c>
    </row>
    <row r="2308" spans="1:25">
      <c r="A2308" s="121" t="str">
        <f t="shared" si="37"/>
        <v>thoang0</v>
      </c>
      <c r="B2308" s="49" t="s">
        <v>13274</v>
      </c>
      <c r="C2308" s="50" t="s">
        <v>13275</v>
      </c>
      <c r="D2308" s="50" t="s">
        <v>13276</v>
      </c>
      <c r="E2308" s="37" t="s">
        <v>43</v>
      </c>
      <c r="F2308" s="49" t="s">
        <v>28</v>
      </c>
      <c r="G2308" s="50" t="s">
        <v>29</v>
      </c>
      <c r="H2308" s="50" t="s">
        <v>30</v>
      </c>
      <c r="I2308" s="50" t="s">
        <v>31</v>
      </c>
      <c r="J2308" s="49" t="s">
        <v>32</v>
      </c>
      <c r="K2308" s="49" t="s">
        <v>79</v>
      </c>
      <c r="L2308" s="49" t="s">
        <v>80</v>
      </c>
      <c r="M2308" s="50" t="s">
        <v>81</v>
      </c>
      <c r="N2308" s="50" t="s">
        <v>36</v>
      </c>
      <c r="O2308" s="51">
        <v>32806</v>
      </c>
      <c r="P2308" s="51">
        <v>41512</v>
      </c>
      <c r="Q2308" s="51">
        <v>41512</v>
      </c>
      <c r="R2308" s="50">
        <v>4417</v>
      </c>
      <c r="S2308" s="50">
        <v>12</v>
      </c>
      <c r="T2308" s="50" t="s">
        <v>127</v>
      </c>
      <c r="U2308" s="50" t="s">
        <v>13277</v>
      </c>
      <c r="V2308" s="50"/>
      <c r="W2308" s="50" t="s">
        <v>8682</v>
      </c>
      <c r="X2308" s="50" t="s">
        <v>36</v>
      </c>
      <c r="Y2308" s="49" t="s">
        <v>13278</v>
      </c>
    </row>
    <row r="2309" spans="1:25">
      <c r="A2309" s="121" t="str">
        <f t="shared" si="37"/>
        <v>thockad</v>
      </c>
      <c r="B2309" s="49" t="s">
        <v>13279</v>
      </c>
      <c r="C2309" s="50" t="s">
        <v>13280</v>
      </c>
      <c r="D2309" s="50" t="s">
        <v>13281</v>
      </c>
      <c r="E2309" s="37" t="s">
        <v>43</v>
      </c>
      <c r="F2309" s="49" t="s">
        <v>28</v>
      </c>
      <c r="G2309" s="50" t="s">
        <v>29</v>
      </c>
      <c r="H2309" s="50" t="s">
        <v>30</v>
      </c>
      <c r="I2309" s="50" t="s">
        <v>31</v>
      </c>
      <c r="J2309" s="49" t="s">
        <v>53</v>
      </c>
      <c r="K2309" s="49" t="s">
        <v>164</v>
      </c>
      <c r="L2309" s="49" t="s">
        <v>165</v>
      </c>
      <c r="M2309" s="50" t="s">
        <v>166</v>
      </c>
      <c r="N2309" s="50" t="s">
        <v>167</v>
      </c>
      <c r="O2309" s="51">
        <v>43306</v>
      </c>
      <c r="P2309" s="51">
        <v>43306</v>
      </c>
      <c r="Q2309" s="51">
        <v>43306</v>
      </c>
      <c r="R2309" s="50">
        <v>2623</v>
      </c>
      <c r="S2309" s="50">
        <v>7</v>
      </c>
      <c r="T2309" s="50" t="s">
        <v>127</v>
      </c>
      <c r="U2309" s="50" t="s">
        <v>13282</v>
      </c>
      <c r="V2309" s="50"/>
      <c r="W2309" s="50" t="s">
        <v>2178</v>
      </c>
      <c r="X2309" s="50" t="s">
        <v>170</v>
      </c>
      <c r="Y2309" s="49" t="s">
        <v>1216</v>
      </c>
    </row>
    <row r="2310" spans="1:25">
      <c r="A2310" s="121" t="str">
        <f t="shared" si="37"/>
        <v>THOLBRO</v>
      </c>
      <c r="B2310" s="49" t="s">
        <v>13283</v>
      </c>
      <c r="C2310" s="50" t="s">
        <v>13284</v>
      </c>
      <c r="D2310" s="50" t="s">
        <v>13285</v>
      </c>
      <c r="E2310" s="37" t="s">
        <v>43</v>
      </c>
      <c r="F2310" s="49" t="s">
        <v>28</v>
      </c>
      <c r="G2310" s="50" t="s">
        <v>29</v>
      </c>
      <c r="H2310" s="50" t="s">
        <v>30</v>
      </c>
      <c r="I2310" s="50" t="s">
        <v>31</v>
      </c>
      <c r="J2310" s="49" t="s">
        <v>53</v>
      </c>
      <c r="K2310" s="49" t="s">
        <v>309</v>
      </c>
      <c r="L2310" s="49" t="s">
        <v>310</v>
      </c>
      <c r="M2310" s="50" t="s">
        <v>311</v>
      </c>
      <c r="N2310" s="50" t="s">
        <v>312</v>
      </c>
      <c r="O2310" s="51">
        <v>32973</v>
      </c>
      <c r="P2310" s="51">
        <v>32973</v>
      </c>
      <c r="Q2310" s="51">
        <v>32973</v>
      </c>
      <c r="R2310" s="50">
        <v>12956</v>
      </c>
      <c r="S2310" s="50">
        <v>35</v>
      </c>
      <c r="T2310" s="50" t="s">
        <v>148</v>
      </c>
      <c r="U2310" s="50" t="s">
        <v>13286</v>
      </c>
      <c r="V2310" s="50"/>
      <c r="W2310" s="50" t="s">
        <v>13287</v>
      </c>
      <c r="X2310" s="50" t="s">
        <v>312</v>
      </c>
      <c r="Y2310" s="49" t="s">
        <v>13288</v>
      </c>
    </row>
    <row r="2311" spans="1:25">
      <c r="A2311" s="121" t="str">
        <f t="shared" si="37"/>
        <v>thood0</v>
      </c>
      <c r="B2311" s="49" t="s">
        <v>13289</v>
      </c>
      <c r="C2311" s="50" t="s">
        <v>13290</v>
      </c>
      <c r="D2311" s="50" t="s">
        <v>13291</v>
      </c>
      <c r="E2311" s="37" t="s">
        <v>43</v>
      </c>
      <c r="F2311" s="49" t="s">
        <v>307</v>
      </c>
      <c r="G2311" s="50" t="s">
        <v>308</v>
      </c>
      <c r="H2311" s="50" t="s">
        <v>30</v>
      </c>
      <c r="I2311" s="50" t="s">
        <v>31</v>
      </c>
      <c r="J2311" s="49" t="s">
        <v>53</v>
      </c>
      <c r="K2311" s="49" t="s">
        <v>309</v>
      </c>
      <c r="L2311" s="49" t="s">
        <v>310</v>
      </c>
      <c r="M2311" s="50" t="s">
        <v>311</v>
      </c>
      <c r="N2311" s="50" t="s">
        <v>312</v>
      </c>
      <c r="O2311" s="51">
        <v>45900</v>
      </c>
      <c r="P2311" s="51">
        <v>45900</v>
      </c>
      <c r="Q2311" s="51">
        <v>45900</v>
      </c>
      <c r="R2311" s="50">
        <v>29</v>
      </c>
      <c r="S2311" s="50">
        <v>0</v>
      </c>
      <c r="T2311" s="50" t="s">
        <v>47</v>
      </c>
      <c r="U2311" s="50" t="s">
        <v>13292</v>
      </c>
      <c r="V2311" s="50"/>
      <c r="W2311" s="50" t="s">
        <v>13293</v>
      </c>
      <c r="X2311" s="50" t="s">
        <v>312</v>
      </c>
      <c r="Y2311" s="49" t="s">
        <v>13294</v>
      </c>
    </row>
    <row r="2312" spans="1:25">
      <c r="A2312" s="121" t="str">
        <f t="shared" si="37"/>
        <v>though</v>
      </c>
      <c r="B2312" s="49" t="s">
        <v>13295</v>
      </c>
      <c r="C2312" s="50" t="s">
        <v>13296</v>
      </c>
      <c r="D2312" s="50" t="s">
        <v>13297</v>
      </c>
      <c r="E2312" s="37" t="s">
        <v>27</v>
      </c>
      <c r="F2312" s="49" t="s">
        <v>28</v>
      </c>
      <c r="G2312" s="50" t="s">
        <v>29</v>
      </c>
      <c r="H2312" s="50" t="s">
        <v>30</v>
      </c>
      <c r="I2312" s="50" t="s">
        <v>31</v>
      </c>
      <c r="J2312" s="49" t="s">
        <v>32</v>
      </c>
      <c r="K2312" s="49" t="s">
        <v>92</v>
      </c>
      <c r="L2312" s="49" t="s">
        <v>1693</v>
      </c>
      <c r="M2312" s="50" t="s">
        <v>1694</v>
      </c>
      <c r="N2312" s="50" t="s">
        <v>1566</v>
      </c>
      <c r="O2312" s="51">
        <v>45718</v>
      </c>
      <c r="P2312" s="51">
        <v>45718</v>
      </c>
      <c r="Q2312" s="51">
        <v>45718</v>
      </c>
      <c r="R2312" s="50">
        <v>211</v>
      </c>
      <c r="S2312" s="50">
        <v>0</v>
      </c>
      <c r="T2312" s="50" t="s">
        <v>37</v>
      </c>
      <c r="U2312" s="50" t="s">
        <v>13298</v>
      </c>
      <c r="V2312" s="50" t="s">
        <v>9503</v>
      </c>
      <c r="W2312" s="50" t="s">
        <v>13299</v>
      </c>
      <c r="X2312" s="50" t="s">
        <v>95</v>
      </c>
      <c r="Y2312" s="49" t="s">
        <v>13300</v>
      </c>
    </row>
    <row r="2313" spans="1:25">
      <c r="A2313" s="121" t="str">
        <f t="shared" si="37"/>
        <v>thudson</v>
      </c>
      <c r="B2313" s="49" t="s">
        <v>13301</v>
      </c>
      <c r="C2313" s="50" t="s">
        <v>13302</v>
      </c>
      <c r="D2313" s="50" t="s">
        <v>13303</v>
      </c>
      <c r="E2313" s="37" t="s">
        <v>43</v>
      </c>
      <c r="F2313" s="49" t="s">
        <v>90</v>
      </c>
      <c r="G2313" s="50" t="s">
        <v>91</v>
      </c>
      <c r="H2313" s="50" t="s">
        <v>30</v>
      </c>
      <c r="I2313" s="50" t="s">
        <v>31</v>
      </c>
      <c r="J2313" s="49" t="s">
        <v>32</v>
      </c>
      <c r="K2313" s="49" t="s">
        <v>144</v>
      </c>
      <c r="L2313" s="49" t="s">
        <v>145</v>
      </c>
      <c r="M2313" s="50" t="s">
        <v>146</v>
      </c>
      <c r="N2313" s="50" t="s">
        <v>147</v>
      </c>
      <c r="O2313" s="51">
        <v>45767</v>
      </c>
      <c r="P2313" s="51">
        <v>45767</v>
      </c>
      <c r="Q2313" s="51">
        <v>45767</v>
      </c>
      <c r="R2313" s="50">
        <v>162</v>
      </c>
      <c r="S2313" s="50">
        <v>0</v>
      </c>
      <c r="T2313" s="50" t="s">
        <v>58</v>
      </c>
      <c r="U2313" s="50" t="s">
        <v>13304</v>
      </c>
      <c r="V2313" s="50" t="s">
        <v>13305</v>
      </c>
      <c r="W2313" s="50" t="s">
        <v>10930</v>
      </c>
      <c r="X2313" s="50" t="s">
        <v>147</v>
      </c>
      <c r="Y2313" s="49" t="s">
        <v>10931</v>
      </c>
    </row>
    <row r="2314" spans="1:25">
      <c r="A2314" s="121" t="str">
        <f t="shared" si="37"/>
        <v>thull</v>
      </c>
      <c r="B2314" s="49" t="s">
        <v>13306</v>
      </c>
      <c r="C2314" s="50" t="s">
        <v>13307</v>
      </c>
      <c r="D2314" s="49" t="s">
        <v>13308</v>
      </c>
      <c r="E2314" s="37"/>
      <c r="F2314" s="50"/>
      <c r="G2314" s="50"/>
      <c r="H2314" s="50"/>
      <c r="I2314" s="50"/>
      <c r="J2314" s="50"/>
      <c r="K2314" s="50" t="s">
        <v>92</v>
      </c>
      <c r="L2314" s="50"/>
      <c r="M2314" s="50"/>
      <c r="N2314" s="50"/>
      <c r="O2314" s="51">
        <v>45956</v>
      </c>
      <c r="P2314" s="50">
        <v>45956</v>
      </c>
      <c r="Q2314" s="51">
        <v>45956</v>
      </c>
      <c r="R2314" s="50"/>
      <c r="S2314" s="50"/>
      <c r="T2314" s="50"/>
      <c r="U2314" s="49" t="s">
        <v>13309</v>
      </c>
      <c r="V2314" s="50"/>
      <c r="W2314" s="50" t="s">
        <v>13310</v>
      </c>
      <c r="X2314" s="50" t="s">
        <v>118</v>
      </c>
      <c r="Y2314" s="49" t="s">
        <v>13311</v>
      </c>
    </row>
    <row r="2315" spans="1:25">
      <c r="A2315" s="121" t="str">
        <f t="shared" si="37"/>
        <v>tjarret</v>
      </c>
      <c r="B2315" s="49" t="s">
        <v>13312</v>
      </c>
      <c r="C2315" s="50" t="s">
        <v>13313</v>
      </c>
      <c r="D2315" s="50" t="s">
        <v>13314</v>
      </c>
      <c r="E2315" s="37" t="s">
        <v>43</v>
      </c>
      <c r="F2315" s="49" t="s">
        <v>44</v>
      </c>
      <c r="G2315" s="50" t="s">
        <v>45</v>
      </c>
      <c r="H2315" s="50" t="s">
        <v>30</v>
      </c>
      <c r="I2315" s="50" t="s">
        <v>31</v>
      </c>
      <c r="J2315" s="49" t="s">
        <v>32</v>
      </c>
      <c r="K2315" s="49" t="s">
        <v>92</v>
      </c>
      <c r="L2315" s="49" t="s">
        <v>116</v>
      </c>
      <c r="M2315" s="50" t="s">
        <v>117</v>
      </c>
      <c r="N2315" s="50" t="s">
        <v>118</v>
      </c>
      <c r="O2315" s="51">
        <v>45879</v>
      </c>
      <c r="P2315" s="51">
        <v>45879</v>
      </c>
      <c r="Q2315" s="51">
        <v>45879</v>
      </c>
      <c r="R2315" s="50">
        <v>50</v>
      </c>
      <c r="S2315" s="50">
        <v>0</v>
      </c>
      <c r="T2315" s="50" t="s">
        <v>419</v>
      </c>
      <c r="U2315" s="50" t="s">
        <v>13315</v>
      </c>
      <c r="V2315" s="50"/>
      <c r="W2315" s="50" t="s">
        <v>13316</v>
      </c>
      <c r="X2315" s="50" t="s">
        <v>118</v>
      </c>
      <c r="Y2315" s="49" t="s">
        <v>13317</v>
      </c>
    </row>
    <row r="2316" spans="1:25">
      <c r="A2316" s="121" t="str">
        <f t="shared" si="37"/>
        <v>TJENKIN</v>
      </c>
      <c r="B2316" s="49" t="s">
        <v>13318</v>
      </c>
      <c r="C2316" s="50" t="s">
        <v>13319</v>
      </c>
      <c r="D2316" s="50" t="s">
        <v>13320</v>
      </c>
      <c r="E2316" s="37" t="s">
        <v>43</v>
      </c>
      <c r="F2316" s="49" t="s">
        <v>182</v>
      </c>
      <c r="G2316" s="50" t="s">
        <v>183</v>
      </c>
      <c r="H2316" s="50" t="s">
        <v>30</v>
      </c>
      <c r="I2316" s="50" t="s">
        <v>31</v>
      </c>
      <c r="J2316" s="49" t="s">
        <v>53</v>
      </c>
      <c r="K2316" s="49" t="s">
        <v>164</v>
      </c>
      <c r="L2316" s="49" t="s">
        <v>165</v>
      </c>
      <c r="M2316" s="50" t="s">
        <v>166</v>
      </c>
      <c r="N2316" s="50" t="s">
        <v>167</v>
      </c>
      <c r="O2316" s="51">
        <v>36227</v>
      </c>
      <c r="P2316" s="51">
        <v>36227</v>
      </c>
      <c r="Q2316" s="51">
        <v>36227</v>
      </c>
      <c r="R2316" s="50">
        <v>9702</v>
      </c>
      <c r="S2316" s="50">
        <v>26</v>
      </c>
      <c r="T2316" s="50" t="s">
        <v>148</v>
      </c>
      <c r="U2316" s="50" t="s">
        <v>13321</v>
      </c>
      <c r="V2316" s="50"/>
      <c r="W2316" s="50" t="s">
        <v>2124</v>
      </c>
      <c r="X2316" s="50" t="s">
        <v>170</v>
      </c>
      <c r="Y2316" s="49" t="s">
        <v>2125</v>
      </c>
    </row>
    <row r="2317" spans="1:25">
      <c r="A2317" s="121" t="str">
        <f t="shared" si="37"/>
        <v>tjohns0</v>
      </c>
      <c r="B2317" s="49" t="s">
        <v>13322</v>
      </c>
      <c r="C2317" s="50" t="s">
        <v>13323</v>
      </c>
      <c r="D2317" s="50" t="s">
        <v>13324</v>
      </c>
      <c r="E2317" s="37" t="s">
        <v>27</v>
      </c>
      <c r="F2317" s="49" t="s">
        <v>28</v>
      </c>
      <c r="G2317" s="50" t="s">
        <v>29</v>
      </c>
      <c r="H2317" s="50" t="s">
        <v>30</v>
      </c>
      <c r="I2317" s="50" t="s">
        <v>31</v>
      </c>
      <c r="J2317" s="49" t="s">
        <v>32</v>
      </c>
      <c r="K2317" s="49" t="s">
        <v>144</v>
      </c>
      <c r="L2317" s="49" t="s">
        <v>145</v>
      </c>
      <c r="M2317" s="50" t="s">
        <v>146</v>
      </c>
      <c r="N2317" s="50" t="s">
        <v>147</v>
      </c>
      <c r="O2317" s="51">
        <v>44476</v>
      </c>
      <c r="P2317" s="51">
        <v>44476</v>
      </c>
      <c r="Q2317" s="51">
        <v>44476</v>
      </c>
      <c r="R2317" s="50">
        <v>1453</v>
      </c>
      <c r="S2317" s="50">
        <v>3</v>
      </c>
      <c r="T2317" s="50" t="s">
        <v>106</v>
      </c>
      <c r="U2317" s="50" t="s">
        <v>13325</v>
      </c>
      <c r="V2317" s="50"/>
      <c r="W2317" s="50" t="s">
        <v>13326</v>
      </c>
      <c r="X2317" s="50" t="s">
        <v>147</v>
      </c>
      <c r="Y2317" s="49" t="s">
        <v>2179</v>
      </c>
    </row>
    <row r="2318" spans="1:25">
      <c r="A2318" s="121" t="str">
        <f t="shared" si="37"/>
        <v>tjones</v>
      </c>
      <c r="B2318" s="49" t="s">
        <v>13327</v>
      </c>
      <c r="C2318" s="50" t="s">
        <v>13328</v>
      </c>
      <c r="D2318" s="50" t="s">
        <v>13329</v>
      </c>
      <c r="E2318" s="37" t="s">
        <v>43</v>
      </c>
      <c r="F2318" s="49" t="s">
        <v>44</v>
      </c>
      <c r="G2318" s="50" t="s">
        <v>45</v>
      </c>
      <c r="H2318" s="50" t="s">
        <v>30</v>
      </c>
      <c r="I2318" s="50" t="s">
        <v>31</v>
      </c>
      <c r="J2318" s="49" t="s">
        <v>53</v>
      </c>
      <c r="K2318" s="49" t="s">
        <v>370</v>
      </c>
      <c r="L2318" s="49" t="s">
        <v>371</v>
      </c>
      <c r="M2318" s="50" t="s">
        <v>372</v>
      </c>
      <c r="N2318" s="50" t="s">
        <v>373</v>
      </c>
      <c r="O2318" s="51">
        <v>45907</v>
      </c>
      <c r="P2318" s="51">
        <v>45907</v>
      </c>
      <c r="Q2318" s="51">
        <v>45907</v>
      </c>
      <c r="R2318" s="50">
        <v>22</v>
      </c>
      <c r="S2318" s="50">
        <v>0</v>
      </c>
      <c r="T2318" s="50" t="s">
        <v>47</v>
      </c>
      <c r="U2318" s="50" t="s">
        <v>13330</v>
      </c>
      <c r="V2318" s="50"/>
      <c r="W2318" s="50" t="s">
        <v>602</v>
      </c>
      <c r="X2318" s="50" t="s">
        <v>373</v>
      </c>
      <c r="Y2318" s="49" t="s">
        <v>13331</v>
      </c>
    </row>
    <row r="2319" spans="1:25">
      <c r="A2319" s="121" t="str">
        <f t="shared" si="37"/>
        <v>TKHAWAL</v>
      </c>
      <c r="B2319" s="49" t="s">
        <v>13332</v>
      </c>
      <c r="C2319" s="50" t="s">
        <v>13333</v>
      </c>
      <c r="D2319" s="50" t="s">
        <v>13334</v>
      </c>
      <c r="E2319" s="37" t="s">
        <v>43</v>
      </c>
      <c r="F2319" s="49" t="s">
        <v>77</v>
      </c>
      <c r="G2319" s="50" t="s">
        <v>78</v>
      </c>
      <c r="H2319" s="50" t="s">
        <v>30</v>
      </c>
      <c r="I2319" s="50" t="s">
        <v>31</v>
      </c>
      <c r="J2319" s="49" t="s">
        <v>32</v>
      </c>
      <c r="K2319" s="49" t="s">
        <v>290</v>
      </c>
      <c r="L2319" s="49" t="s">
        <v>291</v>
      </c>
      <c r="M2319" s="50" t="s">
        <v>292</v>
      </c>
      <c r="N2319" s="50" t="s">
        <v>293</v>
      </c>
      <c r="O2319" s="51">
        <v>40050</v>
      </c>
      <c r="P2319" s="51">
        <v>40050</v>
      </c>
      <c r="Q2319" s="51">
        <v>40050</v>
      </c>
      <c r="R2319" s="50">
        <v>5879</v>
      </c>
      <c r="S2319" s="50">
        <v>16</v>
      </c>
      <c r="T2319" s="50" t="s">
        <v>148</v>
      </c>
      <c r="U2319" s="50" t="s">
        <v>13335</v>
      </c>
      <c r="V2319" s="50"/>
      <c r="W2319" s="50" t="s">
        <v>13336</v>
      </c>
      <c r="X2319" s="50" t="s">
        <v>1021</v>
      </c>
      <c r="Y2319" s="49" t="s">
        <v>13337</v>
      </c>
    </row>
    <row r="2320" spans="1:25">
      <c r="A2320" s="121" t="str">
        <f t="shared" si="37"/>
        <v>tkhilwa</v>
      </c>
      <c r="B2320" s="49" t="s">
        <v>13338</v>
      </c>
      <c r="C2320" s="50" t="s">
        <v>13339</v>
      </c>
      <c r="D2320" s="50" t="s">
        <v>13340</v>
      </c>
      <c r="E2320" s="37" t="s">
        <v>43</v>
      </c>
      <c r="F2320" s="49" t="s">
        <v>44</v>
      </c>
      <c r="G2320" s="50" t="s">
        <v>45</v>
      </c>
      <c r="H2320" s="50" t="s">
        <v>30</v>
      </c>
      <c r="I2320" s="50" t="s">
        <v>31</v>
      </c>
      <c r="J2320" s="49" t="s">
        <v>32</v>
      </c>
      <c r="K2320" s="49" t="s">
        <v>33</v>
      </c>
      <c r="L2320" s="49" t="s">
        <v>46</v>
      </c>
      <c r="M2320" s="50" t="s">
        <v>35</v>
      </c>
      <c r="N2320" s="50" t="s">
        <v>36</v>
      </c>
      <c r="O2320" s="51">
        <v>44167</v>
      </c>
      <c r="P2320" s="51">
        <v>44167</v>
      </c>
      <c r="Q2320" s="51">
        <v>44167</v>
      </c>
      <c r="R2320" s="50">
        <v>1762</v>
      </c>
      <c r="S2320" s="50">
        <v>4</v>
      </c>
      <c r="T2320" s="50" t="s">
        <v>106</v>
      </c>
      <c r="U2320" s="124" t="s">
        <v>13341</v>
      </c>
      <c r="V2320" s="125"/>
      <c r="W2320" s="125" t="s">
        <v>3152</v>
      </c>
      <c r="X2320" s="125" t="s">
        <v>36</v>
      </c>
      <c r="Y2320" s="124" t="s">
        <v>9528</v>
      </c>
    </row>
    <row r="2321" spans="1:25">
      <c r="A2321" s="121" t="str">
        <f t="shared" si="37"/>
        <v>tking</v>
      </c>
      <c r="B2321" s="49" t="s">
        <v>13342</v>
      </c>
      <c r="C2321" s="50" t="s">
        <v>13343</v>
      </c>
      <c r="D2321" s="50" t="s">
        <v>13344</v>
      </c>
      <c r="E2321" s="37" t="s">
        <v>43</v>
      </c>
      <c r="F2321" s="49" t="s">
        <v>44</v>
      </c>
      <c r="G2321" s="50" t="s">
        <v>45</v>
      </c>
      <c r="H2321" s="50" t="s">
        <v>30</v>
      </c>
      <c r="I2321" s="50" t="s">
        <v>31</v>
      </c>
      <c r="J2321" s="49" t="s">
        <v>53</v>
      </c>
      <c r="K2321" s="49" t="s">
        <v>370</v>
      </c>
      <c r="L2321" s="49" t="s">
        <v>371</v>
      </c>
      <c r="M2321" s="50" t="s">
        <v>372</v>
      </c>
      <c r="N2321" s="50" t="s">
        <v>373</v>
      </c>
      <c r="O2321" s="51">
        <v>45907</v>
      </c>
      <c r="P2321" s="51">
        <v>45907</v>
      </c>
      <c r="Q2321" s="51">
        <v>45907</v>
      </c>
      <c r="R2321" s="50">
        <v>22</v>
      </c>
      <c r="S2321" s="50">
        <v>0</v>
      </c>
      <c r="T2321" s="50" t="s">
        <v>47</v>
      </c>
      <c r="U2321" s="50" t="s">
        <v>13345</v>
      </c>
      <c r="V2321" s="50"/>
      <c r="W2321" s="50" t="s">
        <v>602</v>
      </c>
      <c r="X2321" s="50" t="s">
        <v>373</v>
      </c>
      <c r="Y2321" s="49" t="s">
        <v>7158</v>
      </c>
    </row>
    <row r="2322" spans="1:25">
      <c r="A2322" s="121" t="str">
        <f t="shared" si="37"/>
        <v>tkohl3</v>
      </c>
      <c r="B2322" s="49" t="s">
        <v>13346</v>
      </c>
      <c r="C2322" s="50" t="s">
        <v>13347</v>
      </c>
      <c r="D2322" s="50" t="s">
        <v>13348</v>
      </c>
      <c r="E2322" s="37" t="s">
        <v>27</v>
      </c>
      <c r="F2322" s="49" t="s">
        <v>44</v>
      </c>
      <c r="G2322" s="50" t="s">
        <v>45</v>
      </c>
      <c r="H2322" s="50" t="s">
        <v>30</v>
      </c>
      <c r="I2322" s="50" t="s">
        <v>31</v>
      </c>
      <c r="J2322" s="49" t="s">
        <v>32</v>
      </c>
      <c r="K2322" s="49" t="s">
        <v>396</v>
      </c>
      <c r="L2322" s="49" t="s">
        <v>397</v>
      </c>
      <c r="M2322" s="50" t="s">
        <v>398</v>
      </c>
      <c r="N2322" s="50" t="s">
        <v>147</v>
      </c>
      <c r="O2322" s="51">
        <v>42256</v>
      </c>
      <c r="P2322" s="51">
        <v>42256</v>
      </c>
      <c r="Q2322" s="51">
        <v>42256</v>
      </c>
      <c r="R2322" s="50">
        <v>3673</v>
      </c>
      <c r="S2322" s="50">
        <v>10</v>
      </c>
      <c r="T2322" s="50" t="s">
        <v>127</v>
      </c>
      <c r="U2322" s="50" t="s">
        <v>13349</v>
      </c>
      <c r="V2322" s="50"/>
      <c r="W2322" s="50" t="s">
        <v>13350</v>
      </c>
      <c r="X2322" s="50" t="s">
        <v>147</v>
      </c>
      <c r="Y2322" s="49" t="s">
        <v>13351</v>
      </c>
    </row>
    <row r="2323" spans="1:25">
      <c r="A2323" s="121" t="str">
        <f t="shared" si="37"/>
        <v>tlattin</v>
      </c>
      <c r="B2323" s="49" t="s">
        <v>13352</v>
      </c>
      <c r="C2323" s="50" t="s">
        <v>13353</v>
      </c>
      <c r="D2323" s="50" t="s">
        <v>13354</v>
      </c>
      <c r="E2323" s="37" t="s">
        <v>27</v>
      </c>
      <c r="F2323" s="49" t="s">
        <v>114</v>
      </c>
      <c r="G2323" s="50" t="s">
        <v>115</v>
      </c>
      <c r="H2323" s="50" t="s">
        <v>105</v>
      </c>
      <c r="I2323" s="50" t="s">
        <v>31</v>
      </c>
      <c r="J2323" s="49" t="s">
        <v>32</v>
      </c>
      <c r="K2323" s="49" t="s">
        <v>349</v>
      </c>
      <c r="L2323" s="49" t="s">
        <v>1388</v>
      </c>
      <c r="M2323" s="50" t="s">
        <v>1389</v>
      </c>
      <c r="N2323" s="50" t="s">
        <v>57</v>
      </c>
      <c r="O2323" s="51">
        <v>45613</v>
      </c>
      <c r="P2323" s="51">
        <v>45613</v>
      </c>
      <c r="Q2323" s="51">
        <v>45613</v>
      </c>
      <c r="R2323" s="50">
        <v>316</v>
      </c>
      <c r="S2323" s="50">
        <v>0</v>
      </c>
      <c r="T2323" s="50" t="s">
        <v>37</v>
      </c>
      <c r="U2323" s="50" t="s">
        <v>13355</v>
      </c>
      <c r="V2323" s="50"/>
      <c r="W2323" s="50" t="s">
        <v>6586</v>
      </c>
      <c r="X2323" s="50" t="s">
        <v>1392</v>
      </c>
      <c r="Y2323" s="49" t="s">
        <v>6587</v>
      </c>
    </row>
    <row r="2324" spans="1:25">
      <c r="A2324" s="121" t="str">
        <f t="shared" si="37"/>
        <v>tlopez</v>
      </c>
      <c r="B2324" s="49" t="s">
        <v>13356</v>
      </c>
      <c r="C2324" s="50" t="s">
        <v>13357</v>
      </c>
      <c r="D2324" s="50" t="s">
        <v>13358</v>
      </c>
      <c r="E2324" s="37" t="s">
        <v>43</v>
      </c>
      <c r="F2324" s="49" t="s">
        <v>44</v>
      </c>
      <c r="G2324" s="50" t="s">
        <v>45</v>
      </c>
      <c r="H2324" s="50" t="s">
        <v>30</v>
      </c>
      <c r="I2324" s="50" t="s">
        <v>31</v>
      </c>
      <c r="J2324" s="49" t="s">
        <v>32</v>
      </c>
      <c r="K2324" s="49" t="s">
        <v>218</v>
      </c>
      <c r="L2324" s="49" t="s">
        <v>219</v>
      </c>
      <c r="M2324" s="50" t="s">
        <v>220</v>
      </c>
      <c r="N2324" s="50" t="s">
        <v>36</v>
      </c>
      <c r="O2324" s="51">
        <v>40514</v>
      </c>
      <c r="P2324" s="51">
        <v>44882</v>
      </c>
      <c r="Q2324" s="51">
        <v>44882</v>
      </c>
      <c r="R2324" s="50">
        <v>1047</v>
      </c>
      <c r="S2324" s="50">
        <v>2</v>
      </c>
      <c r="T2324" s="50" t="s">
        <v>82</v>
      </c>
      <c r="U2324" s="50" t="s">
        <v>13359</v>
      </c>
      <c r="V2324" s="50"/>
      <c r="W2324" s="50" t="s">
        <v>13360</v>
      </c>
      <c r="X2324" s="50" t="s">
        <v>36</v>
      </c>
      <c r="Y2324" s="49" t="s">
        <v>13361</v>
      </c>
    </row>
    <row r="2325" spans="1:25">
      <c r="A2325" s="121" t="str">
        <f t="shared" si="37"/>
        <v>tmackli</v>
      </c>
      <c r="B2325" s="49" t="s">
        <v>13362</v>
      </c>
      <c r="C2325" s="50" t="s">
        <v>13363</v>
      </c>
      <c r="D2325" s="50" t="s">
        <v>13364</v>
      </c>
      <c r="E2325" s="37" t="s">
        <v>43</v>
      </c>
      <c r="F2325" s="49" t="s">
        <v>28</v>
      </c>
      <c r="G2325" s="50" t="s">
        <v>29</v>
      </c>
      <c r="H2325" s="50" t="s">
        <v>30</v>
      </c>
      <c r="I2325" s="50" t="s">
        <v>31</v>
      </c>
      <c r="J2325" s="49" t="s">
        <v>53</v>
      </c>
      <c r="K2325" s="49" t="s">
        <v>255</v>
      </c>
      <c r="L2325" s="49" t="s">
        <v>256</v>
      </c>
      <c r="M2325" s="50" t="s">
        <v>257</v>
      </c>
      <c r="N2325" s="50" t="s">
        <v>258</v>
      </c>
      <c r="O2325" s="51">
        <v>36175</v>
      </c>
      <c r="P2325" s="51">
        <v>43838</v>
      </c>
      <c r="Q2325" s="51">
        <v>43838</v>
      </c>
      <c r="R2325" s="50">
        <v>2091</v>
      </c>
      <c r="S2325" s="50">
        <v>5</v>
      </c>
      <c r="T2325" s="50" t="s">
        <v>106</v>
      </c>
      <c r="U2325" s="50" t="s">
        <v>13365</v>
      </c>
      <c r="V2325" s="50"/>
      <c r="W2325" s="50" t="s">
        <v>13366</v>
      </c>
      <c r="X2325" s="50" t="s">
        <v>170</v>
      </c>
      <c r="Y2325" s="49" t="s">
        <v>13367</v>
      </c>
    </row>
    <row r="2326" spans="1:25">
      <c r="A2326" s="121" t="str">
        <f t="shared" si="37"/>
        <v>tmajor0</v>
      </c>
      <c r="B2326" s="49" t="s">
        <v>13368</v>
      </c>
      <c r="C2326" s="50" t="s">
        <v>13369</v>
      </c>
      <c r="D2326" s="50" t="s">
        <v>13370</v>
      </c>
      <c r="E2326" s="37" t="s">
        <v>43</v>
      </c>
      <c r="F2326" s="49" t="s">
        <v>319</v>
      </c>
      <c r="G2326" s="50" t="s">
        <v>65</v>
      </c>
      <c r="H2326" s="50" t="s">
        <v>30</v>
      </c>
      <c r="I2326" s="50" t="s">
        <v>31</v>
      </c>
      <c r="J2326" s="49" t="s">
        <v>53</v>
      </c>
      <c r="K2326" s="49" t="s">
        <v>164</v>
      </c>
      <c r="L2326" s="49" t="s">
        <v>165</v>
      </c>
      <c r="M2326" s="50" t="s">
        <v>166</v>
      </c>
      <c r="N2326" s="50" t="s">
        <v>167</v>
      </c>
      <c r="O2326" s="51">
        <v>37746</v>
      </c>
      <c r="P2326" s="51">
        <v>44056</v>
      </c>
      <c r="Q2326" s="51">
        <v>44056</v>
      </c>
      <c r="R2326" s="50">
        <v>1873</v>
      </c>
      <c r="S2326" s="50">
        <v>5</v>
      </c>
      <c r="T2326" s="50" t="s">
        <v>106</v>
      </c>
      <c r="U2326" s="50" t="s">
        <v>13371</v>
      </c>
      <c r="V2326" s="50"/>
      <c r="W2326" s="50" t="s">
        <v>762</v>
      </c>
      <c r="X2326" s="50" t="s">
        <v>322</v>
      </c>
      <c r="Y2326" s="49" t="s">
        <v>323</v>
      </c>
    </row>
    <row r="2327" spans="1:25">
      <c r="A2327" s="121" t="str">
        <f t="shared" si="37"/>
        <v>TMANDEL</v>
      </c>
      <c r="B2327" s="49" t="s">
        <v>13372</v>
      </c>
      <c r="C2327" s="50" t="s">
        <v>13373</v>
      </c>
      <c r="D2327" s="50" t="s">
        <v>13374</v>
      </c>
      <c r="E2327" s="37" t="s">
        <v>43</v>
      </c>
      <c r="F2327" s="49" t="s">
        <v>319</v>
      </c>
      <c r="G2327" s="50" t="s">
        <v>65</v>
      </c>
      <c r="H2327" s="50" t="s">
        <v>30</v>
      </c>
      <c r="I2327" s="50" t="s">
        <v>31</v>
      </c>
      <c r="J2327" s="49" t="s">
        <v>53</v>
      </c>
      <c r="K2327" s="49" t="s">
        <v>164</v>
      </c>
      <c r="L2327" s="49" t="s">
        <v>165</v>
      </c>
      <c r="M2327" s="50" t="s">
        <v>166</v>
      </c>
      <c r="N2327" s="50" t="s">
        <v>167</v>
      </c>
      <c r="O2327" s="51">
        <v>31881</v>
      </c>
      <c r="P2327" s="51">
        <v>31881</v>
      </c>
      <c r="Q2327" s="51">
        <v>31881</v>
      </c>
      <c r="R2327" s="50">
        <v>14048</v>
      </c>
      <c r="S2327" s="50">
        <v>38</v>
      </c>
      <c r="T2327" s="50" t="s">
        <v>148</v>
      </c>
      <c r="U2327" s="50" t="s">
        <v>13375</v>
      </c>
      <c r="V2327" s="50"/>
      <c r="W2327" s="50" t="s">
        <v>13376</v>
      </c>
      <c r="X2327" s="50" t="s">
        <v>322</v>
      </c>
      <c r="Y2327" s="49" t="s">
        <v>13377</v>
      </c>
    </row>
    <row r="2328" spans="1:25">
      <c r="A2328" s="121" t="str">
        <f t="shared" si="37"/>
        <v>tmannin</v>
      </c>
      <c r="B2328" s="49" t="s">
        <v>13378</v>
      </c>
      <c r="C2328" s="50" t="s">
        <v>13379</v>
      </c>
      <c r="D2328" s="50" t="s">
        <v>13380</v>
      </c>
      <c r="E2328" s="37" t="s">
        <v>27</v>
      </c>
      <c r="F2328" s="49" t="s">
        <v>307</v>
      </c>
      <c r="G2328" s="50" t="s">
        <v>308</v>
      </c>
      <c r="H2328" s="50" t="s">
        <v>30</v>
      </c>
      <c r="I2328" s="50" t="s">
        <v>31</v>
      </c>
      <c r="J2328" s="49" t="s">
        <v>53</v>
      </c>
      <c r="K2328" s="49" t="s">
        <v>309</v>
      </c>
      <c r="L2328" s="49" t="s">
        <v>310</v>
      </c>
      <c r="M2328" s="50" t="s">
        <v>311</v>
      </c>
      <c r="N2328" s="50" t="s">
        <v>312</v>
      </c>
      <c r="O2328" s="51">
        <v>45893</v>
      </c>
      <c r="P2328" s="51">
        <v>45893</v>
      </c>
      <c r="Q2328" s="51">
        <v>45893</v>
      </c>
      <c r="R2328" s="50">
        <v>36</v>
      </c>
      <c r="S2328" s="50">
        <v>0</v>
      </c>
      <c r="T2328" s="50" t="s">
        <v>419</v>
      </c>
      <c r="U2328" s="50" t="s">
        <v>13381</v>
      </c>
      <c r="V2328" s="50"/>
      <c r="W2328" s="50" t="s">
        <v>8936</v>
      </c>
      <c r="X2328" s="50" t="s">
        <v>312</v>
      </c>
      <c r="Y2328" s="49" t="s">
        <v>8937</v>
      </c>
    </row>
    <row r="2329" spans="1:25">
      <c r="A2329" s="121" t="str">
        <f t="shared" si="37"/>
        <v>tmathi1</v>
      </c>
      <c r="B2329" s="49" t="s">
        <v>13382</v>
      </c>
      <c r="C2329" s="50" t="s">
        <v>13383</v>
      </c>
      <c r="D2329" s="50" t="s">
        <v>13384</v>
      </c>
      <c r="E2329" s="37" t="s">
        <v>43</v>
      </c>
      <c r="F2329" s="49" t="s">
        <v>28</v>
      </c>
      <c r="G2329" s="50" t="s">
        <v>29</v>
      </c>
      <c r="H2329" s="50" t="s">
        <v>30</v>
      </c>
      <c r="I2329" s="50" t="s">
        <v>31</v>
      </c>
      <c r="J2329" s="49" t="s">
        <v>32</v>
      </c>
      <c r="K2329" s="49" t="s">
        <v>775</v>
      </c>
      <c r="L2329" s="49" t="s">
        <v>776</v>
      </c>
      <c r="M2329" s="50" t="s">
        <v>777</v>
      </c>
      <c r="N2329" s="50" t="s">
        <v>147</v>
      </c>
      <c r="O2329" s="51">
        <v>45445</v>
      </c>
      <c r="P2329" s="51">
        <v>45893</v>
      </c>
      <c r="Q2329" s="51">
        <v>45445</v>
      </c>
      <c r="R2329" s="50">
        <v>484</v>
      </c>
      <c r="S2329" s="50">
        <v>1</v>
      </c>
      <c r="T2329" s="50" t="s">
        <v>82</v>
      </c>
      <c r="U2329" s="50" t="s">
        <v>13385</v>
      </c>
      <c r="V2329" s="50"/>
      <c r="W2329" s="50" t="s">
        <v>988</v>
      </c>
      <c r="X2329" s="50" t="s">
        <v>147</v>
      </c>
      <c r="Y2329" s="49" t="s">
        <v>13386</v>
      </c>
    </row>
    <row r="2330" spans="1:25">
      <c r="A2330" s="121" t="str">
        <f t="shared" si="37"/>
        <v>TMATHIS</v>
      </c>
      <c r="B2330" s="49" t="s">
        <v>13387</v>
      </c>
      <c r="C2330" s="50" t="s">
        <v>13388</v>
      </c>
      <c r="D2330" s="50" t="s">
        <v>13389</v>
      </c>
      <c r="E2330" s="37" t="s">
        <v>27</v>
      </c>
      <c r="F2330" s="49" t="s">
        <v>90</v>
      </c>
      <c r="G2330" s="50" t="s">
        <v>91</v>
      </c>
      <c r="H2330" s="50" t="s">
        <v>30</v>
      </c>
      <c r="I2330" s="50" t="s">
        <v>31</v>
      </c>
      <c r="J2330" s="49" t="s">
        <v>32</v>
      </c>
      <c r="K2330" s="49" t="s">
        <v>775</v>
      </c>
      <c r="L2330" s="49" t="s">
        <v>776</v>
      </c>
      <c r="M2330" s="50" t="s">
        <v>777</v>
      </c>
      <c r="N2330" s="50" t="s">
        <v>147</v>
      </c>
      <c r="O2330" s="51">
        <v>41834</v>
      </c>
      <c r="P2330" s="51">
        <v>44109</v>
      </c>
      <c r="Q2330" s="51">
        <v>44109</v>
      </c>
      <c r="R2330" s="50">
        <v>1820</v>
      </c>
      <c r="S2330" s="50">
        <v>4</v>
      </c>
      <c r="T2330" s="50" t="s">
        <v>106</v>
      </c>
      <c r="U2330" s="50" t="s">
        <v>13390</v>
      </c>
      <c r="V2330" s="50"/>
      <c r="W2330" s="50" t="s">
        <v>777</v>
      </c>
      <c r="X2330" s="50" t="s">
        <v>147</v>
      </c>
      <c r="Y2330" s="49" t="s">
        <v>13386</v>
      </c>
    </row>
    <row r="2331" spans="1:25">
      <c r="A2331" s="121" t="str">
        <f t="shared" si="37"/>
        <v>tmatthe</v>
      </c>
      <c r="B2331" s="49" t="s">
        <v>13391</v>
      </c>
      <c r="C2331" s="50" t="s">
        <v>13392</v>
      </c>
      <c r="D2331" s="49" t="s">
        <v>13393</v>
      </c>
      <c r="E2331" s="37" t="s">
        <v>43</v>
      </c>
      <c r="F2331" s="50"/>
      <c r="G2331" s="50"/>
      <c r="H2331" s="50"/>
      <c r="I2331" s="50"/>
      <c r="J2331" s="50"/>
      <c r="K2331" s="50"/>
      <c r="L2331" s="50"/>
      <c r="M2331" s="50"/>
      <c r="N2331" s="50"/>
      <c r="O2331" s="51">
        <v>45935</v>
      </c>
      <c r="P2331" s="50"/>
      <c r="Q2331" s="51">
        <v>45935</v>
      </c>
      <c r="R2331" s="50"/>
      <c r="S2331" s="50"/>
      <c r="T2331" s="50"/>
      <c r="U2331" s="53" t="s">
        <v>13394</v>
      </c>
      <c r="V2331" s="53">
        <v>0</v>
      </c>
      <c r="W2331" s="53" t="s">
        <v>13395</v>
      </c>
      <c r="X2331" s="53" t="s">
        <v>170</v>
      </c>
      <c r="Y2331" s="53" t="s">
        <v>13396</v>
      </c>
    </row>
    <row r="2332" spans="1:25">
      <c r="A2332" s="121" t="str">
        <f t="shared" si="37"/>
        <v>TMCALL2</v>
      </c>
      <c r="B2332" s="49" t="s">
        <v>13397</v>
      </c>
      <c r="C2332" s="50" t="s">
        <v>13398</v>
      </c>
      <c r="D2332" s="50" t="s">
        <v>13399</v>
      </c>
      <c r="E2332" s="37" t="s">
        <v>43</v>
      </c>
      <c r="F2332" s="49" t="s">
        <v>28</v>
      </c>
      <c r="G2332" s="50" t="s">
        <v>29</v>
      </c>
      <c r="H2332" s="50" t="s">
        <v>30</v>
      </c>
      <c r="I2332" s="50" t="s">
        <v>31</v>
      </c>
      <c r="J2332" s="49" t="s">
        <v>32</v>
      </c>
      <c r="K2332" s="49" t="s">
        <v>349</v>
      </c>
      <c r="L2332" s="49" t="s">
        <v>838</v>
      </c>
      <c r="M2332" s="50" t="s">
        <v>351</v>
      </c>
      <c r="N2332" s="50" t="s">
        <v>352</v>
      </c>
      <c r="O2332" s="51">
        <v>40336</v>
      </c>
      <c r="P2332" s="51">
        <v>40336</v>
      </c>
      <c r="Q2332" s="51">
        <v>40336</v>
      </c>
      <c r="R2332" s="50">
        <v>5593</v>
      </c>
      <c r="S2332" s="50">
        <v>15</v>
      </c>
      <c r="T2332" s="50" t="s">
        <v>127</v>
      </c>
      <c r="U2332" s="50" t="s">
        <v>13400</v>
      </c>
      <c r="V2332" s="50" t="s">
        <v>858</v>
      </c>
      <c r="W2332" s="50" t="s">
        <v>13401</v>
      </c>
      <c r="X2332" s="50" t="s">
        <v>352</v>
      </c>
      <c r="Y2332" s="49" t="s">
        <v>13402</v>
      </c>
    </row>
    <row r="2333" spans="1:25">
      <c r="A2333" s="121" t="str">
        <f t="shared" si="37"/>
        <v>tmcconn</v>
      </c>
      <c r="B2333" s="49" t="s">
        <v>13403</v>
      </c>
      <c r="C2333" s="50" t="s">
        <v>13404</v>
      </c>
      <c r="D2333" s="50" t="s">
        <v>13405</v>
      </c>
      <c r="E2333" s="37" t="s">
        <v>27</v>
      </c>
      <c r="F2333" s="49" t="s">
        <v>44</v>
      </c>
      <c r="G2333" s="50" t="s">
        <v>45</v>
      </c>
      <c r="H2333" s="50" t="s">
        <v>30</v>
      </c>
      <c r="I2333" s="50" t="s">
        <v>31</v>
      </c>
      <c r="J2333" s="49" t="s">
        <v>32</v>
      </c>
      <c r="K2333" s="49" t="s">
        <v>396</v>
      </c>
      <c r="L2333" s="49" t="s">
        <v>397</v>
      </c>
      <c r="M2333" s="50" t="s">
        <v>398</v>
      </c>
      <c r="N2333" s="50" t="s">
        <v>147</v>
      </c>
      <c r="O2333" s="51">
        <v>43775</v>
      </c>
      <c r="P2333" s="51">
        <v>43775</v>
      </c>
      <c r="Q2333" s="51">
        <v>43775</v>
      </c>
      <c r="R2333" s="50">
        <v>2154</v>
      </c>
      <c r="S2333" s="50">
        <v>5</v>
      </c>
      <c r="T2333" s="50" t="s">
        <v>106</v>
      </c>
      <c r="U2333" s="50" t="s">
        <v>13406</v>
      </c>
      <c r="V2333" s="50">
        <v>9103</v>
      </c>
      <c r="W2333" s="50" t="s">
        <v>676</v>
      </c>
      <c r="X2333" s="50" t="s">
        <v>147</v>
      </c>
      <c r="Y2333" s="49" t="s">
        <v>13407</v>
      </c>
    </row>
    <row r="2334" spans="1:25">
      <c r="A2334" s="121" t="str">
        <f t="shared" si="37"/>
        <v>tmcdona</v>
      </c>
      <c r="B2334" s="49" t="s">
        <v>13408</v>
      </c>
      <c r="C2334" s="50" t="s">
        <v>13409</v>
      </c>
      <c r="D2334" s="50" t="s">
        <v>13410</v>
      </c>
      <c r="E2334" s="37" t="s">
        <v>43</v>
      </c>
      <c r="F2334" s="49" t="s">
        <v>28</v>
      </c>
      <c r="G2334" s="50" t="s">
        <v>29</v>
      </c>
      <c r="H2334" s="50" t="s">
        <v>30</v>
      </c>
      <c r="I2334" s="50" t="s">
        <v>31</v>
      </c>
      <c r="J2334" s="49" t="s">
        <v>32</v>
      </c>
      <c r="K2334" s="49" t="s">
        <v>218</v>
      </c>
      <c r="L2334" s="49" t="s">
        <v>502</v>
      </c>
      <c r="M2334" s="50" t="s">
        <v>220</v>
      </c>
      <c r="N2334" s="50" t="s">
        <v>36</v>
      </c>
      <c r="O2334" s="51">
        <v>44896</v>
      </c>
      <c r="P2334" s="51">
        <v>44896</v>
      </c>
      <c r="Q2334" s="51">
        <v>44896</v>
      </c>
      <c r="R2334" s="50">
        <v>1033</v>
      </c>
      <c r="S2334" s="50">
        <v>2</v>
      </c>
      <c r="T2334" s="50" t="s">
        <v>82</v>
      </c>
      <c r="U2334" s="50" t="s">
        <v>13411</v>
      </c>
      <c r="V2334" s="50"/>
      <c r="W2334" s="50" t="s">
        <v>13412</v>
      </c>
      <c r="X2334" s="50" t="s">
        <v>36</v>
      </c>
      <c r="Y2334" s="49" t="s">
        <v>13413</v>
      </c>
    </row>
    <row r="2335" spans="1:25">
      <c r="A2335" s="121" t="str">
        <f t="shared" si="37"/>
        <v>TMEADOW</v>
      </c>
      <c r="B2335" s="49" t="s">
        <v>13414</v>
      </c>
      <c r="C2335" s="50" t="s">
        <v>13415</v>
      </c>
      <c r="D2335" s="50" t="s">
        <v>13416</v>
      </c>
      <c r="E2335" s="37" t="s">
        <v>27</v>
      </c>
      <c r="F2335" s="49" t="s">
        <v>28</v>
      </c>
      <c r="G2335" s="50" t="s">
        <v>29</v>
      </c>
      <c r="H2335" s="50" t="s">
        <v>30</v>
      </c>
      <c r="I2335" s="50" t="s">
        <v>31</v>
      </c>
      <c r="J2335" s="49" t="s">
        <v>53</v>
      </c>
      <c r="K2335" s="49" t="s">
        <v>164</v>
      </c>
      <c r="L2335" s="49" t="s">
        <v>165</v>
      </c>
      <c r="M2335" s="50" t="s">
        <v>166</v>
      </c>
      <c r="N2335" s="50" t="s">
        <v>167</v>
      </c>
      <c r="O2335" s="51">
        <v>37391</v>
      </c>
      <c r="P2335" s="51">
        <v>37391</v>
      </c>
      <c r="Q2335" s="51">
        <v>37391</v>
      </c>
      <c r="R2335" s="50">
        <v>8538</v>
      </c>
      <c r="S2335" s="50">
        <v>23</v>
      </c>
      <c r="T2335" s="50" t="s">
        <v>148</v>
      </c>
      <c r="U2335" s="50" t="s">
        <v>13417</v>
      </c>
      <c r="V2335" s="50"/>
      <c r="W2335" s="50" t="s">
        <v>13418</v>
      </c>
      <c r="X2335" s="50" t="s">
        <v>170</v>
      </c>
      <c r="Y2335" s="49" t="s">
        <v>13419</v>
      </c>
    </row>
    <row r="2336" spans="1:25">
      <c r="A2336" s="121" t="str">
        <f t="shared" si="37"/>
        <v>tmitche</v>
      </c>
      <c r="B2336" s="49" t="s">
        <v>13420</v>
      </c>
      <c r="C2336" s="50" t="s">
        <v>13421</v>
      </c>
      <c r="D2336" s="50" t="s">
        <v>13422</v>
      </c>
      <c r="E2336" s="37" t="s">
        <v>27</v>
      </c>
      <c r="F2336" s="49" t="s">
        <v>114</v>
      </c>
      <c r="G2336" s="50" t="s">
        <v>115</v>
      </c>
      <c r="H2336" s="50" t="s">
        <v>105</v>
      </c>
      <c r="I2336" s="50" t="s">
        <v>31</v>
      </c>
      <c r="J2336" s="49" t="s">
        <v>53</v>
      </c>
      <c r="K2336" s="49" t="s">
        <v>54</v>
      </c>
      <c r="L2336" s="49" t="s">
        <v>55</v>
      </c>
      <c r="M2336" s="50" t="s">
        <v>56</v>
      </c>
      <c r="N2336" s="50" t="s">
        <v>57</v>
      </c>
      <c r="O2336" s="51">
        <v>45767</v>
      </c>
      <c r="P2336" s="51">
        <v>45767</v>
      </c>
      <c r="Q2336" s="51">
        <v>45767</v>
      </c>
      <c r="R2336" s="50">
        <v>162</v>
      </c>
      <c r="S2336" s="50">
        <v>0</v>
      </c>
      <c r="T2336" s="50" t="s">
        <v>58</v>
      </c>
      <c r="U2336" s="50" t="s">
        <v>13423</v>
      </c>
      <c r="V2336" s="50"/>
      <c r="W2336" s="50" t="s">
        <v>13424</v>
      </c>
      <c r="X2336" s="50" t="s">
        <v>57</v>
      </c>
      <c r="Y2336" s="49" t="s">
        <v>13425</v>
      </c>
    </row>
    <row r="2337" spans="1:25">
      <c r="A2337" s="121" t="str">
        <f t="shared" si="37"/>
        <v>TMURR30</v>
      </c>
      <c r="B2337" s="49" t="s">
        <v>13426</v>
      </c>
      <c r="C2337" s="50" t="s">
        <v>13427</v>
      </c>
      <c r="D2337" s="50" t="s">
        <v>13428</v>
      </c>
      <c r="E2337" s="37" t="s">
        <v>43</v>
      </c>
      <c r="F2337" s="49" t="s">
        <v>44</v>
      </c>
      <c r="G2337" s="50" t="s">
        <v>45</v>
      </c>
      <c r="H2337" s="50" t="s">
        <v>30</v>
      </c>
      <c r="I2337" s="50" t="s">
        <v>31</v>
      </c>
      <c r="J2337" s="49" t="s">
        <v>53</v>
      </c>
      <c r="K2337" s="49" t="s">
        <v>164</v>
      </c>
      <c r="L2337" s="49" t="s">
        <v>165</v>
      </c>
      <c r="M2337" s="50" t="s">
        <v>166</v>
      </c>
      <c r="N2337" s="50" t="s">
        <v>167</v>
      </c>
      <c r="O2337" s="51">
        <v>39279</v>
      </c>
      <c r="P2337" s="51">
        <v>39279</v>
      </c>
      <c r="Q2337" s="51">
        <v>39279</v>
      </c>
      <c r="R2337" s="50">
        <v>6650</v>
      </c>
      <c r="S2337" s="50">
        <v>18</v>
      </c>
      <c r="T2337" s="50" t="s">
        <v>148</v>
      </c>
      <c r="U2337" s="50" t="s">
        <v>13429</v>
      </c>
      <c r="V2337" s="50"/>
      <c r="W2337" s="50" t="s">
        <v>3299</v>
      </c>
      <c r="X2337" s="50" t="s">
        <v>167</v>
      </c>
      <c r="Y2337" s="49" t="s">
        <v>13430</v>
      </c>
    </row>
    <row r="2338" spans="1:25">
      <c r="A2338" s="121" t="str">
        <f t="shared" si="37"/>
        <v>tnguyen</v>
      </c>
      <c r="B2338" s="49" t="s">
        <v>13431</v>
      </c>
      <c r="C2338" s="50" t="s">
        <v>13432</v>
      </c>
      <c r="D2338" s="50" t="s">
        <v>13433</v>
      </c>
      <c r="E2338" s="37" t="s">
        <v>43</v>
      </c>
      <c r="F2338" s="49" t="s">
        <v>90</v>
      </c>
      <c r="G2338" s="50" t="s">
        <v>91</v>
      </c>
      <c r="H2338" s="50" t="s">
        <v>30</v>
      </c>
      <c r="I2338" s="50" t="s">
        <v>31</v>
      </c>
      <c r="J2338" s="49" t="s">
        <v>32</v>
      </c>
      <c r="K2338" s="49" t="s">
        <v>33</v>
      </c>
      <c r="L2338" s="49" t="s">
        <v>34</v>
      </c>
      <c r="M2338" s="50" t="s">
        <v>35</v>
      </c>
      <c r="N2338" s="50" t="s">
        <v>36</v>
      </c>
      <c r="O2338" s="51">
        <v>45844</v>
      </c>
      <c r="P2338" s="51">
        <v>45844</v>
      </c>
      <c r="Q2338" s="51">
        <v>45844</v>
      </c>
      <c r="R2338" s="50">
        <v>85</v>
      </c>
      <c r="S2338" s="50">
        <v>0</v>
      </c>
      <c r="T2338" s="50" t="s">
        <v>96</v>
      </c>
      <c r="U2338" s="50" t="s">
        <v>13434</v>
      </c>
      <c r="V2338" s="50"/>
      <c r="W2338" s="50" t="s">
        <v>5581</v>
      </c>
      <c r="X2338" s="50" t="s">
        <v>36</v>
      </c>
      <c r="Y2338" s="49" t="s">
        <v>11841</v>
      </c>
    </row>
    <row r="2339" spans="1:25">
      <c r="A2339" s="121" t="str">
        <f t="shared" si="37"/>
        <v>tnorfle</v>
      </c>
      <c r="B2339" s="49" t="s">
        <v>13435</v>
      </c>
      <c r="C2339" s="50" t="s">
        <v>13436</v>
      </c>
      <c r="D2339" s="50" t="s">
        <v>13437</v>
      </c>
      <c r="E2339" s="37" t="s">
        <v>27</v>
      </c>
      <c r="F2339" s="49" t="s">
        <v>28</v>
      </c>
      <c r="G2339" s="50" t="s">
        <v>29</v>
      </c>
      <c r="H2339" s="50" t="s">
        <v>30</v>
      </c>
      <c r="I2339" s="50" t="s">
        <v>31</v>
      </c>
      <c r="J2339" s="49" t="s">
        <v>53</v>
      </c>
      <c r="K2339" s="49" t="s">
        <v>164</v>
      </c>
      <c r="L2339" s="49" t="s">
        <v>165</v>
      </c>
      <c r="M2339" s="50" t="s">
        <v>166</v>
      </c>
      <c r="N2339" s="50" t="s">
        <v>167</v>
      </c>
      <c r="O2339" s="51">
        <v>45130</v>
      </c>
      <c r="P2339" s="51">
        <v>45130</v>
      </c>
      <c r="Q2339" s="51">
        <v>45130</v>
      </c>
      <c r="R2339" s="50">
        <v>799</v>
      </c>
      <c r="S2339" s="50">
        <v>2</v>
      </c>
      <c r="T2339" s="50" t="s">
        <v>82</v>
      </c>
      <c r="U2339" s="50" t="s">
        <v>13438</v>
      </c>
      <c r="V2339" s="50"/>
      <c r="W2339" s="50" t="s">
        <v>13439</v>
      </c>
      <c r="X2339" s="50" t="s">
        <v>170</v>
      </c>
      <c r="Y2339" s="49" t="s">
        <v>13440</v>
      </c>
    </row>
    <row r="2340" spans="1:25">
      <c r="A2340" s="121" t="str">
        <f t="shared" si="37"/>
        <v>TOMALI</v>
      </c>
      <c r="B2340" s="49" t="s">
        <v>13441</v>
      </c>
      <c r="C2340" s="50" t="s">
        <v>13442</v>
      </c>
      <c r="D2340" s="50" t="s">
        <v>13443</v>
      </c>
      <c r="E2340" s="37" t="s">
        <v>43</v>
      </c>
      <c r="F2340" s="49" t="s">
        <v>44</v>
      </c>
      <c r="G2340" s="50" t="s">
        <v>45</v>
      </c>
      <c r="H2340" s="50" t="s">
        <v>30</v>
      </c>
      <c r="I2340" s="50" t="s">
        <v>31</v>
      </c>
      <c r="J2340" s="49" t="s">
        <v>53</v>
      </c>
      <c r="K2340" s="49" t="s">
        <v>93</v>
      </c>
      <c r="L2340" s="49" t="s">
        <v>915</v>
      </c>
      <c r="M2340" s="50" t="s">
        <v>916</v>
      </c>
      <c r="N2340" s="50" t="s">
        <v>69</v>
      </c>
      <c r="O2340" s="51">
        <v>35913</v>
      </c>
      <c r="P2340" s="51">
        <v>35913</v>
      </c>
      <c r="Q2340" s="51">
        <v>35913</v>
      </c>
      <c r="R2340" s="50">
        <v>10016</v>
      </c>
      <c r="S2340" s="50">
        <v>27</v>
      </c>
      <c r="T2340" s="50" t="s">
        <v>148</v>
      </c>
      <c r="U2340" s="50" t="s">
        <v>13444</v>
      </c>
      <c r="V2340" s="50"/>
      <c r="W2340" s="50" t="s">
        <v>1258</v>
      </c>
      <c r="X2340" s="50" t="s">
        <v>69</v>
      </c>
      <c r="Y2340" s="49" t="s">
        <v>13445</v>
      </c>
    </row>
    <row r="2341" spans="1:25">
      <c r="A2341" s="121" t="str">
        <f t="shared" si="37"/>
        <v>TPECK3</v>
      </c>
      <c r="B2341" s="49" t="s">
        <v>13446</v>
      </c>
      <c r="C2341" s="50" t="s">
        <v>13447</v>
      </c>
      <c r="D2341" s="50" t="s">
        <v>13448</v>
      </c>
      <c r="E2341" s="37" t="s">
        <v>43</v>
      </c>
      <c r="F2341" s="49" t="s">
        <v>28</v>
      </c>
      <c r="G2341" s="50" t="s">
        <v>29</v>
      </c>
      <c r="H2341" s="50" t="s">
        <v>30</v>
      </c>
      <c r="I2341" s="50" t="s">
        <v>31</v>
      </c>
      <c r="J2341" s="49" t="s">
        <v>53</v>
      </c>
      <c r="K2341" s="49" t="s">
        <v>197</v>
      </c>
      <c r="L2341" s="49" t="s">
        <v>198</v>
      </c>
      <c r="M2341" s="50" t="s">
        <v>199</v>
      </c>
      <c r="N2341" s="50" t="s">
        <v>200</v>
      </c>
      <c r="O2341" s="51">
        <v>35268</v>
      </c>
      <c r="P2341" s="51">
        <v>35268</v>
      </c>
      <c r="Q2341" s="51">
        <v>35268</v>
      </c>
      <c r="R2341" s="50">
        <v>10661</v>
      </c>
      <c r="S2341" s="50">
        <v>29</v>
      </c>
      <c r="T2341" s="50" t="s">
        <v>148</v>
      </c>
      <c r="U2341" s="50" t="s">
        <v>13449</v>
      </c>
      <c r="V2341" s="50"/>
      <c r="W2341" s="50" t="s">
        <v>5397</v>
      </c>
      <c r="X2341" s="50" t="s">
        <v>200</v>
      </c>
      <c r="Y2341" s="49" t="s">
        <v>5398</v>
      </c>
    </row>
    <row r="2342" spans="1:25">
      <c r="A2342" s="121" t="str">
        <f t="shared" si="37"/>
        <v>TPENNE</v>
      </c>
      <c r="B2342" s="49" t="s">
        <v>13450</v>
      </c>
      <c r="C2342" s="50" t="s">
        <v>13451</v>
      </c>
      <c r="D2342" s="50" t="s">
        <v>13452</v>
      </c>
      <c r="E2342" s="37" t="s">
        <v>43</v>
      </c>
      <c r="F2342" s="49" t="s">
        <v>28</v>
      </c>
      <c r="G2342" s="50" t="s">
        <v>29</v>
      </c>
      <c r="H2342" s="50" t="s">
        <v>30</v>
      </c>
      <c r="I2342" s="50" t="s">
        <v>31</v>
      </c>
      <c r="J2342" s="49" t="s">
        <v>32</v>
      </c>
      <c r="K2342" s="49" t="s">
        <v>144</v>
      </c>
      <c r="L2342" s="49" t="s">
        <v>145</v>
      </c>
      <c r="M2342" s="50" t="s">
        <v>146</v>
      </c>
      <c r="N2342" s="50" t="s">
        <v>147</v>
      </c>
      <c r="O2342" s="51">
        <v>29019</v>
      </c>
      <c r="P2342" s="51">
        <v>29019</v>
      </c>
      <c r="Q2342" s="51">
        <v>29019</v>
      </c>
      <c r="R2342" s="50">
        <v>16910</v>
      </c>
      <c r="S2342" s="50">
        <v>46</v>
      </c>
      <c r="T2342" s="50" t="s">
        <v>148</v>
      </c>
      <c r="U2342" s="50" t="s">
        <v>13453</v>
      </c>
      <c r="V2342" s="50"/>
      <c r="W2342" s="50" t="s">
        <v>1936</v>
      </c>
      <c r="X2342" s="50" t="s">
        <v>147</v>
      </c>
      <c r="Y2342" s="49" t="s">
        <v>1937</v>
      </c>
    </row>
    <row r="2343" spans="1:25">
      <c r="A2343" s="121" t="str">
        <f t="shared" si="37"/>
        <v>tpercle</v>
      </c>
      <c r="B2343" s="49" t="s">
        <v>13454</v>
      </c>
      <c r="C2343" s="50" t="s">
        <v>13455</v>
      </c>
      <c r="D2343" s="50" t="s">
        <v>13456</v>
      </c>
      <c r="E2343" s="37" t="s">
        <v>43</v>
      </c>
      <c r="F2343" s="49" t="s">
        <v>90</v>
      </c>
      <c r="G2343" s="50" t="s">
        <v>91</v>
      </c>
      <c r="H2343" s="50" t="s">
        <v>30</v>
      </c>
      <c r="I2343" s="50" t="s">
        <v>31</v>
      </c>
      <c r="J2343" s="49" t="s">
        <v>32</v>
      </c>
      <c r="K2343" s="49" t="s">
        <v>349</v>
      </c>
      <c r="L2343" s="49" t="s">
        <v>1388</v>
      </c>
      <c r="M2343" s="50" t="s">
        <v>1389</v>
      </c>
      <c r="N2343" s="50" t="s">
        <v>57</v>
      </c>
      <c r="O2343" s="51">
        <v>43194</v>
      </c>
      <c r="P2343" s="51">
        <v>43194</v>
      </c>
      <c r="Q2343" s="51">
        <v>43194</v>
      </c>
      <c r="R2343" s="50">
        <v>2735</v>
      </c>
      <c r="S2343" s="50">
        <v>7</v>
      </c>
      <c r="T2343" s="50" t="s">
        <v>127</v>
      </c>
      <c r="U2343" s="50" t="s">
        <v>13457</v>
      </c>
      <c r="V2343" s="50"/>
      <c r="W2343" s="50" t="s">
        <v>3401</v>
      </c>
      <c r="X2343" s="50" t="s">
        <v>1392</v>
      </c>
      <c r="Y2343" s="49" t="s">
        <v>3402</v>
      </c>
    </row>
    <row r="2344" spans="1:25">
      <c r="A2344" s="121" t="str">
        <f t="shared" si="37"/>
        <v>tperry</v>
      </c>
      <c r="B2344" s="49" t="s">
        <v>13458</v>
      </c>
      <c r="C2344" s="50" t="s">
        <v>13459</v>
      </c>
      <c r="D2344" s="49" t="s">
        <v>13460</v>
      </c>
      <c r="E2344" s="141" t="s">
        <v>13458</v>
      </c>
      <c r="F2344" s="50"/>
      <c r="G2344" s="51"/>
      <c r="H2344" s="51"/>
      <c r="I2344" s="51"/>
      <c r="J2344" s="51"/>
      <c r="K2344" s="49" t="s">
        <v>164</v>
      </c>
      <c r="L2344" s="51"/>
      <c r="M2344" s="51"/>
      <c r="N2344" s="51"/>
      <c r="O2344" s="51"/>
      <c r="P2344" s="51">
        <v>45949</v>
      </c>
      <c r="Q2344" s="51">
        <v>45949</v>
      </c>
      <c r="R2344" s="51"/>
      <c r="S2344" s="51"/>
      <c r="T2344" s="51"/>
      <c r="U2344" s="49" t="s">
        <v>13461</v>
      </c>
      <c r="V2344" s="50"/>
      <c r="W2344" s="50" t="s">
        <v>13462</v>
      </c>
      <c r="X2344" s="50" t="s">
        <v>167</v>
      </c>
      <c r="Y2344" s="49" t="s">
        <v>13463</v>
      </c>
    </row>
    <row r="2345" spans="1:25">
      <c r="A2345" s="121" t="str">
        <f t="shared" si="37"/>
        <v>tpham1</v>
      </c>
      <c r="B2345" s="49" t="s">
        <v>13464</v>
      </c>
      <c r="C2345" s="50" t="s">
        <v>13465</v>
      </c>
      <c r="D2345" s="50" t="s">
        <v>13466</v>
      </c>
      <c r="E2345" s="37" t="s">
        <v>27</v>
      </c>
      <c r="F2345" s="49" t="s">
        <v>28</v>
      </c>
      <c r="G2345" s="50" t="s">
        <v>29</v>
      </c>
      <c r="H2345" s="50" t="s">
        <v>30</v>
      </c>
      <c r="I2345" s="50" t="s">
        <v>31</v>
      </c>
      <c r="J2345" s="49" t="s">
        <v>32</v>
      </c>
      <c r="K2345" s="49" t="s">
        <v>1226</v>
      </c>
      <c r="L2345" s="49" t="s">
        <v>2047</v>
      </c>
      <c r="M2345" s="50" t="s">
        <v>1228</v>
      </c>
      <c r="N2345" s="50" t="s">
        <v>1229</v>
      </c>
      <c r="O2345" s="51">
        <v>44455</v>
      </c>
      <c r="P2345" s="51">
        <v>44455</v>
      </c>
      <c r="Q2345" s="51">
        <v>44455</v>
      </c>
      <c r="R2345" s="50">
        <v>1474</v>
      </c>
      <c r="S2345" s="50">
        <v>4</v>
      </c>
      <c r="T2345" s="50" t="s">
        <v>106</v>
      </c>
      <c r="U2345" s="50" t="s">
        <v>13467</v>
      </c>
      <c r="V2345" s="50"/>
      <c r="W2345" s="50" t="s">
        <v>1919</v>
      </c>
      <c r="X2345" s="50" t="s">
        <v>1229</v>
      </c>
      <c r="Y2345" s="49" t="s">
        <v>13468</v>
      </c>
    </row>
    <row r="2346" spans="1:25">
      <c r="A2346" s="121" t="str">
        <f t="shared" si="37"/>
        <v>TPHAN1</v>
      </c>
      <c r="B2346" s="49" t="s">
        <v>13469</v>
      </c>
      <c r="C2346" s="50" t="s">
        <v>13470</v>
      </c>
      <c r="D2346" s="50" t="s">
        <v>13471</v>
      </c>
      <c r="E2346" s="37" t="s">
        <v>43</v>
      </c>
      <c r="F2346" s="49" t="s">
        <v>1624</v>
      </c>
      <c r="G2346" s="50" t="s">
        <v>1625</v>
      </c>
      <c r="H2346" s="50" t="s">
        <v>30</v>
      </c>
      <c r="I2346" s="50" t="s">
        <v>31</v>
      </c>
      <c r="J2346" s="49" t="s">
        <v>32</v>
      </c>
      <c r="K2346" s="49" t="s">
        <v>125</v>
      </c>
      <c r="L2346" s="49" t="s">
        <v>1141</v>
      </c>
      <c r="M2346" s="50" t="s">
        <v>235</v>
      </c>
      <c r="N2346" s="50" t="s">
        <v>236</v>
      </c>
      <c r="O2346" s="51">
        <v>35192</v>
      </c>
      <c r="P2346" s="51">
        <v>35192</v>
      </c>
      <c r="Q2346" s="51">
        <v>35192</v>
      </c>
      <c r="R2346" s="50">
        <v>10737</v>
      </c>
      <c r="S2346" s="50">
        <v>29</v>
      </c>
      <c r="T2346" s="50" t="s">
        <v>148</v>
      </c>
      <c r="U2346" s="50" t="s">
        <v>13472</v>
      </c>
      <c r="V2346" s="50"/>
      <c r="W2346" s="50" t="s">
        <v>13473</v>
      </c>
      <c r="X2346" s="50" t="s">
        <v>236</v>
      </c>
      <c r="Y2346" s="49" t="s">
        <v>13474</v>
      </c>
    </row>
    <row r="2347" spans="1:25">
      <c r="A2347" s="121" t="str">
        <f t="shared" si="37"/>
        <v>tphill0</v>
      </c>
      <c r="B2347" s="49" t="s">
        <v>13475</v>
      </c>
      <c r="C2347" s="50" t="s">
        <v>13476</v>
      </c>
      <c r="D2347" s="50" t="s">
        <v>13477</v>
      </c>
      <c r="E2347" s="37" t="s">
        <v>43</v>
      </c>
      <c r="F2347" s="49" t="s">
        <v>28</v>
      </c>
      <c r="G2347" s="50" t="s">
        <v>29</v>
      </c>
      <c r="H2347" s="50" t="s">
        <v>30</v>
      </c>
      <c r="I2347" s="50" t="s">
        <v>31</v>
      </c>
      <c r="J2347" s="49" t="s">
        <v>53</v>
      </c>
      <c r="K2347" s="49" t="s">
        <v>197</v>
      </c>
      <c r="L2347" s="49" t="s">
        <v>198</v>
      </c>
      <c r="M2347" s="50" t="s">
        <v>199</v>
      </c>
      <c r="N2347" s="50" t="s">
        <v>200</v>
      </c>
      <c r="O2347" s="51">
        <v>45494</v>
      </c>
      <c r="P2347" s="51">
        <v>45494</v>
      </c>
      <c r="Q2347" s="51">
        <v>45494</v>
      </c>
      <c r="R2347" s="50">
        <v>435</v>
      </c>
      <c r="S2347" s="50">
        <v>1</v>
      </c>
      <c r="T2347" s="50" t="s">
        <v>82</v>
      </c>
      <c r="U2347" s="50" t="s">
        <v>13478</v>
      </c>
      <c r="V2347" s="50" t="s">
        <v>13479</v>
      </c>
      <c r="W2347" s="50" t="s">
        <v>712</v>
      </c>
      <c r="X2347" s="50" t="s">
        <v>200</v>
      </c>
      <c r="Y2347" s="49" t="s">
        <v>13480</v>
      </c>
    </row>
    <row r="2348" spans="1:25">
      <c r="A2348" s="121" t="str">
        <f t="shared" si="37"/>
        <v>tporeba</v>
      </c>
      <c r="B2348" s="49" t="s">
        <v>13481</v>
      </c>
      <c r="C2348" s="50" t="s">
        <v>13482</v>
      </c>
      <c r="D2348" s="50" t="s">
        <v>13483</v>
      </c>
      <c r="E2348" s="37" t="s">
        <v>43</v>
      </c>
      <c r="F2348" s="49" t="s">
        <v>44</v>
      </c>
      <c r="G2348" s="50" t="s">
        <v>45</v>
      </c>
      <c r="H2348" s="50" t="s">
        <v>30</v>
      </c>
      <c r="I2348" s="50" t="s">
        <v>31</v>
      </c>
      <c r="J2348" s="49" t="s">
        <v>32</v>
      </c>
      <c r="K2348" s="49" t="s">
        <v>92</v>
      </c>
      <c r="L2348" s="49" t="s">
        <v>116</v>
      </c>
      <c r="M2348" s="50" t="s">
        <v>117</v>
      </c>
      <c r="N2348" s="50" t="s">
        <v>118</v>
      </c>
      <c r="O2348" s="51">
        <v>45907</v>
      </c>
      <c r="P2348" s="51">
        <v>45907</v>
      </c>
      <c r="Q2348" s="51">
        <v>45907</v>
      </c>
      <c r="R2348" s="50">
        <v>22</v>
      </c>
      <c r="S2348" s="50">
        <v>0</v>
      </c>
      <c r="T2348" s="50" t="s">
        <v>47</v>
      </c>
      <c r="U2348" s="50" t="s">
        <v>13484</v>
      </c>
      <c r="V2348" s="50"/>
      <c r="W2348" s="50" t="s">
        <v>2302</v>
      </c>
      <c r="X2348" s="50" t="s">
        <v>118</v>
      </c>
      <c r="Y2348" s="49" t="s">
        <v>13485</v>
      </c>
    </row>
    <row r="2349" spans="1:25">
      <c r="A2349" s="121" t="str">
        <f t="shared" si="37"/>
        <v>tprice0</v>
      </c>
      <c r="B2349" s="49" t="s">
        <v>13486</v>
      </c>
      <c r="C2349" s="50" t="s">
        <v>13487</v>
      </c>
      <c r="D2349" s="50" t="s">
        <v>13488</v>
      </c>
      <c r="E2349" s="37" t="s">
        <v>43</v>
      </c>
      <c r="F2349" s="49" t="s">
        <v>466</v>
      </c>
      <c r="G2349" s="50" t="s">
        <v>467</v>
      </c>
      <c r="H2349" s="50" t="s">
        <v>30</v>
      </c>
      <c r="I2349" s="50" t="s">
        <v>31</v>
      </c>
      <c r="J2349" s="49" t="s">
        <v>32</v>
      </c>
      <c r="K2349" s="49" t="s">
        <v>515</v>
      </c>
      <c r="L2349" s="49" t="s">
        <v>516</v>
      </c>
      <c r="M2349" s="50" t="s">
        <v>517</v>
      </c>
      <c r="N2349" s="50" t="s">
        <v>192</v>
      </c>
      <c r="O2349" s="51">
        <v>44315</v>
      </c>
      <c r="P2349" s="51">
        <v>44315</v>
      </c>
      <c r="Q2349" s="51">
        <v>44315</v>
      </c>
      <c r="R2349" s="50">
        <v>1614</v>
      </c>
      <c r="S2349" s="50">
        <v>4</v>
      </c>
      <c r="T2349" s="50" t="s">
        <v>106</v>
      </c>
      <c r="U2349" s="50" t="s">
        <v>13489</v>
      </c>
      <c r="V2349" s="50"/>
      <c r="W2349" s="50" t="s">
        <v>13490</v>
      </c>
      <c r="X2349" s="50" t="s">
        <v>593</v>
      </c>
      <c r="Y2349" s="49" t="s">
        <v>13491</v>
      </c>
    </row>
    <row r="2350" spans="1:25">
      <c r="A2350" s="121" t="str">
        <f t="shared" si="37"/>
        <v>trai0</v>
      </c>
      <c r="B2350" s="49" t="s">
        <v>13492</v>
      </c>
      <c r="C2350" s="50" t="s">
        <v>13493</v>
      </c>
      <c r="D2350" s="50" t="s">
        <v>13494</v>
      </c>
      <c r="E2350" s="37" t="s">
        <v>43</v>
      </c>
      <c r="F2350" s="49" t="s">
        <v>44</v>
      </c>
      <c r="G2350" s="50" t="s">
        <v>45</v>
      </c>
      <c r="H2350" s="50" t="s">
        <v>30</v>
      </c>
      <c r="I2350" s="50" t="s">
        <v>31</v>
      </c>
      <c r="J2350" s="49" t="s">
        <v>53</v>
      </c>
      <c r="K2350" s="49" t="s">
        <v>273</v>
      </c>
      <c r="L2350" s="49" t="s">
        <v>274</v>
      </c>
      <c r="M2350" s="50" t="s">
        <v>275</v>
      </c>
      <c r="N2350" s="50" t="s">
        <v>276</v>
      </c>
      <c r="O2350" s="51">
        <v>44700</v>
      </c>
      <c r="P2350" s="51">
        <v>44700</v>
      </c>
      <c r="Q2350" s="51">
        <v>44700</v>
      </c>
      <c r="R2350" s="50">
        <v>1229</v>
      </c>
      <c r="S2350" s="50">
        <v>3</v>
      </c>
      <c r="T2350" s="50" t="s">
        <v>106</v>
      </c>
      <c r="U2350" s="50" t="s">
        <v>13495</v>
      </c>
      <c r="V2350" s="50"/>
      <c r="W2350" s="50" t="s">
        <v>13496</v>
      </c>
      <c r="X2350" s="50" t="s">
        <v>276</v>
      </c>
      <c r="Y2350" s="49" t="s">
        <v>13497</v>
      </c>
    </row>
    <row r="2351" spans="1:25">
      <c r="A2351" s="121" t="str">
        <f t="shared" si="37"/>
        <v>trao0</v>
      </c>
      <c r="B2351" s="49" t="s">
        <v>13498</v>
      </c>
      <c r="C2351" s="50" t="s">
        <v>13499</v>
      </c>
      <c r="D2351" s="50" t="s">
        <v>13500</v>
      </c>
      <c r="E2351" s="37" t="s">
        <v>134</v>
      </c>
      <c r="F2351" s="49" t="s">
        <v>114</v>
      </c>
      <c r="G2351" s="50" t="s">
        <v>115</v>
      </c>
      <c r="H2351" s="50" t="s">
        <v>105</v>
      </c>
      <c r="I2351" s="50" t="s">
        <v>31</v>
      </c>
      <c r="J2351" s="49" t="s">
        <v>53</v>
      </c>
      <c r="K2351" s="49" t="s">
        <v>197</v>
      </c>
      <c r="L2351" s="49" t="s">
        <v>198</v>
      </c>
      <c r="M2351" s="50" t="s">
        <v>199</v>
      </c>
      <c r="N2351" s="50" t="s">
        <v>200</v>
      </c>
      <c r="O2351" s="51">
        <v>45543</v>
      </c>
      <c r="P2351" s="51">
        <v>45543</v>
      </c>
      <c r="Q2351" s="51">
        <v>45543</v>
      </c>
      <c r="R2351" s="50">
        <v>386</v>
      </c>
      <c r="S2351" s="50">
        <v>1</v>
      </c>
      <c r="T2351" s="50" t="s">
        <v>82</v>
      </c>
      <c r="U2351" s="50" t="s">
        <v>13501</v>
      </c>
      <c r="V2351" s="50" t="s">
        <v>13502</v>
      </c>
      <c r="W2351" s="50" t="s">
        <v>4944</v>
      </c>
      <c r="X2351" s="50" t="s">
        <v>200</v>
      </c>
      <c r="Y2351" s="49" t="s">
        <v>13503</v>
      </c>
    </row>
    <row r="2352" spans="1:25">
      <c r="A2352" s="121" t="str">
        <f t="shared" si="37"/>
        <v>treed</v>
      </c>
      <c r="B2352" s="49" t="s">
        <v>13504</v>
      </c>
      <c r="C2352" s="50" t="s">
        <v>13505</v>
      </c>
      <c r="D2352" s="50" t="s">
        <v>13506</v>
      </c>
      <c r="E2352" s="37" t="s">
        <v>27</v>
      </c>
      <c r="F2352" s="49" t="s">
        <v>28</v>
      </c>
      <c r="G2352" s="50" t="s">
        <v>29</v>
      </c>
      <c r="H2352" s="50" t="s">
        <v>30</v>
      </c>
      <c r="I2352" s="50" t="s">
        <v>31</v>
      </c>
      <c r="J2352" s="49" t="s">
        <v>53</v>
      </c>
      <c r="K2352" s="49" t="s">
        <v>255</v>
      </c>
      <c r="L2352" s="49" t="s">
        <v>3039</v>
      </c>
      <c r="M2352" s="50" t="s">
        <v>257</v>
      </c>
      <c r="N2352" s="50" t="s">
        <v>258</v>
      </c>
      <c r="O2352" s="51">
        <v>45564</v>
      </c>
      <c r="P2352" s="51">
        <v>45564</v>
      </c>
      <c r="Q2352" s="51">
        <v>45564</v>
      </c>
      <c r="R2352" s="50">
        <v>365</v>
      </c>
      <c r="S2352" s="50">
        <v>1</v>
      </c>
      <c r="T2352" s="50" t="s">
        <v>82</v>
      </c>
      <c r="U2352" s="50" t="s">
        <v>13507</v>
      </c>
      <c r="V2352" s="50"/>
      <c r="W2352" s="50" t="s">
        <v>6422</v>
      </c>
      <c r="X2352" s="50" t="s">
        <v>258</v>
      </c>
      <c r="Y2352" s="49" t="s">
        <v>13508</v>
      </c>
    </row>
    <row r="2353" spans="1:25">
      <c r="A2353" s="121" t="str">
        <f t="shared" si="37"/>
        <v>treyes</v>
      </c>
      <c r="B2353" s="49" t="s">
        <v>13509</v>
      </c>
      <c r="C2353" s="50" t="s">
        <v>13510</v>
      </c>
      <c r="D2353" s="49" t="s">
        <v>13511</v>
      </c>
      <c r="E2353" s="141" t="s">
        <v>13509</v>
      </c>
      <c r="F2353" s="50"/>
      <c r="G2353" s="51"/>
      <c r="H2353" s="51"/>
      <c r="I2353" s="51"/>
      <c r="J2353" s="51"/>
      <c r="K2353" s="49" t="s">
        <v>197</v>
      </c>
      <c r="L2353" s="51"/>
      <c r="M2353" s="51"/>
      <c r="N2353" s="51"/>
      <c r="O2353" s="51"/>
      <c r="P2353" s="51">
        <v>45949</v>
      </c>
      <c r="Q2353" s="51">
        <v>45949</v>
      </c>
      <c r="R2353" s="51"/>
      <c r="S2353" s="51"/>
      <c r="T2353" s="51"/>
      <c r="U2353" s="49" t="s">
        <v>13512</v>
      </c>
      <c r="V2353" s="50"/>
      <c r="W2353" s="50" t="s">
        <v>13513</v>
      </c>
      <c r="X2353" s="50" t="s">
        <v>200</v>
      </c>
      <c r="Y2353" s="49" t="s">
        <v>13514</v>
      </c>
    </row>
    <row r="2354" spans="1:25">
      <c r="A2354" s="121" t="str">
        <f t="shared" si="37"/>
        <v>TRICH21</v>
      </c>
      <c r="B2354" s="49" t="s">
        <v>13515</v>
      </c>
      <c r="C2354" s="50" t="s">
        <v>13516</v>
      </c>
      <c r="D2354" s="50" t="s">
        <v>13517</v>
      </c>
      <c r="E2354" s="37" t="s">
        <v>43</v>
      </c>
      <c r="F2354" s="49" t="s">
        <v>90</v>
      </c>
      <c r="G2354" s="50" t="s">
        <v>91</v>
      </c>
      <c r="H2354" s="50" t="s">
        <v>30</v>
      </c>
      <c r="I2354" s="50" t="s">
        <v>31</v>
      </c>
      <c r="J2354" s="49" t="s">
        <v>32</v>
      </c>
      <c r="K2354" s="49" t="s">
        <v>884</v>
      </c>
      <c r="L2354" s="49" t="s">
        <v>885</v>
      </c>
      <c r="M2354" s="50" t="s">
        <v>886</v>
      </c>
      <c r="N2354" s="50" t="s">
        <v>887</v>
      </c>
      <c r="O2354" s="51">
        <v>30253</v>
      </c>
      <c r="P2354" s="51">
        <v>30253</v>
      </c>
      <c r="Q2354" s="51">
        <v>30253</v>
      </c>
      <c r="R2354" s="50">
        <v>15676</v>
      </c>
      <c r="S2354" s="50">
        <v>42</v>
      </c>
      <c r="T2354" s="50" t="s">
        <v>148</v>
      </c>
      <c r="U2354" s="50" t="s">
        <v>13518</v>
      </c>
      <c r="V2354" s="50"/>
      <c r="W2354" s="50" t="s">
        <v>13519</v>
      </c>
      <c r="X2354" s="50" t="s">
        <v>1136</v>
      </c>
      <c r="Y2354" s="49" t="s">
        <v>13520</v>
      </c>
    </row>
    <row r="2355" spans="1:25">
      <c r="A2355" s="121" t="str">
        <f t="shared" si="37"/>
        <v>trivers</v>
      </c>
      <c r="B2355" s="49" t="s">
        <v>13521</v>
      </c>
      <c r="C2355" s="50" t="s">
        <v>13522</v>
      </c>
      <c r="D2355" s="50" t="s">
        <v>13523</v>
      </c>
      <c r="E2355" s="37" t="s">
        <v>27</v>
      </c>
      <c r="F2355" s="49" t="s">
        <v>1941</v>
      </c>
      <c r="G2355" s="50" t="s">
        <v>1942</v>
      </c>
      <c r="H2355" s="50" t="s">
        <v>30</v>
      </c>
      <c r="I2355" s="50" t="s">
        <v>31</v>
      </c>
      <c r="J2355" s="49" t="s">
        <v>53</v>
      </c>
      <c r="K2355" s="49" t="s">
        <v>309</v>
      </c>
      <c r="L2355" s="49" t="s">
        <v>310</v>
      </c>
      <c r="M2355" s="50" t="s">
        <v>311</v>
      </c>
      <c r="N2355" s="50" t="s">
        <v>312</v>
      </c>
      <c r="O2355" s="51">
        <v>43552</v>
      </c>
      <c r="P2355" s="51">
        <v>43552</v>
      </c>
      <c r="Q2355" s="51">
        <v>43552</v>
      </c>
      <c r="R2355" s="50">
        <v>2377</v>
      </c>
      <c r="S2355" s="50">
        <v>6</v>
      </c>
      <c r="T2355" s="50" t="s">
        <v>127</v>
      </c>
      <c r="U2355" s="50" t="s">
        <v>13524</v>
      </c>
      <c r="V2355" s="50"/>
      <c r="W2355" s="50" t="s">
        <v>13525</v>
      </c>
      <c r="X2355" s="50" t="s">
        <v>312</v>
      </c>
      <c r="Y2355" s="49" t="s">
        <v>13526</v>
      </c>
    </row>
    <row r="2356" spans="1:25">
      <c r="A2356" s="121" t="str">
        <f t="shared" si="37"/>
        <v>TROBE17</v>
      </c>
      <c r="B2356" s="49" t="s">
        <v>13527</v>
      </c>
      <c r="C2356" s="50" t="s">
        <v>13528</v>
      </c>
      <c r="D2356" s="50" t="s">
        <v>13529</v>
      </c>
      <c r="E2356" s="37" t="s">
        <v>27</v>
      </c>
      <c r="F2356" s="49" t="s">
        <v>182</v>
      </c>
      <c r="G2356" s="50" t="s">
        <v>183</v>
      </c>
      <c r="H2356" s="50" t="s">
        <v>30</v>
      </c>
      <c r="I2356" s="50" t="s">
        <v>31</v>
      </c>
      <c r="J2356" s="49" t="s">
        <v>53</v>
      </c>
      <c r="K2356" s="49" t="s">
        <v>273</v>
      </c>
      <c r="L2356" s="49" t="s">
        <v>274</v>
      </c>
      <c r="M2356" s="50" t="s">
        <v>275</v>
      </c>
      <c r="N2356" s="50" t="s">
        <v>276</v>
      </c>
      <c r="O2356" s="51">
        <v>40350</v>
      </c>
      <c r="P2356" s="51">
        <v>40350</v>
      </c>
      <c r="Q2356" s="51">
        <v>40350</v>
      </c>
      <c r="R2356" s="50">
        <v>5579</v>
      </c>
      <c r="S2356" s="50">
        <v>15</v>
      </c>
      <c r="T2356" s="50" t="s">
        <v>127</v>
      </c>
      <c r="U2356" s="50" t="s">
        <v>13530</v>
      </c>
      <c r="V2356" s="50"/>
      <c r="W2356" s="50" t="s">
        <v>13531</v>
      </c>
      <c r="X2356" s="50" t="s">
        <v>276</v>
      </c>
      <c r="Y2356" s="49" t="s">
        <v>12914</v>
      </c>
    </row>
    <row r="2357" spans="1:25">
      <c r="A2357" s="121" t="str">
        <f t="shared" si="37"/>
        <v>trobins</v>
      </c>
      <c r="B2357" s="49" t="s">
        <v>13532</v>
      </c>
      <c r="C2357" s="50" t="s">
        <v>13533</v>
      </c>
      <c r="D2357" s="50" t="s">
        <v>13534</v>
      </c>
      <c r="E2357" s="37" t="s">
        <v>43</v>
      </c>
      <c r="F2357" s="49" t="s">
        <v>44</v>
      </c>
      <c r="G2357" s="50" t="s">
        <v>45</v>
      </c>
      <c r="H2357" s="50" t="s">
        <v>30</v>
      </c>
      <c r="I2357" s="50" t="s">
        <v>31</v>
      </c>
      <c r="J2357" s="49" t="s">
        <v>53</v>
      </c>
      <c r="K2357" s="49" t="s">
        <v>164</v>
      </c>
      <c r="L2357" s="49" t="s">
        <v>165</v>
      </c>
      <c r="M2357" s="50" t="s">
        <v>166</v>
      </c>
      <c r="N2357" s="50" t="s">
        <v>167</v>
      </c>
      <c r="O2357" s="51">
        <v>45914</v>
      </c>
      <c r="P2357" s="51">
        <v>45914</v>
      </c>
      <c r="Q2357" s="51">
        <v>45914</v>
      </c>
      <c r="R2357" s="50">
        <v>15</v>
      </c>
      <c r="S2357" s="50">
        <v>0</v>
      </c>
      <c r="T2357" s="50" t="s">
        <v>47</v>
      </c>
      <c r="U2357" s="50" t="s">
        <v>13535</v>
      </c>
      <c r="V2357" s="50"/>
      <c r="W2357" s="50" t="s">
        <v>13536</v>
      </c>
      <c r="X2357" s="50" t="s">
        <v>322</v>
      </c>
      <c r="Y2357" s="49" t="s">
        <v>13537</v>
      </c>
    </row>
    <row r="2358" spans="1:25">
      <c r="A2358" s="121" t="str">
        <f t="shared" si="37"/>
        <v>troger0</v>
      </c>
      <c r="B2358" s="49" t="s">
        <v>13538</v>
      </c>
      <c r="C2358" s="50" t="s">
        <v>13539</v>
      </c>
      <c r="D2358" s="50" t="s">
        <v>13540</v>
      </c>
      <c r="E2358" s="37" t="s">
        <v>43</v>
      </c>
      <c r="F2358" s="49" t="s">
        <v>466</v>
      </c>
      <c r="G2358" s="50" t="s">
        <v>467</v>
      </c>
      <c r="H2358" s="50" t="s">
        <v>30</v>
      </c>
      <c r="I2358" s="50" t="s">
        <v>31</v>
      </c>
      <c r="J2358" s="49" t="s">
        <v>53</v>
      </c>
      <c r="K2358" s="49" t="s">
        <v>255</v>
      </c>
      <c r="L2358" s="49" t="s">
        <v>418</v>
      </c>
      <c r="M2358" s="50" t="s">
        <v>257</v>
      </c>
      <c r="N2358" s="50" t="s">
        <v>258</v>
      </c>
      <c r="O2358" s="51">
        <v>45109</v>
      </c>
      <c r="P2358" s="51">
        <v>45109</v>
      </c>
      <c r="Q2358" s="51">
        <v>45109</v>
      </c>
      <c r="R2358" s="50">
        <v>820</v>
      </c>
      <c r="S2358" s="50">
        <v>2</v>
      </c>
      <c r="T2358" s="50" t="s">
        <v>82</v>
      </c>
      <c r="U2358" s="50" t="s">
        <v>13541</v>
      </c>
      <c r="V2358" s="50"/>
      <c r="W2358" s="50" t="s">
        <v>13542</v>
      </c>
      <c r="X2358" s="50" t="s">
        <v>170</v>
      </c>
      <c r="Y2358" s="49" t="s">
        <v>13543</v>
      </c>
    </row>
    <row r="2359" spans="1:25">
      <c r="A2359" s="121" t="str">
        <f t="shared" si="37"/>
        <v>tromero</v>
      </c>
      <c r="B2359" s="49" t="s">
        <v>13544</v>
      </c>
      <c r="C2359" s="50" t="s">
        <v>13545</v>
      </c>
      <c r="D2359" s="50" t="s">
        <v>13546</v>
      </c>
      <c r="E2359" s="37" t="s">
        <v>43</v>
      </c>
      <c r="F2359" s="49" t="s">
        <v>90</v>
      </c>
      <c r="G2359" s="50" t="s">
        <v>91</v>
      </c>
      <c r="H2359" s="50" t="s">
        <v>30</v>
      </c>
      <c r="I2359" s="50" t="s">
        <v>31</v>
      </c>
      <c r="J2359" s="49" t="s">
        <v>53</v>
      </c>
      <c r="K2359" s="49" t="s">
        <v>370</v>
      </c>
      <c r="L2359" s="49" t="s">
        <v>371</v>
      </c>
      <c r="M2359" s="50" t="s">
        <v>372</v>
      </c>
      <c r="N2359" s="50" t="s">
        <v>373</v>
      </c>
      <c r="O2359" s="51">
        <v>45851</v>
      </c>
      <c r="P2359" s="51">
        <v>45851</v>
      </c>
      <c r="Q2359" s="51">
        <v>45851</v>
      </c>
      <c r="R2359" s="50">
        <v>78</v>
      </c>
      <c r="S2359" s="50">
        <v>0</v>
      </c>
      <c r="T2359" s="50" t="s">
        <v>96</v>
      </c>
      <c r="U2359" s="50" t="s">
        <v>13547</v>
      </c>
      <c r="V2359" s="50"/>
      <c r="W2359" s="50" t="s">
        <v>437</v>
      </c>
      <c r="X2359" s="50" t="s">
        <v>373</v>
      </c>
      <c r="Y2359" s="49" t="s">
        <v>438</v>
      </c>
    </row>
    <row r="2360" spans="1:25">
      <c r="A2360" s="121" t="str">
        <f t="shared" si="37"/>
        <v>TSALTON</v>
      </c>
      <c r="B2360" s="49" t="s">
        <v>13548</v>
      </c>
      <c r="C2360" s="50" t="s">
        <v>13549</v>
      </c>
      <c r="D2360" s="50" t="s">
        <v>13550</v>
      </c>
      <c r="E2360" s="37" t="s">
        <v>43</v>
      </c>
      <c r="F2360" s="49" t="s">
        <v>90</v>
      </c>
      <c r="G2360" s="50" t="s">
        <v>91</v>
      </c>
      <c r="H2360" s="50" t="s">
        <v>30</v>
      </c>
      <c r="I2360" s="50" t="s">
        <v>31</v>
      </c>
      <c r="J2360" s="49" t="s">
        <v>53</v>
      </c>
      <c r="K2360" s="49" t="s">
        <v>273</v>
      </c>
      <c r="L2360" s="49" t="s">
        <v>930</v>
      </c>
      <c r="M2360" s="50" t="s">
        <v>931</v>
      </c>
      <c r="N2360" s="50" t="s">
        <v>373</v>
      </c>
      <c r="O2360" s="51">
        <v>39944</v>
      </c>
      <c r="P2360" s="51">
        <v>39944</v>
      </c>
      <c r="Q2360" s="51">
        <v>39944</v>
      </c>
      <c r="R2360" s="50">
        <v>5985</v>
      </c>
      <c r="S2360" s="50">
        <v>16</v>
      </c>
      <c r="T2360" s="50" t="s">
        <v>148</v>
      </c>
      <c r="U2360" s="50" t="s">
        <v>13551</v>
      </c>
      <c r="V2360" s="50"/>
      <c r="W2360" s="50" t="s">
        <v>8335</v>
      </c>
      <c r="X2360" s="50" t="s">
        <v>373</v>
      </c>
      <c r="Y2360" s="49" t="s">
        <v>13552</v>
      </c>
    </row>
    <row r="2361" spans="1:25">
      <c r="A2361" s="121" t="str">
        <f t="shared" si="37"/>
        <v>TSHIVEL</v>
      </c>
      <c r="B2361" s="49" t="s">
        <v>13553</v>
      </c>
      <c r="C2361" s="50" t="s">
        <v>13554</v>
      </c>
      <c r="D2361" s="50" t="s">
        <v>13555</v>
      </c>
      <c r="E2361" s="37" t="s">
        <v>43</v>
      </c>
      <c r="F2361" s="49" t="s">
        <v>28</v>
      </c>
      <c r="G2361" s="50" t="s">
        <v>29</v>
      </c>
      <c r="H2361" s="50" t="s">
        <v>30</v>
      </c>
      <c r="I2361" s="50" t="s">
        <v>31</v>
      </c>
      <c r="J2361" s="49" t="s">
        <v>53</v>
      </c>
      <c r="K2361" s="49" t="s">
        <v>255</v>
      </c>
      <c r="L2361" s="49" t="s">
        <v>442</v>
      </c>
      <c r="M2361" s="50" t="s">
        <v>443</v>
      </c>
      <c r="N2361" s="50" t="s">
        <v>72</v>
      </c>
      <c r="O2361" s="51">
        <v>33707</v>
      </c>
      <c r="P2361" s="51">
        <v>33707</v>
      </c>
      <c r="Q2361" s="51">
        <v>33707</v>
      </c>
      <c r="R2361" s="50">
        <v>12222</v>
      </c>
      <c r="S2361" s="50">
        <v>33</v>
      </c>
      <c r="T2361" s="50" t="s">
        <v>148</v>
      </c>
      <c r="U2361" s="50" t="s">
        <v>13556</v>
      </c>
      <c r="V2361" s="50"/>
      <c r="W2361" s="50" t="s">
        <v>13557</v>
      </c>
      <c r="X2361" s="50" t="s">
        <v>72</v>
      </c>
      <c r="Y2361" s="49" t="s">
        <v>13558</v>
      </c>
    </row>
    <row r="2362" spans="1:25">
      <c r="A2362" s="121" t="str">
        <f t="shared" si="37"/>
        <v>tsilcox</v>
      </c>
      <c r="B2362" s="49" t="s">
        <v>13559</v>
      </c>
      <c r="C2362" s="50" t="s">
        <v>13560</v>
      </c>
      <c r="D2362" s="50" t="s">
        <v>13561</v>
      </c>
      <c r="E2362" s="37" t="s">
        <v>134</v>
      </c>
      <c r="F2362" s="49" t="s">
        <v>466</v>
      </c>
      <c r="G2362" s="50" t="s">
        <v>467</v>
      </c>
      <c r="H2362" s="50" t="s">
        <v>30</v>
      </c>
      <c r="I2362" s="50" t="s">
        <v>31</v>
      </c>
      <c r="J2362" s="49" t="s">
        <v>53</v>
      </c>
      <c r="K2362" s="49" t="s">
        <v>255</v>
      </c>
      <c r="L2362" s="49" t="s">
        <v>442</v>
      </c>
      <c r="M2362" s="50" t="s">
        <v>443</v>
      </c>
      <c r="N2362" s="50" t="s">
        <v>72</v>
      </c>
      <c r="O2362" s="51">
        <v>44784</v>
      </c>
      <c r="P2362" s="51">
        <v>44784</v>
      </c>
      <c r="Q2362" s="51">
        <v>44784</v>
      </c>
      <c r="R2362" s="50">
        <v>1145</v>
      </c>
      <c r="S2362" s="50">
        <v>3</v>
      </c>
      <c r="T2362" s="50" t="s">
        <v>106</v>
      </c>
      <c r="U2362" s="50" t="s">
        <v>13562</v>
      </c>
      <c r="V2362" s="50"/>
      <c r="W2362" s="50" t="s">
        <v>13563</v>
      </c>
      <c r="X2362" s="50" t="s">
        <v>258</v>
      </c>
      <c r="Y2362" s="49" t="s">
        <v>13564</v>
      </c>
    </row>
    <row r="2363" spans="1:25">
      <c r="A2363" s="121" t="str">
        <f t="shared" si="37"/>
        <v>tspence</v>
      </c>
      <c r="B2363" s="49" t="s">
        <v>13565</v>
      </c>
      <c r="C2363" s="50" t="s">
        <v>13566</v>
      </c>
      <c r="D2363" s="50" t="s">
        <v>13567</v>
      </c>
      <c r="E2363" s="37" t="s">
        <v>43</v>
      </c>
      <c r="F2363" s="49" t="s">
        <v>44</v>
      </c>
      <c r="G2363" s="50" t="s">
        <v>45</v>
      </c>
      <c r="H2363" s="50" t="s">
        <v>30</v>
      </c>
      <c r="I2363" s="50" t="s">
        <v>31</v>
      </c>
      <c r="J2363" s="49" t="s">
        <v>32</v>
      </c>
      <c r="K2363" s="49" t="s">
        <v>349</v>
      </c>
      <c r="L2363" s="49" t="s">
        <v>838</v>
      </c>
      <c r="M2363" s="50" t="s">
        <v>351</v>
      </c>
      <c r="N2363" s="50" t="s">
        <v>352</v>
      </c>
      <c r="O2363" s="51">
        <v>44623</v>
      </c>
      <c r="P2363" s="51">
        <v>44623</v>
      </c>
      <c r="Q2363" s="51">
        <v>44623</v>
      </c>
      <c r="R2363" s="50">
        <v>1306</v>
      </c>
      <c r="S2363" s="50">
        <v>3</v>
      </c>
      <c r="T2363" s="50" t="s">
        <v>106</v>
      </c>
      <c r="U2363" s="50" t="s">
        <v>13568</v>
      </c>
      <c r="V2363" s="50"/>
      <c r="W2363" s="50" t="s">
        <v>13569</v>
      </c>
      <c r="X2363" s="50" t="s">
        <v>147</v>
      </c>
      <c r="Y2363" s="49" t="s">
        <v>13570</v>
      </c>
    </row>
    <row r="2364" spans="1:25">
      <c r="A2364" s="121" t="str">
        <f t="shared" si="37"/>
        <v>TSPERO</v>
      </c>
      <c r="B2364" s="49" t="s">
        <v>13571</v>
      </c>
      <c r="C2364" s="50" t="s">
        <v>13572</v>
      </c>
      <c r="D2364" s="50" t="s">
        <v>13573</v>
      </c>
      <c r="E2364" s="37" t="s">
        <v>774</v>
      </c>
      <c r="F2364" s="49" t="s">
        <v>28</v>
      </c>
      <c r="G2364" s="50" t="s">
        <v>29</v>
      </c>
      <c r="H2364" s="50" t="s">
        <v>30</v>
      </c>
      <c r="I2364" s="50" t="s">
        <v>31</v>
      </c>
      <c r="J2364" s="49" t="s">
        <v>53</v>
      </c>
      <c r="K2364" s="49" t="s">
        <v>54</v>
      </c>
      <c r="L2364" s="49" t="s">
        <v>55</v>
      </c>
      <c r="M2364" s="50" t="s">
        <v>56</v>
      </c>
      <c r="N2364" s="50" t="s">
        <v>57</v>
      </c>
      <c r="O2364" s="51">
        <v>29998</v>
      </c>
      <c r="P2364" s="51">
        <v>29998</v>
      </c>
      <c r="Q2364" s="51">
        <v>29998</v>
      </c>
      <c r="R2364" s="50">
        <v>15931</v>
      </c>
      <c r="S2364" s="50">
        <v>43</v>
      </c>
      <c r="T2364" s="50" t="s">
        <v>148</v>
      </c>
      <c r="U2364" s="50" t="s">
        <v>13574</v>
      </c>
      <c r="V2364" s="50"/>
      <c r="W2364" s="50" t="s">
        <v>13575</v>
      </c>
      <c r="X2364" s="50" t="s">
        <v>57</v>
      </c>
      <c r="Y2364" s="49" t="s">
        <v>13576</v>
      </c>
    </row>
    <row r="2365" spans="1:25">
      <c r="A2365" s="121" t="str">
        <f t="shared" si="37"/>
        <v>TSPRAG3</v>
      </c>
      <c r="B2365" s="49" t="s">
        <v>13577</v>
      </c>
      <c r="C2365" s="50" t="s">
        <v>13578</v>
      </c>
      <c r="D2365" s="50" t="s">
        <v>13579</v>
      </c>
      <c r="E2365" s="37" t="s">
        <v>43</v>
      </c>
      <c r="F2365" s="49" t="s">
        <v>28</v>
      </c>
      <c r="G2365" s="50" t="s">
        <v>29</v>
      </c>
      <c r="H2365" s="50" t="s">
        <v>30</v>
      </c>
      <c r="I2365" s="50" t="s">
        <v>31</v>
      </c>
      <c r="J2365" s="49" t="s">
        <v>53</v>
      </c>
      <c r="K2365" s="49" t="s">
        <v>273</v>
      </c>
      <c r="L2365" s="49" t="s">
        <v>930</v>
      </c>
      <c r="M2365" s="50" t="s">
        <v>931</v>
      </c>
      <c r="N2365" s="50" t="s">
        <v>373</v>
      </c>
      <c r="O2365" s="51">
        <v>39482</v>
      </c>
      <c r="P2365" s="51">
        <v>39482</v>
      </c>
      <c r="Q2365" s="51">
        <v>39482</v>
      </c>
      <c r="R2365" s="50">
        <v>6447</v>
      </c>
      <c r="S2365" s="50">
        <v>17</v>
      </c>
      <c r="T2365" s="50" t="s">
        <v>148</v>
      </c>
      <c r="U2365" s="50" t="s">
        <v>13580</v>
      </c>
      <c r="V2365" s="50"/>
      <c r="W2365" s="50" t="s">
        <v>13581</v>
      </c>
      <c r="X2365" s="50" t="s">
        <v>373</v>
      </c>
      <c r="Y2365" s="49" t="s">
        <v>13582</v>
      </c>
    </row>
    <row r="2366" spans="1:25">
      <c r="A2366" s="121" t="str">
        <f t="shared" si="37"/>
        <v>tsquire</v>
      </c>
      <c r="B2366" s="49" t="s">
        <v>13583</v>
      </c>
      <c r="C2366" s="50" t="s">
        <v>13584</v>
      </c>
      <c r="D2366" s="50" t="s">
        <v>13585</v>
      </c>
      <c r="E2366" s="37" t="s">
        <v>43</v>
      </c>
      <c r="F2366" s="49" t="s">
        <v>28</v>
      </c>
      <c r="G2366" s="50" t="s">
        <v>29</v>
      </c>
      <c r="H2366" s="50" t="s">
        <v>30</v>
      </c>
      <c r="I2366" s="50" t="s">
        <v>31</v>
      </c>
      <c r="J2366" s="49" t="s">
        <v>53</v>
      </c>
      <c r="K2366" s="49" t="s">
        <v>164</v>
      </c>
      <c r="L2366" s="49" t="s">
        <v>165</v>
      </c>
      <c r="M2366" s="50" t="s">
        <v>166</v>
      </c>
      <c r="N2366" s="50" t="s">
        <v>167</v>
      </c>
      <c r="O2366" s="51">
        <v>45914</v>
      </c>
      <c r="P2366" s="51">
        <v>45914</v>
      </c>
      <c r="Q2366" s="51">
        <v>45914</v>
      </c>
      <c r="R2366" s="50">
        <v>15</v>
      </c>
      <c r="S2366" s="50">
        <v>0</v>
      </c>
      <c r="T2366" s="50" t="s">
        <v>47</v>
      </c>
      <c r="U2366" s="50" t="s">
        <v>13586</v>
      </c>
      <c r="V2366" s="50"/>
      <c r="W2366" s="50" t="s">
        <v>1619</v>
      </c>
      <c r="X2366" s="50" t="s">
        <v>170</v>
      </c>
      <c r="Y2366" s="49" t="s">
        <v>13587</v>
      </c>
    </row>
    <row r="2367" spans="1:25">
      <c r="A2367" s="121" t="str">
        <f t="shared" si="37"/>
        <v>TSUIT</v>
      </c>
      <c r="B2367" s="49" t="s">
        <v>13588</v>
      </c>
      <c r="C2367" s="50" t="s">
        <v>13589</v>
      </c>
      <c r="D2367" s="50" t="s">
        <v>13590</v>
      </c>
      <c r="E2367" s="37" t="s">
        <v>134</v>
      </c>
      <c r="F2367" s="49" t="s">
        <v>90</v>
      </c>
      <c r="G2367" s="50" t="s">
        <v>91</v>
      </c>
      <c r="H2367" s="50" t="s">
        <v>30</v>
      </c>
      <c r="I2367" s="50" t="s">
        <v>31</v>
      </c>
      <c r="J2367" s="49" t="s">
        <v>32</v>
      </c>
      <c r="K2367" s="49" t="s">
        <v>349</v>
      </c>
      <c r="L2367" s="49" t="s">
        <v>838</v>
      </c>
      <c r="M2367" s="50" t="s">
        <v>351</v>
      </c>
      <c r="N2367" s="50" t="s">
        <v>352</v>
      </c>
      <c r="O2367" s="51">
        <v>40665</v>
      </c>
      <c r="P2367" s="51">
        <v>40665</v>
      </c>
      <c r="Q2367" s="51">
        <v>40665</v>
      </c>
      <c r="R2367" s="50">
        <v>5264</v>
      </c>
      <c r="S2367" s="50">
        <v>14</v>
      </c>
      <c r="T2367" s="50" t="s">
        <v>127</v>
      </c>
      <c r="U2367" s="50" t="s">
        <v>13591</v>
      </c>
      <c r="V2367" s="50"/>
      <c r="W2367" s="50" t="s">
        <v>13592</v>
      </c>
      <c r="X2367" s="50" t="s">
        <v>763</v>
      </c>
      <c r="Y2367" s="49" t="s">
        <v>13593</v>
      </c>
    </row>
    <row r="2368" spans="1:25">
      <c r="A2368" s="121" t="str">
        <f t="shared" si="37"/>
        <v>ttexeir</v>
      </c>
      <c r="B2368" s="49" t="s">
        <v>13594</v>
      </c>
      <c r="C2368" s="50" t="s">
        <v>13595</v>
      </c>
      <c r="D2368" s="50" t="s">
        <v>13596</v>
      </c>
      <c r="E2368" s="37" t="s">
        <v>43</v>
      </c>
      <c r="F2368" s="49" t="s">
        <v>28</v>
      </c>
      <c r="G2368" s="50" t="s">
        <v>29</v>
      </c>
      <c r="H2368" s="50" t="s">
        <v>30</v>
      </c>
      <c r="I2368" s="50" t="s">
        <v>31</v>
      </c>
      <c r="J2368" s="49" t="s">
        <v>32</v>
      </c>
      <c r="K2368" s="49" t="s">
        <v>426</v>
      </c>
      <c r="L2368" s="49" t="s">
        <v>427</v>
      </c>
      <c r="M2368" s="50" t="s">
        <v>428</v>
      </c>
      <c r="N2368" s="50" t="s">
        <v>429</v>
      </c>
      <c r="O2368" s="51">
        <v>45008</v>
      </c>
      <c r="P2368" s="51">
        <v>45008</v>
      </c>
      <c r="Q2368" s="51">
        <v>45008</v>
      </c>
      <c r="R2368" s="50">
        <v>921</v>
      </c>
      <c r="S2368" s="50">
        <v>2</v>
      </c>
      <c r="T2368" s="50" t="s">
        <v>82</v>
      </c>
      <c r="U2368" s="50" t="s">
        <v>13597</v>
      </c>
      <c r="V2368" s="50"/>
      <c r="W2368" s="50" t="s">
        <v>2551</v>
      </c>
      <c r="X2368" s="50" t="s">
        <v>429</v>
      </c>
      <c r="Y2368" s="49" t="s">
        <v>2552</v>
      </c>
    </row>
    <row r="2369" spans="1:25">
      <c r="A2369" s="121" t="str">
        <f t="shared" si="37"/>
        <v>tthrowe</v>
      </c>
      <c r="B2369" s="49" t="s">
        <v>13598</v>
      </c>
      <c r="C2369" s="50" t="s">
        <v>13599</v>
      </c>
      <c r="D2369" s="50" t="s">
        <v>13600</v>
      </c>
      <c r="E2369" s="37" t="s">
        <v>43</v>
      </c>
      <c r="F2369" s="49" t="s">
        <v>44</v>
      </c>
      <c r="G2369" s="50" t="s">
        <v>45</v>
      </c>
      <c r="H2369" s="50" t="s">
        <v>30</v>
      </c>
      <c r="I2369" s="50" t="s">
        <v>31</v>
      </c>
      <c r="J2369" s="49" t="s">
        <v>53</v>
      </c>
      <c r="K2369" s="49" t="s">
        <v>164</v>
      </c>
      <c r="L2369" s="49" t="s">
        <v>165</v>
      </c>
      <c r="M2369" s="50" t="s">
        <v>166</v>
      </c>
      <c r="N2369" s="50" t="s">
        <v>167</v>
      </c>
      <c r="O2369" s="51">
        <v>45249</v>
      </c>
      <c r="P2369" s="51">
        <v>45249</v>
      </c>
      <c r="Q2369" s="51">
        <v>45249</v>
      </c>
      <c r="R2369" s="50">
        <v>680</v>
      </c>
      <c r="S2369" s="50">
        <v>1</v>
      </c>
      <c r="T2369" s="50" t="s">
        <v>82</v>
      </c>
      <c r="U2369" s="50" t="s">
        <v>13601</v>
      </c>
      <c r="V2369" s="50"/>
      <c r="W2369" s="50" t="s">
        <v>12798</v>
      </c>
      <c r="X2369" s="50" t="s">
        <v>170</v>
      </c>
      <c r="Y2369" s="49" t="s">
        <v>9962</v>
      </c>
    </row>
    <row r="2370" spans="1:25">
      <c r="A2370" s="121" t="str">
        <f t="shared" si="37"/>
        <v>TTHUMS1</v>
      </c>
      <c r="B2370" s="49" t="s">
        <v>13602</v>
      </c>
      <c r="C2370" s="50" t="s">
        <v>13603</v>
      </c>
      <c r="D2370" s="50" t="s">
        <v>13604</v>
      </c>
      <c r="E2370" s="37" t="s">
        <v>27</v>
      </c>
      <c r="F2370" s="49" t="s">
        <v>44</v>
      </c>
      <c r="G2370" s="50" t="s">
        <v>45</v>
      </c>
      <c r="H2370" s="50" t="s">
        <v>30</v>
      </c>
      <c r="I2370" s="50" t="s">
        <v>31</v>
      </c>
      <c r="J2370" s="49" t="s">
        <v>32</v>
      </c>
      <c r="K2370" s="49" t="s">
        <v>92</v>
      </c>
      <c r="L2370" s="49" t="s">
        <v>93</v>
      </c>
      <c r="M2370" s="50" t="s">
        <v>94</v>
      </c>
      <c r="N2370" s="50" t="s">
        <v>95</v>
      </c>
      <c r="O2370" s="51">
        <v>32574</v>
      </c>
      <c r="P2370" s="51">
        <v>32574</v>
      </c>
      <c r="Q2370" s="51">
        <v>32574</v>
      </c>
      <c r="R2370" s="50">
        <v>13355</v>
      </c>
      <c r="S2370" s="50">
        <v>36</v>
      </c>
      <c r="T2370" s="50" t="s">
        <v>148</v>
      </c>
      <c r="U2370" s="50" t="s">
        <v>13605</v>
      </c>
      <c r="V2370" s="50"/>
      <c r="W2370" s="50" t="s">
        <v>13606</v>
      </c>
      <c r="X2370" s="50" t="s">
        <v>95</v>
      </c>
      <c r="Y2370" s="49" t="s">
        <v>13607</v>
      </c>
    </row>
    <row r="2371" spans="1:25">
      <c r="A2371" s="121" t="str">
        <f t="shared" ref="A2371:A2434" si="38">TRIM(D2371)</f>
        <v>ttravis</v>
      </c>
      <c r="B2371" s="49" t="s">
        <v>13608</v>
      </c>
      <c r="C2371" s="50" t="s">
        <v>13609</v>
      </c>
      <c r="D2371" s="50" t="s">
        <v>13610</v>
      </c>
      <c r="E2371" s="37" t="s">
        <v>27</v>
      </c>
      <c r="F2371" s="49" t="s">
        <v>44</v>
      </c>
      <c r="G2371" s="50" t="s">
        <v>45</v>
      </c>
      <c r="H2371" s="50" t="s">
        <v>30</v>
      </c>
      <c r="I2371" s="50" t="s">
        <v>31</v>
      </c>
      <c r="J2371" s="49" t="s">
        <v>32</v>
      </c>
      <c r="K2371" s="49" t="s">
        <v>349</v>
      </c>
      <c r="L2371" s="49" t="s">
        <v>350</v>
      </c>
      <c r="M2371" s="50" t="s">
        <v>351</v>
      </c>
      <c r="N2371" s="50" t="s">
        <v>352</v>
      </c>
      <c r="O2371" s="51">
        <v>45788</v>
      </c>
      <c r="P2371" s="51">
        <v>45788</v>
      </c>
      <c r="Q2371" s="51">
        <v>45788</v>
      </c>
      <c r="R2371" s="50">
        <v>141</v>
      </c>
      <c r="S2371" s="50">
        <v>0</v>
      </c>
      <c r="T2371" s="50" t="s">
        <v>58</v>
      </c>
      <c r="U2371" s="50" t="s">
        <v>13611</v>
      </c>
      <c r="V2371" s="50"/>
      <c r="W2371" s="50" t="s">
        <v>13612</v>
      </c>
      <c r="X2371" s="50" t="s">
        <v>355</v>
      </c>
      <c r="Y2371" s="49" t="s">
        <v>13613</v>
      </c>
    </row>
    <row r="2372" spans="1:25">
      <c r="A2372" s="121" t="str">
        <f t="shared" si="38"/>
        <v>TTRENT</v>
      </c>
      <c r="B2372" s="49" t="s">
        <v>13614</v>
      </c>
      <c r="C2372" s="50" t="s">
        <v>13615</v>
      </c>
      <c r="D2372" s="50" t="s">
        <v>13616</v>
      </c>
      <c r="E2372" s="37" t="s">
        <v>43</v>
      </c>
      <c r="F2372" s="49" t="s">
        <v>28</v>
      </c>
      <c r="G2372" s="50" t="s">
        <v>29</v>
      </c>
      <c r="H2372" s="50" t="s">
        <v>30</v>
      </c>
      <c r="I2372" s="50" t="s">
        <v>31</v>
      </c>
      <c r="J2372" s="49" t="s">
        <v>53</v>
      </c>
      <c r="K2372" s="49" t="s">
        <v>54</v>
      </c>
      <c r="L2372" s="49" t="s">
        <v>55</v>
      </c>
      <c r="M2372" s="50" t="s">
        <v>56</v>
      </c>
      <c r="N2372" s="50" t="s">
        <v>57</v>
      </c>
      <c r="O2372" s="51">
        <v>30848</v>
      </c>
      <c r="P2372" s="51">
        <v>30848</v>
      </c>
      <c r="Q2372" s="51">
        <v>30848</v>
      </c>
      <c r="R2372" s="50">
        <v>15081</v>
      </c>
      <c r="S2372" s="50">
        <v>41</v>
      </c>
      <c r="T2372" s="50" t="s">
        <v>148</v>
      </c>
      <c r="U2372" s="50" t="s">
        <v>13617</v>
      </c>
      <c r="V2372" s="50"/>
      <c r="W2372" s="50" t="s">
        <v>12033</v>
      </c>
      <c r="X2372" s="50" t="s">
        <v>57</v>
      </c>
      <c r="Y2372" s="49" t="s">
        <v>13618</v>
      </c>
    </row>
    <row r="2373" spans="1:25">
      <c r="A2373" s="121" t="str">
        <f t="shared" si="38"/>
        <v>TUHRIN1</v>
      </c>
      <c r="B2373" s="49" t="s">
        <v>13619</v>
      </c>
      <c r="C2373" s="50" t="s">
        <v>13620</v>
      </c>
      <c r="D2373" s="50" t="s">
        <v>13621</v>
      </c>
      <c r="E2373" s="37" t="s">
        <v>43</v>
      </c>
      <c r="F2373" s="49" t="s">
        <v>182</v>
      </c>
      <c r="G2373" s="50" t="s">
        <v>183</v>
      </c>
      <c r="H2373" s="50" t="s">
        <v>30</v>
      </c>
      <c r="I2373" s="50" t="s">
        <v>31</v>
      </c>
      <c r="J2373" s="49" t="s">
        <v>53</v>
      </c>
      <c r="K2373" s="49" t="s">
        <v>450</v>
      </c>
      <c r="L2373" s="49" t="s">
        <v>451</v>
      </c>
      <c r="M2373" s="50" t="s">
        <v>452</v>
      </c>
      <c r="N2373" s="50" t="s">
        <v>453</v>
      </c>
      <c r="O2373" s="51">
        <v>37354</v>
      </c>
      <c r="P2373" s="51">
        <v>38467</v>
      </c>
      <c r="Q2373" s="51">
        <v>37354</v>
      </c>
      <c r="R2373" s="50">
        <v>8575</v>
      </c>
      <c r="S2373" s="50">
        <v>23</v>
      </c>
      <c r="T2373" s="50" t="s">
        <v>148</v>
      </c>
      <c r="U2373" s="50" t="s">
        <v>13622</v>
      </c>
      <c r="V2373" s="50"/>
      <c r="W2373" s="50" t="s">
        <v>13623</v>
      </c>
      <c r="X2373" s="50" t="s">
        <v>453</v>
      </c>
      <c r="Y2373" s="49" t="s">
        <v>13624</v>
      </c>
    </row>
    <row r="2374" spans="1:25">
      <c r="A2374" s="121" t="str">
        <f t="shared" si="38"/>
        <v>tvance</v>
      </c>
      <c r="B2374" s="49" t="s">
        <v>13625</v>
      </c>
      <c r="C2374" s="50" t="s">
        <v>13626</v>
      </c>
      <c r="D2374" s="50" t="s">
        <v>13627</v>
      </c>
      <c r="E2374" s="37" t="s">
        <v>27</v>
      </c>
      <c r="F2374" s="49" t="s">
        <v>44</v>
      </c>
      <c r="G2374" s="50" t="s">
        <v>45</v>
      </c>
      <c r="H2374" s="50" t="s">
        <v>30</v>
      </c>
      <c r="I2374" s="50" t="s">
        <v>31</v>
      </c>
      <c r="J2374" s="49" t="s">
        <v>53</v>
      </c>
      <c r="K2374" s="49" t="s">
        <v>255</v>
      </c>
      <c r="L2374" s="49" t="s">
        <v>442</v>
      </c>
      <c r="M2374" s="50" t="s">
        <v>443</v>
      </c>
      <c r="N2374" s="50" t="s">
        <v>72</v>
      </c>
      <c r="O2374" s="51">
        <v>45739</v>
      </c>
      <c r="P2374" s="51">
        <v>45739</v>
      </c>
      <c r="Q2374" s="51">
        <v>45739</v>
      </c>
      <c r="R2374" s="50">
        <v>190</v>
      </c>
      <c r="S2374" s="50">
        <v>0</v>
      </c>
      <c r="T2374" s="50" t="s">
        <v>37</v>
      </c>
      <c r="U2374" s="50" t="s">
        <v>13628</v>
      </c>
      <c r="V2374" s="50"/>
      <c r="W2374" s="50" t="s">
        <v>808</v>
      </c>
      <c r="X2374" s="50" t="s">
        <v>72</v>
      </c>
      <c r="Y2374" s="49" t="s">
        <v>11078</v>
      </c>
    </row>
    <row r="2375" spans="1:25">
      <c r="A2375" s="121" t="str">
        <f t="shared" si="38"/>
        <v>twalloe</v>
      </c>
      <c r="B2375" s="49" t="s">
        <v>13629</v>
      </c>
      <c r="C2375" s="50" t="s">
        <v>13630</v>
      </c>
      <c r="D2375" s="50" t="s">
        <v>13631</v>
      </c>
      <c r="E2375" s="37" t="s">
        <v>27</v>
      </c>
      <c r="F2375" s="49" t="s">
        <v>114</v>
      </c>
      <c r="G2375" s="50" t="s">
        <v>115</v>
      </c>
      <c r="H2375" s="50" t="s">
        <v>105</v>
      </c>
      <c r="I2375" s="50" t="s">
        <v>31</v>
      </c>
      <c r="J2375" s="49" t="s">
        <v>53</v>
      </c>
      <c r="K2375" s="49" t="s">
        <v>164</v>
      </c>
      <c r="L2375" s="49" t="s">
        <v>165</v>
      </c>
      <c r="M2375" s="50" t="s">
        <v>166</v>
      </c>
      <c r="N2375" s="50" t="s">
        <v>167</v>
      </c>
      <c r="O2375" s="51">
        <v>45732</v>
      </c>
      <c r="P2375" s="51">
        <v>45732</v>
      </c>
      <c r="Q2375" s="51">
        <v>45732</v>
      </c>
      <c r="R2375" s="50">
        <v>197</v>
      </c>
      <c r="S2375" s="50">
        <v>0</v>
      </c>
      <c r="T2375" s="50" t="s">
        <v>37</v>
      </c>
      <c r="U2375" s="50" t="s">
        <v>13632</v>
      </c>
      <c r="V2375" s="50"/>
      <c r="W2375" s="50" t="s">
        <v>4139</v>
      </c>
      <c r="X2375" s="50" t="s">
        <v>167</v>
      </c>
      <c r="Y2375" s="49" t="s">
        <v>12424</v>
      </c>
    </row>
    <row r="2376" spans="1:25">
      <c r="A2376" s="121" t="str">
        <f t="shared" si="38"/>
        <v>TWARD2</v>
      </c>
      <c r="B2376" s="49" t="s">
        <v>13633</v>
      </c>
      <c r="C2376" s="50" t="s">
        <v>13634</v>
      </c>
      <c r="D2376" s="50" t="s">
        <v>13635</v>
      </c>
      <c r="E2376" s="37" t="s">
        <v>43</v>
      </c>
      <c r="F2376" s="49" t="s">
        <v>1468</v>
      </c>
      <c r="G2376" s="50" t="s">
        <v>1469</v>
      </c>
      <c r="H2376" s="50" t="s">
        <v>30</v>
      </c>
      <c r="I2376" s="50" t="s">
        <v>31</v>
      </c>
      <c r="J2376" s="49" t="s">
        <v>53</v>
      </c>
      <c r="K2376" s="49" t="s">
        <v>2108</v>
      </c>
      <c r="L2376" s="49" t="s">
        <v>2108</v>
      </c>
      <c r="M2376" s="50" t="s">
        <v>3352</v>
      </c>
      <c r="N2376" s="50" t="s">
        <v>453</v>
      </c>
      <c r="O2376" s="51">
        <v>30793</v>
      </c>
      <c r="P2376" s="51">
        <v>30793</v>
      </c>
      <c r="Q2376" s="51">
        <v>30793</v>
      </c>
      <c r="R2376" s="50">
        <v>15136</v>
      </c>
      <c r="S2376" s="50">
        <v>41</v>
      </c>
      <c r="T2376" s="50" t="s">
        <v>148</v>
      </c>
      <c r="U2376" s="50" t="s">
        <v>13636</v>
      </c>
      <c r="V2376" s="50"/>
      <c r="W2376" s="50" t="s">
        <v>13637</v>
      </c>
      <c r="X2376" s="50" t="s">
        <v>453</v>
      </c>
      <c r="Y2376" s="49" t="s">
        <v>13638</v>
      </c>
    </row>
    <row r="2377" spans="1:25">
      <c r="A2377" s="121" t="str">
        <f t="shared" si="38"/>
        <v>TWATKIN</v>
      </c>
      <c r="B2377" s="49" t="s">
        <v>13639</v>
      </c>
      <c r="C2377" s="50" t="s">
        <v>13640</v>
      </c>
      <c r="D2377" s="50" t="s">
        <v>13641</v>
      </c>
      <c r="E2377" s="37" t="s">
        <v>43</v>
      </c>
      <c r="F2377" s="49" t="s">
        <v>28</v>
      </c>
      <c r="G2377" s="50" t="s">
        <v>29</v>
      </c>
      <c r="H2377" s="50" t="s">
        <v>30</v>
      </c>
      <c r="I2377" s="50" t="s">
        <v>31</v>
      </c>
      <c r="J2377" s="49" t="s">
        <v>53</v>
      </c>
      <c r="K2377" s="49" t="s">
        <v>273</v>
      </c>
      <c r="L2377" s="49" t="s">
        <v>930</v>
      </c>
      <c r="M2377" s="50" t="s">
        <v>931</v>
      </c>
      <c r="N2377" s="50" t="s">
        <v>373</v>
      </c>
      <c r="O2377" s="51">
        <v>36896</v>
      </c>
      <c r="P2377" s="51">
        <v>36896</v>
      </c>
      <c r="Q2377" s="51">
        <v>36896</v>
      </c>
      <c r="R2377" s="50">
        <v>9033</v>
      </c>
      <c r="S2377" s="50">
        <v>24</v>
      </c>
      <c r="T2377" s="50" t="s">
        <v>148</v>
      </c>
      <c r="U2377" s="50" t="s">
        <v>13642</v>
      </c>
      <c r="V2377" s="50"/>
      <c r="W2377" s="50" t="s">
        <v>13643</v>
      </c>
      <c r="X2377" s="50" t="s">
        <v>373</v>
      </c>
      <c r="Y2377" s="49" t="s">
        <v>13644</v>
      </c>
    </row>
    <row r="2378" spans="1:25">
      <c r="A2378" s="121" t="str">
        <f t="shared" si="38"/>
        <v>TWEBER2</v>
      </c>
      <c r="B2378" s="49" t="s">
        <v>13645</v>
      </c>
      <c r="C2378" s="50" t="s">
        <v>13646</v>
      </c>
      <c r="D2378" s="50" t="s">
        <v>13647</v>
      </c>
      <c r="E2378" s="37" t="s">
        <v>2488</v>
      </c>
      <c r="F2378" s="49" t="s">
        <v>28</v>
      </c>
      <c r="G2378" s="50" t="s">
        <v>29</v>
      </c>
      <c r="H2378" s="50" t="s">
        <v>30</v>
      </c>
      <c r="I2378" s="50" t="s">
        <v>31</v>
      </c>
      <c r="J2378" s="49" t="s">
        <v>32</v>
      </c>
      <c r="K2378" s="49" t="s">
        <v>884</v>
      </c>
      <c r="L2378" s="49" t="s">
        <v>885</v>
      </c>
      <c r="M2378" s="50" t="s">
        <v>886</v>
      </c>
      <c r="N2378" s="50" t="s">
        <v>887</v>
      </c>
      <c r="O2378" s="51">
        <v>36929</v>
      </c>
      <c r="P2378" s="51">
        <v>36929</v>
      </c>
      <c r="Q2378" s="51">
        <v>36929</v>
      </c>
      <c r="R2378" s="50">
        <v>9000</v>
      </c>
      <c r="S2378" s="50">
        <v>24</v>
      </c>
      <c r="T2378" s="50" t="s">
        <v>148</v>
      </c>
      <c r="U2378" s="50" t="s">
        <v>13648</v>
      </c>
      <c r="V2378" s="50"/>
      <c r="W2378" s="50" t="s">
        <v>889</v>
      </c>
      <c r="X2378" s="50" t="s">
        <v>593</v>
      </c>
      <c r="Y2378" s="49" t="s">
        <v>13649</v>
      </c>
    </row>
    <row r="2379" spans="1:25">
      <c r="A2379" s="121" t="str">
        <f t="shared" si="38"/>
        <v>twhite</v>
      </c>
      <c r="B2379" s="49" t="s">
        <v>13650</v>
      </c>
      <c r="C2379" s="50" t="s">
        <v>13651</v>
      </c>
      <c r="D2379" s="50" t="s">
        <v>13652</v>
      </c>
      <c r="E2379" s="37" t="s">
        <v>43</v>
      </c>
      <c r="F2379" s="49" t="s">
        <v>44</v>
      </c>
      <c r="G2379" s="50" t="s">
        <v>45</v>
      </c>
      <c r="H2379" s="50" t="s">
        <v>30</v>
      </c>
      <c r="I2379" s="50" t="s">
        <v>31</v>
      </c>
      <c r="J2379" s="49" t="s">
        <v>32</v>
      </c>
      <c r="K2379" s="49" t="s">
        <v>92</v>
      </c>
      <c r="L2379" s="49" t="s">
        <v>116</v>
      </c>
      <c r="M2379" s="50" t="s">
        <v>117</v>
      </c>
      <c r="N2379" s="50" t="s">
        <v>118</v>
      </c>
      <c r="O2379" s="51">
        <v>39210</v>
      </c>
      <c r="P2379" s="51">
        <v>45403</v>
      </c>
      <c r="Q2379" s="51">
        <v>45403</v>
      </c>
      <c r="R2379" s="50">
        <v>526</v>
      </c>
      <c r="S2379" s="50">
        <v>1</v>
      </c>
      <c r="T2379" s="50" t="s">
        <v>82</v>
      </c>
      <c r="U2379" s="50" t="s">
        <v>13653</v>
      </c>
      <c r="V2379" s="50"/>
      <c r="W2379" s="50" t="s">
        <v>1073</v>
      </c>
      <c r="X2379" s="50" t="s">
        <v>118</v>
      </c>
      <c r="Y2379" s="49" t="s">
        <v>13654</v>
      </c>
    </row>
    <row r="2380" spans="1:25">
      <c r="A2380" s="121" t="str">
        <f t="shared" si="38"/>
        <v>twhite0</v>
      </c>
      <c r="B2380" s="49" t="s">
        <v>13655</v>
      </c>
      <c r="C2380" s="50" t="s">
        <v>13656</v>
      </c>
      <c r="D2380" s="50" t="s">
        <v>13657</v>
      </c>
      <c r="E2380" s="37" t="s">
        <v>43</v>
      </c>
      <c r="F2380" s="49" t="s">
        <v>90</v>
      </c>
      <c r="G2380" s="50" t="s">
        <v>91</v>
      </c>
      <c r="H2380" s="50" t="s">
        <v>30</v>
      </c>
      <c r="I2380" s="50" t="s">
        <v>31</v>
      </c>
      <c r="J2380" s="49" t="s">
        <v>32</v>
      </c>
      <c r="K2380" s="49" t="s">
        <v>884</v>
      </c>
      <c r="L2380" s="49" t="s">
        <v>885</v>
      </c>
      <c r="M2380" s="50" t="s">
        <v>886</v>
      </c>
      <c r="N2380" s="50" t="s">
        <v>887</v>
      </c>
      <c r="O2380" s="51">
        <v>45816</v>
      </c>
      <c r="P2380" s="51">
        <v>45816</v>
      </c>
      <c r="Q2380" s="51">
        <v>45816</v>
      </c>
      <c r="R2380" s="50">
        <v>113</v>
      </c>
      <c r="S2380" s="50">
        <v>0</v>
      </c>
      <c r="T2380" s="50" t="s">
        <v>58</v>
      </c>
      <c r="U2380" s="50" t="s">
        <v>13658</v>
      </c>
      <c r="V2380" s="50"/>
      <c r="W2380" s="50" t="s">
        <v>13659</v>
      </c>
      <c r="X2380" s="50" t="s">
        <v>593</v>
      </c>
      <c r="Y2380" s="49" t="s">
        <v>13660</v>
      </c>
    </row>
    <row r="2381" spans="1:25">
      <c r="A2381" s="121" t="str">
        <f t="shared" si="38"/>
        <v>TWIL18</v>
      </c>
      <c r="B2381" s="49" t="s">
        <v>13661</v>
      </c>
      <c r="C2381" s="50" t="s">
        <v>13662</v>
      </c>
      <c r="D2381" s="50" t="s">
        <v>13663</v>
      </c>
      <c r="E2381" s="37" t="s">
        <v>774</v>
      </c>
      <c r="F2381" s="49" t="s">
        <v>28</v>
      </c>
      <c r="G2381" s="50" t="s">
        <v>29</v>
      </c>
      <c r="H2381" s="50" t="s">
        <v>30</v>
      </c>
      <c r="I2381" s="50" t="s">
        <v>31</v>
      </c>
      <c r="J2381" s="49" t="s">
        <v>53</v>
      </c>
      <c r="K2381" s="49" t="s">
        <v>255</v>
      </c>
      <c r="L2381" s="49" t="s">
        <v>442</v>
      </c>
      <c r="M2381" s="50" t="s">
        <v>443</v>
      </c>
      <c r="N2381" s="50" t="s">
        <v>72</v>
      </c>
      <c r="O2381" s="51">
        <v>31138</v>
      </c>
      <c r="P2381" s="51">
        <v>31138</v>
      </c>
      <c r="Q2381" s="51">
        <v>31138</v>
      </c>
      <c r="R2381" s="50">
        <v>14791</v>
      </c>
      <c r="S2381" s="50">
        <v>40</v>
      </c>
      <c r="T2381" s="50" t="s">
        <v>148</v>
      </c>
      <c r="U2381" s="50" t="s">
        <v>13664</v>
      </c>
      <c r="V2381" s="50"/>
      <c r="W2381" s="50" t="s">
        <v>7059</v>
      </c>
      <c r="X2381" s="50" t="s">
        <v>72</v>
      </c>
      <c r="Y2381" s="49" t="s">
        <v>7060</v>
      </c>
    </row>
    <row r="2382" spans="1:25">
      <c r="A2382" s="121" t="str">
        <f t="shared" si="38"/>
        <v>twilhi0</v>
      </c>
      <c r="B2382" s="49" t="s">
        <v>13665</v>
      </c>
      <c r="C2382" s="50" t="s">
        <v>13666</v>
      </c>
      <c r="D2382" s="50" t="s">
        <v>13667</v>
      </c>
      <c r="E2382" s="37" t="s">
        <v>43</v>
      </c>
      <c r="F2382" s="49" t="s">
        <v>90</v>
      </c>
      <c r="G2382" s="50" t="s">
        <v>91</v>
      </c>
      <c r="H2382" s="50" t="s">
        <v>30</v>
      </c>
      <c r="I2382" s="50" t="s">
        <v>31</v>
      </c>
      <c r="J2382" s="49" t="s">
        <v>32</v>
      </c>
      <c r="K2382" s="49" t="s">
        <v>884</v>
      </c>
      <c r="L2382" s="49" t="s">
        <v>885</v>
      </c>
      <c r="M2382" s="50" t="s">
        <v>886</v>
      </c>
      <c r="N2382" s="50" t="s">
        <v>887</v>
      </c>
      <c r="O2382" s="51">
        <v>42590</v>
      </c>
      <c r="P2382" s="51">
        <v>42590</v>
      </c>
      <c r="Q2382" s="51">
        <v>42590</v>
      </c>
      <c r="R2382" s="50">
        <v>3339</v>
      </c>
      <c r="S2382" s="50">
        <v>9</v>
      </c>
      <c r="T2382" s="50" t="s">
        <v>127</v>
      </c>
      <c r="U2382" s="50" t="s">
        <v>13668</v>
      </c>
      <c r="V2382" s="50"/>
      <c r="W2382" s="50" t="s">
        <v>1846</v>
      </c>
      <c r="X2382" s="50" t="s">
        <v>593</v>
      </c>
      <c r="Y2382" s="49" t="s">
        <v>13669</v>
      </c>
    </row>
    <row r="2383" spans="1:25">
      <c r="A2383" s="121" t="str">
        <f t="shared" si="38"/>
        <v>twill45</v>
      </c>
      <c r="B2383" s="49" t="s">
        <v>13670</v>
      </c>
      <c r="C2383" s="50" t="s">
        <v>13671</v>
      </c>
      <c r="D2383" s="50" t="s">
        <v>13672</v>
      </c>
      <c r="E2383" s="37" t="s">
        <v>43</v>
      </c>
      <c r="F2383" s="49" t="s">
        <v>44</v>
      </c>
      <c r="G2383" s="50" t="s">
        <v>45</v>
      </c>
      <c r="H2383" s="50" t="s">
        <v>30</v>
      </c>
      <c r="I2383" s="50" t="s">
        <v>31</v>
      </c>
      <c r="J2383" s="49" t="s">
        <v>32</v>
      </c>
      <c r="K2383" s="49" t="s">
        <v>92</v>
      </c>
      <c r="L2383" s="49" t="s">
        <v>116</v>
      </c>
      <c r="M2383" s="50" t="s">
        <v>117</v>
      </c>
      <c r="N2383" s="50" t="s">
        <v>118</v>
      </c>
      <c r="O2383" s="51">
        <v>43801</v>
      </c>
      <c r="P2383" s="51">
        <v>43801</v>
      </c>
      <c r="Q2383" s="51">
        <v>43801</v>
      </c>
      <c r="R2383" s="50">
        <v>2128</v>
      </c>
      <c r="S2383" s="50">
        <v>5</v>
      </c>
      <c r="T2383" s="50" t="s">
        <v>106</v>
      </c>
      <c r="U2383" s="50" t="s">
        <v>13673</v>
      </c>
      <c r="V2383" s="50"/>
      <c r="W2383" s="50" t="s">
        <v>13674</v>
      </c>
      <c r="X2383" s="50" t="s">
        <v>118</v>
      </c>
      <c r="Y2383" s="49" t="s">
        <v>9401</v>
      </c>
    </row>
    <row r="2384" spans="1:25">
      <c r="A2384" s="121" t="str">
        <f t="shared" si="38"/>
        <v>twilso3</v>
      </c>
      <c r="B2384" s="49" t="s">
        <v>13675</v>
      </c>
      <c r="C2384" s="50" t="s">
        <v>13676</v>
      </c>
      <c r="D2384" s="50" t="s">
        <v>13677</v>
      </c>
      <c r="E2384" s="37" t="s">
        <v>43</v>
      </c>
      <c r="F2384" s="49" t="s">
        <v>341</v>
      </c>
      <c r="G2384" s="50" t="s">
        <v>45</v>
      </c>
      <c r="H2384" s="50" t="s">
        <v>30</v>
      </c>
      <c r="I2384" s="50" t="s">
        <v>31</v>
      </c>
      <c r="J2384" s="49" t="s">
        <v>53</v>
      </c>
      <c r="K2384" s="49" t="s">
        <v>66</v>
      </c>
      <c r="L2384" s="49" t="s">
        <v>66</v>
      </c>
      <c r="M2384" s="50" t="s">
        <v>342</v>
      </c>
      <c r="N2384" s="50" t="s">
        <v>69</v>
      </c>
      <c r="O2384" s="51">
        <v>44907</v>
      </c>
      <c r="P2384" s="51">
        <v>44907</v>
      </c>
      <c r="Q2384" s="51">
        <v>44907</v>
      </c>
      <c r="R2384" s="50">
        <v>1022</v>
      </c>
      <c r="S2384" s="50">
        <v>2</v>
      </c>
      <c r="T2384" s="50" t="s">
        <v>82</v>
      </c>
      <c r="U2384" s="50" t="s">
        <v>13678</v>
      </c>
      <c r="V2384" s="50"/>
      <c r="W2384" s="50" t="s">
        <v>3371</v>
      </c>
      <c r="X2384" s="50" t="s">
        <v>69</v>
      </c>
      <c r="Y2384" s="49" t="s">
        <v>13679</v>
      </c>
    </row>
    <row r="2385" spans="1:25">
      <c r="A2385" s="121" t="str">
        <f t="shared" si="38"/>
        <v>twoodge</v>
      </c>
      <c r="B2385" s="49" t="s">
        <v>13680</v>
      </c>
      <c r="C2385" s="50" t="s">
        <v>13681</v>
      </c>
      <c r="D2385" s="50" t="s">
        <v>13682</v>
      </c>
      <c r="E2385" s="37" t="s">
        <v>27</v>
      </c>
      <c r="F2385" s="49" t="s">
        <v>28</v>
      </c>
      <c r="G2385" s="50" t="s">
        <v>29</v>
      </c>
      <c r="H2385" s="50" t="s">
        <v>30</v>
      </c>
      <c r="I2385" s="50" t="s">
        <v>31</v>
      </c>
      <c r="J2385" s="49" t="s">
        <v>53</v>
      </c>
      <c r="K2385" s="49" t="s">
        <v>255</v>
      </c>
      <c r="L2385" s="49" t="s">
        <v>442</v>
      </c>
      <c r="M2385" s="50" t="s">
        <v>443</v>
      </c>
      <c r="N2385" s="50" t="s">
        <v>72</v>
      </c>
      <c r="O2385" s="51">
        <v>45648</v>
      </c>
      <c r="P2385" s="51">
        <v>45648</v>
      </c>
      <c r="Q2385" s="51">
        <v>45648</v>
      </c>
      <c r="R2385" s="50">
        <v>281</v>
      </c>
      <c r="S2385" s="50">
        <v>0</v>
      </c>
      <c r="T2385" s="50" t="s">
        <v>37</v>
      </c>
      <c r="U2385" s="50" t="s">
        <v>13683</v>
      </c>
      <c r="V2385" s="50"/>
      <c r="W2385" s="50" t="s">
        <v>13684</v>
      </c>
      <c r="X2385" s="50" t="s">
        <v>72</v>
      </c>
      <c r="Y2385" s="49" t="s">
        <v>13685</v>
      </c>
    </row>
    <row r="2386" spans="1:25">
      <c r="A2386" s="121" t="str">
        <f t="shared" si="38"/>
        <v>TYANKI</v>
      </c>
      <c r="B2386" s="49" t="s">
        <v>13686</v>
      </c>
      <c r="C2386" s="50" t="s">
        <v>13687</v>
      </c>
      <c r="D2386" s="50" t="s">
        <v>13688</v>
      </c>
      <c r="E2386" s="37" t="s">
        <v>43</v>
      </c>
      <c r="F2386" s="49" t="s">
        <v>90</v>
      </c>
      <c r="G2386" s="50" t="s">
        <v>91</v>
      </c>
      <c r="H2386" s="50" t="s">
        <v>30</v>
      </c>
      <c r="I2386" s="50" t="s">
        <v>31</v>
      </c>
      <c r="J2386" s="49" t="s">
        <v>32</v>
      </c>
      <c r="K2386" s="49" t="s">
        <v>144</v>
      </c>
      <c r="L2386" s="49" t="s">
        <v>145</v>
      </c>
      <c r="M2386" s="50" t="s">
        <v>146</v>
      </c>
      <c r="N2386" s="50" t="s">
        <v>147</v>
      </c>
      <c r="O2386" s="51">
        <v>36229</v>
      </c>
      <c r="P2386" s="51">
        <v>38425</v>
      </c>
      <c r="Q2386" s="51">
        <v>38425</v>
      </c>
      <c r="R2386" s="50">
        <v>7504</v>
      </c>
      <c r="S2386" s="50">
        <v>20</v>
      </c>
      <c r="T2386" s="50" t="s">
        <v>148</v>
      </c>
      <c r="U2386" s="50" t="s">
        <v>13689</v>
      </c>
      <c r="V2386" s="50"/>
      <c r="W2386" s="50" t="s">
        <v>13690</v>
      </c>
      <c r="X2386" s="50" t="s">
        <v>147</v>
      </c>
      <c r="Y2386" s="49" t="s">
        <v>13691</v>
      </c>
    </row>
    <row r="2387" spans="1:25">
      <c r="A2387" s="121" t="str">
        <f t="shared" si="38"/>
        <v>TZDJELA</v>
      </c>
      <c r="B2387" s="49" t="s">
        <v>13692</v>
      </c>
      <c r="C2387" s="50" t="s">
        <v>13693</v>
      </c>
      <c r="D2387" s="50" t="s">
        <v>13694</v>
      </c>
      <c r="E2387" s="37" t="s">
        <v>774</v>
      </c>
      <c r="F2387" s="49" t="s">
        <v>44</v>
      </c>
      <c r="G2387" s="50" t="s">
        <v>45</v>
      </c>
      <c r="H2387" s="50" t="s">
        <v>30</v>
      </c>
      <c r="I2387" s="50" t="s">
        <v>31</v>
      </c>
      <c r="J2387" s="49" t="s">
        <v>53</v>
      </c>
      <c r="K2387" s="49" t="s">
        <v>54</v>
      </c>
      <c r="L2387" s="49" t="s">
        <v>55</v>
      </c>
      <c r="M2387" s="50" t="s">
        <v>56</v>
      </c>
      <c r="N2387" s="50" t="s">
        <v>57</v>
      </c>
      <c r="O2387" s="51">
        <v>30130</v>
      </c>
      <c r="P2387" s="51">
        <v>30130</v>
      </c>
      <c r="Q2387" s="51">
        <v>30130</v>
      </c>
      <c r="R2387" s="50">
        <v>15799</v>
      </c>
      <c r="S2387" s="50">
        <v>43</v>
      </c>
      <c r="T2387" s="50" t="s">
        <v>148</v>
      </c>
      <c r="U2387" s="50" t="s">
        <v>13695</v>
      </c>
      <c r="V2387" s="50"/>
      <c r="W2387" s="50" t="s">
        <v>2449</v>
      </c>
      <c r="X2387" s="50" t="s">
        <v>57</v>
      </c>
      <c r="Y2387" s="49" t="s">
        <v>13696</v>
      </c>
    </row>
    <row r="2388" spans="1:25">
      <c r="A2388" s="121" t="str">
        <f t="shared" si="38"/>
        <v>uac000</v>
      </c>
      <c r="B2388" s="49" t="s">
        <v>13697</v>
      </c>
      <c r="C2388" s="50" t="s">
        <v>13698</v>
      </c>
      <c r="D2388" s="50" t="s">
        <v>13699</v>
      </c>
      <c r="E2388" s="37" t="s">
        <v>43</v>
      </c>
      <c r="F2388" s="49" t="s">
        <v>28</v>
      </c>
      <c r="G2388" s="50" t="s">
        <v>29</v>
      </c>
      <c r="H2388" s="50" t="s">
        <v>30</v>
      </c>
      <c r="I2388" s="50" t="s">
        <v>31</v>
      </c>
      <c r="J2388" s="49" t="s">
        <v>53</v>
      </c>
      <c r="K2388" s="49" t="s">
        <v>197</v>
      </c>
      <c r="L2388" s="49" t="s">
        <v>198</v>
      </c>
      <c r="M2388" s="50" t="s">
        <v>199</v>
      </c>
      <c r="N2388" s="50" t="s">
        <v>200</v>
      </c>
      <c r="O2388" s="51">
        <v>45627</v>
      </c>
      <c r="P2388" s="51">
        <v>45627</v>
      </c>
      <c r="Q2388" s="51">
        <v>45627</v>
      </c>
      <c r="R2388" s="50">
        <v>302</v>
      </c>
      <c r="S2388" s="50">
        <v>0</v>
      </c>
      <c r="T2388" s="50" t="s">
        <v>37</v>
      </c>
      <c r="U2388" s="50" t="s">
        <v>13700</v>
      </c>
      <c r="V2388" s="50"/>
      <c r="W2388" s="50" t="s">
        <v>6310</v>
      </c>
      <c r="X2388" s="50" t="s">
        <v>200</v>
      </c>
      <c r="Y2388" s="49" t="s">
        <v>4332</v>
      </c>
    </row>
    <row r="2389" spans="1:25">
      <c r="A2389" s="121" t="str">
        <f t="shared" si="38"/>
        <v>VAVILE0</v>
      </c>
      <c r="B2389" s="49" t="s">
        <v>13701</v>
      </c>
      <c r="C2389" s="50" t="s">
        <v>13702</v>
      </c>
      <c r="D2389" s="50" t="s">
        <v>13703</v>
      </c>
      <c r="E2389" s="37" t="s">
        <v>43</v>
      </c>
      <c r="F2389" s="49" t="s">
        <v>44</v>
      </c>
      <c r="G2389" s="50" t="s">
        <v>45</v>
      </c>
      <c r="H2389" s="50" t="s">
        <v>30</v>
      </c>
      <c r="I2389" s="50" t="s">
        <v>380</v>
      </c>
      <c r="J2389" s="49" t="s">
        <v>53</v>
      </c>
      <c r="K2389" s="49" t="s">
        <v>381</v>
      </c>
      <c r="L2389" s="49" t="s">
        <v>381</v>
      </c>
      <c r="M2389" s="50" t="s">
        <v>382</v>
      </c>
      <c r="N2389" s="50" t="s">
        <v>383</v>
      </c>
      <c r="O2389" s="51">
        <v>40051</v>
      </c>
      <c r="P2389" s="51">
        <v>40051</v>
      </c>
      <c r="Q2389" s="51">
        <v>40051</v>
      </c>
      <c r="R2389" s="50">
        <v>5878</v>
      </c>
      <c r="S2389" s="50">
        <v>16</v>
      </c>
      <c r="T2389" s="50" t="s">
        <v>148</v>
      </c>
      <c r="U2389" s="50" t="s">
        <v>13704</v>
      </c>
      <c r="V2389" s="50" t="s">
        <v>13705</v>
      </c>
      <c r="W2389" s="50" t="s">
        <v>13706</v>
      </c>
      <c r="X2389" s="50" t="s">
        <v>383</v>
      </c>
      <c r="Y2389" s="49" t="s">
        <v>5729</v>
      </c>
    </row>
    <row r="2390" spans="1:25">
      <c r="A2390" s="121" t="str">
        <f t="shared" si="38"/>
        <v>VBEST1</v>
      </c>
      <c r="B2390" s="49" t="s">
        <v>13707</v>
      </c>
      <c r="C2390" s="50" t="s">
        <v>13708</v>
      </c>
      <c r="D2390" s="50" t="s">
        <v>13709</v>
      </c>
      <c r="E2390" s="37" t="s">
        <v>43</v>
      </c>
      <c r="F2390" s="49" t="s">
        <v>28</v>
      </c>
      <c r="G2390" s="50" t="s">
        <v>29</v>
      </c>
      <c r="H2390" s="50" t="s">
        <v>30</v>
      </c>
      <c r="I2390" s="50" t="s">
        <v>31</v>
      </c>
      <c r="J2390" s="49" t="s">
        <v>53</v>
      </c>
      <c r="K2390" s="49" t="s">
        <v>273</v>
      </c>
      <c r="L2390" s="49" t="s">
        <v>274</v>
      </c>
      <c r="M2390" s="50" t="s">
        <v>275</v>
      </c>
      <c r="N2390" s="50" t="s">
        <v>276</v>
      </c>
      <c r="O2390" s="51">
        <v>35647</v>
      </c>
      <c r="P2390" s="51">
        <v>35647</v>
      </c>
      <c r="Q2390" s="51">
        <v>35647</v>
      </c>
      <c r="R2390" s="50">
        <v>10282</v>
      </c>
      <c r="S2390" s="50">
        <v>28</v>
      </c>
      <c r="T2390" s="50" t="s">
        <v>148</v>
      </c>
      <c r="U2390" s="50" t="s">
        <v>13710</v>
      </c>
      <c r="V2390" s="50"/>
      <c r="W2390" s="50" t="s">
        <v>5213</v>
      </c>
      <c r="X2390" s="50" t="s">
        <v>276</v>
      </c>
      <c r="Y2390" s="49" t="s">
        <v>13711</v>
      </c>
    </row>
    <row r="2391" spans="1:25">
      <c r="A2391" s="121" t="str">
        <f t="shared" si="38"/>
        <v>vbyrd0</v>
      </c>
      <c r="B2391" s="49" t="s">
        <v>13712</v>
      </c>
      <c r="C2391" s="50" t="s">
        <v>13713</v>
      </c>
      <c r="D2391" s="50" t="s">
        <v>13714</v>
      </c>
      <c r="E2391" s="37" t="s">
        <v>43</v>
      </c>
      <c r="F2391" s="49" t="s">
        <v>28</v>
      </c>
      <c r="G2391" s="50" t="s">
        <v>29</v>
      </c>
      <c r="H2391" s="50" t="s">
        <v>30</v>
      </c>
      <c r="I2391" s="50" t="s">
        <v>31</v>
      </c>
      <c r="J2391" s="49" t="s">
        <v>53</v>
      </c>
      <c r="K2391" s="49" t="s">
        <v>54</v>
      </c>
      <c r="L2391" s="49" t="s">
        <v>55</v>
      </c>
      <c r="M2391" s="50" t="s">
        <v>56</v>
      </c>
      <c r="N2391" s="50" t="s">
        <v>57</v>
      </c>
      <c r="O2391" s="51">
        <v>43395</v>
      </c>
      <c r="P2391" s="51">
        <v>43395</v>
      </c>
      <c r="Q2391" s="51">
        <v>43395</v>
      </c>
      <c r="R2391" s="50">
        <v>2534</v>
      </c>
      <c r="S2391" s="50">
        <v>6</v>
      </c>
      <c r="T2391" s="50" t="s">
        <v>127</v>
      </c>
      <c r="U2391" s="50" t="s">
        <v>13715</v>
      </c>
      <c r="V2391" s="50"/>
      <c r="W2391" s="50" t="s">
        <v>13716</v>
      </c>
      <c r="X2391" s="50" t="s">
        <v>57</v>
      </c>
      <c r="Y2391" s="49" t="s">
        <v>13717</v>
      </c>
    </row>
    <row r="2392" spans="1:25">
      <c r="A2392" s="121" t="str">
        <f t="shared" si="38"/>
        <v>vcachoj</v>
      </c>
      <c r="B2392" s="49" t="s">
        <v>13718</v>
      </c>
      <c r="C2392" s="50" t="s">
        <v>13719</v>
      </c>
      <c r="D2392" s="50" t="s">
        <v>13720</v>
      </c>
      <c r="E2392" s="37" t="s">
        <v>27</v>
      </c>
      <c r="F2392" s="49" t="s">
        <v>114</v>
      </c>
      <c r="G2392" s="50" t="s">
        <v>115</v>
      </c>
      <c r="H2392" s="50" t="s">
        <v>105</v>
      </c>
      <c r="I2392" s="50" t="s">
        <v>31</v>
      </c>
      <c r="J2392" s="49" t="s">
        <v>32</v>
      </c>
      <c r="K2392" s="49" t="s">
        <v>92</v>
      </c>
      <c r="L2392" s="49" t="s">
        <v>116</v>
      </c>
      <c r="M2392" s="50" t="s">
        <v>117</v>
      </c>
      <c r="N2392" s="50" t="s">
        <v>118</v>
      </c>
      <c r="O2392" s="51">
        <v>44823</v>
      </c>
      <c r="P2392" s="51">
        <v>44823</v>
      </c>
      <c r="Q2392" s="51">
        <v>44823</v>
      </c>
      <c r="R2392" s="50">
        <v>1106</v>
      </c>
      <c r="S2392" s="50">
        <v>3</v>
      </c>
      <c r="T2392" s="50" t="s">
        <v>106</v>
      </c>
      <c r="U2392" s="50" t="s">
        <v>13721</v>
      </c>
      <c r="V2392" s="50"/>
      <c r="W2392" s="50" t="s">
        <v>177</v>
      </c>
      <c r="X2392" s="50" t="s">
        <v>118</v>
      </c>
      <c r="Y2392" s="49" t="s">
        <v>178</v>
      </c>
    </row>
    <row r="2393" spans="1:25">
      <c r="A2393" s="121" t="str">
        <f t="shared" si="38"/>
        <v>vcouch</v>
      </c>
      <c r="B2393" s="49" t="s">
        <v>13722</v>
      </c>
      <c r="C2393" s="50" t="s">
        <v>13723</v>
      </c>
      <c r="D2393" s="50" t="s">
        <v>13724</v>
      </c>
      <c r="E2393" s="37" t="s">
        <v>43</v>
      </c>
      <c r="F2393" s="49" t="s">
        <v>44</v>
      </c>
      <c r="G2393" s="50" t="s">
        <v>45</v>
      </c>
      <c r="H2393" s="50" t="s">
        <v>30</v>
      </c>
      <c r="I2393" s="50" t="s">
        <v>31</v>
      </c>
      <c r="J2393" s="49" t="s">
        <v>32</v>
      </c>
      <c r="K2393" s="49" t="s">
        <v>92</v>
      </c>
      <c r="L2393" s="49" t="s">
        <v>116</v>
      </c>
      <c r="M2393" s="50" t="s">
        <v>117</v>
      </c>
      <c r="N2393" s="50" t="s">
        <v>118</v>
      </c>
      <c r="O2393" s="51">
        <v>44273</v>
      </c>
      <c r="P2393" s="51">
        <v>44273</v>
      </c>
      <c r="Q2393" s="51">
        <v>44273</v>
      </c>
      <c r="R2393" s="50">
        <v>1656</v>
      </c>
      <c r="S2393" s="50">
        <v>4</v>
      </c>
      <c r="T2393" s="50" t="s">
        <v>106</v>
      </c>
      <c r="U2393" s="53" t="s">
        <v>13725</v>
      </c>
      <c r="V2393" s="53">
        <v>0</v>
      </c>
      <c r="W2393" s="53" t="s">
        <v>13726</v>
      </c>
      <c r="X2393" s="53" t="s">
        <v>192</v>
      </c>
      <c r="Y2393" s="53" t="s">
        <v>13727</v>
      </c>
    </row>
    <row r="2394" spans="1:25">
      <c r="A2394" s="121" t="str">
        <f t="shared" si="38"/>
        <v>vdutta</v>
      </c>
      <c r="B2394" s="49" t="s">
        <v>13728</v>
      </c>
      <c r="C2394" s="50" t="s">
        <v>13729</v>
      </c>
      <c r="D2394" s="50" t="s">
        <v>13730</v>
      </c>
      <c r="E2394" s="37" t="s">
        <v>43</v>
      </c>
      <c r="F2394" s="49" t="s">
        <v>44</v>
      </c>
      <c r="G2394" s="50" t="s">
        <v>45</v>
      </c>
      <c r="H2394" s="50" t="s">
        <v>30</v>
      </c>
      <c r="I2394" s="50" t="s">
        <v>31</v>
      </c>
      <c r="J2394" s="49" t="s">
        <v>32</v>
      </c>
      <c r="K2394" s="49" t="s">
        <v>33</v>
      </c>
      <c r="L2394" s="49" t="s">
        <v>34</v>
      </c>
      <c r="M2394" s="50" t="s">
        <v>35</v>
      </c>
      <c r="N2394" s="50" t="s">
        <v>36</v>
      </c>
      <c r="O2394" s="51">
        <v>42940</v>
      </c>
      <c r="P2394" s="51">
        <v>45837</v>
      </c>
      <c r="Q2394" s="51">
        <v>45837</v>
      </c>
      <c r="R2394" s="50">
        <v>92</v>
      </c>
      <c r="S2394" s="50">
        <v>0</v>
      </c>
      <c r="T2394" s="50" t="s">
        <v>58</v>
      </c>
      <c r="U2394" s="50">
        <v>530</v>
      </c>
      <c r="V2394" s="50" t="s">
        <v>13731</v>
      </c>
      <c r="W2394" s="50" t="s">
        <v>13732</v>
      </c>
      <c r="X2394" s="50" t="s">
        <v>36</v>
      </c>
      <c r="Y2394" s="49" t="s">
        <v>13733</v>
      </c>
    </row>
    <row r="2395" spans="1:25">
      <c r="A2395" s="121" t="str">
        <f t="shared" si="38"/>
        <v>vguy0</v>
      </c>
      <c r="B2395" s="49" t="s">
        <v>13734</v>
      </c>
      <c r="C2395" s="50" t="s">
        <v>13735</v>
      </c>
      <c r="D2395" s="50" t="s">
        <v>13736</v>
      </c>
      <c r="E2395" s="37" t="s">
        <v>43</v>
      </c>
      <c r="F2395" s="49" t="s">
        <v>28</v>
      </c>
      <c r="G2395" s="50" t="s">
        <v>29</v>
      </c>
      <c r="H2395" s="50" t="s">
        <v>30</v>
      </c>
      <c r="I2395" s="50" t="s">
        <v>31</v>
      </c>
      <c r="J2395" s="49" t="s">
        <v>32</v>
      </c>
      <c r="K2395" s="49" t="s">
        <v>79</v>
      </c>
      <c r="L2395" s="49" t="s">
        <v>80</v>
      </c>
      <c r="M2395" s="50" t="s">
        <v>81</v>
      </c>
      <c r="N2395" s="50" t="s">
        <v>36</v>
      </c>
      <c r="O2395" s="51">
        <v>45550</v>
      </c>
      <c r="P2395" s="51">
        <v>45550</v>
      </c>
      <c r="Q2395" s="51">
        <v>45550</v>
      </c>
      <c r="R2395" s="50">
        <v>379</v>
      </c>
      <c r="S2395" s="50">
        <v>1</v>
      </c>
      <c r="T2395" s="50" t="s">
        <v>82</v>
      </c>
      <c r="U2395" s="50" t="s">
        <v>13737</v>
      </c>
      <c r="V2395" s="50"/>
      <c r="W2395" s="50" t="s">
        <v>2986</v>
      </c>
      <c r="X2395" s="50" t="s">
        <v>36</v>
      </c>
      <c r="Y2395" s="49" t="s">
        <v>5198</v>
      </c>
    </row>
    <row r="2396" spans="1:25">
      <c r="A2396" s="121" t="str">
        <f t="shared" si="38"/>
        <v>vhardin</v>
      </c>
      <c r="B2396" s="49" t="s">
        <v>13738</v>
      </c>
      <c r="C2396" s="50" t="s">
        <v>13739</v>
      </c>
      <c r="D2396" s="50" t="s">
        <v>13740</v>
      </c>
      <c r="E2396" s="37" t="s">
        <v>43</v>
      </c>
      <c r="F2396" s="49" t="s">
        <v>114</v>
      </c>
      <c r="G2396" s="50" t="s">
        <v>115</v>
      </c>
      <c r="H2396" s="50" t="s">
        <v>105</v>
      </c>
      <c r="I2396" s="50" t="s">
        <v>31</v>
      </c>
      <c r="J2396" s="49" t="s">
        <v>32</v>
      </c>
      <c r="K2396" s="49" t="s">
        <v>775</v>
      </c>
      <c r="L2396" s="49" t="s">
        <v>776</v>
      </c>
      <c r="M2396" s="50" t="s">
        <v>777</v>
      </c>
      <c r="N2396" s="50" t="s">
        <v>147</v>
      </c>
      <c r="O2396" s="51">
        <v>45634</v>
      </c>
      <c r="P2396" s="51">
        <v>45634</v>
      </c>
      <c r="Q2396" s="51">
        <v>45634</v>
      </c>
      <c r="R2396" s="50">
        <v>295</v>
      </c>
      <c r="S2396" s="50">
        <v>0</v>
      </c>
      <c r="T2396" s="50" t="s">
        <v>37</v>
      </c>
      <c r="U2396" t="s">
        <v>13741</v>
      </c>
      <c r="V2396" t="s">
        <v>13742</v>
      </c>
      <c r="W2396" t="s">
        <v>988</v>
      </c>
      <c r="X2396" t="s">
        <v>147</v>
      </c>
      <c r="Y2396" s="126" t="s">
        <v>13743</v>
      </c>
    </row>
    <row r="2397" spans="1:25">
      <c r="A2397" s="121" t="str">
        <f t="shared" si="38"/>
        <v>VHAWKI3</v>
      </c>
      <c r="B2397" s="49" t="s">
        <v>13744</v>
      </c>
      <c r="C2397" s="50" t="s">
        <v>13745</v>
      </c>
      <c r="D2397" s="50" t="s">
        <v>13746</v>
      </c>
      <c r="E2397" s="37" t="s">
        <v>43</v>
      </c>
      <c r="F2397" s="49" t="s">
        <v>28</v>
      </c>
      <c r="G2397" s="50" t="s">
        <v>29</v>
      </c>
      <c r="H2397" s="50" t="s">
        <v>30</v>
      </c>
      <c r="I2397" s="50" t="s">
        <v>31</v>
      </c>
      <c r="J2397" s="49" t="s">
        <v>32</v>
      </c>
      <c r="K2397" s="49" t="s">
        <v>144</v>
      </c>
      <c r="L2397" s="49" t="s">
        <v>145</v>
      </c>
      <c r="M2397" s="50" t="s">
        <v>146</v>
      </c>
      <c r="N2397" s="50" t="s">
        <v>147</v>
      </c>
      <c r="O2397" s="51">
        <v>41162</v>
      </c>
      <c r="P2397" s="51">
        <v>41162</v>
      </c>
      <c r="Q2397" s="51">
        <v>41162</v>
      </c>
      <c r="R2397" s="50">
        <v>4767</v>
      </c>
      <c r="S2397" s="50">
        <v>13</v>
      </c>
      <c r="T2397" s="50" t="s">
        <v>127</v>
      </c>
      <c r="U2397" s="50" t="s">
        <v>13747</v>
      </c>
      <c r="V2397" s="50"/>
      <c r="W2397" s="50" t="s">
        <v>13748</v>
      </c>
      <c r="X2397" s="50" t="s">
        <v>147</v>
      </c>
      <c r="Y2397" s="49" t="s">
        <v>13749</v>
      </c>
    </row>
    <row r="2398" spans="1:25">
      <c r="A2398" s="121" t="str">
        <f t="shared" si="38"/>
        <v>VHORNE1</v>
      </c>
      <c r="B2398" s="49" t="s">
        <v>13750</v>
      </c>
      <c r="C2398" s="50" t="s">
        <v>13751</v>
      </c>
      <c r="D2398" s="50" t="s">
        <v>13752</v>
      </c>
      <c r="E2398" s="37" t="s">
        <v>134</v>
      </c>
      <c r="F2398" s="49" t="s">
        <v>28</v>
      </c>
      <c r="G2398" s="50" t="s">
        <v>29</v>
      </c>
      <c r="H2398" s="50" t="s">
        <v>30</v>
      </c>
      <c r="I2398" s="50" t="s">
        <v>31</v>
      </c>
      <c r="J2398" s="49" t="s">
        <v>53</v>
      </c>
      <c r="K2398" s="49" t="s">
        <v>164</v>
      </c>
      <c r="L2398" s="49" t="s">
        <v>165</v>
      </c>
      <c r="M2398" s="50" t="s">
        <v>166</v>
      </c>
      <c r="N2398" s="50" t="s">
        <v>167</v>
      </c>
      <c r="O2398" s="51">
        <v>32378</v>
      </c>
      <c r="P2398" s="51">
        <v>32378</v>
      </c>
      <c r="Q2398" s="51">
        <v>32378</v>
      </c>
      <c r="R2398" s="50">
        <v>13551</v>
      </c>
      <c r="S2398" s="50">
        <v>37</v>
      </c>
      <c r="T2398" s="50" t="s">
        <v>148</v>
      </c>
      <c r="U2398" s="50" t="s">
        <v>13753</v>
      </c>
      <c r="V2398" s="50"/>
      <c r="W2398" s="50" t="s">
        <v>1619</v>
      </c>
      <c r="X2398" s="50" t="s">
        <v>170</v>
      </c>
      <c r="Y2398" s="49" t="s">
        <v>7332</v>
      </c>
    </row>
    <row r="2399" spans="1:25">
      <c r="A2399" s="121" t="str">
        <f t="shared" si="38"/>
        <v>vingram</v>
      </c>
      <c r="B2399" s="49" t="s">
        <v>13754</v>
      </c>
      <c r="C2399" s="50" t="s">
        <v>13755</v>
      </c>
      <c r="D2399" s="50" t="s">
        <v>13756</v>
      </c>
      <c r="E2399" s="37" t="s">
        <v>27</v>
      </c>
      <c r="F2399" s="49" t="s">
        <v>28</v>
      </c>
      <c r="G2399" s="50" t="s">
        <v>29</v>
      </c>
      <c r="H2399" s="50" t="s">
        <v>30</v>
      </c>
      <c r="I2399" s="50" t="s">
        <v>31</v>
      </c>
      <c r="J2399" s="49" t="s">
        <v>53</v>
      </c>
      <c r="K2399" s="49" t="s">
        <v>197</v>
      </c>
      <c r="L2399" s="49" t="s">
        <v>198</v>
      </c>
      <c r="M2399" s="50" t="s">
        <v>199</v>
      </c>
      <c r="N2399" s="50" t="s">
        <v>200</v>
      </c>
      <c r="O2399" s="51">
        <v>45571</v>
      </c>
      <c r="P2399" s="51">
        <v>45571</v>
      </c>
      <c r="Q2399" s="51">
        <v>45571</v>
      </c>
      <c r="R2399" s="50">
        <v>358</v>
      </c>
      <c r="S2399" s="50">
        <v>0</v>
      </c>
      <c r="T2399" s="50" t="s">
        <v>37</v>
      </c>
      <c r="U2399" s="50" t="s">
        <v>13757</v>
      </c>
      <c r="V2399" s="50"/>
      <c r="W2399" s="50" t="s">
        <v>4944</v>
      </c>
      <c r="X2399" s="50" t="s">
        <v>200</v>
      </c>
      <c r="Y2399" s="49" t="s">
        <v>13503</v>
      </c>
    </row>
    <row r="2400" spans="1:25">
      <c r="A2400" s="121" t="str">
        <f t="shared" si="38"/>
        <v>VLOPE16</v>
      </c>
      <c r="B2400" s="49" t="s">
        <v>13758</v>
      </c>
      <c r="C2400" s="50" t="s">
        <v>13759</v>
      </c>
      <c r="D2400" s="50" t="s">
        <v>13760</v>
      </c>
      <c r="E2400" s="37" t="s">
        <v>774</v>
      </c>
      <c r="F2400" s="49" t="s">
        <v>182</v>
      </c>
      <c r="G2400" s="50" t="s">
        <v>183</v>
      </c>
      <c r="H2400" s="50" t="s">
        <v>30</v>
      </c>
      <c r="I2400" s="50" t="s">
        <v>31</v>
      </c>
      <c r="J2400" s="49" t="s">
        <v>32</v>
      </c>
      <c r="K2400" s="49" t="s">
        <v>218</v>
      </c>
      <c r="L2400" s="49" t="s">
        <v>502</v>
      </c>
      <c r="M2400" s="50" t="s">
        <v>220</v>
      </c>
      <c r="N2400" s="50" t="s">
        <v>36</v>
      </c>
      <c r="O2400" s="51">
        <v>39533</v>
      </c>
      <c r="P2400" s="51">
        <v>44905</v>
      </c>
      <c r="Q2400" s="51">
        <v>39533</v>
      </c>
      <c r="R2400" s="50">
        <v>6396</v>
      </c>
      <c r="S2400" s="50">
        <v>17</v>
      </c>
      <c r="T2400" s="50" t="s">
        <v>148</v>
      </c>
      <c r="U2400" s="50" t="s">
        <v>13761</v>
      </c>
      <c r="V2400" s="50"/>
      <c r="W2400" s="50" t="s">
        <v>2272</v>
      </c>
      <c r="X2400" s="50" t="s">
        <v>36</v>
      </c>
      <c r="Y2400" s="49" t="s">
        <v>13762</v>
      </c>
    </row>
    <row r="2401" spans="1:25">
      <c r="A2401" s="121" t="str">
        <f t="shared" si="38"/>
        <v>VLUGO1</v>
      </c>
      <c r="B2401" s="49" t="s">
        <v>13763</v>
      </c>
      <c r="C2401" s="50" t="s">
        <v>13764</v>
      </c>
      <c r="D2401" s="50" t="s">
        <v>13765</v>
      </c>
      <c r="E2401" s="37" t="s">
        <v>27</v>
      </c>
      <c r="F2401" s="49" t="s">
        <v>44</v>
      </c>
      <c r="G2401" s="50" t="s">
        <v>45</v>
      </c>
      <c r="H2401" s="50" t="s">
        <v>30</v>
      </c>
      <c r="I2401" s="50" t="s">
        <v>31</v>
      </c>
      <c r="J2401" s="49" t="s">
        <v>32</v>
      </c>
      <c r="K2401" s="49" t="s">
        <v>125</v>
      </c>
      <c r="L2401" s="49" t="s">
        <v>1141</v>
      </c>
      <c r="M2401" s="50" t="s">
        <v>235</v>
      </c>
      <c r="N2401" s="50" t="s">
        <v>236</v>
      </c>
      <c r="O2401" s="51">
        <v>36684</v>
      </c>
      <c r="P2401" s="51">
        <v>36684</v>
      </c>
      <c r="Q2401" s="51">
        <v>36684</v>
      </c>
      <c r="R2401" s="50">
        <v>9245</v>
      </c>
      <c r="S2401" s="50">
        <v>25</v>
      </c>
      <c r="T2401" s="50" t="s">
        <v>148</v>
      </c>
      <c r="U2401" s="50" t="s">
        <v>13766</v>
      </c>
      <c r="V2401" s="50" t="s">
        <v>13767</v>
      </c>
      <c r="W2401" s="50" t="s">
        <v>13768</v>
      </c>
      <c r="X2401" s="50" t="s">
        <v>236</v>
      </c>
      <c r="Y2401" s="49" t="s">
        <v>13769</v>
      </c>
    </row>
    <row r="2402" spans="1:25">
      <c r="A2402" s="121" t="str">
        <f t="shared" si="38"/>
        <v>VMART45</v>
      </c>
      <c r="B2402" s="49" t="s">
        <v>13770</v>
      </c>
      <c r="C2402" s="50" t="s">
        <v>13771</v>
      </c>
      <c r="D2402" s="50" t="s">
        <v>13772</v>
      </c>
      <c r="E2402" s="37" t="s">
        <v>43</v>
      </c>
      <c r="F2402" s="49" t="s">
        <v>327</v>
      </c>
      <c r="G2402" s="50" t="s">
        <v>328</v>
      </c>
      <c r="H2402" s="50" t="s">
        <v>30</v>
      </c>
      <c r="I2402" s="50" t="s">
        <v>31</v>
      </c>
      <c r="J2402" s="49" t="s">
        <v>32</v>
      </c>
      <c r="K2402" s="49" t="s">
        <v>125</v>
      </c>
      <c r="L2402" s="49" t="s">
        <v>234</v>
      </c>
      <c r="M2402" s="50" t="s">
        <v>235</v>
      </c>
      <c r="N2402" s="50" t="s">
        <v>236</v>
      </c>
      <c r="O2402" s="51">
        <v>41204</v>
      </c>
      <c r="P2402" s="51">
        <v>41204</v>
      </c>
      <c r="Q2402" s="51">
        <v>41204</v>
      </c>
      <c r="R2402" s="50">
        <v>4725</v>
      </c>
      <c r="S2402" s="50">
        <v>12</v>
      </c>
      <c r="T2402" s="50" t="s">
        <v>127</v>
      </c>
      <c r="U2402" s="50" t="s">
        <v>13773</v>
      </c>
      <c r="V2402" s="50"/>
      <c r="W2402" s="50" t="s">
        <v>1810</v>
      </c>
      <c r="X2402" s="50" t="s">
        <v>236</v>
      </c>
      <c r="Y2402" s="49" t="s">
        <v>13774</v>
      </c>
    </row>
    <row r="2403" spans="1:25">
      <c r="A2403" s="121" t="str">
        <f t="shared" si="38"/>
        <v>VMARTEN</v>
      </c>
      <c r="B2403" s="49" t="s">
        <v>13775</v>
      </c>
      <c r="C2403" s="50" t="s">
        <v>13776</v>
      </c>
      <c r="D2403" s="50" t="s">
        <v>13777</v>
      </c>
      <c r="E2403" s="37" t="s">
        <v>27</v>
      </c>
      <c r="F2403" s="49" t="s">
        <v>44</v>
      </c>
      <c r="G2403" s="50" t="s">
        <v>45</v>
      </c>
      <c r="H2403" s="50" t="s">
        <v>30</v>
      </c>
      <c r="I2403" s="50" t="s">
        <v>31</v>
      </c>
      <c r="J2403" s="49" t="s">
        <v>32</v>
      </c>
      <c r="K2403" s="49" t="s">
        <v>1226</v>
      </c>
      <c r="L2403" s="49" t="s">
        <v>2047</v>
      </c>
      <c r="M2403" s="50" t="s">
        <v>1228</v>
      </c>
      <c r="N2403" s="50" t="s">
        <v>1229</v>
      </c>
      <c r="O2403" s="51">
        <v>32379</v>
      </c>
      <c r="P2403" s="51">
        <v>32379</v>
      </c>
      <c r="Q2403" s="51">
        <v>32379</v>
      </c>
      <c r="R2403" s="50">
        <v>13550</v>
      </c>
      <c r="S2403" s="50">
        <v>37</v>
      </c>
      <c r="T2403" s="50" t="s">
        <v>148</v>
      </c>
      <c r="U2403" t="s">
        <v>13778</v>
      </c>
      <c r="V2403"/>
      <c r="W2403" t="s">
        <v>5158</v>
      </c>
      <c r="X2403" t="s">
        <v>1229</v>
      </c>
      <c r="Y2403" s="126" t="s">
        <v>13779</v>
      </c>
    </row>
    <row r="2404" spans="1:25">
      <c r="A2404" s="121" t="str">
        <f t="shared" si="38"/>
        <v>VMOYTO</v>
      </c>
      <c r="B2404" s="49" t="s">
        <v>13780</v>
      </c>
      <c r="C2404" s="50" t="s">
        <v>13781</v>
      </c>
      <c r="D2404" s="50" t="s">
        <v>13782</v>
      </c>
      <c r="E2404" s="37" t="s">
        <v>43</v>
      </c>
      <c r="F2404" s="49" t="s">
        <v>28</v>
      </c>
      <c r="G2404" s="50" t="s">
        <v>29</v>
      </c>
      <c r="H2404" s="50" t="s">
        <v>30</v>
      </c>
      <c r="I2404" s="50" t="s">
        <v>31</v>
      </c>
      <c r="J2404" s="49" t="s">
        <v>53</v>
      </c>
      <c r="K2404" s="49" t="s">
        <v>54</v>
      </c>
      <c r="L2404" s="49" t="s">
        <v>135</v>
      </c>
      <c r="M2404" s="50" t="s">
        <v>136</v>
      </c>
      <c r="N2404" s="50" t="s">
        <v>57</v>
      </c>
      <c r="O2404" s="51">
        <v>36964</v>
      </c>
      <c r="P2404" s="51">
        <v>36964</v>
      </c>
      <c r="Q2404" s="51">
        <v>36964</v>
      </c>
      <c r="R2404" s="50">
        <v>8965</v>
      </c>
      <c r="S2404" s="50">
        <v>24</v>
      </c>
      <c r="T2404" s="50" t="s">
        <v>148</v>
      </c>
      <c r="U2404" s="50" t="s">
        <v>13783</v>
      </c>
      <c r="V2404" s="50"/>
      <c r="W2404" s="50" t="s">
        <v>13784</v>
      </c>
      <c r="X2404" s="50" t="s">
        <v>57</v>
      </c>
      <c r="Y2404" s="49" t="s">
        <v>13785</v>
      </c>
    </row>
    <row r="2405" spans="1:25">
      <c r="A2405" s="121" t="str">
        <f t="shared" si="38"/>
        <v>vortiz</v>
      </c>
      <c r="B2405" s="49" t="s">
        <v>13786</v>
      </c>
      <c r="C2405" s="50" t="s">
        <v>13787</v>
      </c>
      <c r="D2405" s="50" t="s">
        <v>13788</v>
      </c>
      <c r="E2405" s="37" t="s">
        <v>27</v>
      </c>
      <c r="F2405" s="49" t="s">
        <v>44</v>
      </c>
      <c r="G2405" s="50" t="s">
        <v>45</v>
      </c>
      <c r="H2405" s="50" t="s">
        <v>30</v>
      </c>
      <c r="I2405" s="50" t="s">
        <v>31</v>
      </c>
      <c r="J2405" s="49" t="s">
        <v>32</v>
      </c>
      <c r="K2405" s="49" t="s">
        <v>290</v>
      </c>
      <c r="L2405" s="49" t="s">
        <v>2140</v>
      </c>
      <c r="M2405" s="50" t="s">
        <v>292</v>
      </c>
      <c r="N2405" s="50" t="s">
        <v>293</v>
      </c>
      <c r="O2405" s="51">
        <v>45599</v>
      </c>
      <c r="P2405" s="51">
        <v>45599</v>
      </c>
      <c r="Q2405" s="51">
        <v>45599</v>
      </c>
      <c r="R2405" s="50">
        <v>330</v>
      </c>
      <c r="S2405" s="50">
        <v>0</v>
      </c>
      <c r="T2405" s="50" t="s">
        <v>37</v>
      </c>
      <c r="U2405" s="50" t="s">
        <v>13789</v>
      </c>
      <c r="V2405" s="50"/>
      <c r="W2405" s="50" t="s">
        <v>13790</v>
      </c>
      <c r="X2405" s="50" t="s">
        <v>1021</v>
      </c>
      <c r="Y2405" s="49" t="s">
        <v>13791</v>
      </c>
    </row>
    <row r="2406" spans="1:25">
      <c r="A2406" s="121" t="str">
        <f t="shared" si="38"/>
        <v>VPERREL</v>
      </c>
      <c r="B2406" s="49" t="s">
        <v>13792</v>
      </c>
      <c r="C2406" s="50" t="s">
        <v>13793</v>
      </c>
      <c r="D2406" s="50" t="s">
        <v>13794</v>
      </c>
      <c r="E2406" s="37" t="s">
        <v>43</v>
      </c>
      <c r="F2406" s="49" t="s">
        <v>44</v>
      </c>
      <c r="G2406" s="50" t="s">
        <v>45</v>
      </c>
      <c r="H2406" s="50" t="s">
        <v>30</v>
      </c>
      <c r="I2406" s="50" t="s">
        <v>31</v>
      </c>
      <c r="J2406" s="49" t="s">
        <v>53</v>
      </c>
      <c r="K2406" s="49" t="s">
        <v>273</v>
      </c>
      <c r="L2406" s="49" t="s">
        <v>550</v>
      </c>
      <c r="M2406" s="50" t="s">
        <v>551</v>
      </c>
      <c r="N2406" s="50" t="s">
        <v>373</v>
      </c>
      <c r="O2406" s="51">
        <v>30901</v>
      </c>
      <c r="P2406" s="51">
        <v>30901</v>
      </c>
      <c r="Q2406" s="51">
        <v>30901</v>
      </c>
      <c r="R2406" s="50">
        <v>15028</v>
      </c>
      <c r="S2406" s="50">
        <v>41</v>
      </c>
      <c r="T2406" s="50" t="s">
        <v>148</v>
      </c>
      <c r="U2406" s="50" t="s">
        <v>13795</v>
      </c>
      <c r="V2406" s="50"/>
      <c r="W2406" s="50" t="s">
        <v>13796</v>
      </c>
      <c r="X2406" s="50" t="s">
        <v>373</v>
      </c>
      <c r="Y2406" s="49" t="s">
        <v>13797</v>
      </c>
    </row>
    <row r="2407" spans="1:25">
      <c r="A2407" s="121" t="str">
        <f t="shared" si="38"/>
        <v>vpotvin</v>
      </c>
      <c r="B2407" s="49" t="s">
        <v>13798</v>
      </c>
      <c r="C2407" s="50" t="s">
        <v>13799</v>
      </c>
      <c r="D2407" s="50" t="s">
        <v>13800</v>
      </c>
      <c r="E2407" s="37" t="s">
        <v>43</v>
      </c>
      <c r="F2407" s="49" t="s">
        <v>90</v>
      </c>
      <c r="G2407" s="50" t="s">
        <v>91</v>
      </c>
      <c r="H2407" s="50" t="s">
        <v>30</v>
      </c>
      <c r="I2407" s="50" t="s">
        <v>31</v>
      </c>
      <c r="J2407" s="49" t="s">
        <v>32</v>
      </c>
      <c r="K2407" s="49" t="s">
        <v>884</v>
      </c>
      <c r="L2407" s="49" t="s">
        <v>885</v>
      </c>
      <c r="M2407" s="50" t="s">
        <v>886</v>
      </c>
      <c r="N2407" s="50" t="s">
        <v>887</v>
      </c>
      <c r="O2407" s="51">
        <v>39993</v>
      </c>
      <c r="P2407" s="51">
        <v>44462</v>
      </c>
      <c r="Q2407" s="51">
        <v>44462</v>
      </c>
      <c r="R2407" s="50">
        <v>1467</v>
      </c>
      <c r="S2407" s="50">
        <v>4</v>
      </c>
      <c r="T2407" s="50" t="s">
        <v>106</v>
      </c>
      <c r="U2407" s="50" t="s">
        <v>13801</v>
      </c>
      <c r="V2407" s="50"/>
      <c r="W2407" s="50" t="s">
        <v>5534</v>
      </c>
      <c r="X2407" s="50" t="s">
        <v>1136</v>
      </c>
      <c r="Y2407" s="49" t="s">
        <v>13802</v>
      </c>
    </row>
    <row r="2408" spans="1:25">
      <c r="A2408" s="121" t="str">
        <f t="shared" si="38"/>
        <v>vprak</v>
      </c>
      <c r="B2408" s="49" t="s">
        <v>13803</v>
      </c>
      <c r="C2408" s="50" t="s">
        <v>13804</v>
      </c>
      <c r="D2408" s="50" t="s">
        <v>13805</v>
      </c>
      <c r="E2408" s="37" t="s">
        <v>43</v>
      </c>
      <c r="F2408" s="49" t="s">
        <v>114</v>
      </c>
      <c r="G2408" s="50" t="s">
        <v>115</v>
      </c>
      <c r="H2408" s="50" t="s">
        <v>105</v>
      </c>
      <c r="I2408" s="50" t="s">
        <v>31</v>
      </c>
      <c r="J2408" s="49" t="s">
        <v>32</v>
      </c>
      <c r="K2408" s="49" t="s">
        <v>125</v>
      </c>
      <c r="L2408" s="49" t="s">
        <v>234</v>
      </c>
      <c r="M2408" s="50" t="s">
        <v>235</v>
      </c>
      <c r="N2408" s="50" t="s">
        <v>236</v>
      </c>
      <c r="O2408" s="51">
        <v>45816</v>
      </c>
      <c r="P2408" s="51">
        <v>45893</v>
      </c>
      <c r="Q2408" s="51">
        <v>45816</v>
      </c>
      <c r="R2408" s="50">
        <v>113</v>
      </c>
      <c r="S2408" s="50">
        <v>0</v>
      </c>
      <c r="T2408" s="50" t="s">
        <v>58</v>
      </c>
      <c r="U2408" s="50" t="s">
        <v>13806</v>
      </c>
      <c r="V2408" s="50" t="s">
        <v>13807</v>
      </c>
      <c r="W2408" s="50" t="s">
        <v>1277</v>
      </c>
      <c r="X2408" s="50" t="s">
        <v>236</v>
      </c>
      <c r="Y2408" s="49" t="s">
        <v>7584</v>
      </c>
    </row>
    <row r="2409" spans="1:25">
      <c r="A2409" s="121" t="str">
        <f t="shared" si="38"/>
        <v>VRIVER4</v>
      </c>
      <c r="B2409" s="49" t="s">
        <v>13808</v>
      </c>
      <c r="C2409" s="50" t="s">
        <v>13809</v>
      </c>
      <c r="D2409" s="50" t="s">
        <v>13810</v>
      </c>
      <c r="E2409" s="37" t="s">
        <v>43</v>
      </c>
      <c r="F2409" s="49" t="s">
        <v>44</v>
      </c>
      <c r="G2409" s="50" t="s">
        <v>45</v>
      </c>
      <c r="H2409" s="50" t="s">
        <v>30</v>
      </c>
      <c r="I2409" s="50" t="s">
        <v>380</v>
      </c>
      <c r="J2409" s="49" t="s">
        <v>53</v>
      </c>
      <c r="K2409" s="49" t="s">
        <v>381</v>
      </c>
      <c r="L2409" s="49" t="s">
        <v>381</v>
      </c>
      <c r="M2409" s="50" t="s">
        <v>382</v>
      </c>
      <c r="N2409" s="50" t="s">
        <v>383</v>
      </c>
      <c r="O2409" s="51">
        <v>33067</v>
      </c>
      <c r="P2409" s="51">
        <v>33067</v>
      </c>
      <c r="Q2409" s="51">
        <v>33067</v>
      </c>
      <c r="R2409" s="50">
        <v>12862</v>
      </c>
      <c r="S2409" s="50">
        <v>35</v>
      </c>
      <c r="T2409" s="50" t="s">
        <v>148</v>
      </c>
      <c r="U2409" s="50" t="s">
        <v>13811</v>
      </c>
      <c r="V2409" s="50"/>
      <c r="W2409" s="50" t="s">
        <v>13812</v>
      </c>
      <c r="X2409" s="50" t="s">
        <v>383</v>
      </c>
      <c r="Y2409" s="49" t="s">
        <v>13813</v>
      </c>
    </row>
    <row r="2410" spans="1:25">
      <c r="A2410" s="121" t="str">
        <f t="shared" si="38"/>
        <v>vrodrig</v>
      </c>
      <c r="B2410" s="49" t="s">
        <v>13814</v>
      </c>
      <c r="C2410" s="50" t="s">
        <v>13815</v>
      </c>
      <c r="D2410" s="50" t="s">
        <v>13816</v>
      </c>
      <c r="E2410" s="37" t="s">
        <v>27</v>
      </c>
      <c r="F2410" s="49" t="s">
        <v>44</v>
      </c>
      <c r="G2410" s="50" t="s">
        <v>45</v>
      </c>
      <c r="H2410" s="50" t="s">
        <v>30</v>
      </c>
      <c r="I2410" s="50" t="s">
        <v>31</v>
      </c>
      <c r="J2410" s="49" t="s">
        <v>32</v>
      </c>
      <c r="K2410" s="49" t="s">
        <v>884</v>
      </c>
      <c r="L2410" s="49" t="s">
        <v>885</v>
      </c>
      <c r="M2410" s="50" t="s">
        <v>886</v>
      </c>
      <c r="N2410" s="50" t="s">
        <v>887</v>
      </c>
      <c r="O2410" s="51">
        <v>41218</v>
      </c>
      <c r="P2410" s="51">
        <v>45676</v>
      </c>
      <c r="Q2410" s="51">
        <v>45676</v>
      </c>
      <c r="R2410" s="50">
        <v>253</v>
      </c>
      <c r="S2410" s="50">
        <v>0</v>
      </c>
      <c r="T2410" s="50" t="s">
        <v>37</v>
      </c>
      <c r="U2410" s="50" t="s">
        <v>13817</v>
      </c>
      <c r="V2410" s="50"/>
      <c r="W2410" s="50" t="s">
        <v>13818</v>
      </c>
      <c r="X2410" s="50" t="s">
        <v>887</v>
      </c>
      <c r="Y2410" s="49" t="s">
        <v>13819</v>
      </c>
    </row>
    <row r="2411" spans="1:25">
      <c r="A2411" s="121" t="str">
        <f t="shared" si="38"/>
        <v>vrosado</v>
      </c>
      <c r="B2411" s="49" t="s">
        <v>13820</v>
      </c>
      <c r="C2411" s="50" t="s">
        <v>13821</v>
      </c>
      <c r="D2411" s="50" t="s">
        <v>13822</v>
      </c>
      <c r="E2411" s="37" t="s">
        <v>27</v>
      </c>
      <c r="F2411" s="49" t="s">
        <v>28</v>
      </c>
      <c r="G2411" s="50" t="s">
        <v>29</v>
      </c>
      <c r="H2411" s="50" t="s">
        <v>30</v>
      </c>
      <c r="I2411" s="50" t="s">
        <v>31</v>
      </c>
      <c r="J2411" s="49" t="s">
        <v>53</v>
      </c>
      <c r="K2411" s="49" t="s">
        <v>255</v>
      </c>
      <c r="L2411" s="49" t="s">
        <v>442</v>
      </c>
      <c r="M2411" s="50" t="s">
        <v>443</v>
      </c>
      <c r="N2411" s="50" t="s">
        <v>72</v>
      </c>
      <c r="O2411" s="51">
        <v>45088</v>
      </c>
      <c r="P2411" s="51">
        <v>45088</v>
      </c>
      <c r="Q2411" s="51">
        <v>45088</v>
      </c>
      <c r="R2411" s="50">
        <v>841</v>
      </c>
      <c r="S2411" s="50">
        <v>2</v>
      </c>
      <c r="T2411" s="50" t="s">
        <v>82</v>
      </c>
      <c r="U2411" s="53" t="s">
        <v>13823</v>
      </c>
      <c r="V2411" s="53"/>
      <c r="W2411" s="53" t="s">
        <v>13824</v>
      </c>
      <c r="X2411" s="53" t="s">
        <v>72</v>
      </c>
      <c r="Y2411" s="52" t="s">
        <v>13825</v>
      </c>
    </row>
    <row r="2412" spans="1:25">
      <c r="A2412" s="121" t="str">
        <f t="shared" si="38"/>
        <v>VRUBY</v>
      </c>
      <c r="B2412" s="49" t="s">
        <v>13826</v>
      </c>
      <c r="C2412" s="50" t="s">
        <v>13827</v>
      </c>
      <c r="D2412" s="50" t="s">
        <v>13828</v>
      </c>
      <c r="E2412" s="37" t="s">
        <v>43</v>
      </c>
      <c r="F2412" s="49" t="s">
        <v>341</v>
      </c>
      <c r="G2412" s="50" t="s">
        <v>45</v>
      </c>
      <c r="H2412" s="50" t="s">
        <v>30</v>
      </c>
      <c r="I2412" s="50" t="s">
        <v>31</v>
      </c>
      <c r="J2412" s="49" t="s">
        <v>53</v>
      </c>
      <c r="K2412" s="49" t="s">
        <v>1470</v>
      </c>
      <c r="L2412" s="49" t="s">
        <v>1471</v>
      </c>
      <c r="M2412" s="50" t="s">
        <v>1472</v>
      </c>
      <c r="N2412" s="50" t="s">
        <v>453</v>
      </c>
      <c r="O2412" s="51">
        <v>40583</v>
      </c>
      <c r="P2412" s="51">
        <v>40583</v>
      </c>
      <c r="Q2412" s="51">
        <v>40583</v>
      </c>
      <c r="R2412" s="50">
        <v>5346</v>
      </c>
      <c r="S2412" s="50">
        <v>14</v>
      </c>
      <c r="T2412" s="50" t="s">
        <v>127</v>
      </c>
      <c r="U2412" s="50" t="s">
        <v>13829</v>
      </c>
      <c r="V2412" s="50"/>
      <c r="W2412" s="50" t="s">
        <v>5873</v>
      </c>
      <c r="X2412" s="50" t="s">
        <v>453</v>
      </c>
      <c r="Y2412" s="49" t="s">
        <v>13830</v>
      </c>
    </row>
    <row r="2413" spans="1:25">
      <c r="A2413" s="121" t="str">
        <f t="shared" si="38"/>
        <v>vsanch5</v>
      </c>
      <c r="B2413" s="49" t="s">
        <v>13831</v>
      </c>
      <c r="C2413" s="50" t="s">
        <v>13832</v>
      </c>
      <c r="D2413" s="50" t="s">
        <v>13833</v>
      </c>
      <c r="E2413" s="37" t="s">
        <v>43</v>
      </c>
      <c r="F2413" s="49" t="s">
        <v>182</v>
      </c>
      <c r="G2413" s="50" t="s">
        <v>183</v>
      </c>
      <c r="H2413" s="50" t="s">
        <v>30</v>
      </c>
      <c r="I2413" s="50" t="s">
        <v>31</v>
      </c>
      <c r="J2413" s="49" t="s">
        <v>32</v>
      </c>
      <c r="K2413" s="49" t="s">
        <v>218</v>
      </c>
      <c r="L2413" s="49" t="s">
        <v>502</v>
      </c>
      <c r="M2413" s="50" t="s">
        <v>220</v>
      </c>
      <c r="N2413" s="50" t="s">
        <v>36</v>
      </c>
      <c r="O2413" s="51">
        <v>43087</v>
      </c>
      <c r="P2413" s="51">
        <v>43087</v>
      </c>
      <c r="Q2413" s="51">
        <v>43087</v>
      </c>
      <c r="R2413" s="50">
        <v>2842</v>
      </c>
      <c r="S2413" s="50">
        <v>7</v>
      </c>
      <c r="T2413" s="50" t="s">
        <v>127</v>
      </c>
      <c r="U2413" s="50" t="s">
        <v>13834</v>
      </c>
      <c r="V2413" s="50"/>
      <c r="W2413" s="50" t="s">
        <v>5873</v>
      </c>
      <c r="X2413" s="50" t="s">
        <v>36</v>
      </c>
      <c r="Y2413" s="49" t="s">
        <v>12548</v>
      </c>
    </row>
    <row r="2414" spans="1:25">
      <c r="A2414" s="121" t="str">
        <f t="shared" si="38"/>
        <v>vscalis</v>
      </c>
      <c r="B2414" s="49" t="s">
        <v>13835</v>
      </c>
      <c r="C2414" s="50" t="s">
        <v>13836</v>
      </c>
      <c r="D2414" s="50" t="s">
        <v>13837</v>
      </c>
      <c r="E2414" s="37" t="s">
        <v>43</v>
      </c>
      <c r="F2414" s="49" t="s">
        <v>28</v>
      </c>
      <c r="G2414" s="50" t="s">
        <v>29</v>
      </c>
      <c r="H2414" s="50" t="s">
        <v>30</v>
      </c>
      <c r="I2414" s="50" t="s">
        <v>31</v>
      </c>
      <c r="J2414" s="49" t="s">
        <v>32</v>
      </c>
      <c r="K2414" s="49" t="s">
        <v>33</v>
      </c>
      <c r="L2414" s="49" t="s">
        <v>34</v>
      </c>
      <c r="M2414" s="50" t="s">
        <v>35</v>
      </c>
      <c r="N2414" s="50" t="s">
        <v>36</v>
      </c>
      <c r="O2414" s="51">
        <v>45382</v>
      </c>
      <c r="P2414" s="51">
        <v>45382</v>
      </c>
      <c r="Q2414" s="51">
        <v>45382</v>
      </c>
      <c r="R2414" s="50">
        <v>547</v>
      </c>
      <c r="S2414" s="50">
        <v>1</v>
      </c>
      <c r="T2414" s="50" t="s">
        <v>82</v>
      </c>
      <c r="U2414" s="50" t="s">
        <v>13838</v>
      </c>
      <c r="V2414" s="50"/>
      <c r="W2414" s="50" t="s">
        <v>11840</v>
      </c>
      <c r="X2414" s="50" t="s">
        <v>36</v>
      </c>
      <c r="Y2414" s="49" t="s">
        <v>13839</v>
      </c>
    </row>
    <row r="2415" spans="1:25">
      <c r="A2415" s="121" t="str">
        <f t="shared" si="38"/>
        <v>VSERNA1</v>
      </c>
      <c r="B2415" s="49" t="s">
        <v>13840</v>
      </c>
      <c r="C2415" s="50" t="s">
        <v>13841</v>
      </c>
      <c r="D2415" s="50" t="s">
        <v>13842</v>
      </c>
      <c r="E2415" s="37" t="s">
        <v>43</v>
      </c>
      <c r="F2415" s="49" t="s">
        <v>90</v>
      </c>
      <c r="G2415" s="50" t="s">
        <v>91</v>
      </c>
      <c r="H2415" s="50" t="s">
        <v>30</v>
      </c>
      <c r="I2415" s="50" t="s">
        <v>31</v>
      </c>
      <c r="J2415" s="49" t="s">
        <v>53</v>
      </c>
      <c r="K2415" s="49" t="s">
        <v>93</v>
      </c>
      <c r="L2415" s="49" t="s">
        <v>915</v>
      </c>
      <c r="M2415" s="50" t="s">
        <v>916</v>
      </c>
      <c r="N2415" s="50" t="s">
        <v>69</v>
      </c>
      <c r="O2415" s="51">
        <v>36200</v>
      </c>
      <c r="P2415" s="51">
        <v>36200</v>
      </c>
      <c r="Q2415" s="51">
        <v>36200</v>
      </c>
      <c r="R2415" s="50">
        <v>9729</v>
      </c>
      <c r="S2415" s="50">
        <v>26</v>
      </c>
      <c r="T2415" s="50" t="s">
        <v>148</v>
      </c>
      <c r="U2415" s="50" t="s">
        <v>13843</v>
      </c>
      <c r="V2415" s="50"/>
      <c r="W2415" s="50" t="s">
        <v>13844</v>
      </c>
      <c r="X2415" s="50" t="s">
        <v>69</v>
      </c>
      <c r="Y2415" s="49" t="s">
        <v>13845</v>
      </c>
    </row>
    <row r="2416" spans="1:25">
      <c r="A2416" s="121" t="str">
        <f t="shared" si="38"/>
        <v>VTARASY</v>
      </c>
      <c r="B2416" s="49" t="s">
        <v>13846</v>
      </c>
      <c r="C2416" s="50" t="s">
        <v>13847</v>
      </c>
      <c r="D2416" s="50" t="s">
        <v>13848</v>
      </c>
      <c r="E2416" s="37" t="s">
        <v>43</v>
      </c>
      <c r="F2416" s="49" t="s">
        <v>44</v>
      </c>
      <c r="G2416" s="50" t="s">
        <v>45</v>
      </c>
      <c r="H2416" s="50" t="s">
        <v>30</v>
      </c>
      <c r="I2416" s="50" t="s">
        <v>31</v>
      </c>
      <c r="J2416" s="49" t="s">
        <v>32</v>
      </c>
      <c r="K2416" s="49" t="s">
        <v>125</v>
      </c>
      <c r="L2416" s="49" t="s">
        <v>126</v>
      </c>
      <c r="M2416" s="50" t="s">
        <v>85</v>
      </c>
      <c r="N2416" s="50" t="s">
        <v>36</v>
      </c>
      <c r="O2416" s="51">
        <v>38625</v>
      </c>
      <c r="P2416" s="51">
        <v>38625</v>
      </c>
      <c r="Q2416" s="51">
        <v>38625</v>
      </c>
      <c r="R2416" s="50">
        <v>7304</v>
      </c>
      <c r="S2416" s="50">
        <v>20</v>
      </c>
      <c r="T2416" s="50" t="s">
        <v>148</v>
      </c>
      <c r="U2416" s="50" t="s">
        <v>13849</v>
      </c>
      <c r="V2416" s="50" t="s">
        <v>13850</v>
      </c>
      <c r="W2416" s="50" t="s">
        <v>13851</v>
      </c>
      <c r="X2416" s="50" t="s">
        <v>36</v>
      </c>
      <c r="Y2416" s="49" t="s">
        <v>13852</v>
      </c>
    </row>
    <row r="2417" spans="1:25">
      <c r="A2417" s="121" t="str">
        <f t="shared" si="38"/>
        <v>vtavyan</v>
      </c>
      <c r="B2417" s="49" t="s">
        <v>13853</v>
      </c>
      <c r="C2417" s="50" t="s">
        <v>13854</v>
      </c>
      <c r="D2417" s="50" t="s">
        <v>13855</v>
      </c>
      <c r="E2417" s="37" t="s">
        <v>43</v>
      </c>
      <c r="F2417" s="49" t="s">
        <v>44</v>
      </c>
      <c r="G2417" s="50" t="s">
        <v>45</v>
      </c>
      <c r="H2417" s="50" t="s">
        <v>30</v>
      </c>
      <c r="I2417" s="50" t="s">
        <v>31</v>
      </c>
      <c r="J2417" s="49" t="s">
        <v>32</v>
      </c>
      <c r="K2417" s="49" t="s">
        <v>92</v>
      </c>
      <c r="L2417" s="49" t="s">
        <v>93</v>
      </c>
      <c r="M2417" s="50" t="s">
        <v>94</v>
      </c>
      <c r="N2417" s="50" t="s">
        <v>95</v>
      </c>
      <c r="O2417" s="51">
        <v>45872</v>
      </c>
      <c r="P2417" s="51">
        <v>45872</v>
      </c>
      <c r="Q2417" s="51">
        <v>45872</v>
      </c>
      <c r="R2417" s="50">
        <v>57</v>
      </c>
      <c r="S2417" s="50">
        <v>0</v>
      </c>
      <c r="T2417" s="50" t="s">
        <v>419</v>
      </c>
      <c r="U2417" s="50" t="s">
        <v>13856</v>
      </c>
      <c r="V2417" s="50"/>
      <c r="W2417" s="50" t="s">
        <v>13857</v>
      </c>
      <c r="X2417" s="50" t="s">
        <v>1566</v>
      </c>
      <c r="Y2417" s="49" t="s">
        <v>13858</v>
      </c>
    </row>
    <row r="2418" spans="1:25">
      <c r="A2418" s="121" t="str">
        <f t="shared" si="38"/>
        <v>vtuiofu</v>
      </c>
      <c r="B2418" s="49" t="s">
        <v>13859</v>
      </c>
      <c r="C2418" s="50" t="s">
        <v>13860</v>
      </c>
      <c r="D2418" s="49" t="s">
        <v>13861</v>
      </c>
      <c r="E2418" s="37"/>
      <c r="F2418" s="50"/>
      <c r="G2418" s="50"/>
      <c r="H2418" s="50"/>
      <c r="I2418" s="50"/>
      <c r="J2418" s="50"/>
      <c r="K2418" s="50" t="s">
        <v>273</v>
      </c>
      <c r="L2418" s="50"/>
      <c r="M2418" s="50"/>
      <c r="N2418" s="50"/>
      <c r="O2418" s="51">
        <v>45956</v>
      </c>
      <c r="P2418" s="50">
        <v>45956</v>
      </c>
      <c r="Q2418" s="51">
        <v>45956</v>
      </c>
      <c r="R2418" s="50"/>
      <c r="S2418" s="50"/>
      <c r="T2418" s="50"/>
      <c r="U2418" s="126" t="s">
        <v>13862</v>
      </c>
      <c r="V2418" t="s">
        <v>13863</v>
      </c>
      <c r="W2418" t="s">
        <v>4111</v>
      </c>
      <c r="X2418" t="s">
        <v>579</v>
      </c>
      <c r="Y2418" s="126" t="s">
        <v>13864</v>
      </c>
    </row>
    <row r="2419" spans="1:25">
      <c r="A2419" s="121" t="str">
        <f t="shared" si="38"/>
        <v>VVERSIG</v>
      </c>
      <c r="B2419" s="49" t="s">
        <v>13865</v>
      </c>
      <c r="C2419" s="50" t="s">
        <v>13866</v>
      </c>
      <c r="D2419" s="50" t="s">
        <v>13867</v>
      </c>
      <c r="E2419" s="37" t="s">
        <v>43</v>
      </c>
      <c r="F2419" s="49" t="s">
        <v>28</v>
      </c>
      <c r="G2419" s="50" t="s">
        <v>29</v>
      </c>
      <c r="H2419" s="50" t="s">
        <v>30</v>
      </c>
      <c r="I2419" s="50" t="s">
        <v>31</v>
      </c>
      <c r="J2419" s="49" t="s">
        <v>32</v>
      </c>
      <c r="K2419" s="49" t="s">
        <v>349</v>
      </c>
      <c r="L2419" s="49" t="s">
        <v>350</v>
      </c>
      <c r="M2419" s="50" t="s">
        <v>351</v>
      </c>
      <c r="N2419" s="50" t="s">
        <v>352</v>
      </c>
      <c r="O2419" s="51">
        <v>37664</v>
      </c>
      <c r="P2419" s="51">
        <v>37664</v>
      </c>
      <c r="Q2419" s="51">
        <v>37664</v>
      </c>
      <c r="R2419" s="50">
        <v>8265</v>
      </c>
      <c r="S2419" s="50">
        <v>22</v>
      </c>
      <c r="T2419" s="50" t="s">
        <v>148</v>
      </c>
      <c r="U2419" s="50" t="s">
        <v>13868</v>
      </c>
      <c r="V2419" s="50"/>
      <c r="W2419" s="50" t="s">
        <v>1013</v>
      </c>
      <c r="X2419" s="50" t="s">
        <v>352</v>
      </c>
      <c r="Y2419" s="49" t="s">
        <v>13869</v>
      </c>
    </row>
    <row r="2420" spans="1:25">
      <c r="A2420" s="121" t="str">
        <f t="shared" si="38"/>
        <v>vwhaley</v>
      </c>
      <c r="B2420" s="49" t="s">
        <v>13870</v>
      </c>
      <c r="C2420" s="50" t="s">
        <v>13871</v>
      </c>
      <c r="D2420" s="50" t="s">
        <v>13872</v>
      </c>
      <c r="E2420" s="37" t="s">
        <v>43</v>
      </c>
      <c r="F2420" s="49" t="s">
        <v>28</v>
      </c>
      <c r="G2420" s="50" t="s">
        <v>29</v>
      </c>
      <c r="H2420" s="50" t="s">
        <v>30</v>
      </c>
      <c r="I2420" s="50" t="s">
        <v>31</v>
      </c>
      <c r="J2420" s="49" t="s">
        <v>53</v>
      </c>
      <c r="K2420" s="49" t="s">
        <v>164</v>
      </c>
      <c r="L2420" s="49" t="s">
        <v>165</v>
      </c>
      <c r="M2420" s="50" t="s">
        <v>166</v>
      </c>
      <c r="N2420" s="50" t="s">
        <v>167</v>
      </c>
      <c r="O2420" s="51">
        <v>45340</v>
      </c>
      <c r="P2420" s="51">
        <v>45340</v>
      </c>
      <c r="Q2420" s="51">
        <v>45340</v>
      </c>
      <c r="R2420" s="50">
        <v>589</v>
      </c>
      <c r="S2420" s="50">
        <v>1</v>
      </c>
      <c r="T2420" s="50" t="s">
        <v>82</v>
      </c>
      <c r="U2420" s="50" t="s">
        <v>13873</v>
      </c>
      <c r="V2420" s="50"/>
      <c r="W2420" s="50" t="s">
        <v>12843</v>
      </c>
      <c r="X2420" s="50" t="s">
        <v>322</v>
      </c>
      <c r="Y2420" s="49" t="s">
        <v>13874</v>
      </c>
    </row>
    <row r="2421" spans="1:25">
      <c r="A2421" s="121" t="str">
        <f t="shared" si="38"/>
        <v>wadams</v>
      </c>
      <c r="B2421" s="49" t="s">
        <v>13875</v>
      </c>
      <c r="C2421" s="50" t="s">
        <v>13876</v>
      </c>
      <c r="D2421" s="50" t="s">
        <v>13877</v>
      </c>
      <c r="E2421" s="37" t="s">
        <v>27</v>
      </c>
      <c r="F2421" s="49" t="s">
        <v>44</v>
      </c>
      <c r="G2421" s="50" t="s">
        <v>45</v>
      </c>
      <c r="H2421" s="50" t="s">
        <v>30</v>
      </c>
      <c r="I2421" s="50" t="s">
        <v>31</v>
      </c>
      <c r="J2421" s="49" t="s">
        <v>53</v>
      </c>
      <c r="K2421" s="49" t="s">
        <v>309</v>
      </c>
      <c r="L2421" s="49" t="s">
        <v>310</v>
      </c>
      <c r="M2421" s="50" t="s">
        <v>311</v>
      </c>
      <c r="N2421" s="50" t="s">
        <v>312</v>
      </c>
      <c r="O2421" s="51">
        <v>44343</v>
      </c>
      <c r="P2421" s="51">
        <v>45022</v>
      </c>
      <c r="Q2421" s="51">
        <v>45022</v>
      </c>
      <c r="R2421" s="50">
        <v>907</v>
      </c>
      <c r="S2421" s="50">
        <v>2</v>
      </c>
      <c r="T2421" s="50" t="s">
        <v>82</v>
      </c>
      <c r="U2421" s="50" t="s">
        <v>13878</v>
      </c>
      <c r="V2421" s="50"/>
      <c r="W2421" s="50" t="s">
        <v>13879</v>
      </c>
      <c r="X2421" s="50" t="s">
        <v>322</v>
      </c>
      <c r="Y2421" s="49" t="s">
        <v>13880</v>
      </c>
    </row>
    <row r="2422" spans="1:25">
      <c r="A2422" s="121" t="str">
        <f t="shared" si="38"/>
        <v>WARNOL5</v>
      </c>
      <c r="B2422" s="49" t="s">
        <v>13881</v>
      </c>
      <c r="C2422" s="50" t="s">
        <v>13882</v>
      </c>
      <c r="D2422" s="50" t="s">
        <v>13883</v>
      </c>
      <c r="E2422" s="37" t="s">
        <v>43</v>
      </c>
      <c r="F2422" s="49" t="s">
        <v>182</v>
      </c>
      <c r="G2422" s="50" t="s">
        <v>183</v>
      </c>
      <c r="H2422" s="50" t="s">
        <v>30</v>
      </c>
      <c r="I2422" s="50" t="s">
        <v>31</v>
      </c>
      <c r="J2422" s="49" t="s">
        <v>32</v>
      </c>
      <c r="K2422" s="49" t="s">
        <v>125</v>
      </c>
      <c r="L2422" s="49" t="s">
        <v>234</v>
      </c>
      <c r="M2422" s="50" t="s">
        <v>235</v>
      </c>
      <c r="N2422" s="50" t="s">
        <v>236</v>
      </c>
      <c r="O2422" s="51">
        <v>39860</v>
      </c>
      <c r="P2422" s="51">
        <v>39860</v>
      </c>
      <c r="Q2422" s="51">
        <v>39860</v>
      </c>
      <c r="R2422" s="50">
        <v>6069</v>
      </c>
      <c r="S2422" s="50">
        <v>16</v>
      </c>
      <c r="T2422" s="50" t="s">
        <v>148</v>
      </c>
      <c r="U2422" s="50" t="s">
        <v>13884</v>
      </c>
      <c r="V2422" s="50"/>
      <c r="W2422" s="50" t="s">
        <v>4851</v>
      </c>
      <c r="X2422" s="50" t="s">
        <v>236</v>
      </c>
      <c r="Y2422" s="49" t="s">
        <v>4852</v>
      </c>
    </row>
    <row r="2423" spans="1:25">
      <c r="A2423" s="121" t="str">
        <f t="shared" si="38"/>
        <v>wbapti0</v>
      </c>
      <c r="B2423" s="49" t="s">
        <v>13885</v>
      </c>
      <c r="C2423" s="50" t="s">
        <v>13886</v>
      </c>
      <c r="D2423" s="50" t="s">
        <v>13887</v>
      </c>
      <c r="E2423" s="37" t="s">
        <v>27</v>
      </c>
      <c r="F2423" s="49" t="s">
        <v>28</v>
      </c>
      <c r="G2423" s="50" t="s">
        <v>29</v>
      </c>
      <c r="H2423" s="50" t="s">
        <v>30</v>
      </c>
      <c r="I2423" s="50" t="s">
        <v>31</v>
      </c>
      <c r="J2423" s="49" t="s">
        <v>53</v>
      </c>
      <c r="K2423" s="49" t="s">
        <v>273</v>
      </c>
      <c r="L2423" s="49" t="s">
        <v>274</v>
      </c>
      <c r="M2423" s="50" t="s">
        <v>275</v>
      </c>
      <c r="N2423" s="50" t="s">
        <v>276</v>
      </c>
      <c r="O2423" s="51">
        <v>43468</v>
      </c>
      <c r="P2423" s="51">
        <v>43468</v>
      </c>
      <c r="Q2423" s="51">
        <v>43468</v>
      </c>
      <c r="R2423" s="50">
        <v>2461</v>
      </c>
      <c r="S2423" s="50">
        <v>6</v>
      </c>
      <c r="T2423" s="50" t="s">
        <v>127</v>
      </c>
      <c r="U2423" s="50" t="s">
        <v>13888</v>
      </c>
      <c r="V2423" s="50"/>
      <c r="W2423" s="50" t="s">
        <v>13889</v>
      </c>
      <c r="X2423" s="50" t="s">
        <v>276</v>
      </c>
      <c r="Y2423" s="49" t="s">
        <v>13890</v>
      </c>
    </row>
    <row r="2424" spans="1:25">
      <c r="A2424" s="121" t="str">
        <f t="shared" si="38"/>
        <v>wbeck</v>
      </c>
      <c r="B2424" s="49" t="s">
        <v>13891</v>
      </c>
      <c r="C2424" s="50" t="s">
        <v>13892</v>
      </c>
      <c r="D2424" s="50" t="s">
        <v>13893</v>
      </c>
      <c r="E2424" s="37" t="s">
        <v>43</v>
      </c>
      <c r="F2424" s="49" t="s">
        <v>28</v>
      </c>
      <c r="G2424" s="50" t="s">
        <v>29</v>
      </c>
      <c r="H2424" s="50" t="s">
        <v>30</v>
      </c>
      <c r="I2424" s="50" t="s">
        <v>31</v>
      </c>
      <c r="J2424" s="49" t="s">
        <v>53</v>
      </c>
      <c r="K2424" s="49" t="s">
        <v>255</v>
      </c>
      <c r="L2424" s="49" t="s">
        <v>256</v>
      </c>
      <c r="M2424" s="50" t="s">
        <v>257</v>
      </c>
      <c r="N2424" s="50" t="s">
        <v>258</v>
      </c>
      <c r="O2424" s="51">
        <v>45851</v>
      </c>
      <c r="P2424" s="51">
        <v>45851</v>
      </c>
      <c r="Q2424" s="51">
        <v>45851</v>
      </c>
      <c r="R2424" s="50">
        <v>78</v>
      </c>
      <c r="S2424" s="50">
        <v>0</v>
      </c>
      <c r="T2424" s="50" t="s">
        <v>96</v>
      </c>
      <c r="U2424" s="50" t="s">
        <v>13894</v>
      </c>
      <c r="V2424" s="50"/>
      <c r="W2424" s="50" t="s">
        <v>614</v>
      </c>
      <c r="X2424" s="50" t="s">
        <v>192</v>
      </c>
      <c r="Y2424" s="49" t="s">
        <v>3654</v>
      </c>
    </row>
    <row r="2425" spans="1:25">
      <c r="A2425" s="121" t="str">
        <f t="shared" si="38"/>
        <v>wblake</v>
      </c>
      <c r="B2425" s="49" t="s">
        <v>13895</v>
      </c>
      <c r="C2425" s="50" t="s">
        <v>13896</v>
      </c>
      <c r="D2425" s="50" t="s">
        <v>13897</v>
      </c>
      <c r="E2425" s="37" t="s">
        <v>27</v>
      </c>
      <c r="F2425" s="49" t="s">
        <v>28</v>
      </c>
      <c r="G2425" s="50" t="s">
        <v>29</v>
      </c>
      <c r="H2425" s="50" t="s">
        <v>30</v>
      </c>
      <c r="I2425" s="50" t="s">
        <v>31</v>
      </c>
      <c r="J2425" s="49" t="s">
        <v>53</v>
      </c>
      <c r="K2425" s="49" t="s">
        <v>164</v>
      </c>
      <c r="L2425" s="49" t="s">
        <v>165</v>
      </c>
      <c r="M2425" s="50" t="s">
        <v>166</v>
      </c>
      <c r="N2425" s="50" t="s">
        <v>167</v>
      </c>
      <c r="O2425" s="51">
        <v>45641</v>
      </c>
      <c r="P2425" s="51">
        <v>45641</v>
      </c>
      <c r="Q2425" s="51">
        <v>45641</v>
      </c>
      <c r="R2425" s="50">
        <v>288</v>
      </c>
      <c r="S2425" s="50">
        <v>0</v>
      </c>
      <c r="T2425" s="50" t="s">
        <v>37</v>
      </c>
      <c r="U2425" s="50" t="s">
        <v>13898</v>
      </c>
      <c r="V2425" s="50"/>
      <c r="W2425" s="50" t="s">
        <v>5935</v>
      </c>
      <c r="X2425" s="50" t="s">
        <v>167</v>
      </c>
      <c r="Y2425" s="49" t="s">
        <v>1068</v>
      </c>
    </row>
    <row r="2426" spans="1:25">
      <c r="A2426" s="121" t="str">
        <f t="shared" si="38"/>
        <v>wbrown</v>
      </c>
      <c r="B2426" s="49" t="s">
        <v>13899</v>
      </c>
      <c r="C2426" s="50" t="s">
        <v>13900</v>
      </c>
      <c r="D2426" s="50" t="s">
        <v>13901</v>
      </c>
      <c r="E2426" s="37" t="s">
        <v>43</v>
      </c>
      <c r="F2426" s="49" t="s">
        <v>28</v>
      </c>
      <c r="G2426" s="50" t="s">
        <v>29</v>
      </c>
      <c r="H2426" s="50" t="s">
        <v>30</v>
      </c>
      <c r="I2426" s="50" t="s">
        <v>31</v>
      </c>
      <c r="J2426" s="49" t="s">
        <v>53</v>
      </c>
      <c r="K2426" s="49" t="s">
        <v>164</v>
      </c>
      <c r="L2426" s="49" t="s">
        <v>165</v>
      </c>
      <c r="M2426" s="50" t="s">
        <v>166</v>
      </c>
      <c r="N2426" s="50" t="s">
        <v>167</v>
      </c>
      <c r="O2426" s="51">
        <v>45319</v>
      </c>
      <c r="P2426" s="51">
        <v>45319</v>
      </c>
      <c r="Q2426" s="51">
        <v>45319</v>
      </c>
      <c r="R2426" s="50">
        <v>610</v>
      </c>
      <c r="S2426" s="50">
        <v>1</v>
      </c>
      <c r="T2426" s="50" t="s">
        <v>82</v>
      </c>
      <c r="U2426" s="50" t="s">
        <v>13902</v>
      </c>
      <c r="V2426" s="50"/>
      <c r="W2426" s="50" t="s">
        <v>13903</v>
      </c>
      <c r="X2426" s="50" t="s">
        <v>170</v>
      </c>
      <c r="Y2426" s="49" t="s">
        <v>13904</v>
      </c>
    </row>
    <row r="2427" spans="1:25">
      <c r="A2427" s="121" t="str">
        <f t="shared" si="38"/>
        <v>wbryant</v>
      </c>
      <c r="B2427" s="49" t="s">
        <v>13905</v>
      </c>
      <c r="C2427" s="50" t="s">
        <v>13906</v>
      </c>
      <c r="D2427" s="50" t="s">
        <v>13907</v>
      </c>
      <c r="E2427" s="37" t="s">
        <v>27</v>
      </c>
      <c r="F2427" s="49" t="s">
        <v>44</v>
      </c>
      <c r="G2427" s="50" t="s">
        <v>45</v>
      </c>
      <c r="H2427" s="50" t="s">
        <v>30</v>
      </c>
      <c r="I2427" s="50" t="s">
        <v>31</v>
      </c>
      <c r="J2427" s="49" t="s">
        <v>32</v>
      </c>
      <c r="K2427" s="49" t="s">
        <v>775</v>
      </c>
      <c r="L2427" s="49" t="s">
        <v>3109</v>
      </c>
      <c r="M2427" s="50" t="s">
        <v>1389</v>
      </c>
      <c r="N2427" s="50" t="s">
        <v>57</v>
      </c>
      <c r="O2427" s="51">
        <v>44048</v>
      </c>
      <c r="P2427" s="51">
        <v>45067</v>
      </c>
      <c r="Q2427" s="51">
        <v>45067</v>
      </c>
      <c r="R2427" s="50">
        <v>862</v>
      </c>
      <c r="S2427" s="50">
        <v>2</v>
      </c>
      <c r="T2427" s="50" t="s">
        <v>82</v>
      </c>
      <c r="U2427" s="50" t="s">
        <v>13908</v>
      </c>
      <c r="V2427" s="50"/>
      <c r="W2427" s="50" t="s">
        <v>13909</v>
      </c>
      <c r="X2427" s="50" t="s">
        <v>1392</v>
      </c>
      <c r="Y2427" s="49" t="s">
        <v>13910</v>
      </c>
    </row>
    <row r="2428" spans="1:25">
      <c r="A2428" s="121" t="str">
        <f t="shared" si="38"/>
        <v>WBURTO</v>
      </c>
      <c r="B2428" s="49" t="s">
        <v>13911</v>
      </c>
      <c r="C2428" s="50" t="s">
        <v>13912</v>
      </c>
      <c r="D2428" s="50" t="s">
        <v>13913</v>
      </c>
      <c r="E2428" s="37" t="s">
        <v>43</v>
      </c>
      <c r="F2428" s="49" t="s">
        <v>28</v>
      </c>
      <c r="G2428" s="50" t="s">
        <v>29</v>
      </c>
      <c r="H2428" s="50" t="s">
        <v>30</v>
      </c>
      <c r="I2428" s="50" t="s">
        <v>31</v>
      </c>
      <c r="J2428" s="49" t="s">
        <v>32</v>
      </c>
      <c r="K2428" s="49" t="s">
        <v>218</v>
      </c>
      <c r="L2428" s="49" t="s">
        <v>219</v>
      </c>
      <c r="M2428" s="50" t="s">
        <v>220</v>
      </c>
      <c r="N2428" s="50" t="s">
        <v>36</v>
      </c>
      <c r="O2428" s="51">
        <v>30613</v>
      </c>
      <c r="P2428" s="51">
        <v>30613</v>
      </c>
      <c r="Q2428" s="51">
        <v>30613</v>
      </c>
      <c r="R2428" s="50">
        <v>15316</v>
      </c>
      <c r="S2428" s="50">
        <v>41</v>
      </c>
      <c r="T2428" s="50" t="s">
        <v>148</v>
      </c>
      <c r="U2428" s="50" t="s">
        <v>13914</v>
      </c>
      <c r="V2428" s="50"/>
      <c r="W2428" s="50" t="s">
        <v>9176</v>
      </c>
      <c r="X2428" s="50" t="s">
        <v>36</v>
      </c>
      <c r="Y2428" s="49" t="s">
        <v>13915</v>
      </c>
    </row>
    <row r="2429" spans="1:25">
      <c r="A2429" s="121" t="str">
        <f t="shared" si="38"/>
        <v>wbutle0</v>
      </c>
      <c r="B2429" s="49" t="s">
        <v>13916</v>
      </c>
      <c r="C2429" s="50" t="s">
        <v>13917</v>
      </c>
      <c r="D2429" s="50" t="s">
        <v>13918</v>
      </c>
      <c r="E2429" s="37" t="s">
        <v>43</v>
      </c>
      <c r="F2429" s="49" t="s">
        <v>44</v>
      </c>
      <c r="G2429" s="50" t="s">
        <v>45</v>
      </c>
      <c r="H2429" s="50" t="s">
        <v>30</v>
      </c>
      <c r="I2429" s="50" t="s">
        <v>31</v>
      </c>
      <c r="J2429" s="49" t="s">
        <v>32</v>
      </c>
      <c r="K2429" s="49" t="s">
        <v>396</v>
      </c>
      <c r="L2429" s="49" t="s">
        <v>397</v>
      </c>
      <c r="M2429" s="50" t="s">
        <v>398</v>
      </c>
      <c r="N2429" s="50" t="s">
        <v>147</v>
      </c>
      <c r="O2429" s="51">
        <v>44413</v>
      </c>
      <c r="P2429" s="51">
        <v>44413</v>
      </c>
      <c r="Q2429" s="51">
        <v>44413</v>
      </c>
      <c r="R2429" s="50">
        <v>1516</v>
      </c>
      <c r="S2429" s="50">
        <v>4</v>
      </c>
      <c r="T2429" s="50" t="s">
        <v>106</v>
      </c>
      <c r="U2429" s="50" t="s">
        <v>13919</v>
      </c>
      <c r="V2429" s="50">
        <v>835</v>
      </c>
      <c r="W2429" s="50" t="s">
        <v>13920</v>
      </c>
      <c r="X2429" s="50" t="s">
        <v>147</v>
      </c>
      <c r="Y2429" s="49" t="s">
        <v>13921</v>
      </c>
    </row>
    <row r="2430" spans="1:25">
      <c r="A2430" s="121" t="str">
        <f t="shared" si="38"/>
        <v>WCALDWE</v>
      </c>
      <c r="B2430" s="49" t="s">
        <v>13922</v>
      </c>
      <c r="C2430" s="50" t="s">
        <v>13923</v>
      </c>
      <c r="D2430" s="50" t="s">
        <v>13924</v>
      </c>
      <c r="E2430" s="37" t="s">
        <v>43</v>
      </c>
      <c r="F2430" s="49" t="s">
        <v>90</v>
      </c>
      <c r="G2430" s="50" t="s">
        <v>91</v>
      </c>
      <c r="H2430" s="50" t="s">
        <v>30</v>
      </c>
      <c r="I2430" s="50" t="s">
        <v>31</v>
      </c>
      <c r="J2430" s="49" t="s">
        <v>32</v>
      </c>
      <c r="K2430" s="49" t="s">
        <v>144</v>
      </c>
      <c r="L2430" s="49" t="s">
        <v>145</v>
      </c>
      <c r="M2430" s="50" t="s">
        <v>146</v>
      </c>
      <c r="N2430" s="50" t="s">
        <v>147</v>
      </c>
      <c r="O2430" s="51">
        <v>30193</v>
      </c>
      <c r="P2430" s="51">
        <v>30193</v>
      </c>
      <c r="Q2430" s="51">
        <v>30193</v>
      </c>
      <c r="R2430" s="50">
        <v>15736</v>
      </c>
      <c r="S2430" s="50">
        <v>43</v>
      </c>
      <c r="T2430" s="50" t="s">
        <v>148</v>
      </c>
      <c r="U2430" s="50" t="s">
        <v>13925</v>
      </c>
      <c r="V2430" s="50"/>
      <c r="W2430" s="50" t="s">
        <v>3952</v>
      </c>
      <c r="X2430" s="50" t="s">
        <v>401</v>
      </c>
      <c r="Y2430" s="49" t="s">
        <v>13926</v>
      </c>
    </row>
    <row r="2431" spans="1:25">
      <c r="A2431" s="121" t="str">
        <f t="shared" si="38"/>
        <v>WCARABA</v>
      </c>
      <c r="B2431" s="49" t="s">
        <v>13927</v>
      </c>
      <c r="C2431" s="50" t="s">
        <v>13928</v>
      </c>
      <c r="D2431" s="50" t="s">
        <v>13929</v>
      </c>
      <c r="E2431" s="37" t="s">
        <v>43</v>
      </c>
      <c r="F2431" s="49" t="s">
        <v>182</v>
      </c>
      <c r="G2431" s="50" t="s">
        <v>183</v>
      </c>
      <c r="H2431" s="50" t="s">
        <v>30</v>
      </c>
      <c r="I2431" s="50" t="s">
        <v>380</v>
      </c>
      <c r="J2431" s="49" t="s">
        <v>53</v>
      </c>
      <c r="K2431" s="49" t="s">
        <v>381</v>
      </c>
      <c r="L2431" s="49" t="s">
        <v>381</v>
      </c>
      <c r="M2431" s="50" t="s">
        <v>382</v>
      </c>
      <c r="N2431" s="50" t="s">
        <v>383</v>
      </c>
      <c r="O2431" s="51">
        <v>31246</v>
      </c>
      <c r="P2431" s="51">
        <v>36961</v>
      </c>
      <c r="Q2431" s="51">
        <v>31246</v>
      </c>
      <c r="R2431" s="50">
        <v>14683</v>
      </c>
      <c r="S2431" s="50">
        <v>40</v>
      </c>
      <c r="T2431" s="50" t="s">
        <v>148</v>
      </c>
      <c r="U2431" s="50" t="s">
        <v>13930</v>
      </c>
      <c r="V2431" s="50" t="s">
        <v>13931</v>
      </c>
      <c r="W2431" s="50" t="s">
        <v>586</v>
      </c>
      <c r="X2431" s="50" t="s">
        <v>383</v>
      </c>
      <c r="Y2431" s="49" t="s">
        <v>9611</v>
      </c>
    </row>
    <row r="2432" spans="1:25">
      <c r="A2432" s="121" t="str">
        <f t="shared" si="38"/>
        <v>WCHANTR</v>
      </c>
      <c r="B2432" s="49" t="s">
        <v>13932</v>
      </c>
      <c r="C2432" s="50" t="s">
        <v>13933</v>
      </c>
      <c r="D2432" s="50" t="s">
        <v>13934</v>
      </c>
      <c r="E2432" s="37" t="s">
        <v>774</v>
      </c>
      <c r="F2432" s="49" t="s">
        <v>28</v>
      </c>
      <c r="G2432" s="50" t="s">
        <v>29</v>
      </c>
      <c r="H2432" s="50" t="s">
        <v>30</v>
      </c>
      <c r="I2432" s="50" t="s">
        <v>31</v>
      </c>
      <c r="J2432" s="49" t="s">
        <v>32</v>
      </c>
      <c r="K2432" s="49" t="s">
        <v>144</v>
      </c>
      <c r="L2432" s="49" t="s">
        <v>145</v>
      </c>
      <c r="M2432" s="50" t="s">
        <v>146</v>
      </c>
      <c r="N2432" s="50" t="s">
        <v>147</v>
      </c>
      <c r="O2432" s="51">
        <v>34452</v>
      </c>
      <c r="P2432" s="51">
        <v>34452</v>
      </c>
      <c r="Q2432" s="51">
        <v>34452</v>
      </c>
      <c r="R2432" s="50">
        <v>11477</v>
      </c>
      <c r="S2432" s="50">
        <v>31</v>
      </c>
      <c r="T2432" s="50" t="s">
        <v>148</v>
      </c>
      <c r="U2432" s="50" t="s">
        <v>13935</v>
      </c>
      <c r="V2432" s="50"/>
      <c r="W2432" s="50" t="s">
        <v>13936</v>
      </c>
      <c r="X2432" s="50" t="s">
        <v>147</v>
      </c>
      <c r="Y2432" s="49" t="s">
        <v>13937</v>
      </c>
    </row>
    <row r="2433" spans="1:25">
      <c r="A2433" s="121" t="str">
        <f t="shared" si="38"/>
        <v>wclark0</v>
      </c>
      <c r="B2433" s="49" t="s">
        <v>13938</v>
      </c>
      <c r="C2433" s="50" t="s">
        <v>13939</v>
      </c>
      <c r="D2433" s="50" t="s">
        <v>13940</v>
      </c>
      <c r="E2433" s="37" t="s">
        <v>43</v>
      </c>
      <c r="F2433" s="49" t="s">
        <v>182</v>
      </c>
      <c r="G2433" s="50" t="s">
        <v>183</v>
      </c>
      <c r="H2433" s="50" t="s">
        <v>30</v>
      </c>
      <c r="I2433" s="50" t="s">
        <v>31</v>
      </c>
      <c r="J2433" s="49" t="s">
        <v>32</v>
      </c>
      <c r="K2433" s="49" t="s">
        <v>125</v>
      </c>
      <c r="L2433" s="49" t="s">
        <v>234</v>
      </c>
      <c r="M2433" s="50" t="s">
        <v>235</v>
      </c>
      <c r="N2433" s="50" t="s">
        <v>236</v>
      </c>
      <c r="O2433" s="51">
        <v>44013</v>
      </c>
      <c r="P2433" s="51">
        <v>44013</v>
      </c>
      <c r="Q2433" s="51">
        <v>44013</v>
      </c>
      <c r="R2433" s="50">
        <v>1916</v>
      </c>
      <c r="S2433" s="50">
        <v>5</v>
      </c>
      <c r="T2433" s="50" t="s">
        <v>106</v>
      </c>
      <c r="U2433" s="50" t="s">
        <v>13941</v>
      </c>
      <c r="V2433" s="50" t="s">
        <v>13942</v>
      </c>
      <c r="W2433" s="50" t="s">
        <v>13943</v>
      </c>
      <c r="X2433" s="50" t="s">
        <v>236</v>
      </c>
      <c r="Y2433" s="49" t="s">
        <v>13944</v>
      </c>
    </row>
    <row r="2434" spans="1:25">
      <c r="A2434" s="121" t="str">
        <f t="shared" si="38"/>
        <v>WCLEMEN</v>
      </c>
      <c r="B2434" s="49" t="s">
        <v>13945</v>
      </c>
      <c r="C2434" s="50" t="s">
        <v>13946</v>
      </c>
      <c r="D2434" s="50" t="s">
        <v>13947</v>
      </c>
      <c r="E2434" s="37" t="s">
        <v>774</v>
      </c>
      <c r="F2434" s="49" t="s">
        <v>28</v>
      </c>
      <c r="G2434" s="50" t="s">
        <v>29</v>
      </c>
      <c r="H2434" s="50" t="s">
        <v>30</v>
      </c>
      <c r="I2434" s="50" t="s">
        <v>31</v>
      </c>
      <c r="J2434" s="49" t="s">
        <v>32</v>
      </c>
      <c r="K2434" s="49" t="s">
        <v>396</v>
      </c>
      <c r="L2434" s="49" t="s">
        <v>397</v>
      </c>
      <c r="M2434" s="50" t="s">
        <v>398</v>
      </c>
      <c r="N2434" s="50" t="s">
        <v>147</v>
      </c>
      <c r="O2434" s="51">
        <v>36927</v>
      </c>
      <c r="P2434" s="51">
        <v>36927</v>
      </c>
      <c r="Q2434" s="51">
        <v>36927</v>
      </c>
      <c r="R2434" s="50">
        <v>9002</v>
      </c>
      <c r="S2434" s="50">
        <v>24</v>
      </c>
      <c r="T2434" s="50" t="s">
        <v>148</v>
      </c>
      <c r="U2434" s="50" t="s">
        <v>13948</v>
      </c>
      <c r="V2434" s="50"/>
      <c r="W2434" s="50" t="s">
        <v>13949</v>
      </c>
      <c r="X2434" s="50" t="s">
        <v>147</v>
      </c>
      <c r="Y2434" s="49" t="s">
        <v>13950</v>
      </c>
    </row>
    <row r="2435" spans="1:25">
      <c r="A2435" s="121" t="str">
        <f t="shared" ref="A2435:A2498" si="39">TRIM(D2435)</f>
        <v>wcrider</v>
      </c>
      <c r="B2435" s="49" t="s">
        <v>13951</v>
      </c>
      <c r="C2435" s="50" t="s">
        <v>13952</v>
      </c>
      <c r="D2435" s="50" t="s">
        <v>13953</v>
      </c>
      <c r="E2435" s="37" t="s">
        <v>27</v>
      </c>
      <c r="F2435" s="49" t="s">
        <v>341</v>
      </c>
      <c r="G2435" s="50" t="s">
        <v>45</v>
      </c>
      <c r="H2435" s="50" t="s">
        <v>30</v>
      </c>
      <c r="I2435" s="50" t="s">
        <v>31</v>
      </c>
      <c r="J2435" s="49" t="s">
        <v>53</v>
      </c>
      <c r="K2435" s="49" t="s">
        <v>66</v>
      </c>
      <c r="L2435" s="49" t="s">
        <v>67</v>
      </c>
      <c r="M2435" s="50" t="s">
        <v>68</v>
      </c>
      <c r="N2435" s="50" t="s">
        <v>69</v>
      </c>
      <c r="O2435" s="51">
        <v>45725</v>
      </c>
      <c r="P2435" s="51">
        <v>45725</v>
      </c>
      <c r="Q2435" s="51">
        <v>45725</v>
      </c>
      <c r="R2435" s="50">
        <v>204</v>
      </c>
      <c r="S2435" s="50">
        <v>0</v>
      </c>
      <c r="T2435" s="50" t="s">
        <v>37</v>
      </c>
      <c r="U2435" s="50" t="s">
        <v>13954</v>
      </c>
      <c r="V2435" s="50"/>
      <c r="W2435" s="50" t="s">
        <v>71</v>
      </c>
      <c r="X2435" s="50" t="s">
        <v>72</v>
      </c>
      <c r="Y2435" s="49" t="s">
        <v>3772</v>
      </c>
    </row>
    <row r="2436" spans="1:25">
      <c r="A2436" s="121" t="str">
        <f t="shared" si="39"/>
        <v>wcrocke</v>
      </c>
      <c r="B2436" s="49" t="s">
        <v>13955</v>
      </c>
      <c r="C2436" s="50" t="s">
        <v>13956</v>
      </c>
      <c r="D2436" s="50" t="s">
        <v>13957</v>
      </c>
      <c r="E2436" s="37" t="s">
        <v>27</v>
      </c>
      <c r="F2436" s="49" t="s">
        <v>28</v>
      </c>
      <c r="G2436" s="50" t="s">
        <v>29</v>
      </c>
      <c r="H2436" s="50" t="s">
        <v>30</v>
      </c>
      <c r="I2436" s="50" t="s">
        <v>31</v>
      </c>
      <c r="J2436" s="49" t="s">
        <v>32</v>
      </c>
      <c r="K2436" s="49" t="s">
        <v>1226</v>
      </c>
      <c r="L2436" s="49" t="s">
        <v>1564</v>
      </c>
      <c r="M2436" s="50" t="s">
        <v>1565</v>
      </c>
      <c r="N2436" s="50" t="s">
        <v>1566</v>
      </c>
      <c r="O2436" s="51">
        <v>45669</v>
      </c>
      <c r="P2436" s="51">
        <v>45669</v>
      </c>
      <c r="Q2436" s="51">
        <v>45669</v>
      </c>
      <c r="R2436" s="50">
        <v>260</v>
      </c>
      <c r="S2436" s="50">
        <v>0</v>
      </c>
      <c r="T2436" s="50" t="s">
        <v>37</v>
      </c>
      <c r="U2436" s="50" t="s">
        <v>13958</v>
      </c>
      <c r="V2436" s="50"/>
      <c r="W2436" s="50" t="s">
        <v>13959</v>
      </c>
      <c r="X2436" s="50" t="s">
        <v>1566</v>
      </c>
      <c r="Y2436" s="49" t="s">
        <v>13960</v>
      </c>
    </row>
    <row r="2437" spans="1:25">
      <c r="A2437" s="121" t="str">
        <f t="shared" si="39"/>
        <v>wdanie0</v>
      </c>
      <c r="B2437" s="49" t="s">
        <v>13961</v>
      </c>
      <c r="C2437" s="50" t="s">
        <v>13962</v>
      </c>
      <c r="D2437" s="50" t="s">
        <v>13963</v>
      </c>
      <c r="E2437" s="37" t="s">
        <v>27</v>
      </c>
      <c r="F2437" s="49" t="s">
        <v>44</v>
      </c>
      <c r="G2437" s="50" t="s">
        <v>45</v>
      </c>
      <c r="H2437" s="50" t="s">
        <v>30</v>
      </c>
      <c r="I2437" s="50" t="s">
        <v>31</v>
      </c>
      <c r="J2437" s="49" t="s">
        <v>53</v>
      </c>
      <c r="K2437" s="49" t="s">
        <v>450</v>
      </c>
      <c r="L2437" s="49" t="s">
        <v>2082</v>
      </c>
      <c r="M2437" s="50" t="s">
        <v>2083</v>
      </c>
      <c r="N2437" s="50" t="s">
        <v>1763</v>
      </c>
      <c r="O2437" s="51">
        <v>40621</v>
      </c>
      <c r="P2437" s="51">
        <v>45214</v>
      </c>
      <c r="Q2437" s="51">
        <v>45214</v>
      </c>
      <c r="R2437" s="50">
        <v>715</v>
      </c>
      <c r="S2437" s="50">
        <v>1</v>
      </c>
      <c r="T2437" s="50" t="s">
        <v>82</v>
      </c>
      <c r="U2437" s="50" t="s">
        <v>13964</v>
      </c>
      <c r="V2437" s="50"/>
      <c r="W2437" s="50" t="s">
        <v>2260</v>
      </c>
      <c r="X2437" s="50" t="s">
        <v>1763</v>
      </c>
      <c r="Y2437" s="49" t="s">
        <v>13965</v>
      </c>
    </row>
    <row r="2438" spans="1:25">
      <c r="A2438" s="121" t="str">
        <f t="shared" si="39"/>
        <v>wdieuju</v>
      </c>
      <c r="B2438" s="49" t="s">
        <v>13966</v>
      </c>
      <c r="C2438" s="50" t="s">
        <v>13967</v>
      </c>
      <c r="D2438" s="50" t="s">
        <v>13968</v>
      </c>
      <c r="E2438" s="37" t="s">
        <v>27</v>
      </c>
      <c r="F2438" s="49" t="s">
        <v>44</v>
      </c>
      <c r="G2438" s="50" t="s">
        <v>45</v>
      </c>
      <c r="H2438" s="50" t="s">
        <v>30</v>
      </c>
      <c r="I2438" s="50" t="s">
        <v>31</v>
      </c>
      <c r="J2438" s="49" t="s">
        <v>53</v>
      </c>
      <c r="K2438" s="49" t="s">
        <v>450</v>
      </c>
      <c r="L2438" s="49" t="s">
        <v>2082</v>
      </c>
      <c r="M2438" s="50" t="s">
        <v>2083</v>
      </c>
      <c r="N2438" s="50" t="s">
        <v>1763</v>
      </c>
      <c r="O2438" s="51">
        <v>45711</v>
      </c>
      <c r="P2438" s="51">
        <v>45711</v>
      </c>
      <c r="Q2438" s="51">
        <v>45711</v>
      </c>
      <c r="R2438" s="50">
        <v>218</v>
      </c>
      <c r="S2438" s="50">
        <v>0</v>
      </c>
      <c r="T2438" s="50" t="s">
        <v>37</v>
      </c>
      <c r="U2438" s="50" t="s">
        <v>13969</v>
      </c>
      <c r="V2438" s="50"/>
      <c r="W2438" s="50" t="s">
        <v>4452</v>
      </c>
      <c r="X2438" s="50" t="s">
        <v>1763</v>
      </c>
      <c r="Y2438" s="49" t="s">
        <v>13970</v>
      </c>
    </row>
    <row r="2439" spans="1:25">
      <c r="A2439" s="121" t="str">
        <f t="shared" si="39"/>
        <v>WEDWAR3</v>
      </c>
      <c r="B2439" s="49" t="s">
        <v>13971</v>
      </c>
      <c r="C2439" s="50" t="s">
        <v>13972</v>
      </c>
      <c r="D2439" s="50" t="s">
        <v>13973</v>
      </c>
      <c r="E2439" s="37" t="s">
        <v>43</v>
      </c>
      <c r="F2439" s="49" t="s">
        <v>28</v>
      </c>
      <c r="G2439" s="50" t="s">
        <v>29</v>
      </c>
      <c r="H2439" s="50" t="s">
        <v>30</v>
      </c>
      <c r="I2439" s="50" t="s">
        <v>31</v>
      </c>
      <c r="J2439" s="49" t="s">
        <v>53</v>
      </c>
      <c r="K2439" s="49" t="s">
        <v>197</v>
      </c>
      <c r="L2439" s="49" t="s">
        <v>198</v>
      </c>
      <c r="M2439" s="50" t="s">
        <v>199</v>
      </c>
      <c r="N2439" s="50" t="s">
        <v>200</v>
      </c>
      <c r="O2439" s="51">
        <v>39538</v>
      </c>
      <c r="P2439" s="51">
        <v>39538</v>
      </c>
      <c r="Q2439" s="51">
        <v>39538</v>
      </c>
      <c r="R2439" s="50">
        <v>6391</v>
      </c>
      <c r="S2439" s="50">
        <v>17</v>
      </c>
      <c r="T2439" s="50" t="s">
        <v>148</v>
      </c>
      <c r="U2439" s="50" t="s">
        <v>13974</v>
      </c>
      <c r="V2439" s="50"/>
      <c r="W2439" s="50" t="s">
        <v>1592</v>
      </c>
      <c r="X2439" s="50" t="s">
        <v>200</v>
      </c>
      <c r="Y2439" s="49" t="s">
        <v>13975</v>
      </c>
    </row>
    <row r="2440" spans="1:25">
      <c r="A2440" s="121" t="str">
        <f t="shared" si="39"/>
        <v>WEVERY1</v>
      </c>
      <c r="B2440" s="49" t="s">
        <v>13976</v>
      </c>
      <c r="C2440" s="50" t="s">
        <v>13977</v>
      </c>
      <c r="D2440" s="50" t="s">
        <v>13978</v>
      </c>
      <c r="E2440" s="37" t="s">
        <v>43</v>
      </c>
      <c r="F2440" s="49" t="s">
        <v>182</v>
      </c>
      <c r="G2440" s="50" t="s">
        <v>183</v>
      </c>
      <c r="H2440" s="50" t="s">
        <v>30</v>
      </c>
      <c r="I2440" s="50" t="s">
        <v>31</v>
      </c>
      <c r="J2440" s="49" t="s">
        <v>53</v>
      </c>
      <c r="K2440" s="49" t="s">
        <v>273</v>
      </c>
      <c r="L2440" s="49" t="s">
        <v>930</v>
      </c>
      <c r="M2440" s="50" t="s">
        <v>931</v>
      </c>
      <c r="N2440" s="50" t="s">
        <v>373</v>
      </c>
      <c r="O2440" s="51">
        <v>34260</v>
      </c>
      <c r="P2440" s="51">
        <v>34260</v>
      </c>
      <c r="Q2440" s="51">
        <v>34260</v>
      </c>
      <c r="R2440" s="50">
        <v>11669</v>
      </c>
      <c r="S2440" s="50">
        <v>31</v>
      </c>
      <c r="T2440" s="50" t="s">
        <v>148</v>
      </c>
      <c r="U2440" s="50" t="s">
        <v>13979</v>
      </c>
      <c r="V2440" s="50"/>
      <c r="W2440" s="50" t="s">
        <v>8617</v>
      </c>
      <c r="X2440" s="50" t="s">
        <v>373</v>
      </c>
      <c r="Y2440" s="49" t="s">
        <v>13980</v>
      </c>
    </row>
    <row r="2441" spans="1:25">
      <c r="A2441" s="121" t="str">
        <f t="shared" si="39"/>
        <v>wfoster</v>
      </c>
      <c r="B2441" s="49" t="s">
        <v>13981</v>
      </c>
      <c r="C2441" s="50" t="s">
        <v>13982</v>
      </c>
      <c r="D2441" s="50" t="s">
        <v>13983</v>
      </c>
      <c r="E2441" s="37" t="s">
        <v>43</v>
      </c>
      <c r="F2441" s="49" t="s">
        <v>90</v>
      </c>
      <c r="G2441" s="50" t="s">
        <v>91</v>
      </c>
      <c r="H2441" s="50" t="s">
        <v>30</v>
      </c>
      <c r="I2441" s="50" t="s">
        <v>31</v>
      </c>
      <c r="J2441" s="49" t="s">
        <v>32</v>
      </c>
      <c r="K2441" s="49" t="s">
        <v>144</v>
      </c>
      <c r="L2441" s="49" t="s">
        <v>145</v>
      </c>
      <c r="M2441" s="50" t="s">
        <v>146</v>
      </c>
      <c r="N2441" s="50" t="s">
        <v>147</v>
      </c>
      <c r="O2441" s="51">
        <v>45872</v>
      </c>
      <c r="P2441" s="51">
        <v>45872</v>
      </c>
      <c r="Q2441" s="51">
        <v>45872</v>
      </c>
      <c r="R2441" s="50">
        <v>57</v>
      </c>
      <c r="S2441" s="50">
        <v>0</v>
      </c>
      <c r="T2441" s="50" t="s">
        <v>419</v>
      </c>
      <c r="U2441" s="50" t="s">
        <v>13984</v>
      </c>
      <c r="V2441" s="50"/>
      <c r="W2441" s="50" t="s">
        <v>8091</v>
      </c>
      <c r="X2441" s="50" t="s">
        <v>147</v>
      </c>
      <c r="Y2441" s="49" t="s">
        <v>8092</v>
      </c>
    </row>
    <row r="2442" spans="1:25">
      <c r="A2442" s="121" t="str">
        <f t="shared" si="39"/>
        <v>wgiz0</v>
      </c>
      <c r="B2442" s="49" t="s">
        <v>13985</v>
      </c>
      <c r="C2442" s="50" t="s">
        <v>13986</v>
      </c>
      <c r="D2442" s="50" t="s">
        <v>13987</v>
      </c>
      <c r="E2442" s="37" t="s">
        <v>43</v>
      </c>
      <c r="F2442" s="49" t="s">
        <v>114</v>
      </c>
      <c r="G2442" s="50" t="s">
        <v>115</v>
      </c>
      <c r="H2442" s="50" t="s">
        <v>105</v>
      </c>
      <c r="I2442" s="50" t="s">
        <v>31</v>
      </c>
      <c r="J2442" s="49" t="s">
        <v>53</v>
      </c>
      <c r="K2442" s="49" t="s">
        <v>309</v>
      </c>
      <c r="L2442" s="49" t="s">
        <v>480</v>
      </c>
      <c r="M2442" s="50" t="s">
        <v>481</v>
      </c>
      <c r="N2442" s="50" t="s">
        <v>482</v>
      </c>
      <c r="O2442" s="51">
        <v>45907</v>
      </c>
      <c r="P2442" s="51">
        <v>45907</v>
      </c>
      <c r="Q2442" s="51">
        <v>45907</v>
      </c>
      <c r="R2442" s="50">
        <v>22</v>
      </c>
      <c r="S2442" s="50">
        <v>0</v>
      </c>
      <c r="T2442" s="50" t="s">
        <v>47</v>
      </c>
      <c r="U2442" s="50" t="s">
        <v>13988</v>
      </c>
      <c r="V2442" s="50"/>
      <c r="W2442" s="50" t="s">
        <v>13989</v>
      </c>
      <c r="X2442" s="50" t="s">
        <v>57</v>
      </c>
      <c r="Y2442" s="49" t="s">
        <v>13990</v>
      </c>
    </row>
    <row r="2443" spans="1:25">
      <c r="A2443" s="121" t="str">
        <f t="shared" si="39"/>
        <v>WGREEN4</v>
      </c>
      <c r="B2443" s="49" t="s">
        <v>13991</v>
      </c>
      <c r="C2443" s="50" t="s">
        <v>13992</v>
      </c>
      <c r="D2443" s="50" t="s">
        <v>13993</v>
      </c>
      <c r="E2443" s="37" t="s">
        <v>43</v>
      </c>
      <c r="F2443" s="49" t="s">
        <v>90</v>
      </c>
      <c r="G2443" s="50" t="s">
        <v>91</v>
      </c>
      <c r="H2443" s="50" t="s">
        <v>30</v>
      </c>
      <c r="I2443" s="50" t="s">
        <v>31</v>
      </c>
      <c r="J2443" s="49" t="s">
        <v>32</v>
      </c>
      <c r="K2443" s="49" t="s">
        <v>125</v>
      </c>
      <c r="L2443" s="49" t="s">
        <v>5689</v>
      </c>
      <c r="M2443" s="50" t="s">
        <v>5690</v>
      </c>
      <c r="N2443" s="50" t="s">
        <v>401</v>
      </c>
      <c r="O2443" s="51">
        <v>39889</v>
      </c>
      <c r="P2443" s="51">
        <v>40679</v>
      </c>
      <c r="Q2443" s="51">
        <v>40679</v>
      </c>
      <c r="R2443" s="50">
        <v>5250</v>
      </c>
      <c r="S2443" s="50">
        <v>14</v>
      </c>
      <c r="T2443" s="50" t="s">
        <v>127</v>
      </c>
      <c r="U2443" s="50" t="s">
        <v>13994</v>
      </c>
      <c r="V2443" s="50"/>
      <c r="W2443" s="50" t="s">
        <v>13995</v>
      </c>
      <c r="X2443" s="50" t="s">
        <v>401</v>
      </c>
      <c r="Y2443" s="49" t="s">
        <v>13996</v>
      </c>
    </row>
    <row r="2444" spans="1:25">
      <c r="A2444" s="121" t="str">
        <f t="shared" si="39"/>
        <v>wharr10</v>
      </c>
      <c r="B2444" s="49" t="s">
        <v>13997</v>
      </c>
      <c r="C2444" s="50" t="s">
        <v>13998</v>
      </c>
      <c r="D2444" s="50" t="s">
        <v>13999</v>
      </c>
      <c r="E2444" s="37" t="s">
        <v>43</v>
      </c>
      <c r="F2444" s="49" t="s">
        <v>77</v>
      </c>
      <c r="G2444" s="50" t="s">
        <v>78</v>
      </c>
      <c r="H2444" s="50" t="s">
        <v>30</v>
      </c>
      <c r="I2444" s="50" t="s">
        <v>31</v>
      </c>
      <c r="J2444" s="49" t="s">
        <v>53</v>
      </c>
      <c r="K2444" s="49" t="s">
        <v>273</v>
      </c>
      <c r="L2444" s="49" t="s">
        <v>1340</v>
      </c>
      <c r="M2444" s="50" t="s">
        <v>1341</v>
      </c>
      <c r="N2444" s="50" t="s">
        <v>1308</v>
      </c>
      <c r="O2444" s="51">
        <v>42473</v>
      </c>
      <c r="P2444" s="51">
        <v>42473</v>
      </c>
      <c r="Q2444" s="51">
        <v>42473</v>
      </c>
      <c r="R2444" s="50">
        <v>3456</v>
      </c>
      <c r="S2444" s="50">
        <v>9</v>
      </c>
      <c r="T2444" s="50" t="s">
        <v>127</v>
      </c>
      <c r="U2444" s="50" t="s">
        <v>14000</v>
      </c>
      <c r="V2444" s="50"/>
      <c r="W2444" s="50" t="s">
        <v>14001</v>
      </c>
      <c r="X2444" s="50" t="s">
        <v>1308</v>
      </c>
      <c r="Y2444" s="49" t="s">
        <v>14002</v>
      </c>
    </row>
    <row r="2445" spans="1:25">
      <c r="A2445" s="121" t="str">
        <f t="shared" si="39"/>
        <v>wheeb</v>
      </c>
      <c r="B2445" s="49" t="s">
        <v>14003</v>
      </c>
      <c r="C2445" s="50" t="s">
        <v>14004</v>
      </c>
      <c r="D2445" s="50" t="s">
        <v>14005</v>
      </c>
      <c r="E2445" s="37" t="s">
        <v>27</v>
      </c>
      <c r="F2445" s="49" t="s">
        <v>182</v>
      </c>
      <c r="G2445" s="50" t="s">
        <v>183</v>
      </c>
      <c r="H2445" s="50" t="s">
        <v>30</v>
      </c>
      <c r="I2445" s="50" t="s">
        <v>31</v>
      </c>
      <c r="J2445" s="49" t="s">
        <v>32</v>
      </c>
      <c r="K2445" s="49" t="s">
        <v>290</v>
      </c>
      <c r="L2445" s="49" t="s">
        <v>291</v>
      </c>
      <c r="M2445" s="50" t="s">
        <v>292</v>
      </c>
      <c r="N2445" s="50" t="s">
        <v>293</v>
      </c>
      <c r="O2445" s="51">
        <v>42422</v>
      </c>
      <c r="P2445" s="51">
        <v>42422</v>
      </c>
      <c r="Q2445" s="51">
        <v>42422</v>
      </c>
      <c r="R2445" s="50">
        <v>3507</v>
      </c>
      <c r="S2445" s="50">
        <v>9</v>
      </c>
      <c r="T2445" s="50" t="s">
        <v>127</v>
      </c>
      <c r="U2445" s="50" t="s">
        <v>14006</v>
      </c>
      <c r="V2445" s="50" t="s">
        <v>14007</v>
      </c>
      <c r="W2445" s="50" t="s">
        <v>2148</v>
      </c>
      <c r="X2445" s="50" t="s">
        <v>1021</v>
      </c>
      <c r="Y2445" s="49" t="s">
        <v>6076</v>
      </c>
    </row>
    <row r="2446" spans="1:25">
      <c r="A2446" s="121" t="str">
        <f t="shared" si="39"/>
        <v>whoss</v>
      </c>
      <c r="B2446" s="49" t="s">
        <v>14008</v>
      </c>
      <c r="C2446" s="50" t="s">
        <v>14009</v>
      </c>
      <c r="D2446" s="50" t="s">
        <v>14010</v>
      </c>
      <c r="E2446" s="37" t="s">
        <v>43</v>
      </c>
      <c r="F2446" s="49" t="s">
        <v>90</v>
      </c>
      <c r="G2446" s="50" t="s">
        <v>91</v>
      </c>
      <c r="H2446" s="50" t="s">
        <v>30</v>
      </c>
      <c r="I2446" s="50" t="s">
        <v>31</v>
      </c>
      <c r="J2446" s="49" t="s">
        <v>32</v>
      </c>
      <c r="K2446" s="49" t="s">
        <v>349</v>
      </c>
      <c r="L2446" s="49" t="s">
        <v>350</v>
      </c>
      <c r="M2446" s="50" t="s">
        <v>351</v>
      </c>
      <c r="N2446" s="50" t="s">
        <v>352</v>
      </c>
      <c r="O2446" s="51">
        <v>31838</v>
      </c>
      <c r="P2446" s="51">
        <v>45606</v>
      </c>
      <c r="Q2446" s="51">
        <v>45606</v>
      </c>
      <c r="R2446" s="50">
        <v>323</v>
      </c>
      <c r="S2446" s="50">
        <v>0</v>
      </c>
      <c r="T2446" s="50" t="s">
        <v>37</v>
      </c>
      <c r="U2446" s="50" t="s">
        <v>14011</v>
      </c>
      <c r="V2446" s="50"/>
      <c r="W2446" s="50" t="s">
        <v>14012</v>
      </c>
      <c r="X2446" s="50" t="s">
        <v>352</v>
      </c>
      <c r="Y2446" s="49" t="s">
        <v>5623</v>
      </c>
    </row>
    <row r="2447" spans="1:25">
      <c r="A2447" s="121" t="str">
        <f t="shared" si="39"/>
        <v>WHUNT</v>
      </c>
      <c r="B2447" s="49" t="s">
        <v>14013</v>
      </c>
      <c r="C2447" s="50" t="s">
        <v>14014</v>
      </c>
      <c r="D2447" s="50" t="s">
        <v>14015</v>
      </c>
      <c r="E2447" s="37" t="s">
        <v>43</v>
      </c>
      <c r="F2447" s="49" t="s">
        <v>90</v>
      </c>
      <c r="G2447" s="50" t="s">
        <v>91</v>
      </c>
      <c r="H2447" s="50" t="s">
        <v>30</v>
      </c>
      <c r="I2447" s="50" t="s">
        <v>31</v>
      </c>
      <c r="J2447" s="49" t="s">
        <v>32</v>
      </c>
      <c r="K2447" s="49" t="s">
        <v>884</v>
      </c>
      <c r="L2447" s="49" t="s">
        <v>885</v>
      </c>
      <c r="M2447" s="50" t="s">
        <v>886</v>
      </c>
      <c r="N2447" s="50" t="s">
        <v>887</v>
      </c>
      <c r="O2447" s="51">
        <v>39874</v>
      </c>
      <c r="P2447" s="51">
        <v>39874</v>
      </c>
      <c r="Q2447" s="51">
        <v>39874</v>
      </c>
      <c r="R2447" s="50">
        <v>6055</v>
      </c>
      <c r="S2447" s="50">
        <v>16</v>
      </c>
      <c r="T2447" s="50" t="s">
        <v>148</v>
      </c>
      <c r="U2447" s="50" t="s">
        <v>14016</v>
      </c>
      <c r="V2447" s="50"/>
      <c r="W2447" s="50" t="s">
        <v>14017</v>
      </c>
      <c r="X2447" s="50" t="s">
        <v>593</v>
      </c>
      <c r="Y2447" s="49" t="s">
        <v>14018</v>
      </c>
    </row>
    <row r="2448" spans="1:25">
      <c r="A2448" s="121" t="str">
        <f t="shared" si="39"/>
        <v>whynes</v>
      </c>
      <c r="B2448" s="49" t="s">
        <v>14019</v>
      </c>
      <c r="C2448" s="50" t="s">
        <v>14020</v>
      </c>
      <c r="D2448" s="50" t="s">
        <v>14021</v>
      </c>
      <c r="E2448" s="37" t="s">
        <v>43</v>
      </c>
      <c r="F2448" s="49" t="s">
        <v>90</v>
      </c>
      <c r="G2448" s="50" t="s">
        <v>91</v>
      </c>
      <c r="H2448" s="50" t="s">
        <v>30</v>
      </c>
      <c r="I2448" s="50" t="s">
        <v>31</v>
      </c>
      <c r="J2448" s="49" t="s">
        <v>32</v>
      </c>
      <c r="K2448" s="49" t="s">
        <v>1226</v>
      </c>
      <c r="L2448" s="49" t="s">
        <v>2047</v>
      </c>
      <c r="M2448" s="50" t="s">
        <v>1228</v>
      </c>
      <c r="N2448" s="50" t="s">
        <v>1229</v>
      </c>
      <c r="O2448" s="51">
        <v>45865</v>
      </c>
      <c r="P2448" s="51">
        <v>45865</v>
      </c>
      <c r="Q2448" s="51">
        <v>45865</v>
      </c>
      <c r="R2448" s="50">
        <v>64</v>
      </c>
      <c r="S2448" s="50">
        <v>0</v>
      </c>
      <c r="T2448" s="50" t="s">
        <v>96</v>
      </c>
      <c r="U2448" s="50" t="s">
        <v>14022</v>
      </c>
      <c r="V2448" s="50"/>
      <c r="W2448" s="50" t="s">
        <v>8137</v>
      </c>
      <c r="X2448" s="50" t="s">
        <v>1229</v>
      </c>
      <c r="Y2448" s="49" t="s">
        <v>14023</v>
      </c>
    </row>
    <row r="2449" spans="1:25">
      <c r="A2449" s="121" t="str">
        <f t="shared" si="39"/>
        <v>wjohnso</v>
      </c>
      <c r="B2449" s="49" t="s">
        <v>14024</v>
      </c>
      <c r="C2449" s="50" t="s">
        <v>14025</v>
      </c>
      <c r="D2449" s="50" t="s">
        <v>14026</v>
      </c>
      <c r="E2449" s="37" t="s">
        <v>43</v>
      </c>
      <c r="F2449" s="49" t="s">
        <v>44</v>
      </c>
      <c r="G2449" s="50" t="s">
        <v>45</v>
      </c>
      <c r="H2449" s="50" t="s">
        <v>30</v>
      </c>
      <c r="I2449" s="50" t="s">
        <v>31</v>
      </c>
      <c r="J2449" s="49" t="s">
        <v>32</v>
      </c>
      <c r="K2449" s="49" t="s">
        <v>79</v>
      </c>
      <c r="L2449" s="49" t="s">
        <v>80</v>
      </c>
      <c r="M2449" s="50" t="s">
        <v>81</v>
      </c>
      <c r="N2449" s="50" t="s">
        <v>36</v>
      </c>
      <c r="O2449" s="51">
        <v>38167</v>
      </c>
      <c r="P2449" s="51">
        <v>45214</v>
      </c>
      <c r="Q2449" s="51">
        <v>45214</v>
      </c>
      <c r="R2449" s="50">
        <v>715</v>
      </c>
      <c r="S2449" s="50">
        <v>1</v>
      </c>
      <c r="T2449" s="50" t="s">
        <v>82</v>
      </c>
      <c r="U2449" s="50" t="s">
        <v>14027</v>
      </c>
      <c r="V2449" s="50">
        <v>326</v>
      </c>
      <c r="W2449" s="50" t="s">
        <v>1781</v>
      </c>
      <c r="X2449" s="50" t="s">
        <v>36</v>
      </c>
      <c r="Y2449" s="49" t="s">
        <v>14028</v>
      </c>
    </row>
    <row r="2450" spans="1:25">
      <c r="A2450" s="121" t="str">
        <f t="shared" si="39"/>
        <v>WKELLE</v>
      </c>
      <c r="B2450" s="49" t="s">
        <v>14029</v>
      </c>
      <c r="C2450" s="50" t="s">
        <v>14030</v>
      </c>
      <c r="D2450" s="50" t="s">
        <v>14031</v>
      </c>
      <c r="E2450" s="37" t="s">
        <v>43</v>
      </c>
      <c r="F2450" s="49" t="s">
        <v>182</v>
      </c>
      <c r="G2450" s="50" t="s">
        <v>183</v>
      </c>
      <c r="H2450" s="50" t="s">
        <v>30</v>
      </c>
      <c r="I2450" s="50" t="s">
        <v>31</v>
      </c>
      <c r="J2450" s="49" t="s">
        <v>53</v>
      </c>
      <c r="K2450" s="49" t="s">
        <v>197</v>
      </c>
      <c r="L2450" s="49" t="s">
        <v>198</v>
      </c>
      <c r="M2450" s="50" t="s">
        <v>199</v>
      </c>
      <c r="N2450" s="50" t="s">
        <v>200</v>
      </c>
      <c r="O2450" s="51">
        <v>34452</v>
      </c>
      <c r="P2450" s="51">
        <v>34452</v>
      </c>
      <c r="Q2450" s="51">
        <v>34452</v>
      </c>
      <c r="R2450" s="50">
        <v>11477</v>
      </c>
      <c r="S2450" s="50">
        <v>31</v>
      </c>
      <c r="T2450" s="50" t="s">
        <v>148</v>
      </c>
      <c r="U2450" s="50" t="s">
        <v>14032</v>
      </c>
      <c r="V2450" s="50"/>
      <c r="W2450" s="50" t="s">
        <v>9048</v>
      </c>
      <c r="X2450" s="50" t="s">
        <v>453</v>
      </c>
      <c r="Y2450" s="49" t="s">
        <v>14033</v>
      </c>
    </row>
    <row r="2451" spans="1:25">
      <c r="A2451" s="121" t="str">
        <f t="shared" si="39"/>
        <v>WKILPAT</v>
      </c>
      <c r="B2451" s="49" t="s">
        <v>14034</v>
      </c>
      <c r="C2451" s="50" t="s">
        <v>14035</v>
      </c>
      <c r="D2451" s="50" t="s">
        <v>14036</v>
      </c>
      <c r="E2451" s="37" t="s">
        <v>43</v>
      </c>
      <c r="F2451" s="49" t="s">
        <v>28</v>
      </c>
      <c r="G2451" s="50" t="s">
        <v>29</v>
      </c>
      <c r="H2451" s="50" t="s">
        <v>30</v>
      </c>
      <c r="I2451" s="50" t="s">
        <v>31</v>
      </c>
      <c r="J2451" s="49" t="s">
        <v>32</v>
      </c>
      <c r="K2451" s="49" t="s">
        <v>349</v>
      </c>
      <c r="L2451" s="49" t="s">
        <v>838</v>
      </c>
      <c r="M2451" s="50" t="s">
        <v>351</v>
      </c>
      <c r="N2451" s="50" t="s">
        <v>352</v>
      </c>
      <c r="O2451" s="51">
        <v>31126</v>
      </c>
      <c r="P2451" s="51">
        <v>31126</v>
      </c>
      <c r="Q2451" s="51">
        <v>31126</v>
      </c>
      <c r="R2451" s="50">
        <v>14803</v>
      </c>
      <c r="S2451" s="50">
        <v>40</v>
      </c>
      <c r="T2451" s="50" t="s">
        <v>148</v>
      </c>
      <c r="U2451" s="50" t="s">
        <v>14037</v>
      </c>
      <c r="V2451" s="50"/>
      <c r="W2451" s="50" t="s">
        <v>840</v>
      </c>
      <c r="X2451" s="50" t="s">
        <v>352</v>
      </c>
      <c r="Y2451" s="49" t="s">
        <v>841</v>
      </c>
    </row>
    <row r="2452" spans="1:25">
      <c r="A2452" s="121" t="str">
        <f t="shared" si="39"/>
        <v>wlouis</v>
      </c>
      <c r="B2452" s="49" t="s">
        <v>14038</v>
      </c>
      <c r="C2452" s="50" t="s">
        <v>14039</v>
      </c>
      <c r="D2452" s="50" t="s">
        <v>14040</v>
      </c>
      <c r="E2452" s="37" t="s">
        <v>43</v>
      </c>
      <c r="F2452" s="49" t="s">
        <v>28</v>
      </c>
      <c r="G2452" s="50" t="s">
        <v>29</v>
      </c>
      <c r="H2452" s="50" t="s">
        <v>30</v>
      </c>
      <c r="I2452" s="50" t="s">
        <v>31</v>
      </c>
      <c r="J2452" s="49" t="s">
        <v>53</v>
      </c>
      <c r="K2452" s="49" t="s">
        <v>54</v>
      </c>
      <c r="L2452" s="49" t="s">
        <v>135</v>
      </c>
      <c r="M2452" s="50" t="s">
        <v>136</v>
      </c>
      <c r="N2452" s="50" t="s">
        <v>57</v>
      </c>
      <c r="O2452" s="51">
        <v>45704</v>
      </c>
      <c r="P2452" s="51">
        <v>45704</v>
      </c>
      <c r="Q2452" s="51">
        <v>45704</v>
      </c>
      <c r="R2452" s="50">
        <v>225</v>
      </c>
      <c r="S2452" s="50">
        <v>0</v>
      </c>
      <c r="T2452" s="50" t="s">
        <v>37</v>
      </c>
      <c r="U2452" s="50" t="s">
        <v>14041</v>
      </c>
      <c r="V2452" s="50"/>
      <c r="W2452" s="50" t="s">
        <v>14042</v>
      </c>
      <c r="X2452" s="50" t="s">
        <v>57</v>
      </c>
      <c r="Y2452" s="49" t="s">
        <v>14043</v>
      </c>
    </row>
    <row r="2453" spans="1:25">
      <c r="A2453" s="121" t="str">
        <f t="shared" si="39"/>
        <v>WMAGEE1</v>
      </c>
      <c r="B2453" s="54" t="s">
        <v>14044</v>
      </c>
      <c r="C2453" s="44" t="s">
        <v>14045</v>
      </c>
      <c r="D2453" t="s">
        <v>14046</v>
      </c>
      <c r="E2453" s="142" t="s">
        <v>43</v>
      </c>
      <c r="F2453" s="54" t="s">
        <v>28</v>
      </c>
      <c r="G2453" s="44" t="s">
        <v>29</v>
      </c>
      <c r="H2453" s="44" t="s">
        <v>30</v>
      </c>
      <c r="I2453" s="44" t="s">
        <v>31</v>
      </c>
      <c r="J2453" s="54" t="s">
        <v>53</v>
      </c>
      <c r="K2453" s="54" t="s">
        <v>450</v>
      </c>
      <c r="L2453" s="54" t="s">
        <v>2082</v>
      </c>
      <c r="M2453" s="44" t="s">
        <v>2083</v>
      </c>
      <c r="N2453" s="44" t="s">
        <v>1763</v>
      </c>
      <c r="O2453" s="55">
        <v>35525</v>
      </c>
      <c r="P2453" s="55">
        <v>35525</v>
      </c>
      <c r="Q2453" s="55">
        <v>35525</v>
      </c>
      <c r="R2453" s="44">
        <v>10404</v>
      </c>
      <c r="S2453" s="44">
        <v>28</v>
      </c>
      <c r="T2453" s="44" t="s">
        <v>148</v>
      </c>
      <c r="U2453" s="44" t="s">
        <v>14047</v>
      </c>
      <c r="V2453" s="44"/>
      <c r="W2453" s="44" t="s">
        <v>14048</v>
      </c>
      <c r="X2453" s="44" t="s">
        <v>1763</v>
      </c>
      <c r="Y2453" s="54" t="s">
        <v>7480</v>
      </c>
    </row>
    <row r="2454" spans="1:25">
      <c r="A2454" s="121" t="str">
        <f t="shared" si="39"/>
        <v>WMCELRO</v>
      </c>
      <c r="B2454" s="49" t="s">
        <v>14049</v>
      </c>
      <c r="C2454" s="50" t="s">
        <v>14050</v>
      </c>
      <c r="D2454" s="50" t="s">
        <v>14051</v>
      </c>
      <c r="E2454" s="37" t="s">
        <v>43</v>
      </c>
      <c r="F2454" s="49" t="s">
        <v>1624</v>
      </c>
      <c r="G2454" s="50" t="s">
        <v>1625</v>
      </c>
      <c r="H2454" s="50" t="s">
        <v>30</v>
      </c>
      <c r="I2454" s="50" t="s">
        <v>31</v>
      </c>
      <c r="J2454" s="49" t="s">
        <v>53</v>
      </c>
      <c r="K2454" s="49" t="s">
        <v>309</v>
      </c>
      <c r="L2454" s="49" t="s">
        <v>310</v>
      </c>
      <c r="M2454" s="50" t="s">
        <v>311</v>
      </c>
      <c r="N2454" s="50" t="s">
        <v>312</v>
      </c>
      <c r="O2454" s="51">
        <v>37115</v>
      </c>
      <c r="P2454" s="51">
        <v>37445</v>
      </c>
      <c r="Q2454" s="51">
        <v>37115</v>
      </c>
      <c r="R2454" s="50">
        <v>8814</v>
      </c>
      <c r="S2454" s="50">
        <v>24</v>
      </c>
      <c r="T2454" s="50" t="s">
        <v>148</v>
      </c>
      <c r="U2454" s="50" t="s">
        <v>14052</v>
      </c>
      <c r="V2454" s="50"/>
      <c r="W2454" s="50" t="s">
        <v>14053</v>
      </c>
      <c r="X2454" s="50" t="s">
        <v>312</v>
      </c>
      <c r="Y2454" s="49" t="s">
        <v>14054</v>
      </c>
    </row>
    <row r="2455" spans="1:25">
      <c r="A2455" s="121" t="str">
        <f t="shared" si="39"/>
        <v>WMCLEO1</v>
      </c>
      <c r="B2455" s="49" t="s">
        <v>14055</v>
      </c>
      <c r="C2455" s="50" t="s">
        <v>14056</v>
      </c>
      <c r="D2455" s="50" t="s">
        <v>14057</v>
      </c>
      <c r="E2455" s="37" t="s">
        <v>43</v>
      </c>
      <c r="F2455" s="49" t="s">
        <v>341</v>
      </c>
      <c r="G2455" s="50" t="s">
        <v>45</v>
      </c>
      <c r="H2455" s="50" t="s">
        <v>30</v>
      </c>
      <c r="I2455" s="50" t="s">
        <v>31</v>
      </c>
      <c r="J2455" s="49" t="s">
        <v>53</v>
      </c>
      <c r="K2455" s="49" t="s">
        <v>66</v>
      </c>
      <c r="L2455" s="49" t="s">
        <v>66</v>
      </c>
      <c r="M2455" s="50" t="s">
        <v>342</v>
      </c>
      <c r="N2455" s="50" t="s">
        <v>69</v>
      </c>
      <c r="O2455" s="51">
        <v>39190</v>
      </c>
      <c r="P2455" s="51">
        <v>39190</v>
      </c>
      <c r="Q2455" s="51">
        <v>39190</v>
      </c>
      <c r="R2455" s="50">
        <v>6739</v>
      </c>
      <c r="S2455" s="50">
        <v>18</v>
      </c>
      <c r="T2455" s="50" t="s">
        <v>148</v>
      </c>
      <c r="U2455" s="50" t="s">
        <v>14058</v>
      </c>
      <c r="V2455" s="50"/>
      <c r="W2455" s="50" t="s">
        <v>14059</v>
      </c>
      <c r="X2455" s="50" t="s">
        <v>69</v>
      </c>
      <c r="Y2455" s="49" t="s">
        <v>2854</v>
      </c>
    </row>
    <row r="2456" spans="1:25">
      <c r="A2456" s="121" t="str">
        <f t="shared" si="39"/>
        <v>wmealey</v>
      </c>
      <c r="B2456" s="49" t="s">
        <v>14060</v>
      </c>
      <c r="C2456" s="50" t="s">
        <v>14061</v>
      </c>
      <c r="D2456" s="50" t="s">
        <v>14062</v>
      </c>
      <c r="E2456" s="37" t="s">
        <v>134</v>
      </c>
      <c r="F2456" s="49" t="s">
        <v>114</v>
      </c>
      <c r="G2456" s="50" t="s">
        <v>115</v>
      </c>
      <c r="H2456" s="50" t="s">
        <v>105</v>
      </c>
      <c r="I2456" s="50" t="s">
        <v>31</v>
      </c>
      <c r="J2456" s="49" t="s">
        <v>32</v>
      </c>
      <c r="K2456" s="49" t="s">
        <v>349</v>
      </c>
      <c r="L2456" s="49" t="s">
        <v>1388</v>
      </c>
      <c r="M2456" s="50" t="s">
        <v>1389</v>
      </c>
      <c r="N2456" s="50" t="s">
        <v>57</v>
      </c>
      <c r="O2456" s="51">
        <v>41113</v>
      </c>
      <c r="P2456" s="51">
        <v>45417</v>
      </c>
      <c r="Q2456" s="51">
        <v>45417</v>
      </c>
      <c r="R2456" s="50">
        <v>512</v>
      </c>
      <c r="S2456" s="50">
        <v>1</v>
      </c>
      <c r="T2456" s="50" t="s">
        <v>82</v>
      </c>
      <c r="U2456" s="50" t="s">
        <v>14063</v>
      </c>
      <c r="V2456" s="50"/>
      <c r="W2456" s="50" t="s">
        <v>14064</v>
      </c>
      <c r="X2456" s="50" t="s">
        <v>1392</v>
      </c>
      <c r="Y2456" s="49" t="s">
        <v>14065</v>
      </c>
    </row>
    <row r="2457" spans="1:25">
      <c r="A2457" s="121" t="str">
        <f t="shared" si="39"/>
        <v>wmondes</v>
      </c>
      <c r="B2457" s="49" t="s">
        <v>14066</v>
      </c>
      <c r="C2457" s="50" t="s">
        <v>14067</v>
      </c>
      <c r="D2457" s="50" t="s">
        <v>14068</v>
      </c>
      <c r="E2457" s="37" t="s">
        <v>43</v>
      </c>
      <c r="F2457" s="49" t="s">
        <v>114</v>
      </c>
      <c r="G2457" s="50" t="s">
        <v>115</v>
      </c>
      <c r="H2457" s="50" t="s">
        <v>105</v>
      </c>
      <c r="I2457" s="50" t="s">
        <v>31</v>
      </c>
      <c r="J2457" s="49" t="s">
        <v>53</v>
      </c>
      <c r="K2457" s="49" t="s">
        <v>54</v>
      </c>
      <c r="L2457" s="49" t="s">
        <v>135</v>
      </c>
      <c r="M2457" s="50" t="s">
        <v>136</v>
      </c>
      <c r="N2457" s="50" t="s">
        <v>57</v>
      </c>
      <c r="O2457" s="51">
        <v>42450</v>
      </c>
      <c r="P2457" s="51">
        <v>42450</v>
      </c>
      <c r="Q2457" s="51">
        <v>42450</v>
      </c>
      <c r="R2457" s="50">
        <v>3479</v>
      </c>
      <c r="S2457" s="50">
        <v>9</v>
      </c>
      <c r="T2457" s="50" t="s">
        <v>127</v>
      </c>
      <c r="U2457" s="50" t="s">
        <v>14069</v>
      </c>
      <c r="V2457" s="50"/>
      <c r="W2457" s="50" t="s">
        <v>4160</v>
      </c>
      <c r="X2457" s="50" t="s">
        <v>57</v>
      </c>
      <c r="Y2457" s="49" t="s">
        <v>14070</v>
      </c>
    </row>
    <row r="2458" spans="1:25">
      <c r="A2458" s="121" t="str">
        <f t="shared" si="39"/>
        <v>WOBERDI</v>
      </c>
      <c r="B2458" s="49" t="s">
        <v>14071</v>
      </c>
      <c r="C2458" s="50" t="s">
        <v>14072</v>
      </c>
      <c r="D2458" s="50" t="s">
        <v>14073</v>
      </c>
      <c r="E2458" s="37" t="s">
        <v>43</v>
      </c>
      <c r="F2458" s="49" t="s">
        <v>1954</v>
      </c>
      <c r="G2458" s="50" t="s">
        <v>1955</v>
      </c>
      <c r="H2458" s="50" t="s">
        <v>30</v>
      </c>
      <c r="I2458" s="50" t="s">
        <v>31</v>
      </c>
      <c r="J2458" s="49" t="s">
        <v>32</v>
      </c>
      <c r="K2458" s="49" t="s">
        <v>591</v>
      </c>
      <c r="L2458" s="49" t="s">
        <v>1956</v>
      </c>
      <c r="M2458" s="50" t="s">
        <v>1957</v>
      </c>
      <c r="N2458" s="50" t="s">
        <v>118</v>
      </c>
      <c r="O2458" s="51">
        <v>32224</v>
      </c>
      <c r="P2458" s="51">
        <v>32224</v>
      </c>
      <c r="Q2458" s="51">
        <v>32224</v>
      </c>
      <c r="R2458" s="50">
        <v>13705</v>
      </c>
      <c r="S2458" s="50">
        <v>37</v>
      </c>
      <c r="T2458" s="50" t="s">
        <v>148</v>
      </c>
      <c r="U2458" s="50" t="s">
        <v>14074</v>
      </c>
      <c r="V2458" s="50"/>
      <c r="W2458" s="50" t="s">
        <v>1957</v>
      </c>
      <c r="X2458" s="50" t="s">
        <v>118</v>
      </c>
      <c r="Y2458" s="49" t="s">
        <v>14075</v>
      </c>
    </row>
    <row r="2459" spans="1:25">
      <c r="A2459" s="121" t="str">
        <f t="shared" si="39"/>
        <v>WOZMENT</v>
      </c>
      <c r="B2459" s="54" t="s">
        <v>14076</v>
      </c>
      <c r="C2459" s="44" t="s">
        <v>14077</v>
      </c>
      <c r="D2459" s="44" t="s">
        <v>14078</v>
      </c>
      <c r="E2459" s="142" t="s">
        <v>43</v>
      </c>
      <c r="F2459" s="54" t="s">
        <v>90</v>
      </c>
      <c r="G2459" s="44" t="s">
        <v>91</v>
      </c>
      <c r="H2459" s="44" t="s">
        <v>30</v>
      </c>
      <c r="I2459" s="44" t="s">
        <v>31</v>
      </c>
      <c r="J2459" s="54" t="s">
        <v>32</v>
      </c>
      <c r="K2459" s="54" t="s">
        <v>884</v>
      </c>
      <c r="L2459" s="54" t="s">
        <v>885</v>
      </c>
      <c r="M2459" s="44" t="s">
        <v>886</v>
      </c>
      <c r="N2459" s="44" t="s">
        <v>887</v>
      </c>
      <c r="O2459" s="55">
        <v>38359</v>
      </c>
      <c r="P2459" s="55">
        <v>38359</v>
      </c>
      <c r="Q2459" s="55">
        <v>38359</v>
      </c>
      <c r="R2459" s="44">
        <v>7570</v>
      </c>
      <c r="S2459" s="44">
        <v>20</v>
      </c>
      <c r="T2459" s="44" t="s">
        <v>148</v>
      </c>
      <c r="U2459" s="44" t="s">
        <v>14079</v>
      </c>
      <c r="V2459" s="44"/>
      <c r="W2459" s="44" t="s">
        <v>14080</v>
      </c>
      <c r="X2459" s="44" t="s">
        <v>1136</v>
      </c>
      <c r="Y2459" s="54" t="s">
        <v>14081</v>
      </c>
    </row>
    <row r="2460" spans="1:25">
      <c r="A2460" s="121" t="str">
        <f t="shared" si="39"/>
        <v>wpoe1</v>
      </c>
      <c r="B2460" s="49" t="s">
        <v>14082</v>
      </c>
      <c r="C2460" s="50" t="s">
        <v>14083</v>
      </c>
      <c r="D2460" s="50" t="s">
        <v>14084</v>
      </c>
      <c r="E2460" s="37" t="s">
        <v>43</v>
      </c>
      <c r="F2460" s="49" t="s">
        <v>28</v>
      </c>
      <c r="G2460" s="50" t="s">
        <v>29</v>
      </c>
      <c r="H2460" s="50" t="s">
        <v>30</v>
      </c>
      <c r="I2460" s="50" t="s">
        <v>31</v>
      </c>
      <c r="J2460" s="49" t="s">
        <v>32</v>
      </c>
      <c r="K2460" s="49" t="s">
        <v>349</v>
      </c>
      <c r="L2460" s="49" t="s">
        <v>838</v>
      </c>
      <c r="M2460" s="50" t="s">
        <v>351</v>
      </c>
      <c r="N2460" s="50" t="s">
        <v>352</v>
      </c>
      <c r="O2460" s="51">
        <v>42415</v>
      </c>
      <c r="P2460" s="51">
        <v>43173</v>
      </c>
      <c r="Q2460" s="51">
        <v>43173</v>
      </c>
      <c r="R2460" s="50">
        <v>2756</v>
      </c>
      <c r="S2460" s="50">
        <v>7</v>
      </c>
      <c r="T2460" s="50" t="s">
        <v>127</v>
      </c>
      <c r="U2460" s="50" t="s">
        <v>14085</v>
      </c>
      <c r="V2460" s="50"/>
      <c r="W2460" s="50" t="s">
        <v>14086</v>
      </c>
      <c r="X2460" s="50" t="s">
        <v>763</v>
      </c>
      <c r="Y2460" s="49" t="s">
        <v>14087</v>
      </c>
    </row>
    <row r="2461" spans="1:25">
      <c r="A2461" s="121" t="str">
        <f t="shared" si="39"/>
        <v>wprice1</v>
      </c>
      <c r="B2461" s="49" t="s">
        <v>14088</v>
      </c>
      <c r="C2461" s="50" t="s">
        <v>14089</v>
      </c>
      <c r="D2461" s="50" t="s">
        <v>14090</v>
      </c>
      <c r="E2461" s="37" t="s">
        <v>43</v>
      </c>
      <c r="F2461" s="49" t="s">
        <v>182</v>
      </c>
      <c r="G2461" s="50" t="s">
        <v>183</v>
      </c>
      <c r="H2461" s="50" t="s">
        <v>30</v>
      </c>
      <c r="I2461" s="50" t="s">
        <v>31</v>
      </c>
      <c r="J2461" s="49" t="s">
        <v>53</v>
      </c>
      <c r="K2461" s="49" t="s">
        <v>255</v>
      </c>
      <c r="L2461" s="49" t="s">
        <v>256</v>
      </c>
      <c r="M2461" s="50" t="s">
        <v>257</v>
      </c>
      <c r="N2461" s="50" t="s">
        <v>258</v>
      </c>
      <c r="O2461" s="51">
        <v>42422</v>
      </c>
      <c r="P2461" s="51">
        <v>42422</v>
      </c>
      <c r="Q2461" s="51">
        <v>42422</v>
      </c>
      <c r="R2461" s="50">
        <v>3507</v>
      </c>
      <c r="S2461" s="50">
        <v>9</v>
      </c>
      <c r="T2461" s="50" t="s">
        <v>127</v>
      </c>
      <c r="U2461" s="50" t="s">
        <v>14091</v>
      </c>
      <c r="V2461" s="50"/>
      <c r="W2461" s="50" t="s">
        <v>14092</v>
      </c>
      <c r="X2461" s="50" t="s">
        <v>170</v>
      </c>
      <c r="Y2461" s="49" t="s">
        <v>371</v>
      </c>
    </row>
    <row r="2462" spans="1:25">
      <c r="A2462" s="121" t="str">
        <f t="shared" si="39"/>
        <v>wrichar</v>
      </c>
      <c r="B2462" s="49" t="s">
        <v>14093</v>
      </c>
      <c r="C2462" s="50" t="s">
        <v>14094</v>
      </c>
      <c r="D2462" s="50" t="s">
        <v>14095</v>
      </c>
      <c r="E2462" s="37" t="s">
        <v>43</v>
      </c>
      <c r="F2462" s="49" t="s">
        <v>44</v>
      </c>
      <c r="G2462" s="50" t="s">
        <v>45</v>
      </c>
      <c r="H2462" s="50" t="s">
        <v>30</v>
      </c>
      <c r="I2462" s="50" t="s">
        <v>31</v>
      </c>
      <c r="J2462" s="49" t="s">
        <v>32</v>
      </c>
      <c r="K2462" s="49" t="s">
        <v>775</v>
      </c>
      <c r="L2462" s="49" t="s">
        <v>776</v>
      </c>
      <c r="M2462" s="50" t="s">
        <v>777</v>
      </c>
      <c r="N2462" s="50" t="s">
        <v>147</v>
      </c>
      <c r="O2462" s="51">
        <v>44651</v>
      </c>
      <c r="P2462" s="51">
        <v>44651</v>
      </c>
      <c r="Q2462" s="51">
        <v>44651</v>
      </c>
      <c r="R2462" s="50">
        <v>1278</v>
      </c>
      <c r="S2462" s="50">
        <v>3</v>
      </c>
      <c r="T2462" s="50" t="s">
        <v>106</v>
      </c>
      <c r="U2462" s="50" t="s">
        <v>14096</v>
      </c>
      <c r="V2462" s="50"/>
      <c r="W2462" s="50" t="s">
        <v>14097</v>
      </c>
      <c r="X2462" s="50" t="s">
        <v>147</v>
      </c>
      <c r="Y2462" s="49" t="s">
        <v>14098</v>
      </c>
    </row>
    <row r="2463" spans="1:25">
      <c r="A2463" s="121" t="str">
        <f t="shared" si="39"/>
        <v>wrobers</v>
      </c>
      <c r="B2463" s="49" t="s">
        <v>14099</v>
      </c>
      <c r="C2463" s="50" t="s">
        <v>14100</v>
      </c>
      <c r="D2463" s="50" t="s">
        <v>14101</v>
      </c>
      <c r="E2463" s="37" t="s">
        <v>43</v>
      </c>
      <c r="F2463" s="49" t="s">
        <v>114</v>
      </c>
      <c r="G2463" s="50" t="s">
        <v>115</v>
      </c>
      <c r="H2463" s="50" t="s">
        <v>105</v>
      </c>
      <c r="I2463" s="50" t="s">
        <v>31</v>
      </c>
      <c r="J2463" s="49" t="s">
        <v>53</v>
      </c>
      <c r="K2463" s="49" t="s">
        <v>164</v>
      </c>
      <c r="L2463" s="49" t="s">
        <v>165</v>
      </c>
      <c r="M2463" s="50" t="s">
        <v>166</v>
      </c>
      <c r="N2463" s="50" t="s">
        <v>167</v>
      </c>
      <c r="O2463" s="51">
        <v>45137</v>
      </c>
      <c r="P2463" s="51">
        <v>45137</v>
      </c>
      <c r="Q2463" s="51">
        <v>45137</v>
      </c>
      <c r="R2463" s="50">
        <v>792</v>
      </c>
      <c r="S2463" s="50">
        <v>2</v>
      </c>
      <c r="T2463" s="50" t="s">
        <v>82</v>
      </c>
      <c r="U2463" s="50" t="s">
        <v>14102</v>
      </c>
      <c r="V2463" s="50"/>
      <c r="W2463" s="50" t="s">
        <v>1619</v>
      </c>
      <c r="X2463" s="50" t="s">
        <v>170</v>
      </c>
      <c r="Y2463" s="49" t="s">
        <v>10941</v>
      </c>
    </row>
    <row r="2464" spans="1:25">
      <c r="A2464" s="121" t="str">
        <f t="shared" si="39"/>
        <v>wrobins</v>
      </c>
      <c r="B2464" s="49" t="s">
        <v>14103</v>
      </c>
      <c r="C2464" s="50" t="s">
        <v>14104</v>
      </c>
      <c r="D2464" s="50" t="s">
        <v>14105</v>
      </c>
      <c r="E2464" s="37" t="s">
        <v>43</v>
      </c>
      <c r="F2464" s="49" t="s">
        <v>114</v>
      </c>
      <c r="G2464" s="50" t="s">
        <v>115</v>
      </c>
      <c r="H2464" s="50" t="s">
        <v>105</v>
      </c>
      <c r="I2464" s="50" t="s">
        <v>31</v>
      </c>
      <c r="J2464" s="49" t="s">
        <v>32</v>
      </c>
      <c r="K2464" s="49" t="s">
        <v>775</v>
      </c>
      <c r="L2464" s="49" t="s">
        <v>776</v>
      </c>
      <c r="M2464" s="50" t="s">
        <v>777</v>
      </c>
      <c r="N2464" s="50" t="s">
        <v>147</v>
      </c>
      <c r="O2464" s="51">
        <v>45851</v>
      </c>
      <c r="P2464" s="51">
        <v>45851</v>
      </c>
      <c r="Q2464" s="51">
        <v>45851</v>
      </c>
      <c r="R2464" s="50">
        <v>78</v>
      </c>
      <c r="S2464" s="50">
        <v>0</v>
      </c>
      <c r="T2464" s="50" t="s">
        <v>96</v>
      </c>
      <c r="U2464" s="50" t="s">
        <v>14106</v>
      </c>
      <c r="V2464" s="50"/>
      <c r="W2464" s="50" t="s">
        <v>988</v>
      </c>
      <c r="X2464" s="50" t="s">
        <v>147</v>
      </c>
      <c r="Y2464" s="49" t="s">
        <v>14107</v>
      </c>
    </row>
    <row r="2465" spans="1:25">
      <c r="A2465" s="121" t="str">
        <f t="shared" si="39"/>
        <v>WROZENB</v>
      </c>
      <c r="B2465" s="49" t="s">
        <v>14108</v>
      </c>
      <c r="C2465" s="50" t="s">
        <v>14109</v>
      </c>
      <c r="D2465" s="50" t="s">
        <v>14110</v>
      </c>
      <c r="E2465" s="37" t="s">
        <v>774</v>
      </c>
      <c r="F2465" s="49" t="s">
        <v>182</v>
      </c>
      <c r="G2465" s="50" t="s">
        <v>183</v>
      </c>
      <c r="H2465" s="50" t="s">
        <v>30</v>
      </c>
      <c r="I2465" s="50" t="s">
        <v>31</v>
      </c>
      <c r="J2465" s="49" t="s">
        <v>32</v>
      </c>
      <c r="K2465" s="49" t="s">
        <v>1226</v>
      </c>
      <c r="L2465" s="49" t="s">
        <v>1564</v>
      </c>
      <c r="M2465" s="50" t="s">
        <v>1565</v>
      </c>
      <c r="N2465" s="50" t="s">
        <v>1566</v>
      </c>
      <c r="O2465" s="51">
        <v>32713</v>
      </c>
      <c r="P2465" s="51">
        <v>32713</v>
      </c>
      <c r="Q2465" s="51">
        <v>32713</v>
      </c>
      <c r="R2465" s="50">
        <v>13216</v>
      </c>
      <c r="S2465" s="50">
        <v>36</v>
      </c>
      <c r="T2465" s="50" t="s">
        <v>148</v>
      </c>
      <c r="U2465" s="50" t="s">
        <v>14111</v>
      </c>
      <c r="V2465" s="50" t="s">
        <v>14112</v>
      </c>
      <c r="W2465" s="50" t="s">
        <v>14113</v>
      </c>
      <c r="X2465" s="50" t="s">
        <v>1566</v>
      </c>
      <c r="Y2465" s="49" t="s">
        <v>14114</v>
      </c>
    </row>
    <row r="2466" spans="1:25">
      <c r="A2466" s="121" t="str">
        <f t="shared" si="39"/>
        <v>wrudy</v>
      </c>
      <c r="B2466" s="49" t="s">
        <v>14115</v>
      </c>
      <c r="C2466" s="50" t="s">
        <v>14116</v>
      </c>
      <c r="D2466" s="50" t="s">
        <v>14117</v>
      </c>
      <c r="E2466" s="37" t="s">
        <v>43</v>
      </c>
      <c r="F2466" s="49" t="s">
        <v>28</v>
      </c>
      <c r="G2466" s="50" t="s">
        <v>29</v>
      </c>
      <c r="H2466" s="50" t="s">
        <v>30</v>
      </c>
      <c r="I2466" s="50" t="s">
        <v>31</v>
      </c>
      <c r="J2466" s="49" t="s">
        <v>53</v>
      </c>
      <c r="K2466" s="49" t="s">
        <v>164</v>
      </c>
      <c r="L2466" s="49" t="s">
        <v>165</v>
      </c>
      <c r="M2466" s="50" t="s">
        <v>166</v>
      </c>
      <c r="N2466" s="50" t="s">
        <v>167</v>
      </c>
      <c r="O2466" s="51">
        <v>42380</v>
      </c>
      <c r="P2466" s="51">
        <v>42380</v>
      </c>
      <c r="Q2466" s="51">
        <v>42380</v>
      </c>
      <c r="R2466" s="50">
        <v>3549</v>
      </c>
      <c r="S2466" s="50">
        <v>9</v>
      </c>
      <c r="T2466" s="50" t="s">
        <v>127</v>
      </c>
      <c r="U2466" s="50" t="s">
        <v>14118</v>
      </c>
      <c r="V2466" s="50"/>
      <c r="W2466" s="50" t="s">
        <v>14119</v>
      </c>
      <c r="X2466" s="50" t="s">
        <v>170</v>
      </c>
      <c r="Y2466" s="49" t="s">
        <v>14120</v>
      </c>
    </row>
    <row r="2467" spans="1:25">
      <c r="A2467" s="121" t="str">
        <f t="shared" si="39"/>
        <v>wschmi0</v>
      </c>
      <c r="B2467" s="49" t="s">
        <v>14121</v>
      </c>
      <c r="C2467" s="50" t="s">
        <v>14122</v>
      </c>
      <c r="D2467" s="50" t="s">
        <v>14123</v>
      </c>
      <c r="E2467" s="37" t="s">
        <v>43</v>
      </c>
      <c r="F2467" s="49" t="s">
        <v>28</v>
      </c>
      <c r="G2467" s="50" t="s">
        <v>29</v>
      </c>
      <c r="H2467" s="50" t="s">
        <v>30</v>
      </c>
      <c r="I2467" s="50" t="s">
        <v>31</v>
      </c>
      <c r="J2467" s="49" t="s">
        <v>32</v>
      </c>
      <c r="K2467" s="49" t="s">
        <v>92</v>
      </c>
      <c r="L2467" s="49" t="s">
        <v>116</v>
      </c>
      <c r="M2467" s="50" t="s">
        <v>117</v>
      </c>
      <c r="N2467" s="50" t="s">
        <v>118</v>
      </c>
      <c r="O2467" s="51">
        <v>39301</v>
      </c>
      <c r="P2467" s="51">
        <v>44728</v>
      </c>
      <c r="Q2467" s="51">
        <v>44728</v>
      </c>
      <c r="R2467" s="50">
        <v>1201</v>
      </c>
      <c r="S2467" s="50">
        <v>3</v>
      </c>
      <c r="T2467" s="50" t="s">
        <v>106</v>
      </c>
      <c r="U2467" s="50" t="s">
        <v>14124</v>
      </c>
      <c r="V2467" s="50"/>
      <c r="W2467" s="50" t="s">
        <v>14125</v>
      </c>
      <c r="X2467" s="50" t="s">
        <v>118</v>
      </c>
      <c r="Y2467" s="49" t="s">
        <v>14126</v>
      </c>
    </row>
    <row r="2468" spans="1:25">
      <c r="A2468" s="121" t="str">
        <f t="shared" si="39"/>
        <v>WSIBELI</v>
      </c>
      <c r="B2468" s="49" t="s">
        <v>14127</v>
      </c>
      <c r="C2468" s="50" t="s">
        <v>14128</v>
      </c>
      <c r="D2468" s="50" t="s">
        <v>14129</v>
      </c>
      <c r="E2468" s="37" t="s">
        <v>774</v>
      </c>
      <c r="F2468" s="49" t="s">
        <v>28</v>
      </c>
      <c r="G2468" s="50" t="s">
        <v>29</v>
      </c>
      <c r="H2468" s="50" t="s">
        <v>30</v>
      </c>
      <c r="I2468" s="50" t="s">
        <v>31</v>
      </c>
      <c r="J2468" s="49" t="s">
        <v>53</v>
      </c>
      <c r="K2468" s="49" t="s">
        <v>164</v>
      </c>
      <c r="L2468" s="49" t="s">
        <v>165</v>
      </c>
      <c r="M2468" s="50" t="s">
        <v>166</v>
      </c>
      <c r="N2468" s="50" t="s">
        <v>167</v>
      </c>
      <c r="O2468" s="51">
        <v>34148</v>
      </c>
      <c r="P2468" s="51">
        <v>34148</v>
      </c>
      <c r="Q2468" s="51">
        <v>34148</v>
      </c>
      <c r="R2468" s="50">
        <v>11781</v>
      </c>
      <c r="S2468" s="50">
        <v>32</v>
      </c>
      <c r="T2468" s="50" t="s">
        <v>148</v>
      </c>
      <c r="U2468" s="50" t="s">
        <v>14130</v>
      </c>
      <c r="V2468" s="50"/>
      <c r="W2468" s="50" t="s">
        <v>14131</v>
      </c>
      <c r="X2468" s="50" t="s">
        <v>167</v>
      </c>
      <c r="Y2468" s="49" t="s">
        <v>14132</v>
      </c>
    </row>
    <row r="2469" spans="1:25">
      <c r="A2469" s="121" t="str">
        <f t="shared" si="39"/>
        <v>wsmith0</v>
      </c>
      <c r="B2469" s="54" t="s">
        <v>14133</v>
      </c>
      <c r="C2469" s="44" t="s">
        <v>14134</v>
      </c>
      <c r="D2469" s="44" t="s">
        <v>14135</v>
      </c>
      <c r="E2469" s="142" t="s">
        <v>43</v>
      </c>
      <c r="F2469" s="54" t="s">
        <v>77</v>
      </c>
      <c r="G2469" s="44" t="s">
        <v>78</v>
      </c>
      <c r="H2469" s="44" t="s">
        <v>30</v>
      </c>
      <c r="I2469" s="44" t="s">
        <v>31</v>
      </c>
      <c r="J2469" s="54" t="s">
        <v>32</v>
      </c>
      <c r="K2469" s="54" t="s">
        <v>218</v>
      </c>
      <c r="L2469" s="54" t="s">
        <v>1032</v>
      </c>
      <c r="M2469" s="44" t="s">
        <v>1033</v>
      </c>
      <c r="N2469" s="44" t="s">
        <v>1034</v>
      </c>
      <c r="O2469" s="55">
        <v>45011</v>
      </c>
      <c r="P2469" s="55">
        <v>45011</v>
      </c>
      <c r="Q2469" s="55">
        <v>45011</v>
      </c>
      <c r="R2469" s="44">
        <v>918</v>
      </c>
      <c r="S2469" s="44">
        <v>2</v>
      </c>
      <c r="T2469" s="44" t="s">
        <v>82</v>
      </c>
      <c r="U2469" s="132" t="s">
        <v>14136</v>
      </c>
      <c r="V2469" s="133"/>
      <c r="W2469" s="133" t="s">
        <v>3478</v>
      </c>
      <c r="X2469" s="133" t="s">
        <v>1392</v>
      </c>
      <c r="Y2469" s="132" t="s">
        <v>3479</v>
      </c>
    </row>
    <row r="2470" spans="1:25">
      <c r="A2470" s="121" t="str">
        <f t="shared" si="39"/>
        <v>wsmith6</v>
      </c>
      <c r="B2470" s="49" t="s">
        <v>14137</v>
      </c>
      <c r="C2470" s="50" t="s">
        <v>14138</v>
      </c>
      <c r="D2470" s="50" t="s">
        <v>14139</v>
      </c>
      <c r="E2470" s="37" t="s">
        <v>27</v>
      </c>
      <c r="F2470" s="49" t="s">
        <v>327</v>
      </c>
      <c r="G2470" s="50" t="s">
        <v>328</v>
      </c>
      <c r="H2470" s="50" t="s">
        <v>30</v>
      </c>
      <c r="I2470" s="50" t="s">
        <v>31</v>
      </c>
      <c r="J2470" s="49" t="s">
        <v>53</v>
      </c>
      <c r="K2470" s="49" t="s">
        <v>309</v>
      </c>
      <c r="L2470" s="49" t="s">
        <v>480</v>
      </c>
      <c r="M2470" s="50" t="s">
        <v>481</v>
      </c>
      <c r="N2470" s="50" t="s">
        <v>482</v>
      </c>
      <c r="O2470" s="51">
        <v>43390</v>
      </c>
      <c r="P2470" s="51">
        <v>45438</v>
      </c>
      <c r="Q2470" s="51">
        <v>45438</v>
      </c>
      <c r="R2470" s="50">
        <v>491</v>
      </c>
      <c r="S2470" s="50">
        <v>1</v>
      </c>
      <c r="T2470" s="50" t="s">
        <v>82</v>
      </c>
      <c r="U2470" s="50" t="s">
        <v>14140</v>
      </c>
      <c r="V2470" s="50"/>
      <c r="W2470" s="50" t="s">
        <v>14141</v>
      </c>
      <c r="X2470" s="50" t="s">
        <v>482</v>
      </c>
      <c r="Y2470" s="49" t="s">
        <v>14142</v>
      </c>
    </row>
    <row r="2471" spans="1:25">
      <c r="A2471" s="121" t="str">
        <f t="shared" si="39"/>
        <v>WSTOTTS</v>
      </c>
      <c r="B2471" s="54" t="s">
        <v>14143</v>
      </c>
      <c r="C2471" s="44" t="s">
        <v>14144</v>
      </c>
      <c r="D2471" s="44" t="s">
        <v>14145</v>
      </c>
      <c r="E2471" s="142" t="s">
        <v>27</v>
      </c>
      <c r="F2471" s="54" t="s">
        <v>44</v>
      </c>
      <c r="G2471" s="44" t="s">
        <v>45</v>
      </c>
      <c r="H2471" s="44" t="s">
        <v>30</v>
      </c>
      <c r="I2471" s="44" t="s">
        <v>31</v>
      </c>
      <c r="J2471" s="54" t="s">
        <v>53</v>
      </c>
      <c r="K2471" s="54" t="s">
        <v>255</v>
      </c>
      <c r="L2471" s="54" t="s">
        <v>418</v>
      </c>
      <c r="M2471" s="44" t="s">
        <v>257</v>
      </c>
      <c r="N2471" s="44" t="s">
        <v>258</v>
      </c>
      <c r="O2471" s="55">
        <v>38096</v>
      </c>
      <c r="P2471" s="55">
        <v>42868</v>
      </c>
      <c r="Q2471" s="55">
        <v>38573</v>
      </c>
      <c r="R2471" s="44">
        <v>7356</v>
      </c>
      <c r="S2471" s="44">
        <v>20</v>
      </c>
      <c r="T2471" s="44" t="s">
        <v>148</v>
      </c>
      <c r="U2471" s="44" t="s">
        <v>14146</v>
      </c>
      <c r="V2471" s="44"/>
      <c r="W2471" s="44" t="s">
        <v>14147</v>
      </c>
      <c r="X2471" s="44" t="s">
        <v>352</v>
      </c>
      <c r="Y2471" s="54" t="s">
        <v>14148</v>
      </c>
    </row>
    <row r="2472" spans="1:25">
      <c r="A2472" s="121" t="str">
        <f t="shared" si="39"/>
        <v>WTAYL</v>
      </c>
      <c r="B2472" s="49" t="s">
        <v>14149</v>
      </c>
      <c r="C2472" s="50" t="s">
        <v>14150</v>
      </c>
      <c r="D2472" s="50" t="s">
        <v>14151</v>
      </c>
      <c r="E2472" s="37" t="s">
        <v>43</v>
      </c>
      <c r="F2472" s="49" t="s">
        <v>44</v>
      </c>
      <c r="G2472" s="50" t="s">
        <v>45</v>
      </c>
      <c r="H2472" s="50" t="s">
        <v>30</v>
      </c>
      <c r="I2472" s="50" t="s">
        <v>31</v>
      </c>
      <c r="J2472" s="49" t="s">
        <v>53</v>
      </c>
      <c r="K2472" s="49" t="s">
        <v>450</v>
      </c>
      <c r="L2472" s="49" t="s">
        <v>451</v>
      </c>
      <c r="M2472" s="50" t="s">
        <v>452</v>
      </c>
      <c r="N2472" s="50" t="s">
        <v>453</v>
      </c>
      <c r="O2472" s="51">
        <v>31013</v>
      </c>
      <c r="P2472" s="51">
        <v>31013</v>
      </c>
      <c r="Q2472" s="51">
        <v>31013</v>
      </c>
      <c r="R2472" s="50">
        <v>14916</v>
      </c>
      <c r="S2472" s="50">
        <v>40</v>
      </c>
      <c r="T2472" s="50" t="s">
        <v>148</v>
      </c>
      <c r="U2472" s="50" t="s">
        <v>14152</v>
      </c>
      <c r="V2472" s="50"/>
      <c r="W2472" s="50" t="s">
        <v>14153</v>
      </c>
      <c r="X2472" s="50" t="s">
        <v>453</v>
      </c>
      <c r="Y2472" s="49" t="s">
        <v>14154</v>
      </c>
    </row>
    <row r="2473" spans="1:25">
      <c r="A2473" s="121" t="str">
        <f t="shared" si="39"/>
        <v>WTAYL21</v>
      </c>
      <c r="B2473" s="54" t="s">
        <v>14155</v>
      </c>
      <c r="C2473" s="44" t="s">
        <v>14156</v>
      </c>
      <c r="D2473" s="44" t="s">
        <v>14157</v>
      </c>
      <c r="E2473" s="142" t="s">
        <v>43</v>
      </c>
      <c r="F2473" s="54" t="s">
        <v>182</v>
      </c>
      <c r="G2473" s="44" t="s">
        <v>183</v>
      </c>
      <c r="H2473" s="44" t="s">
        <v>30</v>
      </c>
      <c r="I2473" s="44" t="s">
        <v>31</v>
      </c>
      <c r="J2473" s="54" t="s">
        <v>53</v>
      </c>
      <c r="K2473" s="54" t="s">
        <v>309</v>
      </c>
      <c r="L2473" s="54" t="s">
        <v>310</v>
      </c>
      <c r="M2473" s="44" t="s">
        <v>311</v>
      </c>
      <c r="N2473" s="44" t="s">
        <v>312</v>
      </c>
      <c r="O2473" s="55">
        <v>34942</v>
      </c>
      <c r="P2473" s="55">
        <v>38926</v>
      </c>
      <c r="Q2473" s="55">
        <v>38926</v>
      </c>
      <c r="R2473" s="44">
        <v>7003</v>
      </c>
      <c r="S2473" s="44">
        <v>19</v>
      </c>
      <c r="T2473" s="44" t="s">
        <v>148</v>
      </c>
      <c r="U2473" s="44" t="s">
        <v>14158</v>
      </c>
      <c r="V2473" s="44"/>
      <c r="W2473" s="44" t="s">
        <v>11025</v>
      </c>
      <c r="X2473" s="44" t="s">
        <v>312</v>
      </c>
      <c r="Y2473" s="54" t="s">
        <v>11026</v>
      </c>
    </row>
    <row r="2474" spans="1:25">
      <c r="A2474" s="121" t="str">
        <f t="shared" si="39"/>
        <v>wtollis</v>
      </c>
      <c r="B2474" s="49" t="s">
        <v>14159</v>
      </c>
      <c r="C2474" s="50" t="s">
        <v>14160</v>
      </c>
      <c r="D2474" s="50" t="s">
        <v>14161</v>
      </c>
      <c r="E2474" s="37" t="s">
        <v>27</v>
      </c>
      <c r="F2474" s="49" t="s">
        <v>28</v>
      </c>
      <c r="G2474" s="50" t="s">
        <v>29</v>
      </c>
      <c r="H2474" s="50" t="s">
        <v>30</v>
      </c>
      <c r="I2474" s="50" t="s">
        <v>31</v>
      </c>
      <c r="J2474" s="49" t="s">
        <v>53</v>
      </c>
      <c r="K2474" s="49" t="s">
        <v>93</v>
      </c>
      <c r="L2474" s="49" t="s">
        <v>915</v>
      </c>
      <c r="M2474" s="50" t="s">
        <v>916</v>
      </c>
      <c r="N2474" s="50" t="s">
        <v>69</v>
      </c>
      <c r="O2474" s="51">
        <v>42856</v>
      </c>
      <c r="P2474" s="51">
        <v>42856</v>
      </c>
      <c r="Q2474" s="51">
        <v>42856</v>
      </c>
      <c r="R2474" s="50">
        <v>3073</v>
      </c>
      <c r="S2474" s="50">
        <v>8</v>
      </c>
      <c r="T2474" s="50" t="s">
        <v>127</v>
      </c>
      <c r="U2474" s="50" t="s">
        <v>14162</v>
      </c>
      <c r="V2474" s="50"/>
      <c r="W2474" s="50" t="s">
        <v>14163</v>
      </c>
      <c r="X2474" s="50" t="s">
        <v>69</v>
      </c>
      <c r="Y2474" s="49" t="s">
        <v>14164</v>
      </c>
    </row>
    <row r="2475" spans="1:25">
      <c r="A2475" s="121" t="str">
        <f t="shared" si="39"/>
        <v>wtubman</v>
      </c>
      <c r="B2475" s="54" t="s">
        <v>14165</v>
      </c>
      <c r="C2475" s="44" t="s">
        <v>14166</v>
      </c>
      <c r="D2475" s="44" t="s">
        <v>14167</v>
      </c>
      <c r="E2475" s="142" t="s">
        <v>43</v>
      </c>
      <c r="F2475" s="54" t="s">
        <v>327</v>
      </c>
      <c r="G2475" s="44" t="s">
        <v>328</v>
      </c>
      <c r="H2475" s="44" t="s">
        <v>30</v>
      </c>
      <c r="I2475" s="44" t="s">
        <v>31</v>
      </c>
      <c r="J2475" s="54" t="s">
        <v>32</v>
      </c>
      <c r="K2475" s="54" t="s">
        <v>125</v>
      </c>
      <c r="L2475" s="54" t="s">
        <v>1141</v>
      </c>
      <c r="M2475" s="44" t="s">
        <v>235</v>
      </c>
      <c r="N2475" s="44" t="s">
        <v>236</v>
      </c>
      <c r="O2475" s="55">
        <v>41645</v>
      </c>
      <c r="P2475" s="55">
        <v>41645</v>
      </c>
      <c r="Q2475" s="55">
        <v>41645</v>
      </c>
      <c r="R2475" s="44">
        <v>4284</v>
      </c>
      <c r="S2475" s="44">
        <v>11</v>
      </c>
      <c r="T2475" s="44" t="s">
        <v>127</v>
      </c>
      <c r="U2475" s="44" t="s">
        <v>14168</v>
      </c>
      <c r="V2475" s="44"/>
      <c r="W2475" s="44" t="s">
        <v>8836</v>
      </c>
      <c r="X2475" s="44" t="s">
        <v>236</v>
      </c>
      <c r="Y2475" s="54" t="s">
        <v>14169</v>
      </c>
    </row>
    <row r="2476" spans="1:25">
      <c r="A2476" s="121" t="str">
        <f t="shared" si="39"/>
        <v>WVINZAN</v>
      </c>
      <c r="B2476" s="54" t="s">
        <v>14170</v>
      </c>
      <c r="C2476" s="44" t="s">
        <v>14171</v>
      </c>
      <c r="D2476" s="44" t="s">
        <v>14172</v>
      </c>
      <c r="E2476" s="142" t="s">
        <v>43</v>
      </c>
      <c r="F2476" s="54" t="s">
        <v>44</v>
      </c>
      <c r="G2476" s="44" t="s">
        <v>45</v>
      </c>
      <c r="H2476" s="44" t="s">
        <v>30</v>
      </c>
      <c r="I2476" s="44" t="s">
        <v>31</v>
      </c>
      <c r="J2476" s="54" t="s">
        <v>32</v>
      </c>
      <c r="K2476" s="54" t="s">
        <v>349</v>
      </c>
      <c r="L2476" s="54" t="s">
        <v>838</v>
      </c>
      <c r="M2476" s="44" t="s">
        <v>351</v>
      </c>
      <c r="N2476" s="44" t="s">
        <v>352</v>
      </c>
      <c r="O2476" s="55">
        <v>40805</v>
      </c>
      <c r="P2476" s="55">
        <v>40805</v>
      </c>
      <c r="Q2476" s="55">
        <v>40805</v>
      </c>
      <c r="R2476" s="44">
        <v>5124</v>
      </c>
      <c r="S2476" s="44">
        <v>14</v>
      </c>
      <c r="T2476" s="44" t="s">
        <v>127</v>
      </c>
      <c r="U2476" s="44" t="s">
        <v>14173</v>
      </c>
      <c r="V2476" s="44"/>
      <c r="W2476" s="44" t="s">
        <v>14174</v>
      </c>
      <c r="X2476" s="44" t="s">
        <v>355</v>
      </c>
      <c r="Y2476" s="54" t="s">
        <v>14175</v>
      </c>
    </row>
    <row r="2477" spans="1:25">
      <c r="A2477" s="121" t="str">
        <f t="shared" si="39"/>
        <v>wvokal</v>
      </c>
      <c r="B2477" s="54" t="s">
        <v>14176</v>
      </c>
      <c r="C2477" s="44" t="s">
        <v>14177</v>
      </c>
      <c r="D2477" s="44" t="s">
        <v>14178</v>
      </c>
      <c r="E2477" s="142" t="s">
        <v>43</v>
      </c>
      <c r="F2477" s="54" t="s">
        <v>182</v>
      </c>
      <c r="G2477" s="44" t="s">
        <v>183</v>
      </c>
      <c r="H2477" s="44" t="s">
        <v>30</v>
      </c>
      <c r="I2477" s="44" t="s">
        <v>31</v>
      </c>
      <c r="J2477" s="54" t="s">
        <v>32</v>
      </c>
      <c r="K2477" s="54" t="s">
        <v>1226</v>
      </c>
      <c r="L2477" s="54" t="s">
        <v>1227</v>
      </c>
      <c r="M2477" s="44" t="s">
        <v>1228</v>
      </c>
      <c r="N2477" s="44" t="s">
        <v>1229</v>
      </c>
      <c r="O2477" s="55">
        <v>42037</v>
      </c>
      <c r="P2477" s="55">
        <v>42037</v>
      </c>
      <c r="Q2477" s="55">
        <v>42037</v>
      </c>
      <c r="R2477" s="44">
        <v>3892</v>
      </c>
      <c r="S2477" s="44">
        <v>10</v>
      </c>
      <c r="T2477" s="44" t="s">
        <v>127</v>
      </c>
      <c r="U2477" s="44" t="s">
        <v>14179</v>
      </c>
      <c r="V2477" s="44"/>
      <c r="W2477" s="44" t="s">
        <v>14180</v>
      </c>
      <c r="X2477" s="44" t="s">
        <v>2967</v>
      </c>
      <c r="Y2477" s="54" t="s">
        <v>2968</v>
      </c>
    </row>
    <row r="2478" spans="1:25">
      <c r="A2478" s="121" t="str">
        <f t="shared" si="39"/>
        <v>wwoodru</v>
      </c>
      <c r="B2478" s="54" t="s">
        <v>14181</v>
      </c>
      <c r="C2478" s="44" t="s">
        <v>14182</v>
      </c>
      <c r="D2478" s="44" t="s">
        <v>14183</v>
      </c>
      <c r="E2478" s="142" t="s">
        <v>43</v>
      </c>
      <c r="F2478" s="54" t="s">
        <v>327</v>
      </c>
      <c r="G2478" s="44" t="s">
        <v>328</v>
      </c>
      <c r="H2478" s="44" t="s">
        <v>30</v>
      </c>
      <c r="I2478" s="44" t="s">
        <v>31</v>
      </c>
      <c r="J2478" s="54" t="s">
        <v>53</v>
      </c>
      <c r="K2478" s="54" t="s">
        <v>309</v>
      </c>
      <c r="L2478" s="54" t="s">
        <v>310</v>
      </c>
      <c r="M2478" s="44" t="s">
        <v>311</v>
      </c>
      <c r="N2478" s="44" t="s">
        <v>312</v>
      </c>
      <c r="O2478" s="55">
        <v>42100</v>
      </c>
      <c r="P2478" s="55">
        <v>42100</v>
      </c>
      <c r="Q2478" s="55">
        <v>42100</v>
      </c>
      <c r="R2478" s="44">
        <v>3829</v>
      </c>
      <c r="S2478" s="44">
        <v>10</v>
      </c>
      <c r="T2478" s="44" t="s">
        <v>127</v>
      </c>
      <c r="U2478" s="44" t="s">
        <v>14184</v>
      </c>
      <c r="V2478" s="44"/>
      <c r="W2478" s="44" t="s">
        <v>14185</v>
      </c>
      <c r="X2478" s="44" t="s">
        <v>312</v>
      </c>
      <c r="Y2478" s="54" t="s">
        <v>14186</v>
      </c>
    </row>
    <row r="2479" spans="1:25">
      <c r="A2479" s="121" t="str">
        <f t="shared" si="39"/>
        <v>WYOUNG5</v>
      </c>
      <c r="B2479" s="49" t="s">
        <v>14187</v>
      </c>
      <c r="C2479" s="50" t="s">
        <v>14188</v>
      </c>
      <c r="D2479" s="50" t="s">
        <v>14189</v>
      </c>
      <c r="E2479" s="37" t="s">
        <v>43</v>
      </c>
      <c r="F2479" s="49" t="s">
        <v>44</v>
      </c>
      <c r="G2479" s="50" t="s">
        <v>45</v>
      </c>
      <c r="H2479" s="50" t="s">
        <v>30</v>
      </c>
      <c r="I2479" s="50" t="s">
        <v>31</v>
      </c>
      <c r="J2479" s="49" t="s">
        <v>32</v>
      </c>
      <c r="K2479" s="49" t="s">
        <v>218</v>
      </c>
      <c r="L2479" s="49" t="s">
        <v>502</v>
      </c>
      <c r="M2479" s="50" t="s">
        <v>220</v>
      </c>
      <c r="N2479" s="50" t="s">
        <v>36</v>
      </c>
      <c r="O2479" s="51">
        <v>36304</v>
      </c>
      <c r="P2479" s="51">
        <v>36304</v>
      </c>
      <c r="Q2479" s="51">
        <v>36304</v>
      </c>
      <c r="R2479" s="50">
        <v>9625</v>
      </c>
      <c r="S2479" s="50">
        <v>26</v>
      </c>
      <c r="T2479" s="50" t="s">
        <v>148</v>
      </c>
      <c r="U2479" s="50" t="s">
        <v>14190</v>
      </c>
      <c r="V2479" s="50"/>
      <c r="W2479" s="50" t="s">
        <v>779</v>
      </c>
      <c r="X2479" s="50" t="s">
        <v>36</v>
      </c>
      <c r="Y2479" s="49" t="s">
        <v>14191</v>
      </c>
    </row>
    <row r="2480" spans="1:25">
      <c r="A2480" s="121" t="str">
        <f t="shared" si="39"/>
        <v>xgamboa</v>
      </c>
      <c r="B2480" s="49" t="s">
        <v>14192</v>
      </c>
      <c r="C2480" s="50" t="s">
        <v>14193</v>
      </c>
      <c r="D2480" s="50" t="s">
        <v>14194</v>
      </c>
      <c r="E2480" s="37" t="s">
        <v>43</v>
      </c>
      <c r="F2480" s="49" t="s">
        <v>44</v>
      </c>
      <c r="G2480" s="50" t="s">
        <v>45</v>
      </c>
      <c r="H2480" s="50" t="s">
        <v>30</v>
      </c>
      <c r="I2480" s="50" t="s">
        <v>31</v>
      </c>
      <c r="J2480" s="49" t="s">
        <v>32</v>
      </c>
      <c r="K2480" s="49" t="s">
        <v>775</v>
      </c>
      <c r="L2480" s="49" t="s">
        <v>776</v>
      </c>
      <c r="M2480" s="50" t="s">
        <v>777</v>
      </c>
      <c r="N2480" s="50" t="s">
        <v>147</v>
      </c>
      <c r="O2480" s="51">
        <v>45221</v>
      </c>
      <c r="P2480" s="51">
        <v>45221</v>
      </c>
      <c r="Q2480" s="51">
        <v>45221</v>
      </c>
      <c r="R2480" s="50">
        <v>708</v>
      </c>
      <c r="S2480" s="50">
        <v>1</v>
      </c>
      <c r="T2480" s="50" t="s">
        <v>82</v>
      </c>
      <c r="U2480" s="50" t="s">
        <v>14195</v>
      </c>
      <c r="V2480" s="50" t="s">
        <v>14196</v>
      </c>
      <c r="W2480" s="50" t="s">
        <v>166</v>
      </c>
      <c r="X2480" s="50" t="s">
        <v>147</v>
      </c>
      <c r="Y2480" s="49" t="s">
        <v>14197</v>
      </c>
    </row>
    <row r="2481" spans="1:25">
      <c r="A2481" s="121" t="str">
        <f t="shared" si="39"/>
        <v>xleandr</v>
      </c>
      <c r="B2481" s="49" t="s">
        <v>14198</v>
      </c>
      <c r="C2481" s="50" t="s">
        <v>14199</v>
      </c>
      <c r="D2481" s="50" t="s">
        <v>14200</v>
      </c>
      <c r="E2481" s="37" t="s">
        <v>43</v>
      </c>
      <c r="F2481" s="49" t="s">
        <v>307</v>
      </c>
      <c r="G2481" s="50" t="s">
        <v>308</v>
      </c>
      <c r="H2481" s="50" t="s">
        <v>30</v>
      </c>
      <c r="I2481" s="50" t="s">
        <v>31</v>
      </c>
      <c r="J2481" s="49" t="s">
        <v>53</v>
      </c>
      <c r="K2481" s="49" t="s">
        <v>309</v>
      </c>
      <c r="L2481" s="49" t="s">
        <v>310</v>
      </c>
      <c r="M2481" s="50" t="s">
        <v>311</v>
      </c>
      <c r="N2481" s="50" t="s">
        <v>312</v>
      </c>
      <c r="O2481" s="51">
        <v>45914</v>
      </c>
      <c r="P2481" s="51">
        <v>45914</v>
      </c>
      <c r="Q2481" s="51">
        <v>45914</v>
      </c>
      <c r="R2481" s="50">
        <v>15</v>
      </c>
      <c r="S2481" s="50">
        <v>0</v>
      </c>
      <c r="T2481" s="50" t="s">
        <v>47</v>
      </c>
      <c r="U2481" s="50" t="s">
        <v>14201</v>
      </c>
      <c r="V2481" s="50"/>
      <c r="W2481" s="50" t="s">
        <v>3749</v>
      </c>
      <c r="X2481" s="50" t="s">
        <v>312</v>
      </c>
      <c r="Y2481" s="49" t="s">
        <v>14202</v>
      </c>
    </row>
    <row r="2482" spans="1:25">
      <c r="A2482" s="121" t="str">
        <f t="shared" si="39"/>
        <v>xlopez</v>
      </c>
      <c r="B2482" s="49" t="s">
        <v>14203</v>
      </c>
      <c r="C2482" s="50" t="s">
        <v>14204</v>
      </c>
      <c r="D2482" s="50" t="s">
        <v>14205</v>
      </c>
      <c r="E2482" s="37" t="s">
        <v>27</v>
      </c>
      <c r="F2482" s="49" t="s">
        <v>44</v>
      </c>
      <c r="G2482" s="50" t="s">
        <v>45</v>
      </c>
      <c r="H2482" s="50" t="s">
        <v>30</v>
      </c>
      <c r="I2482" s="50" t="s">
        <v>31</v>
      </c>
      <c r="J2482" s="49" t="s">
        <v>32</v>
      </c>
      <c r="K2482" s="49" t="s">
        <v>92</v>
      </c>
      <c r="L2482" s="49" t="s">
        <v>116</v>
      </c>
      <c r="M2482" s="50" t="s">
        <v>117</v>
      </c>
      <c r="N2482" s="50" t="s">
        <v>118</v>
      </c>
      <c r="O2482" s="51">
        <v>45858</v>
      </c>
      <c r="P2482" s="51">
        <v>45858</v>
      </c>
      <c r="Q2482" s="51">
        <v>45858</v>
      </c>
      <c r="R2482" s="50">
        <v>71</v>
      </c>
      <c r="S2482" s="50">
        <v>0</v>
      </c>
      <c r="T2482" s="50" t="s">
        <v>96</v>
      </c>
      <c r="U2482" s="50" t="s">
        <v>14206</v>
      </c>
      <c r="V2482" s="50"/>
      <c r="W2482" s="50" t="s">
        <v>1073</v>
      </c>
      <c r="X2482" s="50" t="s">
        <v>118</v>
      </c>
      <c r="Y2482" s="49" t="s">
        <v>5770</v>
      </c>
    </row>
    <row r="2483" spans="1:25">
      <c r="A2483" s="121" t="str">
        <f t="shared" si="39"/>
        <v>xmolett</v>
      </c>
      <c r="B2483" s="49" t="s">
        <v>14207</v>
      </c>
      <c r="C2483" s="50" t="s">
        <v>14208</v>
      </c>
      <c r="D2483" s="50" t="s">
        <v>14209</v>
      </c>
      <c r="E2483" s="37" t="s">
        <v>27</v>
      </c>
      <c r="F2483" s="49" t="s">
        <v>327</v>
      </c>
      <c r="G2483" s="50" t="s">
        <v>328</v>
      </c>
      <c r="H2483" s="50" t="s">
        <v>30</v>
      </c>
      <c r="I2483" s="50" t="s">
        <v>31</v>
      </c>
      <c r="J2483" s="49" t="s">
        <v>53</v>
      </c>
      <c r="K2483" s="49" t="s">
        <v>309</v>
      </c>
      <c r="L2483" s="49" t="s">
        <v>310</v>
      </c>
      <c r="M2483" s="50" t="s">
        <v>311</v>
      </c>
      <c r="N2483" s="50" t="s">
        <v>312</v>
      </c>
      <c r="O2483" s="51">
        <v>45235</v>
      </c>
      <c r="P2483" s="51">
        <v>45235</v>
      </c>
      <c r="Q2483" s="51">
        <v>45235</v>
      </c>
      <c r="R2483" s="50">
        <v>694</v>
      </c>
      <c r="S2483" s="50">
        <v>1</v>
      </c>
      <c r="T2483" s="50" t="s">
        <v>82</v>
      </c>
      <c r="U2483" s="50" t="s">
        <v>14210</v>
      </c>
      <c r="V2483" s="50"/>
      <c r="W2483" s="50" t="s">
        <v>1061</v>
      </c>
      <c r="X2483" s="50" t="s">
        <v>312</v>
      </c>
      <c r="Y2483" s="49" t="s">
        <v>14211</v>
      </c>
    </row>
    <row r="2484" spans="1:25">
      <c r="A2484" s="121" t="str">
        <f t="shared" si="39"/>
        <v>xparham</v>
      </c>
      <c r="B2484" s="49" t="s">
        <v>14212</v>
      </c>
      <c r="C2484" s="50" t="s">
        <v>14213</v>
      </c>
      <c r="D2484" s="50" t="s">
        <v>14214</v>
      </c>
      <c r="E2484" s="37" t="s">
        <v>27</v>
      </c>
      <c r="F2484" s="49" t="s">
        <v>90</v>
      </c>
      <c r="G2484" s="50" t="s">
        <v>91</v>
      </c>
      <c r="H2484" s="50" t="s">
        <v>30</v>
      </c>
      <c r="I2484" s="50" t="s">
        <v>31</v>
      </c>
      <c r="J2484" s="49" t="s">
        <v>32</v>
      </c>
      <c r="K2484" s="49" t="s">
        <v>349</v>
      </c>
      <c r="L2484" s="49" t="s">
        <v>838</v>
      </c>
      <c r="M2484" s="50" t="s">
        <v>351</v>
      </c>
      <c r="N2484" s="50" t="s">
        <v>352</v>
      </c>
      <c r="O2484" s="51">
        <v>43663</v>
      </c>
      <c r="P2484" s="51">
        <v>43663</v>
      </c>
      <c r="Q2484" s="51">
        <v>43663</v>
      </c>
      <c r="R2484" s="50">
        <v>2266</v>
      </c>
      <c r="S2484" s="50">
        <v>6</v>
      </c>
      <c r="T2484" s="50" t="s">
        <v>127</v>
      </c>
      <c r="U2484" s="50" t="s">
        <v>14215</v>
      </c>
      <c r="V2484" s="50"/>
      <c r="W2484" s="50" t="s">
        <v>694</v>
      </c>
      <c r="X2484" s="50" t="s">
        <v>352</v>
      </c>
      <c r="Y2484" s="49" t="s">
        <v>14216</v>
      </c>
    </row>
    <row r="2485" spans="1:25">
      <c r="A2485" s="121" t="str">
        <f t="shared" si="39"/>
        <v>XVANG3</v>
      </c>
      <c r="B2485" s="49" t="s">
        <v>14217</v>
      </c>
      <c r="C2485" s="50" t="s">
        <v>14218</v>
      </c>
      <c r="D2485" s="50" t="s">
        <v>14219</v>
      </c>
      <c r="E2485" s="37" t="s">
        <v>43</v>
      </c>
      <c r="F2485" s="49" t="s">
        <v>182</v>
      </c>
      <c r="G2485" s="50" t="s">
        <v>183</v>
      </c>
      <c r="H2485" s="50" t="s">
        <v>30</v>
      </c>
      <c r="I2485" s="50" t="s">
        <v>31</v>
      </c>
      <c r="J2485" s="49" t="s">
        <v>32</v>
      </c>
      <c r="K2485" s="49" t="s">
        <v>33</v>
      </c>
      <c r="L2485" s="49" t="s">
        <v>34</v>
      </c>
      <c r="M2485" s="50" t="s">
        <v>35</v>
      </c>
      <c r="N2485" s="50" t="s">
        <v>36</v>
      </c>
      <c r="O2485" s="51">
        <v>37462</v>
      </c>
      <c r="P2485" s="51">
        <v>39601</v>
      </c>
      <c r="Q2485" s="51">
        <v>39601</v>
      </c>
      <c r="R2485" s="50">
        <v>6328</v>
      </c>
      <c r="S2485" s="50">
        <v>17</v>
      </c>
      <c r="T2485" s="50" t="s">
        <v>148</v>
      </c>
      <c r="U2485" s="50" t="s">
        <v>14220</v>
      </c>
      <c r="V2485" s="50"/>
      <c r="W2485" s="50" t="s">
        <v>8554</v>
      </c>
      <c r="X2485" s="50" t="s">
        <v>36</v>
      </c>
      <c r="Y2485" s="49" t="s">
        <v>1989</v>
      </c>
    </row>
    <row r="2486" spans="1:25">
      <c r="A2486" s="121" t="str">
        <f t="shared" si="39"/>
        <v>yjudah</v>
      </c>
      <c r="B2486" s="49" t="s">
        <v>14221</v>
      </c>
      <c r="C2486" s="50" t="s">
        <v>14222</v>
      </c>
      <c r="D2486" s="50" t="s">
        <v>14223</v>
      </c>
      <c r="E2486" s="37" t="s">
        <v>43</v>
      </c>
      <c r="F2486" s="49" t="s">
        <v>162</v>
      </c>
      <c r="G2486" s="50" t="s">
        <v>163</v>
      </c>
      <c r="H2486" s="50" t="s">
        <v>105</v>
      </c>
      <c r="I2486" s="50" t="s">
        <v>31</v>
      </c>
      <c r="J2486" s="49" t="s">
        <v>53</v>
      </c>
      <c r="K2486" s="49" t="s">
        <v>255</v>
      </c>
      <c r="L2486" s="49" t="s">
        <v>418</v>
      </c>
      <c r="M2486" s="50" t="s">
        <v>257</v>
      </c>
      <c r="N2486" s="50" t="s">
        <v>258</v>
      </c>
      <c r="O2486" s="51">
        <v>45557</v>
      </c>
      <c r="P2486" s="51">
        <v>45557</v>
      </c>
      <c r="Q2486" s="51">
        <v>45557</v>
      </c>
      <c r="R2486" s="50">
        <v>372</v>
      </c>
      <c r="S2486" s="50">
        <v>1</v>
      </c>
      <c r="T2486" s="50" t="s">
        <v>82</v>
      </c>
      <c r="U2486" s="50" t="s">
        <v>14224</v>
      </c>
      <c r="V2486" s="50"/>
      <c r="W2486" s="50" t="s">
        <v>14225</v>
      </c>
      <c r="X2486" s="50" t="s">
        <v>170</v>
      </c>
      <c r="Y2486" s="49" t="s">
        <v>14226</v>
      </c>
    </row>
    <row r="2487" spans="1:25">
      <c r="A2487" s="121" t="str">
        <f t="shared" si="39"/>
        <v>ykaraha</v>
      </c>
      <c r="B2487" s="49" t="s">
        <v>14227</v>
      </c>
      <c r="C2487" s="50" t="s">
        <v>14228</v>
      </c>
      <c r="D2487" s="49" t="s">
        <v>14229</v>
      </c>
      <c r="E2487" s="37" t="s">
        <v>43</v>
      </c>
      <c r="F2487" s="50"/>
      <c r="G2487" s="50"/>
      <c r="H2487" s="50"/>
      <c r="I2487" s="50"/>
      <c r="J2487" s="50"/>
      <c r="K2487" s="50"/>
      <c r="L2487" s="50"/>
      <c r="M2487" s="50"/>
      <c r="N2487" s="50"/>
      <c r="O2487" s="51">
        <v>45935</v>
      </c>
      <c r="P2487" s="50"/>
      <c r="Q2487" s="51">
        <v>45935</v>
      </c>
      <c r="R2487" s="50"/>
      <c r="S2487" s="50"/>
      <c r="T2487" s="50"/>
      <c r="U2487" s="49" t="s">
        <v>14230</v>
      </c>
      <c r="V2487" s="50"/>
      <c r="W2487" s="50" t="s">
        <v>2767</v>
      </c>
      <c r="X2487" s="50" t="s">
        <v>118</v>
      </c>
      <c r="Y2487" s="49" t="s">
        <v>2768</v>
      </c>
    </row>
    <row r="2488" spans="1:25">
      <c r="A2488" s="121" t="str">
        <f t="shared" si="39"/>
        <v>YLEMKO</v>
      </c>
      <c r="B2488" s="49" t="s">
        <v>14231</v>
      </c>
      <c r="C2488" s="50" t="s">
        <v>14232</v>
      </c>
      <c r="D2488" s="50" t="s">
        <v>14233</v>
      </c>
      <c r="E2488" s="37" t="s">
        <v>43</v>
      </c>
      <c r="F2488" s="49" t="s">
        <v>28</v>
      </c>
      <c r="G2488" s="50" t="s">
        <v>29</v>
      </c>
      <c r="H2488" s="50" t="s">
        <v>30</v>
      </c>
      <c r="I2488" s="50" t="s">
        <v>31</v>
      </c>
      <c r="J2488" s="49" t="s">
        <v>53</v>
      </c>
      <c r="K2488" s="49" t="s">
        <v>370</v>
      </c>
      <c r="L2488" s="49" t="s">
        <v>371</v>
      </c>
      <c r="M2488" s="50" t="s">
        <v>372</v>
      </c>
      <c r="N2488" s="50" t="s">
        <v>373</v>
      </c>
      <c r="O2488" s="51">
        <v>34387</v>
      </c>
      <c r="P2488" s="51">
        <v>34387</v>
      </c>
      <c r="Q2488" s="51">
        <v>34387</v>
      </c>
      <c r="R2488" s="50">
        <v>11542</v>
      </c>
      <c r="S2488" s="50">
        <v>31</v>
      </c>
      <c r="T2488" s="50" t="s">
        <v>148</v>
      </c>
      <c r="U2488" s="50" t="s">
        <v>14234</v>
      </c>
      <c r="V2488" s="50" t="s">
        <v>14235</v>
      </c>
      <c r="W2488" s="50" t="s">
        <v>14236</v>
      </c>
      <c r="X2488" s="50" t="s">
        <v>373</v>
      </c>
      <c r="Y2488" s="49" t="s">
        <v>14237</v>
      </c>
    </row>
    <row r="2489" spans="1:25">
      <c r="A2489" s="121" t="str">
        <f t="shared" si="39"/>
        <v>yvalien</v>
      </c>
      <c r="B2489" s="49" t="s">
        <v>14238</v>
      </c>
      <c r="C2489" s="50" t="s">
        <v>14239</v>
      </c>
      <c r="D2489" s="50" t="s">
        <v>14240</v>
      </c>
      <c r="E2489" s="37" t="s">
        <v>43</v>
      </c>
      <c r="F2489" s="49" t="s">
        <v>28</v>
      </c>
      <c r="G2489" s="50" t="s">
        <v>29</v>
      </c>
      <c r="H2489" s="50" t="s">
        <v>30</v>
      </c>
      <c r="I2489" s="50" t="s">
        <v>31</v>
      </c>
      <c r="J2489" s="49" t="s">
        <v>53</v>
      </c>
      <c r="K2489" s="49" t="s">
        <v>54</v>
      </c>
      <c r="L2489" s="49" t="s">
        <v>135</v>
      </c>
      <c r="M2489" s="50" t="s">
        <v>136</v>
      </c>
      <c r="N2489" s="50" t="s">
        <v>57</v>
      </c>
      <c r="O2489" s="51">
        <v>44300</v>
      </c>
      <c r="P2489" s="51">
        <v>44300</v>
      </c>
      <c r="Q2489" s="51">
        <v>44300</v>
      </c>
      <c r="R2489" s="50">
        <v>1629</v>
      </c>
      <c r="S2489" s="50">
        <v>4</v>
      </c>
      <c r="T2489" s="50" t="s">
        <v>106</v>
      </c>
      <c r="U2489" s="52" t="s">
        <v>14241</v>
      </c>
      <c r="V2489" s="52" t="s">
        <v>14242</v>
      </c>
      <c r="W2489" s="53" t="s">
        <v>5063</v>
      </c>
      <c r="X2489" s="53" t="s">
        <v>57</v>
      </c>
      <c r="Y2489" s="52" t="s">
        <v>14243</v>
      </c>
    </row>
    <row r="2490" spans="1:25">
      <c r="A2490" s="121" t="str">
        <f t="shared" si="39"/>
        <v>zarruda</v>
      </c>
      <c r="B2490" s="49" t="s">
        <v>14244</v>
      </c>
      <c r="C2490" s="50" t="s">
        <v>14245</v>
      </c>
      <c r="D2490" s="50" t="s">
        <v>14246</v>
      </c>
      <c r="E2490" s="37" t="s">
        <v>43</v>
      </c>
      <c r="F2490" s="49" t="s">
        <v>44</v>
      </c>
      <c r="G2490" s="50" t="s">
        <v>45</v>
      </c>
      <c r="H2490" s="50" t="s">
        <v>30</v>
      </c>
      <c r="I2490" s="50" t="s">
        <v>31</v>
      </c>
      <c r="J2490" s="49" t="s">
        <v>53</v>
      </c>
      <c r="K2490" s="49" t="s">
        <v>273</v>
      </c>
      <c r="L2490" s="49" t="s">
        <v>274</v>
      </c>
      <c r="M2490" s="50" t="s">
        <v>275</v>
      </c>
      <c r="N2490" s="50" t="s">
        <v>276</v>
      </c>
      <c r="O2490" s="51">
        <v>44630</v>
      </c>
      <c r="P2490" s="51">
        <v>45291</v>
      </c>
      <c r="Q2490" s="51">
        <v>45291</v>
      </c>
      <c r="R2490" s="50">
        <v>638</v>
      </c>
      <c r="S2490" s="50">
        <v>1</v>
      </c>
      <c r="T2490" s="50" t="s">
        <v>82</v>
      </c>
      <c r="U2490" s="50" t="s">
        <v>14247</v>
      </c>
      <c r="V2490" s="50" t="s">
        <v>6144</v>
      </c>
      <c r="W2490" s="50" t="s">
        <v>10890</v>
      </c>
      <c r="X2490" s="50" t="s">
        <v>276</v>
      </c>
      <c r="Y2490" s="49" t="s">
        <v>14248</v>
      </c>
    </row>
    <row r="2491" spans="1:25">
      <c r="A2491" s="121" t="str">
        <f t="shared" si="39"/>
        <v>zgonzal</v>
      </c>
      <c r="B2491" s="49" t="s">
        <v>14249</v>
      </c>
      <c r="C2491" s="50" t="s">
        <v>14250</v>
      </c>
      <c r="D2491" s="50" t="s">
        <v>14251</v>
      </c>
      <c r="E2491" s="37" t="s">
        <v>27</v>
      </c>
      <c r="F2491" s="49" t="s">
        <v>28</v>
      </c>
      <c r="G2491" s="50" t="s">
        <v>29</v>
      </c>
      <c r="H2491" s="50" t="s">
        <v>30</v>
      </c>
      <c r="I2491" s="50" t="s">
        <v>31</v>
      </c>
      <c r="J2491" s="49" t="s">
        <v>32</v>
      </c>
      <c r="K2491" s="49" t="s">
        <v>396</v>
      </c>
      <c r="L2491" s="49" t="s">
        <v>397</v>
      </c>
      <c r="M2491" s="50" t="s">
        <v>398</v>
      </c>
      <c r="N2491" s="50" t="s">
        <v>147</v>
      </c>
      <c r="O2491" s="51">
        <v>45606</v>
      </c>
      <c r="P2491" s="51">
        <v>45606</v>
      </c>
      <c r="Q2491" s="51">
        <v>45606</v>
      </c>
      <c r="R2491" s="50">
        <v>323</v>
      </c>
      <c r="S2491" s="50">
        <v>0</v>
      </c>
      <c r="T2491" s="50" t="s">
        <v>37</v>
      </c>
      <c r="U2491" s="50" t="s">
        <v>14252</v>
      </c>
      <c r="V2491" s="50"/>
      <c r="W2491" s="50" t="s">
        <v>14253</v>
      </c>
      <c r="X2491" s="50" t="s">
        <v>147</v>
      </c>
      <c r="Y2491" s="49" t="s">
        <v>14254</v>
      </c>
    </row>
    <row r="2492" spans="1:25">
      <c r="A2492" s="121" t="str">
        <f t="shared" si="39"/>
        <v>zmassey</v>
      </c>
      <c r="B2492" s="49" t="s">
        <v>14255</v>
      </c>
      <c r="C2492" s="50" t="s">
        <v>14256</v>
      </c>
      <c r="D2492" s="50" t="s">
        <v>14257</v>
      </c>
      <c r="E2492" s="37" t="s">
        <v>27</v>
      </c>
      <c r="F2492" s="49" t="s">
        <v>114</v>
      </c>
      <c r="G2492" s="50" t="s">
        <v>115</v>
      </c>
      <c r="H2492" s="50" t="s">
        <v>105</v>
      </c>
      <c r="I2492" s="50" t="s">
        <v>31</v>
      </c>
      <c r="J2492" s="49" t="s">
        <v>53</v>
      </c>
      <c r="K2492" s="49" t="s">
        <v>164</v>
      </c>
      <c r="L2492" s="49" t="s">
        <v>165</v>
      </c>
      <c r="M2492" s="50" t="s">
        <v>166</v>
      </c>
      <c r="N2492" s="50" t="s">
        <v>167</v>
      </c>
      <c r="O2492" s="51">
        <v>45592</v>
      </c>
      <c r="P2492" s="51">
        <v>45592</v>
      </c>
      <c r="Q2492" s="51">
        <v>45592</v>
      </c>
      <c r="R2492" s="50">
        <v>337</v>
      </c>
      <c r="S2492" s="50">
        <v>0</v>
      </c>
      <c r="T2492" s="50" t="s">
        <v>37</v>
      </c>
      <c r="U2492" s="50" t="s">
        <v>14258</v>
      </c>
      <c r="V2492" s="50"/>
      <c r="W2492" s="50" t="s">
        <v>2124</v>
      </c>
      <c r="X2492" s="50" t="s">
        <v>170</v>
      </c>
      <c r="Y2492" s="49" t="s">
        <v>14259</v>
      </c>
    </row>
    <row r="2493" spans="1:25">
      <c r="A2493" s="121" t="str">
        <f t="shared" si="39"/>
        <v>zmcmill</v>
      </c>
      <c r="B2493" s="49" t="s">
        <v>14260</v>
      </c>
      <c r="C2493" s="50" t="s">
        <v>14261</v>
      </c>
      <c r="D2493" s="50" t="s">
        <v>14262</v>
      </c>
      <c r="E2493" s="37" t="s">
        <v>27</v>
      </c>
      <c r="F2493" s="49" t="s">
        <v>28</v>
      </c>
      <c r="G2493" s="50" t="s">
        <v>29</v>
      </c>
      <c r="H2493" s="50" t="s">
        <v>30</v>
      </c>
      <c r="I2493" s="50" t="s">
        <v>31</v>
      </c>
      <c r="J2493" s="49" t="s">
        <v>32</v>
      </c>
      <c r="K2493" s="49" t="s">
        <v>884</v>
      </c>
      <c r="L2493" s="49" t="s">
        <v>885</v>
      </c>
      <c r="M2493" s="50" t="s">
        <v>886</v>
      </c>
      <c r="N2493" s="50" t="s">
        <v>887</v>
      </c>
      <c r="O2493" s="51">
        <v>42905</v>
      </c>
      <c r="P2493" s="51">
        <v>42905</v>
      </c>
      <c r="Q2493" s="51">
        <v>42905</v>
      </c>
      <c r="R2493" s="50">
        <v>3024</v>
      </c>
      <c r="S2493" s="50">
        <v>8</v>
      </c>
      <c r="T2493" s="50" t="s">
        <v>127</v>
      </c>
      <c r="U2493" s="50" t="s">
        <v>14263</v>
      </c>
      <c r="V2493" s="50"/>
      <c r="W2493" s="50" t="s">
        <v>5349</v>
      </c>
      <c r="X2493" s="50" t="s">
        <v>593</v>
      </c>
      <c r="Y2493" s="49" t="s">
        <v>14264</v>
      </c>
    </row>
    <row r="2494" spans="1:25">
      <c r="A2494" s="121" t="str">
        <f t="shared" si="39"/>
        <v>zrockwe</v>
      </c>
      <c r="B2494" s="49" t="s">
        <v>14265</v>
      </c>
      <c r="C2494" s="50" t="s">
        <v>14266</v>
      </c>
      <c r="D2494" s="50" t="s">
        <v>14267</v>
      </c>
      <c r="E2494" s="37" t="s">
        <v>27</v>
      </c>
      <c r="F2494" s="49" t="s">
        <v>44</v>
      </c>
      <c r="G2494" s="50" t="s">
        <v>45</v>
      </c>
      <c r="H2494" s="50" t="s">
        <v>30</v>
      </c>
      <c r="I2494" s="50" t="s">
        <v>31</v>
      </c>
      <c r="J2494" s="49" t="s">
        <v>32</v>
      </c>
      <c r="K2494" s="49" t="s">
        <v>208</v>
      </c>
      <c r="L2494" s="49" t="s">
        <v>208</v>
      </c>
      <c r="M2494" s="50" t="s">
        <v>907</v>
      </c>
      <c r="N2494" s="50" t="s">
        <v>908</v>
      </c>
      <c r="O2494" s="51">
        <v>45396</v>
      </c>
      <c r="P2494" s="51">
        <v>45396</v>
      </c>
      <c r="Q2494" s="51">
        <v>45396</v>
      </c>
      <c r="R2494" s="50">
        <v>533</v>
      </c>
      <c r="S2494" s="50">
        <v>1</v>
      </c>
      <c r="T2494" s="50" t="s">
        <v>82</v>
      </c>
      <c r="U2494" s="50" t="s">
        <v>14268</v>
      </c>
      <c r="V2494" s="50"/>
      <c r="W2494" s="50" t="s">
        <v>10364</v>
      </c>
      <c r="X2494" s="50" t="s">
        <v>908</v>
      </c>
      <c r="Y2494" s="49" t="s">
        <v>14269</v>
      </c>
    </row>
    <row r="2495" spans="1:25">
      <c r="A2495" s="121" t="str">
        <f t="shared" si="39"/>
        <v>zstudna</v>
      </c>
      <c r="B2495" s="49" t="s">
        <v>14270</v>
      </c>
      <c r="C2495" s="50" t="s">
        <v>14271</v>
      </c>
      <c r="D2495" s="50" t="s">
        <v>14272</v>
      </c>
      <c r="E2495" s="37" t="s">
        <v>27</v>
      </c>
      <c r="F2495" s="49" t="s">
        <v>44</v>
      </c>
      <c r="G2495" s="50" t="s">
        <v>45</v>
      </c>
      <c r="H2495" s="50" t="s">
        <v>30</v>
      </c>
      <c r="I2495" s="50" t="s">
        <v>31</v>
      </c>
      <c r="J2495" s="49" t="s">
        <v>32</v>
      </c>
      <c r="K2495" s="49" t="s">
        <v>884</v>
      </c>
      <c r="L2495" s="49" t="s">
        <v>885</v>
      </c>
      <c r="M2495" s="50" t="s">
        <v>886</v>
      </c>
      <c r="N2495" s="50" t="s">
        <v>887</v>
      </c>
      <c r="O2495" s="51">
        <v>45137</v>
      </c>
      <c r="P2495" s="51">
        <v>45137</v>
      </c>
      <c r="Q2495" s="51">
        <v>45137</v>
      </c>
      <c r="R2495" s="50">
        <v>792</v>
      </c>
      <c r="S2495" s="50">
        <v>2</v>
      </c>
      <c r="T2495" s="50" t="s">
        <v>82</v>
      </c>
      <c r="U2495" s="50" t="s">
        <v>14273</v>
      </c>
      <c r="V2495" s="50"/>
      <c r="W2495" s="50" t="s">
        <v>2998</v>
      </c>
      <c r="X2495" s="50" t="s">
        <v>887</v>
      </c>
      <c r="Y2495" s="49" t="s">
        <v>14274</v>
      </c>
    </row>
    <row r="2496" spans="1:25">
      <c r="A2496" s="121" t="str">
        <f t="shared" si="39"/>
        <v>ztougas</v>
      </c>
      <c r="B2496" s="49" t="s">
        <v>14275</v>
      </c>
      <c r="C2496" s="50" t="s">
        <v>14276</v>
      </c>
      <c r="D2496" s="50" t="s">
        <v>14277</v>
      </c>
      <c r="E2496" s="37" t="s">
        <v>43</v>
      </c>
      <c r="F2496" s="49" t="s">
        <v>28</v>
      </c>
      <c r="G2496" s="50" t="s">
        <v>29</v>
      </c>
      <c r="H2496" s="50" t="s">
        <v>30</v>
      </c>
      <c r="I2496" s="50" t="s">
        <v>31</v>
      </c>
      <c r="J2496" s="49" t="s">
        <v>53</v>
      </c>
      <c r="K2496" s="49" t="s">
        <v>164</v>
      </c>
      <c r="L2496" s="49" t="s">
        <v>165</v>
      </c>
      <c r="M2496" s="50" t="s">
        <v>166</v>
      </c>
      <c r="N2496" s="50" t="s">
        <v>167</v>
      </c>
      <c r="O2496" s="51">
        <v>45683</v>
      </c>
      <c r="P2496" s="51">
        <v>45683</v>
      </c>
      <c r="Q2496" s="51">
        <v>45683</v>
      </c>
      <c r="R2496" s="50">
        <v>246</v>
      </c>
      <c r="S2496" s="50">
        <v>0</v>
      </c>
      <c r="T2496" s="50" t="s">
        <v>37</v>
      </c>
      <c r="U2496" s="50" t="s">
        <v>14278</v>
      </c>
      <c r="V2496" s="50"/>
      <c r="W2496" s="50" t="s">
        <v>14279</v>
      </c>
      <c r="X2496" s="50" t="s">
        <v>170</v>
      </c>
      <c r="Y2496" s="49" t="s">
        <v>14280</v>
      </c>
    </row>
    <row r="2497" spans="1:25">
      <c r="A2497" s="121" t="str">
        <f t="shared" si="39"/>
        <v>zvann</v>
      </c>
      <c r="B2497" s="54" t="s">
        <v>14281</v>
      </c>
      <c r="C2497" s="44" t="s">
        <v>14282</v>
      </c>
      <c r="D2497" s="44" t="s">
        <v>14283</v>
      </c>
      <c r="E2497" s="142" t="s">
        <v>27</v>
      </c>
      <c r="F2497" s="54" t="s">
        <v>90</v>
      </c>
      <c r="G2497" s="44" t="s">
        <v>91</v>
      </c>
      <c r="H2497" s="44" t="s">
        <v>30</v>
      </c>
      <c r="I2497" s="44" t="s">
        <v>31</v>
      </c>
      <c r="J2497" s="54" t="s">
        <v>32</v>
      </c>
      <c r="K2497" s="54" t="s">
        <v>349</v>
      </c>
      <c r="L2497" s="54" t="s">
        <v>838</v>
      </c>
      <c r="M2497" s="44" t="s">
        <v>351</v>
      </c>
      <c r="N2497" s="44" t="s">
        <v>352</v>
      </c>
      <c r="O2497" s="55">
        <v>45781</v>
      </c>
      <c r="P2497" s="55">
        <v>45781</v>
      </c>
      <c r="Q2497" s="55">
        <v>45781</v>
      </c>
      <c r="R2497" s="44">
        <v>148</v>
      </c>
      <c r="S2497" s="44">
        <v>0</v>
      </c>
      <c r="T2497" s="44" t="s">
        <v>58</v>
      </c>
      <c r="U2497" s="44" t="s">
        <v>14284</v>
      </c>
      <c r="V2497" s="44"/>
      <c r="W2497" s="44" t="s">
        <v>14285</v>
      </c>
      <c r="X2497" s="44" t="s">
        <v>763</v>
      </c>
      <c r="Y2497" s="54" t="s">
        <v>14286</v>
      </c>
    </row>
    <row r="2498" spans="1:25">
      <c r="A2498" s="121" t="str">
        <f t="shared" si="39"/>
        <v>amagana</v>
      </c>
      <c r="B2498" s="49" t="s">
        <v>14287</v>
      </c>
      <c r="C2498" s="50" t="s">
        <v>14288</v>
      </c>
      <c r="D2498" s="49" t="s">
        <v>14289</v>
      </c>
      <c r="E2498" s="143"/>
      <c r="F2498" s="117"/>
      <c r="G2498" s="116"/>
      <c r="H2498" s="116"/>
      <c r="I2498" s="116"/>
      <c r="J2498" s="117"/>
      <c r="K2498" s="49" t="s">
        <v>79</v>
      </c>
      <c r="L2498" s="117"/>
      <c r="M2498" s="116"/>
      <c r="N2498" s="116"/>
      <c r="O2498" s="51">
        <v>45963</v>
      </c>
      <c r="P2498" s="51">
        <v>45963</v>
      </c>
      <c r="Q2498" s="51">
        <v>45963</v>
      </c>
      <c r="R2498" s="116"/>
      <c r="S2498" s="116"/>
      <c r="T2498" s="116"/>
      <c r="U2498" s="49" t="s">
        <v>14290</v>
      </c>
      <c r="V2498" s="50"/>
      <c r="W2498" s="50" t="s">
        <v>14291</v>
      </c>
      <c r="X2498" s="50" t="s">
        <v>36</v>
      </c>
      <c r="Y2498" s="49" t="s">
        <v>14292</v>
      </c>
    </row>
    <row r="2499" spans="1:25">
      <c r="A2499" s="121" t="str">
        <f t="shared" ref="A2499:A2562" si="40">TRIM(D2499)</f>
        <v>jgonza5</v>
      </c>
      <c r="B2499" s="49" t="s">
        <v>14293</v>
      </c>
      <c r="C2499" s="50" t="s">
        <v>14294</v>
      </c>
      <c r="D2499" s="49" t="s">
        <v>14295</v>
      </c>
      <c r="E2499" s="143"/>
      <c r="F2499" s="117"/>
      <c r="G2499" s="116"/>
      <c r="H2499" s="116"/>
      <c r="I2499" s="116"/>
      <c r="J2499" s="117"/>
      <c r="K2499" s="49" t="s">
        <v>273</v>
      </c>
      <c r="L2499" s="117"/>
      <c r="M2499" s="116"/>
      <c r="N2499" s="116"/>
      <c r="O2499" s="51">
        <v>45963</v>
      </c>
      <c r="P2499" s="51">
        <v>45963</v>
      </c>
      <c r="Q2499" s="51">
        <v>45963</v>
      </c>
      <c r="R2499" s="116"/>
      <c r="S2499" s="116"/>
      <c r="T2499" s="116"/>
      <c r="U2499" s="49" t="s">
        <v>14296</v>
      </c>
      <c r="V2499" s="50"/>
      <c r="W2499" s="50" t="s">
        <v>9597</v>
      </c>
      <c r="X2499" s="50" t="s">
        <v>1308</v>
      </c>
      <c r="Y2499" s="49" t="s">
        <v>14297</v>
      </c>
    </row>
    <row r="2500" spans="1:25">
      <c r="A2500" s="121" t="str">
        <f t="shared" si="40"/>
        <v>mkruger</v>
      </c>
      <c r="B2500" s="49" t="s">
        <v>14298</v>
      </c>
      <c r="C2500" s="50" t="s">
        <v>14299</v>
      </c>
      <c r="D2500" s="49" t="s">
        <v>14300</v>
      </c>
      <c r="E2500" s="143"/>
      <c r="F2500" s="117"/>
      <c r="G2500" s="116"/>
      <c r="H2500" s="116"/>
      <c r="I2500" s="116"/>
      <c r="J2500" s="117"/>
      <c r="K2500" s="49" t="s">
        <v>273</v>
      </c>
      <c r="L2500" s="117"/>
      <c r="M2500" s="116"/>
      <c r="N2500" s="116"/>
      <c r="O2500" s="51">
        <v>45963</v>
      </c>
      <c r="P2500" s="51">
        <v>45963</v>
      </c>
      <c r="Q2500" s="51">
        <v>45963</v>
      </c>
      <c r="R2500" s="116"/>
      <c r="S2500" s="116"/>
      <c r="T2500" s="116"/>
      <c r="U2500" s="49" t="s">
        <v>14301</v>
      </c>
      <c r="V2500" s="50"/>
      <c r="W2500" s="50" t="s">
        <v>11061</v>
      </c>
      <c r="X2500" s="50" t="s">
        <v>373</v>
      </c>
      <c r="Y2500" s="49" t="s">
        <v>11062</v>
      </c>
    </row>
    <row r="2501" spans="1:25">
      <c r="A2501" s="121" t="str">
        <f t="shared" si="40"/>
        <v>kwest</v>
      </c>
      <c r="B2501" s="49" t="s">
        <v>14302</v>
      </c>
      <c r="C2501" s="50" t="s">
        <v>14303</v>
      </c>
      <c r="D2501" s="49" t="s">
        <v>14304</v>
      </c>
      <c r="E2501" s="143"/>
      <c r="F2501" s="117"/>
      <c r="G2501" s="116"/>
      <c r="H2501" s="116"/>
      <c r="I2501" s="116"/>
      <c r="J2501" s="117"/>
      <c r="K2501" s="49" t="s">
        <v>309</v>
      </c>
      <c r="L2501" s="117"/>
      <c r="M2501" s="116"/>
      <c r="N2501" s="116"/>
      <c r="O2501" s="51">
        <v>45963</v>
      </c>
      <c r="P2501" s="51">
        <v>45963</v>
      </c>
      <c r="Q2501" s="51">
        <v>45963</v>
      </c>
      <c r="R2501" s="116"/>
      <c r="S2501" s="116"/>
      <c r="T2501" s="116"/>
      <c r="U2501" s="49" t="s">
        <v>14305</v>
      </c>
      <c r="V2501" s="50"/>
      <c r="W2501" s="50" t="s">
        <v>2980</v>
      </c>
      <c r="X2501" s="50" t="s">
        <v>312</v>
      </c>
      <c r="Y2501" s="49" t="s">
        <v>14306</v>
      </c>
    </row>
    <row r="2502" spans="1:25">
      <c r="A2502" s="121" t="str">
        <f t="shared" si="40"/>
        <v>sjohnso</v>
      </c>
      <c r="B2502" s="49" t="s">
        <v>14307</v>
      </c>
      <c r="C2502" s="50" t="s">
        <v>14308</v>
      </c>
      <c r="D2502" s="49" t="s">
        <v>14309</v>
      </c>
      <c r="E2502" s="143"/>
      <c r="F2502" s="117"/>
      <c r="G2502" s="116"/>
      <c r="H2502" s="116"/>
      <c r="I2502" s="116"/>
      <c r="J2502" s="117"/>
      <c r="K2502" s="49" t="s">
        <v>515</v>
      </c>
      <c r="L2502" s="117"/>
      <c r="M2502" s="116"/>
      <c r="N2502" s="116"/>
      <c r="O2502" s="51">
        <v>45963</v>
      </c>
      <c r="P2502" s="51">
        <v>45963</v>
      </c>
      <c r="Q2502" s="51">
        <v>45963</v>
      </c>
      <c r="R2502" s="116"/>
      <c r="S2502" s="116"/>
      <c r="T2502" s="116"/>
      <c r="U2502" s="49" t="s">
        <v>14310</v>
      </c>
      <c r="V2502" s="50"/>
      <c r="W2502" s="50" t="s">
        <v>14311</v>
      </c>
      <c r="X2502" s="50" t="s">
        <v>118</v>
      </c>
      <c r="Y2502" s="49" t="s">
        <v>14312</v>
      </c>
    </row>
    <row r="2503" spans="1:25">
      <c r="A2503" s="121" t="str">
        <f t="shared" si="40"/>
        <v>gmohs</v>
      </c>
      <c r="B2503" s="49" t="s">
        <v>14313</v>
      </c>
      <c r="C2503" s="50" t="s">
        <v>14314</v>
      </c>
      <c r="D2503" s="49" t="s">
        <v>14315</v>
      </c>
      <c r="E2503" s="143"/>
      <c r="F2503" s="117"/>
      <c r="G2503" s="116"/>
      <c r="H2503" s="116"/>
      <c r="I2503" s="116"/>
      <c r="J2503" s="117"/>
      <c r="K2503" s="49" t="s">
        <v>1226</v>
      </c>
      <c r="L2503" s="117"/>
      <c r="M2503" s="116"/>
      <c r="N2503" s="116"/>
      <c r="O2503" s="51">
        <v>45963</v>
      </c>
      <c r="P2503" s="51">
        <v>45963</v>
      </c>
      <c r="Q2503" s="51">
        <v>45963</v>
      </c>
      <c r="R2503" s="116"/>
      <c r="S2503" s="116"/>
      <c r="T2503" s="116"/>
      <c r="U2503" s="49" t="s">
        <v>14316</v>
      </c>
      <c r="V2503" s="50"/>
      <c r="W2503" s="50" t="s">
        <v>14317</v>
      </c>
      <c r="X2503" s="50" t="s">
        <v>1229</v>
      </c>
      <c r="Y2503" s="49" t="s">
        <v>14318</v>
      </c>
    </row>
    <row r="2504" spans="1:25">
      <c r="A2504" s="121" t="str">
        <f t="shared" si="40"/>
        <v>csmall</v>
      </c>
      <c r="B2504" s="49" t="s">
        <v>14319</v>
      </c>
      <c r="C2504" s="50" t="s">
        <v>14320</v>
      </c>
      <c r="D2504" s="49" t="s">
        <v>14321</v>
      </c>
      <c r="E2504" s="143"/>
      <c r="F2504" s="117"/>
      <c r="G2504" s="116"/>
      <c r="H2504" s="116"/>
      <c r="I2504" s="116"/>
      <c r="J2504" s="117"/>
      <c r="K2504" s="49" t="s">
        <v>164</v>
      </c>
      <c r="L2504" s="117"/>
      <c r="M2504" s="116"/>
      <c r="N2504" s="116"/>
      <c r="O2504" s="51">
        <v>45963</v>
      </c>
      <c r="P2504" s="51">
        <v>45963</v>
      </c>
      <c r="Q2504" s="51">
        <v>45963</v>
      </c>
      <c r="R2504" s="116"/>
      <c r="S2504" s="116"/>
      <c r="T2504" s="116"/>
      <c r="U2504" s="124" t="s">
        <v>14322</v>
      </c>
      <c r="V2504" s="125"/>
      <c r="W2504" s="125" t="s">
        <v>5241</v>
      </c>
      <c r="X2504" s="125" t="s">
        <v>167</v>
      </c>
      <c r="Y2504" s="124" t="s">
        <v>5242</v>
      </c>
    </row>
    <row r="2505" spans="1:25">
      <c r="A2505" s="121" t="str">
        <f t="shared" si="40"/>
        <v>hsantan</v>
      </c>
      <c r="B2505" s="49" t="s">
        <v>14323</v>
      </c>
      <c r="C2505" s="50" t="s">
        <v>14324</v>
      </c>
      <c r="D2505" s="49" t="s">
        <v>14325</v>
      </c>
      <c r="E2505" s="143"/>
      <c r="F2505" s="117"/>
      <c r="G2505" s="116"/>
      <c r="H2505" s="116"/>
      <c r="I2505" s="116"/>
      <c r="J2505" s="117"/>
      <c r="K2505" s="49" t="s">
        <v>33</v>
      </c>
      <c r="L2505" s="117"/>
      <c r="M2505" s="116"/>
      <c r="N2505" s="116"/>
      <c r="O2505" s="51">
        <v>45963</v>
      </c>
      <c r="P2505" s="51">
        <v>45963</v>
      </c>
      <c r="Q2505" s="51">
        <v>45963</v>
      </c>
      <c r="R2505" s="116"/>
      <c r="S2505" s="116"/>
      <c r="T2505" s="116"/>
      <c r="U2505" s="49" t="s">
        <v>14326</v>
      </c>
      <c r="V2505" s="50"/>
      <c r="W2505" s="50" t="s">
        <v>14327</v>
      </c>
      <c r="X2505" s="50" t="s">
        <v>36</v>
      </c>
      <c r="Y2505" s="49" t="s">
        <v>14328</v>
      </c>
    </row>
    <row r="2506" spans="1:25">
      <c r="A2506" s="121" t="str">
        <f t="shared" si="40"/>
        <v>mpalomo</v>
      </c>
      <c r="B2506" s="49" t="s">
        <v>14329</v>
      </c>
      <c r="C2506" s="50" t="s">
        <v>14330</v>
      </c>
      <c r="D2506" s="49" t="s">
        <v>14331</v>
      </c>
      <c r="E2506" s="143"/>
      <c r="F2506" s="117"/>
      <c r="G2506" s="116"/>
      <c r="H2506" s="116"/>
      <c r="I2506" s="116"/>
      <c r="J2506" s="117"/>
      <c r="K2506" s="49" t="s">
        <v>33</v>
      </c>
      <c r="L2506" s="117"/>
      <c r="M2506" s="116"/>
      <c r="N2506" s="116"/>
      <c r="O2506" s="51">
        <v>45963</v>
      </c>
      <c r="P2506" s="51">
        <v>45963</v>
      </c>
      <c r="Q2506" s="51">
        <v>45963</v>
      </c>
      <c r="R2506" s="116"/>
      <c r="S2506" s="116"/>
      <c r="T2506" s="116"/>
      <c r="U2506" s="49" t="s">
        <v>14332</v>
      </c>
      <c r="V2506" s="50"/>
      <c r="W2506" s="50" t="s">
        <v>1246</v>
      </c>
      <c r="X2506" s="50" t="s">
        <v>1034</v>
      </c>
      <c r="Y2506" s="49" t="s">
        <v>14333</v>
      </c>
    </row>
    <row r="2507" spans="1:25">
      <c r="A2507" s="121" t="str">
        <f t="shared" si="40"/>
        <v>tseteye</v>
      </c>
      <c r="B2507" s="49" t="s">
        <v>14334</v>
      </c>
      <c r="C2507" s="50" t="s">
        <v>14335</v>
      </c>
      <c r="D2507" s="49" t="s">
        <v>14336</v>
      </c>
      <c r="E2507" s="143"/>
      <c r="F2507" s="117"/>
      <c r="G2507" s="116"/>
      <c r="H2507" s="116"/>
      <c r="I2507" s="116"/>
      <c r="J2507" s="117"/>
      <c r="K2507" s="49" t="s">
        <v>33</v>
      </c>
      <c r="L2507" s="117"/>
      <c r="M2507" s="116"/>
      <c r="N2507" s="116"/>
      <c r="O2507" s="51">
        <v>45963</v>
      </c>
      <c r="P2507" s="51">
        <v>45963</v>
      </c>
      <c r="Q2507" s="51">
        <v>45963</v>
      </c>
      <c r="R2507" s="116"/>
      <c r="S2507" s="116"/>
      <c r="T2507" s="116"/>
      <c r="U2507" s="49" t="s">
        <v>14337</v>
      </c>
      <c r="V2507" s="49" t="s">
        <v>14338</v>
      </c>
      <c r="W2507" s="50" t="s">
        <v>3323</v>
      </c>
      <c r="X2507" s="50" t="s">
        <v>36</v>
      </c>
      <c r="Y2507" s="49" t="s">
        <v>14339</v>
      </c>
    </row>
    <row r="2508" spans="1:25">
      <c r="A2508" s="121" t="str">
        <f t="shared" si="40"/>
        <v>jmitt</v>
      </c>
      <c r="B2508" s="49" t="s">
        <v>14340</v>
      </c>
      <c r="C2508" s="50" t="s">
        <v>14341</v>
      </c>
      <c r="D2508" s="49" t="s">
        <v>14342</v>
      </c>
      <c r="E2508" s="143"/>
      <c r="F2508" s="117"/>
      <c r="G2508" s="116"/>
      <c r="H2508" s="116"/>
      <c r="I2508" s="116"/>
      <c r="J2508" s="117"/>
      <c r="K2508" s="49" t="s">
        <v>349</v>
      </c>
      <c r="L2508" s="117"/>
      <c r="M2508" s="116"/>
      <c r="N2508" s="116"/>
      <c r="O2508" s="51">
        <v>45963</v>
      </c>
      <c r="P2508" s="51">
        <v>45963</v>
      </c>
      <c r="Q2508" s="51">
        <v>45963</v>
      </c>
      <c r="R2508" s="116"/>
      <c r="S2508" s="116"/>
      <c r="T2508" s="116"/>
      <c r="U2508" s="49" t="s">
        <v>14343</v>
      </c>
      <c r="V2508" s="50"/>
      <c r="W2508" s="50" t="s">
        <v>14344</v>
      </c>
      <c r="X2508" s="50" t="s">
        <v>1392</v>
      </c>
      <c r="Y2508" s="49" t="s">
        <v>14345</v>
      </c>
    </row>
    <row r="2509" spans="1:25">
      <c r="A2509" s="121" t="str">
        <f t="shared" si="40"/>
        <v>lporter</v>
      </c>
      <c r="B2509" s="49" t="s">
        <v>14346</v>
      </c>
      <c r="C2509" s="50" t="s">
        <v>14347</v>
      </c>
      <c r="D2509" s="49" t="s">
        <v>14348</v>
      </c>
      <c r="E2509" s="143"/>
      <c r="F2509" s="117"/>
      <c r="G2509" s="116"/>
      <c r="H2509" s="116"/>
      <c r="I2509" s="116"/>
      <c r="J2509" s="117"/>
      <c r="K2509" s="49" t="s">
        <v>349</v>
      </c>
      <c r="L2509" s="117"/>
      <c r="M2509" s="116"/>
      <c r="N2509" s="116"/>
      <c r="O2509" s="51">
        <v>45963</v>
      </c>
      <c r="P2509" s="51">
        <v>45963</v>
      </c>
      <c r="Q2509" s="51">
        <v>45963</v>
      </c>
      <c r="R2509" s="116"/>
      <c r="S2509" s="116"/>
      <c r="T2509" s="116"/>
      <c r="U2509" s="49" t="s">
        <v>14349</v>
      </c>
      <c r="V2509" s="50"/>
      <c r="W2509" s="50" t="s">
        <v>12253</v>
      </c>
      <c r="X2509" s="50" t="s">
        <v>1392</v>
      </c>
      <c r="Y2509" s="49" t="s">
        <v>12254</v>
      </c>
    </row>
    <row r="2510" spans="1:25">
      <c r="A2510" s="121" t="str">
        <f t="shared" si="40"/>
        <v>myoung</v>
      </c>
      <c r="B2510" s="49" t="s">
        <v>14350</v>
      </c>
      <c r="C2510" s="50" t="s">
        <v>14351</v>
      </c>
      <c r="D2510" s="49" t="s">
        <v>14352</v>
      </c>
      <c r="E2510" s="143"/>
      <c r="F2510" s="117"/>
      <c r="G2510" s="116"/>
      <c r="H2510" s="116"/>
      <c r="I2510" s="116"/>
      <c r="J2510" s="117"/>
      <c r="K2510" s="49" t="s">
        <v>349</v>
      </c>
      <c r="L2510" s="117"/>
      <c r="M2510" s="116"/>
      <c r="N2510" s="116"/>
      <c r="O2510" s="51">
        <v>45963</v>
      </c>
      <c r="P2510" s="51">
        <v>45963</v>
      </c>
      <c r="Q2510" s="51">
        <v>45963</v>
      </c>
      <c r="R2510" s="116"/>
      <c r="S2510" s="116"/>
      <c r="T2510" s="116"/>
      <c r="U2510" s="49" t="s">
        <v>14353</v>
      </c>
      <c r="V2510" s="49" t="s">
        <v>14354</v>
      </c>
      <c r="W2510" s="50" t="s">
        <v>14355</v>
      </c>
      <c r="X2510" s="50" t="s">
        <v>355</v>
      </c>
      <c r="Y2510" s="49" t="s">
        <v>14356</v>
      </c>
    </row>
    <row r="2511" spans="1:25">
      <c r="A2511" s="121" t="str">
        <f t="shared" si="40"/>
        <v>cvisgar</v>
      </c>
      <c r="B2511" s="49" t="s">
        <v>14357</v>
      </c>
      <c r="C2511" s="50" t="s">
        <v>14358</v>
      </c>
      <c r="D2511" s="49" t="s">
        <v>14359</v>
      </c>
      <c r="E2511" s="143"/>
      <c r="F2511" s="117"/>
      <c r="G2511" s="116"/>
      <c r="H2511" s="116"/>
      <c r="I2511" s="116"/>
      <c r="J2511" s="117"/>
      <c r="K2511" s="49" t="s">
        <v>92</v>
      </c>
      <c r="L2511" s="117"/>
      <c r="M2511" s="116"/>
      <c r="N2511" s="116"/>
      <c r="O2511" s="51">
        <v>45963</v>
      </c>
      <c r="P2511" s="51">
        <v>45963</v>
      </c>
      <c r="Q2511" s="51">
        <v>45963</v>
      </c>
      <c r="R2511" s="116"/>
      <c r="S2511" s="116"/>
      <c r="T2511" s="116"/>
      <c r="U2511" s="49" t="s">
        <v>14360</v>
      </c>
      <c r="V2511" s="50"/>
      <c r="W2511" s="50" t="s">
        <v>14361</v>
      </c>
      <c r="X2511" s="50" t="s">
        <v>95</v>
      </c>
      <c r="Y2511" s="49" t="s">
        <v>14362</v>
      </c>
    </row>
    <row r="2512" spans="1:25">
      <c r="A2512" s="121" t="str">
        <f t="shared" si="40"/>
        <v>kmitch0</v>
      </c>
      <c r="B2512" s="49" t="s">
        <v>14363</v>
      </c>
      <c r="C2512" s="50" t="s">
        <v>14364</v>
      </c>
      <c r="D2512" s="49" t="s">
        <v>14365</v>
      </c>
      <c r="E2512" s="143"/>
      <c r="F2512" s="117"/>
      <c r="G2512" s="116"/>
      <c r="H2512" s="116"/>
      <c r="I2512" s="116"/>
      <c r="J2512" s="117"/>
      <c r="K2512" s="49" t="s">
        <v>92</v>
      </c>
      <c r="L2512" s="117"/>
      <c r="M2512" s="116"/>
      <c r="N2512" s="116"/>
      <c r="O2512" s="51">
        <v>45963</v>
      </c>
      <c r="P2512" s="51">
        <v>45963</v>
      </c>
      <c r="Q2512" s="51">
        <v>45963</v>
      </c>
      <c r="R2512" s="116"/>
      <c r="S2512" s="116"/>
      <c r="T2512" s="116"/>
      <c r="U2512" s="49" t="s">
        <v>14366</v>
      </c>
      <c r="V2512" s="50"/>
      <c r="W2512" s="50" t="s">
        <v>12440</v>
      </c>
      <c r="X2512" s="50" t="s">
        <v>95</v>
      </c>
      <c r="Y2512" s="49" t="s">
        <v>14367</v>
      </c>
    </row>
    <row r="2513" spans="1:25">
      <c r="A2513" s="121" t="str">
        <f t="shared" si="40"/>
        <v>mvivero</v>
      </c>
      <c r="B2513" s="49" t="s">
        <v>14368</v>
      </c>
      <c r="C2513" s="50" t="s">
        <v>14369</v>
      </c>
      <c r="D2513" s="49" t="s">
        <v>14370</v>
      </c>
      <c r="E2513" s="143"/>
      <c r="F2513" s="117"/>
      <c r="G2513" s="116"/>
      <c r="H2513" s="116"/>
      <c r="I2513" s="116"/>
      <c r="J2513" s="117"/>
      <c r="K2513" s="49" t="s">
        <v>92</v>
      </c>
      <c r="L2513" s="117"/>
      <c r="M2513" s="116"/>
      <c r="N2513" s="116"/>
      <c r="O2513" s="51">
        <v>45963</v>
      </c>
      <c r="P2513" s="51">
        <v>45963</v>
      </c>
      <c r="Q2513" s="51">
        <v>45963</v>
      </c>
      <c r="R2513" s="116"/>
      <c r="S2513" s="116"/>
      <c r="T2513" s="116"/>
      <c r="U2513" s="49" t="s">
        <v>14371</v>
      </c>
      <c r="V2513" s="50"/>
      <c r="W2513" s="50" t="s">
        <v>14372</v>
      </c>
      <c r="X2513" s="50" t="s">
        <v>118</v>
      </c>
      <c r="Y2513" s="49" t="s">
        <v>14373</v>
      </c>
    </row>
    <row r="2514" spans="1:25">
      <c r="A2514" s="121" t="str">
        <f t="shared" si="40"/>
        <v>wgardne</v>
      </c>
      <c r="B2514" s="49" t="s">
        <v>14374</v>
      </c>
      <c r="C2514" s="50" t="s">
        <v>14375</v>
      </c>
      <c r="D2514" s="49" t="s">
        <v>14376</v>
      </c>
      <c r="E2514" s="143"/>
      <c r="F2514" s="117"/>
      <c r="G2514" s="116"/>
      <c r="H2514" s="116"/>
      <c r="I2514" s="116"/>
      <c r="J2514" s="117"/>
      <c r="K2514" s="49" t="s">
        <v>92</v>
      </c>
      <c r="L2514" s="117"/>
      <c r="M2514" s="116"/>
      <c r="N2514" s="116"/>
      <c r="O2514" s="51">
        <v>45963</v>
      </c>
      <c r="P2514" s="51">
        <v>45963</v>
      </c>
      <c r="Q2514" s="51">
        <v>45963</v>
      </c>
      <c r="R2514" s="116"/>
      <c r="S2514" s="116"/>
      <c r="T2514" s="116"/>
      <c r="U2514" s="49" t="s">
        <v>14377</v>
      </c>
      <c r="V2514" s="49" t="s">
        <v>5684</v>
      </c>
      <c r="W2514" s="50" t="s">
        <v>14378</v>
      </c>
      <c r="X2514" s="50" t="s">
        <v>95</v>
      </c>
      <c r="Y2514" s="49" t="s">
        <v>14379</v>
      </c>
    </row>
    <row r="2515" spans="1:25">
      <c r="A2515" s="121" t="str">
        <f t="shared" si="40"/>
        <v>mwali0</v>
      </c>
      <c r="B2515" s="49" t="s">
        <v>10373</v>
      </c>
      <c r="C2515" s="50" t="s">
        <v>10374</v>
      </c>
      <c r="D2515" s="49" t="s">
        <v>10375</v>
      </c>
      <c r="E2515" s="143"/>
      <c r="F2515" s="117"/>
      <c r="G2515" s="116"/>
      <c r="H2515" s="116"/>
      <c r="I2515" s="116"/>
      <c r="J2515" s="117"/>
      <c r="K2515" s="49" t="s">
        <v>197</v>
      </c>
      <c r="L2515" s="117"/>
      <c r="M2515" s="116"/>
      <c r="N2515" s="116"/>
      <c r="O2515" s="51">
        <v>45956</v>
      </c>
      <c r="P2515" s="51">
        <v>45956</v>
      </c>
      <c r="Q2515" s="51">
        <v>45956</v>
      </c>
      <c r="R2515" s="116"/>
      <c r="S2515" s="116"/>
      <c r="T2515" s="116"/>
      <c r="U2515" s="49" t="s">
        <v>10376</v>
      </c>
      <c r="V2515" s="50"/>
      <c r="W2515" s="50" t="s">
        <v>10377</v>
      </c>
      <c r="X2515" s="50" t="s">
        <v>200</v>
      </c>
      <c r="Y2515" s="49" t="s">
        <v>10378</v>
      </c>
    </row>
    <row r="2516" spans="1:25">
      <c r="A2516" s="121" t="str">
        <f t="shared" si="40"/>
        <v>fjones0</v>
      </c>
      <c r="B2516" s="49" t="s">
        <v>5142</v>
      </c>
      <c r="C2516" s="50" t="s">
        <v>5143</v>
      </c>
      <c r="D2516" s="49" t="s">
        <v>5144</v>
      </c>
      <c r="E2516" s="143"/>
      <c r="F2516" s="117"/>
      <c r="G2516" s="116"/>
      <c r="H2516" s="116"/>
      <c r="I2516" s="116"/>
      <c r="J2516" s="117"/>
      <c r="K2516" s="49" t="s">
        <v>273</v>
      </c>
      <c r="L2516" s="117"/>
      <c r="M2516" s="116"/>
      <c r="N2516" s="116"/>
      <c r="O2516" s="51">
        <v>45956</v>
      </c>
      <c r="P2516" s="51">
        <v>45956</v>
      </c>
      <c r="Q2516" s="51">
        <v>45956</v>
      </c>
      <c r="R2516" s="116"/>
      <c r="S2516" s="116"/>
      <c r="T2516" s="116"/>
      <c r="U2516" s="49" t="s">
        <v>5145</v>
      </c>
      <c r="V2516" s="50"/>
      <c r="W2516" s="50" t="s">
        <v>5146</v>
      </c>
      <c r="X2516" s="50" t="s">
        <v>373</v>
      </c>
      <c r="Y2516" s="49" t="s">
        <v>5147</v>
      </c>
    </row>
    <row r="2517" spans="1:25">
      <c r="A2517" s="121" t="str">
        <f t="shared" si="40"/>
        <v>mhusta</v>
      </c>
      <c r="B2517" s="49" t="s">
        <v>14380</v>
      </c>
      <c r="C2517" s="50" t="s">
        <v>14381</v>
      </c>
      <c r="D2517" s="49" t="s">
        <v>14382</v>
      </c>
      <c r="E2517" s="143"/>
      <c r="F2517" s="117"/>
      <c r="G2517" s="116"/>
      <c r="H2517" s="116"/>
      <c r="I2517" s="116"/>
      <c r="J2517" s="117"/>
      <c r="K2517" s="49" t="s">
        <v>54</v>
      </c>
      <c r="L2517" s="117"/>
      <c r="M2517" s="116"/>
      <c r="N2517" s="116"/>
      <c r="O2517" s="51">
        <v>45970</v>
      </c>
      <c r="P2517" s="51">
        <v>45970</v>
      </c>
      <c r="Q2517" s="51">
        <v>45970</v>
      </c>
      <c r="R2517" s="116"/>
      <c r="S2517" s="116"/>
      <c r="T2517" s="116"/>
      <c r="U2517" s="49" t="s">
        <v>14383</v>
      </c>
      <c r="V2517" s="50"/>
      <c r="W2517" s="50" t="s">
        <v>1486</v>
      </c>
      <c r="X2517" s="50" t="s">
        <v>57</v>
      </c>
      <c r="Y2517" s="49" t="s">
        <v>12668</v>
      </c>
    </row>
    <row r="2518" spans="1:25">
      <c r="A2518" s="121" t="str">
        <f t="shared" si="40"/>
        <v>rporter</v>
      </c>
      <c r="B2518" s="49" t="s">
        <v>14384</v>
      </c>
      <c r="C2518" s="50" t="s">
        <v>14385</v>
      </c>
      <c r="D2518" s="49" t="s">
        <v>14386</v>
      </c>
      <c r="E2518" s="143"/>
      <c r="F2518" s="117"/>
      <c r="G2518" s="116"/>
      <c r="H2518" s="116"/>
      <c r="I2518" s="116"/>
      <c r="J2518" s="117"/>
      <c r="K2518" s="49" t="s">
        <v>54</v>
      </c>
      <c r="L2518" s="117"/>
      <c r="M2518" s="116"/>
      <c r="N2518" s="116"/>
      <c r="O2518" s="51">
        <v>45970</v>
      </c>
      <c r="P2518" s="51">
        <v>45970</v>
      </c>
      <c r="Q2518" s="51">
        <v>45970</v>
      </c>
      <c r="R2518" s="116"/>
      <c r="S2518" s="116"/>
      <c r="T2518" s="116"/>
      <c r="U2518" s="49" t="s">
        <v>14387</v>
      </c>
      <c r="V2518" s="50"/>
      <c r="W2518" s="50" t="s">
        <v>4870</v>
      </c>
      <c r="X2518" s="50" t="s">
        <v>57</v>
      </c>
      <c r="Y2518" s="49" t="s">
        <v>4871</v>
      </c>
    </row>
    <row r="2519" spans="1:25">
      <c r="A2519" s="121" t="str">
        <f t="shared" si="40"/>
        <v>arosado</v>
      </c>
      <c r="B2519" s="49" t="s">
        <v>14388</v>
      </c>
      <c r="C2519" s="50" t="s">
        <v>14389</v>
      </c>
      <c r="D2519" s="49" t="s">
        <v>14390</v>
      </c>
      <c r="E2519" s="143"/>
      <c r="F2519" s="117"/>
      <c r="G2519" s="116"/>
      <c r="H2519" s="116"/>
      <c r="I2519" s="116"/>
      <c r="J2519" s="117"/>
      <c r="K2519" s="49" t="s">
        <v>273</v>
      </c>
      <c r="L2519" s="117"/>
      <c r="M2519" s="116"/>
      <c r="N2519" s="116"/>
      <c r="O2519" s="51">
        <v>45970</v>
      </c>
      <c r="P2519" s="51">
        <v>45970</v>
      </c>
      <c r="Q2519" s="51">
        <v>45970</v>
      </c>
      <c r="R2519" s="116"/>
      <c r="S2519" s="116"/>
      <c r="T2519" s="116"/>
      <c r="U2519" s="49" t="s">
        <v>14391</v>
      </c>
      <c r="V2519" s="49" t="s">
        <v>14392</v>
      </c>
      <c r="W2519" s="50" t="s">
        <v>14393</v>
      </c>
      <c r="X2519" s="50" t="s">
        <v>1308</v>
      </c>
      <c r="Y2519" s="49" t="s">
        <v>14394</v>
      </c>
    </row>
    <row r="2520" spans="1:25">
      <c r="A2520" s="121" t="str">
        <f t="shared" si="40"/>
        <v>cspence</v>
      </c>
      <c r="B2520" s="49" t="s">
        <v>14395</v>
      </c>
      <c r="C2520" s="50" t="s">
        <v>14396</v>
      </c>
      <c r="D2520" s="49" t="s">
        <v>14397</v>
      </c>
      <c r="E2520" s="143"/>
      <c r="F2520" s="117"/>
      <c r="G2520" s="116"/>
      <c r="H2520" s="116"/>
      <c r="I2520" s="116"/>
      <c r="J2520" s="117"/>
      <c r="K2520" s="49" t="s">
        <v>273</v>
      </c>
      <c r="L2520" s="117"/>
      <c r="M2520" s="116"/>
      <c r="N2520" s="116"/>
      <c r="O2520" s="51">
        <v>45970</v>
      </c>
      <c r="P2520" s="51">
        <v>45970</v>
      </c>
      <c r="Q2520" s="51">
        <v>45970</v>
      </c>
      <c r="R2520" s="116"/>
      <c r="S2520" s="116"/>
      <c r="T2520" s="116"/>
      <c r="U2520" s="49" t="s">
        <v>14398</v>
      </c>
      <c r="V2520" s="50"/>
      <c r="W2520" s="50" t="s">
        <v>14399</v>
      </c>
      <c r="X2520" s="50" t="s">
        <v>373</v>
      </c>
      <c r="Y2520" s="49" t="s">
        <v>14400</v>
      </c>
    </row>
    <row r="2521" spans="1:25">
      <c r="A2521" s="121" t="str">
        <f t="shared" si="40"/>
        <v>gjordan</v>
      </c>
      <c r="B2521" s="49" t="s">
        <v>14401</v>
      </c>
      <c r="C2521" s="50" t="s">
        <v>14402</v>
      </c>
      <c r="D2521" s="49" t="s">
        <v>14403</v>
      </c>
      <c r="E2521" s="143"/>
      <c r="F2521" s="117"/>
      <c r="G2521" s="116"/>
      <c r="H2521" s="116"/>
      <c r="I2521" s="116"/>
      <c r="J2521" s="117"/>
      <c r="K2521" s="49" t="s">
        <v>273</v>
      </c>
      <c r="L2521" s="117"/>
      <c r="M2521" s="116"/>
      <c r="N2521" s="116"/>
      <c r="O2521" s="51">
        <v>45970</v>
      </c>
      <c r="P2521" s="51">
        <v>45970</v>
      </c>
      <c r="Q2521" s="51">
        <v>45970</v>
      </c>
      <c r="R2521" s="116"/>
      <c r="S2521" s="116"/>
      <c r="T2521" s="116"/>
      <c r="U2521" s="49" t="s">
        <v>14404</v>
      </c>
      <c r="V2521" s="50"/>
      <c r="W2521" s="50" t="s">
        <v>14405</v>
      </c>
      <c r="X2521" s="50" t="s">
        <v>1308</v>
      </c>
      <c r="Y2521" s="49" t="s">
        <v>14406</v>
      </c>
    </row>
    <row r="2522" spans="1:25">
      <c r="A2522" s="121" t="str">
        <f t="shared" si="40"/>
        <v>rwhitle</v>
      </c>
      <c r="B2522" s="49" t="s">
        <v>14407</v>
      </c>
      <c r="C2522" s="50" t="s">
        <v>14408</v>
      </c>
      <c r="D2522" s="49" t="s">
        <v>14409</v>
      </c>
      <c r="E2522" s="143"/>
      <c r="F2522" s="117"/>
      <c r="G2522" s="116"/>
      <c r="H2522" s="116"/>
      <c r="I2522" s="116"/>
      <c r="J2522" s="117"/>
      <c r="K2522" s="49" t="s">
        <v>273</v>
      </c>
      <c r="L2522" s="117"/>
      <c r="M2522" s="116"/>
      <c r="N2522" s="116"/>
      <c r="O2522" s="51">
        <v>45970</v>
      </c>
      <c r="P2522" s="51">
        <v>45970</v>
      </c>
      <c r="Q2522" s="51">
        <v>45970</v>
      </c>
      <c r="R2522" s="116"/>
      <c r="S2522" s="116"/>
      <c r="T2522" s="116"/>
      <c r="U2522" s="49" t="s">
        <v>14410</v>
      </c>
      <c r="V2522" s="50"/>
      <c r="W2522" s="50" t="s">
        <v>14411</v>
      </c>
      <c r="X2522" s="50" t="s">
        <v>276</v>
      </c>
      <c r="Y2522" s="49" t="s">
        <v>14412</v>
      </c>
    </row>
    <row r="2523" spans="1:25">
      <c r="A2523" s="121" t="str">
        <f t="shared" si="40"/>
        <v>wadams0</v>
      </c>
      <c r="B2523" s="49" t="s">
        <v>14413</v>
      </c>
      <c r="C2523" s="50" t="s">
        <v>14414</v>
      </c>
      <c r="D2523" s="49" t="s">
        <v>14415</v>
      </c>
      <c r="E2523" s="143"/>
      <c r="F2523" s="117"/>
      <c r="G2523" s="116"/>
      <c r="H2523" s="116"/>
      <c r="I2523" s="116"/>
      <c r="J2523" s="117"/>
      <c r="K2523" s="49" t="s">
        <v>309</v>
      </c>
      <c r="L2523" s="117"/>
      <c r="M2523" s="116"/>
      <c r="N2523" s="116"/>
      <c r="O2523" s="51">
        <v>45970</v>
      </c>
      <c r="P2523" s="51">
        <v>45970</v>
      </c>
      <c r="Q2523" s="51">
        <v>45970</v>
      </c>
      <c r="R2523" s="116"/>
      <c r="S2523" s="116"/>
      <c r="T2523" s="116"/>
      <c r="U2523" s="49" t="s">
        <v>14416</v>
      </c>
      <c r="V2523" s="50"/>
      <c r="W2523" s="50" t="s">
        <v>14417</v>
      </c>
      <c r="X2523" s="50" t="s">
        <v>482</v>
      </c>
      <c r="Y2523" s="49" t="s">
        <v>14418</v>
      </c>
    </row>
    <row r="2524" spans="1:25">
      <c r="A2524" s="121" t="str">
        <f t="shared" si="40"/>
        <v>ccooper</v>
      </c>
      <c r="B2524" s="49" t="s">
        <v>14419</v>
      </c>
      <c r="C2524" s="50" t="s">
        <v>14420</v>
      </c>
      <c r="D2524" s="49" t="s">
        <v>14421</v>
      </c>
      <c r="E2524" s="143"/>
      <c r="F2524" s="117"/>
      <c r="G2524" s="116"/>
      <c r="H2524" s="116"/>
      <c r="I2524" s="116"/>
      <c r="J2524" s="117"/>
      <c r="K2524" s="49" t="s">
        <v>396</v>
      </c>
      <c r="L2524" s="117"/>
      <c r="M2524" s="116"/>
      <c r="N2524" s="116"/>
      <c r="O2524" s="51">
        <v>45970</v>
      </c>
      <c r="P2524" s="51">
        <v>45970</v>
      </c>
      <c r="Q2524" s="51">
        <v>45970</v>
      </c>
      <c r="R2524" s="116"/>
      <c r="S2524" s="116"/>
      <c r="T2524" s="116"/>
      <c r="U2524" s="49" t="s">
        <v>14422</v>
      </c>
      <c r="V2524" s="50"/>
      <c r="W2524" s="50" t="s">
        <v>3899</v>
      </c>
      <c r="X2524" s="50" t="s">
        <v>147</v>
      </c>
      <c r="Y2524" s="49" t="s">
        <v>14423</v>
      </c>
    </row>
    <row r="2525" spans="1:25">
      <c r="A2525" s="121" t="str">
        <f t="shared" si="40"/>
        <v>aruiz</v>
      </c>
      <c r="B2525" s="49" t="s">
        <v>14424</v>
      </c>
      <c r="C2525" s="50" t="s">
        <v>14425</v>
      </c>
      <c r="D2525" s="49" t="s">
        <v>14426</v>
      </c>
      <c r="E2525" s="143"/>
      <c r="F2525" s="117"/>
      <c r="G2525" s="116"/>
      <c r="H2525" s="116"/>
      <c r="I2525" s="116"/>
      <c r="J2525" s="117"/>
      <c r="K2525" s="49" t="s">
        <v>1226</v>
      </c>
      <c r="L2525" s="117"/>
      <c r="M2525" s="116"/>
      <c r="N2525" s="116"/>
      <c r="O2525" s="51">
        <v>45970</v>
      </c>
      <c r="P2525" s="51">
        <v>45970</v>
      </c>
      <c r="Q2525" s="51">
        <v>45970</v>
      </c>
      <c r="R2525" s="116"/>
      <c r="S2525" s="116"/>
      <c r="T2525" s="116"/>
      <c r="U2525" s="49" t="s">
        <v>14427</v>
      </c>
      <c r="V2525" s="50"/>
      <c r="W2525" s="50" t="s">
        <v>14428</v>
      </c>
      <c r="X2525" s="50" t="s">
        <v>1229</v>
      </c>
      <c r="Y2525" s="49" t="s">
        <v>14429</v>
      </c>
    </row>
    <row r="2526" spans="1:25">
      <c r="A2526" s="121" t="str">
        <f t="shared" si="40"/>
        <v>aryan0</v>
      </c>
      <c r="B2526" s="49" t="s">
        <v>14430</v>
      </c>
      <c r="C2526" s="50" t="s">
        <v>14431</v>
      </c>
      <c r="D2526" s="49" t="s">
        <v>14432</v>
      </c>
      <c r="E2526" s="143"/>
      <c r="F2526" s="117"/>
      <c r="G2526" s="116"/>
      <c r="H2526" s="116"/>
      <c r="I2526" s="116"/>
      <c r="J2526" s="117"/>
      <c r="K2526" s="49" t="s">
        <v>1226</v>
      </c>
      <c r="L2526" s="117"/>
      <c r="M2526" s="116"/>
      <c r="N2526" s="116"/>
      <c r="O2526" s="51">
        <v>45970</v>
      </c>
      <c r="P2526" s="51">
        <v>45970</v>
      </c>
      <c r="Q2526" s="51">
        <v>45970</v>
      </c>
      <c r="R2526" s="116"/>
      <c r="S2526" s="116"/>
      <c r="T2526" s="116"/>
      <c r="U2526" s="49" t="s">
        <v>14433</v>
      </c>
      <c r="V2526" s="50"/>
      <c r="W2526" s="50" t="s">
        <v>14434</v>
      </c>
      <c r="X2526" s="50" t="s">
        <v>1229</v>
      </c>
      <c r="Y2526" s="49" t="s">
        <v>14435</v>
      </c>
    </row>
    <row r="2527" spans="1:25">
      <c r="A2527" s="121" t="str">
        <f t="shared" si="40"/>
        <v>dpinzon</v>
      </c>
      <c r="B2527" s="49" t="s">
        <v>14436</v>
      </c>
      <c r="C2527" s="50" t="s">
        <v>14437</v>
      </c>
      <c r="D2527" s="49" t="s">
        <v>14438</v>
      </c>
      <c r="E2527" s="143"/>
      <c r="F2527" s="117"/>
      <c r="G2527" s="116"/>
      <c r="H2527" s="116"/>
      <c r="I2527" s="116"/>
      <c r="J2527" s="117"/>
      <c r="K2527" s="49" t="s">
        <v>1226</v>
      </c>
      <c r="L2527" s="117"/>
      <c r="M2527" s="116"/>
      <c r="N2527" s="116"/>
      <c r="O2527" s="51">
        <v>45970</v>
      </c>
      <c r="P2527" s="51">
        <v>45970</v>
      </c>
      <c r="Q2527" s="51">
        <v>45970</v>
      </c>
      <c r="R2527" s="116"/>
      <c r="S2527" s="116"/>
      <c r="T2527" s="116"/>
      <c r="U2527" s="49" t="s">
        <v>14439</v>
      </c>
      <c r="V2527" s="50"/>
      <c r="W2527" s="50" t="s">
        <v>14440</v>
      </c>
      <c r="X2527" s="50" t="s">
        <v>2390</v>
      </c>
      <c r="Y2527" s="49" t="s">
        <v>14441</v>
      </c>
    </row>
    <row r="2528" spans="1:25">
      <c r="A2528" s="121" t="str">
        <f t="shared" si="40"/>
        <v>jricha0</v>
      </c>
      <c r="B2528" s="49" t="s">
        <v>14442</v>
      </c>
      <c r="C2528" s="50" t="s">
        <v>14443</v>
      </c>
      <c r="D2528" s="49" t="s">
        <v>14444</v>
      </c>
      <c r="E2528" s="143"/>
      <c r="F2528" s="117"/>
      <c r="G2528" s="116"/>
      <c r="H2528" s="116"/>
      <c r="I2528" s="116"/>
      <c r="J2528" s="117"/>
      <c r="K2528" s="49" t="s">
        <v>208</v>
      </c>
      <c r="L2528" s="117"/>
      <c r="M2528" s="116"/>
      <c r="N2528" s="116"/>
      <c r="O2528" s="51">
        <v>45970</v>
      </c>
      <c r="P2528" s="51">
        <v>45970</v>
      </c>
      <c r="Q2528" s="51">
        <v>45970</v>
      </c>
      <c r="R2528" s="116"/>
      <c r="S2528" s="116"/>
      <c r="T2528" s="116"/>
      <c r="U2528" s="49" t="s">
        <v>14445</v>
      </c>
      <c r="V2528" s="50"/>
      <c r="W2528" s="50" t="s">
        <v>14446</v>
      </c>
      <c r="X2528" s="50" t="s">
        <v>211</v>
      </c>
      <c r="Y2528" s="49" t="s">
        <v>14447</v>
      </c>
    </row>
    <row r="2529" spans="1:25">
      <c r="A2529" s="121" t="str">
        <f t="shared" si="40"/>
        <v>msiketi</v>
      </c>
      <c r="B2529" s="49" t="s">
        <v>14448</v>
      </c>
      <c r="C2529" s="50" t="s">
        <v>14449</v>
      </c>
      <c r="D2529" s="49" t="s">
        <v>14450</v>
      </c>
      <c r="E2529" s="143"/>
      <c r="F2529" s="117"/>
      <c r="G2529" s="116"/>
      <c r="H2529" s="116"/>
      <c r="I2529" s="116"/>
      <c r="J2529" s="117"/>
      <c r="K2529" s="49" t="s">
        <v>33</v>
      </c>
      <c r="L2529" s="117"/>
      <c r="M2529" s="116"/>
      <c r="N2529" s="116"/>
      <c r="O2529" s="51">
        <v>45970</v>
      </c>
      <c r="P2529" s="51">
        <v>45970</v>
      </c>
      <c r="Q2529" s="51">
        <v>45970</v>
      </c>
      <c r="R2529" s="116"/>
      <c r="S2529" s="116"/>
      <c r="T2529" s="116"/>
      <c r="U2529" s="49" t="s">
        <v>14451</v>
      </c>
      <c r="V2529" s="50"/>
      <c r="W2529" s="50" t="s">
        <v>14452</v>
      </c>
      <c r="X2529" s="50" t="s">
        <v>36</v>
      </c>
      <c r="Y2529" s="49" t="s">
        <v>14453</v>
      </c>
    </row>
    <row r="2530" spans="1:25">
      <c r="A2530" s="121" t="str">
        <f t="shared" si="40"/>
        <v>yjung</v>
      </c>
      <c r="B2530" s="49" t="s">
        <v>14454</v>
      </c>
      <c r="C2530" s="50" t="s">
        <v>14455</v>
      </c>
      <c r="D2530" s="49" t="s">
        <v>14456</v>
      </c>
      <c r="E2530" s="143"/>
      <c r="F2530" s="117"/>
      <c r="G2530" s="116"/>
      <c r="H2530" s="116"/>
      <c r="I2530" s="116"/>
      <c r="J2530" s="117"/>
      <c r="K2530" s="49" t="s">
        <v>33</v>
      </c>
      <c r="L2530" s="117"/>
      <c r="M2530" s="116"/>
      <c r="N2530" s="116"/>
      <c r="O2530" s="51">
        <v>45970</v>
      </c>
      <c r="P2530" s="51">
        <v>45970</v>
      </c>
      <c r="Q2530" s="51">
        <v>45970</v>
      </c>
      <c r="R2530" s="116"/>
      <c r="S2530" s="116"/>
      <c r="T2530" s="116"/>
      <c r="U2530" s="49" t="s">
        <v>14457</v>
      </c>
      <c r="V2530" s="49" t="s">
        <v>7039</v>
      </c>
      <c r="W2530" s="50" t="s">
        <v>925</v>
      </c>
      <c r="X2530" s="50" t="s">
        <v>36</v>
      </c>
      <c r="Y2530" s="49" t="s">
        <v>14458</v>
      </c>
    </row>
    <row r="2531" spans="1:25">
      <c r="A2531" s="121" t="str">
        <f t="shared" si="40"/>
        <v>vhoward</v>
      </c>
      <c r="B2531" s="49" t="s">
        <v>14459</v>
      </c>
      <c r="C2531" s="50" t="s">
        <v>14460</v>
      </c>
      <c r="D2531" s="49" t="s">
        <v>14461</v>
      </c>
      <c r="E2531" s="143"/>
      <c r="F2531" s="117"/>
      <c r="G2531" s="116"/>
      <c r="H2531" s="116"/>
      <c r="I2531" s="116"/>
      <c r="J2531" s="117"/>
      <c r="K2531" s="49" t="s">
        <v>349</v>
      </c>
      <c r="L2531" s="117"/>
      <c r="M2531" s="116"/>
      <c r="N2531" s="116"/>
      <c r="O2531" s="51">
        <v>45970</v>
      </c>
      <c r="P2531" s="51">
        <v>45970</v>
      </c>
      <c r="Q2531" s="51">
        <v>45970</v>
      </c>
      <c r="R2531" s="116"/>
      <c r="S2531" s="116"/>
      <c r="T2531" s="116"/>
      <c r="U2531" s="49" t="s">
        <v>14462</v>
      </c>
      <c r="V2531" s="50"/>
      <c r="W2531" s="50" t="s">
        <v>14463</v>
      </c>
      <c r="X2531" s="50" t="s">
        <v>1392</v>
      </c>
      <c r="Y2531" s="49" t="s">
        <v>14464</v>
      </c>
    </row>
    <row r="2532" spans="1:25">
      <c r="A2532" s="121" t="str">
        <f t="shared" si="40"/>
        <v>jskarop</v>
      </c>
      <c r="B2532" s="49" t="s">
        <v>14465</v>
      </c>
      <c r="C2532" s="50" t="s">
        <v>14466</v>
      </c>
      <c r="D2532" s="49" t="s">
        <v>14467</v>
      </c>
      <c r="E2532" s="143"/>
      <c r="F2532" s="117"/>
      <c r="G2532" s="116"/>
      <c r="H2532" s="116"/>
      <c r="I2532" s="116"/>
      <c r="J2532" s="117"/>
      <c r="K2532" s="49" t="s">
        <v>218</v>
      </c>
      <c r="L2532" s="117"/>
      <c r="M2532" s="116"/>
      <c r="N2532" s="116"/>
      <c r="O2532" s="51">
        <v>45970</v>
      </c>
      <c r="P2532" s="51">
        <v>45970</v>
      </c>
      <c r="Q2532" s="51">
        <v>45970</v>
      </c>
      <c r="R2532" s="116"/>
      <c r="S2532" s="116"/>
      <c r="T2532" s="116"/>
      <c r="U2532" s="49" t="s">
        <v>14468</v>
      </c>
      <c r="V2532" s="50"/>
      <c r="W2532" s="50" t="s">
        <v>1036</v>
      </c>
      <c r="X2532" s="50" t="s">
        <v>1034</v>
      </c>
      <c r="Y2532" s="49" t="s">
        <v>14469</v>
      </c>
    </row>
    <row r="2533" spans="1:25">
      <c r="A2533" s="121" t="str">
        <f t="shared" si="40"/>
        <v>pserini</v>
      </c>
      <c r="B2533" s="49" t="s">
        <v>14470</v>
      </c>
      <c r="C2533" s="50" t="s">
        <v>14471</v>
      </c>
      <c r="D2533" s="49" t="s">
        <v>14472</v>
      </c>
      <c r="E2533" s="143"/>
      <c r="F2533" s="117"/>
      <c r="G2533" s="116"/>
      <c r="H2533" s="116"/>
      <c r="I2533" s="116"/>
      <c r="J2533" s="117"/>
      <c r="K2533" s="49" t="s">
        <v>884</v>
      </c>
      <c r="L2533" s="117"/>
      <c r="M2533" s="116"/>
      <c r="N2533" s="116"/>
      <c r="O2533" s="51">
        <v>45970</v>
      </c>
      <c r="P2533" s="51">
        <v>45970</v>
      </c>
      <c r="Q2533" s="51">
        <v>45970</v>
      </c>
      <c r="R2533" s="116"/>
      <c r="S2533" s="116"/>
      <c r="T2533" s="116"/>
      <c r="U2533" s="49" t="s">
        <v>14473</v>
      </c>
      <c r="V2533" s="50"/>
      <c r="W2533" s="50" t="s">
        <v>14474</v>
      </c>
      <c r="X2533" s="50" t="s">
        <v>593</v>
      </c>
      <c r="Y2533" s="49" t="s">
        <v>14475</v>
      </c>
    </row>
    <row r="2534" spans="1:25">
      <c r="A2534" s="121" t="str">
        <f t="shared" si="40"/>
        <v>csander</v>
      </c>
      <c r="B2534" s="49" t="s">
        <v>14476</v>
      </c>
      <c r="C2534" s="50" t="s">
        <v>14477</v>
      </c>
      <c r="D2534" s="49" t="s">
        <v>14478</v>
      </c>
      <c r="E2534" s="143"/>
      <c r="F2534" s="117"/>
      <c r="G2534" s="116"/>
      <c r="H2534" s="116"/>
      <c r="I2534" s="116"/>
      <c r="J2534" s="117"/>
      <c r="K2534" s="49" t="s">
        <v>92</v>
      </c>
      <c r="L2534" s="117"/>
      <c r="M2534" s="116"/>
      <c r="N2534" s="116"/>
      <c r="O2534" s="51">
        <v>45970</v>
      </c>
      <c r="P2534" s="51">
        <v>45970</v>
      </c>
      <c r="Q2534" s="51">
        <v>45970</v>
      </c>
      <c r="R2534" s="116"/>
      <c r="S2534" s="116"/>
      <c r="T2534" s="116"/>
      <c r="U2534" s="49" t="s">
        <v>14479</v>
      </c>
      <c r="V2534" s="50"/>
      <c r="W2534" s="50" t="s">
        <v>2570</v>
      </c>
      <c r="X2534" s="50" t="s">
        <v>95</v>
      </c>
      <c r="Y2534" s="49" t="s">
        <v>14480</v>
      </c>
    </row>
    <row r="2535" spans="1:25">
      <c r="A2535" s="121" t="str">
        <f t="shared" si="40"/>
        <v>fhamouc</v>
      </c>
      <c r="B2535" s="49" t="s">
        <v>14481</v>
      </c>
      <c r="C2535" s="50" t="s">
        <v>14482</v>
      </c>
      <c r="D2535" s="49" t="s">
        <v>14483</v>
      </c>
      <c r="E2535" s="143"/>
      <c r="F2535" s="117"/>
      <c r="G2535" s="116"/>
      <c r="H2535" s="116"/>
      <c r="I2535" s="116"/>
      <c r="J2535" s="117"/>
      <c r="K2535" s="49" t="s">
        <v>92</v>
      </c>
      <c r="L2535" s="117"/>
      <c r="M2535" s="116"/>
      <c r="N2535" s="116"/>
      <c r="O2535" s="51">
        <v>45970</v>
      </c>
      <c r="P2535" s="51">
        <v>45970</v>
      </c>
      <c r="Q2535" s="51">
        <v>45970</v>
      </c>
      <c r="R2535" s="116"/>
      <c r="S2535" s="116"/>
      <c r="T2535" s="116"/>
      <c r="U2535" s="49" t="s">
        <v>14484</v>
      </c>
      <c r="V2535" s="50"/>
      <c r="W2535" s="50" t="s">
        <v>14485</v>
      </c>
      <c r="X2535" s="50" t="s">
        <v>118</v>
      </c>
      <c r="Y2535" s="49" t="s">
        <v>14486</v>
      </c>
    </row>
    <row r="2536" spans="1:25">
      <c r="A2536" s="121" t="str">
        <f t="shared" si="40"/>
        <v>oochoa</v>
      </c>
      <c r="B2536" s="54" t="s">
        <v>14487</v>
      </c>
      <c r="C2536" s="44" t="s">
        <v>14488</v>
      </c>
      <c r="D2536" s="54" t="s">
        <v>14489</v>
      </c>
      <c r="E2536" s="144"/>
      <c r="F2536" s="119"/>
      <c r="G2536" s="118"/>
      <c r="H2536" s="118"/>
      <c r="I2536" s="118"/>
      <c r="J2536" s="119"/>
      <c r="K2536" s="54" t="s">
        <v>92</v>
      </c>
      <c r="L2536" s="119"/>
      <c r="M2536" s="118"/>
      <c r="N2536" s="118"/>
      <c r="O2536" s="55">
        <v>45970</v>
      </c>
      <c r="P2536" s="55">
        <v>45970</v>
      </c>
      <c r="Q2536" s="55">
        <v>45970</v>
      </c>
      <c r="R2536" s="118"/>
      <c r="S2536" s="118"/>
      <c r="T2536" s="118"/>
      <c r="U2536" s="54" t="s">
        <v>14490</v>
      </c>
      <c r="V2536" s="44"/>
      <c r="W2536" s="44" t="s">
        <v>13316</v>
      </c>
      <c r="X2536" s="44" t="s">
        <v>118</v>
      </c>
      <c r="Y2536" s="54" t="s">
        <v>14491</v>
      </c>
    </row>
    <row r="2537" spans="1:25">
      <c r="A2537" s="121" t="str">
        <f t="shared" si="40"/>
        <v>thender</v>
      </c>
      <c r="B2537" s="49" t="s">
        <v>14492</v>
      </c>
      <c r="C2537" s="50" t="s">
        <v>14493</v>
      </c>
      <c r="D2537" s="49" t="s">
        <v>14494</v>
      </c>
      <c r="E2537" s="37"/>
      <c r="F2537" s="50"/>
      <c r="G2537" s="50"/>
      <c r="H2537" s="50"/>
      <c r="I2537" s="50"/>
      <c r="J2537" s="50"/>
      <c r="K2537" s="49" t="s">
        <v>591</v>
      </c>
      <c r="L2537" s="50"/>
      <c r="M2537" s="50"/>
      <c r="N2537" s="50"/>
      <c r="O2537" s="51">
        <v>45977</v>
      </c>
      <c r="P2537" s="51">
        <v>45977</v>
      </c>
      <c r="Q2537" s="51">
        <v>45977</v>
      </c>
      <c r="R2537" s="50"/>
      <c r="S2537" s="50"/>
      <c r="T2537" s="50"/>
      <c r="U2537" s="49" t="s">
        <v>14495</v>
      </c>
      <c r="V2537" s="50"/>
      <c r="W2537" s="50" t="s">
        <v>14496</v>
      </c>
      <c r="X2537" s="50" t="s">
        <v>593</v>
      </c>
      <c r="Y2537" s="49" t="s">
        <v>5382</v>
      </c>
    </row>
    <row r="2538" spans="1:25">
      <c r="A2538" s="121" t="str">
        <f t="shared" si="40"/>
        <v>jmccabe</v>
      </c>
      <c r="B2538" s="49" t="s">
        <v>14497</v>
      </c>
      <c r="C2538" s="50" t="s">
        <v>14498</v>
      </c>
      <c r="D2538" s="49" t="s">
        <v>14499</v>
      </c>
      <c r="E2538" s="37"/>
      <c r="F2538" s="50"/>
      <c r="G2538" s="50"/>
      <c r="H2538" s="50"/>
      <c r="I2538" s="50"/>
      <c r="J2538" s="50"/>
      <c r="K2538" s="49" t="s">
        <v>255</v>
      </c>
      <c r="L2538" s="50"/>
      <c r="M2538" s="50"/>
      <c r="N2538" s="50"/>
      <c r="O2538" s="51">
        <v>45977</v>
      </c>
      <c r="P2538" s="51">
        <v>45977</v>
      </c>
      <c r="Q2538" s="51">
        <v>45977</v>
      </c>
      <c r="R2538" s="50"/>
      <c r="S2538" s="50"/>
      <c r="T2538" s="50"/>
      <c r="U2538" s="49" t="s">
        <v>14500</v>
      </c>
      <c r="V2538" s="50"/>
      <c r="W2538" s="50" t="s">
        <v>1574</v>
      </c>
      <c r="X2538" s="50" t="s">
        <v>72</v>
      </c>
      <c r="Y2538" s="49" t="s">
        <v>14501</v>
      </c>
    </row>
    <row r="2539" spans="1:25">
      <c r="A2539" s="121" t="str">
        <f t="shared" si="40"/>
        <v>jpeters</v>
      </c>
      <c r="B2539" s="49" t="s">
        <v>14502</v>
      </c>
      <c r="C2539" s="50" t="s">
        <v>14503</v>
      </c>
      <c r="D2539" s="49" t="s">
        <v>14504</v>
      </c>
      <c r="E2539" s="37"/>
      <c r="F2539" s="50"/>
      <c r="G2539" s="50"/>
      <c r="H2539" s="50"/>
      <c r="I2539" s="50"/>
      <c r="J2539" s="50"/>
      <c r="K2539" s="49" t="s">
        <v>255</v>
      </c>
      <c r="L2539" s="50"/>
      <c r="M2539" s="50"/>
      <c r="N2539" s="50"/>
      <c r="O2539" s="51">
        <v>45977</v>
      </c>
      <c r="P2539" s="51">
        <v>45977</v>
      </c>
      <c r="Q2539" s="51">
        <v>45977</v>
      </c>
      <c r="R2539" s="50"/>
      <c r="S2539" s="50"/>
      <c r="T2539" s="50"/>
      <c r="U2539" s="49" t="s">
        <v>14505</v>
      </c>
      <c r="V2539" s="49" t="s">
        <v>14506</v>
      </c>
      <c r="W2539" s="50" t="s">
        <v>14507</v>
      </c>
      <c r="X2539" s="50" t="s">
        <v>72</v>
      </c>
      <c r="Y2539" s="49" t="s">
        <v>14508</v>
      </c>
    </row>
    <row r="2540" spans="1:25">
      <c r="A2540" s="121" t="str">
        <f t="shared" si="40"/>
        <v>gminier</v>
      </c>
      <c r="B2540" s="49" t="s">
        <v>14509</v>
      </c>
      <c r="C2540" s="50" t="s">
        <v>14510</v>
      </c>
      <c r="D2540" s="49" t="s">
        <v>14511</v>
      </c>
      <c r="E2540" s="37"/>
      <c r="F2540" s="50"/>
      <c r="G2540" s="50"/>
      <c r="H2540" s="50"/>
      <c r="I2540" s="50"/>
      <c r="J2540" s="50"/>
      <c r="K2540" s="49" t="s">
        <v>273</v>
      </c>
      <c r="L2540" s="50"/>
      <c r="M2540" s="50"/>
      <c r="N2540" s="50"/>
      <c r="O2540" s="51">
        <v>45977</v>
      </c>
      <c r="P2540" s="51">
        <v>45977</v>
      </c>
      <c r="Q2540" s="51">
        <v>45977</v>
      </c>
      <c r="R2540" s="50"/>
      <c r="S2540" s="50"/>
      <c r="T2540" s="50"/>
      <c r="U2540" s="49" t="s">
        <v>14512</v>
      </c>
      <c r="V2540" s="50"/>
      <c r="W2540" s="50" t="s">
        <v>14513</v>
      </c>
      <c r="X2540" s="50" t="s">
        <v>453</v>
      </c>
      <c r="Y2540" s="49" t="s">
        <v>14514</v>
      </c>
    </row>
    <row r="2541" spans="1:25">
      <c r="A2541" s="121" t="str">
        <f t="shared" si="40"/>
        <v>jyedral</v>
      </c>
      <c r="B2541" s="49" t="s">
        <v>14515</v>
      </c>
      <c r="C2541" s="50" t="s">
        <v>14516</v>
      </c>
      <c r="D2541" s="49" t="s">
        <v>14517</v>
      </c>
      <c r="E2541" s="37"/>
      <c r="F2541" s="50"/>
      <c r="G2541" s="50"/>
      <c r="H2541" s="50"/>
      <c r="I2541" s="50"/>
      <c r="J2541" s="50"/>
      <c r="K2541" s="49" t="s">
        <v>370</v>
      </c>
      <c r="L2541" s="50"/>
      <c r="M2541" s="50"/>
      <c r="N2541" s="50"/>
      <c r="O2541" s="51">
        <v>45977</v>
      </c>
      <c r="P2541" s="51">
        <v>45977</v>
      </c>
      <c r="Q2541" s="51">
        <v>45977</v>
      </c>
      <c r="R2541" s="50"/>
      <c r="S2541" s="50"/>
      <c r="T2541" s="50"/>
      <c r="U2541" s="49" t="s">
        <v>14518</v>
      </c>
      <c r="V2541" s="50"/>
      <c r="W2541" s="50" t="s">
        <v>8538</v>
      </c>
      <c r="X2541" s="50" t="s">
        <v>373</v>
      </c>
      <c r="Y2541" s="49" t="s">
        <v>14519</v>
      </c>
    </row>
    <row r="2542" spans="1:25">
      <c r="A2542" s="121" t="str">
        <f t="shared" si="40"/>
        <v>cbanks</v>
      </c>
      <c r="B2542" s="49" t="s">
        <v>14520</v>
      </c>
      <c r="C2542" s="50" t="s">
        <v>14521</v>
      </c>
      <c r="D2542" s="49" t="s">
        <v>14522</v>
      </c>
      <c r="E2542" s="37"/>
      <c r="F2542" s="50"/>
      <c r="G2542" s="50"/>
      <c r="H2542" s="50"/>
      <c r="I2542" s="50"/>
      <c r="J2542" s="50"/>
      <c r="K2542" s="49" t="s">
        <v>144</v>
      </c>
      <c r="L2542" s="50"/>
      <c r="M2542" s="50"/>
      <c r="N2542" s="50"/>
      <c r="O2542" s="51">
        <v>45977</v>
      </c>
      <c r="P2542" s="51">
        <v>45977</v>
      </c>
      <c r="Q2542" s="51">
        <v>45977</v>
      </c>
      <c r="R2542" s="50"/>
      <c r="S2542" s="50"/>
      <c r="T2542" s="50"/>
      <c r="U2542" s="49" t="s">
        <v>14523</v>
      </c>
      <c r="V2542" s="50"/>
      <c r="W2542" s="50" t="s">
        <v>4766</v>
      </c>
      <c r="X2542" s="50" t="s">
        <v>147</v>
      </c>
      <c r="Y2542" s="49" t="s">
        <v>6530</v>
      </c>
    </row>
    <row r="2543" spans="1:25">
      <c r="A2543" s="121" t="str">
        <f t="shared" si="40"/>
        <v>jjordan</v>
      </c>
      <c r="B2543" s="49" t="s">
        <v>14524</v>
      </c>
      <c r="C2543" s="50" t="s">
        <v>14525</v>
      </c>
      <c r="D2543" s="49" t="s">
        <v>14526</v>
      </c>
      <c r="E2543" s="37"/>
      <c r="F2543" s="50"/>
      <c r="G2543" s="50"/>
      <c r="H2543" s="50"/>
      <c r="I2543" s="50"/>
      <c r="J2543" s="50"/>
      <c r="K2543" s="49" t="s">
        <v>309</v>
      </c>
      <c r="L2543" s="50"/>
      <c r="M2543" s="50"/>
      <c r="N2543" s="50"/>
      <c r="O2543" s="51">
        <v>45977</v>
      </c>
      <c r="P2543" s="51">
        <v>45977</v>
      </c>
      <c r="Q2543" s="51">
        <v>45977</v>
      </c>
      <c r="R2543" s="50"/>
      <c r="S2543" s="50"/>
      <c r="T2543" s="50"/>
      <c r="U2543" s="49" t="s">
        <v>14527</v>
      </c>
      <c r="V2543" s="50"/>
      <c r="W2543" s="50" t="s">
        <v>12825</v>
      </c>
      <c r="X2543" s="50" t="s">
        <v>482</v>
      </c>
      <c r="Y2543" s="49" t="s">
        <v>12826</v>
      </c>
    </row>
    <row r="2544" spans="1:25">
      <c r="A2544" s="121" t="str">
        <f t="shared" si="40"/>
        <v>kcofty</v>
      </c>
      <c r="B2544" s="49" t="s">
        <v>14528</v>
      </c>
      <c r="C2544" s="50" t="s">
        <v>14529</v>
      </c>
      <c r="D2544" s="49" t="s">
        <v>14530</v>
      </c>
      <c r="E2544" s="37"/>
      <c r="F2544" s="50"/>
      <c r="G2544" s="50"/>
      <c r="H2544" s="50"/>
      <c r="I2544" s="50"/>
      <c r="J2544" s="50"/>
      <c r="K2544" s="49" t="s">
        <v>775</v>
      </c>
      <c r="L2544" s="50"/>
      <c r="M2544" s="50"/>
      <c r="N2544" s="50"/>
      <c r="O2544" s="51">
        <v>45977</v>
      </c>
      <c r="P2544" s="51">
        <v>45977</v>
      </c>
      <c r="Q2544" s="51">
        <v>45977</v>
      </c>
      <c r="R2544" s="50"/>
      <c r="S2544" s="50"/>
      <c r="T2544" s="50"/>
      <c r="U2544" s="49" t="s">
        <v>14531</v>
      </c>
      <c r="V2544" s="50"/>
      <c r="W2544" s="50" t="s">
        <v>14532</v>
      </c>
      <c r="X2544" s="50" t="s">
        <v>147</v>
      </c>
      <c r="Y2544" s="49" t="s">
        <v>14533</v>
      </c>
    </row>
    <row r="2545" spans="1:25">
      <c r="A2545" s="121" t="str">
        <f t="shared" si="40"/>
        <v>rhoneyc</v>
      </c>
      <c r="B2545" s="49" t="s">
        <v>14534</v>
      </c>
      <c r="C2545" s="50" t="s">
        <v>14535</v>
      </c>
      <c r="D2545" s="49" t="s">
        <v>14536</v>
      </c>
      <c r="E2545" s="37"/>
      <c r="F2545" s="50"/>
      <c r="G2545" s="50"/>
      <c r="H2545" s="50"/>
      <c r="I2545" s="50"/>
      <c r="J2545" s="50"/>
      <c r="K2545" s="49" t="s">
        <v>1226</v>
      </c>
      <c r="L2545" s="50"/>
      <c r="M2545" s="50"/>
      <c r="N2545" s="50"/>
      <c r="O2545" s="51">
        <v>45977</v>
      </c>
      <c r="P2545" s="51">
        <v>45977</v>
      </c>
      <c r="Q2545" s="51">
        <v>45977</v>
      </c>
      <c r="R2545" s="50"/>
      <c r="S2545" s="50"/>
      <c r="T2545" s="50"/>
      <c r="U2545" s="49" t="s">
        <v>14537</v>
      </c>
      <c r="V2545" s="50"/>
      <c r="W2545" s="50" t="s">
        <v>8511</v>
      </c>
      <c r="X2545" s="50" t="s">
        <v>2390</v>
      </c>
      <c r="Y2545" s="49" t="s">
        <v>14538</v>
      </c>
    </row>
    <row r="2546" spans="1:25">
      <c r="A2546" s="121" t="str">
        <f t="shared" si="40"/>
        <v>tjackso</v>
      </c>
      <c r="B2546" s="49" t="s">
        <v>14539</v>
      </c>
      <c r="C2546" s="50" t="s">
        <v>14540</v>
      </c>
      <c r="D2546" s="49" t="s">
        <v>14541</v>
      </c>
      <c r="E2546" s="37"/>
      <c r="F2546" s="50"/>
      <c r="G2546" s="50"/>
      <c r="H2546" s="50"/>
      <c r="I2546" s="50"/>
      <c r="J2546" s="50"/>
      <c r="K2546" s="49" t="s">
        <v>1226</v>
      </c>
      <c r="L2546" s="50"/>
      <c r="M2546" s="50"/>
      <c r="N2546" s="50"/>
      <c r="O2546" s="51">
        <v>45977</v>
      </c>
      <c r="P2546" s="51">
        <v>45977</v>
      </c>
      <c r="Q2546" s="51">
        <v>45977</v>
      </c>
      <c r="R2546" s="50"/>
      <c r="S2546" s="50"/>
      <c r="T2546" s="50"/>
      <c r="U2546" s="49" t="s">
        <v>14542</v>
      </c>
      <c r="V2546" s="50"/>
      <c r="W2546" s="50" t="s">
        <v>8617</v>
      </c>
      <c r="X2546" s="50" t="s">
        <v>1229</v>
      </c>
      <c r="Y2546" s="49" t="s">
        <v>14543</v>
      </c>
    </row>
    <row r="2547" spans="1:25">
      <c r="A2547" s="121" t="str">
        <f t="shared" si="40"/>
        <v>jperez2</v>
      </c>
      <c r="B2547" s="49" t="s">
        <v>14544</v>
      </c>
      <c r="C2547" s="50" t="s">
        <v>14545</v>
      </c>
      <c r="D2547" s="49" t="s">
        <v>14546</v>
      </c>
      <c r="E2547" s="37"/>
      <c r="F2547" s="50"/>
      <c r="G2547" s="50"/>
      <c r="H2547" s="50"/>
      <c r="I2547" s="50"/>
      <c r="J2547" s="50"/>
      <c r="K2547" s="49" t="s">
        <v>33</v>
      </c>
      <c r="L2547" s="50"/>
      <c r="M2547" s="50"/>
      <c r="N2547" s="50"/>
      <c r="O2547" s="51">
        <v>45977</v>
      </c>
      <c r="P2547" s="51">
        <v>45977</v>
      </c>
      <c r="Q2547" s="51">
        <v>45977</v>
      </c>
      <c r="R2547" s="50"/>
      <c r="S2547" s="50"/>
      <c r="T2547" s="50"/>
      <c r="U2547" s="49" t="s">
        <v>14547</v>
      </c>
      <c r="V2547" s="50"/>
      <c r="W2547" s="50" t="s">
        <v>14548</v>
      </c>
      <c r="X2547" s="50" t="s">
        <v>36</v>
      </c>
      <c r="Y2547" s="49" t="s">
        <v>14549</v>
      </c>
    </row>
    <row r="2548" spans="1:25">
      <c r="A2548" s="121" t="str">
        <f t="shared" si="40"/>
        <v>rbristo</v>
      </c>
      <c r="B2548" s="49" t="s">
        <v>14550</v>
      </c>
      <c r="C2548" s="50" t="s">
        <v>14551</v>
      </c>
      <c r="D2548" s="49" t="s">
        <v>14552</v>
      </c>
      <c r="E2548" s="37"/>
      <c r="F2548" s="50"/>
      <c r="G2548" s="50"/>
      <c r="H2548" s="50"/>
      <c r="I2548" s="50"/>
      <c r="J2548" s="50"/>
      <c r="K2548" s="49" t="s">
        <v>33</v>
      </c>
      <c r="L2548" s="50"/>
      <c r="M2548" s="50"/>
      <c r="N2548" s="50"/>
      <c r="O2548" s="51">
        <v>45977</v>
      </c>
      <c r="P2548" s="51">
        <v>45977</v>
      </c>
      <c r="Q2548" s="51">
        <v>45977</v>
      </c>
      <c r="R2548" s="50"/>
      <c r="S2548" s="50"/>
      <c r="T2548" s="50"/>
      <c r="U2548" s="49" t="s">
        <v>14553</v>
      </c>
      <c r="V2548" s="50"/>
      <c r="W2548" s="50" t="s">
        <v>14554</v>
      </c>
      <c r="X2548" s="50" t="s">
        <v>36</v>
      </c>
      <c r="Y2548" s="49" t="s">
        <v>14555</v>
      </c>
    </row>
    <row r="2549" spans="1:25">
      <c r="A2549" s="121" t="str">
        <f t="shared" si="40"/>
        <v>mbraggs</v>
      </c>
      <c r="B2549" s="49" t="s">
        <v>14556</v>
      </c>
      <c r="C2549" s="50" t="s">
        <v>14557</v>
      </c>
      <c r="D2549" s="49" t="s">
        <v>14558</v>
      </c>
      <c r="E2549" s="37"/>
      <c r="F2549" s="50"/>
      <c r="G2549" s="50"/>
      <c r="H2549" s="50"/>
      <c r="I2549" s="50"/>
      <c r="J2549" s="50"/>
      <c r="K2549" s="49" t="s">
        <v>349</v>
      </c>
      <c r="L2549" s="50"/>
      <c r="M2549" s="50"/>
      <c r="N2549" s="50"/>
      <c r="O2549" s="51">
        <v>45977</v>
      </c>
      <c r="P2549" s="51">
        <v>45977</v>
      </c>
      <c r="Q2549" s="51">
        <v>45977</v>
      </c>
      <c r="R2549" s="50"/>
      <c r="S2549" s="50"/>
      <c r="T2549" s="50"/>
      <c r="U2549" s="49" t="s">
        <v>14559</v>
      </c>
      <c r="V2549" s="50"/>
      <c r="W2549" s="50" t="s">
        <v>7637</v>
      </c>
      <c r="X2549" s="50" t="s">
        <v>763</v>
      </c>
      <c r="Y2549" s="49" t="s">
        <v>14560</v>
      </c>
    </row>
    <row r="2550" spans="1:25">
      <c r="A2550" s="121" t="str">
        <f t="shared" si="40"/>
        <v>wpeters</v>
      </c>
      <c r="B2550" s="49" t="s">
        <v>14561</v>
      </c>
      <c r="C2550" s="50" t="s">
        <v>14562</v>
      </c>
      <c r="D2550" s="49" t="s">
        <v>14563</v>
      </c>
      <c r="E2550" s="37"/>
      <c r="F2550" s="50"/>
      <c r="G2550" s="50"/>
      <c r="H2550" s="50"/>
      <c r="I2550" s="50"/>
      <c r="J2550" s="50"/>
      <c r="K2550" s="49" t="s">
        <v>349</v>
      </c>
      <c r="L2550" s="50"/>
      <c r="M2550" s="50"/>
      <c r="N2550" s="50"/>
      <c r="O2550" s="51">
        <v>45977</v>
      </c>
      <c r="P2550" s="51">
        <v>45977</v>
      </c>
      <c r="Q2550" s="51">
        <v>45977</v>
      </c>
      <c r="R2550" s="50"/>
      <c r="S2550" s="50"/>
      <c r="T2550" s="50"/>
      <c r="U2550" s="49" t="s">
        <v>14564</v>
      </c>
      <c r="V2550" s="50"/>
      <c r="W2550" s="50" t="s">
        <v>11257</v>
      </c>
      <c r="X2550" s="50" t="s">
        <v>763</v>
      </c>
      <c r="Y2550" s="49" t="s">
        <v>14565</v>
      </c>
    </row>
    <row r="2551" spans="1:25">
      <c r="A2551" s="121" t="str">
        <f t="shared" si="40"/>
        <v>bhover</v>
      </c>
      <c r="B2551" s="49" t="s">
        <v>14566</v>
      </c>
      <c r="C2551" s="50" t="s">
        <v>14567</v>
      </c>
      <c r="D2551" s="49" t="s">
        <v>14568</v>
      </c>
      <c r="E2551" s="37"/>
      <c r="F2551" s="50"/>
      <c r="G2551" s="50"/>
      <c r="H2551" s="50"/>
      <c r="I2551" s="50"/>
      <c r="J2551" s="50"/>
      <c r="K2551" s="49" t="s">
        <v>450</v>
      </c>
      <c r="L2551" s="50"/>
      <c r="M2551" s="50"/>
      <c r="N2551" s="50"/>
      <c r="O2551" s="51">
        <v>45977</v>
      </c>
      <c r="P2551" s="51">
        <v>45977</v>
      </c>
      <c r="Q2551" s="51">
        <v>45977</v>
      </c>
      <c r="R2551" s="50"/>
      <c r="S2551" s="50"/>
      <c r="T2551" s="50"/>
      <c r="U2551" s="49" t="s">
        <v>14569</v>
      </c>
      <c r="V2551" s="50"/>
      <c r="W2551" s="50" t="s">
        <v>3836</v>
      </c>
      <c r="X2551" s="50" t="s">
        <v>1763</v>
      </c>
      <c r="Y2551" s="49" t="s">
        <v>3837</v>
      </c>
    </row>
    <row r="2552" spans="1:25">
      <c r="A2552" s="121" t="str">
        <f t="shared" si="40"/>
        <v>glopez0</v>
      </c>
      <c r="B2552" s="49" t="s">
        <v>14570</v>
      </c>
      <c r="C2552" s="50" t="s">
        <v>14571</v>
      </c>
      <c r="D2552" s="49" t="s">
        <v>14572</v>
      </c>
      <c r="E2552" s="37"/>
      <c r="F2552" s="50"/>
      <c r="G2552" s="50"/>
      <c r="H2552" s="50"/>
      <c r="I2552" s="50"/>
      <c r="J2552" s="50"/>
      <c r="K2552" s="49" t="s">
        <v>92</v>
      </c>
      <c r="L2552" s="50"/>
      <c r="M2552" s="50"/>
      <c r="N2552" s="50"/>
      <c r="O2552" s="51">
        <v>45977</v>
      </c>
      <c r="P2552" s="51">
        <v>45977</v>
      </c>
      <c r="Q2552" s="51">
        <v>45977</v>
      </c>
      <c r="R2552" s="50"/>
      <c r="S2552" s="50"/>
      <c r="T2552" s="50"/>
      <c r="U2552" s="49" t="s">
        <v>14573</v>
      </c>
      <c r="V2552" s="50"/>
      <c r="W2552" s="50" t="s">
        <v>3087</v>
      </c>
      <c r="X2552" s="50" t="s">
        <v>95</v>
      </c>
      <c r="Y2552" s="49" t="s">
        <v>14574</v>
      </c>
    </row>
    <row r="2553" spans="1:25">
      <c r="A2553" s="121" t="str">
        <f t="shared" si="40"/>
        <v>jyoung0</v>
      </c>
      <c r="B2553" s="49" t="s">
        <v>14575</v>
      </c>
      <c r="C2553" s="50" t="s">
        <v>14576</v>
      </c>
      <c r="D2553" s="49" t="s">
        <v>14577</v>
      </c>
      <c r="E2553" s="37"/>
      <c r="F2553" s="50"/>
      <c r="G2553" s="50"/>
      <c r="H2553" s="50"/>
      <c r="I2553" s="50"/>
      <c r="J2553" s="50"/>
      <c r="K2553" s="49" t="s">
        <v>92</v>
      </c>
      <c r="L2553" s="50"/>
      <c r="M2553" s="50"/>
      <c r="N2553" s="50"/>
      <c r="O2553" s="51">
        <v>45977</v>
      </c>
      <c r="P2553" s="51">
        <v>45977</v>
      </c>
      <c r="Q2553" s="51">
        <v>45977</v>
      </c>
      <c r="R2553" s="50"/>
      <c r="S2553" s="50"/>
      <c r="T2553" s="50"/>
      <c r="U2553" s="49" t="s">
        <v>14578</v>
      </c>
      <c r="V2553" s="49" t="s">
        <v>14579</v>
      </c>
      <c r="W2553" s="50" t="s">
        <v>3146</v>
      </c>
      <c r="X2553" s="50" t="s">
        <v>118</v>
      </c>
      <c r="Y2553" s="49" t="s">
        <v>14580</v>
      </c>
    </row>
    <row r="2554" spans="1:25">
      <c r="A2554" s="121" t="str">
        <f t="shared" si="40"/>
        <v>lposada</v>
      </c>
      <c r="B2554" s="49" t="s">
        <v>14581</v>
      </c>
      <c r="C2554" s="50" t="s">
        <v>14582</v>
      </c>
      <c r="D2554" s="49" t="s">
        <v>14583</v>
      </c>
      <c r="E2554" s="37"/>
      <c r="F2554" s="50"/>
      <c r="G2554" s="50"/>
      <c r="H2554" s="50"/>
      <c r="I2554" s="50"/>
      <c r="J2554" s="50"/>
      <c r="K2554" s="49" t="s">
        <v>92</v>
      </c>
      <c r="L2554" s="50"/>
      <c r="M2554" s="50"/>
      <c r="N2554" s="50"/>
      <c r="O2554" s="51">
        <v>45977</v>
      </c>
      <c r="P2554" s="51">
        <v>45977</v>
      </c>
      <c r="Q2554" s="51">
        <v>45977</v>
      </c>
      <c r="R2554" s="50"/>
      <c r="S2554" s="50"/>
      <c r="T2554" s="50"/>
      <c r="U2554" s="49" t="s">
        <v>14584</v>
      </c>
      <c r="V2554" s="50"/>
      <c r="W2554" s="50" t="s">
        <v>14585</v>
      </c>
      <c r="X2554" s="50" t="s">
        <v>95</v>
      </c>
      <c r="Y2554" s="49" t="s">
        <v>14586</v>
      </c>
    </row>
    <row r="2555" spans="1:25">
      <c r="A2555" s="121" t="str">
        <f t="shared" si="40"/>
        <v>jmendo0</v>
      </c>
      <c r="B2555" s="49" t="s">
        <v>14587</v>
      </c>
      <c r="C2555" s="50" t="s">
        <v>14588</v>
      </c>
      <c r="D2555" s="49" t="s">
        <v>14589</v>
      </c>
      <c r="E2555" s="37"/>
      <c r="F2555" s="50"/>
      <c r="G2555" s="50"/>
      <c r="H2555" s="50"/>
      <c r="I2555" s="50"/>
      <c r="J2555" s="50"/>
      <c r="K2555" s="49" t="s">
        <v>92</v>
      </c>
      <c r="L2555" s="50"/>
      <c r="M2555" s="50"/>
      <c r="N2555" s="50"/>
      <c r="O2555" s="51">
        <v>45977</v>
      </c>
      <c r="P2555" s="51">
        <v>45977</v>
      </c>
      <c r="Q2555" s="51">
        <v>45977</v>
      </c>
      <c r="R2555" s="50"/>
      <c r="S2555" s="50"/>
      <c r="T2555" s="50"/>
      <c r="U2555" s="49" t="s">
        <v>14590</v>
      </c>
      <c r="V2555" s="50"/>
      <c r="W2555" s="50" t="s">
        <v>14591</v>
      </c>
      <c r="X2555" s="50" t="s">
        <v>192</v>
      </c>
      <c r="Y2555" s="49" t="s">
        <v>8763</v>
      </c>
    </row>
    <row r="2556" spans="1:25">
      <c r="A2556" s="121" t="str">
        <f t="shared" si="40"/>
        <v>ddedon</v>
      </c>
      <c r="B2556" s="54" t="s">
        <v>14592</v>
      </c>
      <c r="C2556" s="44" t="s">
        <v>14593</v>
      </c>
      <c r="D2556" s="54" t="s">
        <v>14594</v>
      </c>
      <c r="E2556" s="142"/>
      <c r="F2556" s="44"/>
      <c r="G2556" s="44"/>
      <c r="H2556" s="44"/>
      <c r="I2556" s="44"/>
      <c r="J2556" s="44"/>
      <c r="K2556" s="54" t="s">
        <v>273</v>
      </c>
      <c r="L2556" s="44"/>
      <c r="M2556" s="44"/>
      <c r="N2556" s="44"/>
      <c r="O2556" s="55">
        <v>45977</v>
      </c>
      <c r="P2556" s="55">
        <v>45977</v>
      </c>
      <c r="Q2556" s="55">
        <v>45977</v>
      </c>
      <c r="R2556" s="44"/>
      <c r="S2556" s="44"/>
      <c r="T2556" s="44"/>
      <c r="U2556" s="54" t="s">
        <v>14595</v>
      </c>
      <c r="V2556" s="44"/>
      <c r="W2556" s="44" t="s">
        <v>14596</v>
      </c>
      <c r="X2556" s="44" t="s">
        <v>373</v>
      </c>
      <c r="Y2556" s="54" t="s">
        <v>14597</v>
      </c>
    </row>
    <row r="2557" spans="1:25">
      <c r="A2557" s="121" t="str">
        <f t="shared" si="40"/>
        <v>drineha</v>
      </c>
      <c r="B2557" s="134" t="s">
        <v>14598</v>
      </c>
      <c r="C2557" s="135" t="s">
        <v>14599</v>
      </c>
      <c r="D2557" s="134" t="s">
        <v>14600</v>
      </c>
      <c r="E2557" s="145"/>
      <c r="F2557" s="135"/>
      <c r="G2557" s="135"/>
      <c r="H2557" s="135"/>
      <c r="I2557" s="135"/>
      <c r="J2557" s="135"/>
      <c r="K2557" s="135"/>
      <c r="L2557" s="135"/>
      <c r="M2557" s="135"/>
      <c r="N2557" s="135"/>
      <c r="O2557" s="136">
        <v>45984</v>
      </c>
      <c r="P2557" s="136">
        <v>45984</v>
      </c>
      <c r="Q2557" s="136">
        <v>45984</v>
      </c>
      <c r="R2557" s="135"/>
      <c r="S2557" s="135"/>
      <c r="T2557" s="135"/>
      <c r="U2557" s="134" t="s">
        <v>14601</v>
      </c>
      <c r="V2557" s="135"/>
      <c r="W2557" s="135" t="s">
        <v>7507</v>
      </c>
      <c r="X2557" s="135" t="s">
        <v>72</v>
      </c>
      <c r="Y2557" s="134" t="s">
        <v>14602</v>
      </c>
    </row>
    <row r="2558" spans="1:25">
      <c r="A2558" s="121" t="str">
        <f t="shared" si="40"/>
        <v>esulliv</v>
      </c>
      <c r="B2558" s="134" t="s">
        <v>14603</v>
      </c>
      <c r="C2558" s="135" t="s">
        <v>14604</v>
      </c>
      <c r="D2558" s="134" t="s">
        <v>14605</v>
      </c>
      <c r="E2558" s="145"/>
      <c r="F2558" s="135"/>
      <c r="G2558" s="135"/>
      <c r="H2558" s="135"/>
      <c r="I2558" s="135"/>
      <c r="J2558" s="135"/>
      <c r="K2558" s="135"/>
      <c r="L2558" s="135"/>
      <c r="M2558" s="135"/>
      <c r="N2558" s="135"/>
      <c r="O2558" s="136">
        <v>45984</v>
      </c>
      <c r="P2558" s="136">
        <v>45984</v>
      </c>
      <c r="Q2558" s="136">
        <v>45984</v>
      </c>
      <c r="R2558" s="135"/>
      <c r="S2558" s="135"/>
      <c r="T2558" s="135"/>
      <c r="U2558" s="134" t="s">
        <v>14606</v>
      </c>
      <c r="V2558" s="134" t="s">
        <v>14607</v>
      </c>
      <c r="W2558" s="135" t="s">
        <v>14608</v>
      </c>
      <c r="X2558" s="135" t="s">
        <v>453</v>
      </c>
      <c r="Y2558" s="134" t="s">
        <v>14609</v>
      </c>
    </row>
    <row r="2559" spans="1:25">
      <c r="A2559" s="121" t="str">
        <f t="shared" si="40"/>
        <v>rwilli0</v>
      </c>
      <c r="B2559" s="134" t="s">
        <v>14610</v>
      </c>
      <c r="C2559" s="135" t="s">
        <v>14611</v>
      </c>
      <c r="D2559" s="134" t="s">
        <v>14612</v>
      </c>
      <c r="E2559" s="145"/>
      <c r="F2559" s="135"/>
      <c r="G2559" s="135"/>
      <c r="H2559" s="135"/>
      <c r="I2559" s="135"/>
      <c r="J2559" s="135"/>
      <c r="K2559" s="135"/>
      <c r="L2559" s="135"/>
      <c r="M2559" s="135"/>
      <c r="N2559" s="135"/>
      <c r="O2559" s="136">
        <v>45984</v>
      </c>
      <c r="P2559" s="136">
        <v>45984</v>
      </c>
      <c r="Q2559" s="136">
        <v>45984</v>
      </c>
      <c r="R2559" s="135"/>
      <c r="S2559" s="135"/>
      <c r="T2559" s="135"/>
      <c r="U2559" s="134" t="s">
        <v>14613</v>
      </c>
      <c r="V2559" s="134" t="s">
        <v>14614</v>
      </c>
      <c r="W2559" s="135" t="s">
        <v>14615</v>
      </c>
      <c r="X2559" s="135" t="s">
        <v>1308</v>
      </c>
      <c r="Y2559" s="134" t="s">
        <v>14616</v>
      </c>
    </row>
    <row r="2560" spans="1:25">
      <c r="A2560" s="121" t="str">
        <f t="shared" si="40"/>
        <v>dchesne</v>
      </c>
      <c r="B2560" s="134" t="s">
        <v>14617</v>
      </c>
      <c r="C2560" s="135" t="s">
        <v>14618</v>
      </c>
      <c r="D2560" s="134" t="s">
        <v>14619</v>
      </c>
      <c r="E2560" s="145"/>
      <c r="F2560" s="135"/>
      <c r="G2560" s="135"/>
      <c r="H2560" s="135"/>
      <c r="I2560" s="135"/>
      <c r="J2560" s="135"/>
      <c r="K2560" s="135"/>
      <c r="L2560" s="135"/>
      <c r="M2560" s="135"/>
      <c r="N2560" s="135"/>
      <c r="O2560" s="136">
        <v>45984</v>
      </c>
      <c r="P2560" s="136">
        <v>45984</v>
      </c>
      <c r="Q2560" s="136">
        <v>45984</v>
      </c>
      <c r="R2560" s="135"/>
      <c r="S2560" s="135"/>
      <c r="T2560" s="135"/>
      <c r="U2560" s="134" t="s">
        <v>14620</v>
      </c>
      <c r="V2560" s="135"/>
      <c r="W2560" s="135" t="s">
        <v>14621</v>
      </c>
      <c r="X2560" s="135" t="s">
        <v>57</v>
      </c>
      <c r="Y2560" s="134" t="s">
        <v>14622</v>
      </c>
    </row>
    <row r="2561" spans="1:25">
      <c r="A2561" s="121" t="str">
        <f t="shared" si="40"/>
        <v>iperez</v>
      </c>
      <c r="B2561" s="134" t="s">
        <v>14623</v>
      </c>
      <c r="C2561" s="135" t="s">
        <v>14624</v>
      </c>
      <c r="D2561" s="134" t="s">
        <v>14625</v>
      </c>
      <c r="E2561" s="145"/>
      <c r="F2561" s="135"/>
      <c r="G2561" s="135"/>
      <c r="H2561" s="135"/>
      <c r="I2561" s="135"/>
      <c r="J2561" s="135"/>
      <c r="K2561" s="135"/>
      <c r="L2561" s="135"/>
      <c r="M2561" s="135"/>
      <c r="N2561" s="135"/>
      <c r="O2561" s="136">
        <v>45984</v>
      </c>
      <c r="P2561" s="136">
        <v>45984</v>
      </c>
      <c r="Q2561" s="136">
        <v>45984</v>
      </c>
      <c r="R2561" s="135"/>
      <c r="S2561" s="135"/>
      <c r="T2561" s="135"/>
      <c r="U2561" s="134" t="s">
        <v>14626</v>
      </c>
      <c r="V2561" s="134" t="s">
        <v>14627</v>
      </c>
      <c r="W2561" s="135" t="s">
        <v>1669</v>
      </c>
      <c r="X2561" s="135" t="s">
        <v>429</v>
      </c>
      <c r="Y2561" s="134" t="s">
        <v>1670</v>
      </c>
    </row>
    <row r="2562" spans="1:25">
      <c r="A2562" s="121" t="str">
        <f t="shared" si="40"/>
        <v>mohoula</v>
      </c>
      <c r="B2562" s="134" t="s">
        <v>14628</v>
      </c>
      <c r="C2562" s="135" t="s">
        <v>14629</v>
      </c>
      <c r="D2562" s="134" t="s">
        <v>14630</v>
      </c>
      <c r="E2562" s="145"/>
      <c r="F2562" s="135"/>
      <c r="G2562" s="135"/>
      <c r="H2562" s="135"/>
      <c r="I2562" s="135"/>
      <c r="J2562" s="135"/>
      <c r="K2562" s="135"/>
      <c r="L2562" s="135"/>
      <c r="M2562" s="135"/>
      <c r="N2562" s="135"/>
      <c r="O2562" s="136">
        <v>45984</v>
      </c>
      <c r="P2562" s="136">
        <v>45984</v>
      </c>
      <c r="Q2562" s="136">
        <v>45984</v>
      </c>
      <c r="R2562" s="135"/>
      <c r="S2562" s="135"/>
      <c r="T2562" s="135"/>
      <c r="U2562" s="134" t="s">
        <v>14631</v>
      </c>
      <c r="V2562" s="135"/>
      <c r="W2562" s="135" t="s">
        <v>4561</v>
      </c>
      <c r="X2562" s="135" t="s">
        <v>322</v>
      </c>
      <c r="Y2562" s="134" t="s">
        <v>4562</v>
      </c>
    </row>
    <row r="2563" spans="1:25">
      <c r="A2563" s="121" t="str">
        <f t="shared" ref="A2563:A2568" si="41">TRIM(D2563)</f>
        <v>tcopela</v>
      </c>
      <c r="B2563" s="134" t="s">
        <v>14632</v>
      </c>
      <c r="C2563" s="135" t="s">
        <v>14633</v>
      </c>
      <c r="D2563" s="134" t="s">
        <v>14634</v>
      </c>
      <c r="E2563" s="145"/>
      <c r="F2563" s="135"/>
      <c r="G2563" s="135"/>
      <c r="H2563" s="135"/>
      <c r="I2563" s="135"/>
      <c r="J2563" s="135"/>
      <c r="K2563" s="135"/>
      <c r="L2563" s="135"/>
      <c r="M2563" s="135"/>
      <c r="N2563" s="135"/>
      <c r="O2563" s="136">
        <v>45984</v>
      </c>
      <c r="P2563" s="136">
        <v>45984</v>
      </c>
      <c r="Q2563" s="136">
        <v>45984</v>
      </c>
      <c r="R2563" s="135"/>
      <c r="S2563" s="135"/>
      <c r="T2563" s="135"/>
      <c r="U2563" s="134" t="s">
        <v>14635</v>
      </c>
      <c r="V2563" s="135"/>
      <c r="W2563" s="135" t="s">
        <v>13462</v>
      </c>
      <c r="X2563" s="135" t="s">
        <v>167</v>
      </c>
      <c r="Y2563" s="134" t="s">
        <v>13463</v>
      </c>
    </row>
    <row r="2564" spans="1:25">
      <c r="A2564" s="121" t="str">
        <f t="shared" si="41"/>
        <v>rcervan</v>
      </c>
      <c r="B2564" s="134" t="s">
        <v>14636</v>
      </c>
      <c r="C2564" s="135" t="s">
        <v>14637</v>
      </c>
      <c r="D2564" s="134" t="s">
        <v>14638</v>
      </c>
      <c r="E2564" s="145"/>
      <c r="F2564" s="135"/>
      <c r="G2564" s="135"/>
      <c r="H2564" s="135"/>
      <c r="I2564" s="135"/>
      <c r="J2564" s="135"/>
      <c r="K2564" s="135"/>
      <c r="L2564" s="135"/>
      <c r="M2564" s="135"/>
      <c r="N2564" s="135"/>
      <c r="O2564" s="136">
        <v>45984</v>
      </c>
      <c r="P2564" s="136">
        <v>45984</v>
      </c>
      <c r="Q2564" s="136">
        <v>45984</v>
      </c>
      <c r="R2564" s="135"/>
      <c r="S2564" s="135"/>
      <c r="T2564" s="135"/>
      <c r="U2564" s="134" t="s">
        <v>14639</v>
      </c>
      <c r="V2564" s="134" t="s">
        <v>14640</v>
      </c>
      <c r="W2564" s="135" t="s">
        <v>14641</v>
      </c>
      <c r="X2564" s="135" t="s">
        <v>36</v>
      </c>
      <c r="Y2564" s="134" t="s">
        <v>14642</v>
      </c>
    </row>
    <row r="2565" spans="1:25">
      <c r="A2565" s="121" t="str">
        <f t="shared" si="41"/>
        <v>dclayto</v>
      </c>
      <c r="B2565" s="134" t="s">
        <v>14643</v>
      </c>
      <c r="C2565" s="135" t="s">
        <v>14644</v>
      </c>
      <c r="D2565" s="134" t="s">
        <v>14645</v>
      </c>
      <c r="E2565" s="145"/>
      <c r="F2565" s="135"/>
      <c r="G2565" s="135"/>
      <c r="H2565" s="135"/>
      <c r="I2565" s="135"/>
      <c r="J2565" s="135"/>
      <c r="K2565" s="135"/>
      <c r="L2565" s="135"/>
      <c r="M2565" s="135"/>
      <c r="N2565" s="135"/>
      <c r="O2565" s="136">
        <v>45984</v>
      </c>
      <c r="P2565" s="136">
        <v>45984</v>
      </c>
      <c r="Q2565" s="136">
        <v>45984</v>
      </c>
      <c r="R2565" s="135"/>
      <c r="S2565" s="135"/>
      <c r="T2565" s="135"/>
      <c r="U2565" s="134" t="s">
        <v>14646</v>
      </c>
      <c r="V2565" s="135"/>
      <c r="W2565" s="135" t="s">
        <v>3389</v>
      </c>
      <c r="X2565" s="135" t="s">
        <v>192</v>
      </c>
      <c r="Y2565" s="134" t="s">
        <v>14647</v>
      </c>
    </row>
    <row r="2566" spans="1:25">
      <c r="A2566" s="121" t="str">
        <f t="shared" si="41"/>
        <v>sahmady</v>
      </c>
      <c r="B2566" s="134" t="s">
        <v>14648</v>
      </c>
      <c r="C2566" s="135" t="s">
        <v>14649</v>
      </c>
      <c r="D2566" s="134" t="s">
        <v>14650</v>
      </c>
      <c r="E2566" s="145"/>
      <c r="F2566" s="135"/>
      <c r="G2566" s="135"/>
      <c r="H2566" s="135"/>
      <c r="I2566" s="135"/>
      <c r="J2566" s="135"/>
      <c r="K2566" s="135"/>
      <c r="L2566" s="135"/>
      <c r="M2566" s="135"/>
      <c r="N2566" s="135"/>
      <c r="O2566" s="136">
        <v>45984</v>
      </c>
      <c r="P2566" s="136">
        <v>45984</v>
      </c>
      <c r="Q2566" s="136">
        <v>45984</v>
      </c>
      <c r="R2566" s="135"/>
      <c r="S2566" s="135"/>
      <c r="T2566" s="135"/>
      <c r="U2566" s="134" t="s">
        <v>14651</v>
      </c>
      <c r="V2566" s="135"/>
      <c r="W2566" s="135" t="s">
        <v>14652</v>
      </c>
      <c r="X2566" s="135" t="s">
        <v>192</v>
      </c>
      <c r="Y2566" s="134" t="s">
        <v>14653</v>
      </c>
    </row>
    <row r="2567" spans="1:25">
      <c r="A2567" s="121" t="str">
        <f t="shared" si="41"/>
        <v>tdeans</v>
      </c>
      <c r="B2567" s="137" t="s">
        <v>14654</v>
      </c>
      <c r="C2567" s="138" t="s">
        <v>14655</v>
      </c>
      <c r="D2567" s="137" t="s">
        <v>14656</v>
      </c>
      <c r="E2567" s="146"/>
      <c r="F2567" s="138"/>
      <c r="G2567" s="138"/>
      <c r="H2567" s="138"/>
      <c r="I2567" s="138"/>
      <c r="J2567" s="138"/>
      <c r="K2567" s="138"/>
      <c r="L2567" s="138"/>
      <c r="M2567" s="138"/>
      <c r="N2567" s="138"/>
      <c r="O2567" s="139">
        <v>45984</v>
      </c>
      <c r="P2567" s="139">
        <v>45984</v>
      </c>
      <c r="Q2567" s="139">
        <v>45984</v>
      </c>
      <c r="R2567" s="138"/>
      <c r="S2567" s="138"/>
      <c r="T2567" s="138"/>
      <c r="U2567" s="137" t="s">
        <v>14657</v>
      </c>
      <c r="V2567" s="138"/>
      <c r="W2567" s="138" t="s">
        <v>14658</v>
      </c>
      <c r="X2567" s="138" t="s">
        <v>95</v>
      </c>
      <c r="Y2567" s="137" t="s">
        <v>14659</v>
      </c>
    </row>
    <row r="2568" spans="1:25">
      <c r="A2568" s="121" t="str">
        <f t="shared" si="41"/>
        <v>mmansil</v>
      </c>
      <c r="B2568" s="137" t="s">
        <v>14660</v>
      </c>
      <c r="C2568" s="138" t="s">
        <v>14661</v>
      </c>
      <c r="D2568" s="137" t="s">
        <v>14662</v>
      </c>
      <c r="E2568" s="146"/>
      <c r="F2568" s="138"/>
      <c r="G2568" s="138"/>
      <c r="H2568" s="138"/>
      <c r="I2568" s="138"/>
      <c r="J2568" s="138"/>
      <c r="K2568" s="138"/>
      <c r="L2568" s="138"/>
      <c r="M2568" s="138"/>
      <c r="N2568" s="138"/>
      <c r="O2568" s="139">
        <v>45984</v>
      </c>
      <c r="P2568" s="139">
        <v>45984</v>
      </c>
      <c r="Q2568" s="139">
        <v>45984</v>
      </c>
      <c r="R2568" s="138"/>
      <c r="S2568" s="138"/>
      <c r="T2568" s="138"/>
      <c r="U2568" s="137" t="s">
        <v>14663</v>
      </c>
      <c r="V2568" s="138"/>
      <c r="W2568" s="138" t="s">
        <v>2974</v>
      </c>
      <c r="X2568" s="138" t="s">
        <v>36</v>
      </c>
      <c r="Y2568" s="137" t="s">
        <v>2975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ADD8-A53D-447F-9D16-F647DFC0C530}">
  <dimension ref="A1:L8"/>
  <sheetViews>
    <sheetView workbookViewId="0">
      <selection activeCell="C3" sqref="C3"/>
    </sheetView>
  </sheetViews>
  <sheetFormatPr defaultRowHeight="14.45"/>
  <cols>
    <col min="1" max="1" width="21.28515625" customWidth="1"/>
    <col min="2" max="2" width="16.140625" customWidth="1"/>
    <col min="3" max="3" width="21.42578125" customWidth="1"/>
    <col min="4" max="4" width="21" customWidth="1"/>
    <col min="5" max="5" width="18.42578125" customWidth="1"/>
    <col min="6" max="6" width="16.28515625" customWidth="1"/>
    <col min="8" max="8" width="19.28515625" customWidth="1"/>
    <col min="9" max="9" width="20.42578125" customWidth="1"/>
    <col min="10" max="10" width="18.42578125" customWidth="1"/>
    <col min="11" max="11" width="18.5703125" customWidth="1"/>
    <col min="12" max="12" width="21" customWidth="1"/>
  </cols>
  <sheetData>
    <row r="1" spans="1:12" ht="63.95">
      <c r="A1" s="194" t="s">
        <v>14664</v>
      </c>
      <c r="B1" s="195" t="s">
        <v>14665</v>
      </c>
      <c r="C1" s="195" t="s">
        <v>2</v>
      </c>
      <c r="D1" s="195" t="s">
        <v>3</v>
      </c>
      <c r="E1" s="195" t="s">
        <v>14666</v>
      </c>
      <c r="F1" s="195" t="s">
        <v>14667</v>
      </c>
      <c r="G1" s="195" t="s">
        <v>14668</v>
      </c>
      <c r="H1" s="195" t="s">
        <v>14669</v>
      </c>
      <c r="I1" s="195" t="s">
        <v>14670</v>
      </c>
      <c r="J1" s="195" t="s">
        <v>14671</v>
      </c>
      <c r="K1" s="195" t="s">
        <v>14672</v>
      </c>
      <c r="L1" s="195" t="s">
        <v>14673</v>
      </c>
    </row>
    <row r="2" spans="1:12" ht="48">
      <c r="A2" s="20">
        <v>46090</v>
      </c>
      <c r="B2" s="7">
        <v>61263</v>
      </c>
      <c r="C2" s="4" t="s">
        <v>14674</v>
      </c>
      <c r="D2" s="5" t="s">
        <v>14675</v>
      </c>
      <c r="E2" s="176" t="str">
        <f>TRIM(B2)</f>
        <v>61263</v>
      </c>
      <c r="F2" s="181">
        <v>9106029707</v>
      </c>
      <c r="G2" s="181" t="str">
        <f>IFERROR(VLOOKUP(D2,'TPMS-auto'!A:J,6,0),"Not-in-TPMS")</f>
        <v>088047</v>
      </c>
      <c r="H2" s="6" t="s">
        <v>14676</v>
      </c>
      <c r="I2" s="25" t="s">
        <v>14677</v>
      </c>
      <c r="J2" s="25" t="s">
        <v>14678</v>
      </c>
      <c r="K2" s="25" t="s">
        <v>14679</v>
      </c>
      <c r="L2" s="25" t="s">
        <v>14680</v>
      </c>
    </row>
    <row r="6" spans="1:12" ht="15.95">
      <c r="B6" s="192"/>
      <c r="C6" s="107"/>
      <c r="D6" s="107"/>
      <c r="E6" s="25"/>
      <c r="F6" s="107"/>
      <c r="G6" s="193"/>
      <c r="H6" s="193"/>
      <c r="I6" s="30"/>
      <c r="J6" s="25"/>
      <c r="K6" s="25"/>
      <c r="L6" s="25"/>
    </row>
    <row r="7" spans="1:12" ht="15.95">
      <c r="B7" s="192"/>
      <c r="C7" s="107"/>
      <c r="D7" s="107"/>
      <c r="E7" s="25"/>
      <c r="F7" s="107"/>
      <c r="G7" s="193"/>
      <c r="H7" s="193"/>
      <c r="I7" s="30"/>
      <c r="J7" s="107"/>
      <c r="K7" s="25"/>
      <c r="L7" s="25"/>
    </row>
    <row r="8" spans="1:12" ht="15.95">
      <c r="B8" s="192"/>
      <c r="C8" s="107"/>
      <c r="D8" s="107"/>
      <c r="E8" s="25"/>
      <c r="F8" s="107"/>
      <c r="G8" s="193"/>
      <c r="H8" s="193"/>
      <c r="I8" s="30"/>
      <c r="J8" s="107"/>
      <c r="K8" s="25"/>
      <c r="L8" s="25"/>
    </row>
  </sheetData>
  <conditionalFormatting sqref="H1:H2">
    <cfRule type="cellIs" dxfId="367" priority="1" operator="equal">
      <formula>"New Rental"</formula>
    </cfRule>
  </conditionalFormatting>
  <conditionalFormatting sqref="I2">
    <cfRule type="cellIs" dxfId="366" priority="2" operator="equal">
      <formula>"New Rental"</formula>
    </cfRule>
  </conditionalFormatting>
  <conditionalFormatting sqref="I6:I8">
    <cfRule type="cellIs" dxfId="365" priority="10" operator="equal">
      <formula>"New Rental"</formula>
    </cfRule>
  </conditionalFormatting>
  <conditionalFormatting sqref="J6">
    <cfRule type="cellIs" dxfId="364" priority="12" operator="equal">
      <formula>"New Rental"</formula>
    </cfRule>
  </conditionalFormatting>
  <conditionalFormatting sqref="L1">
    <cfRule type="containsText" dxfId="363" priority="4" operator="containsText" text="No">
      <formula>NOT(ISERROR(SEARCH("No",L1)))</formula>
    </cfRule>
  </conditionalFormatting>
  <conditionalFormatting sqref="L8">
    <cfRule type="containsText" dxfId="362" priority="9" operator="containsText" text="No">
      <formula>NOT(ISERROR(SEARCH("No",L8)))</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05"/>
  <sheetViews>
    <sheetView tabSelected="1" zoomScale="50" zoomScaleNormal="50" workbookViewId="0">
      <pane ySplit="1" topLeftCell="A2806" activePane="bottomLeft" state="frozen"/>
      <selection pane="bottomLeft" activeCell="B1" sqref="B1"/>
      <selection activeCell="U839" sqref="U839"/>
    </sheetView>
  </sheetViews>
  <sheetFormatPr defaultColWidth="58.28515625" defaultRowHeight="33.75" customHeight="1" outlineLevelRow="1"/>
  <cols>
    <col min="1" max="1" width="17.140625" style="30" customWidth="1"/>
    <col min="2" max="2" width="14.28515625" style="25" customWidth="1"/>
    <col min="3" max="3" width="27.140625" style="41" customWidth="1"/>
    <col min="4" max="4" width="14.42578125" style="25" customWidth="1"/>
    <col min="5" max="5" width="10.140625" style="25" customWidth="1"/>
    <col min="6" max="6" width="22.140625" style="110" customWidth="1"/>
    <col min="7" max="7" width="12.7109375" style="29" customWidth="1"/>
    <col min="8" max="8" width="14.5703125" style="25" customWidth="1"/>
    <col min="9" max="10" width="45.5703125" style="25" customWidth="1"/>
    <col min="11" max="11" width="25.7109375" style="25" customWidth="1"/>
    <col min="12" max="14" width="12.28515625" style="25" customWidth="1"/>
    <col min="15" max="15" width="13.5703125" style="25" customWidth="1"/>
    <col min="16" max="16" width="16.140625" style="41" customWidth="1"/>
    <col min="17" max="17" width="17.85546875" style="41" customWidth="1"/>
    <col min="18" max="18" width="21.42578125" style="25" customWidth="1"/>
    <col min="19" max="19" width="21.42578125" style="30" customWidth="1"/>
    <col min="20" max="22" width="21.42578125" style="25" customWidth="1"/>
    <col min="23" max="23" width="58.28515625" style="30"/>
    <col min="24" max="24" width="58.28515625" style="41"/>
    <col min="25" max="16384" width="58.28515625" style="25"/>
  </cols>
  <sheetData>
    <row r="1" spans="1:24" ht="33.75" customHeight="1">
      <c r="A1" s="32" t="s">
        <v>14664</v>
      </c>
      <c r="B1" s="19" t="s">
        <v>14665</v>
      </c>
      <c r="C1" s="19" t="s">
        <v>2</v>
      </c>
      <c r="D1" s="19" t="s">
        <v>3</v>
      </c>
      <c r="E1" s="19" t="s">
        <v>14666</v>
      </c>
      <c r="F1" s="19" t="s">
        <v>14667</v>
      </c>
      <c r="G1" s="19" t="s">
        <v>14668</v>
      </c>
      <c r="H1" s="19" t="s">
        <v>14669</v>
      </c>
      <c r="I1" s="19" t="s">
        <v>14670</v>
      </c>
      <c r="J1" s="19" t="s">
        <v>14671</v>
      </c>
      <c r="K1" s="19" t="s">
        <v>14672</v>
      </c>
      <c r="L1" s="19" t="s">
        <v>14673</v>
      </c>
      <c r="M1" s="19" t="s">
        <v>14681</v>
      </c>
      <c r="N1" s="19" t="s">
        <v>14682</v>
      </c>
      <c r="O1" s="28" t="s">
        <v>14683</v>
      </c>
      <c r="P1" s="35" t="s">
        <v>14684</v>
      </c>
      <c r="Q1" s="35" t="s">
        <v>14685</v>
      </c>
      <c r="R1" s="32" t="s">
        <v>14686</v>
      </c>
      <c r="S1" s="19" t="s">
        <v>14687</v>
      </c>
      <c r="T1" s="19" t="s">
        <v>14688</v>
      </c>
      <c r="U1" s="19" t="s">
        <v>14689</v>
      </c>
      <c r="V1" s="32" t="s">
        <v>14690</v>
      </c>
      <c r="W1" s="25"/>
      <c r="X1" s="25"/>
    </row>
    <row r="2" spans="1:24" s="151" customFormat="1" ht="33.75" customHeight="1">
      <c r="A2" s="15">
        <v>45918</v>
      </c>
      <c r="B2" s="8">
        <v>46634</v>
      </c>
      <c r="C2" s="9" t="s">
        <v>14691</v>
      </c>
      <c r="D2" s="10" t="s">
        <v>14692</v>
      </c>
      <c r="E2" s="174" t="str">
        <f t="shared" ref="E2:E33" si="0">TRIM(B2)</f>
        <v>46634</v>
      </c>
      <c r="F2" s="175" t="str">
        <f>IFERROR(VLOOKUP(D2,'TPMS-auto'!A:J, 10,0), "Not-in-TPMS")</f>
        <v>Not-in-TPMS</v>
      </c>
      <c r="G2" s="175" t="str">
        <f>IFERROR(VLOOKUP(D2,'TPMS-auto'!A:J,6,0),"Not-in-TPMS")</f>
        <v>Not-in-TPMS</v>
      </c>
      <c r="H2" s="12">
        <v>45887</v>
      </c>
      <c r="I2" s="11" t="s">
        <v>14693</v>
      </c>
      <c r="J2" s="13" t="s">
        <v>14694</v>
      </c>
      <c r="K2" s="13" t="s">
        <v>14695</v>
      </c>
      <c r="L2" s="13" t="s">
        <v>14680</v>
      </c>
      <c r="M2" s="13"/>
      <c r="N2" s="13" t="s">
        <v>14696</v>
      </c>
      <c r="O2" s="13" t="s">
        <v>14680</v>
      </c>
      <c r="P2" s="166" t="str">
        <f>IFERROR(VLOOKUP(D2,'TPMS-auto'!A:D, 4,0),"Not-in-TPMS")</f>
        <v>Not-in-TPMS</v>
      </c>
      <c r="Q2" s="166" t="str">
        <f>IFERROR(VLOOKUP(Table2[[#This Row],[Unit Number]],Ops,3,0),"Not-in-TPMS")</f>
        <v>Not-in-TPMS</v>
      </c>
      <c r="R2" s="172" t="str">
        <f>IFERROR(VLOOKUP(Table2[[#This Row],[Enterprise ID]], 'ExistingRental-12.11'!A:H, 3, 0), "Not Open On 12.11")</f>
        <v>Not Open On 12.11</v>
      </c>
      <c r="S2" s="166" t="str">
        <f>IF(Table2[[#This Row],[Start Rental Date]]="New Rental", "New Rental", "Rental Extension Request")</f>
        <v>Rental Extension Request</v>
      </c>
      <c r="T2" s="166" t="str">
        <f>IFERROR(IF(Table2[[#This Row],[Date of this request]]-Table2[[#This Row],[Tech Service Date]]&lt;60, "New Hire Rental", "Truck Breakdown"), "New Hire Rental")</f>
        <v>New Hire Rental</v>
      </c>
      <c r="U2" s="166" t="str">
        <f>IFERROR(VLOOKUP(Table2[[#This Row],[Enterprise ID]], 'ExistingRental-12.11'!A:H, 7, 0), "Not Open On 12.11")</f>
        <v>Not Open On 12.11</v>
      </c>
      <c r="V2" s="172" t="str">
        <f>IFERROR(VLOOKUP(Table2[[#This Row],[Enterprise ID]],'Tech-ServiceDate'!A:B,2,0), "EitherNewHire or Termed")</f>
        <v>EitherNewHire or Termed</v>
      </c>
    </row>
    <row r="3" spans="1:24" s="151" customFormat="1" ht="33.75" customHeight="1">
      <c r="A3" s="14">
        <v>45918</v>
      </c>
      <c r="B3" s="7">
        <v>46146</v>
      </c>
      <c r="C3" s="4" t="s">
        <v>14697</v>
      </c>
      <c r="D3" s="5" t="s">
        <v>14698</v>
      </c>
      <c r="E3" s="176" t="str">
        <f t="shared" si="0"/>
        <v>46146</v>
      </c>
      <c r="F3" s="177">
        <f>IFERROR(VLOOKUP(D3,'TPMS-auto'!A:J, 10,0), "Not-in-TPMS")</f>
        <v>7735520093</v>
      </c>
      <c r="G3" s="177" t="str">
        <f>IFERROR(VLOOKUP(D3,'TPMS-auto'!A:J,6,0),"Not-in-TPMS")</f>
        <v>021159</v>
      </c>
      <c r="H3" s="6">
        <v>45911</v>
      </c>
      <c r="I3" s="2" t="s">
        <v>14699</v>
      </c>
      <c r="J3" s="16"/>
      <c r="K3" s="5" t="s">
        <v>14700</v>
      </c>
      <c r="L3" s="3" t="s">
        <v>14680</v>
      </c>
      <c r="M3" s="3"/>
      <c r="N3" s="3" t="s">
        <v>14680</v>
      </c>
      <c r="O3" s="3" t="s">
        <v>14680</v>
      </c>
      <c r="P3" s="167" t="str">
        <f>IFERROR(VLOOKUP(D3,'TPMS-auto'!A:D, 4,0),"Not-in-TPMS")</f>
        <v>0008555</v>
      </c>
      <c r="Q3" s="168" t="str">
        <f>IFERROR(VLOOKUP(Table2[[#This Row],[Unit Number]],Ops,3,0),"Not-in-TPMS")</f>
        <v>Monica, Cheryl &amp; Machell</v>
      </c>
      <c r="R3" s="173" t="str">
        <f>IFERROR(VLOOKUP(Table2[[#This Row],[Enterprise ID]], 'ExistingRental-12.11'!A:H, 3, 0), "Not Open On 12.11")</f>
        <v>Not Open On 12.11</v>
      </c>
      <c r="S3" s="167" t="str">
        <f>IF(Table2[[#This Row],[Start Rental Date]]="New Rental", "New Rental", "Rental Extension Request")</f>
        <v>Rental Extension Request</v>
      </c>
      <c r="T3" s="167" t="str">
        <f>IFERROR(IF(Table2[[#This Row],[Date of this request]]-Table2[[#This Row],[Tech Service Date]]&lt;60, "New Hire Rental", "Truck Breakdown"), "New Hire Rental")</f>
        <v>New Hire Rental</v>
      </c>
      <c r="U3" s="167" t="str">
        <f>IFERROR(VLOOKUP(Table2[[#This Row],[Enterprise ID]], 'ExistingRental-12.11'!A:H, 7, 0), "Not Open On 12.11")</f>
        <v>Not Open On 12.11</v>
      </c>
      <c r="V3" s="173">
        <f>IFERROR(VLOOKUP(Table2[[#This Row],[Enterprise ID]],'Tech-ServiceDate'!A:B,2,0), "EitherNewHire or Termed")</f>
        <v>45900</v>
      </c>
    </row>
    <row r="4" spans="1:24" s="151" customFormat="1" ht="33.75" customHeight="1">
      <c r="A4" s="14">
        <v>45918</v>
      </c>
      <c r="B4" s="69">
        <v>61679</v>
      </c>
      <c r="C4" s="5" t="s">
        <v>14701</v>
      </c>
      <c r="D4" s="5" t="s">
        <v>14702</v>
      </c>
      <c r="E4" s="176" t="str">
        <f t="shared" si="0"/>
        <v>61679</v>
      </c>
      <c r="F4" s="177">
        <f>IFERROR(VLOOKUP(D4,'TPMS-auto'!A:J, 10,0), "Not-in-TPMS")</f>
        <v>9154330595</v>
      </c>
      <c r="G4" s="177" t="str">
        <f>IFERROR(VLOOKUP(D4,'TPMS-auto'!A:J,6,0),"Not-in-TPMS")</f>
        <v>061679</v>
      </c>
      <c r="H4" s="6">
        <v>45898</v>
      </c>
      <c r="I4" s="3" t="s">
        <v>14703</v>
      </c>
      <c r="J4" s="3" t="s">
        <v>14704</v>
      </c>
      <c r="K4" s="3" t="s">
        <v>14705</v>
      </c>
      <c r="L4" s="3" t="s">
        <v>14680</v>
      </c>
      <c r="M4" s="3"/>
      <c r="N4" s="3" t="s">
        <v>14680</v>
      </c>
      <c r="O4" s="3" t="s">
        <v>14680</v>
      </c>
      <c r="P4" s="167" t="str">
        <f>IFERROR(VLOOKUP(D4,'TPMS-auto'!A:D, 4,0),"Not-in-TPMS")</f>
        <v>0008147</v>
      </c>
      <c r="Q4" s="168" t="str">
        <f>IFERROR(VLOOKUP(Table2[[#This Row],[Unit Number]],Ops,3,0),"Not-in-TPMS")</f>
        <v>Carol &amp; Tasha</v>
      </c>
      <c r="R4" s="173">
        <f>IFERROR(VLOOKUP(Table2[[#This Row],[Enterprise ID]], 'ExistingRental-12.11'!A:H, 3, 0), "Not Open On 12.11")</f>
        <v>45993</v>
      </c>
      <c r="S4" s="167" t="str">
        <f>IF(Table2[[#This Row],[Start Rental Date]]="New Rental", "New Rental", "Rental Extension Request")</f>
        <v>Rental Extension Request</v>
      </c>
      <c r="T4" s="167" t="str">
        <f>IFERROR(IF(Table2[[#This Row],[Date of this request]]-Table2[[#This Row],[Tech Service Date]]&lt;60, "New Hire Rental", "Truck Breakdown"), "New Hire Rental")</f>
        <v>Truck Breakdown</v>
      </c>
      <c r="U4" s="167" t="str">
        <f>IFERROR(VLOOKUP(Table2[[#This Row],[Enterprise ID]], 'ExistingRental-12.11'!A:H, 7, 0), "Not Open On 12.11")</f>
        <v>ELIJAH JUAREZ</v>
      </c>
      <c r="V4" s="173">
        <f>IFERROR(VLOOKUP(Table2[[#This Row],[Enterprise ID]],'Tech-ServiceDate'!A:B,2,0), "EitherNewHire or Termed")</f>
        <v>44805</v>
      </c>
    </row>
    <row r="5" spans="1:24" s="151" customFormat="1" ht="33.75" customHeight="1">
      <c r="A5" s="14">
        <v>45918</v>
      </c>
      <c r="B5" s="69">
        <v>36108</v>
      </c>
      <c r="C5" s="5" t="s">
        <v>14706</v>
      </c>
      <c r="D5" s="5" t="s">
        <v>14707</v>
      </c>
      <c r="E5" s="176" t="str">
        <f t="shared" si="0"/>
        <v>36108</v>
      </c>
      <c r="F5" s="177" t="str">
        <f>IFERROR(VLOOKUP(D5,'TPMS-auto'!A:J, 10,0), "Not-in-TPMS")</f>
        <v>Not-in-TPMS</v>
      </c>
      <c r="G5" s="177" t="str">
        <f>IFERROR(VLOOKUP(D5,'TPMS-auto'!A:J,6,0),"Not-in-TPMS")</f>
        <v>Not-in-TPMS</v>
      </c>
      <c r="H5" s="6" t="s">
        <v>14676</v>
      </c>
      <c r="I5" s="3" t="s">
        <v>14708</v>
      </c>
      <c r="J5" s="3" t="s">
        <v>14709</v>
      </c>
      <c r="K5" s="5" t="s">
        <v>14710</v>
      </c>
      <c r="L5" s="3" t="s">
        <v>14680</v>
      </c>
      <c r="M5" s="3"/>
      <c r="N5" s="3" t="s">
        <v>14680</v>
      </c>
      <c r="O5" s="3" t="s">
        <v>14680</v>
      </c>
      <c r="P5" s="167" t="str">
        <f>IFERROR(VLOOKUP(D5,'TPMS-auto'!A:D, 4,0),"Not-in-TPMS")</f>
        <v>Not-in-TPMS</v>
      </c>
      <c r="Q5" s="168" t="str">
        <f>IFERROR(VLOOKUP(Table2[[#This Row],[Unit Number]],Ops,3,0),"Not-in-TPMS")</f>
        <v>Not-in-TPMS</v>
      </c>
      <c r="R5" s="173" t="str">
        <f>IFERROR(VLOOKUP(Table2[[#This Row],[Enterprise ID]], 'ExistingRental-12.11'!A:H, 3, 0), "Not Open On 12.11")</f>
        <v>Not Open On 12.11</v>
      </c>
      <c r="S5" s="167" t="str">
        <f>IF(Table2[[#This Row],[Start Rental Date]]="New Rental", "New Rental", "Rental Extension Request")</f>
        <v>New Rental</v>
      </c>
      <c r="T5" s="167" t="str">
        <f>IFERROR(IF(Table2[[#This Row],[Date of this request]]-Table2[[#This Row],[Tech Service Date]]&lt;60, "New Hire Rental", "Truck Breakdown"), "New Hire Rental")</f>
        <v>New Hire Rental</v>
      </c>
      <c r="U5" s="167" t="str">
        <f>IFERROR(VLOOKUP(Table2[[#This Row],[Enterprise ID]], 'ExistingRental-12.11'!A:H, 7, 0), "Not Open On 12.11")</f>
        <v>Not Open On 12.11</v>
      </c>
      <c r="V5" s="173" t="str">
        <f>IFERROR(VLOOKUP(Table2[[#This Row],[Enterprise ID]],'Tech-ServiceDate'!A:B,2,0), "EitherNewHire or Termed")</f>
        <v>EitherNewHire or Termed</v>
      </c>
    </row>
    <row r="6" spans="1:24" s="151" customFormat="1" ht="33.75" customHeight="1">
      <c r="A6" s="14">
        <v>45918</v>
      </c>
      <c r="B6" s="7">
        <v>21091</v>
      </c>
      <c r="C6" s="4" t="s">
        <v>14711</v>
      </c>
      <c r="D6" s="4" t="s">
        <v>7846</v>
      </c>
      <c r="E6" s="176" t="str">
        <f t="shared" si="0"/>
        <v>21091</v>
      </c>
      <c r="F6" s="177">
        <f>IFERROR(VLOOKUP(D6,'TPMS-auto'!A:J, 10,0), "Not-in-TPMS")</f>
        <v>6262032405</v>
      </c>
      <c r="G6" s="177" t="str">
        <f>IFERROR(VLOOKUP(D6,'TPMS-auto'!A:J,6,0),"Not-in-TPMS")</f>
        <v>021091</v>
      </c>
      <c r="H6" s="2"/>
      <c r="I6" s="2" t="s">
        <v>14712</v>
      </c>
      <c r="J6" s="3" t="s">
        <v>14713</v>
      </c>
      <c r="K6" s="3" t="s">
        <v>14714</v>
      </c>
      <c r="L6" s="3" t="s">
        <v>14680</v>
      </c>
      <c r="M6" s="3"/>
      <c r="N6" s="3" t="s">
        <v>14680</v>
      </c>
      <c r="O6" s="3" t="s">
        <v>14680</v>
      </c>
      <c r="P6" s="167" t="str">
        <f>IFERROR(VLOOKUP(D6,'TPMS-auto'!A:D, 4,0),"Not-in-TPMS")</f>
        <v>0007108</v>
      </c>
      <c r="Q6" s="168" t="str">
        <f>IFERROR(VLOOKUP(Table2[[#This Row],[Unit Number]],Ops,3,0),"Not-in-TPMS")</f>
        <v>Carol &amp; Tasha</v>
      </c>
      <c r="R6" s="173" t="str">
        <f>IFERROR(VLOOKUP(Table2[[#This Row],[Enterprise ID]], 'ExistingRental-12.11'!A:H, 3, 0), "Not Open On 12.11")</f>
        <v>Not Open On 12.11</v>
      </c>
      <c r="S6" s="167" t="str">
        <f>IF(Table2[[#This Row],[Start Rental Date]]="New Rental", "New Rental", "Rental Extension Request")</f>
        <v>Rental Extension Request</v>
      </c>
      <c r="T6" s="167" t="str">
        <f>IFERROR(IF(Table2[[#This Row],[Date of this request]]-Table2[[#This Row],[Tech Service Date]]&lt;60, "New Hire Rental", "Truck Breakdown"), "New Hire Rental")</f>
        <v>Truck Breakdown</v>
      </c>
      <c r="U6" s="167" t="str">
        <f>IFERROR(VLOOKUP(Table2[[#This Row],[Enterprise ID]], 'ExistingRental-12.11'!A:H, 7, 0), "Not Open On 12.11")</f>
        <v>Not Open On 12.11</v>
      </c>
      <c r="V6" s="173">
        <f>IFERROR(VLOOKUP(Table2[[#This Row],[Enterprise ID]],'Tech-ServiceDate'!A:B,2,0), "EitherNewHire or Termed")</f>
        <v>40785</v>
      </c>
    </row>
    <row r="7" spans="1:24" s="151" customFormat="1" ht="33.75" customHeight="1">
      <c r="A7" s="14">
        <v>45918</v>
      </c>
      <c r="B7" s="69">
        <v>46835</v>
      </c>
      <c r="C7" s="5" t="s">
        <v>14715</v>
      </c>
      <c r="D7" s="5" t="s">
        <v>14716</v>
      </c>
      <c r="E7" s="176" t="str">
        <f t="shared" si="0"/>
        <v>46835</v>
      </c>
      <c r="F7" s="177">
        <f>IFERROR(VLOOKUP(D7,'TPMS-auto'!A:J, 10,0), "Not-in-TPMS")</f>
        <v>8287230074</v>
      </c>
      <c r="G7" s="177" t="str">
        <f>IFERROR(VLOOKUP(D7,'TPMS-auto'!A:J,6,0),"Not-in-TPMS")</f>
        <v>046835</v>
      </c>
      <c r="H7" s="3"/>
      <c r="I7" s="3" t="s">
        <v>14717</v>
      </c>
      <c r="J7" s="16" t="s">
        <v>14718</v>
      </c>
      <c r="K7" s="3" t="s">
        <v>14719</v>
      </c>
      <c r="L7" s="3" t="s">
        <v>14680</v>
      </c>
      <c r="M7" s="3"/>
      <c r="N7" s="3" t="s">
        <v>14680</v>
      </c>
      <c r="O7" s="3" t="s">
        <v>14680</v>
      </c>
      <c r="P7" s="167" t="str">
        <f>IFERROR(VLOOKUP(D7,'TPMS-auto'!A:D, 4,0),"Not-in-TPMS")</f>
        <v>0004766</v>
      </c>
      <c r="Q7" s="168" t="str">
        <f>IFERROR(VLOOKUP(Table2[[#This Row],[Unit Number]],Ops,3,0),"Not-in-TPMS")</f>
        <v>Rob &amp; Andrea</v>
      </c>
      <c r="R7" s="173" t="str">
        <f>IFERROR(VLOOKUP(Table2[[#This Row],[Enterprise ID]], 'ExistingRental-12.11'!A:H, 3, 0), "Not Open On 12.11")</f>
        <v>Not Open On 12.11</v>
      </c>
      <c r="S7" s="167" t="str">
        <f>IF(Table2[[#This Row],[Start Rental Date]]="New Rental", "New Rental", "Rental Extension Request")</f>
        <v>Rental Extension Request</v>
      </c>
      <c r="T7" s="167" t="str">
        <f>IFERROR(IF(Table2[[#This Row],[Date of this request]]-Table2[[#This Row],[Tech Service Date]]&lt;60, "New Hire Rental", "Truck Breakdown"), "New Hire Rental")</f>
        <v>Truck Breakdown</v>
      </c>
      <c r="U7" s="167" t="str">
        <f>IFERROR(VLOOKUP(Table2[[#This Row],[Enterprise ID]], 'ExistingRental-12.11'!A:H, 7, 0), "Not Open On 12.11")</f>
        <v>Not Open On 12.11</v>
      </c>
      <c r="V7" s="173">
        <f>IFERROR(VLOOKUP(Table2[[#This Row],[Enterprise ID]],'Tech-ServiceDate'!A:B,2,0), "EitherNewHire or Termed")</f>
        <v>45501</v>
      </c>
    </row>
    <row r="8" spans="1:24" s="151" customFormat="1" ht="33.75" customHeight="1">
      <c r="A8" s="14">
        <v>45918</v>
      </c>
      <c r="B8" s="69">
        <v>36161</v>
      </c>
      <c r="C8" s="5" t="s">
        <v>14720</v>
      </c>
      <c r="D8" s="5" t="s">
        <v>14721</v>
      </c>
      <c r="E8" s="176" t="str">
        <f t="shared" si="0"/>
        <v>36161</v>
      </c>
      <c r="F8" s="177">
        <f>IFERROR(VLOOKUP(D8,'TPMS-auto'!A:J, 10,0), "Not-in-TPMS")</f>
        <v>5028302709</v>
      </c>
      <c r="G8" s="177" t="str">
        <f>IFERROR(VLOOKUP(D8,'TPMS-auto'!A:J,6,0),"Not-in-TPMS")</f>
        <v>036161</v>
      </c>
      <c r="H8" s="6">
        <v>45909</v>
      </c>
      <c r="I8" s="3" t="s">
        <v>14722</v>
      </c>
      <c r="J8" s="16"/>
      <c r="K8" s="5" t="s">
        <v>14723</v>
      </c>
      <c r="L8" s="3" t="s">
        <v>14680</v>
      </c>
      <c r="M8" s="3"/>
      <c r="N8" s="3" t="s">
        <v>14724</v>
      </c>
      <c r="O8" s="3" t="s">
        <v>14680</v>
      </c>
      <c r="P8" s="167" t="str">
        <f>IFERROR(VLOOKUP(D8,'TPMS-auto'!A:D, 4,0),"Not-in-TPMS")</f>
        <v>0004766</v>
      </c>
      <c r="Q8" s="168" t="str">
        <f>IFERROR(VLOOKUP(Table2[[#This Row],[Unit Number]],Ops,3,0),"Not-in-TPMS")</f>
        <v>Rob &amp; Andrea</v>
      </c>
      <c r="R8" s="173" t="str">
        <f>IFERROR(VLOOKUP(Table2[[#This Row],[Enterprise ID]], 'ExistingRental-12.11'!A:H, 3, 0), "Not Open On 12.11")</f>
        <v>Not Open On 12.11</v>
      </c>
      <c r="S8" s="167" t="str">
        <f>IF(Table2[[#This Row],[Start Rental Date]]="New Rental", "New Rental", "Rental Extension Request")</f>
        <v>Rental Extension Request</v>
      </c>
      <c r="T8" s="167" t="str">
        <f>IFERROR(IF(Table2[[#This Row],[Date of this request]]-Table2[[#This Row],[Tech Service Date]]&lt;60, "New Hire Rental", "Truck Breakdown"), "New Hire Rental")</f>
        <v>New Hire Rental</v>
      </c>
      <c r="U8" s="167" t="str">
        <f>IFERROR(VLOOKUP(Table2[[#This Row],[Enterprise ID]], 'ExistingRental-12.11'!A:H, 7, 0), "Not Open On 12.11")</f>
        <v>Not Open On 12.11</v>
      </c>
      <c r="V8" s="173">
        <f>IFERROR(VLOOKUP(Table2[[#This Row],[Enterprise ID]],'Tech-ServiceDate'!A:B,2,0), "EitherNewHire or Termed")</f>
        <v>45893</v>
      </c>
    </row>
    <row r="9" spans="1:24" s="151" customFormat="1" ht="33.75" customHeight="1">
      <c r="A9" s="14">
        <v>45918</v>
      </c>
      <c r="B9" s="7">
        <v>36003</v>
      </c>
      <c r="C9" s="4" t="s">
        <v>14725</v>
      </c>
      <c r="D9" s="5" t="s">
        <v>14726</v>
      </c>
      <c r="E9" s="176" t="str">
        <f t="shared" si="0"/>
        <v>36003</v>
      </c>
      <c r="F9" s="177">
        <f>IFERROR(VLOOKUP(D9,'TPMS-auto'!A:J, 10,0), "Not-in-TPMS")</f>
        <v>7323185436</v>
      </c>
      <c r="G9" s="177" t="str">
        <f>IFERROR(VLOOKUP(D9,'TPMS-auto'!A:J,6,0),"Not-in-TPMS")</f>
        <v>046509</v>
      </c>
      <c r="H9" s="72">
        <v>45838</v>
      </c>
      <c r="I9" s="107" t="s">
        <v>14727</v>
      </c>
      <c r="J9" s="3" t="s">
        <v>14728</v>
      </c>
      <c r="K9" s="5" t="s">
        <v>14729</v>
      </c>
      <c r="L9" s="3" t="s">
        <v>14680</v>
      </c>
      <c r="M9" s="3"/>
      <c r="N9" s="3" t="s">
        <v>14680</v>
      </c>
      <c r="O9" s="3" t="s">
        <v>14680</v>
      </c>
      <c r="P9" s="167" t="str">
        <f>IFERROR(VLOOKUP(D9,'TPMS-auto'!A:D, 4,0),"Not-in-TPMS")</f>
        <v>0007084</v>
      </c>
      <c r="Q9" s="168" t="str">
        <f>IFERROR(VLOOKUP(Table2[[#This Row],[Unit Number]],Ops,3,0),"Not-in-TPMS")</f>
        <v>Monica, Cheryl &amp; Machell</v>
      </c>
      <c r="R9" s="173">
        <f>IFERROR(VLOOKUP(Table2[[#This Row],[Enterprise ID]], 'ExistingRental-12.11'!A:H, 3, 0), "Not Open On 12.11")</f>
        <v>45992</v>
      </c>
      <c r="S9" s="167" t="str">
        <f>IF(Table2[[#This Row],[Start Rental Date]]="New Rental", "New Rental", "Rental Extension Request")</f>
        <v>Rental Extension Request</v>
      </c>
      <c r="T9" s="167" t="str">
        <f>IFERROR(IF(Table2[[#This Row],[Date of this request]]-Table2[[#This Row],[Tech Service Date]]&lt;60, "New Hire Rental", "Truck Breakdown"), "New Hire Rental")</f>
        <v>Truck Breakdown</v>
      </c>
      <c r="U9" s="167" t="str">
        <f>IFERROR(VLOOKUP(Table2[[#This Row],[Enterprise ID]], 'ExistingRental-12.11'!A:H, 7, 0), "Not Open On 12.11")</f>
        <v>FAZIL HAMZA</v>
      </c>
      <c r="V9" s="173">
        <f>IFERROR(VLOOKUP(Table2[[#This Row],[Enterprise ID]],'Tech-ServiceDate'!A:B,2,0), "EitherNewHire or Termed")</f>
        <v>44209</v>
      </c>
    </row>
    <row r="10" spans="1:24" s="151" customFormat="1" ht="33.75" customHeight="1">
      <c r="A10" s="14">
        <v>45918</v>
      </c>
      <c r="B10" s="7">
        <v>47164</v>
      </c>
      <c r="C10" s="4" t="s">
        <v>14730</v>
      </c>
      <c r="D10" s="5" t="s">
        <v>14731</v>
      </c>
      <c r="E10" s="176" t="str">
        <f t="shared" si="0"/>
        <v>47164</v>
      </c>
      <c r="F10" s="177">
        <f>IFERROR(VLOOKUP(D10,'TPMS-auto'!A:J, 10,0), "Not-in-TPMS")</f>
        <v>7064020229</v>
      </c>
      <c r="G10" s="177" t="str">
        <f>IFERROR(VLOOKUP(D10,'TPMS-auto'!A:J,6,0),"Not-in-TPMS")</f>
        <v>046702</v>
      </c>
      <c r="H10" s="6">
        <v>45849</v>
      </c>
      <c r="I10" s="2" t="s">
        <v>14732</v>
      </c>
      <c r="J10" s="3" t="s">
        <v>14733</v>
      </c>
      <c r="K10" s="5" t="s">
        <v>14734</v>
      </c>
      <c r="L10" s="3" t="s">
        <v>14680</v>
      </c>
      <c r="M10" s="3"/>
      <c r="N10" s="3" t="s">
        <v>14696</v>
      </c>
      <c r="O10" s="3" t="s">
        <v>14680</v>
      </c>
      <c r="P10" s="167" t="str">
        <f>IFERROR(VLOOKUP(D10,'TPMS-auto'!A:D, 4,0),"Not-in-TPMS")</f>
        <v>0008035</v>
      </c>
      <c r="Q10" s="168" t="str">
        <f>IFERROR(VLOOKUP(Table2[[#This Row],[Unit Number]],Ops,3,0),"Not-in-TPMS")</f>
        <v>Rob &amp; Andrea</v>
      </c>
      <c r="R10" s="173" t="str">
        <f>IFERROR(VLOOKUP(Table2[[#This Row],[Enterprise ID]], 'ExistingRental-12.11'!A:H, 3, 0), "Not Open On 12.11")</f>
        <v>Not Open On 12.11</v>
      </c>
      <c r="S10" s="167" t="str">
        <f>IF(Table2[[#This Row],[Start Rental Date]]="New Rental", "New Rental", "Rental Extension Request")</f>
        <v>Rental Extension Request</v>
      </c>
      <c r="T10" s="167" t="str">
        <f>IFERROR(IF(Table2[[#This Row],[Date of this request]]-Table2[[#This Row],[Tech Service Date]]&lt;60, "New Hire Rental", "Truck Breakdown"), "New Hire Rental")</f>
        <v>Truck Breakdown</v>
      </c>
      <c r="U10" s="167" t="str">
        <f>IFERROR(VLOOKUP(Table2[[#This Row],[Enterprise ID]], 'ExistingRental-12.11'!A:H, 7, 0), "Not Open On 12.11")</f>
        <v>Not Open On 12.11</v>
      </c>
      <c r="V10" s="173">
        <f>IFERROR(VLOOKUP(Table2[[#This Row],[Enterprise ID]],'Tech-ServiceDate'!A:B,2,0), "EitherNewHire or Termed")</f>
        <v>45844</v>
      </c>
    </row>
    <row r="11" spans="1:24" s="151" customFormat="1" ht="33.75" customHeight="1">
      <c r="A11" s="14">
        <v>45918</v>
      </c>
      <c r="B11" s="7">
        <v>21187</v>
      </c>
      <c r="C11" s="4" t="s">
        <v>14735</v>
      </c>
      <c r="D11" s="5" t="s">
        <v>14736</v>
      </c>
      <c r="E11" s="176" t="str">
        <f t="shared" si="0"/>
        <v>21187</v>
      </c>
      <c r="F11" s="177">
        <f>IFERROR(VLOOKUP(D11,'TPMS-auto'!A:J, 10,0), "Not-in-TPMS")</f>
        <v>2253371244</v>
      </c>
      <c r="G11" s="177" t="str">
        <f>IFERROR(VLOOKUP(D11,'TPMS-auto'!A:J,6,0),"Not-in-TPMS")</f>
        <v>023686</v>
      </c>
      <c r="H11" s="6" t="s">
        <v>14676</v>
      </c>
      <c r="I11" s="152" t="s">
        <v>14737</v>
      </c>
      <c r="J11" s="3" t="s">
        <v>14738</v>
      </c>
      <c r="K11" s="5" t="s">
        <v>14739</v>
      </c>
      <c r="L11" s="3" t="s">
        <v>14680</v>
      </c>
      <c r="M11" s="3"/>
      <c r="N11" s="3" t="s">
        <v>14680</v>
      </c>
      <c r="O11" s="3" t="s">
        <v>14680</v>
      </c>
      <c r="P11" s="167" t="str">
        <f>IFERROR(VLOOKUP(D11,'TPMS-auto'!A:D, 4,0),"Not-in-TPMS")</f>
        <v>0008206</v>
      </c>
      <c r="Q11" s="168" t="str">
        <f>IFERROR(VLOOKUP(Table2[[#This Row],[Unit Number]],Ops,3,0),"Not-in-TPMS")</f>
        <v>Monica, Cheryl &amp; Machell</v>
      </c>
      <c r="R11" s="173" t="str">
        <f>IFERROR(VLOOKUP(Table2[[#This Row],[Enterprise ID]], 'ExistingRental-12.11'!A:H, 3, 0), "Not Open On 12.11")</f>
        <v>Not Open On 12.11</v>
      </c>
      <c r="S11" s="167" t="str">
        <f>IF(Table2[[#This Row],[Start Rental Date]]="New Rental", "New Rental", "Rental Extension Request")</f>
        <v>New Rental</v>
      </c>
      <c r="T11" s="167" t="str">
        <f>IFERROR(IF(Table2[[#This Row],[Date of this request]]-Table2[[#This Row],[Tech Service Date]]&lt;60, "New Hire Rental", "Truck Breakdown"), "New Hire Rental")</f>
        <v>Truck Breakdown</v>
      </c>
      <c r="U11" s="167" t="str">
        <f>IFERROR(VLOOKUP(Table2[[#This Row],[Enterprise ID]], 'ExistingRental-12.11'!A:H, 7, 0), "Not Open On 12.11")</f>
        <v>Not Open On 12.11</v>
      </c>
      <c r="V11" s="173">
        <f>IFERROR(VLOOKUP(Table2[[#This Row],[Enterprise ID]],'Tech-ServiceDate'!A:B,2,0), "EitherNewHire or Termed")</f>
        <v>45816</v>
      </c>
    </row>
    <row r="12" spans="1:24" s="151" customFormat="1" ht="33.75" customHeight="1">
      <c r="A12" s="14">
        <v>45918</v>
      </c>
      <c r="B12" s="7">
        <v>22234</v>
      </c>
      <c r="C12" s="4" t="s">
        <v>14740</v>
      </c>
      <c r="D12" s="5" t="s">
        <v>14741</v>
      </c>
      <c r="E12" s="176" t="str">
        <f t="shared" si="0"/>
        <v>22234</v>
      </c>
      <c r="F12" s="177">
        <f>IFERROR(VLOOKUP(D12,'TPMS-auto'!A:J, 10,0), "Not-in-TPMS")</f>
        <v>8599131963</v>
      </c>
      <c r="G12" s="177" t="str">
        <f>IFERROR(VLOOKUP(D12,'TPMS-auto'!A:J,6,0),"Not-in-TPMS")</f>
        <v>037176</v>
      </c>
      <c r="H12" s="6">
        <v>45915</v>
      </c>
      <c r="I12" s="2" t="s">
        <v>14742</v>
      </c>
      <c r="J12" s="3"/>
      <c r="K12" s="3" t="s">
        <v>14743</v>
      </c>
      <c r="L12" s="3" t="s">
        <v>14680</v>
      </c>
      <c r="M12" s="3"/>
      <c r="N12" s="3" t="s">
        <v>14680</v>
      </c>
      <c r="O12" s="3" t="s">
        <v>14680</v>
      </c>
      <c r="P12" s="167" t="str">
        <f>IFERROR(VLOOKUP(D12,'TPMS-auto'!A:D, 4,0),"Not-in-TPMS")</f>
        <v>0004766</v>
      </c>
      <c r="Q12" s="168" t="str">
        <f>IFERROR(VLOOKUP(Table2[[#This Row],[Unit Number]],Ops,3,0),"Not-in-TPMS")</f>
        <v>Rob &amp; Andrea</v>
      </c>
      <c r="R12" s="173" t="str">
        <f>IFERROR(VLOOKUP(Table2[[#This Row],[Enterprise ID]], 'ExistingRental-12.11'!A:H, 3, 0), "Not Open On 12.11")</f>
        <v>Not Open On 12.11</v>
      </c>
      <c r="S12" s="167" t="str">
        <f>IF(Table2[[#This Row],[Start Rental Date]]="New Rental", "New Rental", "Rental Extension Request")</f>
        <v>Rental Extension Request</v>
      </c>
      <c r="T12" s="167" t="str">
        <f>IFERROR(IF(Table2[[#This Row],[Date of this request]]-Table2[[#This Row],[Tech Service Date]]&lt;60, "New Hire Rental", "Truck Breakdown"), "New Hire Rental")</f>
        <v>Truck Breakdown</v>
      </c>
      <c r="U12" s="167" t="str">
        <f>IFERROR(VLOOKUP(Table2[[#This Row],[Enterprise ID]], 'ExistingRental-12.11'!A:H, 7, 0), "Not Open On 12.11")</f>
        <v>Not Open On 12.11</v>
      </c>
      <c r="V12" s="173">
        <f>IFERROR(VLOOKUP(Table2[[#This Row],[Enterprise ID]],'Tech-ServiceDate'!A:B,2,0), "EitherNewHire or Termed")</f>
        <v>44686</v>
      </c>
    </row>
    <row r="13" spans="1:24" s="151" customFormat="1" ht="33.75" customHeight="1">
      <c r="A13" s="14">
        <v>45918</v>
      </c>
      <c r="B13" s="7">
        <v>37125</v>
      </c>
      <c r="C13" s="4" t="s">
        <v>14744</v>
      </c>
      <c r="D13" s="5" t="s">
        <v>14745</v>
      </c>
      <c r="E13" s="176" t="str">
        <f t="shared" si="0"/>
        <v>37125</v>
      </c>
      <c r="F13" s="177">
        <f>IFERROR(VLOOKUP(D13,'TPMS-auto'!A:J, 10,0), "Not-in-TPMS")</f>
        <v>2287602794</v>
      </c>
      <c r="G13" s="177" t="str">
        <f>IFERROR(VLOOKUP(D13,'TPMS-auto'!A:J,6,0),"Not-in-TPMS")</f>
        <v>037125</v>
      </c>
      <c r="H13" s="6">
        <v>45910</v>
      </c>
      <c r="I13" s="2" t="s">
        <v>14746</v>
      </c>
      <c r="J13" s="3" t="s">
        <v>14694</v>
      </c>
      <c r="K13" s="5" t="s">
        <v>14747</v>
      </c>
      <c r="L13" s="3" t="s">
        <v>14680</v>
      </c>
      <c r="M13" s="3"/>
      <c r="N13" s="3" t="s">
        <v>14680</v>
      </c>
      <c r="O13" s="3" t="s">
        <v>14680</v>
      </c>
      <c r="P13" s="167" t="str">
        <f>IFERROR(VLOOKUP(D13,'TPMS-auto'!A:D, 4,0),"Not-in-TPMS")</f>
        <v>0008206</v>
      </c>
      <c r="Q13" s="168" t="str">
        <f>IFERROR(VLOOKUP(Table2[[#This Row],[Unit Number]],Ops,3,0),"Not-in-TPMS")</f>
        <v>Monica, Cheryl &amp; Machell</v>
      </c>
      <c r="R13" s="173">
        <f>IFERROR(VLOOKUP(Table2[[#This Row],[Enterprise ID]], 'ExistingRental-12.11'!A:H, 3, 0), "Not Open On 12.11")</f>
        <v>45971</v>
      </c>
      <c r="S13" s="167" t="str">
        <f>IF(Table2[[#This Row],[Start Rental Date]]="New Rental", "New Rental", "Rental Extension Request")</f>
        <v>Rental Extension Request</v>
      </c>
      <c r="T13" s="167" t="str">
        <f>IFERROR(IF(Table2[[#This Row],[Date of this request]]-Table2[[#This Row],[Tech Service Date]]&lt;60, "New Hire Rental", "Truck Breakdown"), "New Hire Rental")</f>
        <v>New Hire Rental</v>
      </c>
      <c r="U13" s="167" t="str">
        <f>IFERROR(VLOOKUP(Table2[[#This Row],[Enterprise ID]], 'ExistingRental-12.11'!A:H, 7, 0), "Not Open On 12.11")</f>
        <v>KAREEM WILLIAMS</v>
      </c>
      <c r="V13" s="173">
        <f>IFERROR(VLOOKUP(Table2[[#This Row],[Enterprise ID]],'Tech-ServiceDate'!A:B,2,0), "EitherNewHire or Termed")</f>
        <v>45900</v>
      </c>
    </row>
    <row r="14" spans="1:24" s="151" customFormat="1" ht="33.75" customHeight="1">
      <c r="A14" s="14">
        <v>45918</v>
      </c>
      <c r="B14" s="7">
        <v>61470</v>
      </c>
      <c r="C14" s="4" t="s">
        <v>14748</v>
      </c>
      <c r="D14" s="5" t="s">
        <v>14749</v>
      </c>
      <c r="E14" s="176" t="str">
        <f t="shared" si="0"/>
        <v>61470</v>
      </c>
      <c r="F14" s="177">
        <f>IFERROR(VLOOKUP(D14,'TPMS-auto'!A:J, 10,0), "Not-in-TPMS")</f>
        <v>6605001207</v>
      </c>
      <c r="G14" s="177" t="str">
        <f>IFERROR(VLOOKUP(D14,'TPMS-auto'!A:J,6,0),"Not-in-TPMS")</f>
        <v>046161</v>
      </c>
      <c r="H14" s="6">
        <v>45896</v>
      </c>
      <c r="I14" s="2" t="s">
        <v>14750</v>
      </c>
      <c r="J14" s="25"/>
      <c r="K14" s="5" t="s">
        <v>14751</v>
      </c>
      <c r="L14" s="3" t="s">
        <v>14680</v>
      </c>
      <c r="M14" s="3"/>
      <c r="N14" s="3" t="s">
        <v>14680</v>
      </c>
      <c r="O14" s="3" t="s">
        <v>14680</v>
      </c>
      <c r="P14" s="167" t="str">
        <f>IFERROR(VLOOKUP(D14,'TPMS-auto'!A:D, 4,0),"Not-in-TPMS")</f>
        <v>0008420</v>
      </c>
      <c r="Q14" s="168" t="str">
        <f>IFERROR(VLOOKUP(Table2[[#This Row],[Unit Number]],Ops,3,0),"Not-in-TPMS")</f>
        <v>Rob &amp; Andrea</v>
      </c>
      <c r="R14" s="173" t="str">
        <f>IFERROR(VLOOKUP(Table2[[#This Row],[Enterprise ID]], 'ExistingRental-12.11'!A:H, 3, 0), "Not Open On 12.11")</f>
        <v>Not Open On 12.11</v>
      </c>
      <c r="S14" s="167" t="str">
        <f>IF(Table2[[#This Row],[Start Rental Date]]="New Rental", "New Rental", "Rental Extension Request")</f>
        <v>Rental Extension Request</v>
      </c>
      <c r="T14" s="167" t="str">
        <f>IFERROR(IF(Table2[[#This Row],[Date of this request]]-Table2[[#This Row],[Tech Service Date]]&lt;60, "New Hire Rental", "Truck Breakdown"), "New Hire Rental")</f>
        <v>Truck Breakdown</v>
      </c>
      <c r="U14" s="167" t="str">
        <f>IFERROR(VLOOKUP(Table2[[#This Row],[Enterprise ID]], 'ExistingRental-12.11'!A:H, 7, 0), "Not Open On 12.11")</f>
        <v>Not Open On 12.11</v>
      </c>
      <c r="V14" s="173">
        <f>IFERROR(VLOOKUP(Table2[[#This Row],[Enterprise ID]],'Tech-ServiceDate'!A:B,2,0), "EitherNewHire or Termed")</f>
        <v>44307</v>
      </c>
    </row>
    <row r="15" spans="1:24" s="151" customFormat="1" ht="33.75" customHeight="1">
      <c r="A15" s="14">
        <v>45918</v>
      </c>
      <c r="B15" s="7">
        <v>61015</v>
      </c>
      <c r="C15" s="4" t="s">
        <v>14752</v>
      </c>
      <c r="D15" s="5" t="s">
        <v>2193</v>
      </c>
      <c r="E15" s="176" t="str">
        <f t="shared" si="0"/>
        <v>61015</v>
      </c>
      <c r="F15" s="177">
        <f>IFERROR(VLOOKUP(D15,'TPMS-auto'!A:J, 10,0), "Not-in-TPMS")</f>
        <v>7249536540</v>
      </c>
      <c r="G15" s="177" t="str">
        <f>IFERROR(VLOOKUP(D15,'TPMS-auto'!A:J,6,0),"Not-in-TPMS")</f>
        <v>061016</v>
      </c>
      <c r="H15" s="6">
        <v>45862</v>
      </c>
      <c r="I15" s="2" t="s">
        <v>14753</v>
      </c>
      <c r="J15" s="3" t="s">
        <v>14754</v>
      </c>
      <c r="K15" s="5" t="s">
        <v>14755</v>
      </c>
      <c r="L15" s="3" t="s">
        <v>14680</v>
      </c>
      <c r="M15" s="3"/>
      <c r="N15" s="3" t="s">
        <v>14680</v>
      </c>
      <c r="O15" s="3" t="s">
        <v>14680</v>
      </c>
      <c r="P15" s="167" t="str">
        <f>IFERROR(VLOOKUP(D15,'TPMS-auto'!A:D, 4,0),"Not-in-TPMS")</f>
        <v>0004766</v>
      </c>
      <c r="Q15" s="168" t="str">
        <f>IFERROR(VLOOKUP(Table2[[#This Row],[Unit Number]],Ops,3,0),"Not-in-TPMS")</f>
        <v>Rob &amp; Andrea</v>
      </c>
      <c r="R15" s="173" t="str">
        <f>IFERROR(VLOOKUP(Table2[[#This Row],[Enterprise ID]], 'ExistingRental-12.11'!A:H, 3, 0), "Not Open On 12.11")</f>
        <v>Not Open On 12.11</v>
      </c>
      <c r="S15" s="167" t="str">
        <f>IF(Table2[[#This Row],[Start Rental Date]]="New Rental", "New Rental", "Rental Extension Request")</f>
        <v>Rental Extension Request</v>
      </c>
      <c r="T15" s="167" t="str">
        <f>IFERROR(IF(Table2[[#This Row],[Date of this request]]-Table2[[#This Row],[Tech Service Date]]&lt;60, "New Hire Rental", "Truck Breakdown"), "New Hire Rental")</f>
        <v>Truck Breakdown</v>
      </c>
      <c r="U15" s="167" t="str">
        <f>IFERROR(VLOOKUP(Table2[[#This Row],[Enterprise ID]], 'ExistingRental-12.11'!A:H, 7, 0), "Not Open On 12.11")</f>
        <v>Not Open On 12.11</v>
      </c>
      <c r="V15" s="173">
        <f>IFERROR(VLOOKUP(Table2[[#This Row],[Enterprise ID]],'Tech-ServiceDate'!A:B,2,0), "EitherNewHire or Termed")</f>
        <v>37255</v>
      </c>
    </row>
    <row r="16" spans="1:24" s="151" customFormat="1" ht="33.75" customHeight="1">
      <c r="A16" s="14">
        <v>45918</v>
      </c>
      <c r="B16" s="7">
        <v>36222</v>
      </c>
      <c r="C16" s="4" t="s">
        <v>14756</v>
      </c>
      <c r="D16" s="5" t="s">
        <v>14757</v>
      </c>
      <c r="E16" s="176" t="str">
        <f t="shared" si="0"/>
        <v>36222</v>
      </c>
      <c r="F16" s="177" t="str">
        <f>IFERROR(VLOOKUP(D16,'TPMS-auto'!A:J, 10,0), "Not-in-TPMS")</f>
        <v>Not-in-TPMS</v>
      </c>
      <c r="G16" s="177" t="str">
        <f>IFERROR(VLOOKUP(D16,'TPMS-auto'!A:J,6,0),"Not-in-TPMS")</f>
        <v>Not-in-TPMS</v>
      </c>
      <c r="H16" s="72">
        <v>45828</v>
      </c>
      <c r="I16" s="2" t="s">
        <v>14758</v>
      </c>
      <c r="J16" s="3" t="s">
        <v>14759</v>
      </c>
      <c r="K16" s="3" t="s">
        <v>14760</v>
      </c>
      <c r="L16" s="3" t="s">
        <v>14680</v>
      </c>
      <c r="M16" s="3"/>
      <c r="N16" s="3" t="s">
        <v>14680</v>
      </c>
      <c r="O16" s="3" t="s">
        <v>14680</v>
      </c>
      <c r="P16" s="167" t="str">
        <f>IFERROR(VLOOKUP(D16,'TPMS-auto'!A:D, 4,0),"Not-in-TPMS")</f>
        <v>Not-in-TPMS</v>
      </c>
      <c r="Q16" s="168" t="str">
        <f>IFERROR(VLOOKUP(Table2[[#This Row],[Unit Number]],Ops,3,0),"Not-in-TPMS")</f>
        <v>Not-in-TPMS</v>
      </c>
      <c r="R16" s="173" t="str">
        <f>IFERROR(VLOOKUP(Table2[[#This Row],[Enterprise ID]], 'ExistingRental-12.11'!A:H, 3, 0), "Not Open On 12.11")</f>
        <v>Not Open On 12.11</v>
      </c>
      <c r="S16" s="167" t="str">
        <f>IF(Table2[[#This Row],[Start Rental Date]]="New Rental", "New Rental", "Rental Extension Request")</f>
        <v>Rental Extension Request</v>
      </c>
      <c r="T16" s="167" t="str">
        <f>IFERROR(IF(Table2[[#This Row],[Date of this request]]-Table2[[#This Row],[Tech Service Date]]&lt;60, "New Hire Rental", "Truck Breakdown"), "New Hire Rental")</f>
        <v>New Hire Rental</v>
      </c>
      <c r="U16" s="167" t="str">
        <f>IFERROR(VLOOKUP(Table2[[#This Row],[Enterprise ID]], 'ExistingRental-12.11'!A:H, 7, 0), "Not Open On 12.11")</f>
        <v>Not Open On 12.11</v>
      </c>
      <c r="V16" s="173" t="str">
        <f>IFERROR(VLOOKUP(Table2[[#This Row],[Enterprise ID]],'Tech-ServiceDate'!A:B,2,0), "EitherNewHire or Termed")</f>
        <v>EitherNewHire or Termed</v>
      </c>
    </row>
    <row r="17" spans="1:22" s="151" customFormat="1" ht="33.75" customHeight="1">
      <c r="A17" s="14">
        <v>45918</v>
      </c>
      <c r="B17" s="69">
        <v>36305</v>
      </c>
      <c r="C17" s="5" t="s">
        <v>14761</v>
      </c>
      <c r="D17" s="5" t="s">
        <v>5113</v>
      </c>
      <c r="E17" s="176" t="str">
        <f t="shared" si="0"/>
        <v>36305</v>
      </c>
      <c r="F17" s="177">
        <f>IFERROR(VLOOKUP(D17,'TPMS-auto'!A:J, 10,0), "Not-in-TPMS")</f>
        <v>8655009637</v>
      </c>
      <c r="G17" s="177" t="str">
        <f>IFERROR(VLOOKUP(D17,'TPMS-auto'!A:J,6,0),"Not-in-TPMS")</f>
        <v>036305</v>
      </c>
      <c r="H17" s="6">
        <v>45918</v>
      </c>
      <c r="I17" s="3"/>
      <c r="J17" s="3"/>
      <c r="K17" s="3" t="s">
        <v>14719</v>
      </c>
      <c r="L17" s="3" t="s">
        <v>14680</v>
      </c>
      <c r="M17" s="3"/>
      <c r="N17" s="3" t="s">
        <v>14680</v>
      </c>
      <c r="O17" s="3" t="s">
        <v>14680</v>
      </c>
      <c r="P17" s="167" t="str">
        <f>IFERROR(VLOOKUP(D17,'TPMS-auto'!A:D, 4,0),"Not-in-TPMS")</f>
        <v>0004766</v>
      </c>
      <c r="Q17" s="168" t="str">
        <f>IFERROR(VLOOKUP(Table2[[#This Row],[Unit Number]],Ops,3,0),"Not-in-TPMS")</f>
        <v>Rob &amp; Andrea</v>
      </c>
      <c r="R17" s="173" t="str">
        <f>IFERROR(VLOOKUP(Table2[[#This Row],[Enterprise ID]], 'ExistingRental-12.11'!A:H, 3, 0), "Not Open On 12.11")</f>
        <v>Not Open On 12.11</v>
      </c>
      <c r="S17" s="167" t="str">
        <f>IF(Table2[[#This Row],[Start Rental Date]]="New Rental", "New Rental", "Rental Extension Request")</f>
        <v>Rental Extension Request</v>
      </c>
      <c r="T17" s="167" t="str">
        <f>IFERROR(IF(Table2[[#This Row],[Date of this request]]-Table2[[#This Row],[Tech Service Date]]&lt;60, "New Hire Rental", "Truck Breakdown"), "New Hire Rental")</f>
        <v>Truck Breakdown</v>
      </c>
      <c r="U17" s="167" t="str">
        <f>IFERROR(VLOOKUP(Table2[[#This Row],[Enterprise ID]], 'ExistingRental-12.11'!A:H, 7, 0), "Not Open On 12.11")</f>
        <v>Not Open On 12.11</v>
      </c>
      <c r="V17" s="173">
        <f>IFERROR(VLOOKUP(Table2[[#This Row],[Enterprise ID]],'Tech-ServiceDate'!A:B,2,0), "EitherNewHire or Termed")</f>
        <v>38744</v>
      </c>
    </row>
    <row r="18" spans="1:22" s="151" customFormat="1" ht="33.75" customHeight="1">
      <c r="A18" s="14">
        <v>45918</v>
      </c>
      <c r="B18" s="7">
        <v>23394</v>
      </c>
      <c r="C18" s="5" t="s">
        <v>14762</v>
      </c>
      <c r="D18" s="5" t="s">
        <v>14763</v>
      </c>
      <c r="E18" s="176" t="str">
        <f t="shared" si="0"/>
        <v>23394</v>
      </c>
      <c r="F18" s="177" t="str">
        <f>IFERROR(VLOOKUP(D18,'TPMS-auto'!A:J, 10,0), "Not-in-TPMS")</f>
        <v>Not-in-TPMS</v>
      </c>
      <c r="G18" s="177" t="str">
        <f>IFERROR(VLOOKUP(D18,'TPMS-auto'!A:J,6,0),"Not-in-TPMS")</f>
        <v>Not-in-TPMS</v>
      </c>
      <c r="H18" s="6">
        <v>45825</v>
      </c>
      <c r="I18" s="3" t="s">
        <v>14764</v>
      </c>
      <c r="J18" s="3"/>
      <c r="K18" s="3" t="s">
        <v>14719</v>
      </c>
      <c r="L18" s="3" t="s">
        <v>14680</v>
      </c>
      <c r="M18" s="3"/>
      <c r="N18" s="3" t="s">
        <v>14680</v>
      </c>
      <c r="O18" s="3" t="s">
        <v>14680</v>
      </c>
      <c r="P18" s="167" t="str">
        <f>IFERROR(VLOOKUP(D18,'TPMS-auto'!A:D, 4,0),"Not-in-TPMS")</f>
        <v>Not-in-TPMS</v>
      </c>
      <c r="Q18" s="168" t="str">
        <f>IFERROR(VLOOKUP(Table2[[#This Row],[Unit Number]],Ops,3,0),"Not-in-TPMS")</f>
        <v>Not-in-TPMS</v>
      </c>
      <c r="R18" s="173" t="str">
        <f>IFERROR(VLOOKUP(Table2[[#This Row],[Enterprise ID]], 'ExistingRental-12.11'!A:H, 3, 0), "Not Open On 12.11")</f>
        <v>Not Open On 12.11</v>
      </c>
      <c r="S18" s="167" t="str">
        <f>IF(Table2[[#This Row],[Start Rental Date]]="New Rental", "New Rental", "Rental Extension Request")</f>
        <v>Rental Extension Request</v>
      </c>
      <c r="T18" s="167" t="str">
        <f>IFERROR(IF(Table2[[#This Row],[Date of this request]]-Table2[[#This Row],[Tech Service Date]]&lt;60, "New Hire Rental", "Truck Breakdown"), "New Hire Rental")</f>
        <v>Truck Breakdown</v>
      </c>
      <c r="U18" s="167" t="str">
        <f>IFERROR(VLOOKUP(Table2[[#This Row],[Enterprise ID]], 'ExistingRental-12.11'!A:H, 7, 0), "Not Open On 12.11")</f>
        <v>Not Open On 12.11</v>
      </c>
      <c r="V18" s="173">
        <f>IFERROR(VLOOKUP(Table2[[#This Row],[Enterprise ID]],'Tech-ServiceDate'!A:B,2,0), "EitherNewHire or Termed")</f>
        <v>43263</v>
      </c>
    </row>
    <row r="19" spans="1:22" s="151" customFormat="1" ht="33.75" customHeight="1">
      <c r="A19" s="14">
        <v>45918</v>
      </c>
      <c r="B19" s="69">
        <v>46837</v>
      </c>
      <c r="C19" s="4" t="s">
        <v>14765</v>
      </c>
      <c r="D19" s="5" t="s">
        <v>14766</v>
      </c>
      <c r="E19" s="176" t="str">
        <f t="shared" si="0"/>
        <v>46837</v>
      </c>
      <c r="F19" s="177" t="str">
        <f>IFERROR(VLOOKUP(D19,'TPMS-auto'!A:J, 10,0), "Not-in-TPMS")</f>
        <v>Not-in-TPMS</v>
      </c>
      <c r="G19" s="177" t="str">
        <f>IFERROR(VLOOKUP(D19,'TPMS-auto'!A:J,6,0),"Not-in-TPMS")</f>
        <v>Not-in-TPMS</v>
      </c>
      <c r="H19" s="6">
        <v>45903</v>
      </c>
      <c r="I19" s="2" t="s">
        <v>14767</v>
      </c>
      <c r="J19" s="3" t="s">
        <v>14768</v>
      </c>
      <c r="K19" s="5" t="s">
        <v>14769</v>
      </c>
      <c r="L19" s="3" t="s">
        <v>14680</v>
      </c>
      <c r="M19" s="3"/>
      <c r="N19" s="3" t="s">
        <v>14680</v>
      </c>
      <c r="O19" s="3" t="s">
        <v>14680</v>
      </c>
      <c r="P19" s="167" t="str">
        <f>IFERROR(VLOOKUP(D19,'TPMS-auto'!A:D, 4,0),"Not-in-TPMS")</f>
        <v>Not-in-TPMS</v>
      </c>
      <c r="Q19" s="168" t="str">
        <f>IFERROR(VLOOKUP(Table2[[#This Row],[Unit Number]],Ops,3,0),"Not-in-TPMS")</f>
        <v>Not-in-TPMS</v>
      </c>
      <c r="R19" s="173" t="str">
        <f>IFERROR(VLOOKUP(Table2[[#This Row],[Enterprise ID]], 'ExistingRental-12.11'!A:H, 3, 0), "Not Open On 12.11")</f>
        <v>Not Open On 12.11</v>
      </c>
      <c r="S19" s="167" t="str">
        <f>IF(Table2[[#This Row],[Start Rental Date]]="New Rental", "New Rental", "Rental Extension Request")</f>
        <v>Rental Extension Request</v>
      </c>
      <c r="T19" s="167" t="str">
        <f>IFERROR(IF(Table2[[#This Row],[Date of this request]]-Table2[[#This Row],[Tech Service Date]]&lt;60, "New Hire Rental", "Truck Breakdown"), "New Hire Rental")</f>
        <v>New Hire Rental</v>
      </c>
      <c r="U19" s="167" t="str">
        <f>IFERROR(VLOOKUP(Table2[[#This Row],[Enterprise ID]], 'ExistingRental-12.11'!A:H, 7, 0), "Not Open On 12.11")</f>
        <v>Not Open On 12.11</v>
      </c>
      <c r="V19" s="173" t="str">
        <f>IFERROR(VLOOKUP(Table2[[#This Row],[Enterprise ID]],'Tech-ServiceDate'!A:B,2,0), "EitherNewHire or Termed")</f>
        <v>EitherNewHire or Termed</v>
      </c>
    </row>
    <row r="20" spans="1:22" s="151" customFormat="1" ht="33.75" customHeight="1">
      <c r="A20" s="14">
        <v>45918</v>
      </c>
      <c r="B20" s="7">
        <v>46209</v>
      </c>
      <c r="C20" s="4" t="s">
        <v>14770</v>
      </c>
      <c r="D20" s="5" t="s">
        <v>14771</v>
      </c>
      <c r="E20" s="176" t="str">
        <f t="shared" si="0"/>
        <v>46209</v>
      </c>
      <c r="F20" s="177">
        <f>IFERROR(VLOOKUP(D20,'TPMS-auto'!A:J, 10,0), "Not-in-TPMS")</f>
        <v>2109150317</v>
      </c>
      <c r="G20" s="177" t="str">
        <f>IFERROR(VLOOKUP(D20,'TPMS-auto'!A:J,6,0),"Not-in-TPMS")</f>
        <v>046209</v>
      </c>
      <c r="H20" s="6" t="s">
        <v>14676</v>
      </c>
      <c r="I20" s="2" t="s">
        <v>14772</v>
      </c>
      <c r="J20" s="3" t="s">
        <v>14773</v>
      </c>
      <c r="K20" s="3" t="s">
        <v>14719</v>
      </c>
      <c r="L20" s="3" t="s">
        <v>14680</v>
      </c>
      <c r="M20" s="3"/>
      <c r="N20" s="3" t="s">
        <v>14680</v>
      </c>
      <c r="O20" s="3" t="s">
        <v>14680</v>
      </c>
      <c r="P20" s="167" t="str">
        <f>IFERROR(VLOOKUP(D20,'TPMS-auto'!A:D, 4,0),"Not-in-TPMS")</f>
        <v>0008147</v>
      </c>
      <c r="Q20" s="168" t="str">
        <f>IFERROR(VLOOKUP(Table2[[#This Row],[Unit Number]],Ops,3,0),"Not-in-TPMS")</f>
        <v>Carol &amp; Tasha</v>
      </c>
      <c r="R20" s="173">
        <f>IFERROR(VLOOKUP(Table2[[#This Row],[Enterprise ID]], 'ExistingRental-12.11'!A:H, 3, 0), "Not Open On 12.11")</f>
        <v>45960</v>
      </c>
      <c r="S20" s="167" t="str">
        <f>IF(Table2[[#This Row],[Start Rental Date]]="New Rental", "New Rental", "Rental Extension Request")</f>
        <v>New Rental</v>
      </c>
      <c r="T20" s="167" t="str">
        <f>IFERROR(IF(Table2[[#This Row],[Date of this request]]-Table2[[#This Row],[Tech Service Date]]&lt;60, "New Hire Rental", "Truck Breakdown"), "New Hire Rental")</f>
        <v>Truck Breakdown</v>
      </c>
      <c r="U20" s="167" t="str">
        <f>IFERROR(VLOOKUP(Table2[[#This Row],[Enterprise ID]], 'ExistingRental-12.11'!A:H, 7, 0), "Not Open On 12.11")</f>
        <v>JORGE PENA</v>
      </c>
      <c r="V20" s="173">
        <f>IFERROR(VLOOKUP(Table2[[#This Row],[Enterprise ID]],'Tech-ServiceDate'!A:B,2,0), "EitherNewHire or Termed")</f>
        <v>44980</v>
      </c>
    </row>
    <row r="21" spans="1:22" s="151" customFormat="1" ht="33.75" customHeight="1">
      <c r="A21" s="14">
        <v>45918</v>
      </c>
      <c r="B21" s="7">
        <v>61320</v>
      </c>
      <c r="C21" s="4" t="s">
        <v>14774</v>
      </c>
      <c r="D21" s="5" t="s">
        <v>14775</v>
      </c>
      <c r="E21" s="176" t="str">
        <f t="shared" si="0"/>
        <v>61320</v>
      </c>
      <c r="F21" s="177">
        <f>IFERROR(VLOOKUP(D21,'TPMS-auto'!A:J, 10,0), "Not-in-TPMS")</f>
        <v>4109821742</v>
      </c>
      <c r="G21" s="177" t="str">
        <f>IFERROR(VLOOKUP(D21,'TPMS-auto'!A:J,6,0),"Not-in-TPMS")</f>
        <v>061320</v>
      </c>
      <c r="H21" s="2"/>
      <c r="I21" s="2" t="s">
        <v>14776</v>
      </c>
      <c r="J21" s="3"/>
      <c r="K21" s="96" t="s">
        <v>14777</v>
      </c>
      <c r="L21" s="3" t="s">
        <v>14680</v>
      </c>
      <c r="M21" s="3"/>
      <c r="N21" s="3" t="s">
        <v>14680</v>
      </c>
      <c r="O21" s="3" t="s">
        <v>14680</v>
      </c>
      <c r="P21" s="167" t="str">
        <f>IFERROR(VLOOKUP(D21,'TPMS-auto'!A:D, 4,0),"Not-in-TPMS")</f>
        <v>0007084</v>
      </c>
      <c r="Q21" s="168" t="str">
        <f>IFERROR(VLOOKUP(Table2[[#This Row],[Unit Number]],Ops,3,0),"Not-in-TPMS")</f>
        <v>Monica, Cheryl &amp; Machell</v>
      </c>
      <c r="R21" s="173">
        <f>IFERROR(VLOOKUP(Table2[[#This Row],[Enterprise ID]], 'ExistingRental-12.11'!A:H, 3, 0), "Not Open On 12.11")</f>
        <v>45877</v>
      </c>
      <c r="S21" s="167" t="str">
        <f>IF(Table2[[#This Row],[Start Rental Date]]="New Rental", "New Rental", "Rental Extension Request")</f>
        <v>Rental Extension Request</v>
      </c>
      <c r="T21" s="167" t="str">
        <f>IFERROR(IF(Table2[[#This Row],[Date of this request]]-Table2[[#This Row],[Tech Service Date]]&lt;60, "New Hire Rental", "Truck Breakdown"), "New Hire Rental")</f>
        <v>Truck Breakdown</v>
      </c>
      <c r="U21" s="167" t="str">
        <f>IFERROR(VLOOKUP(Table2[[#This Row],[Enterprise ID]], 'ExistingRental-12.11'!A:H, 7, 0), "Not Open On 12.11")</f>
        <v>SHYHEIM PELLE</v>
      </c>
      <c r="V21" s="173">
        <f>IFERROR(VLOOKUP(Table2[[#This Row],[Enterprise ID]],'Tech-ServiceDate'!A:B,2,0), "EitherNewHire or Termed")</f>
        <v>45256</v>
      </c>
    </row>
    <row r="22" spans="1:22" s="151" customFormat="1" ht="33.75" customHeight="1">
      <c r="A22" s="14">
        <v>45918</v>
      </c>
      <c r="B22" s="7">
        <v>21689</v>
      </c>
      <c r="C22" s="4" t="s">
        <v>14778</v>
      </c>
      <c r="D22" s="5" t="s">
        <v>14779</v>
      </c>
      <c r="E22" s="176" t="str">
        <f t="shared" si="0"/>
        <v>21689</v>
      </c>
      <c r="F22" s="177">
        <f>IFERROR(VLOOKUP(D22,'TPMS-auto'!A:J, 10,0), "Not-in-TPMS")</f>
        <v>8136480860</v>
      </c>
      <c r="G22" s="177" t="str">
        <f>IFERROR(VLOOKUP(D22,'TPMS-auto'!A:J,6,0),"Not-in-TPMS")</f>
        <v>021207</v>
      </c>
      <c r="H22" s="6">
        <v>45905</v>
      </c>
      <c r="I22" s="2" t="s">
        <v>14780</v>
      </c>
      <c r="J22" s="96"/>
      <c r="K22" s="5" t="s">
        <v>14781</v>
      </c>
      <c r="L22" s="3" t="s">
        <v>14680</v>
      </c>
      <c r="M22" s="3"/>
      <c r="N22" s="3" t="s">
        <v>14696</v>
      </c>
      <c r="O22" s="3" t="s">
        <v>14680</v>
      </c>
      <c r="P22" s="167" t="str">
        <f>IFERROR(VLOOKUP(D22,'TPMS-auto'!A:D, 4,0),"Not-in-TPMS")</f>
        <v>0007435</v>
      </c>
      <c r="Q22" s="168" t="str">
        <f>IFERROR(VLOOKUP(Table2[[#This Row],[Unit Number]],Ops,3,0),"Not-in-TPMS")</f>
        <v>Rob &amp; Andrea</v>
      </c>
      <c r="R22" s="173">
        <f>IFERROR(VLOOKUP(Table2[[#This Row],[Enterprise ID]], 'ExistingRental-12.11'!A:H, 3, 0), "Not Open On 12.11")</f>
        <v>45861</v>
      </c>
      <c r="S22" s="167" t="str">
        <f>IF(Table2[[#This Row],[Start Rental Date]]="New Rental", "New Rental", "Rental Extension Request")</f>
        <v>Rental Extension Request</v>
      </c>
      <c r="T22" s="167" t="str">
        <f>IFERROR(IF(Table2[[#This Row],[Date of this request]]-Table2[[#This Row],[Tech Service Date]]&lt;60, "New Hire Rental", "Truck Breakdown"), "New Hire Rental")</f>
        <v>New Hire Rental</v>
      </c>
      <c r="U22" s="167" t="str">
        <f>IFERROR(VLOOKUP(Table2[[#This Row],[Enterprise ID]], 'ExistingRental-12.11'!A:H, 7, 0), "Not Open On 12.11")</f>
        <v>TYLER CARNAHAN</v>
      </c>
      <c r="V22" s="173">
        <f>IFERROR(VLOOKUP(Table2[[#This Row],[Enterprise ID]],'Tech-ServiceDate'!A:B,2,0), "EitherNewHire or Termed")</f>
        <v>45893</v>
      </c>
    </row>
    <row r="23" spans="1:22" s="151" customFormat="1" ht="33.75" customHeight="1">
      <c r="A23" s="14">
        <v>45918</v>
      </c>
      <c r="B23" s="8">
        <v>23862</v>
      </c>
      <c r="C23" s="9" t="s">
        <v>14782</v>
      </c>
      <c r="D23" s="10" t="s">
        <v>14783</v>
      </c>
      <c r="E23" s="174" t="str">
        <f t="shared" si="0"/>
        <v>23862</v>
      </c>
      <c r="F23" s="177">
        <f>IFERROR(VLOOKUP(D23,'TPMS-auto'!A:J, 10,0), "Not-in-TPMS")</f>
        <v>3312407987</v>
      </c>
      <c r="G23" s="177" t="str">
        <f>IFERROR(VLOOKUP(D23,'TPMS-auto'!A:J,6,0),"Not-in-TPMS")</f>
        <v>023862</v>
      </c>
      <c r="H23" s="12">
        <v>45876</v>
      </c>
      <c r="I23" s="11" t="s">
        <v>14784</v>
      </c>
      <c r="J23" s="13"/>
      <c r="K23" s="13" t="s">
        <v>14785</v>
      </c>
      <c r="L23" s="3" t="s">
        <v>14680</v>
      </c>
      <c r="M23" s="3"/>
      <c r="N23" s="3" t="s">
        <v>14680</v>
      </c>
      <c r="O23" s="3" t="s">
        <v>14680</v>
      </c>
      <c r="P23" s="167" t="str">
        <f>IFERROR(VLOOKUP(D23,'TPMS-auto'!A:D, 4,0),"Not-in-TPMS")</f>
        <v>0008555</v>
      </c>
      <c r="Q23" s="168" t="str">
        <f>IFERROR(VLOOKUP(Table2[[#This Row],[Unit Number]],Ops,3,0),"Not-in-TPMS")</f>
        <v>Monica, Cheryl &amp; Machell</v>
      </c>
      <c r="R23" s="173">
        <f>IFERROR(VLOOKUP(Table2[[#This Row],[Enterprise ID]], 'ExistingRental-12.11'!A:H, 3, 0), "Not Open On 12.11")</f>
        <v>45905</v>
      </c>
      <c r="S23" s="167" t="str">
        <f>IF(Table2[[#This Row],[Start Rental Date]]="New Rental", "New Rental", "Rental Extension Request")</f>
        <v>Rental Extension Request</v>
      </c>
      <c r="T23" s="167" t="str">
        <f>IFERROR(IF(Table2[[#This Row],[Date of this request]]-Table2[[#This Row],[Tech Service Date]]&lt;60, "New Hire Rental", "Truck Breakdown"), "New Hire Rental")</f>
        <v>Truck Breakdown</v>
      </c>
      <c r="U23" s="167" t="str">
        <f>IFERROR(VLOOKUP(Table2[[#This Row],[Enterprise ID]], 'ExistingRental-12.11'!A:H, 7, 0), "Not Open On 12.11")</f>
        <v>VAN COUCH</v>
      </c>
      <c r="V23" s="173">
        <f>IFERROR(VLOOKUP(Table2[[#This Row],[Enterprise ID]],'Tech-ServiceDate'!A:B,2,0), "EitherNewHire or Termed")</f>
        <v>44273</v>
      </c>
    </row>
    <row r="24" spans="1:22" s="151" customFormat="1" ht="33.75" customHeight="1">
      <c r="A24" s="14">
        <v>45919</v>
      </c>
      <c r="B24" s="8">
        <v>46044</v>
      </c>
      <c r="C24" s="9" t="s">
        <v>14786</v>
      </c>
      <c r="D24" s="10" t="s">
        <v>14787</v>
      </c>
      <c r="E24" s="174" t="str">
        <f t="shared" si="0"/>
        <v>46044</v>
      </c>
      <c r="F24" s="177">
        <f>IFERROR(VLOOKUP(D24,'TPMS-auto'!A:J, 10,0), "Not-in-TPMS")</f>
        <v>9167076508</v>
      </c>
      <c r="G24" s="177" t="str">
        <f>IFERROR(VLOOKUP(D24,'TPMS-auto'!A:J,6,0),"Not-in-TPMS")</f>
        <v>046044</v>
      </c>
      <c r="H24" s="12">
        <v>45918</v>
      </c>
      <c r="I24" s="154" t="s">
        <v>14788</v>
      </c>
      <c r="J24" s="25" t="s">
        <v>14789</v>
      </c>
      <c r="K24" s="13" t="s">
        <v>14719</v>
      </c>
      <c r="L24" s="3" t="s">
        <v>14680</v>
      </c>
      <c r="M24" s="3"/>
      <c r="N24" s="3" t="s">
        <v>14680</v>
      </c>
      <c r="O24" s="3" t="s">
        <v>14680</v>
      </c>
      <c r="P24" s="167" t="str">
        <f>IFERROR(VLOOKUP(D24,'TPMS-auto'!A:D, 4,0),"Not-in-TPMS")</f>
        <v>0008184</v>
      </c>
      <c r="Q24" s="168" t="str">
        <f>IFERROR(VLOOKUP(Table2[[#This Row],[Unit Number]],Ops,3,0),"Not-in-TPMS")</f>
        <v>Carol &amp; Tasha</v>
      </c>
      <c r="R24" s="173">
        <f>IFERROR(VLOOKUP(Table2[[#This Row],[Enterprise ID]], 'ExistingRental-12.11'!A:H, 3, 0), "Not Open On 12.11")</f>
        <v>45918</v>
      </c>
      <c r="S24" s="167" t="str">
        <f>IF(Table2[[#This Row],[Start Rental Date]]="New Rental", "New Rental", "Rental Extension Request")</f>
        <v>Rental Extension Request</v>
      </c>
      <c r="T24" s="167" t="str">
        <f>IFERROR(IF(Table2[[#This Row],[Date of this request]]-Table2[[#This Row],[Tech Service Date]]&lt;60, "New Hire Rental", "Truck Breakdown"), "New Hire Rental")</f>
        <v>Truck Breakdown</v>
      </c>
      <c r="U24" s="167" t="str">
        <f>IFERROR(VLOOKUP(Table2[[#This Row],[Enterprise ID]], 'ExistingRental-12.11'!A:H, 7, 0), "Not Open On 12.11")</f>
        <v>AARON FRUCHEY</v>
      </c>
      <c r="V24" s="173">
        <f>IFERROR(VLOOKUP(Table2[[#This Row],[Enterprise ID]],'Tech-ServiceDate'!A:B,2,0), "EitherNewHire or Termed")</f>
        <v>45008</v>
      </c>
    </row>
    <row r="25" spans="1:22" s="151" customFormat="1" ht="33.75" customHeight="1">
      <c r="A25" s="14">
        <v>45919</v>
      </c>
      <c r="B25" s="8">
        <v>36516</v>
      </c>
      <c r="C25" s="105" t="s">
        <v>14790</v>
      </c>
      <c r="D25" s="10" t="s">
        <v>14791</v>
      </c>
      <c r="E25" s="174" t="str">
        <f t="shared" si="0"/>
        <v>36516</v>
      </c>
      <c r="F25" s="177">
        <f>IFERROR(VLOOKUP(D25,'TPMS-auto'!A:J, 10,0), "Not-in-TPMS")</f>
        <v>6895008458</v>
      </c>
      <c r="G25" s="177" t="str">
        <f>IFERROR(VLOOKUP(D25,'TPMS-auto'!A:J,6,0),"Not-in-TPMS")</f>
        <v>036516</v>
      </c>
      <c r="H25" s="12">
        <v>45919</v>
      </c>
      <c r="I25" s="154" t="s">
        <v>14792</v>
      </c>
      <c r="J25" s="153" t="s">
        <v>14793</v>
      </c>
      <c r="K25" s="13" t="s">
        <v>14719</v>
      </c>
      <c r="L25" s="3" t="s">
        <v>14680</v>
      </c>
      <c r="M25" s="3"/>
      <c r="N25" s="3" t="s">
        <v>14680</v>
      </c>
      <c r="O25" s="3" t="s">
        <v>14680</v>
      </c>
      <c r="P25" s="167" t="str">
        <f>IFERROR(VLOOKUP(D25,'TPMS-auto'!A:D, 4,0),"Not-in-TPMS")</f>
        <v>0007435</v>
      </c>
      <c r="Q25" s="168" t="str">
        <f>IFERROR(VLOOKUP(Table2[[#This Row],[Unit Number]],Ops,3,0),"Not-in-TPMS")</f>
        <v>Rob &amp; Andrea</v>
      </c>
      <c r="R25" s="173">
        <f>IFERROR(VLOOKUP(Table2[[#This Row],[Enterprise ID]], 'ExistingRental-12.11'!A:H, 3, 0), "Not Open On 12.11")</f>
        <v>45986</v>
      </c>
      <c r="S25" s="167" t="str">
        <f>IF(Table2[[#This Row],[Start Rental Date]]="New Rental", "New Rental", "Rental Extension Request")</f>
        <v>Rental Extension Request</v>
      </c>
      <c r="T25" s="167" t="str">
        <f>IFERROR(IF(Table2[[#This Row],[Date of this request]]-Table2[[#This Row],[Tech Service Date]]&lt;60, "New Hire Rental", "Truck Breakdown"), "New Hire Rental")</f>
        <v>Truck Breakdown</v>
      </c>
      <c r="U25" s="167" t="str">
        <f>IFERROR(VLOOKUP(Table2[[#This Row],[Enterprise ID]], 'ExistingRental-12.11'!A:H, 7, 0), "Not Open On 12.11")</f>
        <v>GEORGE LLOYD</v>
      </c>
      <c r="V25" s="173">
        <f>IFERROR(VLOOKUP(Table2[[#This Row],[Enterprise ID]],'Tech-ServiceDate'!A:B,2,0), "EitherNewHire or Termed")</f>
        <v>44258</v>
      </c>
    </row>
    <row r="26" spans="1:22" s="151" customFormat="1" ht="33.75" customHeight="1">
      <c r="A26" s="14">
        <v>45919</v>
      </c>
      <c r="B26" s="8">
        <v>23598</v>
      </c>
      <c r="C26" s="9" t="s">
        <v>14794</v>
      </c>
      <c r="D26" s="10" t="s">
        <v>8077</v>
      </c>
      <c r="E26" s="174" t="str">
        <f t="shared" si="0"/>
        <v>23598</v>
      </c>
      <c r="F26" s="177">
        <f>IFERROR(VLOOKUP(D26,'TPMS-auto'!A:J, 10,0), "Not-in-TPMS")</f>
        <v>7179167608</v>
      </c>
      <c r="G26" s="177" t="str">
        <f>IFERROR(VLOOKUP(D26,'TPMS-auto'!A:J,6,0),"Not-in-TPMS")</f>
        <v>023598</v>
      </c>
      <c r="H26" s="12">
        <v>45919</v>
      </c>
      <c r="I26" s="154" t="s">
        <v>14795</v>
      </c>
      <c r="J26" s="13" t="s">
        <v>14796</v>
      </c>
      <c r="K26" s="13" t="s">
        <v>14719</v>
      </c>
      <c r="L26" s="3" t="s">
        <v>14680</v>
      </c>
      <c r="M26" s="3"/>
      <c r="N26" s="3" t="s">
        <v>14680</v>
      </c>
      <c r="O26" s="3" t="s">
        <v>14680</v>
      </c>
      <c r="P26" s="167" t="str">
        <f>IFERROR(VLOOKUP(D26,'TPMS-auto'!A:D, 4,0),"Not-in-TPMS")</f>
        <v>0006141</v>
      </c>
      <c r="Q26" s="168" t="str">
        <f>IFERROR(VLOOKUP(Table2[[#This Row],[Unit Number]],Ops,3,0),"Not-in-TPMS")</f>
        <v>Monica, Cheryl &amp; Machell</v>
      </c>
      <c r="R26" s="173" t="str">
        <f>IFERROR(VLOOKUP(Table2[[#This Row],[Enterprise ID]], 'ExistingRental-12.11'!A:H, 3, 0), "Not Open On 12.11")</f>
        <v>Not Open On 12.11</v>
      </c>
      <c r="S26" s="167" t="str">
        <f>IF(Table2[[#This Row],[Start Rental Date]]="New Rental", "New Rental", "Rental Extension Request")</f>
        <v>Rental Extension Request</v>
      </c>
      <c r="T26" s="167" t="str">
        <f>IFERROR(IF(Table2[[#This Row],[Date of this request]]-Table2[[#This Row],[Tech Service Date]]&lt;60, "New Hire Rental", "Truck Breakdown"), "New Hire Rental")</f>
        <v>Truck Breakdown</v>
      </c>
      <c r="U26" s="167" t="str">
        <f>IFERROR(VLOOKUP(Table2[[#This Row],[Enterprise ID]], 'ExistingRental-12.11'!A:H, 7, 0), "Not Open On 12.11")</f>
        <v>Not Open On 12.11</v>
      </c>
      <c r="V26" s="173">
        <f>IFERROR(VLOOKUP(Table2[[#This Row],[Enterprise ID]],'Tech-ServiceDate'!A:B,2,0), "EitherNewHire or Termed")</f>
        <v>40583</v>
      </c>
    </row>
    <row r="27" spans="1:22" s="151" customFormat="1" ht="33.75" customHeight="1">
      <c r="A27" s="14">
        <v>45919</v>
      </c>
      <c r="B27" s="8">
        <v>47109</v>
      </c>
      <c r="C27" s="9" t="s">
        <v>14797</v>
      </c>
      <c r="D27" s="10" t="s">
        <v>14798</v>
      </c>
      <c r="E27" s="174" t="str">
        <f t="shared" si="0"/>
        <v>47109</v>
      </c>
      <c r="F27" s="177">
        <f>IFERROR(VLOOKUP(D27,'TPMS-auto'!A:J, 10,0), "Not-in-TPMS")</f>
        <v>7189082409</v>
      </c>
      <c r="G27" s="177" t="str">
        <f>IFERROR(VLOOKUP(D27,'TPMS-auto'!A:J,6,0),"Not-in-TPMS")</f>
        <v>047109</v>
      </c>
      <c r="H27" s="12">
        <v>45882</v>
      </c>
      <c r="I27" s="107" t="s">
        <v>14799</v>
      </c>
      <c r="J27" s="13" t="s">
        <v>14800</v>
      </c>
      <c r="K27" s="10" t="s">
        <v>14801</v>
      </c>
      <c r="L27" s="3" t="s">
        <v>14680</v>
      </c>
      <c r="M27" s="3"/>
      <c r="N27" s="3" t="s">
        <v>14680</v>
      </c>
      <c r="O27" s="3" t="s">
        <v>14680</v>
      </c>
      <c r="P27" s="167" t="str">
        <f>IFERROR(VLOOKUP(D27,'TPMS-auto'!A:D, 4,0),"Not-in-TPMS")</f>
        <v>0007744</v>
      </c>
      <c r="Q27" s="168" t="str">
        <f>IFERROR(VLOOKUP(Table2[[#This Row],[Unit Number]],Ops,3,0),"Not-in-TPMS")</f>
        <v>Rob &amp; Andrea</v>
      </c>
      <c r="R27" s="173" t="str">
        <f>IFERROR(VLOOKUP(Table2[[#This Row],[Enterprise ID]], 'ExistingRental-12.11'!A:H, 3, 0), "Not Open On 12.11")</f>
        <v>Not Open On 12.11</v>
      </c>
      <c r="S27" s="167" t="str">
        <f>IF(Table2[[#This Row],[Start Rental Date]]="New Rental", "New Rental", "Rental Extension Request")</f>
        <v>Rental Extension Request</v>
      </c>
      <c r="T27" s="167" t="str">
        <f>IFERROR(IF(Table2[[#This Row],[Date of this request]]-Table2[[#This Row],[Tech Service Date]]&lt;60, "New Hire Rental", "Truck Breakdown"), "New Hire Rental")</f>
        <v>New Hire Rental</v>
      </c>
      <c r="U27" s="167" t="str">
        <f>IFERROR(VLOOKUP(Table2[[#This Row],[Enterprise ID]], 'ExistingRental-12.11'!A:H, 7, 0), "Not Open On 12.11")</f>
        <v>Not Open On 12.11</v>
      </c>
      <c r="V27" s="173">
        <f>IFERROR(VLOOKUP(Table2[[#This Row],[Enterprise ID]],'Tech-ServiceDate'!A:B,2,0), "EitherNewHire or Termed")</f>
        <v>45865</v>
      </c>
    </row>
    <row r="28" spans="1:22" s="151" customFormat="1" ht="33.75" customHeight="1">
      <c r="A28" s="14">
        <v>45919</v>
      </c>
      <c r="B28" s="8">
        <v>46838</v>
      </c>
      <c r="C28" s="92" t="s">
        <v>14802</v>
      </c>
      <c r="D28" s="10" t="s">
        <v>8515</v>
      </c>
      <c r="E28" s="174" t="str">
        <f t="shared" si="0"/>
        <v>46838</v>
      </c>
      <c r="F28" s="177">
        <f>IFERROR(VLOOKUP(D28,'TPMS-auto'!A:J, 10,0), "Not-in-TPMS")</f>
        <v>7403241033</v>
      </c>
      <c r="G28" s="177" t="str">
        <f>IFERROR(VLOOKUP(D28,'TPMS-auto'!A:J,6,0),"Not-in-TPMS")</f>
        <v>046838</v>
      </c>
      <c r="H28" s="12">
        <v>45878</v>
      </c>
      <c r="I28" s="155" t="s">
        <v>14803</v>
      </c>
      <c r="J28" s="3" t="s">
        <v>14804</v>
      </c>
      <c r="K28" s="13" t="s">
        <v>14805</v>
      </c>
      <c r="L28" s="3" t="s">
        <v>14680</v>
      </c>
      <c r="M28" s="3"/>
      <c r="N28" s="3" t="s">
        <v>14680</v>
      </c>
      <c r="O28" s="3" t="s">
        <v>14680</v>
      </c>
      <c r="P28" s="167" t="str">
        <f>IFERROR(VLOOKUP(D28,'TPMS-auto'!A:D, 4,0),"Not-in-TPMS")</f>
        <v>0004766</v>
      </c>
      <c r="Q28" s="168" t="str">
        <f>IFERROR(VLOOKUP(Table2[[#This Row],[Unit Number]],Ops,3,0),"Not-in-TPMS")</f>
        <v>Rob &amp; Andrea</v>
      </c>
      <c r="R28" s="173">
        <f>IFERROR(VLOOKUP(Table2[[#This Row],[Enterprise ID]], 'ExistingRental-12.11'!A:H, 3, 0), "Not Open On 12.11")</f>
        <v>45916</v>
      </c>
      <c r="S28" s="167" t="str">
        <f>IF(Table2[[#This Row],[Start Rental Date]]="New Rental", "New Rental", "Rental Extension Request")</f>
        <v>Rental Extension Request</v>
      </c>
      <c r="T28" s="167" t="str">
        <f>IFERROR(IF(Table2[[#This Row],[Date of this request]]-Table2[[#This Row],[Tech Service Date]]&lt;60, "New Hire Rental", "Truck Breakdown"), "New Hire Rental")</f>
        <v>Truck Breakdown</v>
      </c>
      <c r="U28" s="167" t="str">
        <f>IFERROR(VLOOKUP(Table2[[#This Row],[Enterprise ID]], 'ExistingRental-12.11'!A:H, 7, 0), "Not Open On 12.11")</f>
        <v>KURTIS ELLINGER</v>
      </c>
      <c r="V28" s="173">
        <f>IFERROR(VLOOKUP(Table2[[#This Row],[Enterprise ID]],'Tech-ServiceDate'!A:B,2,0), "EitherNewHire or Termed")</f>
        <v>35957</v>
      </c>
    </row>
    <row r="29" spans="1:22" s="151" customFormat="1" ht="33.75" customHeight="1">
      <c r="A29" s="15">
        <v>45919</v>
      </c>
      <c r="B29" s="8">
        <v>37424</v>
      </c>
      <c r="C29" s="60" t="s">
        <v>14806</v>
      </c>
      <c r="D29" s="10" t="s">
        <v>14807</v>
      </c>
      <c r="E29" s="174" t="str">
        <f t="shared" si="0"/>
        <v>37424</v>
      </c>
      <c r="F29" s="177" t="str">
        <f>IFERROR(VLOOKUP(D29,'TPMS-auto'!A:J, 10,0), "Not-in-TPMS")</f>
        <v>Not-in-TPMS</v>
      </c>
      <c r="G29" s="177" t="str">
        <f>IFERROR(VLOOKUP(D29,'TPMS-auto'!A:J,6,0),"Not-in-TPMS")</f>
        <v>Not-in-TPMS</v>
      </c>
      <c r="H29" s="12">
        <v>45849</v>
      </c>
      <c r="I29" s="11" t="s">
        <v>14808</v>
      </c>
      <c r="J29" s="13"/>
      <c r="K29" s="10" t="s">
        <v>14809</v>
      </c>
      <c r="L29" s="3" t="s">
        <v>14680</v>
      </c>
      <c r="M29" s="3"/>
      <c r="N29" s="3" t="s">
        <v>14680</v>
      </c>
      <c r="O29" s="3" t="s">
        <v>14680</v>
      </c>
      <c r="P29" s="167" t="str">
        <f>IFERROR(VLOOKUP(D29,'TPMS-auto'!A:D, 4,0),"Not-in-TPMS")</f>
        <v>Not-in-TPMS</v>
      </c>
      <c r="Q29" s="168" t="str">
        <f>IFERROR(VLOOKUP(Table2[[#This Row],[Unit Number]],Ops,3,0),"Not-in-TPMS")</f>
        <v>Not-in-TPMS</v>
      </c>
      <c r="R29" s="173" t="str">
        <f>IFERROR(VLOOKUP(Table2[[#This Row],[Enterprise ID]], 'ExistingRental-12.11'!A:H, 3, 0), "Not Open On 12.11")</f>
        <v>Not Open On 12.11</v>
      </c>
      <c r="S29" s="167" t="str">
        <f>IF(Table2[[#This Row],[Start Rental Date]]="New Rental", "New Rental", "Rental Extension Request")</f>
        <v>Rental Extension Request</v>
      </c>
      <c r="T29" s="167" t="str">
        <f>IFERROR(IF(Table2[[#This Row],[Date of this request]]-Table2[[#This Row],[Tech Service Date]]&lt;60, "New Hire Rental", "Truck Breakdown"), "New Hire Rental")</f>
        <v>New Hire Rental</v>
      </c>
      <c r="U29" s="167" t="str">
        <f>IFERROR(VLOOKUP(Table2[[#This Row],[Enterprise ID]], 'ExistingRental-12.11'!A:H, 7, 0), "Not Open On 12.11")</f>
        <v>Not Open On 12.11</v>
      </c>
      <c r="V29" s="173" t="str">
        <f>IFERROR(VLOOKUP(Table2[[#This Row],[Enterprise ID]],'Tech-ServiceDate'!A:B,2,0), "EitherNewHire or Termed")</f>
        <v>EitherNewHire or Termed</v>
      </c>
    </row>
    <row r="30" spans="1:22" s="151" customFormat="1" ht="33.75" customHeight="1">
      <c r="A30" s="15">
        <v>45919</v>
      </c>
      <c r="B30" s="8">
        <v>36780</v>
      </c>
      <c r="C30" s="10" t="s">
        <v>14810</v>
      </c>
      <c r="D30" s="10" t="s">
        <v>14811</v>
      </c>
      <c r="E30" s="174" t="str">
        <f t="shared" si="0"/>
        <v>36780</v>
      </c>
      <c r="F30" s="177" t="str">
        <f>IFERROR(VLOOKUP(D30,'TPMS-auto'!A:J, 10,0), "Not-in-TPMS")</f>
        <v>Not-in-TPMS</v>
      </c>
      <c r="G30" s="177" t="str">
        <f>IFERROR(VLOOKUP(D30,'TPMS-auto'!A:J,6,0),"Not-in-TPMS")</f>
        <v>Not-in-TPMS</v>
      </c>
      <c r="H30" s="12">
        <v>45849</v>
      </c>
      <c r="I30" s="11" t="s">
        <v>14812</v>
      </c>
      <c r="J30" s="13" t="s">
        <v>14813</v>
      </c>
      <c r="K30" s="10" t="s">
        <v>14814</v>
      </c>
      <c r="L30" s="3" t="s">
        <v>14680</v>
      </c>
      <c r="M30" s="3"/>
      <c r="N30" s="3" t="s">
        <v>14680</v>
      </c>
      <c r="O30" s="3" t="s">
        <v>14680</v>
      </c>
      <c r="P30" s="167" t="str">
        <f>IFERROR(VLOOKUP(D30,'TPMS-auto'!A:D, 4,0),"Not-in-TPMS")</f>
        <v>Not-in-TPMS</v>
      </c>
      <c r="Q30" s="168" t="str">
        <f>IFERROR(VLOOKUP(Table2[[#This Row],[Unit Number]],Ops,3,0),"Not-in-TPMS")</f>
        <v>Not-in-TPMS</v>
      </c>
      <c r="R30" s="173" t="str">
        <f>IFERROR(VLOOKUP(Table2[[#This Row],[Enterprise ID]], 'ExistingRental-12.11'!A:H, 3, 0), "Not Open On 12.11")</f>
        <v>Not Open On 12.11</v>
      </c>
      <c r="S30" s="167" t="str">
        <f>IF(Table2[[#This Row],[Start Rental Date]]="New Rental", "New Rental", "Rental Extension Request")</f>
        <v>Rental Extension Request</v>
      </c>
      <c r="T30" s="167" t="str">
        <f>IFERROR(IF(Table2[[#This Row],[Date of this request]]-Table2[[#This Row],[Tech Service Date]]&lt;60, "New Hire Rental", "Truck Breakdown"), "New Hire Rental")</f>
        <v>New Hire Rental</v>
      </c>
      <c r="U30" s="167" t="str">
        <f>IFERROR(VLOOKUP(Table2[[#This Row],[Enterprise ID]], 'ExistingRental-12.11'!A:H, 7, 0), "Not Open On 12.11")</f>
        <v>Not Open On 12.11</v>
      </c>
      <c r="V30" s="173" t="str">
        <f>IFERROR(VLOOKUP(Table2[[#This Row],[Enterprise ID]],'Tech-ServiceDate'!A:B,2,0), "EitherNewHire or Termed")</f>
        <v>EitherNewHire or Termed</v>
      </c>
    </row>
    <row r="31" spans="1:22" s="151" customFormat="1" ht="33.75" customHeight="1">
      <c r="A31" s="15">
        <v>45919</v>
      </c>
      <c r="B31" s="8">
        <v>22610</v>
      </c>
      <c r="C31" s="105" t="s">
        <v>14815</v>
      </c>
      <c r="D31" s="10" t="s">
        <v>14816</v>
      </c>
      <c r="E31" s="174" t="str">
        <f t="shared" si="0"/>
        <v>22610</v>
      </c>
      <c r="F31" s="177">
        <f>IFERROR(VLOOKUP(D31,'TPMS-auto'!A:J, 10,0), "Not-in-TPMS")</f>
        <v>3367065348</v>
      </c>
      <c r="G31" s="177" t="str">
        <f>IFERROR(VLOOKUP(D31,'TPMS-auto'!A:J,6,0),"Not-in-TPMS")</f>
        <v>088119</v>
      </c>
      <c r="H31" s="12">
        <v>45919</v>
      </c>
      <c r="I31" s="11"/>
      <c r="J31" s="13" t="s">
        <v>14817</v>
      </c>
      <c r="K31" s="10" t="s">
        <v>14818</v>
      </c>
      <c r="L31" s="3" t="s">
        <v>14680</v>
      </c>
      <c r="M31" s="3"/>
      <c r="N31" s="3" t="s">
        <v>14680</v>
      </c>
      <c r="O31" s="3" t="s">
        <v>14680</v>
      </c>
      <c r="P31" s="167" t="str">
        <f>IFERROR(VLOOKUP(D31,'TPMS-auto'!A:D, 4,0),"Not-in-TPMS")</f>
        <v>0008175</v>
      </c>
      <c r="Q31" s="168" t="str">
        <f>IFERROR(VLOOKUP(Table2[[#This Row],[Unit Number]],Ops,3,0),"Not-in-TPMS")</f>
        <v>Rob &amp; Andrea</v>
      </c>
      <c r="R31" s="173" t="str">
        <f>IFERROR(VLOOKUP(Table2[[#This Row],[Enterprise ID]], 'ExistingRental-12.11'!A:H, 3, 0), "Not Open On 12.11")</f>
        <v>Not Open On 12.11</v>
      </c>
      <c r="S31" s="167" t="str">
        <f>IF(Table2[[#This Row],[Start Rental Date]]="New Rental", "New Rental", "Rental Extension Request")</f>
        <v>Rental Extension Request</v>
      </c>
      <c r="T31" s="167" t="str">
        <f>IFERROR(IF(Table2[[#This Row],[Date of this request]]-Table2[[#This Row],[Tech Service Date]]&lt;60, "New Hire Rental", "Truck Breakdown"), "New Hire Rental")</f>
        <v>New Hire Rental</v>
      </c>
      <c r="U31" s="167" t="str">
        <f>IFERROR(VLOOKUP(Table2[[#This Row],[Enterprise ID]], 'ExistingRental-12.11'!A:H, 7, 0), "Not Open On 12.11")</f>
        <v>Not Open On 12.11</v>
      </c>
      <c r="V31" s="173">
        <f>IFERROR(VLOOKUP(Table2[[#This Row],[Enterprise ID]],'Tech-ServiceDate'!A:B,2,0), "EitherNewHire or Termed")</f>
        <v>45872</v>
      </c>
    </row>
    <row r="32" spans="1:22" s="151" customFormat="1" ht="33.75" customHeight="1">
      <c r="A32" s="15">
        <v>45919</v>
      </c>
      <c r="B32" s="8">
        <v>61243</v>
      </c>
      <c r="C32" s="105" t="s">
        <v>14819</v>
      </c>
      <c r="D32" s="10" t="s">
        <v>5162</v>
      </c>
      <c r="E32" s="174" t="str">
        <f t="shared" si="0"/>
        <v>61243</v>
      </c>
      <c r="F32" s="177">
        <f>IFERROR(VLOOKUP(D32,'TPMS-auto'!A:J, 10,0), "Not-in-TPMS")</f>
        <v>8312108140</v>
      </c>
      <c r="G32" s="177" t="str">
        <f>IFERROR(VLOOKUP(D32,'TPMS-auto'!A:J,6,0),"Not-in-TPMS")</f>
        <v>061243</v>
      </c>
      <c r="H32" s="12">
        <v>45909</v>
      </c>
      <c r="I32" s="155" t="s">
        <v>14820</v>
      </c>
      <c r="J32" s="13" t="s">
        <v>14821</v>
      </c>
      <c r="K32" s="13" t="s">
        <v>14822</v>
      </c>
      <c r="L32" s="3" t="s">
        <v>14680</v>
      </c>
      <c r="M32" s="3"/>
      <c r="N32" s="3" t="s">
        <v>14680</v>
      </c>
      <c r="O32" s="3" t="s">
        <v>14680</v>
      </c>
      <c r="P32" s="167" t="str">
        <f>IFERROR(VLOOKUP(D32,'TPMS-auto'!A:D, 4,0),"Not-in-TPMS")</f>
        <v>0008366</v>
      </c>
      <c r="Q32" s="168" t="str">
        <f>IFERROR(VLOOKUP(Table2[[#This Row],[Unit Number]],Ops,3,0),"Not-in-TPMS")</f>
        <v>Carol &amp; Tasha</v>
      </c>
      <c r="R32" s="173" t="str">
        <f>IFERROR(VLOOKUP(Table2[[#This Row],[Enterprise ID]], 'ExistingRental-12.11'!A:H, 3, 0), "Not Open On 12.11")</f>
        <v>Not Open On 12.11</v>
      </c>
      <c r="S32" s="167" t="str">
        <f>IF(Table2[[#This Row],[Start Rental Date]]="New Rental", "New Rental", "Rental Extension Request")</f>
        <v>Rental Extension Request</v>
      </c>
      <c r="T32" s="167" t="str">
        <f>IFERROR(IF(Table2[[#This Row],[Date of this request]]-Table2[[#This Row],[Tech Service Date]]&lt;60, "New Hire Rental", "Truck Breakdown"), "New Hire Rental")</f>
        <v>Truck Breakdown</v>
      </c>
      <c r="U32" s="167" t="str">
        <f>IFERROR(VLOOKUP(Table2[[#This Row],[Enterprise ID]], 'ExistingRental-12.11'!A:H, 7, 0), "Not Open On 12.11")</f>
        <v>Not Open On 12.11</v>
      </c>
      <c r="V32" s="173">
        <f>IFERROR(VLOOKUP(Table2[[#This Row],[Enterprise ID]],'Tech-ServiceDate'!A:B,2,0), "EitherNewHire or Termed")</f>
        <v>37903</v>
      </c>
    </row>
    <row r="33" spans="1:24" s="151" customFormat="1" ht="33.75" customHeight="1">
      <c r="A33" s="15">
        <v>45919</v>
      </c>
      <c r="B33" s="8">
        <v>21207</v>
      </c>
      <c r="C33" s="105" t="s">
        <v>14823</v>
      </c>
      <c r="D33" s="10" t="s">
        <v>14824</v>
      </c>
      <c r="E33" s="174" t="str">
        <f t="shared" si="0"/>
        <v>21207</v>
      </c>
      <c r="F33" s="177">
        <f>IFERROR(VLOOKUP(D33,'TPMS-auto'!A:J, 10,0), "Not-in-TPMS")</f>
        <v>2514960693</v>
      </c>
      <c r="G33" s="177">
        <f>IFERROR(VLOOKUP(D33,'TPMS-auto'!A:J,6,0),"Not-in-TPMS")</f>
        <v>0</v>
      </c>
      <c r="H33" s="12">
        <v>45860</v>
      </c>
      <c r="I33" s="11" t="s">
        <v>14825</v>
      </c>
      <c r="J33" s="13" t="s">
        <v>14826</v>
      </c>
      <c r="K33" s="10" t="s">
        <v>14827</v>
      </c>
      <c r="L33" s="3" t="s">
        <v>14680</v>
      </c>
      <c r="M33" s="3"/>
      <c r="N33" s="3" t="s">
        <v>14680</v>
      </c>
      <c r="O33" s="3" t="s">
        <v>14680</v>
      </c>
      <c r="P33" s="167" t="str">
        <f>IFERROR(VLOOKUP(D33,'TPMS-auto'!A:D, 4,0),"Not-in-TPMS")</f>
        <v>0008035</v>
      </c>
      <c r="Q33" s="168" t="str">
        <f>IFERROR(VLOOKUP(Table2[[#This Row],[Unit Number]],Ops,3,0),"Not-in-TPMS")</f>
        <v>Rob &amp; Andrea</v>
      </c>
      <c r="R33" s="173" t="str">
        <f>IFERROR(VLOOKUP(Table2[[#This Row],[Enterprise ID]], 'ExistingRental-12.11'!A:H, 3, 0), "Not Open On 12.11")</f>
        <v>Not Open On 12.11</v>
      </c>
      <c r="S33" s="167" t="str">
        <f>IF(Table2[[#This Row],[Start Rental Date]]="New Rental", "New Rental", "Rental Extension Request")</f>
        <v>Rental Extension Request</v>
      </c>
      <c r="T33" s="167" t="str">
        <f>IFERROR(IF(Table2[[#This Row],[Date of this request]]-Table2[[#This Row],[Tech Service Date]]&lt;60, "New Hire Rental", "Truck Breakdown"), "New Hire Rental")</f>
        <v>Truck Breakdown</v>
      </c>
      <c r="U33" s="167" t="str">
        <f>IFERROR(VLOOKUP(Table2[[#This Row],[Enterprise ID]], 'ExistingRental-12.11'!A:H, 7, 0), "Not Open On 12.11")</f>
        <v>Not Open On 12.11</v>
      </c>
      <c r="V33" s="173">
        <f>IFERROR(VLOOKUP(Table2[[#This Row],[Enterprise ID]],'Tech-ServiceDate'!A:B,2,0), "EitherNewHire or Termed")</f>
        <v>45851</v>
      </c>
    </row>
    <row r="34" spans="1:24" s="151" customFormat="1" ht="33.75" customHeight="1">
      <c r="A34" s="15">
        <v>45919</v>
      </c>
      <c r="B34" s="8">
        <v>22183</v>
      </c>
      <c r="C34" s="105" t="s">
        <v>14828</v>
      </c>
      <c r="D34" s="10" t="s">
        <v>14829</v>
      </c>
      <c r="E34" s="174" t="str">
        <f t="shared" ref="E34:E65" si="1">TRIM(B34)</f>
        <v>22183</v>
      </c>
      <c r="F34" s="177">
        <f>IFERROR(VLOOKUP(D34,'TPMS-auto'!A:J, 10,0), "Not-in-TPMS")</f>
        <v>6622195968</v>
      </c>
      <c r="G34" s="177" t="str">
        <f>IFERROR(VLOOKUP(D34,'TPMS-auto'!A:J,6,0),"Not-in-TPMS")</f>
        <v>022183</v>
      </c>
      <c r="H34" s="12">
        <v>45911</v>
      </c>
      <c r="I34" s="11" t="s">
        <v>14830</v>
      </c>
      <c r="J34" s="13" t="s">
        <v>14831</v>
      </c>
      <c r="K34" s="13" t="s">
        <v>14832</v>
      </c>
      <c r="L34" s="3" t="s">
        <v>14680</v>
      </c>
      <c r="M34" s="3"/>
      <c r="N34" s="3" t="s">
        <v>14680</v>
      </c>
      <c r="O34" s="3" t="s">
        <v>14680</v>
      </c>
      <c r="P34" s="167" t="str">
        <f>IFERROR(VLOOKUP(D34,'TPMS-auto'!A:D, 4,0),"Not-in-TPMS")</f>
        <v>0008206</v>
      </c>
      <c r="Q34" s="168" t="str">
        <f>IFERROR(VLOOKUP(Table2[[#This Row],[Unit Number]],Ops,3,0),"Not-in-TPMS")</f>
        <v>Monica, Cheryl &amp; Machell</v>
      </c>
      <c r="R34" s="173" t="str">
        <f>IFERROR(VLOOKUP(Table2[[#This Row],[Enterprise ID]], 'ExistingRental-12.11'!A:H, 3, 0), "Not Open On 12.11")</f>
        <v>Not Open On 12.11</v>
      </c>
      <c r="S34" s="167" t="str">
        <f>IF(Table2[[#This Row],[Start Rental Date]]="New Rental", "New Rental", "Rental Extension Request")</f>
        <v>Rental Extension Request</v>
      </c>
      <c r="T34" s="167" t="str">
        <f>IFERROR(IF(Table2[[#This Row],[Date of this request]]-Table2[[#This Row],[Tech Service Date]]&lt;60, "New Hire Rental", "Truck Breakdown"), "New Hire Rental")</f>
        <v>Truck Breakdown</v>
      </c>
      <c r="U34" s="167" t="str">
        <f>IFERROR(VLOOKUP(Table2[[#This Row],[Enterprise ID]], 'ExistingRental-12.11'!A:H, 7, 0), "Not Open On 12.11")</f>
        <v>Not Open On 12.11</v>
      </c>
      <c r="V34" s="173">
        <f>IFERROR(VLOOKUP(Table2[[#This Row],[Enterprise ID]],'Tech-ServiceDate'!A:B,2,0), "EitherNewHire or Termed")</f>
        <v>42457</v>
      </c>
    </row>
    <row r="35" spans="1:24" s="151" customFormat="1" ht="33.75" customHeight="1">
      <c r="A35" s="15">
        <v>45919</v>
      </c>
      <c r="B35" s="8">
        <v>23945</v>
      </c>
      <c r="C35" s="10" t="s">
        <v>14833</v>
      </c>
      <c r="D35" s="10" t="s">
        <v>14834</v>
      </c>
      <c r="E35" s="174" t="str">
        <f t="shared" si="1"/>
        <v>23945</v>
      </c>
      <c r="F35" s="177">
        <f>IFERROR(VLOOKUP(D35,'TPMS-auto'!A:J, 10,0), "Not-in-TPMS")</f>
        <v>3028974391</v>
      </c>
      <c r="G35" s="177" t="str">
        <f>IFERROR(VLOOKUP(D35,'TPMS-auto'!A:J,6,0),"Not-in-TPMS")</f>
        <v>046465</v>
      </c>
      <c r="H35" s="12">
        <v>45882</v>
      </c>
      <c r="I35" s="11" t="s">
        <v>14835</v>
      </c>
      <c r="J35" s="13"/>
      <c r="K35" s="13" t="s">
        <v>14836</v>
      </c>
      <c r="L35" s="3" t="s">
        <v>14680</v>
      </c>
      <c r="M35" s="3"/>
      <c r="N35" s="3" t="s">
        <v>14680</v>
      </c>
      <c r="O35" s="3" t="s">
        <v>14680</v>
      </c>
      <c r="P35" s="167" t="str">
        <f>IFERROR(VLOOKUP(D35,'TPMS-auto'!A:D, 4,0),"Not-in-TPMS")</f>
        <v>0007084</v>
      </c>
      <c r="Q35" s="168" t="str">
        <f>IFERROR(VLOOKUP(Table2[[#This Row],[Unit Number]],Ops,3,0),"Not-in-TPMS")</f>
        <v>Monica, Cheryl &amp; Machell</v>
      </c>
      <c r="R35" s="173">
        <f>IFERROR(VLOOKUP(Table2[[#This Row],[Enterprise ID]], 'ExistingRental-12.11'!A:H, 3, 0), "Not Open On 12.11")</f>
        <v>46000</v>
      </c>
      <c r="S35" s="167" t="str">
        <f>IF(Table2[[#This Row],[Start Rental Date]]="New Rental", "New Rental", "Rental Extension Request")</f>
        <v>Rental Extension Request</v>
      </c>
      <c r="T35" s="167" t="str">
        <f>IFERROR(IF(Table2[[#This Row],[Date of this request]]-Table2[[#This Row],[Tech Service Date]]&lt;60, "New Hire Rental", "Truck Breakdown"), "New Hire Rental")</f>
        <v>New Hire Rental</v>
      </c>
      <c r="U35" s="167" t="str">
        <f>IFERROR(VLOOKUP(Table2[[#This Row],[Enterprise ID]], 'ExistingRental-12.11'!A:H, 7, 0), "Not Open On 12.11")</f>
        <v>MARSHALL COSTELLO</v>
      </c>
      <c r="V35" s="173">
        <f>IFERROR(VLOOKUP(Table2[[#This Row],[Enterprise ID]],'Tech-ServiceDate'!A:B,2,0), "EitherNewHire or Termed")</f>
        <v>45886</v>
      </c>
    </row>
    <row r="36" spans="1:24" s="151" customFormat="1" ht="33.75" customHeight="1">
      <c r="A36" s="15">
        <v>45919</v>
      </c>
      <c r="B36" s="8">
        <v>23022</v>
      </c>
      <c r="C36" s="150" t="s">
        <v>14837</v>
      </c>
      <c r="D36" s="10" t="s">
        <v>2358</v>
      </c>
      <c r="E36" s="174" t="str">
        <f t="shared" si="1"/>
        <v>23022</v>
      </c>
      <c r="F36" s="177">
        <f>IFERROR(VLOOKUP(D36,'TPMS-auto'!A:J, 10,0), "Not-in-TPMS")</f>
        <v>9098466848</v>
      </c>
      <c r="G36" s="177" t="str">
        <f>IFERROR(VLOOKUP(D36,'TPMS-auto'!A:J,6,0),"Not-in-TPMS")</f>
        <v>023022</v>
      </c>
      <c r="H36" s="12">
        <v>45915</v>
      </c>
      <c r="I36" s="107" t="s">
        <v>14838</v>
      </c>
      <c r="J36" s="13"/>
      <c r="K36" s="13" t="s">
        <v>14839</v>
      </c>
      <c r="L36" s="3" t="s">
        <v>14680</v>
      </c>
      <c r="M36" s="3"/>
      <c r="N36" s="3" t="s">
        <v>14680</v>
      </c>
      <c r="O36" s="3" t="s">
        <v>14680</v>
      </c>
      <c r="P36" s="167" t="str">
        <f>IFERROR(VLOOKUP(D36,'TPMS-auto'!A:D, 4,0),"Not-in-TPMS")</f>
        <v>0007108</v>
      </c>
      <c r="Q36" s="168" t="str">
        <f>IFERROR(VLOOKUP(Table2[[#This Row],[Unit Number]],Ops,3,0),"Not-in-TPMS")</f>
        <v>Carol &amp; Tasha</v>
      </c>
      <c r="R36" s="173" t="str">
        <f>IFERROR(VLOOKUP(Table2[[#This Row],[Enterprise ID]], 'ExistingRental-12.11'!A:H, 3, 0), "Not Open On 12.11")</f>
        <v>Not Open On 12.11</v>
      </c>
      <c r="S36" s="167" t="str">
        <f>IF(Table2[[#This Row],[Start Rental Date]]="New Rental", "New Rental", "Rental Extension Request")</f>
        <v>Rental Extension Request</v>
      </c>
      <c r="T36" s="167" t="str">
        <f>IFERROR(IF(Table2[[#This Row],[Date of this request]]-Table2[[#This Row],[Tech Service Date]]&lt;60, "New Hire Rental", "Truck Breakdown"), "New Hire Rental")</f>
        <v>Truck Breakdown</v>
      </c>
      <c r="U36" s="167" t="str">
        <f>IFERROR(VLOOKUP(Table2[[#This Row],[Enterprise ID]], 'ExistingRental-12.11'!A:H, 7, 0), "Not Open On 12.11")</f>
        <v>Not Open On 12.11</v>
      </c>
      <c r="V36" s="173">
        <f>IFERROR(VLOOKUP(Table2[[#This Row],[Enterprise ID]],'Tech-ServiceDate'!A:B,2,0), "EitherNewHire or Termed")</f>
        <v>31979</v>
      </c>
    </row>
    <row r="37" spans="1:24" s="151" customFormat="1" ht="33.75" customHeight="1">
      <c r="A37" s="15">
        <v>45919</v>
      </c>
      <c r="B37" s="8">
        <v>36222</v>
      </c>
      <c r="C37" s="9" t="s">
        <v>14840</v>
      </c>
      <c r="D37" s="10" t="s">
        <v>11281</v>
      </c>
      <c r="E37" s="174" t="str">
        <f t="shared" si="1"/>
        <v>36222</v>
      </c>
      <c r="F37" s="177" t="str">
        <f>IFERROR(VLOOKUP(D37,'TPMS-auto'!A:J, 10,0), "Not-in-TPMS")</f>
        <v>Not-in-TPMS</v>
      </c>
      <c r="G37" s="177" t="str">
        <f>IFERROR(VLOOKUP(D37,'TPMS-auto'!A:J,6,0),"Not-in-TPMS")</f>
        <v>Not-in-TPMS</v>
      </c>
      <c r="H37" s="12">
        <v>45828</v>
      </c>
      <c r="I37" s="11" t="s">
        <v>14841</v>
      </c>
      <c r="J37" s="13" t="s">
        <v>14842</v>
      </c>
      <c r="K37" s="10" t="s">
        <v>14843</v>
      </c>
      <c r="L37" s="3" t="s">
        <v>14680</v>
      </c>
      <c r="M37" s="3"/>
      <c r="N37" s="3" t="s">
        <v>14680</v>
      </c>
      <c r="O37" s="3" t="s">
        <v>14680</v>
      </c>
      <c r="P37" s="167" t="str">
        <f>IFERROR(VLOOKUP(D37,'TPMS-auto'!A:D, 4,0),"Not-in-TPMS")</f>
        <v>Not-in-TPMS</v>
      </c>
      <c r="Q37" s="168" t="str">
        <f>IFERROR(VLOOKUP(Table2[[#This Row],[Unit Number]],Ops,3,0),"Not-in-TPMS")</f>
        <v>Not-in-TPMS</v>
      </c>
      <c r="R37" s="173" t="str">
        <f>IFERROR(VLOOKUP(Table2[[#This Row],[Enterprise ID]], 'ExistingRental-12.11'!A:H, 3, 0), "Not Open On 12.11")</f>
        <v>Not Open On 12.11</v>
      </c>
      <c r="S37" s="167" t="str">
        <f>IF(Table2[[#This Row],[Start Rental Date]]="New Rental", "New Rental", "Rental Extension Request")</f>
        <v>Rental Extension Request</v>
      </c>
      <c r="T37" s="167" t="str">
        <f>IFERROR(IF(Table2[[#This Row],[Date of this request]]-Table2[[#This Row],[Tech Service Date]]&lt;60, "New Hire Rental", "Truck Breakdown"), "New Hire Rental")</f>
        <v>New Hire Rental</v>
      </c>
      <c r="U37" s="167" t="str">
        <f>IFERROR(VLOOKUP(Table2[[#This Row],[Enterprise ID]], 'ExistingRental-12.11'!A:H, 7, 0), "Not Open On 12.11")</f>
        <v>Not Open On 12.11</v>
      </c>
      <c r="V37" s="173" t="str">
        <f>IFERROR(VLOOKUP(Table2[[#This Row],[Enterprise ID]],'Tech-ServiceDate'!A:B,2,0), "EitherNewHire or Termed")</f>
        <v>EitherNewHire or Termed</v>
      </c>
    </row>
    <row r="38" spans="1:24" ht="33.75" customHeight="1">
      <c r="A38" s="20">
        <v>45922</v>
      </c>
      <c r="B38" s="4">
        <v>61208</v>
      </c>
      <c r="C38" s="4" t="s">
        <v>14844</v>
      </c>
      <c r="D38" s="21" t="s">
        <v>748</v>
      </c>
      <c r="E38" s="176" t="str">
        <f t="shared" si="1"/>
        <v>61208</v>
      </c>
      <c r="F38" s="177">
        <f>IFERROR(VLOOKUP(D38,'TPMS-auto'!A:J, 10,0), "Not-in-TPMS")</f>
        <v>8167249181</v>
      </c>
      <c r="G38" s="177" t="str">
        <f>IFERROR(VLOOKUP(D38,'TPMS-auto'!A:J,6,0),"Not-in-TPMS")</f>
        <v>061208</v>
      </c>
      <c r="H38" s="6">
        <v>45856</v>
      </c>
      <c r="I38" s="156" t="s">
        <v>14845</v>
      </c>
      <c r="J38" s="2" t="s">
        <v>14846</v>
      </c>
      <c r="K38" s="3" t="s">
        <v>14847</v>
      </c>
      <c r="L38" s="3" t="s">
        <v>14680</v>
      </c>
      <c r="M38" s="3"/>
      <c r="N38" s="3" t="s">
        <v>14680</v>
      </c>
      <c r="O38" s="3" t="s">
        <v>14680</v>
      </c>
      <c r="P38" s="167" t="str">
        <f>IFERROR(VLOOKUP(D38,'TPMS-auto'!A:D, 4,0),"Not-in-TPMS")</f>
        <v>0007995</v>
      </c>
      <c r="Q38" s="168" t="str">
        <f>IFERROR(VLOOKUP(Table2[[#This Row],[Unit Number]],Ops,3,0),"Not-in-TPMS")</f>
        <v>Carol &amp; Tasha</v>
      </c>
      <c r="R38" s="173">
        <f>IFERROR(VLOOKUP(Table2[[#This Row],[Enterprise ID]], 'ExistingRental-12.11'!A:H, 3, 0), "Not Open On 12.11")</f>
        <v>45887</v>
      </c>
      <c r="S38" s="167" t="str">
        <f>IF(Table2[[#This Row],[Start Rental Date]]="New Rental", "New Rental", "Rental Extension Request")</f>
        <v>Rental Extension Request</v>
      </c>
      <c r="T38" s="167" t="str">
        <f>IFERROR(IF(Table2[[#This Row],[Date of this request]]-Table2[[#This Row],[Tech Service Date]]&lt;60, "New Hire Rental", "Truck Breakdown"), "New Hire Rental")</f>
        <v>Truck Breakdown</v>
      </c>
      <c r="U38" s="167" t="str">
        <f>IFERROR(VLOOKUP(Table2[[#This Row],[Enterprise ID]], 'ExistingRental-12.11'!A:H, 7, 0), "Not Open On 12.11")</f>
        <v>ALBERTO GONZALEZ</v>
      </c>
      <c r="V38" s="173">
        <f>IFERROR(VLOOKUP(Table2[[#This Row],[Enterprise ID]],'Tech-ServiceDate'!A:B,2,0), "EitherNewHire or Termed")</f>
        <v>36283</v>
      </c>
      <c r="W38" s="25"/>
      <c r="X38" s="25"/>
    </row>
    <row r="39" spans="1:24" ht="33.75" customHeight="1">
      <c r="A39" s="20">
        <v>45922</v>
      </c>
      <c r="B39" s="4">
        <v>36295</v>
      </c>
      <c r="C39" s="5" t="s">
        <v>14848</v>
      </c>
      <c r="D39" s="21" t="s">
        <v>14849</v>
      </c>
      <c r="E39" s="176" t="str">
        <f t="shared" si="1"/>
        <v>36295</v>
      </c>
      <c r="F39" s="177">
        <f>IFERROR(VLOOKUP(D39,'TPMS-auto'!A:J, 10,0), "Not-in-TPMS")</f>
        <v>5139570009</v>
      </c>
      <c r="G39" s="177" t="str">
        <f>IFERROR(VLOOKUP(D39,'TPMS-auto'!A:J,6,0),"Not-in-TPMS")</f>
        <v>036295</v>
      </c>
      <c r="H39" s="6">
        <v>45908</v>
      </c>
      <c r="I39" s="156" t="s">
        <v>14850</v>
      </c>
      <c r="J39" s="3" t="s">
        <v>14851</v>
      </c>
      <c r="K39" s="3" t="s">
        <v>14852</v>
      </c>
      <c r="L39" s="3" t="s">
        <v>14680</v>
      </c>
      <c r="M39" s="3"/>
      <c r="N39" s="3" t="s">
        <v>14680</v>
      </c>
      <c r="O39" s="3" t="s">
        <v>14680</v>
      </c>
      <c r="P39" s="167" t="str">
        <f>IFERROR(VLOOKUP(D39,'TPMS-auto'!A:D, 4,0),"Not-in-TPMS")</f>
        <v>0004766</v>
      </c>
      <c r="Q39" s="168" t="str">
        <f>IFERROR(VLOOKUP(Table2[[#This Row],[Unit Number]],Ops,3,0),"Not-in-TPMS")</f>
        <v>Rob &amp; Andrea</v>
      </c>
      <c r="R39" s="173">
        <f>IFERROR(VLOOKUP(Table2[[#This Row],[Enterprise ID]], 'ExistingRental-12.11'!A:H, 3, 0), "Not Open On 12.11")</f>
        <v>45908</v>
      </c>
      <c r="S39" s="167" t="str">
        <f>IF(Table2[[#This Row],[Start Rental Date]]="New Rental", "New Rental", "Rental Extension Request")</f>
        <v>Rental Extension Request</v>
      </c>
      <c r="T39" s="167" t="str">
        <f>IFERROR(IF(Table2[[#This Row],[Date of this request]]-Table2[[#This Row],[Tech Service Date]]&lt;60, "New Hire Rental", "Truck Breakdown"), "New Hire Rental")</f>
        <v>Truck Breakdown</v>
      </c>
      <c r="U39" s="167" t="str">
        <f>IFERROR(VLOOKUP(Table2[[#This Row],[Enterprise ID]], 'ExistingRental-12.11'!A:H, 7, 0), "Not Open On 12.11")</f>
        <v>ALLAN EMERSON</v>
      </c>
      <c r="V39" s="173">
        <f>IFERROR(VLOOKUP(Table2[[#This Row],[Enterprise ID]],'Tech-ServiceDate'!A:B,2,0), "EitherNewHire or Termed")</f>
        <v>44539</v>
      </c>
      <c r="W39" s="25"/>
      <c r="X39" s="25"/>
    </row>
    <row r="40" spans="1:24" ht="33.75" customHeight="1" outlineLevel="1">
      <c r="A40" s="20">
        <v>45922</v>
      </c>
      <c r="B40" s="4">
        <v>37139</v>
      </c>
      <c r="C40" s="4" t="s">
        <v>14853</v>
      </c>
      <c r="D40" s="21" t="s">
        <v>14854</v>
      </c>
      <c r="E40" s="176" t="str">
        <f t="shared" si="1"/>
        <v>37139</v>
      </c>
      <c r="F40" s="177">
        <f>IFERROR(VLOOKUP(D40,'TPMS-auto'!A:J, 10,0), "Not-in-TPMS")</f>
        <v>3042209563</v>
      </c>
      <c r="G40" s="177" t="str">
        <f>IFERROR(VLOOKUP(D40,'TPMS-auto'!A:J,6,0),"Not-in-TPMS")</f>
        <v>037139</v>
      </c>
      <c r="H40" s="6">
        <v>45846</v>
      </c>
      <c r="I40" s="2" t="s">
        <v>14855</v>
      </c>
      <c r="J40" s="3" t="s">
        <v>14856</v>
      </c>
      <c r="K40" s="3" t="s">
        <v>14857</v>
      </c>
      <c r="L40" s="3" t="s">
        <v>14680</v>
      </c>
      <c r="M40" s="3"/>
      <c r="N40" s="3" t="s">
        <v>14680</v>
      </c>
      <c r="O40" s="3" t="s">
        <v>14680</v>
      </c>
      <c r="P40" s="167" t="str">
        <f>IFERROR(VLOOKUP(D40,'TPMS-auto'!A:D, 4,0),"Not-in-TPMS")</f>
        <v>0008206</v>
      </c>
      <c r="Q40" s="168" t="str">
        <f>IFERROR(VLOOKUP(Table2[[#This Row],[Unit Number]],Ops,3,0),"Not-in-TPMS")</f>
        <v>Monica, Cheryl &amp; Machell</v>
      </c>
      <c r="R40" s="173">
        <f>IFERROR(VLOOKUP(Table2[[#This Row],[Enterprise ID]], 'ExistingRental-12.11'!A:H, 3, 0), "Not Open On 12.11")</f>
        <v>45846</v>
      </c>
      <c r="S40" s="167" t="str">
        <f>IF(Table2[[#This Row],[Start Rental Date]]="New Rental", "New Rental", "Rental Extension Request")</f>
        <v>Rental Extension Request</v>
      </c>
      <c r="T40" s="167" t="str">
        <f>IFERROR(IF(Table2[[#This Row],[Date of this request]]-Table2[[#This Row],[Tech Service Date]]&lt;60, "New Hire Rental", "Truck Breakdown"), "New Hire Rental")</f>
        <v>Truck Breakdown</v>
      </c>
      <c r="U40" s="167" t="str">
        <f>IFERROR(VLOOKUP(Table2[[#This Row],[Enterprise ID]], 'ExistingRental-12.11'!A:H, 7, 0), "Not Open On 12.11")</f>
        <v>ANTHONY PARSON</v>
      </c>
      <c r="V40" s="173">
        <f>IFERROR(VLOOKUP(Table2[[#This Row],[Enterprise ID]],'Tech-ServiceDate'!A:B,2,0), "EitherNewHire or Termed")</f>
        <v>43782</v>
      </c>
      <c r="W40" s="25"/>
      <c r="X40" s="25"/>
    </row>
    <row r="41" spans="1:24" ht="33.75" customHeight="1" outlineLevel="1">
      <c r="A41" s="20">
        <v>45922</v>
      </c>
      <c r="B41" s="4">
        <v>46775</v>
      </c>
      <c r="C41" s="4" t="s">
        <v>14858</v>
      </c>
      <c r="D41" s="5" t="s">
        <v>14859</v>
      </c>
      <c r="E41" s="176" t="str">
        <f t="shared" si="1"/>
        <v>46775</v>
      </c>
      <c r="F41" s="177">
        <f>IFERROR(VLOOKUP(D41,'TPMS-auto'!A:J, 10,0), "Not-in-TPMS")</f>
        <v>9105391963</v>
      </c>
      <c r="G41" s="177" t="str">
        <f>IFERROR(VLOOKUP(D41,'TPMS-auto'!A:J,6,0),"Not-in-TPMS")</f>
        <v>046775</v>
      </c>
      <c r="H41" s="6">
        <v>45860</v>
      </c>
      <c r="I41" s="156" t="s">
        <v>14860</v>
      </c>
      <c r="J41" s="3" t="s">
        <v>14861</v>
      </c>
      <c r="K41" s="22" t="s">
        <v>14862</v>
      </c>
      <c r="L41" s="3" t="s">
        <v>14680</v>
      </c>
      <c r="M41" s="3"/>
      <c r="N41" s="3" t="s">
        <v>14680</v>
      </c>
      <c r="O41" s="3" t="s">
        <v>14680</v>
      </c>
      <c r="P41" s="167" t="str">
        <f>IFERROR(VLOOKUP(D41,'TPMS-auto'!A:D, 4,0),"Not-in-TPMS")</f>
        <v>0008175</v>
      </c>
      <c r="Q41" s="168" t="str">
        <f>IFERROR(VLOOKUP(Table2[[#This Row],[Unit Number]],Ops,3,0),"Not-in-TPMS")</f>
        <v>Rob &amp; Andrea</v>
      </c>
      <c r="R41" s="173">
        <f>IFERROR(VLOOKUP(Table2[[#This Row],[Enterprise ID]], 'ExistingRental-12.11'!A:H, 3, 0), "Not Open On 12.11")</f>
        <v>45861</v>
      </c>
      <c r="S41" s="167" t="str">
        <f>IF(Table2[[#This Row],[Start Rental Date]]="New Rental", "New Rental", "Rental Extension Request")</f>
        <v>Rental Extension Request</v>
      </c>
      <c r="T41" s="167" t="str">
        <f>IFERROR(IF(Table2[[#This Row],[Date of this request]]-Table2[[#This Row],[Tech Service Date]]&lt;60, "New Hire Rental", "Truck Breakdown"), "New Hire Rental")</f>
        <v>Truck Breakdown</v>
      </c>
      <c r="U41" s="167" t="str">
        <f>IFERROR(VLOOKUP(Table2[[#This Row],[Enterprise ID]], 'ExistingRental-12.11'!A:H, 7, 0), "Not Open On 12.11")</f>
        <v>CEDRIC THOMAS</v>
      </c>
      <c r="V41" s="173">
        <f>IFERROR(VLOOKUP(Table2[[#This Row],[Enterprise ID]],'Tech-ServiceDate'!A:B,2,0), "EitherNewHire or Termed")</f>
        <v>45851</v>
      </c>
      <c r="W41" s="25"/>
      <c r="X41" s="25"/>
    </row>
    <row r="42" spans="1:24" ht="33.75" customHeight="1" outlineLevel="1">
      <c r="A42" s="20">
        <v>45922</v>
      </c>
      <c r="B42" s="4">
        <v>23150</v>
      </c>
      <c r="C42" s="21" t="s">
        <v>14863</v>
      </c>
      <c r="D42" s="5" t="s">
        <v>14864</v>
      </c>
      <c r="E42" s="176" t="str">
        <f t="shared" si="1"/>
        <v>23150</v>
      </c>
      <c r="F42" s="177">
        <f>IFERROR(VLOOKUP(D42,'TPMS-auto'!A:J, 10,0), "Not-in-TPMS")</f>
        <v>6019780048</v>
      </c>
      <c r="G42" s="177" t="str">
        <f>IFERROR(VLOOKUP(D42,'TPMS-auto'!A:J,6,0),"Not-in-TPMS")</f>
        <v>047164</v>
      </c>
      <c r="H42" s="6">
        <v>45883</v>
      </c>
      <c r="I42" s="2"/>
      <c r="J42" s="3" t="s">
        <v>14861</v>
      </c>
      <c r="K42" s="3" t="s">
        <v>14865</v>
      </c>
      <c r="L42" s="3" t="s">
        <v>14680</v>
      </c>
      <c r="M42" s="3"/>
      <c r="N42" s="3" t="s">
        <v>14680</v>
      </c>
      <c r="O42" s="3" t="s">
        <v>14680</v>
      </c>
      <c r="P42" s="167" t="str">
        <f>IFERROR(VLOOKUP(D42,'TPMS-auto'!A:D, 4,0),"Not-in-TPMS")</f>
        <v>0008206</v>
      </c>
      <c r="Q42" s="168" t="str">
        <f>IFERROR(VLOOKUP(Table2[[#This Row],[Unit Number]],Ops,3,0),"Not-in-TPMS")</f>
        <v>Monica, Cheryl &amp; Machell</v>
      </c>
      <c r="R42" s="173">
        <f>IFERROR(VLOOKUP(Table2[[#This Row],[Enterprise ID]], 'ExistingRental-12.11'!A:H, 3, 0), "Not Open On 12.11")</f>
        <v>45867</v>
      </c>
      <c r="S42" s="167" t="str">
        <f>IF(Table2[[#This Row],[Start Rental Date]]="New Rental", "New Rental", "Rental Extension Request")</f>
        <v>Rental Extension Request</v>
      </c>
      <c r="T42" s="167" t="str">
        <f>IFERROR(IF(Table2[[#This Row],[Date of this request]]-Table2[[#This Row],[Tech Service Date]]&lt;60, "New Hire Rental", "Truck Breakdown"), "New Hire Rental")</f>
        <v>New Hire Rental</v>
      </c>
      <c r="U42" s="167" t="str">
        <f>IFERROR(VLOOKUP(Table2[[#This Row],[Enterprise ID]], 'ExistingRental-12.11'!A:H, 7, 0), "Not Open On 12.11")</f>
        <v>DAVID JACKSON</v>
      </c>
      <c r="V42" s="173">
        <f>IFERROR(VLOOKUP(Table2[[#This Row],[Enterprise ID]],'Tech-ServiceDate'!A:B,2,0), "EitherNewHire or Termed")</f>
        <v>45872</v>
      </c>
      <c r="W42" s="25"/>
      <c r="X42" s="25"/>
    </row>
    <row r="43" spans="1:24" ht="33.75" customHeight="1" outlineLevel="1">
      <c r="A43" s="20">
        <v>45922</v>
      </c>
      <c r="B43" s="4">
        <v>21537</v>
      </c>
      <c r="C43" s="4" t="s">
        <v>14866</v>
      </c>
      <c r="D43" s="21" t="s">
        <v>3333</v>
      </c>
      <c r="E43" s="176" t="str">
        <f t="shared" si="1"/>
        <v>21537</v>
      </c>
      <c r="F43" s="177">
        <f>IFERROR(VLOOKUP(D43,'TPMS-auto'!A:J, 10,0), "Not-in-TPMS")</f>
        <v>9854033640</v>
      </c>
      <c r="G43" s="177" t="str">
        <f>IFERROR(VLOOKUP(D43,'TPMS-auto'!A:J,6,0),"Not-in-TPMS")</f>
        <v>037167</v>
      </c>
      <c r="H43" s="6">
        <v>45859</v>
      </c>
      <c r="I43" s="2"/>
      <c r="J43" s="3"/>
      <c r="K43" s="3" t="s">
        <v>14867</v>
      </c>
      <c r="L43" s="3" t="s">
        <v>14680</v>
      </c>
      <c r="M43" s="3"/>
      <c r="N43" s="3" t="s">
        <v>14680</v>
      </c>
      <c r="O43" s="3" t="s">
        <v>14680</v>
      </c>
      <c r="P43" s="167" t="str">
        <f>IFERROR(VLOOKUP(D43,'TPMS-auto'!A:D, 4,0),"Not-in-TPMS")</f>
        <v>0008206</v>
      </c>
      <c r="Q43" s="168" t="str">
        <f>IFERROR(VLOOKUP(Table2[[#This Row],[Unit Number]],Ops,3,0),"Not-in-TPMS")</f>
        <v>Monica, Cheryl &amp; Machell</v>
      </c>
      <c r="R43" s="173" t="str">
        <f>IFERROR(VLOOKUP(Table2[[#This Row],[Enterprise ID]], 'ExistingRental-12.11'!A:H, 3, 0), "Not Open On 12.11")</f>
        <v>Not Open On 12.11</v>
      </c>
      <c r="S43" s="167" t="str">
        <f>IF(Table2[[#This Row],[Start Rental Date]]="New Rental", "New Rental", "Rental Extension Request")</f>
        <v>Rental Extension Request</v>
      </c>
      <c r="T43" s="167" t="str">
        <f>IFERROR(IF(Table2[[#This Row],[Date of this request]]-Table2[[#This Row],[Tech Service Date]]&lt;60, "New Hire Rental", "Truck Breakdown"), "New Hire Rental")</f>
        <v>Truck Breakdown</v>
      </c>
      <c r="U43" s="167" t="str">
        <f>IFERROR(VLOOKUP(Table2[[#This Row],[Enterprise ID]], 'ExistingRental-12.11'!A:H, 7, 0), "Not Open On 12.11")</f>
        <v>Not Open On 12.11</v>
      </c>
      <c r="V43" s="173">
        <f>IFERROR(VLOOKUP(Table2[[#This Row],[Enterprise ID]],'Tech-ServiceDate'!A:B,2,0), "EitherNewHire or Termed")</f>
        <v>36976</v>
      </c>
      <c r="W43" s="25"/>
      <c r="X43" s="25"/>
    </row>
    <row r="44" spans="1:24" ht="33.75" customHeight="1" outlineLevel="1">
      <c r="A44" s="20">
        <v>45922</v>
      </c>
      <c r="B44" s="4">
        <v>46677</v>
      </c>
      <c r="C44" s="4" t="s">
        <v>14868</v>
      </c>
      <c r="D44" s="5" t="s">
        <v>4158</v>
      </c>
      <c r="E44" s="176" t="str">
        <f t="shared" si="1"/>
        <v>46677</v>
      </c>
      <c r="F44" s="177">
        <f>IFERROR(VLOOKUP(D44,'TPMS-auto'!A:J, 10,0), "Not-in-TPMS")</f>
        <v>5619005962</v>
      </c>
      <c r="G44" s="177" t="str">
        <f>IFERROR(VLOOKUP(D44,'TPMS-auto'!A:J,6,0),"Not-in-TPMS")</f>
        <v>046677</v>
      </c>
      <c r="H44" s="6">
        <v>45908</v>
      </c>
      <c r="I44" s="2" t="s">
        <v>14869</v>
      </c>
      <c r="J44" s="3" t="s">
        <v>14870</v>
      </c>
      <c r="K44" s="3" t="s">
        <v>14871</v>
      </c>
      <c r="L44" s="3" t="s">
        <v>14680</v>
      </c>
      <c r="M44" s="3"/>
      <c r="N44" s="3" t="s">
        <v>14680</v>
      </c>
      <c r="O44" s="3" t="s">
        <v>14680</v>
      </c>
      <c r="P44" s="167" t="str">
        <f>IFERROR(VLOOKUP(D44,'TPMS-auto'!A:D, 4,0),"Not-in-TPMS")</f>
        <v>0007435</v>
      </c>
      <c r="Q44" s="168" t="str">
        <f>IFERROR(VLOOKUP(Table2[[#This Row],[Unit Number]],Ops,3,0),"Not-in-TPMS")</f>
        <v>Rob &amp; Andrea</v>
      </c>
      <c r="R44" s="173">
        <f>IFERROR(VLOOKUP(Table2[[#This Row],[Enterprise ID]], 'ExistingRental-12.11'!A:H, 3, 0), "Not Open On 12.11")</f>
        <v>45975</v>
      </c>
      <c r="S44" s="167" t="str">
        <f>IF(Table2[[#This Row],[Start Rental Date]]="New Rental", "New Rental", "Rental Extension Request")</f>
        <v>Rental Extension Request</v>
      </c>
      <c r="T44" s="167" t="str">
        <f>IFERROR(IF(Table2[[#This Row],[Date of this request]]-Table2[[#This Row],[Tech Service Date]]&lt;60, "New Hire Rental", "Truck Breakdown"), "New Hire Rental")</f>
        <v>Truck Breakdown</v>
      </c>
      <c r="U44" s="167" t="str">
        <f>IFERROR(VLOOKUP(Table2[[#This Row],[Enterprise ID]], 'ExistingRental-12.11'!A:H, 7, 0), "Not Open On 12.11")</f>
        <v>DWIGHT PINK</v>
      </c>
      <c r="V44" s="173">
        <f>IFERROR(VLOOKUP(Table2[[#This Row],[Enterprise ID]],'Tech-ServiceDate'!A:B,2,0), "EitherNewHire or Termed")</f>
        <v>36983</v>
      </c>
      <c r="W44" s="25"/>
      <c r="X44" s="25"/>
    </row>
    <row r="45" spans="1:24" ht="33.75" customHeight="1" outlineLevel="1">
      <c r="A45" s="20">
        <v>45922</v>
      </c>
      <c r="B45" s="4">
        <v>21252</v>
      </c>
      <c r="C45" s="21" t="s">
        <v>14872</v>
      </c>
      <c r="D45" s="21" t="s">
        <v>14873</v>
      </c>
      <c r="E45" s="176" t="str">
        <f t="shared" si="1"/>
        <v>21252</v>
      </c>
      <c r="F45" s="177">
        <f>IFERROR(VLOOKUP(D45,'TPMS-auto'!A:J, 10,0), "Not-in-TPMS")</f>
        <v>4083090972</v>
      </c>
      <c r="G45" s="177" t="str">
        <f>IFERROR(VLOOKUP(D45,'TPMS-auto'!A:J,6,0),"Not-in-TPMS")</f>
        <v>021252</v>
      </c>
      <c r="H45" s="6">
        <v>45895</v>
      </c>
      <c r="I45" s="156" t="s">
        <v>14874</v>
      </c>
      <c r="J45" s="3" t="s">
        <v>14875</v>
      </c>
      <c r="K45" s="3" t="s">
        <v>14876</v>
      </c>
      <c r="L45" s="3" t="s">
        <v>14680</v>
      </c>
      <c r="M45" s="3"/>
      <c r="N45" s="3" t="s">
        <v>14680</v>
      </c>
      <c r="O45" s="3" t="s">
        <v>14680</v>
      </c>
      <c r="P45" s="167" t="str">
        <f>IFERROR(VLOOKUP(D45,'TPMS-auto'!A:D, 4,0),"Not-in-TPMS")</f>
        <v>0008184</v>
      </c>
      <c r="Q45" s="168" t="str">
        <f>IFERROR(VLOOKUP(Table2[[#This Row],[Unit Number]],Ops,3,0),"Not-in-TPMS")</f>
        <v>Carol &amp; Tasha</v>
      </c>
      <c r="R45" s="173" t="str">
        <f>IFERROR(VLOOKUP(Table2[[#This Row],[Enterprise ID]], 'ExistingRental-12.11'!A:H, 3, 0), "Not Open On 12.11")</f>
        <v>Not Open On 12.11</v>
      </c>
      <c r="S45" s="167" t="str">
        <f>IF(Table2[[#This Row],[Start Rental Date]]="New Rental", "New Rental", "Rental Extension Request")</f>
        <v>Rental Extension Request</v>
      </c>
      <c r="T45" s="167" t="str">
        <f>IFERROR(IF(Table2[[#This Row],[Date of this request]]-Table2[[#This Row],[Tech Service Date]]&lt;60, "New Hire Rental", "Truck Breakdown"), "New Hire Rental")</f>
        <v>Truck Breakdown</v>
      </c>
      <c r="U45" s="167" t="str">
        <f>IFERROR(VLOOKUP(Table2[[#This Row],[Enterprise ID]], 'ExistingRental-12.11'!A:H, 7, 0), "Not Open On 12.11")</f>
        <v>Not Open On 12.11</v>
      </c>
      <c r="V45" s="173">
        <f>IFERROR(VLOOKUP(Table2[[#This Row],[Enterprise ID]],'Tech-ServiceDate'!A:B,2,0), "EitherNewHire or Termed")</f>
        <v>43241</v>
      </c>
      <c r="W45" s="25"/>
      <c r="X45" s="25"/>
    </row>
    <row r="46" spans="1:24" ht="33.75" customHeight="1" outlineLevel="1">
      <c r="A46" s="20">
        <v>45922</v>
      </c>
      <c r="B46" s="4">
        <v>61308</v>
      </c>
      <c r="C46" s="4" t="s">
        <v>14877</v>
      </c>
      <c r="D46" s="21" t="s">
        <v>14878</v>
      </c>
      <c r="E46" s="176" t="str">
        <f t="shared" si="1"/>
        <v>61308</v>
      </c>
      <c r="F46" s="177">
        <f>IFERROR(VLOOKUP(D46,'TPMS-auto'!A:J, 10,0), "Not-in-TPMS")</f>
        <v>3013791012</v>
      </c>
      <c r="G46" s="177" t="str">
        <f>IFERROR(VLOOKUP(D46,'TPMS-auto'!A:J,6,0),"Not-in-TPMS")</f>
        <v>061308</v>
      </c>
      <c r="H46" s="6">
        <v>45875</v>
      </c>
      <c r="I46" s="156" t="s">
        <v>14879</v>
      </c>
      <c r="J46" s="3" t="s">
        <v>14880</v>
      </c>
      <c r="K46" s="3" t="s">
        <v>14881</v>
      </c>
      <c r="L46" s="3" t="s">
        <v>14680</v>
      </c>
      <c r="M46" s="3"/>
      <c r="N46" s="3" t="s">
        <v>14680</v>
      </c>
      <c r="O46" s="3" t="s">
        <v>14680</v>
      </c>
      <c r="P46" s="167" t="str">
        <f>IFERROR(VLOOKUP(D46,'TPMS-auto'!A:D, 4,0),"Not-in-TPMS")</f>
        <v>0007084</v>
      </c>
      <c r="Q46" s="168" t="str">
        <f>IFERROR(VLOOKUP(Table2[[#This Row],[Unit Number]],Ops,3,0),"Not-in-TPMS")</f>
        <v>Monica, Cheryl &amp; Machell</v>
      </c>
      <c r="R46" s="173">
        <f>IFERROR(VLOOKUP(Table2[[#This Row],[Enterprise ID]], 'ExistingRental-12.11'!A:H, 3, 0), "Not Open On 12.11")</f>
        <v>45964</v>
      </c>
      <c r="S46" s="167" t="str">
        <f>IF(Table2[[#This Row],[Start Rental Date]]="New Rental", "New Rental", "Rental Extension Request")</f>
        <v>Rental Extension Request</v>
      </c>
      <c r="T46" s="167" t="str">
        <f>IFERROR(IF(Table2[[#This Row],[Date of this request]]-Table2[[#This Row],[Tech Service Date]]&lt;60, "New Hire Rental", "Truck Breakdown"), "New Hire Rental")</f>
        <v>Truck Breakdown</v>
      </c>
      <c r="U46" s="167" t="str">
        <f>IFERROR(VLOOKUP(Table2[[#This Row],[Enterprise ID]], 'ExistingRental-12.11'!A:H, 7, 0), "Not Open On 12.11")</f>
        <v>HAMAYOON AZIMI</v>
      </c>
      <c r="V46" s="173">
        <f>IFERROR(VLOOKUP(Table2[[#This Row],[Enterprise ID]],'Tech-ServiceDate'!A:B,2,0), "EitherNewHire or Termed")</f>
        <v>42772</v>
      </c>
      <c r="W46" s="25"/>
      <c r="X46" s="25"/>
    </row>
    <row r="47" spans="1:24" ht="33.75" customHeight="1" outlineLevel="1">
      <c r="A47" s="20">
        <v>45922</v>
      </c>
      <c r="B47" s="4">
        <v>61705</v>
      </c>
      <c r="C47" s="4" t="s">
        <v>14882</v>
      </c>
      <c r="D47" s="21" t="s">
        <v>14883</v>
      </c>
      <c r="E47" s="176" t="str">
        <f t="shared" si="1"/>
        <v>61705</v>
      </c>
      <c r="F47" s="177">
        <f>IFERROR(VLOOKUP(D47,'TPMS-auto'!A:J, 10,0), "Not-in-TPMS")</f>
        <v>9158614306</v>
      </c>
      <c r="G47" s="177" t="str">
        <f>IFERROR(VLOOKUP(D47,'TPMS-auto'!A:J,6,0),"Not-in-TPMS")</f>
        <v>061705</v>
      </c>
      <c r="H47" s="6">
        <v>45896</v>
      </c>
      <c r="I47" s="2" t="s">
        <v>14884</v>
      </c>
      <c r="J47" s="3" t="s">
        <v>14885</v>
      </c>
      <c r="K47" s="3" t="s">
        <v>14886</v>
      </c>
      <c r="L47" s="3" t="s">
        <v>14680</v>
      </c>
      <c r="M47" s="3"/>
      <c r="N47" s="3" t="s">
        <v>14696</v>
      </c>
      <c r="O47" s="3" t="s">
        <v>14680</v>
      </c>
      <c r="P47" s="167" t="str">
        <f>IFERROR(VLOOKUP(D47,'TPMS-auto'!A:D, 4,0),"Not-in-TPMS")</f>
        <v>0008147</v>
      </c>
      <c r="Q47" s="168" t="str">
        <f>IFERROR(VLOOKUP(Table2[[#This Row],[Unit Number]],Ops,3,0),"Not-in-TPMS")</f>
        <v>Carol &amp; Tasha</v>
      </c>
      <c r="R47" s="173" t="str">
        <f>IFERROR(VLOOKUP(Table2[[#This Row],[Enterprise ID]], 'ExistingRental-12.11'!A:H, 3, 0), "Not Open On 12.11")</f>
        <v>Not Open On 12.11</v>
      </c>
      <c r="S47" s="167" t="str">
        <f>IF(Table2[[#This Row],[Start Rental Date]]="New Rental", "New Rental", "Rental Extension Request")</f>
        <v>Rental Extension Request</v>
      </c>
      <c r="T47" s="167" t="str">
        <f>IFERROR(IF(Table2[[#This Row],[Date of this request]]-Table2[[#This Row],[Tech Service Date]]&lt;60, "New Hire Rental", "Truck Breakdown"), "New Hire Rental")</f>
        <v>Truck Breakdown</v>
      </c>
      <c r="U47" s="167" t="str">
        <f>IFERROR(VLOOKUP(Table2[[#This Row],[Enterprise ID]], 'ExistingRental-12.11'!A:H, 7, 0), "Not Open On 12.11")</f>
        <v>Not Open On 12.11</v>
      </c>
      <c r="V47" s="173">
        <f>IFERROR(VLOOKUP(Table2[[#This Row],[Enterprise ID]],'Tech-ServiceDate'!A:B,2,0), "EitherNewHire or Termed")</f>
        <v>44812</v>
      </c>
      <c r="W47" s="25"/>
      <c r="X47" s="25"/>
    </row>
    <row r="48" spans="1:24" ht="33.75" customHeight="1" outlineLevel="1">
      <c r="A48" s="20">
        <v>45922</v>
      </c>
      <c r="B48" s="4">
        <v>47330</v>
      </c>
      <c r="C48" s="21" t="s">
        <v>14887</v>
      </c>
      <c r="D48" s="21" t="s">
        <v>7227</v>
      </c>
      <c r="E48" s="176" t="str">
        <f t="shared" si="1"/>
        <v>47330</v>
      </c>
      <c r="F48" s="177">
        <f>IFERROR(VLOOKUP(D48,'TPMS-auto'!A:J, 10,0), "Not-in-TPMS")</f>
        <v>7326195164</v>
      </c>
      <c r="G48" s="177" t="str">
        <f>IFERROR(VLOOKUP(D48,'TPMS-auto'!A:J,6,0),"Not-in-TPMS")</f>
        <v>047330</v>
      </c>
      <c r="H48" s="6">
        <v>45920</v>
      </c>
      <c r="I48" s="156" t="s">
        <v>14888</v>
      </c>
      <c r="J48" s="3" t="s">
        <v>14889</v>
      </c>
      <c r="K48" s="3" t="s">
        <v>14890</v>
      </c>
      <c r="L48" s="3" t="s">
        <v>14680</v>
      </c>
      <c r="M48" s="3"/>
      <c r="N48" s="3" t="s">
        <v>14680</v>
      </c>
      <c r="O48" s="3" t="s">
        <v>14680</v>
      </c>
      <c r="P48" s="167" t="str">
        <f>IFERROR(VLOOKUP(D48,'TPMS-auto'!A:D, 4,0),"Not-in-TPMS")</f>
        <v>0008380</v>
      </c>
      <c r="Q48" s="168" t="str">
        <f>IFERROR(VLOOKUP(Table2[[#This Row],[Unit Number]],Ops,3,0),"Not-in-TPMS")</f>
        <v>Rob &amp; Andrea</v>
      </c>
      <c r="R48" s="173" t="str">
        <f>IFERROR(VLOOKUP(Table2[[#This Row],[Enterprise ID]], 'ExistingRental-12.11'!A:H, 3, 0), "Not Open On 12.11")</f>
        <v>Not Open On 12.11</v>
      </c>
      <c r="S48" s="167" t="str">
        <f>IF(Table2[[#This Row],[Start Rental Date]]="New Rental", "New Rental", "Rental Extension Request")</f>
        <v>Rental Extension Request</v>
      </c>
      <c r="T48" s="167" t="str">
        <f>IFERROR(IF(Table2[[#This Row],[Date of this request]]-Table2[[#This Row],[Tech Service Date]]&lt;60, "New Hire Rental", "Truck Breakdown"), "New Hire Rental")</f>
        <v>Truck Breakdown</v>
      </c>
      <c r="U48" s="167" t="str">
        <f>IFERROR(VLOOKUP(Table2[[#This Row],[Enterprise ID]], 'ExistingRental-12.11'!A:H, 7, 0), "Not Open On 12.11")</f>
        <v>Not Open On 12.11</v>
      </c>
      <c r="V48" s="173">
        <f>IFERROR(VLOOKUP(Table2[[#This Row],[Enterprise ID]],'Tech-ServiceDate'!A:B,2,0), "EitherNewHire or Termed")</f>
        <v>40840</v>
      </c>
      <c r="W48" s="25"/>
      <c r="X48" s="25"/>
    </row>
    <row r="49" spans="1:24" ht="33.75" customHeight="1" outlineLevel="1">
      <c r="A49" s="20">
        <v>45922</v>
      </c>
      <c r="B49" s="4">
        <v>21264</v>
      </c>
      <c r="C49" s="4" t="s">
        <v>14891</v>
      </c>
      <c r="D49" s="21" t="s">
        <v>14892</v>
      </c>
      <c r="E49" s="176" t="str">
        <f t="shared" si="1"/>
        <v>21264</v>
      </c>
      <c r="F49" s="177">
        <f>IFERROR(VLOOKUP(D49,'TPMS-auto'!A:J, 10,0), "Not-in-TPMS")</f>
        <v>2108753317</v>
      </c>
      <c r="G49" s="177" t="str">
        <f>IFERROR(VLOOKUP(D49,'TPMS-auto'!A:J,6,0),"Not-in-TPMS")</f>
        <v>021264</v>
      </c>
      <c r="H49" s="6">
        <v>45875</v>
      </c>
      <c r="I49" s="2" t="s">
        <v>14893</v>
      </c>
      <c r="J49" s="3" t="s">
        <v>14894</v>
      </c>
      <c r="K49" s="3" t="s">
        <v>14895</v>
      </c>
      <c r="L49" s="3" t="s">
        <v>14680</v>
      </c>
      <c r="M49" s="3"/>
      <c r="N49" s="3" t="s">
        <v>14696</v>
      </c>
      <c r="O49" s="3" t="s">
        <v>14680</v>
      </c>
      <c r="P49" s="167" t="str">
        <f>IFERROR(VLOOKUP(D49,'TPMS-auto'!A:D, 4,0),"Not-in-TPMS")</f>
        <v>0008147</v>
      </c>
      <c r="Q49" s="168" t="str">
        <f>IFERROR(VLOOKUP(Table2[[#This Row],[Unit Number]],Ops,3,0),"Not-in-TPMS")</f>
        <v>Carol &amp; Tasha</v>
      </c>
      <c r="R49" s="173">
        <f>IFERROR(VLOOKUP(Table2[[#This Row],[Enterprise ID]], 'ExistingRental-12.11'!A:H, 3, 0), "Not Open On 12.11")</f>
        <v>45875</v>
      </c>
      <c r="S49" s="167" t="str">
        <f>IF(Table2[[#This Row],[Start Rental Date]]="New Rental", "New Rental", "Rental Extension Request")</f>
        <v>Rental Extension Request</v>
      </c>
      <c r="T49" s="167" t="str">
        <f>IFERROR(IF(Table2[[#This Row],[Date of this request]]-Table2[[#This Row],[Tech Service Date]]&lt;60, "New Hire Rental", "Truck Breakdown"), "New Hire Rental")</f>
        <v>Truck Breakdown</v>
      </c>
      <c r="U49" s="167" t="str">
        <f>IFERROR(VLOOKUP(Table2[[#This Row],[Enterprise ID]], 'ExistingRental-12.11'!A:H, 7, 0), "Not Open On 12.11")</f>
        <v>JOSE LOPEZ</v>
      </c>
      <c r="V49" s="173">
        <f>IFERROR(VLOOKUP(Table2[[#This Row],[Enterprise ID]],'Tech-ServiceDate'!A:B,2,0), "EitherNewHire or Termed")</f>
        <v>45592</v>
      </c>
      <c r="W49" s="25"/>
      <c r="X49" s="25"/>
    </row>
    <row r="50" spans="1:24" ht="33.75" customHeight="1" outlineLevel="1">
      <c r="A50" s="20">
        <v>45922</v>
      </c>
      <c r="B50" s="4">
        <v>36605</v>
      </c>
      <c r="C50" s="4" t="s">
        <v>14896</v>
      </c>
      <c r="D50" s="21" t="s">
        <v>14897</v>
      </c>
      <c r="E50" s="176" t="str">
        <f t="shared" si="1"/>
        <v>36605</v>
      </c>
      <c r="F50" s="177">
        <f>IFERROR(VLOOKUP(D50,'TPMS-auto'!A:J, 10,0), "Not-in-TPMS")</f>
        <v>7156062268</v>
      </c>
      <c r="G50" s="177" t="str">
        <f>IFERROR(VLOOKUP(D50,'TPMS-auto'!A:J,6,0),"Not-in-TPMS")</f>
        <v>036605</v>
      </c>
      <c r="H50" s="6">
        <v>45897</v>
      </c>
      <c r="I50" s="2"/>
      <c r="J50" s="3" t="s">
        <v>14898</v>
      </c>
      <c r="K50" s="3" t="s">
        <v>14899</v>
      </c>
      <c r="L50" s="3" t="s">
        <v>14680</v>
      </c>
      <c r="M50" s="3"/>
      <c r="N50" s="3" t="s">
        <v>14680</v>
      </c>
      <c r="O50" s="3" t="s">
        <v>14680</v>
      </c>
      <c r="P50" s="167" t="str">
        <f>IFERROR(VLOOKUP(D50,'TPMS-auto'!A:D, 4,0),"Not-in-TPMS")</f>
        <v>0008555</v>
      </c>
      <c r="Q50" s="168" t="str">
        <f>IFERROR(VLOOKUP(Table2[[#This Row],[Unit Number]],Ops,3,0),"Not-in-TPMS")</f>
        <v>Monica, Cheryl &amp; Machell</v>
      </c>
      <c r="R50" s="173" t="str">
        <f>IFERROR(VLOOKUP(Table2[[#This Row],[Enterprise ID]], 'ExistingRental-12.11'!A:H, 3, 0), "Not Open On 12.11")</f>
        <v>Not Open On 12.11</v>
      </c>
      <c r="S50" s="167" t="str">
        <f>IF(Table2[[#This Row],[Start Rental Date]]="New Rental", "New Rental", "Rental Extension Request")</f>
        <v>Rental Extension Request</v>
      </c>
      <c r="T50" s="167" t="str">
        <f>IFERROR(IF(Table2[[#This Row],[Date of this request]]-Table2[[#This Row],[Tech Service Date]]&lt;60, "New Hire Rental", "Truck Breakdown"), "New Hire Rental")</f>
        <v>Truck Breakdown</v>
      </c>
      <c r="U50" s="167" t="str">
        <f>IFERROR(VLOOKUP(Table2[[#This Row],[Enterprise ID]], 'ExistingRental-12.11'!A:H, 7, 0), "Not Open On 12.11")</f>
        <v>Not Open On 12.11</v>
      </c>
      <c r="V50" s="173">
        <f>IFERROR(VLOOKUP(Table2[[#This Row],[Enterprise ID]],'Tech-ServiceDate'!A:B,2,0), "EitherNewHire or Termed")</f>
        <v>45001</v>
      </c>
      <c r="W50" s="25"/>
      <c r="X50" s="25"/>
    </row>
    <row r="51" spans="1:24" ht="33.75" customHeight="1" outlineLevel="1">
      <c r="A51" s="20">
        <v>45922</v>
      </c>
      <c r="B51" s="4">
        <v>61212</v>
      </c>
      <c r="C51" s="4" t="s">
        <v>14900</v>
      </c>
      <c r="D51" s="21" t="s">
        <v>14901</v>
      </c>
      <c r="E51" s="176" t="str">
        <f t="shared" si="1"/>
        <v>61212</v>
      </c>
      <c r="F51" s="177">
        <f>IFERROR(VLOOKUP(D51,'TPMS-auto'!A:J, 10,0), "Not-in-TPMS")</f>
        <v>4698822214</v>
      </c>
      <c r="G51" s="177" t="str">
        <f>IFERROR(VLOOKUP(D51,'TPMS-auto'!A:J,6,0),"Not-in-TPMS")</f>
        <v>061212</v>
      </c>
      <c r="H51" s="6">
        <v>45854</v>
      </c>
      <c r="I51" s="2"/>
      <c r="J51" s="2" t="s">
        <v>14846</v>
      </c>
      <c r="K51" s="3" t="s">
        <v>14902</v>
      </c>
      <c r="L51" s="3" t="s">
        <v>14680</v>
      </c>
      <c r="M51" s="3"/>
      <c r="N51" s="3" t="s">
        <v>14680</v>
      </c>
      <c r="O51" s="3" t="s">
        <v>14680</v>
      </c>
      <c r="P51" s="167" t="str">
        <f>IFERROR(VLOOKUP(D51,'TPMS-auto'!A:D, 4,0),"Not-in-TPMS")</f>
        <v>0007995</v>
      </c>
      <c r="Q51" s="168" t="str">
        <f>IFERROR(VLOOKUP(Table2[[#This Row],[Unit Number]],Ops,3,0),"Not-in-TPMS")</f>
        <v>Carol &amp; Tasha</v>
      </c>
      <c r="R51" s="173" t="str">
        <f>IFERROR(VLOOKUP(Table2[[#This Row],[Enterprise ID]], 'ExistingRental-12.11'!A:H, 3, 0), "Not Open On 12.11")</f>
        <v>Not Open On 12.11</v>
      </c>
      <c r="S51" s="167" t="str">
        <f>IF(Table2[[#This Row],[Start Rental Date]]="New Rental", "New Rental", "Rental Extension Request")</f>
        <v>Rental Extension Request</v>
      </c>
      <c r="T51" s="167" t="str">
        <f>IFERROR(IF(Table2[[#This Row],[Date of this request]]-Table2[[#This Row],[Tech Service Date]]&lt;60, "New Hire Rental", "Truck Breakdown"), "New Hire Rental")</f>
        <v>Truck Breakdown</v>
      </c>
      <c r="U51" s="167" t="str">
        <f>IFERROR(VLOOKUP(Table2[[#This Row],[Enterprise ID]], 'ExistingRental-12.11'!A:H, 7, 0), "Not Open On 12.11")</f>
        <v>Not Open On 12.11</v>
      </c>
      <c r="V51" s="173">
        <f>IFERROR(VLOOKUP(Table2[[#This Row],[Enterprise ID]],'Tech-ServiceDate'!A:B,2,0), "EitherNewHire or Termed")</f>
        <v>45438</v>
      </c>
      <c r="W51" s="25"/>
      <c r="X51" s="25"/>
    </row>
    <row r="52" spans="1:24" ht="33.75" customHeight="1" outlineLevel="1">
      <c r="A52" s="20">
        <v>45922</v>
      </c>
      <c r="B52" s="4">
        <v>6588</v>
      </c>
      <c r="C52" s="4" t="s">
        <v>14903</v>
      </c>
      <c r="D52" s="5" t="s">
        <v>14904</v>
      </c>
      <c r="E52" s="176" t="str">
        <f t="shared" si="1"/>
        <v>6588</v>
      </c>
      <c r="F52" s="177">
        <f>IFERROR(VLOOKUP(D52,'TPMS-auto'!A:J, 10,0), "Not-in-TPMS")</f>
        <v>8654040116</v>
      </c>
      <c r="G52" s="177" t="str">
        <f>IFERROR(VLOOKUP(D52,'TPMS-auto'!A:J,6,0),"Not-in-TPMS")</f>
        <v>022161</v>
      </c>
      <c r="H52" s="6">
        <v>45875</v>
      </c>
      <c r="I52" s="2"/>
      <c r="J52" s="2" t="s">
        <v>14846</v>
      </c>
      <c r="K52" s="3" t="s">
        <v>14905</v>
      </c>
      <c r="L52" s="3" t="s">
        <v>14680</v>
      </c>
      <c r="M52" s="3"/>
      <c r="N52" s="3" t="s">
        <v>14680</v>
      </c>
      <c r="O52" s="3" t="s">
        <v>14680</v>
      </c>
      <c r="P52" s="167" t="str">
        <f>IFERROR(VLOOKUP(D52,'TPMS-auto'!A:D, 4,0),"Not-in-TPMS")</f>
        <v>0004766</v>
      </c>
      <c r="Q52" s="168" t="str">
        <f>IFERROR(VLOOKUP(Table2[[#This Row],[Unit Number]],Ops,3,0),"Not-in-TPMS")</f>
        <v>Rob &amp; Andrea</v>
      </c>
      <c r="R52" s="173">
        <f>IFERROR(VLOOKUP(Table2[[#This Row],[Enterprise ID]], 'ExistingRental-12.11'!A:H, 3, 0), "Not Open On 12.11")</f>
        <v>45938</v>
      </c>
      <c r="S52" s="167" t="str">
        <f>IF(Table2[[#This Row],[Start Rental Date]]="New Rental", "New Rental", "Rental Extension Request")</f>
        <v>Rental Extension Request</v>
      </c>
      <c r="T52" s="167" t="str">
        <f>IFERROR(IF(Table2[[#This Row],[Date of this request]]-Table2[[#This Row],[Tech Service Date]]&lt;60, "New Hire Rental", "Truck Breakdown"), "New Hire Rental")</f>
        <v>Truck Breakdown</v>
      </c>
      <c r="U52" s="167" t="str">
        <f>IFERROR(VLOOKUP(Table2[[#This Row],[Enterprise ID]], 'ExistingRental-12.11'!A:H, 7, 0), "Not Open On 12.11")</f>
        <v>MARK ADAMS JR</v>
      </c>
      <c r="V52" s="173">
        <f>IFERROR(VLOOKUP(Table2[[#This Row],[Enterprise ID]],'Tech-ServiceDate'!A:B,2,0), "EitherNewHire or Termed")</f>
        <v>45655</v>
      </c>
      <c r="W52" s="25"/>
      <c r="X52" s="25"/>
    </row>
    <row r="53" spans="1:24" ht="33.75" customHeight="1" outlineLevel="1">
      <c r="A53" s="20">
        <v>45922</v>
      </c>
      <c r="B53" s="4">
        <v>22368</v>
      </c>
      <c r="C53" s="4" t="s">
        <v>14906</v>
      </c>
      <c r="D53" s="21" t="s">
        <v>14907</v>
      </c>
      <c r="E53" s="176" t="str">
        <f t="shared" si="1"/>
        <v>22368</v>
      </c>
      <c r="F53" s="177">
        <f>IFERROR(VLOOKUP(D53,'TPMS-auto'!A:J, 10,0), "Not-in-TPMS")</f>
        <v>5746214542</v>
      </c>
      <c r="G53" s="177" t="str">
        <f>IFERROR(VLOOKUP(D53,'TPMS-auto'!A:J,6,0),"Not-in-TPMS")</f>
        <v>022368</v>
      </c>
      <c r="H53" s="30">
        <v>45911</v>
      </c>
      <c r="I53" s="107" t="s">
        <v>14908</v>
      </c>
      <c r="J53" s="3" t="s">
        <v>14909</v>
      </c>
      <c r="K53" s="3" t="s">
        <v>14910</v>
      </c>
      <c r="L53" s="25" t="s">
        <v>14680</v>
      </c>
      <c r="N53" s="3" t="s">
        <v>14680</v>
      </c>
      <c r="O53" s="3" t="s">
        <v>14680</v>
      </c>
      <c r="P53" s="167" t="str">
        <f>IFERROR(VLOOKUP(D53,'TPMS-auto'!A:D, 4,0),"Not-in-TPMS")</f>
        <v>0008096</v>
      </c>
      <c r="Q53" s="168" t="str">
        <f>IFERROR(VLOOKUP(Table2[[#This Row],[Unit Number]],Ops,3,0),"Not-in-TPMS")</f>
        <v>Monica, Cheryl &amp; Machell</v>
      </c>
      <c r="R53" s="173">
        <f>IFERROR(VLOOKUP(Table2[[#This Row],[Enterprise ID]], 'ExistingRental-12.11'!A:H, 3, 0), "Not Open On 12.11")</f>
        <v>45999</v>
      </c>
      <c r="S53" s="167" t="str">
        <f>IF(Table2[[#This Row],[Start Rental Date]]="New Rental", "New Rental", "Rental Extension Request")</f>
        <v>Rental Extension Request</v>
      </c>
      <c r="T53" s="167" t="str">
        <f>IFERROR(IF(Table2[[#This Row],[Date of this request]]-Table2[[#This Row],[Tech Service Date]]&lt;60, "New Hire Rental", "Truck Breakdown"), "New Hire Rental")</f>
        <v>New Hire Rental</v>
      </c>
      <c r="U53" s="167" t="str">
        <f>IFERROR(VLOOKUP(Table2[[#This Row],[Enterprise ID]], 'ExistingRental-12.11'!A:H, 7, 0), "Not Open On 12.11")</f>
        <v>MARK POLITE</v>
      </c>
      <c r="V53" s="173">
        <f>IFERROR(VLOOKUP(Table2[[#This Row],[Enterprise ID]],'Tech-ServiceDate'!A:B,2,0), "EitherNewHire or Termed")</f>
        <v>45900</v>
      </c>
      <c r="W53" s="25"/>
      <c r="X53" s="25"/>
    </row>
    <row r="54" spans="1:24" ht="33.75" customHeight="1" outlineLevel="1">
      <c r="A54" s="20">
        <v>45922</v>
      </c>
      <c r="B54" s="4">
        <v>46205</v>
      </c>
      <c r="C54" s="4" t="s">
        <v>14911</v>
      </c>
      <c r="D54" s="5" t="s">
        <v>14912</v>
      </c>
      <c r="E54" s="176" t="str">
        <f t="shared" si="1"/>
        <v>46205</v>
      </c>
      <c r="F54" s="177">
        <f>IFERROR(VLOOKUP(D54,'TPMS-auto'!A:J, 10,0), "Not-in-TPMS")</f>
        <v>3613433095</v>
      </c>
      <c r="G54" s="177" t="str">
        <f>IFERROR(VLOOKUP(D54,'TPMS-auto'!A:J,6,0),"Not-in-TPMS")</f>
        <v>046205</v>
      </c>
      <c r="H54" s="6">
        <v>45884</v>
      </c>
      <c r="I54" s="2" t="s">
        <v>14913</v>
      </c>
      <c r="J54" s="3" t="s">
        <v>14914</v>
      </c>
      <c r="K54" s="3" t="s">
        <v>14915</v>
      </c>
      <c r="L54" s="3" t="s">
        <v>14680</v>
      </c>
      <c r="M54" s="3"/>
      <c r="N54" s="3" t="s">
        <v>14696</v>
      </c>
      <c r="O54" s="3" t="s">
        <v>14696</v>
      </c>
      <c r="P54" s="167" t="str">
        <f>IFERROR(VLOOKUP(D54,'TPMS-auto'!A:D, 4,0),"Not-in-TPMS")</f>
        <v>0008147</v>
      </c>
      <c r="Q54" s="168" t="str">
        <f>IFERROR(VLOOKUP(Table2[[#This Row],[Unit Number]],Ops,3,0),"Not-in-TPMS")</f>
        <v>Carol &amp; Tasha</v>
      </c>
      <c r="R54" s="173">
        <f>IFERROR(VLOOKUP(Table2[[#This Row],[Enterprise ID]], 'ExistingRental-12.11'!A:H, 3, 0), "Not Open On 12.11")</f>
        <v>45884</v>
      </c>
      <c r="S54" s="167" t="str">
        <f>IF(Table2[[#This Row],[Start Rental Date]]="New Rental", "New Rental", "Rental Extension Request")</f>
        <v>Rental Extension Request</v>
      </c>
      <c r="T54" s="167" t="str">
        <f>IFERROR(IF(Table2[[#This Row],[Date of this request]]-Table2[[#This Row],[Tech Service Date]]&lt;60, "New Hire Rental", "Truck Breakdown"), "New Hire Rental")</f>
        <v>Truck Breakdown</v>
      </c>
      <c r="U54" s="167" t="str">
        <f>IFERROR(VLOOKUP(Table2[[#This Row],[Enterprise ID]], 'ExistingRental-12.11'!A:H, 7, 0), "Not Open On 12.11")</f>
        <v>NICHOLAS ALMARAZ</v>
      </c>
      <c r="V54" s="173">
        <f>IFERROR(VLOOKUP(Table2[[#This Row],[Enterprise ID]],'Tech-ServiceDate'!A:B,2,0), "EitherNewHire or Termed")</f>
        <v>45067</v>
      </c>
      <c r="W54" s="25"/>
      <c r="X54" s="25"/>
    </row>
    <row r="55" spans="1:24" ht="33.75" customHeight="1" outlineLevel="1">
      <c r="A55" s="20">
        <v>45922</v>
      </c>
      <c r="B55" s="4">
        <v>21312</v>
      </c>
      <c r="C55" s="4" t="s">
        <v>14916</v>
      </c>
      <c r="D55" s="5" t="s">
        <v>14917</v>
      </c>
      <c r="E55" s="176" t="str">
        <f t="shared" si="1"/>
        <v>21312</v>
      </c>
      <c r="F55" s="177">
        <f>IFERROR(VLOOKUP(D55,'TPMS-auto'!A:J, 10,0), "Not-in-TPMS")</f>
        <v>6146780095</v>
      </c>
      <c r="G55" s="177" t="str">
        <f>IFERROR(VLOOKUP(D55,'TPMS-auto'!A:J,6,0),"Not-in-TPMS")</f>
        <v>021312</v>
      </c>
      <c r="H55" s="6">
        <v>45919</v>
      </c>
      <c r="I55" s="2" t="s">
        <v>14918</v>
      </c>
      <c r="J55" s="3" t="s">
        <v>14919</v>
      </c>
      <c r="K55" s="3" t="s">
        <v>14920</v>
      </c>
      <c r="L55" s="3" t="s">
        <v>14680</v>
      </c>
      <c r="M55" s="3"/>
      <c r="N55" s="3" t="s">
        <v>14696</v>
      </c>
      <c r="O55" s="3" t="s">
        <v>14696</v>
      </c>
      <c r="P55" s="167" t="str">
        <f>IFERROR(VLOOKUP(D55,'TPMS-auto'!A:D, 4,0),"Not-in-TPMS")</f>
        <v>0004766</v>
      </c>
      <c r="Q55" s="168" t="str">
        <f>IFERROR(VLOOKUP(Table2[[#This Row],[Unit Number]],Ops,3,0),"Not-in-TPMS")</f>
        <v>Rob &amp; Andrea</v>
      </c>
      <c r="R55" s="173" t="str">
        <f>IFERROR(VLOOKUP(Table2[[#This Row],[Enterprise ID]], 'ExistingRental-12.11'!A:H, 3, 0), "Not Open On 12.11")</f>
        <v>Not Open On 12.11</v>
      </c>
      <c r="S55" s="167" t="str">
        <f>IF(Table2[[#This Row],[Start Rental Date]]="New Rental", "New Rental", "Rental Extension Request")</f>
        <v>Rental Extension Request</v>
      </c>
      <c r="T55" s="167" t="str">
        <f>IFERROR(IF(Table2[[#This Row],[Date of this request]]-Table2[[#This Row],[Tech Service Date]]&lt;60, "New Hire Rental", "Truck Breakdown"), "New Hire Rental")</f>
        <v>Truck Breakdown</v>
      </c>
      <c r="U55" s="167" t="str">
        <f>IFERROR(VLOOKUP(Table2[[#This Row],[Enterprise ID]], 'ExistingRental-12.11'!A:H, 7, 0), "Not Open On 12.11")</f>
        <v>Not Open On 12.11</v>
      </c>
      <c r="V55" s="173">
        <f>IFERROR(VLOOKUP(Table2[[#This Row],[Enterprise ID]],'Tech-ServiceDate'!A:B,2,0), "EitherNewHire or Termed")</f>
        <v>43201</v>
      </c>
      <c r="W55" s="25"/>
      <c r="X55" s="25"/>
    </row>
    <row r="56" spans="1:24" ht="33.75" customHeight="1" outlineLevel="1">
      <c r="A56" s="20">
        <v>45922</v>
      </c>
      <c r="B56" s="4">
        <v>61436</v>
      </c>
      <c r="C56" s="4" t="s">
        <v>14921</v>
      </c>
      <c r="D56" s="21" t="s">
        <v>14922</v>
      </c>
      <c r="E56" s="176" t="str">
        <f t="shared" si="1"/>
        <v>61436</v>
      </c>
      <c r="F56" s="177">
        <f>IFERROR(VLOOKUP(D56,'TPMS-auto'!A:J, 10,0), "Not-in-TPMS")</f>
        <v>9164771778</v>
      </c>
      <c r="G56" s="177" t="str">
        <f>IFERROR(VLOOKUP(D56,'TPMS-auto'!A:J,6,0),"Not-in-TPMS")</f>
        <v>061436</v>
      </c>
      <c r="H56" s="6" t="s">
        <v>14676</v>
      </c>
      <c r="I56" s="2" t="s">
        <v>14923</v>
      </c>
      <c r="J56" s="3" t="s">
        <v>14861</v>
      </c>
      <c r="K56" s="3" t="s">
        <v>14924</v>
      </c>
      <c r="L56" s="3" t="s">
        <v>14680</v>
      </c>
      <c r="M56" s="3"/>
      <c r="N56" s="3" t="s">
        <v>14680</v>
      </c>
      <c r="O56" s="3" t="s">
        <v>14680</v>
      </c>
      <c r="P56" s="167" t="str">
        <f>IFERROR(VLOOKUP(D56,'TPMS-auto'!A:D, 4,0),"Not-in-TPMS")</f>
        <v>0007108</v>
      </c>
      <c r="Q56" s="168" t="str">
        <f>IFERROR(VLOOKUP(Table2[[#This Row],[Unit Number]],Ops,3,0),"Not-in-TPMS")</f>
        <v>Carol &amp; Tasha</v>
      </c>
      <c r="R56" s="173" t="str">
        <f>IFERROR(VLOOKUP(Table2[[#This Row],[Enterprise ID]], 'ExistingRental-12.11'!A:H, 3, 0), "Not Open On 12.11")</f>
        <v>Not Open On 12.11</v>
      </c>
      <c r="S56" s="167" t="str">
        <f>IF(Table2[[#This Row],[Start Rental Date]]="New Rental", "New Rental", "Rental Extension Request")</f>
        <v>New Rental</v>
      </c>
      <c r="T56" s="167" t="str">
        <f>IFERROR(IF(Table2[[#This Row],[Date of this request]]-Table2[[#This Row],[Tech Service Date]]&lt;60, "New Hire Rental", "Truck Breakdown"), "New Hire Rental")</f>
        <v>New Hire Rental</v>
      </c>
      <c r="U56" s="167" t="str">
        <f>IFERROR(VLOOKUP(Table2[[#This Row],[Enterprise ID]], 'ExistingRental-12.11'!A:H, 7, 0), "Not Open On 12.11")</f>
        <v>Not Open On 12.11</v>
      </c>
      <c r="V56" s="173">
        <f>IFERROR(VLOOKUP(Table2[[#This Row],[Enterprise ID]],'Tech-ServiceDate'!A:B,2,0), "EitherNewHire or Termed")</f>
        <v>45914</v>
      </c>
      <c r="W56" s="25"/>
      <c r="X56" s="25"/>
    </row>
    <row r="57" spans="1:24" ht="33.75" customHeight="1" outlineLevel="1">
      <c r="A57" s="20">
        <v>45922</v>
      </c>
      <c r="B57" s="4">
        <v>36243</v>
      </c>
      <c r="C57" s="4" t="s">
        <v>14925</v>
      </c>
      <c r="D57" s="21" t="s">
        <v>11009</v>
      </c>
      <c r="E57" s="176" t="str">
        <f t="shared" si="1"/>
        <v>36243</v>
      </c>
      <c r="F57" s="177">
        <f>IFERROR(VLOOKUP(D57,'TPMS-auto'!A:J, 10,0), "Not-in-TPMS")</f>
        <v>9108765642</v>
      </c>
      <c r="G57" s="177" t="str">
        <f>IFERROR(VLOOKUP(D57,'TPMS-auto'!A:J,6,0),"Not-in-TPMS")</f>
        <v>037035</v>
      </c>
      <c r="H57" s="6">
        <v>45907</v>
      </c>
      <c r="I57" s="156" t="s">
        <v>14926</v>
      </c>
      <c r="J57" s="3" t="s">
        <v>14821</v>
      </c>
      <c r="K57" s="3" t="s">
        <v>14927</v>
      </c>
      <c r="L57" s="3" t="s">
        <v>14680</v>
      </c>
      <c r="M57" s="3"/>
      <c r="N57" s="3" t="s">
        <v>14680</v>
      </c>
      <c r="O57" s="3" t="s">
        <v>14680</v>
      </c>
      <c r="P57" s="167" t="str">
        <f>IFERROR(VLOOKUP(D57,'TPMS-auto'!A:D, 4,0),"Not-in-TPMS")</f>
        <v>0008175</v>
      </c>
      <c r="Q57" s="168" t="str">
        <f>IFERROR(VLOOKUP(Table2[[#This Row],[Unit Number]],Ops,3,0),"Not-in-TPMS")</f>
        <v>Rob &amp; Andrea</v>
      </c>
      <c r="R57" s="173" t="str">
        <f>IFERROR(VLOOKUP(Table2[[#This Row],[Enterprise ID]], 'ExistingRental-12.11'!A:H, 3, 0), "Not Open On 12.11")</f>
        <v>Not Open On 12.11</v>
      </c>
      <c r="S57" s="167" t="str">
        <f>IF(Table2[[#This Row],[Start Rental Date]]="New Rental", "New Rental", "Rental Extension Request")</f>
        <v>Rental Extension Request</v>
      </c>
      <c r="T57" s="167" t="str">
        <f>IFERROR(IF(Table2[[#This Row],[Date of this request]]-Table2[[#This Row],[Tech Service Date]]&lt;60, "New Hire Rental", "Truck Breakdown"), "New Hire Rental")</f>
        <v>Truck Breakdown</v>
      </c>
      <c r="U57" s="167" t="str">
        <f>IFERROR(VLOOKUP(Table2[[#This Row],[Enterprise ID]], 'ExistingRental-12.11'!A:H, 7, 0), "Not Open On 12.11")</f>
        <v>Not Open On 12.11</v>
      </c>
      <c r="V57" s="173">
        <f>IFERROR(VLOOKUP(Table2[[#This Row],[Enterprise ID]],'Tech-ServiceDate'!A:B,2,0), "EitherNewHire or Termed")</f>
        <v>41176</v>
      </c>
      <c r="W57" s="25"/>
      <c r="X57" s="25"/>
    </row>
    <row r="58" spans="1:24" ht="33.75" customHeight="1" outlineLevel="1">
      <c r="A58" s="20">
        <v>45922</v>
      </c>
      <c r="B58" s="4">
        <v>37275</v>
      </c>
      <c r="C58" s="4" t="s">
        <v>14928</v>
      </c>
      <c r="D58" s="21" t="s">
        <v>14929</v>
      </c>
      <c r="E58" s="176" t="str">
        <f t="shared" si="1"/>
        <v>37275</v>
      </c>
      <c r="F58" s="177">
        <f>IFERROR(VLOOKUP(D58,'TPMS-auto'!A:J, 10,0), "Not-in-TPMS")</f>
        <v>2058642855</v>
      </c>
      <c r="G58" s="177" t="str">
        <f>IFERROR(VLOOKUP(D58,'TPMS-auto'!A:J,6,0),"Not-in-TPMS")</f>
        <v>037275</v>
      </c>
      <c r="H58" s="6">
        <v>45868</v>
      </c>
      <c r="I58" s="2" t="s">
        <v>14930</v>
      </c>
      <c r="J58" s="3" t="s">
        <v>14931</v>
      </c>
      <c r="K58" s="3" t="s">
        <v>14932</v>
      </c>
      <c r="L58" s="3" t="s">
        <v>14680</v>
      </c>
      <c r="M58" s="3"/>
      <c r="N58" s="3" t="s">
        <v>14680</v>
      </c>
      <c r="O58" s="3" t="s">
        <v>14680</v>
      </c>
      <c r="P58" s="167" t="str">
        <f>IFERROR(VLOOKUP(D58,'TPMS-auto'!A:D, 4,0),"Not-in-TPMS")</f>
        <v>0008035</v>
      </c>
      <c r="Q58" s="168" t="str">
        <f>IFERROR(VLOOKUP(Table2[[#This Row],[Unit Number]],Ops,3,0),"Not-in-TPMS")</f>
        <v>Rob &amp; Andrea</v>
      </c>
      <c r="R58" s="173">
        <f>IFERROR(VLOOKUP(Table2[[#This Row],[Enterprise ID]], 'ExistingRental-12.11'!A:H, 3, 0), "Not Open On 12.11")</f>
        <v>45974</v>
      </c>
      <c r="S58" s="167" t="str">
        <f>IF(Table2[[#This Row],[Start Rental Date]]="New Rental", "New Rental", "Rental Extension Request")</f>
        <v>Rental Extension Request</v>
      </c>
      <c r="T58" s="167" t="str">
        <f>IFERROR(IF(Table2[[#This Row],[Date of this request]]-Table2[[#This Row],[Tech Service Date]]&lt;60, "New Hire Rental", "Truck Breakdown"), "New Hire Rental")</f>
        <v>Truck Breakdown</v>
      </c>
      <c r="U58" s="167" t="str">
        <f>IFERROR(VLOOKUP(Table2[[#This Row],[Enterprise ID]], 'ExistingRental-12.11'!A:H, 7, 0), "Not Open On 12.11")</f>
        <v>LUTHER ERBY COOPER</v>
      </c>
      <c r="V58" s="173">
        <f>IFERROR(VLOOKUP(Table2[[#This Row],[Enterprise ID]],'Tech-ServiceDate'!A:B,2,0), "EitherNewHire or Termed")</f>
        <v>45032</v>
      </c>
      <c r="W58" s="25"/>
      <c r="X58" s="25"/>
    </row>
    <row r="59" spans="1:24" ht="33.75" customHeight="1" outlineLevel="1">
      <c r="A59" s="20">
        <v>45922</v>
      </c>
      <c r="B59" s="4">
        <v>46802</v>
      </c>
      <c r="C59" s="4" t="s">
        <v>14933</v>
      </c>
      <c r="D59" s="21" t="s">
        <v>14934</v>
      </c>
      <c r="E59" s="176" t="str">
        <f t="shared" si="1"/>
        <v>46802</v>
      </c>
      <c r="F59" s="177">
        <f>IFERROR(VLOOKUP(D59,'TPMS-auto'!A:J, 10,0), "Not-in-TPMS")</f>
        <v>7048340147</v>
      </c>
      <c r="G59" s="177" t="str">
        <f>IFERROR(VLOOKUP(D59,'TPMS-auto'!A:J,6,0),"Not-in-TPMS")</f>
        <v>046802</v>
      </c>
      <c r="H59" s="6" t="s">
        <v>14676</v>
      </c>
      <c r="I59" s="2"/>
      <c r="J59" s="3" t="s">
        <v>14935</v>
      </c>
      <c r="K59" s="3" t="s">
        <v>14936</v>
      </c>
      <c r="L59" s="3" t="s">
        <v>14680</v>
      </c>
      <c r="M59" s="3"/>
      <c r="N59" s="3" t="s">
        <v>14680</v>
      </c>
      <c r="O59" s="3" t="s">
        <v>14680</v>
      </c>
      <c r="P59" s="167" t="str">
        <f>IFERROR(VLOOKUP(D59,'TPMS-auto'!A:D, 4,0),"Not-in-TPMS")</f>
        <v>0004766</v>
      </c>
      <c r="Q59" s="168" t="str">
        <f>IFERROR(VLOOKUP(Table2[[#This Row],[Unit Number]],Ops,3,0),"Not-in-TPMS")</f>
        <v>Rob &amp; Andrea</v>
      </c>
      <c r="R59" s="173" t="str">
        <f>IFERROR(VLOOKUP(Table2[[#This Row],[Enterprise ID]], 'ExistingRental-12.11'!A:H, 3, 0), "Not Open On 12.11")</f>
        <v>Not Open On 12.11</v>
      </c>
      <c r="S59" s="167" t="str">
        <f>IF(Table2[[#This Row],[Start Rental Date]]="New Rental", "New Rental", "Rental Extension Request")</f>
        <v>New Rental</v>
      </c>
      <c r="T59" s="167" t="str">
        <f>IFERROR(IF(Table2[[#This Row],[Date of this request]]-Table2[[#This Row],[Tech Service Date]]&lt;60, "New Hire Rental", "Truck Breakdown"), "New Hire Rental")</f>
        <v>Truck Breakdown</v>
      </c>
      <c r="U59" s="167" t="str">
        <f>IFERROR(VLOOKUP(Table2[[#This Row],[Enterprise ID]], 'ExistingRental-12.11'!A:H, 7, 0), "Not Open On 12.11")</f>
        <v>Not Open On 12.11</v>
      </c>
      <c r="V59" s="173">
        <f>IFERROR(VLOOKUP(Table2[[#This Row],[Enterprise ID]],'Tech-ServiceDate'!A:B,2,0), "EitherNewHire or Termed")</f>
        <v>44118</v>
      </c>
      <c r="W59" s="25"/>
      <c r="X59" s="25"/>
    </row>
    <row r="60" spans="1:24" ht="33.75" customHeight="1" outlineLevel="1">
      <c r="A60" s="20">
        <v>45922</v>
      </c>
      <c r="B60" s="4">
        <v>46445</v>
      </c>
      <c r="C60" s="4" t="s">
        <v>14937</v>
      </c>
      <c r="D60" s="21" t="s">
        <v>14938</v>
      </c>
      <c r="E60" s="176" t="str">
        <f t="shared" si="1"/>
        <v>46445</v>
      </c>
      <c r="F60" s="177">
        <f>IFERROR(VLOOKUP(D60,'TPMS-auto'!A:J, 10,0), "Not-in-TPMS")</f>
        <v>9098488012</v>
      </c>
      <c r="G60" s="177" t="str">
        <f>IFERROR(VLOOKUP(D60,'TPMS-auto'!A:J,6,0),"Not-in-TPMS")</f>
        <v>046445</v>
      </c>
      <c r="H60" s="6" t="s">
        <v>14676</v>
      </c>
      <c r="I60" s="156" t="s">
        <v>14939</v>
      </c>
      <c r="J60" s="22" t="s">
        <v>14940</v>
      </c>
      <c r="K60" s="3" t="s">
        <v>14941</v>
      </c>
      <c r="L60" s="3" t="s">
        <v>14680</v>
      </c>
      <c r="M60" s="3"/>
      <c r="N60" s="3" t="s">
        <v>14696</v>
      </c>
      <c r="O60" s="3" t="s">
        <v>14680</v>
      </c>
      <c r="P60" s="167" t="str">
        <f>IFERROR(VLOOKUP(D60,'TPMS-auto'!A:D, 4,0),"Not-in-TPMS")</f>
        <v>0007108</v>
      </c>
      <c r="Q60" s="168" t="str">
        <f>IFERROR(VLOOKUP(Table2[[#This Row],[Unit Number]],Ops,3,0),"Not-in-TPMS")</f>
        <v>Carol &amp; Tasha</v>
      </c>
      <c r="R60" s="173" t="str">
        <f>IFERROR(VLOOKUP(Table2[[#This Row],[Enterprise ID]], 'ExistingRental-12.11'!A:H, 3, 0), "Not Open On 12.11")</f>
        <v>Not Open On 12.11</v>
      </c>
      <c r="S60" s="167" t="str">
        <f>IF(Table2[[#This Row],[Start Rental Date]]="New Rental", "New Rental", "Rental Extension Request")</f>
        <v>New Rental</v>
      </c>
      <c r="T60" s="167" t="str">
        <f>IFERROR(IF(Table2[[#This Row],[Date of this request]]-Table2[[#This Row],[Tech Service Date]]&lt;60, "New Hire Rental", "Truck Breakdown"), "New Hire Rental")</f>
        <v>Truck Breakdown</v>
      </c>
      <c r="U60" s="167" t="str">
        <f>IFERROR(VLOOKUP(Table2[[#This Row],[Enterprise ID]], 'ExistingRental-12.11'!A:H, 7, 0), "Not Open On 12.11")</f>
        <v>Not Open On 12.11</v>
      </c>
      <c r="V60" s="173">
        <f>IFERROR(VLOOKUP(Table2[[#This Row],[Enterprise ID]],'Tech-ServiceDate'!A:B,2,0), "EitherNewHire or Termed")</f>
        <v>44763</v>
      </c>
      <c r="W60" s="25"/>
      <c r="X60" s="25"/>
    </row>
    <row r="61" spans="1:24" ht="33.75" customHeight="1" outlineLevel="1">
      <c r="A61" s="20">
        <v>45922</v>
      </c>
      <c r="B61" s="4">
        <v>46663</v>
      </c>
      <c r="C61" s="90" t="s">
        <v>14942</v>
      </c>
      <c r="D61" s="21" t="s">
        <v>14943</v>
      </c>
      <c r="E61" s="176" t="str">
        <f t="shared" si="1"/>
        <v>46663</v>
      </c>
      <c r="F61" s="177">
        <f>IFERROR(VLOOKUP(D61,'TPMS-auto'!A:J, 10,0), "Not-in-TPMS")</f>
        <v>9855494860</v>
      </c>
      <c r="G61" s="177" t="str">
        <f>IFERROR(VLOOKUP(D61,'TPMS-auto'!A:J,6,0),"Not-in-TPMS")</f>
        <v>046663</v>
      </c>
      <c r="H61" s="6" t="s">
        <v>14676</v>
      </c>
      <c r="I61" s="156" t="s">
        <v>14944</v>
      </c>
      <c r="J61" s="3" t="s">
        <v>14945</v>
      </c>
      <c r="K61" s="3" t="s">
        <v>14946</v>
      </c>
      <c r="L61" s="3" t="s">
        <v>14680</v>
      </c>
      <c r="M61" s="3"/>
      <c r="N61" s="3" t="s">
        <v>14680</v>
      </c>
      <c r="O61" s="3" t="s">
        <v>14680</v>
      </c>
      <c r="P61" s="167" t="str">
        <f>IFERROR(VLOOKUP(D61,'TPMS-auto'!A:D, 4,0),"Not-in-TPMS")</f>
        <v>0008206</v>
      </c>
      <c r="Q61" s="168" t="str">
        <f>IFERROR(VLOOKUP(Table2[[#This Row],[Unit Number]],Ops,3,0),"Not-in-TPMS")</f>
        <v>Monica, Cheryl &amp; Machell</v>
      </c>
      <c r="R61" s="173" t="str">
        <f>IFERROR(VLOOKUP(Table2[[#This Row],[Enterprise ID]], 'ExistingRental-12.11'!A:H, 3, 0), "Not Open On 12.11")</f>
        <v>Not Open On 12.11</v>
      </c>
      <c r="S61" s="167" t="str">
        <f>IF(Table2[[#This Row],[Start Rental Date]]="New Rental", "New Rental", "Rental Extension Request")</f>
        <v>New Rental</v>
      </c>
      <c r="T61" s="167" t="str">
        <f>IFERROR(IF(Table2[[#This Row],[Date of this request]]-Table2[[#This Row],[Tech Service Date]]&lt;60, "New Hire Rental", "Truck Breakdown"), "New Hire Rental")</f>
        <v>Truck Breakdown</v>
      </c>
      <c r="U61" s="167" t="str">
        <f>IFERROR(VLOOKUP(Table2[[#This Row],[Enterprise ID]], 'ExistingRental-12.11'!A:H, 7, 0), "Not Open On 12.11")</f>
        <v>Not Open On 12.11</v>
      </c>
      <c r="V61" s="173">
        <f>IFERROR(VLOOKUP(Table2[[#This Row],[Enterprise ID]],'Tech-ServiceDate'!A:B,2,0), "EitherNewHire or Termed")</f>
        <v>42394</v>
      </c>
      <c r="W61" s="25"/>
      <c r="X61" s="25"/>
    </row>
    <row r="62" spans="1:24" ht="33.75" customHeight="1" outlineLevel="1">
      <c r="A62" s="20">
        <v>45922</v>
      </c>
      <c r="B62" s="4">
        <v>23310</v>
      </c>
      <c r="C62" s="4" t="s">
        <v>14947</v>
      </c>
      <c r="D62" s="21" t="s">
        <v>14948</v>
      </c>
      <c r="E62" s="176" t="str">
        <f t="shared" si="1"/>
        <v>23310</v>
      </c>
      <c r="F62" s="177">
        <f>IFERROR(VLOOKUP(D62,'TPMS-auto'!A:J, 10,0), "Not-in-TPMS")</f>
        <v>2108510351</v>
      </c>
      <c r="G62" s="177" t="str">
        <f>IFERROR(VLOOKUP(D62,'TPMS-auto'!A:J,6,0),"Not-in-TPMS")</f>
        <v>023310</v>
      </c>
      <c r="H62" s="6">
        <v>45917</v>
      </c>
      <c r="I62" s="2" t="s">
        <v>14949</v>
      </c>
      <c r="J62" s="3" t="s">
        <v>14950</v>
      </c>
      <c r="K62" s="3" t="s">
        <v>14951</v>
      </c>
      <c r="L62" s="3" t="s">
        <v>14680</v>
      </c>
      <c r="M62" s="3"/>
      <c r="N62" s="3" t="s">
        <v>14680</v>
      </c>
      <c r="O62" s="3" t="s">
        <v>14680</v>
      </c>
      <c r="P62" s="167" t="str">
        <f>IFERROR(VLOOKUP(D62,'TPMS-auto'!A:D, 4,0),"Not-in-TPMS")</f>
        <v>0008147</v>
      </c>
      <c r="Q62" s="168" t="str">
        <f>IFERROR(VLOOKUP(Table2[[#This Row],[Unit Number]],Ops,3,0),"Not-in-TPMS")</f>
        <v>Carol &amp; Tasha</v>
      </c>
      <c r="R62" s="173" t="str">
        <f>IFERROR(VLOOKUP(Table2[[#This Row],[Enterprise ID]], 'ExistingRental-12.11'!A:H, 3, 0), "Not Open On 12.11")</f>
        <v>Not Open On 12.11</v>
      </c>
      <c r="S62" s="167" t="str">
        <f>IF(Table2[[#This Row],[Start Rental Date]]="New Rental", "New Rental", "Rental Extension Request")</f>
        <v>Rental Extension Request</v>
      </c>
      <c r="T62" s="167" t="str">
        <f>IFERROR(IF(Table2[[#This Row],[Date of this request]]-Table2[[#This Row],[Tech Service Date]]&lt;60, "New Hire Rental", "Truck Breakdown"), "New Hire Rental")</f>
        <v>Truck Breakdown</v>
      </c>
      <c r="U62" s="167" t="str">
        <f>IFERROR(VLOOKUP(Table2[[#This Row],[Enterprise ID]], 'ExistingRental-12.11'!A:H, 7, 0), "Not Open On 12.11")</f>
        <v>Not Open On 12.11</v>
      </c>
      <c r="V62" s="173">
        <f>IFERROR(VLOOKUP(Table2[[#This Row],[Enterprise ID]],'Tech-ServiceDate'!A:B,2,0), "EitherNewHire or Termed")</f>
        <v>44167</v>
      </c>
      <c r="W62" s="25"/>
      <c r="X62" s="25"/>
    </row>
    <row r="63" spans="1:24" ht="33.75" customHeight="1" outlineLevel="1">
      <c r="A63" s="20">
        <v>45922</v>
      </c>
      <c r="B63" s="4">
        <v>46961</v>
      </c>
      <c r="C63" s="87" t="s">
        <v>14952</v>
      </c>
      <c r="D63" s="21" t="s">
        <v>14953</v>
      </c>
      <c r="E63" s="176" t="str">
        <f t="shared" si="1"/>
        <v>46961</v>
      </c>
      <c r="F63" s="177">
        <f>IFERROR(VLOOKUP(D63,'TPMS-auto'!A:J, 10,0), "Not-in-TPMS")</f>
        <v>9482233344</v>
      </c>
      <c r="G63" s="177" t="str">
        <f>IFERROR(VLOOKUP(D63,'TPMS-auto'!A:J,6,0),"Not-in-TPMS")</f>
        <v>046961</v>
      </c>
      <c r="H63" s="6">
        <v>45825</v>
      </c>
      <c r="I63" s="2" t="s">
        <v>14954</v>
      </c>
      <c r="J63" s="3" t="s">
        <v>14846</v>
      </c>
      <c r="K63" s="3" t="s">
        <v>14955</v>
      </c>
      <c r="L63" s="3" t="s">
        <v>14680</v>
      </c>
      <c r="M63" s="3"/>
      <c r="N63" s="3" t="s">
        <v>14680</v>
      </c>
      <c r="O63" s="3" t="s">
        <v>14680</v>
      </c>
      <c r="P63" s="167" t="str">
        <f>IFERROR(VLOOKUP(D63,'TPMS-auto'!A:D, 4,0),"Not-in-TPMS")</f>
        <v>0008175</v>
      </c>
      <c r="Q63" s="168" t="str">
        <f>IFERROR(VLOOKUP(Table2[[#This Row],[Unit Number]],Ops,3,0),"Not-in-TPMS")</f>
        <v>Rob &amp; Andrea</v>
      </c>
      <c r="R63" s="173">
        <f>IFERROR(VLOOKUP(Table2[[#This Row],[Enterprise ID]], 'ExistingRental-12.11'!A:H, 3, 0), "Not Open On 12.11")</f>
        <v>45827</v>
      </c>
      <c r="S63" s="167" t="str">
        <f>IF(Table2[[#This Row],[Start Rental Date]]="New Rental", "New Rental", "Rental Extension Request")</f>
        <v>Rental Extension Request</v>
      </c>
      <c r="T63" s="167" t="str">
        <f>IFERROR(IF(Table2[[#This Row],[Date of this request]]-Table2[[#This Row],[Tech Service Date]]&lt;60, "New Hire Rental", "Truck Breakdown"), "New Hire Rental")</f>
        <v>Truck Breakdown</v>
      </c>
      <c r="U63" s="167" t="str">
        <f>IFERROR(VLOOKUP(Table2[[#This Row],[Enterprise ID]], 'ExistingRental-12.11'!A:H, 7, 0), "Not Open On 12.11")</f>
        <v>LAVER CRAWFORD</v>
      </c>
      <c r="V63" s="173">
        <f>IFERROR(VLOOKUP(Table2[[#This Row],[Enterprise ID]],'Tech-ServiceDate'!A:B,2,0), "EitherNewHire or Termed")</f>
        <v>45760</v>
      </c>
      <c r="W63" s="25"/>
      <c r="X63" s="25"/>
    </row>
    <row r="64" spans="1:24" ht="33.75" customHeight="1" outlineLevel="1">
      <c r="A64" s="20">
        <v>45922</v>
      </c>
      <c r="B64" s="4">
        <v>61369</v>
      </c>
      <c r="C64" s="4" t="s">
        <v>14956</v>
      </c>
      <c r="D64" s="21" t="s">
        <v>14957</v>
      </c>
      <c r="E64" s="176" t="str">
        <f t="shared" si="1"/>
        <v>61369</v>
      </c>
      <c r="F64" s="177">
        <f>IFERROR(VLOOKUP(D64,'TPMS-auto'!A:J, 10,0), "Not-in-TPMS")</f>
        <v>2569217517</v>
      </c>
      <c r="G64" s="177" t="str">
        <f>IFERROR(VLOOKUP(D64,'TPMS-auto'!A:J,6,0),"Not-in-TPMS")</f>
        <v>061369</v>
      </c>
      <c r="H64" s="6">
        <v>45916</v>
      </c>
      <c r="I64" s="156" t="s">
        <v>14958</v>
      </c>
      <c r="J64" s="3" t="s">
        <v>14959</v>
      </c>
      <c r="K64" s="3" t="s">
        <v>14960</v>
      </c>
      <c r="L64" s="3" t="s">
        <v>14680</v>
      </c>
      <c r="M64" s="3"/>
      <c r="N64" s="3" t="s">
        <v>14680</v>
      </c>
      <c r="O64" s="3" t="s">
        <v>14680</v>
      </c>
      <c r="P64" s="167" t="str">
        <f>IFERROR(VLOOKUP(D64,'TPMS-auto'!A:D, 4,0),"Not-in-TPMS")</f>
        <v>0008035</v>
      </c>
      <c r="Q64" s="168" t="str">
        <f>IFERROR(VLOOKUP(Table2[[#This Row],[Unit Number]],Ops,3,0),"Not-in-TPMS")</f>
        <v>Rob &amp; Andrea</v>
      </c>
      <c r="R64" s="173" t="str">
        <f>IFERROR(VLOOKUP(Table2[[#This Row],[Enterprise ID]], 'ExistingRental-12.11'!A:H, 3, 0), "Not Open On 12.11")</f>
        <v>Not Open On 12.11</v>
      </c>
      <c r="S64" s="167" t="str">
        <f>IF(Table2[[#This Row],[Start Rental Date]]="New Rental", "New Rental", "Rental Extension Request")</f>
        <v>Rental Extension Request</v>
      </c>
      <c r="T64" s="167" t="str">
        <f>IFERROR(IF(Table2[[#This Row],[Date of this request]]-Table2[[#This Row],[Tech Service Date]]&lt;60, "New Hire Rental", "Truck Breakdown"), "New Hire Rental")</f>
        <v>Truck Breakdown</v>
      </c>
      <c r="U64" s="167" t="str">
        <f>IFERROR(VLOOKUP(Table2[[#This Row],[Enterprise ID]], 'ExistingRental-12.11'!A:H, 7, 0), "Not Open On 12.11")</f>
        <v>Not Open On 12.11</v>
      </c>
      <c r="V64" s="173">
        <f>IFERROR(VLOOKUP(Table2[[#This Row],[Enterprise ID]],'Tech-ServiceDate'!A:B,2,0), "EitherNewHire or Termed")</f>
        <v>45354</v>
      </c>
      <c r="W64" s="25"/>
      <c r="X64" s="25"/>
    </row>
    <row r="65" spans="1:24" ht="33.75" customHeight="1" outlineLevel="1">
      <c r="A65" s="20">
        <v>45922</v>
      </c>
      <c r="B65" s="4">
        <v>36636</v>
      </c>
      <c r="C65" s="5" t="s">
        <v>14961</v>
      </c>
      <c r="D65" s="5" t="s">
        <v>14962</v>
      </c>
      <c r="E65" s="176" t="str">
        <f t="shared" si="1"/>
        <v>36636</v>
      </c>
      <c r="F65" s="177" t="str">
        <f>IFERROR(VLOOKUP(D65,'TPMS-auto'!A:J, 10,0), "Not-in-TPMS")</f>
        <v>Not-in-TPMS</v>
      </c>
      <c r="G65" s="177" t="str">
        <f>IFERROR(VLOOKUP(D65,'TPMS-auto'!A:J,6,0),"Not-in-TPMS")</f>
        <v>Not-in-TPMS</v>
      </c>
      <c r="H65" s="6">
        <v>45887</v>
      </c>
      <c r="I65" s="2" t="s">
        <v>14963</v>
      </c>
      <c r="J65" s="3" t="s">
        <v>14861</v>
      </c>
      <c r="K65" s="3" t="s">
        <v>14964</v>
      </c>
      <c r="L65" s="3" t="s">
        <v>14680</v>
      </c>
      <c r="M65" s="3"/>
      <c r="N65" s="3" t="s">
        <v>14680</v>
      </c>
      <c r="O65" s="3" t="s">
        <v>14680</v>
      </c>
      <c r="P65" s="167" t="str">
        <f>IFERROR(VLOOKUP(D65,'TPMS-auto'!A:D, 4,0),"Not-in-TPMS")</f>
        <v>Not-in-TPMS</v>
      </c>
      <c r="Q65" s="168" t="str">
        <f>IFERROR(VLOOKUP(Table2[[#This Row],[Unit Number]],Ops,3,0),"Not-in-TPMS")</f>
        <v>Not-in-TPMS</v>
      </c>
      <c r="R65" s="173" t="str">
        <f>IFERROR(VLOOKUP(Table2[[#This Row],[Enterprise ID]], 'ExistingRental-12.11'!A:H, 3, 0), "Not Open On 12.11")</f>
        <v>Not Open On 12.11</v>
      </c>
      <c r="S65" s="167" t="str">
        <f>IF(Table2[[#This Row],[Start Rental Date]]="New Rental", "New Rental", "Rental Extension Request")</f>
        <v>Rental Extension Request</v>
      </c>
      <c r="T65" s="167" t="str">
        <f>IFERROR(IF(Table2[[#This Row],[Date of this request]]-Table2[[#This Row],[Tech Service Date]]&lt;60, "New Hire Rental", "Truck Breakdown"), "New Hire Rental")</f>
        <v>New Hire Rental</v>
      </c>
      <c r="U65" s="167" t="str">
        <f>IFERROR(VLOOKUP(Table2[[#This Row],[Enterprise ID]], 'ExistingRental-12.11'!A:H, 7, 0), "Not Open On 12.11")</f>
        <v>Not Open On 12.11</v>
      </c>
      <c r="V65" s="173" t="str">
        <f>IFERROR(VLOOKUP(Table2[[#This Row],[Enterprise ID]],'Tech-ServiceDate'!A:B,2,0), "EitherNewHire or Termed")</f>
        <v>EitherNewHire or Termed</v>
      </c>
      <c r="W65" s="25"/>
      <c r="X65" s="25"/>
    </row>
    <row r="66" spans="1:24" ht="33.75" customHeight="1" outlineLevel="1">
      <c r="A66" s="20">
        <v>45922</v>
      </c>
      <c r="B66" s="4">
        <v>46983</v>
      </c>
      <c r="C66" s="4" t="s">
        <v>14965</v>
      </c>
      <c r="D66" s="21" t="s">
        <v>14966</v>
      </c>
      <c r="E66" s="176" t="str">
        <f t="shared" ref="E66:E97" si="2">TRIM(B66)</f>
        <v>46983</v>
      </c>
      <c r="F66" s="177">
        <f>IFERROR(VLOOKUP(D66,'TPMS-auto'!A:J, 10,0), "Not-in-TPMS")</f>
        <v>7577252358</v>
      </c>
      <c r="G66" s="177" t="str">
        <f>IFERROR(VLOOKUP(D66,'TPMS-auto'!A:J,6,0),"Not-in-TPMS")</f>
        <v>046983</v>
      </c>
      <c r="H66" s="6" t="s">
        <v>14676</v>
      </c>
      <c r="I66" s="2" t="s">
        <v>14967</v>
      </c>
      <c r="J66" s="3" t="s">
        <v>14968</v>
      </c>
      <c r="K66" s="3" t="s">
        <v>14969</v>
      </c>
      <c r="L66" s="3" t="s">
        <v>14680</v>
      </c>
      <c r="M66" s="3"/>
      <c r="N66" s="3" t="s">
        <v>14680</v>
      </c>
      <c r="O66" s="3" t="s">
        <v>14680</v>
      </c>
      <c r="P66" s="167" t="str">
        <f>IFERROR(VLOOKUP(D66,'TPMS-auto'!A:D, 4,0),"Not-in-TPMS")</f>
        <v>0008175</v>
      </c>
      <c r="Q66" s="168" t="str">
        <f>IFERROR(VLOOKUP(Table2[[#This Row],[Unit Number]],Ops,3,0),"Not-in-TPMS")</f>
        <v>Rob &amp; Andrea</v>
      </c>
      <c r="R66" s="173" t="str">
        <f>IFERROR(VLOOKUP(Table2[[#This Row],[Enterprise ID]], 'ExistingRental-12.11'!A:H, 3, 0), "Not Open On 12.11")</f>
        <v>Not Open On 12.11</v>
      </c>
      <c r="S66" s="167" t="str">
        <f>IF(Table2[[#This Row],[Start Rental Date]]="New Rental", "New Rental", "Rental Extension Request")</f>
        <v>New Rental</v>
      </c>
      <c r="T66" s="167" t="str">
        <f>IFERROR(IF(Table2[[#This Row],[Date of this request]]-Table2[[#This Row],[Tech Service Date]]&lt;60, "New Hire Rental", "Truck Breakdown"), "New Hire Rental")</f>
        <v>Truck Breakdown</v>
      </c>
      <c r="U66" s="167" t="str">
        <f>IFERROR(VLOOKUP(Table2[[#This Row],[Enterprise ID]], 'ExistingRental-12.11'!A:H, 7, 0), "Not Open On 12.11")</f>
        <v>Not Open On 12.11</v>
      </c>
      <c r="V66" s="173">
        <f>IFERROR(VLOOKUP(Table2[[#This Row],[Enterprise ID]],'Tech-ServiceDate'!A:B,2,0), "EitherNewHire or Termed")</f>
        <v>43262</v>
      </c>
      <c r="W66" s="25"/>
      <c r="X66" s="25"/>
    </row>
    <row r="67" spans="1:24" ht="33.75" customHeight="1" outlineLevel="1">
      <c r="A67" s="20">
        <v>45922</v>
      </c>
      <c r="B67" s="4">
        <v>61045</v>
      </c>
      <c r="C67" s="4" t="s">
        <v>14970</v>
      </c>
      <c r="D67" s="21" t="s">
        <v>914</v>
      </c>
      <c r="E67" s="176" t="str">
        <f t="shared" si="2"/>
        <v>61045</v>
      </c>
      <c r="F67" s="177">
        <f>IFERROR(VLOOKUP(D67,'TPMS-auto'!A:J, 10,0), "Not-in-TPMS")</f>
        <v>5174209644</v>
      </c>
      <c r="G67" s="177" t="str">
        <f>IFERROR(VLOOKUP(D67,'TPMS-auto'!A:J,6,0),"Not-in-TPMS")</f>
        <v>061045</v>
      </c>
      <c r="H67" s="6" t="s">
        <v>14676</v>
      </c>
      <c r="I67" s="156" t="s">
        <v>14971</v>
      </c>
      <c r="J67" s="3" t="s">
        <v>14972</v>
      </c>
      <c r="K67" s="3" t="s">
        <v>14973</v>
      </c>
      <c r="L67" s="3" t="s">
        <v>14680</v>
      </c>
      <c r="M67" s="3"/>
      <c r="N67" s="3" t="s">
        <v>14696</v>
      </c>
      <c r="O67" s="3" t="s">
        <v>14680</v>
      </c>
      <c r="P67" s="167" t="str">
        <f>IFERROR(VLOOKUP(D67,'TPMS-auto'!A:D, 4,0),"Not-in-TPMS")</f>
        <v>0008220</v>
      </c>
      <c r="Q67" s="168" t="str">
        <f>IFERROR(VLOOKUP(Table2[[#This Row],[Unit Number]],Ops,3,0),"Not-in-TPMS")</f>
        <v>Monica, Cheryl &amp; Machell</v>
      </c>
      <c r="R67" s="173" t="str">
        <f>IFERROR(VLOOKUP(Table2[[#This Row],[Enterprise ID]], 'ExistingRental-12.11'!A:H, 3, 0), "Not Open On 12.11")</f>
        <v>Not Open On 12.11</v>
      </c>
      <c r="S67" s="167" t="str">
        <f>IF(Table2[[#This Row],[Start Rental Date]]="New Rental", "New Rental", "Rental Extension Request")</f>
        <v>New Rental</v>
      </c>
      <c r="T67" s="167" t="str">
        <f>IFERROR(IF(Table2[[#This Row],[Date of this request]]-Table2[[#This Row],[Tech Service Date]]&lt;60, "New Hire Rental", "Truck Breakdown"), "New Hire Rental")</f>
        <v>Truck Breakdown</v>
      </c>
      <c r="U67" s="167" t="str">
        <f>IFERROR(VLOOKUP(Table2[[#This Row],[Enterprise ID]], 'ExistingRental-12.11'!A:H, 7, 0), "Not Open On 12.11")</f>
        <v>Not Open On 12.11</v>
      </c>
      <c r="V67" s="173">
        <f>IFERROR(VLOOKUP(Table2[[#This Row],[Enterprise ID]],'Tech-ServiceDate'!A:B,2,0), "EitherNewHire or Termed")</f>
        <v>32616</v>
      </c>
      <c r="W67" s="25"/>
      <c r="X67" s="25"/>
    </row>
    <row r="68" spans="1:24" ht="33.75" customHeight="1" outlineLevel="1">
      <c r="A68" s="20">
        <v>45922</v>
      </c>
      <c r="B68" s="4">
        <v>36488</v>
      </c>
      <c r="C68" s="4" t="s">
        <v>14974</v>
      </c>
      <c r="D68" s="21" t="s">
        <v>14975</v>
      </c>
      <c r="E68" s="176" t="str">
        <f t="shared" si="2"/>
        <v>36488</v>
      </c>
      <c r="F68" s="177">
        <f>IFERROR(VLOOKUP(D68,'TPMS-auto'!A:J, 10,0), "Not-in-TPMS")</f>
        <v>8508241426</v>
      </c>
      <c r="G68" s="177" t="str">
        <f>IFERROR(VLOOKUP(D68,'TPMS-auto'!A:J,6,0),"Not-in-TPMS")</f>
        <v>036488</v>
      </c>
      <c r="H68" s="6" t="s">
        <v>14676</v>
      </c>
      <c r="I68" s="2" t="s">
        <v>14976</v>
      </c>
      <c r="J68" s="3" t="s">
        <v>14977</v>
      </c>
      <c r="K68" s="3" t="s">
        <v>14969</v>
      </c>
      <c r="L68" s="3" t="s">
        <v>14680</v>
      </c>
      <c r="M68" s="3"/>
      <c r="N68" s="3" t="s">
        <v>14680</v>
      </c>
      <c r="O68" s="3" t="s">
        <v>14680</v>
      </c>
      <c r="P68" s="167" t="str">
        <f>IFERROR(VLOOKUP(D68,'TPMS-auto'!A:D, 4,0),"Not-in-TPMS")</f>
        <v>0008206</v>
      </c>
      <c r="Q68" s="168" t="str">
        <f>IFERROR(VLOOKUP(Table2[[#This Row],[Unit Number]],Ops,3,0),"Not-in-TPMS")</f>
        <v>Monica, Cheryl &amp; Machell</v>
      </c>
      <c r="R68" s="173" t="str">
        <f>IFERROR(VLOOKUP(Table2[[#This Row],[Enterprise ID]], 'ExistingRental-12.11'!A:H, 3, 0), "Not Open On 12.11")</f>
        <v>Not Open On 12.11</v>
      </c>
      <c r="S68" s="167" t="str">
        <f>IF(Table2[[#This Row],[Start Rental Date]]="New Rental", "New Rental", "Rental Extension Request")</f>
        <v>New Rental</v>
      </c>
      <c r="T68" s="167" t="str">
        <f>IFERROR(IF(Table2[[#This Row],[Date of this request]]-Table2[[#This Row],[Tech Service Date]]&lt;60, "New Hire Rental", "Truck Breakdown"), "New Hire Rental")</f>
        <v>Truck Breakdown</v>
      </c>
      <c r="U68" s="167" t="str">
        <f>IFERROR(VLOOKUP(Table2[[#This Row],[Enterprise ID]], 'ExistingRental-12.11'!A:H, 7, 0), "Not Open On 12.11")</f>
        <v>Not Open On 12.11</v>
      </c>
      <c r="V68" s="173">
        <f>IFERROR(VLOOKUP(Table2[[#This Row],[Enterprise ID]],'Tech-ServiceDate'!A:B,2,0), "EitherNewHire or Termed")</f>
        <v>45123</v>
      </c>
      <c r="W68" s="25"/>
      <c r="X68" s="25"/>
    </row>
    <row r="69" spans="1:24" ht="33.75" customHeight="1" outlineLevel="1">
      <c r="A69" s="20">
        <v>45922</v>
      </c>
      <c r="B69" s="4">
        <v>21317</v>
      </c>
      <c r="C69" s="4" t="s">
        <v>14978</v>
      </c>
      <c r="D69" s="21" t="s">
        <v>14979</v>
      </c>
      <c r="E69" s="176" t="str">
        <f t="shared" si="2"/>
        <v>21317</v>
      </c>
      <c r="F69" s="177" t="str">
        <f>IFERROR(VLOOKUP(D69,'TPMS-auto'!A:J, 10,0), "Not-in-TPMS")</f>
        <v>Not-in-TPMS</v>
      </c>
      <c r="G69" s="177" t="str">
        <f>IFERROR(VLOOKUP(D69,'TPMS-auto'!A:J,6,0),"Not-in-TPMS")</f>
        <v>Not-in-TPMS</v>
      </c>
      <c r="H69" s="6" t="s">
        <v>14676</v>
      </c>
      <c r="I69" s="156" t="s">
        <v>14980</v>
      </c>
      <c r="J69" s="3" t="s">
        <v>14981</v>
      </c>
      <c r="K69" s="3" t="s">
        <v>14982</v>
      </c>
      <c r="L69" s="3" t="s">
        <v>14680</v>
      </c>
      <c r="M69" s="3"/>
      <c r="N69" s="3" t="s">
        <v>14680</v>
      </c>
      <c r="O69" s="3" t="s">
        <v>14680</v>
      </c>
      <c r="P69" s="167" t="str">
        <f>IFERROR(VLOOKUP(D69,'TPMS-auto'!A:D, 4,0),"Not-in-TPMS")</f>
        <v>Not-in-TPMS</v>
      </c>
      <c r="Q69" s="168" t="str">
        <f>IFERROR(VLOOKUP(Table2[[#This Row],[Unit Number]],Ops,3,0),"Not-in-TPMS")</f>
        <v>Not-in-TPMS</v>
      </c>
      <c r="R69" s="173" t="str">
        <f>IFERROR(VLOOKUP(Table2[[#This Row],[Enterprise ID]], 'ExistingRental-12.11'!A:H, 3, 0), "Not Open On 12.11")</f>
        <v>Not Open On 12.11</v>
      </c>
      <c r="S69" s="167" t="str">
        <f>IF(Table2[[#This Row],[Start Rental Date]]="New Rental", "New Rental", "Rental Extension Request")</f>
        <v>New Rental</v>
      </c>
      <c r="T69" s="167" t="str">
        <f>IFERROR(IF(Table2[[#This Row],[Date of this request]]-Table2[[#This Row],[Tech Service Date]]&lt;60, "New Hire Rental", "Truck Breakdown"), "New Hire Rental")</f>
        <v>Truck Breakdown</v>
      </c>
      <c r="U69" s="167" t="str">
        <f>IFERROR(VLOOKUP(Table2[[#This Row],[Enterprise ID]], 'ExistingRental-12.11'!A:H, 7, 0), "Not Open On 12.11")</f>
        <v>Not Open On 12.11</v>
      </c>
      <c r="V69" s="173">
        <f>IFERROR(VLOOKUP(Table2[[#This Row],[Enterprise ID]],'Tech-ServiceDate'!A:B,2,0), "EitherNewHire or Termed")</f>
        <v>45557</v>
      </c>
      <c r="W69" s="25"/>
      <c r="X69" s="25"/>
    </row>
    <row r="70" spans="1:24" ht="33.75" customHeight="1" outlineLevel="1">
      <c r="A70" s="20">
        <v>45922</v>
      </c>
      <c r="B70" s="4">
        <v>37365</v>
      </c>
      <c r="C70" s="21" t="s">
        <v>14983</v>
      </c>
      <c r="D70" s="21" t="s">
        <v>14984</v>
      </c>
      <c r="E70" s="176" t="str">
        <f t="shared" si="2"/>
        <v>37365</v>
      </c>
      <c r="F70" s="177">
        <f>IFERROR(VLOOKUP(D70,'TPMS-auto'!A:J, 10,0), "Not-in-TPMS")</f>
        <v>2098890779</v>
      </c>
      <c r="G70" s="177" t="str">
        <f>IFERROR(VLOOKUP(D70,'TPMS-auto'!A:J,6,0),"Not-in-TPMS")</f>
        <v>037365</v>
      </c>
      <c r="H70" s="6" t="s">
        <v>14676</v>
      </c>
      <c r="I70" s="156" t="s">
        <v>14985</v>
      </c>
      <c r="J70" s="3" t="s">
        <v>14986</v>
      </c>
      <c r="K70" s="3" t="s">
        <v>14987</v>
      </c>
      <c r="L70" s="3" t="s">
        <v>14680</v>
      </c>
      <c r="M70" s="3"/>
      <c r="N70" s="3" t="s">
        <v>14680</v>
      </c>
      <c r="O70" s="3" t="s">
        <v>14680</v>
      </c>
      <c r="P70" s="167" t="str">
        <f>IFERROR(VLOOKUP(D70,'TPMS-auto'!A:D, 4,0),"Not-in-TPMS")</f>
        <v>0008366</v>
      </c>
      <c r="Q70" s="168" t="str">
        <f>IFERROR(VLOOKUP(Table2[[#This Row],[Unit Number]],Ops,3,0),"Not-in-TPMS")</f>
        <v>Carol &amp; Tasha</v>
      </c>
      <c r="R70" s="173" t="str">
        <f>IFERROR(VLOOKUP(Table2[[#This Row],[Enterprise ID]], 'ExistingRental-12.11'!A:H, 3, 0), "Not Open On 12.11")</f>
        <v>Not Open On 12.11</v>
      </c>
      <c r="S70" s="167" t="str">
        <f>IF(Table2[[#This Row],[Start Rental Date]]="New Rental", "New Rental", "Rental Extension Request")</f>
        <v>New Rental</v>
      </c>
      <c r="T70" s="167" t="str">
        <f>IFERROR(IF(Table2[[#This Row],[Date of this request]]-Table2[[#This Row],[Tech Service Date]]&lt;60, "New Hire Rental", "Truck Breakdown"), "New Hire Rental")</f>
        <v>Truck Breakdown</v>
      </c>
      <c r="U70" s="167" t="str">
        <f>IFERROR(VLOOKUP(Table2[[#This Row],[Enterprise ID]], 'ExistingRental-12.11'!A:H, 7, 0), "Not Open On 12.11")</f>
        <v>Not Open On 12.11</v>
      </c>
      <c r="V70" s="173">
        <f>IFERROR(VLOOKUP(Table2[[#This Row],[Enterprise ID]],'Tech-ServiceDate'!A:B,2,0), "EitherNewHire or Termed")</f>
        <v>43014</v>
      </c>
      <c r="W70" s="25"/>
      <c r="X70" s="25"/>
    </row>
    <row r="71" spans="1:24" ht="33.75" customHeight="1" outlineLevel="1">
      <c r="A71" s="20">
        <v>45922</v>
      </c>
      <c r="B71" s="4">
        <v>46490</v>
      </c>
      <c r="C71" s="21" t="s">
        <v>14988</v>
      </c>
      <c r="D71" s="5" t="s">
        <v>14989</v>
      </c>
      <c r="E71" s="176" t="str">
        <f t="shared" si="2"/>
        <v>46490</v>
      </c>
      <c r="F71" s="177">
        <f>IFERROR(VLOOKUP(D71,'TPMS-auto'!A:J, 10,0), "Not-in-TPMS")</f>
        <v>7578310437</v>
      </c>
      <c r="G71" s="177" t="str">
        <f>IFERROR(VLOOKUP(D71,'TPMS-auto'!A:J,6,0),"Not-in-TPMS")</f>
        <v>046986</v>
      </c>
      <c r="H71" s="6">
        <v>45915</v>
      </c>
      <c r="I71" s="2" t="s">
        <v>14990</v>
      </c>
      <c r="J71" s="3" t="s">
        <v>14861</v>
      </c>
      <c r="K71" s="3" t="s">
        <v>14991</v>
      </c>
      <c r="L71" s="3" t="s">
        <v>14680</v>
      </c>
      <c r="M71" s="3"/>
      <c r="N71" s="3" t="s">
        <v>14680</v>
      </c>
      <c r="O71" s="3" t="s">
        <v>14680</v>
      </c>
      <c r="P71" s="167" t="str">
        <f>IFERROR(VLOOKUP(D71,'TPMS-auto'!A:D, 4,0),"Not-in-TPMS")</f>
        <v>0008175</v>
      </c>
      <c r="Q71" s="168" t="str">
        <f>IFERROR(VLOOKUP(Table2[[#This Row],[Unit Number]],Ops,3,0),"Not-in-TPMS")</f>
        <v>Rob &amp; Andrea</v>
      </c>
      <c r="R71" s="173" t="str">
        <f>IFERROR(VLOOKUP(Table2[[#This Row],[Enterprise ID]], 'ExistingRental-12.11'!A:H, 3, 0), "Not Open On 12.11")</f>
        <v>Not Open On 12.11</v>
      </c>
      <c r="S71" s="167" t="str">
        <f>IF(Table2[[#This Row],[Start Rental Date]]="New Rental", "New Rental", "Rental Extension Request")</f>
        <v>Rental Extension Request</v>
      </c>
      <c r="T71" s="167" t="str">
        <f>IFERROR(IF(Table2[[#This Row],[Date of this request]]-Table2[[#This Row],[Tech Service Date]]&lt;60, "New Hire Rental", "Truck Breakdown"), "New Hire Rental")</f>
        <v>New Hire Rental</v>
      </c>
      <c r="U71" s="167" t="str">
        <f>IFERROR(VLOOKUP(Table2[[#This Row],[Enterprise ID]], 'ExistingRental-12.11'!A:H, 7, 0), "Not Open On 12.11")</f>
        <v>Not Open On 12.11</v>
      </c>
      <c r="V71" s="173">
        <f>IFERROR(VLOOKUP(Table2[[#This Row],[Enterprise ID]],'Tech-ServiceDate'!A:B,2,0), "EitherNewHire or Termed")</f>
        <v>45893</v>
      </c>
      <c r="W71" s="25"/>
      <c r="X71" s="25"/>
    </row>
    <row r="72" spans="1:24" ht="33.75" customHeight="1" outlineLevel="1">
      <c r="A72" s="20">
        <v>45922</v>
      </c>
      <c r="B72" s="4">
        <v>23153</v>
      </c>
      <c r="C72" s="21" t="s">
        <v>14992</v>
      </c>
      <c r="D72" s="5"/>
      <c r="E72" s="176" t="str">
        <f t="shared" si="2"/>
        <v>23153</v>
      </c>
      <c r="F72" s="177" t="str">
        <f>IFERROR(VLOOKUP(D72,'TPMS-auto'!A:J, 10,0), "Not-in-TPMS")</f>
        <v>Not-in-TPMS</v>
      </c>
      <c r="G72" s="177" t="str">
        <f>IFERROR(VLOOKUP(D72,'TPMS-auto'!A:J,6,0),"Not-in-TPMS")</f>
        <v>Not-in-TPMS</v>
      </c>
      <c r="H72" s="6">
        <v>45846</v>
      </c>
      <c r="I72" s="2" t="s">
        <v>14993</v>
      </c>
      <c r="J72" s="3" t="s">
        <v>14994</v>
      </c>
      <c r="K72" s="3" t="s">
        <v>14995</v>
      </c>
      <c r="L72" s="3" t="s">
        <v>14680</v>
      </c>
      <c r="M72" s="3"/>
      <c r="N72" s="3" t="s">
        <v>14996</v>
      </c>
      <c r="O72" s="3" t="s">
        <v>14680</v>
      </c>
      <c r="P72" s="167" t="str">
        <f>IFERROR(VLOOKUP(D72,'TPMS-auto'!A:D, 4,0),"Not-in-TPMS")</f>
        <v>Not-in-TPMS</v>
      </c>
      <c r="Q72" s="168" t="str">
        <f>IFERROR(VLOOKUP(Table2[[#This Row],[Unit Number]],Ops,3,0),"Not-in-TPMS")</f>
        <v>Not-in-TPMS</v>
      </c>
      <c r="R72" s="173" t="str">
        <f>IFERROR(VLOOKUP(Table2[[#This Row],[Enterprise ID]], 'ExistingRental-12.11'!A:H, 3, 0), "Not Open On 12.11")</f>
        <v>Not Open On 12.11</v>
      </c>
      <c r="S72" s="167" t="str">
        <f>IF(Table2[[#This Row],[Start Rental Date]]="New Rental", "New Rental", "Rental Extension Request")</f>
        <v>Rental Extension Request</v>
      </c>
      <c r="T72" s="167" t="str">
        <f>IFERROR(IF(Table2[[#This Row],[Date of this request]]-Table2[[#This Row],[Tech Service Date]]&lt;60, "New Hire Rental", "Truck Breakdown"), "New Hire Rental")</f>
        <v>New Hire Rental</v>
      </c>
      <c r="U72" s="167" t="str">
        <f>IFERROR(VLOOKUP(Table2[[#This Row],[Enterprise ID]], 'ExistingRental-12.11'!A:H, 7, 0), "Not Open On 12.11")</f>
        <v>Not Open On 12.11</v>
      </c>
      <c r="V72" s="173" t="str">
        <f>IFERROR(VLOOKUP(Table2[[#This Row],[Enterprise ID]],'Tech-ServiceDate'!A:B,2,0), "EitherNewHire or Termed")</f>
        <v>EitherNewHire or Termed</v>
      </c>
      <c r="W72" s="25"/>
      <c r="X72" s="25"/>
    </row>
    <row r="73" spans="1:24" ht="33.75" customHeight="1" outlineLevel="1">
      <c r="A73" s="20">
        <v>45922</v>
      </c>
      <c r="B73" s="4">
        <v>46499</v>
      </c>
      <c r="C73" s="4" t="s">
        <v>14997</v>
      </c>
      <c r="D73" s="5" t="s">
        <v>14998</v>
      </c>
      <c r="E73" s="176" t="str">
        <f t="shared" si="2"/>
        <v>46499</v>
      </c>
      <c r="F73" s="177">
        <f>IFERROR(VLOOKUP(D73,'TPMS-auto'!A:J, 10,0), "Not-in-TPMS")</f>
        <v>5716825085</v>
      </c>
      <c r="G73" s="177">
        <f>IFERROR(VLOOKUP(D73,'TPMS-auto'!A:J,6,0),"Not-in-TPMS")</f>
        <v>0</v>
      </c>
      <c r="H73" s="6">
        <v>45909</v>
      </c>
      <c r="I73" s="2" t="s">
        <v>14999</v>
      </c>
      <c r="J73" s="3" t="s">
        <v>15000</v>
      </c>
      <c r="K73" s="3" t="s">
        <v>15001</v>
      </c>
      <c r="L73" s="3" t="s">
        <v>14680</v>
      </c>
      <c r="M73" s="3"/>
      <c r="N73" s="3" t="s">
        <v>14680</v>
      </c>
      <c r="O73" s="3" t="s">
        <v>14680</v>
      </c>
      <c r="P73" s="167" t="str">
        <f>IFERROR(VLOOKUP(D73,'TPMS-auto'!A:D, 4,0),"Not-in-TPMS")</f>
        <v>0007084</v>
      </c>
      <c r="Q73" s="168" t="str">
        <f>IFERROR(VLOOKUP(Table2[[#This Row],[Unit Number]],Ops,3,0),"Not-in-TPMS")</f>
        <v>Monica, Cheryl &amp; Machell</v>
      </c>
      <c r="R73" s="173" t="str">
        <f>IFERROR(VLOOKUP(Table2[[#This Row],[Enterprise ID]], 'ExistingRental-12.11'!A:H, 3, 0), "Not Open On 12.11")</f>
        <v>Not Open On 12.11</v>
      </c>
      <c r="S73" s="167" t="str">
        <f>IF(Table2[[#This Row],[Start Rental Date]]="New Rental", "New Rental", "Rental Extension Request")</f>
        <v>Rental Extension Request</v>
      </c>
      <c r="T73" s="167" t="str">
        <f>IFERROR(IF(Table2[[#This Row],[Date of this request]]-Table2[[#This Row],[Tech Service Date]]&lt;60, "New Hire Rental", "Truck Breakdown"), "New Hire Rental")</f>
        <v>Truck Breakdown</v>
      </c>
      <c r="U73" s="167" t="str">
        <f>IFERROR(VLOOKUP(Table2[[#This Row],[Enterprise ID]], 'ExistingRental-12.11'!A:H, 7, 0), "Not Open On 12.11")</f>
        <v>Not Open On 12.11</v>
      </c>
      <c r="V73" s="173">
        <f>IFERROR(VLOOKUP(Table2[[#This Row],[Enterprise ID]],'Tech-ServiceDate'!A:B,2,0), "EitherNewHire or Termed")</f>
        <v>45837</v>
      </c>
      <c r="W73" s="25"/>
      <c r="X73" s="25"/>
    </row>
    <row r="74" spans="1:24" ht="33.75" customHeight="1" outlineLevel="1">
      <c r="A74" s="20">
        <v>45922</v>
      </c>
      <c r="B74" s="4">
        <v>36770</v>
      </c>
      <c r="C74" s="4" t="s">
        <v>15002</v>
      </c>
      <c r="D74" s="21" t="s">
        <v>9147</v>
      </c>
      <c r="E74" s="176" t="str">
        <f t="shared" si="2"/>
        <v>36770</v>
      </c>
      <c r="F74" s="177">
        <f>IFERROR(VLOOKUP(D74,'TPMS-auto'!A:J, 10,0), "Not-in-TPMS")</f>
        <v>3468483248</v>
      </c>
      <c r="G74" s="177" t="str">
        <f>IFERROR(VLOOKUP(D74,'TPMS-auto'!A:J,6,0),"Not-in-TPMS")</f>
        <v>036770</v>
      </c>
      <c r="H74" s="6" t="s">
        <v>14676</v>
      </c>
      <c r="I74" s="156" t="s">
        <v>15003</v>
      </c>
      <c r="J74" s="3" t="s">
        <v>15004</v>
      </c>
      <c r="K74" s="3" t="s">
        <v>15005</v>
      </c>
      <c r="L74" s="3" t="s">
        <v>14680</v>
      </c>
      <c r="M74" s="3"/>
      <c r="N74" s="3" t="s">
        <v>14680</v>
      </c>
      <c r="O74" s="3" t="s">
        <v>14680</v>
      </c>
      <c r="P74" s="167" t="str">
        <f>IFERROR(VLOOKUP(D74,'TPMS-auto'!A:D, 4,0),"Not-in-TPMS")</f>
        <v>0008107</v>
      </c>
      <c r="Q74" s="168" t="str">
        <f>IFERROR(VLOOKUP(Table2[[#This Row],[Unit Number]],Ops,3,0),"Not-in-TPMS")</f>
        <v>Carol &amp; Tasha</v>
      </c>
      <c r="R74" s="173">
        <f>IFERROR(VLOOKUP(Table2[[#This Row],[Enterprise ID]], 'ExistingRental-12.11'!A:H, 3, 0), "Not Open On 12.11")</f>
        <v>45980</v>
      </c>
      <c r="S74" s="167" t="str">
        <f>IF(Table2[[#This Row],[Start Rental Date]]="New Rental", "New Rental", "Rental Extension Request")</f>
        <v>New Rental</v>
      </c>
      <c r="T74" s="167" t="str">
        <f>IFERROR(IF(Table2[[#This Row],[Date of this request]]-Table2[[#This Row],[Tech Service Date]]&lt;60, "New Hire Rental", "Truck Breakdown"), "New Hire Rental")</f>
        <v>Truck Breakdown</v>
      </c>
      <c r="U74" s="167" t="str">
        <f>IFERROR(VLOOKUP(Table2[[#This Row],[Enterprise ID]], 'ExistingRental-12.11'!A:H, 7, 0), "Not Open On 12.11")</f>
        <v>LOUIS SMITH</v>
      </c>
      <c r="V74" s="173">
        <f>IFERROR(VLOOKUP(Table2[[#This Row],[Enterprise ID]],'Tech-ServiceDate'!A:B,2,0), "EitherNewHire or Termed")</f>
        <v>39052</v>
      </c>
      <c r="W74" s="25"/>
      <c r="X74" s="25"/>
    </row>
    <row r="75" spans="1:24" ht="33.75" customHeight="1" outlineLevel="1">
      <c r="A75" s="20">
        <v>45922</v>
      </c>
      <c r="B75" s="4">
        <v>37417</v>
      </c>
      <c r="C75" s="4" t="s">
        <v>15006</v>
      </c>
      <c r="D75" s="21" t="s">
        <v>15007</v>
      </c>
      <c r="E75" s="176" t="str">
        <f t="shared" si="2"/>
        <v>37417</v>
      </c>
      <c r="F75" s="177" t="str">
        <f>IFERROR(VLOOKUP(D75,'TPMS-auto'!A:J, 10,0), "Not-in-TPMS")</f>
        <v>Not-in-TPMS</v>
      </c>
      <c r="G75" s="177" t="str">
        <f>IFERROR(VLOOKUP(D75,'TPMS-auto'!A:J,6,0),"Not-in-TPMS")</f>
        <v>Not-in-TPMS</v>
      </c>
      <c r="H75" s="6">
        <v>45918</v>
      </c>
      <c r="I75" s="2" t="s">
        <v>15008</v>
      </c>
      <c r="J75" s="3" t="s">
        <v>15009</v>
      </c>
      <c r="K75" s="3" t="s">
        <v>14719</v>
      </c>
      <c r="L75" s="3" t="s">
        <v>14680</v>
      </c>
      <c r="M75" s="3"/>
      <c r="N75" s="3" t="s">
        <v>14680</v>
      </c>
      <c r="O75" s="3" t="s">
        <v>14680</v>
      </c>
      <c r="P75" s="167" t="str">
        <f>IFERROR(VLOOKUP(D75,'TPMS-auto'!A:D, 4,0),"Not-in-TPMS")</f>
        <v>Not-in-TPMS</v>
      </c>
      <c r="Q75" s="168" t="str">
        <f>IFERROR(VLOOKUP(Table2[[#This Row],[Unit Number]],Ops,3,0),"Not-in-TPMS")</f>
        <v>Not-in-TPMS</v>
      </c>
      <c r="R75" s="173" t="str">
        <f>IFERROR(VLOOKUP(Table2[[#This Row],[Enterprise ID]], 'ExistingRental-12.11'!A:H, 3, 0), "Not Open On 12.11")</f>
        <v>Not Open On 12.11</v>
      </c>
      <c r="S75" s="167" t="str">
        <f>IF(Table2[[#This Row],[Start Rental Date]]="New Rental", "New Rental", "Rental Extension Request")</f>
        <v>Rental Extension Request</v>
      </c>
      <c r="T75" s="167" t="str">
        <f>IFERROR(IF(Table2[[#This Row],[Date of this request]]-Table2[[#This Row],[Tech Service Date]]&lt;60, "New Hire Rental", "Truck Breakdown"), "New Hire Rental")</f>
        <v>New Hire Rental</v>
      </c>
      <c r="U75" s="167" t="str">
        <f>IFERROR(VLOOKUP(Table2[[#This Row],[Enterprise ID]], 'ExistingRental-12.11'!A:H, 7, 0), "Not Open On 12.11")</f>
        <v>Not Open On 12.11</v>
      </c>
      <c r="V75" s="173" t="str">
        <f>IFERROR(VLOOKUP(Table2[[#This Row],[Enterprise ID]],'Tech-ServiceDate'!A:B,2,0), "EitherNewHire or Termed")</f>
        <v>EitherNewHire or Termed</v>
      </c>
      <c r="W75" s="25"/>
      <c r="X75" s="25"/>
    </row>
    <row r="76" spans="1:24" ht="33.75" customHeight="1" outlineLevel="1">
      <c r="A76" s="20">
        <v>45922</v>
      </c>
      <c r="B76" s="4">
        <v>21633</v>
      </c>
      <c r="C76" s="4" t="s">
        <v>15010</v>
      </c>
      <c r="D76" s="5" t="s">
        <v>15011</v>
      </c>
      <c r="E76" s="176" t="str">
        <f t="shared" si="2"/>
        <v>21633</v>
      </c>
      <c r="F76" s="177" t="str">
        <f>IFERROR(VLOOKUP(D76,'TPMS-auto'!A:J, 10,0), "Not-in-TPMS")</f>
        <v>Not-in-TPMS</v>
      </c>
      <c r="G76" s="177" t="str">
        <f>IFERROR(VLOOKUP(D76,'TPMS-auto'!A:J,6,0),"Not-in-TPMS")</f>
        <v>Not-in-TPMS</v>
      </c>
      <c r="H76" s="6">
        <v>45881</v>
      </c>
      <c r="I76" s="2" t="s">
        <v>15012</v>
      </c>
      <c r="J76" s="3" t="s">
        <v>15013</v>
      </c>
      <c r="K76" s="3" t="s">
        <v>15014</v>
      </c>
      <c r="L76" s="3" t="s">
        <v>14680</v>
      </c>
      <c r="M76" s="3"/>
      <c r="N76" s="3" t="s">
        <v>14680</v>
      </c>
      <c r="O76" s="3" t="s">
        <v>14680</v>
      </c>
      <c r="P76" s="167" t="str">
        <f>IFERROR(VLOOKUP(D76,'TPMS-auto'!A:D, 4,0),"Not-in-TPMS")</f>
        <v>Not-in-TPMS</v>
      </c>
      <c r="Q76" s="168" t="str">
        <f>IFERROR(VLOOKUP(Table2[[#This Row],[Unit Number]],Ops,3,0),"Not-in-TPMS")</f>
        <v>Not-in-TPMS</v>
      </c>
      <c r="R76" s="173" t="str">
        <f>IFERROR(VLOOKUP(Table2[[#This Row],[Enterprise ID]], 'ExistingRental-12.11'!A:H, 3, 0), "Not Open On 12.11")</f>
        <v>Not Open On 12.11</v>
      </c>
      <c r="S76" s="167" t="str">
        <f>IF(Table2[[#This Row],[Start Rental Date]]="New Rental", "New Rental", "Rental Extension Request")</f>
        <v>Rental Extension Request</v>
      </c>
      <c r="T76" s="167" t="str">
        <f>IFERROR(IF(Table2[[#This Row],[Date of this request]]-Table2[[#This Row],[Tech Service Date]]&lt;60, "New Hire Rental", "Truck Breakdown"), "New Hire Rental")</f>
        <v>New Hire Rental</v>
      </c>
      <c r="U76" s="167" t="str">
        <f>IFERROR(VLOOKUP(Table2[[#This Row],[Enterprise ID]], 'ExistingRental-12.11'!A:H, 7, 0), "Not Open On 12.11")</f>
        <v>Not Open On 12.11</v>
      </c>
      <c r="V76" s="173" t="str">
        <f>IFERROR(VLOOKUP(Table2[[#This Row],[Enterprise ID]],'Tech-ServiceDate'!A:B,2,0), "EitherNewHire or Termed")</f>
        <v>EitherNewHire or Termed</v>
      </c>
      <c r="W76" s="25"/>
      <c r="X76" s="25"/>
    </row>
    <row r="77" spans="1:24" ht="33.75" customHeight="1" outlineLevel="1">
      <c r="A77" s="20">
        <v>45922</v>
      </c>
      <c r="B77" s="4">
        <v>46007</v>
      </c>
      <c r="C77" s="4" t="s">
        <v>15015</v>
      </c>
      <c r="D77" s="21" t="s">
        <v>15016</v>
      </c>
      <c r="E77" s="176" t="str">
        <f t="shared" si="2"/>
        <v>46007</v>
      </c>
      <c r="F77" s="177">
        <f>IFERROR(VLOOKUP(D77,'TPMS-auto'!A:J, 10,0), "Not-in-TPMS")</f>
        <v>2089700407</v>
      </c>
      <c r="G77" s="177" t="str">
        <f>IFERROR(VLOOKUP(D77,'TPMS-auto'!A:J,6,0),"Not-in-TPMS")</f>
        <v>046007</v>
      </c>
      <c r="H77" s="6" t="s">
        <v>14676</v>
      </c>
      <c r="I77" s="156" t="s">
        <v>15017</v>
      </c>
      <c r="J77" s="3" t="s">
        <v>15018</v>
      </c>
      <c r="K77" s="3" t="s">
        <v>15019</v>
      </c>
      <c r="L77" s="3" t="s">
        <v>14680</v>
      </c>
      <c r="M77" s="3"/>
      <c r="N77" s="3" t="s">
        <v>14680</v>
      </c>
      <c r="O77" s="3" t="s">
        <v>14680</v>
      </c>
      <c r="P77" s="167" t="str">
        <f>IFERROR(VLOOKUP(D77,'TPMS-auto'!A:D, 4,0),"Not-in-TPMS")</f>
        <v>0008228</v>
      </c>
      <c r="Q77" s="168" t="str">
        <f>IFERROR(VLOOKUP(Table2[[#This Row],[Unit Number]],Ops,3,0),"Not-in-TPMS")</f>
        <v>Carol &amp; Tasha</v>
      </c>
      <c r="R77" s="173" t="str">
        <f>IFERROR(VLOOKUP(Table2[[#This Row],[Enterprise ID]], 'ExistingRental-12.11'!A:H, 3, 0), "Not Open On 12.11")</f>
        <v>Not Open On 12.11</v>
      </c>
      <c r="S77" s="167" t="str">
        <f>IF(Table2[[#This Row],[Start Rental Date]]="New Rental", "New Rental", "Rental Extension Request")</f>
        <v>New Rental</v>
      </c>
      <c r="T77" s="167" t="str">
        <f>IFERROR(IF(Table2[[#This Row],[Date of this request]]-Table2[[#This Row],[Tech Service Date]]&lt;60, "New Hire Rental", "Truck Breakdown"), "New Hire Rental")</f>
        <v>Truck Breakdown</v>
      </c>
      <c r="U77" s="167" t="str">
        <f>IFERROR(VLOOKUP(Table2[[#This Row],[Enterprise ID]], 'ExistingRental-12.11'!A:H, 7, 0), "Not Open On 12.11")</f>
        <v>Not Open On 12.11</v>
      </c>
      <c r="V77" s="173">
        <f>IFERROR(VLOOKUP(Table2[[#This Row],[Enterprise ID]],'Tech-ServiceDate'!A:B,2,0), "EitherNewHire or Termed")</f>
        <v>43446</v>
      </c>
      <c r="W77" s="25"/>
      <c r="X77" s="25"/>
    </row>
    <row r="78" spans="1:24" ht="33.75" customHeight="1" outlineLevel="1">
      <c r="A78" s="23">
        <v>45922</v>
      </c>
      <c r="B78" s="9">
        <v>23028</v>
      </c>
      <c r="C78" s="9" t="s">
        <v>15020</v>
      </c>
      <c r="D78" s="24" t="s">
        <v>15021</v>
      </c>
      <c r="E78" s="174" t="str">
        <f t="shared" si="2"/>
        <v>23028</v>
      </c>
      <c r="F78" s="177">
        <f>IFERROR(VLOOKUP(D78,'TPMS-auto'!A:J, 10,0), "Not-in-TPMS")</f>
        <v>9168834798</v>
      </c>
      <c r="G78" s="177" t="str">
        <f>IFERROR(VLOOKUP(D78,'TPMS-auto'!A:J,6,0),"Not-in-TPMS")</f>
        <v>047352</v>
      </c>
      <c r="H78" s="12" t="s">
        <v>14676</v>
      </c>
      <c r="I78" s="157" t="s">
        <v>15022</v>
      </c>
      <c r="J78" s="31" t="s">
        <v>15023</v>
      </c>
      <c r="K78" s="31" t="s">
        <v>15024</v>
      </c>
      <c r="L78" s="3" t="s">
        <v>14680</v>
      </c>
      <c r="M78" s="3"/>
      <c r="N78" s="3" t="s">
        <v>14680</v>
      </c>
      <c r="O78" s="13" t="s">
        <v>14680</v>
      </c>
      <c r="P78" s="167" t="str">
        <f>IFERROR(VLOOKUP(D78,'TPMS-auto'!A:D, 4,0),"Not-in-TPMS")</f>
        <v>0008184</v>
      </c>
      <c r="Q78" s="168" t="str">
        <f>IFERROR(VLOOKUP(Table2[[#This Row],[Unit Number]],Ops,3,0),"Not-in-TPMS")</f>
        <v>Carol &amp; Tasha</v>
      </c>
      <c r="R78" s="173" t="str">
        <f>IFERROR(VLOOKUP(Table2[[#This Row],[Enterprise ID]], 'ExistingRental-12.11'!A:H, 3, 0), "Not Open On 12.11")</f>
        <v>Not Open On 12.11</v>
      </c>
      <c r="S78" s="167" t="str">
        <f>IF(Table2[[#This Row],[Start Rental Date]]="New Rental", "New Rental", "Rental Extension Request")</f>
        <v>New Rental</v>
      </c>
      <c r="T78" s="167" t="str">
        <f>IFERROR(IF(Table2[[#This Row],[Date of this request]]-Table2[[#This Row],[Tech Service Date]]&lt;60, "New Hire Rental", "Truck Breakdown"), "New Hire Rental")</f>
        <v>Truck Breakdown</v>
      </c>
      <c r="U78" s="167" t="str">
        <f>IFERROR(VLOOKUP(Table2[[#This Row],[Enterprise ID]], 'ExistingRental-12.11'!A:H, 7, 0), "Not Open On 12.11")</f>
        <v>Not Open On 12.11</v>
      </c>
      <c r="V78" s="173">
        <f>IFERROR(VLOOKUP(Table2[[#This Row],[Enterprise ID]],'Tech-ServiceDate'!A:B,2,0), "EitherNewHire or Termed")</f>
        <v>44742</v>
      </c>
      <c r="W78" s="25"/>
      <c r="X78" s="25"/>
    </row>
    <row r="79" spans="1:24" ht="33.75" customHeight="1" outlineLevel="1">
      <c r="A79" s="23">
        <v>45922</v>
      </c>
      <c r="B79" s="8">
        <v>22258</v>
      </c>
      <c r="C79" s="9" t="s">
        <v>15025</v>
      </c>
      <c r="D79" s="24" t="s">
        <v>15026</v>
      </c>
      <c r="E79" s="174" t="str">
        <f t="shared" si="2"/>
        <v>22258</v>
      </c>
      <c r="F79" s="177">
        <f>IFERROR(VLOOKUP(D79,'TPMS-auto'!A:J, 10,0), "Not-in-TPMS")</f>
        <v>3214295314</v>
      </c>
      <c r="G79" s="177" t="str">
        <f>IFERROR(VLOOKUP(D79,'TPMS-auto'!A:J,6,0),"Not-in-TPMS")</f>
        <v>022258</v>
      </c>
      <c r="H79" s="12" t="s">
        <v>14676</v>
      </c>
      <c r="I79" s="11" t="s">
        <v>15027</v>
      </c>
      <c r="J79" s="13" t="s">
        <v>15028</v>
      </c>
      <c r="K79" s="13" t="s">
        <v>15029</v>
      </c>
      <c r="L79" s="3" t="s">
        <v>14680</v>
      </c>
      <c r="M79" s="3"/>
      <c r="N79" s="3" t="s">
        <v>14696</v>
      </c>
      <c r="O79" s="13" t="s">
        <v>14680</v>
      </c>
      <c r="P79" s="167" t="str">
        <f>IFERROR(VLOOKUP(D79,'TPMS-auto'!A:D, 4,0),"Not-in-TPMS")</f>
        <v>0007435</v>
      </c>
      <c r="Q79" s="168" t="str">
        <f>IFERROR(VLOOKUP(Table2[[#This Row],[Unit Number]],Ops,3,0),"Not-in-TPMS")</f>
        <v>Rob &amp; Andrea</v>
      </c>
      <c r="R79" s="173" t="str">
        <f>IFERROR(VLOOKUP(Table2[[#This Row],[Enterprise ID]], 'ExistingRental-12.11'!A:H, 3, 0), "Not Open On 12.11")</f>
        <v>Not Open On 12.11</v>
      </c>
      <c r="S79" s="167" t="str">
        <f>IF(Table2[[#This Row],[Start Rental Date]]="New Rental", "New Rental", "Rental Extension Request")</f>
        <v>New Rental</v>
      </c>
      <c r="T79" s="167" t="str">
        <f>IFERROR(IF(Table2[[#This Row],[Date of this request]]-Table2[[#This Row],[Tech Service Date]]&lt;60, "New Hire Rental", "Truck Breakdown"), "New Hire Rental")</f>
        <v>Truck Breakdown</v>
      </c>
      <c r="U79" s="167" t="str">
        <f>IFERROR(VLOOKUP(Table2[[#This Row],[Enterprise ID]], 'ExistingRental-12.11'!A:H, 7, 0), "Not Open On 12.11")</f>
        <v>Not Open On 12.11</v>
      </c>
      <c r="V79" s="173">
        <f>IFERROR(VLOOKUP(Table2[[#This Row],[Enterprise ID]],'Tech-ServiceDate'!A:B,2,0), "EitherNewHire or Termed")</f>
        <v>44798</v>
      </c>
      <c r="W79" s="25"/>
      <c r="X79" s="25"/>
    </row>
    <row r="80" spans="1:24" ht="33.75" customHeight="1" outlineLevel="1">
      <c r="A80" s="23">
        <v>45922</v>
      </c>
      <c r="B80" s="8">
        <v>46884</v>
      </c>
      <c r="C80" s="9" t="s">
        <v>15030</v>
      </c>
      <c r="D80" s="10" t="s">
        <v>15031</v>
      </c>
      <c r="E80" s="174" t="str">
        <f t="shared" si="2"/>
        <v>46884</v>
      </c>
      <c r="F80" s="177" t="str">
        <f>IFERROR(VLOOKUP(D80,'TPMS-auto'!A:J, 10,0), "Not-in-TPMS")</f>
        <v>Not-in-TPMS</v>
      </c>
      <c r="G80" s="177" t="str">
        <f>IFERROR(VLOOKUP(D80,'TPMS-auto'!A:J,6,0),"Not-in-TPMS")</f>
        <v>Not-in-TPMS</v>
      </c>
      <c r="H80" s="12">
        <v>45908</v>
      </c>
      <c r="I80" s="11" t="s">
        <v>15032</v>
      </c>
      <c r="J80" s="13" t="s">
        <v>15033</v>
      </c>
      <c r="K80" s="13" t="s">
        <v>15034</v>
      </c>
      <c r="L80" s="3" t="s">
        <v>14680</v>
      </c>
      <c r="M80" s="3"/>
      <c r="N80" s="3" t="s">
        <v>14680</v>
      </c>
      <c r="O80" s="3" t="s">
        <v>14680</v>
      </c>
      <c r="P80" s="167" t="str">
        <f>IFERROR(VLOOKUP(D80,'TPMS-auto'!A:D, 4,0),"Not-in-TPMS")</f>
        <v>Not-in-TPMS</v>
      </c>
      <c r="Q80" s="168" t="str">
        <f>IFERROR(VLOOKUP(Table2[[#This Row],[Unit Number]],Ops,3,0),"Not-in-TPMS")</f>
        <v>Not-in-TPMS</v>
      </c>
      <c r="R80" s="173" t="str">
        <f>IFERROR(VLOOKUP(Table2[[#This Row],[Enterprise ID]], 'ExistingRental-12.11'!A:H, 3, 0), "Not Open On 12.11")</f>
        <v>Not Open On 12.11</v>
      </c>
      <c r="S80" s="167" t="str">
        <f>IF(Table2[[#This Row],[Start Rental Date]]="New Rental", "New Rental", "Rental Extension Request")</f>
        <v>Rental Extension Request</v>
      </c>
      <c r="T80" s="167" t="str">
        <f>IFERROR(IF(Table2[[#This Row],[Date of this request]]-Table2[[#This Row],[Tech Service Date]]&lt;60, "New Hire Rental", "Truck Breakdown"), "New Hire Rental")</f>
        <v>New Hire Rental</v>
      </c>
      <c r="U80" s="167" t="str">
        <f>IFERROR(VLOOKUP(Table2[[#This Row],[Enterprise ID]], 'ExistingRental-12.11'!A:H, 7, 0), "Not Open On 12.11")</f>
        <v>Not Open On 12.11</v>
      </c>
      <c r="V80" s="173" t="str">
        <f>IFERROR(VLOOKUP(Table2[[#This Row],[Enterprise ID]],'Tech-ServiceDate'!A:B,2,0), "EitherNewHire or Termed")</f>
        <v>EitherNewHire or Termed</v>
      </c>
      <c r="W80" s="25"/>
      <c r="X80" s="25"/>
    </row>
    <row r="81" spans="1:24" ht="33.75" customHeight="1" outlineLevel="1">
      <c r="A81" s="23">
        <v>45922</v>
      </c>
      <c r="B81" s="8">
        <v>36026</v>
      </c>
      <c r="C81" s="9" t="s">
        <v>15035</v>
      </c>
      <c r="D81" s="10" t="s">
        <v>15036</v>
      </c>
      <c r="E81" s="174" t="str">
        <f t="shared" si="2"/>
        <v>36026</v>
      </c>
      <c r="F81" s="177">
        <f>IFERROR(VLOOKUP(D81,'TPMS-auto'!A:J, 10,0), "Not-in-TPMS")</f>
        <v>5406307000</v>
      </c>
      <c r="G81" s="177" t="str">
        <f>IFERROR(VLOOKUP(D81,'TPMS-auto'!A:J,6,0),"Not-in-TPMS")</f>
        <v>036026</v>
      </c>
      <c r="H81" s="12">
        <v>45909</v>
      </c>
      <c r="I81" s="11" t="s">
        <v>15037</v>
      </c>
      <c r="J81" s="13" t="s">
        <v>15038</v>
      </c>
      <c r="K81" s="13" t="s">
        <v>15039</v>
      </c>
      <c r="L81" s="3" t="s">
        <v>14680</v>
      </c>
      <c r="M81" s="3"/>
      <c r="N81" s="3" t="s">
        <v>14696</v>
      </c>
      <c r="O81" s="3" t="s">
        <v>14696</v>
      </c>
      <c r="P81" s="167" t="str">
        <f>IFERROR(VLOOKUP(D81,'TPMS-auto'!A:D, 4,0),"Not-in-TPMS")</f>
        <v>0007084</v>
      </c>
      <c r="Q81" s="168" t="str">
        <f>IFERROR(VLOOKUP(Table2[[#This Row],[Unit Number]],Ops,3,0),"Not-in-TPMS")</f>
        <v>Monica, Cheryl &amp; Machell</v>
      </c>
      <c r="R81" s="173" t="str">
        <f>IFERROR(VLOOKUP(Table2[[#This Row],[Enterprise ID]], 'ExistingRental-12.11'!A:H, 3, 0), "Not Open On 12.11")</f>
        <v>Not Open On 12.11</v>
      </c>
      <c r="S81" s="167" t="str">
        <f>IF(Table2[[#This Row],[Start Rental Date]]="New Rental", "New Rental", "Rental Extension Request")</f>
        <v>Rental Extension Request</v>
      </c>
      <c r="T81" s="167" t="str">
        <f>IFERROR(IF(Table2[[#This Row],[Date of this request]]-Table2[[#This Row],[Tech Service Date]]&lt;60, "New Hire Rental", "Truck Breakdown"), "New Hire Rental")</f>
        <v>Truck Breakdown</v>
      </c>
      <c r="U81" s="167" t="str">
        <f>IFERROR(VLOOKUP(Table2[[#This Row],[Enterprise ID]], 'ExistingRental-12.11'!A:H, 7, 0), "Not Open On 12.11")</f>
        <v>Not Open On 12.11</v>
      </c>
      <c r="V81" s="173">
        <f>IFERROR(VLOOKUP(Table2[[#This Row],[Enterprise ID]],'Tech-ServiceDate'!A:B,2,0), "EitherNewHire or Termed")</f>
        <v>44973</v>
      </c>
      <c r="W81" s="25"/>
      <c r="X81" s="25"/>
    </row>
    <row r="82" spans="1:24" ht="33.75" customHeight="1" outlineLevel="1">
      <c r="A82" s="23">
        <v>45922</v>
      </c>
      <c r="B82" s="8">
        <v>47218</v>
      </c>
      <c r="C82" s="9" t="s">
        <v>15040</v>
      </c>
      <c r="D82" s="10" t="s">
        <v>4030</v>
      </c>
      <c r="E82" s="174" t="str">
        <f t="shared" si="2"/>
        <v>47218</v>
      </c>
      <c r="F82" s="177">
        <f>IFERROR(VLOOKUP(D82,'TPMS-auto'!A:J, 10,0), "Not-in-TPMS")</f>
        <v>5035191664</v>
      </c>
      <c r="G82" s="177" t="str">
        <f>IFERROR(VLOOKUP(D82,'TPMS-auto'!A:J,6,0),"Not-in-TPMS")</f>
        <v>047218</v>
      </c>
      <c r="H82" s="12" t="s">
        <v>14676</v>
      </c>
      <c r="I82" s="11" t="s">
        <v>15041</v>
      </c>
      <c r="J82" s="13" t="s">
        <v>15042</v>
      </c>
      <c r="K82" s="13" t="s">
        <v>15043</v>
      </c>
      <c r="L82" s="3" t="s">
        <v>14680</v>
      </c>
      <c r="M82" s="3"/>
      <c r="N82" s="3" t="s">
        <v>14680</v>
      </c>
      <c r="O82" s="3" t="s">
        <v>14680</v>
      </c>
      <c r="P82" s="167" t="str">
        <f>IFERROR(VLOOKUP(D82,'TPMS-auto'!A:D, 4,0),"Not-in-TPMS")</f>
        <v>0008228</v>
      </c>
      <c r="Q82" s="168" t="str">
        <f>IFERROR(VLOOKUP(Table2[[#This Row],[Unit Number]],Ops,3,0),"Not-in-TPMS")</f>
        <v>Carol &amp; Tasha</v>
      </c>
      <c r="R82" s="173" t="str">
        <f>IFERROR(VLOOKUP(Table2[[#This Row],[Enterprise ID]], 'ExistingRental-12.11'!A:H, 3, 0), "Not Open On 12.11")</f>
        <v>Not Open On 12.11</v>
      </c>
      <c r="S82" s="167" t="str">
        <f>IF(Table2[[#This Row],[Start Rental Date]]="New Rental", "New Rental", "Rental Extension Request")</f>
        <v>New Rental</v>
      </c>
      <c r="T82" s="167" t="str">
        <f>IFERROR(IF(Table2[[#This Row],[Date of this request]]-Table2[[#This Row],[Tech Service Date]]&lt;60, "New Hire Rental", "Truck Breakdown"), "New Hire Rental")</f>
        <v>Truck Breakdown</v>
      </c>
      <c r="U82" s="167" t="str">
        <f>IFERROR(VLOOKUP(Table2[[#This Row],[Enterprise ID]], 'ExistingRental-12.11'!A:H, 7, 0), "Not Open On 12.11")</f>
        <v>Not Open On 12.11</v>
      </c>
      <c r="V82" s="173">
        <f>IFERROR(VLOOKUP(Table2[[#This Row],[Enterprise ID]],'Tech-ServiceDate'!A:B,2,0), "EitherNewHire or Termed")</f>
        <v>36927</v>
      </c>
      <c r="W82" s="25"/>
      <c r="X82" s="25"/>
    </row>
    <row r="83" spans="1:24" ht="33.75" customHeight="1" outlineLevel="1">
      <c r="A83" s="23">
        <v>45922</v>
      </c>
      <c r="B83" s="8">
        <v>46473</v>
      </c>
      <c r="C83" s="9" t="s">
        <v>15044</v>
      </c>
      <c r="D83" s="24" t="s">
        <v>15045</v>
      </c>
      <c r="E83" s="174" t="str">
        <f t="shared" si="2"/>
        <v>46473</v>
      </c>
      <c r="F83" s="177" t="str">
        <f>IFERROR(VLOOKUP(D83,'TPMS-auto'!A:J, 10,0), "Not-in-TPMS")</f>
        <v>Not-in-TPMS</v>
      </c>
      <c r="G83" s="177" t="str">
        <f>IFERROR(VLOOKUP(D83,'TPMS-auto'!A:J,6,0),"Not-in-TPMS")</f>
        <v>Not-in-TPMS</v>
      </c>
      <c r="H83" s="12">
        <v>45874</v>
      </c>
      <c r="I83" s="158" t="s">
        <v>15046</v>
      </c>
      <c r="J83" s="13" t="s">
        <v>15047</v>
      </c>
      <c r="K83" s="13" t="s">
        <v>15048</v>
      </c>
      <c r="L83" s="3" t="s">
        <v>14680</v>
      </c>
      <c r="M83" s="3"/>
      <c r="N83" s="3" t="s">
        <v>14680</v>
      </c>
      <c r="O83" s="3" t="s">
        <v>14680</v>
      </c>
      <c r="P83" s="167" t="str">
        <f>IFERROR(VLOOKUP(D83,'TPMS-auto'!A:D, 4,0),"Not-in-TPMS")</f>
        <v>Not-in-TPMS</v>
      </c>
      <c r="Q83" s="168" t="str">
        <f>IFERROR(VLOOKUP(Table2[[#This Row],[Unit Number]],Ops,3,0),"Not-in-TPMS")</f>
        <v>Not-in-TPMS</v>
      </c>
      <c r="R83" s="173" t="str">
        <f>IFERROR(VLOOKUP(Table2[[#This Row],[Enterprise ID]], 'ExistingRental-12.11'!A:H, 3, 0), "Not Open On 12.11")</f>
        <v>Not Open On 12.11</v>
      </c>
      <c r="S83" s="167" t="str">
        <f>IF(Table2[[#This Row],[Start Rental Date]]="New Rental", "New Rental", "Rental Extension Request")</f>
        <v>Rental Extension Request</v>
      </c>
      <c r="T83" s="167" t="str">
        <f>IFERROR(IF(Table2[[#This Row],[Date of this request]]-Table2[[#This Row],[Tech Service Date]]&lt;60, "New Hire Rental", "Truck Breakdown"), "New Hire Rental")</f>
        <v>New Hire Rental</v>
      </c>
      <c r="U83" s="167" t="str">
        <f>IFERROR(VLOOKUP(Table2[[#This Row],[Enterprise ID]], 'ExistingRental-12.11'!A:H, 7, 0), "Not Open On 12.11")</f>
        <v>Not Open On 12.11</v>
      </c>
      <c r="V83" s="173" t="str">
        <f>IFERROR(VLOOKUP(Table2[[#This Row],[Enterprise ID]],'Tech-ServiceDate'!A:B,2,0), "EitherNewHire or Termed")</f>
        <v>EitherNewHire or Termed</v>
      </c>
      <c r="W83" s="25"/>
      <c r="X83" s="25"/>
    </row>
    <row r="84" spans="1:24" ht="33.75" customHeight="1" outlineLevel="1">
      <c r="A84" s="23">
        <v>45922</v>
      </c>
      <c r="B84" s="8">
        <v>46159</v>
      </c>
      <c r="C84" s="9" t="s">
        <v>15049</v>
      </c>
      <c r="D84" s="10" t="s">
        <v>15050</v>
      </c>
      <c r="E84" s="174" t="str">
        <f t="shared" si="2"/>
        <v>46159</v>
      </c>
      <c r="F84" s="177" t="str">
        <f>IFERROR(VLOOKUP(D84,'TPMS-auto'!A:J, 10,0), "Not-in-TPMS")</f>
        <v>Not-in-TPMS</v>
      </c>
      <c r="G84" s="177" t="str">
        <f>IFERROR(VLOOKUP(D84,'TPMS-auto'!A:J,6,0),"Not-in-TPMS")</f>
        <v>Not-in-TPMS</v>
      </c>
      <c r="H84" s="12">
        <v>45867</v>
      </c>
      <c r="I84" s="11"/>
      <c r="J84" s="13" t="s">
        <v>15051</v>
      </c>
      <c r="K84" s="98" t="s">
        <v>15052</v>
      </c>
      <c r="L84" s="3"/>
      <c r="M84" s="3"/>
      <c r="N84" s="3" t="s">
        <v>14696</v>
      </c>
      <c r="O84" s="3" t="s">
        <v>14696</v>
      </c>
      <c r="P84" s="167" t="str">
        <f>IFERROR(VLOOKUP(D84,'TPMS-auto'!A:D, 4,0),"Not-in-TPMS")</f>
        <v>Not-in-TPMS</v>
      </c>
      <c r="Q84" s="168" t="str">
        <f>IFERROR(VLOOKUP(Table2[[#This Row],[Unit Number]],Ops,3,0),"Not-in-TPMS")</f>
        <v>Not-in-TPMS</v>
      </c>
      <c r="R84" s="173" t="str">
        <f>IFERROR(VLOOKUP(Table2[[#This Row],[Enterprise ID]], 'ExistingRental-12.11'!A:H, 3, 0), "Not Open On 12.11")</f>
        <v>Not Open On 12.11</v>
      </c>
      <c r="S84" s="167" t="str">
        <f>IF(Table2[[#This Row],[Start Rental Date]]="New Rental", "New Rental", "Rental Extension Request")</f>
        <v>Rental Extension Request</v>
      </c>
      <c r="T84" s="167" t="str">
        <f>IFERROR(IF(Table2[[#This Row],[Date of this request]]-Table2[[#This Row],[Tech Service Date]]&lt;60, "New Hire Rental", "Truck Breakdown"), "New Hire Rental")</f>
        <v>Truck Breakdown</v>
      </c>
      <c r="U84" s="167" t="str">
        <f>IFERROR(VLOOKUP(Table2[[#This Row],[Enterprise ID]], 'ExistingRental-12.11'!A:H, 7, 0), "Not Open On 12.11")</f>
        <v>Not Open On 12.11</v>
      </c>
      <c r="V84" s="173">
        <f>IFERROR(VLOOKUP(Table2[[#This Row],[Enterprise ID]],'Tech-ServiceDate'!A:B,2,0), "EitherNewHire or Termed")</f>
        <v>44686</v>
      </c>
      <c r="W84" s="25"/>
      <c r="X84" s="25"/>
    </row>
    <row r="85" spans="1:24" ht="33.75" customHeight="1" outlineLevel="1">
      <c r="A85" s="23">
        <v>45922</v>
      </c>
      <c r="B85" s="8">
        <v>47291</v>
      </c>
      <c r="C85" s="9" t="s">
        <v>15053</v>
      </c>
      <c r="D85" s="24" t="s">
        <v>15054</v>
      </c>
      <c r="E85" s="174" t="str">
        <f t="shared" si="2"/>
        <v>47291</v>
      </c>
      <c r="F85" s="177">
        <f>IFERROR(VLOOKUP(D85,'TPMS-auto'!A:J, 10,0), "Not-in-TPMS")</f>
        <v>7154922473</v>
      </c>
      <c r="G85" s="177" t="str">
        <f>IFERROR(VLOOKUP(D85,'TPMS-auto'!A:J,6,0),"Not-in-TPMS")</f>
        <v>047291</v>
      </c>
      <c r="H85" s="12">
        <v>45894</v>
      </c>
      <c r="I85" s="11" t="s">
        <v>15055</v>
      </c>
      <c r="J85" s="13" t="s">
        <v>15056</v>
      </c>
      <c r="K85" s="13" t="s">
        <v>14910</v>
      </c>
      <c r="L85" s="3" t="s">
        <v>14680</v>
      </c>
      <c r="M85" s="3"/>
      <c r="N85" s="3" t="s">
        <v>14680</v>
      </c>
      <c r="O85" s="3" t="s">
        <v>14680</v>
      </c>
      <c r="P85" s="167" t="str">
        <f>IFERROR(VLOOKUP(D85,'TPMS-auto'!A:D, 4,0),"Not-in-TPMS")</f>
        <v>0008162</v>
      </c>
      <c r="Q85" s="168" t="str">
        <f>IFERROR(VLOOKUP(Table2[[#This Row],[Unit Number]],Ops,3,0),"Not-in-TPMS")</f>
        <v>Monica, Cheryl &amp; Machell</v>
      </c>
      <c r="R85" s="173">
        <f>IFERROR(VLOOKUP(Table2[[#This Row],[Enterprise ID]], 'ExistingRental-12.11'!A:H, 3, 0), "Not Open On 12.11")</f>
        <v>45895</v>
      </c>
      <c r="S85" s="167" t="str">
        <f>IF(Table2[[#This Row],[Start Rental Date]]="New Rental", "New Rental", "Rental Extension Request")</f>
        <v>Rental Extension Request</v>
      </c>
      <c r="T85" s="167" t="str">
        <f>IFERROR(IF(Table2[[#This Row],[Date of this request]]-Table2[[#This Row],[Tech Service Date]]&lt;60, "New Hire Rental", "Truck Breakdown"), "New Hire Rental")</f>
        <v>Truck Breakdown</v>
      </c>
      <c r="U85" s="167" t="str">
        <f>IFERROR(VLOOKUP(Table2[[#This Row],[Enterprise ID]], 'ExistingRental-12.11'!A:H, 7, 0), "Not Open On 12.11")</f>
        <v>SEAN WICKLANDER</v>
      </c>
      <c r="V85" s="173">
        <f>IFERROR(VLOOKUP(Table2[[#This Row],[Enterprise ID]],'Tech-ServiceDate'!A:B,2,0), "EitherNewHire or Termed")</f>
        <v>44896</v>
      </c>
      <c r="W85" s="25"/>
      <c r="X85" s="25"/>
    </row>
    <row r="86" spans="1:24" ht="33.75" customHeight="1" outlineLevel="1">
      <c r="A86" s="23">
        <v>45922</v>
      </c>
      <c r="B86" s="8">
        <v>61842</v>
      </c>
      <c r="C86" s="9" t="s">
        <v>15057</v>
      </c>
      <c r="D86" s="24" t="s">
        <v>13978</v>
      </c>
      <c r="E86" s="174" t="str">
        <f t="shared" si="2"/>
        <v>61842</v>
      </c>
      <c r="F86" s="177">
        <f>IFERROR(VLOOKUP(D86,'TPMS-auto'!A:J, 10,0), "Not-in-TPMS")</f>
        <v>5855539662</v>
      </c>
      <c r="G86" s="177" t="str">
        <f>IFERROR(VLOOKUP(D86,'TPMS-auto'!A:J,6,0),"Not-in-TPMS")</f>
        <v>061842</v>
      </c>
      <c r="H86" s="12">
        <v>45915</v>
      </c>
      <c r="I86" s="157" t="s">
        <v>15058</v>
      </c>
      <c r="J86" s="13" t="s">
        <v>15059</v>
      </c>
      <c r="K86" s="13" t="s">
        <v>15060</v>
      </c>
      <c r="L86" s="3" t="s">
        <v>14680</v>
      </c>
      <c r="M86" s="3"/>
      <c r="N86" s="3" t="s">
        <v>14680</v>
      </c>
      <c r="O86" s="3" t="s">
        <v>14680</v>
      </c>
      <c r="P86" s="167" t="str">
        <f>IFERROR(VLOOKUP(D86,'TPMS-auto'!A:D, 4,0),"Not-in-TPMS")</f>
        <v>0007670</v>
      </c>
      <c r="Q86" s="168" t="str">
        <f>IFERROR(VLOOKUP(Table2[[#This Row],[Unit Number]],Ops,3,0),"Not-in-TPMS")</f>
        <v>Rob &amp; Andrea</v>
      </c>
      <c r="R86" s="173" t="str">
        <f>IFERROR(VLOOKUP(Table2[[#This Row],[Enterprise ID]], 'ExistingRental-12.11'!A:H, 3, 0), "Not Open On 12.11")</f>
        <v>Not Open On 12.11</v>
      </c>
      <c r="S86" s="167" t="str">
        <f>IF(Table2[[#This Row],[Start Rental Date]]="New Rental", "New Rental", "Rental Extension Request")</f>
        <v>Rental Extension Request</v>
      </c>
      <c r="T86" s="167" t="str">
        <f>IFERROR(IF(Table2[[#This Row],[Date of this request]]-Table2[[#This Row],[Tech Service Date]]&lt;60, "New Hire Rental", "Truck Breakdown"), "New Hire Rental")</f>
        <v>Truck Breakdown</v>
      </c>
      <c r="U86" s="167" t="str">
        <f>IFERROR(VLOOKUP(Table2[[#This Row],[Enterprise ID]], 'ExistingRental-12.11'!A:H, 7, 0), "Not Open On 12.11")</f>
        <v>Not Open On 12.11</v>
      </c>
      <c r="V86" s="173">
        <f>IFERROR(VLOOKUP(Table2[[#This Row],[Enterprise ID]],'Tech-ServiceDate'!A:B,2,0), "EitherNewHire or Termed")</f>
        <v>34260</v>
      </c>
      <c r="W86" s="25"/>
      <c r="X86" s="25"/>
    </row>
    <row r="87" spans="1:24" ht="33.75" customHeight="1" outlineLevel="1">
      <c r="A87" s="20">
        <v>45923</v>
      </c>
      <c r="B87" s="4">
        <v>36876</v>
      </c>
      <c r="C87" s="4" t="s">
        <v>15061</v>
      </c>
      <c r="D87" s="5" t="s">
        <v>15062</v>
      </c>
      <c r="E87" s="174" t="str">
        <f t="shared" si="2"/>
        <v>36876</v>
      </c>
      <c r="F87" s="177">
        <f>IFERROR(VLOOKUP(D87,'TPMS-auto'!A:J, 10,0), "Not-in-TPMS")</f>
        <v>3619051148</v>
      </c>
      <c r="G87" s="177" t="str">
        <f>IFERROR(VLOOKUP(D87,'TPMS-auto'!A:J,6,0),"Not-in-TPMS")</f>
        <v>036876</v>
      </c>
      <c r="H87" s="6">
        <v>45881</v>
      </c>
      <c r="I87" s="2" t="s">
        <v>15063</v>
      </c>
      <c r="J87" s="3" t="s">
        <v>15064</v>
      </c>
      <c r="K87" s="3" t="s">
        <v>15065</v>
      </c>
      <c r="L87" s="3" t="s">
        <v>14680</v>
      </c>
      <c r="M87" s="3"/>
      <c r="N87" s="3" t="s">
        <v>14680</v>
      </c>
      <c r="O87" s="3" t="s">
        <v>14680</v>
      </c>
      <c r="P87" s="167" t="str">
        <f>IFERROR(VLOOKUP(D87,'TPMS-auto'!A:D, 4,0),"Not-in-TPMS")</f>
        <v>0008147</v>
      </c>
      <c r="Q87" s="168" t="str">
        <f>IFERROR(VLOOKUP(Table2[[#This Row],[Unit Number]],Ops,3,0),"Not-in-TPMS")</f>
        <v>Carol &amp; Tasha</v>
      </c>
      <c r="R87" s="173" t="str">
        <f>IFERROR(VLOOKUP(Table2[[#This Row],[Enterprise ID]], 'ExistingRental-12.11'!A:H, 3, 0), "Not Open On 12.11")</f>
        <v>Not Open On 12.11</v>
      </c>
      <c r="S87" s="167" t="str">
        <f>IF(Table2[[#This Row],[Start Rental Date]]="New Rental", "New Rental", "Rental Extension Request")</f>
        <v>Rental Extension Request</v>
      </c>
      <c r="T87" s="167" t="str">
        <f>IFERROR(IF(Table2[[#This Row],[Date of this request]]-Table2[[#This Row],[Tech Service Date]]&lt;60, "New Hire Rental", "Truck Breakdown"), "New Hire Rental")</f>
        <v>Truck Breakdown</v>
      </c>
      <c r="U87" s="167" t="str">
        <f>IFERROR(VLOOKUP(Table2[[#This Row],[Enterprise ID]], 'ExistingRental-12.11'!A:H, 7, 0), "Not Open On 12.11")</f>
        <v>Not Open On 12.11</v>
      </c>
      <c r="V87" s="173">
        <f>IFERROR(VLOOKUP(Table2[[#This Row],[Enterprise ID]],'Tech-ServiceDate'!A:B,2,0), "EitherNewHire or Termed")</f>
        <v>45718</v>
      </c>
      <c r="W87" s="25"/>
      <c r="X87" s="25"/>
    </row>
    <row r="88" spans="1:24" ht="33.75" customHeight="1" outlineLevel="1">
      <c r="A88" s="20">
        <v>45923</v>
      </c>
      <c r="B88" s="4">
        <v>46315</v>
      </c>
      <c r="C88" s="4" t="s">
        <v>15066</v>
      </c>
      <c r="D88" s="5" t="s">
        <v>1382</v>
      </c>
      <c r="E88" s="174" t="str">
        <f t="shared" si="2"/>
        <v>46315</v>
      </c>
      <c r="F88" s="177">
        <f>IFERROR(VLOOKUP(D88,'TPMS-auto'!A:J, 10,0), "Not-in-TPMS")</f>
        <v>2819350549</v>
      </c>
      <c r="G88" s="177" t="str">
        <f>IFERROR(VLOOKUP(D88,'TPMS-auto'!A:J,6,0),"Not-in-TPMS")</f>
        <v>046315</v>
      </c>
      <c r="H88" s="6">
        <v>45873</v>
      </c>
      <c r="I88" s="2" t="s">
        <v>15067</v>
      </c>
      <c r="J88" s="3" t="s">
        <v>15068</v>
      </c>
      <c r="K88" s="3" t="s">
        <v>15069</v>
      </c>
      <c r="L88" s="3" t="s">
        <v>14680</v>
      </c>
      <c r="M88" s="3"/>
      <c r="N88" s="3" t="s">
        <v>14680</v>
      </c>
      <c r="O88" s="3" t="s">
        <v>14680</v>
      </c>
      <c r="P88" s="167" t="str">
        <f>IFERROR(VLOOKUP(D88,'TPMS-auto'!A:D, 4,0),"Not-in-TPMS")</f>
        <v>0008107</v>
      </c>
      <c r="Q88" s="168" t="str">
        <f>IFERROR(VLOOKUP(Table2[[#This Row],[Unit Number]],Ops,3,0),"Not-in-TPMS")</f>
        <v>Carol &amp; Tasha</v>
      </c>
      <c r="R88" s="173" t="str">
        <f>IFERROR(VLOOKUP(Table2[[#This Row],[Enterprise ID]], 'ExistingRental-12.11'!A:H, 3, 0), "Not Open On 12.11")</f>
        <v>Not Open On 12.11</v>
      </c>
      <c r="S88" s="167" t="str">
        <f>IF(Table2[[#This Row],[Start Rental Date]]="New Rental", "New Rental", "Rental Extension Request")</f>
        <v>Rental Extension Request</v>
      </c>
      <c r="T88" s="167" t="str">
        <f>IFERROR(IF(Table2[[#This Row],[Date of this request]]-Table2[[#This Row],[Tech Service Date]]&lt;60, "New Hire Rental", "Truck Breakdown"), "New Hire Rental")</f>
        <v>Truck Breakdown</v>
      </c>
      <c r="U88" s="167" t="str">
        <f>IFERROR(VLOOKUP(Table2[[#This Row],[Enterprise ID]], 'ExistingRental-12.11'!A:H, 7, 0), "Not Open On 12.11")</f>
        <v>Not Open On 12.11</v>
      </c>
      <c r="V88" s="173">
        <f>IFERROR(VLOOKUP(Table2[[#This Row],[Enterprise ID]],'Tech-ServiceDate'!A:B,2,0), "EitherNewHire or Termed")</f>
        <v>40623</v>
      </c>
      <c r="W88" s="25"/>
      <c r="X88" s="25"/>
    </row>
    <row r="89" spans="1:24" ht="33.75" customHeight="1" outlineLevel="1">
      <c r="A89" s="20">
        <v>45923</v>
      </c>
      <c r="B89" s="4">
        <v>46598</v>
      </c>
      <c r="C89" s="4" t="s">
        <v>15070</v>
      </c>
      <c r="D89" s="5" t="s">
        <v>15071</v>
      </c>
      <c r="E89" s="174" t="str">
        <f t="shared" si="2"/>
        <v>46598</v>
      </c>
      <c r="F89" s="177">
        <f>IFERROR(VLOOKUP(D89,'TPMS-auto'!A:J, 10,0), "Not-in-TPMS")</f>
        <v>7186904729</v>
      </c>
      <c r="G89" s="177" t="str">
        <f>IFERROR(VLOOKUP(D89,'TPMS-auto'!A:J,6,0),"Not-in-TPMS")</f>
        <v>046598</v>
      </c>
      <c r="H89" s="6"/>
      <c r="I89" s="2"/>
      <c r="J89" s="3"/>
      <c r="K89" s="3"/>
      <c r="L89" s="3" t="s">
        <v>14680</v>
      </c>
      <c r="M89" s="3"/>
      <c r="N89" s="3" t="s">
        <v>14680</v>
      </c>
      <c r="O89" s="3" t="s">
        <v>14680</v>
      </c>
      <c r="P89" s="167" t="str">
        <f>IFERROR(VLOOKUP(D89,'TPMS-auto'!A:D, 4,0),"Not-in-TPMS")</f>
        <v>0007744</v>
      </c>
      <c r="Q89" s="168" t="str">
        <f>IFERROR(VLOOKUP(Table2[[#This Row],[Unit Number]],Ops,3,0),"Not-in-TPMS")</f>
        <v>Rob &amp; Andrea</v>
      </c>
      <c r="R89" s="173">
        <f>IFERROR(VLOOKUP(Table2[[#This Row],[Enterprise ID]], 'ExistingRental-12.11'!A:H, 3, 0), "Not Open On 12.11")</f>
        <v>45880</v>
      </c>
      <c r="S89" s="167" t="str">
        <f>IF(Table2[[#This Row],[Start Rental Date]]="New Rental", "New Rental", "Rental Extension Request")</f>
        <v>Rental Extension Request</v>
      </c>
      <c r="T89" s="167" t="str">
        <f>IFERROR(IF(Table2[[#This Row],[Date of this request]]-Table2[[#This Row],[Tech Service Date]]&lt;60, "New Hire Rental", "Truck Breakdown"), "New Hire Rental")</f>
        <v>New Hire Rental</v>
      </c>
      <c r="U89" s="167" t="str">
        <f>IFERROR(VLOOKUP(Table2[[#This Row],[Enterprise ID]], 'ExistingRental-12.11'!A:H, 7, 0), "Not Open On 12.11")</f>
        <v>ASCHBEA FELIX</v>
      </c>
      <c r="V89" s="173">
        <f>IFERROR(VLOOKUP(Table2[[#This Row],[Enterprise ID]],'Tech-ServiceDate'!A:B,2,0), "EitherNewHire or Termed")</f>
        <v>45865</v>
      </c>
      <c r="W89" s="25"/>
      <c r="X89" s="25"/>
    </row>
    <row r="90" spans="1:24" ht="33.75" customHeight="1" outlineLevel="1">
      <c r="A90" s="20">
        <v>45923</v>
      </c>
      <c r="B90" s="4">
        <v>46431</v>
      </c>
      <c r="C90" s="4" t="s">
        <v>15072</v>
      </c>
      <c r="D90" s="5" t="s">
        <v>15073</v>
      </c>
      <c r="E90" s="174" t="str">
        <f t="shared" si="2"/>
        <v>46431</v>
      </c>
      <c r="F90" s="177">
        <f>IFERROR(VLOOKUP(D90,'TPMS-auto'!A:J, 10,0), "Not-in-TPMS")</f>
        <v>8189411387</v>
      </c>
      <c r="G90" s="177" t="str">
        <f>IFERROR(VLOOKUP(D90,'TPMS-auto'!A:J,6,0),"Not-in-TPMS")</f>
        <v>046431</v>
      </c>
      <c r="H90" s="6" t="s">
        <v>14676</v>
      </c>
      <c r="I90" s="2" t="s">
        <v>15074</v>
      </c>
      <c r="J90" s="3" t="s">
        <v>15075</v>
      </c>
      <c r="K90" s="3" t="s">
        <v>15076</v>
      </c>
      <c r="L90" s="3" t="s">
        <v>14680</v>
      </c>
      <c r="M90" s="3"/>
      <c r="N90" s="3" t="s">
        <v>14680</v>
      </c>
      <c r="O90" s="3" t="s">
        <v>14680</v>
      </c>
      <c r="P90" s="167" t="str">
        <f>IFERROR(VLOOKUP(D90,'TPMS-auto'!A:D, 4,0),"Not-in-TPMS")</f>
        <v>0007108</v>
      </c>
      <c r="Q90" s="168" t="str">
        <f>IFERROR(VLOOKUP(Table2[[#This Row],[Unit Number]],Ops,3,0),"Not-in-TPMS")</f>
        <v>Carol &amp; Tasha</v>
      </c>
      <c r="R90" s="173">
        <f>IFERROR(VLOOKUP(Table2[[#This Row],[Enterprise ID]], 'ExistingRental-12.11'!A:H, 3, 0), "Not Open On 12.11")</f>
        <v>45981</v>
      </c>
      <c r="S90" s="167" t="str">
        <f>IF(Table2[[#This Row],[Start Rental Date]]="New Rental", "New Rental", "Rental Extension Request")</f>
        <v>New Rental</v>
      </c>
      <c r="T90" s="167" t="str">
        <f>IFERROR(IF(Table2[[#This Row],[Date of this request]]-Table2[[#This Row],[Tech Service Date]]&lt;60, "New Hire Rental", "Truck Breakdown"), "New Hire Rental")</f>
        <v>Truck Breakdown</v>
      </c>
      <c r="U90" s="167" t="str">
        <f>IFERROR(VLOOKUP(Table2[[#This Row],[Enterprise ID]], 'ExistingRental-12.11'!A:H, 7, 0), "Not Open On 12.11")</f>
        <v>ASHLEY OROZCO</v>
      </c>
      <c r="V90" s="173">
        <f>IFERROR(VLOOKUP(Table2[[#This Row],[Enterprise ID]],'Tech-ServiceDate'!A:B,2,0), "EitherNewHire or Termed")</f>
        <v>45802</v>
      </c>
      <c r="W90" s="25"/>
      <c r="X90" s="25"/>
    </row>
    <row r="91" spans="1:24" ht="33.75" customHeight="1" outlineLevel="1">
      <c r="A91" s="20">
        <v>45923</v>
      </c>
      <c r="B91" s="4">
        <v>37051</v>
      </c>
      <c r="C91" s="4" t="s">
        <v>15077</v>
      </c>
      <c r="D91" s="5" t="s">
        <v>15078</v>
      </c>
      <c r="E91" s="174" t="str">
        <f t="shared" si="2"/>
        <v>37051</v>
      </c>
      <c r="F91" s="177">
        <f>IFERROR(VLOOKUP(D91,'TPMS-auto'!A:J, 10,0), "Not-in-TPMS")</f>
        <v>4343635938</v>
      </c>
      <c r="G91" s="177" t="str">
        <f>IFERROR(VLOOKUP(D91,'TPMS-auto'!A:J,6,0),"Not-in-TPMS")</f>
        <v>037051</v>
      </c>
      <c r="H91" s="6">
        <v>45859</v>
      </c>
      <c r="I91" s="2" t="s">
        <v>15079</v>
      </c>
      <c r="J91" s="3" t="s">
        <v>15080</v>
      </c>
      <c r="K91" s="3" t="s">
        <v>15081</v>
      </c>
      <c r="L91" s="3" t="s">
        <v>14680</v>
      </c>
      <c r="M91" s="3"/>
      <c r="N91" s="3" t="s">
        <v>14680</v>
      </c>
      <c r="O91" s="3" t="s">
        <v>14680</v>
      </c>
      <c r="P91" s="167" t="str">
        <f>IFERROR(VLOOKUP(D91,'TPMS-auto'!A:D, 4,0),"Not-in-TPMS")</f>
        <v>0008175</v>
      </c>
      <c r="Q91" s="168" t="str">
        <f>IFERROR(VLOOKUP(Table2[[#This Row],[Unit Number]],Ops,3,0),"Not-in-TPMS")</f>
        <v>Rob &amp; Andrea</v>
      </c>
      <c r="R91" s="173" t="str">
        <f>IFERROR(VLOOKUP(Table2[[#This Row],[Enterprise ID]], 'ExistingRental-12.11'!A:H, 3, 0), "Not Open On 12.11")</f>
        <v>Not Open On 12.11</v>
      </c>
      <c r="S91" s="167" t="str">
        <f>IF(Table2[[#This Row],[Start Rental Date]]="New Rental", "New Rental", "Rental Extension Request")</f>
        <v>Rental Extension Request</v>
      </c>
      <c r="T91" s="167" t="str">
        <f>IFERROR(IF(Table2[[#This Row],[Date of this request]]-Table2[[#This Row],[Tech Service Date]]&lt;60, "New Hire Rental", "Truck Breakdown"), "New Hire Rental")</f>
        <v>Truck Breakdown</v>
      </c>
      <c r="U91" s="167" t="str">
        <f>IFERROR(VLOOKUP(Table2[[#This Row],[Enterprise ID]], 'ExistingRental-12.11'!A:H, 7, 0), "Not Open On 12.11")</f>
        <v>Not Open On 12.11</v>
      </c>
      <c r="V91" s="173">
        <f>IFERROR(VLOOKUP(Table2[[#This Row],[Enterprise ID]],'Tech-ServiceDate'!A:B,2,0), "EitherNewHire or Termed")</f>
        <v>42107</v>
      </c>
      <c r="W91" s="25"/>
      <c r="X91" s="25"/>
    </row>
    <row r="92" spans="1:24" ht="33.75" customHeight="1" outlineLevel="1">
      <c r="A92" s="20">
        <v>45923</v>
      </c>
      <c r="B92" s="4">
        <v>46585</v>
      </c>
      <c r="C92" s="4" t="s">
        <v>15082</v>
      </c>
      <c r="D92" s="5" t="s">
        <v>15083</v>
      </c>
      <c r="E92" s="174" t="str">
        <f t="shared" si="2"/>
        <v>46585</v>
      </c>
      <c r="F92" s="177">
        <f>IFERROR(VLOOKUP(D92,'TPMS-auto'!A:J, 10,0), "Not-in-TPMS")</f>
        <v>9736260994</v>
      </c>
      <c r="G92" s="177" t="str">
        <f>IFERROR(VLOOKUP(D92,'TPMS-auto'!A:J,6,0),"Not-in-TPMS")</f>
        <v>046585</v>
      </c>
      <c r="H92" s="6" t="s">
        <v>14676</v>
      </c>
      <c r="I92" s="2" t="s">
        <v>15084</v>
      </c>
      <c r="J92" s="3" t="s">
        <v>15085</v>
      </c>
      <c r="K92" s="3" t="s">
        <v>15086</v>
      </c>
      <c r="L92" s="3" t="s">
        <v>14680</v>
      </c>
      <c r="M92" s="3"/>
      <c r="N92" s="3" t="s">
        <v>14680</v>
      </c>
      <c r="O92" s="3" t="s">
        <v>14680</v>
      </c>
      <c r="P92" s="167" t="str">
        <f>IFERROR(VLOOKUP(D92,'TPMS-auto'!A:D, 4,0),"Not-in-TPMS")</f>
        <v>0008380</v>
      </c>
      <c r="Q92" s="168" t="str">
        <f>IFERROR(VLOOKUP(Table2[[#This Row],[Unit Number]],Ops,3,0),"Not-in-TPMS")</f>
        <v>Rob &amp; Andrea</v>
      </c>
      <c r="R92" s="173" t="str">
        <f>IFERROR(VLOOKUP(Table2[[#This Row],[Enterprise ID]], 'ExistingRental-12.11'!A:H, 3, 0), "Not Open On 12.11")</f>
        <v>Not Open On 12.11</v>
      </c>
      <c r="S92" s="167" t="str">
        <f>IF(Table2[[#This Row],[Start Rental Date]]="New Rental", "New Rental", "Rental Extension Request")</f>
        <v>New Rental</v>
      </c>
      <c r="T92" s="167" t="str">
        <f>IFERROR(IF(Table2[[#This Row],[Date of this request]]-Table2[[#This Row],[Tech Service Date]]&lt;60, "New Hire Rental", "Truck Breakdown"), "New Hire Rental")</f>
        <v>New Hire Rental</v>
      </c>
      <c r="U92" s="167" t="str">
        <f>IFERROR(VLOOKUP(Table2[[#This Row],[Enterprise ID]], 'ExistingRental-12.11'!A:H, 7, 0), "Not Open On 12.11")</f>
        <v>Not Open On 12.11</v>
      </c>
      <c r="V92" s="173">
        <f>IFERROR(VLOOKUP(Table2[[#This Row],[Enterprise ID]],'Tech-ServiceDate'!A:B,2,0), "EitherNewHire or Termed")</f>
        <v>45886</v>
      </c>
      <c r="W92" s="25"/>
      <c r="X92" s="25"/>
    </row>
    <row r="93" spans="1:24" ht="33.75" customHeight="1" outlineLevel="1">
      <c r="A93" s="15">
        <v>45923</v>
      </c>
      <c r="B93" s="8">
        <v>37402</v>
      </c>
      <c r="C93" s="9" t="s">
        <v>15087</v>
      </c>
      <c r="D93" s="10" t="s">
        <v>15088</v>
      </c>
      <c r="E93" s="174" t="str">
        <f t="shared" si="2"/>
        <v>37402</v>
      </c>
      <c r="F93" s="177" t="str">
        <f>IFERROR(VLOOKUP(D93,'TPMS-auto'!A:J, 10,0), "Not-in-TPMS")</f>
        <v>Not-in-TPMS</v>
      </c>
      <c r="G93" s="177" t="str">
        <f>IFERROR(VLOOKUP(D93,'TPMS-auto'!A:J,6,0),"Not-in-TPMS")</f>
        <v>Not-in-TPMS</v>
      </c>
      <c r="H93" s="6" t="s">
        <v>14676</v>
      </c>
      <c r="I93" s="11" t="s">
        <v>15089</v>
      </c>
      <c r="J93" s="13" t="s">
        <v>15090</v>
      </c>
      <c r="K93" s="13" t="s">
        <v>15076</v>
      </c>
      <c r="L93" s="25" t="s">
        <v>14680</v>
      </c>
      <c r="N93" s="3" t="s">
        <v>14680</v>
      </c>
      <c r="O93" s="3" t="s">
        <v>14680</v>
      </c>
      <c r="P93" s="167" t="str">
        <f>IFERROR(VLOOKUP(D93,'TPMS-auto'!A:D, 4,0),"Not-in-TPMS")</f>
        <v>Not-in-TPMS</v>
      </c>
      <c r="Q93" s="168" t="str">
        <f>IFERROR(VLOOKUP(Table2[[#This Row],[Unit Number]],Ops,3,0),"Not-in-TPMS")</f>
        <v>Not-in-TPMS</v>
      </c>
      <c r="R93" s="173" t="str">
        <f>IFERROR(VLOOKUP(Table2[[#This Row],[Enterprise ID]], 'ExistingRental-12.11'!A:H, 3, 0), "Not Open On 12.11")</f>
        <v>Not Open On 12.11</v>
      </c>
      <c r="S93" s="167" t="str">
        <f>IF(Table2[[#This Row],[Start Rental Date]]="New Rental", "New Rental", "Rental Extension Request")</f>
        <v>New Rental</v>
      </c>
      <c r="T93" s="167" t="str">
        <f>IFERROR(IF(Table2[[#This Row],[Date of this request]]-Table2[[#This Row],[Tech Service Date]]&lt;60, "New Hire Rental", "Truck Breakdown"), "New Hire Rental")</f>
        <v>New Hire Rental</v>
      </c>
      <c r="U93" s="167" t="str">
        <f>IFERROR(VLOOKUP(Table2[[#This Row],[Enterprise ID]], 'ExistingRental-12.11'!A:H, 7, 0), "Not Open On 12.11")</f>
        <v>Not Open On 12.11</v>
      </c>
      <c r="V93" s="173" t="str">
        <f>IFERROR(VLOOKUP(Table2[[#This Row],[Enterprise ID]],'Tech-ServiceDate'!A:B,2,0), "EitherNewHire or Termed")</f>
        <v>EitherNewHire or Termed</v>
      </c>
      <c r="W93" s="25"/>
      <c r="X93" s="25"/>
    </row>
    <row r="94" spans="1:24" ht="33.75" customHeight="1" outlineLevel="1">
      <c r="A94" s="15">
        <v>45923</v>
      </c>
      <c r="B94" s="8">
        <v>36903</v>
      </c>
      <c r="C94" s="9" t="s">
        <v>15091</v>
      </c>
      <c r="D94" s="10" t="s">
        <v>15092</v>
      </c>
      <c r="E94" s="174" t="str">
        <f t="shared" si="2"/>
        <v>36903</v>
      </c>
      <c r="F94" s="177">
        <f>IFERROR(VLOOKUP(D94,'TPMS-auto'!A:J, 10,0), "Not-in-TPMS")</f>
        <v>2109541809</v>
      </c>
      <c r="G94" s="177" t="str">
        <f>IFERROR(VLOOKUP(D94,'TPMS-auto'!A:J,6,0),"Not-in-TPMS")</f>
        <v>036903</v>
      </c>
      <c r="H94" s="6">
        <v>45923</v>
      </c>
      <c r="I94" s="11" t="s">
        <v>15093</v>
      </c>
      <c r="J94" s="13" t="s">
        <v>15094</v>
      </c>
      <c r="K94" s="3" t="s">
        <v>15095</v>
      </c>
      <c r="L94" s="3" t="s">
        <v>14680</v>
      </c>
      <c r="M94" s="3"/>
      <c r="N94" s="3" t="s">
        <v>14696</v>
      </c>
      <c r="O94" s="37" t="s">
        <v>14696</v>
      </c>
      <c r="P94" s="167" t="str">
        <f>IFERROR(VLOOKUP(D94,'TPMS-auto'!A:D, 4,0),"Not-in-TPMS")</f>
        <v>0008147</v>
      </c>
      <c r="Q94" s="168" t="str">
        <f>IFERROR(VLOOKUP(Table2[[#This Row],[Unit Number]],Ops,3,0),"Not-in-TPMS")</f>
        <v>Carol &amp; Tasha</v>
      </c>
      <c r="R94" s="173" t="str">
        <f>IFERROR(VLOOKUP(Table2[[#This Row],[Enterprise ID]], 'ExistingRental-12.11'!A:H, 3, 0), "Not Open On 12.11")</f>
        <v>Not Open On 12.11</v>
      </c>
      <c r="S94" s="167" t="str">
        <f>IF(Table2[[#This Row],[Start Rental Date]]="New Rental", "New Rental", "Rental Extension Request")</f>
        <v>Rental Extension Request</v>
      </c>
      <c r="T94" s="167" t="str">
        <f>IFERROR(IF(Table2[[#This Row],[Date of this request]]-Table2[[#This Row],[Tech Service Date]]&lt;60, "New Hire Rental", "Truck Breakdown"), "New Hire Rental")</f>
        <v>Truck Breakdown</v>
      </c>
      <c r="U94" s="167" t="str">
        <f>IFERROR(VLOOKUP(Table2[[#This Row],[Enterprise ID]], 'ExistingRental-12.11'!A:H, 7, 0), "Not Open On 12.11")</f>
        <v>Not Open On 12.11</v>
      </c>
      <c r="V94" s="173">
        <f>IFERROR(VLOOKUP(Table2[[#This Row],[Enterprise ID]],'Tech-ServiceDate'!A:B,2,0), "EitherNewHire or Termed")</f>
        <v>44200</v>
      </c>
      <c r="W94" s="25"/>
      <c r="X94" s="25"/>
    </row>
    <row r="95" spans="1:24" ht="33.75" customHeight="1" outlineLevel="1">
      <c r="A95" s="15">
        <v>45923</v>
      </c>
      <c r="B95" s="8">
        <v>61746</v>
      </c>
      <c r="C95" s="9" t="s">
        <v>15096</v>
      </c>
      <c r="D95" s="10" t="s">
        <v>8615</v>
      </c>
      <c r="E95" s="174" t="str">
        <f t="shared" si="2"/>
        <v>61746</v>
      </c>
      <c r="F95" s="177">
        <f>IFERROR(VLOOKUP(D95,'TPMS-auto'!A:J, 10,0), "Not-in-TPMS")</f>
        <v>5855539663</v>
      </c>
      <c r="G95" s="177" t="str">
        <f>IFERROR(VLOOKUP(D95,'TPMS-auto'!A:J,6,0),"Not-in-TPMS")</f>
        <v>061746</v>
      </c>
      <c r="H95" s="12">
        <v>45845</v>
      </c>
      <c r="I95" s="11" t="s">
        <v>15058</v>
      </c>
      <c r="J95" s="13" t="s">
        <v>15097</v>
      </c>
      <c r="K95" s="3" t="s">
        <v>15098</v>
      </c>
      <c r="L95" s="3" t="s">
        <v>14680</v>
      </c>
      <c r="M95" s="3"/>
      <c r="N95" s="3" t="s">
        <v>14680</v>
      </c>
      <c r="O95" s="3" t="s">
        <v>14680</v>
      </c>
      <c r="P95" s="167" t="str">
        <f>IFERROR(VLOOKUP(D95,'TPMS-auto'!A:D, 4,0),"Not-in-TPMS")</f>
        <v>0007670</v>
      </c>
      <c r="Q95" s="168" t="str">
        <f>IFERROR(VLOOKUP(Table2[[#This Row],[Unit Number]],Ops,3,0),"Not-in-TPMS")</f>
        <v>Rob &amp; Andrea</v>
      </c>
      <c r="R95" s="173">
        <f>IFERROR(VLOOKUP(Table2[[#This Row],[Enterprise ID]], 'ExistingRental-12.11'!A:H, 3, 0), "Not Open On 12.11")</f>
        <v>45954</v>
      </c>
      <c r="S95" s="167" t="str">
        <f>IF(Table2[[#This Row],[Start Rental Date]]="New Rental", "New Rental", "Rental Extension Request")</f>
        <v>Rental Extension Request</v>
      </c>
      <c r="T95" s="167" t="str">
        <f>IFERROR(IF(Table2[[#This Row],[Date of this request]]-Table2[[#This Row],[Tech Service Date]]&lt;60, "New Hire Rental", "Truck Breakdown"), "New Hire Rental")</f>
        <v>Truck Breakdown</v>
      </c>
      <c r="U95" s="167" t="str">
        <f>IFERROR(VLOOKUP(Table2[[#This Row],[Enterprise ID]], 'ExistingRental-12.11'!A:H, 7, 0), "Not Open On 12.11")</f>
        <v>KEVIN JARRETT</v>
      </c>
      <c r="V95" s="173">
        <f>IFERROR(VLOOKUP(Table2[[#This Row],[Enterprise ID]],'Tech-ServiceDate'!A:B,2,0), "EitherNewHire or Termed")</f>
        <v>35572</v>
      </c>
      <c r="W95" s="25"/>
      <c r="X95" s="25"/>
    </row>
    <row r="96" spans="1:24" ht="33.75" customHeight="1" outlineLevel="1">
      <c r="A96" s="15">
        <v>45923</v>
      </c>
      <c r="B96" s="8">
        <v>47273</v>
      </c>
      <c r="C96" s="9" t="s">
        <v>15099</v>
      </c>
      <c r="D96" s="10" t="s">
        <v>15100</v>
      </c>
      <c r="E96" s="174" t="str">
        <f t="shared" si="2"/>
        <v>47273</v>
      </c>
      <c r="F96" s="177">
        <f>IFERROR(VLOOKUP(D96,'TPMS-auto'!A:J, 10,0), "Not-in-TPMS")</f>
        <v>2085803354</v>
      </c>
      <c r="G96" s="177" t="str">
        <f>IFERROR(VLOOKUP(D96,'TPMS-auto'!A:J,6,0),"Not-in-TPMS")</f>
        <v>047273</v>
      </c>
      <c r="H96" s="12" t="s">
        <v>14676</v>
      </c>
      <c r="I96" s="13" t="s">
        <v>15101</v>
      </c>
      <c r="J96" s="13" t="s">
        <v>15102</v>
      </c>
      <c r="K96" s="3" t="s">
        <v>15076</v>
      </c>
      <c r="L96" s="3" t="s">
        <v>14680</v>
      </c>
      <c r="M96" s="3"/>
      <c r="N96" s="3" t="s">
        <v>14680</v>
      </c>
      <c r="O96" s="3" t="s">
        <v>14680</v>
      </c>
      <c r="P96" s="167" t="str">
        <f>IFERROR(VLOOKUP(D96,'TPMS-auto'!A:D, 4,0),"Not-in-TPMS")</f>
        <v>0008228</v>
      </c>
      <c r="Q96" s="168" t="str">
        <f>IFERROR(VLOOKUP(Table2[[#This Row],[Unit Number]],Ops,3,0),"Not-in-TPMS")</f>
        <v>Carol &amp; Tasha</v>
      </c>
      <c r="R96" s="173">
        <f>IFERROR(VLOOKUP(Table2[[#This Row],[Enterprise ID]], 'ExistingRental-12.11'!A:H, 3, 0), "Not Open On 12.11")</f>
        <v>46000</v>
      </c>
      <c r="S96" s="167" t="str">
        <f>IF(Table2[[#This Row],[Start Rental Date]]="New Rental", "New Rental", "Rental Extension Request")</f>
        <v>New Rental</v>
      </c>
      <c r="T96" s="167" t="str">
        <f>IFERROR(IF(Table2[[#This Row],[Date of this request]]-Table2[[#This Row],[Tech Service Date]]&lt;60, "New Hire Rental", "Truck Breakdown"), "New Hire Rental")</f>
        <v>Truck Breakdown</v>
      </c>
      <c r="U96" s="167" t="str">
        <f>IFERROR(VLOOKUP(Table2[[#This Row],[Enterprise ID]], 'ExistingRental-12.11'!A:H, 7, 0), "Not Open On 12.11")</f>
        <v>MARK HIGGINS</v>
      </c>
      <c r="V96" s="173">
        <f>IFERROR(VLOOKUP(Table2[[#This Row],[Enterprise ID]],'Tech-ServiceDate'!A:B,2,0), "EitherNewHire or Termed")</f>
        <v>44462</v>
      </c>
      <c r="W96" s="25"/>
      <c r="X96" s="25"/>
    </row>
    <row r="97" spans="1:24" ht="33.75" customHeight="1" outlineLevel="1">
      <c r="A97" s="15">
        <v>45923</v>
      </c>
      <c r="B97" s="8">
        <v>36056</v>
      </c>
      <c r="C97" s="9" t="s">
        <v>15103</v>
      </c>
      <c r="D97" s="10" t="s">
        <v>15104</v>
      </c>
      <c r="E97" s="174" t="str">
        <f t="shared" si="2"/>
        <v>36056</v>
      </c>
      <c r="F97" s="177">
        <f>IFERROR(VLOOKUP(D97,'TPMS-auto'!A:J, 10,0), "Not-in-TPMS")</f>
        <v>3017930671</v>
      </c>
      <c r="G97" s="177" t="str">
        <f>IFERROR(VLOOKUP(D97,'TPMS-auto'!A:J,6,0),"Not-in-TPMS")</f>
        <v>036056</v>
      </c>
      <c r="H97" s="12">
        <v>45855</v>
      </c>
      <c r="I97" s="11" t="s">
        <v>15105</v>
      </c>
      <c r="J97" s="13"/>
      <c r="K97" s="3" t="s">
        <v>15106</v>
      </c>
      <c r="L97" s="3" t="s">
        <v>14680</v>
      </c>
      <c r="M97" s="3"/>
      <c r="N97" s="3" t="s">
        <v>14680</v>
      </c>
      <c r="O97" s="3" t="s">
        <v>14680</v>
      </c>
      <c r="P97" s="167" t="str">
        <f>IFERROR(VLOOKUP(D97,'TPMS-auto'!A:D, 4,0),"Not-in-TPMS")</f>
        <v>0007084</v>
      </c>
      <c r="Q97" s="168" t="str">
        <f>IFERROR(VLOOKUP(Table2[[#This Row],[Unit Number]],Ops,3,0),"Not-in-TPMS")</f>
        <v>Monica, Cheryl &amp; Machell</v>
      </c>
      <c r="R97" s="173">
        <f>IFERROR(VLOOKUP(Table2[[#This Row],[Enterprise ID]], 'ExistingRental-12.11'!A:H, 3, 0), "Not Open On 12.11")</f>
        <v>45856</v>
      </c>
      <c r="S97" s="167" t="str">
        <f>IF(Table2[[#This Row],[Start Rental Date]]="New Rental", "New Rental", "Rental Extension Request")</f>
        <v>Rental Extension Request</v>
      </c>
      <c r="T97" s="167" t="str">
        <f>IFERROR(IF(Table2[[#This Row],[Date of this request]]-Table2[[#This Row],[Tech Service Date]]&lt;60, "New Hire Rental", "Truck Breakdown"), "New Hire Rental")</f>
        <v>Truck Breakdown</v>
      </c>
      <c r="U97" s="167" t="str">
        <f>IFERROR(VLOOKUP(Table2[[#This Row],[Enterprise ID]], 'ExistingRental-12.11'!A:H, 7, 0), "Not Open On 12.11")</f>
        <v>MUSTAFA EBADI</v>
      </c>
      <c r="V97" s="173">
        <f>IFERROR(VLOOKUP(Table2[[#This Row],[Enterprise ID]],'Tech-ServiceDate'!A:B,2,0), "EitherNewHire or Termed")</f>
        <v>44658</v>
      </c>
      <c r="W97" s="25"/>
      <c r="X97" s="25"/>
    </row>
    <row r="98" spans="1:24" ht="33.75" customHeight="1" outlineLevel="1">
      <c r="A98" s="15">
        <v>45923</v>
      </c>
      <c r="B98" s="8">
        <v>46551</v>
      </c>
      <c r="C98" s="9" t="s">
        <v>15107</v>
      </c>
      <c r="D98" s="10" t="s">
        <v>15108</v>
      </c>
      <c r="E98" s="174" t="str">
        <f t="shared" ref="E98:E129" si="3">TRIM(B98)</f>
        <v>46551</v>
      </c>
      <c r="F98" s="177">
        <f>IFERROR(VLOOKUP(D98,'TPMS-auto'!A:J, 10,0), "Not-in-TPMS")</f>
        <v>7177210063</v>
      </c>
      <c r="G98" s="177" t="str">
        <f>IFERROR(VLOOKUP(D98,'TPMS-auto'!A:J,6,0),"Not-in-TPMS")</f>
        <v>046527</v>
      </c>
      <c r="H98" s="12">
        <v>45866</v>
      </c>
      <c r="I98" s="107"/>
      <c r="J98" s="13" t="s">
        <v>15109</v>
      </c>
      <c r="K98" s="3" t="s">
        <v>15069</v>
      </c>
      <c r="L98" s="3" t="s">
        <v>14680</v>
      </c>
      <c r="M98" s="3"/>
      <c r="N98" s="3" t="s">
        <v>14680</v>
      </c>
      <c r="O98" s="3" t="s">
        <v>14680</v>
      </c>
      <c r="P98" s="167" t="str">
        <f>IFERROR(VLOOKUP(D98,'TPMS-auto'!A:D, 4,0),"Not-in-TPMS")</f>
        <v>0006141</v>
      </c>
      <c r="Q98" s="168" t="str">
        <f>IFERROR(VLOOKUP(Table2[[#This Row],[Unit Number]],Ops,3,0),"Not-in-TPMS")</f>
        <v>Monica, Cheryl &amp; Machell</v>
      </c>
      <c r="R98" s="173" t="str">
        <f>IFERROR(VLOOKUP(Table2[[#This Row],[Enterprise ID]], 'ExistingRental-12.11'!A:H, 3, 0), "Not Open On 12.11")</f>
        <v>Not Open On 12.11</v>
      </c>
      <c r="S98" s="167" t="str">
        <f>IF(Table2[[#This Row],[Start Rental Date]]="New Rental", "New Rental", "Rental Extension Request")</f>
        <v>Rental Extension Request</v>
      </c>
      <c r="T98" s="167" t="str">
        <f>IFERROR(IF(Table2[[#This Row],[Date of this request]]-Table2[[#This Row],[Tech Service Date]]&lt;60, "New Hire Rental", "Truck Breakdown"), "New Hire Rental")</f>
        <v>Truck Breakdown</v>
      </c>
      <c r="U98" s="167" t="str">
        <f>IFERROR(VLOOKUP(Table2[[#This Row],[Enterprise ID]], 'ExistingRental-12.11'!A:H, 7, 0), "Not Open On 12.11")</f>
        <v>Not Open On 12.11</v>
      </c>
      <c r="V98" s="173">
        <f>IFERROR(VLOOKUP(Table2[[#This Row],[Enterprise ID]],'Tech-ServiceDate'!A:B,2,0), "EitherNewHire or Termed")</f>
        <v>44798</v>
      </c>
      <c r="W98" s="25"/>
      <c r="X98" s="25"/>
    </row>
    <row r="99" spans="1:24" ht="33.75" customHeight="1" outlineLevel="1">
      <c r="A99" s="15">
        <v>45923</v>
      </c>
      <c r="B99" s="8">
        <v>61137</v>
      </c>
      <c r="C99" s="9" t="s">
        <v>15110</v>
      </c>
      <c r="D99" s="10" t="s">
        <v>15111</v>
      </c>
      <c r="E99" s="174" t="str">
        <f t="shared" si="3"/>
        <v>61137</v>
      </c>
      <c r="F99" s="177">
        <f>IFERROR(VLOOKUP(D99,'TPMS-auto'!A:J, 10,0), "Not-in-TPMS")</f>
        <v>2073308276</v>
      </c>
      <c r="G99" s="177">
        <f>IFERROR(VLOOKUP(D99,'TPMS-auto'!A:J,6,0),"Not-in-TPMS")</f>
        <v>0</v>
      </c>
      <c r="H99" s="12">
        <v>45846</v>
      </c>
      <c r="I99" s="11" t="s">
        <v>15112</v>
      </c>
      <c r="J99" s="13" t="s">
        <v>15113</v>
      </c>
      <c r="K99" s="3" t="s">
        <v>15114</v>
      </c>
      <c r="L99" s="3" t="s">
        <v>14680</v>
      </c>
      <c r="M99" s="3"/>
      <c r="N99" s="3" t="s">
        <v>14680</v>
      </c>
      <c r="O99" s="3" t="s">
        <v>14680</v>
      </c>
      <c r="P99" s="167" t="str">
        <f>IFERROR(VLOOKUP(D99,'TPMS-auto'!A:D, 4,0),"Not-in-TPMS")</f>
        <v>0007670</v>
      </c>
      <c r="Q99" s="168" t="str">
        <f>IFERROR(VLOOKUP(Table2[[#This Row],[Unit Number]],Ops,3,0),"Not-in-TPMS")</f>
        <v>Rob &amp; Andrea</v>
      </c>
      <c r="R99" s="173">
        <f>IFERROR(VLOOKUP(Table2[[#This Row],[Enterprise ID]], 'ExistingRental-12.11'!A:H, 3, 0), "Not Open On 12.11")</f>
        <v>45997</v>
      </c>
      <c r="S99" s="167" t="str">
        <f>IF(Table2[[#This Row],[Start Rental Date]]="New Rental", "New Rental", "Rental Extension Request")</f>
        <v>Rental Extension Request</v>
      </c>
      <c r="T99" s="167" t="str">
        <f>IFERROR(IF(Table2[[#This Row],[Date of this request]]-Table2[[#This Row],[Tech Service Date]]&lt;60, "New Hire Rental", "Truck Breakdown"), "New Hire Rental")</f>
        <v>Truck Breakdown</v>
      </c>
      <c r="U99" s="167" t="str">
        <f>IFERROR(VLOOKUP(Table2[[#This Row],[Enterprise ID]], 'ExistingRental-12.11'!A:H, 7, 0), "Not Open On 12.11")</f>
        <v>TIMOTHY GOSSELIN</v>
      </c>
      <c r="V99" s="173">
        <f>IFERROR(VLOOKUP(Table2[[#This Row],[Enterprise ID]],'Tech-ServiceDate'!A:B,2,0), "EitherNewHire or Termed")</f>
        <v>42885</v>
      </c>
      <c r="W99" s="25"/>
      <c r="X99" s="25"/>
    </row>
    <row r="100" spans="1:24" ht="33.75" customHeight="1" outlineLevel="1">
      <c r="A100" s="15">
        <v>45923</v>
      </c>
      <c r="B100" s="8">
        <v>36777</v>
      </c>
      <c r="C100" s="9" t="s">
        <v>15115</v>
      </c>
      <c r="D100" s="10" t="s">
        <v>15116</v>
      </c>
      <c r="E100" s="174" t="str">
        <f t="shared" si="3"/>
        <v>36777</v>
      </c>
      <c r="F100" s="177">
        <f>IFERROR(VLOOKUP(D100,'TPMS-auto'!A:J, 10,0), "Not-in-TPMS")</f>
        <v>3372300429</v>
      </c>
      <c r="G100" s="177" t="str">
        <f>IFERROR(VLOOKUP(D100,'TPMS-auto'!A:J,6,0),"Not-in-TPMS")</f>
        <v>036636</v>
      </c>
      <c r="H100" s="12">
        <v>45917</v>
      </c>
      <c r="I100" s="11" t="s">
        <v>15117</v>
      </c>
      <c r="J100" s="13" t="s">
        <v>15118</v>
      </c>
      <c r="K100" s="3" t="s">
        <v>15119</v>
      </c>
      <c r="L100" s="3" t="s">
        <v>14680</v>
      </c>
      <c r="M100" s="3"/>
      <c r="N100" s="3" t="s">
        <v>14680</v>
      </c>
      <c r="O100" s="3" t="s">
        <v>14680</v>
      </c>
      <c r="P100" s="167" t="str">
        <f>IFERROR(VLOOKUP(D100,'TPMS-auto'!A:D, 4,0),"Not-in-TPMS")</f>
        <v>0008107</v>
      </c>
      <c r="Q100" s="168" t="str">
        <f>IFERROR(VLOOKUP(Table2[[#This Row],[Unit Number]],Ops,3,0),"Not-in-TPMS")</f>
        <v>Carol &amp; Tasha</v>
      </c>
      <c r="R100" s="173">
        <f>IFERROR(VLOOKUP(Table2[[#This Row],[Enterprise ID]], 'ExistingRental-12.11'!A:H, 3, 0), "Not Open On 12.11")</f>
        <v>45959</v>
      </c>
      <c r="S100" s="167" t="str">
        <f>IF(Table2[[#This Row],[Start Rental Date]]="New Rental", "New Rental", "Rental Extension Request")</f>
        <v>Rental Extension Request</v>
      </c>
      <c r="T100" s="167" t="str">
        <f>IFERROR(IF(Table2[[#This Row],[Date of this request]]-Table2[[#This Row],[Tech Service Date]]&lt;60, "New Hire Rental", "Truck Breakdown"), "New Hire Rental")</f>
        <v>Truck Breakdown</v>
      </c>
      <c r="U100" s="167" t="str">
        <f>IFERROR(VLOOKUP(Table2[[#This Row],[Enterprise ID]], 'ExistingRental-12.11'!A:H, 7, 0), "Not Open On 12.11")</f>
        <v>TIMOTHY BRUNT</v>
      </c>
      <c r="V100" s="173">
        <f>IFERROR(VLOOKUP(Table2[[#This Row],[Enterprise ID]],'Tech-ServiceDate'!A:B,2,0), "EitherNewHire or Termed")</f>
        <v>45837</v>
      </c>
      <c r="W100" s="25"/>
      <c r="X100" s="25"/>
    </row>
    <row r="101" spans="1:24" ht="33.75" customHeight="1" outlineLevel="1">
      <c r="A101" s="15">
        <v>45923</v>
      </c>
      <c r="B101" s="8">
        <v>61198</v>
      </c>
      <c r="C101" s="9" t="s">
        <v>15120</v>
      </c>
      <c r="D101" s="10" t="s">
        <v>15121</v>
      </c>
      <c r="E101" s="174" t="str">
        <f t="shared" si="3"/>
        <v>61198</v>
      </c>
      <c r="F101" s="177">
        <f>IFERROR(VLOOKUP(D101,'TPMS-auto'!A:J, 10,0), "Not-in-TPMS")</f>
        <v>8708682852</v>
      </c>
      <c r="G101" s="177" t="str">
        <f>IFERROR(VLOOKUP(D101,'TPMS-auto'!A:J,6,0),"Not-in-TPMS")</f>
        <v>046283</v>
      </c>
      <c r="H101" s="6">
        <v>45875</v>
      </c>
      <c r="I101" s="11" t="s">
        <v>15122</v>
      </c>
      <c r="J101" s="13" t="s">
        <v>15123</v>
      </c>
      <c r="K101" s="3" t="s">
        <v>15124</v>
      </c>
      <c r="L101" s="3" t="s">
        <v>14680</v>
      </c>
      <c r="M101" s="3"/>
      <c r="N101" s="3" t="s">
        <v>14696</v>
      </c>
      <c r="O101" s="3"/>
      <c r="P101" s="167" t="str">
        <f>IFERROR(VLOOKUP(D101,'TPMS-auto'!A:D, 4,0),"Not-in-TPMS")</f>
        <v>0008206</v>
      </c>
      <c r="Q101" s="168" t="str">
        <f>IFERROR(VLOOKUP(Table2[[#This Row],[Unit Number]],Ops,3,0),"Not-in-TPMS")</f>
        <v>Monica, Cheryl &amp; Machell</v>
      </c>
      <c r="R101" s="173" t="str">
        <f>IFERROR(VLOOKUP(Table2[[#This Row],[Enterprise ID]], 'ExistingRental-12.11'!A:H, 3, 0), "Not Open On 12.11")</f>
        <v>Not Open On 12.11</v>
      </c>
      <c r="S101" s="167" t="str">
        <f>IF(Table2[[#This Row],[Start Rental Date]]="New Rental", "New Rental", "Rental Extension Request")</f>
        <v>Rental Extension Request</v>
      </c>
      <c r="T101" s="167" t="str">
        <f>IFERROR(IF(Table2[[#This Row],[Date of this request]]-Table2[[#This Row],[Tech Service Date]]&lt;60, "New Hire Rental", "Truck Breakdown"), "New Hire Rental")</f>
        <v>New Hire Rental</v>
      </c>
      <c r="U101" s="167" t="str">
        <f>IFERROR(VLOOKUP(Table2[[#This Row],[Enterprise ID]], 'ExistingRental-12.11'!A:H, 7, 0), "Not Open On 12.11")</f>
        <v>Not Open On 12.11</v>
      </c>
      <c r="V101" s="173">
        <f>IFERROR(VLOOKUP(Table2[[#This Row],[Enterprise ID]],'Tech-ServiceDate'!A:B,2,0), "EitherNewHire or Termed")</f>
        <v>45865</v>
      </c>
      <c r="W101" s="25"/>
      <c r="X101" s="25"/>
    </row>
    <row r="102" spans="1:24" ht="33.75" customHeight="1" outlineLevel="1">
      <c r="A102" s="15">
        <v>45923</v>
      </c>
      <c r="B102" s="8">
        <v>46693</v>
      </c>
      <c r="C102" s="9" t="s">
        <v>15125</v>
      </c>
      <c r="D102" s="10" t="s">
        <v>15126</v>
      </c>
      <c r="E102" s="174" t="str">
        <f t="shared" si="3"/>
        <v>46693</v>
      </c>
      <c r="F102" s="177" t="str">
        <f>IFERROR(VLOOKUP(D102,'TPMS-auto'!A:J, 10,0), "Not-in-TPMS")</f>
        <v>Not-in-TPMS</v>
      </c>
      <c r="G102" s="177" t="str">
        <f>IFERROR(VLOOKUP(D102,'TPMS-auto'!A:J,6,0),"Not-in-TPMS")</f>
        <v>Not-in-TPMS</v>
      </c>
      <c r="H102" s="6">
        <v>45848</v>
      </c>
      <c r="I102" s="11" t="s">
        <v>15127</v>
      </c>
      <c r="J102" s="13" t="s">
        <v>15128</v>
      </c>
      <c r="K102" s="13" t="s">
        <v>15129</v>
      </c>
      <c r="L102" s="3" t="s">
        <v>14696</v>
      </c>
      <c r="M102" s="3"/>
      <c r="N102" s="3" t="s">
        <v>14680</v>
      </c>
      <c r="O102" s="3" t="s">
        <v>14680</v>
      </c>
      <c r="P102" s="167" t="str">
        <f>IFERROR(VLOOKUP(D102,'TPMS-auto'!A:D, 4,0),"Not-in-TPMS")</f>
        <v>Not-in-TPMS</v>
      </c>
      <c r="Q102" s="168" t="str">
        <f>IFERROR(VLOOKUP(Table2[[#This Row],[Unit Number]],Ops,3,0),"Not-in-TPMS")</f>
        <v>Not-in-TPMS</v>
      </c>
      <c r="R102" s="173" t="str">
        <f>IFERROR(VLOOKUP(Table2[[#This Row],[Enterprise ID]], 'ExistingRental-12.11'!A:H, 3, 0), "Not Open On 12.11")</f>
        <v>Not Open On 12.11</v>
      </c>
      <c r="S102" s="167" t="str">
        <f>IF(Table2[[#This Row],[Start Rental Date]]="New Rental", "New Rental", "Rental Extension Request")</f>
        <v>Rental Extension Request</v>
      </c>
      <c r="T102" s="167" t="str">
        <f>IFERROR(IF(Table2[[#This Row],[Date of this request]]-Table2[[#This Row],[Tech Service Date]]&lt;60, "New Hire Rental", "Truck Breakdown"), "New Hire Rental")</f>
        <v>New Hire Rental</v>
      </c>
      <c r="U102" s="167" t="str">
        <f>IFERROR(VLOOKUP(Table2[[#This Row],[Enterprise ID]], 'ExistingRental-12.11'!A:H, 7, 0), "Not Open On 12.11")</f>
        <v>Not Open On 12.11</v>
      </c>
      <c r="V102" s="173" t="str">
        <f>IFERROR(VLOOKUP(Table2[[#This Row],[Enterprise ID]],'Tech-ServiceDate'!A:B,2,0), "EitherNewHire or Termed")</f>
        <v>EitherNewHire or Termed</v>
      </c>
      <c r="W102" s="25"/>
      <c r="X102" s="25"/>
    </row>
    <row r="103" spans="1:24" ht="33.75" customHeight="1" outlineLevel="1">
      <c r="A103" s="15">
        <v>45923</v>
      </c>
      <c r="B103" s="8">
        <v>37275</v>
      </c>
      <c r="C103" s="9" t="s">
        <v>14928</v>
      </c>
      <c r="D103" s="10" t="s">
        <v>14929</v>
      </c>
      <c r="E103" s="174" t="str">
        <f t="shared" si="3"/>
        <v>37275</v>
      </c>
      <c r="F103" s="177">
        <f>IFERROR(VLOOKUP(D103,'TPMS-auto'!A:J, 10,0), "Not-in-TPMS")</f>
        <v>2058642855</v>
      </c>
      <c r="G103" s="177" t="str">
        <f>IFERROR(VLOOKUP(D103,'TPMS-auto'!A:J,6,0),"Not-in-TPMS")</f>
        <v>037275</v>
      </c>
      <c r="H103" s="6">
        <v>45868</v>
      </c>
      <c r="I103" s="11" t="s">
        <v>14930</v>
      </c>
      <c r="J103" s="13" t="s">
        <v>14931</v>
      </c>
      <c r="K103" s="11" t="s">
        <v>15130</v>
      </c>
      <c r="L103" s="3" t="s">
        <v>14680</v>
      </c>
      <c r="M103" s="3"/>
      <c r="N103" s="3" t="s">
        <v>14680</v>
      </c>
      <c r="O103" s="3" t="s">
        <v>14680</v>
      </c>
      <c r="P103" s="167" t="str">
        <f>IFERROR(VLOOKUP(D103,'TPMS-auto'!A:D, 4,0),"Not-in-TPMS")</f>
        <v>0008035</v>
      </c>
      <c r="Q103" s="168" t="str">
        <f>IFERROR(VLOOKUP(Table2[[#This Row],[Unit Number]],Ops,3,0),"Not-in-TPMS")</f>
        <v>Rob &amp; Andrea</v>
      </c>
      <c r="R103" s="173">
        <f>IFERROR(VLOOKUP(Table2[[#This Row],[Enterprise ID]], 'ExistingRental-12.11'!A:H, 3, 0), "Not Open On 12.11")</f>
        <v>45974</v>
      </c>
      <c r="S103" s="167" t="str">
        <f>IF(Table2[[#This Row],[Start Rental Date]]="New Rental", "New Rental", "Rental Extension Request")</f>
        <v>Rental Extension Request</v>
      </c>
      <c r="T103" s="167" t="str">
        <f>IFERROR(IF(Table2[[#This Row],[Date of this request]]-Table2[[#This Row],[Tech Service Date]]&lt;60, "New Hire Rental", "Truck Breakdown"), "New Hire Rental")</f>
        <v>Truck Breakdown</v>
      </c>
      <c r="U103" s="167" t="str">
        <f>IFERROR(VLOOKUP(Table2[[#This Row],[Enterprise ID]], 'ExistingRental-12.11'!A:H, 7, 0), "Not Open On 12.11")</f>
        <v>LUTHER ERBY COOPER</v>
      </c>
      <c r="V103" s="173">
        <f>IFERROR(VLOOKUP(Table2[[#This Row],[Enterprise ID]],'Tech-ServiceDate'!A:B,2,0), "EitherNewHire or Termed")</f>
        <v>45032</v>
      </c>
      <c r="W103" s="25"/>
      <c r="X103" s="25"/>
    </row>
    <row r="104" spans="1:24" ht="33.75" customHeight="1" outlineLevel="1">
      <c r="A104" s="15">
        <v>45923</v>
      </c>
      <c r="B104" s="8">
        <v>47122</v>
      </c>
      <c r="C104" s="9" t="s">
        <v>15131</v>
      </c>
      <c r="D104" s="10" t="s">
        <v>15132</v>
      </c>
      <c r="E104" s="174" t="str">
        <f t="shared" si="3"/>
        <v>47122</v>
      </c>
      <c r="F104" s="177">
        <f>IFERROR(VLOOKUP(D104,'TPMS-auto'!A:J, 10,0), "Not-in-TPMS")</f>
        <v>2524148868</v>
      </c>
      <c r="G104" s="177" t="str">
        <f>IFERROR(VLOOKUP(D104,'TPMS-auto'!A:J,6,0),"Not-in-TPMS")</f>
        <v>047122</v>
      </c>
      <c r="H104" s="12" t="s">
        <v>14676</v>
      </c>
      <c r="I104" s="11" t="s">
        <v>15133</v>
      </c>
      <c r="J104" s="13" t="s">
        <v>15075</v>
      </c>
      <c r="K104" s="13" t="s">
        <v>15076</v>
      </c>
      <c r="L104" s="3" t="s">
        <v>14680</v>
      </c>
      <c r="M104" s="3"/>
      <c r="N104" s="3" t="s">
        <v>14680</v>
      </c>
      <c r="O104" s="3" t="s">
        <v>14680</v>
      </c>
      <c r="P104" s="167" t="str">
        <f>IFERROR(VLOOKUP(D104,'TPMS-auto'!A:D, 4,0),"Not-in-TPMS")</f>
        <v>0008175</v>
      </c>
      <c r="Q104" s="168" t="str">
        <f>IFERROR(VLOOKUP(Table2[[#This Row],[Unit Number]],Ops,3,0),"Not-in-TPMS")</f>
        <v>Rob &amp; Andrea</v>
      </c>
      <c r="R104" s="173" t="str">
        <f>IFERROR(VLOOKUP(Table2[[#This Row],[Enterprise ID]], 'ExistingRental-12.11'!A:H, 3, 0), "Not Open On 12.11")</f>
        <v>Not Open On 12.11</v>
      </c>
      <c r="S104" s="167" t="str">
        <f>IF(Table2[[#This Row],[Start Rental Date]]="New Rental", "New Rental", "Rental Extension Request")</f>
        <v>New Rental</v>
      </c>
      <c r="T104" s="167" t="str">
        <f>IFERROR(IF(Table2[[#This Row],[Date of this request]]-Table2[[#This Row],[Tech Service Date]]&lt;60, "New Hire Rental", "Truck Breakdown"), "New Hire Rental")</f>
        <v>Truck Breakdown</v>
      </c>
      <c r="U104" s="167" t="str">
        <f>IFERROR(VLOOKUP(Table2[[#This Row],[Enterprise ID]], 'ExistingRental-12.11'!A:H, 7, 0), "Not Open On 12.11")</f>
        <v>Not Open On 12.11</v>
      </c>
      <c r="V104" s="173">
        <f>IFERROR(VLOOKUP(Table2[[#This Row],[Enterprise ID]],'Tech-ServiceDate'!A:B,2,0), "EitherNewHire or Termed")</f>
        <v>44469</v>
      </c>
      <c r="W104" s="25"/>
      <c r="X104" s="25"/>
    </row>
    <row r="105" spans="1:24" ht="33.75" customHeight="1" outlineLevel="1">
      <c r="A105" s="15">
        <v>45923</v>
      </c>
      <c r="B105" s="8">
        <v>46370</v>
      </c>
      <c r="C105" s="9" t="s">
        <v>15134</v>
      </c>
      <c r="D105" s="10" t="s">
        <v>15135</v>
      </c>
      <c r="E105" s="174" t="str">
        <f t="shared" si="3"/>
        <v>46370</v>
      </c>
      <c r="F105" s="177">
        <f>IFERROR(VLOOKUP(D105,'TPMS-auto'!A:J, 10,0), "Not-in-TPMS")</f>
        <v>8322504087</v>
      </c>
      <c r="G105" s="177" t="str">
        <f>IFERROR(VLOOKUP(D105,'TPMS-auto'!A:J,6,0),"Not-in-TPMS")</f>
        <v>046370</v>
      </c>
      <c r="H105" s="12" t="s">
        <v>14676</v>
      </c>
      <c r="I105" s="11" t="s">
        <v>15136</v>
      </c>
      <c r="J105" s="13" t="s">
        <v>15137</v>
      </c>
      <c r="K105" s="13" t="s">
        <v>15076</v>
      </c>
      <c r="L105" s="3" t="s">
        <v>14680</v>
      </c>
      <c r="M105" s="3"/>
      <c r="N105" s="3" t="s">
        <v>14680</v>
      </c>
      <c r="O105" s="3" t="s">
        <v>14680</v>
      </c>
      <c r="P105" s="167" t="str">
        <f>IFERROR(VLOOKUP(D105,'TPMS-auto'!A:D, 4,0),"Not-in-TPMS")</f>
        <v>0008107</v>
      </c>
      <c r="Q105" s="168" t="str">
        <f>IFERROR(VLOOKUP(Table2[[#This Row],[Unit Number]],Ops,3,0),"Not-in-TPMS")</f>
        <v>Carol &amp; Tasha</v>
      </c>
      <c r="R105" s="173" t="str">
        <f>IFERROR(VLOOKUP(Table2[[#This Row],[Enterprise ID]], 'ExistingRental-12.11'!A:H, 3, 0), "Not Open On 12.11")</f>
        <v>Not Open On 12.11</v>
      </c>
      <c r="S105" s="167" t="str">
        <f>IF(Table2[[#This Row],[Start Rental Date]]="New Rental", "New Rental", "Rental Extension Request")</f>
        <v>New Rental</v>
      </c>
      <c r="T105" s="167" t="str">
        <f>IFERROR(IF(Table2[[#This Row],[Date of this request]]-Table2[[#This Row],[Tech Service Date]]&lt;60, "New Hire Rental", "Truck Breakdown"), "New Hire Rental")</f>
        <v>Truck Breakdown</v>
      </c>
      <c r="U105" s="167" t="str">
        <f>IFERROR(VLOOKUP(Table2[[#This Row],[Enterprise ID]], 'ExistingRental-12.11'!A:H, 7, 0), "Not Open On 12.11")</f>
        <v>Not Open On 12.11</v>
      </c>
      <c r="V105" s="173">
        <f>IFERROR(VLOOKUP(Table2[[#This Row],[Enterprise ID]],'Tech-ServiceDate'!A:B,2,0), "EitherNewHire or Termed")</f>
        <v>45221</v>
      </c>
      <c r="W105" s="25"/>
      <c r="X105" s="25"/>
    </row>
    <row r="106" spans="1:24" ht="33.75" customHeight="1" outlineLevel="1">
      <c r="A106" s="15">
        <v>45923</v>
      </c>
      <c r="B106" s="7">
        <v>47201</v>
      </c>
      <c r="C106" s="4" t="s">
        <v>15138</v>
      </c>
      <c r="D106" s="5" t="s">
        <v>2514</v>
      </c>
      <c r="E106" s="176" t="str">
        <f t="shared" si="3"/>
        <v>47201</v>
      </c>
      <c r="F106" s="177">
        <f>IFERROR(VLOOKUP(D106,'TPMS-auto'!A:J, 10,0), "Not-in-TPMS")</f>
        <v>7027214001</v>
      </c>
      <c r="G106" s="177" t="str">
        <f>IFERROR(VLOOKUP(D106,'TPMS-auto'!A:J,6,0),"Not-in-TPMS")</f>
        <v>047201</v>
      </c>
      <c r="H106" s="6" t="s">
        <v>14676</v>
      </c>
      <c r="I106" s="2" t="s">
        <v>15139</v>
      </c>
      <c r="J106" s="3" t="s">
        <v>15075</v>
      </c>
      <c r="K106" s="13" t="s">
        <v>15076</v>
      </c>
      <c r="L106" s="3" t="s">
        <v>14680</v>
      </c>
      <c r="M106" s="3"/>
      <c r="N106" s="3" t="s">
        <v>14680</v>
      </c>
      <c r="O106" s="3" t="s">
        <v>14680</v>
      </c>
      <c r="P106" s="167" t="str">
        <f>IFERROR(VLOOKUP(D106,'TPMS-auto'!A:D, 4,0),"Not-in-TPMS")</f>
        <v>0008366</v>
      </c>
      <c r="Q106" s="168" t="str">
        <f>IFERROR(VLOOKUP(Table2[[#This Row],[Unit Number]],Ops,3,0),"Not-in-TPMS")</f>
        <v>Carol &amp; Tasha</v>
      </c>
      <c r="R106" s="173" t="str">
        <f>IFERROR(VLOOKUP(Table2[[#This Row],[Enterprise ID]], 'ExistingRental-12.11'!A:H, 3, 0), "Not Open On 12.11")</f>
        <v>Not Open On 12.11</v>
      </c>
      <c r="S106" s="167" t="str">
        <f>IF(Table2[[#This Row],[Start Rental Date]]="New Rental", "New Rental", "Rental Extension Request")</f>
        <v>New Rental</v>
      </c>
      <c r="T106" s="167" t="str">
        <f>IFERROR(IF(Table2[[#This Row],[Date of this request]]-Table2[[#This Row],[Tech Service Date]]&lt;60, "New Hire Rental", "Truck Breakdown"), "New Hire Rental")</f>
        <v>Truck Breakdown</v>
      </c>
      <c r="U106" s="167" t="str">
        <f>IFERROR(VLOOKUP(Table2[[#This Row],[Enterprise ID]], 'ExistingRental-12.11'!A:H, 7, 0), "Not Open On 12.11")</f>
        <v>Not Open On 12.11</v>
      </c>
      <c r="V106" s="173">
        <f>IFERROR(VLOOKUP(Table2[[#This Row],[Enterprise ID]],'Tech-ServiceDate'!A:B,2,0), "EitherNewHire or Termed")</f>
        <v>39088</v>
      </c>
      <c r="W106" s="25"/>
      <c r="X106" s="25"/>
    </row>
    <row r="107" spans="1:24" ht="33.75" customHeight="1" outlineLevel="1">
      <c r="A107" s="15">
        <v>45923</v>
      </c>
      <c r="B107" s="8">
        <v>21654</v>
      </c>
      <c r="C107" s="9" t="s">
        <v>15140</v>
      </c>
      <c r="D107" s="10" t="s">
        <v>15141</v>
      </c>
      <c r="E107" s="174" t="str">
        <f t="shared" si="3"/>
        <v>21654</v>
      </c>
      <c r="F107" s="177">
        <f>IFERROR(VLOOKUP(D107,'TPMS-auto'!A:J, 10,0), "Not-in-TPMS")</f>
        <v>7572846540</v>
      </c>
      <c r="G107" s="177" t="str">
        <f>IFERROR(VLOOKUP(D107,'TPMS-auto'!A:J,6,0),"Not-in-TPMS")</f>
        <v>021654</v>
      </c>
      <c r="H107" s="12">
        <v>45908</v>
      </c>
      <c r="I107" s="11" t="s">
        <v>15142</v>
      </c>
      <c r="J107" s="13" t="s">
        <v>15143</v>
      </c>
      <c r="K107" s="13" t="s">
        <v>15144</v>
      </c>
      <c r="L107" s="3" t="s">
        <v>14680</v>
      </c>
      <c r="M107" s="3"/>
      <c r="N107" s="3" t="s">
        <v>14680</v>
      </c>
      <c r="O107" s="3" t="s">
        <v>14680</v>
      </c>
      <c r="P107" s="167" t="str">
        <f>IFERROR(VLOOKUP(D107,'TPMS-auto'!A:D, 4,0),"Not-in-TPMS")</f>
        <v>0008175</v>
      </c>
      <c r="Q107" s="168" t="str">
        <f>IFERROR(VLOOKUP(Table2[[#This Row],[Unit Number]],Ops,3,0),"Not-in-TPMS")</f>
        <v>Rob &amp; Andrea</v>
      </c>
      <c r="R107" s="173" t="str">
        <f>IFERROR(VLOOKUP(Table2[[#This Row],[Enterprise ID]], 'ExistingRental-12.11'!A:H, 3, 0), "Not Open On 12.11")</f>
        <v>Not Open On 12.11</v>
      </c>
      <c r="S107" s="167" t="str">
        <f>IF(Table2[[#This Row],[Start Rental Date]]="New Rental", "New Rental", "Rental Extension Request")</f>
        <v>Rental Extension Request</v>
      </c>
      <c r="T107" s="167" t="str">
        <f>IFERROR(IF(Table2[[#This Row],[Date of this request]]-Table2[[#This Row],[Tech Service Date]]&lt;60, "New Hire Rental", "Truck Breakdown"), "New Hire Rental")</f>
        <v>Truck Breakdown</v>
      </c>
      <c r="U107" s="167" t="str">
        <f>IFERROR(VLOOKUP(Table2[[#This Row],[Enterprise ID]], 'ExistingRental-12.11'!A:H, 7, 0), "Not Open On 12.11")</f>
        <v>Not Open On 12.11</v>
      </c>
      <c r="V107" s="173">
        <f>IFERROR(VLOOKUP(Table2[[#This Row],[Enterprise ID]],'Tech-ServiceDate'!A:B,2,0), "EitherNewHire or Termed")</f>
        <v>44329</v>
      </c>
      <c r="W107" s="25"/>
      <c r="X107" s="25"/>
    </row>
    <row r="108" spans="1:24" ht="33.75" customHeight="1" outlineLevel="1">
      <c r="A108" s="15">
        <v>45923</v>
      </c>
      <c r="B108" s="8">
        <v>21481</v>
      </c>
      <c r="C108" s="9" t="s">
        <v>15145</v>
      </c>
      <c r="D108" s="10" t="s">
        <v>15146</v>
      </c>
      <c r="E108" s="174" t="str">
        <f t="shared" si="3"/>
        <v>21481</v>
      </c>
      <c r="F108" s="177" t="str">
        <f>IFERROR(VLOOKUP(D108,'TPMS-auto'!A:J, 10,0), "Not-in-TPMS")</f>
        <v>Not-in-TPMS</v>
      </c>
      <c r="G108" s="177" t="str">
        <f>IFERROR(VLOOKUP(D108,'TPMS-auto'!A:J,6,0),"Not-in-TPMS")</f>
        <v>Not-in-TPMS</v>
      </c>
      <c r="H108" s="12">
        <v>45862</v>
      </c>
      <c r="I108" s="11" t="s">
        <v>15147</v>
      </c>
      <c r="J108" s="13" t="s">
        <v>15148</v>
      </c>
      <c r="K108" s="13" t="s">
        <v>15149</v>
      </c>
      <c r="L108" s="3" t="s">
        <v>14680</v>
      </c>
      <c r="M108" s="3"/>
      <c r="N108" s="3" t="s">
        <v>14680</v>
      </c>
      <c r="O108" s="3" t="s">
        <v>14680</v>
      </c>
      <c r="P108" s="167" t="str">
        <f>IFERROR(VLOOKUP(D108,'TPMS-auto'!A:D, 4,0),"Not-in-TPMS")</f>
        <v>Not-in-TPMS</v>
      </c>
      <c r="Q108" s="168" t="str">
        <f>IFERROR(VLOOKUP(Table2[[#This Row],[Unit Number]],Ops,3,0),"Not-in-TPMS")</f>
        <v>Not-in-TPMS</v>
      </c>
      <c r="R108" s="173" t="str">
        <f>IFERROR(VLOOKUP(Table2[[#This Row],[Enterprise ID]], 'ExistingRental-12.11'!A:H, 3, 0), "Not Open On 12.11")</f>
        <v>Not Open On 12.11</v>
      </c>
      <c r="S108" s="167" t="str">
        <f>IF(Table2[[#This Row],[Start Rental Date]]="New Rental", "New Rental", "Rental Extension Request")</f>
        <v>Rental Extension Request</v>
      </c>
      <c r="T108" s="167" t="str">
        <f>IFERROR(IF(Table2[[#This Row],[Date of this request]]-Table2[[#This Row],[Tech Service Date]]&lt;60, "New Hire Rental", "Truck Breakdown"), "New Hire Rental")</f>
        <v>New Hire Rental</v>
      </c>
      <c r="U108" s="167" t="str">
        <f>IFERROR(VLOOKUP(Table2[[#This Row],[Enterprise ID]], 'ExistingRental-12.11'!A:H, 7, 0), "Not Open On 12.11")</f>
        <v>Not Open On 12.11</v>
      </c>
      <c r="V108" s="173" t="str">
        <f>IFERROR(VLOOKUP(Table2[[#This Row],[Enterprise ID]],'Tech-ServiceDate'!A:B,2,0), "EitherNewHire or Termed")</f>
        <v>EitherNewHire or Termed</v>
      </c>
      <c r="W108" s="25"/>
      <c r="X108" s="25"/>
    </row>
    <row r="109" spans="1:24" ht="33.75" customHeight="1" outlineLevel="1">
      <c r="A109" s="15">
        <v>45923</v>
      </c>
      <c r="B109" s="8">
        <v>36040</v>
      </c>
      <c r="C109" s="9" t="s">
        <v>15150</v>
      </c>
      <c r="D109" s="10"/>
      <c r="E109" s="174" t="str">
        <f t="shared" si="3"/>
        <v>36040</v>
      </c>
      <c r="F109" s="177" t="str">
        <f>IFERROR(VLOOKUP(D109,'TPMS-auto'!A:J, 10,0), "Not-in-TPMS")</f>
        <v>Not-in-TPMS</v>
      </c>
      <c r="G109" s="177" t="str">
        <f>IFERROR(VLOOKUP(D109,'TPMS-auto'!A:J,6,0),"Not-in-TPMS")</f>
        <v>Not-in-TPMS</v>
      </c>
      <c r="H109" s="12">
        <v>45846</v>
      </c>
      <c r="I109" s="95" t="s">
        <v>15151</v>
      </c>
      <c r="J109" s="31" t="s">
        <v>15152</v>
      </c>
      <c r="K109" s="31" t="s">
        <v>15153</v>
      </c>
      <c r="L109" s="3" t="s">
        <v>14680</v>
      </c>
      <c r="M109" s="3"/>
      <c r="N109" s="3" t="s">
        <v>14696</v>
      </c>
      <c r="O109" s="3"/>
      <c r="P109" s="167" t="str">
        <f>IFERROR(VLOOKUP(D109,'TPMS-auto'!A:D, 4,0),"Not-in-TPMS")</f>
        <v>Not-in-TPMS</v>
      </c>
      <c r="Q109" s="168" t="str">
        <f>IFERROR(VLOOKUP(Table2[[#This Row],[Unit Number]],Ops,3,0),"Not-in-TPMS")</f>
        <v>Not-in-TPMS</v>
      </c>
      <c r="R109" s="173" t="str">
        <f>IFERROR(VLOOKUP(Table2[[#This Row],[Enterprise ID]], 'ExistingRental-12.11'!A:H, 3, 0), "Not Open On 12.11")</f>
        <v>Not Open On 12.11</v>
      </c>
      <c r="S109" s="167" t="str">
        <f>IF(Table2[[#This Row],[Start Rental Date]]="New Rental", "New Rental", "Rental Extension Request")</f>
        <v>Rental Extension Request</v>
      </c>
      <c r="T109" s="167" t="str">
        <f>IFERROR(IF(Table2[[#This Row],[Date of this request]]-Table2[[#This Row],[Tech Service Date]]&lt;60, "New Hire Rental", "Truck Breakdown"), "New Hire Rental")</f>
        <v>New Hire Rental</v>
      </c>
      <c r="U109" s="167" t="str">
        <f>IFERROR(VLOOKUP(Table2[[#This Row],[Enterprise ID]], 'ExistingRental-12.11'!A:H, 7, 0), "Not Open On 12.11")</f>
        <v>Not Open On 12.11</v>
      </c>
      <c r="V109" s="173" t="str">
        <f>IFERROR(VLOOKUP(Table2[[#This Row],[Enterprise ID]],'Tech-ServiceDate'!A:B,2,0), "EitherNewHire or Termed")</f>
        <v>EitherNewHire or Termed</v>
      </c>
      <c r="W109" s="25"/>
      <c r="X109" s="25"/>
    </row>
    <row r="110" spans="1:24" ht="33.75" customHeight="1" outlineLevel="1">
      <c r="A110" s="20">
        <v>45923</v>
      </c>
      <c r="B110" s="8">
        <v>61146</v>
      </c>
      <c r="C110" s="9" t="s">
        <v>15154</v>
      </c>
      <c r="D110" s="10" t="s">
        <v>15155</v>
      </c>
      <c r="E110" s="174" t="str">
        <f t="shared" si="3"/>
        <v>61146</v>
      </c>
      <c r="F110" s="177">
        <f>IFERROR(VLOOKUP(D110,'TPMS-auto'!A:J, 10,0), "Not-in-TPMS")</f>
        <v>3373529445</v>
      </c>
      <c r="G110" s="177" t="str">
        <f>IFERROR(VLOOKUP(D110,'TPMS-auto'!A:J,6,0),"Not-in-TPMS")</f>
        <v>088124</v>
      </c>
      <c r="H110" s="6">
        <v>45824</v>
      </c>
      <c r="I110" s="2" t="s">
        <v>15156</v>
      </c>
      <c r="J110" s="3" t="s">
        <v>15157</v>
      </c>
      <c r="K110" s="13" t="s">
        <v>15158</v>
      </c>
      <c r="L110" s="3" t="s">
        <v>14680</v>
      </c>
      <c r="M110" s="3"/>
      <c r="N110" s="3" t="s">
        <v>14680</v>
      </c>
      <c r="O110" s="3" t="s">
        <v>14680</v>
      </c>
      <c r="P110" s="167" t="str">
        <f>IFERROR(VLOOKUP(D110,'TPMS-auto'!A:D, 4,0),"Not-in-TPMS")</f>
        <v>0008107</v>
      </c>
      <c r="Q110" s="168" t="str">
        <f>IFERROR(VLOOKUP(Table2[[#This Row],[Unit Number]],Ops,3,0),"Not-in-TPMS")</f>
        <v>Carol &amp; Tasha</v>
      </c>
      <c r="R110" s="173" t="str">
        <f>IFERROR(VLOOKUP(Table2[[#This Row],[Enterprise ID]], 'ExistingRental-12.11'!A:H, 3, 0), "Not Open On 12.11")</f>
        <v>Not Open On 12.11</v>
      </c>
      <c r="S110" s="167" t="str">
        <f>IF(Table2[[#This Row],[Start Rental Date]]="New Rental", "New Rental", "Rental Extension Request")</f>
        <v>Rental Extension Request</v>
      </c>
      <c r="T110" s="167" t="str">
        <f>IFERROR(IF(Table2[[#This Row],[Date of this request]]-Table2[[#This Row],[Tech Service Date]]&lt;60, "New Hire Rental", "Truck Breakdown"), "New Hire Rental")</f>
        <v>Truck Breakdown</v>
      </c>
      <c r="U110" s="167" t="str">
        <f>IFERROR(VLOOKUP(Table2[[#This Row],[Enterprise ID]], 'ExistingRental-12.11'!A:H, 7, 0), "Not Open On 12.11")</f>
        <v>Not Open On 12.11</v>
      </c>
      <c r="V110" s="173">
        <f>IFERROR(VLOOKUP(Table2[[#This Row],[Enterprise ID]],'Tech-ServiceDate'!A:B,2,0), "EitherNewHire or Termed")</f>
        <v>45298</v>
      </c>
      <c r="W110" s="25"/>
      <c r="X110" s="25"/>
    </row>
    <row r="111" spans="1:24" ht="33.75" customHeight="1" outlineLevel="1">
      <c r="A111" s="15">
        <v>45923</v>
      </c>
      <c r="B111" s="8">
        <v>46272</v>
      </c>
      <c r="C111" s="9" t="s">
        <v>15159</v>
      </c>
      <c r="D111" s="10" t="s">
        <v>12871</v>
      </c>
      <c r="E111" s="174" t="str">
        <f t="shared" si="3"/>
        <v>46272</v>
      </c>
      <c r="F111" s="177">
        <f>IFERROR(VLOOKUP(D111,'TPMS-auto'!A:J, 10,0), "Not-in-TPMS")</f>
        <v>8064713584</v>
      </c>
      <c r="G111" s="177" t="str">
        <f>IFERROR(VLOOKUP(D111,'TPMS-auto'!A:J,6,0),"Not-in-TPMS")</f>
        <v>037221</v>
      </c>
      <c r="H111" s="12">
        <v>45891</v>
      </c>
      <c r="I111" s="11" t="s">
        <v>15160</v>
      </c>
      <c r="J111" s="13" t="s">
        <v>15161</v>
      </c>
      <c r="K111" s="13" t="s">
        <v>15162</v>
      </c>
      <c r="L111" s="3" t="s">
        <v>14680</v>
      </c>
      <c r="M111" s="3"/>
      <c r="N111" s="3" t="s">
        <v>14680</v>
      </c>
      <c r="O111" s="3" t="s">
        <v>14680</v>
      </c>
      <c r="P111" s="167" t="str">
        <f>IFERROR(VLOOKUP(D111,'TPMS-auto'!A:D, 4,0),"Not-in-TPMS")</f>
        <v>0007995</v>
      </c>
      <c r="Q111" s="168" t="str">
        <f>IFERROR(VLOOKUP(Table2[[#This Row],[Unit Number]],Ops,3,0),"Not-in-TPMS")</f>
        <v>Carol &amp; Tasha</v>
      </c>
      <c r="R111" s="173" t="str">
        <f>IFERROR(VLOOKUP(Table2[[#This Row],[Enterprise ID]], 'ExistingRental-12.11'!A:H, 3, 0), "Not Open On 12.11")</f>
        <v>Not Open On 12.11</v>
      </c>
      <c r="S111" s="167" t="str">
        <f>IF(Table2[[#This Row],[Start Rental Date]]="New Rental", "New Rental", "Rental Extension Request")</f>
        <v>Rental Extension Request</v>
      </c>
      <c r="T111" s="167" t="str">
        <f>IFERROR(IF(Table2[[#This Row],[Date of this request]]-Table2[[#This Row],[Tech Service Date]]&lt;60, "New Hire Rental", "Truck Breakdown"), "New Hire Rental")</f>
        <v>Truck Breakdown</v>
      </c>
      <c r="U111" s="167" t="str">
        <f>IFERROR(VLOOKUP(Table2[[#This Row],[Enterprise ID]], 'ExistingRental-12.11'!A:H, 7, 0), "Not Open On 12.11")</f>
        <v>Not Open On 12.11</v>
      </c>
      <c r="V111" s="173">
        <f>IFERROR(VLOOKUP(Table2[[#This Row],[Enterprise ID]],'Tech-ServiceDate'!A:B,2,0), "EitherNewHire or Termed")</f>
        <v>39133</v>
      </c>
      <c r="W111" s="25"/>
      <c r="X111" s="25"/>
    </row>
    <row r="112" spans="1:24" ht="33.75" customHeight="1" outlineLevel="1">
      <c r="A112" s="15">
        <v>45923</v>
      </c>
      <c r="B112" s="57">
        <v>88075</v>
      </c>
      <c r="C112" s="59" t="s">
        <v>15163</v>
      </c>
      <c r="D112" s="59" t="s">
        <v>15164</v>
      </c>
      <c r="E112" s="176" t="str">
        <f t="shared" si="3"/>
        <v>88075</v>
      </c>
      <c r="F112" s="177">
        <f>IFERROR(VLOOKUP(D112,'TPMS-auto'!A:J, 10,0), "Not-in-TPMS")</f>
        <v>3175511776</v>
      </c>
      <c r="G112" s="177" t="str">
        <f>IFERROR(VLOOKUP(D112,'TPMS-auto'!A:J,6,0),"Not-in-TPMS")</f>
        <v>088075</v>
      </c>
      <c r="H112" s="72" t="s">
        <v>14676</v>
      </c>
      <c r="I112" s="2"/>
      <c r="J112" s="2" t="s">
        <v>15165</v>
      </c>
      <c r="K112" s="2" t="s">
        <v>15166</v>
      </c>
      <c r="L112" s="3" t="s">
        <v>14680</v>
      </c>
      <c r="M112" s="3"/>
      <c r="N112" s="3" t="s">
        <v>14680</v>
      </c>
      <c r="O112" s="3" t="s">
        <v>14680</v>
      </c>
      <c r="P112" s="167" t="str">
        <f>IFERROR(VLOOKUP(D112,'TPMS-auto'!A:D, 4,0),"Not-in-TPMS")</f>
        <v>0008096</v>
      </c>
      <c r="Q112" s="168" t="str">
        <f>IFERROR(VLOOKUP(Table2[[#This Row],[Unit Number]],Ops,3,0),"Not-in-TPMS")</f>
        <v>Monica, Cheryl &amp; Machell</v>
      </c>
      <c r="R112" s="173" t="str">
        <f>IFERROR(VLOOKUP(Table2[[#This Row],[Enterprise ID]], 'ExistingRental-12.11'!A:H, 3, 0), "Not Open On 12.11")</f>
        <v>Not Open On 12.11</v>
      </c>
      <c r="S112" s="167" t="str">
        <f>IF(Table2[[#This Row],[Start Rental Date]]="New Rental", "New Rental", "Rental Extension Request")</f>
        <v>New Rental</v>
      </c>
      <c r="T112" s="167" t="str">
        <f>IFERROR(IF(Table2[[#This Row],[Date of this request]]-Table2[[#This Row],[Tech Service Date]]&lt;60, "New Hire Rental", "Truck Breakdown"), "New Hire Rental")</f>
        <v>Truck Breakdown</v>
      </c>
      <c r="U112" s="167" t="str">
        <f>IFERROR(VLOOKUP(Table2[[#This Row],[Enterprise ID]], 'ExistingRental-12.11'!A:H, 7, 0), "Not Open On 12.11")</f>
        <v>Not Open On 12.11</v>
      </c>
      <c r="V112" s="173">
        <f>IFERROR(VLOOKUP(Table2[[#This Row],[Enterprise ID]],'Tech-ServiceDate'!A:B,2,0), "EitherNewHire or Termed")</f>
        <v>44861</v>
      </c>
      <c r="W112" s="25"/>
      <c r="X112" s="25"/>
    </row>
    <row r="113" spans="1:24" ht="33.75" customHeight="1" outlineLevel="1">
      <c r="A113" s="15">
        <v>45923</v>
      </c>
      <c r="B113" s="8">
        <v>24039</v>
      </c>
      <c r="C113" s="9" t="s">
        <v>15167</v>
      </c>
      <c r="D113" s="10" t="s">
        <v>9850</v>
      </c>
      <c r="E113" s="174" t="str">
        <f t="shared" si="3"/>
        <v>24039</v>
      </c>
      <c r="F113" s="177">
        <f>IFERROR(VLOOKUP(D113,'TPMS-auto'!A:J, 10,0), "Not-in-TPMS")</f>
        <v>7149483128</v>
      </c>
      <c r="G113" s="177" t="str">
        <f>IFERROR(VLOOKUP(D113,'TPMS-auto'!A:J,6,0),"Not-in-TPMS")</f>
        <v>024039</v>
      </c>
      <c r="H113" s="12" t="s">
        <v>14676</v>
      </c>
      <c r="I113" s="11" t="s">
        <v>15168</v>
      </c>
      <c r="J113" s="13" t="s">
        <v>15169</v>
      </c>
      <c r="K113" s="13" t="s">
        <v>14676</v>
      </c>
      <c r="L113" s="3" t="s">
        <v>14680</v>
      </c>
      <c r="M113" s="3"/>
      <c r="N113" s="3" t="s">
        <v>14680</v>
      </c>
      <c r="O113" s="3" t="s">
        <v>14680</v>
      </c>
      <c r="P113" s="167" t="str">
        <f>IFERROR(VLOOKUP(D113,'TPMS-auto'!A:D, 4,0),"Not-in-TPMS")</f>
        <v>0007108</v>
      </c>
      <c r="Q113" s="168" t="str">
        <f>IFERROR(VLOOKUP(Table2[[#This Row],[Unit Number]],Ops,3,0),"Not-in-TPMS")</f>
        <v>Carol &amp; Tasha</v>
      </c>
      <c r="R113" s="173" t="str">
        <f>IFERROR(VLOOKUP(Table2[[#This Row],[Enterprise ID]], 'ExistingRental-12.11'!A:H, 3, 0), "Not Open On 12.11")</f>
        <v>Not Open On 12.11</v>
      </c>
      <c r="S113" s="167" t="str">
        <f>IF(Table2[[#This Row],[Start Rental Date]]="New Rental", "New Rental", "Rental Extension Request")</f>
        <v>New Rental</v>
      </c>
      <c r="T113" s="167" t="str">
        <f>IFERROR(IF(Table2[[#This Row],[Date of this request]]-Table2[[#This Row],[Tech Service Date]]&lt;60, "New Hire Rental", "Truck Breakdown"), "New Hire Rental")</f>
        <v>Truck Breakdown</v>
      </c>
      <c r="U113" s="167" t="str">
        <f>IFERROR(VLOOKUP(Table2[[#This Row],[Enterprise ID]], 'ExistingRental-12.11'!A:H, 7, 0), "Not Open On 12.11")</f>
        <v>Not Open On 12.11</v>
      </c>
      <c r="V113" s="173">
        <f>IFERROR(VLOOKUP(Table2[[#This Row],[Enterprise ID]],'Tech-ServiceDate'!A:B,2,0), "EitherNewHire or Termed")</f>
        <v>32896</v>
      </c>
      <c r="W113" s="25"/>
      <c r="X113" s="25"/>
    </row>
    <row r="114" spans="1:24" ht="33.75" customHeight="1" outlineLevel="1">
      <c r="A114" s="15">
        <v>45923</v>
      </c>
      <c r="B114" s="8">
        <v>21960</v>
      </c>
      <c r="C114" s="9" t="s">
        <v>15170</v>
      </c>
      <c r="D114" s="10" t="s">
        <v>15171</v>
      </c>
      <c r="E114" s="174" t="str">
        <f t="shared" si="3"/>
        <v>21960</v>
      </c>
      <c r="F114" s="177">
        <f>IFERROR(VLOOKUP(D114,'TPMS-auto'!A:J, 10,0), "Not-in-TPMS")</f>
        <v>9378312691</v>
      </c>
      <c r="G114" s="177" t="str">
        <f>IFERROR(VLOOKUP(D114,'TPMS-auto'!A:J,6,0),"Not-in-TPMS")</f>
        <v>036174</v>
      </c>
      <c r="H114" s="12">
        <v>45796</v>
      </c>
      <c r="I114" s="11" t="s">
        <v>15172</v>
      </c>
      <c r="J114" s="13" t="s">
        <v>15173</v>
      </c>
      <c r="K114" s="13" t="s">
        <v>15174</v>
      </c>
      <c r="L114" s="37" t="s">
        <v>14680</v>
      </c>
      <c r="M114" s="37"/>
      <c r="N114" s="3" t="s">
        <v>14696</v>
      </c>
      <c r="O114" s="3" t="s">
        <v>14696</v>
      </c>
      <c r="P114" s="167" t="str">
        <f>IFERROR(VLOOKUP(D114,'TPMS-auto'!A:D, 4,0),"Not-in-TPMS")</f>
        <v>0004766</v>
      </c>
      <c r="Q114" s="168" t="str">
        <f>IFERROR(VLOOKUP(Table2[[#This Row],[Unit Number]],Ops,3,0),"Not-in-TPMS")</f>
        <v>Rob &amp; Andrea</v>
      </c>
      <c r="R114" s="173" t="str">
        <f>IFERROR(VLOOKUP(Table2[[#This Row],[Enterprise ID]], 'ExistingRental-12.11'!A:H, 3, 0), "Not Open On 12.11")</f>
        <v>Not Open On 12.11</v>
      </c>
      <c r="S114" s="167" t="str">
        <f>IF(Table2[[#This Row],[Start Rental Date]]="New Rental", "New Rental", "Rental Extension Request")</f>
        <v>Rental Extension Request</v>
      </c>
      <c r="T114" s="167" t="str">
        <f>IFERROR(IF(Table2[[#This Row],[Date of this request]]-Table2[[#This Row],[Tech Service Date]]&lt;60, "New Hire Rental", "Truck Breakdown"), "New Hire Rental")</f>
        <v>Truck Breakdown</v>
      </c>
      <c r="U114" s="167" t="str">
        <f>IFERROR(VLOOKUP(Table2[[#This Row],[Enterprise ID]], 'ExistingRental-12.11'!A:H, 7, 0), "Not Open On 12.11")</f>
        <v>Not Open On 12.11</v>
      </c>
      <c r="V114" s="173">
        <f>IFERROR(VLOOKUP(Table2[[#This Row],[Enterprise ID]],'Tech-ServiceDate'!A:B,2,0), "EitherNewHire or Termed")</f>
        <v>45515</v>
      </c>
      <c r="W114" s="25"/>
      <c r="X114" s="25"/>
    </row>
    <row r="115" spans="1:24" ht="33.75" customHeight="1" outlineLevel="1">
      <c r="A115" s="15">
        <v>45923</v>
      </c>
      <c r="B115" s="8">
        <v>36380</v>
      </c>
      <c r="C115" s="4" t="s">
        <v>15175</v>
      </c>
      <c r="D115" s="10" t="s">
        <v>15176</v>
      </c>
      <c r="E115" s="174" t="str">
        <f t="shared" si="3"/>
        <v>36380</v>
      </c>
      <c r="F115" s="177">
        <f>IFERROR(VLOOKUP(D115,'TPMS-auto'!A:J, 10,0), "Not-in-TPMS")</f>
        <v>8608491670</v>
      </c>
      <c r="G115" s="177" t="str">
        <f>IFERROR(VLOOKUP(D115,'TPMS-auto'!A:J,6,0),"Not-in-TPMS")</f>
        <v>036380</v>
      </c>
      <c r="H115" s="12" t="s">
        <v>14676</v>
      </c>
      <c r="I115" s="11" t="s">
        <v>15177</v>
      </c>
      <c r="J115" s="13" t="s">
        <v>15178</v>
      </c>
      <c r="K115" s="13" t="s">
        <v>15076</v>
      </c>
      <c r="L115" s="13" t="s">
        <v>14680</v>
      </c>
      <c r="M115" s="13"/>
      <c r="N115" s="13" t="s">
        <v>14680</v>
      </c>
      <c r="O115" s="13" t="s">
        <v>14680</v>
      </c>
      <c r="P115" s="167" t="str">
        <f>IFERROR(VLOOKUP(D115,'TPMS-auto'!A:D, 4,0),"Not-in-TPMS")</f>
        <v>0007670</v>
      </c>
      <c r="Q115" s="168" t="str">
        <f>IFERROR(VLOOKUP(Table2[[#This Row],[Unit Number]],Ops,3,0),"Not-in-TPMS")</f>
        <v>Rob &amp; Andrea</v>
      </c>
      <c r="R115" s="173" t="str">
        <f>IFERROR(VLOOKUP(Table2[[#This Row],[Enterprise ID]], 'ExistingRental-12.11'!A:H, 3, 0), "Not Open On 12.11")</f>
        <v>Not Open On 12.11</v>
      </c>
      <c r="S115" s="167" t="str">
        <f>IF(Table2[[#This Row],[Start Rental Date]]="New Rental", "New Rental", "Rental Extension Request")</f>
        <v>New Rental</v>
      </c>
      <c r="T115" s="167" t="str">
        <f>IFERROR(IF(Table2[[#This Row],[Date of this request]]-Table2[[#This Row],[Tech Service Date]]&lt;60, "New Hire Rental", "Truck Breakdown"), "New Hire Rental")</f>
        <v>Truck Breakdown</v>
      </c>
      <c r="U115" s="167" t="str">
        <f>IFERROR(VLOOKUP(Table2[[#This Row],[Enterprise ID]], 'ExistingRental-12.11'!A:H, 7, 0), "Not Open On 12.11")</f>
        <v>Not Open On 12.11</v>
      </c>
      <c r="V115" s="173">
        <f>IFERROR(VLOOKUP(Table2[[#This Row],[Enterprise ID]],'Tech-ServiceDate'!A:B,2,0), "EitherNewHire or Termed")</f>
        <v>44630</v>
      </c>
      <c r="W115" s="25"/>
      <c r="X115" s="25"/>
    </row>
    <row r="116" spans="1:24" ht="33.75" customHeight="1" outlineLevel="1">
      <c r="A116" s="15">
        <v>45923</v>
      </c>
      <c r="B116" s="7">
        <v>46017</v>
      </c>
      <c r="C116" s="4" t="s">
        <v>15179</v>
      </c>
      <c r="D116" s="5" t="s">
        <v>15180</v>
      </c>
      <c r="E116" s="176" t="str">
        <f t="shared" si="3"/>
        <v>46017</v>
      </c>
      <c r="F116" s="177">
        <f>IFERROR(VLOOKUP(D116,'TPMS-auto'!A:J, 10,0), "Not-in-TPMS")</f>
        <v>2549221627</v>
      </c>
      <c r="G116" s="177" t="str">
        <f>IFERROR(VLOOKUP(D116,'TPMS-auto'!A:J,6,0),"Not-in-TPMS")</f>
        <v>046229</v>
      </c>
      <c r="H116" s="12" t="s">
        <v>14676</v>
      </c>
      <c r="I116" s="2" t="s">
        <v>15181</v>
      </c>
      <c r="J116" s="3" t="s">
        <v>15182</v>
      </c>
      <c r="K116" s="3" t="s">
        <v>14967</v>
      </c>
      <c r="L116" s="3" t="s">
        <v>14680</v>
      </c>
      <c r="M116" s="3"/>
      <c r="N116" s="3" t="s">
        <v>14680</v>
      </c>
      <c r="O116" s="13" t="s">
        <v>14680</v>
      </c>
      <c r="P116" s="167" t="str">
        <f>IFERROR(VLOOKUP(D116,'TPMS-auto'!A:D, 4,0),"Not-in-TPMS")</f>
        <v>0008147</v>
      </c>
      <c r="Q116" s="168" t="str">
        <f>IFERROR(VLOOKUP(Table2[[#This Row],[Unit Number]],Ops,3,0),"Not-in-TPMS")</f>
        <v>Carol &amp; Tasha</v>
      </c>
      <c r="R116" s="173" t="str">
        <f>IFERROR(VLOOKUP(Table2[[#This Row],[Enterprise ID]], 'ExistingRental-12.11'!A:H, 3, 0), "Not Open On 12.11")</f>
        <v>Not Open On 12.11</v>
      </c>
      <c r="S116" s="167" t="str">
        <f>IF(Table2[[#This Row],[Start Rental Date]]="New Rental", "New Rental", "Rental Extension Request")</f>
        <v>New Rental</v>
      </c>
      <c r="T116" s="167" t="str">
        <f>IFERROR(IF(Table2[[#This Row],[Date of this request]]-Table2[[#This Row],[Tech Service Date]]&lt;60, "New Hire Rental", "Truck Breakdown"), "New Hire Rental")</f>
        <v>Truck Breakdown</v>
      </c>
      <c r="U116" s="167" t="str">
        <f>IFERROR(VLOOKUP(Table2[[#This Row],[Enterprise ID]], 'ExistingRental-12.11'!A:H, 7, 0), "Not Open On 12.11")</f>
        <v>Not Open On 12.11</v>
      </c>
      <c r="V116" s="173">
        <f>IFERROR(VLOOKUP(Table2[[#This Row],[Enterprise ID]],'Tech-ServiceDate'!A:B,2,0), "EitherNewHire or Termed")</f>
        <v>45767</v>
      </c>
      <c r="W116" s="25"/>
      <c r="X116" s="25"/>
    </row>
    <row r="117" spans="1:24" ht="33.75" customHeight="1" outlineLevel="1">
      <c r="A117" s="15">
        <v>45923</v>
      </c>
      <c r="B117" s="8">
        <v>46227</v>
      </c>
      <c r="C117" s="9" t="s">
        <v>15183</v>
      </c>
      <c r="D117" s="10" t="s">
        <v>15184</v>
      </c>
      <c r="E117" s="174" t="str">
        <f t="shared" si="3"/>
        <v>46227</v>
      </c>
      <c r="F117" s="177">
        <f>IFERROR(VLOOKUP(D117,'TPMS-auto'!A:J, 10,0), "Not-in-TPMS")</f>
        <v>3613078005</v>
      </c>
      <c r="G117" s="177" t="str">
        <f>IFERROR(VLOOKUP(D117,'TPMS-auto'!A:J,6,0),"Not-in-TPMS")</f>
        <v>046227</v>
      </c>
      <c r="H117" s="12" t="s">
        <v>14676</v>
      </c>
      <c r="I117" s="11" t="s">
        <v>15185</v>
      </c>
      <c r="J117" s="13" t="s">
        <v>15186</v>
      </c>
      <c r="K117" s="13" t="s">
        <v>15187</v>
      </c>
      <c r="L117" s="13" t="s">
        <v>14680</v>
      </c>
      <c r="M117" s="13"/>
      <c r="N117" s="13" t="s">
        <v>14680</v>
      </c>
      <c r="O117" s="13" t="s">
        <v>14680</v>
      </c>
      <c r="P117" s="167" t="str">
        <f>IFERROR(VLOOKUP(D117,'TPMS-auto'!A:D, 4,0),"Not-in-TPMS")</f>
        <v>0008147</v>
      </c>
      <c r="Q117" s="168" t="str">
        <f>IFERROR(VLOOKUP(Table2[[#This Row],[Unit Number]],Ops,3,0),"Not-in-TPMS")</f>
        <v>Carol &amp; Tasha</v>
      </c>
      <c r="R117" s="173">
        <f>IFERROR(VLOOKUP(Table2[[#This Row],[Enterprise ID]], 'ExistingRental-12.11'!A:H, 3, 0), "Not Open On 12.11")</f>
        <v>45986</v>
      </c>
      <c r="S117" s="167" t="str">
        <f>IF(Table2[[#This Row],[Start Rental Date]]="New Rental", "New Rental", "Rental Extension Request")</f>
        <v>New Rental</v>
      </c>
      <c r="T117" s="167" t="str">
        <f>IFERROR(IF(Table2[[#This Row],[Date of this request]]-Table2[[#This Row],[Tech Service Date]]&lt;60, "New Hire Rental", "Truck Breakdown"), "New Hire Rental")</f>
        <v>Truck Breakdown</v>
      </c>
      <c r="U117" s="167" t="str">
        <f>IFERROR(VLOOKUP(Table2[[#This Row],[Enterprise ID]], 'ExistingRental-12.11'!A:H, 7, 0), "Not Open On 12.11")</f>
        <v>HILARIO GONZALES JR</v>
      </c>
      <c r="V117" s="173">
        <f>IFERROR(VLOOKUP(Table2[[#This Row],[Enterprise ID]],'Tech-ServiceDate'!A:B,2,0), "EitherNewHire or Termed")</f>
        <v>44336</v>
      </c>
      <c r="W117" s="25"/>
      <c r="X117" s="25"/>
    </row>
    <row r="118" spans="1:24" ht="33.75" customHeight="1" outlineLevel="1">
      <c r="A118" s="15">
        <v>45923</v>
      </c>
      <c r="B118" s="89">
        <v>46369</v>
      </c>
      <c r="C118" s="91" t="s">
        <v>15188</v>
      </c>
      <c r="D118" s="91" t="s">
        <v>11199</v>
      </c>
      <c r="E118" s="174" t="str">
        <f t="shared" si="3"/>
        <v>46369</v>
      </c>
      <c r="F118" s="177">
        <f>IFERROR(VLOOKUP(D118,'TPMS-auto'!A:J, 10,0), "Not-in-TPMS")</f>
        <v>4099375037</v>
      </c>
      <c r="G118" s="177" t="str">
        <f>IFERROR(VLOOKUP(D118,'TPMS-auto'!A:J,6,0),"Not-in-TPMS")</f>
        <v>046369</v>
      </c>
      <c r="H118" s="73" t="s">
        <v>14676</v>
      </c>
      <c r="I118" s="11" t="s">
        <v>15189</v>
      </c>
      <c r="J118" s="11" t="s">
        <v>15190</v>
      </c>
      <c r="K118" s="11" t="s">
        <v>14967</v>
      </c>
      <c r="L118" s="13" t="s">
        <v>14680</v>
      </c>
      <c r="M118" s="13"/>
      <c r="N118" s="13" t="s">
        <v>14680</v>
      </c>
      <c r="O118" s="13" t="s">
        <v>14680</v>
      </c>
      <c r="P118" s="167" t="str">
        <f>IFERROR(VLOOKUP(D118,'TPMS-auto'!A:D, 4,0),"Not-in-TPMS")</f>
        <v>0008107</v>
      </c>
      <c r="Q118" s="168" t="str">
        <f>IFERROR(VLOOKUP(Table2[[#This Row],[Unit Number]],Ops,3,0),"Not-in-TPMS")</f>
        <v>Carol &amp; Tasha</v>
      </c>
      <c r="R118" s="173" t="str">
        <f>IFERROR(VLOOKUP(Table2[[#This Row],[Enterprise ID]], 'ExistingRental-12.11'!A:H, 3, 0), "Not Open On 12.11")</f>
        <v>Not Open On 12.11</v>
      </c>
      <c r="S118" s="167" t="str">
        <f>IF(Table2[[#This Row],[Start Rental Date]]="New Rental", "New Rental", "Rental Extension Request")</f>
        <v>New Rental</v>
      </c>
      <c r="T118" s="167" t="str">
        <f>IFERROR(IF(Table2[[#This Row],[Date of this request]]-Table2[[#This Row],[Tech Service Date]]&lt;60, "New Hire Rental", "Truck Breakdown"), "New Hire Rental")</f>
        <v>Truck Breakdown</v>
      </c>
      <c r="U118" s="167" t="str">
        <f>IFERROR(VLOOKUP(Table2[[#This Row],[Enterprise ID]], 'ExistingRental-12.11'!A:H, 7, 0), "Not Open On 12.11")</f>
        <v>Not Open On 12.11</v>
      </c>
      <c r="V118" s="173">
        <f>IFERROR(VLOOKUP(Table2[[#This Row],[Enterprise ID]],'Tech-ServiceDate'!A:B,2,0), "EitherNewHire or Termed")</f>
        <v>35513</v>
      </c>
      <c r="W118" s="25"/>
      <c r="X118" s="25"/>
    </row>
    <row r="119" spans="1:24" ht="33.75" customHeight="1" outlineLevel="1">
      <c r="A119" s="15">
        <v>45923</v>
      </c>
      <c r="B119" s="8">
        <v>46426</v>
      </c>
      <c r="C119" s="9" t="s">
        <v>15191</v>
      </c>
      <c r="D119" s="10" t="s">
        <v>15192</v>
      </c>
      <c r="E119" s="174" t="str">
        <f t="shared" si="3"/>
        <v>46426</v>
      </c>
      <c r="F119" s="177">
        <f>IFERROR(VLOOKUP(D119,'TPMS-auto'!A:J, 10,0), "Not-in-TPMS")</f>
        <v>8058068124</v>
      </c>
      <c r="G119" s="177" t="str">
        <f>IFERROR(VLOOKUP(D119,'TPMS-auto'!A:J,6,0),"Not-in-TPMS")</f>
        <v>046426</v>
      </c>
      <c r="H119" s="12">
        <v>45918</v>
      </c>
      <c r="I119" s="11" t="s">
        <v>15193</v>
      </c>
      <c r="J119" s="13" t="s">
        <v>15194</v>
      </c>
      <c r="K119" s="13" t="s">
        <v>15195</v>
      </c>
      <c r="L119" s="13" t="s">
        <v>14680</v>
      </c>
      <c r="M119" s="13"/>
      <c r="N119" s="13" t="s">
        <v>14680</v>
      </c>
      <c r="O119" s="13" t="s">
        <v>14680</v>
      </c>
      <c r="P119" s="167" t="str">
        <f>IFERROR(VLOOKUP(D119,'TPMS-auto'!A:D, 4,0),"Not-in-TPMS")</f>
        <v>0007108</v>
      </c>
      <c r="Q119" s="168" t="str">
        <f>IFERROR(VLOOKUP(Table2[[#This Row],[Unit Number]],Ops,3,0),"Not-in-TPMS")</f>
        <v>Carol &amp; Tasha</v>
      </c>
      <c r="R119" s="173">
        <f>IFERROR(VLOOKUP(Table2[[#This Row],[Enterprise ID]], 'ExistingRental-12.11'!A:H, 3, 0), "Not Open On 12.11")</f>
        <v>45937</v>
      </c>
      <c r="S119" s="167" t="str">
        <f>IF(Table2[[#This Row],[Start Rental Date]]="New Rental", "New Rental", "Rental Extension Request")</f>
        <v>Rental Extension Request</v>
      </c>
      <c r="T119" s="167" t="str">
        <f>IFERROR(IF(Table2[[#This Row],[Date of this request]]-Table2[[#This Row],[Tech Service Date]]&lt;60, "New Hire Rental", "Truck Breakdown"), "New Hire Rental")</f>
        <v>Truck Breakdown</v>
      </c>
      <c r="U119" s="167" t="str">
        <f>IFERROR(VLOOKUP(Table2[[#This Row],[Enterprise ID]], 'ExistingRental-12.11'!A:H, 7, 0), "Not Open On 12.11")</f>
        <v>RANCARLOS GARCIA</v>
      </c>
      <c r="V119" s="173">
        <f>IFERROR(VLOOKUP(Table2[[#This Row],[Enterprise ID]],'Tech-ServiceDate'!A:B,2,0), "EitherNewHire or Termed")</f>
        <v>44034</v>
      </c>
      <c r="W119" s="25"/>
      <c r="X119" s="25"/>
    </row>
    <row r="120" spans="1:24" ht="33.75" customHeight="1" outlineLevel="1">
      <c r="A120" s="15">
        <v>45924</v>
      </c>
      <c r="B120" s="8">
        <v>6008</v>
      </c>
      <c r="C120" s="9" t="s">
        <v>15196</v>
      </c>
      <c r="D120" s="10" t="s">
        <v>15197</v>
      </c>
      <c r="E120" s="174" t="str">
        <f t="shared" si="3"/>
        <v>6008</v>
      </c>
      <c r="F120" s="177">
        <f>IFERROR(VLOOKUP(D120,'TPMS-auto'!A:J, 10,0), "Not-in-TPMS")</f>
        <v>7038631826</v>
      </c>
      <c r="G120" s="177">
        <f>IFERROR(VLOOKUP(D120,'TPMS-auto'!A:J,6,0),"Not-in-TPMS")</f>
        <v>0</v>
      </c>
      <c r="H120" s="12">
        <v>45869</v>
      </c>
      <c r="I120" s="107" t="s">
        <v>15198</v>
      </c>
      <c r="J120" s="13"/>
      <c r="K120" s="38" t="s">
        <v>15199</v>
      </c>
      <c r="L120" s="13" t="s">
        <v>14680</v>
      </c>
      <c r="M120" s="13"/>
      <c r="N120" s="13" t="s">
        <v>14680</v>
      </c>
      <c r="O120" s="13" t="s">
        <v>14680</v>
      </c>
      <c r="P120" s="167" t="str">
        <f>IFERROR(VLOOKUP(D120,'TPMS-auto'!A:D, 4,0),"Not-in-TPMS")</f>
        <v>0007084</v>
      </c>
      <c r="Q120" s="168" t="str">
        <f>IFERROR(VLOOKUP(Table2[[#This Row],[Unit Number]],Ops,3,0),"Not-in-TPMS")</f>
        <v>Monica, Cheryl &amp; Machell</v>
      </c>
      <c r="R120" s="173">
        <f>IFERROR(VLOOKUP(Table2[[#This Row],[Enterprise ID]], 'ExistingRental-12.11'!A:H, 3, 0), "Not Open On 12.11")</f>
        <v>45994</v>
      </c>
      <c r="S120" s="167" t="str">
        <f>IF(Table2[[#This Row],[Start Rental Date]]="New Rental", "New Rental", "Rental Extension Request")</f>
        <v>Rental Extension Request</v>
      </c>
      <c r="T120" s="167" t="str">
        <f>IFERROR(IF(Table2[[#This Row],[Date of this request]]-Table2[[#This Row],[Tech Service Date]]&lt;60, "New Hire Rental", "Truck Breakdown"), "New Hire Rental")</f>
        <v>Truck Breakdown</v>
      </c>
      <c r="U120" s="167" t="str">
        <f>IFERROR(VLOOKUP(Table2[[#This Row],[Enterprise ID]], 'ExistingRental-12.11'!A:H, 7, 0), "Not Open On 12.11")</f>
        <v>ABDUL LATIF KATAWAZI</v>
      </c>
      <c r="V120" s="173">
        <f>IFERROR(VLOOKUP(Table2[[#This Row],[Enterprise ID]],'Tech-ServiceDate'!A:B,2,0), "EitherNewHire or Termed")</f>
        <v>45858</v>
      </c>
      <c r="W120" s="25"/>
      <c r="X120" s="25"/>
    </row>
    <row r="121" spans="1:24" ht="33.75" customHeight="1" outlineLevel="1">
      <c r="A121" s="15">
        <v>45924</v>
      </c>
      <c r="B121" s="8">
        <v>47163</v>
      </c>
      <c r="C121" s="4" t="s">
        <v>15200</v>
      </c>
      <c r="D121" s="10" t="s">
        <v>405</v>
      </c>
      <c r="E121" s="174" t="str">
        <f t="shared" si="3"/>
        <v>47163</v>
      </c>
      <c r="F121" s="177">
        <f>IFERROR(VLOOKUP(D121,'TPMS-auto'!A:J, 10,0), "Not-in-TPMS")</f>
        <v>4704080606</v>
      </c>
      <c r="G121" s="177" t="str">
        <f>IFERROR(VLOOKUP(D121,'TPMS-auto'!A:J,6,0),"Not-in-TPMS")</f>
        <v>047163</v>
      </c>
      <c r="H121" s="12">
        <v>45861</v>
      </c>
      <c r="I121" s="11" t="s">
        <v>15201</v>
      </c>
      <c r="J121" s="13" t="s">
        <v>15202</v>
      </c>
      <c r="K121" s="99" t="s">
        <v>15203</v>
      </c>
      <c r="L121" s="13" t="s">
        <v>14680</v>
      </c>
      <c r="M121" s="13"/>
      <c r="N121" s="13" t="s">
        <v>14680</v>
      </c>
      <c r="O121" s="3" t="s">
        <v>14680</v>
      </c>
      <c r="P121" s="167" t="str">
        <f>IFERROR(VLOOKUP(D121,'TPMS-auto'!A:D, 4,0),"Not-in-TPMS")</f>
        <v>0008035</v>
      </c>
      <c r="Q121" s="168" t="str">
        <f>IFERROR(VLOOKUP(Table2[[#This Row],[Unit Number]],Ops,3,0),"Not-in-TPMS")</f>
        <v>Rob &amp; Andrea</v>
      </c>
      <c r="R121" s="173">
        <f>IFERROR(VLOOKUP(Table2[[#This Row],[Enterprise ID]], 'ExistingRental-12.11'!A:H, 3, 0), "Not Open On 12.11")</f>
        <v>45861</v>
      </c>
      <c r="S121" s="167" t="str">
        <f>IF(Table2[[#This Row],[Start Rental Date]]="New Rental", "New Rental", "Rental Extension Request")</f>
        <v>Rental Extension Request</v>
      </c>
      <c r="T121" s="167" t="str">
        <f>IFERROR(IF(Table2[[#This Row],[Date of this request]]-Table2[[#This Row],[Tech Service Date]]&lt;60, "New Hire Rental", "Truck Breakdown"), "New Hire Rental")</f>
        <v>Truck Breakdown</v>
      </c>
      <c r="U121" s="167" t="str">
        <f>IFERROR(VLOOKUP(Table2[[#This Row],[Enterprise ID]], 'ExistingRental-12.11'!A:H, 7, 0), "Not Open On 12.11")</f>
        <v>ALEX CHRISTIAN</v>
      </c>
      <c r="V121" s="173">
        <f>IFERROR(VLOOKUP(Table2[[#This Row],[Enterprise ID]],'Tech-ServiceDate'!A:B,2,0), "EitherNewHire or Termed")</f>
        <v>35723</v>
      </c>
      <c r="W121" s="25"/>
      <c r="X121" s="25"/>
    </row>
    <row r="122" spans="1:24" ht="33.75" customHeight="1" outlineLevel="1">
      <c r="A122" s="15">
        <v>45924</v>
      </c>
      <c r="B122" s="7">
        <v>23132</v>
      </c>
      <c r="C122" s="4" t="s">
        <v>15204</v>
      </c>
      <c r="D122" s="5" t="s">
        <v>15205</v>
      </c>
      <c r="E122" s="176" t="str">
        <f t="shared" si="3"/>
        <v>23132</v>
      </c>
      <c r="F122" s="177" t="str">
        <f>IFERROR(VLOOKUP(D122,'TPMS-auto'!A:J, 10,0), "Not-in-TPMS")</f>
        <v>Not-in-TPMS</v>
      </c>
      <c r="G122" s="177" t="str">
        <f>IFERROR(VLOOKUP(D122,'TPMS-auto'!A:J,6,0),"Not-in-TPMS")</f>
        <v>Not-in-TPMS</v>
      </c>
      <c r="H122" s="6">
        <v>45866</v>
      </c>
      <c r="I122" s="2" t="s">
        <v>15206</v>
      </c>
      <c r="J122" s="3" t="s">
        <v>15207</v>
      </c>
      <c r="K122" s="39" t="s">
        <v>15208</v>
      </c>
      <c r="L122" s="3" t="s">
        <v>14680</v>
      </c>
      <c r="M122" s="3"/>
      <c r="N122" s="3" t="s">
        <v>14680</v>
      </c>
      <c r="O122" s="3" t="s">
        <v>14680</v>
      </c>
      <c r="P122" s="167" t="str">
        <f>IFERROR(VLOOKUP(D122,'TPMS-auto'!A:D, 4,0),"Not-in-TPMS")</f>
        <v>Not-in-TPMS</v>
      </c>
      <c r="Q122" s="168" t="str">
        <f>IFERROR(VLOOKUP(Table2[[#This Row],[Unit Number]],Ops,3,0),"Not-in-TPMS")</f>
        <v>Not-in-TPMS</v>
      </c>
      <c r="R122" s="173" t="str">
        <f>IFERROR(VLOOKUP(Table2[[#This Row],[Enterprise ID]], 'ExistingRental-12.11'!A:H, 3, 0), "Not Open On 12.11")</f>
        <v>Not Open On 12.11</v>
      </c>
      <c r="S122" s="167" t="str">
        <f>IF(Table2[[#This Row],[Start Rental Date]]="New Rental", "New Rental", "Rental Extension Request")</f>
        <v>Rental Extension Request</v>
      </c>
      <c r="T122" s="167" t="str">
        <f>IFERROR(IF(Table2[[#This Row],[Date of this request]]-Table2[[#This Row],[Tech Service Date]]&lt;60, "New Hire Rental", "Truck Breakdown"), "New Hire Rental")</f>
        <v>New Hire Rental</v>
      </c>
      <c r="U122" s="167" t="str">
        <f>IFERROR(VLOOKUP(Table2[[#This Row],[Enterprise ID]], 'ExistingRental-12.11'!A:H, 7, 0), "Not Open On 12.11")</f>
        <v>Not Open On 12.11</v>
      </c>
      <c r="V122" s="173" t="str">
        <f>IFERROR(VLOOKUP(Table2[[#This Row],[Enterprise ID]],'Tech-ServiceDate'!A:B,2,0), "EitherNewHire or Termed")</f>
        <v>EitherNewHire or Termed</v>
      </c>
      <c r="W122" s="25"/>
      <c r="X122" s="25"/>
    </row>
    <row r="123" spans="1:24" ht="33.75" customHeight="1" outlineLevel="1">
      <c r="A123" s="15">
        <v>45924</v>
      </c>
      <c r="B123" s="7">
        <v>21144</v>
      </c>
      <c r="C123" s="4" t="s">
        <v>15209</v>
      </c>
      <c r="D123" s="5" t="s">
        <v>15210</v>
      </c>
      <c r="E123" s="176" t="str">
        <f t="shared" si="3"/>
        <v>21144</v>
      </c>
      <c r="F123" s="177">
        <f>IFERROR(VLOOKUP(D123,'TPMS-auto'!A:J, 10,0), "Not-in-TPMS")</f>
        <v>5597685143</v>
      </c>
      <c r="G123" s="177" t="str">
        <f>IFERROR(VLOOKUP(D123,'TPMS-auto'!A:J,6,0),"Not-in-TPMS")</f>
        <v>021144</v>
      </c>
      <c r="H123" s="6">
        <v>45898</v>
      </c>
      <c r="I123" s="107" t="s">
        <v>15211</v>
      </c>
      <c r="J123" s="3" t="s">
        <v>15212</v>
      </c>
      <c r="K123" s="39" t="s">
        <v>15213</v>
      </c>
      <c r="L123" s="3" t="s">
        <v>14680</v>
      </c>
      <c r="M123" s="3"/>
      <c r="N123" s="3" t="s">
        <v>14696</v>
      </c>
      <c r="O123" s="3"/>
      <c r="P123" s="167" t="str">
        <f>IFERROR(VLOOKUP(D123,'TPMS-auto'!A:D, 4,0),"Not-in-TPMS")</f>
        <v>0008366</v>
      </c>
      <c r="Q123" s="168" t="str">
        <f>IFERROR(VLOOKUP(Table2[[#This Row],[Unit Number]],Ops,3,0),"Not-in-TPMS")</f>
        <v>Carol &amp; Tasha</v>
      </c>
      <c r="R123" s="173">
        <f>IFERROR(VLOOKUP(Table2[[#This Row],[Enterprise ID]], 'ExistingRental-12.11'!A:H, 3, 0), "Not Open On 12.11")</f>
        <v>45974</v>
      </c>
      <c r="S123" s="167" t="str">
        <f>IF(Table2[[#This Row],[Start Rental Date]]="New Rental", "New Rental", "Rental Extension Request")</f>
        <v>Rental Extension Request</v>
      </c>
      <c r="T123" s="167" t="str">
        <f>IFERROR(IF(Table2[[#This Row],[Date of this request]]-Table2[[#This Row],[Tech Service Date]]&lt;60, "New Hire Rental", "Truck Breakdown"), "New Hire Rental")</f>
        <v>Truck Breakdown</v>
      </c>
      <c r="U123" s="167" t="str">
        <f>IFERROR(VLOOKUP(Table2[[#This Row],[Enterprise ID]], 'ExistingRental-12.11'!A:H, 7, 0), "Not Open On 12.11")</f>
        <v>ESTEBAN BANUELOS-MARTINEZ</v>
      </c>
      <c r="V123" s="173">
        <f>IFERROR(VLOOKUP(Table2[[#This Row],[Enterprise ID]],'Tech-ServiceDate'!A:B,2,0), "EitherNewHire or Termed")</f>
        <v>45529</v>
      </c>
      <c r="W123" s="25"/>
      <c r="X123" s="25"/>
    </row>
    <row r="124" spans="1:24" ht="33.75" customHeight="1" outlineLevel="1">
      <c r="A124" s="15">
        <v>45924</v>
      </c>
      <c r="B124" s="8">
        <v>47374</v>
      </c>
      <c r="C124" s="9" t="s">
        <v>15214</v>
      </c>
      <c r="D124" s="10" t="s">
        <v>15215</v>
      </c>
      <c r="E124" s="174" t="str">
        <f t="shared" si="3"/>
        <v>47374</v>
      </c>
      <c r="F124" s="177">
        <f>IFERROR(VLOOKUP(D124,'TPMS-auto'!A:J, 10,0), "Not-in-TPMS")</f>
        <v>7039530251</v>
      </c>
      <c r="G124" s="177" t="str">
        <f>IFERROR(VLOOKUP(D124,'TPMS-auto'!A:J,6,0),"Not-in-TPMS")</f>
        <v>047374</v>
      </c>
      <c r="H124" s="12" t="s">
        <v>14676</v>
      </c>
      <c r="I124" s="11" t="s">
        <v>15216</v>
      </c>
      <c r="J124" s="13" t="s">
        <v>15217</v>
      </c>
      <c r="K124" s="13" t="s">
        <v>14967</v>
      </c>
      <c r="L124" s="13" t="s">
        <v>14680</v>
      </c>
      <c r="M124" s="13"/>
      <c r="N124" s="13" t="s">
        <v>14680</v>
      </c>
      <c r="O124" s="13" t="s">
        <v>14680</v>
      </c>
      <c r="P124" s="167" t="str">
        <f>IFERROR(VLOOKUP(D124,'TPMS-auto'!A:D, 4,0),"Not-in-TPMS")</f>
        <v>0007084</v>
      </c>
      <c r="Q124" s="168" t="str">
        <f>IFERROR(VLOOKUP(Table2[[#This Row],[Unit Number]],Ops,3,0),"Not-in-TPMS")</f>
        <v>Monica, Cheryl &amp; Machell</v>
      </c>
      <c r="R124" s="173">
        <f>IFERROR(VLOOKUP(Table2[[#This Row],[Enterprise ID]], 'ExistingRental-12.11'!A:H, 3, 0), "Not Open On 12.11")</f>
        <v>45925</v>
      </c>
      <c r="S124" s="167" t="str">
        <f>IF(Table2[[#This Row],[Start Rental Date]]="New Rental", "New Rental", "Rental Extension Request")</f>
        <v>New Rental</v>
      </c>
      <c r="T124" s="167" t="str">
        <f>IFERROR(IF(Table2[[#This Row],[Date of this request]]-Table2[[#This Row],[Tech Service Date]]&lt;60, "New Hire Rental", "Truck Breakdown"), "New Hire Rental")</f>
        <v>Truck Breakdown</v>
      </c>
      <c r="U124" s="167" t="str">
        <f>IFERROR(VLOOKUP(Table2[[#This Row],[Enterprise ID]], 'ExistingRental-12.11'!A:H, 7, 0), "Not Open On 12.11")</f>
        <v>HAI TRAN</v>
      </c>
      <c r="V124" s="173">
        <f>IFERROR(VLOOKUP(Table2[[#This Row],[Enterprise ID]],'Tech-ServiceDate'!A:B,2,0), "EitherNewHire or Termed")</f>
        <v>44622</v>
      </c>
      <c r="W124" s="25"/>
      <c r="X124" s="25"/>
    </row>
    <row r="125" spans="1:24" ht="33.75" customHeight="1">
      <c r="A125" s="15">
        <v>45924</v>
      </c>
      <c r="B125" s="8">
        <v>47280</v>
      </c>
      <c r="C125" s="9" t="s">
        <v>15218</v>
      </c>
      <c r="D125" s="10" t="s">
        <v>15219</v>
      </c>
      <c r="E125" s="174" t="str">
        <f t="shared" si="3"/>
        <v>47280</v>
      </c>
      <c r="F125" s="177">
        <f>IFERROR(VLOOKUP(D125,'TPMS-auto'!A:J, 10,0), "Not-in-TPMS")</f>
        <v>5097011324</v>
      </c>
      <c r="G125" s="177" t="str">
        <f>IFERROR(VLOOKUP(D125,'TPMS-auto'!A:J,6,0),"Not-in-TPMS")</f>
        <v>047280</v>
      </c>
      <c r="H125" s="12">
        <v>45918</v>
      </c>
      <c r="I125" s="11" t="s">
        <v>15220</v>
      </c>
      <c r="J125" s="13" t="s">
        <v>15221</v>
      </c>
      <c r="K125" s="13" t="s">
        <v>15222</v>
      </c>
      <c r="L125" s="13" t="s">
        <v>14680</v>
      </c>
      <c r="M125" s="13"/>
      <c r="N125" s="13" t="s">
        <v>14696</v>
      </c>
      <c r="O125" s="13"/>
      <c r="P125" s="167" t="str">
        <f>IFERROR(VLOOKUP(D125,'TPMS-auto'!A:D, 4,0),"Not-in-TPMS")</f>
        <v>0008228</v>
      </c>
      <c r="Q125" s="168" t="str">
        <f>IFERROR(VLOOKUP(Table2[[#This Row],[Unit Number]],Ops,3,0),"Not-in-TPMS")</f>
        <v>Carol &amp; Tasha</v>
      </c>
      <c r="R125" s="173">
        <f>IFERROR(VLOOKUP(Table2[[#This Row],[Enterprise ID]], 'ExistingRental-12.11'!A:H, 3, 0), "Not Open On 12.11")</f>
        <v>46001</v>
      </c>
      <c r="S125" s="167" t="str">
        <f>IF(Table2[[#This Row],[Start Rental Date]]="New Rental", "New Rental", "Rental Extension Request")</f>
        <v>Rental Extension Request</v>
      </c>
      <c r="T125" s="167" t="str">
        <f>IFERROR(IF(Table2[[#This Row],[Date of this request]]-Table2[[#This Row],[Tech Service Date]]&lt;60, "New Hire Rental", "Truck Breakdown"), "New Hire Rental")</f>
        <v>Truck Breakdown</v>
      </c>
      <c r="U125" s="167" t="str">
        <f>IFERROR(VLOOKUP(Table2[[#This Row],[Enterprise ID]], 'ExistingRental-12.11'!A:H, 7, 0), "Not Open On 12.11")</f>
        <v>HARLEY BROWN</v>
      </c>
      <c r="V125" s="173">
        <f>IFERROR(VLOOKUP(Table2[[#This Row],[Enterprise ID]],'Tech-ServiceDate'!A:B,2,0), "EitherNewHire or Termed")</f>
        <v>45648</v>
      </c>
      <c r="W125" s="25"/>
      <c r="X125" s="25"/>
    </row>
    <row r="126" spans="1:24" ht="33.75" customHeight="1">
      <c r="A126" s="15">
        <v>45924</v>
      </c>
      <c r="B126" s="8">
        <v>36317</v>
      </c>
      <c r="C126" s="9" t="s">
        <v>15223</v>
      </c>
      <c r="D126" s="10" t="s">
        <v>15224</v>
      </c>
      <c r="E126" s="174" t="str">
        <f t="shared" si="3"/>
        <v>36317</v>
      </c>
      <c r="F126" s="177">
        <f>IFERROR(VLOOKUP(D126,'TPMS-auto'!A:J, 10,0), "Not-in-TPMS")</f>
        <v>4704696443</v>
      </c>
      <c r="G126" s="177" t="str">
        <f>IFERROR(VLOOKUP(D126,'TPMS-auto'!A:J,6,0),"Not-in-TPMS")</f>
        <v>036317</v>
      </c>
      <c r="H126" s="12" t="s">
        <v>14676</v>
      </c>
      <c r="I126" s="11" t="s">
        <v>15225</v>
      </c>
      <c r="J126" s="13" t="s">
        <v>15226</v>
      </c>
      <c r="K126" s="13" t="s">
        <v>15227</v>
      </c>
      <c r="L126" s="13" t="s">
        <v>14680</v>
      </c>
      <c r="M126" s="13"/>
      <c r="N126" s="13" t="s">
        <v>14680</v>
      </c>
      <c r="O126" s="13" t="s">
        <v>14680</v>
      </c>
      <c r="P126" s="167" t="str">
        <f>IFERROR(VLOOKUP(D126,'TPMS-auto'!A:D, 4,0),"Not-in-TPMS")</f>
        <v>0008035</v>
      </c>
      <c r="Q126" s="168" t="str">
        <f>IFERROR(VLOOKUP(Table2[[#This Row],[Unit Number]],Ops,3,0),"Not-in-TPMS")</f>
        <v>Rob &amp; Andrea</v>
      </c>
      <c r="R126" s="173" t="str">
        <f>IFERROR(VLOOKUP(Table2[[#This Row],[Enterprise ID]], 'ExistingRental-12.11'!A:H, 3, 0), "Not Open On 12.11")</f>
        <v>Not Open On 12.11</v>
      </c>
      <c r="S126" s="167" t="str">
        <f>IF(Table2[[#This Row],[Start Rental Date]]="New Rental", "New Rental", "Rental Extension Request")</f>
        <v>New Rental</v>
      </c>
      <c r="T126" s="167" t="str">
        <f>IFERROR(IF(Table2[[#This Row],[Date of this request]]-Table2[[#This Row],[Tech Service Date]]&lt;60, "New Hire Rental", "Truck Breakdown"), "New Hire Rental")</f>
        <v>Truck Breakdown</v>
      </c>
      <c r="U126" s="167" t="str">
        <f>IFERROR(VLOOKUP(Table2[[#This Row],[Enterprise ID]], 'ExistingRental-12.11'!A:H, 7, 0), "Not Open On 12.11")</f>
        <v>Not Open On 12.11</v>
      </c>
      <c r="V126" s="173">
        <f>IFERROR(VLOOKUP(Table2[[#This Row],[Enterprise ID]],'Tech-ServiceDate'!A:B,2,0), "EitherNewHire or Termed")</f>
        <v>41337</v>
      </c>
      <c r="W126" s="25"/>
      <c r="X126" s="25"/>
    </row>
    <row r="127" spans="1:24" ht="33.75" customHeight="1">
      <c r="A127" s="15">
        <v>45924</v>
      </c>
      <c r="B127" s="8">
        <v>47043</v>
      </c>
      <c r="C127" s="9" t="s">
        <v>15228</v>
      </c>
      <c r="D127" s="10" t="s">
        <v>6882</v>
      </c>
      <c r="E127" s="174" t="str">
        <f t="shared" si="3"/>
        <v>47043</v>
      </c>
      <c r="F127" s="177">
        <f>IFERROR(VLOOKUP(D127,'TPMS-auto'!A:J, 10,0), "Not-in-TPMS")</f>
        <v>5086659920</v>
      </c>
      <c r="G127" s="177" t="str">
        <f>IFERROR(VLOOKUP(D127,'TPMS-auto'!A:J,6,0),"Not-in-TPMS")</f>
        <v>047043</v>
      </c>
      <c r="H127" s="12">
        <v>45888</v>
      </c>
      <c r="I127" s="11" t="s">
        <v>15229</v>
      </c>
      <c r="J127" s="13"/>
      <c r="K127" s="13" t="s">
        <v>15230</v>
      </c>
      <c r="L127" s="13"/>
      <c r="M127" s="13"/>
      <c r="N127" s="13" t="s">
        <v>14696</v>
      </c>
      <c r="O127" s="13"/>
      <c r="P127" s="167" t="str">
        <f>IFERROR(VLOOKUP(D127,'TPMS-auto'!A:D, 4,0),"Not-in-TPMS")</f>
        <v>0007670</v>
      </c>
      <c r="Q127" s="168" t="str">
        <f>IFERROR(VLOOKUP(Table2[[#This Row],[Unit Number]],Ops,3,0),"Not-in-TPMS")</f>
        <v>Rob &amp; Andrea</v>
      </c>
      <c r="R127" s="173">
        <f>IFERROR(VLOOKUP(Table2[[#This Row],[Enterprise ID]], 'ExistingRental-12.11'!A:H, 3, 0), "Not Open On 12.11")</f>
        <v>45888</v>
      </c>
      <c r="S127" s="167" t="str">
        <f>IF(Table2[[#This Row],[Start Rental Date]]="New Rental", "New Rental", "Rental Extension Request")</f>
        <v>Rental Extension Request</v>
      </c>
      <c r="T127" s="167" t="str">
        <f>IFERROR(IF(Table2[[#This Row],[Date of this request]]-Table2[[#This Row],[Tech Service Date]]&lt;60, "New Hire Rental", "Truck Breakdown"), "New Hire Rental")</f>
        <v>Truck Breakdown</v>
      </c>
      <c r="U127" s="167" t="str">
        <f>IFERROR(VLOOKUP(Table2[[#This Row],[Enterprise ID]], 'ExistingRental-12.11'!A:H, 7, 0), "Not Open On 12.11")</f>
        <v>JOHN GAQUIN JR</v>
      </c>
      <c r="V127" s="173">
        <f>IFERROR(VLOOKUP(Table2[[#This Row],[Enterprise ID]],'Tech-ServiceDate'!A:B,2,0), "EitherNewHire or Termed")</f>
        <v>32629</v>
      </c>
      <c r="W127" s="25"/>
      <c r="X127" s="25"/>
    </row>
    <row r="128" spans="1:24" ht="33.75" customHeight="1">
      <c r="A128" s="15">
        <v>45924</v>
      </c>
      <c r="B128" s="8">
        <v>36374</v>
      </c>
      <c r="C128" s="9" t="s">
        <v>15231</v>
      </c>
      <c r="D128" s="10" t="s">
        <v>15232</v>
      </c>
      <c r="E128" s="174" t="str">
        <f t="shared" si="3"/>
        <v>36374</v>
      </c>
      <c r="F128" s="177">
        <f>IFERROR(VLOOKUP(D128,'TPMS-auto'!A:J, 10,0), "Not-in-TPMS")</f>
        <v>9789962043</v>
      </c>
      <c r="G128" s="177" t="str">
        <f>IFERROR(VLOOKUP(D128,'TPMS-auto'!A:J,6,0),"Not-in-TPMS")</f>
        <v>036374</v>
      </c>
      <c r="H128" s="12">
        <v>45914</v>
      </c>
      <c r="I128" s="11" t="s">
        <v>15233</v>
      </c>
      <c r="J128" s="13" t="s">
        <v>15234</v>
      </c>
      <c r="K128" s="13" t="s">
        <v>15235</v>
      </c>
      <c r="L128" s="13" t="s">
        <v>14680</v>
      </c>
      <c r="M128" s="13"/>
      <c r="N128" s="13" t="s">
        <v>14696</v>
      </c>
      <c r="O128" s="13"/>
      <c r="P128" s="167" t="str">
        <f>IFERROR(VLOOKUP(D128,'TPMS-auto'!A:D, 4,0),"Not-in-TPMS")</f>
        <v>0007670</v>
      </c>
      <c r="Q128" s="168" t="str">
        <f>IFERROR(VLOOKUP(Table2[[#This Row],[Unit Number]],Ops,3,0),"Not-in-TPMS")</f>
        <v>Rob &amp; Andrea</v>
      </c>
      <c r="R128" s="173" t="str">
        <f>IFERROR(VLOOKUP(Table2[[#This Row],[Enterprise ID]], 'ExistingRental-12.11'!A:H, 3, 0), "Not Open On 12.11")</f>
        <v>Not Open On 12.11</v>
      </c>
      <c r="S128" s="167" t="str">
        <f>IF(Table2[[#This Row],[Start Rental Date]]="New Rental", "New Rental", "Rental Extension Request")</f>
        <v>Rental Extension Request</v>
      </c>
      <c r="T128" s="167" t="str">
        <f>IFERROR(IF(Table2[[#This Row],[Date of this request]]-Table2[[#This Row],[Tech Service Date]]&lt;60, "New Hire Rental", "Truck Breakdown"), "New Hire Rental")</f>
        <v>New Hire Rental</v>
      </c>
      <c r="U128" s="167" t="str">
        <f>IFERROR(VLOOKUP(Table2[[#This Row],[Enterprise ID]], 'ExistingRental-12.11'!A:H, 7, 0), "Not Open On 12.11")</f>
        <v>Not Open On 12.11</v>
      </c>
      <c r="V128" s="173">
        <f>IFERROR(VLOOKUP(Table2[[#This Row],[Enterprise ID]],'Tech-ServiceDate'!A:B,2,0), "EitherNewHire or Termed")</f>
        <v>45900</v>
      </c>
      <c r="W128" s="25"/>
      <c r="X128" s="25"/>
    </row>
    <row r="129" spans="1:24" ht="33.75" customHeight="1">
      <c r="A129" s="15">
        <v>45924</v>
      </c>
      <c r="B129" s="8">
        <v>21775</v>
      </c>
      <c r="C129" s="9" t="s">
        <v>15236</v>
      </c>
      <c r="D129" s="10" t="s">
        <v>15237</v>
      </c>
      <c r="E129" s="174" t="str">
        <f t="shared" si="3"/>
        <v>21775</v>
      </c>
      <c r="F129" s="177">
        <f>IFERROR(VLOOKUP(D129,'TPMS-auto'!A:J, 10,0), "Not-in-TPMS")</f>
        <v>9413100595</v>
      </c>
      <c r="G129" s="177" t="str">
        <f>IFERROR(VLOOKUP(D129,'TPMS-auto'!A:J,6,0),"Not-in-TPMS")</f>
        <v>036315</v>
      </c>
      <c r="H129" s="12">
        <v>45894</v>
      </c>
      <c r="I129" s="11" t="s">
        <v>15238</v>
      </c>
      <c r="J129" s="13" t="s">
        <v>15239</v>
      </c>
      <c r="K129" s="38" t="s">
        <v>15240</v>
      </c>
      <c r="L129" s="13" t="s">
        <v>14680</v>
      </c>
      <c r="M129" s="13"/>
      <c r="N129" s="13" t="s">
        <v>14696</v>
      </c>
      <c r="O129" s="13"/>
      <c r="P129" s="167" t="str">
        <f>IFERROR(VLOOKUP(D129,'TPMS-auto'!A:D, 4,0),"Not-in-TPMS")</f>
        <v>0007435</v>
      </c>
      <c r="Q129" s="168" t="str">
        <f>IFERROR(VLOOKUP(Table2[[#This Row],[Unit Number]],Ops,3,0),"Not-in-TPMS")</f>
        <v>Rob &amp; Andrea</v>
      </c>
      <c r="R129" s="173">
        <f>IFERROR(VLOOKUP(Table2[[#This Row],[Enterprise ID]], 'ExistingRental-12.11'!A:H, 3, 0), "Not Open On 12.11")</f>
        <v>45975</v>
      </c>
      <c r="S129" s="167" t="str">
        <f>IF(Table2[[#This Row],[Start Rental Date]]="New Rental", "New Rental", "Rental Extension Request")</f>
        <v>Rental Extension Request</v>
      </c>
      <c r="T129" s="167" t="str">
        <f>IFERROR(IF(Table2[[#This Row],[Date of this request]]-Table2[[#This Row],[Tech Service Date]]&lt;60, "New Hire Rental", "Truck Breakdown"), "New Hire Rental")</f>
        <v>Truck Breakdown</v>
      </c>
      <c r="U129" s="167" t="str">
        <f>IFERROR(VLOOKUP(Table2[[#This Row],[Enterprise ID]], 'ExistingRental-12.11'!A:H, 7, 0), "Not Open On 12.11")</f>
        <v>LUIS PEREZ</v>
      </c>
      <c r="V129" s="173">
        <f>IFERROR(VLOOKUP(Table2[[#This Row],[Enterprise ID]],'Tech-ServiceDate'!A:B,2,0), "EitherNewHire or Termed")</f>
        <v>44931</v>
      </c>
      <c r="W129" s="25"/>
      <c r="X129" s="25"/>
    </row>
    <row r="130" spans="1:24" ht="33.75" customHeight="1">
      <c r="A130" s="15">
        <v>45924</v>
      </c>
      <c r="B130" s="8">
        <v>22418</v>
      </c>
      <c r="C130" s="9" t="s">
        <v>15241</v>
      </c>
      <c r="D130" s="10" t="s">
        <v>15242</v>
      </c>
      <c r="E130" s="174" t="str">
        <f t="shared" ref="E130:E161" si="4">TRIM(B130)</f>
        <v>22418</v>
      </c>
      <c r="F130" s="177">
        <f>IFERROR(VLOOKUP(D130,'TPMS-auto'!A:J, 10,0), "Not-in-TPMS")</f>
        <v>9016335462</v>
      </c>
      <c r="G130" s="177" t="str">
        <f>IFERROR(VLOOKUP(D130,'TPMS-auto'!A:J,6,0),"Not-in-TPMS")</f>
        <v>022418</v>
      </c>
      <c r="H130" s="12" t="s">
        <v>14676</v>
      </c>
      <c r="I130" s="11" t="s">
        <v>15243</v>
      </c>
      <c r="J130" s="13" t="s">
        <v>15244</v>
      </c>
      <c r="K130" s="13" t="s">
        <v>14676</v>
      </c>
      <c r="L130" s="13" t="s">
        <v>14680</v>
      </c>
      <c r="M130" s="13"/>
      <c r="N130" s="13" t="s">
        <v>14680</v>
      </c>
      <c r="O130" s="13" t="s">
        <v>14680</v>
      </c>
      <c r="P130" s="167" t="str">
        <f>IFERROR(VLOOKUP(D130,'TPMS-auto'!A:D, 4,0),"Not-in-TPMS")</f>
        <v>0008206</v>
      </c>
      <c r="Q130" s="168" t="str">
        <f>IFERROR(VLOOKUP(Table2[[#This Row],[Unit Number]],Ops,3,0),"Not-in-TPMS")</f>
        <v>Monica, Cheryl &amp; Machell</v>
      </c>
      <c r="R130" s="173" t="str">
        <f>IFERROR(VLOOKUP(Table2[[#This Row],[Enterprise ID]], 'ExistingRental-12.11'!A:H, 3, 0), "Not Open On 12.11")</f>
        <v>Not Open On 12.11</v>
      </c>
      <c r="S130" s="167" t="str">
        <f>IF(Table2[[#This Row],[Start Rental Date]]="New Rental", "New Rental", "Rental Extension Request")</f>
        <v>New Rental</v>
      </c>
      <c r="T130" s="167" t="str">
        <f>IFERROR(IF(Table2[[#This Row],[Date of this request]]-Table2[[#This Row],[Tech Service Date]]&lt;60, "New Hire Rental", "Truck Breakdown"), "New Hire Rental")</f>
        <v>Truck Breakdown</v>
      </c>
      <c r="U130" s="167" t="str">
        <f>IFERROR(VLOOKUP(Table2[[#This Row],[Enterprise ID]], 'ExistingRental-12.11'!A:H, 7, 0), "Not Open On 12.11")</f>
        <v>Not Open On 12.11</v>
      </c>
      <c r="V130" s="173">
        <f>IFERROR(VLOOKUP(Table2[[#This Row],[Enterprise ID]],'Tech-ServiceDate'!A:B,2,0), "EitherNewHire or Termed")</f>
        <v>43152</v>
      </c>
      <c r="W130" s="25"/>
      <c r="X130" s="25"/>
    </row>
    <row r="131" spans="1:24" ht="33.75" customHeight="1">
      <c r="A131" s="15">
        <v>45924</v>
      </c>
      <c r="B131" s="8">
        <v>61621</v>
      </c>
      <c r="C131" s="9" t="s">
        <v>15245</v>
      </c>
      <c r="D131" s="10" t="s">
        <v>10088</v>
      </c>
      <c r="E131" s="174" t="str">
        <f t="shared" si="4"/>
        <v>61621</v>
      </c>
      <c r="F131" s="177">
        <f>IFERROR(VLOOKUP(D131,'TPMS-auto'!A:J, 10,0), "Not-in-TPMS")</f>
        <v>9512756547</v>
      </c>
      <c r="G131" s="177" t="str">
        <f>IFERROR(VLOOKUP(D131,'TPMS-auto'!A:J,6,0),"Not-in-TPMS")</f>
        <v>061621</v>
      </c>
      <c r="H131" s="12" t="s">
        <v>14676</v>
      </c>
      <c r="I131" s="11" t="s">
        <v>15246</v>
      </c>
      <c r="J131" s="13" t="s">
        <v>14935</v>
      </c>
      <c r="K131" s="13" t="s">
        <v>15247</v>
      </c>
      <c r="L131" s="13" t="s">
        <v>14680</v>
      </c>
      <c r="M131" s="13"/>
      <c r="N131" s="13" t="s">
        <v>14680</v>
      </c>
      <c r="O131" s="13" t="s">
        <v>14680</v>
      </c>
      <c r="P131" s="167" t="str">
        <f>IFERROR(VLOOKUP(D131,'TPMS-auto'!A:D, 4,0),"Not-in-TPMS")</f>
        <v>0007088</v>
      </c>
      <c r="Q131" s="168" t="str">
        <f>IFERROR(VLOOKUP(Table2[[#This Row],[Unit Number]],Ops,3,0),"Not-in-TPMS")</f>
        <v>Carol &amp; Tasha</v>
      </c>
      <c r="R131" s="173" t="str">
        <f>IFERROR(VLOOKUP(Table2[[#This Row],[Enterprise ID]], 'ExistingRental-12.11'!A:H, 3, 0), "Not Open On 12.11")</f>
        <v>Not Open On 12.11</v>
      </c>
      <c r="S131" s="167" t="str">
        <f>IF(Table2[[#This Row],[Start Rental Date]]="New Rental", "New Rental", "Rental Extension Request")</f>
        <v>New Rental</v>
      </c>
      <c r="T131" s="167" t="str">
        <f>IFERROR(IF(Table2[[#This Row],[Date of this request]]-Table2[[#This Row],[Tech Service Date]]&lt;60, "New Hire Rental", "Truck Breakdown"), "New Hire Rental")</f>
        <v>Truck Breakdown</v>
      </c>
      <c r="U131" s="167" t="str">
        <f>IFERROR(VLOOKUP(Table2[[#This Row],[Enterprise ID]], 'ExistingRental-12.11'!A:H, 7, 0), "Not Open On 12.11")</f>
        <v>Not Open On 12.11</v>
      </c>
      <c r="V131" s="173">
        <f>IFERROR(VLOOKUP(Table2[[#This Row],[Enterprise ID]],'Tech-ServiceDate'!A:B,2,0), "EitherNewHire or Termed")</f>
        <v>39965</v>
      </c>
      <c r="W131" s="25"/>
      <c r="X131" s="25"/>
    </row>
    <row r="132" spans="1:24" ht="33.75" customHeight="1">
      <c r="A132" s="15">
        <v>45924</v>
      </c>
      <c r="B132" s="8">
        <v>46515</v>
      </c>
      <c r="C132" s="9" t="s">
        <v>15248</v>
      </c>
      <c r="D132" s="10" t="s">
        <v>15249</v>
      </c>
      <c r="E132" s="174" t="str">
        <f t="shared" si="4"/>
        <v>46515</v>
      </c>
      <c r="F132" s="177" t="str">
        <f>IFERROR(VLOOKUP(D132,'TPMS-auto'!A:J, 10,0), "Not-in-TPMS")</f>
        <v>Not-in-TPMS</v>
      </c>
      <c r="G132" s="177" t="str">
        <f>IFERROR(VLOOKUP(D132,'TPMS-auto'!A:J,6,0),"Not-in-TPMS")</f>
        <v>Not-in-TPMS</v>
      </c>
      <c r="H132" s="12">
        <v>45845</v>
      </c>
      <c r="I132" s="11" t="s">
        <v>15250</v>
      </c>
      <c r="J132" s="13" t="s">
        <v>15251</v>
      </c>
      <c r="K132" s="13" t="s">
        <v>15252</v>
      </c>
      <c r="L132" s="13" t="s">
        <v>14680</v>
      </c>
      <c r="M132" s="13"/>
      <c r="N132" s="13" t="s">
        <v>14696</v>
      </c>
      <c r="O132" s="13"/>
      <c r="P132" s="167" t="str">
        <f>IFERROR(VLOOKUP(D132,'TPMS-auto'!A:D, 4,0),"Not-in-TPMS")</f>
        <v>Not-in-TPMS</v>
      </c>
      <c r="Q132" s="168" t="str">
        <f>IFERROR(VLOOKUP(Table2[[#This Row],[Unit Number]],Ops,3,0),"Not-in-TPMS")</f>
        <v>Not-in-TPMS</v>
      </c>
      <c r="R132" s="173" t="str">
        <f>IFERROR(VLOOKUP(Table2[[#This Row],[Enterprise ID]], 'ExistingRental-12.11'!A:H, 3, 0), "Not Open On 12.11")</f>
        <v>Not Open On 12.11</v>
      </c>
      <c r="S132" s="167" t="str">
        <f>IF(Table2[[#This Row],[Start Rental Date]]="New Rental", "New Rental", "Rental Extension Request")</f>
        <v>Rental Extension Request</v>
      </c>
      <c r="T132" s="167" t="str">
        <f>IFERROR(IF(Table2[[#This Row],[Date of this request]]-Table2[[#This Row],[Tech Service Date]]&lt;60, "New Hire Rental", "Truck Breakdown"), "New Hire Rental")</f>
        <v>New Hire Rental</v>
      </c>
      <c r="U132" s="167" t="str">
        <f>IFERROR(VLOOKUP(Table2[[#This Row],[Enterprise ID]], 'ExistingRental-12.11'!A:H, 7, 0), "Not Open On 12.11")</f>
        <v>Not Open On 12.11</v>
      </c>
      <c r="V132" s="173" t="str">
        <f>IFERROR(VLOOKUP(Table2[[#This Row],[Enterprise ID]],'Tech-ServiceDate'!A:B,2,0), "EitherNewHire or Termed")</f>
        <v>EitherNewHire or Termed</v>
      </c>
      <c r="W132" s="25"/>
      <c r="X132" s="25"/>
    </row>
    <row r="133" spans="1:24" ht="33.75" customHeight="1">
      <c r="A133" s="15">
        <v>45924</v>
      </c>
      <c r="B133" s="8">
        <v>37096</v>
      </c>
      <c r="C133" s="9" t="s">
        <v>15253</v>
      </c>
      <c r="D133" s="10" t="s">
        <v>15254</v>
      </c>
      <c r="E133" s="174" t="str">
        <f t="shared" si="4"/>
        <v>37096</v>
      </c>
      <c r="F133" s="177">
        <f>IFERROR(VLOOKUP(D133,'TPMS-auto'!A:J, 10,0), "Not-in-TPMS")</f>
        <v>6146803361</v>
      </c>
      <c r="G133" s="177" t="str">
        <f>IFERROR(VLOOKUP(D133,'TPMS-auto'!A:J,6,0),"Not-in-TPMS")</f>
        <v>037096</v>
      </c>
      <c r="H133" s="12">
        <v>45912</v>
      </c>
      <c r="I133" s="11" t="s">
        <v>15255</v>
      </c>
      <c r="J133" s="13" t="s">
        <v>15256</v>
      </c>
      <c r="K133" s="61" t="s">
        <v>15257</v>
      </c>
      <c r="L133" s="13" t="s">
        <v>14680</v>
      </c>
      <c r="M133" s="13"/>
      <c r="N133" s="13" t="s">
        <v>14680</v>
      </c>
      <c r="O133" s="13" t="s">
        <v>14680</v>
      </c>
      <c r="P133" s="167" t="str">
        <f>IFERROR(VLOOKUP(D133,'TPMS-auto'!A:D, 4,0),"Not-in-TPMS")</f>
        <v>0004766</v>
      </c>
      <c r="Q133" s="168" t="str">
        <f>IFERROR(VLOOKUP(Table2[[#This Row],[Unit Number]],Ops,3,0),"Not-in-TPMS")</f>
        <v>Rob &amp; Andrea</v>
      </c>
      <c r="R133" s="173" t="str">
        <f>IFERROR(VLOOKUP(Table2[[#This Row],[Enterprise ID]], 'ExistingRental-12.11'!A:H, 3, 0), "Not Open On 12.11")</f>
        <v>Not Open On 12.11</v>
      </c>
      <c r="S133" s="167" t="str">
        <f>IF(Table2[[#This Row],[Start Rental Date]]="New Rental", "New Rental", "Rental Extension Request")</f>
        <v>Rental Extension Request</v>
      </c>
      <c r="T133" s="167" t="str">
        <f>IFERROR(IF(Table2[[#This Row],[Date of this request]]-Table2[[#This Row],[Tech Service Date]]&lt;60, "New Hire Rental", "Truck Breakdown"), "New Hire Rental")</f>
        <v>Truck Breakdown</v>
      </c>
      <c r="U133" s="167" t="str">
        <f>IFERROR(VLOOKUP(Table2[[#This Row],[Enterprise ID]], 'ExistingRental-12.11'!A:H, 7, 0), "Not Open On 12.11")</f>
        <v>Not Open On 12.11</v>
      </c>
      <c r="V133" s="173">
        <f>IFERROR(VLOOKUP(Table2[[#This Row],[Enterprise ID]],'Tech-ServiceDate'!A:B,2,0), "EitherNewHire or Termed")</f>
        <v>45361</v>
      </c>
      <c r="W133" s="25"/>
      <c r="X133" s="25"/>
    </row>
    <row r="134" spans="1:24" ht="33.75" customHeight="1">
      <c r="A134" s="15">
        <v>45924</v>
      </c>
      <c r="B134" s="8">
        <v>61404</v>
      </c>
      <c r="C134" s="9" t="s">
        <v>15258</v>
      </c>
      <c r="D134" s="10" t="s">
        <v>15259</v>
      </c>
      <c r="E134" s="174" t="str">
        <f t="shared" si="4"/>
        <v>61404</v>
      </c>
      <c r="F134" s="177">
        <f>IFERROR(VLOOKUP(D134,'TPMS-auto'!A:J, 10,0), "Not-in-TPMS")</f>
        <v>2109841925</v>
      </c>
      <c r="G134" s="177" t="str">
        <f>IFERROR(VLOOKUP(D134,'TPMS-auto'!A:J,6,0),"Not-in-TPMS")</f>
        <v>061404</v>
      </c>
      <c r="H134" s="12">
        <v>45902</v>
      </c>
      <c r="I134" s="11"/>
      <c r="J134" s="13" t="s">
        <v>15260</v>
      </c>
      <c r="K134" s="38" t="s">
        <v>15261</v>
      </c>
      <c r="L134" s="13" t="s">
        <v>14680</v>
      </c>
      <c r="M134" s="13"/>
      <c r="N134" s="13" t="s">
        <v>14680</v>
      </c>
      <c r="O134" s="13" t="s">
        <v>14680</v>
      </c>
      <c r="P134" s="167" t="str">
        <f>IFERROR(VLOOKUP(D134,'TPMS-auto'!A:D, 4,0),"Not-in-TPMS")</f>
        <v>0008147</v>
      </c>
      <c r="Q134" s="168" t="str">
        <f>IFERROR(VLOOKUP(Table2[[#This Row],[Unit Number]],Ops,3,0),"Not-in-TPMS")</f>
        <v>Carol &amp; Tasha</v>
      </c>
      <c r="R134" s="173" t="str">
        <f>IFERROR(VLOOKUP(Table2[[#This Row],[Enterprise ID]], 'ExistingRental-12.11'!A:H, 3, 0), "Not Open On 12.11")</f>
        <v>Not Open On 12.11</v>
      </c>
      <c r="S134" s="167" t="str">
        <f>IF(Table2[[#This Row],[Start Rental Date]]="New Rental", "New Rental", "Rental Extension Request")</f>
        <v>Rental Extension Request</v>
      </c>
      <c r="T134" s="167" t="str">
        <f>IFERROR(IF(Table2[[#This Row],[Date of this request]]-Table2[[#This Row],[Tech Service Date]]&lt;60, "New Hire Rental", "Truck Breakdown"), "New Hire Rental")</f>
        <v>New Hire Rental</v>
      </c>
      <c r="U134" s="167" t="str">
        <f>IFERROR(VLOOKUP(Table2[[#This Row],[Enterprise ID]], 'ExistingRental-12.11'!A:H, 7, 0), "Not Open On 12.11")</f>
        <v>Not Open On 12.11</v>
      </c>
      <c r="V134" s="173">
        <f>IFERROR(VLOOKUP(Table2[[#This Row],[Enterprise ID]],'Tech-ServiceDate'!A:B,2,0), "EitherNewHire or Termed")</f>
        <v>45900</v>
      </c>
      <c r="W134" s="25"/>
      <c r="X134" s="25"/>
    </row>
    <row r="135" spans="1:24" ht="33.75" customHeight="1">
      <c r="A135" s="15">
        <v>45924</v>
      </c>
      <c r="B135" s="8">
        <v>46994</v>
      </c>
      <c r="C135" s="9" t="s">
        <v>15262</v>
      </c>
      <c r="D135" s="10" t="s">
        <v>15263</v>
      </c>
      <c r="E135" s="174" t="str">
        <f t="shared" si="4"/>
        <v>46994</v>
      </c>
      <c r="F135" s="177">
        <f>IFERROR(VLOOKUP(D135,'TPMS-auto'!A:J, 10,0), "Not-in-TPMS")</f>
        <v>2076530192</v>
      </c>
      <c r="G135" s="177" t="str">
        <f>IFERROR(VLOOKUP(D135,'TPMS-auto'!A:J,6,0),"Not-in-TPMS")</f>
        <v>061566</v>
      </c>
      <c r="H135" s="12">
        <v>45848</v>
      </c>
      <c r="I135" s="11" t="s">
        <v>15264</v>
      </c>
      <c r="J135" s="13"/>
      <c r="K135" s="13" t="s">
        <v>15265</v>
      </c>
      <c r="L135" s="13" t="s">
        <v>14680</v>
      </c>
      <c r="M135" s="13"/>
      <c r="N135" s="13" t="s">
        <v>14680</v>
      </c>
      <c r="O135" s="13" t="s">
        <v>14680</v>
      </c>
      <c r="P135" s="167" t="str">
        <f>IFERROR(VLOOKUP(D135,'TPMS-auto'!A:D, 4,0),"Not-in-TPMS")</f>
        <v>0007670</v>
      </c>
      <c r="Q135" s="168" t="str">
        <f>IFERROR(VLOOKUP(Table2[[#This Row],[Unit Number]],Ops,3,0),"Not-in-TPMS")</f>
        <v>Rob &amp; Andrea</v>
      </c>
      <c r="R135" s="173" t="str">
        <f>IFERROR(VLOOKUP(Table2[[#This Row],[Enterprise ID]], 'ExistingRental-12.11'!A:H, 3, 0), "Not Open On 12.11")</f>
        <v>Not Open On 12.11</v>
      </c>
      <c r="S135" s="167" t="str">
        <f>IF(Table2[[#This Row],[Start Rental Date]]="New Rental", "New Rental", "Rental Extension Request")</f>
        <v>Rental Extension Request</v>
      </c>
      <c r="T135" s="167" t="str">
        <f>IFERROR(IF(Table2[[#This Row],[Date of this request]]-Table2[[#This Row],[Tech Service Date]]&lt;60, "New Hire Rental", "Truck Breakdown"), "New Hire Rental")</f>
        <v>Truck Breakdown</v>
      </c>
      <c r="U135" s="167" t="str">
        <f>IFERROR(VLOOKUP(Table2[[#This Row],[Enterprise ID]], 'ExistingRental-12.11'!A:H, 7, 0), "Not Open On 12.11")</f>
        <v>Not Open On 12.11</v>
      </c>
      <c r="V135" s="173">
        <f>IFERROR(VLOOKUP(Table2[[#This Row],[Enterprise ID]],'Tech-ServiceDate'!A:B,2,0), "EitherNewHire or Termed")</f>
        <v>45326</v>
      </c>
      <c r="W135" s="25"/>
      <c r="X135" s="25"/>
    </row>
    <row r="136" spans="1:24" ht="33.75" customHeight="1">
      <c r="A136" s="15">
        <v>45924</v>
      </c>
      <c r="B136" s="8">
        <v>21175</v>
      </c>
      <c r="C136" s="9" t="s">
        <v>15266</v>
      </c>
      <c r="D136" s="10" t="s">
        <v>15267</v>
      </c>
      <c r="E136" s="174" t="str">
        <f t="shared" si="4"/>
        <v>21175</v>
      </c>
      <c r="F136" s="177">
        <f>IFERROR(VLOOKUP(D136,'TPMS-auto'!A:J, 10,0), "Not-in-TPMS")</f>
        <v>8178193584</v>
      </c>
      <c r="G136" s="177" t="str">
        <f>IFERROR(VLOOKUP(D136,'TPMS-auto'!A:J,6,0),"Not-in-TPMS")</f>
        <v>021175</v>
      </c>
      <c r="H136" s="12" t="s">
        <v>14676</v>
      </c>
      <c r="I136" s="11" t="s">
        <v>15268</v>
      </c>
      <c r="J136" s="13" t="s">
        <v>15075</v>
      </c>
      <c r="K136" s="13" t="s">
        <v>14967</v>
      </c>
      <c r="L136" s="13" t="s">
        <v>14680</v>
      </c>
      <c r="M136" s="13"/>
      <c r="N136" s="13" t="s">
        <v>14680</v>
      </c>
      <c r="O136" s="3" t="s">
        <v>14680</v>
      </c>
      <c r="P136" s="167" t="str">
        <f>IFERROR(VLOOKUP(D136,'TPMS-auto'!A:D, 4,0),"Not-in-TPMS")</f>
        <v>0007995</v>
      </c>
      <c r="Q136" s="168" t="str">
        <f>IFERROR(VLOOKUP(Table2[[#This Row],[Unit Number]],Ops,3,0),"Not-in-TPMS")</f>
        <v>Carol &amp; Tasha</v>
      </c>
      <c r="R136" s="173">
        <f>IFERROR(VLOOKUP(Table2[[#This Row],[Enterprise ID]], 'ExistingRental-12.11'!A:H, 3, 0), "Not Open On 12.11")</f>
        <v>45925</v>
      </c>
      <c r="S136" s="167" t="str">
        <f>IF(Table2[[#This Row],[Start Rental Date]]="New Rental", "New Rental", "Rental Extension Request")</f>
        <v>New Rental</v>
      </c>
      <c r="T136" s="167" t="str">
        <f>IFERROR(IF(Table2[[#This Row],[Date of this request]]-Table2[[#This Row],[Tech Service Date]]&lt;60, "New Hire Rental", "Truck Breakdown"), "New Hire Rental")</f>
        <v>Truck Breakdown</v>
      </c>
      <c r="U136" s="167" t="str">
        <f>IFERROR(VLOOKUP(Table2[[#This Row],[Enterprise ID]], 'ExistingRental-12.11'!A:H, 7, 0), "Not Open On 12.11")</f>
        <v>KYLE TATUM</v>
      </c>
      <c r="V136" s="173">
        <f>IFERROR(VLOOKUP(Table2[[#This Row],[Enterprise ID]],'Tech-ServiceDate'!A:B,2,0), "EitherNewHire or Termed")</f>
        <v>45655</v>
      </c>
      <c r="W136" s="25"/>
      <c r="X136" s="25"/>
    </row>
    <row r="137" spans="1:24" ht="33.75" customHeight="1">
      <c r="A137" s="15">
        <v>45924</v>
      </c>
      <c r="B137" s="8">
        <v>46019</v>
      </c>
      <c r="C137" s="9" t="s">
        <v>15269</v>
      </c>
      <c r="D137" s="10" t="s">
        <v>15270</v>
      </c>
      <c r="E137" s="174" t="str">
        <f t="shared" si="4"/>
        <v>46019</v>
      </c>
      <c r="F137" s="177">
        <f>IFERROR(VLOOKUP(D137,'TPMS-auto'!A:J, 10,0), "Not-in-TPMS")</f>
        <v>9094027800</v>
      </c>
      <c r="G137" s="177" t="str">
        <f>IFERROR(VLOOKUP(D137,'TPMS-auto'!A:J,6,0),"Not-in-TPMS")</f>
        <v>046019</v>
      </c>
      <c r="H137" s="12" t="s">
        <v>14676</v>
      </c>
      <c r="I137" s="11" t="s">
        <v>15271</v>
      </c>
      <c r="J137" s="13" t="s">
        <v>15272</v>
      </c>
      <c r="K137" s="13" t="s">
        <v>14967</v>
      </c>
      <c r="L137" s="13" t="s">
        <v>14680</v>
      </c>
      <c r="M137" s="13"/>
      <c r="N137" s="13" t="s">
        <v>14680</v>
      </c>
      <c r="O137" s="13" t="s">
        <v>14680</v>
      </c>
      <c r="P137" s="167" t="str">
        <f>IFERROR(VLOOKUP(D137,'TPMS-auto'!A:D, 4,0),"Not-in-TPMS")</f>
        <v>0007108</v>
      </c>
      <c r="Q137" s="168" t="str">
        <f>IFERROR(VLOOKUP(Table2[[#This Row],[Unit Number]],Ops,3,0),"Not-in-TPMS")</f>
        <v>Carol &amp; Tasha</v>
      </c>
      <c r="R137" s="173" t="str">
        <f>IFERROR(VLOOKUP(Table2[[#This Row],[Enterprise ID]], 'ExistingRental-12.11'!A:H, 3, 0), "Not Open On 12.11")</f>
        <v>Not Open On 12.11</v>
      </c>
      <c r="S137" s="167" t="str">
        <f>IF(Table2[[#This Row],[Start Rental Date]]="New Rental", "New Rental", "Rental Extension Request")</f>
        <v>New Rental</v>
      </c>
      <c r="T137" s="167" t="str">
        <f>IFERROR(IF(Table2[[#This Row],[Date of this request]]-Table2[[#This Row],[Tech Service Date]]&lt;60, "New Hire Rental", "Truck Breakdown"), "New Hire Rental")</f>
        <v>Truck Breakdown</v>
      </c>
      <c r="U137" s="167" t="str">
        <f>IFERROR(VLOOKUP(Table2[[#This Row],[Enterprise ID]], 'ExistingRental-12.11'!A:H, 7, 0), "Not Open On 12.11")</f>
        <v>Not Open On 12.11</v>
      </c>
      <c r="V137" s="173">
        <f>IFERROR(VLOOKUP(Table2[[#This Row],[Enterprise ID]],'Tech-ServiceDate'!A:B,2,0), "EitherNewHire or Termed")</f>
        <v>45242</v>
      </c>
      <c r="W137" s="25"/>
      <c r="X137" s="25"/>
    </row>
    <row r="138" spans="1:24" ht="33.75" customHeight="1">
      <c r="A138" s="15">
        <v>45924</v>
      </c>
      <c r="B138" s="8">
        <v>21076</v>
      </c>
      <c r="C138" s="9" t="s">
        <v>15273</v>
      </c>
      <c r="D138" s="10" t="s">
        <v>15274</v>
      </c>
      <c r="E138" s="174" t="str">
        <f t="shared" si="4"/>
        <v>21076</v>
      </c>
      <c r="F138" s="177">
        <f>IFERROR(VLOOKUP(D138,'TPMS-auto'!A:J, 10,0), "Not-in-TPMS")</f>
        <v>9289203014</v>
      </c>
      <c r="G138" s="177" t="str">
        <f>IFERROR(VLOOKUP(D138,'TPMS-auto'!A:J,6,0),"Not-in-TPMS")</f>
        <v>021076</v>
      </c>
      <c r="H138" s="12" t="s">
        <v>14676</v>
      </c>
      <c r="I138" s="11" t="s">
        <v>15275</v>
      </c>
      <c r="J138" s="13" t="s">
        <v>15276</v>
      </c>
      <c r="K138" s="13" t="s">
        <v>15277</v>
      </c>
      <c r="L138" s="13" t="s">
        <v>14680</v>
      </c>
      <c r="M138" s="13"/>
      <c r="N138" s="13" t="s">
        <v>14680</v>
      </c>
      <c r="O138" s="13" t="s">
        <v>14680</v>
      </c>
      <c r="P138" s="167" t="str">
        <f>IFERROR(VLOOKUP(D138,'TPMS-auto'!A:D, 4,0),"Not-in-TPMS")</f>
        <v>0007088</v>
      </c>
      <c r="Q138" s="168" t="str">
        <f>IFERROR(VLOOKUP(Table2[[#This Row],[Unit Number]],Ops,3,0),"Not-in-TPMS")</f>
        <v>Carol &amp; Tasha</v>
      </c>
      <c r="R138" s="173">
        <f>IFERROR(VLOOKUP(Table2[[#This Row],[Enterprise ID]], 'ExistingRental-12.11'!A:H, 3, 0), "Not Open On 12.11")</f>
        <v>45993</v>
      </c>
      <c r="S138" s="167" t="str">
        <f>IF(Table2[[#This Row],[Start Rental Date]]="New Rental", "New Rental", "Rental Extension Request")</f>
        <v>New Rental</v>
      </c>
      <c r="T138" s="167" t="str">
        <f>IFERROR(IF(Table2[[#This Row],[Date of this request]]-Table2[[#This Row],[Tech Service Date]]&lt;60, "New Hire Rental", "Truck Breakdown"), "New Hire Rental")</f>
        <v>Truck Breakdown</v>
      </c>
      <c r="U138" s="167" t="str">
        <f>IFERROR(VLOOKUP(Table2[[#This Row],[Enterprise ID]], 'ExistingRental-12.11'!A:H, 7, 0), "Not Open On 12.11")</f>
        <v>JOSHUA RAITTER</v>
      </c>
      <c r="V138" s="173">
        <f>IFERROR(VLOOKUP(Table2[[#This Row],[Enterprise ID]],'Tech-ServiceDate'!A:B,2,0), "EitherNewHire or Termed")</f>
        <v>44231</v>
      </c>
      <c r="W138" s="25"/>
      <c r="X138" s="25"/>
    </row>
    <row r="139" spans="1:24" ht="33.75" customHeight="1">
      <c r="A139" s="15">
        <v>45924</v>
      </c>
      <c r="B139" s="8">
        <v>61647</v>
      </c>
      <c r="C139" s="9" t="s">
        <v>15278</v>
      </c>
      <c r="D139" s="10" t="s">
        <v>15279</v>
      </c>
      <c r="E139" s="174" t="str">
        <f t="shared" si="4"/>
        <v>61647</v>
      </c>
      <c r="F139" s="177" t="str">
        <f>IFERROR(VLOOKUP(D139,'TPMS-auto'!A:J, 10,0), "Not-in-TPMS")</f>
        <v>Not-in-TPMS</v>
      </c>
      <c r="G139" s="177" t="str">
        <f>IFERROR(VLOOKUP(D139,'TPMS-auto'!A:J,6,0),"Not-in-TPMS")</f>
        <v>Not-in-TPMS</v>
      </c>
      <c r="H139" s="12">
        <v>45917</v>
      </c>
      <c r="I139" s="11" t="s">
        <v>15280</v>
      </c>
      <c r="J139" s="13" t="s">
        <v>15281</v>
      </c>
      <c r="K139" s="13" t="s">
        <v>15282</v>
      </c>
      <c r="L139" s="13" t="s">
        <v>14680</v>
      </c>
      <c r="M139" s="13"/>
      <c r="N139" s="13" t="s">
        <v>14696</v>
      </c>
      <c r="O139" s="13"/>
      <c r="P139" s="167" t="str">
        <f>IFERROR(VLOOKUP(D139,'TPMS-auto'!A:D, 4,0),"Not-in-TPMS")</f>
        <v>Not-in-TPMS</v>
      </c>
      <c r="Q139" s="168" t="str">
        <f>IFERROR(VLOOKUP(Table2[[#This Row],[Unit Number]],Ops,3,0),"Not-in-TPMS")</f>
        <v>Not-in-TPMS</v>
      </c>
      <c r="R139" s="173" t="str">
        <f>IFERROR(VLOOKUP(Table2[[#This Row],[Enterprise ID]], 'ExistingRental-12.11'!A:H, 3, 0), "Not Open On 12.11")</f>
        <v>Not Open On 12.11</v>
      </c>
      <c r="S139" s="167" t="str">
        <f>IF(Table2[[#This Row],[Start Rental Date]]="New Rental", "New Rental", "Rental Extension Request")</f>
        <v>Rental Extension Request</v>
      </c>
      <c r="T139" s="167" t="str">
        <f>IFERROR(IF(Table2[[#This Row],[Date of this request]]-Table2[[#This Row],[Tech Service Date]]&lt;60, "New Hire Rental", "Truck Breakdown"), "New Hire Rental")</f>
        <v>New Hire Rental</v>
      </c>
      <c r="U139" s="167" t="str">
        <f>IFERROR(VLOOKUP(Table2[[#This Row],[Enterprise ID]], 'ExistingRental-12.11'!A:H, 7, 0), "Not Open On 12.11")</f>
        <v>Not Open On 12.11</v>
      </c>
      <c r="V139" s="173" t="str">
        <f>IFERROR(VLOOKUP(Table2[[#This Row],[Enterprise ID]],'Tech-ServiceDate'!A:B,2,0), "EitherNewHire or Termed")</f>
        <v>EitherNewHire or Termed</v>
      </c>
      <c r="W139" s="25"/>
      <c r="X139" s="25"/>
    </row>
    <row r="140" spans="1:24" ht="33.75" customHeight="1">
      <c r="A140" s="15">
        <v>45924</v>
      </c>
      <c r="B140" s="8">
        <v>61747</v>
      </c>
      <c r="C140" s="9" t="s">
        <v>15283</v>
      </c>
      <c r="D140" s="10" t="s">
        <v>13550</v>
      </c>
      <c r="E140" s="174" t="str">
        <f t="shared" si="4"/>
        <v>61747</v>
      </c>
      <c r="F140" s="177">
        <f>IFERROR(VLOOKUP(D140,'TPMS-auto'!A:J, 10,0), "Not-in-TPMS")</f>
        <v>6073740009</v>
      </c>
      <c r="G140" s="177" t="str">
        <f>IFERROR(VLOOKUP(D140,'TPMS-auto'!A:J,6,0),"Not-in-TPMS")</f>
        <v>061850</v>
      </c>
      <c r="H140" s="12">
        <v>45826</v>
      </c>
      <c r="I140" s="11" t="s">
        <v>15284</v>
      </c>
      <c r="J140" s="13" t="s">
        <v>15285</v>
      </c>
      <c r="K140" s="77" t="s">
        <v>15286</v>
      </c>
      <c r="L140" s="13" t="s">
        <v>14680</v>
      </c>
      <c r="M140" s="13"/>
      <c r="N140" s="13" t="s">
        <v>14696</v>
      </c>
      <c r="O140" s="3"/>
      <c r="P140" s="167" t="str">
        <f>IFERROR(VLOOKUP(D140,'TPMS-auto'!A:D, 4,0),"Not-in-TPMS")</f>
        <v>0007670</v>
      </c>
      <c r="Q140" s="168" t="str">
        <f>IFERROR(VLOOKUP(Table2[[#This Row],[Unit Number]],Ops,3,0),"Not-in-TPMS")</f>
        <v>Rob &amp; Andrea</v>
      </c>
      <c r="R140" s="173" t="str">
        <f>IFERROR(VLOOKUP(Table2[[#This Row],[Enterprise ID]], 'ExistingRental-12.11'!A:H, 3, 0), "Not Open On 12.11")</f>
        <v>Not Open On 12.11</v>
      </c>
      <c r="S140" s="167" t="str">
        <f>IF(Table2[[#This Row],[Start Rental Date]]="New Rental", "New Rental", "Rental Extension Request")</f>
        <v>Rental Extension Request</v>
      </c>
      <c r="T140" s="167" t="str">
        <f>IFERROR(IF(Table2[[#This Row],[Date of this request]]-Table2[[#This Row],[Tech Service Date]]&lt;60, "New Hire Rental", "Truck Breakdown"), "New Hire Rental")</f>
        <v>Truck Breakdown</v>
      </c>
      <c r="U140" s="167" t="str">
        <f>IFERROR(VLOOKUP(Table2[[#This Row],[Enterprise ID]], 'ExistingRental-12.11'!A:H, 7, 0), "Not Open On 12.11")</f>
        <v>Not Open On 12.11</v>
      </c>
      <c r="V140" s="173">
        <f>IFERROR(VLOOKUP(Table2[[#This Row],[Enterprise ID]],'Tech-ServiceDate'!A:B,2,0), "EitherNewHire or Termed")</f>
        <v>39944</v>
      </c>
      <c r="W140" s="25"/>
      <c r="X140" s="25"/>
    </row>
    <row r="141" spans="1:24" ht="33.75" customHeight="1">
      <c r="A141" s="15">
        <v>45924</v>
      </c>
      <c r="B141" s="8">
        <v>46239</v>
      </c>
      <c r="C141" s="9" t="s">
        <v>15287</v>
      </c>
      <c r="D141" s="10" t="s">
        <v>15288</v>
      </c>
      <c r="E141" s="174" t="str">
        <f t="shared" si="4"/>
        <v>46239</v>
      </c>
      <c r="F141" s="177">
        <f>IFERROR(VLOOKUP(D141,'TPMS-auto'!A:J, 10,0), "Not-in-TPMS")</f>
        <v>8063361120</v>
      </c>
      <c r="G141" s="177" t="str">
        <f>IFERROR(VLOOKUP(D141,'TPMS-auto'!A:J,6,0),"Not-in-TPMS")</f>
        <v>046239</v>
      </c>
      <c r="H141" s="12">
        <v>45870</v>
      </c>
      <c r="I141" s="11" t="s">
        <v>15289</v>
      </c>
      <c r="J141" s="13" t="s">
        <v>15290</v>
      </c>
      <c r="K141" s="100" t="s">
        <v>15291</v>
      </c>
      <c r="L141" s="13" t="s">
        <v>14680</v>
      </c>
      <c r="M141" s="13"/>
      <c r="N141" s="13" t="s">
        <v>14696</v>
      </c>
      <c r="O141" s="3"/>
      <c r="P141" s="167" t="str">
        <f>IFERROR(VLOOKUP(D141,'TPMS-auto'!A:D, 4,0),"Not-in-TPMS")</f>
        <v>0007995</v>
      </c>
      <c r="Q141" s="168" t="str">
        <f>IFERROR(VLOOKUP(Table2[[#This Row],[Unit Number]],Ops,3,0),"Not-in-TPMS")</f>
        <v>Carol &amp; Tasha</v>
      </c>
      <c r="R141" s="173" t="str">
        <f>IFERROR(VLOOKUP(Table2[[#This Row],[Enterprise ID]], 'ExistingRental-12.11'!A:H, 3, 0), "Not Open On 12.11")</f>
        <v>Not Open On 12.11</v>
      </c>
      <c r="S141" s="167" t="str">
        <f>IF(Table2[[#This Row],[Start Rental Date]]="New Rental", "New Rental", "Rental Extension Request")</f>
        <v>Rental Extension Request</v>
      </c>
      <c r="T141" s="167" t="str">
        <f>IFERROR(IF(Table2[[#This Row],[Date of this request]]-Table2[[#This Row],[Tech Service Date]]&lt;60, "New Hire Rental", "Truck Breakdown"), "New Hire Rental")</f>
        <v>Truck Breakdown</v>
      </c>
      <c r="U141" s="167" t="str">
        <f>IFERROR(VLOOKUP(Table2[[#This Row],[Enterprise ID]], 'ExistingRental-12.11'!A:H, 7, 0), "Not Open On 12.11")</f>
        <v>Not Open On 12.11</v>
      </c>
      <c r="V141" s="173">
        <f>IFERROR(VLOOKUP(Table2[[#This Row],[Enterprise ID]],'Tech-ServiceDate'!A:B,2,0), "EitherNewHire or Termed")</f>
        <v>45008</v>
      </c>
      <c r="W141" s="25"/>
      <c r="X141" s="25"/>
    </row>
    <row r="142" spans="1:24" ht="33.75" customHeight="1">
      <c r="A142" s="15">
        <v>45924</v>
      </c>
      <c r="B142" s="8">
        <v>36280</v>
      </c>
      <c r="C142" s="9" t="s">
        <v>15292</v>
      </c>
      <c r="D142" s="10" t="s">
        <v>15293</v>
      </c>
      <c r="E142" s="174" t="str">
        <f t="shared" si="4"/>
        <v>36280</v>
      </c>
      <c r="F142" s="177">
        <f>IFERROR(VLOOKUP(D142,'TPMS-auto'!A:J, 10,0), "Not-in-TPMS")</f>
        <v>3363413808</v>
      </c>
      <c r="G142" s="177" t="str">
        <f>IFERROR(VLOOKUP(D142,'TPMS-auto'!A:J,6,0),"Not-in-TPMS")</f>
        <v>036280</v>
      </c>
      <c r="H142" s="12">
        <v>45817</v>
      </c>
      <c r="I142" s="11" t="s">
        <v>15294</v>
      </c>
      <c r="J142" s="31" t="s">
        <v>15295</v>
      </c>
      <c r="K142" s="38" t="s">
        <v>15296</v>
      </c>
      <c r="L142" s="13" t="s">
        <v>14680</v>
      </c>
      <c r="M142" s="13"/>
      <c r="N142" s="13" t="s">
        <v>14696</v>
      </c>
      <c r="O142" s="3"/>
      <c r="P142" s="167" t="str">
        <f>IFERROR(VLOOKUP(D142,'TPMS-auto'!A:D, 4,0),"Not-in-TPMS")</f>
        <v>0008175</v>
      </c>
      <c r="Q142" s="168" t="str">
        <f>IFERROR(VLOOKUP(Table2[[#This Row],[Unit Number]],Ops,3,0),"Not-in-TPMS")</f>
        <v>Rob &amp; Andrea</v>
      </c>
      <c r="R142" s="173" t="str">
        <f>IFERROR(VLOOKUP(Table2[[#This Row],[Enterprise ID]], 'ExistingRental-12.11'!A:H, 3, 0), "Not Open On 12.11")</f>
        <v>Not Open On 12.11</v>
      </c>
      <c r="S142" s="167" t="str">
        <f>IF(Table2[[#This Row],[Start Rental Date]]="New Rental", "New Rental", "Rental Extension Request")</f>
        <v>Rental Extension Request</v>
      </c>
      <c r="T142" s="167" t="str">
        <f>IFERROR(IF(Table2[[#This Row],[Date of this request]]-Table2[[#This Row],[Tech Service Date]]&lt;60, "New Hire Rental", "Truck Breakdown"), "New Hire Rental")</f>
        <v>Truck Breakdown</v>
      </c>
      <c r="U142" s="167" t="str">
        <f>IFERROR(VLOOKUP(Table2[[#This Row],[Enterprise ID]], 'ExistingRental-12.11'!A:H, 7, 0), "Not Open On 12.11")</f>
        <v>Not Open On 12.11</v>
      </c>
      <c r="V142" s="173">
        <f>IFERROR(VLOOKUP(Table2[[#This Row],[Enterprise ID]],'Tech-ServiceDate'!A:B,2,0), "EitherNewHire or Termed")</f>
        <v>43607</v>
      </c>
      <c r="W142" s="25"/>
      <c r="X142" s="25"/>
    </row>
    <row r="143" spans="1:24" ht="33.75" customHeight="1">
      <c r="A143" s="15">
        <v>45924</v>
      </c>
      <c r="B143" s="8">
        <v>36376</v>
      </c>
      <c r="C143" s="9" t="s">
        <v>15297</v>
      </c>
      <c r="D143" s="10" t="s">
        <v>15298</v>
      </c>
      <c r="E143" s="174" t="str">
        <f t="shared" si="4"/>
        <v>36376</v>
      </c>
      <c r="F143" s="177">
        <f>IFERROR(VLOOKUP(D143,'TPMS-auto'!A:J, 10,0), "Not-in-TPMS")</f>
        <v>9785518213</v>
      </c>
      <c r="G143" s="177" t="str">
        <f>IFERROR(VLOOKUP(D143,'TPMS-auto'!A:J,6,0),"Not-in-TPMS")</f>
        <v>036376</v>
      </c>
      <c r="H143" s="12">
        <v>45846</v>
      </c>
      <c r="I143" s="11" t="s">
        <v>15299</v>
      </c>
      <c r="J143" s="13" t="s">
        <v>15300</v>
      </c>
      <c r="K143" s="13" t="s">
        <v>15301</v>
      </c>
      <c r="L143" s="13" t="s">
        <v>14680</v>
      </c>
      <c r="M143" s="13"/>
      <c r="N143" s="13" t="s">
        <v>14680</v>
      </c>
      <c r="O143" s="3" t="s">
        <v>14680</v>
      </c>
      <c r="P143" s="167" t="str">
        <f>IFERROR(VLOOKUP(D143,'TPMS-auto'!A:D, 4,0),"Not-in-TPMS")</f>
        <v>0007670</v>
      </c>
      <c r="Q143" s="168" t="str">
        <f>IFERROR(VLOOKUP(Table2[[#This Row],[Unit Number]],Ops,3,0),"Not-in-TPMS")</f>
        <v>Rob &amp; Andrea</v>
      </c>
      <c r="R143" s="173">
        <f>IFERROR(VLOOKUP(Table2[[#This Row],[Enterprise ID]], 'ExistingRental-12.11'!A:H, 3, 0), "Not Open On 12.11")</f>
        <v>46000</v>
      </c>
      <c r="S143" s="167" t="str">
        <f>IF(Table2[[#This Row],[Start Rental Date]]="New Rental", "New Rental", "Rental Extension Request")</f>
        <v>Rental Extension Request</v>
      </c>
      <c r="T143" s="167" t="str">
        <f>IFERROR(IF(Table2[[#This Row],[Date of this request]]-Table2[[#This Row],[Tech Service Date]]&lt;60, "New Hire Rental", "Truck Breakdown"), "New Hire Rental")</f>
        <v>Truck Breakdown</v>
      </c>
      <c r="U143" s="167" t="str">
        <f>IFERROR(VLOOKUP(Table2[[#This Row],[Enterprise ID]], 'ExistingRental-12.11'!A:H, 7, 0), "Not Open On 12.11")</f>
        <v>JAIME QUINONES</v>
      </c>
      <c r="V143" s="173">
        <f>IFERROR(VLOOKUP(Table2[[#This Row],[Enterprise ID]],'Tech-ServiceDate'!A:B,2,0), "EitherNewHire or Termed")</f>
        <v>45291</v>
      </c>
      <c r="W143" s="25"/>
      <c r="X143" s="25"/>
    </row>
    <row r="144" spans="1:24" ht="33.75" customHeight="1">
      <c r="A144" s="15">
        <v>45924</v>
      </c>
      <c r="B144" s="8">
        <v>37104</v>
      </c>
      <c r="C144" s="9" t="s">
        <v>15302</v>
      </c>
      <c r="D144" s="10" t="s">
        <v>15303</v>
      </c>
      <c r="E144" s="174" t="str">
        <f t="shared" si="4"/>
        <v>37104</v>
      </c>
      <c r="F144" s="177">
        <f>IFERROR(VLOOKUP(D144,'TPMS-auto'!A:J, 10,0), "Not-in-TPMS")</f>
        <v>7209190856</v>
      </c>
      <c r="G144" s="177" t="str">
        <f>IFERROR(VLOOKUP(D144,'TPMS-auto'!A:J,6,0),"Not-in-TPMS")</f>
        <v>037104</v>
      </c>
      <c r="H144" s="12">
        <v>45904</v>
      </c>
      <c r="I144" s="11" t="s">
        <v>15304</v>
      </c>
      <c r="J144" s="13" t="s">
        <v>15305</v>
      </c>
      <c r="K144" s="13" t="s">
        <v>15306</v>
      </c>
      <c r="L144" s="13" t="s">
        <v>14680</v>
      </c>
      <c r="M144" s="13"/>
      <c r="N144" s="13" t="s">
        <v>14680</v>
      </c>
      <c r="O144" s="3" t="s">
        <v>14680</v>
      </c>
      <c r="P144" s="167" t="str">
        <f>IFERROR(VLOOKUP(D144,'TPMS-auto'!A:D, 4,0),"Not-in-TPMS")</f>
        <v>0008169</v>
      </c>
      <c r="Q144" s="168" t="str">
        <f>IFERROR(VLOOKUP(Table2[[#This Row],[Unit Number]],Ops,3,0),"Not-in-TPMS")</f>
        <v>Carol &amp; Tasha</v>
      </c>
      <c r="R144" s="173" t="str">
        <f>IFERROR(VLOOKUP(Table2[[#This Row],[Enterprise ID]], 'ExistingRental-12.11'!A:H, 3, 0), "Not Open On 12.11")</f>
        <v>Not Open On 12.11</v>
      </c>
      <c r="S144" s="167" t="str">
        <f>IF(Table2[[#This Row],[Start Rental Date]]="New Rental", "New Rental", "Rental Extension Request")</f>
        <v>Rental Extension Request</v>
      </c>
      <c r="T144" s="167" t="str">
        <f>IFERROR(IF(Table2[[#This Row],[Date of this request]]-Table2[[#This Row],[Tech Service Date]]&lt;60, "New Hire Rental", "Truck Breakdown"), "New Hire Rental")</f>
        <v>Truck Breakdown</v>
      </c>
      <c r="U144" s="167" t="str">
        <f>IFERROR(VLOOKUP(Table2[[#This Row],[Enterprise ID]], 'ExistingRental-12.11'!A:H, 7, 0), "Not Open On 12.11")</f>
        <v>Not Open On 12.11</v>
      </c>
      <c r="V144" s="173">
        <f>IFERROR(VLOOKUP(Table2[[#This Row],[Enterprise ID]],'Tech-ServiceDate'!A:B,2,0), "EitherNewHire or Termed")</f>
        <v>45816</v>
      </c>
      <c r="W144" s="25"/>
      <c r="X144" s="25"/>
    </row>
    <row r="145" spans="1:24" ht="33.75" customHeight="1">
      <c r="A145" s="15">
        <v>45924</v>
      </c>
      <c r="B145" s="8">
        <v>61307</v>
      </c>
      <c r="C145" s="9" t="s">
        <v>15307</v>
      </c>
      <c r="D145" s="10" t="s">
        <v>14031</v>
      </c>
      <c r="E145" s="174" t="str">
        <f t="shared" si="4"/>
        <v>61307</v>
      </c>
      <c r="F145" s="177">
        <f>IFERROR(VLOOKUP(D145,'TPMS-auto'!A:J, 10,0), "Not-in-TPMS")</f>
        <v>3015230165</v>
      </c>
      <c r="G145" s="177" t="str">
        <f>IFERROR(VLOOKUP(D145,'TPMS-auto'!A:J,6,0),"Not-in-TPMS")</f>
        <v>061307</v>
      </c>
      <c r="H145" s="12">
        <v>45915</v>
      </c>
      <c r="I145" s="11" t="s">
        <v>15308</v>
      </c>
      <c r="J145" s="13" t="s">
        <v>15309</v>
      </c>
      <c r="K145" s="13" t="s">
        <v>15309</v>
      </c>
      <c r="L145" s="13" t="s">
        <v>14680</v>
      </c>
      <c r="M145" s="13"/>
      <c r="N145" s="13" t="s">
        <v>14696</v>
      </c>
      <c r="O145" s="3"/>
      <c r="P145" s="167" t="str">
        <f>IFERROR(VLOOKUP(D145,'TPMS-auto'!A:D, 4,0),"Not-in-TPMS")</f>
        <v>0007084</v>
      </c>
      <c r="Q145" s="168" t="str">
        <f>IFERROR(VLOOKUP(Table2[[#This Row],[Unit Number]],Ops,3,0),"Not-in-TPMS")</f>
        <v>Monica, Cheryl &amp; Machell</v>
      </c>
      <c r="R145" s="173" t="str">
        <f>IFERROR(VLOOKUP(Table2[[#This Row],[Enterprise ID]], 'ExistingRental-12.11'!A:H, 3, 0), "Not Open On 12.11")</f>
        <v>Not Open On 12.11</v>
      </c>
      <c r="S145" s="167" t="str">
        <f>IF(Table2[[#This Row],[Start Rental Date]]="New Rental", "New Rental", "Rental Extension Request")</f>
        <v>Rental Extension Request</v>
      </c>
      <c r="T145" s="167" t="str">
        <f>IFERROR(IF(Table2[[#This Row],[Date of this request]]-Table2[[#This Row],[Tech Service Date]]&lt;60, "New Hire Rental", "Truck Breakdown"), "New Hire Rental")</f>
        <v>Truck Breakdown</v>
      </c>
      <c r="U145" s="167" t="str">
        <f>IFERROR(VLOOKUP(Table2[[#This Row],[Enterprise ID]], 'ExistingRental-12.11'!A:H, 7, 0), "Not Open On 12.11")</f>
        <v>Not Open On 12.11</v>
      </c>
      <c r="V145" s="173">
        <f>IFERROR(VLOOKUP(Table2[[#This Row],[Enterprise ID]],'Tech-ServiceDate'!A:B,2,0), "EitherNewHire or Termed")</f>
        <v>34452</v>
      </c>
      <c r="W145" s="25"/>
      <c r="X145" s="25"/>
    </row>
    <row r="146" spans="1:24" ht="33.75" customHeight="1">
      <c r="A146" s="15">
        <v>45924</v>
      </c>
      <c r="B146" s="8"/>
      <c r="C146" s="9" t="s">
        <v>15310</v>
      </c>
      <c r="D146" s="10"/>
      <c r="E146" s="174" t="str">
        <f t="shared" si="4"/>
        <v/>
      </c>
      <c r="F146" s="177" t="str">
        <f>IFERROR(VLOOKUP(D146,'TPMS-auto'!A:J, 10,0), "Not-in-TPMS")</f>
        <v>Not-in-TPMS</v>
      </c>
      <c r="G146" s="177" t="str">
        <f>IFERROR(VLOOKUP(D146,'TPMS-auto'!A:J,6,0),"Not-in-TPMS")</f>
        <v>Not-in-TPMS</v>
      </c>
      <c r="H146" s="12"/>
      <c r="I146" s="11" t="s">
        <v>15311</v>
      </c>
      <c r="J146" s="13" t="s">
        <v>15284</v>
      </c>
      <c r="K146" s="70" t="s">
        <v>15312</v>
      </c>
      <c r="L146" s="13" t="s">
        <v>14696</v>
      </c>
      <c r="M146" s="13"/>
      <c r="N146" s="13" t="s">
        <v>14696</v>
      </c>
      <c r="O146" s="3" t="s">
        <v>14696</v>
      </c>
      <c r="P146" s="167" t="str">
        <f>IFERROR(VLOOKUP(D146,'TPMS-auto'!A:D, 4,0),"Not-in-TPMS")</f>
        <v>Not-in-TPMS</v>
      </c>
      <c r="Q146" s="168" t="str">
        <f>IFERROR(VLOOKUP(Table2[[#This Row],[Unit Number]],Ops,3,0),"Not-in-TPMS")</f>
        <v>Not-in-TPMS</v>
      </c>
      <c r="R146" s="173" t="str">
        <f>IFERROR(VLOOKUP(Table2[[#This Row],[Enterprise ID]], 'ExistingRental-12.11'!A:H, 3, 0), "Not Open On 12.11")</f>
        <v>Not Open On 12.11</v>
      </c>
      <c r="S146" s="167" t="str">
        <f>IF(Table2[[#This Row],[Start Rental Date]]="New Rental", "New Rental", "Rental Extension Request")</f>
        <v>Rental Extension Request</v>
      </c>
      <c r="T146" s="167" t="str">
        <f>IFERROR(IF(Table2[[#This Row],[Date of this request]]-Table2[[#This Row],[Tech Service Date]]&lt;60, "New Hire Rental", "Truck Breakdown"), "New Hire Rental")</f>
        <v>New Hire Rental</v>
      </c>
      <c r="U146" s="167" t="str">
        <f>IFERROR(VLOOKUP(Table2[[#This Row],[Enterprise ID]], 'ExistingRental-12.11'!A:H, 7, 0), "Not Open On 12.11")</f>
        <v>Not Open On 12.11</v>
      </c>
      <c r="V146" s="173" t="str">
        <f>IFERROR(VLOOKUP(Table2[[#This Row],[Enterprise ID]],'Tech-ServiceDate'!A:B,2,0), "EitherNewHire or Termed")</f>
        <v>EitherNewHire or Termed</v>
      </c>
      <c r="W146" s="25"/>
      <c r="X146" s="25"/>
    </row>
    <row r="147" spans="1:24" ht="33.75" customHeight="1">
      <c r="A147" s="15">
        <v>45924</v>
      </c>
      <c r="B147" s="8">
        <v>61053</v>
      </c>
      <c r="C147" s="9" t="s">
        <v>15313</v>
      </c>
      <c r="D147" s="10" t="s">
        <v>15314</v>
      </c>
      <c r="E147" s="174" t="str">
        <f t="shared" si="4"/>
        <v>61053</v>
      </c>
      <c r="F147" s="177">
        <f>IFERROR(VLOOKUP(D147,'TPMS-auto'!A:J, 10,0), "Not-in-TPMS")</f>
        <v>8658016685</v>
      </c>
      <c r="G147" s="177" t="str">
        <f>IFERROR(VLOOKUP(D147,'TPMS-auto'!A:J,6,0),"Not-in-TPMS")</f>
        <v>061053</v>
      </c>
      <c r="H147" s="12" t="s">
        <v>14676</v>
      </c>
      <c r="I147" s="11" t="s">
        <v>15315</v>
      </c>
      <c r="J147" s="13" t="s">
        <v>15316</v>
      </c>
      <c r="K147" s="13" t="s">
        <v>15317</v>
      </c>
      <c r="L147" s="13" t="s">
        <v>14680</v>
      </c>
      <c r="M147" s="13"/>
      <c r="N147" s="13" t="s">
        <v>14696</v>
      </c>
      <c r="O147" s="3"/>
      <c r="P147" s="167" t="str">
        <f>IFERROR(VLOOKUP(D147,'TPMS-auto'!A:D, 4,0),"Not-in-TPMS")</f>
        <v>0004766</v>
      </c>
      <c r="Q147" s="168" t="str">
        <f>IFERROR(VLOOKUP(Table2[[#This Row],[Unit Number]],Ops,3,0),"Not-in-TPMS")</f>
        <v>Rob &amp; Andrea</v>
      </c>
      <c r="R147" s="173">
        <f>IFERROR(VLOOKUP(Table2[[#This Row],[Enterprise ID]], 'ExistingRental-12.11'!A:H, 3, 0), "Not Open On 12.11")</f>
        <v>45958</v>
      </c>
      <c r="S147" s="167" t="str">
        <f>IF(Table2[[#This Row],[Start Rental Date]]="New Rental", "New Rental", "Rental Extension Request")</f>
        <v>New Rental</v>
      </c>
      <c r="T147" s="167" t="str">
        <f>IFERROR(IF(Table2[[#This Row],[Date of this request]]-Table2[[#This Row],[Tech Service Date]]&lt;60, "New Hire Rental", "Truck Breakdown"), "New Hire Rental")</f>
        <v>Truck Breakdown</v>
      </c>
      <c r="U147" s="167" t="str">
        <f>IFERROR(VLOOKUP(Table2[[#This Row],[Enterprise ID]], 'ExistingRental-12.11'!A:H, 7, 0), "Not Open On 12.11")</f>
        <v>JAMES SABADO</v>
      </c>
      <c r="V147" s="173">
        <f>IFERROR(VLOOKUP(Table2[[#This Row],[Enterprise ID]],'Tech-ServiceDate'!A:B,2,0), "EitherNewHire or Termed")</f>
        <v>41828</v>
      </c>
      <c r="W147" s="25"/>
      <c r="X147" s="25"/>
    </row>
    <row r="148" spans="1:24" ht="33.75" customHeight="1">
      <c r="A148" s="15">
        <v>45924</v>
      </c>
      <c r="B148" s="8">
        <v>46491</v>
      </c>
      <c r="C148" s="9" t="s">
        <v>15318</v>
      </c>
      <c r="D148" s="10" t="s">
        <v>15319</v>
      </c>
      <c r="E148" s="174" t="str">
        <f t="shared" si="4"/>
        <v>46491</v>
      </c>
      <c r="F148" s="177">
        <f>IFERROR(VLOOKUP(D148,'TPMS-auto'!A:J, 10,0), "Not-in-TPMS")</f>
        <v>5716978827</v>
      </c>
      <c r="G148" s="177" t="str">
        <f>IFERROR(VLOOKUP(D148,'TPMS-auto'!A:J,6,0),"Not-in-TPMS")</f>
        <v>046491</v>
      </c>
      <c r="H148" s="12" t="s">
        <v>14676</v>
      </c>
      <c r="I148" s="11" t="s">
        <v>15320</v>
      </c>
      <c r="J148" s="13" t="s">
        <v>15321</v>
      </c>
      <c r="K148" s="13" t="s">
        <v>14967</v>
      </c>
      <c r="L148" s="13" t="s">
        <v>14680</v>
      </c>
      <c r="M148" s="13"/>
      <c r="N148" s="13" t="s">
        <v>14680</v>
      </c>
      <c r="O148" s="13" t="s">
        <v>14680</v>
      </c>
      <c r="P148" s="167" t="str">
        <f>IFERROR(VLOOKUP(D148,'TPMS-auto'!A:D, 4,0),"Not-in-TPMS")</f>
        <v>0007084</v>
      </c>
      <c r="Q148" s="168" t="str">
        <f>IFERROR(VLOOKUP(Table2[[#This Row],[Unit Number]],Ops,3,0),"Not-in-TPMS")</f>
        <v>Monica, Cheryl &amp; Machell</v>
      </c>
      <c r="R148" s="173" t="str">
        <f>IFERROR(VLOOKUP(Table2[[#This Row],[Enterprise ID]], 'ExistingRental-12.11'!A:H, 3, 0), "Not Open On 12.11")</f>
        <v>Not Open On 12.11</v>
      </c>
      <c r="S148" s="167" t="str">
        <f>IF(Table2[[#This Row],[Start Rental Date]]="New Rental", "New Rental", "Rental Extension Request")</f>
        <v>New Rental</v>
      </c>
      <c r="T148" s="167" t="str">
        <f>IFERROR(IF(Table2[[#This Row],[Date of this request]]-Table2[[#This Row],[Tech Service Date]]&lt;60, "New Hire Rental", "Truck Breakdown"), "New Hire Rental")</f>
        <v>Truck Breakdown</v>
      </c>
      <c r="U148" s="167" t="str">
        <f>IFERROR(VLOOKUP(Table2[[#This Row],[Enterprise ID]], 'ExistingRental-12.11'!A:H, 7, 0), "Not Open On 12.11")</f>
        <v>Not Open On 12.11</v>
      </c>
      <c r="V148" s="173">
        <f>IFERROR(VLOOKUP(Table2[[#This Row],[Enterprise ID]],'Tech-ServiceDate'!A:B,2,0), "EitherNewHire or Termed")</f>
        <v>45165</v>
      </c>
      <c r="W148" s="25"/>
      <c r="X148" s="25"/>
    </row>
    <row r="149" spans="1:24" ht="33.75" customHeight="1">
      <c r="A149" s="15">
        <v>45924</v>
      </c>
      <c r="B149" s="8">
        <v>36676</v>
      </c>
      <c r="C149" s="9" t="s">
        <v>15322</v>
      </c>
      <c r="D149" s="10" t="s">
        <v>15323</v>
      </c>
      <c r="E149" s="174" t="str">
        <f t="shared" si="4"/>
        <v>36676</v>
      </c>
      <c r="F149" s="177">
        <f>IFERROR(VLOOKUP(D149,'TPMS-auto'!A:J, 10,0), "Not-in-TPMS")</f>
        <v>3374860598</v>
      </c>
      <c r="G149" s="177" t="str">
        <f>IFERROR(VLOOKUP(D149,'TPMS-auto'!A:J,6,0),"Not-in-TPMS")</f>
        <v>036676</v>
      </c>
      <c r="H149" s="12">
        <v>45922</v>
      </c>
      <c r="I149" s="11" t="s">
        <v>15324</v>
      </c>
      <c r="J149" s="13"/>
      <c r="K149" s="13" t="s">
        <v>15325</v>
      </c>
      <c r="L149" s="13" t="s">
        <v>14680</v>
      </c>
      <c r="M149" s="13"/>
      <c r="N149" s="13" t="s">
        <v>14680</v>
      </c>
      <c r="O149" s="13" t="s">
        <v>14680</v>
      </c>
      <c r="P149" s="167" t="str">
        <f>IFERROR(VLOOKUP(D149,'TPMS-auto'!A:D, 4,0),"Not-in-TPMS")</f>
        <v>0008107</v>
      </c>
      <c r="Q149" s="168" t="str">
        <f>IFERROR(VLOOKUP(Table2[[#This Row],[Unit Number]],Ops,3,0),"Not-in-TPMS")</f>
        <v>Carol &amp; Tasha</v>
      </c>
      <c r="R149" s="173">
        <f>IFERROR(VLOOKUP(Table2[[#This Row],[Enterprise ID]], 'ExistingRental-12.11'!A:H, 3, 0), "Not Open On 12.11")</f>
        <v>45996</v>
      </c>
      <c r="S149" s="167" t="str">
        <f>IF(Table2[[#This Row],[Start Rental Date]]="New Rental", "New Rental", "Rental Extension Request")</f>
        <v>Rental Extension Request</v>
      </c>
      <c r="T149" s="167" t="str">
        <f>IFERROR(IF(Table2[[#This Row],[Date of this request]]-Table2[[#This Row],[Tech Service Date]]&lt;60, "New Hire Rental", "Truck Breakdown"), "New Hire Rental")</f>
        <v>Truck Breakdown</v>
      </c>
      <c r="U149" s="167" t="str">
        <f>IFERROR(VLOOKUP(Table2[[#This Row],[Enterprise ID]], 'ExistingRental-12.11'!A:H, 7, 0), "Not Open On 12.11")</f>
        <v>LIONEST BONIN</v>
      </c>
      <c r="V149" s="173">
        <f>IFERROR(VLOOKUP(Table2[[#This Row],[Enterprise ID]],'Tech-ServiceDate'!A:B,2,0), "EitherNewHire or Termed")</f>
        <v>44315</v>
      </c>
      <c r="W149" s="25"/>
      <c r="X149" s="25"/>
    </row>
    <row r="150" spans="1:24" ht="33.75" customHeight="1">
      <c r="A150" s="15">
        <v>45924</v>
      </c>
      <c r="B150" s="8">
        <v>61848</v>
      </c>
      <c r="C150" s="9" t="s">
        <v>15326</v>
      </c>
      <c r="D150" s="10" t="s">
        <v>15327</v>
      </c>
      <c r="E150" s="174" t="str">
        <f t="shared" si="4"/>
        <v>61848</v>
      </c>
      <c r="F150" s="177">
        <f>IFERROR(VLOOKUP(D150,'TPMS-auto'!A:J, 10,0), "Not-in-TPMS")</f>
        <v>6072373641</v>
      </c>
      <c r="G150" s="177" t="str">
        <f>IFERROR(VLOOKUP(D150,'TPMS-auto'!A:J,6,0),"Not-in-TPMS")</f>
        <v>061848</v>
      </c>
      <c r="H150" s="12">
        <v>45916</v>
      </c>
      <c r="I150" s="11" t="s">
        <v>15328</v>
      </c>
      <c r="J150" s="13" t="s">
        <v>15329</v>
      </c>
      <c r="K150" s="13" t="s">
        <v>15330</v>
      </c>
      <c r="L150" s="13" t="s">
        <v>14680</v>
      </c>
      <c r="M150" s="13"/>
      <c r="N150" s="13" t="s">
        <v>14680</v>
      </c>
      <c r="O150" s="13" t="s">
        <v>14680</v>
      </c>
      <c r="P150" s="167" t="str">
        <f>IFERROR(VLOOKUP(D150,'TPMS-auto'!A:D, 4,0),"Not-in-TPMS")</f>
        <v>0007670</v>
      </c>
      <c r="Q150" s="168" t="str">
        <f>IFERROR(VLOOKUP(Table2[[#This Row],[Unit Number]],Ops,3,0),"Not-in-TPMS")</f>
        <v>Rob &amp; Andrea</v>
      </c>
      <c r="R150" s="173" t="str">
        <f>IFERROR(VLOOKUP(Table2[[#This Row],[Enterprise ID]], 'ExistingRental-12.11'!A:H, 3, 0), "Not Open On 12.11")</f>
        <v>Not Open On 12.11</v>
      </c>
      <c r="S150" s="167" t="str">
        <f>IF(Table2[[#This Row],[Start Rental Date]]="New Rental", "New Rental", "Rental Extension Request")</f>
        <v>Rental Extension Request</v>
      </c>
      <c r="T150" s="167" t="str">
        <f>IFERROR(IF(Table2[[#This Row],[Date of this request]]-Table2[[#This Row],[Tech Service Date]]&lt;60, "New Hire Rental", "Truck Breakdown"), "New Hire Rental")</f>
        <v>Truck Breakdown</v>
      </c>
      <c r="U150" s="167" t="str">
        <f>IFERROR(VLOOKUP(Table2[[#This Row],[Enterprise ID]], 'ExistingRental-12.11'!A:H, 7, 0), "Not Open On 12.11")</f>
        <v>Not Open On 12.11</v>
      </c>
      <c r="V150" s="173">
        <f>IFERROR(VLOOKUP(Table2[[#This Row],[Enterprise ID]],'Tech-ServiceDate'!A:B,2,0), "EitherNewHire or Termed")</f>
        <v>44476</v>
      </c>
      <c r="W150" s="25"/>
      <c r="X150" s="25"/>
    </row>
    <row r="151" spans="1:24" ht="33.75" customHeight="1">
      <c r="A151" s="15">
        <v>45924</v>
      </c>
      <c r="B151" s="8">
        <v>37159</v>
      </c>
      <c r="C151" s="9" t="s">
        <v>15331</v>
      </c>
      <c r="D151" s="10" t="s">
        <v>12757</v>
      </c>
      <c r="E151" s="174" t="str">
        <f t="shared" si="4"/>
        <v>37159</v>
      </c>
      <c r="F151" s="177">
        <f>IFERROR(VLOOKUP(D151,'TPMS-auto'!A:J, 10,0), "Not-in-TPMS")</f>
        <v>3348733719</v>
      </c>
      <c r="G151" s="177" t="str">
        <f>IFERROR(VLOOKUP(D151,'TPMS-auto'!A:J,6,0),"Not-in-TPMS")</f>
        <v>037159</v>
      </c>
      <c r="H151" s="12">
        <v>45911</v>
      </c>
      <c r="I151" s="11" t="s">
        <v>15332</v>
      </c>
      <c r="J151" s="13" t="s">
        <v>15333</v>
      </c>
      <c r="K151" s="13" t="s">
        <v>15334</v>
      </c>
      <c r="L151" s="13" t="s">
        <v>14680</v>
      </c>
      <c r="M151" s="13"/>
      <c r="N151" s="13" t="s">
        <v>14680</v>
      </c>
      <c r="O151" s="13" t="s">
        <v>14680</v>
      </c>
      <c r="P151" s="167" t="str">
        <f>IFERROR(VLOOKUP(D151,'TPMS-auto'!A:D, 4,0),"Not-in-TPMS")</f>
        <v>0008035</v>
      </c>
      <c r="Q151" s="168" t="str">
        <f>IFERROR(VLOOKUP(Table2[[#This Row],[Unit Number]],Ops,3,0),"Not-in-TPMS")</f>
        <v>Rob &amp; Andrea</v>
      </c>
      <c r="R151" s="173" t="str">
        <f>IFERROR(VLOOKUP(Table2[[#This Row],[Enterprise ID]], 'ExistingRental-12.11'!A:H, 3, 0), "Not Open On 12.11")</f>
        <v>Not Open On 12.11</v>
      </c>
      <c r="S151" s="167" t="str">
        <f>IF(Table2[[#This Row],[Start Rental Date]]="New Rental", "New Rental", "Rental Extension Request")</f>
        <v>Rental Extension Request</v>
      </c>
      <c r="T151" s="167" t="str">
        <f>IFERROR(IF(Table2[[#This Row],[Date of this request]]-Table2[[#This Row],[Tech Service Date]]&lt;60, "New Hire Rental", "Truck Breakdown"), "New Hire Rental")</f>
        <v>Truck Breakdown</v>
      </c>
      <c r="U151" s="167" t="str">
        <f>IFERROR(VLOOKUP(Table2[[#This Row],[Enterprise ID]], 'ExistingRental-12.11'!A:H, 7, 0), "Not Open On 12.11")</f>
        <v>Not Open On 12.11</v>
      </c>
      <c r="V151" s="173">
        <f>IFERROR(VLOOKUP(Table2[[#This Row],[Enterprise ID]],'Tech-ServiceDate'!A:B,2,0), "EitherNewHire or Termed")</f>
        <v>37477</v>
      </c>
      <c r="W151" s="25"/>
      <c r="X151" s="25"/>
    </row>
    <row r="152" spans="1:24" ht="33.75" customHeight="1">
      <c r="A152" s="15">
        <v>45924</v>
      </c>
      <c r="B152" s="8">
        <v>46174</v>
      </c>
      <c r="C152" s="9" t="s">
        <v>15335</v>
      </c>
      <c r="D152" s="10" t="s">
        <v>15336</v>
      </c>
      <c r="E152" s="174" t="str">
        <f t="shared" si="4"/>
        <v>46174</v>
      </c>
      <c r="F152" s="177">
        <f>IFERROR(VLOOKUP(D152,'TPMS-auto'!A:J, 10,0), "Not-in-TPMS")</f>
        <v>5635790206</v>
      </c>
      <c r="G152" s="177" t="str">
        <f>IFERROR(VLOOKUP(D152,'TPMS-auto'!A:J,6,0),"Not-in-TPMS")</f>
        <v>061063</v>
      </c>
      <c r="H152" s="12" t="s">
        <v>14676</v>
      </c>
      <c r="I152" s="11" t="s">
        <v>15246</v>
      </c>
      <c r="J152" s="13" t="s">
        <v>15337</v>
      </c>
      <c r="K152" s="38" t="s">
        <v>15338</v>
      </c>
      <c r="L152" s="13" t="s">
        <v>14680</v>
      </c>
      <c r="M152" s="13"/>
      <c r="N152" s="13" t="s">
        <v>14680</v>
      </c>
      <c r="O152" s="3" t="s">
        <v>14680</v>
      </c>
      <c r="P152" s="167" t="str">
        <f>IFERROR(VLOOKUP(D152,'TPMS-auto'!A:D, 4,0),"Not-in-TPMS")</f>
        <v>0008555</v>
      </c>
      <c r="Q152" s="168" t="str">
        <f>IFERROR(VLOOKUP(Table2[[#This Row],[Unit Number]],Ops,3,0),"Not-in-TPMS")</f>
        <v>Monica, Cheryl &amp; Machell</v>
      </c>
      <c r="R152" s="173" t="str">
        <f>IFERROR(VLOOKUP(Table2[[#This Row],[Enterprise ID]], 'ExistingRental-12.11'!A:H, 3, 0), "Not Open On 12.11")</f>
        <v>Not Open On 12.11</v>
      </c>
      <c r="S152" s="167" t="str">
        <f>IF(Table2[[#This Row],[Start Rental Date]]="New Rental", "New Rental", "Rental Extension Request")</f>
        <v>New Rental</v>
      </c>
      <c r="T152" s="167" t="str">
        <f>IFERROR(IF(Table2[[#This Row],[Date of this request]]-Table2[[#This Row],[Tech Service Date]]&lt;60, "New Hire Rental", "Truck Breakdown"), "New Hire Rental")</f>
        <v>New Hire Rental</v>
      </c>
      <c r="U152" s="167" t="str">
        <f>IFERROR(VLOOKUP(Table2[[#This Row],[Enterprise ID]], 'ExistingRental-12.11'!A:H, 7, 0), "Not Open On 12.11")</f>
        <v>Not Open On 12.11</v>
      </c>
      <c r="V152" s="173">
        <f>IFERROR(VLOOKUP(Table2[[#This Row],[Enterprise ID]],'Tech-ServiceDate'!A:B,2,0), "EitherNewHire or Termed")</f>
        <v>45872</v>
      </c>
      <c r="W152" s="25"/>
      <c r="X152" s="25"/>
    </row>
    <row r="153" spans="1:24" ht="33.75" customHeight="1">
      <c r="A153" s="33">
        <v>45925</v>
      </c>
      <c r="B153" s="7">
        <v>46995</v>
      </c>
      <c r="C153" s="4" t="s">
        <v>15339</v>
      </c>
      <c r="D153" s="5" t="s">
        <v>1478</v>
      </c>
      <c r="E153" s="176" t="str">
        <f t="shared" si="4"/>
        <v>46995</v>
      </c>
      <c r="F153" s="177" t="str">
        <f>IFERROR(VLOOKUP(D153,'TPMS-auto'!A:J, 10,0), "Not-in-TPMS")</f>
        <v>Not-in-TPMS</v>
      </c>
      <c r="G153" s="177" t="str">
        <f>IFERROR(VLOOKUP(D153,'TPMS-auto'!A:J,6,0),"Not-in-TPMS")</f>
        <v>Not-in-TPMS</v>
      </c>
      <c r="H153" s="6" t="s">
        <v>14676</v>
      </c>
      <c r="I153" s="2" t="s">
        <v>15340</v>
      </c>
      <c r="J153" s="3" t="s">
        <v>15075</v>
      </c>
      <c r="K153" s="3" t="s">
        <v>15341</v>
      </c>
      <c r="L153" s="3" t="s">
        <v>14680</v>
      </c>
      <c r="M153" s="3"/>
      <c r="N153" s="3" t="s">
        <v>14680</v>
      </c>
      <c r="O153" s="3" t="s">
        <v>14680</v>
      </c>
      <c r="P153" s="167" t="str">
        <f>IFERROR(VLOOKUP(D153,'TPMS-auto'!A:D, 4,0),"Not-in-TPMS")</f>
        <v>Not-in-TPMS</v>
      </c>
      <c r="Q153" s="168" t="str">
        <f>IFERROR(VLOOKUP(Table2[[#This Row],[Unit Number]],Ops,3,0),"Not-in-TPMS")</f>
        <v>Not-in-TPMS</v>
      </c>
      <c r="R153" s="173" t="str">
        <f>IFERROR(VLOOKUP(Table2[[#This Row],[Enterprise ID]], 'ExistingRental-12.11'!A:H, 3, 0), "Not Open On 12.11")</f>
        <v>Not Open On 12.11</v>
      </c>
      <c r="S153" s="167" t="str">
        <f>IF(Table2[[#This Row],[Start Rental Date]]="New Rental", "New Rental", "Rental Extension Request")</f>
        <v>New Rental</v>
      </c>
      <c r="T153" s="167" t="str">
        <f>IFERROR(IF(Table2[[#This Row],[Date of this request]]-Table2[[#This Row],[Tech Service Date]]&lt;60, "New Hire Rental", "Truck Breakdown"), "New Hire Rental")</f>
        <v>New Hire Rental</v>
      </c>
      <c r="U153" s="167" t="str">
        <f>IFERROR(VLOOKUP(Table2[[#This Row],[Enterprise ID]], 'ExistingRental-12.11'!A:H, 7, 0), "Not Open On 12.11")</f>
        <v>Not Open On 12.11</v>
      </c>
      <c r="V153" s="173" t="str">
        <f>IFERROR(VLOOKUP(Table2[[#This Row],[Enterprise ID]],'Tech-ServiceDate'!A:B,2,0), "EitherNewHire or Termed")</f>
        <v>EitherNewHire or Termed</v>
      </c>
      <c r="W153" s="25"/>
      <c r="X153" s="25"/>
    </row>
    <row r="154" spans="1:24" ht="33.75" customHeight="1">
      <c r="A154" s="33">
        <v>45925</v>
      </c>
      <c r="B154" s="7">
        <v>46652</v>
      </c>
      <c r="C154" s="4" t="s">
        <v>15342</v>
      </c>
      <c r="D154" s="5" t="s">
        <v>2288</v>
      </c>
      <c r="E154" s="176" t="str">
        <f t="shared" si="4"/>
        <v>46652</v>
      </c>
      <c r="F154" s="177">
        <f>IFERROR(VLOOKUP(D154,'TPMS-auto'!A:J, 10,0), "Not-in-TPMS")</f>
        <v>9857100114</v>
      </c>
      <c r="G154" s="177" t="str">
        <f>IFERROR(VLOOKUP(D154,'TPMS-auto'!A:J,6,0),"Not-in-TPMS")</f>
        <v>046652</v>
      </c>
      <c r="H154" s="6">
        <v>45867</v>
      </c>
      <c r="I154" s="2" t="s">
        <v>15343</v>
      </c>
      <c r="J154" s="3" t="s">
        <v>15344</v>
      </c>
      <c r="K154" s="3" t="s">
        <v>15345</v>
      </c>
      <c r="L154" s="3" t="s">
        <v>14680</v>
      </c>
      <c r="M154" s="13"/>
      <c r="N154" s="13" t="s">
        <v>14680</v>
      </c>
      <c r="O154" s="13" t="s">
        <v>14680</v>
      </c>
      <c r="P154" s="167" t="str">
        <f>IFERROR(VLOOKUP(D154,'TPMS-auto'!A:D, 4,0),"Not-in-TPMS")</f>
        <v>0008206</v>
      </c>
      <c r="Q154" s="168" t="str">
        <f>IFERROR(VLOOKUP(Table2[[#This Row],[Unit Number]],Ops,3,0),"Not-in-TPMS")</f>
        <v>Monica, Cheryl &amp; Machell</v>
      </c>
      <c r="R154" s="173">
        <f>IFERROR(VLOOKUP(Table2[[#This Row],[Enterprise ID]], 'ExistingRental-12.11'!A:H, 3, 0), "Not Open On 12.11")</f>
        <v>45867</v>
      </c>
      <c r="S154" s="167" t="str">
        <f>IF(Table2[[#This Row],[Start Rental Date]]="New Rental", "New Rental", "Rental Extension Request")</f>
        <v>Rental Extension Request</v>
      </c>
      <c r="T154" s="167" t="str">
        <f>IFERROR(IF(Table2[[#This Row],[Date of this request]]-Table2[[#This Row],[Tech Service Date]]&lt;60, "New Hire Rental", "Truck Breakdown"), "New Hire Rental")</f>
        <v>Truck Breakdown</v>
      </c>
      <c r="U154" s="167" t="str">
        <f>IFERROR(VLOOKUP(Table2[[#This Row],[Enterprise ID]], 'ExistingRental-12.11'!A:H, 7, 0), "Not Open On 12.11")</f>
        <v>BRUCE WILLIAMS</v>
      </c>
      <c r="V154" s="173">
        <f>IFERROR(VLOOKUP(Table2[[#This Row],[Enterprise ID]],'Tech-ServiceDate'!A:B,2,0), "EitherNewHire or Termed")</f>
        <v>38988</v>
      </c>
      <c r="W154" s="25"/>
      <c r="X154" s="25"/>
    </row>
    <row r="155" spans="1:24" ht="33.75" customHeight="1">
      <c r="A155" s="33">
        <v>45925</v>
      </c>
      <c r="B155" s="7">
        <v>46836</v>
      </c>
      <c r="C155" s="4" t="s">
        <v>15346</v>
      </c>
      <c r="D155" s="5" t="s">
        <v>3013</v>
      </c>
      <c r="E155" s="176" t="str">
        <f t="shared" si="4"/>
        <v>46836</v>
      </c>
      <c r="F155" s="177">
        <f>IFERROR(VLOOKUP(D155,'TPMS-auto'!A:J, 10,0), "Not-in-TPMS")</f>
        <v>9375031313</v>
      </c>
      <c r="G155" s="177" t="str">
        <f>IFERROR(VLOOKUP(D155,'TPMS-auto'!A:J,6,0),"Not-in-TPMS")</f>
        <v>046836</v>
      </c>
      <c r="H155" s="6" t="s">
        <v>14676</v>
      </c>
      <c r="I155" s="2" t="s">
        <v>15347</v>
      </c>
      <c r="J155" s="3" t="s">
        <v>15348</v>
      </c>
      <c r="K155" s="3" t="s">
        <v>15349</v>
      </c>
      <c r="L155" s="3" t="s">
        <v>14680</v>
      </c>
      <c r="M155" s="13"/>
      <c r="N155" s="13" t="s">
        <v>14680</v>
      </c>
      <c r="O155" s="13" t="s">
        <v>14680</v>
      </c>
      <c r="P155" s="167" t="str">
        <f>IFERROR(VLOOKUP(D155,'TPMS-auto'!A:D, 4,0),"Not-in-TPMS")</f>
        <v>0004766</v>
      </c>
      <c r="Q155" s="168" t="str">
        <f>IFERROR(VLOOKUP(Table2[[#This Row],[Unit Number]],Ops,3,0),"Not-in-TPMS")</f>
        <v>Rob &amp; Andrea</v>
      </c>
      <c r="R155" s="173" t="str">
        <f>IFERROR(VLOOKUP(Table2[[#This Row],[Enterprise ID]], 'ExistingRental-12.11'!A:H, 3, 0), "Not Open On 12.11")</f>
        <v>Not Open On 12.11</v>
      </c>
      <c r="S155" s="167" t="str">
        <f>IF(Table2[[#This Row],[Start Rental Date]]="New Rental", "New Rental", "Rental Extension Request")</f>
        <v>New Rental</v>
      </c>
      <c r="T155" s="167" t="str">
        <f>IFERROR(IF(Table2[[#This Row],[Date of this request]]-Table2[[#This Row],[Tech Service Date]]&lt;60, "New Hire Rental", "Truck Breakdown"), "New Hire Rental")</f>
        <v>Truck Breakdown</v>
      </c>
      <c r="U155" s="167" t="str">
        <f>IFERROR(VLOOKUP(Table2[[#This Row],[Enterprise ID]], 'ExistingRental-12.11'!A:H, 7, 0), "Not Open On 12.11")</f>
        <v>Not Open On 12.11</v>
      </c>
      <c r="V155" s="173">
        <f>IFERROR(VLOOKUP(Table2[[#This Row],[Enterprise ID]],'Tech-ServiceDate'!A:B,2,0), "EitherNewHire or Termed")</f>
        <v>35714</v>
      </c>
      <c r="W155" s="25"/>
      <c r="X155" s="25"/>
    </row>
    <row r="156" spans="1:24" ht="33.75" customHeight="1">
      <c r="A156" s="33">
        <v>45925</v>
      </c>
      <c r="B156" s="7">
        <v>46482</v>
      </c>
      <c r="C156" s="4" t="s">
        <v>15350</v>
      </c>
      <c r="D156" s="5" t="s">
        <v>15351</v>
      </c>
      <c r="E156" s="176" t="str">
        <f t="shared" si="4"/>
        <v>46482</v>
      </c>
      <c r="F156" s="177">
        <f>IFERROR(VLOOKUP(D156,'TPMS-auto'!A:J, 10,0), "Not-in-TPMS")</f>
        <v>3028300017</v>
      </c>
      <c r="G156" s="177" t="str">
        <f>IFERROR(VLOOKUP(D156,'TPMS-auto'!A:J,6,0),"Not-in-TPMS")</f>
        <v>046482</v>
      </c>
      <c r="H156" s="6">
        <v>45912</v>
      </c>
      <c r="I156" s="2" t="s">
        <v>15352</v>
      </c>
      <c r="J156" s="3" t="s">
        <v>15353</v>
      </c>
      <c r="K156" s="3" t="s">
        <v>15354</v>
      </c>
      <c r="L156" s="3" t="s">
        <v>14680</v>
      </c>
      <c r="M156" s="13"/>
      <c r="N156" s="13" t="s">
        <v>14680</v>
      </c>
      <c r="O156" s="13" t="s">
        <v>14680</v>
      </c>
      <c r="P156" s="167" t="str">
        <f>IFERROR(VLOOKUP(D156,'TPMS-auto'!A:D, 4,0),"Not-in-TPMS")</f>
        <v>0007084</v>
      </c>
      <c r="Q156" s="168" t="str">
        <f>IFERROR(VLOOKUP(Table2[[#This Row],[Unit Number]],Ops,3,0),"Not-in-TPMS")</f>
        <v>Monica, Cheryl &amp; Machell</v>
      </c>
      <c r="R156" s="173">
        <f>IFERROR(VLOOKUP(Table2[[#This Row],[Enterprise ID]], 'ExistingRental-12.11'!A:H, 3, 0), "Not Open On 12.11")</f>
        <v>45912</v>
      </c>
      <c r="S156" s="167" t="str">
        <f>IF(Table2[[#This Row],[Start Rental Date]]="New Rental", "New Rental", "Rental Extension Request")</f>
        <v>Rental Extension Request</v>
      </c>
      <c r="T156" s="167" t="str">
        <f>IFERROR(IF(Table2[[#This Row],[Date of this request]]-Table2[[#This Row],[Tech Service Date]]&lt;60, "New Hire Rental", "Truck Breakdown"), "New Hire Rental")</f>
        <v>Truck Breakdown</v>
      </c>
      <c r="U156" s="167" t="str">
        <f>IFERROR(VLOOKUP(Table2[[#This Row],[Enterprise ID]], 'ExistingRental-12.11'!A:H, 7, 0), "Not Open On 12.11")</f>
        <v>JASON TAYLOR</v>
      </c>
      <c r="V156" s="173">
        <f>IFERROR(VLOOKUP(Table2[[#This Row],[Enterprise ID]],'Tech-ServiceDate'!A:B,2,0), "EitherNewHire or Termed")</f>
        <v>42194</v>
      </c>
      <c r="W156" s="25"/>
      <c r="X156" s="25"/>
    </row>
    <row r="157" spans="1:24" ht="33.75" customHeight="1">
      <c r="A157" s="33">
        <v>45925</v>
      </c>
      <c r="B157" s="7">
        <v>61212</v>
      </c>
      <c r="C157" s="4" t="s">
        <v>14900</v>
      </c>
      <c r="D157" s="5" t="s">
        <v>14901</v>
      </c>
      <c r="E157" s="176" t="str">
        <f t="shared" si="4"/>
        <v>61212</v>
      </c>
      <c r="F157" s="177">
        <f>IFERROR(VLOOKUP(D157,'TPMS-auto'!A:J, 10,0), "Not-in-TPMS")</f>
        <v>4698822214</v>
      </c>
      <c r="G157" s="177" t="str">
        <f>IFERROR(VLOOKUP(D157,'TPMS-auto'!A:J,6,0),"Not-in-TPMS")</f>
        <v>061212</v>
      </c>
      <c r="H157" s="6">
        <v>45854</v>
      </c>
      <c r="I157" s="2" t="s">
        <v>15355</v>
      </c>
      <c r="J157" s="3" t="s">
        <v>15356</v>
      </c>
      <c r="K157" s="39" t="s">
        <v>15357</v>
      </c>
      <c r="L157" s="3" t="s">
        <v>14680</v>
      </c>
      <c r="M157" s="13"/>
      <c r="N157" s="13" t="s">
        <v>14680</v>
      </c>
      <c r="O157" s="13" t="s">
        <v>14680</v>
      </c>
      <c r="P157" s="167" t="str">
        <f>IFERROR(VLOOKUP(D157,'TPMS-auto'!A:D, 4,0),"Not-in-TPMS")</f>
        <v>0007995</v>
      </c>
      <c r="Q157" s="168" t="str">
        <f>IFERROR(VLOOKUP(Table2[[#This Row],[Unit Number]],Ops,3,0),"Not-in-TPMS")</f>
        <v>Carol &amp; Tasha</v>
      </c>
      <c r="R157" s="173" t="str">
        <f>IFERROR(VLOOKUP(Table2[[#This Row],[Enterprise ID]], 'ExistingRental-12.11'!A:H, 3, 0), "Not Open On 12.11")</f>
        <v>Not Open On 12.11</v>
      </c>
      <c r="S157" s="167" t="str">
        <f>IF(Table2[[#This Row],[Start Rental Date]]="New Rental", "New Rental", "Rental Extension Request")</f>
        <v>Rental Extension Request</v>
      </c>
      <c r="T157" s="167" t="str">
        <f>IFERROR(IF(Table2[[#This Row],[Date of this request]]-Table2[[#This Row],[Tech Service Date]]&lt;60, "New Hire Rental", "Truck Breakdown"), "New Hire Rental")</f>
        <v>Truck Breakdown</v>
      </c>
      <c r="U157" s="167" t="str">
        <f>IFERROR(VLOOKUP(Table2[[#This Row],[Enterprise ID]], 'ExistingRental-12.11'!A:H, 7, 0), "Not Open On 12.11")</f>
        <v>Not Open On 12.11</v>
      </c>
      <c r="V157" s="173">
        <f>IFERROR(VLOOKUP(Table2[[#This Row],[Enterprise ID]],'Tech-ServiceDate'!A:B,2,0), "EitherNewHire or Termed")</f>
        <v>45438</v>
      </c>
      <c r="W157" s="25"/>
      <c r="X157" s="25"/>
    </row>
    <row r="158" spans="1:24" ht="33.75" customHeight="1">
      <c r="A158" s="33">
        <v>45925</v>
      </c>
      <c r="B158" s="7">
        <v>61843</v>
      </c>
      <c r="C158" s="4" t="s">
        <v>15358</v>
      </c>
      <c r="D158" s="5" t="s">
        <v>13248</v>
      </c>
      <c r="E158" s="176" t="str">
        <f t="shared" si="4"/>
        <v>61843</v>
      </c>
      <c r="F158" s="177">
        <f>IFERROR(VLOOKUP(D158,'TPMS-auto'!A:J, 10,0), "Not-in-TPMS")</f>
        <v>6072062318</v>
      </c>
      <c r="G158" s="177" t="str">
        <f>IFERROR(VLOOKUP(D158,'TPMS-auto'!A:J,6,0),"Not-in-TPMS")</f>
        <v>061843</v>
      </c>
      <c r="H158" s="6" t="s">
        <v>14676</v>
      </c>
      <c r="I158" s="2" t="s">
        <v>15359</v>
      </c>
      <c r="J158" s="3" t="s">
        <v>15360</v>
      </c>
      <c r="K158" s="3" t="s">
        <v>15361</v>
      </c>
      <c r="L158" s="3" t="s">
        <v>14680</v>
      </c>
      <c r="M158" s="3"/>
      <c r="N158" s="3" t="s">
        <v>14680</v>
      </c>
      <c r="O158" s="3" t="s">
        <v>14680</v>
      </c>
      <c r="P158" s="167" t="str">
        <f>IFERROR(VLOOKUP(D158,'TPMS-auto'!A:D, 4,0),"Not-in-TPMS")</f>
        <v>0007670</v>
      </c>
      <c r="Q158" s="168" t="str">
        <f>IFERROR(VLOOKUP(Table2[[#This Row],[Unit Number]],Ops,3,0),"Not-in-TPMS")</f>
        <v>Rob &amp; Andrea</v>
      </c>
      <c r="R158" s="173" t="str">
        <f>IFERROR(VLOOKUP(Table2[[#This Row],[Enterprise ID]], 'ExistingRental-12.11'!A:H, 3, 0), "Not Open On 12.11")</f>
        <v>Not Open On 12.11</v>
      </c>
      <c r="S158" s="167" t="str">
        <f>IF(Table2[[#This Row],[Start Rental Date]]="New Rental", "New Rental", "Rental Extension Request")</f>
        <v>New Rental</v>
      </c>
      <c r="T158" s="167" t="str">
        <f>IFERROR(IF(Table2[[#This Row],[Date of this request]]-Table2[[#This Row],[Tech Service Date]]&lt;60, "New Hire Rental", "Truck Breakdown"), "New Hire Rental")</f>
        <v>Truck Breakdown</v>
      </c>
      <c r="U158" s="167" t="str">
        <f>IFERROR(VLOOKUP(Table2[[#This Row],[Enterprise ID]], 'ExistingRental-12.11'!A:H, 7, 0), "Not Open On 12.11")</f>
        <v>Not Open On 12.11</v>
      </c>
      <c r="V158" s="173">
        <f>IFERROR(VLOOKUP(Table2[[#This Row],[Enterprise ID]],'Tech-ServiceDate'!A:B,2,0), "EitherNewHire or Termed")</f>
        <v>38044</v>
      </c>
      <c r="W158" s="25"/>
      <c r="X158" s="25"/>
    </row>
    <row r="159" spans="1:24" ht="33.75" customHeight="1">
      <c r="A159" s="33">
        <v>45925</v>
      </c>
      <c r="B159" s="7">
        <v>21887</v>
      </c>
      <c r="C159" s="4" t="s">
        <v>15362</v>
      </c>
      <c r="D159" s="5" t="s">
        <v>15363</v>
      </c>
      <c r="E159" s="176" t="str">
        <f t="shared" si="4"/>
        <v>21887</v>
      </c>
      <c r="F159" s="177">
        <f>IFERROR(VLOOKUP(D159,'TPMS-auto'!A:J, 10,0), "Not-in-TPMS")</f>
        <v>9283040310</v>
      </c>
      <c r="G159" s="177" t="str">
        <f>IFERROR(VLOOKUP(D159,'TPMS-auto'!A:J,6,0),"Not-in-TPMS")</f>
        <v>021887</v>
      </c>
      <c r="H159" s="6" t="s">
        <v>14676</v>
      </c>
      <c r="I159" s="2" t="s">
        <v>15364</v>
      </c>
      <c r="J159" s="3" t="s">
        <v>15365</v>
      </c>
      <c r="K159" s="3" t="s">
        <v>15366</v>
      </c>
      <c r="L159" s="3" t="s">
        <v>14680</v>
      </c>
      <c r="M159" s="3"/>
      <c r="N159" s="3" t="s">
        <v>14680</v>
      </c>
      <c r="O159" s="3" t="s">
        <v>14680</v>
      </c>
      <c r="P159" s="167" t="str">
        <f>IFERROR(VLOOKUP(D159,'TPMS-auto'!A:D, 4,0),"Not-in-TPMS")</f>
        <v>0007088</v>
      </c>
      <c r="Q159" s="168" t="str">
        <f>IFERROR(VLOOKUP(Table2[[#This Row],[Unit Number]],Ops,3,0),"Not-in-TPMS")</f>
        <v>Carol &amp; Tasha</v>
      </c>
      <c r="R159" s="173" t="str">
        <f>IFERROR(VLOOKUP(Table2[[#This Row],[Enterprise ID]], 'ExistingRental-12.11'!A:H, 3, 0), "Not Open On 12.11")</f>
        <v>Not Open On 12.11</v>
      </c>
      <c r="S159" s="167" t="str">
        <f>IF(Table2[[#This Row],[Start Rental Date]]="New Rental", "New Rental", "Rental Extension Request")</f>
        <v>New Rental</v>
      </c>
      <c r="T159" s="167" t="str">
        <f>IFERROR(IF(Table2[[#This Row],[Date of this request]]-Table2[[#This Row],[Tech Service Date]]&lt;60, "New Hire Rental", "Truck Breakdown"), "New Hire Rental")</f>
        <v>Truck Breakdown</v>
      </c>
      <c r="U159" s="167" t="str">
        <f>IFERROR(VLOOKUP(Table2[[#This Row],[Enterprise ID]], 'ExistingRental-12.11'!A:H, 7, 0), "Not Open On 12.11")</f>
        <v>Not Open On 12.11</v>
      </c>
      <c r="V159" s="173">
        <f>IFERROR(VLOOKUP(Table2[[#This Row],[Enterprise ID]],'Tech-ServiceDate'!A:B,2,0), "EitherNewHire or Termed")</f>
        <v>41491</v>
      </c>
      <c r="W159" s="25"/>
      <c r="X159" s="25"/>
    </row>
    <row r="160" spans="1:24" ht="33.75" customHeight="1">
      <c r="A160" s="33">
        <v>45925</v>
      </c>
      <c r="B160" s="7">
        <v>61377</v>
      </c>
      <c r="C160" s="4" t="s">
        <v>15367</v>
      </c>
      <c r="D160" s="5" t="s">
        <v>15368</v>
      </c>
      <c r="E160" s="176" t="str">
        <f t="shared" si="4"/>
        <v>61377</v>
      </c>
      <c r="F160" s="177">
        <f>IFERROR(VLOOKUP(D160,'TPMS-auto'!A:J, 10,0), "Not-in-TPMS")</f>
        <v>5023035677</v>
      </c>
      <c r="G160" s="177" t="str">
        <f>IFERROR(VLOOKUP(D160,'TPMS-auto'!A:J,6,0),"Not-in-TPMS")</f>
        <v>061377</v>
      </c>
      <c r="H160" s="6" t="s">
        <v>14676</v>
      </c>
      <c r="I160" s="2" t="s">
        <v>15369</v>
      </c>
      <c r="J160" s="3" t="s">
        <v>15370</v>
      </c>
      <c r="K160" s="3" t="s">
        <v>15361</v>
      </c>
      <c r="L160" s="3" t="s">
        <v>14680</v>
      </c>
      <c r="M160" s="3"/>
      <c r="N160" s="3" t="s">
        <v>14680</v>
      </c>
      <c r="O160" s="3" t="s">
        <v>14680</v>
      </c>
      <c r="P160" s="167" t="str">
        <f>IFERROR(VLOOKUP(D160,'TPMS-auto'!A:D, 4,0),"Not-in-TPMS")</f>
        <v>0004766</v>
      </c>
      <c r="Q160" s="168" t="str">
        <f>IFERROR(VLOOKUP(Table2[[#This Row],[Unit Number]],Ops,3,0),"Not-in-TPMS")</f>
        <v>Rob &amp; Andrea</v>
      </c>
      <c r="R160" s="173">
        <f>IFERROR(VLOOKUP(Table2[[#This Row],[Enterprise ID]], 'ExistingRental-12.11'!A:H, 3, 0), "Not Open On 12.11")</f>
        <v>45964</v>
      </c>
      <c r="S160" s="167" t="str">
        <f>IF(Table2[[#This Row],[Start Rental Date]]="New Rental", "New Rental", "Rental Extension Request")</f>
        <v>New Rental</v>
      </c>
      <c r="T160" s="167" t="str">
        <f>IFERROR(IF(Table2[[#This Row],[Date of this request]]-Table2[[#This Row],[Tech Service Date]]&lt;60, "New Hire Rental", "Truck Breakdown"), "New Hire Rental")</f>
        <v>Truck Breakdown</v>
      </c>
      <c r="U160" s="167" t="str">
        <f>IFERROR(VLOOKUP(Table2[[#This Row],[Enterprise ID]], 'ExistingRental-12.11'!A:H, 7, 0), "Not Open On 12.11")</f>
        <v>BOBBY WATKINS</v>
      </c>
      <c r="V160" s="173">
        <f>IFERROR(VLOOKUP(Table2[[#This Row],[Enterprise ID]],'Tech-ServiceDate'!A:B,2,0), "EitherNewHire or Termed")</f>
        <v>35929</v>
      </c>
      <c r="W160" s="25"/>
      <c r="X160" s="25"/>
    </row>
    <row r="161" spans="1:24" ht="33.75" customHeight="1">
      <c r="A161" s="33">
        <v>45925</v>
      </c>
      <c r="B161" s="7">
        <v>23087</v>
      </c>
      <c r="C161" s="4" t="s">
        <v>15371</v>
      </c>
      <c r="D161" s="5" t="s">
        <v>15372</v>
      </c>
      <c r="E161" s="176" t="str">
        <f t="shared" si="4"/>
        <v>23087</v>
      </c>
      <c r="F161" s="177" t="str">
        <f>IFERROR(VLOOKUP(D161,'TPMS-auto'!A:J, 10,0), "Not-in-TPMS")</f>
        <v>Not-in-TPMS</v>
      </c>
      <c r="G161" s="177" t="str">
        <f>IFERROR(VLOOKUP(D161,'TPMS-auto'!A:J,6,0),"Not-in-TPMS")</f>
        <v>Not-in-TPMS</v>
      </c>
      <c r="H161" s="6" t="s">
        <v>14676</v>
      </c>
      <c r="I161" s="2" t="s">
        <v>15373</v>
      </c>
      <c r="J161" s="3" t="s">
        <v>15374</v>
      </c>
      <c r="K161" s="3" t="s">
        <v>15375</v>
      </c>
      <c r="L161" s="3" t="s">
        <v>14680</v>
      </c>
      <c r="M161" s="3"/>
      <c r="N161" s="3" t="s">
        <v>14680</v>
      </c>
      <c r="O161" s="3" t="s">
        <v>14680</v>
      </c>
      <c r="P161" s="167" t="str">
        <f>IFERROR(VLOOKUP(D161,'TPMS-auto'!A:D, 4,0),"Not-in-TPMS")</f>
        <v>Not-in-TPMS</v>
      </c>
      <c r="Q161" s="168" t="str">
        <f>IFERROR(VLOOKUP(Table2[[#This Row],[Unit Number]],Ops,3,0),"Not-in-TPMS")</f>
        <v>Not-in-TPMS</v>
      </c>
      <c r="R161" s="173" t="str">
        <f>IFERROR(VLOOKUP(Table2[[#This Row],[Enterprise ID]], 'ExistingRental-12.11'!A:H, 3, 0), "Not Open On 12.11")</f>
        <v>Not Open On 12.11</v>
      </c>
      <c r="S161" s="167" t="str">
        <f>IF(Table2[[#This Row],[Start Rental Date]]="New Rental", "New Rental", "Rental Extension Request")</f>
        <v>New Rental</v>
      </c>
      <c r="T161" s="167" t="str">
        <f>IFERROR(IF(Table2[[#This Row],[Date of this request]]-Table2[[#This Row],[Tech Service Date]]&lt;60, "New Hire Rental", "Truck Breakdown"), "New Hire Rental")</f>
        <v>New Hire Rental</v>
      </c>
      <c r="U161" s="167" t="str">
        <f>IFERROR(VLOOKUP(Table2[[#This Row],[Enterprise ID]], 'ExistingRental-12.11'!A:H, 7, 0), "Not Open On 12.11")</f>
        <v>Not Open On 12.11</v>
      </c>
      <c r="V161" s="173" t="str">
        <f>IFERROR(VLOOKUP(Table2[[#This Row],[Enterprise ID]],'Tech-ServiceDate'!A:B,2,0), "EitherNewHire or Termed")</f>
        <v>EitherNewHire or Termed</v>
      </c>
      <c r="W161" s="25"/>
      <c r="X161" s="25"/>
    </row>
    <row r="162" spans="1:24" ht="33.75" customHeight="1">
      <c r="A162" s="33">
        <v>45925</v>
      </c>
      <c r="B162" s="7">
        <v>23861</v>
      </c>
      <c r="C162" s="4" t="s">
        <v>15376</v>
      </c>
      <c r="D162" s="5" t="s">
        <v>15377</v>
      </c>
      <c r="E162" s="176" t="str">
        <f t="shared" ref="E162:E185" si="5">TRIM(B162)</f>
        <v>23861</v>
      </c>
      <c r="F162" s="177">
        <f>IFERROR(VLOOKUP(D162,'TPMS-auto'!A:J, 10,0), "Not-in-TPMS")</f>
        <v>3313273001</v>
      </c>
      <c r="G162" s="177" t="str">
        <f>IFERROR(VLOOKUP(D162,'TPMS-auto'!A:J,6,0),"Not-in-TPMS")</f>
        <v>023861</v>
      </c>
      <c r="H162" s="6">
        <v>45917</v>
      </c>
      <c r="I162" s="2" t="s">
        <v>15378</v>
      </c>
      <c r="J162" s="162" t="s">
        <v>15379</v>
      </c>
      <c r="K162" s="39" t="s">
        <v>15380</v>
      </c>
      <c r="L162" s="3" t="s">
        <v>14680</v>
      </c>
      <c r="M162" s="3"/>
      <c r="N162" s="3" t="s">
        <v>14680</v>
      </c>
      <c r="O162" s="3" t="s">
        <v>14680</v>
      </c>
      <c r="P162" s="167" t="str">
        <f>IFERROR(VLOOKUP(D162,'TPMS-auto'!A:D, 4,0),"Not-in-TPMS")</f>
        <v>0008555</v>
      </c>
      <c r="Q162" s="168" t="str">
        <f>IFERROR(VLOOKUP(Table2[[#This Row],[Unit Number]],Ops,3,0),"Not-in-TPMS")</f>
        <v>Monica, Cheryl &amp; Machell</v>
      </c>
      <c r="R162" s="173" t="str">
        <f>IFERROR(VLOOKUP(Table2[[#This Row],[Enterprise ID]], 'ExistingRental-12.11'!A:H, 3, 0), "Not Open On 12.11")</f>
        <v>Not Open On 12.11</v>
      </c>
      <c r="S162" s="167" t="str">
        <f>IF(Table2[[#This Row],[Start Rental Date]]="New Rental", "New Rental", "Rental Extension Request")</f>
        <v>Rental Extension Request</v>
      </c>
      <c r="T162" s="167" t="str">
        <f>IFERROR(IF(Table2[[#This Row],[Date of this request]]-Table2[[#This Row],[Tech Service Date]]&lt;60, "New Hire Rental", "Truck Breakdown"), "New Hire Rental")</f>
        <v>New Hire Rental</v>
      </c>
      <c r="U162" s="167" t="str">
        <f>IFERROR(VLOOKUP(Table2[[#This Row],[Enterprise ID]], 'ExistingRental-12.11'!A:H, 7, 0), "Not Open On 12.11")</f>
        <v>Not Open On 12.11</v>
      </c>
      <c r="V162" s="173">
        <f>IFERROR(VLOOKUP(Table2[[#This Row],[Enterprise ID]],'Tech-ServiceDate'!A:B,2,0), "EitherNewHire or Termed")</f>
        <v>45907</v>
      </c>
      <c r="W162" s="25"/>
      <c r="X162" s="25"/>
    </row>
    <row r="163" spans="1:24" ht="33.75" customHeight="1">
      <c r="A163" s="33">
        <v>45925</v>
      </c>
      <c r="B163" s="7">
        <v>23025</v>
      </c>
      <c r="C163" s="4" t="s">
        <v>15381</v>
      </c>
      <c r="D163" s="5" t="s">
        <v>15382</v>
      </c>
      <c r="E163" s="176" t="str">
        <f t="shared" si="5"/>
        <v>23025</v>
      </c>
      <c r="F163" s="177">
        <f>IFERROR(VLOOKUP(D163,'TPMS-auto'!A:J, 10,0), "Not-in-TPMS")</f>
        <v>5308551193</v>
      </c>
      <c r="G163" s="177" t="str">
        <f>IFERROR(VLOOKUP(D163,'TPMS-auto'!A:J,6,0),"Not-in-TPMS")</f>
        <v>023025</v>
      </c>
      <c r="H163" s="6" t="s">
        <v>14676</v>
      </c>
      <c r="I163" s="2" t="s">
        <v>15383</v>
      </c>
      <c r="J163" s="3" t="s">
        <v>15384</v>
      </c>
      <c r="K163" s="3" t="s">
        <v>14679</v>
      </c>
      <c r="L163" s="3" t="s">
        <v>14680</v>
      </c>
      <c r="M163" s="3"/>
      <c r="N163" s="3" t="s">
        <v>14680</v>
      </c>
      <c r="O163" s="3" t="s">
        <v>14680</v>
      </c>
      <c r="P163" s="167" t="str">
        <f>IFERROR(VLOOKUP(D163,'TPMS-auto'!A:D, 4,0),"Not-in-TPMS")</f>
        <v>0008184</v>
      </c>
      <c r="Q163" s="168" t="str">
        <f>IFERROR(VLOOKUP(Table2[[#This Row],[Unit Number]],Ops,3,0),"Not-in-TPMS")</f>
        <v>Carol &amp; Tasha</v>
      </c>
      <c r="R163" s="173" t="str">
        <f>IFERROR(VLOOKUP(Table2[[#This Row],[Enterprise ID]], 'ExistingRental-12.11'!A:H, 3, 0), "Not Open On 12.11")</f>
        <v>Not Open On 12.11</v>
      </c>
      <c r="S163" s="167" t="str">
        <f>IF(Table2[[#This Row],[Start Rental Date]]="New Rental", "New Rental", "Rental Extension Request")</f>
        <v>New Rental</v>
      </c>
      <c r="T163" s="167" t="str">
        <f>IFERROR(IF(Table2[[#This Row],[Date of this request]]-Table2[[#This Row],[Tech Service Date]]&lt;60, "New Hire Rental", "Truck Breakdown"), "New Hire Rental")</f>
        <v>Truck Breakdown</v>
      </c>
      <c r="U163" s="167" t="str">
        <f>IFERROR(VLOOKUP(Table2[[#This Row],[Enterprise ID]], 'ExistingRental-12.11'!A:H, 7, 0), "Not Open On 12.11")</f>
        <v>Not Open On 12.11</v>
      </c>
      <c r="V163" s="173">
        <f>IFERROR(VLOOKUP(Table2[[#This Row],[Enterprise ID]],'Tech-ServiceDate'!A:B,2,0), "EitherNewHire or Termed")</f>
        <v>45102</v>
      </c>
      <c r="W163" s="25"/>
      <c r="X163" s="25"/>
    </row>
    <row r="164" spans="1:24" ht="33.75" customHeight="1">
      <c r="A164" s="33">
        <v>45925</v>
      </c>
      <c r="B164" s="7">
        <v>37306</v>
      </c>
      <c r="C164" s="4" t="s">
        <v>15385</v>
      </c>
      <c r="D164" s="5" t="s">
        <v>15386</v>
      </c>
      <c r="E164" s="176" t="str">
        <f t="shared" si="5"/>
        <v>37306</v>
      </c>
      <c r="F164" s="177">
        <f>IFERROR(VLOOKUP(D164,'TPMS-auto'!A:J, 10,0), "Not-in-TPMS")</f>
        <v>5856644977</v>
      </c>
      <c r="G164" s="177" t="str">
        <f>IFERROR(VLOOKUP(D164,'TPMS-auto'!A:J,6,0),"Not-in-TPMS")</f>
        <v>037306</v>
      </c>
      <c r="H164" s="6">
        <v>45904</v>
      </c>
      <c r="I164" s="2" t="s">
        <v>15387</v>
      </c>
      <c r="J164" s="3" t="s">
        <v>15388</v>
      </c>
      <c r="K164" s="39" t="s">
        <v>15389</v>
      </c>
      <c r="L164" s="3" t="s">
        <v>14680</v>
      </c>
      <c r="M164" s="3"/>
      <c r="N164" s="3" t="s">
        <v>14696</v>
      </c>
      <c r="O164" s="3"/>
      <c r="P164" s="167" t="str">
        <f>IFERROR(VLOOKUP(D164,'TPMS-auto'!A:D, 4,0),"Not-in-TPMS")</f>
        <v>0007670</v>
      </c>
      <c r="Q164" s="168" t="str">
        <f>IFERROR(VLOOKUP(Table2[[#This Row],[Unit Number]],Ops,3,0),"Not-in-TPMS")</f>
        <v>Rob &amp; Andrea</v>
      </c>
      <c r="R164" s="173">
        <f>IFERROR(VLOOKUP(Table2[[#This Row],[Enterprise ID]], 'ExistingRental-12.11'!A:H, 3, 0), "Not Open On 12.11")</f>
        <v>45989</v>
      </c>
      <c r="S164" s="167" t="str">
        <f>IF(Table2[[#This Row],[Start Rental Date]]="New Rental", "New Rental", "Rental Extension Request")</f>
        <v>Rental Extension Request</v>
      </c>
      <c r="T164" s="167" t="str">
        <f>IFERROR(IF(Table2[[#This Row],[Date of this request]]-Table2[[#This Row],[Tech Service Date]]&lt;60, "New Hire Rental", "Truck Breakdown"), "New Hire Rental")</f>
        <v>Truck Breakdown</v>
      </c>
      <c r="U164" s="167" t="str">
        <f>IFERROR(VLOOKUP(Table2[[#This Row],[Enterprise ID]], 'ExistingRental-12.11'!A:H, 7, 0), "Not Open On 12.11")</f>
        <v>BRETT WOLFF</v>
      </c>
      <c r="V164" s="173">
        <f>IFERROR(VLOOKUP(Table2[[#This Row],[Enterprise ID]],'Tech-ServiceDate'!A:B,2,0), "EitherNewHire or Termed")</f>
        <v>44917</v>
      </c>
      <c r="W164" s="25"/>
      <c r="X164" s="25"/>
    </row>
    <row r="165" spans="1:24" ht="33.75" customHeight="1">
      <c r="A165" s="33">
        <v>45925</v>
      </c>
      <c r="B165" s="7">
        <v>46252</v>
      </c>
      <c r="C165" s="4" t="s">
        <v>15390</v>
      </c>
      <c r="D165" s="5" t="s">
        <v>15391</v>
      </c>
      <c r="E165" s="176" t="str">
        <f t="shared" si="5"/>
        <v>46252</v>
      </c>
      <c r="F165" s="177">
        <f>IFERROR(VLOOKUP(D165,'TPMS-auto'!A:J, 10,0), "Not-in-TPMS")</f>
        <v>5052095142</v>
      </c>
      <c r="G165" s="177" t="str">
        <f>IFERROR(VLOOKUP(D165,'TPMS-auto'!A:J,6,0),"Not-in-TPMS")</f>
        <v>061478</v>
      </c>
      <c r="H165" s="6">
        <v>45905</v>
      </c>
      <c r="I165" s="2" t="s">
        <v>15378</v>
      </c>
      <c r="J165" s="3"/>
      <c r="K165" s="39" t="s">
        <v>15392</v>
      </c>
      <c r="L165" s="3" t="s">
        <v>14680</v>
      </c>
      <c r="M165" s="3"/>
      <c r="N165" s="3" t="s">
        <v>14680</v>
      </c>
      <c r="O165" s="3" t="s">
        <v>14680</v>
      </c>
      <c r="P165" s="167" t="str">
        <f>IFERROR(VLOOKUP(D165,'TPMS-auto'!A:D, 4,0),"Not-in-TPMS")</f>
        <v>0007088</v>
      </c>
      <c r="Q165" s="168" t="str">
        <f>IFERROR(VLOOKUP(Table2[[#This Row],[Unit Number]],Ops,3,0),"Not-in-TPMS")</f>
        <v>Carol &amp; Tasha</v>
      </c>
      <c r="R165" s="173" t="str">
        <f>IFERROR(VLOOKUP(Table2[[#This Row],[Enterprise ID]], 'ExistingRental-12.11'!A:H, 3, 0), "Not Open On 12.11")</f>
        <v>Not Open On 12.11</v>
      </c>
      <c r="S165" s="167" t="str">
        <f>IF(Table2[[#This Row],[Start Rental Date]]="New Rental", "New Rental", "Rental Extension Request")</f>
        <v>Rental Extension Request</v>
      </c>
      <c r="T165" s="167" t="str">
        <f>IFERROR(IF(Table2[[#This Row],[Date of this request]]-Table2[[#This Row],[Tech Service Date]]&lt;60, "New Hire Rental", "Truck Breakdown"), "New Hire Rental")</f>
        <v>Truck Breakdown</v>
      </c>
      <c r="U165" s="167" t="str">
        <f>IFERROR(VLOOKUP(Table2[[#This Row],[Enterprise ID]], 'ExistingRental-12.11'!A:H, 7, 0), "Not Open On 12.11")</f>
        <v>Not Open On 12.11</v>
      </c>
      <c r="V165" s="173">
        <f>IFERROR(VLOOKUP(Table2[[#This Row],[Enterprise ID]],'Tech-ServiceDate'!A:B,2,0), "EitherNewHire or Termed")</f>
        <v>43626</v>
      </c>
      <c r="W165" s="25"/>
      <c r="X165" s="25"/>
    </row>
    <row r="166" spans="1:24" ht="33.75" customHeight="1">
      <c r="A166" s="33">
        <v>45925</v>
      </c>
      <c r="B166" s="7">
        <v>61015</v>
      </c>
      <c r="C166" s="4" t="s">
        <v>14752</v>
      </c>
      <c r="D166" s="5" t="s">
        <v>2193</v>
      </c>
      <c r="E166" s="176" t="str">
        <f t="shared" si="5"/>
        <v>61015</v>
      </c>
      <c r="F166" s="177">
        <f>IFERROR(VLOOKUP(D166,'TPMS-auto'!A:J, 10,0), "Not-in-TPMS")</f>
        <v>7249536540</v>
      </c>
      <c r="G166" s="177" t="str">
        <f>IFERROR(VLOOKUP(D166,'TPMS-auto'!A:J,6,0),"Not-in-TPMS")</f>
        <v>061016</v>
      </c>
      <c r="H166" s="6">
        <v>45922</v>
      </c>
      <c r="I166" s="2" t="s">
        <v>15393</v>
      </c>
      <c r="J166" s="3" t="s">
        <v>15394</v>
      </c>
      <c r="K166" s="39" t="s">
        <v>15395</v>
      </c>
      <c r="L166" s="3" t="s">
        <v>14680</v>
      </c>
      <c r="M166" s="3"/>
      <c r="N166" s="3" t="s">
        <v>14680</v>
      </c>
      <c r="O166" s="3" t="s">
        <v>14680</v>
      </c>
      <c r="P166" s="167" t="str">
        <f>IFERROR(VLOOKUP(D166,'TPMS-auto'!A:D, 4,0),"Not-in-TPMS")</f>
        <v>0004766</v>
      </c>
      <c r="Q166" s="168" t="str">
        <f>IFERROR(VLOOKUP(Table2[[#This Row],[Unit Number]],Ops,3,0),"Not-in-TPMS")</f>
        <v>Rob &amp; Andrea</v>
      </c>
      <c r="R166" s="173" t="str">
        <f>IFERROR(VLOOKUP(Table2[[#This Row],[Enterprise ID]], 'ExistingRental-12.11'!A:H, 3, 0), "Not Open On 12.11")</f>
        <v>Not Open On 12.11</v>
      </c>
      <c r="S166" s="167" t="str">
        <f>IF(Table2[[#This Row],[Start Rental Date]]="New Rental", "New Rental", "Rental Extension Request")</f>
        <v>Rental Extension Request</v>
      </c>
      <c r="T166" s="167" t="str">
        <f>IFERROR(IF(Table2[[#This Row],[Date of this request]]-Table2[[#This Row],[Tech Service Date]]&lt;60, "New Hire Rental", "Truck Breakdown"), "New Hire Rental")</f>
        <v>Truck Breakdown</v>
      </c>
      <c r="U166" s="167" t="str">
        <f>IFERROR(VLOOKUP(Table2[[#This Row],[Enterprise ID]], 'ExistingRental-12.11'!A:H, 7, 0), "Not Open On 12.11")</f>
        <v>Not Open On 12.11</v>
      </c>
      <c r="V166" s="173">
        <f>IFERROR(VLOOKUP(Table2[[#This Row],[Enterprise ID]],'Tech-ServiceDate'!A:B,2,0), "EitherNewHire or Termed")</f>
        <v>37255</v>
      </c>
      <c r="W166" s="25"/>
      <c r="X166" s="25"/>
    </row>
    <row r="167" spans="1:24" ht="33.75" customHeight="1">
      <c r="A167" s="33">
        <v>45925</v>
      </c>
      <c r="B167" s="7">
        <v>61312</v>
      </c>
      <c r="C167" s="4" t="s">
        <v>15396</v>
      </c>
      <c r="D167" s="5" t="s">
        <v>9476</v>
      </c>
      <c r="E167" s="176" t="str">
        <f t="shared" si="5"/>
        <v>61312</v>
      </c>
      <c r="F167" s="177">
        <f>IFERROR(VLOOKUP(D167,'TPMS-auto'!A:J, 10,0), "Not-in-TPMS")</f>
        <v>4109772274</v>
      </c>
      <c r="G167" s="177" t="str">
        <f>IFERROR(VLOOKUP(D167,'TPMS-auto'!A:J,6,0),"Not-in-TPMS")</f>
        <v>046493</v>
      </c>
      <c r="H167" s="6">
        <v>45890</v>
      </c>
      <c r="I167" s="2" t="s">
        <v>15397</v>
      </c>
      <c r="J167" s="3" t="s">
        <v>15398</v>
      </c>
      <c r="K167" s="39" t="s">
        <v>15399</v>
      </c>
      <c r="L167" s="3" t="s">
        <v>14680</v>
      </c>
      <c r="M167" s="3"/>
      <c r="N167" s="3" t="s">
        <v>14680</v>
      </c>
      <c r="O167" s="3" t="s">
        <v>14680</v>
      </c>
      <c r="P167" s="167" t="str">
        <f>IFERROR(VLOOKUP(D167,'TPMS-auto'!A:D, 4,0),"Not-in-TPMS")</f>
        <v>0007084</v>
      </c>
      <c r="Q167" s="168" t="str">
        <f>IFERROR(VLOOKUP(Table2[[#This Row],[Unit Number]],Ops,3,0),"Not-in-TPMS")</f>
        <v>Monica, Cheryl &amp; Machell</v>
      </c>
      <c r="R167" s="173" t="str">
        <f>IFERROR(VLOOKUP(Table2[[#This Row],[Enterprise ID]], 'ExistingRental-12.11'!A:H, 3, 0), "Not Open On 12.11")</f>
        <v>Not Open On 12.11</v>
      </c>
      <c r="S167" s="167" t="str">
        <f>IF(Table2[[#This Row],[Start Rental Date]]="New Rental", "New Rental", "Rental Extension Request")</f>
        <v>Rental Extension Request</v>
      </c>
      <c r="T167" s="167" t="str">
        <f>IFERROR(IF(Table2[[#This Row],[Date of this request]]-Table2[[#This Row],[Tech Service Date]]&lt;60, "New Hire Rental", "Truck Breakdown"), "New Hire Rental")</f>
        <v>Truck Breakdown</v>
      </c>
      <c r="U167" s="167" t="str">
        <f>IFERROR(VLOOKUP(Table2[[#This Row],[Enterprise ID]], 'ExistingRental-12.11'!A:H, 7, 0), "Not Open On 12.11")</f>
        <v>Not Open On 12.11</v>
      </c>
      <c r="V167" s="173">
        <f>IFERROR(VLOOKUP(Table2[[#This Row],[Enterprise ID]],'Tech-ServiceDate'!A:B,2,0), "EitherNewHire or Termed")</f>
        <v>35506</v>
      </c>
      <c r="W167" s="25"/>
      <c r="X167" s="25"/>
    </row>
    <row r="168" spans="1:24" ht="33.75" customHeight="1">
      <c r="A168" s="33">
        <v>45925</v>
      </c>
      <c r="B168" s="7">
        <v>61426</v>
      </c>
      <c r="C168" s="4" t="s">
        <v>15400</v>
      </c>
      <c r="D168" s="5" t="s">
        <v>15401</v>
      </c>
      <c r="E168" s="176" t="str">
        <f t="shared" si="5"/>
        <v>61426</v>
      </c>
      <c r="F168" s="177" t="str">
        <f>IFERROR(VLOOKUP(D168,'TPMS-auto'!A:J, 10,0), "Not-in-TPMS")</f>
        <v>Not-in-TPMS</v>
      </c>
      <c r="G168" s="177" t="str">
        <f>IFERROR(VLOOKUP(D168,'TPMS-auto'!A:J,6,0),"Not-in-TPMS")</f>
        <v>Not-in-TPMS</v>
      </c>
      <c r="H168" s="6">
        <v>45889</v>
      </c>
      <c r="I168" s="2" t="s">
        <v>15402</v>
      </c>
      <c r="J168" s="3" t="s">
        <v>15403</v>
      </c>
      <c r="K168" s="3" t="s">
        <v>15404</v>
      </c>
      <c r="L168" s="3" t="s">
        <v>14680</v>
      </c>
      <c r="M168" s="3"/>
      <c r="N168" s="3" t="s">
        <v>14680</v>
      </c>
      <c r="O168" s="3" t="s">
        <v>14680</v>
      </c>
      <c r="P168" s="167" t="str">
        <f>IFERROR(VLOOKUP(D168,'TPMS-auto'!A:D, 4,0),"Not-in-TPMS")</f>
        <v>Not-in-TPMS</v>
      </c>
      <c r="Q168" s="168" t="str">
        <f>IFERROR(VLOOKUP(Table2[[#This Row],[Unit Number]],Ops,3,0),"Not-in-TPMS")</f>
        <v>Not-in-TPMS</v>
      </c>
      <c r="R168" s="173" t="str">
        <f>IFERROR(VLOOKUP(Table2[[#This Row],[Enterprise ID]], 'ExistingRental-12.11'!A:H, 3, 0), "Not Open On 12.11")</f>
        <v>Not Open On 12.11</v>
      </c>
      <c r="S168" s="167" t="str">
        <f>IF(Table2[[#This Row],[Start Rental Date]]="New Rental", "New Rental", "Rental Extension Request")</f>
        <v>Rental Extension Request</v>
      </c>
      <c r="T168" s="167" t="str">
        <f>IFERROR(IF(Table2[[#This Row],[Date of this request]]-Table2[[#This Row],[Tech Service Date]]&lt;60, "New Hire Rental", "Truck Breakdown"), "New Hire Rental")</f>
        <v>Truck Breakdown</v>
      </c>
      <c r="U168" s="167" t="str">
        <f>IFERROR(VLOOKUP(Table2[[#This Row],[Enterprise ID]], 'ExistingRental-12.11'!A:H, 7, 0), "Not Open On 12.11")</f>
        <v>Not Open On 12.11</v>
      </c>
      <c r="V168" s="173">
        <f>IFERROR(VLOOKUP(Table2[[#This Row],[Enterprise ID]],'Tech-ServiceDate'!A:B,2,0), "EitherNewHire or Termed")</f>
        <v>44840</v>
      </c>
      <c r="W168" s="25"/>
      <c r="X168" s="25"/>
    </row>
    <row r="169" spans="1:24" ht="33.75" customHeight="1">
      <c r="A169" s="33">
        <v>45925</v>
      </c>
      <c r="B169" s="7">
        <v>36222</v>
      </c>
      <c r="C169" s="4" t="s">
        <v>15405</v>
      </c>
      <c r="D169" s="5" t="s">
        <v>14757</v>
      </c>
      <c r="E169" s="176" t="str">
        <f t="shared" si="5"/>
        <v>36222</v>
      </c>
      <c r="F169" s="177" t="str">
        <f>IFERROR(VLOOKUP(D169,'TPMS-auto'!A:J, 10,0), "Not-in-TPMS")</f>
        <v>Not-in-TPMS</v>
      </c>
      <c r="G169" s="177" t="str">
        <f>IFERROR(VLOOKUP(D169,'TPMS-auto'!A:J,6,0),"Not-in-TPMS")</f>
        <v>Not-in-TPMS</v>
      </c>
      <c r="H169" s="6">
        <v>45831</v>
      </c>
      <c r="I169" s="2"/>
      <c r="J169" s="3" t="s">
        <v>15406</v>
      </c>
      <c r="K169" s="39" t="s">
        <v>15407</v>
      </c>
      <c r="L169" s="3" t="s">
        <v>14680</v>
      </c>
      <c r="M169" s="3"/>
      <c r="N169" s="3" t="s">
        <v>14680</v>
      </c>
      <c r="O169" s="3" t="s">
        <v>14680</v>
      </c>
      <c r="P169" s="167" t="str">
        <f>IFERROR(VLOOKUP(D169,'TPMS-auto'!A:D, 4,0),"Not-in-TPMS")</f>
        <v>Not-in-TPMS</v>
      </c>
      <c r="Q169" s="168" t="str">
        <f>IFERROR(VLOOKUP(Table2[[#This Row],[Unit Number]],Ops,3,0),"Not-in-TPMS")</f>
        <v>Not-in-TPMS</v>
      </c>
      <c r="R169" s="173" t="str">
        <f>IFERROR(VLOOKUP(Table2[[#This Row],[Enterprise ID]], 'ExistingRental-12.11'!A:H, 3, 0), "Not Open On 12.11")</f>
        <v>Not Open On 12.11</v>
      </c>
      <c r="S169" s="167" t="str">
        <f>IF(Table2[[#This Row],[Start Rental Date]]="New Rental", "New Rental", "Rental Extension Request")</f>
        <v>Rental Extension Request</v>
      </c>
      <c r="T169" s="167" t="str">
        <f>IFERROR(IF(Table2[[#This Row],[Date of this request]]-Table2[[#This Row],[Tech Service Date]]&lt;60, "New Hire Rental", "Truck Breakdown"), "New Hire Rental")</f>
        <v>New Hire Rental</v>
      </c>
      <c r="U169" s="167" t="str">
        <f>IFERROR(VLOOKUP(Table2[[#This Row],[Enterprise ID]], 'ExistingRental-12.11'!A:H, 7, 0), "Not Open On 12.11")</f>
        <v>Not Open On 12.11</v>
      </c>
      <c r="V169" s="173" t="str">
        <f>IFERROR(VLOOKUP(Table2[[#This Row],[Enterprise ID]],'Tech-ServiceDate'!A:B,2,0), "EitherNewHire or Termed")</f>
        <v>EitherNewHire or Termed</v>
      </c>
      <c r="W169" s="25"/>
      <c r="X169" s="25"/>
    </row>
    <row r="170" spans="1:24" ht="33.75" customHeight="1">
      <c r="A170" s="33">
        <v>45925</v>
      </c>
      <c r="B170" s="7">
        <v>36026</v>
      </c>
      <c r="C170" s="4" t="s">
        <v>15035</v>
      </c>
      <c r="D170" s="5" t="s">
        <v>15036</v>
      </c>
      <c r="E170" s="176" t="str">
        <f t="shared" si="5"/>
        <v>36026</v>
      </c>
      <c r="F170" s="177">
        <f>IFERROR(VLOOKUP(D170,'TPMS-auto'!A:J, 10,0), "Not-in-TPMS")</f>
        <v>5406307000</v>
      </c>
      <c r="G170" s="177" t="str">
        <f>IFERROR(VLOOKUP(D170,'TPMS-auto'!A:J,6,0),"Not-in-TPMS")</f>
        <v>036026</v>
      </c>
      <c r="H170" s="6" t="s">
        <v>14676</v>
      </c>
      <c r="I170" s="2" t="s">
        <v>15408</v>
      </c>
      <c r="J170" s="3" t="s">
        <v>15409</v>
      </c>
      <c r="K170" s="3" t="s">
        <v>15410</v>
      </c>
      <c r="L170" s="3" t="s">
        <v>14680</v>
      </c>
      <c r="M170" s="3"/>
      <c r="N170" s="3" t="s">
        <v>14680</v>
      </c>
      <c r="O170" s="3" t="s">
        <v>14680</v>
      </c>
      <c r="P170" s="167" t="str">
        <f>IFERROR(VLOOKUP(D170,'TPMS-auto'!A:D, 4,0),"Not-in-TPMS")</f>
        <v>0007084</v>
      </c>
      <c r="Q170" s="168" t="str">
        <f>IFERROR(VLOOKUP(Table2[[#This Row],[Unit Number]],Ops,3,0),"Not-in-TPMS")</f>
        <v>Monica, Cheryl &amp; Machell</v>
      </c>
      <c r="R170" s="173" t="str">
        <f>IFERROR(VLOOKUP(Table2[[#This Row],[Enterprise ID]], 'ExistingRental-12.11'!A:H, 3, 0), "Not Open On 12.11")</f>
        <v>Not Open On 12.11</v>
      </c>
      <c r="S170" s="167" t="str">
        <f>IF(Table2[[#This Row],[Start Rental Date]]="New Rental", "New Rental", "Rental Extension Request")</f>
        <v>New Rental</v>
      </c>
      <c r="T170" s="167" t="str">
        <f>IFERROR(IF(Table2[[#This Row],[Date of this request]]-Table2[[#This Row],[Tech Service Date]]&lt;60, "New Hire Rental", "Truck Breakdown"), "New Hire Rental")</f>
        <v>Truck Breakdown</v>
      </c>
      <c r="U170" s="167" t="str">
        <f>IFERROR(VLOOKUP(Table2[[#This Row],[Enterprise ID]], 'ExistingRental-12.11'!A:H, 7, 0), "Not Open On 12.11")</f>
        <v>Not Open On 12.11</v>
      </c>
      <c r="V170" s="173">
        <f>IFERROR(VLOOKUP(Table2[[#This Row],[Enterprise ID]],'Tech-ServiceDate'!A:B,2,0), "EitherNewHire or Termed")</f>
        <v>44973</v>
      </c>
      <c r="W170" s="25"/>
      <c r="X170" s="25"/>
    </row>
    <row r="171" spans="1:24" ht="33.75" customHeight="1">
      <c r="A171" s="33">
        <v>45925</v>
      </c>
      <c r="B171" s="7">
        <v>61632</v>
      </c>
      <c r="C171" s="4" t="s">
        <v>15411</v>
      </c>
      <c r="D171" s="5" t="s">
        <v>15412</v>
      </c>
      <c r="E171" s="176" t="str">
        <f t="shared" si="5"/>
        <v>61632</v>
      </c>
      <c r="F171" s="177">
        <f>IFERROR(VLOOKUP(D171,'TPMS-auto'!A:J, 10,0), "Not-in-TPMS")</f>
        <v>2693770553</v>
      </c>
      <c r="G171" s="177" t="str">
        <f>IFERROR(VLOOKUP(D171,'TPMS-auto'!A:J,6,0),"Not-in-TPMS")</f>
        <v>088127</v>
      </c>
      <c r="H171" s="6">
        <v>45881</v>
      </c>
      <c r="I171" s="2" t="s">
        <v>15413</v>
      </c>
      <c r="J171" s="3" t="s">
        <v>15414</v>
      </c>
      <c r="K171" s="39" t="s">
        <v>15415</v>
      </c>
      <c r="L171" s="3" t="s">
        <v>14680</v>
      </c>
      <c r="M171" s="3"/>
      <c r="N171" s="3" t="s">
        <v>14680</v>
      </c>
      <c r="O171" s="3" t="s">
        <v>14680</v>
      </c>
      <c r="P171" s="167" t="str">
        <f>IFERROR(VLOOKUP(D171,'TPMS-auto'!A:D, 4,0),"Not-in-TPMS")</f>
        <v>0008220</v>
      </c>
      <c r="Q171" s="168" t="str">
        <f>IFERROR(VLOOKUP(Table2[[#This Row],[Unit Number]],Ops,3,0),"Not-in-TPMS")</f>
        <v>Monica, Cheryl &amp; Machell</v>
      </c>
      <c r="R171" s="173" t="str">
        <f>IFERROR(VLOOKUP(Table2[[#This Row],[Enterprise ID]], 'ExistingRental-12.11'!A:H, 3, 0), "Not Open On 12.11")</f>
        <v>Not Open On 12.11</v>
      </c>
      <c r="S171" s="167" t="str">
        <f>IF(Table2[[#This Row],[Start Rental Date]]="New Rental", "New Rental", "Rental Extension Request")</f>
        <v>Rental Extension Request</v>
      </c>
      <c r="T171" s="167" t="str">
        <f>IFERROR(IF(Table2[[#This Row],[Date of this request]]-Table2[[#This Row],[Tech Service Date]]&lt;60, "New Hire Rental", "Truck Breakdown"), "New Hire Rental")</f>
        <v>New Hire Rental</v>
      </c>
      <c r="U171" s="167" t="str">
        <f>IFERROR(VLOOKUP(Table2[[#This Row],[Enterprise ID]], 'ExistingRental-12.11'!A:H, 7, 0), "Not Open On 12.11")</f>
        <v>Not Open On 12.11</v>
      </c>
      <c r="V171" s="173">
        <f>IFERROR(VLOOKUP(Table2[[#This Row],[Enterprise ID]],'Tech-ServiceDate'!A:B,2,0), "EitherNewHire or Termed")</f>
        <v>45872</v>
      </c>
      <c r="W171" s="25"/>
      <c r="X171" s="25"/>
    </row>
    <row r="172" spans="1:24" ht="33.75" customHeight="1">
      <c r="A172" s="33">
        <v>45925</v>
      </c>
      <c r="B172" s="8">
        <v>23308</v>
      </c>
      <c r="C172" s="9" t="s">
        <v>15416</v>
      </c>
      <c r="D172" s="10" t="s">
        <v>15417</v>
      </c>
      <c r="E172" s="174" t="str">
        <f t="shared" si="5"/>
        <v>23308</v>
      </c>
      <c r="F172" s="177">
        <f>IFERROR(VLOOKUP(D172,'TPMS-auto'!A:J, 10,0), "Not-in-TPMS")</f>
        <v>6017730371</v>
      </c>
      <c r="G172" s="177" t="str">
        <f>IFERROR(VLOOKUP(D172,'TPMS-auto'!A:J,6,0),"Not-in-TPMS")</f>
        <v>061587</v>
      </c>
      <c r="H172" s="12">
        <v>45911</v>
      </c>
      <c r="I172" s="11" t="s">
        <v>15418</v>
      </c>
      <c r="J172" s="13" t="s">
        <v>15419</v>
      </c>
      <c r="K172" s="38" t="s">
        <v>15357</v>
      </c>
      <c r="L172" s="13" t="s">
        <v>14680</v>
      </c>
      <c r="M172" s="13"/>
      <c r="N172" s="13" t="s">
        <v>14680</v>
      </c>
      <c r="O172" s="13" t="s">
        <v>14680</v>
      </c>
      <c r="P172" s="167" t="str">
        <f>IFERROR(VLOOKUP(D172,'TPMS-auto'!A:D, 4,0),"Not-in-TPMS")</f>
        <v>0008206</v>
      </c>
      <c r="Q172" s="168" t="str">
        <f>IFERROR(VLOOKUP(Table2[[#This Row],[Unit Number]],Ops,3,0),"Not-in-TPMS")</f>
        <v>Monica, Cheryl &amp; Machell</v>
      </c>
      <c r="R172" s="173" t="str">
        <f>IFERROR(VLOOKUP(Table2[[#This Row],[Enterprise ID]], 'ExistingRental-12.11'!A:H, 3, 0), "Not Open On 12.11")</f>
        <v>Not Open On 12.11</v>
      </c>
      <c r="S172" s="167" t="str">
        <f>IF(Table2[[#This Row],[Start Rental Date]]="New Rental", "New Rental", "Rental Extension Request")</f>
        <v>Rental Extension Request</v>
      </c>
      <c r="T172" s="167" t="str">
        <f>IFERROR(IF(Table2[[#This Row],[Date of this request]]-Table2[[#This Row],[Tech Service Date]]&lt;60, "New Hire Rental", "Truck Breakdown"), "New Hire Rental")</f>
        <v>New Hire Rental</v>
      </c>
      <c r="U172" s="167" t="str">
        <f>IFERROR(VLOOKUP(Table2[[#This Row],[Enterprise ID]], 'ExistingRental-12.11'!A:H, 7, 0), "Not Open On 12.11")</f>
        <v>Not Open On 12.11</v>
      </c>
      <c r="V172" s="173">
        <f>IFERROR(VLOOKUP(Table2[[#This Row],[Enterprise ID]],'Tech-ServiceDate'!A:B,2,0), "EitherNewHire or Termed")</f>
        <v>45900</v>
      </c>
      <c r="W172" s="25"/>
      <c r="X172" s="25"/>
    </row>
    <row r="173" spans="1:24" ht="33.75" customHeight="1">
      <c r="A173" s="15">
        <v>45925</v>
      </c>
      <c r="B173" s="8">
        <v>23882</v>
      </c>
      <c r="C173" s="4" t="s">
        <v>15420</v>
      </c>
      <c r="D173" s="10" t="s">
        <v>15421</v>
      </c>
      <c r="E173" s="174" t="str">
        <f t="shared" si="5"/>
        <v>23882</v>
      </c>
      <c r="F173" s="177">
        <f>IFERROR(VLOOKUP(D173,'TPMS-auto'!A:J, 10,0), "Not-in-TPMS")</f>
        <v>2243742260</v>
      </c>
      <c r="G173" s="177">
        <f>IFERROR(VLOOKUP(D173,'TPMS-auto'!A:J,6,0),"Not-in-TPMS")</f>
        <v>0</v>
      </c>
      <c r="H173" s="12">
        <v>45903</v>
      </c>
      <c r="I173" s="11" t="s">
        <v>15378</v>
      </c>
      <c r="J173" s="13" t="s">
        <v>15422</v>
      </c>
      <c r="K173" s="38" t="s">
        <v>15423</v>
      </c>
      <c r="L173" s="13" t="s">
        <v>14680</v>
      </c>
      <c r="M173" s="13"/>
      <c r="N173" s="13" t="s">
        <v>14696</v>
      </c>
      <c r="O173" s="3"/>
      <c r="P173" s="167" t="str">
        <f>IFERROR(VLOOKUP(D173,'TPMS-auto'!A:D, 4,0),"Not-in-TPMS")</f>
        <v>0008555</v>
      </c>
      <c r="Q173" s="168" t="str">
        <f>IFERROR(VLOOKUP(Table2[[#This Row],[Unit Number]],Ops,3,0),"Not-in-TPMS")</f>
        <v>Monica, Cheryl &amp; Machell</v>
      </c>
      <c r="R173" s="173" t="str">
        <f>IFERROR(VLOOKUP(Table2[[#This Row],[Enterprise ID]], 'ExistingRental-12.11'!A:H, 3, 0), "Not Open On 12.11")</f>
        <v>Not Open On 12.11</v>
      </c>
      <c r="S173" s="167" t="str">
        <f>IF(Table2[[#This Row],[Start Rental Date]]="New Rental", "New Rental", "Rental Extension Request")</f>
        <v>Rental Extension Request</v>
      </c>
      <c r="T173" s="167" t="str">
        <f>IFERROR(IF(Table2[[#This Row],[Date of this request]]-Table2[[#This Row],[Tech Service Date]]&lt;60, "New Hire Rental", "Truck Breakdown"), "New Hire Rental")</f>
        <v>New Hire Rental</v>
      </c>
      <c r="U173" s="167" t="str">
        <f>IFERROR(VLOOKUP(Table2[[#This Row],[Enterprise ID]], 'ExistingRental-12.11'!A:H, 7, 0), "Not Open On 12.11")</f>
        <v>Not Open On 12.11</v>
      </c>
      <c r="V173" s="173">
        <f>IFERROR(VLOOKUP(Table2[[#This Row],[Enterprise ID]],'Tech-ServiceDate'!A:B,2,0), "EitherNewHire or Termed")</f>
        <v>45879</v>
      </c>
      <c r="W173" s="25"/>
      <c r="X173" s="25"/>
    </row>
    <row r="174" spans="1:24" ht="33.75" customHeight="1">
      <c r="A174" s="15">
        <v>45926</v>
      </c>
      <c r="B174" s="7">
        <v>36040</v>
      </c>
      <c r="C174" s="4" t="s">
        <v>15424</v>
      </c>
      <c r="D174" s="5" t="s">
        <v>15425</v>
      </c>
      <c r="E174" s="176" t="str">
        <f t="shared" si="5"/>
        <v>36040</v>
      </c>
      <c r="F174" s="177">
        <f>IFERROR(VLOOKUP(D174,'TPMS-auto'!A:J, 10,0), "Not-in-TPMS")</f>
        <v>2406430072</v>
      </c>
      <c r="G174" s="177" t="str">
        <f>IFERROR(VLOOKUP(D174,'TPMS-auto'!A:J,6,0),"Not-in-TPMS")</f>
        <v>036040</v>
      </c>
      <c r="H174" s="6" t="s">
        <v>14676</v>
      </c>
      <c r="I174" s="2"/>
      <c r="J174" s="3" t="s">
        <v>15426</v>
      </c>
      <c r="K174" s="3" t="s">
        <v>15427</v>
      </c>
      <c r="L174" s="3" t="s">
        <v>14680</v>
      </c>
      <c r="M174" s="3"/>
      <c r="N174" s="3" t="s">
        <v>14680</v>
      </c>
      <c r="O174" s="13" t="s">
        <v>14680</v>
      </c>
      <c r="P174" s="167" t="str">
        <f>IFERROR(VLOOKUP(D174,'TPMS-auto'!A:D, 4,0),"Not-in-TPMS")</f>
        <v>0007084</v>
      </c>
      <c r="Q174" s="168" t="str">
        <f>IFERROR(VLOOKUP(Table2[[#This Row],[Unit Number]],Ops,3,0),"Not-in-TPMS")</f>
        <v>Monica, Cheryl &amp; Machell</v>
      </c>
      <c r="R174" s="173">
        <f>IFERROR(VLOOKUP(Table2[[#This Row],[Enterprise ID]], 'ExistingRental-12.11'!A:H, 3, 0), "Not Open On 12.11")</f>
        <v>45971</v>
      </c>
      <c r="S174" s="167" t="str">
        <f>IF(Table2[[#This Row],[Start Rental Date]]="New Rental", "New Rental", "Rental Extension Request")</f>
        <v>New Rental</v>
      </c>
      <c r="T174" s="167" t="str">
        <f>IFERROR(IF(Table2[[#This Row],[Date of this request]]-Table2[[#This Row],[Tech Service Date]]&lt;60, "New Hire Rental", "Truck Breakdown"), "New Hire Rental")</f>
        <v>New Hire Rental</v>
      </c>
      <c r="U174" s="167" t="str">
        <f>IFERROR(VLOOKUP(Table2[[#This Row],[Enterprise ID]], 'ExistingRental-12.11'!A:H, 7, 0), "Not Open On 12.11")</f>
        <v>ELISHA PEAKE</v>
      </c>
      <c r="V174" s="173">
        <f>IFERROR(VLOOKUP(Table2[[#This Row],[Enterprise ID]],'Tech-ServiceDate'!A:B,2,0), "EitherNewHire or Termed")</f>
        <v>45914</v>
      </c>
      <c r="W174" s="25"/>
      <c r="X174" s="25"/>
    </row>
    <row r="175" spans="1:24" ht="33.75" customHeight="1">
      <c r="A175" s="15">
        <v>45926</v>
      </c>
      <c r="B175" s="8">
        <v>46313</v>
      </c>
      <c r="C175" s="4" t="s">
        <v>15428</v>
      </c>
      <c r="D175" s="10" t="s">
        <v>5616</v>
      </c>
      <c r="E175" s="174" t="str">
        <f t="shared" si="5"/>
        <v>46313</v>
      </c>
      <c r="F175" s="177">
        <f>IFERROR(VLOOKUP(D175,'TPMS-auto'!A:J, 10,0), "Not-in-TPMS")</f>
        <v>9369552970</v>
      </c>
      <c r="G175" s="177" t="str">
        <f>IFERROR(VLOOKUP(D175,'TPMS-auto'!A:J,6,0),"Not-in-TPMS")</f>
        <v>046313</v>
      </c>
      <c r="H175" s="12" t="s">
        <v>14676</v>
      </c>
      <c r="I175" s="11" t="s">
        <v>15429</v>
      </c>
      <c r="J175" s="13" t="s">
        <v>15430</v>
      </c>
      <c r="K175" s="3" t="s">
        <v>15431</v>
      </c>
      <c r="L175" s="3" t="s">
        <v>14680</v>
      </c>
      <c r="M175" s="13"/>
      <c r="N175" s="13" t="s">
        <v>14680</v>
      </c>
      <c r="O175" s="13" t="s">
        <v>14680</v>
      </c>
      <c r="P175" s="167" t="str">
        <f>IFERROR(VLOOKUP(D175,'TPMS-auto'!A:D, 4,0),"Not-in-TPMS")</f>
        <v>0008107</v>
      </c>
      <c r="Q175" s="168" t="str">
        <f>IFERROR(VLOOKUP(Table2[[#This Row],[Unit Number]],Ops,3,0),"Not-in-TPMS")</f>
        <v>Carol &amp; Tasha</v>
      </c>
      <c r="R175" s="173">
        <f>IFERROR(VLOOKUP(Table2[[#This Row],[Enterprise ID]], 'ExistingRental-12.11'!A:H, 3, 0), "Not Open On 12.11")</f>
        <v>45930</v>
      </c>
      <c r="S175" s="167" t="str">
        <f>IF(Table2[[#This Row],[Start Rental Date]]="New Rental", "New Rental", "Rental Extension Request")</f>
        <v>New Rental</v>
      </c>
      <c r="T175" s="167" t="str">
        <f>IFERROR(IF(Table2[[#This Row],[Date of this request]]-Table2[[#This Row],[Tech Service Date]]&lt;60, "New Hire Rental", "Truck Breakdown"), "New Hire Rental")</f>
        <v>Truck Breakdown</v>
      </c>
      <c r="U175" s="167" t="str">
        <f>IFERROR(VLOOKUP(Table2[[#This Row],[Enterprise ID]], 'ExistingRental-12.11'!A:H, 7, 0), "Not Open On 12.11")</f>
        <v>GARY SMITH</v>
      </c>
      <c r="V175" s="173">
        <f>IFERROR(VLOOKUP(Table2[[#This Row],[Enterprise ID]],'Tech-ServiceDate'!A:B,2,0), "EitherNewHire or Termed")</f>
        <v>34821</v>
      </c>
      <c r="W175" s="25"/>
      <c r="X175" s="25"/>
    </row>
    <row r="176" spans="1:24" ht="33.75" customHeight="1">
      <c r="A176" s="15">
        <v>45926</v>
      </c>
      <c r="B176" s="7">
        <v>46645</v>
      </c>
      <c r="C176" s="4" t="s">
        <v>15432</v>
      </c>
      <c r="D176" s="5" t="s">
        <v>15433</v>
      </c>
      <c r="E176" s="176" t="str">
        <f t="shared" si="5"/>
        <v>46645</v>
      </c>
      <c r="F176" s="177">
        <f>IFERROR(VLOOKUP(D176,'TPMS-auto'!A:J, 10,0), "Not-in-TPMS")</f>
        <v>9546052740</v>
      </c>
      <c r="G176" s="177" t="str">
        <f>IFERROR(VLOOKUP(D176,'TPMS-auto'!A:J,6,0),"Not-in-TPMS")</f>
        <v>046645</v>
      </c>
      <c r="H176" s="6" t="s">
        <v>14676</v>
      </c>
      <c r="I176" s="2"/>
      <c r="J176" s="3" t="s">
        <v>15426</v>
      </c>
      <c r="K176" s="3"/>
      <c r="L176" s="3" t="s">
        <v>14680</v>
      </c>
      <c r="M176" s="3"/>
      <c r="N176" s="3" t="s">
        <v>14680</v>
      </c>
      <c r="O176" s="3" t="s">
        <v>14680</v>
      </c>
      <c r="P176" s="167" t="str">
        <f>IFERROR(VLOOKUP(D176,'TPMS-auto'!A:D, 4,0),"Not-in-TPMS")</f>
        <v>0007435</v>
      </c>
      <c r="Q176" s="168" t="str">
        <f>IFERROR(VLOOKUP(Table2[[#This Row],[Unit Number]],Ops,3,0),"Not-in-TPMS")</f>
        <v>Rob &amp; Andrea</v>
      </c>
      <c r="R176" s="173">
        <f>IFERROR(VLOOKUP(Table2[[#This Row],[Enterprise ID]], 'ExistingRental-12.11'!A:H, 3, 0), "Not Open On 12.11")</f>
        <v>45967</v>
      </c>
      <c r="S176" s="167" t="str">
        <f>IF(Table2[[#This Row],[Start Rental Date]]="New Rental", "New Rental", "Rental Extension Request")</f>
        <v>New Rental</v>
      </c>
      <c r="T176" s="167" t="str">
        <f>IFERROR(IF(Table2[[#This Row],[Date of this request]]-Table2[[#This Row],[Tech Service Date]]&lt;60, "New Hire Rental", "Truck Breakdown"), "New Hire Rental")</f>
        <v>New Hire Rental</v>
      </c>
      <c r="U176" s="167" t="str">
        <f>IFERROR(VLOOKUP(Table2[[#This Row],[Enterprise ID]], 'ExistingRental-12.11'!A:H, 7, 0), "Not Open On 12.11")</f>
        <v>GEORGE PAGONAS</v>
      </c>
      <c r="V176" s="173">
        <f>IFERROR(VLOOKUP(Table2[[#This Row],[Enterprise ID]],'Tech-ServiceDate'!A:B,2,0), "EitherNewHire or Termed")</f>
        <v>45914</v>
      </c>
      <c r="W176" s="25"/>
      <c r="X176" s="25"/>
    </row>
    <row r="177" spans="1:24" ht="33.75" customHeight="1">
      <c r="A177" s="15">
        <v>45926</v>
      </c>
      <c r="B177" s="8">
        <v>23598</v>
      </c>
      <c r="C177" s="9" t="s">
        <v>15434</v>
      </c>
      <c r="D177" s="10" t="s">
        <v>8077</v>
      </c>
      <c r="E177" s="174" t="str">
        <f t="shared" si="5"/>
        <v>23598</v>
      </c>
      <c r="F177" s="177">
        <f>IFERROR(VLOOKUP(D177,'TPMS-auto'!A:J, 10,0), "Not-in-TPMS")</f>
        <v>7179167608</v>
      </c>
      <c r="G177" s="177" t="str">
        <f>IFERROR(VLOOKUP(D177,'TPMS-auto'!A:J,6,0),"Not-in-TPMS")</f>
        <v>023598</v>
      </c>
      <c r="H177" s="12" t="s">
        <v>14676</v>
      </c>
      <c r="I177" s="11" t="s">
        <v>15435</v>
      </c>
      <c r="J177" s="13" t="s">
        <v>15075</v>
      </c>
      <c r="K177" s="13" t="s">
        <v>14679</v>
      </c>
      <c r="L177" s="13" t="s">
        <v>14680</v>
      </c>
      <c r="M177" s="13"/>
      <c r="N177" s="13" t="s">
        <v>14680</v>
      </c>
      <c r="O177" s="13" t="s">
        <v>14680</v>
      </c>
      <c r="P177" s="167" t="str">
        <f>IFERROR(VLOOKUP(D177,'TPMS-auto'!A:D, 4,0),"Not-in-TPMS")</f>
        <v>0006141</v>
      </c>
      <c r="Q177" s="168" t="str">
        <f>IFERROR(VLOOKUP(Table2[[#This Row],[Unit Number]],Ops,3,0),"Not-in-TPMS")</f>
        <v>Monica, Cheryl &amp; Machell</v>
      </c>
      <c r="R177" s="173" t="str">
        <f>IFERROR(VLOOKUP(Table2[[#This Row],[Enterprise ID]], 'ExistingRental-12.11'!A:H, 3, 0), "Not Open On 12.11")</f>
        <v>Not Open On 12.11</v>
      </c>
      <c r="S177" s="167" t="str">
        <f>IF(Table2[[#This Row],[Start Rental Date]]="New Rental", "New Rental", "Rental Extension Request")</f>
        <v>New Rental</v>
      </c>
      <c r="T177" s="167" t="str">
        <f>IFERROR(IF(Table2[[#This Row],[Date of this request]]-Table2[[#This Row],[Tech Service Date]]&lt;60, "New Hire Rental", "Truck Breakdown"), "New Hire Rental")</f>
        <v>Truck Breakdown</v>
      </c>
      <c r="U177" s="167" t="str">
        <f>IFERROR(VLOOKUP(Table2[[#This Row],[Enterprise ID]], 'ExistingRental-12.11'!A:H, 7, 0), "Not Open On 12.11")</f>
        <v>Not Open On 12.11</v>
      </c>
      <c r="V177" s="173">
        <f>IFERROR(VLOOKUP(Table2[[#This Row],[Enterprise ID]],'Tech-ServiceDate'!A:B,2,0), "EitherNewHire or Termed")</f>
        <v>40583</v>
      </c>
      <c r="W177" s="25"/>
      <c r="X177" s="25"/>
    </row>
    <row r="178" spans="1:24" ht="33.75" customHeight="1">
      <c r="A178" s="15">
        <v>45926</v>
      </c>
      <c r="B178" s="8">
        <v>37046</v>
      </c>
      <c r="C178" s="9" t="s">
        <v>15436</v>
      </c>
      <c r="D178" s="10" t="s">
        <v>15437</v>
      </c>
      <c r="E178" s="174" t="str">
        <f t="shared" si="5"/>
        <v>37046</v>
      </c>
      <c r="F178" s="177">
        <f>IFERROR(VLOOKUP(D178,'TPMS-auto'!A:J, 10,0), "Not-in-TPMS")</f>
        <v>8049875468</v>
      </c>
      <c r="G178" s="177" t="str">
        <f>IFERROR(VLOOKUP(D178,'TPMS-auto'!A:J,6,0),"Not-in-TPMS")</f>
        <v>037046</v>
      </c>
      <c r="H178" s="12">
        <v>45882</v>
      </c>
      <c r="I178" s="11" t="s">
        <v>15438</v>
      </c>
      <c r="J178" s="13" t="s">
        <v>15439</v>
      </c>
      <c r="K178" s="13" t="s">
        <v>15440</v>
      </c>
      <c r="L178" s="13" t="s">
        <v>14680</v>
      </c>
      <c r="M178" s="13"/>
      <c r="N178" s="13" t="s">
        <v>14680</v>
      </c>
      <c r="O178" s="13" t="s">
        <v>14680</v>
      </c>
      <c r="P178" s="167" t="str">
        <f>IFERROR(VLOOKUP(D178,'TPMS-auto'!A:D, 4,0),"Not-in-TPMS")</f>
        <v>0008175</v>
      </c>
      <c r="Q178" s="168" t="str">
        <f>IFERROR(VLOOKUP(Table2[[#This Row],[Unit Number]],Ops,3,0),"Not-in-TPMS")</f>
        <v>Rob &amp; Andrea</v>
      </c>
      <c r="R178" s="173" t="str">
        <f>IFERROR(VLOOKUP(Table2[[#This Row],[Enterprise ID]], 'ExistingRental-12.11'!A:H, 3, 0), "Not Open On 12.11")</f>
        <v>Not Open On 12.11</v>
      </c>
      <c r="S178" s="167" t="str">
        <f>IF(Table2[[#This Row],[Start Rental Date]]="New Rental", "New Rental", "Rental Extension Request")</f>
        <v>Rental Extension Request</v>
      </c>
      <c r="T178" s="167" t="str">
        <f>IFERROR(IF(Table2[[#This Row],[Date of this request]]-Table2[[#This Row],[Tech Service Date]]&lt;60, "New Hire Rental", "Truck Breakdown"), "New Hire Rental")</f>
        <v>Truck Breakdown</v>
      </c>
      <c r="U178" s="167" t="str">
        <f>IFERROR(VLOOKUP(Table2[[#This Row],[Enterprise ID]], 'ExistingRental-12.11'!A:H, 7, 0), "Not Open On 12.11")</f>
        <v>Not Open On 12.11</v>
      </c>
      <c r="V178" s="173">
        <f>IFERROR(VLOOKUP(Table2[[#This Row],[Enterprise ID]],'Tech-ServiceDate'!A:B,2,0), "EitherNewHire or Termed")</f>
        <v>44420</v>
      </c>
      <c r="W178" s="25"/>
      <c r="X178" s="25"/>
    </row>
    <row r="179" spans="1:24" ht="33.75" customHeight="1">
      <c r="A179" s="15">
        <v>45926</v>
      </c>
      <c r="B179" s="8">
        <v>36056</v>
      </c>
      <c r="C179" s="4" t="s">
        <v>15441</v>
      </c>
      <c r="D179" s="10" t="s">
        <v>15104</v>
      </c>
      <c r="E179" s="174" t="str">
        <f t="shared" si="5"/>
        <v>36056</v>
      </c>
      <c r="F179" s="177">
        <f>IFERROR(VLOOKUP(D179,'TPMS-auto'!A:J, 10,0), "Not-in-TPMS")</f>
        <v>3017930671</v>
      </c>
      <c r="G179" s="177" t="str">
        <f>IFERROR(VLOOKUP(D179,'TPMS-auto'!A:J,6,0),"Not-in-TPMS")</f>
        <v>036056</v>
      </c>
      <c r="H179" s="12">
        <v>45856</v>
      </c>
      <c r="I179" s="11" t="s">
        <v>15442</v>
      </c>
      <c r="J179" s="13" t="s">
        <v>15443</v>
      </c>
      <c r="K179" s="13" t="s">
        <v>15443</v>
      </c>
      <c r="L179" s="13" t="s">
        <v>14680</v>
      </c>
      <c r="M179" s="13"/>
      <c r="N179" s="13" t="s">
        <v>14680</v>
      </c>
      <c r="O179" s="13" t="s">
        <v>14680</v>
      </c>
      <c r="P179" s="167" t="str">
        <f>IFERROR(VLOOKUP(D179,'TPMS-auto'!A:D, 4,0),"Not-in-TPMS")</f>
        <v>0007084</v>
      </c>
      <c r="Q179" s="168" t="str">
        <f>IFERROR(VLOOKUP(Table2[[#This Row],[Unit Number]],Ops,3,0),"Not-in-TPMS")</f>
        <v>Monica, Cheryl &amp; Machell</v>
      </c>
      <c r="R179" s="173">
        <f>IFERROR(VLOOKUP(Table2[[#This Row],[Enterprise ID]], 'ExistingRental-12.11'!A:H, 3, 0), "Not Open On 12.11")</f>
        <v>45856</v>
      </c>
      <c r="S179" s="167" t="str">
        <f>IF(Table2[[#This Row],[Start Rental Date]]="New Rental", "New Rental", "Rental Extension Request")</f>
        <v>Rental Extension Request</v>
      </c>
      <c r="T179" s="167" t="str">
        <f>IFERROR(IF(Table2[[#This Row],[Date of this request]]-Table2[[#This Row],[Tech Service Date]]&lt;60, "New Hire Rental", "Truck Breakdown"), "New Hire Rental")</f>
        <v>Truck Breakdown</v>
      </c>
      <c r="U179" s="167" t="str">
        <f>IFERROR(VLOOKUP(Table2[[#This Row],[Enterprise ID]], 'ExistingRental-12.11'!A:H, 7, 0), "Not Open On 12.11")</f>
        <v>MUSTAFA EBADI</v>
      </c>
      <c r="V179" s="173">
        <f>IFERROR(VLOOKUP(Table2[[#This Row],[Enterprise ID]],'Tech-ServiceDate'!A:B,2,0), "EitherNewHire or Termed")</f>
        <v>44658</v>
      </c>
      <c r="W179" s="25"/>
      <c r="X179" s="25"/>
    </row>
    <row r="180" spans="1:24" ht="33.75" customHeight="1">
      <c r="A180" s="15">
        <v>45926</v>
      </c>
      <c r="B180" s="7">
        <v>47164</v>
      </c>
      <c r="C180" s="4" t="s">
        <v>14730</v>
      </c>
      <c r="D180" s="5" t="s">
        <v>14731</v>
      </c>
      <c r="E180" s="176" t="str">
        <f t="shared" si="5"/>
        <v>47164</v>
      </c>
      <c r="F180" s="177">
        <f>IFERROR(VLOOKUP(D180,'TPMS-auto'!A:J, 10,0), "Not-in-TPMS")</f>
        <v>7064020229</v>
      </c>
      <c r="G180" s="177" t="str">
        <f>IFERROR(VLOOKUP(D180,'TPMS-auto'!A:J,6,0),"Not-in-TPMS")</f>
        <v>046702</v>
      </c>
      <c r="H180" s="6">
        <v>45849</v>
      </c>
      <c r="I180" s="2" t="s">
        <v>14732</v>
      </c>
      <c r="J180" s="3" t="s">
        <v>14733</v>
      </c>
      <c r="K180" s="38" t="s">
        <v>14734</v>
      </c>
      <c r="L180" s="3" t="s">
        <v>14680</v>
      </c>
      <c r="M180" s="3"/>
      <c r="N180" s="3" t="s">
        <v>14696</v>
      </c>
      <c r="O180" s="13"/>
      <c r="P180" s="167" t="str">
        <f>IFERROR(VLOOKUP(D180,'TPMS-auto'!A:D, 4,0),"Not-in-TPMS")</f>
        <v>0008035</v>
      </c>
      <c r="Q180" s="168" t="str">
        <f>IFERROR(VLOOKUP(Table2[[#This Row],[Unit Number]],Ops,3,0),"Not-in-TPMS")</f>
        <v>Rob &amp; Andrea</v>
      </c>
      <c r="R180" s="173" t="str">
        <f>IFERROR(VLOOKUP(Table2[[#This Row],[Enterprise ID]], 'ExistingRental-12.11'!A:H, 3, 0), "Not Open On 12.11")</f>
        <v>Not Open On 12.11</v>
      </c>
      <c r="S180" s="167" t="str">
        <f>IF(Table2[[#This Row],[Start Rental Date]]="New Rental", "New Rental", "Rental Extension Request")</f>
        <v>Rental Extension Request</v>
      </c>
      <c r="T180" s="167" t="str">
        <f>IFERROR(IF(Table2[[#This Row],[Date of this request]]-Table2[[#This Row],[Tech Service Date]]&lt;60, "New Hire Rental", "Truck Breakdown"), "New Hire Rental")</f>
        <v>Truck Breakdown</v>
      </c>
      <c r="U180" s="167" t="str">
        <f>IFERROR(VLOOKUP(Table2[[#This Row],[Enterprise ID]], 'ExistingRental-12.11'!A:H, 7, 0), "Not Open On 12.11")</f>
        <v>Not Open On 12.11</v>
      </c>
      <c r="V180" s="173">
        <f>IFERROR(VLOOKUP(Table2[[#This Row],[Enterprise ID]],'Tech-ServiceDate'!A:B,2,0), "EitherNewHire or Termed")</f>
        <v>45844</v>
      </c>
      <c r="W180" s="25"/>
      <c r="X180" s="25"/>
    </row>
    <row r="181" spans="1:24" ht="33.75" customHeight="1">
      <c r="A181" s="15">
        <v>45926</v>
      </c>
      <c r="B181" s="7">
        <v>61827</v>
      </c>
      <c r="C181" s="4" t="s">
        <v>15444</v>
      </c>
      <c r="D181" s="5" t="s">
        <v>6026</v>
      </c>
      <c r="E181" s="176" t="str">
        <f t="shared" si="5"/>
        <v>61827</v>
      </c>
      <c r="F181" s="177">
        <f>IFERROR(VLOOKUP(D181,'TPMS-auto'!A:J, 10,0), "Not-in-TPMS")</f>
        <v>5595453734</v>
      </c>
      <c r="G181" s="177" t="str">
        <f>IFERROR(VLOOKUP(D181,'TPMS-auto'!A:J,6,0),"Not-in-TPMS")</f>
        <v>061827</v>
      </c>
      <c r="H181" s="6" t="s">
        <v>14676</v>
      </c>
      <c r="I181" s="2" t="s">
        <v>15445</v>
      </c>
      <c r="J181" s="3" t="s">
        <v>15446</v>
      </c>
      <c r="K181" s="3" t="s">
        <v>15447</v>
      </c>
      <c r="L181" s="3" t="s">
        <v>14680</v>
      </c>
      <c r="M181" s="3"/>
      <c r="N181" s="3" t="s">
        <v>14680</v>
      </c>
      <c r="O181" s="3" t="s">
        <v>14680</v>
      </c>
      <c r="P181" s="167" t="str">
        <f>IFERROR(VLOOKUP(D181,'TPMS-auto'!A:D, 4,0),"Not-in-TPMS")</f>
        <v>0008366</v>
      </c>
      <c r="Q181" s="168" t="str">
        <f>IFERROR(VLOOKUP(Table2[[#This Row],[Unit Number]],Ops,3,0),"Not-in-TPMS")</f>
        <v>Carol &amp; Tasha</v>
      </c>
      <c r="R181" s="173" t="str">
        <f>IFERROR(VLOOKUP(Table2[[#This Row],[Enterprise ID]], 'ExistingRental-12.11'!A:H, 3, 0), "Not Open On 12.11")</f>
        <v>Not Open On 12.11</v>
      </c>
      <c r="S181" s="167" t="str">
        <f>IF(Table2[[#This Row],[Start Rental Date]]="New Rental", "New Rental", "Rental Extension Request")</f>
        <v>New Rental</v>
      </c>
      <c r="T181" s="167" t="str">
        <f>IFERROR(IF(Table2[[#This Row],[Date of this request]]-Table2[[#This Row],[Tech Service Date]]&lt;60, "New Hire Rental", "Truck Breakdown"), "New Hire Rental")</f>
        <v>Truck Breakdown</v>
      </c>
      <c r="U181" s="167" t="str">
        <f>IFERROR(VLOOKUP(Table2[[#This Row],[Enterprise ID]], 'ExistingRental-12.11'!A:H, 7, 0), "Not Open On 12.11")</f>
        <v>Not Open On 12.11</v>
      </c>
      <c r="V181" s="173">
        <f>IFERROR(VLOOKUP(Table2[[#This Row],[Enterprise ID]],'Tech-ServiceDate'!A:B,2,0), "EitherNewHire or Termed")</f>
        <v>38237</v>
      </c>
      <c r="W181" s="25"/>
      <c r="X181" s="25"/>
    </row>
    <row r="182" spans="1:24" ht="33.75" customHeight="1">
      <c r="A182" s="15">
        <v>45926</v>
      </c>
      <c r="B182" s="8">
        <v>61062</v>
      </c>
      <c r="C182" s="9" t="s">
        <v>15448</v>
      </c>
      <c r="D182" s="10" t="s">
        <v>9992</v>
      </c>
      <c r="E182" s="174" t="str">
        <f t="shared" si="5"/>
        <v>61062</v>
      </c>
      <c r="F182" s="177">
        <f>IFERROR(VLOOKUP(D182,'TPMS-auto'!A:J, 10,0), "Not-in-TPMS")</f>
        <v>6415299712</v>
      </c>
      <c r="G182" s="177" t="str">
        <f>IFERROR(VLOOKUP(D182,'TPMS-auto'!A:J,6,0),"Not-in-TPMS")</f>
        <v>061062</v>
      </c>
      <c r="H182" s="12" t="s">
        <v>14676</v>
      </c>
      <c r="I182" s="11" t="s">
        <v>15449</v>
      </c>
      <c r="J182" s="13" t="s">
        <v>15450</v>
      </c>
      <c r="K182" s="13" t="s">
        <v>15451</v>
      </c>
      <c r="L182" s="13" t="s">
        <v>14680</v>
      </c>
      <c r="M182" s="13"/>
      <c r="N182" s="13" t="s">
        <v>14680</v>
      </c>
      <c r="O182" s="13" t="s">
        <v>14680</v>
      </c>
      <c r="P182" s="167" t="str">
        <f>IFERROR(VLOOKUP(D182,'TPMS-auto'!A:D, 4,0),"Not-in-TPMS")</f>
        <v>0008162</v>
      </c>
      <c r="Q182" s="168" t="str">
        <f>IFERROR(VLOOKUP(Table2[[#This Row],[Unit Number]],Ops,3,0),"Not-in-TPMS")</f>
        <v>Monica, Cheryl &amp; Machell</v>
      </c>
      <c r="R182" s="173" t="str">
        <f>IFERROR(VLOOKUP(Table2[[#This Row],[Enterprise ID]], 'ExistingRental-12.11'!A:H, 3, 0), "Not Open On 12.11")</f>
        <v>Not Open On 12.11</v>
      </c>
      <c r="S182" s="167" t="str">
        <f>IF(Table2[[#This Row],[Start Rental Date]]="New Rental", "New Rental", "Rental Extension Request")</f>
        <v>New Rental</v>
      </c>
      <c r="T182" s="167" t="str">
        <f>IFERROR(IF(Table2[[#This Row],[Date of this request]]-Table2[[#This Row],[Tech Service Date]]&lt;60, "New Hire Rental", "Truck Breakdown"), "New Hire Rental")</f>
        <v>Truck Breakdown</v>
      </c>
      <c r="U182" s="167" t="str">
        <f>IFERROR(VLOOKUP(Table2[[#This Row],[Enterprise ID]], 'ExistingRental-12.11'!A:H, 7, 0), "Not Open On 12.11")</f>
        <v>Not Open On 12.11</v>
      </c>
      <c r="V182" s="173">
        <f>IFERROR(VLOOKUP(Table2[[#This Row],[Enterprise ID]],'Tech-ServiceDate'!A:B,2,0), "EitherNewHire or Termed")</f>
        <v>40819</v>
      </c>
      <c r="W182" s="25"/>
      <c r="X182" s="25"/>
    </row>
    <row r="183" spans="1:24" ht="33.75" customHeight="1">
      <c r="A183" s="15">
        <v>45926</v>
      </c>
      <c r="B183" s="8">
        <v>36683</v>
      </c>
      <c r="C183" s="9" t="s">
        <v>15452</v>
      </c>
      <c r="D183" s="10" t="s">
        <v>15453</v>
      </c>
      <c r="E183" s="174" t="str">
        <f t="shared" si="5"/>
        <v>36683</v>
      </c>
      <c r="F183" s="177">
        <f>IFERROR(VLOOKUP(D183,'TPMS-auto'!A:J, 10,0), "Not-in-TPMS")</f>
        <v>4809131039</v>
      </c>
      <c r="G183" s="177" t="str">
        <f>IFERROR(VLOOKUP(D183,'TPMS-auto'!A:J,6,0),"Not-in-TPMS")</f>
        <v>036683</v>
      </c>
      <c r="H183" s="12" t="s">
        <v>14676</v>
      </c>
      <c r="I183" s="2" t="s">
        <v>15454</v>
      </c>
      <c r="J183" s="22" t="s">
        <v>15455</v>
      </c>
      <c r="K183" s="22" t="s">
        <v>14679</v>
      </c>
      <c r="L183" s="22" t="s">
        <v>14680</v>
      </c>
      <c r="M183" s="22"/>
      <c r="N183" s="3" t="s">
        <v>14680</v>
      </c>
      <c r="O183" s="13" t="s">
        <v>14680</v>
      </c>
      <c r="P183" s="167" t="str">
        <f>IFERROR(VLOOKUP(D183,'TPMS-auto'!A:D, 4,0),"Not-in-TPMS")</f>
        <v>0008206</v>
      </c>
      <c r="Q183" s="168" t="str">
        <f>IFERROR(VLOOKUP(Table2[[#This Row],[Unit Number]],Ops,3,0),"Not-in-TPMS")</f>
        <v>Monica, Cheryl &amp; Machell</v>
      </c>
      <c r="R183" s="173" t="str">
        <f>IFERROR(VLOOKUP(Table2[[#This Row],[Enterprise ID]], 'ExistingRental-12.11'!A:H, 3, 0), "Not Open On 12.11")</f>
        <v>Not Open On 12.11</v>
      </c>
      <c r="S183" s="167" t="str">
        <f>IF(Table2[[#This Row],[Start Rental Date]]="New Rental", "New Rental", "Rental Extension Request")</f>
        <v>New Rental</v>
      </c>
      <c r="T183" s="167" t="str">
        <f>IFERROR(IF(Table2[[#This Row],[Date of this request]]-Table2[[#This Row],[Tech Service Date]]&lt;60, "New Hire Rental", "Truck Breakdown"), "New Hire Rental")</f>
        <v>Truck Breakdown</v>
      </c>
      <c r="U183" s="167" t="str">
        <f>IFERROR(VLOOKUP(Table2[[#This Row],[Enterprise ID]], 'ExistingRental-12.11'!A:H, 7, 0), "Not Open On 12.11")</f>
        <v>Not Open On 12.11</v>
      </c>
      <c r="V183" s="173">
        <f>IFERROR(VLOOKUP(Table2[[#This Row],[Enterprise ID]],'Tech-ServiceDate'!A:B,2,0), "EitherNewHire or Termed")</f>
        <v>44083</v>
      </c>
      <c r="W183" s="25"/>
      <c r="X183" s="25"/>
    </row>
    <row r="184" spans="1:24" ht="33.75" customHeight="1">
      <c r="A184" s="15">
        <v>45926</v>
      </c>
      <c r="B184" s="8">
        <v>23936</v>
      </c>
      <c r="C184" s="9" t="s">
        <v>15456</v>
      </c>
      <c r="D184" s="10" t="s">
        <v>15457</v>
      </c>
      <c r="E184" s="174" t="str">
        <f t="shared" si="5"/>
        <v>23936</v>
      </c>
      <c r="F184" s="177">
        <f>IFERROR(VLOOKUP(D184,'TPMS-auto'!A:J, 10,0), "Not-in-TPMS")</f>
        <v>4109005964</v>
      </c>
      <c r="G184" s="177" t="str">
        <f>IFERROR(VLOOKUP(D184,'TPMS-auto'!A:J,6,0),"Not-in-TPMS")</f>
        <v>023936</v>
      </c>
      <c r="H184" s="12">
        <v>45916</v>
      </c>
      <c r="I184" s="11" t="s">
        <v>15458</v>
      </c>
      <c r="J184" s="13" t="s">
        <v>15459</v>
      </c>
      <c r="K184" s="25" t="s">
        <v>15459</v>
      </c>
      <c r="L184" s="3" t="s">
        <v>14680</v>
      </c>
      <c r="M184" s="13"/>
      <c r="N184" s="31" t="s">
        <v>14696</v>
      </c>
      <c r="O184" s="13"/>
      <c r="P184" s="167" t="str">
        <f>IFERROR(VLOOKUP(D184,'TPMS-auto'!A:D, 4,0),"Not-in-TPMS")</f>
        <v>0007084</v>
      </c>
      <c r="Q184" s="168" t="str">
        <f>IFERROR(VLOOKUP(Table2[[#This Row],[Unit Number]],Ops,3,0),"Not-in-TPMS")</f>
        <v>Monica, Cheryl &amp; Machell</v>
      </c>
      <c r="R184" s="173" t="str">
        <f>IFERROR(VLOOKUP(Table2[[#This Row],[Enterprise ID]], 'ExistingRental-12.11'!A:H, 3, 0), "Not Open On 12.11")</f>
        <v>Not Open On 12.11</v>
      </c>
      <c r="S184" s="167" t="str">
        <f>IF(Table2[[#This Row],[Start Rental Date]]="New Rental", "New Rental", "Rental Extension Request")</f>
        <v>Rental Extension Request</v>
      </c>
      <c r="T184" s="167" t="str">
        <f>IFERROR(IF(Table2[[#This Row],[Date of this request]]-Table2[[#This Row],[Tech Service Date]]&lt;60, "New Hire Rental", "Truck Breakdown"), "New Hire Rental")</f>
        <v>Truck Breakdown</v>
      </c>
      <c r="U184" s="167" t="str">
        <f>IFERROR(VLOOKUP(Table2[[#This Row],[Enterprise ID]], 'ExistingRental-12.11'!A:H, 7, 0), "Not Open On 12.11")</f>
        <v>Not Open On 12.11</v>
      </c>
      <c r="V184" s="173">
        <f>IFERROR(VLOOKUP(Table2[[#This Row],[Enterprise ID]],'Tech-ServiceDate'!A:B,2,0), "EitherNewHire or Termed")</f>
        <v>44329</v>
      </c>
      <c r="W184" s="25"/>
      <c r="X184" s="25"/>
    </row>
    <row r="185" spans="1:24" ht="33.75" customHeight="1">
      <c r="A185" s="15">
        <v>45926</v>
      </c>
      <c r="B185" s="8">
        <v>36407</v>
      </c>
      <c r="C185" s="9" t="s">
        <v>15460</v>
      </c>
      <c r="D185" s="10" t="s">
        <v>3274</v>
      </c>
      <c r="E185" s="174" t="str">
        <f t="shared" si="5"/>
        <v>36407</v>
      </c>
      <c r="F185" s="177">
        <f>IFERROR(VLOOKUP(D185,'TPMS-auto'!A:J, 10,0), "Not-in-TPMS")</f>
        <v>5702661782</v>
      </c>
      <c r="G185" s="177" t="str">
        <f>IFERROR(VLOOKUP(D185,'TPMS-auto'!A:J,6,0),"Not-in-TPMS")</f>
        <v>036407</v>
      </c>
      <c r="H185" s="12" t="s">
        <v>14676</v>
      </c>
      <c r="I185" s="11" t="s">
        <v>15461</v>
      </c>
      <c r="J185" s="13" t="s">
        <v>15462</v>
      </c>
      <c r="K185" s="3" t="s">
        <v>15463</v>
      </c>
      <c r="L185" s="3" t="s">
        <v>14680</v>
      </c>
      <c r="M185" s="13"/>
      <c r="N185" s="13" t="s">
        <v>14680</v>
      </c>
      <c r="O185" s="13" t="s">
        <v>14680</v>
      </c>
      <c r="P185" s="167" t="str">
        <f>IFERROR(VLOOKUP(D185,'TPMS-auto'!A:D, 4,0),"Not-in-TPMS")</f>
        <v>0007670</v>
      </c>
      <c r="Q185" s="168" t="str">
        <f>IFERROR(VLOOKUP(Table2[[#This Row],[Unit Number]],Ops,3,0),"Not-in-TPMS")</f>
        <v>Rob &amp; Andrea</v>
      </c>
      <c r="R185" s="173">
        <f>IFERROR(VLOOKUP(Table2[[#This Row],[Enterprise ID]], 'ExistingRental-12.11'!A:H, 3, 0), "Not Open On 12.11")</f>
        <v>45995</v>
      </c>
      <c r="S185" s="167" t="str">
        <f>IF(Table2[[#This Row],[Start Rental Date]]="New Rental", "New Rental", "Rental Extension Request")</f>
        <v>New Rental</v>
      </c>
      <c r="T185" s="167" t="str">
        <f>IFERROR(IF(Table2[[#This Row],[Date of this request]]-Table2[[#This Row],[Tech Service Date]]&lt;60, "New Hire Rental", "Truck Breakdown"), "New Hire Rental")</f>
        <v>Truck Breakdown</v>
      </c>
      <c r="U185" s="167" t="str">
        <f>IFERROR(VLOOKUP(Table2[[#This Row],[Enterprise ID]], 'ExistingRental-12.11'!A:H, 7, 0), "Not Open On 12.11")</f>
        <v>CHRISTOPHER WURTZ</v>
      </c>
      <c r="V185" s="173">
        <f>IFERROR(VLOOKUP(Table2[[#This Row],[Enterprise ID]],'Tech-ServiceDate'!A:B,2,0), "EitherNewHire or Termed")</f>
        <v>32699</v>
      </c>
      <c r="W185" s="25"/>
      <c r="X185" s="25"/>
    </row>
    <row r="186" spans="1:24" ht="33.75" customHeight="1">
      <c r="A186" s="15">
        <v>45926</v>
      </c>
      <c r="B186" s="8">
        <v>61470</v>
      </c>
      <c r="C186" s="9" t="s">
        <v>14748</v>
      </c>
      <c r="D186" s="10" t="s">
        <v>14749</v>
      </c>
      <c r="E186" s="174" t="s">
        <v>15464</v>
      </c>
      <c r="F186" s="177">
        <f>IFERROR(VLOOKUP(D186,'TPMS-auto'!A:J, 10,0), "Not-in-TPMS")</f>
        <v>6605001207</v>
      </c>
      <c r="G186" s="177" t="str">
        <f>IFERROR(VLOOKUP(D186,'TPMS-auto'!A:J,6,0),"Not-in-TPMS")</f>
        <v>046161</v>
      </c>
      <c r="H186" s="12">
        <v>45896</v>
      </c>
      <c r="I186" s="2" t="s">
        <v>14750</v>
      </c>
      <c r="J186" s="13"/>
      <c r="K186" s="38" t="s">
        <v>14751</v>
      </c>
      <c r="L186" s="13" t="s">
        <v>14680</v>
      </c>
      <c r="M186" s="13"/>
      <c r="N186" s="13" t="s">
        <v>14680</v>
      </c>
      <c r="O186" s="13" t="s">
        <v>14680</v>
      </c>
      <c r="P186" s="167" t="str">
        <f>IFERROR(VLOOKUP(D186,'TPMS-auto'!A:D, 4,0),"Not-in-TPMS")</f>
        <v>0008420</v>
      </c>
      <c r="Q186" s="168" t="str">
        <f>IFERROR(VLOOKUP(Table2[[#This Row],[Unit Number]],Ops,3,0),"Not-in-TPMS")</f>
        <v>Rob &amp; Andrea</v>
      </c>
      <c r="R186" s="173" t="str">
        <f>IFERROR(VLOOKUP(Table2[[#This Row],[Enterprise ID]], 'ExistingRental-12.11'!A:H, 3, 0), "Not Open On 12.11")</f>
        <v>Not Open On 12.11</v>
      </c>
      <c r="S186" s="167" t="str">
        <f>IF(Table2[[#This Row],[Start Rental Date]]="New Rental", "New Rental", "Rental Extension Request")</f>
        <v>Rental Extension Request</v>
      </c>
      <c r="T186" s="167" t="str">
        <f>IFERROR(IF(Table2[[#This Row],[Date of this request]]-Table2[[#This Row],[Tech Service Date]]&lt;60, "New Hire Rental", "Truck Breakdown"), "New Hire Rental")</f>
        <v>Truck Breakdown</v>
      </c>
      <c r="U186" s="167" t="str">
        <f>IFERROR(VLOOKUP(Table2[[#This Row],[Enterprise ID]], 'ExistingRental-12.11'!A:H, 7, 0), "Not Open On 12.11")</f>
        <v>Not Open On 12.11</v>
      </c>
      <c r="V186" s="173">
        <f>IFERROR(VLOOKUP(Table2[[#This Row],[Enterprise ID]],'Tech-ServiceDate'!A:B,2,0), "EitherNewHire or Termed")</f>
        <v>44307</v>
      </c>
      <c r="W186" s="25"/>
      <c r="X186" s="25"/>
    </row>
    <row r="187" spans="1:24" ht="33.75" customHeight="1">
      <c r="A187" s="15">
        <v>45926</v>
      </c>
      <c r="B187" s="7">
        <v>46587</v>
      </c>
      <c r="C187" s="4" t="s">
        <v>15465</v>
      </c>
      <c r="D187" s="5" t="s">
        <v>6079</v>
      </c>
      <c r="E187" s="176" t="str">
        <f t="shared" ref="E187:E192" si="6">TRIM(B187)</f>
        <v>46587</v>
      </c>
      <c r="F187" s="177">
        <f>IFERROR(VLOOKUP(D187,'TPMS-auto'!A:J, 10,0), "Not-in-TPMS")</f>
        <v>8624130884</v>
      </c>
      <c r="G187" s="177" t="str">
        <f>IFERROR(VLOOKUP(D187,'TPMS-auto'!A:J,6,0),"Not-in-TPMS")</f>
        <v>046587</v>
      </c>
      <c r="H187" s="12">
        <v>45890</v>
      </c>
      <c r="I187" s="2" t="s">
        <v>15466</v>
      </c>
      <c r="J187" s="3" t="s">
        <v>15467</v>
      </c>
      <c r="K187" s="3" t="s">
        <v>15468</v>
      </c>
      <c r="L187" s="3" t="s">
        <v>14680</v>
      </c>
      <c r="M187" s="13"/>
      <c r="N187" s="31"/>
      <c r="O187" s="13"/>
      <c r="P187" s="167" t="str">
        <f>IFERROR(VLOOKUP(D187,'TPMS-auto'!A:D, 4,0),"Not-in-TPMS")</f>
        <v>0008380</v>
      </c>
      <c r="Q187" s="168" t="str">
        <f>IFERROR(VLOOKUP(Table2[[#This Row],[Unit Number]],Ops,3,0),"Not-in-TPMS")</f>
        <v>Rob &amp; Andrea</v>
      </c>
      <c r="R187" s="173" t="str">
        <f>IFERROR(VLOOKUP(Table2[[#This Row],[Enterprise ID]], 'ExistingRental-12.11'!A:H, 3, 0), "Not Open On 12.11")</f>
        <v>Not Open On 12.11</v>
      </c>
      <c r="S187" s="167" t="str">
        <f>IF(Table2[[#This Row],[Start Rental Date]]="New Rental", "New Rental", "Rental Extension Request")</f>
        <v>Rental Extension Request</v>
      </c>
      <c r="T187" s="167" t="str">
        <f>IFERROR(IF(Table2[[#This Row],[Date of this request]]-Table2[[#This Row],[Tech Service Date]]&lt;60, "New Hire Rental", "Truck Breakdown"), "New Hire Rental")</f>
        <v>Truck Breakdown</v>
      </c>
      <c r="U187" s="167" t="str">
        <f>IFERROR(VLOOKUP(Table2[[#This Row],[Enterprise ID]], 'ExistingRental-12.11'!A:H, 7, 0), "Not Open On 12.11")</f>
        <v>Not Open On 12.11</v>
      </c>
      <c r="V187" s="173">
        <f>IFERROR(VLOOKUP(Table2[[#This Row],[Enterprise ID]],'Tech-ServiceDate'!A:B,2,0), "EitherNewHire or Termed")</f>
        <v>39281</v>
      </c>
      <c r="W187" s="25"/>
      <c r="X187" s="25"/>
    </row>
    <row r="188" spans="1:24" ht="33.75" customHeight="1">
      <c r="A188" s="15">
        <v>45926</v>
      </c>
      <c r="B188" s="8">
        <v>37055</v>
      </c>
      <c r="C188" s="9" t="s">
        <v>15469</v>
      </c>
      <c r="D188" s="10" t="s">
        <v>6803</v>
      </c>
      <c r="E188" s="174" t="str">
        <f t="shared" si="6"/>
        <v>37055</v>
      </c>
      <c r="F188" s="177">
        <f>IFERROR(VLOOKUP(D188,'TPMS-auto'!A:J, 10,0), "Not-in-TPMS")</f>
        <v>3213013550</v>
      </c>
      <c r="G188" s="177" t="str">
        <f>IFERROR(VLOOKUP(D188,'TPMS-auto'!A:J,6,0),"Not-in-TPMS")</f>
        <v>037055</v>
      </c>
      <c r="H188" s="12">
        <v>45926</v>
      </c>
      <c r="I188" s="11" t="s">
        <v>15470</v>
      </c>
      <c r="J188" s="3" t="s">
        <v>15470</v>
      </c>
      <c r="K188" s="38" t="s">
        <v>15471</v>
      </c>
      <c r="L188" s="13" t="s">
        <v>14680</v>
      </c>
      <c r="M188" s="13"/>
      <c r="N188" s="13" t="s">
        <v>14696</v>
      </c>
      <c r="O188" s="13"/>
      <c r="P188" s="167" t="str">
        <f>IFERROR(VLOOKUP(D188,'TPMS-auto'!A:D, 4,0),"Not-in-TPMS")</f>
        <v>0007435</v>
      </c>
      <c r="Q188" s="168" t="str">
        <f>IFERROR(VLOOKUP(Table2[[#This Row],[Unit Number]],Ops,3,0),"Not-in-TPMS")</f>
        <v>Rob &amp; Andrea</v>
      </c>
      <c r="R188" s="173">
        <f>IFERROR(VLOOKUP(Table2[[#This Row],[Enterprise ID]], 'ExistingRental-12.11'!A:H, 3, 0), "Not Open On 12.11")</f>
        <v>45987</v>
      </c>
      <c r="S188" s="167" t="str">
        <f>IF(Table2[[#This Row],[Start Rental Date]]="New Rental", "New Rental", "Rental Extension Request")</f>
        <v>Rental Extension Request</v>
      </c>
      <c r="T188" s="167" t="str">
        <f>IFERROR(IF(Table2[[#This Row],[Date of this request]]-Table2[[#This Row],[Tech Service Date]]&lt;60, "New Hire Rental", "Truck Breakdown"), "New Hire Rental")</f>
        <v>Truck Breakdown</v>
      </c>
      <c r="U188" s="167" t="str">
        <f>IFERROR(VLOOKUP(Table2[[#This Row],[Enterprise ID]], 'ExistingRental-12.11'!A:H, 7, 0), "Not Open On 12.11")</f>
        <v>JASON FLETCHER</v>
      </c>
      <c r="V188" s="173">
        <f>IFERROR(VLOOKUP(Table2[[#This Row],[Enterprise ID]],'Tech-ServiceDate'!A:B,2,0), "EitherNewHire or Termed")</f>
        <v>30426</v>
      </c>
      <c r="W188" s="25"/>
      <c r="X188" s="25"/>
    </row>
    <row r="189" spans="1:24" ht="33.75" customHeight="1">
      <c r="A189" s="15">
        <v>45926</v>
      </c>
      <c r="B189" s="8">
        <v>61257</v>
      </c>
      <c r="C189" s="9" t="s">
        <v>15472</v>
      </c>
      <c r="D189" s="10"/>
      <c r="E189" s="174" t="str">
        <f t="shared" si="6"/>
        <v>61257</v>
      </c>
      <c r="F189" s="177" t="str">
        <f>IFERROR(VLOOKUP(D189,'TPMS-auto'!A:J, 10,0), "Not-in-TPMS")</f>
        <v>Not-in-TPMS</v>
      </c>
      <c r="G189" s="177" t="str">
        <f>IFERROR(VLOOKUP(D189,'TPMS-auto'!A:J,6,0),"Not-in-TPMS")</f>
        <v>Not-in-TPMS</v>
      </c>
      <c r="H189" s="12">
        <v>45882</v>
      </c>
      <c r="I189" s="11" t="s">
        <v>15473</v>
      </c>
      <c r="J189" s="13" t="s">
        <v>15474</v>
      </c>
      <c r="K189" s="13" t="s">
        <v>15451</v>
      </c>
      <c r="L189" s="13" t="s">
        <v>14680</v>
      </c>
      <c r="M189" s="13"/>
      <c r="N189" s="13" t="s">
        <v>14680</v>
      </c>
      <c r="O189" s="13" t="s">
        <v>14680</v>
      </c>
      <c r="P189" s="167" t="str">
        <f>IFERROR(VLOOKUP(D189,'TPMS-auto'!A:D, 4,0),"Not-in-TPMS")</f>
        <v>Not-in-TPMS</v>
      </c>
      <c r="Q189" s="168" t="str">
        <f>IFERROR(VLOOKUP(Table2[[#This Row],[Unit Number]],Ops,3,0),"Not-in-TPMS")</f>
        <v>Not-in-TPMS</v>
      </c>
      <c r="R189" s="173" t="str">
        <f>IFERROR(VLOOKUP(Table2[[#This Row],[Enterprise ID]], 'ExistingRental-12.11'!A:H, 3, 0), "Not Open On 12.11")</f>
        <v>Not Open On 12.11</v>
      </c>
      <c r="S189" s="167" t="str">
        <f>IF(Table2[[#This Row],[Start Rental Date]]="New Rental", "New Rental", "Rental Extension Request")</f>
        <v>Rental Extension Request</v>
      </c>
      <c r="T189" s="167" t="str">
        <f>IFERROR(IF(Table2[[#This Row],[Date of this request]]-Table2[[#This Row],[Tech Service Date]]&lt;60, "New Hire Rental", "Truck Breakdown"), "New Hire Rental")</f>
        <v>New Hire Rental</v>
      </c>
      <c r="U189" s="167" t="str">
        <f>IFERROR(VLOOKUP(Table2[[#This Row],[Enterprise ID]], 'ExistingRental-12.11'!A:H, 7, 0), "Not Open On 12.11")</f>
        <v>Not Open On 12.11</v>
      </c>
      <c r="V189" s="173" t="str">
        <f>IFERROR(VLOOKUP(Table2[[#This Row],[Enterprise ID]],'Tech-ServiceDate'!A:B,2,0), "EitherNewHire or Termed")</f>
        <v>EitherNewHire or Termed</v>
      </c>
      <c r="W189" s="25"/>
      <c r="X189" s="25"/>
    </row>
    <row r="190" spans="1:24" ht="33.75" customHeight="1">
      <c r="A190" s="15">
        <v>45926</v>
      </c>
      <c r="B190" s="8">
        <v>46998</v>
      </c>
      <c r="C190" s="9" t="s">
        <v>15475</v>
      </c>
      <c r="D190" s="10" t="s">
        <v>15476</v>
      </c>
      <c r="E190" s="174" t="str">
        <f t="shared" si="6"/>
        <v>46998</v>
      </c>
      <c r="F190" s="177">
        <f>IFERROR(VLOOKUP(D190,'TPMS-auto'!A:J, 10,0), "Not-in-TPMS")</f>
        <v>7864401454</v>
      </c>
      <c r="G190" s="177" t="str">
        <f>IFERROR(VLOOKUP(D190,'TPMS-auto'!A:J,6,0),"Not-in-TPMS")</f>
        <v>046998</v>
      </c>
      <c r="H190" s="12" t="s">
        <v>14676</v>
      </c>
      <c r="I190" s="11" t="s">
        <v>15477</v>
      </c>
      <c r="J190" s="13" t="s">
        <v>15478</v>
      </c>
      <c r="K190" s="13" t="s">
        <v>15451</v>
      </c>
      <c r="L190" s="13" t="s">
        <v>14680</v>
      </c>
      <c r="M190" s="13"/>
      <c r="N190" s="13" t="s">
        <v>14680</v>
      </c>
      <c r="O190" s="13" t="s">
        <v>14680</v>
      </c>
      <c r="P190" s="167" t="str">
        <f>IFERROR(VLOOKUP(D190,'TPMS-auto'!A:D, 4,0),"Not-in-TPMS")</f>
        <v>0007435</v>
      </c>
      <c r="Q190" s="168" t="str">
        <f>IFERROR(VLOOKUP(Table2[[#This Row],[Unit Number]],Ops,3,0),"Not-in-TPMS")</f>
        <v>Rob &amp; Andrea</v>
      </c>
      <c r="R190" s="173" t="str">
        <f>IFERROR(VLOOKUP(Table2[[#This Row],[Enterprise ID]], 'ExistingRental-12.11'!A:H, 3, 0), "Not Open On 12.11")</f>
        <v>Not Open On 12.11</v>
      </c>
      <c r="S190" s="167" t="str">
        <f>IF(Table2[[#This Row],[Start Rental Date]]="New Rental", "New Rental", "Rental Extension Request")</f>
        <v>New Rental</v>
      </c>
      <c r="T190" s="167" t="str">
        <f>IFERROR(IF(Table2[[#This Row],[Date of this request]]-Table2[[#This Row],[Tech Service Date]]&lt;60, "New Hire Rental", "Truck Breakdown"), "New Hire Rental")</f>
        <v>Truck Breakdown</v>
      </c>
      <c r="U190" s="167" t="str">
        <f>IFERROR(VLOOKUP(Table2[[#This Row],[Enterprise ID]], 'ExistingRental-12.11'!A:H, 7, 0), "Not Open On 12.11")</f>
        <v>Not Open On 12.11</v>
      </c>
      <c r="V190" s="173">
        <f>IFERROR(VLOOKUP(Table2[[#This Row],[Enterprise ID]],'Tech-ServiceDate'!A:B,2,0), "EitherNewHire or Termed")</f>
        <v>43621</v>
      </c>
      <c r="W190" s="25"/>
      <c r="X190" s="25"/>
    </row>
    <row r="191" spans="1:24" ht="33.75" customHeight="1">
      <c r="A191" s="15">
        <v>45926</v>
      </c>
      <c r="B191" s="8">
        <v>21547</v>
      </c>
      <c r="C191" s="9" t="s">
        <v>15479</v>
      </c>
      <c r="D191" s="10" t="s">
        <v>15480</v>
      </c>
      <c r="E191" s="174" t="str">
        <f t="shared" si="6"/>
        <v>21547</v>
      </c>
      <c r="F191" s="177">
        <f>IFERROR(VLOOKUP(D191,'TPMS-auto'!A:J, 10,0), "Not-in-TPMS")</f>
        <v>8438451401</v>
      </c>
      <c r="G191" s="177" t="str">
        <f>IFERROR(VLOOKUP(D191,'TPMS-auto'!A:J,6,0),"Not-in-TPMS")</f>
        <v>036167</v>
      </c>
      <c r="H191" s="12">
        <v>45917</v>
      </c>
      <c r="I191" s="31" t="s">
        <v>15481</v>
      </c>
      <c r="J191" s="31" t="s">
        <v>15482</v>
      </c>
      <c r="K191" s="38" t="s">
        <v>15483</v>
      </c>
      <c r="L191" s="13" t="s">
        <v>14680</v>
      </c>
      <c r="M191" s="13"/>
      <c r="N191" s="13" t="s">
        <v>14680</v>
      </c>
      <c r="O191" s="13" t="s">
        <v>14680</v>
      </c>
      <c r="P191" s="167" t="str">
        <f>IFERROR(VLOOKUP(D191,'TPMS-auto'!A:D, 4,0),"Not-in-TPMS")</f>
        <v>0008175</v>
      </c>
      <c r="Q191" s="168" t="str">
        <f>IFERROR(VLOOKUP(Table2[[#This Row],[Unit Number]],Ops,3,0),"Not-in-TPMS")</f>
        <v>Rob &amp; Andrea</v>
      </c>
      <c r="R191" s="173" t="str">
        <f>IFERROR(VLOOKUP(Table2[[#This Row],[Enterprise ID]], 'ExistingRental-12.11'!A:H, 3, 0), "Not Open On 12.11")</f>
        <v>Not Open On 12.11</v>
      </c>
      <c r="S191" s="167" t="str">
        <f>IF(Table2[[#This Row],[Start Rental Date]]="New Rental", "New Rental", "Rental Extension Request")</f>
        <v>Rental Extension Request</v>
      </c>
      <c r="T191" s="167" t="str">
        <f>IFERROR(IF(Table2[[#This Row],[Date of this request]]-Table2[[#This Row],[Tech Service Date]]&lt;60, "New Hire Rental", "Truck Breakdown"), "New Hire Rental")</f>
        <v>Truck Breakdown</v>
      </c>
      <c r="U191" s="167" t="str">
        <f>IFERROR(VLOOKUP(Table2[[#This Row],[Enterprise ID]], 'ExistingRental-12.11'!A:H, 7, 0), "Not Open On 12.11")</f>
        <v>Not Open On 12.11</v>
      </c>
      <c r="V191" s="173">
        <f>IFERROR(VLOOKUP(Table2[[#This Row],[Enterprise ID]],'Tech-ServiceDate'!A:B,2,0), "EitherNewHire or Termed")</f>
        <v>45746</v>
      </c>
      <c r="W191" s="25"/>
      <c r="X191" s="25"/>
    </row>
    <row r="192" spans="1:24" ht="33.75" customHeight="1">
      <c r="A192" s="15">
        <v>45926</v>
      </c>
      <c r="B192" s="8">
        <v>23394</v>
      </c>
      <c r="C192" s="9" t="s">
        <v>14762</v>
      </c>
      <c r="D192" s="10" t="s">
        <v>14763</v>
      </c>
      <c r="E192" s="174" t="str">
        <f t="shared" si="6"/>
        <v>23394</v>
      </c>
      <c r="F192" s="177" t="str">
        <f>IFERROR(VLOOKUP(D192,'TPMS-auto'!A:J, 10,0), "Not-in-TPMS")</f>
        <v>Not-in-TPMS</v>
      </c>
      <c r="G192" s="177" t="str">
        <f>IFERROR(VLOOKUP(D192,'TPMS-auto'!A:J,6,0),"Not-in-TPMS")</f>
        <v>Not-in-TPMS</v>
      </c>
      <c r="H192" s="12">
        <v>45825</v>
      </c>
      <c r="I192" s="11" t="s">
        <v>14764</v>
      </c>
      <c r="J192" s="31" t="s">
        <v>15484</v>
      </c>
      <c r="K192" s="153" t="s">
        <v>15485</v>
      </c>
      <c r="L192" s="13" t="s">
        <v>14680</v>
      </c>
      <c r="M192" s="13"/>
      <c r="N192" s="13" t="s">
        <v>14696</v>
      </c>
      <c r="O192" s="13"/>
      <c r="P192" s="167" t="str">
        <f>IFERROR(VLOOKUP(D192,'TPMS-auto'!A:D, 4,0),"Not-in-TPMS")</f>
        <v>Not-in-TPMS</v>
      </c>
      <c r="Q192" s="168" t="str">
        <f>IFERROR(VLOOKUP(Table2[[#This Row],[Unit Number]],Ops,3,0),"Not-in-TPMS")</f>
        <v>Not-in-TPMS</v>
      </c>
      <c r="R192" s="173" t="str">
        <f>IFERROR(VLOOKUP(Table2[[#This Row],[Enterprise ID]], 'ExistingRental-12.11'!A:H, 3, 0), "Not Open On 12.11")</f>
        <v>Not Open On 12.11</v>
      </c>
      <c r="S192" s="167" t="str">
        <f>IF(Table2[[#This Row],[Start Rental Date]]="New Rental", "New Rental", "Rental Extension Request")</f>
        <v>Rental Extension Request</v>
      </c>
      <c r="T192" s="167" t="str">
        <f>IFERROR(IF(Table2[[#This Row],[Date of this request]]-Table2[[#This Row],[Tech Service Date]]&lt;60, "New Hire Rental", "Truck Breakdown"), "New Hire Rental")</f>
        <v>Truck Breakdown</v>
      </c>
      <c r="U192" s="167" t="str">
        <f>IFERROR(VLOOKUP(Table2[[#This Row],[Enterprise ID]], 'ExistingRental-12.11'!A:H, 7, 0), "Not Open On 12.11")</f>
        <v>Not Open On 12.11</v>
      </c>
      <c r="V192" s="173">
        <f>IFERROR(VLOOKUP(Table2[[#This Row],[Enterprise ID]],'Tech-ServiceDate'!A:B,2,0), "EitherNewHire or Termed")</f>
        <v>43263</v>
      </c>
      <c r="W192" s="25"/>
      <c r="X192" s="25"/>
    </row>
    <row r="193" spans="1:24" ht="33.75" customHeight="1">
      <c r="A193" s="15">
        <v>45926</v>
      </c>
      <c r="B193" s="8">
        <v>36222</v>
      </c>
      <c r="C193" s="9" t="s">
        <v>14756</v>
      </c>
      <c r="D193" s="10" t="s">
        <v>14757</v>
      </c>
      <c r="E193" s="174" t="s">
        <v>15486</v>
      </c>
      <c r="F193" s="177" t="str">
        <f>IFERROR(VLOOKUP(D193,'TPMS-auto'!A:J, 10,0), "Not-in-TPMS")</f>
        <v>Not-in-TPMS</v>
      </c>
      <c r="G193" s="177" t="str">
        <f>IFERROR(VLOOKUP(D193,'TPMS-auto'!A:J,6,0),"Not-in-TPMS")</f>
        <v>Not-in-TPMS</v>
      </c>
      <c r="H193" s="12">
        <v>45828</v>
      </c>
      <c r="I193" s="11" t="s">
        <v>14758</v>
      </c>
      <c r="J193" s="13" t="s">
        <v>14759</v>
      </c>
      <c r="K193" s="38" t="s">
        <v>15487</v>
      </c>
      <c r="L193" s="13" t="s">
        <v>14680</v>
      </c>
      <c r="M193" s="13"/>
      <c r="N193" s="13" t="s">
        <v>14696</v>
      </c>
      <c r="O193" s="13"/>
      <c r="P193" s="167" t="str">
        <f>IFERROR(VLOOKUP(D193,'TPMS-auto'!A:D, 4,0),"Not-in-TPMS")</f>
        <v>Not-in-TPMS</v>
      </c>
      <c r="Q193" s="168" t="str">
        <f>IFERROR(VLOOKUP(Table2[[#This Row],[Unit Number]],Ops,3,0),"Not-in-TPMS")</f>
        <v>Not-in-TPMS</v>
      </c>
      <c r="R193" s="173" t="str">
        <f>IFERROR(VLOOKUP(Table2[[#This Row],[Enterprise ID]], 'ExistingRental-12.11'!A:H, 3, 0), "Not Open On 12.11")</f>
        <v>Not Open On 12.11</v>
      </c>
      <c r="S193" s="167" t="str">
        <f>IF(Table2[[#This Row],[Start Rental Date]]="New Rental", "New Rental", "Rental Extension Request")</f>
        <v>Rental Extension Request</v>
      </c>
      <c r="T193" s="167" t="str">
        <f>IFERROR(IF(Table2[[#This Row],[Date of this request]]-Table2[[#This Row],[Tech Service Date]]&lt;60, "New Hire Rental", "Truck Breakdown"), "New Hire Rental")</f>
        <v>New Hire Rental</v>
      </c>
      <c r="U193" s="167" t="str">
        <f>IFERROR(VLOOKUP(Table2[[#This Row],[Enterprise ID]], 'ExistingRental-12.11'!A:H, 7, 0), "Not Open On 12.11")</f>
        <v>Not Open On 12.11</v>
      </c>
      <c r="V193" s="173" t="str">
        <f>IFERROR(VLOOKUP(Table2[[#This Row],[Enterprise ID]],'Tech-ServiceDate'!A:B,2,0), "EitherNewHire or Termed")</f>
        <v>EitherNewHire or Termed</v>
      </c>
      <c r="W193" s="25"/>
      <c r="X193" s="25"/>
    </row>
    <row r="194" spans="1:24" ht="33.75" customHeight="1">
      <c r="A194" s="15">
        <v>45926</v>
      </c>
      <c r="B194" s="8">
        <v>22212</v>
      </c>
      <c r="C194" s="9" t="s">
        <v>15488</v>
      </c>
      <c r="D194" s="10" t="s">
        <v>15489</v>
      </c>
      <c r="E194" s="174" t="str">
        <f t="shared" ref="E194:E215" si="7">TRIM(B194)</f>
        <v>22212</v>
      </c>
      <c r="F194" s="177">
        <f>IFERROR(VLOOKUP(D194,'TPMS-auto'!A:J, 10,0), "Not-in-TPMS")</f>
        <v>3135182164</v>
      </c>
      <c r="G194" s="177" t="str">
        <f>IFERROR(VLOOKUP(D194,'TPMS-auto'!A:J,6,0),"Not-in-TPMS")</f>
        <v>022212</v>
      </c>
      <c r="H194" s="12" t="s">
        <v>14676</v>
      </c>
      <c r="I194" s="11" t="s">
        <v>15490</v>
      </c>
      <c r="J194" s="13" t="s">
        <v>15491</v>
      </c>
      <c r="K194" s="13" t="s">
        <v>15492</v>
      </c>
      <c r="L194" s="13" t="s">
        <v>14680</v>
      </c>
      <c r="M194" s="13"/>
      <c r="N194" s="13" t="s">
        <v>14680</v>
      </c>
      <c r="O194" s="13" t="s">
        <v>14680</v>
      </c>
      <c r="P194" s="167" t="str">
        <f>IFERROR(VLOOKUP(D194,'TPMS-auto'!A:D, 4,0),"Not-in-TPMS")</f>
        <v>0008309</v>
      </c>
      <c r="Q194" s="168" t="str">
        <f>IFERROR(VLOOKUP(Table2[[#This Row],[Unit Number]],Ops,3,0),"Not-in-TPMS")</f>
        <v>Monica, Cheryl &amp; Machell</v>
      </c>
      <c r="R194" s="173" t="str">
        <f>IFERROR(VLOOKUP(Table2[[#This Row],[Enterprise ID]], 'ExistingRental-12.11'!A:H, 3, 0), "Not Open On 12.11")</f>
        <v>Not Open On 12.11</v>
      </c>
      <c r="S194" s="167" t="str">
        <f>IF(Table2[[#This Row],[Start Rental Date]]="New Rental", "New Rental", "Rental Extension Request")</f>
        <v>New Rental</v>
      </c>
      <c r="T194" s="167" t="str">
        <f>IFERROR(IF(Table2[[#This Row],[Date of this request]]-Table2[[#This Row],[Tech Service Date]]&lt;60, "New Hire Rental", "Truck Breakdown"), "New Hire Rental")</f>
        <v>Truck Breakdown</v>
      </c>
      <c r="U194" s="167" t="str">
        <f>IFERROR(VLOOKUP(Table2[[#This Row],[Enterprise ID]], 'ExistingRental-12.11'!A:H, 7, 0), "Not Open On 12.11")</f>
        <v>Not Open On 12.11</v>
      </c>
      <c r="V194" s="173">
        <f>IFERROR(VLOOKUP(Table2[[#This Row],[Enterprise ID]],'Tech-ServiceDate'!A:B,2,0), "EitherNewHire or Termed")</f>
        <v>44907</v>
      </c>
      <c r="W194" s="25"/>
      <c r="X194" s="25"/>
    </row>
    <row r="195" spans="1:24" ht="33.75" customHeight="1">
      <c r="A195" s="15">
        <v>45926</v>
      </c>
      <c r="B195" s="8">
        <v>21689</v>
      </c>
      <c r="C195" s="4" t="s">
        <v>14778</v>
      </c>
      <c r="D195" s="10" t="s">
        <v>14779</v>
      </c>
      <c r="E195" s="174" t="str">
        <f t="shared" si="7"/>
        <v>21689</v>
      </c>
      <c r="F195" s="177">
        <f>IFERROR(VLOOKUP(D195,'TPMS-auto'!A:J, 10,0), "Not-in-TPMS")</f>
        <v>8136480860</v>
      </c>
      <c r="G195" s="177" t="str">
        <f>IFERROR(VLOOKUP(D195,'TPMS-auto'!A:J,6,0),"Not-in-TPMS")</f>
        <v>021207</v>
      </c>
      <c r="H195" s="12">
        <v>45905</v>
      </c>
      <c r="I195" s="11" t="s">
        <v>15493</v>
      </c>
      <c r="J195" s="13" t="s">
        <v>15494</v>
      </c>
      <c r="K195" s="13" t="s">
        <v>15495</v>
      </c>
      <c r="L195" s="13" t="s">
        <v>14680</v>
      </c>
      <c r="M195" s="13"/>
      <c r="N195" s="31" t="s">
        <v>14696</v>
      </c>
      <c r="O195" s="13"/>
      <c r="P195" s="167" t="str">
        <f>IFERROR(VLOOKUP(D195,'TPMS-auto'!A:D, 4,0),"Not-in-TPMS")</f>
        <v>0007435</v>
      </c>
      <c r="Q195" s="168" t="str">
        <f>IFERROR(VLOOKUP(Table2[[#This Row],[Unit Number]],Ops,3,0),"Not-in-TPMS")</f>
        <v>Rob &amp; Andrea</v>
      </c>
      <c r="R195" s="173">
        <f>IFERROR(VLOOKUP(Table2[[#This Row],[Enterprise ID]], 'ExistingRental-12.11'!A:H, 3, 0), "Not Open On 12.11")</f>
        <v>45861</v>
      </c>
      <c r="S195" s="167" t="str">
        <f>IF(Table2[[#This Row],[Start Rental Date]]="New Rental", "New Rental", "Rental Extension Request")</f>
        <v>Rental Extension Request</v>
      </c>
      <c r="T195" s="167" t="str">
        <f>IFERROR(IF(Table2[[#This Row],[Date of this request]]-Table2[[#This Row],[Tech Service Date]]&lt;60, "New Hire Rental", "Truck Breakdown"), "New Hire Rental")</f>
        <v>New Hire Rental</v>
      </c>
      <c r="U195" s="167" t="str">
        <f>IFERROR(VLOOKUP(Table2[[#This Row],[Enterprise ID]], 'ExistingRental-12.11'!A:H, 7, 0), "Not Open On 12.11")</f>
        <v>TYLER CARNAHAN</v>
      </c>
      <c r="V195" s="173">
        <f>IFERROR(VLOOKUP(Table2[[#This Row],[Enterprise ID]],'Tech-ServiceDate'!A:B,2,0), "EitherNewHire or Termed")</f>
        <v>45893</v>
      </c>
      <c r="W195" s="25"/>
      <c r="X195" s="25"/>
    </row>
    <row r="196" spans="1:24" ht="33.75" customHeight="1">
      <c r="A196" s="15">
        <v>45926</v>
      </c>
      <c r="B196" s="8">
        <v>23823</v>
      </c>
      <c r="C196" s="9" t="s">
        <v>15496</v>
      </c>
      <c r="D196" s="10" t="s">
        <v>15497</v>
      </c>
      <c r="E196" s="174" t="str">
        <f t="shared" si="7"/>
        <v>23823</v>
      </c>
      <c r="F196" s="177">
        <f>IFERROR(VLOOKUP(D196,'TPMS-auto'!A:J, 10,0), "Not-in-TPMS")</f>
        <v>3365281762</v>
      </c>
      <c r="G196" s="177" t="str">
        <f>IFERROR(VLOOKUP(D196,'TPMS-auto'!A:J,6,0),"Not-in-TPMS")</f>
        <v>023823</v>
      </c>
      <c r="H196" s="12" t="s">
        <v>14676</v>
      </c>
      <c r="I196" s="11" t="s">
        <v>15498</v>
      </c>
      <c r="J196" s="13" t="s">
        <v>15414</v>
      </c>
      <c r="K196" s="13" t="s">
        <v>15499</v>
      </c>
      <c r="L196" s="13" t="s">
        <v>14680</v>
      </c>
      <c r="M196" s="13"/>
      <c r="N196" s="13" t="s">
        <v>14680</v>
      </c>
      <c r="O196" s="13" t="s">
        <v>14680</v>
      </c>
      <c r="P196" s="167" t="str">
        <f>IFERROR(VLOOKUP(D196,'TPMS-auto'!A:D, 4,0),"Not-in-TPMS")</f>
        <v>0008175</v>
      </c>
      <c r="Q196" s="168" t="str">
        <f>IFERROR(VLOOKUP(Table2[[#This Row],[Unit Number]],Ops,3,0),"Not-in-TPMS")</f>
        <v>Rob &amp; Andrea</v>
      </c>
      <c r="R196" s="173" t="str">
        <f>IFERROR(VLOOKUP(Table2[[#This Row],[Enterprise ID]], 'ExistingRental-12.11'!A:H, 3, 0), "Not Open On 12.11")</f>
        <v>Not Open On 12.11</v>
      </c>
      <c r="S196" s="167" t="str">
        <f>IF(Table2[[#This Row],[Start Rental Date]]="New Rental", "New Rental", "Rental Extension Request")</f>
        <v>New Rental</v>
      </c>
      <c r="T196" s="167" t="str">
        <f>IFERROR(IF(Table2[[#This Row],[Date of this request]]-Table2[[#This Row],[Tech Service Date]]&lt;60, "New Hire Rental", "Truck Breakdown"), "New Hire Rental")</f>
        <v>Truck Breakdown</v>
      </c>
      <c r="U196" s="167" t="str">
        <f>IFERROR(VLOOKUP(Table2[[#This Row],[Enterprise ID]], 'ExistingRental-12.11'!A:H, 7, 0), "Not Open On 12.11")</f>
        <v>Not Open On 12.11</v>
      </c>
      <c r="V196" s="173">
        <f>IFERROR(VLOOKUP(Table2[[#This Row],[Enterprise ID]],'Tech-ServiceDate'!A:B,2,0), "EitherNewHire or Termed")</f>
        <v>45683</v>
      </c>
      <c r="W196" s="25"/>
      <c r="X196" s="25"/>
    </row>
    <row r="197" spans="1:24" ht="33.75" customHeight="1">
      <c r="A197" s="15">
        <v>45929</v>
      </c>
      <c r="B197" s="8">
        <v>61322</v>
      </c>
      <c r="C197" s="9" t="s">
        <v>15500</v>
      </c>
      <c r="D197" s="10" t="s">
        <v>6408</v>
      </c>
      <c r="E197" s="174" t="str">
        <f t="shared" si="7"/>
        <v>61322</v>
      </c>
      <c r="F197" s="177">
        <f>IFERROR(VLOOKUP(D197,'TPMS-auto'!A:J, 10,0), "Not-in-TPMS")</f>
        <v>5402140845</v>
      </c>
      <c r="G197" s="177" t="str">
        <f>IFERROR(VLOOKUP(D197,'TPMS-auto'!A:J,6,0),"Not-in-TPMS")</f>
        <v>061322</v>
      </c>
      <c r="H197" s="12">
        <v>45929</v>
      </c>
      <c r="I197" s="11" t="s">
        <v>15501</v>
      </c>
      <c r="J197" s="13" t="s">
        <v>15502</v>
      </c>
      <c r="K197" s="13" t="s">
        <v>15503</v>
      </c>
      <c r="L197" s="13" t="s">
        <v>14680</v>
      </c>
      <c r="M197" s="13"/>
      <c r="N197" s="13" t="s">
        <v>14680</v>
      </c>
      <c r="O197" s="13" t="s">
        <v>14680</v>
      </c>
      <c r="P197" s="167" t="str">
        <f>IFERROR(VLOOKUP(D197,'TPMS-auto'!A:D, 4,0),"Not-in-TPMS")</f>
        <v>0007084</v>
      </c>
      <c r="Q197" s="168" t="str">
        <f>IFERROR(VLOOKUP(Table2[[#This Row],[Unit Number]],Ops,3,0),"Not-in-TPMS")</f>
        <v>Monica, Cheryl &amp; Machell</v>
      </c>
      <c r="R197" s="173" t="str">
        <f>IFERROR(VLOOKUP(Table2[[#This Row],[Enterprise ID]], 'ExistingRental-12.11'!A:H, 3, 0), "Not Open On 12.11")</f>
        <v>Not Open On 12.11</v>
      </c>
      <c r="S197" s="167" t="str">
        <f>IF(Table2[[#This Row],[Start Rental Date]]="New Rental", "New Rental", "Rental Extension Request")</f>
        <v>Rental Extension Request</v>
      </c>
      <c r="T197" s="167" t="str">
        <f>IFERROR(IF(Table2[[#This Row],[Date of this request]]-Table2[[#This Row],[Tech Service Date]]&lt;60, "New Hire Rental", "Truck Breakdown"), "New Hire Rental")</f>
        <v>Truck Breakdown</v>
      </c>
      <c r="U197" s="167" t="str">
        <f>IFERROR(VLOOKUP(Table2[[#This Row],[Enterprise ID]], 'ExistingRental-12.11'!A:H, 7, 0), "Not Open On 12.11")</f>
        <v>Not Open On 12.11</v>
      </c>
      <c r="V197" s="173">
        <f>IFERROR(VLOOKUP(Table2[[#This Row],[Enterprise ID]],'Tech-ServiceDate'!A:B,2,0), "EitherNewHire or Termed")</f>
        <v>38845</v>
      </c>
      <c r="W197" s="25"/>
      <c r="X197" s="25"/>
    </row>
    <row r="198" spans="1:24" ht="33.75" customHeight="1">
      <c r="A198" s="15">
        <v>45929</v>
      </c>
      <c r="B198" s="8">
        <v>46600</v>
      </c>
      <c r="C198" s="9" t="s">
        <v>15504</v>
      </c>
      <c r="D198" s="10" t="s">
        <v>15505</v>
      </c>
      <c r="E198" s="174" t="str">
        <f t="shared" si="7"/>
        <v>46600</v>
      </c>
      <c r="F198" s="177">
        <f>IFERROR(VLOOKUP(D198,'TPMS-auto'!A:J, 10,0), "Not-in-TPMS")</f>
        <v>2016937420</v>
      </c>
      <c r="G198" s="177" t="str">
        <f>IFERROR(VLOOKUP(D198,'TPMS-auto'!A:J,6,0),"Not-in-TPMS")</f>
        <v>046600</v>
      </c>
      <c r="H198" s="12">
        <v>45929</v>
      </c>
      <c r="I198" s="11" t="s">
        <v>15506</v>
      </c>
      <c r="J198" s="13" t="s">
        <v>15507</v>
      </c>
      <c r="K198" s="13" t="s">
        <v>15508</v>
      </c>
      <c r="L198" s="13" t="s">
        <v>14680</v>
      </c>
      <c r="M198" s="13"/>
      <c r="N198" s="13" t="s">
        <v>14680</v>
      </c>
      <c r="O198" s="13" t="s">
        <v>14680</v>
      </c>
      <c r="P198" s="167" t="str">
        <f>IFERROR(VLOOKUP(D198,'TPMS-auto'!A:D, 4,0),"Not-in-TPMS")</f>
        <v>0008380</v>
      </c>
      <c r="Q198" s="168" t="str">
        <f>IFERROR(VLOOKUP(Table2[[#This Row],[Unit Number]],Ops,3,0),"Not-in-TPMS")</f>
        <v>Rob &amp; Andrea</v>
      </c>
      <c r="R198" s="173">
        <f>IFERROR(VLOOKUP(Table2[[#This Row],[Enterprise ID]], 'ExistingRental-12.11'!A:H, 3, 0), "Not Open On 12.11")</f>
        <v>45994</v>
      </c>
      <c r="S198" s="167" t="str">
        <f>IF(Table2[[#This Row],[Start Rental Date]]="New Rental", "New Rental", "Rental Extension Request")</f>
        <v>Rental Extension Request</v>
      </c>
      <c r="T198" s="167" t="str">
        <f>IFERROR(IF(Table2[[#This Row],[Date of this request]]-Table2[[#This Row],[Tech Service Date]]&lt;60, "New Hire Rental", "Truck Breakdown"), "New Hire Rental")</f>
        <v>Truck Breakdown</v>
      </c>
      <c r="U198" s="167" t="str">
        <f>IFERROR(VLOOKUP(Table2[[#This Row],[Enterprise ID]], 'ExistingRental-12.11'!A:H, 7, 0), "Not Open On 12.11")</f>
        <v>JUAN FLORES</v>
      </c>
      <c r="V198" s="173">
        <f>IFERROR(VLOOKUP(Table2[[#This Row],[Enterprise ID]],'Tech-ServiceDate'!A:B,2,0), "EitherNewHire or Termed")</f>
        <v>41829</v>
      </c>
      <c r="W198" s="25"/>
      <c r="X198" s="25"/>
    </row>
    <row r="199" spans="1:24" ht="33.75" customHeight="1">
      <c r="A199" s="15">
        <v>45929</v>
      </c>
      <c r="B199" s="8">
        <v>36161</v>
      </c>
      <c r="C199" s="9" t="s">
        <v>15509</v>
      </c>
      <c r="D199" s="10" t="s">
        <v>14721</v>
      </c>
      <c r="E199" s="174" t="str">
        <f t="shared" si="7"/>
        <v>36161</v>
      </c>
      <c r="F199" s="177">
        <f>IFERROR(VLOOKUP(D199,'TPMS-auto'!A:J, 10,0), "Not-in-TPMS")</f>
        <v>5028302709</v>
      </c>
      <c r="G199" s="177" t="str">
        <f>IFERROR(VLOOKUP(D199,'TPMS-auto'!A:J,6,0),"Not-in-TPMS")</f>
        <v>036161</v>
      </c>
      <c r="H199" s="12">
        <v>45929</v>
      </c>
      <c r="I199" s="11" t="s">
        <v>15510</v>
      </c>
      <c r="J199" s="13" t="s">
        <v>15511</v>
      </c>
      <c r="K199" s="13" t="s">
        <v>15512</v>
      </c>
      <c r="L199" s="13" t="s">
        <v>14680</v>
      </c>
      <c r="M199" s="13"/>
      <c r="N199" s="13" t="s">
        <v>14680</v>
      </c>
      <c r="O199" s="13" t="s">
        <v>14680</v>
      </c>
      <c r="P199" s="167" t="str">
        <f>IFERROR(VLOOKUP(D199,'TPMS-auto'!A:D, 4,0),"Not-in-TPMS")</f>
        <v>0004766</v>
      </c>
      <c r="Q199" s="168" t="str">
        <f>IFERROR(VLOOKUP(Table2[[#This Row],[Unit Number]],Ops,3,0),"Not-in-TPMS")</f>
        <v>Rob &amp; Andrea</v>
      </c>
      <c r="R199" s="173" t="str">
        <f>IFERROR(VLOOKUP(Table2[[#This Row],[Enterprise ID]], 'ExistingRental-12.11'!A:H, 3, 0), "Not Open On 12.11")</f>
        <v>Not Open On 12.11</v>
      </c>
      <c r="S199" s="167" t="str">
        <f>IF(Table2[[#This Row],[Start Rental Date]]="New Rental", "New Rental", "Rental Extension Request")</f>
        <v>Rental Extension Request</v>
      </c>
      <c r="T199" s="167" t="str">
        <f>IFERROR(IF(Table2[[#This Row],[Date of this request]]-Table2[[#This Row],[Tech Service Date]]&lt;60, "New Hire Rental", "Truck Breakdown"), "New Hire Rental")</f>
        <v>New Hire Rental</v>
      </c>
      <c r="U199" s="167" t="str">
        <f>IFERROR(VLOOKUP(Table2[[#This Row],[Enterprise ID]], 'ExistingRental-12.11'!A:H, 7, 0), "Not Open On 12.11")</f>
        <v>Not Open On 12.11</v>
      </c>
      <c r="V199" s="173">
        <f>IFERROR(VLOOKUP(Table2[[#This Row],[Enterprise ID]],'Tech-ServiceDate'!A:B,2,0), "EitherNewHire or Termed")</f>
        <v>45893</v>
      </c>
      <c r="W199" s="25"/>
      <c r="X199" s="25"/>
    </row>
    <row r="200" spans="1:24" ht="33.75" customHeight="1">
      <c r="A200" s="15">
        <v>45929</v>
      </c>
      <c r="B200" s="8">
        <v>22412</v>
      </c>
      <c r="C200" s="9" t="s">
        <v>15513</v>
      </c>
      <c r="D200" s="10" t="s">
        <v>15514</v>
      </c>
      <c r="E200" s="174" t="str">
        <f t="shared" si="7"/>
        <v>22412</v>
      </c>
      <c r="F200" s="177">
        <f>IFERROR(VLOOKUP(D200,'TPMS-auto'!A:J, 10,0), "Not-in-TPMS")</f>
        <v>8709411145</v>
      </c>
      <c r="G200" s="177" t="str">
        <f>IFERROR(VLOOKUP(D200,'TPMS-auto'!A:J,6,0),"Not-in-TPMS")</f>
        <v>046630</v>
      </c>
      <c r="H200" s="12">
        <v>45827</v>
      </c>
      <c r="I200" s="11" t="s">
        <v>15515</v>
      </c>
      <c r="J200" s="13" t="s">
        <v>15516</v>
      </c>
      <c r="K200" s="13" t="s">
        <v>15517</v>
      </c>
      <c r="L200" s="13" t="s">
        <v>14680</v>
      </c>
      <c r="M200" s="13"/>
      <c r="N200" s="13" t="s">
        <v>14680</v>
      </c>
      <c r="O200" s="13" t="s">
        <v>14680</v>
      </c>
      <c r="P200" s="167" t="str">
        <f>IFERROR(VLOOKUP(D200,'TPMS-auto'!A:D, 4,0),"Not-in-TPMS")</f>
        <v>0008206</v>
      </c>
      <c r="Q200" s="168" t="str">
        <f>IFERROR(VLOOKUP(Table2[[#This Row],[Unit Number]],Ops,3,0),"Not-in-TPMS")</f>
        <v>Monica, Cheryl &amp; Machell</v>
      </c>
      <c r="R200" s="173" t="str">
        <f>IFERROR(VLOOKUP(Table2[[#This Row],[Enterprise ID]], 'ExistingRental-12.11'!A:H, 3, 0), "Not Open On 12.11")</f>
        <v>Not Open On 12.11</v>
      </c>
      <c r="S200" s="167" t="str">
        <f>IF(Table2[[#This Row],[Start Rental Date]]="New Rental", "New Rental", "Rental Extension Request")</f>
        <v>Rental Extension Request</v>
      </c>
      <c r="T200" s="167" t="str">
        <f>IFERROR(IF(Table2[[#This Row],[Date of this request]]-Table2[[#This Row],[Tech Service Date]]&lt;60, "New Hire Rental", "Truck Breakdown"), "New Hire Rental")</f>
        <v>Truck Breakdown</v>
      </c>
      <c r="U200" s="167" t="str">
        <f>IFERROR(VLOOKUP(Table2[[#This Row],[Enterprise ID]], 'ExistingRental-12.11'!A:H, 7, 0), "Not Open On 12.11")</f>
        <v>Not Open On 12.11</v>
      </c>
      <c r="V200" s="173">
        <f>IFERROR(VLOOKUP(Table2[[#This Row],[Enterprise ID]],'Tech-ServiceDate'!A:B,2,0), "EitherNewHire or Termed")</f>
        <v>43173</v>
      </c>
      <c r="W200" s="25"/>
      <c r="X200" s="25"/>
    </row>
    <row r="201" spans="1:24" ht="33.75" customHeight="1">
      <c r="A201" s="15">
        <v>45929</v>
      </c>
      <c r="B201" s="8">
        <v>21769</v>
      </c>
      <c r="C201" s="9" t="s">
        <v>15518</v>
      </c>
      <c r="D201" s="10" t="s">
        <v>15519</v>
      </c>
      <c r="E201" s="174" t="str">
        <f t="shared" si="7"/>
        <v>21769</v>
      </c>
      <c r="F201" s="177">
        <f>IFERROR(VLOOKUP(D201,'TPMS-auto'!A:J, 10,0), "Not-in-TPMS")</f>
        <v>3864063522</v>
      </c>
      <c r="G201" s="177" t="str">
        <f>IFERROR(VLOOKUP(D201,'TPMS-auto'!A:J,6,0),"Not-in-TPMS")</f>
        <v>046716</v>
      </c>
      <c r="H201" s="12">
        <v>45909</v>
      </c>
      <c r="I201" s="11" t="s">
        <v>15520</v>
      </c>
      <c r="J201" s="13" t="s">
        <v>15521</v>
      </c>
      <c r="K201" s="13" t="s">
        <v>15522</v>
      </c>
      <c r="L201" s="13" t="s">
        <v>14680</v>
      </c>
      <c r="M201" s="13"/>
      <c r="N201" s="13" t="s">
        <v>14680</v>
      </c>
      <c r="O201" s="13" t="s">
        <v>14680</v>
      </c>
      <c r="P201" s="167" t="str">
        <f>IFERROR(VLOOKUP(D201,'TPMS-auto'!A:D, 4,0),"Not-in-TPMS")</f>
        <v>0008035</v>
      </c>
      <c r="Q201" s="168" t="str">
        <f>IFERROR(VLOOKUP(Table2[[#This Row],[Unit Number]],Ops,3,0),"Not-in-TPMS")</f>
        <v>Rob &amp; Andrea</v>
      </c>
      <c r="R201" s="173" t="str">
        <f>IFERROR(VLOOKUP(Table2[[#This Row],[Enterprise ID]], 'ExistingRental-12.11'!A:H, 3, 0), "Not Open On 12.11")</f>
        <v>Not Open On 12.11</v>
      </c>
      <c r="S201" s="167" t="str">
        <f>IF(Table2[[#This Row],[Start Rental Date]]="New Rental", "New Rental", "Rental Extension Request")</f>
        <v>Rental Extension Request</v>
      </c>
      <c r="T201" s="167" t="str">
        <f>IFERROR(IF(Table2[[#This Row],[Date of this request]]-Table2[[#This Row],[Tech Service Date]]&lt;60, "New Hire Rental", "Truck Breakdown"), "New Hire Rental")</f>
        <v>New Hire Rental</v>
      </c>
      <c r="U201" s="167" t="str">
        <f>IFERROR(VLOOKUP(Table2[[#This Row],[Enterprise ID]], 'ExistingRental-12.11'!A:H, 7, 0), "Not Open On 12.11")</f>
        <v>Not Open On 12.11</v>
      </c>
      <c r="V201" s="173">
        <f>IFERROR(VLOOKUP(Table2[[#This Row],[Enterprise ID]],'Tech-ServiceDate'!A:B,2,0), "EitherNewHire or Termed")</f>
        <v>45907</v>
      </c>
      <c r="W201" s="25"/>
      <c r="X201" s="25"/>
    </row>
    <row r="202" spans="1:24" ht="33.75" customHeight="1">
      <c r="A202" s="15">
        <v>45929</v>
      </c>
      <c r="B202" s="8">
        <v>36010</v>
      </c>
      <c r="C202" s="9" t="s">
        <v>15523</v>
      </c>
      <c r="D202" s="10" t="s">
        <v>15524</v>
      </c>
      <c r="E202" s="174" t="str">
        <f t="shared" si="7"/>
        <v>36010</v>
      </c>
      <c r="F202" s="177">
        <f>IFERROR(VLOOKUP(D202,'TPMS-auto'!A:J, 10,0), "Not-in-TPMS")</f>
        <v>2402372305</v>
      </c>
      <c r="G202" s="177" t="str">
        <f>IFERROR(VLOOKUP(D202,'TPMS-auto'!A:J,6,0),"Not-in-TPMS")</f>
        <v>036010</v>
      </c>
      <c r="H202" s="12">
        <v>45929</v>
      </c>
      <c r="I202" s="11" t="s">
        <v>15525</v>
      </c>
      <c r="J202" s="13" t="s">
        <v>15526</v>
      </c>
      <c r="K202" s="31" t="s">
        <v>15527</v>
      </c>
      <c r="L202" s="13" t="s">
        <v>14680</v>
      </c>
      <c r="M202" s="13"/>
      <c r="N202" s="31" t="s">
        <v>15528</v>
      </c>
      <c r="O202" s="13"/>
      <c r="P202" s="167" t="str">
        <f>IFERROR(VLOOKUP(D202,'TPMS-auto'!A:D, 4,0),"Not-in-TPMS")</f>
        <v>0007084</v>
      </c>
      <c r="Q202" s="168" t="str">
        <f>IFERROR(VLOOKUP(Table2[[#This Row],[Unit Number]],Ops,3,0),"Not-in-TPMS")</f>
        <v>Monica, Cheryl &amp; Machell</v>
      </c>
      <c r="R202" s="173" t="str">
        <f>IFERROR(VLOOKUP(Table2[[#This Row],[Enterprise ID]], 'ExistingRental-12.11'!A:H, 3, 0), "Not Open On 12.11")</f>
        <v>Not Open On 12.11</v>
      </c>
      <c r="S202" s="167" t="str">
        <f>IF(Table2[[#This Row],[Start Rental Date]]="New Rental", "New Rental", "Rental Extension Request")</f>
        <v>Rental Extension Request</v>
      </c>
      <c r="T202" s="167" t="str">
        <f>IFERROR(IF(Table2[[#This Row],[Date of this request]]-Table2[[#This Row],[Tech Service Date]]&lt;60, "New Hire Rental", "Truck Breakdown"), "New Hire Rental")</f>
        <v>Truck Breakdown</v>
      </c>
      <c r="U202" s="167" t="str">
        <f>IFERROR(VLOOKUP(Table2[[#This Row],[Enterprise ID]], 'ExistingRental-12.11'!A:H, 7, 0), "Not Open On 12.11")</f>
        <v>Not Open On 12.11</v>
      </c>
      <c r="V202" s="173">
        <f>IFERROR(VLOOKUP(Table2[[#This Row],[Enterprise ID]],'Tech-ServiceDate'!A:B,2,0), "EitherNewHire or Termed")</f>
        <v>41967</v>
      </c>
      <c r="W202" s="25"/>
      <c r="X202" s="25"/>
    </row>
    <row r="203" spans="1:24" ht="33.75" customHeight="1">
      <c r="A203" s="15">
        <v>45929</v>
      </c>
      <c r="B203" s="8">
        <v>46848</v>
      </c>
      <c r="C203" s="9" t="s">
        <v>15529</v>
      </c>
      <c r="D203" s="10" t="s">
        <v>15530</v>
      </c>
      <c r="E203" s="174" t="str">
        <f t="shared" si="7"/>
        <v>46848</v>
      </c>
      <c r="F203" s="177">
        <f>IFERROR(VLOOKUP(D203,'TPMS-auto'!A:J, 10,0), "Not-in-TPMS")</f>
        <v>5736502238</v>
      </c>
      <c r="G203" s="177" t="str">
        <f>IFERROR(VLOOKUP(D203,'TPMS-auto'!A:J,6,0),"Not-in-TPMS")</f>
        <v>046848</v>
      </c>
      <c r="H203" s="12">
        <v>45896</v>
      </c>
      <c r="I203" s="11" t="s">
        <v>15531</v>
      </c>
      <c r="J203" s="13" t="s">
        <v>15532</v>
      </c>
      <c r="K203" s="13" t="s">
        <v>15533</v>
      </c>
      <c r="L203" s="13" t="s">
        <v>14680</v>
      </c>
      <c r="M203" s="13"/>
      <c r="N203" s="13" t="s">
        <v>14680</v>
      </c>
      <c r="O203" s="13" t="s">
        <v>14680</v>
      </c>
      <c r="P203" s="167" t="str">
        <f>IFERROR(VLOOKUP(D203,'TPMS-auto'!A:D, 4,0),"Not-in-TPMS")</f>
        <v>0008096</v>
      </c>
      <c r="Q203" s="168" t="str">
        <f>IFERROR(VLOOKUP(Table2[[#This Row],[Unit Number]],Ops,3,0),"Not-in-TPMS")</f>
        <v>Monica, Cheryl &amp; Machell</v>
      </c>
      <c r="R203" s="173" t="str">
        <f>IFERROR(VLOOKUP(Table2[[#This Row],[Enterprise ID]], 'ExistingRental-12.11'!A:H, 3, 0), "Not Open On 12.11")</f>
        <v>Not Open On 12.11</v>
      </c>
      <c r="S203" s="167" t="str">
        <f>IF(Table2[[#This Row],[Start Rental Date]]="New Rental", "New Rental", "Rental Extension Request")</f>
        <v>Rental Extension Request</v>
      </c>
      <c r="T203" s="167" t="str">
        <f>IFERROR(IF(Table2[[#This Row],[Date of this request]]-Table2[[#This Row],[Tech Service Date]]&lt;60, "New Hire Rental", "Truck Breakdown"), "New Hire Rental")</f>
        <v>Truck Breakdown</v>
      </c>
      <c r="U203" s="167" t="str">
        <f>IFERROR(VLOOKUP(Table2[[#This Row],[Enterprise ID]], 'ExistingRental-12.11'!A:H, 7, 0), "Not Open On 12.11")</f>
        <v>Not Open On 12.11</v>
      </c>
      <c r="V203" s="173">
        <f>IFERROR(VLOOKUP(Table2[[#This Row],[Enterprise ID]],'Tech-ServiceDate'!A:B,2,0), "EitherNewHire or Termed")</f>
        <v>44300</v>
      </c>
      <c r="W203" s="25"/>
      <c r="X203" s="25"/>
    </row>
    <row r="204" spans="1:24" ht="33.75" customHeight="1">
      <c r="A204" s="15">
        <v>45929</v>
      </c>
      <c r="B204" s="8">
        <v>46445</v>
      </c>
      <c r="C204" s="9" t="s">
        <v>15534</v>
      </c>
      <c r="D204" s="10" t="s">
        <v>14938</v>
      </c>
      <c r="E204" s="174" t="str">
        <f t="shared" si="7"/>
        <v>46445</v>
      </c>
      <c r="F204" s="177">
        <f>IFERROR(VLOOKUP(D204,'TPMS-auto'!A:J, 10,0), "Not-in-TPMS")</f>
        <v>9098488012</v>
      </c>
      <c r="G204" s="177" t="str">
        <f>IFERROR(VLOOKUP(D204,'TPMS-auto'!A:J,6,0),"Not-in-TPMS")</f>
        <v>046445</v>
      </c>
      <c r="H204" s="12" t="s">
        <v>14676</v>
      </c>
      <c r="I204" s="11" t="s">
        <v>15535</v>
      </c>
      <c r="J204" s="13" t="s">
        <v>15536</v>
      </c>
      <c r="K204" s="13" t="s">
        <v>15537</v>
      </c>
      <c r="L204" s="13" t="s">
        <v>14680</v>
      </c>
      <c r="M204" s="13"/>
      <c r="N204" s="13" t="s">
        <v>14680</v>
      </c>
      <c r="O204" s="13" t="s">
        <v>14680</v>
      </c>
      <c r="P204" s="167" t="str">
        <f>IFERROR(VLOOKUP(D204,'TPMS-auto'!A:D, 4,0),"Not-in-TPMS")</f>
        <v>0007108</v>
      </c>
      <c r="Q204" s="168" t="str">
        <f>IFERROR(VLOOKUP(Table2[[#This Row],[Unit Number]],Ops,3,0),"Not-in-TPMS")</f>
        <v>Carol &amp; Tasha</v>
      </c>
      <c r="R204" s="173" t="str">
        <f>IFERROR(VLOOKUP(Table2[[#This Row],[Enterprise ID]], 'ExistingRental-12.11'!A:H, 3, 0), "Not Open On 12.11")</f>
        <v>Not Open On 12.11</v>
      </c>
      <c r="S204" s="167" t="str">
        <f>IF(Table2[[#This Row],[Start Rental Date]]="New Rental", "New Rental", "Rental Extension Request")</f>
        <v>New Rental</v>
      </c>
      <c r="T204" s="167" t="str">
        <f>IFERROR(IF(Table2[[#This Row],[Date of this request]]-Table2[[#This Row],[Tech Service Date]]&lt;60, "New Hire Rental", "Truck Breakdown"), "New Hire Rental")</f>
        <v>Truck Breakdown</v>
      </c>
      <c r="U204" s="167" t="str">
        <f>IFERROR(VLOOKUP(Table2[[#This Row],[Enterprise ID]], 'ExistingRental-12.11'!A:H, 7, 0), "Not Open On 12.11")</f>
        <v>Not Open On 12.11</v>
      </c>
      <c r="V204" s="173">
        <f>IFERROR(VLOOKUP(Table2[[#This Row],[Enterprise ID]],'Tech-ServiceDate'!A:B,2,0), "EitherNewHire or Termed")</f>
        <v>44763</v>
      </c>
      <c r="W204" s="25"/>
      <c r="X204" s="25"/>
    </row>
    <row r="205" spans="1:24" ht="33.75" customHeight="1">
      <c r="A205" s="15">
        <v>45929</v>
      </c>
      <c r="B205" s="8">
        <v>46663</v>
      </c>
      <c r="C205" s="9" t="s">
        <v>15538</v>
      </c>
      <c r="D205" s="10" t="s">
        <v>14943</v>
      </c>
      <c r="E205" s="174" t="str">
        <f t="shared" si="7"/>
        <v>46663</v>
      </c>
      <c r="F205" s="177">
        <f>IFERROR(VLOOKUP(D205,'TPMS-auto'!A:J, 10,0), "Not-in-TPMS")</f>
        <v>9855494860</v>
      </c>
      <c r="G205" s="177" t="str">
        <f>IFERROR(VLOOKUP(D205,'TPMS-auto'!A:J,6,0),"Not-in-TPMS")</f>
        <v>046663</v>
      </c>
      <c r="H205" s="12">
        <v>45922</v>
      </c>
      <c r="I205" s="11" t="s">
        <v>15539</v>
      </c>
      <c r="J205" s="13" t="s">
        <v>15540</v>
      </c>
      <c r="K205" s="13" t="s">
        <v>15541</v>
      </c>
      <c r="L205" s="13" t="s">
        <v>14680</v>
      </c>
      <c r="M205" s="13"/>
      <c r="N205" s="13" t="s">
        <v>14680</v>
      </c>
      <c r="O205" s="13" t="s">
        <v>14680</v>
      </c>
      <c r="P205" s="167" t="str">
        <f>IFERROR(VLOOKUP(D205,'TPMS-auto'!A:D, 4,0),"Not-in-TPMS")</f>
        <v>0008206</v>
      </c>
      <c r="Q205" s="168" t="str">
        <f>IFERROR(VLOOKUP(Table2[[#This Row],[Unit Number]],Ops,3,0),"Not-in-TPMS")</f>
        <v>Monica, Cheryl &amp; Machell</v>
      </c>
      <c r="R205" s="173" t="str">
        <f>IFERROR(VLOOKUP(Table2[[#This Row],[Enterprise ID]], 'ExistingRental-12.11'!A:H, 3, 0), "Not Open On 12.11")</f>
        <v>Not Open On 12.11</v>
      </c>
      <c r="S205" s="167" t="str">
        <f>IF(Table2[[#This Row],[Start Rental Date]]="New Rental", "New Rental", "Rental Extension Request")</f>
        <v>Rental Extension Request</v>
      </c>
      <c r="T205" s="167" t="str">
        <f>IFERROR(IF(Table2[[#This Row],[Date of this request]]-Table2[[#This Row],[Tech Service Date]]&lt;60, "New Hire Rental", "Truck Breakdown"), "New Hire Rental")</f>
        <v>Truck Breakdown</v>
      </c>
      <c r="U205" s="167" t="str">
        <f>IFERROR(VLOOKUP(Table2[[#This Row],[Enterprise ID]], 'ExistingRental-12.11'!A:H, 7, 0), "Not Open On 12.11")</f>
        <v>Not Open On 12.11</v>
      </c>
      <c r="V205" s="173">
        <f>IFERROR(VLOOKUP(Table2[[#This Row],[Enterprise ID]],'Tech-ServiceDate'!A:B,2,0), "EitherNewHire or Termed")</f>
        <v>42394</v>
      </c>
      <c r="W205" s="25"/>
      <c r="X205" s="25"/>
    </row>
    <row r="206" spans="1:24" ht="33.75" customHeight="1">
      <c r="A206" s="15">
        <v>45929</v>
      </c>
      <c r="B206" s="8">
        <v>61369</v>
      </c>
      <c r="C206" s="9" t="s">
        <v>14956</v>
      </c>
      <c r="D206" s="10" t="s">
        <v>14957</v>
      </c>
      <c r="E206" s="174" t="str">
        <f t="shared" si="7"/>
        <v>61369</v>
      </c>
      <c r="F206" s="177">
        <f>IFERROR(VLOOKUP(D206,'TPMS-auto'!A:J, 10,0), "Not-in-TPMS")</f>
        <v>2569217517</v>
      </c>
      <c r="G206" s="177" t="str">
        <f>IFERROR(VLOOKUP(D206,'TPMS-auto'!A:J,6,0),"Not-in-TPMS")</f>
        <v>061369</v>
      </c>
      <c r="H206" s="12">
        <v>45916</v>
      </c>
      <c r="I206" s="11" t="s">
        <v>15542</v>
      </c>
      <c r="J206" s="13" t="s">
        <v>15543</v>
      </c>
      <c r="K206" s="13" t="s">
        <v>15544</v>
      </c>
      <c r="L206" s="13" t="s">
        <v>14680</v>
      </c>
      <c r="M206" s="13"/>
      <c r="N206" s="13" t="s">
        <v>14680</v>
      </c>
      <c r="O206" s="13" t="s">
        <v>14680</v>
      </c>
      <c r="P206" s="167" t="str">
        <f>IFERROR(VLOOKUP(D206,'TPMS-auto'!A:D, 4,0),"Not-in-TPMS")</f>
        <v>0008035</v>
      </c>
      <c r="Q206" s="168" t="str">
        <f>IFERROR(VLOOKUP(Table2[[#This Row],[Unit Number]],Ops,3,0),"Not-in-TPMS")</f>
        <v>Rob &amp; Andrea</v>
      </c>
      <c r="R206" s="173" t="str">
        <f>IFERROR(VLOOKUP(Table2[[#This Row],[Enterprise ID]], 'ExistingRental-12.11'!A:H, 3, 0), "Not Open On 12.11")</f>
        <v>Not Open On 12.11</v>
      </c>
      <c r="S206" s="167" t="str">
        <f>IF(Table2[[#This Row],[Start Rental Date]]="New Rental", "New Rental", "Rental Extension Request")</f>
        <v>Rental Extension Request</v>
      </c>
      <c r="T206" s="167" t="str">
        <f>IFERROR(IF(Table2[[#This Row],[Date of this request]]-Table2[[#This Row],[Tech Service Date]]&lt;60, "New Hire Rental", "Truck Breakdown"), "New Hire Rental")</f>
        <v>Truck Breakdown</v>
      </c>
      <c r="U206" s="167" t="str">
        <f>IFERROR(VLOOKUP(Table2[[#This Row],[Enterprise ID]], 'ExistingRental-12.11'!A:H, 7, 0), "Not Open On 12.11")</f>
        <v>Not Open On 12.11</v>
      </c>
      <c r="V206" s="173">
        <f>IFERROR(VLOOKUP(Table2[[#This Row],[Enterprise ID]],'Tech-ServiceDate'!A:B,2,0), "EitherNewHire or Termed")</f>
        <v>45354</v>
      </c>
      <c r="W206" s="25"/>
      <c r="X206" s="25"/>
    </row>
    <row r="207" spans="1:24" ht="33.75" customHeight="1">
      <c r="A207" s="15">
        <v>45929</v>
      </c>
      <c r="B207" s="8">
        <v>23944</v>
      </c>
      <c r="C207" s="9" t="s">
        <v>15545</v>
      </c>
      <c r="D207" s="10" t="s">
        <v>15546</v>
      </c>
      <c r="E207" s="174" t="str">
        <f t="shared" si="7"/>
        <v>23944</v>
      </c>
      <c r="F207" s="177" t="str">
        <f>IFERROR(VLOOKUP(D207,'TPMS-auto'!A:J, 10,0), "Not-in-TPMS")</f>
        <v>Not-in-TPMS</v>
      </c>
      <c r="G207" s="177" t="str">
        <f>IFERROR(VLOOKUP(D207,'TPMS-auto'!A:J,6,0),"Not-in-TPMS")</f>
        <v>Not-in-TPMS</v>
      </c>
      <c r="H207" s="12">
        <v>45849</v>
      </c>
      <c r="I207" s="11" t="s">
        <v>15547</v>
      </c>
      <c r="J207" s="13" t="s">
        <v>15548</v>
      </c>
      <c r="K207" s="13" t="s">
        <v>15549</v>
      </c>
      <c r="L207" s="13" t="s">
        <v>14680</v>
      </c>
      <c r="M207" s="13"/>
      <c r="N207" s="13" t="s">
        <v>14680</v>
      </c>
      <c r="O207" s="13" t="s">
        <v>14680</v>
      </c>
      <c r="P207" s="167" t="str">
        <f>IFERROR(VLOOKUP(D207,'TPMS-auto'!A:D, 4,0),"Not-in-TPMS")</f>
        <v>Not-in-TPMS</v>
      </c>
      <c r="Q207" s="168" t="str">
        <f>IFERROR(VLOOKUP(Table2[[#This Row],[Unit Number]],Ops,3,0),"Not-in-TPMS")</f>
        <v>Not-in-TPMS</v>
      </c>
      <c r="R207" s="173" t="str">
        <f>IFERROR(VLOOKUP(Table2[[#This Row],[Enterprise ID]], 'ExistingRental-12.11'!A:H, 3, 0), "Not Open On 12.11")</f>
        <v>Not Open On 12.11</v>
      </c>
      <c r="S207" s="167" t="str">
        <f>IF(Table2[[#This Row],[Start Rental Date]]="New Rental", "New Rental", "Rental Extension Request")</f>
        <v>Rental Extension Request</v>
      </c>
      <c r="T207" s="167" t="str">
        <f>IFERROR(IF(Table2[[#This Row],[Date of this request]]-Table2[[#This Row],[Tech Service Date]]&lt;60, "New Hire Rental", "Truck Breakdown"), "New Hire Rental")</f>
        <v>New Hire Rental</v>
      </c>
      <c r="U207" s="167" t="str">
        <f>IFERROR(VLOOKUP(Table2[[#This Row],[Enterprise ID]], 'ExistingRental-12.11'!A:H, 7, 0), "Not Open On 12.11")</f>
        <v>Not Open On 12.11</v>
      </c>
      <c r="V207" s="173" t="str">
        <f>IFERROR(VLOOKUP(Table2[[#This Row],[Enterprise ID]],'Tech-ServiceDate'!A:B,2,0), "EitherNewHire or Termed")</f>
        <v>EitherNewHire or Termed</v>
      </c>
      <c r="W207" s="25"/>
      <c r="X207" s="25"/>
    </row>
    <row r="208" spans="1:24" ht="33.75" customHeight="1">
      <c r="A208" s="15">
        <v>45929</v>
      </c>
      <c r="B208" s="7">
        <v>61470</v>
      </c>
      <c r="C208" s="4" t="s">
        <v>15550</v>
      </c>
      <c r="D208" s="5" t="s">
        <v>14749</v>
      </c>
      <c r="E208" s="176" t="str">
        <f t="shared" si="7"/>
        <v>61470</v>
      </c>
      <c r="F208" s="177">
        <f>IFERROR(VLOOKUP(D208,'TPMS-auto'!A:J, 10,0), "Not-in-TPMS")</f>
        <v>6605001207</v>
      </c>
      <c r="G208" s="177" t="str">
        <f>IFERROR(VLOOKUP(D208,'TPMS-auto'!A:J,6,0),"Not-in-TPMS")</f>
        <v>046161</v>
      </c>
      <c r="H208" s="6">
        <v>45817</v>
      </c>
      <c r="I208" s="2" t="s">
        <v>15551</v>
      </c>
      <c r="J208" s="3" t="s">
        <v>15552</v>
      </c>
      <c r="K208" s="3" t="s">
        <v>15553</v>
      </c>
      <c r="L208" s="3" t="s">
        <v>14680</v>
      </c>
      <c r="M208" s="3"/>
      <c r="N208" s="3" t="s">
        <v>14680</v>
      </c>
      <c r="O208" s="3" t="s">
        <v>14680</v>
      </c>
      <c r="P208" s="167" t="str">
        <f>IFERROR(VLOOKUP(D208,'TPMS-auto'!A:D, 4,0),"Not-in-TPMS")</f>
        <v>0008420</v>
      </c>
      <c r="Q208" s="168" t="str">
        <f>IFERROR(VLOOKUP(Table2[[#This Row],[Unit Number]],Ops,3,0),"Not-in-TPMS")</f>
        <v>Rob &amp; Andrea</v>
      </c>
      <c r="R208" s="173" t="str">
        <f>IFERROR(VLOOKUP(Table2[[#This Row],[Enterprise ID]], 'ExistingRental-12.11'!A:H, 3, 0), "Not Open On 12.11")</f>
        <v>Not Open On 12.11</v>
      </c>
      <c r="S208" s="167" t="str">
        <f>IF(Table2[[#This Row],[Start Rental Date]]="New Rental", "New Rental", "Rental Extension Request")</f>
        <v>Rental Extension Request</v>
      </c>
      <c r="T208" s="167" t="str">
        <f>IFERROR(IF(Table2[[#This Row],[Date of this request]]-Table2[[#This Row],[Tech Service Date]]&lt;60, "New Hire Rental", "Truck Breakdown"), "New Hire Rental")</f>
        <v>Truck Breakdown</v>
      </c>
      <c r="U208" s="167" t="str">
        <f>IFERROR(VLOOKUP(Table2[[#This Row],[Enterprise ID]], 'ExistingRental-12.11'!A:H, 7, 0), "Not Open On 12.11")</f>
        <v>Not Open On 12.11</v>
      </c>
      <c r="V208" s="173">
        <f>IFERROR(VLOOKUP(Table2[[#This Row],[Enterprise ID]],'Tech-ServiceDate'!A:B,2,0), "EitherNewHire or Termed")</f>
        <v>44307</v>
      </c>
      <c r="W208" s="25"/>
      <c r="X208" s="25"/>
    </row>
    <row r="209" spans="1:24" ht="33.75" customHeight="1">
      <c r="A209" s="33">
        <v>45929</v>
      </c>
      <c r="B209" s="7">
        <v>36043</v>
      </c>
      <c r="C209" s="4" t="s">
        <v>15554</v>
      </c>
      <c r="D209" s="5" t="s">
        <v>15555</v>
      </c>
      <c r="E209" s="176" t="str">
        <f t="shared" si="7"/>
        <v>36043</v>
      </c>
      <c r="F209" s="177">
        <f>IFERROR(VLOOKUP(D209,'TPMS-auto'!A:J, 10,0), "Not-in-TPMS")</f>
        <v>3025132891</v>
      </c>
      <c r="G209" s="177" t="str">
        <f>IFERROR(VLOOKUP(D209,'TPMS-auto'!A:J,6,0),"Not-in-TPMS")</f>
        <v>036043</v>
      </c>
      <c r="H209" s="6">
        <v>45929</v>
      </c>
      <c r="I209" s="2" t="s">
        <v>15556</v>
      </c>
      <c r="J209" s="3" t="s">
        <v>15557</v>
      </c>
      <c r="K209" s="3" t="s">
        <v>15558</v>
      </c>
      <c r="L209" s="3" t="s">
        <v>14680</v>
      </c>
      <c r="M209" s="3"/>
      <c r="N209" s="3" t="s">
        <v>14680</v>
      </c>
      <c r="O209" s="3" t="s">
        <v>14680</v>
      </c>
      <c r="P209" s="167" t="str">
        <f>IFERROR(VLOOKUP(D209,'TPMS-auto'!A:D, 4,0),"Not-in-TPMS")</f>
        <v>0007084</v>
      </c>
      <c r="Q209" s="168" t="str">
        <f>IFERROR(VLOOKUP(Table2[[#This Row],[Unit Number]],Ops,3,0),"Not-in-TPMS")</f>
        <v>Monica, Cheryl &amp; Machell</v>
      </c>
      <c r="R209" s="173">
        <f>IFERROR(VLOOKUP(Table2[[#This Row],[Enterprise ID]], 'ExistingRental-12.11'!A:H, 3, 0), "Not Open On 12.11")</f>
        <v>45986</v>
      </c>
      <c r="S209" s="167" t="str">
        <f>IF(Table2[[#This Row],[Start Rental Date]]="New Rental", "New Rental", "Rental Extension Request")</f>
        <v>Rental Extension Request</v>
      </c>
      <c r="T209" s="167" t="str">
        <f>IFERROR(IF(Table2[[#This Row],[Date of this request]]-Table2[[#This Row],[Tech Service Date]]&lt;60, "New Hire Rental", "Truck Breakdown"), "New Hire Rental")</f>
        <v>New Hire Rental</v>
      </c>
      <c r="U209" s="167" t="str">
        <f>IFERROR(VLOOKUP(Table2[[#This Row],[Enterprise ID]], 'ExistingRental-12.11'!A:H, 7, 0), "Not Open On 12.11")</f>
        <v>ELIJAH ENNIS</v>
      </c>
      <c r="V209" s="173">
        <f>IFERROR(VLOOKUP(Table2[[#This Row],[Enterprise ID]],'Tech-ServiceDate'!A:B,2,0), "EitherNewHire or Termed")</f>
        <v>45886</v>
      </c>
      <c r="W209" s="25"/>
      <c r="X209" s="25"/>
    </row>
    <row r="210" spans="1:24" ht="33.75" customHeight="1">
      <c r="A210" s="33">
        <v>45929</v>
      </c>
      <c r="B210" s="7">
        <v>46259</v>
      </c>
      <c r="C210" s="4" t="s">
        <v>15559</v>
      </c>
      <c r="D210" s="5" t="s">
        <v>15560</v>
      </c>
      <c r="E210" s="176" t="str">
        <f t="shared" si="7"/>
        <v>46259</v>
      </c>
      <c r="F210" s="177">
        <f>IFERROR(VLOOKUP(D210,'TPMS-auto'!A:J, 10,0), "Not-in-TPMS")</f>
        <v>9724826682</v>
      </c>
      <c r="G210" s="177" t="str">
        <f>IFERROR(VLOOKUP(D210,'TPMS-auto'!A:J,6,0),"Not-in-TPMS")</f>
        <v>046259</v>
      </c>
      <c r="H210" s="6">
        <v>45929</v>
      </c>
      <c r="I210" s="2" t="s">
        <v>15561</v>
      </c>
      <c r="J210" s="3" t="s">
        <v>15562</v>
      </c>
      <c r="K210" s="3" t="s">
        <v>15563</v>
      </c>
      <c r="L210" s="3" t="s">
        <v>14680</v>
      </c>
      <c r="M210" s="3"/>
      <c r="N210" s="3" t="s">
        <v>14680</v>
      </c>
      <c r="O210" s="3" t="s">
        <v>14680</v>
      </c>
      <c r="P210" s="167" t="str">
        <f>IFERROR(VLOOKUP(D210,'TPMS-auto'!A:D, 4,0),"Not-in-TPMS")</f>
        <v>0007995</v>
      </c>
      <c r="Q210" s="168" t="str">
        <f>IFERROR(VLOOKUP(Table2[[#This Row],[Unit Number]],Ops,3,0),"Not-in-TPMS")</f>
        <v>Carol &amp; Tasha</v>
      </c>
      <c r="R210" s="173" t="str">
        <f>IFERROR(VLOOKUP(Table2[[#This Row],[Enterprise ID]], 'ExistingRental-12.11'!A:H, 3, 0), "Not Open On 12.11")</f>
        <v>Not Open On 12.11</v>
      </c>
      <c r="S210" s="167" t="str">
        <f>IF(Table2[[#This Row],[Start Rental Date]]="New Rental", "New Rental", "Rental Extension Request")</f>
        <v>Rental Extension Request</v>
      </c>
      <c r="T210" s="167" t="str">
        <f>IFERROR(IF(Table2[[#This Row],[Date of this request]]-Table2[[#This Row],[Tech Service Date]]&lt;60, "New Hire Rental", "Truck Breakdown"), "New Hire Rental")</f>
        <v>Truck Breakdown</v>
      </c>
      <c r="U210" s="167" t="str">
        <f>IFERROR(VLOOKUP(Table2[[#This Row],[Enterprise ID]], 'ExistingRental-12.11'!A:H, 7, 0), "Not Open On 12.11")</f>
        <v>Not Open On 12.11</v>
      </c>
      <c r="V210" s="173">
        <f>IFERROR(VLOOKUP(Table2[[#This Row],[Enterprise ID]],'Tech-ServiceDate'!A:B,2,0), "EitherNewHire or Termed")</f>
        <v>44504</v>
      </c>
      <c r="W210" s="25"/>
      <c r="X210" s="25"/>
    </row>
    <row r="211" spans="1:24" ht="33.75" customHeight="1">
      <c r="A211" s="15">
        <v>45929</v>
      </c>
      <c r="B211" s="8">
        <v>36219</v>
      </c>
      <c r="C211" s="9" t="s">
        <v>15564</v>
      </c>
      <c r="D211" s="10" t="s">
        <v>15565</v>
      </c>
      <c r="E211" s="174" t="str">
        <f t="shared" si="7"/>
        <v>36219</v>
      </c>
      <c r="F211" s="177">
        <f>IFERROR(VLOOKUP(D211,'TPMS-auto'!A:J, 10,0), "Not-in-TPMS")</f>
        <v>5406301959</v>
      </c>
      <c r="G211" s="177" t="str">
        <f>IFERROR(VLOOKUP(D211,'TPMS-auto'!A:J,6,0),"Not-in-TPMS")</f>
        <v>036219</v>
      </c>
      <c r="H211" s="12">
        <v>45929</v>
      </c>
      <c r="I211" s="11" t="s">
        <v>15566</v>
      </c>
      <c r="J211" s="13" t="s">
        <v>15567</v>
      </c>
      <c r="K211" s="13" t="s">
        <v>15568</v>
      </c>
      <c r="L211" s="13" t="s">
        <v>14680</v>
      </c>
      <c r="M211" s="13"/>
      <c r="N211" s="13" t="s">
        <v>14680</v>
      </c>
      <c r="O211" s="13" t="s">
        <v>14680</v>
      </c>
      <c r="P211" s="167" t="str">
        <f>IFERROR(VLOOKUP(D211,'TPMS-auto'!A:D, 4,0),"Not-in-TPMS")</f>
        <v>0008175</v>
      </c>
      <c r="Q211" s="168" t="str">
        <f>IFERROR(VLOOKUP(Table2[[#This Row],[Unit Number]],Ops,3,0),"Not-in-TPMS")</f>
        <v>Rob &amp; Andrea</v>
      </c>
      <c r="R211" s="173" t="str">
        <f>IFERROR(VLOOKUP(Table2[[#This Row],[Enterprise ID]], 'ExistingRental-12.11'!A:H, 3, 0), "Not Open On 12.11")</f>
        <v>Not Open On 12.11</v>
      </c>
      <c r="S211" s="167" t="str">
        <f>IF(Table2[[#This Row],[Start Rental Date]]="New Rental", "New Rental", "Rental Extension Request")</f>
        <v>Rental Extension Request</v>
      </c>
      <c r="T211" s="167" t="str">
        <f>IFERROR(IF(Table2[[#This Row],[Date of this request]]-Table2[[#This Row],[Tech Service Date]]&lt;60, "New Hire Rental", "Truck Breakdown"), "New Hire Rental")</f>
        <v>Truck Breakdown</v>
      </c>
      <c r="U211" s="167" t="str">
        <f>IFERROR(VLOOKUP(Table2[[#This Row],[Enterprise ID]], 'ExistingRental-12.11'!A:H, 7, 0), "Not Open On 12.11")</f>
        <v>Not Open On 12.11</v>
      </c>
      <c r="V211" s="173">
        <f>IFERROR(VLOOKUP(Table2[[#This Row],[Enterprise ID]],'Tech-ServiceDate'!A:B,2,0), "EitherNewHire or Termed")</f>
        <v>45844</v>
      </c>
      <c r="W211" s="25"/>
      <c r="X211" s="25"/>
    </row>
    <row r="212" spans="1:24" ht="33.75" customHeight="1">
      <c r="A212" s="15">
        <v>45929</v>
      </c>
      <c r="B212" s="8">
        <v>46127</v>
      </c>
      <c r="C212" s="9" t="s">
        <v>15569</v>
      </c>
      <c r="D212" s="10" t="s">
        <v>9835</v>
      </c>
      <c r="E212" s="174" t="str">
        <f t="shared" si="7"/>
        <v>46127</v>
      </c>
      <c r="F212" s="177">
        <f>IFERROR(VLOOKUP(D212,'TPMS-auto'!A:J, 10,0), "Not-in-TPMS")</f>
        <v>7347568064</v>
      </c>
      <c r="G212" s="177" t="str">
        <f>IFERROR(VLOOKUP(D212,'TPMS-auto'!A:J,6,0),"Not-in-TPMS")</f>
        <v>046127</v>
      </c>
      <c r="H212" s="12">
        <v>45929</v>
      </c>
      <c r="I212" s="11" t="s">
        <v>15570</v>
      </c>
      <c r="J212" s="13" t="s">
        <v>15571</v>
      </c>
      <c r="K212" s="13" t="s">
        <v>15572</v>
      </c>
      <c r="L212" s="13" t="s">
        <v>14680</v>
      </c>
      <c r="M212" s="13"/>
      <c r="N212" s="13" t="s">
        <v>14680</v>
      </c>
      <c r="O212" s="13" t="s">
        <v>14680</v>
      </c>
      <c r="P212" s="167" t="str">
        <f>IFERROR(VLOOKUP(D212,'TPMS-auto'!A:D, 4,0),"Not-in-TPMS")</f>
        <v>0008309</v>
      </c>
      <c r="Q212" s="168" t="str">
        <f>IFERROR(VLOOKUP(Table2[[#This Row],[Unit Number]],Ops,3,0),"Not-in-TPMS")</f>
        <v>Monica, Cheryl &amp; Machell</v>
      </c>
      <c r="R212" s="173" t="str">
        <f>IFERROR(VLOOKUP(Table2[[#This Row],[Enterprise ID]], 'ExistingRental-12.11'!A:H, 3, 0), "Not Open On 12.11")</f>
        <v>Not Open On 12.11</v>
      </c>
      <c r="S212" s="167" t="str">
        <f>IF(Table2[[#This Row],[Start Rental Date]]="New Rental", "New Rental", "Rental Extension Request")</f>
        <v>Rental Extension Request</v>
      </c>
      <c r="T212" s="167" t="str">
        <f>IFERROR(IF(Table2[[#This Row],[Date of this request]]-Table2[[#This Row],[Tech Service Date]]&lt;60, "New Hire Rental", "Truck Breakdown"), "New Hire Rental")</f>
        <v>Truck Breakdown</v>
      </c>
      <c r="U212" s="167" t="str">
        <f>IFERROR(VLOOKUP(Table2[[#This Row],[Enterprise ID]], 'ExistingRental-12.11'!A:H, 7, 0), "Not Open On 12.11")</f>
        <v>Not Open On 12.11</v>
      </c>
      <c r="V212" s="173">
        <f>IFERROR(VLOOKUP(Table2[[#This Row],[Enterprise ID]],'Tech-ServiceDate'!A:B,2,0), "EitherNewHire or Termed")</f>
        <v>39560</v>
      </c>
      <c r="W212" s="25"/>
      <c r="X212" s="25"/>
    </row>
    <row r="213" spans="1:24" ht="33.75" customHeight="1">
      <c r="A213" s="15">
        <v>45929</v>
      </c>
      <c r="B213" s="8">
        <v>46502</v>
      </c>
      <c r="C213" s="9" t="s">
        <v>15573</v>
      </c>
      <c r="D213" s="10" t="s">
        <v>15574</v>
      </c>
      <c r="E213" s="174" t="str">
        <f t="shared" si="7"/>
        <v>46502</v>
      </c>
      <c r="F213" s="177">
        <f>IFERROR(VLOOKUP(D213,'TPMS-auto'!A:J, 10,0), "Not-in-TPMS")</f>
        <v>3018935023</v>
      </c>
      <c r="G213" s="177" t="str">
        <f>IFERROR(VLOOKUP(D213,'TPMS-auto'!A:J,6,0),"Not-in-TPMS")</f>
        <v>046502</v>
      </c>
      <c r="H213" s="12">
        <v>45929</v>
      </c>
      <c r="I213" s="11" t="s">
        <v>15575</v>
      </c>
      <c r="J213" s="13" t="s">
        <v>15576</v>
      </c>
      <c r="K213" s="13" t="s">
        <v>15577</v>
      </c>
      <c r="L213" s="13" t="s">
        <v>14680</v>
      </c>
      <c r="M213" s="13"/>
      <c r="N213" s="13" t="s">
        <v>14680</v>
      </c>
      <c r="O213" s="13" t="s">
        <v>14680</v>
      </c>
      <c r="P213" s="167" t="str">
        <f>IFERROR(VLOOKUP(D213,'TPMS-auto'!A:D, 4,0),"Not-in-TPMS")</f>
        <v>0007084</v>
      </c>
      <c r="Q213" s="168" t="str">
        <f>IFERROR(VLOOKUP(Table2[[#This Row],[Unit Number]],Ops,3,0),"Not-in-TPMS")</f>
        <v>Monica, Cheryl &amp; Machell</v>
      </c>
      <c r="R213" s="173">
        <f>IFERROR(VLOOKUP(Table2[[#This Row],[Enterprise ID]], 'ExistingRental-12.11'!A:H, 3, 0), "Not Open On 12.11")</f>
        <v>45979</v>
      </c>
      <c r="S213" s="167" t="str">
        <f>IF(Table2[[#This Row],[Start Rental Date]]="New Rental", "New Rental", "Rental Extension Request")</f>
        <v>Rental Extension Request</v>
      </c>
      <c r="T213" s="167" t="str">
        <f>IFERROR(IF(Table2[[#This Row],[Date of this request]]-Table2[[#This Row],[Tech Service Date]]&lt;60, "New Hire Rental", "Truck Breakdown"), "New Hire Rental")</f>
        <v>Truck Breakdown</v>
      </c>
      <c r="U213" s="167" t="str">
        <f>IFERROR(VLOOKUP(Table2[[#This Row],[Enterprise ID]], 'ExistingRental-12.11'!A:H, 7, 0), "Not Open On 12.11")</f>
        <v>SAYED FAROZ FAKHRI</v>
      </c>
      <c r="V213" s="173">
        <f>IFERROR(VLOOKUP(Table2[[#This Row],[Enterprise ID]],'Tech-ServiceDate'!A:B,2,0), "EitherNewHire or Termed")</f>
        <v>44427</v>
      </c>
      <c r="W213" s="25"/>
      <c r="X213" s="25"/>
    </row>
    <row r="214" spans="1:24" ht="33.75" customHeight="1">
      <c r="A214" s="15">
        <v>45929</v>
      </c>
      <c r="B214" s="8">
        <v>61275</v>
      </c>
      <c r="C214" s="9" t="s">
        <v>15578</v>
      </c>
      <c r="D214" s="10" t="s">
        <v>15579</v>
      </c>
      <c r="E214" s="174" t="str">
        <f t="shared" si="7"/>
        <v>61275</v>
      </c>
      <c r="F214" s="177">
        <f>IFERROR(VLOOKUP(D214,'TPMS-auto'!A:J, 10,0), "Not-in-TPMS")</f>
        <v>5035190109</v>
      </c>
      <c r="G214" s="177" t="str">
        <f>IFERROR(VLOOKUP(D214,'TPMS-auto'!A:J,6,0),"Not-in-TPMS")</f>
        <v>061275</v>
      </c>
      <c r="H214" s="12">
        <v>45929</v>
      </c>
      <c r="I214" s="11" t="s">
        <v>15520</v>
      </c>
      <c r="J214" s="13" t="s">
        <v>15580</v>
      </c>
      <c r="K214" s="13" t="s">
        <v>15522</v>
      </c>
      <c r="L214" s="13" t="s">
        <v>14680</v>
      </c>
      <c r="M214" s="13"/>
      <c r="N214" s="13" t="s">
        <v>14680</v>
      </c>
      <c r="O214" s="13" t="s">
        <v>14680</v>
      </c>
      <c r="P214" s="167" t="str">
        <f>IFERROR(VLOOKUP(D214,'TPMS-auto'!A:D, 4,0),"Not-in-TPMS")</f>
        <v>0008228</v>
      </c>
      <c r="Q214" s="168" t="str">
        <f>IFERROR(VLOOKUP(Table2[[#This Row],[Unit Number]],Ops,3,0),"Not-in-TPMS")</f>
        <v>Carol &amp; Tasha</v>
      </c>
      <c r="R214" s="173" t="str">
        <f>IFERROR(VLOOKUP(Table2[[#This Row],[Enterprise ID]], 'ExistingRental-12.11'!A:H, 3, 0), "Not Open On 12.11")</f>
        <v>Not Open On 12.11</v>
      </c>
      <c r="S214" s="167" t="str">
        <f>IF(Table2[[#This Row],[Start Rental Date]]="New Rental", "New Rental", "Rental Extension Request")</f>
        <v>Rental Extension Request</v>
      </c>
      <c r="T214" s="167" t="str">
        <f>IFERROR(IF(Table2[[#This Row],[Date of this request]]-Table2[[#This Row],[Tech Service Date]]&lt;60, "New Hire Rental", "Truck Breakdown"), "New Hire Rental")</f>
        <v>New Hire Rental</v>
      </c>
      <c r="U214" s="167" t="str">
        <f>IFERROR(VLOOKUP(Table2[[#This Row],[Enterprise ID]], 'ExistingRental-12.11'!A:H, 7, 0), "Not Open On 12.11")</f>
        <v>Not Open On 12.11</v>
      </c>
      <c r="V214" s="173">
        <f>IFERROR(VLOOKUP(Table2[[#This Row],[Enterprise ID]],'Tech-ServiceDate'!A:B,2,0), "EitherNewHire or Termed")</f>
        <v>45907</v>
      </c>
      <c r="W214" s="25"/>
      <c r="X214" s="25"/>
    </row>
    <row r="215" spans="1:24" ht="33.75" customHeight="1">
      <c r="A215" s="15">
        <v>45929</v>
      </c>
      <c r="B215" s="8">
        <v>36024</v>
      </c>
      <c r="C215" s="9" t="s">
        <v>15581</v>
      </c>
      <c r="D215" s="10" t="s">
        <v>13973</v>
      </c>
      <c r="E215" s="174" t="str">
        <f t="shared" si="7"/>
        <v>36024</v>
      </c>
      <c r="F215" s="177">
        <f>IFERROR(VLOOKUP(D215,'TPMS-auto'!A:J, 10,0), "Not-in-TPMS")</f>
        <v>3012564042</v>
      </c>
      <c r="G215" s="177" t="str">
        <f>IFERROR(VLOOKUP(D215,'TPMS-auto'!A:J,6,0),"Not-in-TPMS")</f>
        <v>036024</v>
      </c>
      <c r="H215" s="12">
        <v>45929</v>
      </c>
      <c r="I215" s="11" t="s">
        <v>15582</v>
      </c>
      <c r="J215" s="13" t="s">
        <v>15583</v>
      </c>
      <c r="K215" s="13" t="s">
        <v>15584</v>
      </c>
      <c r="L215" s="13" t="s">
        <v>14680</v>
      </c>
      <c r="M215" s="13"/>
      <c r="N215" s="13" t="s">
        <v>14680</v>
      </c>
      <c r="O215" s="13" t="s">
        <v>14680</v>
      </c>
      <c r="P215" s="167" t="str">
        <f>IFERROR(VLOOKUP(D215,'TPMS-auto'!A:D, 4,0),"Not-in-TPMS")</f>
        <v>0007084</v>
      </c>
      <c r="Q215" s="168" t="str">
        <f>IFERROR(VLOOKUP(Table2[[#This Row],[Unit Number]],Ops,3,0),"Not-in-TPMS")</f>
        <v>Monica, Cheryl &amp; Machell</v>
      </c>
      <c r="R215" s="173">
        <f>IFERROR(VLOOKUP(Table2[[#This Row],[Enterprise ID]], 'ExistingRental-12.11'!A:H, 3, 0), "Not Open On 12.11")</f>
        <v>45930</v>
      </c>
      <c r="S215" s="167" t="str">
        <f>IF(Table2[[#This Row],[Start Rental Date]]="New Rental", "New Rental", "Rental Extension Request")</f>
        <v>Rental Extension Request</v>
      </c>
      <c r="T215" s="167" t="str">
        <f>IFERROR(IF(Table2[[#This Row],[Date of this request]]-Table2[[#This Row],[Tech Service Date]]&lt;60, "New Hire Rental", "Truck Breakdown"), "New Hire Rental")</f>
        <v>Truck Breakdown</v>
      </c>
      <c r="U215" s="167" t="str">
        <f>IFERROR(VLOOKUP(Table2[[#This Row],[Enterprise ID]], 'ExistingRental-12.11'!A:H, 7, 0), "Not Open On 12.11")</f>
        <v>WALTON EDWARDS</v>
      </c>
      <c r="V215" s="173">
        <f>IFERROR(VLOOKUP(Table2[[#This Row],[Enterprise ID]],'Tech-ServiceDate'!A:B,2,0), "EitherNewHire or Termed")</f>
        <v>39538</v>
      </c>
      <c r="W215" s="25"/>
      <c r="X215" s="25"/>
    </row>
    <row r="216" spans="1:24" ht="33.75" customHeight="1">
      <c r="A216" s="15">
        <v>45930</v>
      </c>
      <c r="B216" s="8">
        <v>36295</v>
      </c>
      <c r="C216" s="9" t="s">
        <v>14848</v>
      </c>
      <c r="D216" s="10" t="s">
        <v>14849</v>
      </c>
      <c r="E216" s="174" t="s">
        <v>15585</v>
      </c>
      <c r="F216" s="177">
        <f>IFERROR(VLOOKUP(D216,'TPMS-auto'!A:J, 10,0), "Not-in-TPMS")</f>
        <v>5139570009</v>
      </c>
      <c r="G216" s="177" t="str">
        <f>IFERROR(VLOOKUP(D216,'TPMS-auto'!A:J,6,0),"Not-in-TPMS")</f>
        <v>036295</v>
      </c>
      <c r="H216" s="12">
        <v>45908</v>
      </c>
      <c r="I216" s="11" t="s">
        <v>15586</v>
      </c>
      <c r="J216" s="13" t="s">
        <v>15587</v>
      </c>
      <c r="K216" s="13"/>
      <c r="L216" s="13" t="s">
        <v>14680</v>
      </c>
      <c r="M216" s="13"/>
      <c r="N216" s="13" t="s">
        <v>14680</v>
      </c>
      <c r="O216" s="13" t="s">
        <v>14680</v>
      </c>
      <c r="P216" s="167" t="str">
        <f>IFERROR(VLOOKUP(D216,'TPMS-auto'!A:D, 4,0),"Not-in-TPMS")</f>
        <v>0004766</v>
      </c>
      <c r="Q216" s="168" t="str">
        <f>IFERROR(VLOOKUP(Table2[[#This Row],[Unit Number]],Ops,3,0),"Not-in-TPMS")</f>
        <v>Rob &amp; Andrea</v>
      </c>
      <c r="R216" s="173">
        <f>IFERROR(VLOOKUP(Table2[[#This Row],[Enterprise ID]], 'ExistingRental-12.11'!A:H, 3, 0), "Not Open On 12.11")</f>
        <v>45908</v>
      </c>
      <c r="S216" s="167" t="str">
        <f>IF(Table2[[#This Row],[Start Rental Date]]="New Rental", "New Rental", "Rental Extension Request")</f>
        <v>Rental Extension Request</v>
      </c>
      <c r="T216" s="167" t="str">
        <f>IFERROR(IF(Table2[[#This Row],[Date of this request]]-Table2[[#This Row],[Tech Service Date]]&lt;60, "New Hire Rental", "Truck Breakdown"), "New Hire Rental")</f>
        <v>Truck Breakdown</v>
      </c>
      <c r="U216" s="167" t="str">
        <f>IFERROR(VLOOKUP(Table2[[#This Row],[Enterprise ID]], 'ExistingRental-12.11'!A:H, 7, 0), "Not Open On 12.11")</f>
        <v>ALLAN EMERSON</v>
      </c>
      <c r="V216" s="173">
        <f>IFERROR(VLOOKUP(Table2[[#This Row],[Enterprise ID]],'Tech-ServiceDate'!A:B,2,0), "EitherNewHire or Termed")</f>
        <v>44539</v>
      </c>
      <c r="W216" s="25"/>
      <c r="X216" s="25"/>
    </row>
    <row r="217" spans="1:24" ht="33.75" customHeight="1">
      <c r="A217" s="15">
        <v>45930</v>
      </c>
      <c r="B217" s="8">
        <v>46794</v>
      </c>
      <c r="C217" s="9" t="s">
        <v>15588</v>
      </c>
      <c r="D217" s="10" t="s">
        <v>15589</v>
      </c>
      <c r="E217" s="174" t="str">
        <f>TRIM(B217)</f>
        <v>46794</v>
      </c>
      <c r="F217" s="177">
        <f>IFERROR(VLOOKUP(D217,'TPMS-auto'!A:J, 10,0), "Not-in-TPMS")</f>
        <v>2764941026</v>
      </c>
      <c r="G217" s="177" t="str">
        <f>IFERROR(VLOOKUP(D217,'TPMS-auto'!A:J,6,0),"Not-in-TPMS")</f>
        <v>046794</v>
      </c>
      <c r="H217" s="12">
        <v>45896</v>
      </c>
      <c r="I217" s="11" t="s">
        <v>15590</v>
      </c>
      <c r="J217" s="13" t="s">
        <v>15591</v>
      </c>
      <c r="K217" s="13" t="s">
        <v>15592</v>
      </c>
      <c r="L217" s="13" t="s">
        <v>14680</v>
      </c>
      <c r="M217" s="13"/>
      <c r="N217" s="13" t="s">
        <v>14680</v>
      </c>
      <c r="O217" s="13" t="s">
        <v>14680</v>
      </c>
      <c r="P217" s="167" t="str">
        <f>IFERROR(VLOOKUP(D217,'TPMS-auto'!A:D, 4,0),"Not-in-TPMS")</f>
        <v>0004766</v>
      </c>
      <c r="Q217" s="168" t="str">
        <f>IFERROR(VLOOKUP(Table2[[#This Row],[Unit Number]],Ops,3,0),"Not-in-TPMS")</f>
        <v>Rob &amp; Andrea</v>
      </c>
      <c r="R217" s="173" t="str">
        <f>IFERROR(VLOOKUP(Table2[[#This Row],[Enterprise ID]], 'ExistingRental-12.11'!A:H, 3, 0), "Not Open On 12.11")</f>
        <v>Not Open On 12.11</v>
      </c>
      <c r="S217" s="167" t="str">
        <f>IF(Table2[[#This Row],[Start Rental Date]]="New Rental", "New Rental", "Rental Extension Request")</f>
        <v>Rental Extension Request</v>
      </c>
      <c r="T217" s="167" t="str">
        <f>IFERROR(IF(Table2[[#This Row],[Date of this request]]-Table2[[#This Row],[Tech Service Date]]&lt;60, "New Hire Rental", "Truck Breakdown"), "New Hire Rental")</f>
        <v>Truck Breakdown</v>
      </c>
      <c r="U217" s="167" t="str">
        <f>IFERROR(VLOOKUP(Table2[[#This Row],[Enterprise ID]], 'ExistingRental-12.11'!A:H, 7, 0), "Not Open On 12.11")</f>
        <v>Not Open On 12.11</v>
      </c>
      <c r="V217" s="173">
        <f>IFERROR(VLOOKUP(Table2[[#This Row],[Enterprise ID]],'Tech-ServiceDate'!A:B,2,0), "EitherNewHire or Termed")</f>
        <v>45606</v>
      </c>
      <c r="W217" s="25"/>
      <c r="X217" s="25"/>
    </row>
    <row r="218" spans="1:24" ht="33.75" customHeight="1">
      <c r="A218" s="15">
        <v>45930</v>
      </c>
      <c r="B218" s="8">
        <v>47078</v>
      </c>
      <c r="C218" s="9" t="s">
        <v>15593</v>
      </c>
      <c r="D218" s="10" t="s">
        <v>15594</v>
      </c>
      <c r="E218" s="174" t="str">
        <f>TRIM(B218)</f>
        <v>47078</v>
      </c>
      <c r="F218" s="177">
        <f>IFERROR(VLOOKUP(D218,'TPMS-auto'!A:J, 10,0), "Not-in-TPMS")</f>
        <v>6075915386</v>
      </c>
      <c r="G218" s="177" t="str">
        <f>IFERROR(VLOOKUP(D218,'TPMS-auto'!A:J,6,0),"Not-in-TPMS")</f>
        <v>047078</v>
      </c>
      <c r="H218" s="12" t="s">
        <v>14676</v>
      </c>
      <c r="I218" s="11" t="s">
        <v>15595</v>
      </c>
      <c r="J218" s="13" t="s">
        <v>15596</v>
      </c>
      <c r="K218" s="13" t="s">
        <v>15597</v>
      </c>
      <c r="L218" s="13" t="s">
        <v>14680</v>
      </c>
      <c r="M218" s="13"/>
      <c r="N218" s="13" t="s">
        <v>14680</v>
      </c>
      <c r="O218" s="13" t="s">
        <v>14680</v>
      </c>
      <c r="P218" s="167" t="str">
        <f>IFERROR(VLOOKUP(D218,'TPMS-auto'!A:D, 4,0),"Not-in-TPMS")</f>
        <v>0007670</v>
      </c>
      <c r="Q218" s="168" t="str">
        <f>VLOOKUP(Table2[[#This Row],[Unit Number]],Ops,3,0)</f>
        <v>Rob &amp; Andrea</v>
      </c>
      <c r="R218" s="173">
        <f>IFERROR(VLOOKUP(Table2[[#This Row],[Enterprise ID]], 'ExistingRental-12.11'!A:H, 3, 0), "Not Open On 12.11")</f>
        <v>45978</v>
      </c>
      <c r="S218" s="167" t="str">
        <f>IF(Table2[[#This Row],[Start Rental Date]]="New Rental", "New Rental", "Rental Extension Request")</f>
        <v>New Rental</v>
      </c>
      <c r="T218" s="167" t="str">
        <f>IFERROR(IF(Table2[[#This Row],[Date of this request]]-Table2[[#This Row],[Tech Service Date]]&lt;60, "New Hire Rental", "Truck Breakdown"), "New Hire Rental")</f>
        <v>Truck Breakdown</v>
      </c>
      <c r="U218" s="167" t="str">
        <f>IFERROR(VLOOKUP(Table2[[#This Row],[Enterprise ID]], 'ExistingRental-12.11'!A:H, 7, 0), "Not Open On 12.11")</f>
        <v>BRENDAN FARRELL</v>
      </c>
      <c r="V218" s="173">
        <f>IFERROR(VLOOKUP(Table2[[#This Row],[Enterprise ID]],'Tech-ServiceDate'!A:B,2,0), "EitherNewHire or Termed")</f>
        <v>45620</v>
      </c>
      <c r="W218" s="25"/>
      <c r="X218" s="25"/>
    </row>
    <row r="219" spans="1:24" ht="33.75" customHeight="1">
      <c r="A219" s="15">
        <v>45930</v>
      </c>
      <c r="B219" s="8">
        <v>61656</v>
      </c>
      <c r="C219" s="4" t="s">
        <v>15598</v>
      </c>
      <c r="D219" s="10" t="s">
        <v>15599</v>
      </c>
      <c r="E219" s="174" t="str">
        <f>TRIM(B219)</f>
        <v>61656</v>
      </c>
      <c r="F219" s="177">
        <f>IFERROR(VLOOKUP(D219,'TPMS-auto'!A:J, 10,0), "Not-in-TPMS")</f>
        <v>6019156584</v>
      </c>
      <c r="G219" s="177" t="str">
        <f>IFERROR(VLOOKUP(D219,'TPMS-auto'!A:J,6,0),"Not-in-TPMS")</f>
        <v>061656</v>
      </c>
      <c r="H219" s="12" t="s">
        <v>14676</v>
      </c>
      <c r="I219" s="11"/>
      <c r="J219" s="13" t="s">
        <v>15600</v>
      </c>
      <c r="K219" s="13"/>
      <c r="L219" s="13" t="s">
        <v>14680</v>
      </c>
      <c r="M219" s="13"/>
      <c r="N219" s="13" t="s">
        <v>14680</v>
      </c>
      <c r="O219" s="13" t="s">
        <v>14680</v>
      </c>
      <c r="P219" s="167" t="str">
        <f>IFERROR(VLOOKUP(D219,'TPMS-auto'!A:D, 4,0),"Not-in-TPMS")</f>
        <v>0008206</v>
      </c>
      <c r="Q219" s="168" t="str">
        <f>VLOOKUP(Table2[[#This Row],[Unit Number]],Ops,3,0)</f>
        <v>Monica, Cheryl &amp; Machell</v>
      </c>
      <c r="R219" s="173" t="str">
        <f>IFERROR(VLOOKUP(Table2[[#This Row],[Enterprise ID]], 'ExistingRental-12.11'!A:H, 3, 0), "Not Open On 12.11")</f>
        <v>Not Open On 12.11</v>
      </c>
      <c r="S219" s="167" t="str">
        <f>IF(Table2[[#This Row],[Start Rental Date]]="New Rental", "New Rental", "Rental Extension Request")</f>
        <v>New Rental</v>
      </c>
      <c r="T219" s="167" t="str">
        <f>IFERROR(IF(Table2[[#This Row],[Date of this request]]-Table2[[#This Row],[Tech Service Date]]&lt;60, "New Hire Rental", "Truck Breakdown"), "New Hire Rental")</f>
        <v>New Hire Rental</v>
      </c>
      <c r="U219" s="167" t="str">
        <f>IFERROR(VLOOKUP(Table2[[#This Row],[Enterprise ID]], 'ExistingRental-12.11'!A:H, 7, 0), "Not Open On 12.11")</f>
        <v>Not Open On 12.11</v>
      </c>
      <c r="V219" s="173">
        <f>IFERROR(VLOOKUP(Table2[[#This Row],[Enterprise ID]],'Tech-ServiceDate'!A:B,2,0), "EitherNewHire or Termed")</f>
        <v>45914</v>
      </c>
      <c r="W219" s="25"/>
      <c r="X219" s="25"/>
    </row>
    <row r="220" spans="1:24" ht="33.75" customHeight="1">
      <c r="A220" s="15">
        <v>45930</v>
      </c>
      <c r="B220" s="7">
        <v>21252</v>
      </c>
      <c r="C220" s="4" t="s">
        <v>14872</v>
      </c>
      <c r="D220" s="5" t="s">
        <v>14873</v>
      </c>
      <c r="E220" s="176" t="s">
        <v>15601</v>
      </c>
      <c r="F220" s="177">
        <f>IFERROR(VLOOKUP(D220,'TPMS-auto'!A:J, 10,0), "Not-in-TPMS")</f>
        <v>4083090972</v>
      </c>
      <c r="G220" s="177" t="str">
        <f>IFERROR(VLOOKUP(D220,'TPMS-auto'!A:J,6,0),"Not-in-TPMS")</f>
        <v>021252</v>
      </c>
      <c r="H220" s="12">
        <v>45895</v>
      </c>
      <c r="I220" s="2" t="s">
        <v>14874</v>
      </c>
      <c r="J220" s="13" t="s">
        <v>14875</v>
      </c>
      <c r="K220" s="3" t="s">
        <v>15602</v>
      </c>
      <c r="L220" s="3" t="s">
        <v>14680</v>
      </c>
      <c r="M220" s="3"/>
      <c r="N220" s="3" t="s">
        <v>14696</v>
      </c>
      <c r="O220" s="13" t="s">
        <v>14680</v>
      </c>
      <c r="P220" s="167" t="str">
        <f>IFERROR(VLOOKUP(D220,'TPMS-auto'!A:D, 4,0),"Not-in-TPMS")</f>
        <v>0008184</v>
      </c>
      <c r="Q220" s="168" t="str">
        <f>IFERROR(VLOOKUP(Table2[[#This Row],[Unit Number]],Ops,3,0),"Not-in-TPMS")</f>
        <v>Carol &amp; Tasha</v>
      </c>
      <c r="R220" s="173" t="str">
        <f>IFERROR(VLOOKUP(Table2[[#This Row],[Enterprise ID]], 'ExistingRental-12.11'!A:H, 3, 0), "Not Open On 12.11")</f>
        <v>Not Open On 12.11</v>
      </c>
      <c r="S220" s="167" t="str">
        <f>IF(Table2[[#This Row],[Start Rental Date]]="New Rental", "New Rental", "Rental Extension Request")</f>
        <v>Rental Extension Request</v>
      </c>
      <c r="T220" s="167" t="str">
        <f>IFERROR(IF(Table2[[#This Row],[Date of this request]]-Table2[[#This Row],[Tech Service Date]]&lt;60, "New Hire Rental", "Truck Breakdown"), "New Hire Rental")</f>
        <v>Truck Breakdown</v>
      </c>
      <c r="U220" s="167" t="str">
        <f>IFERROR(VLOOKUP(Table2[[#This Row],[Enterprise ID]], 'ExistingRental-12.11'!A:H, 7, 0), "Not Open On 12.11")</f>
        <v>Not Open On 12.11</v>
      </c>
      <c r="V220" s="173">
        <f>IFERROR(VLOOKUP(Table2[[#This Row],[Enterprise ID]],'Tech-ServiceDate'!A:B,2,0), "EitherNewHire or Termed")</f>
        <v>43241</v>
      </c>
      <c r="W220" s="25"/>
      <c r="X220" s="25"/>
    </row>
    <row r="221" spans="1:24" ht="33.75" customHeight="1">
      <c r="A221" s="15">
        <v>45930</v>
      </c>
      <c r="B221" s="8">
        <v>46633</v>
      </c>
      <c r="C221" s="9" t="s">
        <v>15603</v>
      </c>
      <c r="D221" s="10" t="s">
        <v>15604</v>
      </c>
      <c r="E221" s="174" t="str">
        <f>TRIM(B221)</f>
        <v>46633</v>
      </c>
      <c r="F221" s="177">
        <f>IFERROR(VLOOKUP(D221,'TPMS-auto'!A:J, 10,0), "Not-in-TPMS")</f>
        <v>4049404035</v>
      </c>
      <c r="G221" s="177" t="str">
        <f>IFERROR(VLOOKUP(D221,'TPMS-auto'!A:J,6,0),"Not-in-TPMS")</f>
        <v>046633</v>
      </c>
      <c r="H221" s="12" t="s">
        <v>14676</v>
      </c>
      <c r="I221" s="11" t="s">
        <v>15605</v>
      </c>
      <c r="J221" s="13" t="s">
        <v>15018</v>
      </c>
      <c r="K221" s="13" t="s">
        <v>15451</v>
      </c>
      <c r="L221" s="13" t="s">
        <v>14680</v>
      </c>
      <c r="M221" s="13"/>
      <c r="N221" s="13" t="s">
        <v>14680</v>
      </c>
      <c r="O221" s="13" t="s">
        <v>14680</v>
      </c>
      <c r="P221" s="167" t="str">
        <f>IFERROR(VLOOKUP(D221,'TPMS-auto'!A:D, 4,0),"Not-in-TPMS")</f>
        <v>0008035</v>
      </c>
      <c r="Q221" s="168" t="str">
        <f>VLOOKUP(Table2[[#This Row],[Unit Number]],Ops,3,0)</f>
        <v>Rob &amp; Andrea</v>
      </c>
      <c r="R221" s="173" t="str">
        <f>IFERROR(VLOOKUP(Table2[[#This Row],[Enterprise ID]], 'ExistingRental-12.11'!A:H, 3, 0), "Not Open On 12.11")</f>
        <v>Not Open On 12.11</v>
      </c>
      <c r="S221" s="167" t="str">
        <f>IF(Table2[[#This Row],[Start Rental Date]]="New Rental", "New Rental", "Rental Extension Request")</f>
        <v>New Rental</v>
      </c>
      <c r="T221" s="167" t="str">
        <f>IFERROR(IF(Table2[[#This Row],[Date of this request]]-Table2[[#This Row],[Tech Service Date]]&lt;60, "New Hire Rental", "Truck Breakdown"), "New Hire Rental")</f>
        <v>Truck Breakdown</v>
      </c>
      <c r="U221" s="167" t="str">
        <f>IFERROR(VLOOKUP(Table2[[#This Row],[Enterprise ID]], 'ExistingRental-12.11'!A:H, 7, 0), "Not Open On 12.11")</f>
        <v>Not Open On 12.11</v>
      </c>
      <c r="V221" s="173">
        <f>IFERROR(VLOOKUP(Table2[[#This Row],[Enterprise ID]],'Tech-ServiceDate'!A:B,2,0), "EitherNewHire or Termed")</f>
        <v>45858</v>
      </c>
      <c r="W221" s="25"/>
      <c r="X221" s="25"/>
    </row>
    <row r="222" spans="1:24" ht="33.75" customHeight="1">
      <c r="A222" s="15">
        <v>45930</v>
      </c>
      <c r="B222" s="8">
        <v>21281</v>
      </c>
      <c r="C222" s="9" t="s">
        <v>15606</v>
      </c>
      <c r="D222" s="10" t="s">
        <v>15607</v>
      </c>
      <c r="E222" s="174" t="str">
        <f>TRIM(B222)</f>
        <v>21281</v>
      </c>
      <c r="F222" s="177">
        <f>IFERROR(VLOOKUP(D222,'TPMS-auto'!A:J, 10,0), "Not-in-TPMS")</f>
        <v>2146800258</v>
      </c>
      <c r="G222" s="177" t="str">
        <f>IFERROR(VLOOKUP(D222,'TPMS-auto'!A:J,6,0),"Not-in-TPMS")</f>
        <v>021281</v>
      </c>
      <c r="H222" s="12" t="s">
        <v>14676</v>
      </c>
      <c r="I222" s="94" t="s">
        <v>15355</v>
      </c>
      <c r="J222" s="13" t="s">
        <v>15608</v>
      </c>
      <c r="K222" s="13" t="s">
        <v>14679</v>
      </c>
      <c r="L222" s="13" t="s">
        <v>14680</v>
      </c>
      <c r="M222" s="13"/>
      <c r="N222" s="13" t="s">
        <v>14680</v>
      </c>
      <c r="O222" s="13" t="s">
        <v>14680</v>
      </c>
      <c r="P222" s="167" t="str">
        <f>IFERROR(VLOOKUP(D222,'TPMS-auto'!A:D, 4,0),"Not-in-TPMS")</f>
        <v>0007995</v>
      </c>
      <c r="Q222" s="168" t="str">
        <f>VLOOKUP(Table2[[#This Row],[Unit Number]],Ops,3,0)</f>
        <v>Carol &amp; Tasha</v>
      </c>
      <c r="R222" s="173" t="str">
        <f>IFERROR(VLOOKUP(Table2[[#This Row],[Enterprise ID]], 'ExistingRental-12.11'!A:H, 3, 0), "Not Open On 12.11")</f>
        <v>Not Open On 12.11</v>
      </c>
      <c r="S222" s="167" t="str">
        <f>IF(Table2[[#This Row],[Start Rental Date]]="New Rental", "New Rental", "Rental Extension Request")</f>
        <v>New Rental</v>
      </c>
      <c r="T222" s="167" t="str">
        <f>IFERROR(IF(Table2[[#This Row],[Date of this request]]-Table2[[#This Row],[Tech Service Date]]&lt;60, "New Hire Rental", "Truck Breakdown"), "New Hire Rental")</f>
        <v>Truck Breakdown</v>
      </c>
      <c r="U222" s="167" t="str">
        <f>IFERROR(VLOOKUP(Table2[[#This Row],[Enterprise ID]], 'ExistingRental-12.11'!A:H, 7, 0), "Not Open On 12.11")</f>
        <v>Not Open On 12.11</v>
      </c>
      <c r="V222" s="173">
        <f>IFERROR(VLOOKUP(Table2[[#This Row],[Enterprise ID]],'Tech-ServiceDate'!A:B,2,0), "EitherNewHire or Termed")</f>
        <v>45613</v>
      </c>
      <c r="W222" s="25"/>
      <c r="X222" s="25"/>
    </row>
    <row r="223" spans="1:24" ht="33.75" customHeight="1">
      <c r="A223" s="15">
        <v>45930</v>
      </c>
      <c r="B223" s="8">
        <v>46838</v>
      </c>
      <c r="C223" s="9" t="s">
        <v>14802</v>
      </c>
      <c r="D223" s="10" t="s">
        <v>8515</v>
      </c>
      <c r="E223" s="174" t="s">
        <v>15609</v>
      </c>
      <c r="F223" s="177">
        <f>IFERROR(VLOOKUP(D223,'TPMS-auto'!A:J, 10,0), "Not-in-TPMS")</f>
        <v>7403241033</v>
      </c>
      <c r="G223" s="177" t="str">
        <f>IFERROR(VLOOKUP(D223,'TPMS-auto'!A:J,6,0),"Not-in-TPMS")</f>
        <v>046838</v>
      </c>
      <c r="H223" s="12">
        <v>45878</v>
      </c>
      <c r="I223" s="11" t="s">
        <v>14803</v>
      </c>
      <c r="J223" s="13" t="s">
        <v>14804</v>
      </c>
      <c r="K223" s="13" t="s">
        <v>15610</v>
      </c>
      <c r="L223" s="13" t="s">
        <v>14680</v>
      </c>
      <c r="M223" s="13"/>
      <c r="N223" s="13" t="s">
        <v>14680</v>
      </c>
      <c r="O223" s="13" t="s">
        <v>14680</v>
      </c>
      <c r="P223" s="167" t="str">
        <f>IFERROR(VLOOKUP(D223,'TPMS-auto'!A:D, 4,0),"Not-in-TPMS")</f>
        <v>0004766</v>
      </c>
      <c r="Q223" s="168" t="str">
        <f>IFERROR(VLOOKUP(Table2[[#This Row],[Unit Number]],Ops,3,0),"Not-in-TPMS")</f>
        <v>Rob &amp; Andrea</v>
      </c>
      <c r="R223" s="173">
        <f>IFERROR(VLOOKUP(Table2[[#This Row],[Enterprise ID]], 'ExistingRental-12.11'!A:H, 3, 0), "Not Open On 12.11")</f>
        <v>45916</v>
      </c>
      <c r="S223" s="167" t="str">
        <f>IF(Table2[[#This Row],[Start Rental Date]]="New Rental", "New Rental", "Rental Extension Request")</f>
        <v>Rental Extension Request</v>
      </c>
      <c r="T223" s="167" t="str">
        <f>IFERROR(IF(Table2[[#This Row],[Date of this request]]-Table2[[#This Row],[Tech Service Date]]&lt;60, "New Hire Rental", "Truck Breakdown"), "New Hire Rental")</f>
        <v>Truck Breakdown</v>
      </c>
      <c r="U223" s="167" t="str">
        <f>IFERROR(VLOOKUP(Table2[[#This Row],[Enterprise ID]], 'ExistingRental-12.11'!A:H, 7, 0), "Not Open On 12.11")</f>
        <v>KURTIS ELLINGER</v>
      </c>
      <c r="V223" s="173">
        <f>IFERROR(VLOOKUP(Table2[[#This Row],[Enterprise ID]],'Tech-ServiceDate'!A:B,2,0), "EitherNewHire or Termed")</f>
        <v>35957</v>
      </c>
      <c r="W223" s="25"/>
      <c r="X223" s="25"/>
    </row>
    <row r="224" spans="1:24" ht="33.75" customHeight="1">
      <c r="A224" s="15">
        <v>45930</v>
      </c>
      <c r="B224" s="8">
        <v>23874</v>
      </c>
      <c r="C224" s="9" t="s">
        <v>15611</v>
      </c>
      <c r="D224" s="10" t="s">
        <v>15612</v>
      </c>
      <c r="E224" s="174" t="str">
        <f>TRIM(B224)</f>
        <v>23874</v>
      </c>
      <c r="F224" s="177">
        <f>IFERROR(VLOOKUP(D224,'TPMS-auto'!A:J, 10,0), "Not-in-TPMS")</f>
        <v>2194552219</v>
      </c>
      <c r="G224" s="177" t="str">
        <f>IFERROR(VLOOKUP(D224,'TPMS-auto'!A:J,6,0),"Not-in-TPMS")</f>
        <v>023874</v>
      </c>
      <c r="H224" s="12" t="s">
        <v>14676</v>
      </c>
      <c r="I224" s="11" t="s">
        <v>15613</v>
      </c>
      <c r="J224" s="13" t="s">
        <v>15614</v>
      </c>
      <c r="K224" s="13" t="s">
        <v>14679</v>
      </c>
      <c r="L224" s="13" t="s">
        <v>14680</v>
      </c>
      <c r="M224" s="13"/>
      <c r="N224" s="13" t="s">
        <v>14680</v>
      </c>
      <c r="O224" s="13" t="s">
        <v>14680</v>
      </c>
      <c r="P224" s="167" t="str">
        <f>IFERROR(VLOOKUP(D224,'TPMS-auto'!A:D, 4,0),"Not-in-TPMS")</f>
        <v>0008555</v>
      </c>
      <c r="Q224" s="168" t="str">
        <f>VLOOKUP(Table2[[#This Row],[Unit Number]],Ops,3,0)</f>
        <v>Monica, Cheryl &amp; Machell</v>
      </c>
      <c r="R224" s="173">
        <f>IFERROR(VLOOKUP(Table2[[#This Row],[Enterprise ID]], 'ExistingRental-12.11'!A:H, 3, 0), "Not Open On 12.11")</f>
        <v>45930</v>
      </c>
      <c r="S224" s="167" t="str">
        <f>IF(Table2[[#This Row],[Start Rental Date]]="New Rental", "New Rental", "Rental Extension Request")</f>
        <v>New Rental</v>
      </c>
      <c r="T224" s="167" t="str">
        <f>IFERROR(IF(Table2[[#This Row],[Date of this request]]-Table2[[#This Row],[Tech Service Date]]&lt;60, "New Hire Rental", "Truck Breakdown"), "New Hire Rental")</f>
        <v>Truck Breakdown</v>
      </c>
      <c r="U224" s="167" t="str">
        <f>IFERROR(VLOOKUP(Table2[[#This Row],[Enterprise ID]], 'ExistingRental-12.11'!A:H, 7, 0), "Not Open On 12.11")</f>
        <v>LETWAN HAND</v>
      </c>
      <c r="V224" s="173">
        <f>IFERROR(VLOOKUP(Table2[[#This Row],[Enterprise ID]],'Tech-ServiceDate'!A:B,2,0), "EitherNewHire or Termed")</f>
        <v>42954</v>
      </c>
      <c r="W224" s="25"/>
      <c r="X224" s="25"/>
    </row>
    <row r="225" spans="1:24" ht="33.75" customHeight="1">
      <c r="A225" s="15">
        <v>45930</v>
      </c>
      <c r="B225" s="8">
        <v>46164</v>
      </c>
      <c r="C225" s="9" t="s">
        <v>15615</v>
      </c>
      <c r="D225" s="10" t="s">
        <v>15616</v>
      </c>
      <c r="E225" s="174" t="str">
        <f>TRIM(B225)</f>
        <v>46164</v>
      </c>
      <c r="F225" s="177">
        <f>IFERROR(VLOOKUP(D225,'TPMS-auto'!A:J, 10,0), "Not-in-TPMS")</f>
        <v>8478120768</v>
      </c>
      <c r="G225" s="177" t="str">
        <f>IFERROR(VLOOKUP(D225,'TPMS-auto'!A:J,6,0),"Not-in-TPMS")</f>
        <v>046164</v>
      </c>
      <c r="H225" s="12" t="s">
        <v>14676</v>
      </c>
      <c r="I225" s="11" t="s">
        <v>15617</v>
      </c>
      <c r="J225" s="13" t="s">
        <v>15618</v>
      </c>
      <c r="K225" s="13" t="s">
        <v>14679</v>
      </c>
      <c r="L225" s="13" t="s">
        <v>14680</v>
      </c>
      <c r="M225" s="13"/>
      <c r="N225" s="13" t="s">
        <v>14680</v>
      </c>
      <c r="O225" s="13" t="s">
        <v>14680</v>
      </c>
      <c r="P225" s="167" t="str">
        <f>IFERROR(VLOOKUP(D225,'TPMS-auto'!A:D, 4,0),"Not-in-TPMS")</f>
        <v>0008555</v>
      </c>
      <c r="Q225" s="168" t="str">
        <f>VLOOKUP(Table2[[#This Row],[Unit Number]],Ops,3,0)</f>
        <v>Monica, Cheryl &amp; Machell</v>
      </c>
      <c r="R225" s="173">
        <f>IFERROR(VLOOKUP(Table2[[#This Row],[Enterprise ID]], 'ExistingRental-12.11'!A:H, 3, 0), "Not Open On 12.11")</f>
        <v>45994</v>
      </c>
      <c r="S225" s="167" t="str">
        <f>IF(Table2[[#This Row],[Start Rental Date]]="New Rental", "New Rental", "Rental Extension Request")</f>
        <v>New Rental</v>
      </c>
      <c r="T225" s="167" t="str">
        <f>IFERROR(IF(Table2[[#This Row],[Date of this request]]-Table2[[#This Row],[Tech Service Date]]&lt;60, "New Hire Rental", "Truck Breakdown"), "New Hire Rental")</f>
        <v>Truck Breakdown</v>
      </c>
      <c r="U225" s="167" t="str">
        <f>IFERROR(VLOOKUP(Table2[[#This Row],[Enterprise ID]], 'ExistingRental-12.11'!A:H, 7, 0), "Not Open On 12.11")</f>
        <v>MARCO ARZUAGA</v>
      </c>
      <c r="V225" s="173">
        <f>IFERROR(VLOOKUP(Table2[[#This Row],[Enterprise ID]],'Tech-ServiceDate'!A:B,2,0), "EitherNewHire or Termed")</f>
        <v>45858</v>
      </c>
      <c r="W225" s="25"/>
      <c r="X225" s="25"/>
    </row>
    <row r="226" spans="1:24" ht="33.75" customHeight="1">
      <c r="A226" s="15">
        <v>45930</v>
      </c>
      <c r="B226" s="8">
        <v>22368</v>
      </c>
      <c r="C226" s="9" t="s">
        <v>14906</v>
      </c>
      <c r="D226" s="10" t="s">
        <v>14907</v>
      </c>
      <c r="E226" s="174" t="s">
        <v>15619</v>
      </c>
      <c r="F226" s="177">
        <f>IFERROR(VLOOKUP(D226,'TPMS-auto'!A:J, 10,0), "Not-in-TPMS")</f>
        <v>5746214542</v>
      </c>
      <c r="G226" s="177" t="str">
        <f>IFERROR(VLOOKUP(D226,'TPMS-auto'!A:J,6,0),"Not-in-TPMS")</f>
        <v>022368</v>
      </c>
      <c r="H226" s="12">
        <v>45911</v>
      </c>
      <c r="I226" s="11" t="s">
        <v>14908</v>
      </c>
      <c r="J226" s="13" t="s">
        <v>14909</v>
      </c>
      <c r="K226" s="61" t="s">
        <v>15620</v>
      </c>
      <c r="L226" s="13" t="s">
        <v>14680</v>
      </c>
      <c r="M226" s="13"/>
      <c r="N226" s="13" t="s">
        <v>14680</v>
      </c>
      <c r="O226" s="13" t="s">
        <v>14680</v>
      </c>
      <c r="P226" s="167" t="str">
        <f>IFERROR(VLOOKUP(D226,'TPMS-auto'!A:D, 4,0),"Not-in-TPMS")</f>
        <v>0008096</v>
      </c>
      <c r="Q226" s="168" t="str">
        <f>IFERROR(VLOOKUP(Table2[[#This Row],[Unit Number]],Ops,3,0),"Not-in-TPMS")</f>
        <v>Monica, Cheryl &amp; Machell</v>
      </c>
      <c r="R226" s="173">
        <f>IFERROR(VLOOKUP(Table2[[#This Row],[Enterprise ID]], 'ExistingRental-12.11'!A:H, 3, 0), "Not Open On 12.11")</f>
        <v>45999</v>
      </c>
      <c r="S226" s="167" t="str">
        <f>IF(Table2[[#This Row],[Start Rental Date]]="New Rental", "New Rental", "Rental Extension Request")</f>
        <v>Rental Extension Request</v>
      </c>
      <c r="T226" s="167" t="str">
        <f>IFERROR(IF(Table2[[#This Row],[Date of this request]]-Table2[[#This Row],[Tech Service Date]]&lt;60, "New Hire Rental", "Truck Breakdown"), "New Hire Rental")</f>
        <v>New Hire Rental</v>
      </c>
      <c r="U226" s="167" t="str">
        <f>IFERROR(VLOOKUP(Table2[[#This Row],[Enterprise ID]], 'ExistingRental-12.11'!A:H, 7, 0), "Not Open On 12.11")</f>
        <v>MARK POLITE</v>
      </c>
      <c r="V226" s="173">
        <f>IFERROR(VLOOKUP(Table2[[#This Row],[Enterprise ID]],'Tech-ServiceDate'!A:B,2,0), "EitherNewHire or Termed")</f>
        <v>45900</v>
      </c>
      <c r="W226" s="25"/>
      <c r="X226" s="25"/>
    </row>
    <row r="227" spans="1:24" ht="33.75" customHeight="1">
      <c r="A227" s="15">
        <v>45930</v>
      </c>
      <c r="B227" s="8">
        <v>21222</v>
      </c>
      <c r="C227" s="9" t="s">
        <v>15621</v>
      </c>
      <c r="D227" s="10" t="s">
        <v>15622</v>
      </c>
      <c r="E227" s="174" t="str">
        <f t="shared" ref="E227:E266" si="8">TRIM(B227)</f>
        <v>21222</v>
      </c>
      <c r="F227" s="177">
        <f>IFERROR(VLOOKUP(D227,'TPMS-auto'!A:J, 10,0), "Not-in-TPMS")</f>
        <v>7709023155</v>
      </c>
      <c r="G227" s="177" t="str">
        <f>IFERROR(VLOOKUP(D227,'TPMS-auto'!A:J,6,0),"Not-in-TPMS")</f>
        <v>021222</v>
      </c>
      <c r="H227" s="12" t="s">
        <v>14676</v>
      </c>
      <c r="I227" s="11" t="s">
        <v>15623</v>
      </c>
      <c r="J227" s="13" t="s">
        <v>15600</v>
      </c>
      <c r="K227" s="13" t="s">
        <v>15624</v>
      </c>
      <c r="L227" s="13" t="s">
        <v>14680</v>
      </c>
      <c r="M227" s="13"/>
      <c r="N227" s="13" t="s">
        <v>14680</v>
      </c>
      <c r="O227" s="13" t="s">
        <v>14680</v>
      </c>
      <c r="P227" s="167" t="str">
        <f>IFERROR(VLOOKUP(D227,'TPMS-auto'!A:D, 4,0),"Not-in-TPMS")</f>
        <v>0008035</v>
      </c>
      <c r="Q227" s="168" t="str">
        <f>VLOOKUP(Table2[[#This Row],[Unit Number]],Ops,3,0)</f>
        <v>Rob &amp; Andrea</v>
      </c>
      <c r="R227" s="173" t="str">
        <f>IFERROR(VLOOKUP(Table2[[#This Row],[Enterprise ID]], 'ExistingRental-12.11'!A:H, 3, 0), "Not Open On 12.11")</f>
        <v>Not Open On 12.11</v>
      </c>
      <c r="S227" s="167" t="str">
        <f>IF(Table2[[#This Row],[Start Rental Date]]="New Rental", "New Rental", "Rental Extension Request")</f>
        <v>New Rental</v>
      </c>
      <c r="T227" s="167" t="str">
        <f>IFERROR(IF(Table2[[#This Row],[Date of this request]]-Table2[[#This Row],[Tech Service Date]]&lt;60, "New Hire Rental", "Truck Breakdown"), "New Hire Rental")</f>
        <v>New Hire Rental</v>
      </c>
      <c r="U227" s="167" t="str">
        <f>IFERROR(VLOOKUP(Table2[[#This Row],[Enterprise ID]], 'ExistingRental-12.11'!A:H, 7, 0), "Not Open On 12.11")</f>
        <v>Not Open On 12.11</v>
      </c>
      <c r="V227" s="173">
        <f>IFERROR(VLOOKUP(Table2[[#This Row],[Enterprise ID]],'Tech-ServiceDate'!A:B,2,0), "EitherNewHire or Termed")</f>
        <v>45914</v>
      </c>
      <c r="W227" s="25"/>
      <c r="X227" s="25"/>
    </row>
    <row r="228" spans="1:24" ht="33.75" customHeight="1">
      <c r="A228" s="15">
        <v>45930</v>
      </c>
      <c r="B228" s="8">
        <v>61321</v>
      </c>
      <c r="C228" s="9" t="s">
        <v>15625</v>
      </c>
      <c r="D228" s="10" t="s">
        <v>8295</v>
      </c>
      <c r="E228" s="174" t="str">
        <f t="shared" si="8"/>
        <v>61321</v>
      </c>
      <c r="F228" s="177">
        <f>IFERROR(VLOOKUP(D228,'TPMS-auto'!A:J, 10,0), "Not-in-TPMS")</f>
        <v>3013001403</v>
      </c>
      <c r="G228" s="177" t="str">
        <f>IFERROR(VLOOKUP(D228,'TPMS-auto'!A:J,6,0),"Not-in-TPMS")</f>
        <v>061321</v>
      </c>
      <c r="H228" s="12" t="s">
        <v>14676</v>
      </c>
      <c r="I228" s="11" t="s">
        <v>15458</v>
      </c>
      <c r="J228" s="13" t="s">
        <v>15626</v>
      </c>
      <c r="K228" s="13" t="s">
        <v>15627</v>
      </c>
      <c r="L228" s="13" t="s">
        <v>14680</v>
      </c>
      <c r="M228" s="13"/>
      <c r="N228" s="13" t="s">
        <v>14680</v>
      </c>
      <c r="O228" s="13" t="s">
        <v>14680</v>
      </c>
      <c r="P228" s="167" t="str">
        <f>IFERROR(VLOOKUP(D228,'TPMS-auto'!A:D, 4,0),"Not-in-TPMS")</f>
        <v>0007084</v>
      </c>
      <c r="Q228" s="168" t="str">
        <f>VLOOKUP(Table2[[#This Row],[Unit Number]],Ops,3,0)</f>
        <v>Monica, Cheryl &amp; Machell</v>
      </c>
      <c r="R228" s="173" t="str">
        <f>IFERROR(VLOOKUP(Table2[[#This Row],[Enterprise ID]], 'ExistingRental-12.11'!A:H, 3, 0), "Not Open On 12.11")</f>
        <v>Not Open On 12.11</v>
      </c>
      <c r="S228" s="167" t="str">
        <f>IF(Table2[[#This Row],[Start Rental Date]]="New Rental", "New Rental", "Rental Extension Request")</f>
        <v>New Rental</v>
      </c>
      <c r="T228" s="167" t="str">
        <f>IFERROR(IF(Table2[[#This Row],[Date of this request]]-Table2[[#This Row],[Tech Service Date]]&lt;60, "New Hire Rental", "Truck Breakdown"), "New Hire Rental")</f>
        <v>Truck Breakdown</v>
      </c>
      <c r="U228" s="167" t="str">
        <f>IFERROR(VLOOKUP(Table2[[#This Row],[Enterprise ID]], 'ExistingRental-12.11'!A:H, 7, 0), "Not Open On 12.11")</f>
        <v>Not Open On 12.11</v>
      </c>
      <c r="V228" s="173">
        <f>IFERROR(VLOOKUP(Table2[[#This Row],[Enterprise ID]],'Tech-ServiceDate'!A:B,2,0), "EitherNewHire or Termed")</f>
        <v>31600</v>
      </c>
      <c r="W228" s="25"/>
      <c r="X228" s="25"/>
    </row>
    <row r="229" spans="1:24" ht="33.75" customHeight="1">
      <c r="A229" s="15">
        <v>45930</v>
      </c>
      <c r="B229" s="8">
        <v>71007</v>
      </c>
      <c r="C229" s="9" t="s">
        <v>15628</v>
      </c>
      <c r="D229" s="10" t="s">
        <v>944</v>
      </c>
      <c r="E229" s="174" t="str">
        <f t="shared" si="8"/>
        <v>71007</v>
      </c>
      <c r="F229" s="177">
        <f>IFERROR(VLOOKUP(D229,'TPMS-auto'!A:J, 10,0), "Not-in-TPMS")</f>
        <v>5407980364</v>
      </c>
      <c r="G229" s="177" t="str">
        <f>IFERROR(VLOOKUP(D229,'TPMS-auto'!A:J,6,0),"Not-in-TPMS")</f>
        <v>071007</v>
      </c>
      <c r="H229" s="12" t="s">
        <v>14676</v>
      </c>
      <c r="I229" s="11" t="s">
        <v>15629</v>
      </c>
      <c r="J229" s="13" t="s">
        <v>15630</v>
      </c>
      <c r="K229" s="13" t="s">
        <v>14679</v>
      </c>
      <c r="L229" s="13" t="s">
        <v>14680</v>
      </c>
      <c r="M229" s="13"/>
      <c r="N229" s="13" t="s">
        <v>14680</v>
      </c>
      <c r="O229" s="13" t="s">
        <v>14680</v>
      </c>
      <c r="P229" s="167" t="str">
        <f>IFERROR(VLOOKUP(D229,'TPMS-auto'!A:D, 4,0),"Not-in-TPMS")</f>
        <v>0008175</v>
      </c>
      <c r="Q229" s="168" t="str">
        <f>VLOOKUP(Table2[[#This Row],[Unit Number]],Ops,3,0)</f>
        <v>Rob &amp; Andrea</v>
      </c>
      <c r="R229" s="173" t="str">
        <f>IFERROR(VLOOKUP(Table2[[#This Row],[Enterprise ID]], 'ExistingRental-12.11'!A:H, 3, 0), "Not Open On 12.11")</f>
        <v>Not Open On 12.11</v>
      </c>
      <c r="S229" s="167" t="str">
        <f>IF(Table2[[#This Row],[Start Rental Date]]="New Rental", "New Rental", "Rental Extension Request")</f>
        <v>New Rental</v>
      </c>
      <c r="T229" s="167" t="str">
        <f>IFERROR(IF(Table2[[#This Row],[Date of this request]]-Table2[[#This Row],[Tech Service Date]]&lt;60, "New Hire Rental", "Truck Breakdown"), "New Hire Rental")</f>
        <v>Truck Breakdown</v>
      </c>
      <c r="U229" s="167" t="str">
        <f>IFERROR(VLOOKUP(Table2[[#This Row],[Enterprise ID]], 'ExistingRental-12.11'!A:H, 7, 0), "Not Open On 12.11")</f>
        <v>Not Open On 12.11</v>
      </c>
      <c r="V229" s="173">
        <f>IFERROR(VLOOKUP(Table2[[#This Row],[Enterprise ID]],'Tech-ServiceDate'!A:B,2,0), "EitherNewHire or Termed")</f>
        <v>32380</v>
      </c>
      <c r="W229" s="25"/>
      <c r="X229" s="25"/>
    </row>
    <row r="230" spans="1:24" ht="33.75" customHeight="1">
      <c r="A230" s="15">
        <v>45930</v>
      </c>
      <c r="B230" s="8">
        <v>21887</v>
      </c>
      <c r="C230" s="9" t="s">
        <v>15362</v>
      </c>
      <c r="D230" s="10" t="s">
        <v>15363</v>
      </c>
      <c r="E230" s="174" t="str">
        <f t="shared" si="8"/>
        <v>21887</v>
      </c>
      <c r="F230" s="177">
        <f>IFERROR(VLOOKUP(D230,'TPMS-auto'!A:J, 10,0), "Not-in-TPMS")</f>
        <v>9283040310</v>
      </c>
      <c r="G230" s="177" t="str">
        <f>IFERROR(VLOOKUP(D230,'TPMS-auto'!A:J,6,0),"Not-in-TPMS")</f>
        <v>021887</v>
      </c>
      <c r="H230" s="12">
        <v>45925</v>
      </c>
      <c r="I230" s="11" t="s">
        <v>15631</v>
      </c>
      <c r="J230" s="13" t="s">
        <v>15632</v>
      </c>
      <c r="K230" s="13" t="s">
        <v>15633</v>
      </c>
      <c r="L230" s="13" t="s">
        <v>14680</v>
      </c>
      <c r="M230" s="13"/>
      <c r="N230" s="13" t="s">
        <v>14680</v>
      </c>
      <c r="O230" s="13" t="s">
        <v>14680</v>
      </c>
      <c r="P230" s="167" t="str">
        <f>IFERROR(VLOOKUP(D230,'TPMS-auto'!A:D, 4,0),"Not-in-TPMS")</f>
        <v>0007088</v>
      </c>
      <c r="Q230" s="168" t="str">
        <f>IFERROR(VLOOKUP(Table2[[#This Row],[Unit Number]],Ops,3,0),"Not-in-TPMS")</f>
        <v>Carol &amp; Tasha</v>
      </c>
      <c r="R230" s="173" t="str">
        <f>IFERROR(VLOOKUP(Table2[[#This Row],[Enterprise ID]], 'ExistingRental-12.11'!A:H, 3, 0), "Not Open On 12.11")</f>
        <v>Not Open On 12.11</v>
      </c>
      <c r="S230" s="167" t="str">
        <f>IF(Table2[[#This Row],[Start Rental Date]]="New Rental", "New Rental", "Rental Extension Request")</f>
        <v>Rental Extension Request</v>
      </c>
      <c r="T230" s="167" t="str">
        <f>IFERROR(IF(Table2[[#This Row],[Date of this request]]-Table2[[#This Row],[Tech Service Date]]&lt;60, "New Hire Rental", "Truck Breakdown"), "New Hire Rental")</f>
        <v>Truck Breakdown</v>
      </c>
      <c r="U230" s="167" t="str">
        <f>IFERROR(VLOOKUP(Table2[[#This Row],[Enterprise ID]], 'ExistingRental-12.11'!A:H, 7, 0), "Not Open On 12.11")</f>
        <v>Not Open On 12.11</v>
      </c>
      <c r="V230" s="173">
        <f>IFERROR(VLOOKUP(Table2[[#This Row],[Enterprise ID]],'Tech-ServiceDate'!A:B,2,0), "EitherNewHire or Termed")</f>
        <v>41491</v>
      </c>
      <c r="W230" s="25"/>
      <c r="X230" s="25"/>
    </row>
    <row r="231" spans="1:24" ht="33.75" customHeight="1">
      <c r="A231" s="15">
        <v>45930</v>
      </c>
      <c r="B231" s="8">
        <v>61006</v>
      </c>
      <c r="C231" s="9" t="s">
        <v>15634</v>
      </c>
      <c r="D231" s="10" t="s">
        <v>11844</v>
      </c>
      <c r="E231" s="174" t="str">
        <f t="shared" si="8"/>
        <v>61006</v>
      </c>
      <c r="F231" s="177">
        <f>IFERROR(VLOOKUP(D231,'TPMS-auto'!A:J, 10,0), "Not-in-TPMS")</f>
        <v>5856486116</v>
      </c>
      <c r="G231" s="177" t="str">
        <f>IFERROR(VLOOKUP(D231,'TPMS-auto'!A:J,6,0),"Not-in-TPMS")</f>
        <v>061006</v>
      </c>
      <c r="H231" s="12">
        <v>45906</v>
      </c>
      <c r="I231" s="11" t="s">
        <v>15635</v>
      </c>
      <c r="J231" s="13" t="s">
        <v>15636</v>
      </c>
      <c r="K231" s="13" t="s">
        <v>15637</v>
      </c>
      <c r="L231" s="13"/>
      <c r="M231" s="13"/>
      <c r="N231" s="13" t="s">
        <v>14696</v>
      </c>
      <c r="O231" s="13"/>
      <c r="P231" s="167" t="str">
        <f>IFERROR(VLOOKUP(D231,'TPMS-auto'!A:D, 4,0),"Not-in-TPMS")</f>
        <v>0007670</v>
      </c>
      <c r="Q231" s="168" t="str">
        <f>IFERROR(VLOOKUP(Table2[[#This Row],[Unit Number]],Ops,3,0),"Not-in-TPMS")</f>
        <v>Rob &amp; Andrea</v>
      </c>
      <c r="R231" s="173" t="str">
        <f>IFERROR(VLOOKUP(Table2[[#This Row],[Enterprise ID]], 'ExistingRental-12.11'!A:H, 3, 0), "Not Open On 12.11")</f>
        <v>Not Open On 12.11</v>
      </c>
      <c r="S231" s="167" t="str">
        <f>IF(Table2[[#This Row],[Start Rental Date]]="New Rental", "New Rental", "Rental Extension Request")</f>
        <v>Rental Extension Request</v>
      </c>
      <c r="T231" s="167" t="str">
        <f>IFERROR(IF(Table2[[#This Row],[Date of this request]]-Table2[[#This Row],[Tech Service Date]]&lt;60, "New Hire Rental", "Truck Breakdown"), "New Hire Rental")</f>
        <v>Truck Breakdown</v>
      </c>
      <c r="U231" s="167" t="str">
        <f>IFERROR(VLOOKUP(Table2[[#This Row],[Enterprise ID]], 'ExistingRental-12.11'!A:H, 7, 0), "Not Open On 12.11")</f>
        <v>Not Open On 12.11</v>
      </c>
      <c r="V231" s="173">
        <f>IFERROR(VLOOKUP(Table2[[#This Row],[Enterprise ID]],'Tech-ServiceDate'!A:B,2,0), "EitherNewHire or Termed")</f>
        <v>36956</v>
      </c>
      <c r="W231" s="25"/>
      <c r="X231" s="25"/>
    </row>
    <row r="232" spans="1:24" ht="33.75" customHeight="1">
      <c r="A232" s="15">
        <v>45930</v>
      </c>
      <c r="B232" s="8">
        <v>21675</v>
      </c>
      <c r="C232" s="9" t="s">
        <v>15638</v>
      </c>
      <c r="D232" s="10" t="s">
        <v>15639</v>
      </c>
      <c r="E232" s="174" t="str">
        <f t="shared" si="8"/>
        <v>21675</v>
      </c>
      <c r="F232" s="177">
        <f>IFERROR(VLOOKUP(D232,'TPMS-auto'!A:J, 10,0), "Not-in-TPMS")</f>
        <v>3305591394</v>
      </c>
      <c r="G232" s="177" t="str">
        <f>IFERROR(VLOOKUP(D232,'TPMS-auto'!A:J,6,0),"Not-in-TPMS")</f>
        <v>021675</v>
      </c>
      <c r="H232" s="12" t="s">
        <v>14676</v>
      </c>
      <c r="I232" s="11" t="s">
        <v>15640</v>
      </c>
      <c r="J232" s="13" t="s">
        <v>15018</v>
      </c>
      <c r="K232" s="13" t="s">
        <v>14679</v>
      </c>
      <c r="L232" s="13" t="s">
        <v>14680</v>
      </c>
      <c r="M232" s="13"/>
      <c r="N232" s="13" t="s">
        <v>14680</v>
      </c>
      <c r="O232" s="13" t="s">
        <v>14680</v>
      </c>
      <c r="P232" s="167" t="str">
        <f>IFERROR(VLOOKUP(D232,'TPMS-auto'!A:D, 4,0),"Not-in-TPMS")</f>
        <v>0004766</v>
      </c>
      <c r="Q232" s="168" t="str">
        <f>IFERROR(VLOOKUP(Table2[[#This Row],[Unit Number]],Ops,3,0),"Not-in-TPMS")</f>
        <v>Rob &amp; Andrea</v>
      </c>
      <c r="R232" s="173" t="str">
        <f>IFERROR(VLOOKUP(Table2[[#This Row],[Enterprise ID]], 'ExistingRental-12.11'!A:H, 3, 0), "Not Open On 12.11")</f>
        <v>Not Open On 12.11</v>
      </c>
      <c r="S232" s="167" t="str">
        <f>IF(Table2[[#This Row],[Start Rental Date]]="New Rental", "New Rental", "Rental Extension Request")</f>
        <v>New Rental</v>
      </c>
      <c r="T232" s="167" t="str">
        <f>IFERROR(IF(Table2[[#This Row],[Date of this request]]-Table2[[#This Row],[Tech Service Date]]&lt;60, "New Hire Rental", "Truck Breakdown"), "New Hire Rental")</f>
        <v>Truck Breakdown</v>
      </c>
      <c r="U232" s="167" t="str">
        <f>IFERROR(VLOOKUP(Table2[[#This Row],[Enterprise ID]], 'ExistingRental-12.11'!A:H, 7, 0), "Not Open On 12.11")</f>
        <v>Not Open On 12.11</v>
      </c>
      <c r="V232" s="173">
        <f>IFERROR(VLOOKUP(Table2[[#This Row],[Enterprise ID]],'Tech-ServiceDate'!A:B,2,0), "EitherNewHire or Termed")</f>
        <v>45158</v>
      </c>
      <c r="W232" s="25"/>
      <c r="X232" s="25"/>
    </row>
    <row r="233" spans="1:24" ht="33.75" customHeight="1">
      <c r="A233" s="15">
        <v>45930</v>
      </c>
      <c r="B233" s="8">
        <v>61360</v>
      </c>
      <c r="C233" s="9" t="s">
        <v>15641</v>
      </c>
      <c r="D233" s="10" t="s">
        <v>3747</v>
      </c>
      <c r="E233" s="174" t="str">
        <f t="shared" si="8"/>
        <v>61360</v>
      </c>
      <c r="F233" s="177">
        <f>IFERROR(VLOOKUP(D233,'TPMS-auto'!A:J, 10,0), "Not-in-TPMS")</f>
        <v>4042473033</v>
      </c>
      <c r="G233" s="177" t="str">
        <f>IFERROR(VLOOKUP(D233,'TPMS-auto'!A:J,6,0),"Not-in-TPMS")</f>
        <v>061360</v>
      </c>
      <c r="H233" s="12">
        <v>45852</v>
      </c>
      <c r="I233" s="11" t="s">
        <v>15642</v>
      </c>
      <c r="J233" s="13" t="s">
        <v>15643</v>
      </c>
      <c r="K233" s="13" t="s">
        <v>15644</v>
      </c>
      <c r="L233" s="13" t="s">
        <v>14680</v>
      </c>
      <c r="M233" s="13"/>
      <c r="N233" s="13" t="s">
        <v>14680</v>
      </c>
      <c r="O233" s="13" t="s">
        <v>14680</v>
      </c>
      <c r="P233" s="167" t="str">
        <f>IFERROR(VLOOKUP(D233,'TPMS-auto'!A:D, 4,0),"Not-in-TPMS")</f>
        <v>0008035</v>
      </c>
      <c r="Q233" s="168" t="str">
        <f>IFERROR(VLOOKUP(Table2[[#This Row],[Unit Number]],Ops,3,0),"Not-in-TPMS")</f>
        <v>Rob &amp; Andrea</v>
      </c>
      <c r="R233" s="173">
        <f>IFERROR(VLOOKUP(Table2[[#This Row],[Enterprise ID]], 'ExistingRental-12.11'!A:H, 3, 0), "Not Open On 12.11")</f>
        <v>45999</v>
      </c>
      <c r="S233" s="167" t="str">
        <f>IF(Table2[[#This Row],[Start Rental Date]]="New Rental", "New Rental", "Rental Extension Request")</f>
        <v>Rental Extension Request</v>
      </c>
      <c r="T233" s="167" t="str">
        <f>IFERROR(IF(Table2[[#This Row],[Date of this request]]-Table2[[#This Row],[Tech Service Date]]&lt;60, "New Hire Rental", "Truck Breakdown"), "New Hire Rental")</f>
        <v>Truck Breakdown</v>
      </c>
      <c r="U233" s="167" t="str">
        <f>IFERROR(VLOOKUP(Table2[[#This Row],[Enterprise ID]], 'ExistingRental-12.11'!A:H, 7, 0), "Not Open On 12.11")</f>
        <v>DWAYNE HOWELL</v>
      </c>
      <c r="V233" s="173">
        <f>IFERROR(VLOOKUP(Table2[[#This Row],[Enterprise ID]],'Tech-ServiceDate'!A:B,2,0), "EitherNewHire or Termed")</f>
        <v>29766</v>
      </c>
      <c r="W233" s="25"/>
      <c r="X233" s="25"/>
    </row>
    <row r="234" spans="1:24" ht="33.75" customHeight="1">
      <c r="A234" s="15">
        <v>45930</v>
      </c>
      <c r="B234" s="8">
        <v>46499</v>
      </c>
      <c r="C234" s="9" t="s">
        <v>14997</v>
      </c>
      <c r="D234" s="10" t="s">
        <v>14998</v>
      </c>
      <c r="E234" s="174" t="str">
        <f t="shared" si="8"/>
        <v>46499</v>
      </c>
      <c r="F234" s="177">
        <f>IFERROR(VLOOKUP(D234,'TPMS-auto'!A:J, 10,0), "Not-in-TPMS")</f>
        <v>5716825085</v>
      </c>
      <c r="G234" s="177">
        <f>IFERROR(VLOOKUP(D234,'TPMS-auto'!A:J,6,0),"Not-in-TPMS")</f>
        <v>0</v>
      </c>
      <c r="H234" s="12">
        <v>45909</v>
      </c>
      <c r="I234" s="11" t="s">
        <v>14999</v>
      </c>
      <c r="J234" s="13" t="s">
        <v>15000</v>
      </c>
      <c r="K234" s="13" t="s">
        <v>15001</v>
      </c>
      <c r="L234" s="13" t="s">
        <v>14680</v>
      </c>
      <c r="M234" s="13"/>
      <c r="N234" s="13" t="s">
        <v>14680</v>
      </c>
      <c r="O234" s="13" t="s">
        <v>14680</v>
      </c>
      <c r="P234" s="167" t="str">
        <f>IFERROR(VLOOKUP(D234,'TPMS-auto'!A:D, 4,0),"Not-in-TPMS")</f>
        <v>0007084</v>
      </c>
      <c r="Q234" s="168"/>
      <c r="R234" s="173" t="str">
        <f>IFERROR(VLOOKUP(Table2[[#This Row],[Enterprise ID]], 'ExistingRental-12.11'!A:H, 3, 0), "Not Open On 12.11")</f>
        <v>Not Open On 12.11</v>
      </c>
      <c r="S234" s="167" t="str">
        <f>IF(Table2[[#This Row],[Start Rental Date]]="New Rental", "New Rental", "Rental Extension Request")</f>
        <v>Rental Extension Request</v>
      </c>
      <c r="T234" s="167" t="str">
        <f>IFERROR(IF(Table2[[#This Row],[Date of this request]]-Table2[[#This Row],[Tech Service Date]]&lt;60, "New Hire Rental", "Truck Breakdown"), "New Hire Rental")</f>
        <v>Truck Breakdown</v>
      </c>
      <c r="U234" s="167" t="str">
        <f>IFERROR(VLOOKUP(Table2[[#This Row],[Enterprise ID]], 'ExistingRental-12.11'!A:H, 7, 0), "Not Open On 12.11")</f>
        <v>Not Open On 12.11</v>
      </c>
      <c r="V234" s="173">
        <f>IFERROR(VLOOKUP(Table2[[#This Row],[Enterprise ID]],'Tech-ServiceDate'!A:B,2,0), "EitherNewHire or Termed")</f>
        <v>45837</v>
      </c>
      <c r="W234" s="25"/>
      <c r="X234" s="25"/>
    </row>
    <row r="235" spans="1:24" ht="33.75" customHeight="1">
      <c r="A235" s="15">
        <v>45930</v>
      </c>
      <c r="B235" s="8">
        <v>36488</v>
      </c>
      <c r="C235" s="9" t="s">
        <v>15645</v>
      </c>
      <c r="D235" s="10" t="s">
        <v>14975</v>
      </c>
      <c r="E235" s="174" t="str">
        <f t="shared" si="8"/>
        <v>36488</v>
      </c>
      <c r="F235" s="177">
        <f>IFERROR(VLOOKUP(D235,'TPMS-auto'!A:J, 10,0), "Not-in-TPMS")</f>
        <v>8508241426</v>
      </c>
      <c r="G235" s="177" t="str">
        <f>IFERROR(VLOOKUP(D235,'TPMS-auto'!A:J,6,0),"Not-in-TPMS")</f>
        <v>036488</v>
      </c>
      <c r="H235" s="12">
        <v>45887</v>
      </c>
      <c r="I235" s="11" t="s">
        <v>15646</v>
      </c>
      <c r="J235" s="13" t="s">
        <v>15647</v>
      </c>
      <c r="K235" s="13" t="s">
        <v>15648</v>
      </c>
      <c r="L235" s="13" t="s">
        <v>14680</v>
      </c>
      <c r="M235" s="13"/>
      <c r="N235" s="13" t="s">
        <v>14680</v>
      </c>
      <c r="O235" s="13" t="s">
        <v>14680</v>
      </c>
      <c r="P235" s="167" t="str">
        <f>IFERROR(VLOOKUP(D235,'TPMS-auto'!A:D, 4,0),"Not-in-TPMS")</f>
        <v>0008206</v>
      </c>
      <c r="Q235" s="168" t="str">
        <f>VLOOKUP(Table2[[#This Row],[Unit Number]],Ops,3,0)</f>
        <v>Monica, Cheryl &amp; Machell</v>
      </c>
      <c r="R235" s="173" t="str">
        <f>IFERROR(VLOOKUP(Table2[[#This Row],[Enterprise ID]], 'ExistingRental-12.11'!A:H, 3, 0), "Not Open On 12.11")</f>
        <v>Not Open On 12.11</v>
      </c>
      <c r="S235" s="167" t="str">
        <f>IF(Table2[[#This Row],[Start Rental Date]]="New Rental", "New Rental", "Rental Extension Request")</f>
        <v>Rental Extension Request</v>
      </c>
      <c r="T235" s="167" t="str">
        <f>IFERROR(IF(Table2[[#This Row],[Date of this request]]-Table2[[#This Row],[Tech Service Date]]&lt;60, "New Hire Rental", "Truck Breakdown"), "New Hire Rental")</f>
        <v>Truck Breakdown</v>
      </c>
      <c r="U235" s="167" t="str">
        <f>IFERROR(VLOOKUP(Table2[[#This Row],[Enterprise ID]], 'ExistingRental-12.11'!A:H, 7, 0), "Not Open On 12.11")</f>
        <v>Not Open On 12.11</v>
      </c>
      <c r="V235" s="173">
        <f>IFERROR(VLOOKUP(Table2[[#This Row],[Enterprise ID]],'Tech-ServiceDate'!A:B,2,0), "EitherNewHire or Termed")</f>
        <v>45123</v>
      </c>
      <c r="W235" s="25"/>
      <c r="X235" s="25"/>
    </row>
    <row r="236" spans="1:24" ht="33.75" customHeight="1">
      <c r="A236" s="15">
        <v>45930</v>
      </c>
      <c r="B236" s="8">
        <v>21402</v>
      </c>
      <c r="C236" s="9" t="s">
        <v>15649</v>
      </c>
      <c r="D236" s="10" t="s">
        <v>15650</v>
      </c>
      <c r="E236" s="174" t="str">
        <f t="shared" si="8"/>
        <v>21402</v>
      </c>
      <c r="F236" s="177" t="str">
        <f>IFERROR(VLOOKUP(D236,'TPMS-auto'!A:J, 10,0), "Not-in-TPMS")</f>
        <v>Not-in-TPMS</v>
      </c>
      <c r="G236" s="177" t="str">
        <f>IFERROR(VLOOKUP(D236,'TPMS-auto'!A:J,6,0),"Not-in-TPMS")</f>
        <v>Not-in-TPMS</v>
      </c>
      <c r="H236" s="12" t="s">
        <v>14676</v>
      </c>
      <c r="I236" s="11" t="s">
        <v>15651</v>
      </c>
      <c r="J236" s="13" t="s">
        <v>15600</v>
      </c>
      <c r="K236" s="13" t="s">
        <v>15652</v>
      </c>
      <c r="L236" s="13" t="s">
        <v>14680</v>
      </c>
      <c r="M236" s="13"/>
      <c r="N236" s="13" t="s">
        <v>14680</v>
      </c>
      <c r="O236" s="13" t="s">
        <v>14680</v>
      </c>
      <c r="P236" s="167" t="str">
        <f>IFERROR(VLOOKUP(D236,'TPMS-auto'!A:D, 4,0),"Not-in-TPMS")</f>
        <v>Not-in-TPMS</v>
      </c>
      <c r="Q236" s="168" t="e">
        <f>VLOOKUP(Table2[[#This Row],[Unit Number]],Ops,3,0)</f>
        <v>#N/A</v>
      </c>
      <c r="R236" s="173" t="str">
        <f>IFERROR(VLOOKUP(Table2[[#This Row],[Enterprise ID]], 'ExistingRental-12.11'!A:H, 3, 0), "Not Open On 12.11")</f>
        <v>Not Open On 12.11</v>
      </c>
      <c r="S236" s="167" t="str">
        <f>IF(Table2[[#This Row],[Start Rental Date]]="New Rental", "New Rental", "Rental Extension Request")</f>
        <v>New Rental</v>
      </c>
      <c r="T236" s="167" t="str">
        <f>IFERROR(IF(Table2[[#This Row],[Date of this request]]-Table2[[#This Row],[Tech Service Date]]&lt;60, "New Hire Rental", "Truck Breakdown"), "New Hire Rental")</f>
        <v>New Hire Rental</v>
      </c>
      <c r="U236" s="167" t="str">
        <f>IFERROR(VLOOKUP(Table2[[#This Row],[Enterprise ID]], 'ExistingRental-12.11'!A:H, 7, 0), "Not Open On 12.11")</f>
        <v>Not Open On 12.11</v>
      </c>
      <c r="V236" s="173" t="str">
        <f>IFERROR(VLOOKUP(Table2[[#This Row],[Enterprise ID]],'Tech-ServiceDate'!A:B,2,0), "EitherNewHire or Termed")</f>
        <v>EitherNewHire or Termed</v>
      </c>
      <c r="W236" s="25"/>
      <c r="X236" s="25"/>
    </row>
    <row r="237" spans="1:24" ht="33.75" customHeight="1">
      <c r="A237" s="15">
        <v>45930</v>
      </c>
      <c r="B237" s="8">
        <v>37377</v>
      </c>
      <c r="C237" s="9" t="s">
        <v>15653</v>
      </c>
      <c r="D237" s="10" t="s">
        <v>15654</v>
      </c>
      <c r="E237" s="174" t="str">
        <f t="shared" si="8"/>
        <v>37377</v>
      </c>
      <c r="F237" s="177" t="str">
        <f>IFERROR(VLOOKUP(D237,'TPMS-auto'!A:J, 10,0), "Not-in-TPMS")</f>
        <v>Not-in-TPMS</v>
      </c>
      <c r="G237" s="177" t="str">
        <f>IFERROR(VLOOKUP(D237,'TPMS-auto'!A:J,6,0),"Not-in-TPMS")</f>
        <v>Not-in-TPMS</v>
      </c>
      <c r="H237" s="12" t="s">
        <v>14676</v>
      </c>
      <c r="I237" s="11" t="s">
        <v>15655</v>
      </c>
      <c r="J237" s="13" t="s">
        <v>15600</v>
      </c>
      <c r="K237" s="11" t="s">
        <v>15656</v>
      </c>
      <c r="L237" s="13" t="s">
        <v>14680</v>
      </c>
      <c r="M237" s="13"/>
      <c r="N237" s="13" t="s">
        <v>14680</v>
      </c>
      <c r="O237" s="13" t="s">
        <v>14680</v>
      </c>
      <c r="P237" s="167" t="str">
        <f>IFERROR(VLOOKUP(D237,'TPMS-auto'!A:D, 4,0),"Not-in-TPMS")</f>
        <v>Not-in-TPMS</v>
      </c>
      <c r="Q237" s="168" t="e">
        <f>VLOOKUP(Table2[[#This Row],[Unit Number]],Ops,3,0)</f>
        <v>#N/A</v>
      </c>
      <c r="R237" s="173" t="str">
        <f>IFERROR(VLOOKUP(Table2[[#This Row],[Enterprise ID]], 'ExistingRental-12.11'!A:H, 3, 0), "Not Open On 12.11")</f>
        <v>Not Open On 12.11</v>
      </c>
      <c r="S237" s="167" t="str">
        <f>IF(Table2[[#This Row],[Start Rental Date]]="New Rental", "New Rental", "Rental Extension Request")</f>
        <v>New Rental</v>
      </c>
      <c r="T237" s="167" t="str">
        <f>IFERROR(IF(Table2[[#This Row],[Date of this request]]-Table2[[#This Row],[Tech Service Date]]&lt;60, "New Hire Rental", "Truck Breakdown"), "New Hire Rental")</f>
        <v>New Hire Rental</v>
      </c>
      <c r="U237" s="167" t="str">
        <f>IFERROR(VLOOKUP(Table2[[#This Row],[Enterprise ID]], 'ExistingRental-12.11'!A:H, 7, 0), "Not Open On 12.11")</f>
        <v>Not Open On 12.11</v>
      </c>
      <c r="V237" s="173" t="str">
        <f>IFERROR(VLOOKUP(Table2[[#This Row],[Enterprise ID]],'Tech-ServiceDate'!A:B,2,0), "EitherNewHire or Termed")</f>
        <v>EitherNewHire or Termed</v>
      </c>
      <c r="W237" s="25"/>
      <c r="X237" s="25"/>
    </row>
    <row r="238" spans="1:24" ht="33.75" customHeight="1">
      <c r="A238" s="15">
        <v>45930</v>
      </c>
      <c r="B238" s="8">
        <v>46607</v>
      </c>
      <c r="C238" s="9" t="s">
        <v>15657</v>
      </c>
      <c r="D238" s="10" t="s">
        <v>15658</v>
      </c>
      <c r="E238" s="174" t="str">
        <f t="shared" si="8"/>
        <v>46607</v>
      </c>
      <c r="F238" s="177">
        <f>IFERROR(VLOOKUP(D238,'TPMS-auto'!A:J, 10,0), "Not-in-TPMS")</f>
        <v>3527211672</v>
      </c>
      <c r="G238" s="177" t="str">
        <f>IFERROR(VLOOKUP(D238,'TPMS-auto'!A:J,6,0),"Not-in-TPMS")</f>
        <v>061238</v>
      </c>
      <c r="H238" s="12" t="s">
        <v>14676</v>
      </c>
      <c r="I238" s="11" t="s">
        <v>15659</v>
      </c>
      <c r="J238" s="13" t="s">
        <v>15660</v>
      </c>
      <c r="K238" s="13" t="s">
        <v>14679</v>
      </c>
      <c r="L238" s="13" t="s">
        <v>14680</v>
      </c>
      <c r="M238" s="13"/>
      <c r="N238" s="13" t="s">
        <v>14680</v>
      </c>
      <c r="O238" s="13" t="s">
        <v>14680</v>
      </c>
      <c r="P238" s="167" t="str">
        <f>IFERROR(VLOOKUP(D238,'TPMS-auto'!A:D, 4,0),"Not-in-TPMS")</f>
        <v>0007435</v>
      </c>
      <c r="Q238" s="168" t="str">
        <f>VLOOKUP(Table2[[#This Row],[Unit Number]],Ops,3,0)</f>
        <v>Rob &amp; Andrea</v>
      </c>
      <c r="R238" s="173" t="str">
        <f>IFERROR(VLOOKUP(Table2[[#This Row],[Enterprise ID]], 'ExistingRental-12.11'!A:H, 3, 0), "Not Open On 12.11")</f>
        <v>Not Open On 12.11</v>
      </c>
      <c r="S238" s="167" t="str">
        <f>IF(Table2[[#This Row],[Start Rental Date]]="New Rental", "New Rental", "Rental Extension Request")</f>
        <v>New Rental</v>
      </c>
      <c r="T238" s="167" t="str">
        <f>IFERROR(IF(Table2[[#This Row],[Date of this request]]-Table2[[#This Row],[Tech Service Date]]&lt;60, "New Hire Rental", "Truck Breakdown"), "New Hire Rental")</f>
        <v>Truck Breakdown</v>
      </c>
      <c r="U238" s="167" t="str">
        <f>IFERROR(VLOOKUP(Table2[[#This Row],[Enterprise ID]], 'ExistingRental-12.11'!A:H, 7, 0), "Not Open On 12.11")</f>
        <v>Not Open On 12.11</v>
      </c>
      <c r="V238" s="173">
        <f>IFERROR(VLOOKUP(Table2[[#This Row],[Enterprise ID]],'Tech-ServiceDate'!A:B,2,0), "EitherNewHire or Termed")</f>
        <v>43600</v>
      </c>
      <c r="W238" s="25"/>
      <c r="X238" s="25"/>
    </row>
    <row r="239" spans="1:24" ht="33.75" customHeight="1">
      <c r="A239" s="15">
        <v>45930</v>
      </c>
      <c r="B239" s="8">
        <v>46906</v>
      </c>
      <c r="C239" s="9" t="s">
        <v>15661</v>
      </c>
      <c r="D239" s="10" t="s">
        <v>3588</v>
      </c>
      <c r="E239" s="174" t="str">
        <f t="shared" si="8"/>
        <v>46906</v>
      </c>
      <c r="F239" s="177">
        <f>IFERROR(VLOOKUP(D239,'TPMS-auto'!A:J, 10,0), "Not-in-TPMS")</f>
        <v>9013039659</v>
      </c>
      <c r="G239" s="177" t="str">
        <f>IFERROR(VLOOKUP(D239,'TPMS-auto'!A:J,6,0),"Not-in-TPMS")</f>
        <v>046906</v>
      </c>
      <c r="H239" s="12" t="s">
        <v>14676</v>
      </c>
      <c r="I239" s="11" t="s">
        <v>15662</v>
      </c>
      <c r="J239" s="13" t="s">
        <v>15663</v>
      </c>
      <c r="K239" s="13" t="s">
        <v>15664</v>
      </c>
      <c r="L239" s="13" t="s">
        <v>14680</v>
      </c>
      <c r="M239" s="13"/>
      <c r="N239" s="13" t="s">
        <v>14680</v>
      </c>
      <c r="O239" s="13" t="s">
        <v>14680</v>
      </c>
      <c r="P239" s="167" t="str">
        <f>IFERROR(VLOOKUP(D239,'TPMS-auto'!A:D, 4,0),"Not-in-TPMS")</f>
        <v>0008206</v>
      </c>
      <c r="Q239" s="168" t="str">
        <f>VLOOKUP(Table2[[#This Row],[Unit Number]],Ops,3,0)</f>
        <v>Monica, Cheryl &amp; Machell</v>
      </c>
      <c r="R239" s="173" t="str">
        <f>IFERROR(VLOOKUP(Table2[[#This Row],[Enterprise ID]], 'ExistingRental-12.11'!A:H, 3, 0), "Not Open On 12.11")</f>
        <v>Not Open On 12.11</v>
      </c>
      <c r="S239" s="167" t="str">
        <f>IF(Table2[[#This Row],[Start Rental Date]]="New Rental", "New Rental", "Rental Extension Request")</f>
        <v>New Rental</v>
      </c>
      <c r="T239" s="167" t="str">
        <f>IFERROR(IF(Table2[[#This Row],[Date of this request]]-Table2[[#This Row],[Tech Service Date]]&lt;60, "New Hire Rental", "Truck Breakdown"), "New Hire Rental")</f>
        <v>Truck Breakdown</v>
      </c>
      <c r="U239" s="167" t="str">
        <f>IFERROR(VLOOKUP(Table2[[#This Row],[Enterprise ID]], 'ExistingRental-12.11'!A:H, 7, 0), "Not Open On 12.11")</f>
        <v>Not Open On 12.11</v>
      </c>
      <c r="V239" s="173">
        <f>IFERROR(VLOOKUP(Table2[[#This Row],[Enterprise ID]],'Tech-ServiceDate'!A:B,2,0), "EitherNewHire or Termed")</f>
        <v>32633</v>
      </c>
      <c r="W239" s="25"/>
      <c r="X239" s="25"/>
    </row>
    <row r="240" spans="1:24" ht="33.75" customHeight="1">
      <c r="A240" s="15">
        <v>45930</v>
      </c>
      <c r="B240" s="8">
        <v>46473</v>
      </c>
      <c r="C240" s="9" t="s">
        <v>15665</v>
      </c>
      <c r="D240" s="10" t="s">
        <v>15045</v>
      </c>
      <c r="E240" s="174" t="str">
        <f t="shared" si="8"/>
        <v>46473</v>
      </c>
      <c r="F240" s="177" t="str">
        <f>IFERROR(VLOOKUP(D240,'TPMS-auto'!A:J, 10,0), "Not-in-TPMS")</f>
        <v>Not-in-TPMS</v>
      </c>
      <c r="G240" s="177" t="str">
        <f>IFERROR(VLOOKUP(D240,'TPMS-auto'!A:J,6,0),"Not-in-TPMS")</f>
        <v>Not-in-TPMS</v>
      </c>
      <c r="H240" s="12">
        <v>45874</v>
      </c>
      <c r="I240" s="11" t="s">
        <v>15666</v>
      </c>
      <c r="J240" s="13" t="s">
        <v>15667</v>
      </c>
      <c r="K240" s="13" t="s">
        <v>15451</v>
      </c>
      <c r="L240" s="13" t="s">
        <v>14680</v>
      </c>
      <c r="M240" s="13"/>
      <c r="N240" s="13" t="s">
        <v>14680</v>
      </c>
      <c r="O240" s="13" t="s">
        <v>14680</v>
      </c>
      <c r="P240" s="167" t="str">
        <f>IFERROR(VLOOKUP(D240,'TPMS-auto'!A:D, 4,0),"Not-in-TPMS")</f>
        <v>Not-in-TPMS</v>
      </c>
      <c r="Q240" s="168" t="str">
        <f>IFERROR(VLOOKUP(Table2[[#This Row],[Unit Number]],Ops,3,0),"Not-in-TPMS")</f>
        <v>Not-in-TPMS</v>
      </c>
      <c r="R240" s="173" t="str">
        <f>IFERROR(VLOOKUP(Table2[[#This Row],[Enterprise ID]], 'ExistingRental-12.11'!A:H, 3, 0), "Not Open On 12.11")</f>
        <v>Not Open On 12.11</v>
      </c>
      <c r="S240" s="167" t="str">
        <f>IF(Table2[[#This Row],[Start Rental Date]]="New Rental", "New Rental", "Rental Extension Request")</f>
        <v>Rental Extension Request</v>
      </c>
      <c r="T240" s="167" t="str">
        <f>IFERROR(IF(Table2[[#This Row],[Date of this request]]-Table2[[#This Row],[Tech Service Date]]&lt;60, "New Hire Rental", "Truck Breakdown"), "New Hire Rental")</f>
        <v>New Hire Rental</v>
      </c>
      <c r="U240" s="167" t="str">
        <f>IFERROR(VLOOKUP(Table2[[#This Row],[Enterprise ID]], 'ExistingRental-12.11'!A:H, 7, 0), "Not Open On 12.11")</f>
        <v>Not Open On 12.11</v>
      </c>
      <c r="V240" s="173" t="str">
        <f>IFERROR(VLOOKUP(Table2[[#This Row],[Enterprise ID]],'Tech-ServiceDate'!A:B,2,0), "EitherNewHire or Termed")</f>
        <v>EitherNewHire or Termed</v>
      </c>
      <c r="W240" s="25"/>
      <c r="X240" s="25"/>
    </row>
    <row r="241" spans="1:24" ht="33.75" customHeight="1">
      <c r="A241" s="15">
        <v>45930</v>
      </c>
      <c r="B241" s="7">
        <v>46276</v>
      </c>
      <c r="C241" s="9" t="s">
        <v>15668</v>
      </c>
      <c r="D241" s="5" t="s">
        <v>13746</v>
      </c>
      <c r="E241" s="176" t="str">
        <f t="shared" si="8"/>
        <v>46276</v>
      </c>
      <c r="F241" s="177">
        <f>IFERROR(VLOOKUP(D241,'TPMS-auto'!A:J, 10,0), "Not-in-TPMS")</f>
        <v>9034909052</v>
      </c>
      <c r="G241" s="177" t="str">
        <f>IFERROR(VLOOKUP(D241,'TPMS-auto'!A:J,6,0),"Not-in-TPMS")</f>
        <v>046276</v>
      </c>
      <c r="H241" s="6" t="s">
        <v>14676</v>
      </c>
      <c r="I241" s="2" t="s">
        <v>15669</v>
      </c>
      <c r="J241" s="3" t="s">
        <v>15670</v>
      </c>
      <c r="K241" s="56" t="s">
        <v>14805</v>
      </c>
      <c r="L241" s="3" t="s">
        <v>14680</v>
      </c>
      <c r="M241" s="3"/>
      <c r="N241" s="3" t="s">
        <v>14680</v>
      </c>
      <c r="O241" s="3" t="s">
        <v>14680</v>
      </c>
      <c r="P241" s="167" t="str">
        <f>IFERROR(VLOOKUP(D241,'TPMS-auto'!A:D, 4,0),"Not-in-TPMS")</f>
        <v>0007995</v>
      </c>
      <c r="Q241" s="168" t="str">
        <f>IFERROR(VLOOKUP(Table2[[#This Row],[Unit Number]],Ops,3,0),"Not-in-TPMS")</f>
        <v>Carol &amp; Tasha</v>
      </c>
      <c r="R241" s="173">
        <f>IFERROR(VLOOKUP(Table2[[#This Row],[Enterprise ID]], 'ExistingRental-12.11'!A:H, 3, 0), "Not Open On 12.11")</f>
        <v>45992</v>
      </c>
      <c r="S241" s="167" t="str">
        <f>IF(Table2[[#This Row],[Start Rental Date]]="New Rental", "New Rental", "Rental Extension Request")</f>
        <v>New Rental</v>
      </c>
      <c r="T241" s="167" t="str">
        <f>IFERROR(IF(Table2[[#This Row],[Date of this request]]-Table2[[#This Row],[Tech Service Date]]&lt;60, "New Hire Rental", "Truck Breakdown"), "New Hire Rental")</f>
        <v>Truck Breakdown</v>
      </c>
      <c r="U241" s="167" t="str">
        <f>IFERROR(VLOOKUP(Table2[[#This Row],[Enterprise ID]], 'ExistingRental-12.11'!A:H, 7, 0), "Not Open On 12.11")</f>
        <v>VICTOR HAWKINS</v>
      </c>
      <c r="V241" s="173">
        <f>IFERROR(VLOOKUP(Table2[[#This Row],[Enterprise ID]],'Tech-ServiceDate'!A:B,2,0), "EitherNewHire or Termed")</f>
        <v>41162</v>
      </c>
      <c r="W241" s="25"/>
      <c r="X241" s="25"/>
    </row>
    <row r="242" spans="1:24" ht="33.75" customHeight="1">
      <c r="A242" s="33">
        <v>45931</v>
      </c>
      <c r="B242" s="8">
        <v>37051</v>
      </c>
      <c r="C242" s="9" t="s">
        <v>15077</v>
      </c>
      <c r="D242" s="10" t="s">
        <v>15078</v>
      </c>
      <c r="E242" s="174" t="str">
        <f t="shared" si="8"/>
        <v>37051</v>
      </c>
      <c r="F242" s="177">
        <f>IFERROR(VLOOKUP(D242,'TPMS-auto'!A:J, 10,0), "Not-in-TPMS")</f>
        <v>4343635938</v>
      </c>
      <c r="G242" s="177" t="str">
        <f>IFERROR(VLOOKUP(D242,'TPMS-auto'!A:J,6,0),"Not-in-TPMS")</f>
        <v>037051</v>
      </c>
      <c r="H242" s="12">
        <v>45856</v>
      </c>
      <c r="I242" s="11" t="s">
        <v>15671</v>
      </c>
      <c r="J242" s="13" t="s">
        <v>15672</v>
      </c>
      <c r="K242" s="13" t="s">
        <v>15673</v>
      </c>
      <c r="L242" s="13" t="s">
        <v>14680</v>
      </c>
      <c r="M242" s="13"/>
      <c r="N242" s="56" t="s">
        <v>15674</v>
      </c>
      <c r="O242" s="13"/>
      <c r="P242" s="167" t="str">
        <f>IFERROR(VLOOKUP(D242,'TPMS-auto'!A:D, 4,0),"Not-in-TPMS")</f>
        <v>0008175</v>
      </c>
      <c r="Q242" s="168" t="str">
        <f>IFERROR(VLOOKUP(Table2[[#This Row],[Unit Number]],Ops,3,0),"Not-in-TPMS")</f>
        <v>Rob &amp; Andrea</v>
      </c>
      <c r="R242" s="173" t="str">
        <f>IFERROR(VLOOKUP(Table2[[#This Row],[Enterprise ID]], 'ExistingRental-12.11'!A:H, 3, 0), "Not Open On 12.11")</f>
        <v>Not Open On 12.11</v>
      </c>
      <c r="S242" s="167" t="str">
        <f>IF(Table2[[#This Row],[Start Rental Date]]="New Rental", "New Rental", "Rental Extension Request")</f>
        <v>Rental Extension Request</v>
      </c>
      <c r="T242" s="167" t="str">
        <f>IFERROR(IF(Table2[[#This Row],[Date of this request]]-Table2[[#This Row],[Tech Service Date]]&lt;60, "New Hire Rental", "Truck Breakdown"), "New Hire Rental")</f>
        <v>Truck Breakdown</v>
      </c>
      <c r="U242" s="167" t="str">
        <f>IFERROR(VLOOKUP(Table2[[#This Row],[Enterprise ID]], 'ExistingRental-12.11'!A:H, 7, 0), "Not Open On 12.11")</f>
        <v>Not Open On 12.11</v>
      </c>
      <c r="V242" s="173">
        <f>IFERROR(VLOOKUP(Table2[[#This Row],[Enterprise ID]],'Tech-ServiceDate'!A:B,2,0), "EitherNewHire or Termed")</f>
        <v>42107</v>
      </c>
      <c r="W242" s="25"/>
      <c r="X242" s="25"/>
    </row>
    <row r="243" spans="1:24" ht="33.75" customHeight="1">
      <c r="A243" s="33">
        <v>45931</v>
      </c>
      <c r="B243" s="8">
        <v>46916</v>
      </c>
      <c r="C243" s="9" t="s">
        <v>15675</v>
      </c>
      <c r="D243" s="10" t="s">
        <v>15676</v>
      </c>
      <c r="E243" s="174" t="str">
        <f t="shared" si="8"/>
        <v>46916</v>
      </c>
      <c r="F243" s="177">
        <f>IFERROR(VLOOKUP(D243,'TPMS-auto'!A:J, 10,0), "Not-in-TPMS")</f>
        <v>9016862331</v>
      </c>
      <c r="G243" s="177" t="str">
        <f>IFERROR(VLOOKUP(D243,'TPMS-auto'!A:J,6,0),"Not-in-TPMS")</f>
        <v>046916</v>
      </c>
      <c r="H243" s="12" t="s">
        <v>14676</v>
      </c>
      <c r="I243" s="11" t="s">
        <v>15677</v>
      </c>
      <c r="J243" s="13" t="s">
        <v>15678</v>
      </c>
      <c r="K243" s="13" t="s">
        <v>15451</v>
      </c>
      <c r="L243" s="13" t="s">
        <v>14680</v>
      </c>
      <c r="M243" s="13"/>
      <c r="N243" s="13" t="s">
        <v>14680</v>
      </c>
      <c r="O243" s="13" t="s">
        <v>14680</v>
      </c>
      <c r="P243" s="167" t="str">
        <f>IFERROR(VLOOKUP(D243,'TPMS-auto'!A:D, 4,0),"Not-in-TPMS")</f>
        <v>0008206</v>
      </c>
      <c r="Q243" s="168" t="str">
        <f>IFERROR(VLOOKUP(Table2[[#This Row],[Unit Number]],Ops,3,0),"Not-in-TPMS")</f>
        <v>Monica, Cheryl &amp; Machell</v>
      </c>
      <c r="R243" s="173" t="str">
        <f>IFERROR(VLOOKUP(Table2[[#This Row],[Enterprise ID]], 'ExistingRental-12.11'!A:H, 3, 0), "Not Open On 12.11")</f>
        <v>Not Open On 12.11</v>
      </c>
      <c r="S243" s="167" t="str">
        <f>IF(Table2[[#This Row],[Start Rental Date]]="New Rental", "New Rental", "Rental Extension Request")</f>
        <v>New Rental</v>
      </c>
      <c r="T243" s="167" t="str">
        <f>IFERROR(IF(Table2[[#This Row],[Date of this request]]-Table2[[#This Row],[Tech Service Date]]&lt;60, "New Hire Rental", "Truck Breakdown"), "New Hire Rental")</f>
        <v>New Hire Rental</v>
      </c>
      <c r="U243" s="167" t="str">
        <f>IFERROR(VLOOKUP(Table2[[#This Row],[Enterprise ID]], 'ExistingRental-12.11'!A:H, 7, 0), "Not Open On 12.11")</f>
        <v>Not Open On 12.11</v>
      </c>
      <c r="V243" s="173">
        <f>IFERROR(VLOOKUP(Table2[[#This Row],[Enterprise ID]],'Tech-ServiceDate'!A:B,2,0), "EitherNewHire or Termed")</f>
        <v>45914</v>
      </c>
      <c r="W243" s="25"/>
      <c r="X243" s="25"/>
    </row>
    <row r="244" spans="1:24" ht="33.75" customHeight="1">
      <c r="A244" s="15">
        <v>45931</v>
      </c>
      <c r="B244" s="8">
        <v>24023</v>
      </c>
      <c r="C244" s="9" t="s">
        <v>15679</v>
      </c>
      <c r="D244" s="10" t="s">
        <v>15680</v>
      </c>
      <c r="E244" s="174" t="str">
        <f t="shared" si="8"/>
        <v>24023</v>
      </c>
      <c r="F244" s="177">
        <f>IFERROR(VLOOKUP(D244,'TPMS-auto'!A:J, 10,0), "Not-in-TPMS")</f>
        <v>5599421228</v>
      </c>
      <c r="G244" s="177" t="str">
        <f>IFERROR(VLOOKUP(D244,'TPMS-auto'!A:J,6,0),"Not-in-TPMS")</f>
        <v>061826</v>
      </c>
      <c r="H244" s="12" t="s">
        <v>14676</v>
      </c>
      <c r="I244" s="11" t="s">
        <v>15681</v>
      </c>
      <c r="J244" s="13" t="s">
        <v>15682</v>
      </c>
      <c r="K244" s="13" t="s">
        <v>15683</v>
      </c>
      <c r="L244" s="13" t="s">
        <v>14680</v>
      </c>
      <c r="M244" s="13"/>
      <c r="N244" s="13" t="s">
        <v>14680</v>
      </c>
      <c r="O244" s="13" t="s">
        <v>14680</v>
      </c>
      <c r="P244" s="167" t="str">
        <f>IFERROR(VLOOKUP(D244,'TPMS-auto'!A:D, 4,0),"Not-in-TPMS")</f>
        <v>0008366</v>
      </c>
      <c r="Q244" s="168" t="str">
        <f>VLOOKUP(Table2[[#This Row],[Unit Number]],Ops,3,0)</f>
        <v>Carol &amp; Tasha</v>
      </c>
      <c r="R244" s="173" t="str">
        <f>IFERROR(VLOOKUP(Table2[[#This Row],[Enterprise ID]], 'ExistingRental-12.11'!A:H, 3, 0), "Not Open On 12.11")</f>
        <v>Not Open On 12.11</v>
      </c>
      <c r="S244" s="167" t="str">
        <f>IF(Table2[[#This Row],[Start Rental Date]]="New Rental", "New Rental", "Rental Extension Request")</f>
        <v>New Rental</v>
      </c>
      <c r="T244" s="167" t="str">
        <f>IFERROR(IF(Table2[[#This Row],[Date of this request]]-Table2[[#This Row],[Tech Service Date]]&lt;60, "New Hire Rental", "Truck Breakdown"), "New Hire Rental")</f>
        <v>Truck Breakdown</v>
      </c>
      <c r="U244" s="167" t="str">
        <f>IFERROR(VLOOKUP(Table2[[#This Row],[Enterprise ID]], 'ExistingRental-12.11'!A:H, 7, 0), "Not Open On 12.11")</f>
        <v>Not Open On 12.11</v>
      </c>
      <c r="V244" s="173">
        <f>IFERROR(VLOOKUP(Table2[[#This Row],[Enterprise ID]],'Tech-ServiceDate'!A:B,2,0), "EitherNewHire or Termed")</f>
        <v>45410</v>
      </c>
      <c r="W244" s="25"/>
      <c r="X244" s="25"/>
    </row>
    <row r="245" spans="1:24" ht="33.75" customHeight="1">
      <c r="A245" s="15">
        <v>45931</v>
      </c>
      <c r="B245" s="8">
        <v>61705</v>
      </c>
      <c r="C245" s="9" t="s">
        <v>14882</v>
      </c>
      <c r="D245" s="24" t="s">
        <v>14883</v>
      </c>
      <c r="E245" s="174" t="str">
        <f t="shared" si="8"/>
        <v>61705</v>
      </c>
      <c r="F245" s="177">
        <f>IFERROR(VLOOKUP(D245,'TPMS-auto'!A:J, 10,0), "Not-in-TPMS")</f>
        <v>9158614306</v>
      </c>
      <c r="G245" s="177" t="str">
        <f>IFERROR(VLOOKUP(D245,'TPMS-auto'!A:J,6,0),"Not-in-TPMS")</f>
        <v>061705</v>
      </c>
      <c r="H245" s="12">
        <v>45896</v>
      </c>
      <c r="I245" s="11" t="s">
        <v>14884</v>
      </c>
      <c r="J245" s="13" t="s">
        <v>14885</v>
      </c>
      <c r="K245" s="98" t="s">
        <v>15684</v>
      </c>
      <c r="L245" s="13" t="s">
        <v>14680</v>
      </c>
      <c r="M245" s="13"/>
      <c r="N245" s="13" t="s">
        <v>14680</v>
      </c>
      <c r="O245" s="13" t="s">
        <v>14680</v>
      </c>
      <c r="P245" s="167" t="str">
        <f>IFERROR(VLOOKUP(D245,'TPMS-auto'!A:D, 4,0),"Not-in-TPMS")</f>
        <v>0008147</v>
      </c>
      <c r="Q245" s="168" t="str">
        <f>IFERROR(VLOOKUP(Table2[[#This Row],[Unit Number]],Ops,3,0),"Not-in-TPMS")</f>
        <v>Carol &amp; Tasha</v>
      </c>
      <c r="R245" s="173" t="str">
        <f>IFERROR(VLOOKUP(Table2[[#This Row],[Enterprise ID]], 'ExistingRental-12.11'!A:H, 3, 0), "Not Open On 12.11")</f>
        <v>Not Open On 12.11</v>
      </c>
      <c r="S245" s="167" t="str">
        <f>IF(Table2[[#This Row],[Start Rental Date]]="New Rental", "New Rental", "Rental Extension Request")</f>
        <v>Rental Extension Request</v>
      </c>
      <c r="T245" s="167" t="str">
        <f>IFERROR(IF(Table2[[#This Row],[Date of this request]]-Table2[[#This Row],[Tech Service Date]]&lt;60, "New Hire Rental", "Truck Breakdown"), "New Hire Rental")</f>
        <v>Truck Breakdown</v>
      </c>
      <c r="U245" s="167" t="str">
        <f>IFERROR(VLOOKUP(Table2[[#This Row],[Enterprise ID]], 'ExistingRental-12.11'!A:H, 7, 0), "Not Open On 12.11")</f>
        <v>Not Open On 12.11</v>
      </c>
      <c r="V245" s="173">
        <f>IFERROR(VLOOKUP(Table2[[#This Row],[Enterprise ID]],'Tech-ServiceDate'!A:B,2,0), "EitherNewHire or Termed")</f>
        <v>44812</v>
      </c>
      <c r="W245" s="25"/>
      <c r="X245" s="25"/>
    </row>
    <row r="246" spans="1:24" ht="33.75" customHeight="1">
      <c r="A246" s="15">
        <v>45931</v>
      </c>
      <c r="B246" s="7">
        <v>21312</v>
      </c>
      <c r="C246" s="4" t="s">
        <v>14916</v>
      </c>
      <c r="D246" s="5" t="s">
        <v>14917</v>
      </c>
      <c r="E246" s="176" t="str">
        <f t="shared" si="8"/>
        <v>21312</v>
      </c>
      <c r="F246" s="177">
        <f>IFERROR(VLOOKUP(D246,'TPMS-auto'!A:J, 10,0), "Not-in-TPMS")</f>
        <v>6146780095</v>
      </c>
      <c r="G246" s="177" t="str">
        <f>IFERROR(VLOOKUP(D246,'TPMS-auto'!A:J,6,0),"Not-in-TPMS")</f>
        <v>021312</v>
      </c>
      <c r="H246" s="6">
        <v>45918</v>
      </c>
      <c r="I246" s="2" t="s">
        <v>15685</v>
      </c>
      <c r="J246" s="3" t="s">
        <v>15686</v>
      </c>
      <c r="K246" s="13" t="s">
        <v>15451</v>
      </c>
      <c r="L246" s="13" t="s">
        <v>14680</v>
      </c>
      <c r="M246" s="13"/>
      <c r="N246" s="3" t="s">
        <v>14680</v>
      </c>
      <c r="O246" s="3" t="s">
        <v>14680</v>
      </c>
      <c r="P246" s="167" t="str">
        <f>IFERROR(VLOOKUP(D246,'TPMS-auto'!A:D, 4,0),"Not-in-TPMS")</f>
        <v>0004766</v>
      </c>
      <c r="Q246" s="168" t="str">
        <f>IFERROR(VLOOKUP(Table2[[#This Row],[Unit Number]],Ops,3,0),"Not-in-TPMS")</f>
        <v>Rob &amp; Andrea</v>
      </c>
      <c r="R246" s="173" t="str">
        <f>IFERROR(VLOOKUP(Table2[[#This Row],[Enterprise ID]], 'ExistingRental-12.11'!A:H, 3, 0), "Not Open On 12.11")</f>
        <v>Not Open On 12.11</v>
      </c>
      <c r="S246" s="167" t="str">
        <f>IF(Table2[[#This Row],[Start Rental Date]]="New Rental", "New Rental", "Rental Extension Request")</f>
        <v>Rental Extension Request</v>
      </c>
      <c r="T246" s="167" t="str">
        <f>IFERROR(IF(Table2[[#This Row],[Date of this request]]-Table2[[#This Row],[Tech Service Date]]&lt;60, "New Hire Rental", "Truck Breakdown"), "New Hire Rental")</f>
        <v>Truck Breakdown</v>
      </c>
      <c r="U246" s="167" t="str">
        <f>IFERROR(VLOOKUP(Table2[[#This Row],[Enterprise ID]], 'ExistingRental-12.11'!A:H, 7, 0), "Not Open On 12.11")</f>
        <v>Not Open On 12.11</v>
      </c>
      <c r="V246" s="173">
        <f>IFERROR(VLOOKUP(Table2[[#This Row],[Enterprise ID]],'Tech-ServiceDate'!A:B,2,0), "EitherNewHire or Termed")</f>
        <v>43201</v>
      </c>
      <c r="W246" s="25"/>
      <c r="X246" s="25"/>
    </row>
    <row r="247" spans="1:24" ht="33.75" customHeight="1">
      <c r="A247" s="15">
        <v>45931</v>
      </c>
      <c r="B247" s="7">
        <v>46551</v>
      </c>
      <c r="C247" s="4" t="s">
        <v>15687</v>
      </c>
      <c r="D247" s="5" t="s">
        <v>15108</v>
      </c>
      <c r="E247" s="176" t="str">
        <f t="shared" si="8"/>
        <v>46551</v>
      </c>
      <c r="F247" s="177">
        <f>IFERROR(VLOOKUP(D247,'TPMS-auto'!A:J, 10,0), "Not-in-TPMS")</f>
        <v>7177210063</v>
      </c>
      <c r="G247" s="177" t="str">
        <f>IFERROR(VLOOKUP(D247,'TPMS-auto'!A:J,6,0),"Not-in-TPMS")</f>
        <v>046527</v>
      </c>
      <c r="H247" s="6">
        <v>45866</v>
      </c>
      <c r="I247" s="2"/>
      <c r="J247" s="3" t="s">
        <v>15688</v>
      </c>
      <c r="K247" s="3" t="s">
        <v>15689</v>
      </c>
      <c r="L247" s="13" t="s">
        <v>14680</v>
      </c>
      <c r="M247" s="13"/>
      <c r="N247" s="3" t="s">
        <v>14680</v>
      </c>
      <c r="O247" s="13" t="s">
        <v>14680</v>
      </c>
      <c r="P247" s="167" t="str">
        <f>IFERROR(VLOOKUP(D247,'TPMS-auto'!A:D, 4,0),"Not-in-TPMS")</f>
        <v>0006141</v>
      </c>
      <c r="Q247" s="168" t="str">
        <f>IFERROR(VLOOKUP(Table2[[#This Row],[Unit Number]],Ops,3,0),"Not-in-TPMS")</f>
        <v>Monica, Cheryl &amp; Machell</v>
      </c>
      <c r="R247" s="173" t="str">
        <f>IFERROR(VLOOKUP(Table2[[#This Row],[Enterprise ID]], 'ExistingRental-12.11'!A:H, 3, 0), "Not Open On 12.11")</f>
        <v>Not Open On 12.11</v>
      </c>
      <c r="S247" s="167" t="str">
        <f>IF(Table2[[#This Row],[Start Rental Date]]="New Rental", "New Rental", "Rental Extension Request")</f>
        <v>Rental Extension Request</v>
      </c>
      <c r="T247" s="167" t="str">
        <f>IFERROR(IF(Table2[[#This Row],[Date of this request]]-Table2[[#This Row],[Tech Service Date]]&lt;60, "New Hire Rental", "Truck Breakdown"), "New Hire Rental")</f>
        <v>Truck Breakdown</v>
      </c>
      <c r="U247" s="167" t="str">
        <f>IFERROR(VLOOKUP(Table2[[#This Row],[Enterprise ID]], 'ExistingRental-12.11'!A:H, 7, 0), "Not Open On 12.11")</f>
        <v>Not Open On 12.11</v>
      </c>
      <c r="V247" s="173">
        <f>IFERROR(VLOOKUP(Table2[[#This Row],[Enterprise ID]],'Tech-ServiceDate'!A:B,2,0), "EitherNewHire or Termed")</f>
        <v>44798</v>
      </c>
      <c r="W247" s="25"/>
      <c r="X247" s="25"/>
    </row>
    <row r="248" spans="1:24" ht="33.75" customHeight="1">
      <c r="A248" s="15">
        <v>45931</v>
      </c>
      <c r="B248" s="8">
        <v>61621</v>
      </c>
      <c r="C248" s="9" t="s">
        <v>15245</v>
      </c>
      <c r="D248" s="10" t="s">
        <v>10088</v>
      </c>
      <c r="E248" s="174" t="str">
        <f t="shared" si="8"/>
        <v>61621</v>
      </c>
      <c r="F248" s="177">
        <f>IFERROR(VLOOKUP(D248,'TPMS-auto'!A:J, 10,0), "Not-in-TPMS")</f>
        <v>9512756547</v>
      </c>
      <c r="G248" s="177" t="str">
        <f>IFERROR(VLOOKUP(D248,'TPMS-auto'!A:J,6,0),"Not-in-TPMS")</f>
        <v>061621</v>
      </c>
      <c r="H248" s="12">
        <v>45924</v>
      </c>
      <c r="I248" s="11" t="s">
        <v>15246</v>
      </c>
      <c r="J248" s="13" t="s">
        <v>14935</v>
      </c>
      <c r="K248" s="13" t="s">
        <v>15247</v>
      </c>
      <c r="L248" s="13" t="s">
        <v>14680</v>
      </c>
      <c r="M248" s="13"/>
      <c r="N248" s="13" t="s">
        <v>14680</v>
      </c>
      <c r="O248" s="13" t="s">
        <v>14680</v>
      </c>
      <c r="P248" s="167" t="str">
        <f>IFERROR(VLOOKUP(D248,'TPMS-auto'!A:D, 4,0),"Not-in-TPMS")</f>
        <v>0007088</v>
      </c>
      <c r="Q248" s="168" t="str">
        <f>IFERROR(VLOOKUP(Table2[[#This Row],[Unit Number]],Ops,3,0),"Not-in-TPMS")</f>
        <v>Carol &amp; Tasha</v>
      </c>
      <c r="R248" s="173" t="str">
        <f>IFERROR(VLOOKUP(Table2[[#This Row],[Enterprise ID]], 'ExistingRental-12.11'!A:H, 3, 0), "Not Open On 12.11")</f>
        <v>Not Open On 12.11</v>
      </c>
      <c r="S248" s="167" t="str">
        <f>IF(Table2[[#This Row],[Start Rental Date]]="New Rental", "New Rental", "Rental Extension Request")</f>
        <v>Rental Extension Request</v>
      </c>
      <c r="T248" s="167" t="str">
        <f>IFERROR(IF(Table2[[#This Row],[Date of this request]]-Table2[[#This Row],[Tech Service Date]]&lt;60, "New Hire Rental", "Truck Breakdown"), "New Hire Rental")</f>
        <v>Truck Breakdown</v>
      </c>
      <c r="U248" s="167" t="str">
        <f>IFERROR(VLOOKUP(Table2[[#This Row],[Enterprise ID]], 'ExistingRental-12.11'!A:H, 7, 0), "Not Open On 12.11")</f>
        <v>Not Open On 12.11</v>
      </c>
      <c r="V248" s="173">
        <f>IFERROR(VLOOKUP(Table2[[#This Row],[Enterprise ID]],'Tech-ServiceDate'!A:B,2,0), "EitherNewHire or Termed")</f>
        <v>39965</v>
      </c>
      <c r="W248" s="25"/>
      <c r="X248" s="25"/>
    </row>
    <row r="249" spans="1:24" ht="33.75" customHeight="1">
      <c r="A249" s="15">
        <v>45931</v>
      </c>
      <c r="B249" s="7">
        <v>61427</v>
      </c>
      <c r="C249" s="4" t="s">
        <v>15690</v>
      </c>
      <c r="D249" s="5" t="s">
        <v>15691</v>
      </c>
      <c r="E249" s="176" t="str">
        <f t="shared" si="8"/>
        <v>61427</v>
      </c>
      <c r="F249" s="177">
        <f>IFERROR(VLOOKUP(D249,'TPMS-auto'!A:J, 10,0), "Not-in-TPMS")</f>
        <v>9514231283</v>
      </c>
      <c r="G249" s="177" t="str">
        <f>IFERROR(VLOOKUP(D249,'TPMS-auto'!A:J,6,0),"Not-in-TPMS")</f>
        <v>061418</v>
      </c>
      <c r="H249" s="12" t="s">
        <v>14676</v>
      </c>
      <c r="I249" s="2" t="s">
        <v>15692</v>
      </c>
      <c r="J249" s="3" t="s">
        <v>15693</v>
      </c>
      <c r="K249" s="3" t="s">
        <v>15694</v>
      </c>
      <c r="L249" s="13" t="s">
        <v>14680</v>
      </c>
      <c r="M249" s="13"/>
      <c r="N249" s="3" t="s">
        <v>14680</v>
      </c>
      <c r="O249" s="13" t="s">
        <v>14680</v>
      </c>
      <c r="P249" s="167" t="str">
        <f>IFERROR(VLOOKUP(D249,'TPMS-auto'!A:D, 4,0),"Not-in-TPMS")</f>
        <v>0007088</v>
      </c>
      <c r="Q249" s="168" t="str">
        <f>VLOOKUP(Table2[[#This Row],[Unit Number]],Ops,3,0)</f>
        <v>Carol &amp; Tasha</v>
      </c>
      <c r="R249" s="173" t="str">
        <f>IFERROR(VLOOKUP(Table2[[#This Row],[Enterprise ID]], 'ExistingRental-12.11'!A:H, 3, 0), "Not Open On 12.11")</f>
        <v>Not Open On 12.11</v>
      </c>
      <c r="S249" s="167" t="str">
        <f>IF(Table2[[#This Row],[Start Rental Date]]="New Rental", "New Rental", "Rental Extension Request")</f>
        <v>New Rental</v>
      </c>
      <c r="T249" s="167" t="str">
        <f>IFERROR(IF(Table2[[#This Row],[Date of this request]]-Table2[[#This Row],[Tech Service Date]]&lt;60, "New Hire Rental", "Truck Breakdown"), "New Hire Rental")</f>
        <v>Truck Breakdown</v>
      </c>
      <c r="U249" s="167" t="str">
        <f>IFERROR(VLOOKUP(Table2[[#This Row],[Enterprise ID]], 'ExistingRental-12.11'!A:H, 7, 0), "Not Open On 12.11")</f>
        <v>Not Open On 12.11</v>
      </c>
      <c r="V249" s="173">
        <f>IFERROR(VLOOKUP(Table2[[#This Row],[Enterprise ID]],'Tech-ServiceDate'!A:B,2,0), "EitherNewHire or Termed")</f>
        <v>44342</v>
      </c>
      <c r="W249" s="25"/>
      <c r="X249" s="25"/>
    </row>
    <row r="250" spans="1:24" ht="33.75" customHeight="1">
      <c r="A250" s="15">
        <v>45931</v>
      </c>
      <c r="B250" s="7">
        <v>47122</v>
      </c>
      <c r="C250" s="4" t="s">
        <v>15695</v>
      </c>
      <c r="D250" s="5" t="s">
        <v>15132</v>
      </c>
      <c r="E250" s="176" t="str">
        <f t="shared" si="8"/>
        <v>47122</v>
      </c>
      <c r="F250" s="177">
        <f>IFERROR(VLOOKUP(D250,'TPMS-auto'!A:J, 10,0), "Not-in-TPMS")</f>
        <v>2524148868</v>
      </c>
      <c r="G250" s="177" t="str">
        <f>IFERROR(VLOOKUP(D250,'TPMS-auto'!A:J,6,0),"Not-in-TPMS")</f>
        <v>047122</v>
      </c>
      <c r="H250" s="6">
        <v>45924</v>
      </c>
      <c r="I250" s="2" t="s">
        <v>15133</v>
      </c>
      <c r="J250" s="3" t="s">
        <v>15696</v>
      </c>
      <c r="K250" s="3" t="s">
        <v>15697</v>
      </c>
      <c r="L250" s="13" t="s">
        <v>14680</v>
      </c>
      <c r="M250" s="13"/>
      <c r="N250" s="3" t="s">
        <v>14680</v>
      </c>
      <c r="O250" s="13" t="s">
        <v>14680</v>
      </c>
      <c r="P250" s="167" t="str">
        <f>IFERROR(VLOOKUP(D250,'TPMS-auto'!A:D, 4,0),"Not-in-TPMS")</f>
        <v>0008175</v>
      </c>
      <c r="Q250" s="168" t="str">
        <f>IFERROR(VLOOKUP(Table2[[#This Row],[Unit Number]],Ops,3,0),"Not-in-TPMS")</f>
        <v>Rob &amp; Andrea</v>
      </c>
      <c r="R250" s="173" t="str">
        <f>IFERROR(VLOOKUP(Table2[[#This Row],[Enterprise ID]], 'ExistingRental-12.11'!A:H, 3, 0), "Not Open On 12.11")</f>
        <v>Not Open On 12.11</v>
      </c>
      <c r="S250" s="167" t="str">
        <f>IF(Table2[[#This Row],[Start Rental Date]]="New Rental", "New Rental", "Rental Extension Request")</f>
        <v>Rental Extension Request</v>
      </c>
      <c r="T250" s="167" t="str">
        <f>IFERROR(IF(Table2[[#This Row],[Date of this request]]-Table2[[#This Row],[Tech Service Date]]&lt;60, "New Hire Rental", "Truck Breakdown"), "New Hire Rental")</f>
        <v>Truck Breakdown</v>
      </c>
      <c r="U250" s="167" t="str">
        <f>IFERROR(VLOOKUP(Table2[[#This Row],[Enterprise ID]], 'ExistingRental-12.11'!A:H, 7, 0), "Not Open On 12.11")</f>
        <v>Not Open On 12.11</v>
      </c>
      <c r="V250" s="173">
        <f>IFERROR(VLOOKUP(Table2[[#This Row],[Enterprise ID]],'Tech-ServiceDate'!A:B,2,0), "EitherNewHire or Termed")</f>
        <v>44469</v>
      </c>
      <c r="W250" s="25"/>
      <c r="X250" s="25"/>
    </row>
    <row r="251" spans="1:24" ht="33.75" customHeight="1">
      <c r="A251" s="15">
        <v>45931</v>
      </c>
      <c r="B251" s="7">
        <v>46017</v>
      </c>
      <c r="C251" s="4" t="s">
        <v>15698</v>
      </c>
      <c r="D251" s="5" t="s">
        <v>15180</v>
      </c>
      <c r="E251" s="176" t="str">
        <f t="shared" si="8"/>
        <v>46017</v>
      </c>
      <c r="F251" s="177">
        <f>IFERROR(VLOOKUP(D251,'TPMS-auto'!A:J, 10,0), "Not-in-TPMS")</f>
        <v>2549221627</v>
      </c>
      <c r="G251" s="177" t="str">
        <f>IFERROR(VLOOKUP(D251,'TPMS-auto'!A:J,6,0),"Not-in-TPMS")</f>
        <v>046229</v>
      </c>
      <c r="H251" s="6">
        <v>45923</v>
      </c>
      <c r="I251" s="2" t="s">
        <v>15699</v>
      </c>
      <c r="J251" s="3" t="s">
        <v>15700</v>
      </c>
      <c r="K251" s="3" t="s">
        <v>15697</v>
      </c>
      <c r="L251" s="13" t="s">
        <v>14680</v>
      </c>
      <c r="M251" s="13"/>
      <c r="N251" s="3" t="s">
        <v>14680</v>
      </c>
      <c r="O251" s="13" t="s">
        <v>14680</v>
      </c>
      <c r="P251" s="167" t="str">
        <f>IFERROR(VLOOKUP(D251,'TPMS-auto'!A:D, 4,0),"Not-in-TPMS")</f>
        <v>0008147</v>
      </c>
      <c r="Q251" s="168" t="str">
        <f>IFERROR(VLOOKUP(Table2[[#This Row],[Unit Number]],Ops,3,0),"Not-in-TPMS")</f>
        <v>Carol &amp; Tasha</v>
      </c>
      <c r="R251" s="173" t="str">
        <f>IFERROR(VLOOKUP(Table2[[#This Row],[Enterprise ID]], 'ExistingRental-12.11'!A:H, 3, 0), "Not Open On 12.11")</f>
        <v>Not Open On 12.11</v>
      </c>
      <c r="S251" s="167" t="str">
        <f>IF(Table2[[#This Row],[Start Rental Date]]="New Rental", "New Rental", "Rental Extension Request")</f>
        <v>Rental Extension Request</v>
      </c>
      <c r="T251" s="167" t="str">
        <f>IFERROR(IF(Table2[[#This Row],[Date of this request]]-Table2[[#This Row],[Tech Service Date]]&lt;60, "New Hire Rental", "Truck Breakdown"), "New Hire Rental")</f>
        <v>Truck Breakdown</v>
      </c>
      <c r="U251" s="167" t="str">
        <f>IFERROR(VLOOKUP(Table2[[#This Row],[Enterprise ID]], 'ExistingRental-12.11'!A:H, 7, 0), "Not Open On 12.11")</f>
        <v>Not Open On 12.11</v>
      </c>
      <c r="V251" s="173">
        <f>IFERROR(VLOOKUP(Table2[[#This Row],[Enterprise ID]],'Tech-ServiceDate'!A:B,2,0), "EitherNewHire or Termed")</f>
        <v>45767</v>
      </c>
      <c r="W251" s="25"/>
      <c r="X251" s="25"/>
    </row>
    <row r="252" spans="1:24" ht="33.75" customHeight="1">
      <c r="A252" s="15">
        <v>45931</v>
      </c>
      <c r="B252" s="8">
        <v>46227</v>
      </c>
      <c r="C252" s="9" t="s">
        <v>15701</v>
      </c>
      <c r="D252" s="10" t="s">
        <v>15184</v>
      </c>
      <c r="E252" s="174" t="str">
        <f t="shared" si="8"/>
        <v>46227</v>
      </c>
      <c r="F252" s="177">
        <f>IFERROR(VLOOKUP(D252,'TPMS-auto'!A:J, 10,0), "Not-in-TPMS")</f>
        <v>3613078005</v>
      </c>
      <c r="G252" s="177" t="str">
        <f>IFERROR(VLOOKUP(D252,'TPMS-auto'!A:J,6,0),"Not-in-TPMS")</f>
        <v>046227</v>
      </c>
      <c r="H252" s="12">
        <v>45923</v>
      </c>
      <c r="I252" s="11" t="s">
        <v>15185</v>
      </c>
      <c r="J252" s="13" t="s">
        <v>15702</v>
      </c>
      <c r="K252" s="101" t="s">
        <v>15703</v>
      </c>
      <c r="L252" s="13" t="s">
        <v>14680</v>
      </c>
      <c r="M252" s="13"/>
      <c r="N252" s="56" t="s">
        <v>15674</v>
      </c>
      <c r="O252" s="13" t="s">
        <v>14680</v>
      </c>
      <c r="P252" s="167" t="str">
        <f>IFERROR(VLOOKUP(D252,'TPMS-auto'!A:D, 4,0),"Not-in-TPMS")</f>
        <v>0008147</v>
      </c>
      <c r="Q252" s="168" t="str">
        <f>IFERROR(VLOOKUP(Table2[[#This Row],[Unit Number]],Ops,3,0),"Not-in-TPMS")</f>
        <v>Carol &amp; Tasha</v>
      </c>
      <c r="R252" s="173">
        <f>IFERROR(VLOOKUP(Table2[[#This Row],[Enterprise ID]], 'ExistingRental-12.11'!A:H, 3, 0), "Not Open On 12.11")</f>
        <v>45986</v>
      </c>
      <c r="S252" s="167" t="str">
        <f>IF(Table2[[#This Row],[Start Rental Date]]="New Rental", "New Rental", "Rental Extension Request")</f>
        <v>Rental Extension Request</v>
      </c>
      <c r="T252" s="167" t="str">
        <f>IFERROR(IF(Table2[[#This Row],[Date of this request]]-Table2[[#This Row],[Tech Service Date]]&lt;60, "New Hire Rental", "Truck Breakdown"), "New Hire Rental")</f>
        <v>Truck Breakdown</v>
      </c>
      <c r="U252" s="167" t="str">
        <f>IFERROR(VLOOKUP(Table2[[#This Row],[Enterprise ID]], 'ExistingRental-12.11'!A:H, 7, 0), "Not Open On 12.11")</f>
        <v>HILARIO GONZALES JR</v>
      </c>
      <c r="V252" s="173">
        <f>IFERROR(VLOOKUP(Table2[[#This Row],[Enterprise ID]],'Tech-ServiceDate'!A:B,2,0), "EitherNewHire or Termed")</f>
        <v>44336</v>
      </c>
      <c r="W252" s="25"/>
      <c r="X252" s="25"/>
    </row>
    <row r="253" spans="1:24" ht="33.75" customHeight="1">
      <c r="A253" s="15">
        <v>45931</v>
      </c>
      <c r="B253" s="8">
        <v>37272</v>
      </c>
      <c r="C253" s="9" t="s">
        <v>15704</v>
      </c>
      <c r="D253" s="10" t="s">
        <v>7732</v>
      </c>
      <c r="E253" s="174" t="str">
        <f t="shared" si="8"/>
        <v>37272</v>
      </c>
      <c r="F253" s="177">
        <f>IFERROR(VLOOKUP(D253,'TPMS-auto'!A:J, 10,0), "Not-in-TPMS")</f>
        <v>8132608719</v>
      </c>
      <c r="G253" s="177" t="str">
        <f>IFERROR(VLOOKUP(D253,'TPMS-auto'!A:J,6,0),"Not-in-TPMS")</f>
        <v>037272</v>
      </c>
      <c r="H253" s="12" t="s">
        <v>14676</v>
      </c>
      <c r="I253" s="11" t="s">
        <v>15705</v>
      </c>
      <c r="J253" s="13" t="s">
        <v>15706</v>
      </c>
      <c r="K253" s="13" t="s">
        <v>15451</v>
      </c>
      <c r="L253" s="13" t="s">
        <v>14680</v>
      </c>
      <c r="M253" s="13"/>
      <c r="N253" s="3" t="s">
        <v>14680</v>
      </c>
      <c r="O253" s="13" t="s">
        <v>14680</v>
      </c>
      <c r="P253" s="167" t="str">
        <f>IFERROR(VLOOKUP(D253,'TPMS-auto'!A:D, 4,0),"Not-in-TPMS")</f>
        <v>0007435</v>
      </c>
      <c r="Q253" s="168" t="str">
        <f>VLOOKUP(Table2[[#This Row],[Unit Number]],Ops,3,0)</f>
        <v>Rob &amp; Andrea</v>
      </c>
      <c r="R253" s="173" t="str">
        <f>IFERROR(VLOOKUP(Table2[[#This Row],[Enterprise ID]], 'ExistingRental-12.11'!A:H, 3, 0), "Not Open On 12.11")</f>
        <v>Not Open On 12.11</v>
      </c>
      <c r="S253" s="167" t="str">
        <f>IF(Table2[[#This Row],[Start Rental Date]]="New Rental", "New Rental", "Rental Extension Request")</f>
        <v>New Rental</v>
      </c>
      <c r="T253" s="167" t="str">
        <f>IFERROR(IF(Table2[[#This Row],[Date of this request]]-Table2[[#This Row],[Tech Service Date]]&lt;60, "New Hire Rental", "Truck Breakdown"), "New Hire Rental")</f>
        <v>Truck Breakdown</v>
      </c>
      <c r="U253" s="167" t="str">
        <f>IFERROR(VLOOKUP(Table2[[#This Row],[Enterprise ID]], 'ExistingRental-12.11'!A:H, 7, 0), "Not Open On 12.11")</f>
        <v>Not Open On 12.11</v>
      </c>
      <c r="V253" s="173">
        <f>IFERROR(VLOOKUP(Table2[[#This Row],[Enterprise ID]],'Tech-ServiceDate'!A:B,2,0), "EitherNewHire or Termed")</f>
        <v>36997</v>
      </c>
      <c r="W253" s="25"/>
      <c r="X253" s="25"/>
    </row>
    <row r="254" spans="1:24" ht="33.75" customHeight="1">
      <c r="A254" s="15">
        <v>45931</v>
      </c>
      <c r="B254" s="8">
        <v>46150</v>
      </c>
      <c r="C254" s="9" t="s">
        <v>15707</v>
      </c>
      <c r="D254" s="10" t="s">
        <v>15708</v>
      </c>
      <c r="E254" s="174" t="str">
        <f t="shared" si="8"/>
        <v>46150</v>
      </c>
      <c r="F254" s="177">
        <f>IFERROR(VLOOKUP(D254,'TPMS-auto'!A:J, 10,0), "Not-in-TPMS")</f>
        <v>3173246830</v>
      </c>
      <c r="G254" s="177" t="str">
        <f>IFERROR(VLOOKUP(D254,'TPMS-auto'!A:J,6,0),"Not-in-TPMS")</f>
        <v>046150</v>
      </c>
      <c r="H254" s="12" t="s">
        <v>14676</v>
      </c>
      <c r="I254" s="11" t="s">
        <v>15709</v>
      </c>
      <c r="J254" s="3" t="s">
        <v>15075</v>
      </c>
      <c r="K254" s="13" t="s">
        <v>15451</v>
      </c>
      <c r="L254" s="13" t="s">
        <v>14680</v>
      </c>
      <c r="M254" s="13"/>
      <c r="N254" s="13" t="s">
        <v>14680</v>
      </c>
      <c r="O254" s="13" t="s">
        <v>14680</v>
      </c>
      <c r="P254" s="167" t="str">
        <f>IFERROR(VLOOKUP(D254,'TPMS-auto'!A:D, 4,0),"Not-in-TPMS")</f>
        <v>0008096</v>
      </c>
      <c r="Q254" s="168" t="str">
        <f>VLOOKUP(Table2[[#This Row],[Unit Number]],Ops,3,0)</f>
        <v>Monica, Cheryl &amp; Machell</v>
      </c>
      <c r="R254" s="173" t="str">
        <f>IFERROR(VLOOKUP(Table2[[#This Row],[Enterprise ID]], 'ExistingRental-12.11'!A:H, 3, 0), "Not Open On 12.11")</f>
        <v>Not Open On 12.11</v>
      </c>
      <c r="S254" s="167" t="str">
        <f>IF(Table2[[#This Row],[Start Rental Date]]="New Rental", "New Rental", "Rental Extension Request")</f>
        <v>New Rental</v>
      </c>
      <c r="T254" s="167" t="str">
        <f>IFERROR(IF(Table2[[#This Row],[Date of this request]]-Table2[[#This Row],[Tech Service Date]]&lt;60, "New Hire Rental", "Truck Breakdown"), "New Hire Rental")</f>
        <v>Truck Breakdown</v>
      </c>
      <c r="U254" s="167" t="str">
        <f>IFERROR(VLOOKUP(Table2[[#This Row],[Enterprise ID]], 'ExistingRental-12.11'!A:H, 7, 0), "Not Open On 12.11")</f>
        <v>Not Open On 12.11</v>
      </c>
      <c r="V254" s="173">
        <f>IFERROR(VLOOKUP(Table2[[#This Row],[Enterprise ID]],'Tech-ServiceDate'!A:B,2,0), "EitherNewHire or Termed")</f>
        <v>44427</v>
      </c>
      <c r="W254" s="25"/>
      <c r="X254" s="25"/>
    </row>
    <row r="255" spans="1:24" ht="33.75" customHeight="1">
      <c r="A255" s="15">
        <v>45931</v>
      </c>
      <c r="B255" s="8">
        <v>46409</v>
      </c>
      <c r="C255" s="9" t="s">
        <v>15710</v>
      </c>
      <c r="D255" s="10" t="s">
        <v>15711</v>
      </c>
      <c r="E255" s="174" t="str">
        <f t="shared" si="8"/>
        <v>46409</v>
      </c>
      <c r="F255" s="177">
        <f>IFERROR(VLOOKUP(D255,'TPMS-auto'!A:J, 10,0), "Not-in-TPMS")</f>
        <v>5205900947</v>
      </c>
      <c r="G255" s="177" t="str">
        <f>IFERROR(VLOOKUP(D255,'TPMS-auto'!A:J,6,0),"Not-in-TPMS")</f>
        <v>046409</v>
      </c>
      <c r="H255" s="12" t="s">
        <v>14676</v>
      </c>
      <c r="I255" s="11" t="s">
        <v>15712</v>
      </c>
      <c r="J255" s="13" t="s">
        <v>15713</v>
      </c>
      <c r="K255" s="13"/>
      <c r="L255" s="13" t="s">
        <v>14680</v>
      </c>
      <c r="M255" s="13"/>
      <c r="N255" s="13" t="s">
        <v>14696</v>
      </c>
      <c r="O255" s="13" t="s">
        <v>14680</v>
      </c>
      <c r="P255" s="167" t="str">
        <f>IFERROR(VLOOKUP(D255,'TPMS-auto'!A:D, 4,0),"Not-in-TPMS")</f>
        <v>0007088</v>
      </c>
      <c r="Q255" s="168" t="str">
        <f>VLOOKUP(Table2[[#This Row],[Unit Number]],Ops,3,0)</f>
        <v>Carol &amp; Tasha</v>
      </c>
      <c r="R255" s="173" t="str">
        <f>IFERROR(VLOOKUP(Table2[[#This Row],[Enterprise ID]], 'ExistingRental-12.11'!A:H, 3, 0), "Not Open On 12.11")</f>
        <v>Not Open On 12.11</v>
      </c>
      <c r="S255" s="167" t="str">
        <f>IF(Table2[[#This Row],[Start Rental Date]]="New Rental", "New Rental", "Rental Extension Request")</f>
        <v>New Rental</v>
      </c>
      <c r="T255" s="167" t="str">
        <f>IFERROR(IF(Table2[[#This Row],[Date of this request]]-Table2[[#This Row],[Tech Service Date]]&lt;60, "New Hire Rental", "Truck Breakdown"), "New Hire Rental")</f>
        <v>Truck Breakdown</v>
      </c>
      <c r="U255" s="167" t="str">
        <f>IFERROR(VLOOKUP(Table2[[#This Row],[Enterprise ID]], 'ExistingRental-12.11'!A:H, 7, 0), "Not Open On 12.11")</f>
        <v>Not Open On 12.11</v>
      </c>
      <c r="V255" s="173">
        <f>IFERROR(VLOOKUP(Table2[[#This Row],[Enterprise ID]],'Tech-ServiceDate'!A:B,2,0), "EitherNewHire or Termed")</f>
        <v>45053</v>
      </c>
      <c r="W255" s="25"/>
      <c r="X255" s="25"/>
    </row>
    <row r="256" spans="1:24" ht="33.75" customHeight="1">
      <c r="A256" s="15">
        <v>45931</v>
      </c>
      <c r="B256" s="8">
        <v>21481</v>
      </c>
      <c r="C256" s="9" t="s">
        <v>15714</v>
      </c>
      <c r="D256" s="10" t="s">
        <v>15146</v>
      </c>
      <c r="E256" s="174" t="str">
        <f t="shared" si="8"/>
        <v>21481</v>
      </c>
      <c r="F256" s="177" t="str">
        <f>IFERROR(VLOOKUP(D256,'TPMS-auto'!A:J, 10,0), "Not-in-TPMS")</f>
        <v>Not-in-TPMS</v>
      </c>
      <c r="G256" s="177" t="str">
        <f>IFERROR(VLOOKUP(D256,'TPMS-auto'!A:J,6,0),"Not-in-TPMS")</f>
        <v>Not-in-TPMS</v>
      </c>
      <c r="H256" s="12">
        <v>45925</v>
      </c>
      <c r="I256" s="11" t="s">
        <v>15715</v>
      </c>
      <c r="J256" s="13"/>
      <c r="K256" s="13" t="s">
        <v>15716</v>
      </c>
      <c r="L256" s="13"/>
      <c r="M256" s="13"/>
      <c r="N256" s="13" t="s">
        <v>14696</v>
      </c>
      <c r="O256" s="13"/>
      <c r="P256" s="167" t="str">
        <f>IFERROR(VLOOKUP(D256,'TPMS-auto'!A:D, 4,0),"Not-in-TPMS")</f>
        <v>Not-in-TPMS</v>
      </c>
      <c r="Q256" s="168" t="e">
        <f>VLOOKUP(Table2[[#This Row],[Unit Number]],Ops,3,0)</f>
        <v>#N/A</v>
      </c>
      <c r="R256" s="173" t="str">
        <f>IFERROR(VLOOKUP(Table2[[#This Row],[Enterprise ID]], 'ExistingRental-12.11'!A:H, 3, 0), "Not Open On 12.11")</f>
        <v>Not Open On 12.11</v>
      </c>
      <c r="S256" s="167" t="str">
        <f>IF(Table2[[#This Row],[Start Rental Date]]="New Rental", "New Rental", "Rental Extension Request")</f>
        <v>Rental Extension Request</v>
      </c>
      <c r="T256" s="167" t="str">
        <f>IFERROR(IF(Table2[[#This Row],[Date of this request]]-Table2[[#This Row],[Tech Service Date]]&lt;60, "New Hire Rental", "Truck Breakdown"), "New Hire Rental")</f>
        <v>New Hire Rental</v>
      </c>
      <c r="U256" s="167" t="str">
        <f>IFERROR(VLOOKUP(Table2[[#This Row],[Enterprise ID]], 'ExistingRental-12.11'!A:H, 7, 0), "Not Open On 12.11")</f>
        <v>Not Open On 12.11</v>
      </c>
      <c r="V256" s="173" t="str">
        <f>IFERROR(VLOOKUP(Table2[[#This Row],[Enterprise ID]],'Tech-ServiceDate'!A:B,2,0), "EitherNewHire or Termed")</f>
        <v>EitherNewHire or Termed</v>
      </c>
      <c r="W256" s="25"/>
      <c r="X256" s="25"/>
    </row>
    <row r="257" spans="1:24" ht="33.75" customHeight="1">
      <c r="A257" s="15">
        <v>45931</v>
      </c>
      <c r="B257" s="8">
        <v>36040</v>
      </c>
      <c r="C257" s="9" t="s">
        <v>15717</v>
      </c>
      <c r="D257" s="10"/>
      <c r="E257" s="174" t="str">
        <f t="shared" si="8"/>
        <v>36040</v>
      </c>
      <c r="F257" s="177" t="str">
        <f>IFERROR(VLOOKUP(D257,'TPMS-auto'!A:J, 10,0), "Not-in-TPMS")</f>
        <v>Not-in-TPMS</v>
      </c>
      <c r="G257" s="177" t="str">
        <f>IFERROR(VLOOKUP(D257,'TPMS-auto'!A:J,6,0),"Not-in-TPMS")</f>
        <v>Not-in-TPMS</v>
      </c>
      <c r="H257" s="12">
        <v>45926</v>
      </c>
      <c r="I257" s="11"/>
      <c r="J257" s="3" t="s">
        <v>15426</v>
      </c>
      <c r="K257" s="13" t="s">
        <v>15718</v>
      </c>
      <c r="L257" s="13" t="s">
        <v>14680</v>
      </c>
      <c r="M257" s="13"/>
      <c r="N257" s="13" t="s">
        <v>14680</v>
      </c>
      <c r="O257" s="13" t="s">
        <v>14680</v>
      </c>
      <c r="P257" s="167" t="str">
        <f>IFERROR(VLOOKUP(D257,'TPMS-auto'!A:D, 4,0),"Not-in-TPMS")</f>
        <v>Not-in-TPMS</v>
      </c>
      <c r="Q257" s="168" t="e">
        <f>VLOOKUP(Table2[[#This Row],[Unit Number]],Ops,3,0)</f>
        <v>#N/A</v>
      </c>
      <c r="R257" s="173" t="str">
        <f>IFERROR(VLOOKUP(Table2[[#This Row],[Enterprise ID]], 'ExistingRental-12.11'!A:H, 3, 0), "Not Open On 12.11")</f>
        <v>Not Open On 12.11</v>
      </c>
      <c r="S257" s="167" t="str">
        <f>IF(Table2[[#This Row],[Start Rental Date]]="New Rental", "New Rental", "Rental Extension Request")</f>
        <v>Rental Extension Request</v>
      </c>
      <c r="T257" s="167" t="str">
        <f>IFERROR(IF(Table2[[#This Row],[Date of this request]]-Table2[[#This Row],[Tech Service Date]]&lt;60, "New Hire Rental", "Truck Breakdown"), "New Hire Rental")</f>
        <v>New Hire Rental</v>
      </c>
      <c r="U257" s="167" t="str">
        <f>IFERROR(VLOOKUP(Table2[[#This Row],[Enterprise ID]], 'ExistingRental-12.11'!A:H, 7, 0), "Not Open On 12.11")</f>
        <v>Not Open On 12.11</v>
      </c>
      <c r="V257" s="173" t="str">
        <f>IFERROR(VLOOKUP(Table2[[#This Row],[Enterprise ID]],'Tech-ServiceDate'!A:B,2,0), "EitherNewHire or Termed")</f>
        <v>EitherNewHire or Termed</v>
      </c>
      <c r="W257" s="25"/>
      <c r="X257" s="25"/>
    </row>
    <row r="258" spans="1:24" ht="33.75" customHeight="1">
      <c r="A258" s="15">
        <v>45931</v>
      </c>
      <c r="B258" s="7">
        <v>61423</v>
      </c>
      <c r="C258" s="4" t="s">
        <v>15719</v>
      </c>
      <c r="D258" s="5" t="s">
        <v>15720</v>
      </c>
      <c r="E258" s="176" t="str">
        <f t="shared" si="8"/>
        <v>61423</v>
      </c>
      <c r="F258" s="177">
        <f>IFERROR(VLOOKUP(D258,'TPMS-auto'!A:J, 10,0), "Not-in-TPMS")</f>
        <v>3016747183</v>
      </c>
      <c r="G258" s="177" t="str">
        <f>IFERROR(VLOOKUP(D258,'TPMS-auto'!A:J,6,0),"Not-in-TPMS")</f>
        <v>061423</v>
      </c>
      <c r="H258" s="6"/>
      <c r="I258" s="2"/>
      <c r="J258" s="3" t="s">
        <v>15721</v>
      </c>
      <c r="K258" s="13"/>
      <c r="L258" s="12" t="s">
        <v>14680</v>
      </c>
      <c r="M258" s="12"/>
      <c r="N258" s="13" t="s">
        <v>14696</v>
      </c>
      <c r="O258" s="13"/>
      <c r="P258" s="167" t="str">
        <f>IFERROR(VLOOKUP(D258,'TPMS-auto'!A:D, 4,0),"Not-in-TPMS")</f>
        <v>0007084</v>
      </c>
      <c r="Q258" s="168" t="str">
        <f>VLOOKUP(Table2[[#This Row],[Unit Number]],Ops,3,0)</f>
        <v>Monica, Cheryl &amp; Machell</v>
      </c>
      <c r="R258" s="173" t="str">
        <f>IFERROR(VLOOKUP(Table2[[#This Row],[Enterprise ID]], 'ExistingRental-12.11'!A:H, 3, 0), "Not Open On 12.11")</f>
        <v>Not Open On 12.11</v>
      </c>
      <c r="S258" s="167" t="str">
        <f>IF(Table2[[#This Row],[Start Rental Date]]="New Rental", "New Rental", "Rental Extension Request")</f>
        <v>Rental Extension Request</v>
      </c>
      <c r="T258" s="167" t="str">
        <f>IFERROR(IF(Table2[[#This Row],[Date of this request]]-Table2[[#This Row],[Tech Service Date]]&lt;60, "New Hire Rental", "Truck Breakdown"), "New Hire Rental")</f>
        <v>Truck Breakdown</v>
      </c>
      <c r="U258" s="167" t="str">
        <f>IFERROR(VLOOKUP(Table2[[#This Row],[Enterprise ID]], 'ExistingRental-12.11'!A:H, 7, 0), "Not Open On 12.11")</f>
        <v>Not Open On 12.11</v>
      </c>
      <c r="V258" s="173">
        <f>IFERROR(VLOOKUP(Table2[[#This Row],[Enterprise ID]],'Tech-ServiceDate'!A:B,2,0), "EitherNewHire or Termed")</f>
        <v>41855</v>
      </c>
      <c r="W258" s="25"/>
      <c r="X258" s="25"/>
    </row>
    <row r="259" spans="1:24" ht="33.75" customHeight="1">
      <c r="A259" s="15">
        <v>45931</v>
      </c>
      <c r="B259" s="4">
        <v>46426</v>
      </c>
      <c r="C259" s="4" t="s">
        <v>15722</v>
      </c>
      <c r="D259" s="5" t="s">
        <v>15192</v>
      </c>
      <c r="E259" s="176" t="str">
        <f t="shared" si="8"/>
        <v>46426</v>
      </c>
      <c r="F259" s="177">
        <f>IFERROR(VLOOKUP(D259,'TPMS-auto'!A:J, 10,0), "Not-in-TPMS")</f>
        <v>8058068124</v>
      </c>
      <c r="G259" s="177" t="str">
        <f>IFERROR(VLOOKUP(D259,'TPMS-auto'!A:J,6,0),"Not-in-TPMS")</f>
        <v>046426</v>
      </c>
      <c r="H259" s="6">
        <v>45918</v>
      </c>
      <c r="I259" s="2" t="s">
        <v>15723</v>
      </c>
      <c r="J259" s="3" t="s">
        <v>15724</v>
      </c>
      <c r="K259" s="3" t="s">
        <v>15451</v>
      </c>
      <c r="L259" s="3" t="s">
        <v>14680</v>
      </c>
      <c r="M259" s="13"/>
      <c r="N259" s="13" t="s">
        <v>14680</v>
      </c>
      <c r="O259" s="13" t="s">
        <v>14680</v>
      </c>
      <c r="P259" s="167" t="str">
        <f>IFERROR(VLOOKUP(D259,'TPMS-auto'!A:D, 4,0),"Not-in-TPMS")</f>
        <v>0007108</v>
      </c>
      <c r="Q259" s="168" t="str">
        <f>VLOOKUP(Table2[[#This Row],[Unit Number]],Ops,3,0)</f>
        <v>Carol &amp; Tasha</v>
      </c>
      <c r="R259" s="173">
        <f>IFERROR(VLOOKUP(Table2[[#This Row],[Enterprise ID]], 'ExistingRental-12.11'!A:H, 3, 0), "Not Open On 12.11")</f>
        <v>45937</v>
      </c>
      <c r="S259" s="167" t="str">
        <f>IF(Table2[[#This Row],[Start Rental Date]]="New Rental", "New Rental", "Rental Extension Request")</f>
        <v>Rental Extension Request</v>
      </c>
      <c r="T259" s="167" t="str">
        <f>IFERROR(IF(Table2[[#This Row],[Date of this request]]-Table2[[#This Row],[Tech Service Date]]&lt;60, "New Hire Rental", "Truck Breakdown"), "New Hire Rental")</f>
        <v>Truck Breakdown</v>
      </c>
      <c r="U259" s="167" t="str">
        <f>IFERROR(VLOOKUP(Table2[[#This Row],[Enterprise ID]], 'ExistingRental-12.11'!A:H, 7, 0), "Not Open On 12.11")</f>
        <v>RANCARLOS GARCIA</v>
      </c>
      <c r="V259" s="173">
        <f>IFERROR(VLOOKUP(Table2[[#This Row],[Enterprise ID]],'Tech-ServiceDate'!A:B,2,0), "EitherNewHire or Termed")</f>
        <v>44034</v>
      </c>
      <c r="W259" s="25"/>
      <c r="X259" s="25"/>
    </row>
    <row r="260" spans="1:24" ht="33.75" customHeight="1">
      <c r="A260" s="15">
        <v>45931</v>
      </c>
      <c r="B260" s="8">
        <v>61225</v>
      </c>
      <c r="C260" s="9" t="s">
        <v>15725</v>
      </c>
      <c r="D260" s="10" t="s">
        <v>15726</v>
      </c>
      <c r="E260" s="174" t="str">
        <f t="shared" si="8"/>
        <v>61225</v>
      </c>
      <c r="F260" s="177">
        <f>IFERROR(VLOOKUP(D260,'TPMS-auto'!A:J, 10,0), "Not-in-TPMS")</f>
        <v>3214661078</v>
      </c>
      <c r="G260" s="177" t="str">
        <f>IFERROR(VLOOKUP(D260,'TPMS-auto'!A:J,6,0),"Not-in-TPMS")</f>
        <v>061225</v>
      </c>
      <c r="H260" s="12">
        <v>45898</v>
      </c>
      <c r="I260" s="11" t="s">
        <v>15727</v>
      </c>
      <c r="J260" s="13" t="s">
        <v>15728</v>
      </c>
      <c r="K260" s="13" t="s">
        <v>15729</v>
      </c>
      <c r="L260" s="13" t="s">
        <v>14680</v>
      </c>
      <c r="M260" s="13"/>
      <c r="N260" s="13" t="s">
        <v>14680</v>
      </c>
      <c r="O260" s="13" t="s">
        <v>14680</v>
      </c>
      <c r="P260" s="167" t="str">
        <f>IFERROR(VLOOKUP(D260,'TPMS-auto'!A:D, 4,0),"Not-in-TPMS")</f>
        <v>0007435</v>
      </c>
      <c r="Q260" s="168" t="str">
        <f>IFERROR(VLOOKUP(Table2[[#This Row],[Unit Number]],Ops,3,0),"Not-in-TPMS")</f>
        <v>Rob &amp; Andrea</v>
      </c>
      <c r="R260" s="173" t="str">
        <f>IFERROR(VLOOKUP(Table2[[#This Row],[Enterprise ID]], 'ExistingRental-12.11'!A:H, 3, 0), "Not Open On 12.11")</f>
        <v>Not Open On 12.11</v>
      </c>
      <c r="S260" s="167" t="str">
        <f>IF(Table2[[#This Row],[Start Rental Date]]="New Rental", "New Rental", "Rental Extension Request")</f>
        <v>Rental Extension Request</v>
      </c>
      <c r="T260" s="167" t="str">
        <f>IFERROR(IF(Table2[[#This Row],[Date of this request]]-Table2[[#This Row],[Tech Service Date]]&lt;60, "New Hire Rental", "Truck Breakdown"), "New Hire Rental")</f>
        <v>Truck Breakdown</v>
      </c>
      <c r="U260" s="167" t="str">
        <f>IFERROR(VLOOKUP(Table2[[#This Row],[Enterprise ID]], 'ExistingRental-12.11'!A:H, 7, 0), "Not Open On 12.11")</f>
        <v>Not Open On 12.11</v>
      </c>
      <c r="V260" s="173">
        <f>IFERROR(VLOOKUP(Table2[[#This Row],[Enterprise ID]],'Tech-ServiceDate'!A:B,2,0), "EitherNewHire or Termed")</f>
        <v>45303</v>
      </c>
      <c r="W260" s="25"/>
      <c r="X260" s="25"/>
    </row>
    <row r="261" spans="1:24" ht="33.75" customHeight="1">
      <c r="A261" s="15">
        <v>45931</v>
      </c>
      <c r="B261" s="8">
        <v>23798</v>
      </c>
      <c r="C261" s="4" t="s">
        <v>15730</v>
      </c>
      <c r="D261" s="10" t="s">
        <v>15731</v>
      </c>
      <c r="E261" s="174" t="str">
        <f t="shared" si="8"/>
        <v>23798</v>
      </c>
      <c r="F261" s="177">
        <f>IFERROR(VLOOKUP(D261,'TPMS-auto'!A:J, 10,0), "Not-in-TPMS")</f>
        <v>4085921319</v>
      </c>
      <c r="G261" s="177" t="str">
        <f>IFERROR(VLOOKUP(D261,'TPMS-auto'!A:J,6,0),"Not-in-TPMS")</f>
        <v>023798</v>
      </c>
      <c r="H261" s="12">
        <v>45912</v>
      </c>
      <c r="I261" s="11" t="s">
        <v>15732</v>
      </c>
      <c r="J261" s="13"/>
      <c r="K261" s="13"/>
      <c r="L261" s="13"/>
      <c r="M261" s="13"/>
      <c r="N261" s="13" t="s">
        <v>14680</v>
      </c>
      <c r="O261" s="13" t="s">
        <v>14680</v>
      </c>
      <c r="P261" s="167" t="str">
        <f>IFERROR(VLOOKUP(D261,'TPMS-auto'!A:D, 4,0),"Not-in-TPMS")</f>
        <v>0008184</v>
      </c>
      <c r="Q261" s="168" t="str">
        <f>IFERROR(VLOOKUP(Table2[[#This Row],[Unit Number]],Ops,3,0),"Not-in-TPMS")</f>
        <v>Carol &amp; Tasha</v>
      </c>
      <c r="R261" s="173">
        <f>IFERROR(VLOOKUP(Table2[[#This Row],[Enterprise ID]], 'ExistingRental-12.11'!A:H, 3, 0), "Not Open On 12.11")</f>
        <v>45912</v>
      </c>
      <c r="S261" s="167" t="str">
        <f>IF(Table2[[#This Row],[Start Rental Date]]="New Rental", "New Rental", "Rental Extension Request")</f>
        <v>Rental Extension Request</v>
      </c>
      <c r="T261" s="167" t="str">
        <f>IFERROR(IF(Table2[[#This Row],[Date of this request]]-Table2[[#This Row],[Tech Service Date]]&lt;60, "New Hire Rental", "Truck Breakdown"), "New Hire Rental")</f>
        <v>Truck Breakdown</v>
      </c>
      <c r="U261" s="167" t="str">
        <f>IFERROR(VLOOKUP(Table2[[#This Row],[Enterprise ID]], 'ExistingRental-12.11'!A:H, 7, 0), "Not Open On 12.11")</f>
        <v>ROBERT POMNITZ</v>
      </c>
      <c r="V261" s="173">
        <f>IFERROR(VLOOKUP(Table2[[#This Row],[Enterprise ID]],'Tech-ServiceDate'!A:B,2,0), "EitherNewHire or Termed")</f>
        <v>45564</v>
      </c>
      <c r="W261" s="25"/>
      <c r="X261" s="25"/>
    </row>
    <row r="262" spans="1:24" ht="33.75" customHeight="1">
      <c r="A262" s="15">
        <v>45931</v>
      </c>
      <c r="B262" s="8">
        <v>47159</v>
      </c>
      <c r="C262" s="9" t="s">
        <v>15733</v>
      </c>
      <c r="D262" s="10" t="s">
        <v>15734</v>
      </c>
      <c r="E262" s="174" t="str">
        <f t="shared" si="8"/>
        <v>47159</v>
      </c>
      <c r="F262" s="177">
        <f>IFERROR(VLOOKUP(D262,'TPMS-auto'!A:J, 10,0), "Not-in-TPMS")</f>
        <v>7066174194</v>
      </c>
      <c r="G262" s="177" t="str">
        <f>IFERROR(VLOOKUP(D262,'TPMS-auto'!A:J,6,0),"Not-in-TPMS")</f>
        <v>047159</v>
      </c>
      <c r="H262" s="12">
        <v>45866</v>
      </c>
      <c r="I262" s="11" t="s">
        <v>15735</v>
      </c>
      <c r="J262" s="13" t="s">
        <v>15736</v>
      </c>
      <c r="K262" s="13" t="s">
        <v>15697</v>
      </c>
      <c r="L262" s="13" t="s">
        <v>14680</v>
      </c>
      <c r="M262" s="13"/>
      <c r="N262" s="13" t="s">
        <v>14680</v>
      </c>
      <c r="O262" s="13" t="s">
        <v>14680</v>
      </c>
      <c r="P262" s="167" t="str">
        <f>IFERROR(VLOOKUP(D262,'TPMS-auto'!A:D, 4,0),"Not-in-TPMS")</f>
        <v>0008035</v>
      </c>
      <c r="Q262" s="168" t="str">
        <f>IFERROR(VLOOKUP(Table2[[#This Row],[Unit Number]],Ops,3,0),"Not-in-TPMS")</f>
        <v>Rob &amp; Andrea</v>
      </c>
      <c r="R262" s="173">
        <f>IFERROR(VLOOKUP(Table2[[#This Row],[Enterprise ID]], 'ExistingRental-12.11'!A:H, 3, 0), "Not Open On 12.11")</f>
        <v>45953</v>
      </c>
      <c r="S262" s="167" t="str">
        <f>IF(Table2[[#This Row],[Start Rental Date]]="New Rental", "New Rental", "Rental Extension Request")</f>
        <v>Rental Extension Request</v>
      </c>
      <c r="T262" s="167" t="str">
        <f>IFERROR(IF(Table2[[#This Row],[Date of this request]]-Table2[[#This Row],[Tech Service Date]]&lt;60, "New Hire Rental", "Truck Breakdown"), "New Hire Rental")</f>
        <v>Truck Breakdown</v>
      </c>
      <c r="U262" s="167" t="str">
        <f>IFERROR(VLOOKUP(Table2[[#This Row],[Enterprise ID]], 'ExistingRental-12.11'!A:H, 7, 0), "Not Open On 12.11")</f>
        <v>RONALD GARRETT</v>
      </c>
      <c r="V262" s="173">
        <f>IFERROR(VLOOKUP(Table2[[#This Row],[Enterprise ID]],'Tech-ServiceDate'!A:B,2,0), "EitherNewHire or Termed")</f>
        <v>43066</v>
      </c>
      <c r="W262" s="25"/>
      <c r="X262" s="25"/>
    </row>
    <row r="263" spans="1:24" ht="33.75" customHeight="1">
      <c r="A263" s="15">
        <v>45931</v>
      </c>
      <c r="B263" s="8">
        <v>47291</v>
      </c>
      <c r="C263" s="9" t="s">
        <v>15053</v>
      </c>
      <c r="D263" s="10" t="s">
        <v>15054</v>
      </c>
      <c r="E263" s="174" t="str">
        <f t="shared" si="8"/>
        <v>47291</v>
      </c>
      <c r="F263" s="177">
        <f>IFERROR(VLOOKUP(D263,'TPMS-auto'!A:J, 10,0), "Not-in-TPMS")</f>
        <v>7154922473</v>
      </c>
      <c r="G263" s="177" t="str">
        <f>IFERROR(VLOOKUP(D263,'TPMS-auto'!A:J,6,0),"Not-in-TPMS")</f>
        <v>047291</v>
      </c>
      <c r="H263" s="12">
        <v>45894</v>
      </c>
      <c r="I263" s="11"/>
      <c r="J263" s="13" t="s">
        <v>15737</v>
      </c>
      <c r="K263" s="13" t="s">
        <v>15738</v>
      </c>
      <c r="L263" s="13" t="s">
        <v>14680</v>
      </c>
      <c r="M263" s="13"/>
      <c r="N263" s="13" t="s">
        <v>14680</v>
      </c>
      <c r="O263" s="13" t="s">
        <v>14680</v>
      </c>
      <c r="P263" s="167" t="str">
        <f>IFERROR(VLOOKUP(D263,'TPMS-auto'!A:D, 4,0),"Not-in-TPMS")</f>
        <v>0008162</v>
      </c>
      <c r="Q263" s="168" t="str">
        <f>IFERROR(VLOOKUP(Table2[[#This Row],[Unit Number]],Ops,3,0),"Not-in-TPMS")</f>
        <v>Monica, Cheryl &amp; Machell</v>
      </c>
      <c r="R263" s="173">
        <f>IFERROR(VLOOKUP(Table2[[#This Row],[Enterprise ID]], 'ExistingRental-12.11'!A:H, 3, 0), "Not Open On 12.11")</f>
        <v>45895</v>
      </c>
      <c r="S263" s="167" t="str">
        <f>IF(Table2[[#This Row],[Start Rental Date]]="New Rental", "New Rental", "Rental Extension Request")</f>
        <v>Rental Extension Request</v>
      </c>
      <c r="T263" s="167" t="str">
        <f>IFERROR(IF(Table2[[#This Row],[Date of this request]]-Table2[[#This Row],[Tech Service Date]]&lt;60, "New Hire Rental", "Truck Breakdown"), "New Hire Rental")</f>
        <v>Truck Breakdown</v>
      </c>
      <c r="U263" s="167" t="str">
        <f>IFERROR(VLOOKUP(Table2[[#This Row],[Enterprise ID]], 'ExistingRental-12.11'!A:H, 7, 0), "Not Open On 12.11")</f>
        <v>SEAN WICKLANDER</v>
      </c>
      <c r="V263" s="173">
        <f>IFERROR(VLOOKUP(Table2[[#This Row],[Enterprise ID]],'Tech-ServiceDate'!A:B,2,0), "EitherNewHire or Termed")</f>
        <v>44896</v>
      </c>
      <c r="W263" s="25"/>
      <c r="X263" s="25"/>
    </row>
    <row r="264" spans="1:24" ht="33.75" customHeight="1">
      <c r="A264" s="15">
        <v>45931</v>
      </c>
      <c r="B264" s="8">
        <v>46174</v>
      </c>
      <c r="C264" s="9" t="s">
        <v>15335</v>
      </c>
      <c r="D264" s="10" t="s">
        <v>15336</v>
      </c>
      <c r="E264" s="174" t="str">
        <f t="shared" si="8"/>
        <v>46174</v>
      </c>
      <c r="F264" s="177">
        <f>IFERROR(VLOOKUP(D264,'TPMS-auto'!A:J, 10,0), "Not-in-TPMS")</f>
        <v>5635790206</v>
      </c>
      <c r="G264" s="177" t="str">
        <f>IFERROR(VLOOKUP(D264,'TPMS-auto'!A:J,6,0),"Not-in-TPMS")</f>
        <v>061063</v>
      </c>
      <c r="H264" s="12">
        <v>45887</v>
      </c>
      <c r="I264" s="11" t="s">
        <v>15246</v>
      </c>
      <c r="J264" s="13" t="s">
        <v>15739</v>
      </c>
      <c r="K264" s="13"/>
      <c r="L264" s="13" t="s">
        <v>14680</v>
      </c>
      <c r="M264" s="13"/>
      <c r="N264" s="13" t="s">
        <v>14680</v>
      </c>
      <c r="O264" s="13" t="s">
        <v>14680</v>
      </c>
      <c r="P264" s="167" t="str">
        <f>IFERROR(VLOOKUP(D264,'TPMS-auto'!A:D, 4,0),"Not-in-TPMS")</f>
        <v>0008555</v>
      </c>
      <c r="Q264" s="168" t="str">
        <f>IFERROR(VLOOKUP(Table2[[#This Row],[Unit Number]],Ops,3,0),"Not-in-TPMS")</f>
        <v>Monica, Cheryl &amp; Machell</v>
      </c>
      <c r="R264" s="173" t="str">
        <f>IFERROR(VLOOKUP(Table2[[#This Row],[Enterprise ID]], 'ExistingRental-12.11'!A:H, 3, 0), "Not Open On 12.11")</f>
        <v>Not Open On 12.11</v>
      </c>
      <c r="S264" s="167" t="str">
        <f>IF(Table2[[#This Row],[Start Rental Date]]="New Rental", "New Rental", "Rental Extension Request")</f>
        <v>Rental Extension Request</v>
      </c>
      <c r="T264" s="167" t="str">
        <f>IFERROR(IF(Table2[[#This Row],[Date of this request]]-Table2[[#This Row],[Tech Service Date]]&lt;60, "New Hire Rental", "Truck Breakdown"), "New Hire Rental")</f>
        <v>New Hire Rental</v>
      </c>
      <c r="U264" s="167" t="str">
        <f>IFERROR(VLOOKUP(Table2[[#This Row],[Enterprise ID]], 'ExistingRental-12.11'!A:H, 7, 0), "Not Open On 12.11")</f>
        <v>Not Open On 12.11</v>
      </c>
      <c r="V264" s="173">
        <f>IFERROR(VLOOKUP(Table2[[#This Row],[Enterprise ID]],'Tech-ServiceDate'!A:B,2,0), "EitherNewHire or Termed")</f>
        <v>45872</v>
      </c>
      <c r="W264" s="25"/>
      <c r="X264" s="25"/>
    </row>
    <row r="265" spans="1:24" ht="33.75" customHeight="1">
      <c r="A265" s="15">
        <v>45932</v>
      </c>
      <c r="B265" s="8">
        <v>6008</v>
      </c>
      <c r="C265" s="9" t="s">
        <v>15196</v>
      </c>
      <c r="D265" s="10" t="s">
        <v>15197</v>
      </c>
      <c r="E265" s="174" t="str">
        <f t="shared" si="8"/>
        <v>6008</v>
      </c>
      <c r="F265" s="177">
        <f>IFERROR(VLOOKUP(D265,'TPMS-auto'!A:J, 10,0), "Not-in-TPMS")</f>
        <v>7038631826</v>
      </c>
      <c r="G265" s="177">
        <f>IFERROR(VLOOKUP(D265,'TPMS-auto'!A:J,6,0),"Not-in-TPMS")</f>
        <v>0</v>
      </c>
      <c r="H265" s="12">
        <v>45873</v>
      </c>
      <c r="I265" s="11" t="s">
        <v>15740</v>
      </c>
      <c r="J265" s="13" t="s">
        <v>15741</v>
      </c>
      <c r="K265" s="13"/>
      <c r="L265" s="13"/>
      <c r="M265" s="13"/>
      <c r="N265" s="13" t="s">
        <v>14680</v>
      </c>
      <c r="O265" s="13" t="s">
        <v>14680</v>
      </c>
      <c r="P265" s="167" t="str">
        <f>IFERROR(VLOOKUP(D265,'TPMS-auto'!A:D, 4,0),"Not-in-TPMS")</f>
        <v>0007084</v>
      </c>
      <c r="Q265" s="168" t="str">
        <f>IFERROR(VLOOKUP(Table2[[#This Row],[Unit Number]],Ops,3,0),"Not-in-TPMS")</f>
        <v>Monica, Cheryl &amp; Machell</v>
      </c>
      <c r="R265" s="173">
        <f>IFERROR(VLOOKUP(Table2[[#This Row],[Enterprise ID]], 'ExistingRental-12.11'!A:H, 3, 0), "Not Open On 12.11")</f>
        <v>45994</v>
      </c>
      <c r="S265" s="167" t="str">
        <f>IF(Table2[[#This Row],[Start Rental Date]]="New Rental", "New Rental", "Rental Extension Request")</f>
        <v>Rental Extension Request</v>
      </c>
      <c r="T265" s="167" t="str">
        <f>IFERROR(IF(Table2[[#This Row],[Date of this request]]-Table2[[#This Row],[Tech Service Date]]&lt;60, "New Hire Rental", "Truck Breakdown"), "New Hire Rental")</f>
        <v>Truck Breakdown</v>
      </c>
      <c r="U265" s="167" t="str">
        <f>IFERROR(VLOOKUP(Table2[[#This Row],[Enterprise ID]], 'ExistingRental-12.11'!A:H, 7, 0), "Not Open On 12.11")</f>
        <v>ABDUL LATIF KATAWAZI</v>
      </c>
      <c r="V265" s="173">
        <f>IFERROR(VLOOKUP(Table2[[#This Row],[Enterprise ID]],'Tech-ServiceDate'!A:B,2,0), "EitherNewHire or Termed")</f>
        <v>45858</v>
      </c>
      <c r="W265" s="25"/>
      <c r="X265" s="25"/>
    </row>
    <row r="266" spans="1:24" ht="33.75" customHeight="1">
      <c r="A266" s="15">
        <v>45932</v>
      </c>
      <c r="B266" s="7">
        <v>6534</v>
      </c>
      <c r="C266" s="4" t="s">
        <v>15742</v>
      </c>
      <c r="D266" s="5" t="s">
        <v>15743</v>
      </c>
      <c r="E266" s="176" t="str">
        <f t="shared" si="8"/>
        <v>6534</v>
      </c>
      <c r="F266" s="177">
        <f>IFERROR(VLOOKUP(D266,'TPMS-auto'!A:J, 10,0), "Not-in-TPMS")</f>
        <v>3344981273</v>
      </c>
      <c r="G266" s="177" t="str">
        <f>IFERROR(VLOOKUP(D266,'TPMS-auto'!A:J,6,0),"Not-in-TPMS")</f>
        <v>047131</v>
      </c>
      <c r="H266" s="6">
        <v>45873</v>
      </c>
      <c r="I266" s="2" t="s">
        <v>15744</v>
      </c>
      <c r="J266" s="3"/>
      <c r="K266" s="3" t="s">
        <v>15745</v>
      </c>
      <c r="L266" s="13"/>
      <c r="M266" s="13"/>
      <c r="N266" s="3" t="s">
        <v>14680</v>
      </c>
      <c r="O266" s="3" t="s">
        <v>14680</v>
      </c>
      <c r="P266" s="167" t="str">
        <f>IFERROR(VLOOKUP(D266,'TPMS-auto'!A:D, 4,0),"Not-in-TPMS")</f>
        <v>0008035</v>
      </c>
      <c r="Q266" s="168" t="str">
        <f>IFERROR(VLOOKUP(Table2[[#This Row],[Unit Number]],Ops,3,0),"Not-in-TPMS")</f>
        <v>Rob &amp; Andrea</v>
      </c>
      <c r="R266" s="173" t="str">
        <f>IFERROR(VLOOKUP(Table2[[#This Row],[Enterprise ID]], 'ExistingRental-12.11'!A:H, 3, 0), "Not Open On 12.11")</f>
        <v>Not Open On 12.11</v>
      </c>
      <c r="S266" s="167" t="str">
        <f>IF(Table2[[#This Row],[Start Rental Date]]="New Rental", "New Rental", "Rental Extension Request")</f>
        <v>Rental Extension Request</v>
      </c>
      <c r="T266" s="167" t="str">
        <f>IFERROR(IF(Table2[[#This Row],[Date of this request]]-Table2[[#This Row],[Tech Service Date]]&lt;60, "New Hire Rental", "Truck Breakdown"), "New Hire Rental")</f>
        <v>Truck Breakdown</v>
      </c>
      <c r="U266" s="167" t="str">
        <f>IFERROR(VLOOKUP(Table2[[#This Row],[Enterprise ID]], 'ExistingRental-12.11'!A:H, 7, 0), "Not Open On 12.11")</f>
        <v>Not Open On 12.11</v>
      </c>
      <c r="V266" s="173">
        <f>IFERROR(VLOOKUP(Table2[[#This Row],[Enterprise ID]],'Tech-ServiceDate'!A:B,2,0), "EitherNewHire or Termed")</f>
        <v>45858</v>
      </c>
      <c r="W266" s="25"/>
      <c r="X266" s="25"/>
    </row>
    <row r="267" spans="1:24" ht="33.75" customHeight="1">
      <c r="A267" s="15">
        <v>45932</v>
      </c>
      <c r="B267" s="7">
        <v>37139</v>
      </c>
      <c r="C267" s="9" t="s">
        <v>14853</v>
      </c>
      <c r="D267" s="10" t="s">
        <v>14854</v>
      </c>
      <c r="E267" s="176" t="s">
        <v>15746</v>
      </c>
      <c r="F267" s="177">
        <f>IFERROR(VLOOKUP(D267,'TPMS-auto'!A:J, 10,0), "Not-in-TPMS")</f>
        <v>3042209563</v>
      </c>
      <c r="G267" s="177" t="str">
        <f>IFERROR(VLOOKUP(D267,'TPMS-auto'!A:J,6,0),"Not-in-TPMS")</f>
        <v>037139</v>
      </c>
      <c r="H267" s="12">
        <v>45846</v>
      </c>
      <c r="I267" s="11" t="s">
        <v>14855</v>
      </c>
      <c r="J267" s="13" t="s">
        <v>14856</v>
      </c>
      <c r="K267" s="13" t="s">
        <v>14857</v>
      </c>
      <c r="L267" s="13" t="s">
        <v>14680</v>
      </c>
      <c r="M267" s="13"/>
      <c r="N267" s="3" t="s">
        <v>14680</v>
      </c>
      <c r="O267" s="3" t="s">
        <v>14680</v>
      </c>
      <c r="P267" s="167" t="str">
        <f>IFERROR(VLOOKUP(D267,'TPMS-auto'!A:D, 4,0),"Not-in-TPMS")</f>
        <v>0008206</v>
      </c>
      <c r="Q267" s="168" t="str">
        <f>IFERROR(VLOOKUP(Table2[[#This Row],[Unit Number]],Ops,3,0),"Not-in-TPMS")</f>
        <v>Monica, Cheryl &amp; Machell</v>
      </c>
      <c r="R267" s="173">
        <f>IFERROR(VLOOKUP(Table2[[#This Row],[Enterprise ID]], 'ExistingRental-12.11'!A:H, 3, 0), "Not Open On 12.11")</f>
        <v>45846</v>
      </c>
      <c r="S267" s="167" t="str">
        <f>IF(Table2[[#This Row],[Start Rental Date]]="New Rental", "New Rental", "Rental Extension Request")</f>
        <v>Rental Extension Request</v>
      </c>
      <c r="T267" s="167" t="str">
        <f>IFERROR(IF(Table2[[#This Row],[Date of this request]]-Table2[[#This Row],[Tech Service Date]]&lt;60, "New Hire Rental", "Truck Breakdown"), "New Hire Rental")</f>
        <v>Truck Breakdown</v>
      </c>
      <c r="U267" s="167" t="str">
        <f>IFERROR(VLOOKUP(Table2[[#This Row],[Enterprise ID]], 'ExistingRental-12.11'!A:H, 7, 0), "Not Open On 12.11")</f>
        <v>ANTHONY PARSON</v>
      </c>
      <c r="V267" s="173">
        <f>IFERROR(VLOOKUP(Table2[[#This Row],[Enterprise ID]],'Tech-ServiceDate'!A:B,2,0), "EitherNewHire or Termed")</f>
        <v>43782</v>
      </c>
      <c r="W267" s="25"/>
      <c r="X267" s="25"/>
    </row>
    <row r="268" spans="1:24" ht="33.75" customHeight="1">
      <c r="A268" s="15">
        <v>45932</v>
      </c>
      <c r="B268" s="7">
        <v>46995</v>
      </c>
      <c r="C268" s="4" t="s">
        <v>15339</v>
      </c>
      <c r="D268" s="5" t="s">
        <v>1478</v>
      </c>
      <c r="E268" s="176" t="s">
        <v>15747</v>
      </c>
      <c r="F268" s="177" t="str">
        <f>IFERROR(VLOOKUP(D268,'TPMS-auto'!A:J, 10,0), "Not-in-TPMS")</f>
        <v>Not-in-TPMS</v>
      </c>
      <c r="G268" s="177" t="str">
        <f>IFERROR(VLOOKUP(D268,'TPMS-auto'!A:J,6,0),"Not-in-TPMS")</f>
        <v>Not-in-TPMS</v>
      </c>
      <c r="H268" s="6">
        <v>45925</v>
      </c>
      <c r="I268" s="2" t="s">
        <v>15340</v>
      </c>
      <c r="J268" s="3" t="s">
        <v>15075</v>
      </c>
      <c r="K268" s="3" t="s">
        <v>15341</v>
      </c>
      <c r="L268" s="3" t="s">
        <v>14680</v>
      </c>
      <c r="M268" s="3"/>
      <c r="N268" s="3" t="s">
        <v>14680</v>
      </c>
      <c r="O268" s="3" t="s">
        <v>14680</v>
      </c>
      <c r="P268" s="167" t="str">
        <f>IFERROR(VLOOKUP(D268,'TPMS-auto'!A:D, 4,0),"Not-in-TPMS")</f>
        <v>Not-in-TPMS</v>
      </c>
      <c r="Q268" s="168" t="str">
        <f>IFERROR(VLOOKUP(Table2[[#This Row],[Unit Number]],Ops,3,0),"Not-in-TPMS")</f>
        <v>Not-in-TPMS</v>
      </c>
      <c r="R268" s="173" t="str">
        <f>IFERROR(VLOOKUP(Table2[[#This Row],[Enterprise ID]], 'ExistingRental-12.11'!A:H, 3, 0), "Not Open On 12.11")</f>
        <v>Not Open On 12.11</v>
      </c>
      <c r="S268" s="167" t="str">
        <f>IF(Table2[[#This Row],[Start Rental Date]]="New Rental", "New Rental", "Rental Extension Request")</f>
        <v>Rental Extension Request</v>
      </c>
      <c r="T268" s="167" t="str">
        <f>IFERROR(IF(Table2[[#This Row],[Date of this request]]-Table2[[#This Row],[Tech Service Date]]&lt;60, "New Hire Rental", "Truck Breakdown"), "New Hire Rental")</f>
        <v>New Hire Rental</v>
      </c>
      <c r="U268" s="167" t="str">
        <f>IFERROR(VLOOKUP(Table2[[#This Row],[Enterprise ID]], 'ExistingRental-12.11'!A:H, 7, 0), "Not Open On 12.11")</f>
        <v>Not Open On 12.11</v>
      </c>
      <c r="V268" s="173" t="str">
        <f>IFERROR(VLOOKUP(Table2[[#This Row],[Enterprise ID]],'Tech-ServiceDate'!A:B,2,0), "EitherNewHire or Termed")</f>
        <v>EitherNewHire or Termed</v>
      </c>
      <c r="W268" s="25"/>
      <c r="X268" s="25"/>
    </row>
    <row r="269" spans="1:24" ht="33.75" customHeight="1">
      <c r="A269" s="15">
        <v>45932</v>
      </c>
      <c r="B269" s="7">
        <v>23718</v>
      </c>
      <c r="C269" s="4" t="s">
        <v>15748</v>
      </c>
      <c r="D269" s="5" t="s">
        <v>15749</v>
      </c>
      <c r="E269" s="176" t="str">
        <f>TRIM(B269)</f>
        <v>23718</v>
      </c>
      <c r="F269" s="177">
        <f>IFERROR(VLOOKUP(D269,'TPMS-auto'!A:J, 10,0), "Not-in-TPMS")</f>
        <v>7608024522</v>
      </c>
      <c r="G269" s="177" t="str">
        <f>IFERROR(VLOOKUP(D269,'TPMS-auto'!A:J,6,0),"Not-in-TPMS")</f>
        <v>023718</v>
      </c>
      <c r="H269" s="6" t="s">
        <v>14676</v>
      </c>
      <c r="I269" s="2" t="s">
        <v>15750</v>
      </c>
      <c r="J269" s="3" t="s">
        <v>15751</v>
      </c>
      <c r="K269" s="3"/>
      <c r="L269" s="3" t="s">
        <v>14680</v>
      </c>
      <c r="M269" s="3"/>
      <c r="N269" s="3" t="s">
        <v>14680</v>
      </c>
      <c r="O269" s="3" t="s">
        <v>14680</v>
      </c>
      <c r="P269" s="167" t="str">
        <f>IFERROR(VLOOKUP(D269,'TPMS-auto'!A:D, 4,0),"Not-in-TPMS")</f>
        <v>0007088</v>
      </c>
      <c r="Q269" s="168" t="str">
        <f>VLOOKUP(Table2[[#This Row],[Unit Number]],Ops,3,0)</f>
        <v>Carol &amp; Tasha</v>
      </c>
      <c r="R269" s="173" t="str">
        <f>IFERROR(VLOOKUP(Table2[[#This Row],[Enterprise ID]], 'ExistingRental-12.11'!A:H, 3, 0), "Not Open On 12.11")</f>
        <v>Not Open On 12.11</v>
      </c>
      <c r="S269" s="167" t="str">
        <f>IF(Table2[[#This Row],[Start Rental Date]]="New Rental", "New Rental", "Rental Extension Request")</f>
        <v>New Rental</v>
      </c>
      <c r="T269" s="167" t="str">
        <f>IFERROR(IF(Table2[[#This Row],[Date of this request]]-Table2[[#This Row],[Tech Service Date]]&lt;60, "New Hire Rental", "Truck Breakdown"), "New Hire Rental")</f>
        <v>New Hire Rental</v>
      </c>
      <c r="U269" s="167" t="str">
        <f>IFERROR(VLOOKUP(Table2[[#This Row],[Enterprise ID]], 'ExistingRental-12.11'!A:H, 7, 0), "Not Open On 12.11")</f>
        <v>Not Open On 12.11</v>
      </c>
      <c r="V269" s="173">
        <f>IFERROR(VLOOKUP(Table2[[#This Row],[Enterprise ID]],'Tech-ServiceDate'!A:B,2,0), "EitherNewHire or Termed")</f>
        <v>45900</v>
      </c>
      <c r="W269" s="25"/>
      <c r="X269" s="25"/>
    </row>
    <row r="270" spans="1:24" ht="33.75" customHeight="1">
      <c r="A270" s="15">
        <v>45932</v>
      </c>
      <c r="B270" s="7">
        <v>36040</v>
      </c>
      <c r="C270" s="4" t="s">
        <v>15424</v>
      </c>
      <c r="D270" s="5" t="s">
        <v>15425</v>
      </c>
      <c r="E270" s="176" t="str">
        <f>TRIM(B270)</f>
        <v>36040</v>
      </c>
      <c r="F270" s="177">
        <f>IFERROR(VLOOKUP(D270,'TPMS-auto'!A:J, 10,0), "Not-in-TPMS")</f>
        <v>2406430072</v>
      </c>
      <c r="G270" s="177" t="str">
        <f>IFERROR(VLOOKUP(D270,'TPMS-auto'!A:J,6,0),"Not-in-TPMS")</f>
        <v>036040</v>
      </c>
      <c r="H270" s="6" t="s">
        <v>14676</v>
      </c>
      <c r="I270" s="2" t="s">
        <v>15752</v>
      </c>
      <c r="J270" s="3" t="s">
        <v>15753</v>
      </c>
      <c r="K270" s="3" t="s">
        <v>14679</v>
      </c>
      <c r="L270" s="3" t="s">
        <v>14680</v>
      </c>
      <c r="M270" s="3"/>
      <c r="N270" s="3" t="s">
        <v>14680</v>
      </c>
      <c r="O270" s="3" t="s">
        <v>14680</v>
      </c>
      <c r="P270" s="167" t="str">
        <f>IFERROR(VLOOKUP(D270,'TPMS-auto'!A:D, 4,0),"Not-in-TPMS")</f>
        <v>0007084</v>
      </c>
      <c r="Q270" s="168" t="str">
        <f>IFERROR(VLOOKUP(Table2[[#This Row],[Unit Number]],Ops,3,0),"Not-in-TPMS")</f>
        <v>Monica, Cheryl &amp; Machell</v>
      </c>
      <c r="R270" s="173">
        <f>IFERROR(VLOOKUP(Table2[[#This Row],[Enterprise ID]], 'ExistingRental-12.11'!A:H, 3, 0), "Not Open On 12.11")</f>
        <v>45971</v>
      </c>
      <c r="S270" s="167" t="str">
        <f>IF(Table2[[#This Row],[Start Rental Date]]="New Rental", "New Rental", "Rental Extension Request")</f>
        <v>New Rental</v>
      </c>
      <c r="T270" s="167" t="str">
        <f>IFERROR(IF(Table2[[#This Row],[Date of this request]]-Table2[[#This Row],[Tech Service Date]]&lt;60, "New Hire Rental", "Truck Breakdown"), "New Hire Rental")</f>
        <v>New Hire Rental</v>
      </c>
      <c r="U270" s="167" t="str">
        <f>IFERROR(VLOOKUP(Table2[[#This Row],[Enterprise ID]], 'ExistingRental-12.11'!A:H, 7, 0), "Not Open On 12.11")</f>
        <v>ELISHA PEAKE</v>
      </c>
      <c r="V270" s="173">
        <f>IFERROR(VLOOKUP(Table2[[#This Row],[Enterprise ID]],'Tech-ServiceDate'!A:B,2,0), "EitherNewHire or Termed")</f>
        <v>45914</v>
      </c>
      <c r="W270" s="25"/>
      <c r="X270" s="25"/>
    </row>
    <row r="271" spans="1:24" ht="33.75" customHeight="1">
      <c r="A271" s="15">
        <v>45932</v>
      </c>
      <c r="B271" s="7">
        <v>37402</v>
      </c>
      <c r="C271" s="4" t="s">
        <v>15087</v>
      </c>
      <c r="D271" s="10" t="s">
        <v>15088</v>
      </c>
      <c r="E271" s="176" t="s">
        <v>15754</v>
      </c>
      <c r="F271" s="177" t="str">
        <f>IFERROR(VLOOKUP(D271,'TPMS-auto'!A:J, 10,0), "Not-in-TPMS")</f>
        <v>Not-in-TPMS</v>
      </c>
      <c r="G271" s="177" t="str">
        <f>IFERROR(VLOOKUP(D271,'TPMS-auto'!A:J,6,0),"Not-in-TPMS")</f>
        <v>Not-in-TPMS</v>
      </c>
      <c r="H271" s="6">
        <v>45923</v>
      </c>
      <c r="I271" s="2" t="s">
        <v>15089</v>
      </c>
      <c r="J271" s="3" t="s">
        <v>15090</v>
      </c>
      <c r="K271" s="3" t="s">
        <v>15755</v>
      </c>
      <c r="L271" s="3" t="s">
        <v>14680</v>
      </c>
      <c r="M271" s="3"/>
      <c r="N271" s="3" t="s">
        <v>14680</v>
      </c>
      <c r="O271" s="3" t="s">
        <v>14680</v>
      </c>
      <c r="P271" s="167" t="str">
        <f>IFERROR(VLOOKUP(D271,'TPMS-auto'!A:D, 4,0),"Not-in-TPMS")</f>
        <v>Not-in-TPMS</v>
      </c>
      <c r="Q271" s="168" t="str">
        <f>IFERROR(VLOOKUP(Table2[[#This Row],[Unit Number]],Ops,3,0),"Not-in-TPMS")</f>
        <v>Not-in-TPMS</v>
      </c>
      <c r="R271" s="173" t="str">
        <f>IFERROR(VLOOKUP(Table2[[#This Row],[Enterprise ID]], 'ExistingRental-12.11'!A:H, 3, 0), "Not Open On 12.11")</f>
        <v>Not Open On 12.11</v>
      </c>
      <c r="S271" s="167" t="str">
        <f>IF(Table2[[#This Row],[Start Rental Date]]="New Rental", "New Rental", "Rental Extension Request")</f>
        <v>Rental Extension Request</v>
      </c>
      <c r="T271" s="167" t="str">
        <f>IFERROR(IF(Table2[[#This Row],[Date of this request]]-Table2[[#This Row],[Tech Service Date]]&lt;60, "New Hire Rental", "Truck Breakdown"), "New Hire Rental")</f>
        <v>New Hire Rental</v>
      </c>
      <c r="U271" s="167" t="str">
        <f>IFERROR(VLOOKUP(Table2[[#This Row],[Enterprise ID]], 'ExistingRental-12.11'!A:H, 7, 0), "Not Open On 12.11")</f>
        <v>Not Open On 12.11</v>
      </c>
      <c r="V271" s="173" t="str">
        <f>IFERROR(VLOOKUP(Table2[[#This Row],[Enterprise ID]],'Tech-ServiceDate'!A:B,2,0), "EitherNewHire or Termed")</f>
        <v>EitherNewHire or Termed</v>
      </c>
      <c r="W271" s="25"/>
      <c r="X271" s="25"/>
    </row>
    <row r="272" spans="1:24" ht="33.75" customHeight="1">
      <c r="A272" s="15">
        <v>45932</v>
      </c>
      <c r="B272" s="8">
        <v>36544</v>
      </c>
      <c r="C272" s="9" t="s">
        <v>15756</v>
      </c>
      <c r="D272" s="10" t="s">
        <v>15757</v>
      </c>
      <c r="E272" s="174" t="str">
        <f t="shared" ref="E272:E277" si="9">TRIM(B272)</f>
        <v>36544</v>
      </c>
      <c r="F272" s="177">
        <f>IFERROR(VLOOKUP(D272,'TPMS-auto'!A:J, 10,0), "Not-in-TPMS")</f>
        <v>7606410778</v>
      </c>
      <c r="G272" s="177" t="str">
        <f>IFERROR(VLOOKUP(D272,'TPMS-auto'!A:J,6,0),"Not-in-TPMS")</f>
        <v>036568</v>
      </c>
      <c r="H272" s="12" t="s">
        <v>15758</v>
      </c>
      <c r="I272" s="11" t="s">
        <v>15750</v>
      </c>
      <c r="J272" s="13" t="s">
        <v>15759</v>
      </c>
      <c r="K272" s="13" t="s">
        <v>15760</v>
      </c>
      <c r="L272" s="13" t="s">
        <v>14680</v>
      </c>
      <c r="M272" s="13"/>
      <c r="N272" s="13" t="s">
        <v>14680</v>
      </c>
      <c r="O272" s="13" t="s">
        <v>14680</v>
      </c>
      <c r="P272" s="167" t="str">
        <f>IFERROR(VLOOKUP(D272,'TPMS-auto'!A:D, 4,0),"Not-in-TPMS")</f>
        <v>0007088</v>
      </c>
      <c r="Q272" s="168" t="str">
        <f>IFERROR(VLOOKUP(Table2[[#This Row],[Unit Number]],Ops,3,0),"Not-in-TPMS")</f>
        <v>Carol &amp; Tasha</v>
      </c>
      <c r="R272" s="173">
        <f>IFERROR(VLOOKUP(Table2[[#This Row],[Enterprise ID]], 'ExistingRental-12.11'!A:H, 3, 0), "Not Open On 12.11")</f>
        <v>45974</v>
      </c>
      <c r="S272" s="167" t="str">
        <f>IF(Table2[[#This Row],[Start Rental Date]]="New Rental", "New Rental", "Rental Extension Request")</f>
        <v>Rental Extension Request</v>
      </c>
      <c r="T272" s="167" t="str">
        <f>IFERROR(IF(Table2[[#This Row],[Date of this request]]-Table2[[#This Row],[Tech Service Date]]&lt;60, "New Hire Rental", "Truck Breakdown"), "New Hire Rental")</f>
        <v>New Hire Rental</v>
      </c>
      <c r="U272" s="167" t="str">
        <f>IFERROR(VLOOKUP(Table2[[#This Row],[Enterprise ID]], 'ExistingRental-12.11'!A:H, 7, 0), "Not Open On 12.11")</f>
        <v>LUIS SOTELO</v>
      </c>
      <c r="V272" s="173">
        <f>IFERROR(VLOOKUP(Table2[[#This Row],[Enterprise ID]],'Tech-ServiceDate'!A:B,2,0), "EitherNewHire or Termed")</f>
        <v>45900</v>
      </c>
      <c r="W272" s="25"/>
      <c r="X272" s="25"/>
    </row>
    <row r="273" spans="1:24" ht="33.75" customHeight="1">
      <c r="A273" s="15">
        <v>45932</v>
      </c>
      <c r="B273" s="7">
        <v>47273</v>
      </c>
      <c r="C273" s="4" t="s">
        <v>15099</v>
      </c>
      <c r="D273" s="5" t="s">
        <v>15100</v>
      </c>
      <c r="E273" s="176" t="str">
        <f t="shared" si="9"/>
        <v>47273</v>
      </c>
      <c r="F273" s="177">
        <f>IFERROR(VLOOKUP(D273,'TPMS-auto'!A:J, 10,0), "Not-in-TPMS")</f>
        <v>2085803354</v>
      </c>
      <c r="G273" s="177" t="str">
        <f>IFERROR(VLOOKUP(D273,'TPMS-auto'!A:J,6,0),"Not-in-TPMS")</f>
        <v>047273</v>
      </c>
      <c r="H273" s="6">
        <v>45923</v>
      </c>
      <c r="I273" s="3" t="s">
        <v>15101</v>
      </c>
      <c r="J273" s="3" t="s">
        <v>15102</v>
      </c>
      <c r="K273" s="3" t="s">
        <v>15761</v>
      </c>
      <c r="L273" s="13" t="s">
        <v>14680</v>
      </c>
      <c r="M273" s="13"/>
      <c r="N273" s="3" t="s">
        <v>14680</v>
      </c>
      <c r="O273" s="3" t="s">
        <v>14680</v>
      </c>
      <c r="P273" s="167" t="str">
        <f>IFERROR(VLOOKUP(D273,'TPMS-auto'!A:D, 4,0),"Not-in-TPMS")</f>
        <v>0008228</v>
      </c>
      <c r="Q273" s="168" t="str">
        <f>IFERROR(VLOOKUP(Table2[[#This Row],[Unit Number]],Ops,3,0),"Not-in-TPMS")</f>
        <v>Carol &amp; Tasha</v>
      </c>
      <c r="R273" s="173">
        <f>IFERROR(VLOOKUP(Table2[[#This Row],[Enterprise ID]], 'ExistingRental-12.11'!A:H, 3, 0), "Not Open On 12.11")</f>
        <v>46000</v>
      </c>
      <c r="S273" s="167" t="str">
        <f>IF(Table2[[#This Row],[Start Rental Date]]="New Rental", "New Rental", "Rental Extension Request")</f>
        <v>Rental Extension Request</v>
      </c>
      <c r="T273" s="167" t="str">
        <f>IFERROR(IF(Table2[[#This Row],[Date of this request]]-Table2[[#This Row],[Tech Service Date]]&lt;60, "New Hire Rental", "Truck Breakdown"), "New Hire Rental")</f>
        <v>Truck Breakdown</v>
      </c>
      <c r="U273" s="167" t="str">
        <f>IFERROR(VLOOKUP(Table2[[#This Row],[Enterprise ID]], 'ExistingRental-12.11'!A:H, 7, 0), "Not Open On 12.11")</f>
        <v>MARK HIGGINS</v>
      </c>
      <c r="V273" s="173">
        <f>IFERROR(VLOOKUP(Table2[[#This Row],[Enterprise ID]],'Tech-ServiceDate'!A:B,2,0), "EitherNewHire or Termed")</f>
        <v>44462</v>
      </c>
      <c r="W273" s="25"/>
      <c r="X273" s="25"/>
    </row>
    <row r="274" spans="1:24" ht="33.75" customHeight="1">
      <c r="A274" s="15">
        <v>45932</v>
      </c>
      <c r="B274" s="7">
        <v>61462</v>
      </c>
      <c r="C274" s="4" t="s">
        <v>15762</v>
      </c>
      <c r="D274" s="5" t="s">
        <v>10430</v>
      </c>
      <c r="E274" s="176" t="str">
        <f t="shared" si="9"/>
        <v>61462</v>
      </c>
      <c r="F274" s="177">
        <f>IFERROR(VLOOKUP(D274,'TPMS-auto'!A:J, 10,0), "Not-in-TPMS")</f>
        <v>3025190345</v>
      </c>
      <c r="G274" s="177" t="str">
        <f>IFERROR(VLOOKUP(D274,'TPMS-auto'!A:J,6,0),"Not-in-TPMS")</f>
        <v>061462</v>
      </c>
      <c r="H274" s="6">
        <v>45908</v>
      </c>
      <c r="I274" s="2" t="s">
        <v>15763</v>
      </c>
      <c r="J274" s="3" t="s">
        <v>15764</v>
      </c>
      <c r="K274" s="3" t="s">
        <v>15765</v>
      </c>
      <c r="L274" s="3" t="s">
        <v>14680</v>
      </c>
      <c r="M274" s="3"/>
      <c r="N274" s="3" t="s">
        <v>14680</v>
      </c>
      <c r="O274" s="3" t="s">
        <v>14680</v>
      </c>
      <c r="P274" s="167" t="str">
        <f>IFERROR(VLOOKUP(D274,'TPMS-auto'!A:D, 4,0),"Not-in-TPMS")</f>
        <v>0007084</v>
      </c>
      <c r="Q274" s="168" t="str">
        <f>IFERROR(VLOOKUP(Table2[[#This Row],[Unit Number]],Ops,3,0),"Not-in-TPMS")</f>
        <v>Monica, Cheryl &amp; Machell</v>
      </c>
      <c r="R274" s="173">
        <f>IFERROR(VLOOKUP(Table2[[#This Row],[Enterprise ID]], 'ExistingRental-12.11'!A:H, 3, 0), "Not Open On 12.11")</f>
        <v>45908</v>
      </c>
      <c r="S274" s="167" t="str">
        <f>IF(Table2[[#This Row],[Start Rental Date]]="New Rental", "New Rental", "Rental Extension Request")</f>
        <v>Rental Extension Request</v>
      </c>
      <c r="T274" s="167" t="str">
        <f>IFERROR(IF(Table2[[#This Row],[Date of this request]]-Table2[[#This Row],[Tech Service Date]]&lt;60, "New Hire Rental", "Truck Breakdown"), "New Hire Rental")</f>
        <v>Truck Breakdown</v>
      </c>
      <c r="U274" s="167" t="str">
        <f>IFERROR(VLOOKUP(Table2[[#This Row],[Enterprise ID]], 'ExistingRental-12.11'!A:H, 7, 0), "Not Open On 12.11")</f>
        <v>MIKE WRIGHT</v>
      </c>
      <c r="V274" s="173">
        <f>IFERROR(VLOOKUP(Table2[[#This Row],[Enterprise ID]],'Tech-ServiceDate'!A:B,2,0), "EitherNewHire or Termed")</f>
        <v>36934</v>
      </c>
      <c r="W274" s="25"/>
      <c r="X274" s="25"/>
    </row>
    <row r="275" spans="1:24" ht="33.75" customHeight="1">
      <c r="A275" s="15">
        <v>45932</v>
      </c>
      <c r="B275" s="7">
        <v>23917</v>
      </c>
      <c r="C275" s="4" t="s">
        <v>15766</v>
      </c>
      <c r="D275" s="10" t="s">
        <v>15767</v>
      </c>
      <c r="E275" s="174" t="str">
        <f t="shared" si="9"/>
        <v>23917</v>
      </c>
      <c r="F275" s="177">
        <f>IFERROR(VLOOKUP(D275,'TPMS-auto'!A:J, 10,0), "Not-in-TPMS")</f>
        <v>3016750329</v>
      </c>
      <c r="G275" s="177" t="str">
        <f>IFERROR(VLOOKUP(D275,'TPMS-auto'!A:J,6,0),"Not-in-TPMS")</f>
        <v>023917</v>
      </c>
      <c r="H275" s="6" t="s">
        <v>14676</v>
      </c>
      <c r="I275" s="2" t="s">
        <v>15768</v>
      </c>
      <c r="J275" s="3" t="s">
        <v>15769</v>
      </c>
      <c r="K275" s="3" t="s">
        <v>15451</v>
      </c>
      <c r="L275" s="3" t="s">
        <v>14680</v>
      </c>
      <c r="M275" s="3"/>
      <c r="N275" s="3" t="s">
        <v>14680</v>
      </c>
      <c r="O275" s="3" t="s">
        <v>14680</v>
      </c>
      <c r="P275" s="167" t="str">
        <f>IFERROR(VLOOKUP(D275,'TPMS-auto'!A:D, 4,0),"Not-in-TPMS")</f>
        <v>0007084</v>
      </c>
      <c r="Q275" s="168" t="str">
        <f>VLOOKUP(Table2[[#This Row],[Unit Number]],Ops,3,0)</f>
        <v>Monica, Cheryl &amp; Machell</v>
      </c>
      <c r="R275" s="173" t="str">
        <f>IFERROR(VLOOKUP(Table2[[#This Row],[Enterprise ID]], 'ExistingRental-12.11'!A:H, 3, 0), "Not Open On 12.11")</f>
        <v>Not Open On 12.11</v>
      </c>
      <c r="S275" s="167" t="str">
        <f>IF(Table2[[#This Row],[Start Rental Date]]="New Rental", "New Rental", "Rental Extension Request")</f>
        <v>New Rental</v>
      </c>
      <c r="T275" s="167" t="str">
        <f>IFERROR(IF(Table2[[#This Row],[Date of this request]]-Table2[[#This Row],[Tech Service Date]]&lt;60, "New Hire Rental", "Truck Breakdown"), "New Hire Rental")</f>
        <v>Truck Breakdown</v>
      </c>
      <c r="U275" s="167" t="str">
        <f>IFERROR(VLOOKUP(Table2[[#This Row],[Enterprise ID]], 'ExistingRental-12.11'!A:H, 7, 0), "Not Open On 12.11")</f>
        <v>Not Open On 12.11</v>
      </c>
      <c r="V275" s="173">
        <f>IFERROR(VLOOKUP(Table2[[#This Row],[Enterprise ID]],'Tech-ServiceDate'!A:B,2,0), "EitherNewHire or Termed")</f>
        <v>45613</v>
      </c>
      <c r="W275" s="25"/>
      <c r="X275" s="25"/>
    </row>
    <row r="276" spans="1:24" ht="33.75" customHeight="1">
      <c r="A276" s="15">
        <v>45932</v>
      </c>
      <c r="B276" s="7">
        <v>46053</v>
      </c>
      <c r="C276" s="4" t="s">
        <v>15770</v>
      </c>
      <c r="D276" s="5" t="s">
        <v>15771</v>
      </c>
      <c r="E276" s="176" t="str">
        <f t="shared" si="9"/>
        <v>46053</v>
      </c>
      <c r="F276" s="177">
        <f>IFERROR(VLOOKUP(D276,'TPMS-auto'!A:J, 10,0), "Not-in-TPMS")</f>
        <v>6507100050</v>
      </c>
      <c r="G276" s="177" t="str">
        <f>IFERROR(VLOOKUP(D276,'TPMS-auto'!A:J,6,0),"Not-in-TPMS")</f>
        <v>046053</v>
      </c>
      <c r="H276" s="6" t="s">
        <v>14676</v>
      </c>
      <c r="I276" s="2" t="s">
        <v>15772</v>
      </c>
      <c r="J276" s="3" t="s">
        <v>15773</v>
      </c>
      <c r="K276" s="3" t="s">
        <v>15451</v>
      </c>
      <c r="L276" s="3" t="s">
        <v>14680</v>
      </c>
      <c r="M276" s="3"/>
      <c r="N276" s="3" t="s">
        <v>14680</v>
      </c>
      <c r="O276" s="3" t="s">
        <v>14680</v>
      </c>
      <c r="P276" s="167" t="str">
        <f>IFERROR(VLOOKUP(D276,'TPMS-auto'!A:D, 4,0),"Not-in-TPMS")</f>
        <v>0008366</v>
      </c>
      <c r="Q276" s="168" t="str">
        <f>VLOOKUP(Table2[[#This Row],[Unit Number]],Ops,3,0)</f>
        <v>Carol &amp; Tasha</v>
      </c>
      <c r="R276" s="173" t="str">
        <f>IFERROR(VLOOKUP(Table2[[#This Row],[Enterprise ID]], 'ExistingRental-12.11'!A:H, 3, 0), "Not Open On 12.11")</f>
        <v>Not Open On 12.11</v>
      </c>
      <c r="S276" s="167" t="str">
        <f>IF(Table2[[#This Row],[Start Rental Date]]="New Rental", "New Rental", "Rental Extension Request")</f>
        <v>New Rental</v>
      </c>
      <c r="T276" s="167" t="str">
        <f>IFERROR(IF(Table2[[#This Row],[Date of this request]]-Table2[[#This Row],[Tech Service Date]]&lt;60, "New Hire Rental", "Truck Breakdown"), "New Hire Rental")</f>
        <v>Truck Breakdown</v>
      </c>
      <c r="U276" s="167" t="str">
        <f>IFERROR(VLOOKUP(Table2[[#This Row],[Enterprise ID]], 'ExistingRental-12.11'!A:H, 7, 0), "Not Open On 12.11")</f>
        <v>Not Open On 12.11</v>
      </c>
      <c r="V276" s="173">
        <f>IFERROR(VLOOKUP(Table2[[#This Row],[Enterprise ID]],'Tech-ServiceDate'!A:B,2,0), "EitherNewHire or Termed")</f>
        <v>43014</v>
      </c>
      <c r="W276" s="25"/>
      <c r="X276" s="25"/>
    </row>
    <row r="277" spans="1:24" ht="33.75" customHeight="1">
      <c r="A277" s="15">
        <v>45932</v>
      </c>
      <c r="B277" s="7">
        <v>61786</v>
      </c>
      <c r="C277" s="4" t="s">
        <v>15774</v>
      </c>
      <c r="D277" s="5" t="s">
        <v>15775</v>
      </c>
      <c r="E277" s="176" t="str">
        <f t="shared" si="9"/>
        <v>61786</v>
      </c>
      <c r="F277" s="177">
        <f>IFERROR(VLOOKUP(D277,'TPMS-auto'!A:J, 10,0), "Not-in-TPMS")</f>
        <v>2179090242</v>
      </c>
      <c r="G277" s="177" t="str">
        <f>IFERROR(VLOOKUP(D277,'TPMS-auto'!A:J,6,0),"Not-in-TPMS")</f>
        <v>061786</v>
      </c>
      <c r="H277" s="6" t="s">
        <v>14676</v>
      </c>
      <c r="I277" s="2" t="s">
        <v>15776</v>
      </c>
      <c r="J277" s="3" t="s">
        <v>15777</v>
      </c>
      <c r="K277" s="3" t="s">
        <v>15778</v>
      </c>
      <c r="L277" s="3" t="s">
        <v>14680</v>
      </c>
      <c r="M277" s="3"/>
      <c r="N277" s="3" t="s">
        <v>14680</v>
      </c>
      <c r="O277" s="3" t="s">
        <v>14680</v>
      </c>
      <c r="P277" s="167" t="str">
        <f>IFERROR(VLOOKUP(D277,'TPMS-auto'!A:D, 4,0),"Not-in-TPMS")</f>
        <v>0008096</v>
      </c>
      <c r="Q277" s="168" t="str">
        <f>VLOOKUP(Table2[[#This Row],[Unit Number]],Ops,3,0)</f>
        <v>Monica, Cheryl &amp; Machell</v>
      </c>
      <c r="R277" s="173">
        <f>IFERROR(VLOOKUP(Table2[[#This Row],[Enterprise ID]], 'ExistingRental-12.11'!A:H, 3, 0), "Not Open On 12.11")</f>
        <v>45933</v>
      </c>
      <c r="S277" s="167" t="str">
        <f>IF(Table2[[#This Row],[Start Rental Date]]="New Rental", "New Rental", "Rental Extension Request")</f>
        <v>New Rental</v>
      </c>
      <c r="T277" s="167" t="str">
        <f>IFERROR(IF(Table2[[#This Row],[Date of this request]]-Table2[[#This Row],[Tech Service Date]]&lt;60, "New Hire Rental", "Truck Breakdown"), "New Hire Rental")</f>
        <v>Truck Breakdown</v>
      </c>
      <c r="U277" s="167" t="str">
        <f>IFERROR(VLOOKUP(Table2[[#This Row],[Enterprise ID]], 'ExistingRental-12.11'!A:H, 7, 0), "Not Open On 12.11")</f>
        <v>JOHN CASEY</v>
      </c>
      <c r="V277" s="173">
        <f>IFERROR(VLOOKUP(Table2[[#This Row],[Enterprise ID]],'Tech-ServiceDate'!A:B,2,0), "EitherNewHire or Termed")</f>
        <v>44504</v>
      </c>
      <c r="W277" s="25"/>
      <c r="X277" s="25"/>
    </row>
    <row r="278" spans="1:24" ht="33.75" customHeight="1">
      <c r="A278" s="15">
        <v>45932</v>
      </c>
      <c r="B278" s="8">
        <v>47201</v>
      </c>
      <c r="C278" s="9" t="s">
        <v>15138</v>
      </c>
      <c r="D278" s="10" t="s">
        <v>2514</v>
      </c>
      <c r="E278" s="174" t="s">
        <v>15779</v>
      </c>
      <c r="F278" s="177">
        <f>IFERROR(VLOOKUP(D278,'TPMS-auto'!A:J, 10,0), "Not-in-TPMS")</f>
        <v>7027214001</v>
      </c>
      <c r="G278" s="177" t="str">
        <f>IFERROR(VLOOKUP(D278,'TPMS-auto'!A:J,6,0),"Not-in-TPMS")</f>
        <v>047201</v>
      </c>
      <c r="H278" s="12">
        <v>45923</v>
      </c>
      <c r="I278" s="11" t="s">
        <v>15139</v>
      </c>
      <c r="J278" s="13" t="s">
        <v>15075</v>
      </c>
      <c r="K278" s="13" t="s">
        <v>15755</v>
      </c>
      <c r="L278" s="13" t="s">
        <v>14680</v>
      </c>
      <c r="M278" s="13"/>
      <c r="N278" s="13" t="s">
        <v>14680</v>
      </c>
      <c r="O278" s="3" t="s">
        <v>14680</v>
      </c>
      <c r="P278" s="167" t="str">
        <f>IFERROR(VLOOKUP(D278,'TPMS-auto'!A:D, 4,0),"Not-in-TPMS")</f>
        <v>0008366</v>
      </c>
      <c r="Q278" s="168" t="str">
        <f>IFERROR(VLOOKUP(Table2[[#This Row],[Unit Number]],Ops,3,0),"Not-in-TPMS")</f>
        <v>Carol &amp; Tasha</v>
      </c>
      <c r="R278" s="173" t="str">
        <f>IFERROR(VLOOKUP(Table2[[#This Row],[Enterprise ID]], 'ExistingRental-12.11'!A:H, 3, 0), "Not Open On 12.11")</f>
        <v>Not Open On 12.11</v>
      </c>
      <c r="S278" s="167" t="str">
        <f>IF(Table2[[#This Row],[Start Rental Date]]="New Rental", "New Rental", "Rental Extension Request")</f>
        <v>Rental Extension Request</v>
      </c>
      <c r="T278" s="167" t="str">
        <f>IFERROR(IF(Table2[[#This Row],[Date of this request]]-Table2[[#This Row],[Tech Service Date]]&lt;60, "New Hire Rental", "Truck Breakdown"), "New Hire Rental")</f>
        <v>Truck Breakdown</v>
      </c>
      <c r="U278" s="167" t="str">
        <f>IFERROR(VLOOKUP(Table2[[#This Row],[Enterprise ID]], 'ExistingRental-12.11'!A:H, 7, 0), "Not Open On 12.11")</f>
        <v>Not Open On 12.11</v>
      </c>
      <c r="V278" s="173">
        <f>IFERROR(VLOOKUP(Table2[[#This Row],[Enterprise ID]],'Tech-ServiceDate'!A:B,2,0), "EitherNewHire or Termed")</f>
        <v>39088</v>
      </c>
      <c r="W278" s="25"/>
      <c r="X278" s="25"/>
    </row>
    <row r="279" spans="1:24" ht="33.75" customHeight="1">
      <c r="A279" s="15">
        <v>45932</v>
      </c>
      <c r="B279" s="8">
        <v>36785</v>
      </c>
      <c r="C279" s="9" t="s">
        <v>15780</v>
      </c>
      <c r="D279" s="10" t="s">
        <v>15781</v>
      </c>
      <c r="E279" s="174" t="str">
        <f t="shared" ref="E279:E294" si="10">TRIM(B279)</f>
        <v>36785</v>
      </c>
      <c r="F279" s="177">
        <f>IFERROR(VLOOKUP(D279,'TPMS-auto'!A:J, 10,0), "Not-in-TPMS")</f>
        <v>5128281526</v>
      </c>
      <c r="G279" s="177" t="str">
        <f>IFERROR(VLOOKUP(D279,'TPMS-auto'!A:J,6,0),"Not-in-TPMS")</f>
        <v>036785</v>
      </c>
      <c r="H279" s="12" t="s">
        <v>14676</v>
      </c>
      <c r="I279" s="11" t="s">
        <v>15750</v>
      </c>
      <c r="J279" s="13" t="s">
        <v>15782</v>
      </c>
      <c r="K279" s="3" t="s">
        <v>15260</v>
      </c>
      <c r="L279" s="13" t="s">
        <v>14680</v>
      </c>
      <c r="M279" s="13"/>
      <c r="N279" s="13" t="s">
        <v>14680</v>
      </c>
      <c r="O279" s="13" t="s">
        <v>14680</v>
      </c>
      <c r="P279" s="167" t="str">
        <f>IFERROR(VLOOKUP(D279,'TPMS-auto'!A:D, 4,0),"Not-in-TPMS")</f>
        <v>0008147</v>
      </c>
      <c r="Q279" s="168" t="str">
        <f>VLOOKUP(Table2[[#This Row],[Unit Number]],Ops,3,0)</f>
        <v>Carol &amp; Tasha</v>
      </c>
      <c r="R279" s="173">
        <f>IFERROR(VLOOKUP(Table2[[#This Row],[Enterprise ID]], 'ExistingRental-12.11'!A:H, 3, 0), "Not Open On 12.11")</f>
        <v>46001</v>
      </c>
      <c r="S279" s="167" t="str">
        <f>IF(Table2[[#This Row],[Start Rental Date]]="New Rental", "New Rental", "Rental Extension Request")</f>
        <v>New Rental</v>
      </c>
      <c r="T279" s="167" t="str">
        <f>IFERROR(IF(Table2[[#This Row],[Date of this request]]-Table2[[#This Row],[Tech Service Date]]&lt;60, "New Hire Rental", "Truck Breakdown"), "New Hire Rental")</f>
        <v>New Hire Rental</v>
      </c>
      <c r="U279" s="167" t="str">
        <f>IFERROR(VLOOKUP(Table2[[#This Row],[Enterprise ID]], 'ExistingRental-12.11'!A:H, 7, 0), "Not Open On 12.11")</f>
        <v>BEN GEBBERT</v>
      </c>
      <c r="V279" s="173">
        <f>IFERROR(VLOOKUP(Table2[[#This Row],[Enterprise ID]],'Tech-ServiceDate'!A:B,2,0), "EitherNewHire or Termed")</f>
        <v>45900</v>
      </c>
      <c r="W279" s="25"/>
      <c r="X279" s="25"/>
    </row>
    <row r="280" spans="1:24" ht="33.75" customHeight="1">
      <c r="A280" s="15">
        <v>45932</v>
      </c>
      <c r="B280" s="8">
        <v>46249</v>
      </c>
      <c r="C280" s="9" t="s">
        <v>15783</v>
      </c>
      <c r="D280" s="10" t="s">
        <v>12456</v>
      </c>
      <c r="E280" s="174" t="str">
        <f t="shared" si="10"/>
        <v>46249</v>
      </c>
      <c r="F280" s="177">
        <f>IFERROR(VLOOKUP(D280,'TPMS-auto'!A:J, 10,0), "Not-in-TPMS")</f>
        <v>9722138196</v>
      </c>
      <c r="G280" s="177" t="str">
        <f>IFERROR(VLOOKUP(D280,'TPMS-auto'!A:J,6,0),"Not-in-TPMS")</f>
        <v>046003</v>
      </c>
      <c r="H280" s="12">
        <v>45796</v>
      </c>
      <c r="I280" s="11" t="s">
        <v>15784</v>
      </c>
      <c r="J280" s="13" t="s">
        <v>15785</v>
      </c>
      <c r="K280" s="13" t="s">
        <v>15765</v>
      </c>
      <c r="L280" s="13" t="s">
        <v>14680</v>
      </c>
      <c r="M280" s="13"/>
      <c r="N280" s="13" t="s">
        <v>14680</v>
      </c>
      <c r="O280" s="3" t="s">
        <v>14680</v>
      </c>
      <c r="P280" s="167" t="str">
        <f>IFERROR(VLOOKUP(D280,'TPMS-auto'!A:D, 4,0),"Not-in-TPMS")</f>
        <v>0007995</v>
      </c>
      <c r="Q280" s="168" t="str">
        <f>VLOOKUP(Table2[[#This Row],[Unit Number]],Ops,3,0)</f>
        <v>Carol &amp; Tasha</v>
      </c>
      <c r="R280" s="173" t="str">
        <f>IFERROR(VLOOKUP(Table2[[#This Row],[Enterprise ID]], 'ExistingRental-12.11'!A:H, 3, 0), "Not Open On 12.11")</f>
        <v>Not Open On 12.11</v>
      </c>
      <c r="S280" s="167" t="str">
        <f>IF(Table2[[#This Row],[Start Rental Date]]="New Rental", "New Rental", "Rental Extension Request")</f>
        <v>Rental Extension Request</v>
      </c>
      <c r="T280" s="167" t="str">
        <f>IFERROR(IF(Table2[[#This Row],[Date of this request]]-Table2[[#This Row],[Tech Service Date]]&lt;60, "New Hire Rental", "Truck Breakdown"), "New Hire Rental")</f>
        <v>Truck Breakdown</v>
      </c>
      <c r="U280" s="167" t="str">
        <f>IFERROR(VLOOKUP(Table2[[#This Row],[Enterprise ID]], 'ExistingRental-12.11'!A:H, 7, 0), "Not Open On 12.11")</f>
        <v>Not Open On 12.11</v>
      </c>
      <c r="V280" s="173">
        <f>IFERROR(VLOOKUP(Table2[[#This Row],[Enterprise ID]],'Tech-ServiceDate'!A:B,2,0), "EitherNewHire or Termed")</f>
        <v>40700</v>
      </c>
      <c r="W280" s="25"/>
      <c r="X280" s="25"/>
    </row>
    <row r="281" spans="1:24" ht="33.75" customHeight="1">
      <c r="A281" s="15">
        <v>45932</v>
      </c>
      <c r="B281" s="8">
        <v>36066</v>
      </c>
      <c r="C281" s="9" t="s">
        <v>15786</v>
      </c>
      <c r="D281" s="10" t="s">
        <v>15155</v>
      </c>
      <c r="E281" s="174" t="str">
        <f t="shared" si="10"/>
        <v>36066</v>
      </c>
      <c r="F281" s="177">
        <f>IFERROR(VLOOKUP(D281,'TPMS-auto'!A:J, 10,0), "Not-in-TPMS")</f>
        <v>3373529445</v>
      </c>
      <c r="G281" s="177" t="str">
        <f>IFERROR(VLOOKUP(D281,'TPMS-auto'!A:J,6,0),"Not-in-TPMS")</f>
        <v>088124</v>
      </c>
      <c r="H281" s="12" t="s">
        <v>14676</v>
      </c>
      <c r="I281" s="11" t="s">
        <v>15787</v>
      </c>
      <c r="J281" s="13" t="s">
        <v>15788</v>
      </c>
      <c r="K281" s="13" t="s">
        <v>15789</v>
      </c>
      <c r="L281" s="13" t="s">
        <v>14680</v>
      </c>
      <c r="M281" s="13"/>
      <c r="N281" s="13" t="s">
        <v>14680</v>
      </c>
      <c r="O281" s="3" t="s">
        <v>14680</v>
      </c>
      <c r="P281" s="167" t="str">
        <f>IFERROR(VLOOKUP(D281,'TPMS-auto'!A:D, 4,0),"Not-in-TPMS")</f>
        <v>0008107</v>
      </c>
      <c r="Q281" s="168" t="str">
        <f>VLOOKUP(Table2[[#This Row],[Unit Number]],Ops,3,0)</f>
        <v>Carol &amp; Tasha</v>
      </c>
      <c r="R281" s="173" t="str">
        <f>IFERROR(VLOOKUP(Table2[[#This Row],[Enterprise ID]], 'ExistingRental-12.11'!A:H, 3, 0), "Not Open On 12.11")</f>
        <v>Not Open On 12.11</v>
      </c>
      <c r="S281" s="167" t="str">
        <f>IF(Table2[[#This Row],[Start Rental Date]]="New Rental", "New Rental", "Rental Extension Request")</f>
        <v>New Rental</v>
      </c>
      <c r="T281" s="167" t="str">
        <f>IFERROR(IF(Table2[[#This Row],[Date of this request]]-Table2[[#This Row],[Tech Service Date]]&lt;60, "New Hire Rental", "Truck Breakdown"), "New Hire Rental")</f>
        <v>Truck Breakdown</v>
      </c>
      <c r="U281" s="167" t="str">
        <f>IFERROR(VLOOKUP(Table2[[#This Row],[Enterprise ID]], 'ExistingRental-12.11'!A:H, 7, 0), "Not Open On 12.11")</f>
        <v>Not Open On 12.11</v>
      </c>
      <c r="V281" s="173">
        <f>IFERROR(VLOOKUP(Table2[[#This Row],[Enterprise ID]],'Tech-ServiceDate'!A:B,2,0), "EitherNewHire or Termed")</f>
        <v>45298</v>
      </c>
      <c r="W281" s="25"/>
      <c r="X281" s="25"/>
    </row>
    <row r="282" spans="1:24" ht="33.75" customHeight="1">
      <c r="A282" s="15">
        <v>45932</v>
      </c>
      <c r="B282" s="8">
        <v>36066</v>
      </c>
      <c r="C282" s="9" t="s">
        <v>15790</v>
      </c>
      <c r="D282" s="10" t="s">
        <v>15791</v>
      </c>
      <c r="E282" s="174" t="str">
        <f t="shared" si="10"/>
        <v>36066</v>
      </c>
      <c r="F282" s="177" t="str">
        <f>IFERROR(VLOOKUP(D282,'TPMS-auto'!A:J, 10,0), "Not-in-TPMS")</f>
        <v>Not-in-TPMS</v>
      </c>
      <c r="G282" s="177" t="str">
        <f>IFERROR(VLOOKUP(D282,'TPMS-auto'!A:J,6,0),"Not-in-TPMS")</f>
        <v>Not-in-TPMS</v>
      </c>
      <c r="H282" s="12" t="s">
        <v>14676</v>
      </c>
      <c r="I282" s="11" t="s">
        <v>15792</v>
      </c>
      <c r="J282" s="13" t="s">
        <v>15793</v>
      </c>
      <c r="K282" s="13" t="s">
        <v>14679</v>
      </c>
      <c r="L282" s="13" t="s">
        <v>14680</v>
      </c>
      <c r="M282" s="13"/>
      <c r="N282" s="13" t="s">
        <v>14680</v>
      </c>
      <c r="O282" s="3" t="s">
        <v>14680</v>
      </c>
      <c r="P282" s="167" t="str">
        <f>IFERROR(VLOOKUP(D282,'TPMS-auto'!A:D, 4,0),"Not-in-TPMS")</f>
        <v>Not-in-TPMS</v>
      </c>
      <c r="Q282" s="168" t="e">
        <f>VLOOKUP(Table2[[#This Row],[Unit Number]],Ops,3,0)</f>
        <v>#N/A</v>
      </c>
      <c r="R282" s="173" t="str">
        <f>IFERROR(VLOOKUP(Table2[[#This Row],[Enterprise ID]], 'ExistingRental-12.11'!A:H, 3, 0), "Not Open On 12.11")</f>
        <v>Not Open On 12.11</v>
      </c>
      <c r="S282" s="167" t="str">
        <f>IF(Table2[[#This Row],[Start Rental Date]]="New Rental", "New Rental", "Rental Extension Request")</f>
        <v>New Rental</v>
      </c>
      <c r="T282" s="167" t="str">
        <f>IFERROR(IF(Table2[[#This Row],[Date of this request]]-Table2[[#This Row],[Tech Service Date]]&lt;60, "New Hire Rental", "Truck Breakdown"), "New Hire Rental")</f>
        <v>New Hire Rental</v>
      </c>
      <c r="U282" s="167" t="str">
        <f>IFERROR(VLOOKUP(Table2[[#This Row],[Enterprise ID]], 'ExistingRental-12.11'!A:H, 7, 0), "Not Open On 12.11")</f>
        <v>Not Open On 12.11</v>
      </c>
      <c r="V282" s="173" t="str">
        <f>IFERROR(VLOOKUP(Table2[[#This Row],[Enterprise ID]],'Tech-ServiceDate'!A:B,2,0), "EitherNewHire or Termed")</f>
        <v>EitherNewHire or Termed</v>
      </c>
      <c r="W282" s="25"/>
      <c r="X282" s="25"/>
    </row>
    <row r="283" spans="1:24" ht="33.75" customHeight="1">
      <c r="A283" s="15">
        <v>45932</v>
      </c>
      <c r="B283" s="8">
        <v>61178</v>
      </c>
      <c r="C283" s="9" t="s">
        <v>15794</v>
      </c>
      <c r="D283" s="10" t="s">
        <v>15795</v>
      </c>
      <c r="E283" s="174" t="str">
        <f t="shared" si="10"/>
        <v>61178</v>
      </c>
      <c r="F283" s="177" t="str">
        <f>IFERROR(VLOOKUP(D283,'TPMS-auto'!A:J, 10,0), "Not-in-TPMS")</f>
        <v>Not-in-TPMS</v>
      </c>
      <c r="G283" s="177" t="str">
        <f>IFERROR(VLOOKUP(D283,'TPMS-auto'!A:J,6,0),"Not-in-TPMS")</f>
        <v>Not-in-TPMS</v>
      </c>
      <c r="H283" s="12" t="s">
        <v>14676</v>
      </c>
      <c r="I283" s="11" t="s">
        <v>15750</v>
      </c>
      <c r="J283" s="13" t="s">
        <v>15796</v>
      </c>
      <c r="K283" s="13" t="s">
        <v>15797</v>
      </c>
      <c r="L283" s="13" t="s">
        <v>14680</v>
      </c>
      <c r="M283" s="13"/>
      <c r="N283" s="13" t="s">
        <v>14680</v>
      </c>
      <c r="O283" s="3" t="s">
        <v>14680</v>
      </c>
      <c r="P283" s="167" t="str">
        <f>IFERROR(VLOOKUP(D283,'TPMS-auto'!A:D, 4,0),"Not-in-TPMS")</f>
        <v>Not-in-TPMS</v>
      </c>
      <c r="Q283" s="168" t="e">
        <f>VLOOKUP(Table2[[#This Row],[Unit Number]],Ops,3,0)</f>
        <v>#N/A</v>
      </c>
      <c r="R283" s="173" t="str">
        <f>IFERROR(VLOOKUP(Table2[[#This Row],[Enterprise ID]], 'ExistingRental-12.11'!A:H, 3, 0), "Not Open On 12.11")</f>
        <v>Not Open On 12.11</v>
      </c>
      <c r="S283" s="167" t="str">
        <f>IF(Table2[[#This Row],[Start Rental Date]]="New Rental", "New Rental", "Rental Extension Request")</f>
        <v>New Rental</v>
      </c>
      <c r="T283" s="167" t="str">
        <f>IFERROR(IF(Table2[[#This Row],[Date of this request]]-Table2[[#This Row],[Tech Service Date]]&lt;60, "New Hire Rental", "Truck Breakdown"), "New Hire Rental")</f>
        <v>New Hire Rental</v>
      </c>
      <c r="U283" s="167" t="str">
        <f>IFERROR(VLOOKUP(Table2[[#This Row],[Enterprise ID]], 'ExistingRental-12.11'!A:H, 7, 0), "Not Open On 12.11")</f>
        <v>Not Open On 12.11</v>
      </c>
      <c r="V283" s="173" t="str">
        <f>IFERROR(VLOOKUP(Table2[[#This Row],[Enterprise ID]],'Tech-ServiceDate'!A:B,2,0), "EitherNewHire or Termed")</f>
        <v>EitherNewHire or Termed</v>
      </c>
      <c r="W283" s="25"/>
      <c r="X283" s="25"/>
    </row>
    <row r="284" spans="1:24" ht="33.75" customHeight="1">
      <c r="A284" s="15">
        <v>45932</v>
      </c>
      <c r="B284" s="8">
        <v>61790</v>
      </c>
      <c r="C284" s="9" t="s">
        <v>15798</v>
      </c>
      <c r="D284" s="10" t="s">
        <v>15799</v>
      </c>
      <c r="E284" s="174" t="str">
        <f t="shared" si="10"/>
        <v>61790</v>
      </c>
      <c r="F284" s="177">
        <f>IFERROR(VLOOKUP(D284,'TPMS-auto'!A:J, 10,0), "Not-in-TPMS")</f>
        <v>6603519556</v>
      </c>
      <c r="G284" s="177" t="str">
        <f>IFERROR(VLOOKUP(D284,'TPMS-auto'!A:J,6,0),"Not-in-TPMS")</f>
        <v>088099</v>
      </c>
      <c r="H284" s="12">
        <v>45922</v>
      </c>
      <c r="I284" s="11" t="s">
        <v>15800</v>
      </c>
      <c r="J284" s="13" t="s">
        <v>15801</v>
      </c>
      <c r="K284" s="13" t="s">
        <v>15802</v>
      </c>
      <c r="L284" s="13" t="s">
        <v>14680</v>
      </c>
      <c r="M284" s="13"/>
      <c r="N284" s="13" t="s">
        <v>14680</v>
      </c>
      <c r="O284" s="3" t="s">
        <v>14680</v>
      </c>
      <c r="P284" s="167" t="str">
        <f>IFERROR(VLOOKUP(D284,'TPMS-auto'!A:D, 4,0),"Not-in-TPMS")</f>
        <v>0008420</v>
      </c>
      <c r="Q284" s="168" t="str">
        <f>VLOOKUP(Table2[[#This Row],[Unit Number]],Ops,3,0)</f>
        <v>Rob &amp; Andrea</v>
      </c>
      <c r="R284" s="173" t="str">
        <f>IFERROR(VLOOKUP(Table2[[#This Row],[Enterprise ID]], 'ExistingRental-12.11'!A:H, 3, 0), "Not Open On 12.11")</f>
        <v>Not Open On 12.11</v>
      </c>
      <c r="S284" s="167" t="str">
        <f>IF(Table2[[#This Row],[Start Rental Date]]="New Rental", "New Rental", "Rental Extension Request")</f>
        <v>Rental Extension Request</v>
      </c>
      <c r="T284" s="167" t="str">
        <f>IFERROR(IF(Table2[[#This Row],[Date of this request]]-Table2[[#This Row],[Tech Service Date]]&lt;60, "New Hire Rental", "Truck Breakdown"), "New Hire Rental")</f>
        <v>Truck Breakdown</v>
      </c>
      <c r="U284" s="167" t="str">
        <f>IFERROR(VLOOKUP(Table2[[#This Row],[Enterprise ID]], 'ExistingRental-12.11'!A:H, 7, 0), "Not Open On 12.11")</f>
        <v>Not Open On 12.11</v>
      </c>
      <c r="V284" s="173">
        <f>IFERROR(VLOOKUP(Table2[[#This Row],[Enterprise ID]],'Tech-ServiceDate'!A:B,2,0), "EitherNewHire or Termed")</f>
        <v>42590</v>
      </c>
      <c r="W284" s="25"/>
      <c r="X284" s="25"/>
    </row>
    <row r="285" spans="1:24" ht="33.75" customHeight="1">
      <c r="A285" s="15">
        <v>45932</v>
      </c>
      <c r="B285" s="8">
        <v>21159</v>
      </c>
      <c r="C285" s="9" t="s">
        <v>15803</v>
      </c>
      <c r="D285" s="10" t="s">
        <v>15804</v>
      </c>
      <c r="E285" s="174" t="str">
        <f t="shared" si="10"/>
        <v>21159</v>
      </c>
      <c r="F285" s="177" t="str">
        <f>IFERROR(VLOOKUP(D285,'TPMS-auto'!A:J, 10,0), "Not-in-TPMS")</f>
        <v>Not-in-TPMS</v>
      </c>
      <c r="G285" s="177" t="str">
        <f>IFERROR(VLOOKUP(D285,'TPMS-auto'!A:J,6,0),"Not-in-TPMS")</f>
        <v>Not-in-TPMS</v>
      </c>
      <c r="H285" s="12">
        <v>45912</v>
      </c>
      <c r="I285" s="11" t="s">
        <v>15805</v>
      </c>
      <c r="J285" s="13" t="s">
        <v>15806</v>
      </c>
      <c r="K285" s="13" t="s">
        <v>15765</v>
      </c>
      <c r="L285" s="13"/>
      <c r="M285" s="13"/>
      <c r="N285" s="13" t="s">
        <v>14696</v>
      </c>
      <c r="O285" s="3"/>
      <c r="P285" s="167" t="str">
        <f>IFERROR(VLOOKUP(D285,'TPMS-auto'!A:D, 4,0),"Not-in-TPMS")</f>
        <v>Not-in-TPMS</v>
      </c>
      <c r="Q285" s="168" t="e">
        <f>VLOOKUP(Table2[[#This Row],[Unit Number]],Ops,3,0)</f>
        <v>#N/A</v>
      </c>
      <c r="R285" s="173" t="str">
        <f>IFERROR(VLOOKUP(Table2[[#This Row],[Enterprise ID]], 'ExistingRental-12.11'!A:H, 3, 0), "Not Open On 12.11")</f>
        <v>Not Open On 12.11</v>
      </c>
      <c r="S285" s="167" t="str">
        <f>IF(Table2[[#This Row],[Start Rental Date]]="New Rental", "New Rental", "Rental Extension Request")</f>
        <v>Rental Extension Request</v>
      </c>
      <c r="T285" s="167" t="str">
        <f>IFERROR(IF(Table2[[#This Row],[Date of this request]]-Table2[[#This Row],[Tech Service Date]]&lt;60, "New Hire Rental", "Truck Breakdown"), "New Hire Rental")</f>
        <v>New Hire Rental</v>
      </c>
      <c r="U285" s="167" t="str">
        <f>IFERROR(VLOOKUP(Table2[[#This Row],[Enterprise ID]], 'ExistingRental-12.11'!A:H, 7, 0), "Not Open On 12.11")</f>
        <v>Not Open On 12.11</v>
      </c>
      <c r="V285" s="173" t="str">
        <f>IFERROR(VLOOKUP(Table2[[#This Row],[Enterprise ID]],'Tech-ServiceDate'!A:B,2,0), "EitherNewHire or Termed")</f>
        <v>EitherNewHire or Termed</v>
      </c>
      <c r="W285" s="25"/>
      <c r="X285" s="25"/>
    </row>
    <row r="286" spans="1:24" ht="33.75" customHeight="1">
      <c r="A286" s="15">
        <v>45932</v>
      </c>
      <c r="B286" s="8">
        <v>21204</v>
      </c>
      <c r="C286" s="9" t="s">
        <v>15807</v>
      </c>
      <c r="D286" s="10" t="s">
        <v>15808</v>
      </c>
      <c r="E286" s="174" t="str">
        <f t="shared" si="10"/>
        <v>21204</v>
      </c>
      <c r="F286" s="177" t="str">
        <f>IFERROR(VLOOKUP(D286,'TPMS-auto'!A:J, 10,0), "Not-in-TPMS")</f>
        <v>Not-in-TPMS</v>
      </c>
      <c r="G286" s="177" t="str">
        <f>IFERROR(VLOOKUP(D286,'TPMS-auto'!A:J,6,0),"Not-in-TPMS")</f>
        <v>Not-in-TPMS</v>
      </c>
      <c r="H286" s="12">
        <v>45915</v>
      </c>
      <c r="I286" s="11" t="s">
        <v>15809</v>
      </c>
      <c r="J286" s="13" t="s">
        <v>15810</v>
      </c>
      <c r="K286" s="13" t="s">
        <v>15451</v>
      </c>
      <c r="L286" s="13" t="s">
        <v>14680</v>
      </c>
      <c r="M286" s="13"/>
      <c r="N286" s="13" t="s">
        <v>14680</v>
      </c>
      <c r="O286" s="3" t="s">
        <v>14680</v>
      </c>
      <c r="P286" s="167" t="str">
        <f>IFERROR(VLOOKUP(D286,'TPMS-auto'!A:D, 4,0),"Not-in-TPMS")</f>
        <v>Not-in-TPMS</v>
      </c>
      <c r="Q286" s="168" t="e">
        <f>VLOOKUP(Table2[[#This Row],[Unit Number]],Ops,3,0)</f>
        <v>#N/A</v>
      </c>
      <c r="R286" s="173" t="str">
        <f>IFERROR(VLOOKUP(Table2[[#This Row],[Enterprise ID]], 'ExistingRental-12.11'!A:H, 3, 0), "Not Open On 12.11")</f>
        <v>Not Open On 12.11</v>
      </c>
      <c r="S286" s="167" t="str">
        <f>IF(Table2[[#This Row],[Start Rental Date]]="New Rental", "New Rental", "Rental Extension Request")</f>
        <v>Rental Extension Request</v>
      </c>
      <c r="T286" s="167" t="str">
        <f>IFERROR(IF(Table2[[#This Row],[Date of this request]]-Table2[[#This Row],[Tech Service Date]]&lt;60, "New Hire Rental", "Truck Breakdown"), "New Hire Rental")</f>
        <v>New Hire Rental</v>
      </c>
      <c r="U286" s="167" t="str">
        <f>IFERROR(VLOOKUP(Table2[[#This Row],[Enterprise ID]], 'ExistingRental-12.11'!A:H, 7, 0), "Not Open On 12.11")</f>
        <v>Not Open On 12.11</v>
      </c>
      <c r="V286" s="173" t="str">
        <f>IFERROR(VLOOKUP(Table2[[#This Row],[Enterprise ID]],'Tech-ServiceDate'!A:B,2,0), "EitherNewHire or Termed")</f>
        <v>EitherNewHire or Termed</v>
      </c>
      <c r="W286" s="25"/>
      <c r="X286" s="25"/>
    </row>
    <row r="287" spans="1:24" ht="33.75" customHeight="1">
      <c r="A287" s="15">
        <v>45932</v>
      </c>
      <c r="B287" s="8">
        <v>36585</v>
      </c>
      <c r="C287" s="9" t="s">
        <v>15811</v>
      </c>
      <c r="D287" s="10" t="s">
        <v>7385</v>
      </c>
      <c r="E287" s="174" t="str">
        <f t="shared" si="10"/>
        <v>36585</v>
      </c>
      <c r="F287" s="177">
        <f>IFERROR(VLOOKUP(D287,'TPMS-auto'!A:J, 10,0), "Not-in-TPMS")</f>
        <v>7609101003</v>
      </c>
      <c r="G287" s="177" t="str">
        <f>IFERROR(VLOOKUP(D287,'TPMS-auto'!A:J,6,0),"Not-in-TPMS")</f>
        <v>061622</v>
      </c>
      <c r="H287" s="12" t="s">
        <v>14676</v>
      </c>
      <c r="I287" s="11" t="s">
        <v>15812</v>
      </c>
      <c r="J287" s="13" t="s">
        <v>15751</v>
      </c>
      <c r="K287" s="13"/>
      <c r="L287" s="13" t="s">
        <v>14680</v>
      </c>
      <c r="M287" s="13"/>
      <c r="N287" s="13" t="s">
        <v>14680</v>
      </c>
      <c r="O287" s="3" t="s">
        <v>14680</v>
      </c>
      <c r="P287" s="167" t="str">
        <f>IFERROR(VLOOKUP(D287,'TPMS-auto'!A:D, 4,0),"Not-in-TPMS")</f>
        <v>0007088</v>
      </c>
      <c r="Q287" s="168" t="str">
        <f>VLOOKUP(Table2[[#This Row],[Unit Number]],Ops,3,0)</f>
        <v>Carol &amp; Tasha</v>
      </c>
      <c r="R287" s="173" t="str">
        <f>IFERROR(VLOOKUP(Table2[[#This Row],[Enterprise ID]], 'ExistingRental-12.11'!A:H, 3, 0), "Not Open On 12.11")</f>
        <v>Not Open On 12.11</v>
      </c>
      <c r="S287" s="167" t="str">
        <f>IF(Table2[[#This Row],[Start Rental Date]]="New Rental", "New Rental", "Rental Extension Request")</f>
        <v>New Rental</v>
      </c>
      <c r="T287" s="167" t="str">
        <f>IFERROR(IF(Table2[[#This Row],[Date of this request]]-Table2[[#This Row],[Tech Service Date]]&lt;60, "New Hire Rental", "Truck Breakdown"), "New Hire Rental")</f>
        <v>Truck Breakdown</v>
      </c>
      <c r="U287" s="167" t="str">
        <f>IFERROR(VLOOKUP(Table2[[#This Row],[Enterprise ID]], 'ExistingRental-12.11'!A:H, 7, 0), "Not Open On 12.11")</f>
        <v>Not Open On 12.11</v>
      </c>
      <c r="V287" s="173">
        <f>IFERROR(VLOOKUP(Table2[[#This Row],[Enterprise ID]],'Tech-ServiceDate'!A:B,2,0), "EitherNewHire or Termed")</f>
        <v>37845</v>
      </c>
      <c r="W287" s="25"/>
      <c r="X287" s="25"/>
    </row>
    <row r="288" spans="1:24" ht="33.75" customHeight="1">
      <c r="A288" s="15">
        <v>45932</v>
      </c>
      <c r="B288" s="8">
        <v>21315</v>
      </c>
      <c r="C288" s="9" t="s">
        <v>15813</v>
      </c>
      <c r="D288" s="10" t="s">
        <v>15814</v>
      </c>
      <c r="E288" s="174" t="str">
        <f t="shared" si="10"/>
        <v>21315</v>
      </c>
      <c r="F288" s="177">
        <f>IFERROR(VLOOKUP(D288,'TPMS-auto'!A:J, 10,0), "Not-in-TPMS")</f>
        <v>5135373061</v>
      </c>
      <c r="G288" s="177" t="str">
        <f>IFERROR(VLOOKUP(D288,'TPMS-auto'!A:J,6,0),"Not-in-TPMS")</f>
        <v>021315</v>
      </c>
      <c r="H288" s="12" t="s">
        <v>14676</v>
      </c>
      <c r="I288" s="11" t="s">
        <v>15750</v>
      </c>
      <c r="J288" s="13" t="s">
        <v>15815</v>
      </c>
      <c r="K288" s="13" t="s">
        <v>15816</v>
      </c>
      <c r="L288" s="13"/>
      <c r="M288" s="13"/>
      <c r="N288" s="13" t="s">
        <v>14696</v>
      </c>
      <c r="O288" s="3"/>
      <c r="P288" s="167" t="str">
        <f>IFERROR(VLOOKUP(D288,'TPMS-auto'!A:D, 4,0),"Not-in-TPMS")</f>
        <v>0004766</v>
      </c>
      <c r="Q288" s="168" t="str">
        <f>VLOOKUP(Table2[[#This Row],[Unit Number]],Ops,3,0)</f>
        <v>Rob &amp; Andrea</v>
      </c>
      <c r="R288" s="173" t="str">
        <f>IFERROR(VLOOKUP(Table2[[#This Row],[Enterprise ID]], 'ExistingRental-12.11'!A:H, 3, 0), "Not Open On 12.11")</f>
        <v>Not Open On 12.11</v>
      </c>
      <c r="S288" s="167" t="str">
        <f>IF(Table2[[#This Row],[Start Rental Date]]="New Rental", "New Rental", "Rental Extension Request")</f>
        <v>New Rental</v>
      </c>
      <c r="T288" s="167" t="str">
        <f>IFERROR(IF(Table2[[#This Row],[Date of this request]]-Table2[[#This Row],[Tech Service Date]]&lt;60, "New Hire Rental", "Truck Breakdown"), "New Hire Rental")</f>
        <v>Truck Breakdown</v>
      </c>
      <c r="U288" s="167" t="str">
        <f>IFERROR(VLOOKUP(Table2[[#This Row],[Enterprise ID]], 'ExistingRental-12.11'!A:H, 7, 0), "Not Open On 12.11")</f>
        <v>Not Open On 12.11</v>
      </c>
      <c r="V288" s="173">
        <f>IFERROR(VLOOKUP(Table2[[#This Row],[Enterprise ID]],'Tech-ServiceDate'!A:B,2,0), "EitherNewHire or Termed")</f>
        <v>45837</v>
      </c>
      <c r="W288" s="25"/>
      <c r="X288" s="25"/>
    </row>
    <row r="289" spans="1:24" ht="33.75" customHeight="1">
      <c r="A289" s="15">
        <v>45932</v>
      </c>
      <c r="B289" s="8">
        <v>22186</v>
      </c>
      <c r="C289" s="9" t="s">
        <v>15817</v>
      </c>
      <c r="D289" s="10" t="s">
        <v>15818</v>
      </c>
      <c r="E289" s="174" t="str">
        <f t="shared" si="10"/>
        <v>22186</v>
      </c>
      <c r="F289" s="177">
        <f>IFERROR(VLOOKUP(D289,'TPMS-auto'!A:J, 10,0), "Not-in-TPMS")</f>
        <v>7042521537</v>
      </c>
      <c r="G289" s="177" t="str">
        <f>IFERROR(VLOOKUP(D289,'TPMS-auto'!A:J,6,0),"Not-in-TPMS")</f>
        <v>022186</v>
      </c>
      <c r="H289" s="12">
        <v>45894</v>
      </c>
      <c r="I289" s="11" t="s">
        <v>15819</v>
      </c>
      <c r="J289" s="13" t="s">
        <v>15820</v>
      </c>
      <c r="K289" s="13" t="s">
        <v>15821</v>
      </c>
      <c r="L289" s="13" t="s">
        <v>14680</v>
      </c>
      <c r="M289" s="13"/>
      <c r="N289" s="13" t="s">
        <v>14680</v>
      </c>
      <c r="O289" s="3" t="s">
        <v>14680</v>
      </c>
      <c r="P289" s="167" t="str">
        <f>IFERROR(VLOOKUP(D289,'TPMS-auto'!A:D, 4,0),"Not-in-TPMS")</f>
        <v>0004766</v>
      </c>
      <c r="Q289" s="168" t="str">
        <f>IFERROR(VLOOKUP(Table2[[#This Row],[Unit Number]],Ops,3,0),"Not-in-TPMS")</f>
        <v>Rob &amp; Andrea</v>
      </c>
      <c r="R289" s="173">
        <f>IFERROR(VLOOKUP(Table2[[#This Row],[Enterprise ID]], 'ExistingRental-12.11'!A:H, 3, 0), "Not Open On 12.11")</f>
        <v>45894</v>
      </c>
      <c r="S289" s="167" t="str">
        <f>IF(Table2[[#This Row],[Start Rental Date]]="New Rental", "New Rental", "Rental Extension Request")</f>
        <v>Rental Extension Request</v>
      </c>
      <c r="T289" s="167" t="str">
        <f>IFERROR(IF(Table2[[#This Row],[Date of this request]]-Table2[[#This Row],[Tech Service Date]]&lt;60, "New Hire Rental", "Truck Breakdown"), "New Hire Rental")</f>
        <v>Truck Breakdown</v>
      </c>
      <c r="U289" s="167" t="str">
        <f>IFERROR(VLOOKUP(Table2[[#This Row],[Enterprise ID]], 'ExistingRental-12.11'!A:H, 7, 0), "Not Open On 12.11")</f>
        <v>WILLIAM PRICE</v>
      </c>
      <c r="V289" s="173">
        <f>IFERROR(VLOOKUP(Table2[[#This Row],[Enterprise ID]],'Tech-ServiceDate'!A:B,2,0), "EitherNewHire or Termed")</f>
        <v>42422</v>
      </c>
      <c r="W289" s="25"/>
      <c r="X289" s="25"/>
    </row>
    <row r="290" spans="1:24" ht="33.75" customHeight="1">
      <c r="A290" s="15">
        <v>45933</v>
      </c>
      <c r="B290" s="8">
        <v>61257</v>
      </c>
      <c r="C290" s="9" t="s">
        <v>15822</v>
      </c>
      <c r="D290" s="10" t="s">
        <v>3753</v>
      </c>
      <c r="E290" s="174" t="str">
        <f t="shared" si="10"/>
        <v>61257</v>
      </c>
      <c r="F290" s="177">
        <f>IFERROR(VLOOKUP(D290,'TPMS-auto'!A:J, 10,0), "Not-in-TPMS")</f>
        <v>9082940684</v>
      </c>
      <c r="G290" s="177" t="str">
        <f>IFERROR(VLOOKUP(D290,'TPMS-auto'!A:J,6,0),"Not-in-TPMS")</f>
        <v>061257</v>
      </c>
      <c r="H290" s="12">
        <v>45882</v>
      </c>
      <c r="I290" s="11" t="s">
        <v>15823</v>
      </c>
      <c r="J290" s="13" t="s">
        <v>15824</v>
      </c>
      <c r="K290" s="13" t="s">
        <v>15825</v>
      </c>
      <c r="L290" s="13" t="s">
        <v>14680</v>
      </c>
      <c r="M290" s="13"/>
      <c r="N290" s="13" t="s">
        <v>14680</v>
      </c>
      <c r="O290" s="13" t="s">
        <v>14680</v>
      </c>
      <c r="P290" s="167" t="str">
        <f>IFERROR(VLOOKUP(D290,'TPMS-auto'!A:D, 4,0),"Not-in-TPMS")</f>
        <v>0008380</v>
      </c>
      <c r="Q290" s="168" t="str">
        <f>IFERROR(VLOOKUP(Table2[[#This Row],[Unit Number]],Ops,3,0),"Not-in-TPMS")</f>
        <v>Rob &amp; Andrea</v>
      </c>
      <c r="R290" s="173">
        <f>IFERROR(VLOOKUP(Table2[[#This Row],[Enterprise ID]], 'ExistingRental-12.11'!A:H, 3, 0), "Not Open On 12.11")</f>
        <v>45882</v>
      </c>
      <c r="S290" s="167" t="str">
        <f>IF(Table2[[#This Row],[Start Rental Date]]="New Rental", "New Rental", "Rental Extension Request")</f>
        <v>Rental Extension Request</v>
      </c>
      <c r="T290" s="167" t="str">
        <f>IFERROR(IF(Table2[[#This Row],[Date of this request]]-Table2[[#This Row],[Tech Service Date]]&lt;60, "New Hire Rental", "Truck Breakdown"), "New Hire Rental")</f>
        <v>Truck Breakdown</v>
      </c>
      <c r="U290" s="167" t="str">
        <f>IFERROR(VLOOKUP(Table2[[#This Row],[Enterprise ID]], 'ExistingRental-12.11'!A:H, 7, 0), "Not Open On 12.11")</f>
        <v>DAVID HUBBARD</v>
      </c>
      <c r="V290" s="173">
        <f>IFERROR(VLOOKUP(Table2[[#This Row],[Enterprise ID]],'Tech-ServiceDate'!A:B,2,0), "EitherNewHire or Termed")</f>
        <v>30621</v>
      </c>
      <c r="W290" s="25"/>
      <c r="X290" s="25"/>
    </row>
    <row r="291" spans="1:24" ht="33.75" customHeight="1">
      <c r="A291" s="15">
        <v>45933</v>
      </c>
      <c r="B291" s="7">
        <v>21144</v>
      </c>
      <c r="C291" s="4" t="s">
        <v>15826</v>
      </c>
      <c r="D291" s="5" t="s">
        <v>15210</v>
      </c>
      <c r="E291" s="176" t="str">
        <f t="shared" si="10"/>
        <v>21144</v>
      </c>
      <c r="F291" s="177">
        <f>IFERROR(VLOOKUP(D291,'TPMS-auto'!A:J, 10,0), "Not-in-TPMS")</f>
        <v>5597685143</v>
      </c>
      <c r="G291" s="177" t="str">
        <f>IFERROR(VLOOKUP(D291,'TPMS-auto'!A:J,6,0),"Not-in-TPMS")</f>
        <v>021144</v>
      </c>
      <c r="H291" s="6">
        <v>45898</v>
      </c>
      <c r="I291" s="2" t="s">
        <v>15827</v>
      </c>
      <c r="J291" s="3"/>
      <c r="K291" s="3" t="s">
        <v>15828</v>
      </c>
      <c r="L291" s="13" t="s">
        <v>14680</v>
      </c>
      <c r="M291" s="13"/>
      <c r="N291" s="3" t="s">
        <v>14696</v>
      </c>
      <c r="O291" s="3"/>
      <c r="P291" s="167" t="str">
        <f>IFERROR(VLOOKUP(D291,'TPMS-auto'!A:D, 4,0),"Not-in-TPMS")</f>
        <v>0008366</v>
      </c>
      <c r="Q291" s="168" t="str">
        <f>IFERROR(VLOOKUP(Table2[[#This Row],[Unit Number]],Ops,3,0),"Not-in-TPMS")</f>
        <v>Carol &amp; Tasha</v>
      </c>
      <c r="R291" s="173">
        <f>IFERROR(VLOOKUP(Table2[[#This Row],[Enterprise ID]], 'ExistingRental-12.11'!A:H, 3, 0), "Not Open On 12.11")</f>
        <v>45974</v>
      </c>
      <c r="S291" s="167" t="str">
        <f>IF(Table2[[#This Row],[Start Rental Date]]="New Rental", "New Rental", "Rental Extension Request")</f>
        <v>Rental Extension Request</v>
      </c>
      <c r="T291" s="167" t="str">
        <f>IFERROR(IF(Table2[[#This Row],[Date of this request]]-Table2[[#This Row],[Tech Service Date]]&lt;60, "New Hire Rental", "Truck Breakdown"), "New Hire Rental")</f>
        <v>Truck Breakdown</v>
      </c>
      <c r="U291" s="167" t="str">
        <f>IFERROR(VLOOKUP(Table2[[#This Row],[Enterprise ID]], 'ExistingRental-12.11'!A:H, 7, 0), "Not Open On 12.11")</f>
        <v>ESTEBAN BANUELOS-MARTINEZ</v>
      </c>
      <c r="V291" s="173">
        <f>IFERROR(VLOOKUP(Table2[[#This Row],[Enterprise ID]],'Tech-ServiceDate'!A:B,2,0), "EitherNewHire or Termed")</f>
        <v>45529</v>
      </c>
      <c r="W291" s="25"/>
      <c r="X291" s="25"/>
    </row>
    <row r="292" spans="1:24" ht="33.75" customHeight="1">
      <c r="A292" s="15">
        <v>45933</v>
      </c>
      <c r="B292" s="7">
        <v>47363</v>
      </c>
      <c r="C292" s="4" t="s">
        <v>15829</v>
      </c>
      <c r="D292" s="5" t="s">
        <v>15830</v>
      </c>
      <c r="E292" s="176" t="str">
        <f t="shared" si="10"/>
        <v>47363</v>
      </c>
      <c r="F292" s="177">
        <f>IFERROR(VLOOKUP(D292,'TPMS-auto'!A:J, 10,0), "Not-in-TPMS")</f>
        <v>5722730365</v>
      </c>
      <c r="G292" s="177" t="str">
        <f>IFERROR(VLOOKUP(D292,'TPMS-auto'!A:J,6,0),"Not-in-TPMS")</f>
        <v>047363</v>
      </c>
      <c r="H292" s="6" t="s">
        <v>14676</v>
      </c>
      <c r="I292" s="2" t="s">
        <v>15831</v>
      </c>
      <c r="J292" s="3" t="s">
        <v>15832</v>
      </c>
      <c r="K292" s="3" t="s">
        <v>14676</v>
      </c>
      <c r="L292" s="13" t="s">
        <v>14680</v>
      </c>
      <c r="M292" s="13"/>
      <c r="N292" s="3" t="s">
        <v>14680</v>
      </c>
      <c r="O292" s="3" t="s">
        <v>14680</v>
      </c>
      <c r="P292" s="167" t="str">
        <f>IFERROR(VLOOKUP(D292,'TPMS-auto'!A:D, 4,0),"Not-in-TPMS")</f>
        <v>0008420</v>
      </c>
      <c r="Q292" s="168" t="str">
        <f>VLOOKUP(Table2[[#This Row],[Unit Number]],Ops,3,0)</f>
        <v>Rob &amp; Andrea</v>
      </c>
      <c r="R292" s="173" t="str">
        <f>IFERROR(VLOOKUP(Table2[[#This Row],[Enterprise ID]], 'ExistingRental-12.11'!A:H, 3, 0), "Not Open On 12.11")</f>
        <v>Not Open On 12.11</v>
      </c>
      <c r="S292" s="167" t="str">
        <f>IF(Table2[[#This Row],[Start Rental Date]]="New Rental", "New Rental", "Rental Extension Request")</f>
        <v>New Rental</v>
      </c>
      <c r="T292" s="167" t="str">
        <f>IFERROR(IF(Table2[[#This Row],[Date of this request]]-Table2[[#This Row],[Tech Service Date]]&lt;60, "New Hire Rental", "Truck Breakdown"), "New Hire Rental")</f>
        <v>Truck Breakdown</v>
      </c>
      <c r="U292" s="167" t="str">
        <f>IFERROR(VLOOKUP(Table2[[#This Row],[Enterprise ID]], 'ExistingRental-12.11'!A:H, 7, 0), "Not Open On 12.11")</f>
        <v>Not Open On 12.11</v>
      </c>
      <c r="V292" s="173">
        <f>IFERROR(VLOOKUP(Table2[[#This Row],[Enterprise ID]],'Tech-ServiceDate'!A:B,2,0), "EitherNewHire or Termed")</f>
        <v>45725</v>
      </c>
      <c r="W292" s="25"/>
      <c r="X292" s="25"/>
    </row>
    <row r="293" spans="1:24" ht="33.75" customHeight="1">
      <c r="A293" s="15">
        <v>45933</v>
      </c>
      <c r="B293" s="7">
        <v>21091</v>
      </c>
      <c r="C293" s="4" t="s">
        <v>14711</v>
      </c>
      <c r="D293" s="4" t="s">
        <v>7846</v>
      </c>
      <c r="E293" s="176" t="str">
        <f t="shared" si="10"/>
        <v>21091</v>
      </c>
      <c r="F293" s="177">
        <f>IFERROR(VLOOKUP(D293,'TPMS-auto'!A:J, 10,0), "Not-in-TPMS")</f>
        <v>6262032405</v>
      </c>
      <c r="G293" s="177" t="str">
        <f>IFERROR(VLOOKUP(D293,'TPMS-auto'!A:J,6,0),"Not-in-TPMS")</f>
        <v>021091</v>
      </c>
      <c r="H293" s="72">
        <v>45916</v>
      </c>
      <c r="I293" s="2" t="s">
        <v>14712</v>
      </c>
      <c r="J293" s="3" t="s">
        <v>14713</v>
      </c>
      <c r="K293" s="3" t="s">
        <v>14714</v>
      </c>
      <c r="L293" s="13" t="s">
        <v>14680</v>
      </c>
      <c r="M293" s="13"/>
      <c r="N293" s="3" t="s">
        <v>14680</v>
      </c>
      <c r="O293" s="3" t="s">
        <v>14680</v>
      </c>
      <c r="P293" s="167" t="str">
        <f>IFERROR(VLOOKUP(D293,'TPMS-auto'!A:D, 4,0),"Not-in-TPMS")</f>
        <v>0007108</v>
      </c>
      <c r="Q293" s="168" t="str">
        <f>IFERROR(VLOOKUP(Table2[[#This Row],[Unit Number]],Ops,3,0),"Not-in-TPMS")</f>
        <v>Carol &amp; Tasha</v>
      </c>
      <c r="R293" s="173" t="str">
        <f>IFERROR(VLOOKUP(Table2[[#This Row],[Enterprise ID]], 'ExistingRental-12.11'!A:H, 3, 0), "Not Open On 12.11")</f>
        <v>Not Open On 12.11</v>
      </c>
      <c r="S293" s="167" t="str">
        <f>IF(Table2[[#This Row],[Start Rental Date]]="New Rental", "New Rental", "Rental Extension Request")</f>
        <v>Rental Extension Request</v>
      </c>
      <c r="T293" s="167" t="str">
        <f>IFERROR(IF(Table2[[#This Row],[Date of this request]]-Table2[[#This Row],[Tech Service Date]]&lt;60, "New Hire Rental", "Truck Breakdown"), "New Hire Rental")</f>
        <v>Truck Breakdown</v>
      </c>
      <c r="U293" s="167" t="str">
        <f>IFERROR(VLOOKUP(Table2[[#This Row],[Enterprise ID]], 'ExistingRental-12.11'!A:H, 7, 0), "Not Open On 12.11")</f>
        <v>Not Open On 12.11</v>
      </c>
      <c r="V293" s="173">
        <f>IFERROR(VLOOKUP(Table2[[#This Row],[Enterprise ID]],'Tech-ServiceDate'!A:B,2,0), "EitherNewHire or Termed")</f>
        <v>40785</v>
      </c>
      <c r="W293" s="25"/>
      <c r="X293" s="25"/>
    </row>
    <row r="294" spans="1:24" ht="33.75" customHeight="1">
      <c r="A294" s="15">
        <v>45933</v>
      </c>
      <c r="B294" s="7">
        <v>46600</v>
      </c>
      <c r="C294" s="4" t="s">
        <v>15833</v>
      </c>
      <c r="D294" s="5" t="s">
        <v>15505</v>
      </c>
      <c r="E294" s="176" t="str">
        <f t="shared" si="10"/>
        <v>46600</v>
      </c>
      <c r="F294" s="177">
        <f>IFERROR(VLOOKUP(D294,'TPMS-auto'!A:J, 10,0), "Not-in-TPMS")</f>
        <v>2016937420</v>
      </c>
      <c r="G294" s="177" t="str">
        <f>IFERROR(VLOOKUP(D294,'TPMS-auto'!A:J,6,0),"Not-in-TPMS")</f>
        <v>046600</v>
      </c>
      <c r="H294" s="6">
        <v>45929</v>
      </c>
      <c r="I294" s="2" t="s">
        <v>15506</v>
      </c>
      <c r="J294" s="3" t="s">
        <v>15834</v>
      </c>
      <c r="K294" s="3" t="s">
        <v>15835</v>
      </c>
      <c r="L294" s="13" t="s">
        <v>14680</v>
      </c>
      <c r="M294" s="13"/>
      <c r="N294" s="3" t="s">
        <v>14680</v>
      </c>
      <c r="O294" s="3" t="s">
        <v>14680</v>
      </c>
      <c r="P294" s="167" t="str">
        <f>IFERROR(VLOOKUP(D294,'TPMS-auto'!A:D, 4,0),"Not-in-TPMS")</f>
        <v>0008380</v>
      </c>
      <c r="Q294" s="168" t="str">
        <f>VLOOKUP(Table2[[#This Row],[Unit Number]],Ops,3,0)</f>
        <v>Rob &amp; Andrea</v>
      </c>
      <c r="R294" s="173">
        <f>IFERROR(VLOOKUP(Table2[[#This Row],[Enterprise ID]], 'ExistingRental-12.11'!A:H, 3, 0), "Not Open On 12.11")</f>
        <v>45994</v>
      </c>
      <c r="S294" s="167" t="str">
        <f>IF(Table2[[#This Row],[Start Rental Date]]="New Rental", "New Rental", "Rental Extension Request")</f>
        <v>Rental Extension Request</v>
      </c>
      <c r="T294" s="167" t="str">
        <f>IFERROR(IF(Table2[[#This Row],[Date of this request]]-Table2[[#This Row],[Tech Service Date]]&lt;60, "New Hire Rental", "Truck Breakdown"), "New Hire Rental")</f>
        <v>Truck Breakdown</v>
      </c>
      <c r="U294" s="167" t="str">
        <f>IFERROR(VLOOKUP(Table2[[#This Row],[Enterprise ID]], 'ExistingRental-12.11'!A:H, 7, 0), "Not Open On 12.11")</f>
        <v>JUAN FLORES</v>
      </c>
      <c r="V294" s="173">
        <f>IFERROR(VLOOKUP(Table2[[#This Row],[Enterprise ID]],'Tech-ServiceDate'!A:B,2,0), "EitherNewHire or Termed")</f>
        <v>41829</v>
      </c>
      <c r="W294" s="25"/>
      <c r="X294" s="25"/>
    </row>
    <row r="295" spans="1:24" ht="33.75" customHeight="1">
      <c r="A295" s="15">
        <v>45933</v>
      </c>
      <c r="B295" s="7">
        <v>46600</v>
      </c>
      <c r="C295" s="4" t="s">
        <v>15504</v>
      </c>
      <c r="D295" s="5" t="s">
        <v>15505</v>
      </c>
      <c r="E295" s="176" t="s">
        <v>15836</v>
      </c>
      <c r="F295" s="177">
        <f>IFERROR(VLOOKUP(D295,'TPMS-auto'!A:J, 10,0), "Not-in-TPMS")</f>
        <v>2016937420</v>
      </c>
      <c r="G295" s="177" t="str">
        <f>IFERROR(VLOOKUP(D295,'TPMS-auto'!A:J,6,0),"Not-in-TPMS")</f>
        <v>046600</v>
      </c>
      <c r="H295" s="6">
        <v>45929</v>
      </c>
      <c r="I295" s="2" t="s">
        <v>15506</v>
      </c>
      <c r="J295" s="3" t="s">
        <v>15507</v>
      </c>
      <c r="K295" s="3" t="s">
        <v>15508</v>
      </c>
      <c r="L295" s="13" t="s">
        <v>14680</v>
      </c>
      <c r="M295" s="13"/>
      <c r="N295" s="3" t="s">
        <v>14680</v>
      </c>
      <c r="O295" s="3" t="s">
        <v>14680</v>
      </c>
      <c r="P295" s="167" t="str">
        <f>IFERROR(VLOOKUP(D295,'TPMS-auto'!A:D, 4,0),"Not-in-TPMS")</f>
        <v>0008380</v>
      </c>
      <c r="Q295" s="168" t="str">
        <f>VLOOKUP(Table2[[#This Row],[Unit Number]],Ops,3,0)</f>
        <v>Rob &amp; Andrea</v>
      </c>
      <c r="R295" s="173">
        <f>IFERROR(VLOOKUP(Table2[[#This Row],[Enterprise ID]], 'ExistingRental-12.11'!A:H, 3, 0), "Not Open On 12.11")</f>
        <v>45994</v>
      </c>
      <c r="S295" s="167" t="str">
        <f>IF(Table2[[#This Row],[Start Rental Date]]="New Rental", "New Rental", "Rental Extension Request")</f>
        <v>Rental Extension Request</v>
      </c>
      <c r="T295" s="167" t="str">
        <f>IFERROR(IF(Table2[[#This Row],[Date of this request]]-Table2[[#This Row],[Tech Service Date]]&lt;60, "New Hire Rental", "Truck Breakdown"), "New Hire Rental")</f>
        <v>Truck Breakdown</v>
      </c>
      <c r="U295" s="167" t="str">
        <f>IFERROR(VLOOKUP(Table2[[#This Row],[Enterprise ID]], 'ExistingRental-12.11'!A:H, 7, 0), "Not Open On 12.11")</f>
        <v>JUAN FLORES</v>
      </c>
      <c r="V295" s="173">
        <f>IFERROR(VLOOKUP(Table2[[#This Row],[Enterprise ID]],'Tech-ServiceDate'!A:B,2,0), "EitherNewHire or Termed")</f>
        <v>41829</v>
      </c>
      <c r="W295" s="25"/>
      <c r="X295" s="25"/>
    </row>
    <row r="296" spans="1:24" ht="33.75" customHeight="1">
      <c r="A296" s="15">
        <v>45933</v>
      </c>
      <c r="B296" s="7">
        <v>61164</v>
      </c>
      <c r="C296" s="4" t="s">
        <v>15837</v>
      </c>
      <c r="D296" s="5" t="s">
        <v>15838</v>
      </c>
      <c r="E296" s="176" t="str">
        <f>TRIM(B296)</f>
        <v>61164</v>
      </c>
      <c r="F296" s="177">
        <f>IFERROR(VLOOKUP(D296,'TPMS-auto'!A:J, 10,0), "Not-in-TPMS")</f>
        <v>3184022348</v>
      </c>
      <c r="G296" s="177" t="str">
        <f>IFERROR(VLOOKUP(D296,'TPMS-auto'!A:J,6,0),"Not-in-TPMS")</f>
        <v>061164</v>
      </c>
      <c r="H296" s="6" t="s">
        <v>14676</v>
      </c>
      <c r="I296" s="2" t="s">
        <v>15839</v>
      </c>
      <c r="J296" s="3" t="s">
        <v>15840</v>
      </c>
      <c r="K296" s="3" t="s">
        <v>15841</v>
      </c>
      <c r="L296" s="3" t="s">
        <v>14680</v>
      </c>
      <c r="M296" s="3"/>
      <c r="N296" s="3" t="s">
        <v>14680</v>
      </c>
      <c r="O296" s="3" t="s">
        <v>14680</v>
      </c>
      <c r="P296" s="167" t="str">
        <f>IFERROR(VLOOKUP(D296,'TPMS-auto'!A:D, 4,0),"Not-in-TPMS")</f>
        <v>0008107</v>
      </c>
      <c r="Q296" s="168" t="str">
        <f>VLOOKUP(Table2[[#This Row],[Unit Number]],Ops,3,0)</f>
        <v>Carol &amp; Tasha</v>
      </c>
      <c r="R296" s="173">
        <f>IFERROR(VLOOKUP(Table2[[#This Row],[Enterprise ID]], 'ExistingRental-12.11'!A:H, 3, 0), "Not Open On 12.11")</f>
        <v>45936</v>
      </c>
      <c r="S296" s="167" t="str">
        <f>IF(Table2[[#This Row],[Start Rental Date]]="New Rental", "New Rental", "Rental Extension Request")</f>
        <v>New Rental</v>
      </c>
      <c r="T296" s="167" t="str">
        <f>IFERROR(IF(Table2[[#This Row],[Date of this request]]-Table2[[#This Row],[Tech Service Date]]&lt;60, "New Hire Rental", "Truck Breakdown"), "New Hire Rental")</f>
        <v>Truck Breakdown</v>
      </c>
      <c r="U296" s="167" t="str">
        <f>IFERROR(VLOOKUP(Table2[[#This Row],[Enterprise ID]], 'ExistingRental-12.11'!A:H, 7, 0), "Not Open On 12.11")</f>
        <v>MARK LEMOINE</v>
      </c>
      <c r="V296" s="173">
        <f>IFERROR(VLOOKUP(Table2[[#This Row],[Enterprise ID]],'Tech-ServiceDate'!A:B,2,0), "EitherNewHire or Termed")</f>
        <v>43656</v>
      </c>
      <c r="W296" s="25"/>
      <c r="X296" s="25"/>
    </row>
    <row r="297" spans="1:24" ht="33.75" customHeight="1">
      <c r="A297" s="15">
        <v>45933</v>
      </c>
      <c r="B297" s="17">
        <v>61362</v>
      </c>
      <c r="C297" s="18" t="s">
        <v>15842</v>
      </c>
      <c r="D297" s="58" t="s">
        <v>14051</v>
      </c>
      <c r="E297" s="178" t="str">
        <f>TRIM(B297)</f>
        <v>61362</v>
      </c>
      <c r="F297" s="177">
        <f>IFERROR(VLOOKUP(D297,'TPMS-auto'!A:J, 10,0), "Not-in-TPMS")</f>
        <v>2148920358</v>
      </c>
      <c r="G297" s="177" t="str">
        <f>IFERROR(VLOOKUP(D297,'TPMS-auto'!A:J,6,0),"Not-in-TPMS")</f>
        <v>061362</v>
      </c>
      <c r="H297" s="74">
        <v>45915</v>
      </c>
      <c r="I297" s="93" t="s">
        <v>15843</v>
      </c>
      <c r="J297" s="16" t="s">
        <v>14935</v>
      </c>
      <c r="K297" s="16" t="s">
        <v>15451</v>
      </c>
      <c r="L297" s="3" t="s">
        <v>14680</v>
      </c>
      <c r="M297" s="3"/>
      <c r="N297" s="3" t="s">
        <v>14680</v>
      </c>
      <c r="O297" s="3" t="s">
        <v>14680</v>
      </c>
      <c r="P297" s="167" t="str">
        <f>IFERROR(VLOOKUP(D297,'TPMS-auto'!A:D, 4,0),"Not-in-TPMS")</f>
        <v>0008035</v>
      </c>
      <c r="Q297" s="168" t="str">
        <f>IFERROR(VLOOKUP(Table2[[#This Row],[Unit Number]],Ops,3,0),"Not-in-TPMS")</f>
        <v>Rob &amp; Andrea</v>
      </c>
      <c r="R297" s="173" t="str">
        <f>IFERROR(VLOOKUP(Table2[[#This Row],[Enterprise ID]], 'ExistingRental-12.11'!A:H, 3, 0), "Not Open On 12.11")</f>
        <v>Not Open On 12.11</v>
      </c>
      <c r="S297" s="167" t="str">
        <f>IF(Table2[[#This Row],[Start Rental Date]]="New Rental", "New Rental", "Rental Extension Request")</f>
        <v>Rental Extension Request</v>
      </c>
      <c r="T297" s="167" t="str">
        <f>IFERROR(IF(Table2[[#This Row],[Date of this request]]-Table2[[#This Row],[Tech Service Date]]&lt;60, "New Hire Rental", "Truck Breakdown"), "New Hire Rental")</f>
        <v>Truck Breakdown</v>
      </c>
      <c r="U297" s="167" t="str">
        <f>IFERROR(VLOOKUP(Table2[[#This Row],[Enterprise ID]], 'ExistingRental-12.11'!A:H, 7, 0), "Not Open On 12.11")</f>
        <v>Not Open On 12.11</v>
      </c>
      <c r="V297" s="173">
        <f>IFERROR(VLOOKUP(Table2[[#This Row],[Enterprise ID]],'Tech-ServiceDate'!A:B,2,0), "EitherNewHire or Termed")</f>
        <v>37115</v>
      </c>
      <c r="W297" s="25"/>
      <c r="X297" s="25"/>
    </row>
    <row r="298" spans="1:24" ht="33.75" customHeight="1">
      <c r="A298" s="15">
        <v>45933</v>
      </c>
      <c r="B298" s="7">
        <v>61404</v>
      </c>
      <c r="C298" s="4" t="s">
        <v>15258</v>
      </c>
      <c r="D298" s="5" t="s">
        <v>15259</v>
      </c>
      <c r="E298" s="176" t="str">
        <f>TRIM(B298)</f>
        <v>61404</v>
      </c>
      <c r="F298" s="177">
        <f>IFERROR(VLOOKUP(D298,'TPMS-auto'!A:J, 10,0), "Not-in-TPMS")</f>
        <v>2109841925</v>
      </c>
      <c r="G298" s="177" t="str">
        <f>IFERROR(VLOOKUP(D298,'TPMS-auto'!A:J,6,0),"Not-in-TPMS")</f>
        <v>061404</v>
      </c>
      <c r="H298" s="6">
        <v>45902</v>
      </c>
      <c r="I298" s="2"/>
      <c r="J298" s="3" t="s">
        <v>15260</v>
      </c>
      <c r="K298" s="102" t="s">
        <v>15844</v>
      </c>
      <c r="L298" s="3" t="s">
        <v>14680</v>
      </c>
      <c r="M298" s="3"/>
      <c r="N298" s="3" t="s">
        <v>14680</v>
      </c>
      <c r="O298" s="3" t="s">
        <v>14680</v>
      </c>
      <c r="P298" s="167" t="str">
        <f>IFERROR(VLOOKUP(D298,'TPMS-auto'!A:D, 4,0),"Not-in-TPMS")</f>
        <v>0008147</v>
      </c>
      <c r="Q298" s="168" t="str">
        <f>IFERROR(VLOOKUP(Table2[[#This Row],[Unit Number]],Ops,3,0),"Not-in-TPMS")</f>
        <v>Carol &amp; Tasha</v>
      </c>
      <c r="R298" s="173" t="str">
        <f>IFERROR(VLOOKUP(Table2[[#This Row],[Enterprise ID]], 'ExistingRental-12.11'!A:H, 3, 0), "Not Open On 12.11")</f>
        <v>Not Open On 12.11</v>
      </c>
      <c r="S298" s="167" t="str">
        <f>IF(Table2[[#This Row],[Start Rental Date]]="New Rental", "New Rental", "Rental Extension Request")</f>
        <v>Rental Extension Request</v>
      </c>
      <c r="T298" s="167" t="str">
        <f>IFERROR(IF(Table2[[#This Row],[Date of this request]]-Table2[[#This Row],[Tech Service Date]]&lt;60, "New Hire Rental", "Truck Breakdown"), "New Hire Rental")</f>
        <v>New Hire Rental</v>
      </c>
      <c r="U298" s="167" t="str">
        <f>IFERROR(VLOOKUP(Table2[[#This Row],[Enterprise ID]], 'ExistingRental-12.11'!A:H, 7, 0), "Not Open On 12.11")</f>
        <v>Not Open On 12.11</v>
      </c>
      <c r="V298" s="173">
        <f>IFERROR(VLOOKUP(Table2[[#This Row],[Enterprise ID]],'Tech-ServiceDate'!A:B,2,0), "EitherNewHire or Termed")</f>
        <v>45900</v>
      </c>
      <c r="W298" s="25"/>
      <c r="X298" s="25"/>
    </row>
    <row r="299" spans="1:24" ht="33.75" customHeight="1">
      <c r="A299" s="15">
        <v>45933</v>
      </c>
      <c r="B299" s="7">
        <v>21988</v>
      </c>
      <c r="C299" s="4" t="s">
        <v>15845</v>
      </c>
      <c r="D299" s="5" t="s">
        <v>14057</v>
      </c>
      <c r="E299" s="176" t="str">
        <f>TRIM(B299)</f>
        <v>21988</v>
      </c>
      <c r="F299" s="177">
        <f>IFERROR(VLOOKUP(D299,'TPMS-auto'!A:J, 10,0), "Not-in-TPMS")</f>
        <v>5862341936</v>
      </c>
      <c r="G299" s="177" t="str">
        <f>IFERROR(VLOOKUP(D299,'TPMS-auto'!A:J,6,0),"Not-in-TPMS")</f>
        <v>021988</v>
      </c>
      <c r="H299" s="6" t="s">
        <v>14676</v>
      </c>
      <c r="I299" s="2" t="s">
        <v>15846</v>
      </c>
      <c r="J299" s="3" t="s">
        <v>15847</v>
      </c>
      <c r="K299" s="13"/>
      <c r="L299" s="3"/>
      <c r="M299" s="3"/>
      <c r="N299" s="3" t="s">
        <v>14680</v>
      </c>
      <c r="O299" s="3" t="s">
        <v>14680</v>
      </c>
      <c r="P299" s="167" t="str">
        <f>IFERROR(VLOOKUP(D299,'TPMS-auto'!A:D, 4,0),"Not-in-TPMS")</f>
        <v>0008309</v>
      </c>
      <c r="Q299" s="168" t="str">
        <f>VLOOKUP(Table2[[#This Row],[Unit Number]],Ops,3,0)</f>
        <v>Monica, Cheryl &amp; Machell</v>
      </c>
      <c r="R299" s="173" t="str">
        <f>IFERROR(VLOOKUP(Table2[[#This Row],[Enterprise ID]], 'ExistingRental-12.11'!A:H, 3, 0), "Not Open On 12.11")</f>
        <v>Not Open On 12.11</v>
      </c>
      <c r="S299" s="167" t="str">
        <f>IF(Table2[[#This Row],[Start Rental Date]]="New Rental", "New Rental", "Rental Extension Request")</f>
        <v>New Rental</v>
      </c>
      <c r="T299" s="167" t="str">
        <f>IFERROR(IF(Table2[[#This Row],[Date of this request]]-Table2[[#This Row],[Tech Service Date]]&lt;60, "New Hire Rental", "Truck Breakdown"), "New Hire Rental")</f>
        <v>Truck Breakdown</v>
      </c>
      <c r="U299" s="167" t="str">
        <f>IFERROR(VLOOKUP(Table2[[#This Row],[Enterprise ID]], 'ExistingRental-12.11'!A:H, 7, 0), "Not Open On 12.11")</f>
        <v>Not Open On 12.11</v>
      </c>
      <c r="V299" s="173">
        <f>IFERROR(VLOOKUP(Table2[[#This Row],[Enterprise ID]],'Tech-ServiceDate'!A:B,2,0), "EitherNewHire or Termed")</f>
        <v>39190</v>
      </c>
      <c r="W299" s="25"/>
      <c r="X299" s="25"/>
    </row>
    <row r="300" spans="1:24" ht="33.75" customHeight="1">
      <c r="A300" s="15">
        <v>45933</v>
      </c>
      <c r="B300" s="7">
        <v>23944</v>
      </c>
      <c r="C300" s="4" t="s">
        <v>15545</v>
      </c>
      <c r="D300" s="5" t="s">
        <v>15546</v>
      </c>
      <c r="E300" s="176" t="s">
        <v>15848</v>
      </c>
      <c r="F300" s="177" t="str">
        <f>IFERROR(VLOOKUP(D300,'TPMS-auto'!A:J, 10,0), "Not-in-TPMS")</f>
        <v>Not-in-TPMS</v>
      </c>
      <c r="G300" s="177" t="str">
        <f>IFERROR(VLOOKUP(D300,'TPMS-auto'!A:J,6,0),"Not-in-TPMS")</f>
        <v>Not-in-TPMS</v>
      </c>
      <c r="H300" s="6">
        <v>45849</v>
      </c>
      <c r="I300" s="2" t="s">
        <v>15547</v>
      </c>
      <c r="J300" s="3" t="s">
        <v>15548</v>
      </c>
      <c r="K300" s="3" t="s">
        <v>15549</v>
      </c>
      <c r="L300" s="3" t="s">
        <v>14680</v>
      </c>
      <c r="M300" s="3"/>
      <c r="N300" s="3" t="s">
        <v>14680</v>
      </c>
      <c r="O300" s="3" t="s">
        <v>14680</v>
      </c>
      <c r="P300" s="167" t="str">
        <f>IFERROR(VLOOKUP(D300,'TPMS-auto'!A:D, 4,0),"Not-in-TPMS")</f>
        <v>Not-in-TPMS</v>
      </c>
      <c r="Q300" s="168" t="str">
        <f>IFERROR(VLOOKUP(Table2[[#This Row],[Unit Number]],Ops,3,0),"Not-in-TPMS")</f>
        <v>Not-in-TPMS</v>
      </c>
      <c r="R300" s="173" t="str">
        <f>IFERROR(VLOOKUP(Table2[[#This Row],[Enterprise ID]], 'ExistingRental-12.11'!A:H, 3, 0), "Not Open On 12.11")</f>
        <v>Not Open On 12.11</v>
      </c>
      <c r="S300" s="167" t="str">
        <f>IF(Table2[[#This Row],[Start Rental Date]]="New Rental", "New Rental", "Rental Extension Request")</f>
        <v>Rental Extension Request</v>
      </c>
      <c r="T300" s="167" t="str">
        <f>IFERROR(IF(Table2[[#This Row],[Date of this request]]-Table2[[#This Row],[Tech Service Date]]&lt;60, "New Hire Rental", "Truck Breakdown"), "New Hire Rental")</f>
        <v>New Hire Rental</v>
      </c>
      <c r="U300" s="167" t="str">
        <f>IFERROR(VLOOKUP(Table2[[#This Row],[Enterprise ID]], 'ExistingRental-12.11'!A:H, 7, 0), "Not Open On 12.11")</f>
        <v>Not Open On 12.11</v>
      </c>
      <c r="V300" s="173" t="str">
        <f>IFERROR(VLOOKUP(Table2[[#This Row],[Enterprise ID]],'Tech-ServiceDate'!A:B,2,0), "EitherNewHire or Termed")</f>
        <v>EitherNewHire or Termed</v>
      </c>
      <c r="W300" s="25"/>
      <c r="X300" s="25"/>
    </row>
    <row r="301" spans="1:24" ht="33.75" customHeight="1">
      <c r="A301" s="15">
        <v>45933</v>
      </c>
      <c r="B301" s="7">
        <v>61265</v>
      </c>
      <c r="C301" s="4" t="s">
        <v>15849</v>
      </c>
      <c r="D301" s="5" t="s">
        <v>14015</v>
      </c>
      <c r="E301" s="176" t="str">
        <f>TRIM(B301)</f>
        <v>61265</v>
      </c>
      <c r="F301" s="177">
        <f>IFERROR(VLOOKUP(D301,'TPMS-auto'!A:J, 10,0), "Not-in-TPMS")</f>
        <v>4178341237</v>
      </c>
      <c r="G301" s="177" t="str">
        <f>IFERROR(VLOOKUP(D301,'TPMS-auto'!A:J,6,0),"Not-in-TPMS")</f>
        <v>061265</v>
      </c>
      <c r="H301" s="6" t="s">
        <v>14676</v>
      </c>
      <c r="I301" s="2" t="s">
        <v>15850</v>
      </c>
      <c r="J301" s="3" t="s">
        <v>15851</v>
      </c>
      <c r="K301" s="3" t="s">
        <v>15451</v>
      </c>
      <c r="L301" s="3" t="s">
        <v>14680</v>
      </c>
      <c r="M301" s="3"/>
      <c r="N301" s="3"/>
      <c r="O301" s="3"/>
      <c r="P301" s="167" t="str">
        <f>IFERROR(VLOOKUP(D301,'TPMS-auto'!A:D, 4,0),"Not-in-TPMS")</f>
        <v>0008420</v>
      </c>
      <c r="Q301" s="168" t="str">
        <f>VLOOKUP(Table2[[#This Row],[Unit Number]],Ops,3,0)</f>
        <v>Rob &amp; Andrea</v>
      </c>
      <c r="R301" s="173" t="str">
        <f>IFERROR(VLOOKUP(Table2[[#This Row],[Enterprise ID]], 'ExistingRental-12.11'!A:H, 3, 0), "Not Open On 12.11")</f>
        <v>Not Open On 12.11</v>
      </c>
      <c r="S301" s="167" t="str">
        <f>IF(Table2[[#This Row],[Start Rental Date]]="New Rental", "New Rental", "Rental Extension Request")</f>
        <v>New Rental</v>
      </c>
      <c r="T301" s="167" t="str">
        <f>IFERROR(IF(Table2[[#This Row],[Date of this request]]-Table2[[#This Row],[Tech Service Date]]&lt;60, "New Hire Rental", "Truck Breakdown"), "New Hire Rental")</f>
        <v>Truck Breakdown</v>
      </c>
      <c r="U301" s="167" t="str">
        <f>IFERROR(VLOOKUP(Table2[[#This Row],[Enterprise ID]], 'ExistingRental-12.11'!A:H, 7, 0), "Not Open On 12.11")</f>
        <v>Not Open On 12.11</v>
      </c>
      <c r="V301" s="173">
        <f>IFERROR(VLOOKUP(Table2[[#This Row],[Enterprise ID]],'Tech-ServiceDate'!A:B,2,0), "EitherNewHire or Termed")</f>
        <v>39874</v>
      </c>
      <c r="W301" s="25"/>
      <c r="X301" s="25"/>
    </row>
    <row r="302" spans="1:24" ht="33.75" customHeight="1">
      <c r="A302" s="15">
        <v>45933</v>
      </c>
      <c r="B302" s="8">
        <v>36443</v>
      </c>
      <c r="C302" s="9" t="s">
        <v>15852</v>
      </c>
      <c r="D302" s="10" t="s">
        <v>15853</v>
      </c>
      <c r="E302" s="174" t="str">
        <f>TRIM(B302)</f>
        <v>36443</v>
      </c>
      <c r="F302" s="177">
        <f>IFERROR(VLOOKUP(D302,'TPMS-auto'!A:J, 10,0), "Not-in-TPMS")</f>
        <v>4109004225</v>
      </c>
      <c r="G302" s="177" t="str">
        <f>IFERROR(VLOOKUP(D302,'TPMS-auto'!A:J,6,0),"Not-in-TPMS")</f>
        <v>036443</v>
      </c>
      <c r="H302" s="6">
        <v>45930</v>
      </c>
      <c r="I302" s="11" t="s">
        <v>15854</v>
      </c>
      <c r="J302" s="13"/>
      <c r="K302" s="13" t="s">
        <v>15855</v>
      </c>
      <c r="L302" s="13" t="s">
        <v>14680</v>
      </c>
      <c r="M302" s="13"/>
      <c r="N302" s="13" t="s">
        <v>14680</v>
      </c>
      <c r="O302" s="13" t="s">
        <v>14680</v>
      </c>
      <c r="P302" s="167" t="str">
        <f>IFERROR(VLOOKUP(D302,'TPMS-auto'!A:D, 4,0),"Not-in-TPMS")</f>
        <v>0007084</v>
      </c>
      <c r="Q302" s="168" t="str">
        <f>VLOOKUP(Table2[[#This Row],[Unit Number]],Ops,3,0)</f>
        <v>Monica, Cheryl &amp; Machell</v>
      </c>
      <c r="R302" s="173">
        <f>IFERROR(VLOOKUP(Table2[[#This Row],[Enterprise ID]], 'ExistingRental-12.11'!A:H, 3, 0), "Not Open On 12.11")</f>
        <v>45958</v>
      </c>
      <c r="S302" s="167" t="str">
        <f>IF(Table2[[#This Row],[Start Rental Date]]="New Rental", "New Rental", "Rental Extension Request")</f>
        <v>Rental Extension Request</v>
      </c>
      <c r="T302" s="167" t="str">
        <f>IFERROR(IF(Table2[[#This Row],[Date of this request]]-Table2[[#This Row],[Tech Service Date]]&lt;60, "New Hire Rental", "Truck Breakdown"), "New Hire Rental")</f>
        <v>Truck Breakdown</v>
      </c>
      <c r="U302" s="167" t="str">
        <f>IFERROR(VLOOKUP(Table2[[#This Row],[Enterprise ID]], 'ExistingRental-12.11'!A:H, 7, 0), "Not Open On 12.11")</f>
        <v>DONTA EVANS</v>
      </c>
      <c r="V302" s="173">
        <f>IFERROR(VLOOKUP(Table2[[#This Row],[Enterprise ID]],'Tech-ServiceDate'!A:B,2,0), "EitherNewHire or Termed")</f>
        <v>45347</v>
      </c>
      <c r="W302" s="25"/>
      <c r="X302" s="25"/>
    </row>
    <row r="303" spans="1:24" ht="33.75" customHeight="1">
      <c r="A303" s="15">
        <v>45933</v>
      </c>
      <c r="B303" s="8">
        <v>21708</v>
      </c>
      <c r="C303" s="9" t="s">
        <v>15856</v>
      </c>
      <c r="D303" s="10" t="s">
        <v>4669</v>
      </c>
      <c r="E303" s="174" t="str">
        <f>TRIM(B303)</f>
        <v>21708</v>
      </c>
      <c r="F303" s="177">
        <f>IFERROR(VLOOKUP(D303,'TPMS-auto'!A:J, 10,0), "Not-in-TPMS")</f>
        <v>3212742927</v>
      </c>
      <c r="G303" s="177" t="str">
        <f>IFERROR(VLOOKUP(D303,'TPMS-auto'!A:J,6,0),"Not-in-TPMS")</f>
        <v>021708</v>
      </c>
      <c r="H303" s="6" t="s">
        <v>14676</v>
      </c>
      <c r="I303" s="11" t="s">
        <v>15857</v>
      </c>
      <c r="J303" s="13" t="s">
        <v>15858</v>
      </c>
      <c r="K303" s="13" t="s">
        <v>15451</v>
      </c>
      <c r="L303" s="13" t="s">
        <v>14680</v>
      </c>
      <c r="M303" s="13"/>
      <c r="N303" s="13" t="s">
        <v>14680</v>
      </c>
      <c r="O303" s="13" t="s">
        <v>14680</v>
      </c>
      <c r="P303" s="167" t="str">
        <f>IFERROR(VLOOKUP(D303,'TPMS-auto'!A:D, 4,0),"Not-in-TPMS")</f>
        <v>0007435</v>
      </c>
      <c r="Q303" s="168" t="str">
        <f>VLOOKUP(Table2[[#This Row],[Unit Number]],Ops,3,0)</f>
        <v>Rob &amp; Andrea</v>
      </c>
      <c r="R303" s="173" t="str">
        <f>IFERROR(VLOOKUP(Table2[[#This Row],[Enterprise ID]], 'ExistingRental-12.11'!A:H, 3, 0), "Not Open On 12.11")</f>
        <v>Not Open On 12.11</v>
      </c>
      <c r="S303" s="167" t="str">
        <f>IF(Table2[[#This Row],[Start Rental Date]]="New Rental", "New Rental", "Rental Extension Request")</f>
        <v>New Rental</v>
      </c>
      <c r="T303" s="167" t="str">
        <f>IFERROR(IF(Table2[[#This Row],[Date of this request]]-Table2[[#This Row],[Tech Service Date]]&lt;60, "New Hire Rental", "Truck Breakdown"), "New Hire Rental")</f>
        <v>Truck Breakdown</v>
      </c>
      <c r="U303" s="167" t="str">
        <f>IFERROR(VLOOKUP(Table2[[#This Row],[Enterprise ID]], 'ExistingRental-12.11'!A:H, 7, 0), "Not Open On 12.11")</f>
        <v>Not Open On 12.11</v>
      </c>
      <c r="V303" s="173">
        <f>IFERROR(VLOOKUP(Table2[[#This Row],[Enterprise ID]],'Tech-ServiceDate'!A:B,2,0), "EitherNewHire or Termed")</f>
        <v>37768</v>
      </c>
      <c r="W303" s="25"/>
      <c r="X303" s="25"/>
    </row>
    <row r="304" spans="1:24" ht="33.75" customHeight="1">
      <c r="A304" s="15">
        <v>45933</v>
      </c>
      <c r="B304" s="8">
        <v>46409</v>
      </c>
      <c r="C304" s="9" t="s">
        <v>15710</v>
      </c>
      <c r="D304" s="10" t="s">
        <v>15711</v>
      </c>
      <c r="E304" s="174" t="str">
        <f>TRIM(B304)</f>
        <v>46409</v>
      </c>
      <c r="F304" s="177">
        <f>IFERROR(VLOOKUP(D304,'TPMS-auto'!A:J, 10,0), "Not-in-TPMS")</f>
        <v>5205900947</v>
      </c>
      <c r="G304" s="177" t="str">
        <f>IFERROR(VLOOKUP(D304,'TPMS-auto'!A:J,6,0),"Not-in-TPMS")</f>
        <v>046409</v>
      </c>
      <c r="H304" s="6">
        <v>45931</v>
      </c>
      <c r="I304" s="11" t="s">
        <v>15712</v>
      </c>
      <c r="J304" s="13" t="s">
        <v>15859</v>
      </c>
      <c r="K304" s="13" t="s">
        <v>15451</v>
      </c>
      <c r="L304" s="13" t="s">
        <v>14680</v>
      </c>
      <c r="M304" s="13"/>
      <c r="N304" s="13" t="s">
        <v>14680</v>
      </c>
      <c r="O304" s="13" t="s">
        <v>14680</v>
      </c>
      <c r="P304" s="167" t="str">
        <f>IFERROR(VLOOKUP(D304,'TPMS-auto'!A:D, 4,0),"Not-in-TPMS")</f>
        <v>0007088</v>
      </c>
      <c r="Q304" s="168" t="str">
        <f>VLOOKUP(Table2[[#This Row],[Unit Number]],Ops,3,0)</f>
        <v>Carol &amp; Tasha</v>
      </c>
      <c r="R304" s="173" t="str">
        <f>IFERROR(VLOOKUP(Table2[[#This Row],[Enterprise ID]], 'ExistingRental-12.11'!A:H, 3, 0), "Not Open On 12.11")</f>
        <v>Not Open On 12.11</v>
      </c>
      <c r="S304" s="167" t="str">
        <f>IF(Table2[[#This Row],[Start Rental Date]]="New Rental", "New Rental", "Rental Extension Request")</f>
        <v>Rental Extension Request</v>
      </c>
      <c r="T304" s="167" t="str">
        <f>IFERROR(IF(Table2[[#This Row],[Date of this request]]-Table2[[#This Row],[Tech Service Date]]&lt;60, "New Hire Rental", "Truck Breakdown"), "New Hire Rental")</f>
        <v>Truck Breakdown</v>
      </c>
      <c r="U304" s="167" t="str">
        <f>IFERROR(VLOOKUP(Table2[[#This Row],[Enterprise ID]], 'ExistingRental-12.11'!A:H, 7, 0), "Not Open On 12.11")</f>
        <v>Not Open On 12.11</v>
      </c>
      <c r="V304" s="173">
        <f>IFERROR(VLOOKUP(Table2[[#This Row],[Enterprise ID]],'Tech-ServiceDate'!A:B,2,0), "EitherNewHire or Termed")</f>
        <v>45053</v>
      </c>
      <c r="W304" s="25"/>
      <c r="X304" s="25"/>
    </row>
    <row r="305" spans="1:24" ht="33.75" customHeight="1">
      <c r="A305" s="15">
        <v>45933</v>
      </c>
      <c r="B305" s="8">
        <v>36222</v>
      </c>
      <c r="C305" s="9" t="s">
        <v>14756</v>
      </c>
      <c r="D305" s="10" t="s">
        <v>14757</v>
      </c>
      <c r="E305" s="174" t="s">
        <v>15486</v>
      </c>
      <c r="F305" s="177" t="str">
        <f>IFERROR(VLOOKUP(D305,'TPMS-auto'!A:J, 10,0), "Not-in-TPMS")</f>
        <v>Not-in-TPMS</v>
      </c>
      <c r="G305" s="177" t="str">
        <f>IFERROR(VLOOKUP(D305,'TPMS-auto'!A:J,6,0),"Not-in-TPMS")</f>
        <v>Not-in-TPMS</v>
      </c>
      <c r="H305" s="12">
        <v>45828</v>
      </c>
      <c r="I305" s="11" t="s">
        <v>14758</v>
      </c>
      <c r="J305" s="13" t="s">
        <v>14759</v>
      </c>
      <c r="K305" s="13" t="s">
        <v>14760</v>
      </c>
      <c r="L305" s="13" t="s">
        <v>14680</v>
      </c>
      <c r="M305" s="13"/>
      <c r="N305" s="13" t="s">
        <v>14680</v>
      </c>
      <c r="O305" s="13" t="s">
        <v>14680</v>
      </c>
      <c r="P305" s="167" t="str">
        <f>IFERROR(VLOOKUP(D305,'TPMS-auto'!A:D, 4,0),"Not-in-TPMS")</f>
        <v>Not-in-TPMS</v>
      </c>
      <c r="Q305" s="168" t="e">
        <f>VLOOKUP(Table2[[#This Row],[Unit Number]],Ops,3,0)</f>
        <v>#N/A</v>
      </c>
      <c r="R305" s="173" t="str">
        <f>IFERROR(VLOOKUP(Table2[[#This Row],[Enterprise ID]], 'ExistingRental-12.11'!A:H, 3, 0), "Not Open On 12.11")</f>
        <v>Not Open On 12.11</v>
      </c>
      <c r="S305" s="167" t="str">
        <f>IF(Table2[[#This Row],[Start Rental Date]]="New Rental", "New Rental", "Rental Extension Request")</f>
        <v>Rental Extension Request</v>
      </c>
      <c r="T305" s="167" t="str">
        <f>IFERROR(IF(Table2[[#This Row],[Date of this request]]-Table2[[#This Row],[Tech Service Date]]&lt;60, "New Hire Rental", "Truck Breakdown"), "New Hire Rental")</f>
        <v>New Hire Rental</v>
      </c>
      <c r="U305" s="167" t="str">
        <f>IFERROR(VLOOKUP(Table2[[#This Row],[Enterprise ID]], 'ExistingRental-12.11'!A:H, 7, 0), "Not Open On 12.11")</f>
        <v>Not Open On 12.11</v>
      </c>
      <c r="V305" s="173" t="str">
        <f>IFERROR(VLOOKUP(Table2[[#This Row],[Enterprise ID]],'Tech-ServiceDate'!A:B,2,0), "EitherNewHire or Termed")</f>
        <v>EitherNewHire or Termed</v>
      </c>
      <c r="W305" s="25"/>
      <c r="X305" s="25"/>
    </row>
    <row r="306" spans="1:24" ht="33.75" customHeight="1">
      <c r="A306" s="15">
        <v>45933</v>
      </c>
      <c r="B306" s="8">
        <v>50503</v>
      </c>
      <c r="C306" s="9" t="s">
        <v>15860</v>
      </c>
      <c r="D306" s="10" t="s">
        <v>15861</v>
      </c>
      <c r="E306" s="174" t="str">
        <f t="shared" ref="E306:E311" si="11">TRIM(B306)</f>
        <v>50503</v>
      </c>
      <c r="F306" s="177">
        <f>IFERROR(VLOOKUP(D306,'TPMS-auto'!A:J, 10,0), "Not-in-TPMS")</f>
        <v>3528093231</v>
      </c>
      <c r="G306" s="177" t="str">
        <f>IFERROR(VLOOKUP(D306,'TPMS-auto'!A:J,6,0),"Not-in-TPMS")</f>
        <v>061745</v>
      </c>
      <c r="H306" s="12" t="s">
        <v>14676</v>
      </c>
      <c r="I306" s="11" t="s">
        <v>15862</v>
      </c>
      <c r="J306" s="13" t="s">
        <v>15863</v>
      </c>
      <c r="K306" s="13" t="s">
        <v>15864</v>
      </c>
      <c r="L306" s="13"/>
      <c r="M306" s="13"/>
      <c r="N306" s="13" t="s">
        <v>14680</v>
      </c>
      <c r="O306" s="13" t="s">
        <v>14680</v>
      </c>
      <c r="P306" s="167" t="str">
        <f>IFERROR(VLOOKUP(D306,'TPMS-auto'!A:D, 4,0),"Not-in-TPMS")</f>
        <v>0007435</v>
      </c>
      <c r="Q306" s="168" t="str">
        <f>VLOOKUP(Table2[[#This Row],[Unit Number]],Ops,3,0)</f>
        <v>Rob &amp; Andrea</v>
      </c>
      <c r="R306" s="173">
        <f>IFERROR(VLOOKUP(Table2[[#This Row],[Enterprise ID]], 'ExistingRental-12.11'!A:H, 3, 0), "Not Open On 12.11")</f>
        <v>45968</v>
      </c>
      <c r="S306" s="167" t="str">
        <f>IF(Table2[[#This Row],[Start Rental Date]]="New Rental", "New Rental", "Rental Extension Request")</f>
        <v>New Rental</v>
      </c>
      <c r="T306" s="167" t="str">
        <f>IFERROR(IF(Table2[[#This Row],[Date of this request]]-Table2[[#This Row],[Tech Service Date]]&lt;60, "New Hire Rental", "Truck Breakdown"), "New Hire Rental")</f>
        <v>Truck Breakdown</v>
      </c>
      <c r="U306" s="167" t="str">
        <f>IFERROR(VLOOKUP(Table2[[#This Row],[Enterprise ID]], 'ExistingRental-12.11'!A:H, 7, 0), "Not Open On 12.11")</f>
        <v>ROBERTO AYALA MERCADO</v>
      </c>
      <c r="V306" s="173">
        <f>IFERROR(VLOOKUP(Table2[[#This Row],[Enterprise ID]],'Tech-ServiceDate'!A:B,2,0), "EitherNewHire or Termed")</f>
        <v>45844</v>
      </c>
      <c r="W306" s="25"/>
      <c r="X306" s="25"/>
    </row>
    <row r="307" spans="1:24" ht="33.75" customHeight="1">
      <c r="A307" s="15">
        <v>45933</v>
      </c>
      <c r="B307" s="8">
        <v>22239</v>
      </c>
      <c r="C307" s="9" t="s">
        <v>15865</v>
      </c>
      <c r="D307" s="10" t="s">
        <v>15866</v>
      </c>
      <c r="E307" s="174" t="str">
        <f t="shared" si="11"/>
        <v>22239</v>
      </c>
      <c r="F307" s="177">
        <f>IFERROR(VLOOKUP(D307,'TPMS-auto'!A:J, 10,0), "Not-in-TPMS")</f>
        <v>3214663186</v>
      </c>
      <c r="G307" s="177" t="str">
        <f>IFERROR(VLOOKUP(D307,'TPMS-auto'!A:J,6,0),"Not-in-TPMS")</f>
        <v>022239</v>
      </c>
      <c r="H307" s="12" t="s">
        <v>14676</v>
      </c>
      <c r="I307" s="11" t="s">
        <v>15867</v>
      </c>
      <c r="J307" s="13" t="s">
        <v>15868</v>
      </c>
      <c r="K307" s="13" t="s">
        <v>15778</v>
      </c>
      <c r="L307" s="13" t="s">
        <v>14680</v>
      </c>
      <c r="M307" s="13"/>
      <c r="N307" s="13" t="s">
        <v>14680</v>
      </c>
      <c r="O307" s="13" t="s">
        <v>14680</v>
      </c>
      <c r="P307" s="167" t="str">
        <f>IFERROR(VLOOKUP(D307,'TPMS-auto'!A:D, 4,0),"Not-in-TPMS")</f>
        <v>0007435</v>
      </c>
      <c r="Q307" s="169" t="str">
        <f>IFERROR(VLOOKUP(Table2[[#This Row],[Unit Number]],Ops,3,0),"Not-in-TPMS")</f>
        <v>Rob &amp; Andrea</v>
      </c>
      <c r="R307" s="173" t="str">
        <f>IFERROR(VLOOKUP(Table2[[#This Row],[Enterprise ID]], 'ExistingRental-12.11'!A:H, 3, 0), "Not Open On 12.11")</f>
        <v>Not Open On 12.11</v>
      </c>
      <c r="S307" s="167" t="str">
        <f>IF(Table2[[#This Row],[Start Rental Date]]="New Rental", "New Rental", "Rental Extension Request")</f>
        <v>New Rental</v>
      </c>
      <c r="T307" s="167" t="str">
        <f>IFERROR(IF(Table2[[#This Row],[Date of this request]]-Table2[[#This Row],[Tech Service Date]]&lt;60, "New Hire Rental", "Truck Breakdown"), "New Hire Rental")</f>
        <v>Truck Breakdown</v>
      </c>
      <c r="U307" s="167" t="str">
        <f>IFERROR(VLOOKUP(Table2[[#This Row],[Enterprise ID]], 'ExistingRental-12.11'!A:H, 7, 0), "Not Open On 12.11")</f>
        <v>Not Open On 12.11</v>
      </c>
      <c r="V307" s="173">
        <f>IFERROR(VLOOKUP(Table2[[#This Row],[Enterprise ID]],'Tech-ServiceDate'!A:B,2,0), "EitherNewHire or Termed")</f>
        <v>44251</v>
      </c>
      <c r="W307" s="25"/>
      <c r="X307" s="25"/>
    </row>
    <row r="308" spans="1:24" ht="33.75" customHeight="1">
      <c r="A308" s="15">
        <v>45933</v>
      </c>
      <c r="B308" s="8">
        <v>23931</v>
      </c>
      <c r="C308" s="9" t="s">
        <v>15869</v>
      </c>
      <c r="D308" s="10" t="s">
        <v>15870</v>
      </c>
      <c r="E308" s="174" t="str">
        <f t="shared" si="11"/>
        <v>23931</v>
      </c>
      <c r="F308" s="177">
        <f>IFERROR(VLOOKUP(D308,'TPMS-auto'!A:J, 10,0), "Not-in-TPMS")</f>
        <v>7656399092</v>
      </c>
      <c r="G308" s="177" t="str">
        <f>IFERROR(VLOOKUP(D308,'TPMS-auto'!A:J,6,0),"Not-in-TPMS")</f>
        <v>023931</v>
      </c>
      <c r="H308" s="12" t="s">
        <v>14676</v>
      </c>
      <c r="I308" s="11" t="s">
        <v>15871</v>
      </c>
      <c r="J308" s="13" t="s">
        <v>15872</v>
      </c>
      <c r="K308" s="13" t="s">
        <v>15841</v>
      </c>
      <c r="L308" s="13" t="s">
        <v>14680</v>
      </c>
      <c r="M308" s="13"/>
      <c r="N308" s="13" t="s">
        <v>14680</v>
      </c>
      <c r="O308" s="13" t="s">
        <v>14680</v>
      </c>
      <c r="P308" s="167" t="str">
        <f>IFERROR(VLOOKUP(D308,'TPMS-auto'!A:D, 4,0),"Not-in-TPMS")</f>
        <v>0008096</v>
      </c>
      <c r="Q308" s="169" t="str">
        <f>VLOOKUP(Table2[[#This Row],[Unit Number]],Ops,3,0)</f>
        <v>Monica, Cheryl &amp; Machell</v>
      </c>
      <c r="R308" s="173" t="str">
        <f>IFERROR(VLOOKUP(Table2[[#This Row],[Enterprise ID]], 'ExistingRental-12.11'!A:H, 3, 0), "Not Open On 12.11")</f>
        <v>Not Open On 12.11</v>
      </c>
      <c r="S308" s="167" t="str">
        <f>IF(Table2[[#This Row],[Start Rental Date]]="New Rental", "New Rental", "Rental Extension Request")</f>
        <v>New Rental</v>
      </c>
      <c r="T308" s="167" t="str">
        <f>IFERROR(IF(Table2[[#This Row],[Date of this request]]-Table2[[#This Row],[Tech Service Date]]&lt;60, "New Hire Rental", "Truck Breakdown"), "New Hire Rental")</f>
        <v>Truck Breakdown</v>
      </c>
      <c r="U308" s="167" t="str">
        <f>IFERROR(VLOOKUP(Table2[[#This Row],[Enterprise ID]], 'ExistingRental-12.11'!A:H, 7, 0), "Not Open On 12.11")</f>
        <v>Not Open On 12.11</v>
      </c>
      <c r="V308" s="173">
        <f>IFERROR(VLOOKUP(Table2[[#This Row],[Enterprise ID]],'Tech-ServiceDate'!A:B,2,0), "EitherNewHire or Termed")</f>
        <v>42135</v>
      </c>
      <c r="W308" s="25"/>
      <c r="X308" s="25"/>
    </row>
    <row r="309" spans="1:24" ht="33.75" customHeight="1">
      <c r="A309" s="15">
        <v>45933</v>
      </c>
      <c r="B309" s="8">
        <v>36597</v>
      </c>
      <c r="C309" s="9" t="s">
        <v>15873</v>
      </c>
      <c r="D309" s="10" t="s">
        <v>15874</v>
      </c>
      <c r="E309" s="174" t="str">
        <f t="shared" si="11"/>
        <v>36597</v>
      </c>
      <c r="F309" s="177">
        <f>IFERROR(VLOOKUP(D309,'TPMS-auto'!A:J, 10,0), "Not-in-TPMS")</f>
        <v>2693032005</v>
      </c>
      <c r="G309" s="177" t="str">
        <f>IFERROR(VLOOKUP(D309,'TPMS-auto'!A:J,6,0),"Not-in-TPMS")</f>
        <v>036597</v>
      </c>
      <c r="H309" s="6">
        <v>45912</v>
      </c>
      <c r="I309" s="11" t="s">
        <v>15875</v>
      </c>
      <c r="J309" s="13"/>
      <c r="K309" s="13" t="s">
        <v>15876</v>
      </c>
      <c r="L309" s="13"/>
      <c r="M309" s="13"/>
      <c r="N309" s="13" t="s">
        <v>14680</v>
      </c>
      <c r="O309" s="13" t="s">
        <v>14680</v>
      </c>
      <c r="P309" s="167" t="str">
        <f>IFERROR(VLOOKUP(D309,'TPMS-auto'!A:D, 4,0),"Not-in-TPMS")</f>
        <v>0008220</v>
      </c>
      <c r="Q309" s="169" t="str">
        <f>IFERROR(VLOOKUP(Table2[[#This Row],[Unit Number]],Ops,3,0),"Not-in-TPMS")</f>
        <v>Monica, Cheryl &amp; Machell</v>
      </c>
      <c r="R309" s="173">
        <f>IFERROR(VLOOKUP(Table2[[#This Row],[Enterprise ID]], 'ExistingRental-12.11'!A:H, 3, 0), "Not Open On 12.11")</f>
        <v>45912</v>
      </c>
      <c r="S309" s="167" t="str">
        <f>IF(Table2[[#This Row],[Start Rental Date]]="New Rental", "New Rental", "Rental Extension Request")</f>
        <v>Rental Extension Request</v>
      </c>
      <c r="T309" s="167" t="str">
        <f>IFERROR(IF(Table2[[#This Row],[Date of this request]]-Table2[[#This Row],[Tech Service Date]]&lt;60, "New Hire Rental", "Truck Breakdown"), "New Hire Rental")</f>
        <v>Truck Breakdown</v>
      </c>
      <c r="U309" s="167" t="str">
        <f>IFERROR(VLOOKUP(Table2[[#This Row],[Enterprise ID]], 'ExistingRental-12.11'!A:H, 7, 0), "Not Open On 12.11")</f>
        <v>STEPHEN MEAD</v>
      </c>
      <c r="V309" s="173">
        <f>IFERROR(VLOOKUP(Table2[[#This Row],[Enterprise ID]],'Tech-ServiceDate'!A:B,2,0), "EitherNewHire or Termed")</f>
        <v>44546</v>
      </c>
      <c r="W309" s="25"/>
      <c r="X309" s="25"/>
    </row>
    <row r="310" spans="1:24" ht="33.75" customHeight="1">
      <c r="A310" s="15">
        <v>45933</v>
      </c>
      <c r="B310" s="7">
        <v>46976</v>
      </c>
      <c r="C310" s="4" t="s">
        <v>15877</v>
      </c>
      <c r="D310" s="5" t="s">
        <v>13197</v>
      </c>
      <c r="E310" s="176" t="str">
        <f t="shared" si="11"/>
        <v>46976</v>
      </c>
      <c r="F310" s="177">
        <f>IFERROR(VLOOKUP(D310,'TPMS-auto'!A:J, 10,0), "Not-in-TPMS")</f>
        <v>3012227835</v>
      </c>
      <c r="G310" s="177" t="str">
        <f>IFERROR(VLOOKUP(D310,'TPMS-auto'!A:J,6,0),"Not-in-TPMS")</f>
        <v>046976</v>
      </c>
      <c r="H310" s="6">
        <v>45915</v>
      </c>
      <c r="I310" s="2" t="s">
        <v>15878</v>
      </c>
      <c r="J310" s="3" t="s">
        <v>15879</v>
      </c>
      <c r="K310" s="3" t="s">
        <v>15835</v>
      </c>
      <c r="L310" s="3" t="s">
        <v>14680</v>
      </c>
      <c r="M310" s="3"/>
      <c r="N310" s="3" t="s">
        <v>14680</v>
      </c>
      <c r="O310" s="3" t="s">
        <v>14680</v>
      </c>
      <c r="P310" s="167" t="str">
        <f>IFERROR(VLOOKUP(D310,'TPMS-auto'!A:D, 4,0),"Not-in-TPMS")</f>
        <v>0007084</v>
      </c>
      <c r="Q310" s="169" t="str">
        <f>IFERROR(VLOOKUP(Table2[[#This Row],[Unit Number]],Ops,3,0),"Not-in-TPMS")</f>
        <v>Monica, Cheryl &amp; Machell</v>
      </c>
      <c r="R310" s="173">
        <f>IFERROR(VLOOKUP(Table2[[#This Row],[Enterprise ID]], 'ExistingRental-12.11'!A:H, 3, 0), "Not Open On 12.11")</f>
        <v>45915</v>
      </c>
      <c r="S310" s="167" t="str">
        <f>IF(Table2[[#This Row],[Start Rental Date]]="New Rental", "New Rental", "Rental Extension Request")</f>
        <v>Rental Extension Request</v>
      </c>
      <c r="T310" s="167" t="str">
        <f>IFERROR(IF(Table2[[#This Row],[Date of this request]]-Table2[[#This Row],[Tech Service Date]]&lt;60, "New Hire Rental", "Truck Breakdown"), "New Hire Rental")</f>
        <v>Truck Breakdown</v>
      </c>
      <c r="U310" s="167" t="str">
        <f>IFERROR(VLOOKUP(Table2[[#This Row],[Enterprise ID]], 'ExistingRental-12.11'!A:H, 7, 0), "Not Open On 12.11")</f>
        <v>THOMAS DOHERTY</v>
      </c>
      <c r="V310" s="173">
        <f>IFERROR(VLOOKUP(Table2[[#This Row],[Enterprise ID]],'Tech-ServiceDate'!A:B,2,0), "EitherNewHire or Termed")</f>
        <v>39034</v>
      </c>
      <c r="W310" s="25"/>
      <c r="X310" s="25"/>
    </row>
    <row r="311" spans="1:24" ht="33.75" customHeight="1">
      <c r="A311" s="15">
        <v>45936</v>
      </c>
      <c r="B311" s="8">
        <v>61656</v>
      </c>
      <c r="C311" s="9" t="s">
        <v>15598</v>
      </c>
      <c r="D311" s="10" t="s">
        <v>15599</v>
      </c>
      <c r="E311" s="174" t="str">
        <f t="shared" si="11"/>
        <v>61656</v>
      </c>
      <c r="F311" s="177">
        <f>IFERROR(VLOOKUP(D311,'TPMS-auto'!A:J, 10,0), "Not-in-TPMS")</f>
        <v>6019156584</v>
      </c>
      <c r="G311" s="177" t="str">
        <f>IFERROR(VLOOKUP(D311,'TPMS-auto'!A:J,6,0),"Not-in-TPMS")</f>
        <v>061656</v>
      </c>
      <c r="H311" s="12">
        <v>45930</v>
      </c>
      <c r="I311" s="11" t="s">
        <v>15880</v>
      </c>
      <c r="J311" s="13" t="s">
        <v>15881</v>
      </c>
      <c r="K311" s="13" t="s">
        <v>15882</v>
      </c>
      <c r="L311" s="13" t="s">
        <v>14680</v>
      </c>
      <c r="M311" s="13"/>
      <c r="N311" s="13" t="s">
        <v>14680</v>
      </c>
      <c r="O311" s="13" t="s">
        <v>14680</v>
      </c>
      <c r="P311" s="167" t="str">
        <f>IFERROR(VLOOKUP(D311,'TPMS-auto'!A:D, 4,0),"Not-in-TPMS")</f>
        <v>0008206</v>
      </c>
      <c r="Q311" s="169" t="str">
        <f>VLOOKUP(Table2[[#This Row],[Unit Number]],Ops,3,0)</f>
        <v>Monica, Cheryl &amp; Machell</v>
      </c>
      <c r="R311" s="173" t="str">
        <f>IFERROR(VLOOKUP(Table2[[#This Row],[Enterprise ID]], 'ExistingRental-12.11'!A:H, 3, 0), "Not Open On 12.11")</f>
        <v>Not Open On 12.11</v>
      </c>
      <c r="S311" s="167" t="str">
        <f>IF(Table2[[#This Row],[Start Rental Date]]="New Rental", "New Rental", "Rental Extension Request")</f>
        <v>Rental Extension Request</v>
      </c>
      <c r="T311" s="167" t="str">
        <f>IFERROR(IF(Table2[[#This Row],[Date of this request]]-Table2[[#This Row],[Tech Service Date]]&lt;60, "New Hire Rental", "Truck Breakdown"), "New Hire Rental")</f>
        <v>New Hire Rental</v>
      </c>
      <c r="U311" s="167" t="str">
        <f>IFERROR(VLOOKUP(Table2[[#This Row],[Enterprise ID]], 'ExistingRental-12.11'!A:H, 7, 0), "Not Open On 12.11")</f>
        <v>Not Open On 12.11</v>
      </c>
      <c r="V311" s="173">
        <f>IFERROR(VLOOKUP(Table2[[#This Row],[Enterprise ID]],'Tech-ServiceDate'!A:B,2,0), "EitherNewHire or Termed")</f>
        <v>45914</v>
      </c>
      <c r="W311" s="25"/>
      <c r="X311" s="25"/>
    </row>
    <row r="312" spans="1:24" ht="33.75" customHeight="1">
      <c r="A312" s="15">
        <v>45936</v>
      </c>
      <c r="B312" s="8">
        <v>36040</v>
      </c>
      <c r="C312" s="9" t="s">
        <v>15424</v>
      </c>
      <c r="D312" s="10" t="s">
        <v>15425</v>
      </c>
      <c r="E312" s="174" t="s">
        <v>15883</v>
      </c>
      <c r="F312" s="177">
        <f>IFERROR(VLOOKUP(D312,'TPMS-auto'!A:J, 10,0), "Not-in-TPMS")</f>
        <v>2406430072</v>
      </c>
      <c r="G312" s="177" t="str">
        <f>IFERROR(VLOOKUP(D312,'TPMS-auto'!A:J,6,0),"Not-in-TPMS")</f>
        <v>036040</v>
      </c>
      <c r="H312" s="12" t="s">
        <v>14676</v>
      </c>
      <c r="I312" s="11"/>
      <c r="J312" s="13" t="s">
        <v>15884</v>
      </c>
      <c r="K312" s="13" t="s">
        <v>15885</v>
      </c>
      <c r="L312" s="13" t="s">
        <v>14680</v>
      </c>
      <c r="M312" s="13"/>
      <c r="N312" s="13" t="s">
        <v>14680</v>
      </c>
      <c r="O312" s="13" t="s">
        <v>14680</v>
      </c>
      <c r="P312" s="167" t="str">
        <f>IFERROR(VLOOKUP(D312,'TPMS-auto'!A:D, 4,0),"Not-in-TPMS")</f>
        <v>0007084</v>
      </c>
      <c r="Q312" s="169" t="str">
        <f>IFERROR(VLOOKUP(Table2[[#This Row],[Unit Number]],Ops,3,0),"Not-in-TPMS")</f>
        <v>Monica, Cheryl &amp; Machell</v>
      </c>
      <c r="R312" s="173">
        <f>IFERROR(VLOOKUP(Table2[[#This Row],[Enterprise ID]], 'ExistingRental-12.11'!A:H, 3, 0), "Not Open On 12.11")</f>
        <v>45971</v>
      </c>
      <c r="S312" s="167" t="str">
        <f>IF(Table2[[#This Row],[Start Rental Date]]="New Rental", "New Rental", "Rental Extension Request")</f>
        <v>New Rental</v>
      </c>
      <c r="T312" s="167" t="str">
        <f>IFERROR(IF(Table2[[#This Row],[Date of this request]]-Table2[[#This Row],[Tech Service Date]]&lt;60, "New Hire Rental", "Truck Breakdown"), "New Hire Rental")</f>
        <v>New Hire Rental</v>
      </c>
      <c r="U312" s="167" t="str">
        <f>IFERROR(VLOOKUP(Table2[[#This Row],[Enterprise ID]], 'ExistingRental-12.11'!A:H, 7, 0), "Not Open On 12.11")</f>
        <v>ELISHA PEAKE</v>
      </c>
      <c r="V312" s="173">
        <f>IFERROR(VLOOKUP(Table2[[#This Row],[Enterprise ID]],'Tech-ServiceDate'!A:B,2,0), "EitherNewHire or Termed")</f>
        <v>45914</v>
      </c>
      <c r="W312" s="25"/>
      <c r="X312" s="25"/>
    </row>
    <row r="313" spans="1:24" ht="33.75" customHeight="1">
      <c r="A313" s="15">
        <v>45936</v>
      </c>
      <c r="B313" s="7">
        <v>61041</v>
      </c>
      <c r="C313" s="4" t="s">
        <v>15886</v>
      </c>
      <c r="D313" s="5" t="s">
        <v>15887</v>
      </c>
      <c r="E313" s="176" t="str">
        <f t="shared" ref="E313:E318" si="12">TRIM(B313)</f>
        <v>61041</v>
      </c>
      <c r="F313" s="177">
        <f>IFERROR(VLOOKUP(D313,'TPMS-auto'!A:J, 10,0), "Not-in-TPMS")</f>
        <v>7156061399</v>
      </c>
      <c r="G313" s="177" t="str">
        <f>IFERROR(VLOOKUP(D313,'TPMS-auto'!A:J,6,0),"Not-in-TPMS")</f>
        <v>061041</v>
      </c>
      <c r="H313" s="6" t="s">
        <v>14676</v>
      </c>
      <c r="I313" s="2"/>
      <c r="J313" s="3" t="s">
        <v>15260</v>
      </c>
      <c r="K313" s="3" t="s">
        <v>15888</v>
      </c>
      <c r="L313" s="13" t="s">
        <v>14680</v>
      </c>
      <c r="M313" s="13"/>
      <c r="N313" s="3" t="s">
        <v>14680</v>
      </c>
      <c r="O313" s="3" t="s">
        <v>14680</v>
      </c>
      <c r="P313" s="167" t="str">
        <f>IFERROR(VLOOKUP(D313,'TPMS-auto'!A:D, 4,0),"Not-in-TPMS")</f>
        <v>0008555</v>
      </c>
      <c r="Q313" s="169" t="str">
        <f>VLOOKUP(Table2[[#This Row],[Unit Number]],Ops,3,0)</f>
        <v>Monica, Cheryl &amp; Machell</v>
      </c>
      <c r="R313" s="173" t="str">
        <f>IFERROR(VLOOKUP(Table2[[#This Row],[Enterprise ID]], 'ExistingRental-12.11'!A:H, 3, 0), "Not Open On 12.11")</f>
        <v>Not Open On 12.11</v>
      </c>
      <c r="S313" s="167" t="str">
        <f>IF(Table2[[#This Row],[Start Rental Date]]="New Rental", "New Rental", "Rental Extension Request")</f>
        <v>New Rental</v>
      </c>
      <c r="T313" s="167" t="str">
        <f>IFERROR(IF(Table2[[#This Row],[Date of this request]]-Table2[[#This Row],[Tech Service Date]]&lt;60, "New Hire Rental", "Truck Breakdown"), "New Hire Rental")</f>
        <v>New Hire Rental</v>
      </c>
      <c r="U313" s="167" t="str">
        <f>IFERROR(VLOOKUP(Table2[[#This Row],[Enterprise ID]], 'ExistingRental-12.11'!A:H, 7, 0), "Not Open On 12.11")</f>
        <v>Not Open On 12.11</v>
      </c>
      <c r="V313" s="173">
        <f>IFERROR(VLOOKUP(Table2[[#This Row],[Enterprise ID]],'Tech-ServiceDate'!A:B,2,0), "EitherNewHire or Termed")</f>
        <v>45921</v>
      </c>
      <c r="W313" s="25"/>
      <c r="X313" s="25"/>
    </row>
    <row r="314" spans="1:24" ht="33.75" customHeight="1">
      <c r="A314" s="15">
        <v>45936</v>
      </c>
      <c r="B314" s="7">
        <v>22110</v>
      </c>
      <c r="C314" s="4" t="s">
        <v>15889</v>
      </c>
      <c r="D314" s="5" t="s">
        <v>15890</v>
      </c>
      <c r="E314" s="176" t="str">
        <f t="shared" si="12"/>
        <v>22110</v>
      </c>
      <c r="F314" s="177">
        <f>IFERROR(VLOOKUP(D314,'TPMS-auto'!A:J, 10,0), "Not-in-TPMS")</f>
        <v>4432519936</v>
      </c>
      <c r="G314" s="177" t="str">
        <f>IFERROR(VLOOKUP(D314,'TPMS-auto'!A:J,6,0),"Not-in-TPMS")</f>
        <v>022110</v>
      </c>
      <c r="H314" s="6" t="s">
        <v>14676</v>
      </c>
      <c r="I314" s="2" t="s">
        <v>15891</v>
      </c>
      <c r="J314" s="3" t="s">
        <v>15892</v>
      </c>
      <c r="K314" s="3" t="s">
        <v>14679</v>
      </c>
      <c r="L314" s="3" t="s">
        <v>14680</v>
      </c>
      <c r="M314" s="3"/>
      <c r="N314" s="3" t="s">
        <v>14680</v>
      </c>
      <c r="O314" s="3" t="s">
        <v>14680</v>
      </c>
      <c r="P314" s="167" t="str">
        <f>IFERROR(VLOOKUP(D314,'TPMS-auto'!A:D, 4,0),"Not-in-TPMS")</f>
        <v>0007084</v>
      </c>
      <c r="Q314" s="169" t="str">
        <f>VLOOKUP(Table2[[#This Row],[Unit Number]],Ops,3,0)</f>
        <v>Monica, Cheryl &amp; Machell</v>
      </c>
      <c r="R314" s="173">
        <f>IFERROR(VLOOKUP(Table2[[#This Row],[Enterprise ID]], 'ExistingRental-12.11'!A:H, 3, 0), "Not Open On 12.11")</f>
        <v>45937</v>
      </c>
      <c r="S314" s="167" t="str">
        <f>IF(Table2[[#This Row],[Start Rental Date]]="New Rental", "New Rental", "Rental Extension Request")</f>
        <v>New Rental</v>
      </c>
      <c r="T314" s="167" t="str">
        <f>IFERROR(IF(Table2[[#This Row],[Date of this request]]-Table2[[#This Row],[Tech Service Date]]&lt;60, "New Hire Rental", "Truck Breakdown"), "New Hire Rental")</f>
        <v>Truck Breakdown</v>
      </c>
      <c r="U314" s="167" t="str">
        <f>IFERROR(VLOOKUP(Table2[[#This Row],[Enterprise ID]], 'ExistingRental-12.11'!A:H, 7, 0), "Not Open On 12.11")</f>
        <v>IJAZ FAROOQ</v>
      </c>
      <c r="V314" s="173">
        <f>IFERROR(VLOOKUP(Table2[[#This Row],[Enterprise ID]],'Tech-ServiceDate'!A:B,2,0), "EitherNewHire or Termed")</f>
        <v>44055</v>
      </c>
      <c r="W314" s="25"/>
      <c r="X314" s="25"/>
    </row>
    <row r="315" spans="1:24" ht="33.75" customHeight="1">
      <c r="A315" s="15">
        <v>45936</v>
      </c>
      <c r="B315" s="7">
        <v>46964</v>
      </c>
      <c r="C315" s="4" t="s">
        <v>15893</v>
      </c>
      <c r="D315" s="5" t="s">
        <v>15894</v>
      </c>
      <c r="E315" s="176" t="str">
        <f t="shared" si="12"/>
        <v>46964</v>
      </c>
      <c r="F315" s="177">
        <f>IFERROR(VLOOKUP(D315,'TPMS-auto'!A:J, 10,0), "Not-in-TPMS")</f>
        <v>2527223147</v>
      </c>
      <c r="G315" s="177" t="str">
        <f>IFERROR(VLOOKUP(D315,'TPMS-auto'!A:J,6,0),"Not-in-TPMS")</f>
        <v>046964</v>
      </c>
      <c r="H315" s="6">
        <v>45925</v>
      </c>
      <c r="I315" s="2" t="s">
        <v>15895</v>
      </c>
      <c r="J315" s="3" t="s">
        <v>15896</v>
      </c>
      <c r="K315" s="13" t="s">
        <v>15451</v>
      </c>
      <c r="L315" s="3"/>
      <c r="M315" s="3"/>
      <c r="N315" s="3" t="s">
        <v>14680</v>
      </c>
      <c r="O315" s="3" t="s">
        <v>14680</v>
      </c>
      <c r="P315" s="167" t="str">
        <f>IFERROR(VLOOKUP(D315,'TPMS-auto'!A:D, 4,0),"Not-in-TPMS")</f>
        <v>0008175</v>
      </c>
      <c r="Q315" s="169" t="str">
        <f>VLOOKUP(Table2[[#This Row],[Unit Number]],Ops,3,0)</f>
        <v>Rob &amp; Andrea</v>
      </c>
      <c r="R315" s="173">
        <f>IFERROR(VLOOKUP(Table2[[#This Row],[Enterprise ID]], 'ExistingRental-12.11'!A:H, 3, 0), "Not Open On 12.11")</f>
        <v>45989</v>
      </c>
      <c r="S315" s="167" t="str">
        <f>IF(Table2[[#This Row],[Start Rental Date]]="New Rental", "New Rental", "Rental Extension Request")</f>
        <v>Rental Extension Request</v>
      </c>
      <c r="T315" s="167" t="str">
        <f>IFERROR(IF(Table2[[#This Row],[Date of this request]]-Table2[[#This Row],[Tech Service Date]]&lt;60, "New Hire Rental", "Truck Breakdown"), "New Hire Rental")</f>
        <v>Truck Breakdown</v>
      </c>
      <c r="U315" s="167" t="str">
        <f>IFERROR(VLOOKUP(Table2[[#This Row],[Enterprise ID]], 'ExistingRental-12.11'!A:H, 7, 0), "Not Open On 12.11")</f>
        <v>MICHAEL BILLLUPS</v>
      </c>
      <c r="V315" s="173">
        <f>IFERROR(VLOOKUP(Table2[[#This Row],[Enterprise ID]],'Tech-ServiceDate'!A:B,2,0), "EitherNewHire or Termed")</f>
        <v>45858</v>
      </c>
      <c r="W315" s="25"/>
      <c r="X315" s="25"/>
    </row>
    <row r="316" spans="1:24" ht="33.75" customHeight="1">
      <c r="A316" s="15">
        <v>45936</v>
      </c>
      <c r="B316" s="7">
        <v>61362</v>
      </c>
      <c r="C316" s="4" t="s">
        <v>15897</v>
      </c>
      <c r="D316" s="5" t="s">
        <v>14051</v>
      </c>
      <c r="E316" s="176" t="str">
        <f t="shared" si="12"/>
        <v>61362</v>
      </c>
      <c r="F316" s="177">
        <f>IFERROR(VLOOKUP(D316,'TPMS-auto'!A:J, 10,0), "Not-in-TPMS")</f>
        <v>2148920358</v>
      </c>
      <c r="G316" s="177" t="str">
        <f>IFERROR(VLOOKUP(D316,'TPMS-auto'!A:J,6,0),"Not-in-TPMS")</f>
        <v>061362</v>
      </c>
      <c r="H316" s="6" t="s">
        <v>14676</v>
      </c>
      <c r="I316" s="2" t="s">
        <v>15843</v>
      </c>
      <c r="J316" s="3" t="s">
        <v>15898</v>
      </c>
      <c r="K316" s="13" t="s">
        <v>14676</v>
      </c>
      <c r="L316" s="3" t="s">
        <v>14680</v>
      </c>
      <c r="M316" s="3"/>
      <c r="N316" s="3" t="s">
        <v>14680</v>
      </c>
      <c r="O316" s="3" t="s">
        <v>14680</v>
      </c>
      <c r="P316" s="167" t="str">
        <f>IFERROR(VLOOKUP(D316,'TPMS-auto'!A:D, 4,0),"Not-in-TPMS")</f>
        <v>0008035</v>
      </c>
      <c r="Q316" s="169" t="str">
        <f>IFERROR(VLOOKUP(Table2[[#This Row],[Unit Number]],Ops,3,0),"Not-in-TPMS")</f>
        <v>Rob &amp; Andrea</v>
      </c>
      <c r="R316" s="173" t="str">
        <f>IFERROR(VLOOKUP(Table2[[#This Row],[Enterprise ID]], 'ExistingRental-12.11'!A:H, 3, 0), "Not Open On 12.11")</f>
        <v>Not Open On 12.11</v>
      </c>
      <c r="S316" s="167" t="str">
        <f>IF(Table2[[#This Row],[Start Rental Date]]="New Rental", "New Rental", "Rental Extension Request")</f>
        <v>New Rental</v>
      </c>
      <c r="T316" s="167" t="str">
        <f>IFERROR(IF(Table2[[#This Row],[Date of this request]]-Table2[[#This Row],[Tech Service Date]]&lt;60, "New Hire Rental", "Truck Breakdown"), "New Hire Rental")</f>
        <v>Truck Breakdown</v>
      </c>
      <c r="U316" s="167" t="str">
        <f>IFERROR(VLOOKUP(Table2[[#This Row],[Enterprise ID]], 'ExistingRental-12.11'!A:H, 7, 0), "Not Open On 12.11")</f>
        <v>Not Open On 12.11</v>
      </c>
      <c r="V316" s="173">
        <f>IFERROR(VLOOKUP(Table2[[#This Row],[Enterprise ID]],'Tech-ServiceDate'!A:B,2,0), "EitherNewHire or Termed")</f>
        <v>37115</v>
      </c>
      <c r="W316" s="25"/>
      <c r="X316" s="25"/>
    </row>
    <row r="317" spans="1:24" ht="33.75" customHeight="1">
      <c r="A317" s="15">
        <v>45936</v>
      </c>
      <c r="B317" s="7">
        <v>21769</v>
      </c>
      <c r="C317" s="4" t="s">
        <v>15899</v>
      </c>
      <c r="D317" s="5" t="s">
        <v>15519</v>
      </c>
      <c r="E317" s="176" t="str">
        <f t="shared" si="12"/>
        <v>21769</v>
      </c>
      <c r="F317" s="177">
        <f>IFERROR(VLOOKUP(D317,'TPMS-auto'!A:J, 10,0), "Not-in-TPMS")</f>
        <v>3864063522</v>
      </c>
      <c r="G317" s="177" t="str">
        <f>IFERROR(VLOOKUP(D317,'TPMS-auto'!A:J,6,0),"Not-in-TPMS")</f>
        <v>046716</v>
      </c>
      <c r="H317" s="6">
        <v>45909</v>
      </c>
      <c r="I317" s="2"/>
      <c r="J317" s="3" t="s">
        <v>15426</v>
      </c>
      <c r="K317" s="13" t="s">
        <v>15900</v>
      </c>
      <c r="L317" s="3" t="s">
        <v>14680</v>
      </c>
      <c r="M317" s="3"/>
      <c r="N317" s="3" t="s">
        <v>14680</v>
      </c>
      <c r="O317" s="3" t="s">
        <v>14680</v>
      </c>
      <c r="P317" s="167" t="str">
        <f>IFERROR(VLOOKUP(D317,'TPMS-auto'!A:D, 4,0),"Not-in-TPMS")</f>
        <v>0008035</v>
      </c>
      <c r="Q317" s="169" t="str">
        <f>IFERROR(VLOOKUP(Table2[[#This Row],[Unit Number]],Ops,3,0),"Not-in-TPMS")</f>
        <v>Rob &amp; Andrea</v>
      </c>
      <c r="R317" s="173" t="str">
        <f>IFERROR(VLOOKUP(Table2[[#This Row],[Enterprise ID]], 'ExistingRental-12.11'!A:H, 3, 0), "Not Open On 12.11")</f>
        <v>Not Open On 12.11</v>
      </c>
      <c r="S317" s="167" t="str">
        <f>IF(Table2[[#This Row],[Start Rental Date]]="New Rental", "New Rental", "Rental Extension Request")</f>
        <v>Rental Extension Request</v>
      </c>
      <c r="T317" s="167" t="str">
        <f>IFERROR(IF(Table2[[#This Row],[Date of this request]]-Table2[[#This Row],[Tech Service Date]]&lt;60, "New Hire Rental", "Truck Breakdown"), "New Hire Rental")</f>
        <v>New Hire Rental</v>
      </c>
      <c r="U317" s="167" t="str">
        <f>IFERROR(VLOOKUP(Table2[[#This Row],[Enterprise ID]], 'ExistingRental-12.11'!A:H, 7, 0), "Not Open On 12.11")</f>
        <v>Not Open On 12.11</v>
      </c>
      <c r="V317" s="173">
        <f>IFERROR(VLOOKUP(Table2[[#This Row],[Enterprise ID]],'Tech-ServiceDate'!A:B,2,0), "EitherNewHire or Termed")</f>
        <v>45907</v>
      </c>
      <c r="W317" s="25"/>
      <c r="X317" s="25"/>
    </row>
    <row r="318" spans="1:24" ht="33.75" customHeight="1">
      <c r="A318" s="15">
        <v>45936</v>
      </c>
      <c r="B318" s="7">
        <v>47111</v>
      </c>
      <c r="C318" s="4" t="s">
        <v>15901</v>
      </c>
      <c r="D318" s="5" t="s">
        <v>15902</v>
      </c>
      <c r="E318" s="176" t="str">
        <f t="shared" si="12"/>
        <v>47111</v>
      </c>
      <c r="F318" s="177">
        <f>IFERROR(VLOOKUP(D318,'TPMS-auto'!A:J, 10,0), "Not-in-TPMS")</f>
        <v>9175490203</v>
      </c>
      <c r="G318" s="177" t="str">
        <f>IFERROR(VLOOKUP(D318,'TPMS-auto'!A:J,6,0),"Not-in-TPMS")</f>
        <v>047111</v>
      </c>
      <c r="H318" s="6" t="s">
        <v>14676</v>
      </c>
      <c r="I318" s="2" t="s">
        <v>15903</v>
      </c>
      <c r="J318" s="3" t="s">
        <v>14713</v>
      </c>
      <c r="K318" s="3" t="s">
        <v>15904</v>
      </c>
      <c r="L318" s="3" t="s">
        <v>14680</v>
      </c>
      <c r="M318" s="3"/>
      <c r="N318" s="3" t="s">
        <v>14680</v>
      </c>
      <c r="O318" s="3" t="s">
        <v>14680</v>
      </c>
      <c r="P318" s="167" t="str">
        <f>IFERROR(VLOOKUP(D318,'TPMS-auto'!A:D, 4,0),"Not-in-TPMS")</f>
        <v>0007744</v>
      </c>
      <c r="Q318" s="169" t="str">
        <f>VLOOKUP(Table2[[#This Row],[Unit Number]],Ops,3,0)</f>
        <v>Rob &amp; Andrea</v>
      </c>
      <c r="R318" s="173" t="str">
        <f>IFERROR(VLOOKUP(Table2[[#This Row],[Enterprise ID]], 'ExistingRental-12.11'!A:H, 3, 0), "Not Open On 12.11")</f>
        <v>Not Open On 12.11</v>
      </c>
      <c r="S318" s="167" t="str">
        <f>IF(Table2[[#This Row],[Start Rental Date]]="New Rental", "New Rental", "Rental Extension Request")</f>
        <v>New Rental</v>
      </c>
      <c r="T318" s="167" t="str">
        <f>IFERROR(IF(Table2[[#This Row],[Date of this request]]-Table2[[#This Row],[Tech Service Date]]&lt;60, "New Hire Rental", "Truck Breakdown"), "New Hire Rental")</f>
        <v>Truck Breakdown</v>
      </c>
      <c r="U318" s="167" t="str">
        <f>IFERROR(VLOOKUP(Table2[[#This Row],[Enterprise ID]], 'ExistingRental-12.11'!A:H, 7, 0), "Not Open On 12.11")</f>
        <v>Not Open On 12.11</v>
      </c>
      <c r="V318" s="173">
        <f>IFERROR(VLOOKUP(Table2[[#This Row],[Enterprise ID]],'Tech-ServiceDate'!A:B,2,0), "EitherNewHire or Termed")</f>
        <v>45022</v>
      </c>
      <c r="W318" s="25"/>
      <c r="X318" s="25"/>
    </row>
    <row r="319" spans="1:24" ht="33.75" customHeight="1">
      <c r="A319" s="15">
        <v>45936</v>
      </c>
      <c r="B319" s="7">
        <v>47201</v>
      </c>
      <c r="C319" s="4" t="s">
        <v>15138</v>
      </c>
      <c r="D319" s="10" t="s">
        <v>2514</v>
      </c>
      <c r="E319" s="176" t="s">
        <v>15779</v>
      </c>
      <c r="F319" s="177">
        <f>IFERROR(VLOOKUP(D319,'TPMS-auto'!A:J, 10,0), "Not-in-TPMS")</f>
        <v>7027214001</v>
      </c>
      <c r="G319" s="177" t="str">
        <f>IFERROR(VLOOKUP(D319,'TPMS-auto'!A:J,6,0),"Not-in-TPMS")</f>
        <v>047201</v>
      </c>
      <c r="H319" s="6">
        <v>45923</v>
      </c>
      <c r="I319" s="2" t="s">
        <v>15139</v>
      </c>
      <c r="J319" s="3" t="s">
        <v>15075</v>
      </c>
      <c r="K319" s="13" t="s">
        <v>15905</v>
      </c>
      <c r="L319" s="3" t="s">
        <v>14680</v>
      </c>
      <c r="M319" s="3"/>
      <c r="N319" s="3" t="s">
        <v>14680</v>
      </c>
      <c r="O319" s="3" t="s">
        <v>14680</v>
      </c>
      <c r="P319" s="167" t="str">
        <f>IFERROR(VLOOKUP(D319,'TPMS-auto'!A:D, 4,0),"Not-in-TPMS")</f>
        <v>0008366</v>
      </c>
      <c r="Q319" s="169" t="str">
        <f>IFERROR(VLOOKUP(Table2[[#This Row],[Unit Number]],Ops,3,0),"Not-in-TPMS")</f>
        <v>Carol &amp; Tasha</v>
      </c>
      <c r="R319" s="173" t="str">
        <f>IFERROR(VLOOKUP(Table2[[#This Row],[Enterprise ID]], 'ExistingRental-12.11'!A:H, 3, 0), "Not Open On 12.11")</f>
        <v>Not Open On 12.11</v>
      </c>
      <c r="S319" s="167" t="str">
        <f>IF(Table2[[#This Row],[Start Rental Date]]="New Rental", "New Rental", "Rental Extension Request")</f>
        <v>Rental Extension Request</v>
      </c>
      <c r="T319" s="167" t="str">
        <f>IFERROR(IF(Table2[[#This Row],[Date of this request]]-Table2[[#This Row],[Tech Service Date]]&lt;60, "New Hire Rental", "Truck Breakdown"), "New Hire Rental")</f>
        <v>Truck Breakdown</v>
      </c>
      <c r="U319" s="167" t="str">
        <f>IFERROR(VLOOKUP(Table2[[#This Row],[Enterprise ID]], 'ExistingRental-12.11'!A:H, 7, 0), "Not Open On 12.11")</f>
        <v>Not Open On 12.11</v>
      </c>
      <c r="V319" s="173">
        <f>IFERROR(VLOOKUP(Table2[[#This Row],[Enterprise ID]],'Tech-ServiceDate'!A:B,2,0), "EitherNewHire or Termed")</f>
        <v>39088</v>
      </c>
      <c r="W319" s="25"/>
      <c r="X319" s="25"/>
    </row>
    <row r="320" spans="1:24" ht="33.75" customHeight="1">
      <c r="A320" s="15">
        <v>45936</v>
      </c>
      <c r="B320" s="7">
        <v>46017</v>
      </c>
      <c r="C320" s="4" t="s">
        <v>15179</v>
      </c>
      <c r="D320" s="5" t="s">
        <v>15180</v>
      </c>
      <c r="E320" s="176" t="str">
        <f>TRIM(B320)</f>
        <v>46017</v>
      </c>
      <c r="F320" s="177">
        <f>IFERROR(VLOOKUP(D320,'TPMS-auto'!A:J, 10,0), "Not-in-TPMS")</f>
        <v>2549221627</v>
      </c>
      <c r="G320" s="177" t="str">
        <f>IFERROR(VLOOKUP(D320,'TPMS-auto'!A:J,6,0),"Not-in-TPMS")</f>
        <v>046229</v>
      </c>
      <c r="H320" s="6">
        <v>45923</v>
      </c>
      <c r="I320" s="2" t="s">
        <v>15906</v>
      </c>
      <c r="J320" s="3" t="s">
        <v>15182</v>
      </c>
      <c r="K320" s="3" t="s">
        <v>15907</v>
      </c>
      <c r="L320" s="3" t="s">
        <v>14680</v>
      </c>
      <c r="M320" s="3"/>
      <c r="N320" s="3" t="s">
        <v>14680</v>
      </c>
      <c r="O320" s="3" t="s">
        <v>14680</v>
      </c>
      <c r="P320" s="167" t="str">
        <f>IFERROR(VLOOKUP(D320,'TPMS-auto'!A:D, 4,0),"Not-in-TPMS")</f>
        <v>0008147</v>
      </c>
      <c r="Q320" s="169" t="str">
        <f>IFERROR(VLOOKUP(Table2[[#This Row],[Unit Number]],Ops,3,0),"Not-in-TPMS")</f>
        <v>Carol &amp; Tasha</v>
      </c>
      <c r="R320" s="173" t="str">
        <f>IFERROR(VLOOKUP(Table2[[#This Row],[Enterprise ID]], 'ExistingRental-12.11'!A:H, 3, 0), "Not Open On 12.11")</f>
        <v>Not Open On 12.11</v>
      </c>
      <c r="S320" s="167" t="str">
        <f>IF(Table2[[#This Row],[Start Rental Date]]="New Rental", "New Rental", "Rental Extension Request")</f>
        <v>Rental Extension Request</v>
      </c>
      <c r="T320" s="167" t="str">
        <f>IFERROR(IF(Table2[[#This Row],[Date of this request]]-Table2[[#This Row],[Tech Service Date]]&lt;60, "New Hire Rental", "Truck Breakdown"), "New Hire Rental")</f>
        <v>Truck Breakdown</v>
      </c>
      <c r="U320" s="167" t="str">
        <f>IFERROR(VLOOKUP(Table2[[#This Row],[Enterprise ID]], 'ExistingRental-12.11'!A:H, 7, 0), "Not Open On 12.11")</f>
        <v>Not Open On 12.11</v>
      </c>
      <c r="V320" s="173">
        <f>IFERROR(VLOOKUP(Table2[[#This Row],[Enterprise ID]],'Tech-ServiceDate'!A:B,2,0), "EitherNewHire or Termed")</f>
        <v>45767</v>
      </c>
      <c r="W320" s="25"/>
      <c r="X320" s="25"/>
    </row>
    <row r="321" spans="1:24" ht="33.75" customHeight="1">
      <c r="A321" s="15">
        <v>45936</v>
      </c>
      <c r="B321" s="7">
        <v>46017</v>
      </c>
      <c r="C321" s="4" t="s">
        <v>15698</v>
      </c>
      <c r="D321" s="5" t="s">
        <v>15180</v>
      </c>
      <c r="E321" s="176" t="s">
        <v>15908</v>
      </c>
      <c r="F321" s="177">
        <f>IFERROR(VLOOKUP(D321,'TPMS-auto'!A:J, 10,0), "Not-in-TPMS")</f>
        <v>2549221627</v>
      </c>
      <c r="G321" s="177" t="str">
        <f>IFERROR(VLOOKUP(D321,'TPMS-auto'!A:J,6,0),"Not-in-TPMS")</f>
        <v>046229</v>
      </c>
      <c r="H321" s="6">
        <v>45923</v>
      </c>
      <c r="I321" s="2" t="s">
        <v>15699</v>
      </c>
      <c r="J321" s="3" t="s">
        <v>15700</v>
      </c>
      <c r="K321" s="3" t="s">
        <v>15909</v>
      </c>
      <c r="L321" s="3" t="s">
        <v>14680</v>
      </c>
      <c r="M321" s="3"/>
      <c r="N321" s="3" t="s">
        <v>14680</v>
      </c>
      <c r="O321" s="3" t="s">
        <v>14680</v>
      </c>
      <c r="P321" s="167" t="str">
        <f>IFERROR(VLOOKUP(D321,'TPMS-auto'!A:D, 4,0),"Not-in-TPMS")</f>
        <v>0008147</v>
      </c>
      <c r="Q321" s="169" t="str">
        <f>IFERROR(VLOOKUP(Table2[[#This Row],[Unit Number]],Ops,3,0),"Not-in-TPMS")</f>
        <v>Carol &amp; Tasha</v>
      </c>
      <c r="R321" s="173" t="str">
        <f>IFERROR(VLOOKUP(Table2[[#This Row],[Enterprise ID]], 'ExistingRental-12.11'!A:H, 3, 0), "Not Open On 12.11")</f>
        <v>Not Open On 12.11</v>
      </c>
      <c r="S321" s="167" t="str">
        <f>IF(Table2[[#This Row],[Start Rental Date]]="New Rental", "New Rental", "Rental Extension Request")</f>
        <v>Rental Extension Request</v>
      </c>
      <c r="T321" s="167" t="str">
        <f>IFERROR(IF(Table2[[#This Row],[Date of this request]]-Table2[[#This Row],[Tech Service Date]]&lt;60, "New Hire Rental", "Truck Breakdown"), "New Hire Rental")</f>
        <v>Truck Breakdown</v>
      </c>
      <c r="U321" s="167" t="str">
        <f>IFERROR(VLOOKUP(Table2[[#This Row],[Enterprise ID]], 'ExistingRental-12.11'!A:H, 7, 0), "Not Open On 12.11")</f>
        <v>Not Open On 12.11</v>
      </c>
      <c r="V321" s="173">
        <f>IFERROR(VLOOKUP(Table2[[#This Row],[Enterprise ID]],'Tech-ServiceDate'!A:B,2,0), "EitherNewHire or Termed")</f>
        <v>45767</v>
      </c>
      <c r="W321" s="25"/>
      <c r="X321" s="25"/>
    </row>
    <row r="322" spans="1:24" ht="33.75" customHeight="1">
      <c r="A322" s="15">
        <v>45936</v>
      </c>
      <c r="B322" s="7">
        <v>61015</v>
      </c>
      <c r="C322" s="4" t="s">
        <v>14752</v>
      </c>
      <c r="D322" s="5" t="s">
        <v>2193</v>
      </c>
      <c r="E322" s="176" t="s">
        <v>15910</v>
      </c>
      <c r="F322" s="177">
        <f>IFERROR(VLOOKUP(D322,'TPMS-auto'!A:J, 10,0), "Not-in-TPMS")</f>
        <v>7249536540</v>
      </c>
      <c r="G322" s="177" t="str">
        <f>IFERROR(VLOOKUP(D322,'TPMS-auto'!A:J,6,0),"Not-in-TPMS")</f>
        <v>061016</v>
      </c>
      <c r="H322" s="6">
        <v>45862</v>
      </c>
      <c r="I322" s="2" t="s">
        <v>15393</v>
      </c>
      <c r="J322" s="3" t="s">
        <v>15394</v>
      </c>
      <c r="K322" s="3" t="s">
        <v>15911</v>
      </c>
      <c r="L322" s="3" t="s">
        <v>14680</v>
      </c>
      <c r="M322" s="3"/>
      <c r="N322" s="3" t="s">
        <v>14680</v>
      </c>
      <c r="O322" s="3" t="s">
        <v>14680</v>
      </c>
      <c r="P322" s="167" t="str">
        <f>IFERROR(VLOOKUP(D322,'TPMS-auto'!A:D, 4,0),"Not-in-TPMS")</f>
        <v>0004766</v>
      </c>
      <c r="Q322" s="169" t="str">
        <f>IFERROR(VLOOKUP(Table2[[#This Row],[Unit Number]],Ops,3,0),"Not-in-TPMS")</f>
        <v>Rob &amp; Andrea</v>
      </c>
      <c r="R322" s="173" t="str">
        <f>IFERROR(VLOOKUP(Table2[[#This Row],[Enterprise ID]], 'ExistingRental-12.11'!A:H, 3, 0), "Not Open On 12.11")</f>
        <v>Not Open On 12.11</v>
      </c>
      <c r="S322" s="167" t="str">
        <f>IF(Table2[[#This Row],[Start Rental Date]]="New Rental", "New Rental", "Rental Extension Request")</f>
        <v>Rental Extension Request</v>
      </c>
      <c r="T322" s="167" t="str">
        <f>IFERROR(IF(Table2[[#This Row],[Date of this request]]-Table2[[#This Row],[Tech Service Date]]&lt;60, "New Hire Rental", "Truck Breakdown"), "New Hire Rental")</f>
        <v>Truck Breakdown</v>
      </c>
      <c r="U322" s="167" t="str">
        <f>IFERROR(VLOOKUP(Table2[[#This Row],[Enterprise ID]], 'ExistingRental-12.11'!A:H, 7, 0), "Not Open On 12.11")</f>
        <v>Not Open On 12.11</v>
      </c>
      <c r="V322" s="173">
        <f>IFERROR(VLOOKUP(Table2[[#This Row],[Enterprise ID]],'Tech-ServiceDate'!A:B,2,0), "EitherNewHire or Termed")</f>
        <v>37255</v>
      </c>
      <c r="W322" s="25"/>
      <c r="X322" s="25"/>
    </row>
    <row r="323" spans="1:24" ht="33.75" customHeight="1">
      <c r="A323" s="15">
        <v>45936</v>
      </c>
      <c r="B323" s="7">
        <v>21207</v>
      </c>
      <c r="C323" s="4" t="s">
        <v>15912</v>
      </c>
      <c r="D323" s="5"/>
      <c r="E323" s="176" t="str">
        <f t="shared" ref="E323:E330" si="13">TRIM(B323)</f>
        <v>21207</v>
      </c>
      <c r="F323" s="177" t="str">
        <f>IFERROR(VLOOKUP(D323,'TPMS-auto'!A:J, 10,0), "Not-in-TPMS")</f>
        <v>Not-in-TPMS</v>
      </c>
      <c r="G323" s="177" t="str">
        <f>IFERROR(VLOOKUP(D323,'TPMS-auto'!A:J,6,0),"Not-in-TPMS")</f>
        <v>Not-in-TPMS</v>
      </c>
      <c r="H323" s="6">
        <v>45905</v>
      </c>
      <c r="I323" s="2" t="s">
        <v>14780</v>
      </c>
      <c r="J323" s="3"/>
      <c r="K323" s="3" t="s">
        <v>15913</v>
      </c>
      <c r="L323" s="3" t="s">
        <v>14680</v>
      </c>
      <c r="M323" s="3"/>
      <c r="N323" s="79" t="s">
        <v>14696</v>
      </c>
      <c r="O323" s="3"/>
      <c r="P323" s="167" t="str">
        <f>IFERROR(VLOOKUP(D323,'TPMS-auto'!A:D, 4,0),"Not-in-TPMS")</f>
        <v>Not-in-TPMS</v>
      </c>
      <c r="Q323" s="169" t="e">
        <f>VLOOKUP(Table2[[#This Row],[Unit Number]],Ops,3,0)</f>
        <v>#N/A</v>
      </c>
      <c r="R323" s="173" t="str">
        <f>IFERROR(VLOOKUP(Table2[[#This Row],[Enterprise ID]], 'ExistingRental-12.11'!A:H, 3, 0), "Not Open On 12.11")</f>
        <v>Not Open On 12.11</v>
      </c>
      <c r="S323" s="167" t="str">
        <f>IF(Table2[[#This Row],[Start Rental Date]]="New Rental", "New Rental", "Rental Extension Request")</f>
        <v>Rental Extension Request</v>
      </c>
      <c r="T323" s="167" t="str">
        <f>IFERROR(IF(Table2[[#This Row],[Date of this request]]-Table2[[#This Row],[Tech Service Date]]&lt;60, "New Hire Rental", "Truck Breakdown"), "New Hire Rental")</f>
        <v>New Hire Rental</v>
      </c>
      <c r="U323" s="167" t="str">
        <f>IFERROR(VLOOKUP(Table2[[#This Row],[Enterprise ID]], 'ExistingRental-12.11'!A:H, 7, 0), "Not Open On 12.11")</f>
        <v>Not Open On 12.11</v>
      </c>
      <c r="V323" s="173" t="str">
        <f>IFERROR(VLOOKUP(Table2[[#This Row],[Enterprise ID]],'Tech-ServiceDate'!A:B,2,0), "EitherNewHire or Termed")</f>
        <v>EitherNewHire or Termed</v>
      </c>
      <c r="W323" s="25"/>
      <c r="X323" s="25"/>
    </row>
    <row r="324" spans="1:24" ht="33.75" customHeight="1">
      <c r="A324" s="15">
        <v>45936</v>
      </c>
      <c r="B324" s="7">
        <v>21162</v>
      </c>
      <c r="C324" s="4" t="s">
        <v>15914</v>
      </c>
      <c r="D324" s="5" t="s">
        <v>15915</v>
      </c>
      <c r="E324" s="176" t="str">
        <f t="shared" si="13"/>
        <v>21162</v>
      </c>
      <c r="F324" s="177">
        <f>IFERROR(VLOOKUP(D324,'TPMS-auto'!A:J, 10,0), "Not-in-TPMS")</f>
        <v>2166321004</v>
      </c>
      <c r="G324" s="177" t="str">
        <f>IFERROR(VLOOKUP(D324,'TPMS-auto'!A:J,6,0),"Not-in-TPMS")</f>
        <v>021162</v>
      </c>
      <c r="H324" s="6" t="s">
        <v>14676</v>
      </c>
      <c r="I324" s="2" t="s">
        <v>15916</v>
      </c>
      <c r="J324" s="3" t="s">
        <v>15917</v>
      </c>
      <c r="K324" s="3" t="s">
        <v>14676</v>
      </c>
      <c r="L324" s="3" t="s">
        <v>14680</v>
      </c>
      <c r="M324" s="3"/>
      <c r="N324" s="3" t="s">
        <v>14680</v>
      </c>
      <c r="O324" s="3" t="s">
        <v>14680</v>
      </c>
      <c r="P324" s="167" t="str">
        <f>IFERROR(VLOOKUP(D324,'TPMS-auto'!A:D, 4,0),"Not-in-TPMS")</f>
        <v>0004766</v>
      </c>
      <c r="Q324" s="169" t="str">
        <f>VLOOKUP(Table2[[#This Row],[Unit Number]],Ops,3,0)</f>
        <v>Rob &amp; Andrea</v>
      </c>
      <c r="R324" s="173">
        <f>IFERROR(VLOOKUP(Table2[[#This Row],[Enterprise ID]], 'ExistingRental-12.11'!A:H, 3, 0), "Not Open On 12.11")</f>
        <v>45940</v>
      </c>
      <c r="S324" s="167" t="str">
        <f>IF(Table2[[#This Row],[Start Rental Date]]="New Rental", "New Rental", "Rental Extension Request")</f>
        <v>New Rental</v>
      </c>
      <c r="T324" s="167" t="str">
        <f>IFERROR(IF(Table2[[#This Row],[Date of this request]]-Table2[[#This Row],[Tech Service Date]]&lt;60, "New Hire Rental", "Truck Breakdown"), "New Hire Rental")</f>
        <v>Truck Breakdown</v>
      </c>
      <c r="U324" s="167" t="str">
        <f>IFERROR(VLOOKUP(Table2[[#This Row],[Enterprise ID]], 'ExistingRental-12.11'!A:H, 7, 0), "Not Open On 12.11")</f>
        <v>ILJIR ZULFIU</v>
      </c>
      <c r="V324" s="173">
        <f>IFERROR(VLOOKUP(Table2[[#This Row],[Enterprise ID]],'Tech-ServiceDate'!A:B,2,0), "EitherNewHire or Termed")</f>
        <v>45809</v>
      </c>
      <c r="W324" s="25"/>
      <c r="X324" s="25"/>
    </row>
    <row r="325" spans="1:24" ht="33.75" customHeight="1">
      <c r="A325" s="15">
        <v>45936</v>
      </c>
      <c r="B325" s="7">
        <v>36488</v>
      </c>
      <c r="C325" s="4" t="s">
        <v>15918</v>
      </c>
      <c r="D325" s="10" t="s">
        <v>14975</v>
      </c>
      <c r="E325" s="176" t="str">
        <f t="shared" si="13"/>
        <v>36488</v>
      </c>
      <c r="F325" s="177">
        <f>IFERROR(VLOOKUP(D325,'TPMS-auto'!A:J, 10,0), "Not-in-TPMS")</f>
        <v>8508241426</v>
      </c>
      <c r="G325" s="177" t="str">
        <f>IFERROR(VLOOKUP(D325,'TPMS-auto'!A:J,6,0),"Not-in-TPMS")</f>
        <v>036488</v>
      </c>
      <c r="H325" s="6" t="s">
        <v>14676</v>
      </c>
      <c r="I325" s="2" t="s">
        <v>15919</v>
      </c>
      <c r="J325" s="3" t="s">
        <v>15920</v>
      </c>
      <c r="K325" s="3" t="s">
        <v>14679</v>
      </c>
      <c r="L325" s="3" t="s">
        <v>14680</v>
      </c>
      <c r="M325" s="3"/>
      <c r="N325" s="3" t="s">
        <v>14680</v>
      </c>
      <c r="O325" s="3" t="s">
        <v>14680</v>
      </c>
      <c r="P325" s="167" t="str">
        <f>IFERROR(VLOOKUP(D325,'TPMS-auto'!A:D, 4,0),"Not-in-TPMS")</f>
        <v>0008206</v>
      </c>
      <c r="Q325" s="169" t="str">
        <f>VLOOKUP(Table2[[#This Row],[Unit Number]],Ops,3,0)</f>
        <v>Monica, Cheryl &amp; Machell</v>
      </c>
      <c r="R325" s="173" t="str">
        <f>IFERROR(VLOOKUP(Table2[[#This Row],[Enterprise ID]], 'ExistingRental-12.11'!A:H, 3, 0), "Not Open On 12.11")</f>
        <v>Not Open On 12.11</v>
      </c>
      <c r="S325" s="167" t="str">
        <f>IF(Table2[[#This Row],[Start Rental Date]]="New Rental", "New Rental", "Rental Extension Request")</f>
        <v>New Rental</v>
      </c>
      <c r="T325" s="167" t="str">
        <f>IFERROR(IF(Table2[[#This Row],[Date of this request]]-Table2[[#This Row],[Tech Service Date]]&lt;60, "New Hire Rental", "Truck Breakdown"), "New Hire Rental")</f>
        <v>Truck Breakdown</v>
      </c>
      <c r="U325" s="167" t="str">
        <f>IFERROR(VLOOKUP(Table2[[#This Row],[Enterprise ID]], 'ExistingRental-12.11'!A:H, 7, 0), "Not Open On 12.11")</f>
        <v>Not Open On 12.11</v>
      </c>
      <c r="V325" s="173">
        <f>IFERROR(VLOOKUP(Table2[[#This Row],[Enterprise ID]],'Tech-ServiceDate'!A:B,2,0), "EitherNewHire or Termed")</f>
        <v>45123</v>
      </c>
      <c r="W325" s="25"/>
      <c r="X325" s="25"/>
    </row>
    <row r="326" spans="1:24" ht="33.75" customHeight="1">
      <c r="A326" s="15">
        <v>45936</v>
      </c>
      <c r="B326" s="7">
        <v>37270</v>
      </c>
      <c r="C326" s="4" t="s">
        <v>15921</v>
      </c>
      <c r="D326" s="5" t="s">
        <v>15922</v>
      </c>
      <c r="E326" s="176" t="str">
        <f t="shared" si="13"/>
        <v>37270</v>
      </c>
      <c r="F326" s="177">
        <f>IFERROR(VLOOKUP(D326,'TPMS-auto'!A:J, 10,0), "Not-in-TPMS")</f>
        <v>6015594132</v>
      </c>
      <c r="G326" s="177" t="str">
        <f>IFERROR(VLOOKUP(D326,'TPMS-auto'!A:J,6,0),"Not-in-TPMS")</f>
        <v>037270</v>
      </c>
      <c r="H326" s="6" t="s">
        <v>14676</v>
      </c>
      <c r="I326" s="2" t="s">
        <v>15923</v>
      </c>
      <c r="J326" s="3" t="s">
        <v>15924</v>
      </c>
      <c r="K326" s="3" t="s">
        <v>14676</v>
      </c>
      <c r="L326" s="3" t="s">
        <v>14680</v>
      </c>
      <c r="M326" s="3"/>
      <c r="N326" s="3" t="s">
        <v>14680</v>
      </c>
      <c r="O326" s="3" t="s">
        <v>14680</v>
      </c>
      <c r="P326" s="167" t="str">
        <f>IFERROR(VLOOKUP(D326,'TPMS-auto'!A:D, 4,0),"Not-in-TPMS")</f>
        <v>0008206</v>
      </c>
      <c r="Q326" s="169" t="str">
        <f>VLOOKUP(Table2[[#This Row],[Unit Number]],Ops,3,0)</f>
        <v>Monica, Cheryl &amp; Machell</v>
      </c>
      <c r="R326" s="173" t="str">
        <f>IFERROR(VLOOKUP(Table2[[#This Row],[Enterprise ID]], 'ExistingRental-12.11'!A:H, 3, 0), "Not Open On 12.11")</f>
        <v>Not Open On 12.11</v>
      </c>
      <c r="S326" s="167" t="str">
        <f>IF(Table2[[#This Row],[Start Rental Date]]="New Rental", "New Rental", "Rental Extension Request")</f>
        <v>New Rental</v>
      </c>
      <c r="T326" s="167" t="str">
        <f>IFERROR(IF(Table2[[#This Row],[Date of this request]]-Table2[[#This Row],[Tech Service Date]]&lt;60, "New Hire Rental", "Truck Breakdown"), "New Hire Rental")</f>
        <v>Truck Breakdown</v>
      </c>
      <c r="U326" s="167" t="str">
        <f>IFERROR(VLOOKUP(Table2[[#This Row],[Enterprise ID]], 'ExistingRental-12.11'!A:H, 7, 0), "Not Open On 12.11")</f>
        <v>Not Open On 12.11</v>
      </c>
      <c r="V326" s="173">
        <f>IFERROR(VLOOKUP(Table2[[#This Row],[Enterprise ID]],'Tech-ServiceDate'!A:B,2,0), "EitherNewHire or Termed")</f>
        <v>44649</v>
      </c>
      <c r="W326" s="25"/>
      <c r="X326" s="25"/>
    </row>
    <row r="327" spans="1:24" ht="33.75" customHeight="1">
      <c r="A327" s="15">
        <v>45936</v>
      </c>
      <c r="B327" s="8">
        <v>46131</v>
      </c>
      <c r="C327" s="9" t="s">
        <v>15925</v>
      </c>
      <c r="D327" s="10" t="s">
        <v>9376</v>
      </c>
      <c r="E327" s="174" t="str">
        <f t="shared" si="13"/>
        <v>46131</v>
      </c>
      <c r="F327" s="177">
        <f>IFERROR(VLOOKUP(D327,'TPMS-auto'!A:J, 10,0), "Not-in-TPMS")</f>
        <v>5865151482</v>
      </c>
      <c r="G327" s="177" t="str">
        <f>IFERROR(VLOOKUP(D327,'TPMS-auto'!A:J,6,0),"Not-in-TPMS")</f>
        <v>046131</v>
      </c>
      <c r="H327" s="12" t="s">
        <v>14676</v>
      </c>
      <c r="I327" s="11" t="s">
        <v>15926</v>
      </c>
      <c r="J327" s="13" t="s">
        <v>15927</v>
      </c>
      <c r="K327" s="13" t="s">
        <v>14676</v>
      </c>
      <c r="L327" s="13" t="s">
        <v>14680</v>
      </c>
      <c r="M327" s="13"/>
      <c r="N327" s="13" t="s">
        <v>14680</v>
      </c>
      <c r="O327" s="3" t="s">
        <v>14680</v>
      </c>
      <c r="P327" s="167" t="str">
        <f>IFERROR(VLOOKUP(D327,'TPMS-auto'!A:D, 4,0),"Not-in-TPMS")</f>
        <v>0008309</v>
      </c>
      <c r="Q327" s="169" t="str">
        <f>VLOOKUP(Table2[[#This Row],[Unit Number]],Ops,3,0)</f>
        <v>Monica, Cheryl &amp; Machell</v>
      </c>
      <c r="R327" s="173" t="str">
        <f>IFERROR(VLOOKUP(Table2[[#This Row],[Enterprise ID]], 'ExistingRental-12.11'!A:H, 3, 0), "Not Open On 12.11")</f>
        <v>Not Open On 12.11</v>
      </c>
      <c r="S327" s="167" t="str">
        <f>IF(Table2[[#This Row],[Start Rental Date]]="New Rental", "New Rental", "Rental Extension Request")</f>
        <v>New Rental</v>
      </c>
      <c r="T327" s="167" t="str">
        <f>IFERROR(IF(Table2[[#This Row],[Date of this request]]-Table2[[#This Row],[Tech Service Date]]&lt;60, "New Hire Rental", "Truck Breakdown"), "New Hire Rental")</f>
        <v>Truck Breakdown</v>
      </c>
      <c r="U327" s="167" t="str">
        <f>IFERROR(VLOOKUP(Table2[[#This Row],[Enterprise ID]], 'ExistingRental-12.11'!A:H, 7, 0), "Not Open On 12.11")</f>
        <v>Not Open On 12.11</v>
      </c>
      <c r="V327" s="173">
        <f>IFERROR(VLOOKUP(Table2[[#This Row],[Enterprise ID]],'Tech-ServiceDate'!A:B,2,0), "EitherNewHire or Termed")</f>
        <v>32910</v>
      </c>
      <c r="W327" s="25"/>
      <c r="X327" s="25"/>
    </row>
    <row r="328" spans="1:24" ht="33.75" customHeight="1">
      <c r="A328" s="15">
        <v>45936</v>
      </c>
      <c r="B328" s="8">
        <v>61857</v>
      </c>
      <c r="C328" s="9" t="s">
        <v>15928</v>
      </c>
      <c r="D328" s="10" t="s">
        <v>15929</v>
      </c>
      <c r="E328" s="174" t="str">
        <f t="shared" si="13"/>
        <v>61857</v>
      </c>
      <c r="F328" s="177">
        <f>IFERROR(VLOOKUP(D328,'TPMS-auto'!A:J, 10,0), "Not-in-TPMS")</f>
        <v>3019790285</v>
      </c>
      <c r="G328" s="177" t="str">
        <f>IFERROR(VLOOKUP(D328,'TPMS-auto'!A:J,6,0),"Not-in-TPMS")</f>
        <v>061857</v>
      </c>
      <c r="H328" s="12">
        <v>45934</v>
      </c>
      <c r="I328" s="11" t="s">
        <v>15930</v>
      </c>
      <c r="J328" s="13" t="s">
        <v>15931</v>
      </c>
      <c r="K328" s="13" t="s">
        <v>14676</v>
      </c>
      <c r="L328" s="13" t="s">
        <v>14680</v>
      </c>
      <c r="M328" s="13"/>
      <c r="N328" s="13" t="s">
        <v>14680</v>
      </c>
      <c r="O328" s="13" t="s">
        <v>14680</v>
      </c>
      <c r="P328" s="167" t="str">
        <f>IFERROR(VLOOKUP(D328,'TPMS-auto'!A:D, 4,0),"Not-in-TPMS")</f>
        <v>0007084</v>
      </c>
      <c r="Q328" s="169" t="str">
        <f>VLOOKUP(Table2[[#This Row],[Unit Number]],Ops,3,0)</f>
        <v>Monica, Cheryl &amp; Machell</v>
      </c>
      <c r="R328" s="173" t="str">
        <f>IFERROR(VLOOKUP(Table2[[#This Row],[Enterprise ID]], 'ExistingRental-12.11'!A:H, 3, 0), "Not Open On 12.11")</f>
        <v>Not Open On 12.11</v>
      </c>
      <c r="S328" s="167" t="str">
        <f>IF(Table2[[#This Row],[Start Rental Date]]="New Rental", "New Rental", "Rental Extension Request")</f>
        <v>Rental Extension Request</v>
      </c>
      <c r="T328" s="167" t="str">
        <f>IFERROR(IF(Table2[[#This Row],[Date of this request]]-Table2[[#This Row],[Tech Service Date]]&lt;60, "New Hire Rental", "Truck Breakdown"), "New Hire Rental")</f>
        <v>Truck Breakdown</v>
      </c>
      <c r="U328" s="167" t="str">
        <f>IFERROR(VLOOKUP(Table2[[#This Row],[Enterprise ID]], 'ExistingRental-12.11'!A:H, 7, 0), "Not Open On 12.11")</f>
        <v>Not Open On 12.11</v>
      </c>
      <c r="V328" s="173">
        <f>IFERROR(VLOOKUP(Table2[[#This Row],[Enterprise ID]],'Tech-ServiceDate'!A:B,2,0), "EitherNewHire or Termed")</f>
        <v>43670</v>
      </c>
      <c r="W328" s="25"/>
      <c r="X328" s="25"/>
    </row>
    <row r="329" spans="1:24" ht="33.75" customHeight="1">
      <c r="A329" s="15">
        <v>45936</v>
      </c>
      <c r="B329" s="8">
        <v>23875</v>
      </c>
      <c r="C329" s="9" t="s">
        <v>15932</v>
      </c>
      <c r="D329" s="10" t="s">
        <v>15933</v>
      </c>
      <c r="E329" s="174" t="str">
        <f t="shared" si="13"/>
        <v>23875</v>
      </c>
      <c r="F329" s="177">
        <f>IFERROR(VLOOKUP(D329,'TPMS-auto'!A:J, 10,0), "Not-in-TPMS")</f>
        <v>8158142916</v>
      </c>
      <c r="G329" s="177" t="str">
        <f>IFERROR(VLOOKUP(D329,'TPMS-auto'!A:J,6,0),"Not-in-TPMS")</f>
        <v>023875</v>
      </c>
      <c r="H329" s="12" t="s">
        <v>14676</v>
      </c>
      <c r="I329" s="11"/>
      <c r="J329" s="13" t="s">
        <v>15934</v>
      </c>
      <c r="K329" s="13" t="s">
        <v>15935</v>
      </c>
      <c r="L329" s="13"/>
      <c r="M329" s="13"/>
      <c r="N329" s="13" t="s">
        <v>14696</v>
      </c>
      <c r="O329" s="3"/>
      <c r="P329" s="167" t="str">
        <f>IFERROR(VLOOKUP(D329,'TPMS-auto'!A:D, 4,0),"Not-in-TPMS")</f>
        <v>0008555</v>
      </c>
      <c r="Q329" s="169" t="str">
        <f>VLOOKUP(Table2[[#This Row],[Unit Number]],Ops,3,0)</f>
        <v>Monica, Cheryl &amp; Machell</v>
      </c>
      <c r="R329" s="173" t="str">
        <f>IFERROR(VLOOKUP(Table2[[#This Row],[Enterprise ID]], 'ExistingRental-12.11'!A:H, 3, 0), "Not Open On 12.11")</f>
        <v>Not Open On 12.11</v>
      </c>
      <c r="S329" s="167" t="str">
        <f>IF(Table2[[#This Row],[Start Rental Date]]="New Rental", "New Rental", "Rental Extension Request")</f>
        <v>New Rental</v>
      </c>
      <c r="T329" s="167" t="str">
        <f>IFERROR(IF(Table2[[#This Row],[Date of this request]]-Table2[[#This Row],[Tech Service Date]]&lt;60, "New Hire Rental", "Truck Breakdown"), "New Hire Rental")</f>
        <v>New Hire Rental</v>
      </c>
      <c r="U329" s="167" t="str">
        <f>IFERROR(VLOOKUP(Table2[[#This Row],[Enterprise ID]], 'ExistingRental-12.11'!A:H, 7, 0), "Not Open On 12.11")</f>
        <v>Not Open On 12.11</v>
      </c>
      <c r="V329" s="173">
        <f>IFERROR(VLOOKUP(Table2[[#This Row],[Enterprise ID]],'Tech-ServiceDate'!A:B,2,0), "EitherNewHire or Termed")</f>
        <v>45921</v>
      </c>
      <c r="W329" s="25"/>
      <c r="X329" s="25"/>
    </row>
    <row r="330" spans="1:24" ht="33.75" customHeight="1">
      <c r="A330" s="15">
        <v>45936</v>
      </c>
      <c r="B330" s="8">
        <v>37105</v>
      </c>
      <c r="C330" s="9" t="s">
        <v>15936</v>
      </c>
      <c r="D330" s="10" t="s">
        <v>15937</v>
      </c>
      <c r="E330" s="174" t="str">
        <f t="shared" si="13"/>
        <v>37105</v>
      </c>
      <c r="F330" s="177">
        <f>IFERROR(VLOOKUP(D330,'TPMS-auto'!A:J, 10,0), "Not-in-TPMS")</f>
        <v>7019643032</v>
      </c>
      <c r="G330" s="177" t="str">
        <f>IFERROR(VLOOKUP(D330,'TPMS-auto'!A:J,6,0),"Not-in-TPMS")</f>
        <v>022335</v>
      </c>
      <c r="H330" s="12">
        <v>45933</v>
      </c>
      <c r="I330" s="11"/>
      <c r="J330" s="13" t="s">
        <v>15426</v>
      </c>
      <c r="K330" s="13" t="s">
        <v>15938</v>
      </c>
      <c r="L330" s="13" t="s">
        <v>14680</v>
      </c>
      <c r="M330" s="13"/>
      <c r="N330" s="13" t="s">
        <v>14680</v>
      </c>
      <c r="O330" s="3" t="s">
        <v>14680</v>
      </c>
      <c r="P330" s="167" t="str">
        <f>IFERROR(VLOOKUP(D330,'TPMS-auto'!A:D, 4,0),"Not-in-TPMS")</f>
        <v>0008162</v>
      </c>
      <c r="Q330" s="169" t="str">
        <f>VLOOKUP(Table2[[#This Row],[Unit Number]],Ops,3,0)</f>
        <v>Monica, Cheryl &amp; Machell</v>
      </c>
      <c r="R330" s="173" t="str">
        <f>IFERROR(VLOOKUP(Table2[[#This Row],[Enterprise ID]], 'ExistingRental-12.11'!A:H, 3, 0), "Not Open On 12.11")</f>
        <v>Not Open On 12.11</v>
      </c>
      <c r="S330" s="167" t="str">
        <f>IF(Table2[[#This Row],[Start Rental Date]]="New Rental", "New Rental", "Rental Extension Request")</f>
        <v>Rental Extension Request</v>
      </c>
      <c r="T330" s="167" t="str">
        <f>IFERROR(IF(Table2[[#This Row],[Date of this request]]-Table2[[#This Row],[Tech Service Date]]&lt;60, "New Hire Rental", "Truck Breakdown"), "New Hire Rental")</f>
        <v>New Hire Rental</v>
      </c>
      <c r="U330" s="167" t="str">
        <f>IFERROR(VLOOKUP(Table2[[#This Row],[Enterprise ID]], 'ExistingRental-12.11'!A:H, 7, 0), "Not Open On 12.11")</f>
        <v>Not Open On 12.11</v>
      </c>
      <c r="V330" s="173">
        <f>IFERROR(VLOOKUP(Table2[[#This Row],[Enterprise ID]],'Tech-ServiceDate'!A:B,2,0), "EitherNewHire or Termed")</f>
        <v>45900</v>
      </c>
      <c r="W330" s="25"/>
      <c r="X330" s="25"/>
    </row>
    <row r="331" spans="1:24" ht="33.75" customHeight="1">
      <c r="A331" s="15">
        <v>45936</v>
      </c>
      <c r="B331" s="8">
        <v>50503</v>
      </c>
      <c r="C331" s="9" t="s">
        <v>15860</v>
      </c>
      <c r="D331" s="10" t="s">
        <v>15861</v>
      </c>
      <c r="E331" s="174" t="s">
        <v>15939</v>
      </c>
      <c r="F331" s="177">
        <f>IFERROR(VLOOKUP(D331,'TPMS-auto'!A:J, 10,0), "Not-in-TPMS")</f>
        <v>3528093231</v>
      </c>
      <c r="G331" s="177" t="str">
        <f>IFERROR(VLOOKUP(D331,'TPMS-auto'!A:J,6,0),"Not-in-TPMS")</f>
        <v>061745</v>
      </c>
      <c r="H331" s="12">
        <v>45933</v>
      </c>
      <c r="I331" s="11" t="s">
        <v>15862</v>
      </c>
      <c r="J331" s="13" t="s">
        <v>15863</v>
      </c>
      <c r="K331" s="13" t="s">
        <v>15940</v>
      </c>
      <c r="L331" s="13"/>
      <c r="M331" s="13"/>
      <c r="N331" s="13" t="s">
        <v>14680</v>
      </c>
      <c r="O331" s="3" t="s">
        <v>14680</v>
      </c>
      <c r="P331" s="167" t="str">
        <f>IFERROR(VLOOKUP(D331,'TPMS-auto'!A:D, 4,0),"Not-in-TPMS")</f>
        <v>0007435</v>
      </c>
      <c r="Q331" s="169" t="str">
        <f>VLOOKUP(Table2[[#This Row],[Unit Number]],Ops,3,0)</f>
        <v>Rob &amp; Andrea</v>
      </c>
      <c r="R331" s="173">
        <f>IFERROR(VLOOKUP(Table2[[#This Row],[Enterprise ID]], 'ExistingRental-12.11'!A:H, 3, 0), "Not Open On 12.11")</f>
        <v>45968</v>
      </c>
      <c r="S331" s="167" t="str">
        <f>IF(Table2[[#This Row],[Start Rental Date]]="New Rental", "New Rental", "Rental Extension Request")</f>
        <v>Rental Extension Request</v>
      </c>
      <c r="T331" s="167" t="str">
        <f>IFERROR(IF(Table2[[#This Row],[Date of this request]]-Table2[[#This Row],[Tech Service Date]]&lt;60, "New Hire Rental", "Truck Breakdown"), "New Hire Rental")</f>
        <v>Truck Breakdown</v>
      </c>
      <c r="U331" s="167" t="str">
        <f>IFERROR(VLOOKUP(Table2[[#This Row],[Enterprise ID]], 'ExistingRental-12.11'!A:H, 7, 0), "Not Open On 12.11")</f>
        <v>ROBERTO AYALA MERCADO</v>
      </c>
      <c r="V331" s="173">
        <f>IFERROR(VLOOKUP(Table2[[#This Row],[Enterprise ID]],'Tech-ServiceDate'!A:B,2,0), "EitherNewHire or Termed")</f>
        <v>45844</v>
      </c>
      <c r="W331" s="25"/>
      <c r="X331" s="25"/>
    </row>
    <row r="332" spans="1:24" ht="33.75" customHeight="1">
      <c r="A332" s="15">
        <v>45936</v>
      </c>
      <c r="B332" s="8">
        <v>61269</v>
      </c>
      <c r="C332" s="9" t="s">
        <v>15941</v>
      </c>
      <c r="D332" s="10" t="s">
        <v>15942</v>
      </c>
      <c r="E332" s="174" t="str">
        <f>TRIM(B332)</f>
        <v>61269</v>
      </c>
      <c r="F332" s="177">
        <f>IFERROR(VLOOKUP(D332,'TPMS-auto'!A:J, 10,0), "Not-in-TPMS")</f>
        <v>5099101247</v>
      </c>
      <c r="G332" s="177" t="str">
        <f>IFERROR(VLOOKUP(D332,'TPMS-auto'!A:J,6,0),"Not-in-TPMS")</f>
        <v>061269</v>
      </c>
      <c r="H332" s="12" t="s">
        <v>14676</v>
      </c>
      <c r="I332" s="11" t="s">
        <v>15943</v>
      </c>
      <c r="J332" s="13" t="s">
        <v>14935</v>
      </c>
      <c r="K332" s="13" t="s">
        <v>14679</v>
      </c>
      <c r="L332" s="13" t="s">
        <v>14680</v>
      </c>
      <c r="M332" s="13"/>
      <c r="N332" s="13" t="s">
        <v>14680</v>
      </c>
      <c r="O332" s="3" t="s">
        <v>14680</v>
      </c>
      <c r="P332" s="167" t="str">
        <f>IFERROR(VLOOKUP(D332,'TPMS-auto'!A:D, 4,0),"Not-in-TPMS")</f>
        <v>0008228</v>
      </c>
      <c r="Q332" s="169" t="str">
        <f>VLOOKUP(Table2[[#This Row],[Unit Number]],Ops,3,0)</f>
        <v>Carol &amp; Tasha</v>
      </c>
      <c r="R332" s="173" t="str">
        <f>IFERROR(VLOOKUP(Table2[[#This Row],[Enterprise ID]], 'ExistingRental-12.11'!A:H, 3, 0), "Not Open On 12.11")</f>
        <v>Not Open On 12.11</v>
      </c>
      <c r="S332" s="167" t="str">
        <f>IF(Table2[[#This Row],[Start Rental Date]]="New Rental", "New Rental", "Rental Extension Request")</f>
        <v>New Rental</v>
      </c>
      <c r="T332" s="167" t="str">
        <f>IFERROR(IF(Table2[[#This Row],[Date of this request]]-Table2[[#This Row],[Tech Service Date]]&lt;60, "New Hire Rental", "Truck Breakdown"), "New Hire Rental")</f>
        <v>Truck Breakdown</v>
      </c>
      <c r="U332" s="167" t="str">
        <f>IFERROR(VLOOKUP(Table2[[#This Row],[Enterprise ID]], 'ExistingRental-12.11'!A:H, 7, 0), "Not Open On 12.11")</f>
        <v>Not Open On 12.11</v>
      </c>
      <c r="V332" s="173">
        <f>IFERROR(VLOOKUP(Table2[[#This Row],[Enterprise ID]],'Tech-ServiceDate'!A:B,2,0), "EitherNewHire or Termed")</f>
        <v>45046</v>
      </c>
      <c r="W332" s="25"/>
      <c r="X332" s="25"/>
    </row>
    <row r="333" spans="1:24" ht="33.75" customHeight="1">
      <c r="A333" s="15">
        <v>45936</v>
      </c>
      <c r="B333" s="8">
        <v>46426</v>
      </c>
      <c r="C333" s="9" t="s">
        <v>15722</v>
      </c>
      <c r="D333" s="10" t="s">
        <v>15192</v>
      </c>
      <c r="E333" s="174" t="s">
        <v>15944</v>
      </c>
      <c r="F333" s="177">
        <f>IFERROR(VLOOKUP(D333,'TPMS-auto'!A:J, 10,0), "Not-in-TPMS")</f>
        <v>8058068124</v>
      </c>
      <c r="G333" s="177" t="str">
        <f>IFERROR(VLOOKUP(D333,'TPMS-auto'!A:J,6,0),"Not-in-TPMS")</f>
        <v>046426</v>
      </c>
      <c r="H333" s="12">
        <v>45918</v>
      </c>
      <c r="I333" s="11" t="s">
        <v>15723</v>
      </c>
      <c r="J333" s="13" t="s">
        <v>15724</v>
      </c>
      <c r="K333" s="13" t="s">
        <v>15451</v>
      </c>
      <c r="L333" s="13" t="s">
        <v>14680</v>
      </c>
      <c r="M333" s="13"/>
      <c r="N333" s="13" t="s">
        <v>14680</v>
      </c>
      <c r="O333" s="3" t="s">
        <v>14680</v>
      </c>
      <c r="P333" s="167" t="str">
        <f>IFERROR(VLOOKUP(D333,'TPMS-auto'!A:D, 4,0),"Not-in-TPMS")</f>
        <v>0007108</v>
      </c>
      <c r="Q333" s="169" t="str">
        <f>VLOOKUP(Table2[[#This Row],[Unit Number]],Ops,3,0)</f>
        <v>Carol &amp; Tasha</v>
      </c>
      <c r="R333" s="173">
        <f>IFERROR(VLOOKUP(Table2[[#This Row],[Enterprise ID]], 'ExistingRental-12.11'!A:H, 3, 0), "Not Open On 12.11")</f>
        <v>45937</v>
      </c>
      <c r="S333" s="167" t="str">
        <f>IF(Table2[[#This Row],[Start Rental Date]]="New Rental", "New Rental", "Rental Extension Request")</f>
        <v>Rental Extension Request</v>
      </c>
      <c r="T333" s="167" t="str">
        <f>IFERROR(IF(Table2[[#This Row],[Date of this request]]-Table2[[#This Row],[Tech Service Date]]&lt;60, "New Hire Rental", "Truck Breakdown"), "New Hire Rental")</f>
        <v>Truck Breakdown</v>
      </c>
      <c r="U333" s="167" t="str">
        <f>IFERROR(VLOOKUP(Table2[[#This Row],[Enterprise ID]], 'ExistingRental-12.11'!A:H, 7, 0), "Not Open On 12.11")</f>
        <v>RANCARLOS GARCIA</v>
      </c>
      <c r="V333" s="173">
        <f>IFERROR(VLOOKUP(Table2[[#This Row],[Enterprise ID]],'Tech-ServiceDate'!A:B,2,0), "EitherNewHire or Termed")</f>
        <v>44034</v>
      </c>
      <c r="W333" s="25"/>
      <c r="X333" s="25"/>
    </row>
    <row r="334" spans="1:24" ht="33.75" customHeight="1">
      <c r="A334" s="15">
        <v>45936</v>
      </c>
      <c r="B334" s="8">
        <v>61320</v>
      </c>
      <c r="C334" s="9" t="s">
        <v>15945</v>
      </c>
      <c r="D334" s="10" t="s">
        <v>14775</v>
      </c>
      <c r="E334" s="174" t="str">
        <f t="shared" ref="E334:E339" si="14">TRIM(B334)</f>
        <v>61320</v>
      </c>
      <c r="F334" s="177">
        <f>IFERROR(VLOOKUP(D334,'TPMS-auto'!A:J, 10,0), "Not-in-TPMS")</f>
        <v>4109821742</v>
      </c>
      <c r="G334" s="177" t="str">
        <f>IFERROR(VLOOKUP(D334,'TPMS-auto'!A:J,6,0),"Not-in-TPMS")</f>
        <v>061320</v>
      </c>
      <c r="H334" s="12">
        <v>45876</v>
      </c>
      <c r="I334" s="11" t="s">
        <v>15946</v>
      </c>
      <c r="J334" s="13" t="s">
        <v>15947</v>
      </c>
      <c r="K334" s="13" t="s">
        <v>15948</v>
      </c>
      <c r="L334" s="13" t="s">
        <v>14680</v>
      </c>
      <c r="M334" s="13"/>
      <c r="N334" s="13" t="s">
        <v>14680</v>
      </c>
      <c r="O334" s="3" t="s">
        <v>14680</v>
      </c>
      <c r="P334" s="167" t="str">
        <f>IFERROR(VLOOKUP(D334,'TPMS-auto'!A:D, 4,0),"Not-in-TPMS")</f>
        <v>0007084</v>
      </c>
      <c r="Q334" s="169" t="str">
        <f>IFERROR(VLOOKUP(Table2[[#This Row],[Unit Number]],Ops,3,0),"Not-in-TPMS")</f>
        <v>Monica, Cheryl &amp; Machell</v>
      </c>
      <c r="R334" s="173">
        <f>IFERROR(VLOOKUP(Table2[[#This Row],[Enterprise ID]], 'ExistingRental-12.11'!A:H, 3, 0), "Not Open On 12.11")</f>
        <v>45877</v>
      </c>
      <c r="S334" s="167" t="str">
        <f>IF(Table2[[#This Row],[Start Rental Date]]="New Rental", "New Rental", "Rental Extension Request")</f>
        <v>Rental Extension Request</v>
      </c>
      <c r="T334" s="167" t="str">
        <f>IFERROR(IF(Table2[[#This Row],[Date of this request]]-Table2[[#This Row],[Tech Service Date]]&lt;60, "New Hire Rental", "Truck Breakdown"), "New Hire Rental")</f>
        <v>Truck Breakdown</v>
      </c>
      <c r="U334" s="167" t="str">
        <f>IFERROR(VLOOKUP(Table2[[#This Row],[Enterprise ID]], 'ExistingRental-12.11'!A:H, 7, 0), "Not Open On 12.11")</f>
        <v>SHYHEIM PELLE</v>
      </c>
      <c r="V334" s="173">
        <f>IFERROR(VLOOKUP(Table2[[#This Row],[Enterprise ID]],'Tech-ServiceDate'!A:B,2,0), "EitherNewHire or Termed")</f>
        <v>45256</v>
      </c>
      <c r="W334" s="25"/>
      <c r="X334" s="25"/>
    </row>
    <row r="335" spans="1:24" ht="33.75" customHeight="1">
      <c r="A335" s="15">
        <v>45936</v>
      </c>
      <c r="B335" s="8">
        <v>21315</v>
      </c>
      <c r="C335" s="9" t="s">
        <v>15813</v>
      </c>
      <c r="D335" s="10" t="s">
        <v>15814</v>
      </c>
      <c r="E335" s="174" t="str">
        <f t="shared" si="14"/>
        <v>21315</v>
      </c>
      <c r="F335" s="177">
        <f>IFERROR(VLOOKUP(D335,'TPMS-auto'!A:J, 10,0), "Not-in-TPMS")</f>
        <v>5135373061</v>
      </c>
      <c r="G335" s="177" t="str">
        <f>IFERROR(VLOOKUP(D335,'TPMS-auto'!A:J,6,0),"Not-in-TPMS")</f>
        <v>021315</v>
      </c>
      <c r="H335" s="12" t="s">
        <v>14676</v>
      </c>
      <c r="I335" s="11" t="s">
        <v>15891</v>
      </c>
      <c r="J335" s="13" t="s">
        <v>15815</v>
      </c>
      <c r="K335" s="13" t="s">
        <v>14679</v>
      </c>
      <c r="L335" s="13" t="s">
        <v>14680</v>
      </c>
      <c r="M335" s="13"/>
      <c r="N335" s="13" t="s">
        <v>14680</v>
      </c>
      <c r="O335" s="3" t="s">
        <v>14680</v>
      </c>
      <c r="P335" s="167" t="str">
        <f>IFERROR(VLOOKUP(D335,'TPMS-auto'!A:D, 4,0),"Not-in-TPMS")</f>
        <v>0004766</v>
      </c>
      <c r="Q335" s="169" t="str">
        <f>VLOOKUP(Table2[[#This Row],[Unit Number]],Ops,3,0)</f>
        <v>Rob &amp; Andrea</v>
      </c>
      <c r="R335" s="173" t="str">
        <f>IFERROR(VLOOKUP(Table2[[#This Row],[Enterprise ID]], 'ExistingRental-12.11'!A:H, 3, 0), "Not Open On 12.11")</f>
        <v>Not Open On 12.11</v>
      </c>
      <c r="S335" s="167" t="str">
        <f>IF(Table2[[#This Row],[Start Rental Date]]="New Rental", "New Rental", "Rental Extension Request")</f>
        <v>New Rental</v>
      </c>
      <c r="T335" s="167" t="str">
        <f>IFERROR(IF(Table2[[#This Row],[Date of this request]]-Table2[[#This Row],[Tech Service Date]]&lt;60, "New Hire Rental", "Truck Breakdown"), "New Hire Rental")</f>
        <v>Truck Breakdown</v>
      </c>
      <c r="U335" s="167" t="str">
        <f>IFERROR(VLOOKUP(Table2[[#This Row],[Enterprise ID]], 'ExistingRental-12.11'!A:H, 7, 0), "Not Open On 12.11")</f>
        <v>Not Open On 12.11</v>
      </c>
      <c r="V335" s="173">
        <f>IFERROR(VLOOKUP(Table2[[#This Row],[Enterprise ID]],'Tech-ServiceDate'!A:B,2,0), "EitherNewHire or Termed")</f>
        <v>45837</v>
      </c>
      <c r="W335" s="25"/>
      <c r="X335" s="25"/>
    </row>
    <row r="336" spans="1:24" ht="33.75" customHeight="1">
      <c r="A336" s="15">
        <v>45936</v>
      </c>
      <c r="B336" s="8" t="s">
        <v>15949</v>
      </c>
      <c r="C336" s="9" t="s">
        <v>15950</v>
      </c>
      <c r="D336" s="10" t="s">
        <v>15814</v>
      </c>
      <c r="E336" s="174" t="str">
        <f t="shared" si="14"/>
        <v xml:space="preserve">21315	</v>
      </c>
      <c r="F336" s="177">
        <f>IFERROR(VLOOKUP(D336,'TPMS-auto'!A:J, 10,0), "Not-in-TPMS")</f>
        <v>5135373061</v>
      </c>
      <c r="G336" s="177" t="str">
        <f>IFERROR(VLOOKUP(D336,'TPMS-auto'!A:J,6,0),"Not-in-TPMS")</f>
        <v>021315</v>
      </c>
      <c r="H336" s="12" t="s">
        <v>14676</v>
      </c>
      <c r="I336" s="11" t="s">
        <v>15891</v>
      </c>
      <c r="J336" s="13" t="s">
        <v>15951</v>
      </c>
      <c r="K336" s="13" t="s">
        <v>14679</v>
      </c>
      <c r="L336" s="13" t="s">
        <v>14680</v>
      </c>
      <c r="M336" s="13"/>
      <c r="N336" s="13" t="s">
        <v>14680</v>
      </c>
      <c r="O336" s="3" t="s">
        <v>14680</v>
      </c>
      <c r="P336" s="167" t="str">
        <f>IFERROR(VLOOKUP(D336,'TPMS-auto'!A:D, 4,0),"Not-in-TPMS")</f>
        <v>0004766</v>
      </c>
      <c r="Q336" s="169" t="str">
        <f>VLOOKUP(Table2[[#This Row],[Unit Number]],Ops,3,0)</f>
        <v>Rob &amp; Andrea</v>
      </c>
      <c r="R336" s="173" t="str">
        <f>IFERROR(VLOOKUP(Table2[[#This Row],[Enterprise ID]], 'ExistingRental-12.11'!A:H, 3, 0), "Not Open On 12.11")</f>
        <v>Not Open On 12.11</v>
      </c>
      <c r="S336" s="167" t="str">
        <f>IF(Table2[[#This Row],[Start Rental Date]]="New Rental", "New Rental", "Rental Extension Request")</f>
        <v>New Rental</v>
      </c>
      <c r="T336" s="167" t="str">
        <f>IFERROR(IF(Table2[[#This Row],[Date of this request]]-Table2[[#This Row],[Tech Service Date]]&lt;60, "New Hire Rental", "Truck Breakdown"), "New Hire Rental")</f>
        <v>Truck Breakdown</v>
      </c>
      <c r="U336" s="167" t="str">
        <f>IFERROR(VLOOKUP(Table2[[#This Row],[Enterprise ID]], 'ExistingRental-12.11'!A:H, 7, 0), "Not Open On 12.11")</f>
        <v>Not Open On 12.11</v>
      </c>
      <c r="V336" s="173">
        <f>IFERROR(VLOOKUP(Table2[[#This Row],[Enterprise ID]],'Tech-ServiceDate'!A:B,2,0), "EitherNewHire or Termed")</f>
        <v>45837</v>
      </c>
      <c r="W336" s="25"/>
      <c r="X336" s="25"/>
    </row>
    <row r="337" spans="1:24" ht="33.75" customHeight="1">
      <c r="A337" s="15">
        <v>45936</v>
      </c>
      <c r="B337" s="8">
        <v>47392</v>
      </c>
      <c r="C337" s="9" t="s">
        <v>15952</v>
      </c>
      <c r="D337" s="10" t="s">
        <v>15953</v>
      </c>
      <c r="E337" s="174" t="str">
        <f t="shared" si="14"/>
        <v>47392</v>
      </c>
      <c r="F337" s="177">
        <f>IFERROR(VLOOKUP(D337,'TPMS-auto'!A:J, 10,0), "Not-in-TPMS")</f>
        <v>5016729113</v>
      </c>
      <c r="G337" s="177" t="str">
        <f>IFERROR(VLOOKUP(D337,'TPMS-auto'!A:J,6,0),"Not-in-TPMS")</f>
        <v>047392</v>
      </c>
      <c r="H337" s="12" t="s">
        <v>14676</v>
      </c>
      <c r="I337" s="11" t="s">
        <v>15954</v>
      </c>
      <c r="J337" s="13"/>
      <c r="K337" s="13" t="s">
        <v>15955</v>
      </c>
      <c r="L337" s="13"/>
      <c r="M337" s="13"/>
      <c r="N337" s="13" t="s">
        <v>14680</v>
      </c>
      <c r="O337" s="3" t="s">
        <v>14680</v>
      </c>
      <c r="P337" s="167" t="str">
        <f>IFERROR(VLOOKUP(D337,'TPMS-auto'!A:D, 4,0),"Not-in-TPMS")</f>
        <v>0008206</v>
      </c>
      <c r="Q337" s="169" t="str">
        <f>VLOOKUP(Table2[[#This Row],[Unit Number]],Ops,3,0)</f>
        <v>Monica, Cheryl &amp; Machell</v>
      </c>
      <c r="R337" s="173">
        <f>IFERROR(VLOOKUP(Table2[[#This Row],[Enterprise ID]], 'ExistingRental-12.11'!A:H, 3, 0), "Not Open On 12.11")</f>
        <v>45938</v>
      </c>
      <c r="S337" s="167" t="str">
        <f>IF(Table2[[#This Row],[Start Rental Date]]="New Rental", "New Rental", "Rental Extension Request")</f>
        <v>New Rental</v>
      </c>
      <c r="T337" s="167" t="str">
        <f>IFERROR(IF(Table2[[#This Row],[Date of this request]]-Table2[[#This Row],[Tech Service Date]]&lt;60, "New Hire Rental", "Truck Breakdown"), "New Hire Rental")</f>
        <v>Truck Breakdown</v>
      </c>
      <c r="U337" s="167" t="str">
        <f>IFERROR(VLOOKUP(Table2[[#This Row],[Enterprise ID]], 'ExistingRental-12.11'!A:H, 7, 0), "Not Open On 12.11")</f>
        <v>SONNY WINGER</v>
      </c>
      <c r="V337" s="173">
        <f>IFERROR(VLOOKUP(Table2[[#This Row],[Enterprise ID]],'Tech-ServiceDate'!A:B,2,0), "EitherNewHire or Termed")</f>
        <v>45809</v>
      </c>
      <c r="W337" s="25"/>
      <c r="X337" s="25"/>
    </row>
    <row r="338" spans="1:24" ht="33.75" customHeight="1">
      <c r="A338" s="15">
        <v>45936</v>
      </c>
      <c r="B338" s="8">
        <v>46880</v>
      </c>
      <c r="C338" s="9" t="s">
        <v>15956</v>
      </c>
      <c r="D338" s="10" t="s">
        <v>15957</v>
      </c>
      <c r="E338" s="174" t="str">
        <f t="shared" si="14"/>
        <v>46880</v>
      </c>
      <c r="F338" s="177">
        <f>IFERROR(VLOOKUP(D338,'TPMS-auto'!A:J, 10,0), "Not-in-TPMS")</f>
        <v>5026980094</v>
      </c>
      <c r="G338" s="177" t="str">
        <f>IFERROR(VLOOKUP(D338,'TPMS-auto'!A:J,6,0),"Not-in-TPMS")</f>
        <v>046880</v>
      </c>
      <c r="H338" s="12" t="s">
        <v>14676</v>
      </c>
      <c r="I338" s="11"/>
      <c r="J338" s="13" t="s">
        <v>15260</v>
      </c>
      <c r="K338" s="13" t="s">
        <v>15958</v>
      </c>
      <c r="L338" s="13" t="s">
        <v>14680</v>
      </c>
      <c r="M338" s="13"/>
      <c r="N338" s="13" t="s">
        <v>14680</v>
      </c>
      <c r="O338" s="3" t="s">
        <v>14680</v>
      </c>
      <c r="P338" s="167" t="str">
        <f>IFERROR(VLOOKUP(D338,'TPMS-auto'!A:D, 4,0),"Not-in-TPMS")</f>
        <v>0004766</v>
      </c>
      <c r="Q338" s="169" t="str">
        <f>VLOOKUP(Table2[[#This Row],[Unit Number]],Ops,3,0)</f>
        <v>Rob &amp; Andrea</v>
      </c>
      <c r="R338" s="173">
        <f>IFERROR(VLOOKUP(Table2[[#This Row],[Enterprise ID]], 'ExistingRental-12.11'!A:H, 3, 0), "Not Open On 12.11")</f>
        <v>45883</v>
      </c>
      <c r="S338" s="167" t="str">
        <f>IF(Table2[[#This Row],[Start Rental Date]]="New Rental", "New Rental", "Rental Extension Request")</f>
        <v>New Rental</v>
      </c>
      <c r="T338" s="167" t="str">
        <f>IFERROR(IF(Table2[[#This Row],[Date of this request]]-Table2[[#This Row],[Tech Service Date]]&lt;60, "New Hire Rental", "Truck Breakdown"), "New Hire Rental")</f>
        <v>New Hire Rental</v>
      </c>
      <c r="U338" s="167" t="str">
        <f>IFERROR(VLOOKUP(Table2[[#This Row],[Enterprise ID]], 'ExistingRental-12.11'!A:H, 7, 0), "Not Open On 12.11")</f>
        <v>THEODORE DAILEY</v>
      </c>
      <c r="V338" s="173">
        <f>IFERROR(VLOOKUP(Table2[[#This Row],[Enterprise ID]],'Tech-ServiceDate'!A:B,2,0), "EitherNewHire or Termed")</f>
        <v>45907</v>
      </c>
      <c r="W338" s="25"/>
      <c r="X338" s="25"/>
    </row>
    <row r="339" spans="1:24" ht="33.75" customHeight="1">
      <c r="A339" s="15">
        <v>45936</v>
      </c>
      <c r="B339" s="8">
        <v>21207</v>
      </c>
      <c r="C339" s="9" t="s">
        <v>14778</v>
      </c>
      <c r="D339" s="10" t="s">
        <v>14779</v>
      </c>
      <c r="E339" s="174" t="str">
        <f t="shared" si="14"/>
        <v>21207</v>
      </c>
      <c r="F339" s="177">
        <f>IFERROR(VLOOKUP(D339,'TPMS-auto'!A:J, 10,0), "Not-in-TPMS")</f>
        <v>8136480860</v>
      </c>
      <c r="G339" s="177" t="str">
        <f>IFERROR(VLOOKUP(D339,'TPMS-auto'!A:J,6,0),"Not-in-TPMS")</f>
        <v>021207</v>
      </c>
      <c r="H339" s="12" t="s">
        <v>14676</v>
      </c>
      <c r="I339" s="13" t="s">
        <v>15959</v>
      </c>
      <c r="J339" s="13" t="s">
        <v>15960</v>
      </c>
      <c r="K339" s="13" t="s">
        <v>15961</v>
      </c>
      <c r="L339" s="13" t="s">
        <v>14680</v>
      </c>
      <c r="M339" s="13"/>
      <c r="N339" s="13" t="s">
        <v>14680</v>
      </c>
      <c r="O339" s="13" t="s">
        <v>14680</v>
      </c>
      <c r="P339" s="167" t="str">
        <f>IFERROR(VLOOKUP(D339,'TPMS-auto'!A:D, 4,0),"Not-in-TPMS")</f>
        <v>0007435</v>
      </c>
      <c r="Q339" s="169" t="str">
        <f>IFERROR(VLOOKUP(Table2[[#This Row],[Unit Number]],Ops,3,0),"Not-in-TPMS")</f>
        <v>Rob &amp; Andrea</v>
      </c>
      <c r="R339" s="173">
        <f>IFERROR(VLOOKUP(Table2[[#This Row],[Enterprise ID]], 'ExistingRental-12.11'!A:H, 3, 0), "Not Open On 12.11")</f>
        <v>45861</v>
      </c>
      <c r="S339" s="167" t="str">
        <f>IF(Table2[[#This Row],[Start Rental Date]]="New Rental", "New Rental", "Rental Extension Request")</f>
        <v>New Rental</v>
      </c>
      <c r="T339" s="167" t="str">
        <f>IFERROR(IF(Table2[[#This Row],[Date of this request]]-Table2[[#This Row],[Tech Service Date]]&lt;60, "New Hire Rental", "Truck Breakdown"), "New Hire Rental")</f>
        <v>New Hire Rental</v>
      </c>
      <c r="U339" s="167" t="str">
        <f>IFERROR(VLOOKUP(Table2[[#This Row],[Enterprise ID]], 'ExistingRental-12.11'!A:H, 7, 0), "Not Open On 12.11")</f>
        <v>TYLER CARNAHAN</v>
      </c>
      <c r="V339" s="173">
        <f>IFERROR(VLOOKUP(Table2[[#This Row],[Enterprise ID]],'Tech-ServiceDate'!A:B,2,0), "EitherNewHire or Termed")</f>
        <v>45893</v>
      </c>
      <c r="W339" s="25"/>
      <c r="X339" s="25"/>
    </row>
    <row r="340" spans="1:24" ht="33.75" customHeight="1">
      <c r="A340" s="15">
        <v>45937</v>
      </c>
      <c r="B340" s="8">
        <v>36383</v>
      </c>
      <c r="C340" s="9" t="s">
        <v>15962</v>
      </c>
      <c r="D340" s="10" t="s">
        <v>15963</v>
      </c>
      <c r="E340" s="174" t="s">
        <v>15964</v>
      </c>
      <c r="F340" s="177">
        <f>IFERROR(VLOOKUP(D340,'TPMS-auto'!A:J, 10,0), "Not-in-TPMS")</f>
        <v>5084540095</v>
      </c>
      <c r="G340" s="177">
        <f>IFERROR(VLOOKUP(D340,'TPMS-auto'!A:J,6,0),"Not-in-TPMS")</f>
        <v>0</v>
      </c>
      <c r="H340" s="12">
        <v>45937</v>
      </c>
      <c r="I340" s="11" t="s">
        <v>15965</v>
      </c>
      <c r="J340" s="3"/>
      <c r="K340" s="3"/>
      <c r="L340" s="13"/>
      <c r="M340" s="13"/>
      <c r="N340" s="13" t="s">
        <v>14680</v>
      </c>
      <c r="O340" s="13" t="s">
        <v>14680</v>
      </c>
      <c r="P340" s="167" t="str">
        <f>IFERROR(VLOOKUP(D340,'TPMS-auto'!A:D, 4,0),"Not-in-TPMS")</f>
        <v>0007670</v>
      </c>
      <c r="Q340" s="169" t="e">
        <v>#N/A</v>
      </c>
      <c r="R340" s="173" t="str">
        <f>IFERROR(VLOOKUP(Table2[[#This Row],[Enterprise ID]], 'ExistingRental-12.11'!A:H, 3, 0), "Not Open On 12.11")</f>
        <v>Not Open On 12.11</v>
      </c>
      <c r="S340" s="167" t="str">
        <f>IF(Table2[[#This Row],[Start Rental Date]]="New Rental", "New Rental", "Rental Extension Request")</f>
        <v>Rental Extension Request</v>
      </c>
      <c r="T340" s="167" t="str">
        <f>IFERROR(IF(Table2[[#This Row],[Date of this request]]-Table2[[#This Row],[Tech Service Date]]&lt;60, "New Hire Rental", "Truck Breakdown"), "New Hire Rental")</f>
        <v>New Hire Rental</v>
      </c>
      <c r="U340" s="167" t="str">
        <f>IFERROR(VLOOKUP(Table2[[#This Row],[Enterprise ID]], 'ExistingRental-12.11'!A:H, 7, 0), "Not Open On 12.11")</f>
        <v>Not Open On 12.11</v>
      </c>
      <c r="V340" s="173">
        <f>IFERROR(VLOOKUP(Table2[[#This Row],[Enterprise ID]],'Tech-ServiceDate'!A:B,2,0), "EitherNewHire or Termed")</f>
        <v>45914</v>
      </c>
      <c r="W340" s="25"/>
      <c r="X340" s="25"/>
    </row>
    <row r="341" spans="1:24" ht="33.75" customHeight="1">
      <c r="A341" s="15">
        <v>45937</v>
      </c>
      <c r="B341" s="8">
        <v>71008</v>
      </c>
      <c r="C341" s="9" t="s">
        <v>15966</v>
      </c>
      <c r="D341" s="10" t="s">
        <v>2246</v>
      </c>
      <c r="E341" s="174" t="str">
        <f>TRIM(B341)</f>
        <v>71008</v>
      </c>
      <c r="F341" s="177">
        <f>IFERROR(VLOOKUP(D341,'TPMS-auto'!A:J, 10,0), "Not-in-TPMS")</f>
        <v>6316440007</v>
      </c>
      <c r="G341" s="177" t="str">
        <f>IFERROR(VLOOKUP(D341,'TPMS-auto'!A:J,6,0),"Not-in-TPMS")</f>
        <v>071008</v>
      </c>
      <c r="H341" s="12" t="s">
        <v>14676</v>
      </c>
      <c r="I341" s="11" t="s">
        <v>15967</v>
      </c>
      <c r="J341" s="13" t="s">
        <v>15968</v>
      </c>
      <c r="K341" s="3" t="s">
        <v>14676</v>
      </c>
      <c r="L341" s="13" t="s">
        <v>14680</v>
      </c>
      <c r="M341" s="13"/>
      <c r="N341" s="13" t="s">
        <v>14680</v>
      </c>
      <c r="O341" s="13" t="s">
        <v>14680</v>
      </c>
      <c r="P341" s="167" t="str">
        <f>IFERROR(VLOOKUP(D341,'TPMS-auto'!A:D, 4,0),"Not-in-TPMS")</f>
        <v>0007744</v>
      </c>
      <c r="Q341" s="169" t="str">
        <f>VLOOKUP(Table2[[#This Row],[Unit Number]],Ops,3,0)</f>
        <v>Rob &amp; Andrea</v>
      </c>
      <c r="R341" s="173" t="str">
        <f>IFERROR(VLOOKUP(Table2[[#This Row],[Enterprise ID]], 'ExistingRental-12.11'!A:H, 3, 0), "Not Open On 12.11")</f>
        <v>Not Open On 12.11</v>
      </c>
      <c r="S341" s="167" t="str">
        <f>IF(Table2[[#This Row],[Start Rental Date]]="New Rental", "New Rental", "Rental Extension Request")</f>
        <v>New Rental</v>
      </c>
      <c r="T341" s="167" t="str">
        <f>IFERROR(IF(Table2[[#This Row],[Date of this request]]-Table2[[#This Row],[Tech Service Date]]&lt;60, "New Hire Rental", "Truck Breakdown"), "New Hire Rental")</f>
        <v>Truck Breakdown</v>
      </c>
      <c r="U341" s="167" t="str">
        <f>IFERROR(VLOOKUP(Table2[[#This Row],[Enterprise ID]], 'ExistingRental-12.11'!A:H, 7, 0), "Not Open On 12.11")</f>
        <v>Not Open On 12.11</v>
      </c>
      <c r="V341" s="173">
        <f>IFERROR(VLOOKUP(Table2[[#This Row],[Enterprise ID]],'Tech-ServiceDate'!A:B,2,0), "EitherNewHire or Termed")</f>
        <v>33696</v>
      </c>
      <c r="W341" s="25"/>
      <c r="X341" s="25"/>
    </row>
    <row r="342" spans="1:24" ht="33.75" customHeight="1">
      <c r="A342" s="15">
        <v>45937</v>
      </c>
      <c r="B342" s="7">
        <v>21526</v>
      </c>
      <c r="C342" s="4" t="s">
        <v>15969</v>
      </c>
      <c r="D342" s="5" t="s">
        <v>15970</v>
      </c>
      <c r="E342" s="176" t="s">
        <v>15971</v>
      </c>
      <c r="F342" s="177">
        <f>IFERROR(VLOOKUP(D342,'TPMS-auto'!A:J, 10,0), "Not-in-TPMS")</f>
        <v>6187501928</v>
      </c>
      <c r="G342" s="177" t="str">
        <f>IFERROR(VLOOKUP(D342,'TPMS-auto'!A:J,6,0),"Not-in-TPMS")</f>
        <v>021526</v>
      </c>
      <c r="H342" s="12">
        <v>45937</v>
      </c>
      <c r="I342" s="2" t="s">
        <v>15972</v>
      </c>
      <c r="J342" s="3" t="s">
        <v>15973</v>
      </c>
      <c r="K342" s="3"/>
      <c r="L342" s="3" t="s">
        <v>14680</v>
      </c>
      <c r="M342" s="13"/>
      <c r="N342" s="13" t="s">
        <v>14680</v>
      </c>
      <c r="O342" s="13" t="s">
        <v>14680</v>
      </c>
      <c r="P342" s="167" t="str">
        <f>IFERROR(VLOOKUP(D342,'TPMS-auto'!A:D, 4,0),"Not-in-TPMS")</f>
        <v>0008096</v>
      </c>
      <c r="Q342" s="169" t="s">
        <v>15974</v>
      </c>
      <c r="R342" s="173">
        <f>IFERROR(VLOOKUP(Table2[[#This Row],[Enterprise ID]], 'ExistingRental-12.11'!A:H, 3, 0), "Not Open On 12.11")</f>
        <v>45938</v>
      </c>
      <c r="S342" s="167" t="str">
        <f>IF(Table2[[#This Row],[Start Rental Date]]="New Rental", "New Rental", "Rental Extension Request")</f>
        <v>Rental Extension Request</v>
      </c>
      <c r="T342" s="167" t="str">
        <f>IFERROR(IF(Table2[[#This Row],[Date of this request]]-Table2[[#This Row],[Tech Service Date]]&lt;60, "New Hire Rental", "Truck Breakdown"), "New Hire Rental")</f>
        <v>Truck Breakdown</v>
      </c>
      <c r="U342" s="167" t="str">
        <f>IFERROR(VLOOKUP(Table2[[#This Row],[Enterprise ID]], 'ExistingRental-12.11'!A:H, 7, 0), "Not Open On 12.11")</f>
        <v>BRIC BRADLEY</v>
      </c>
      <c r="V342" s="173">
        <f>IFERROR(VLOOKUP(Table2[[#This Row],[Enterprise ID]],'Tech-ServiceDate'!A:B,2,0), "EitherNewHire or Termed")</f>
        <v>44987</v>
      </c>
      <c r="W342" s="25"/>
      <c r="X342" s="25"/>
    </row>
    <row r="343" spans="1:24" ht="33.75" customHeight="1">
      <c r="A343" s="15">
        <v>45937</v>
      </c>
      <c r="B343" s="7">
        <v>21144</v>
      </c>
      <c r="C343" s="4" t="s">
        <v>15826</v>
      </c>
      <c r="D343" s="10" t="s">
        <v>15210</v>
      </c>
      <c r="E343" s="176" t="s">
        <v>15975</v>
      </c>
      <c r="F343" s="177">
        <f>IFERROR(VLOOKUP(D343,'TPMS-auto'!A:J, 10,0), "Not-in-TPMS")</f>
        <v>5597685143</v>
      </c>
      <c r="G343" s="177" t="str">
        <f>IFERROR(VLOOKUP(D343,'TPMS-auto'!A:J,6,0),"Not-in-TPMS")</f>
        <v>021144</v>
      </c>
      <c r="H343" s="12">
        <v>45898</v>
      </c>
      <c r="I343" s="2" t="s">
        <v>15827</v>
      </c>
      <c r="J343" s="3"/>
      <c r="K343" s="3" t="s">
        <v>15976</v>
      </c>
      <c r="L343" s="3" t="s">
        <v>14680</v>
      </c>
      <c r="M343" s="3"/>
      <c r="N343" s="78" t="s">
        <v>14696</v>
      </c>
      <c r="O343" s="13"/>
      <c r="P343" s="167" t="str">
        <f>IFERROR(VLOOKUP(D343,'TPMS-auto'!A:D, 4,0),"Not-in-TPMS")</f>
        <v>0008366</v>
      </c>
      <c r="Q343" s="169" t="str">
        <f>IFERROR(VLOOKUP(Table2[[#This Row],[Unit Number]],Ops,3,0),"Not-in-TPMS")</f>
        <v>Carol &amp; Tasha</v>
      </c>
      <c r="R343" s="173">
        <f>IFERROR(VLOOKUP(Table2[[#This Row],[Enterprise ID]], 'ExistingRental-12.11'!A:H, 3, 0), "Not Open On 12.11")</f>
        <v>45974</v>
      </c>
      <c r="S343" s="167" t="str">
        <f>IF(Table2[[#This Row],[Start Rental Date]]="New Rental", "New Rental", "Rental Extension Request")</f>
        <v>Rental Extension Request</v>
      </c>
      <c r="T343" s="167" t="str">
        <f>IFERROR(IF(Table2[[#This Row],[Date of this request]]-Table2[[#This Row],[Tech Service Date]]&lt;60, "New Hire Rental", "Truck Breakdown"), "New Hire Rental")</f>
        <v>Truck Breakdown</v>
      </c>
      <c r="U343" s="167" t="str">
        <f>IFERROR(VLOOKUP(Table2[[#This Row],[Enterprise ID]], 'ExistingRental-12.11'!A:H, 7, 0), "Not Open On 12.11")</f>
        <v>ESTEBAN BANUELOS-MARTINEZ</v>
      </c>
      <c r="V343" s="173">
        <f>IFERROR(VLOOKUP(Table2[[#This Row],[Enterprise ID]],'Tech-ServiceDate'!A:B,2,0), "EitherNewHire or Termed")</f>
        <v>45529</v>
      </c>
      <c r="W343" s="25"/>
      <c r="X343" s="25"/>
    </row>
    <row r="344" spans="1:24" ht="33.75" customHeight="1">
      <c r="A344" s="15">
        <v>45937</v>
      </c>
      <c r="B344" s="7">
        <v>46280</v>
      </c>
      <c r="C344" s="4" t="s">
        <v>15977</v>
      </c>
      <c r="D344" s="5" t="s">
        <v>15978</v>
      </c>
      <c r="E344" s="176" t="str">
        <f>TRIM(B344)</f>
        <v>46280</v>
      </c>
      <c r="F344" s="177">
        <f>IFERROR(VLOOKUP(D344,'TPMS-auto'!A:J, 10,0), "Not-in-TPMS")</f>
        <v>2108452711</v>
      </c>
      <c r="G344" s="177" t="str">
        <f>IFERROR(VLOOKUP(D344,'TPMS-auto'!A:J,6,0),"Not-in-TPMS")</f>
        <v>046280</v>
      </c>
      <c r="H344" s="6">
        <v>45905</v>
      </c>
      <c r="I344" s="2" t="s">
        <v>15979</v>
      </c>
      <c r="J344" s="3" t="s">
        <v>15980</v>
      </c>
      <c r="K344" s="3" t="s">
        <v>15981</v>
      </c>
      <c r="L344" s="3" t="s">
        <v>14680</v>
      </c>
      <c r="M344" s="13"/>
      <c r="N344" s="13" t="s">
        <v>14680</v>
      </c>
      <c r="O344" s="13" t="s">
        <v>14680</v>
      </c>
      <c r="P344" s="167" t="str">
        <f>IFERROR(VLOOKUP(D344,'TPMS-auto'!A:D, 4,0),"Not-in-TPMS")</f>
        <v>0008147</v>
      </c>
      <c r="Q344" s="169" t="str">
        <f>IFERROR(VLOOKUP(Table2[[#This Row],[Unit Number]],Ops,3,0),"Not-in-TPMS")</f>
        <v>Carol &amp; Tasha</v>
      </c>
      <c r="R344" s="173">
        <f>IFERROR(VLOOKUP(Table2[[#This Row],[Enterprise ID]], 'ExistingRental-12.11'!A:H, 3, 0), "Not Open On 12.11")</f>
        <v>45905</v>
      </c>
      <c r="S344" s="167" t="str">
        <f>IF(Table2[[#This Row],[Start Rental Date]]="New Rental", "New Rental", "Rental Extension Request")</f>
        <v>Rental Extension Request</v>
      </c>
      <c r="T344" s="167" t="str">
        <f>IFERROR(IF(Table2[[#This Row],[Date of this request]]-Table2[[#This Row],[Tech Service Date]]&lt;60, "New Hire Rental", "Truck Breakdown"), "New Hire Rental")</f>
        <v>Truck Breakdown</v>
      </c>
      <c r="U344" s="167" t="str">
        <f>IFERROR(VLOOKUP(Table2[[#This Row],[Enterprise ID]], 'ExistingRental-12.11'!A:H, 7, 0), "Not Open On 12.11")</f>
        <v>FRANK YANEZ</v>
      </c>
      <c r="V344" s="173">
        <f>IFERROR(VLOOKUP(Table2[[#This Row],[Enterprise ID]],'Tech-ServiceDate'!A:B,2,0), "EitherNewHire or Termed")</f>
        <v>44258</v>
      </c>
      <c r="W344" s="25"/>
      <c r="X344" s="25"/>
    </row>
    <row r="345" spans="1:24" ht="33.75" customHeight="1">
      <c r="A345" s="15">
        <v>45937</v>
      </c>
      <c r="B345" s="7">
        <v>47079</v>
      </c>
      <c r="C345" s="4" t="s">
        <v>15982</v>
      </c>
      <c r="D345" s="10" t="s">
        <v>15983</v>
      </c>
      <c r="E345" s="176" t="str">
        <f>TRIM(B345)</f>
        <v>47079</v>
      </c>
      <c r="F345" s="177">
        <f>IFERROR(VLOOKUP(D345,'TPMS-auto'!A:J, 10,0), "Not-in-TPMS")</f>
        <v>5708404022</v>
      </c>
      <c r="G345" s="177" t="str">
        <f>IFERROR(VLOOKUP(D345,'TPMS-auto'!A:J,6,0),"Not-in-TPMS")</f>
        <v>022249</v>
      </c>
      <c r="H345" s="6">
        <v>45840</v>
      </c>
      <c r="I345" s="2"/>
      <c r="J345" s="3" t="s">
        <v>15984</v>
      </c>
      <c r="K345" s="3" t="s">
        <v>15948</v>
      </c>
      <c r="L345" s="3" t="s">
        <v>14680</v>
      </c>
      <c r="M345" s="13"/>
      <c r="N345" s="13" t="s">
        <v>14680</v>
      </c>
      <c r="O345" s="13" t="s">
        <v>14680</v>
      </c>
      <c r="P345" s="167" t="str">
        <f>IFERROR(VLOOKUP(D345,'TPMS-auto'!A:D, 4,0),"Not-in-TPMS")</f>
        <v>0007670</v>
      </c>
      <c r="Q345" s="169" t="str">
        <f>IFERROR(VLOOKUP(Table2[[#This Row],[Unit Number]],Ops,3,0),"Not-in-TPMS")</f>
        <v>Rob &amp; Andrea</v>
      </c>
      <c r="R345" s="173">
        <f>IFERROR(VLOOKUP(Table2[[#This Row],[Enterprise ID]], 'ExistingRental-12.11'!A:H, 3, 0), "Not Open On 12.11")</f>
        <v>45980</v>
      </c>
      <c r="S345" s="167" t="str">
        <f>IF(Table2[[#This Row],[Start Rental Date]]="New Rental", "New Rental", "Rental Extension Request")</f>
        <v>Rental Extension Request</v>
      </c>
      <c r="T345" s="167" t="str">
        <f>IFERROR(IF(Table2[[#This Row],[Date of this request]]-Table2[[#This Row],[Tech Service Date]]&lt;60, "New Hire Rental", "Truck Breakdown"), "New Hire Rental")</f>
        <v>Truck Breakdown</v>
      </c>
      <c r="U345" s="167" t="str">
        <f>IFERROR(VLOOKUP(Table2[[#This Row],[Enterprise ID]], 'ExistingRental-12.11'!A:H, 7, 0), "Not Open On 12.11")</f>
        <v>GEORGE JOHNSON</v>
      </c>
      <c r="V345" s="173">
        <f>IFERROR(VLOOKUP(Table2[[#This Row],[Enterprise ID]],'Tech-ServiceDate'!A:B,2,0), "EitherNewHire or Termed")</f>
        <v>41414</v>
      </c>
      <c r="W345" s="25"/>
      <c r="X345" s="25"/>
    </row>
    <row r="346" spans="1:24" ht="33.75" customHeight="1">
      <c r="A346" s="15">
        <v>45937</v>
      </c>
      <c r="B346" s="7">
        <v>46645</v>
      </c>
      <c r="C346" s="4" t="s">
        <v>15432</v>
      </c>
      <c r="D346" s="5" t="s">
        <v>15433</v>
      </c>
      <c r="E346" s="176" t="s">
        <v>15985</v>
      </c>
      <c r="F346" s="177">
        <f>IFERROR(VLOOKUP(D346,'TPMS-auto'!A:J, 10,0), "Not-in-TPMS")</f>
        <v>9546052740</v>
      </c>
      <c r="G346" s="177" t="str">
        <f>IFERROR(VLOOKUP(D346,'TPMS-auto'!A:J,6,0),"Not-in-TPMS")</f>
        <v>046645</v>
      </c>
      <c r="H346" s="6">
        <v>45926</v>
      </c>
      <c r="I346" s="2"/>
      <c r="J346" s="3" t="s">
        <v>15426</v>
      </c>
      <c r="K346" s="3"/>
      <c r="L346" s="3" t="s">
        <v>14680</v>
      </c>
      <c r="M346" s="13"/>
      <c r="N346" s="13" t="s">
        <v>14680</v>
      </c>
      <c r="O346" s="13" t="s">
        <v>14680</v>
      </c>
      <c r="P346" s="167" t="str">
        <f>IFERROR(VLOOKUP(D346,'TPMS-auto'!A:D, 4,0),"Not-in-TPMS")</f>
        <v>0007435</v>
      </c>
      <c r="Q346" s="169" t="str">
        <f>IFERROR(VLOOKUP(Table2[[#This Row],[Unit Number]],Ops,3,0),"Not-in-TPMS")</f>
        <v>Rob &amp; Andrea</v>
      </c>
      <c r="R346" s="173">
        <f>IFERROR(VLOOKUP(Table2[[#This Row],[Enterprise ID]], 'ExistingRental-12.11'!A:H, 3, 0), "Not Open On 12.11")</f>
        <v>45967</v>
      </c>
      <c r="S346" s="167" t="str">
        <f>IF(Table2[[#This Row],[Start Rental Date]]="New Rental", "New Rental", "Rental Extension Request")</f>
        <v>Rental Extension Request</v>
      </c>
      <c r="T346" s="167" t="str">
        <f>IFERROR(IF(Table2[[#This Row],[Date of this request]]-Table2[[#This Row],[Tech Service Date]]&lt;60, "New Hire Rental", "Truck Breakdown"), "New Hire Rental")</f>
        <v>New Hire Rental</v>
      </c>
      <c r="U346" s="167" t="str">
        <f>IFERROR(VLOOKUP(Table2[[#This Row],[Enterprise ID]], 'ExistingRental-12.11'!A:H, 7, 0), "Not Open On 12.11")</f>
        <v>GEORGE PAGONAS</v>
      </c>
      <c r="V346" s="173">
        <f>IFERROR(VLOOKUP(Table2[[#This Row],[Enterprise ID]],'Tech-ServiceDate'!A:B,2,0), "EitherNewHire or Termed")</f>
        <v>45914</v>
      </c>
      <c r="W346" s="25"/>
      <c r="X346" s="25"/>
    </row>
    <row r="347" spans="1:24" ht="33.75" customHeight="1">
      <c r="A347" s="15">
        <v>45937</v>
      </c>
      <c r="B347" s="7">
        <v>46550</v>
      </c>
      <c r="C347" s="4" t="s">
        <v>15986</v>
      </c>
      <c r="D347" s="5" t="s">
        <v>8410</v>
      </c>
      <c r="E347" s="176" t="str">
        <f>TRIM(B347)</f>
        <v>46550</v>
      </c>
      <c r="F347" s="177">
        <f>IFERROR(VLOOKUP(D347,'TPMS-auto'!A:J, 10,0), "Not-in-TPMS")</f>
        <v>7172479651</v>
      </c>
      <c r="G347" s="177" t="str">
        <f>IFERROR(VLOOKUP(D347,'TPMS-auto'!A:J,6,0),"Not-in-TPMS")</f>
        <v>046550</v>
      </c>
      <c r="H347" s="6" t="s">
        <v>14676</v>
      </c>
      <c r="I347" s="2"/>
      <c r="J347" s="3" t="s">
        <v>15987</v>
      </c>
      <c r="K347" s="3" t="s">
        <v>14676</v>
      </c>
      <c r="L347" s="3"/>
      <c r="M347" s="13"/>
      <c r="N347" s="13" t="s">
        <v>14680</v>
      </c>
      <c r="O347" s="3" t="s">
        <v>14680</v>
      </c>
      <c r="P347" s="167" t="str">
        <f>IFERROR(VLOOKUP(D347,'TPMS-auto'!A:D, 4,0),"Not-in-TPMS")</f>
        <v>0006141</v>
      </c>
      <c r="Q347" s="169" t="str">
        <f>VLOOKUP(Table2[[#This Row],[Unit Number]],Ops,3,0)</f>
        <v>Monica, Cheryl &amp; Machell</v>
      </c>
      <c r="R347" s="173" t="str">
        <f>IFERROR(VLOOKUP(Table2[[#This Row],[Enterprise ID]], 'ExistingRental-12.11'!A:H, 3, 0), "Not Open On 12.11")</f>
        <v>Not Open On 12.11</v>
      </c>
      <c r="S347" s="167" t="str">
        <f>IF(Table2[[#This Row],[Start Rental Date]]="New Rental", "New Rental", "Rental Extension Request")</f>
        <v>New Rental</v>
      </c>
      <c r="T347" s="167" t="str">
        <f>IFERROR(IF(Table2[[#This Row],[Date of this request]]-Table2[[#This Row],[Tech Service Date]]&lt;60, "New Hire Rental", "Truck Breakdown"), "New Hire Rental")</f>
        <v>Truck Breakdown</v>
      </c>
      <c r="U347" s="167" t="str">
        <f>IFERROR(VLOOKUP(Table2[[#This Row],[Enterprise ID]], 'ExistingRental-12.11'!A:H, 7, 0), "Not Open On 12.11")</f>
        <v>Not Open On 12.11</v>
      </c>
      <c r="V347" s="173">
        <f>IFERROR(VLOOKUP(Table2[[#This Row],[Enterprise ID]],'Tech-ServiceDate'!A:B,2,0), "EitherNewHire or Termed")</f>
        <v>39510</v>
      </c>
      <c r="W347" s="25"/>
      <c r="X347" s="25"/>
    </row>
    <row r="348" spans="1:24" ht="33.75" customHeight="1">
      <c r="A348" s="15">
        <v>45937</v>
      </c>
      <c r="B348" s="7">
        <v>61321</v>
      </c>
      <c r="C348" s="4" t="s">
        <v>15988</v>
      </c>
      <c r="D348" s="5" t="s">
        <v>8295</v>
      </c>
      <c r="E348" s="176" t="str">
        <f>TRIM(B348)</f>
        <v>61321</v>
      </c>
      <c r="F348" s="177">
        <f>IFERROR(VLOOKUP(D348,'TPMS-auto'!A:J, 10,0), "Not-in-TPMS")</f>
        <v>3013001403</v>
      </c>
      <c r="G348" s="177" t="str">
        <f>IFERROR(VLOOKUP(D348,'TPMS-auto'!A:J,6,0),"Not-in-TPMS")</f>
        <v>061321</v>
      </c>
      <c r="H348" s="6" t="s">
        <v>14676</v>
      </c>
      <c r="I348" s="2" t="s">
        <v>15458</v>
      </c>
      <c r="J348" s="3" t="s">
        <v>15989</v>
      </c>
      <c r="K348" s="3" t="s">
        <v>14676</v>
      </c>
      <c r="L348" s="3" t="s">
        <v>14680</v>
      </c>
      <c r="M348" s="3"/>
      <c r="N348" s="3" t="s">
        <v>14680</v>
      </c>
      <c r="O348" s="3" t="s">
        <v>14680</v>
      </c>
      <c r="P348" s="167" t="str">
        <f>IFERROR(VLOOKUP(D348,'TPMS-auto'!A:D, 4,0),"Not-in-TPMS")</f>
        <v>0007084</v>
      </c>
      <c r="Q348" s="169" t="str">
        <f>VLOOKUP(Table2[[#This Row],[Unit Number]],Ops,3,0)</f>
        <v>Monica, Cheryl &amp; Machell</v>
      </c>
      <c r="R348" s="173" t="str">
        <f>IFERROR(VLOOKUP(Table2[[#This Row],[Enterprise ID]], 'ExistingRental-12.11'!A:H, 3, 0), "Not Open On 12.11")</f>
        <v>Not Open On 12.11</v>
      </c>
      <c r="S348" s="167" t="str">
        <f>IF(Table2[[#This Row],[Start Rental Date]]="New Rental", "New Rental", "Rental Extension Request")</f>
        <v>New Rental</v>
      </c>
      <c r="T348" s="167" t="str">
        <f>IFERROR(IF(Table2[[#This Row],[Date of this request]]-Table2[[#This Row],[Tech Service Date]]&lt;60, "New Hire Rental", "Truck Breakdown"), "New Hire Rental")</f>
        <v>Truck Breakdown</v>
      </c>
      <c r="U348" s="167" t="str">
        <f>IFERROR(VLOOKUP(Table2[[#This Row],[Enterprise ID]], 'ExistingRental-12.11'!A:H, 7, 0), "Not Open On 12.11")</f>
        <v>Not Open On 12.11</v>
      </c>
      <c r="V348" s="173">
        <f>IFERROR(VLOOKUP(Table2[[#This Row],[Enterprise ID]],'Tech-ServiceDate'!A:B,2,0), "EitherNewHire or Termed")</f>
        <v>31600</v>
      </c>
      <c r="W348" s="25"/>
      <c r="X348" s="25"/>
    </row>
    <row r="349" spans="1:24" ht="33.75" customHeight="1">
      <c r="A349" s="15">
        <v>45937</v>
      </c>
      <c r="B349" s="7">
        <v>47064</v>
      </c>
      <c r="C349" s="4" t="s">
        <v>15990</v>
      </c>
      <c r="D349" s="5" t="s">
        <v>10888</v>
      </c>
      <c r="E349" s="176" t="str">
        <f>TRIM(B349)</f>
        <v>47064</v>
      </c>
      <c r="F349" s="177">
        <f>IFERROR(VLOOKUP(D349,'TPMS-auto'!A:J, 10,0), "Not-in-TPMS")</f>
        <v>5082507662</v>
      </c>
      <c r="G349" s="177" t="str">
        <f>IFERROR(VLOOKUP(D349,'TPMS-auto'!A:J,6,0),"Not-in-TPMS")</f>
        <v>047064</v>
      </c>
      <c r="H349" s="6" t="s">
        <v>14676</v>
      </c>
      <c r="I349" s="2" t="s">
        <v>15991</v>
      </c>
      <c r="J349" s="3" t="s">
        <v>15992</v>
      </c>
      <c r="K349" s="3" t="s">
        <v>14676</v>
      </c>
      <c r="L349" s="3" t="s">
        <v>14680</v>
      </c>
      <c r="M349" s="3"/>
      <c r="N349" s="3" t="s">
        <v>14680</v>
      </c>
      <c r="O349" s="3" t="s">
        <v>14680</v>
      </c>
      <c r="P349" s="167" t="str">
        <f>IFERROR(VLOOKUP(D349,'TPMS-auto'!A:D, 4,0),"Not-in-TPMS")</f>
        <v>0007670</v>
      </c>
      <c r="Q349" s="169" t="str">
        <f>VLOOKUP(Table2[[#This Row],[Unit Number]],Ops,3,0)</f>
        <v>Rob &amp; Andrea</v>
      </c>
      <c r="R349" s="173" t="str">
        <f>IFERROR(VLOOKUP(Table2[[#This Row],[Enterprise ID]], 'ExistingRental-12.11'!A:H, 3, 0), "Not Open On 12.11")</f>
        <v>Not Open On 12.11</v>
      </c>
      <c r="S349" s="167" t="str">
        <f>IF(Table2[[#This Row],[Start Rental Date]]="New Rental", "New Rental", "Rental Extension Request")</f>
        <v>New Rental</v>
      </c>
      <c r="T349" s="167" t="str">
        <f>IFERROR(IF(Table2[[#This Row],[Date of this request]]-Table2[[#This Row],[Tech Service Date]]&lt;60, "New Hire Rental", "Truck Breakdown"), "New Hire Rental")</f>
        <v>Truck Breakdown</v>
      </c>
      <c r="U349" s="167" t="str">
        <f>IFERROR(VLOOKUP(Table2[[#This Row],[Enterprise ID]], 'ExistingRental-12.11'!A:H, 7, 0), "Not Open On 12.11")</f>
        <v>Not Open On 12.11</v>
      </c>
      <c r="V349" s="173">
        <f>IFERROR(VLOOKUP(Table2[[#This Row],[Enterprise ID]],'Tech-ServiceDate'!A:B,2,0), "EitherNewHire or Termed")</f>
        <v>32035</v>
      </c>
      <c r="W349" s="25"/>
      <c r="X349" s="25"/>
    </row>
    <row r="350" spans="1:24" ht="33.75" customHeight="1">
      <c r="A350" s="15">
        <v>45937</v>
      </c>
      <c r="B350" s="7">
        <v>61404</v>
      </c>
      <c r="C350" s="4" t="s">
        <v>15993</v>
      </c>
      <c r="D350" s="5" t="s">
        <v>15259</v>
      </c>
      <c r="E350" s="176" t="str">
        <f>TRIM(B350)</f>
        <v>61404</v>
      </c>
      <c r="F350" s="177">
        <f>IFERROR(VLOOKUP(D350,'TPMS-auto'!A:J, 10,0), "Not-in-TPMS")</f>
        <v>2109841925</v>
      </c>
      <c r="G350" s="177" t="str">
        <f>IFERROR(VLOOKUP(D350,'TPMS-auto'!A:J,6,0),"Not-in-TPMS")</f>
        <v>061404</v>
      </c>
      <c r="H350" s="6">
        <v>45902</v>
      </c>
      <c r="I350" s="2"/>
      <c r="J350" s="2" t="s">
        <v>15994</v>
      </c>
      <c r="K350" s="3" t="s">
        <v>15995</v>
      </c>
      <c r="L350" s="3" t="s">
        <v>14680</v>
      </c>
      <c r="M350" s="3"/>
      <c r="N350" s="3" t="s">
        <v>14680</v>
      </c>
      <c r="O350" s="13" t="s">
        <v>14680</v>
      </c>
      <c r="P350" s="167" t="str">
        <f>IFERROR(VLOOKUP(D350,'TPMS-auto'!A:D, 4,0),"Not-in-TPMS")</f>
        <v>0008147</v>
      </c>
      <c r="Q350" s="169" t="str">
        <f>IFERROR(VLOOKUP(Table2[[#This Row],[Unit Number]],Ops,3,0),"Not-in-TPMS")</f>
        <v>Carol &amp; Tasha</v>
      </c>
      <c r="R350" s="173" t="str">
        <f>IFERROR(VLOOKUP(Table2[[#This Row],[Enterprise ID]], 'ExistingRental-12.11'!A:H, 3, 0), "Not Open On 12.11")</f>
        <v>Not Open On 12.11</v>
      </c>
      <c r="S350" s="167" t="str">
        <f>IF(Table2[[#This Row],[Start Rental Date]]="New Rental", "New Rental", "Rental Extension Request")</f>
        <v>Rental Extension Request</v>
      </c>
      <c r="T350" s="167" t="str">
        <f>IFERROR(IF(Table2[[#This Row],[Date of this request]]-Table2[[#This Row],[Tech Service Date]]&lt;60, "New Hire Rental", "Truck Breakdown"), "New Hire Rental")</f>
        <v>New Hire Rental</v>
      </c>
      <c r="U350" s="167" t="str">
        <f>IFERROR(VLOOKUP(Table2[[#This Row],[Enterprise ID]], 'ExistingRental-12.11'!A:H, 7, 0), "Not Open On 12.11")</f>
        <v>Not Open On 12.11</v>
      </c>
      <c r="V350" s="173">
        <f>IFERROR(VLOOKUP(Table2[[#This Row],[Enterprise ID]],'Tech-ServiceDate'!A:B,2,0), "EitherNewHire or Termed")</f>
        <v>45900</v>
      </c>
      <c r="W350" s="25"/>
      <c r="X350" s="25"/>
    </row>
    <row r="351" spans="1:24" ht="33.75" customHeight="1">
      <c r="A351" s="15">
        <v>45937</v>
      </c>
      <c r="B351" s="7">
        <v>61377</v>
      </c>
      <c r="C351" s="4" t="s">
        <v>15367</v>
      </c>
      <c r="D351" s="10" t="s">
        <v>15368</v>
      </c>
      <c r="E351" s="176" t="str">
        <f>TRIM(B351)</f>
        <v>61377</v>
      </c>
      <c r="F351" s="177">
        <f>IFERROR(VLOOKUP(D351,'TPMS-auto'!A:J, 10,0), "Not-in-TPMS")</f>
        <v>5023035677</v>
      </c>
      <c r="G351" s="177" t="str">
        <f>IFERROR(VLOOKUP(D351,'TPMS-auto'!A:J,6,0),"Not-in-TPMS")</f>
        <v>061377</v>
      </c>
      <c r="H351" s="6">
        <v>45931</v>
      </c>
      <c r="I351" s="2" t="s">
        <v>15996</v>
      </c>
      <c r="J351" s="3" t="s">
        <v>15997</v>
      </c>
      <c r="K351" s="3" t="s">
        <v>15451</v>
      </c>
      <c r="L351" s="3" t="s">
        <v>14680</v>
      </c>
      <c r="M351" s="3"/>
      <c r="N351" s="3" t="s">
        <v>14680</v>
      </c>
      <c r="O351" s="13" t="s">
        <v>14680</v>
      </c>
      <c r="P351" s="167" t="str">
        <f>IFERROR(VLOOKUP(D351,'TPMS-auto'!A:D, 4,0),"Not-in-TPMS")</f>
        <v>0004766</v>
      </c>
      <c r="Q351" s="169" t="str">
        <f>IFERROR(VLOOKUP(Table2[[#This Row],[Unit Number]],Ops,3,0),"Not-in-TPMS")</f>
        <v>Rob &amp; Andrea</v>
      </c>
      <c r="R351" s="173">
        <f>IFERROR(VLOOKUP(Table2[[#This Row],[Enterprise ID]], 'ExistingRental-12.11'!A:H, 3, 0), "Not Open On 12.11")</f>
        <v>45964</v>
      </c>
      <c r="S351" s="167" t="str">
        <f>IF(Table2[[#This Row],[Start Rental Date]]="New Rental", "New Rental", "Rental Extension Request")</f>
        <v>Rental Extension Request</v>
      </c>
      <c r="T351" s="167" t="str">
        <f>IFERROR(IF(Table2[[#This Row],[Date of this request]]-Table2[[#This Row],[Tech Service Date]]&lt;60, "New Hire Rental", "Truck Breakdown"), "New Hire Rental")</f>
        <v>Truck Breakdown</v>
      </c>
      <c r="U351" s="167" t="str">
        <f>IFERROR(VLOOKUP(Table2[[#This Row],[Enterprise ID]], 'ExistingRental-12.11'!A:H, 7, 0), "Not Open On 12.11")</f>
        <v>BOBBY WATKINS</v>
      </c>
      <c r="V351" s="173">
        <f>IFERROR(VLOOKUP(Table2[[#This Row],[Enterprise ID]],'Tech-ServiceDate'!A:B,2,0), "EitherNewHire or Termed")</f>
        <v>35929</v>
      </c>
      <c r="W351" s="25"/>
      <c r="X351" s="25"/>
    </row>
    <row r="352" spans="1:24" ht="33.75" customHeight="1">
      <c r="A352" s="15">
        <v>45937</v>
      </c>
      <c r="B352" s="7">
        <v>21187</v>
      </c>
      <c r="C352" s="4" t="s">
        <v>14735</v>
      </c>
      <c r="D352" s="5" t="s">
        <v>14736</v>
      </c>
      <c r="E352" s="176" t="s">
        <v>15998</v>
      </c>
      <c r="F352" s="177">
        <f>IFERROR(VLOOKUP(D352,'TPMS-auto'!A:J, 10,0), "Not-in-TPMS")</f>
        <v>2253371244</v>
      </c>
      <c r="G352" s="177" t="str">
        <f>IFERROR(VLOOKUP(D352,'TPMS-auto'!A:J,6,0),"Not-in-TPMS")</f>
        <v>023686</v>
      </c>
      <c r="H352" s="6"/>
      <c r="I352" s="2" t="s">
        <v>14737</v>
      </c>
      <c r="J352" s="3" t="s">
        <v>14738</v>
      </c>
      <c r="K352" s="3" t="s">
        <v>14739</v>
      </c>
      <c r="L352" s="3" t="s">
        <v>14680</v>
      </c>
      <c r="M352" s="3"/>
      <c r="N352" s="3" t="s">
        <v>14680</v>
      </c>
      <c r="O352" s="13" t="s">
        <v>14680</v>
      </c>
      <c r="P352" s="167" t="str">
        <f>IFERROR(VLOOKUP(D352,'TPMS-auto'!A:D, 4,0),"Not-in-TPMS")</f>
        <v>0008206</v>
      </c>
      <c r="Q352" s="169" t="str">
        <f>IFERROR(VLOOKUP(Table2[[#This Row],[Unit Number]],Ops,3,0),"Not-in-TPMS")</f>
        <v>Monica, Cheryl &amp; Machell</v>
      </c>
      <c r="R352" s="173" t="str">
        <f>IFERROR(VLOOKUP(Table2[[#This Row],[Enterprise ID]], 'ExistingRental-12.11'!A:H, 3, 0), "Not Open On 12.11")</f>
        <v>Not Open On 12.11</v>
      </c>
      <c r="S352" s="167" t="str">
        <f>IF(Table2[[#This Row],[Start Rental Date]]="New Rental", "New Rental", "Rental Extension Request")</f>
        <v>Rental Extension Request</v>
      </c>
      <c r="T352" s="167" t="str">
        <f>IFERROR(IF(Table2[[#This Row],[Date of this request]]-Table2[[#This Row],[Tech Service Date]]&lt;60, "New Hire Rental", "Truck Breakdown"), "New Hire Rental")</f>
        <v>Truck Breakdown</v>
      </c>
      <c r="U352" s="167" t="str">
        <f>IFERROR(VLOOKUP(Table2[[#This Row],[Enterprise ID]], 'ExistingRental-12.11'!A:H, 7, 0), "Not Open On 12.11")</f>
        <v>Not Open On 12.11</v>
      </c>
      <c r="V352" s="173">
        <f>IFERROR(VLOOKUP(Table2[[#This Row],[Enterprise ID]],'Tech-ServiceDate'!A:B,2,0), "EitherNewHire or Termed")</f>
        <v>45816</v>
      </c>
      <c r="W352" s="25"/>
      <c r="X352" s="25"/>
    </row>
    <row r="353" spans="1:24" ht="33.75" customHeight="1">
      <c r="A353" s="15">
        <v>45937</v>
      </c>
      <c r="B353" s="7">
        <v>36376</v>
      </c>
      <c r="C353" s="4" t="s">
        <v>15297</v>
      </c>
      <c r="D353" s="5" t="s">
        <v>15298</v>
      </c>
      <c r="E353" s="176" t="s">
        <v>15999</v>
      </c>
      <c r="F353" s="177">
        <f>IFERROR(VLOOKUP(D353,'TPMS-auto'!A:J, 10,0), "Not-in-TPMS")</f>
        <v>9785518213</v>
      </c>
      <c r="G353" s="177" t="str">
        <f>IFERROR(VLOOKUP(D353,'TPMS-auto'!A:J,6,0),"Not-in-TPMS")</f>
        <v>036376</v>
      </c>
      <c r="H353" s="6">
        <v>45846</v>
      </c>
      <c r="I353" s="2" t="s">
        <v>15299</v>
      </c>
      <c r="J353" s="3" t="s">
        <v>15300</v>
      </c>
      <c r="K353" s="3" t="s">
        <v>16000</v>
      </c>
      <c r="L353" s="3" t="s">
        <v>14680</v>
      </c>
      <c r="M353" s="3"/>
      <c r="N353" s="3" t="s">
        <v>14680</v>
      </c>
      <c r="O353" s="13" t="s">
        <v>14680</v>
      </c>
      <c r="P353" s="167" t="str">
        <f>IFERROR(VLOOKUP(D353,'TPMS-auto'!A:D, 4,0),"Not-in-TPMS")</f>
        <v>0007670</v>
      </c>
      <c r="Q353" s="169" t="str">
        <f>IFERROR(VLOOKUP(Table2[[#This Row],[Unit Number]],Ops,3,0),"Not-in-TPMS")</f>
        <v>Rob &amp; Andrea</v>
      </c>
      <c r="R353" s="173">
        <f>IFERROR(VLOOKUP(Table2[[#This Row],[Enterprise ID]], 'ExistingRental-12.11'!A:H, 3, 0), "Not Open On 12.11")</f>
        <v>46000</v>
      </c>
      <c r="S353" s="167" t="str">
        <f>IF(Table2[[#This Row],[Start Rental Date]]="New Rental", "New Rental", "Rental Extension Request")</f>
        <v>Rental Extension Request</v>
      </c>
      <c r="T353" s="167" t="str">
        <f>IFERROR(IF(Table2[[#This Row],[Date of this request]]-Table2[[#This Row],[Tech Service Date]]&lt;60, "New Hire Rental", "Truck Breakdown"), "New Hire Rental")</f>
        <v>Truck Breakdown</v>
      </c>
      <c r="U353" s="167" t="str">
        <f>IFERROR(VLOOKUP(Table2[[#This Row],[Enterprise ID]], 'ExistingRental-12.11'!A:H, 7, 0), "Not Open On 12.11")</f>
        <v>JAIME QUINONES</v>
      </c>
      <c r="V353" s="173">
        <f>IFERROR(VLOOKUP(Table2[[#This Row],[Enterprise ID]],'Tech-ServiceDate'!A:B,2,0), "EitherNewHire or Termed")</f>
        <v>45291</v>
      </c>
      <c r="W353" s="25"/>
      <c r="X353" s="25"/>
    </row>
    <row r="354" spans="1:24" ht="33.75" customHeight="1">
      <c r="A354" s="33">
        <v>45937</v>
      </c>
      <c r="B354" s="7">
        <v>22161</v>
      </c>
      <c r="C354" s="4" t="s">
        <v>16001</v>
      </c>
      <c r="D354" s="5"/>
      <c r="E354" s="176" t="str">
        <f>TRIM(B354)</f>
        <v>22161</v>
      </c>
      <c r="F354" s="177" t="str">
        <f>IFERROR(VLOOKUP(D354,'TPMS-auto'!A:J, 10,0), "Not-in-TPMS")</f>
        <v>Not-in-TPMS</v>
      </c>
      <c r="G354" s="177" t="str">
        <f>IFERROR(VLOOKUP(D354,'TPMS-auto'!A:J,6,0),"Not-in-TPMS")</f>
        <v>Not-in-TPMS</v>
      </c>
      <c r="H354" s="6" t="s">
        <v>14676</v>
      </c>
      <c r="I354" s="2" t="s">
        <v>16002</v>
      </c>
      <c r="J354" s="3" t="s">
        <v>15951</v>
      </c>
      <c r="K354" s="3" t="s">
        <v>14676</v>
      </c>
      <c r="L354" s="3" t="s">
        <v>14680</v>
      </c>
      <c r="M354" s="3"/>
      <c r="N354" s="3" t="s">
        <v>14680</v>
      </c>
      <c r="O354" s="13" t="s">
        <v>14680</v>
      </c>
      <c r="P354" s="167" t="str">
        <f>IFERROR(VLOOKUP(D354,'TPMS-auto'!A:D, 4,0),"Not-in-TPMS")</f>
        <v>Not-in-TPMS</v>
      </c>
      <c r="Q354" s="170" t="e">
        <f>VLOOKUP(Table2[[#This Row],[Unit Number]],Ops,3,0)</f>
        <v>#N/A</v>
      </c>
      <c r="R354" s="173" t="str">
        <f>IFERROR(VLOOKUP(Table2[[#This Row],[Enterprise ID]], 'ExistingRental-12.11'!A:H, 3, 0), "Not Open On 12.11")</f>
        <v>Not Open On 12.11</v>
      </c>
      <c r="S354" s="167" t="str">
        <f>IF(Table2[[#This Row],[Start Rental Date]]="New Rental", "New Rental", "Rental Extension Request")</f>
        <v>New Rental</v>
      </c>
      <c r="T354" s="167" t="str">
        <f>IFERROR(IF(Table2[[#This Row],[Date of this request]]-Table2[[#This Row],[Tech Service Date]]&lt;60, "New Hire Rental", "Truck Breakdown"), "New Hire Rental")</f>
        <v>New Hire Rental</v>
      </c>
      <c r="U354" s="167" t="str">
        <f>IFERROR(VLOOKUP(Table2[[#This Row],[Enterprise ID]], 'ExistingRental-12.11'!A:H, 7, 0), "Not Open On 12.11")</f>
        <v>Not Open On 12.11</v>
      </c>
      <c r="V354" s="173" t="str">
        <f>IFERROR(VLOOKUP(Table2[[#This Row],[Enterprise ID]],'Tech-ServiceDate'!A:B,2,0), "EitherNewHire or Termed")</f>
        <v>EitherNewHire or Termed</v>
      </c>
      <c r="W354" s="25"/>
      <c r="X354" s="25"/>
    </row>
    <row r="355" spans="1:24" ht="33.75" customHeight="1">
      <c r="A355" s="33">
        <v>45937</v>
      </c>
      <c r="B355" s="7">
        <v>22187</v>
      </c>
      <c r="C355" s="4" t="s">
        <v>16003</v>
      </c>
      <c r="D355" s="5" t="s">
        <v>16004</v>
      </c>
      <c r="E355" s="176" t="str">
        <f>TRIM(B355)</f>
        <v>22187</v>
      </c>
      <c r="F355" s="177">
        <f>IFERROR(VLOOKUP(D355,'TPMS-auto'!A:J, 10,0), "Not-in-TPMS")</f>
        <v>8289895421</v>
      </c>
      <c r="G355" s="177" t="str">
        <f>IFERROR(VLOOKUP(D355,'TPMS-auto'!A:J,6,0),"Not-in-TPMS")</f>
        <v>022187</v>
      </c>
      <c r="H355" s="6" t="s">
        <v>14676</v>
      </c>
      <c r="I355" s="2" t="s">
        <v>16005</v>
      </c>
      <c r="J355" s="3" t="s">
        <v>16006</v>
      </c>
      <c r="K355" s="3" t="s">
        <v>14676</v>
      </c>
      <c r="L355" s="3" t="s">
        <v>14680</v>
      </c>
      <c r="M355" s="3"/>
      <c r="N355" s="3" t="s">
        <v>14680</v>
      </c>
      <c r="O355" s="3" t="s">
        <v>14680</v>
      </c>
      <c r="P355" s="167" t="str">
        <f>IFERROR(VLOOKUP(D355,'TPMS-auto'!A:D, 4,0),"Not-in-TPMS")</f>
        <v>0004766</v>
      </c>
      <c r="Q355" s="170" t="str">
        <f>VLOOKUP(Table2[[#This Row],[Unit Number]],Ops,3,0)</f>
        <v>Rob &amp; Andrea</v>
      </c>
      <c r="R355" s="173" t="str">
        <f>IFERROR(VLOOKUP(Table2[[#This Row],[Enterprise ID]], 'ExistingRental-12.11'!A:H, 3, 0), "Not Open On 12.11")</f>
        <v>Not Open On 12.11</v>
      </c>
      <c r="S355" s="167" t="str">
        <f>IF(Table2[[#This Row],[Start Rental Date]]="New Rental", "New Rental", "Rental Extension Request")</f>
        <v>New Rental</v>
      </c>
      <c r="T355" s="167" t="str">
        <f>IFERROR(IF(Table2[[#This Row],[Date of this request]]-Table2[[#This Row],[Tech Service Date]]&lt;60, "New Hire Rental", "Truck Breakdown"), "New Hire Rental")</f>
        <v>Truck Breakdown</v>
      </c>
      <c r="U355" s="167" t="str">
        <f>IFERROR(VLOOKUP(Table2[[#This Row],[Enterprise ID]], 'ExistingRental-12.11'!A:H, 7, 0), "Not Open On 12.11")</f>
        <v>Not Open On 12.11</v>
      </c>
      <c r="V355" s="173">
        <f>IFERROR(VLOOKUP(Table2[[#This Row],[Enterprise ID]],'Tech-ServiceDate'!A:B,2,0), "EitherNewHire or Termed")</f>
        <v>45760</v>
      </c>
      <c r="W355" s="25"/>
      <c r="X355" s="25"/>
    </row>
    <row r="356" spans="1:24" ht="33.75" customHeight="1">
      <c r="A356" s="33">
        <v>45937</v>
      </c>
      <c r="B356" s="7">
        <v>23875</v>
      </c>
      <c r="C356" s="4" t="s">
        <v>16007</v>
      </c>
      <c r="D356" s="5" t="s">
        <v>15933</v>
      </c>
      <c r="E356" s="176" t="str">
        <f>TRIM(B356)</f>
        <v>23875</v>
      </c>
      <c r="F356" s="177">
        <f>IFERROR(VLOOKUP(D356,'TPMS-auto'!A:J, 10,0), "Not-in-TPMS")</f>
        <v>8158142916</v>
      </c>
      <c r="G356" s="177" t="str">
        <f>IFERROR(VLOOKUP(D356,'TPMS-auto'!A:J,6,0),"Not-in-TPMS")</f>
        <v>023875</v>
      </c>
      <c r="H356" s="6" t="s">
        <v>14676</v>
      </c>
      <c r="I356" s="2" t="s">
        <v>16008</v>
      </c>
      <c r="J356" s="3" t="s">
        <v>16009</v>
      </c>
      <c r="K356" s="3" t="s">
        <v>14676</v>
      </c>
      <c r="L356" s="3" t="s">
        <v>14680</v>
      </c>
      <c r="M356" s="3"/>
      <c r="N356" s="3" t="s">
        <v>14696</v>
      </c>
      <c r="O356" s="13"/>
      <c r="P356" s="167" t="str">
        <f>IFERROR(VLOOKUP(D356,'TPMS-auto'!A:D, 4,0),"Not-in-TPMS")</f>
        <v>0008555</v>
      </c>
      <c r="Q356" s="170" t="str">
        <f>VLOOKUP(Table2[[#This Row],[Unit Number]],Ops,3,0)</f>
        <v>Monica, Cheryl &amp; Machell</v>
      </c>
      <c r="R356" s="173" t="str">
        <f>IFERROR(VLOOKUP(Table2[[#This Row],[Enterprise ID]], 'ExistingRental-12.11'!A:H, 3, 0), "Not Open On 12.11")</f>
        <v>Not Open On 12.11</v>
      </c>
      <c r="S356" s="167" t="str">
        <f>IF(Table2[[#This Row],[Start Rental Date]]="New Rental", "New Rental", "Rental Extension Request")</f>
        <v>New Rental</v>
      </c>
      <c r="T356" s="167" t="str">
        <f>IFERROR(IF(Table2[[#This Row],[Date of this request]]-Table2[[#This Row],[Tech Service Date]]&lt;60, "New Hire Rental", "Truck Breakdown"), "New Hire Rental")</f>
        <v>New Hire Rental</v>
      </c>
      <c r="U356" s="167" t="str">
        <f>IFERROR(VLOOKUP(Table2[[#This Row],[Enterprise ID]], 'ExistingRental-12.11'!A:H, 7, 0), "Not Open On 12.11")</f>
        <v>Not Open On 12.11</v>
      </c>
      <c r="V356" s="173">
        <f>IFERROR(VLOOKUP(Table2[[#This Row],[Enterprise ID]],'Tech-ServiceDate'!A:B,2,0), "EitherNewHire or Termed")</f>
        <v>45921</v>
      </c>
      <c r="W356" s="25"/>
      <c r="X356" s="25"/>
    </row>
    <row r="357" spans="1:24" ht="33.75" customHeight="1">
      <c r="A357" s="33">
        <v>45937</v>
      </c>
      <c r="B357" s="7">
        <v>46404</v>
      </c>
      <c r="C357" s="4" t="s">
        <v>16010</v>
      </c>
      <c r="D357" s="5" t="s">
        <v>10162</v>
      </c>
      <c r="E357" s="176" t="str">
        <f>TRIM(B357)</f>
        <v>46404</v>
      </c>
      <c r="F357" s="177">
        <f>IFERROR(VLOOKUP(D357,'TPMS-auto'!A:J, 10,0), "Not-in-TPMS")</f>
        <v>2027903819</v>
      </c>
      <c r="G357" s="177" t="str">
        <f>IFERROR(VLOOKUP(D357,'TPMS-auto'!A:J,6,0),"Not-in-TPMS")</f>
        <v>046404</v>
      </c>
      <c r="H357" s="6" t="s">
        <v>14676</v>
      </c>
      <c r="I357" s="2" t="s">
        <v>16011</v>
      </c>
      <c r="J357" s="3" t="s">
        <v>16012</v>
      </c>
      <c r="K357" s="3" t="s">
        <v>14676</v>
      </c>
      <c r="L357" s="3" t="s">
        <v>14680</v>
      </c>
      <c r="M357" s="3"/>
      <c r="N357" s="3" t="s">
        <v>14680</v>
      </c>
      <c r="O357" s="13" t="s">
        <v>14680</v>
      </c>
      <c r="P357" s="167" t="str">
        <f>IFERROR(VLOOKUP(D357,'TPMS-auto'!A:D, 4,0),"Not-in-TPMS")</f>
        <v>0007088</v>
      </c>
      <c r="Q357" s="170" t="str">
        <f>VLOOKUP(Table2[[#This Row],[Unit Number]],Ops,3,0)</f>
        <v>Carol &amp; Tasha</v>
      </c>
      <c r="R357" s="173" t="str">
        <f>IFERROR(VLOOKUP(Table2[[#This Row],[Enterprise ID]], 'ExistingRental-12.11'!A:H, 3, 0), "Not Open On 12.11")</f>
        <v>Not Open On 12.11</v>
      </c>
      <c r="S357" s="167" t="str">
        <f>IF(Table2[[#This Row],[Start Rental Date]]="New Rental", "New Rental", "Rental Extension Request")</f>
        <v>New Rental</v>
      </c>
      <c r="T357" s="167" t="str">
        <f>IFERROR(IF(Table2[[#This Row],[Date of this request]]-Table2[[#This Row],[Tech Service Date]]&lt;60, "New Hire Rental", "Truck Breakdown"), "New Hire Rental")</f>
        <v>Truck Breakdown</v>
      </c>
      <c r="U357" s="167" t="str">
        <f>IFERROR(VLOOKUP(Table2[[#This Row],[Enterprise ID]], 'ExistingRental-12.11'!A:H, 7, 0), "Not Open On 12.11")</f>
        <v>Not Open On 12.11</v>
      </c>
      <c r="V357" s="173">
        <f>IFERROR(VLOOKUP(Table2[[#This Row],[Enterprise ID]],'Tech-ServiceDate'!A:B,2,0), "EitherNewHire or Termed")</f>
        <v>38874</v>
      </c>
      <c r="W357" s="25"/>
      <c r="X357" s="25"/>
    </row>
    <row r="358" spans="1:24" ht="33.75" customHeight="1">
      <c r="A358" s="33">
        <v>45937</v>
      </c>
      <c r="B358" s="7">
        <v>37255</v>
      </c>
      <c r="C358" s="4" t="s">
        <v>16013</v>
      </c>
      <c r="D358" s="5" t="s">
        <v>16014</v>
      </c>
      <c r="E358" s="176" t="s">
        <v>16015</v>
      </c>
      <c r="F358" s="177">
        <f>IFERROR(VLOOKUP(D358,'TPMS-auto'!A:J, 10,0), "Not-in-TPMS")</f>
        <v>8138931564</v>
      </c>
      <c r="G358" s="177" t="str">
        <f>IFERROR(VLOOKUP(D358,'TPMS-auto'!A:J,6,0),"Not-in-TPMS")</f>
        <v>037239</v>
      </c>
      <c r="H358" s="6">
        <v>45838</v>
      </c>
      <c r="I358" s="2"/>
      <c r="J358" s="3" t="s">
        <v>16016</v>
      </c>
      <c r="K358" s="3" t="s">
        <v>16017</v>
      </c>
      <c r="L358" s="3"/>
      <c r="M358" s="3"/>
      <c r="N358" s="78" t="s">
        <v>14696</v>
      </c>
      <c r="O358" s="13"/>
      <c r="P358" s="167" t="str">
        <f>IFERROR(VLOOKUP(D358,'TPMS-auto'!A:D, 4,0),"Not-in-TPMS")</f>
        <v>0007435</v>
      </c>
      <c r="Q358" s="170" t="e">
        <v>#N/A</v>
      </c>
      <c r="R358" s="173">
        <f>IFERROR(VLOOKUP(Table2[[#This Row],[Enterprise ID]], 'ExistingRental-12.11'!A:H, 3, 0), "Not Open On 12.11")</f>
        <v>45960</v>
      </c>
      <c r="S358" s="167" t="str">
        <f>IF(Table2[[#This Row],[Start Rental Date]]="New Rental", "New Rental", "Rental Extension Request")</f>
        <v>Rental Extension Request</v>
      </c>
      <c r="T358" s="167" t="str">
        <f>IFERROR(IF(Table2[[#This Row],[Date of this request]]-Table2[[#This Row],[Tech Service Date]]&lt;60, "New Hire Rental", "Truck Breakdown"), "New Hire Rental")</f>
        <v>Truck Breakdown</v>
      </c>
      <c r="U358" s="167" t="str">
        <f>IFERROR(VLOOKUP(Table2[[#This Row],[Enterprise ID]], 'ExistingRental-12.11'!A:H, 7, 0), "Not Open On 12.11")</f>
        <v>KENNETH BERRIAN</v>
      </c>
      <c r="V358" s="173">
        <f>IFERROR(VLOOKUP(Table2[[#This Row],[Enterprise ID]],'Tech-ServiceDate'!A:B,2,0), "EitherNewHire or Termed")</f>
        <v>45830</v>
      </c>
      <c r="W358" s="25"/>
      <c r="X358" s="25"/>
    </row>
    <row r="359" spans="1:24" ht="33.75" customHeight="1">
      <c r="A359" s="33">
        <v>45937</v>
      </c>
      <c r="B359" s="8">
        <v>21583</v>
      </c>
      <c r="C359" s="9" t="s">
        <v>16018</v>
      </c>
      <c r="D359" s="10" t="s">
        <v>16019</v>
      </c>
      <c r="E359" s="174" t="str">
        <f t="shared" ref="E359:E366" si="15">TRIM(B359)</f>
        <v>21583</v>
      </c>
      <c r="F359" s="177">
        <f>IFERROR(VLOOKUP(D359,'TPMS-auto'!A:J, 10,0), "Not-in-TPMS")</f>
        <v>9162042844</v>
      </c>
      <c r="G359" s="177" t="str">
        <f>IFERROR(VLOOKUP(D359,'TPMS-auto'!A:J,6,0),"Not-in-TPMS")</f>
        <v>021583</v>
      </c>
      <c r="H359" s="12" t="s">
        <v>14676</v>
      </c>
      <c r="I359" s="11" t="s">
        <v>16020</v>
      </c>
      <c r="J359" s="13" t="s">
        <v>16021</v>
      </c>
      <c r="K359" s="13" t="s">
        <v>15451</v>
      </c>
      <c r="L359" s="13" t="s">
        <v>14680</v>
      </c>
      <c r="M359" s="13"/>
      <c r="N359" s="3" t="s">
        <v>14680</v>
      </c>
      <c r="O359" s="13" t="s">
        <v>14680</v>
      </c>
      <c r="P359" s="167" t="str">
        <f>IFERROR(VLOOKUP(D359,'TPMS-auto'!A:D, 4,0),"Not-in-TPMS")</f>
        <v>0008184</v>
      </c>
      <c r="Q359" s="170" t="str">
        <f>VLOOKUP(Table2[[#This Row],[Unit Number]],Ops,3,0)</f>
        <v>Carol &amp; Tasha</v>
      </c>
      <c r="R359" s="173" t="str">
        <f>IFERROR(VLOOKUP(Table2[[#This Row],[Enterprise ID]], 'ExistingRental-12.11'!A:H, 3, 0), "Not Open On 12.11")</f>
        <v>Not Open On 12.11</v>
      </c>
      <c r="S359" s="167" t="str">
        <f>IF(Table2[[#This Row],[Start Rental Date]]="New Rental", "New Rental", "Rental Extension Request")</f>
        <v>New Rental</v>
      </c>
      <c r="T359" s="167" t="str">
        <f>IFERROR(IF(Table2[[#This Row],[Date of this request]]-Table2[[#This Row],[Tech Service Date]]&lt;60, "New Hire Rental", "Truck Breakdown"), "New Hire Rental")</f>
        <v>Truck Breakdown</v>
      </c>
      <c r="U359" s="167" t="str">
        <f>IFERROR(VLOOKUP(Table2[[#This Row],[Enterprise ID]], 'ExistingRental-12.11'!A:H, 7, 0), "Not Open On 12.11")</f>
        <v>Not Open On 12.11</v>
      </c>
      <c r="V359" s="173">
        <f>IFERROR(VLOOKUP(Table2[[#This Row],[Enterprise ID]],'Tech-ServiceDate'!A:B,2,0), "EitherNewHire or Termed")</f>
        <v>44357</v>
      </c>
      <c r="W359" s="25"/>
      <c r="X359" s="25"/>
    </row>
    <row r="360" spans="1:24" ht="33.75" customHeight="1">
      <c r="A360" s="33">
        <v>45937</v>
      </c>
      <c r="B360" s="8">
        <v>41000</v>
      </c>
      <c r="C360" s="9" t="s">
        <v>15420</v>
      </c>
      <c r="D360" s="10" t="s">
        <v>15421</v>
      </c>
      <c r="E360" s="174" t="str">
        <f t="shared" si="15"/>
        <v>41000</v>
      </c>
      <c r="F360" s="177">
        <f>IFERROR(VLOOKUP(D360,'TPMS-auto'!A:J, 10,0), "Not-in-TPMS")</f>
        <v>2243742260</v>
      </c>
      <c r="G360" s="177">
        <f>IFERROR(VLOOKUP(D360,'TPMS-auto'!A:J,6,0),"Not-in-TPMS")</f>
        <v>0</v>
      </c>
      <c r="H360" s="12" t="s">
        <v>14676</v>
      </c>
      <c r="I360" s="11" t="s">
        <v>16022</v>
      </c>
      <c r="J360" s="13" t="s">
        <v>16023</v>
      </c>
      <c r="K360" s="13" t="s">
        <v>14676</v>
      </c>
      <c r="L360" s="13" t="s">
        <v>14680</v>
      </c>
      <c r="M360" s="13"/>
      <c r="N360" s="3" t="s">
        <v>14680</v>
      </c>
      <c r="O360" s="13" t="s">
        <v>14680</v>
      </c>
      <c r="P360" s="167" t="str">
        <f>IFERROR(VLOOKUP(D360,'TPMS-auto'!A:D, 4,0),"Not-in-TPMS")</f>
        <v>0008555</v>
      </c>
      <c r="Q360" s="169" t="str">
        <f>VLOOKUP(Table2[[#This Row],[Unit Number]],Ops,3,0)</f>
        <v>Monica, Cheryl &amp; Machell</v>
      </c>
      <c r="R360" s="173" t="str">
        <f>IFERROR(VLOOKUP(Table2[[#This Row],[Enterprise ID]], 'ExistingRental-12.11'!A:H, 3, 0), "Not Open On 12.11")</f>
        <v>Not Open On 12.11</v>
      </c>
      <c r="S360" s="167" t="str">
        <f>IF(Table2[[#This Row],[Start Rental Date]]="New Rental", "New Rental", "Rental Extension Request")</f>
        <v>New Rental</v>
      </c>
      <c r="T360" s="167" t="str">
        <f>IFERROR(IF(Table2[[#This Row],[Date of this request]]-Table2[[#This Row],[Tech Service Date]]&lt;60, "New Hire Rental", "Truck Breakdown"), "New Hire Rental")</f>
        <v>New Hire Rental</v>
      </c>
      <c r="U360" s="167" t="str">
        <f>IFERROR(VLOOKUP(Table2[[#This Row],[Enterprise ID]], 'ExistingRental-12.11'!A:H, 7, 0), "Not Open On 12.11")</f>
        <v>Not Open On 12.11</v>
      </c>
      <c r="V360" s="173">
        <f>IFERROR(VLOOKUP(Table2[[#This Row],[Enterprise ID]],'Tech-ServiceDate'!A:B,2,0), "EitherNewHire or Termed")</f>
        <v>45879</v>
      </c>
      <c r="W360" s="25"/>
      <c r="X360" s="25"/>
    </row>
    <row r="361" spans="1:24" ht="33.75" customHeight="1">
      <c r="A361" s="33">
        <v>45937</v>
      </c>
      <c r="B361" s="8">
        <v>23898</v>
      </c>
      <c r="C361" s="9" t="s">
        <v>16024</v>
      </c>
      <c r="D361" s="10" t="s">
        <v>16025</v>
      </c>
      <c r="E361" s="174" t="str">
        <f t="shared" si="15"/>
        <v>23898</v>
      </c>
      <c r="F361" s="177" t="str">
        <f>IFERROR(VLOOKUP(D361,'TPMS-auto'!A:J, 10,0), "Not-in-TPMS")</f>
        <v>Not-in-TPMS</v>
      </c>
      <c r="G361" s="177" t="str">
        <f>IFERROR(VLOOKUP(D361,'TPMS-auto'!A:J,6,0),"Not-in-TPMS")</f>
        <v>Not-in-TPMS</v>
      </c>
      <c r="H361" s="12" t="s">
        <v>14676</v>
      </c>
      <c r="I361" s="11" t="s">
        <v>16026</v>
      </c>
      <c r="J361" s="13" t="s">
        <v>16027</v>
      </c>
      <c r="K361" s="13" t="s">
        <v>14676</v>
      </c>
      <c r="L361" s="13" t="s">
        <v>14680</v>
      </c>
      <c r="M361" s="13"/>
      <c r="N361" s="13" t="s">
        <v>14680</v>
      </c>
      <c r="O361" s="13" t="s">
        <v>14680</v>
      </c>
      <c r="P361" s="167" t="str">
        <f>IFERROR(VLOOKUP(D361,'TPMS-auto'!A:D, 4,0),"Not-in-TPMS")</f>
        <v>Not-in-TPMS</v>
      </c>
      <c r="Q361" s="169" t="e">
        <f>VLOOKUP(Table2[[#This Row],[Unit Number]],Ops,3,0)</f>
        <v>#N/A</v>
      </c>
      <c r="R361" s="173" t="str">
        <f>IFERROR(VLOOKUP(Table2[[#This Row],[Enterprise ID]], 'ExistingRental-12.11'!A:H, 3, 0), "Not Open On 12.11")</f>
        <v>Not Open On 12.11</v>
      </c>
      <c r="S361" s="167" t="str">
        <f>IF(Table2[[#This Row],[Start Rental Date]]="New Rental", "New Rental", "Rental Extension Request")</f>
        <v>New Rental</v>
      </c>
      <c r="T361" s="167" t="str">
        <f>IFERROR(IF(Table2[[#This Row],[Date of this request]]-Table2[[#This Row],[Tech Service Date]]&lt;60, "New Hire Rental", "Truck Breakdown"), "New Hire Rental")</f>
        <v>New Hire Rental</v>
      </c>
      <c r="U361" s="167" t="str">
        <f>IFERROR(VLOOKUP(Table2[[#This Row],[Enterprise ID]], 'ExistingRental-12.11'!A:H, 7, 0), "Not Open On 12.11")</f>
        <v>Not Open On 12.11</v>
      </c>
      <c r="V361" s="173" t="str">
        <f>IFERROR(VLOOKUP(Table2[[#This Row],[Enterprise ID]],'Tech-ServiceDate'!A:B,2,0), "EitherNewHire or Termed")</f>
        <v>EitherNewHire or Termed</v>
      </c>
      <c r="W361" s="25"/>
      <c r="X361" s="25"/>
    </row>
    <row r="362" spans="1:24" ht="33.75" customHeight="1">
      <c r="A362" s="15">
        <v>45938</v>
      </c>
      <c r="B362" s="8">
        <v>61353</v>
      </c>
      <c r="C362" s="9" t="s">
        <v>16028</v>
      </c>
      <c r="D362" s="10" t="s">
        <v>16029</v>
      </c>
      <c r="E362" s="174" t="str">
        <f t="shared" si="15"/>
        <v>61353</v>
      </c>
      <c r="F362" s="177" t="str">
        <f>IFERROR(VLOOKUP(D362,'TPMS-auto'!A:J, 10,0), "Not-in-TPMS")</f>
        <v>Not-in-TPMS</v>
      </c>
      <c r="G362" s="177" t="str">
        <f>IFERROR(VLOOKUP(D362,'TPMS-auto'!A:J,6,0),"Not-in-TPMS")</f>
        <v>Not-in-TPMS</v>
      </c>
      <c r="H362" s="12" t="s">
        <v>14676</v>
      </c>
      <c r="I362" s="11" t="s">
        <v>16030</v>
      </c>
      <c r="J362" s="13" t="s">
        <v>14935</v>
      </c>
      <c r="K362" s="13" t="s">
        <v>14679</v>
      </c>
      <c r="L362" s="13" t="s">
        <v>14680</v>
      </c>
      <c r="M362" s="13"/>
      <c r="N362" s="13" t="s">
        <v>14680</v>
      </c>
      <c r="O362" s="13" t="s">
        <v>14680</v>
      </c>
      <c r="P362" s="167" t="str">
        <f>IFERROR(VLOOKUP(D362,'TPMS-auto'!A:D, 4,0),"Not-in-TPMS")</f>
        <v>Not-in-TPMS</v>
      </c>
      <c r="Q362" s="169" t="e">
        <f>VLOOKUP(Table2[[#This Row],[Unit Number]],Ops,3,0)</f>
        <v>#N/A</v>
      </c>
      <c r="R362" s="173" t="str">
        <f>IFERROR(VLOOKUP(Table2[[#This Row],[Enterprise ID]], 'ExistingRental-12.11'!A:H, 3, 0), "Not Open On 12.11")</f>
        <v>Not Open On 12.11</v>
      </c>
      <c r="S362" s="167" t="str">
        <f>IF(Table2[[#This Row],[Start Rental Date]]="New Rental", "New Rental", "Rental Extension Request")</f>
        <v>New Rental</v>
      </c>
      <c r="T362" s="167" t="str">
        <f>IFERROR(IF(Table2[[#This Row],[Date of this request]]-Table2[[#This Row],[Tech Service Date]]&lt;60, "New Hire Rental", "Truck Breakdown"), "New Hire Rental")</f>
        <v>Truck Breakdown</v>
      </c>
      <c r="U362" s="167" t="str">
        <f>IFERROR(VLOOKUP(Table2[[#This Row],[Enterprise ID]], 'ExistingRental-12.11'!A:H, 7, 0), "Not Open On 12.11")</f>
        <v>Not Open On 12.11</v>
      </c>
      <c r="V362" s="173">
        <f>IFERROR(VLOOKUP(Table2[[#This Row],[Enterprise ID]],'Tech-ServiceDate'!A:B,2,0), "EitherNewHire or Termed")</f>
        <v>45767</v>
      </c>
      <c r="W362" s="25"/>
      <c r="X362" s="25"/>
    </row>
    <row r="363" spans="1:24" ht="33.75" customHeight="1">
      <c r="A363" s="15">
        <v>45938</v>
      </c>
      <c r="B363" s="8">
        <v>36308</v>
      </c>
      <c r="C363" s="9" t="s">
        <v>16031</v>
      </c>
      <c r="D363" s="10" t="s">
        <v>16032</v>
      </c>
      <c r="E363" s="174" t="str">
        <f t="shared" si="15"/>
        <v>36308</v>
      </c>
      <c r="F363" s="177">
        <f>IFERROR(VLOOKUP(D363,'TPMS-auto'!A:J, 10,0), "Not-in-TPMS")</f>
        <v>5026062041</v>
      </c>
      <c r="G363" s="177" t="str">
        <f>IFERROR(VLOOKUP(D363,'TPMS-auto'!A:J,6,0),"Not-in-TPMS")</f>
        <v>046749</v>
      </c>
      <c r="H363" s="12">
        <v>45924</v>
      </c>
      <c r="I363" s="163"/>
      <c r="J363" s="13"/>
      <c r="K363" s="56" t="s">
        <v>16033</v>
      </c>
      <c r="L363" s="13"/>
      <c r="M363" s="13"/>
      <c r="N363" s="3"/>
      <c r="O363" s="13"/>
      <c r="P363" s="167" t="str">
        <f>IFERROR(VLOOKUP(D363,'TPMS-auto'!A:D, 4,0),"Not-in-TPMS")</f>
        <v>0004766</v>
      </c>
      <c r="Q363" s="169" t="str">
        <f>IFERROR(VLOOKUP(Table2[[#This Row],[Unit Number]],Ops,3,0),"Not-in-TPMS")</f>
        <v>Rob &amp; Andrea</v>
      </c>
      <c r="R363" s="173" t="str">
        <f>IFERROR(VLOOKUP(Table2[[#This Row],[Enterprise ID]], 'ExistingRental-12.11'!A:H, 3, 0), "Not Open On 12.11")</f>
        <v>Not Open On 12.11</v>
      </c>
      <c r="S363" s="167" t="str">
        <f>IF(Table2[[#This Row],[Start Rental Date]]="New Rental", "New Rental", "Rental Extension Request")</f>
        <v>Rental Extension Request</v>
      </c>
      <c r="T363" s="167" t="str">
        <f>IFERROR(IF(Table2[[#This Row],[Date of this request]]-Table2[[#This Row],[Tech Service Date]]&lt;60, "New Hire Rental", "Truck Breakdown"), "New Hire Rental")</f>
        <v>Truck Breakdown</v>
      </c>
      <c r="U363" s="167" t="str">
        <f>IFERROR(VLOOKUP(Table2[[#This Row],[Enterprise ID]], 'ExistingRental-12.11'!A:H, 7, 0), "Not Open On 12.11")</f>
        <v>Not Open On 12.11</v>
      </c>
      <c r="V363" s="173">
        <f>IFERROR(VLOOKUP(Table2[[#This Row],[Enterprise ID]],'Tech-ServiceDate'!A:B,2,0), "EitherNewHire or Termed")</f>
        <v>45704</v>
      </c>
      <c r="W363" s="25"/>
      <c r="X363" s="25"/>
    </row>
    <row r="364" spans="1:24" ht="33.75" customHeight="1">
      <c r="A364" s="15">
        <v>45938</v>
      </c>
      <c r="B364" s="8">
        <v>47086</v>
      </c>
      <c r="C364" s="9" t="s">
        <v>16034</v>
      </c>
      <c r="D364" s="10" t="s">
        <v>16035</v>
      </c>
      <c r="E364" s="174" t="str">
        <f t="shared" si="15"/>
        <v>47086</v>
      </c>
      <c r="F364" s="177">
        <f>IFERROR(VLOOKUP(D364,'TPMS-auto'!A:J, 10,0), "Not-in-TPMS")</f>
        <v>5857380613</v>
      </c>
      <c r="G364" s="177" t="str">
        <f>IFERROR(VLOOKUP(D364,'TPMS-auto'!A:J,6,0),"Not-in-TPMS")</f>
        <v>047086</v>
      </c>
      <c r="H364" s="12" t="s">
        <v>14676</v>
      </c>
      <c r="I364" s="11" t="s">
        <v>15058</v>
      </c>
      <c r="J364" s="13" t="s">
        <v>16036</v>
      </c>
      <c r="K364" s="13" t="s">
        <v>14679</v>
      </c>
      <c r="L364" s="13" t="s">
        <v>14680</v>
      </c>
      <c r="M364" s="13"/>
      <c r="N364" s="13" t="s">
        <v>14680</v>
      </c>
      <c r="O364" s="3" t="s">
        <v>14680</v>
      </c>
      <c r="P364" s="167" t="str">
        <f>IFERROR(VLOOKUP(D364,'TPMS-auto'!A:D, 4,0),"Not-in-TPMS")</f>
        <v>0007670</v>
      </c>
      <c r="Q364" s="169" t="str">
        <f>VLOOKUP(Table2[[#This Row],[Unit Number]],Ops,3,0)</f>
        <v>Rob &amp; Andrea</v>
      </c>
      <c r="R364" s="173" t="str">
        <f>IFERROR(VLOOKUP(Table2[[#This Row],[Enterprise ID]], 'ExistingRental-12.11'!A:H, 3, 0), "Not Open On 12.11")</f>
        <v>Not Open On 12.11</v>
      </c>
      <c r="S364" s="167" t="str">
        <f>IF(Table2[[#This Row],[Start Rental Date]]="New Rental", "New Rental", "Rental Extension Request")</f>
        <v>New Rental</v>
      </c>
      <c r="T364" s="167" t="str">
        <f>IFERROR(IF(Table2[[#This Row],[Date of this request]]-Table2[[#This Row],[Tech Service Date]]&lt;60, "New Hire Rental", "Truck Breakdown"), "New Hire Rental")</f>
        <v>Truck Breakdown</v>
      </c>
      <c r="U364" s="167" t="str">
        <f>IFERROR(VLOOKUP(Table2[[#This Row],[Enterprise ID]], 'ExistingRental-12.11'!A:H, 7, 0), "Not Open On 12.11")</f>
        <v>Not Open On 12.11</v>
      </c>
      <c r="V364" s="173">
        <f>IFERROR(VLOOKUP(Table2[[#This Row],[Enterprise ID]],'Tech-ServiceDate'!A:B,2,0), "EitherNewHire or Termed")</f>
        <v>42261</v>
      </c>
      <c r="W364" s="25"/>
      <c r="X364" s="25"/>
    </row>
    <row r="365" spans="1:24" ht="33.75" customHeight="1">
      <c r="A365" s="15">
        <v>45938</v>
      </c>
      <c r="B365" s="8">
        <v>61679</v>
      </c>
      <c r="C365" s="9" t="s">
        <v>16037</v>
      </c>
      <c r="D365" s="10" t="s">
        <v>14702</v>
      </c>
      <c r="E365" s="174" t="str">
        <f t="shared" si="15"/>
        <v>61679</v>
      </c>
      <c r="F365" s="177">
        <f>IFERROR(VLOOKUP(D365,'TPMS-auto'!A:J, 10,0), "Not-in-TPMS")</f>
        <v>9154330595</v>
      </c>
      <c r="G365" s="177" t="str">
        <f>IFERROR(VLOOKUP(D365,'TPMS-auto'!A:J,6,0),"Not-in-TPMS")</f>
        <v>061679</v>
      </c>
      <c r="H365" s="12" t="s">
        <v>14676</v>
      </c>
      <c r="I365" s="11" t="s">
        <v>16038</v>
      </c>
      <c r="J365" s="13" t="s">
        <v>16039</v>
      </c>
      <c r="K365" s="13" t="s">
        <v>14679</v>
      </c>
      <c r="L365" s="13" t="s">
        <v>14680</v>
      </c>
      <c r="M365" s="13"/>
      <c r="N365" s="13" t="s">
        <v>14680</v>
      </c>
      <c r="O365" s="13" t="s">
        <v>14680</v>
      </c>
      <c r="P365" s="167" t="str">
        <f>IFERROR(VLOOKUP(D365,'TPMS-auto'!A:D, 4,0),"Not-in-TPMS")</f>
        <v>0008147</v>
      </c>
      <c r="Q365" s="169" t="str">
        <f>IFERROR(VLOOKUP(Table2[[#This Row],[Unit Number]],Ops,3,0),"Not-in-TPMS")</f>
        <v>Carol &amp; Tasha</v>
      </c>
      <c r="R365" s="173">
        <f>IFERROR(VLOOKUP(Table2[[#This Row],[Enterprise ID]], 'ExistingRental-12.11'!A:H, 3, 0), "Not Open On 12.11")</f>
        <v>45993</v>
      </c>
      <c r="S365" s="167" t="str">
        <f>IF(Table2[[#This Row],[Start Rental Date]]="New Rental", "New Rental", "Rental Extension Request")</f>
        <v>New Rental</v>
      </c>
      <c r="T365" s="167" t="str">
        <f>IFERROR(IF(Table2[[#This Row],[Date of this request]]-Table2[[#This Row],[Tech Service Date]]&lt;60, "New Hire Rental", "Truck Breakdown"), "New Hire Rental")</f>
        <v>Truck Breakdown</v>
      </c>
      <c r="U365" s="167" t="str">
        <f>IFERROR(VLOOKUP(Table2[[#This Row],[Enterprise ID]], 'ExistingRental-12.11'!A:H, 7, 0), "Not Open On 12.11")</f>
        <v>ELIJAH JUAREZ</v>
      </c>
      <c r="V365" s="173">
        <f>IFERROR(VLOOKUP(Table2[[#This Row],[Enterprise ID]],'Tech-ServiceDate'!A:B,2,0), "EitherNewHire or Termed")</f>
        <v>44805</v>
      </c>
      <c r="W365" s="25"/>
      <c r="X365" s="25"/>
    </row>
    <row r="366" spans="1:24" ht="33.75" customHeight="1">
      <c r="A366" s="15">
        <v>45938</v>
      </c>
      <c r="B366" s="8">
        <v>61308</v>
      </c>
      <c r="C366" s="9" t="s">
        <v>14877</v>
      </c>
      <c r="D366" s="10" t="s">
        <v>14878</v>
      </c>
      <c r="E366" s="174" t="str">
        <f t="shared" si="15"/>
        <v>61308</v>
      </c>
      <c r="F366" s="177">
        <f>IFERROR(VLOOKUP(D366,'TPMS-auto'!A:J, 10,0), "Not-in-TPMS")</f>
        <v>3013791012</v>
      </c>
      <c r="G366" s="177" t="str">
        <f>IFERROR(VLOOKUP(D366,'TPMS-auto'!A:J,6,0),"Not-in-TPMS")</f>
        <v>061308</v>
      </c>
      <c r="H366" s="12">
        <v>45875</v>
      </c>
      <c r="I366" s="11" t="s">
        <v>14879</v>
      </c>
      <c r="J366" s="13" t="s">
        <v>14880</v>
      </c>
      <c r="K366" s="13" t="s">
        <v>16040</v>
      </c>
      <c r="L366" s="13" t="s">
        <v>14680</v>
      </c>
      <c r="M366" s="13"/>
      <c r="N366" s="13" t="s">
        <v>14680</v>
      </c>
      <c r="O366" s="3" t="s">
        <v>14680</v>
      </c>
      <c r="P366" s="167" t="str">
        <f>IFERROR(VLOOKUP(D366,'TPMS-auto'!A:D, 4,0),"Not-in-TPMS")</f>
        <v>0007084</v>
      </c>
      <c r="Q366" s="169" t="str">
        <f>IFERROR(VLOOKUP(Table2[[#This Row],[Unit Number]],Ops,3,0),"Not-in-TPMS")</f>
        <v>Monica, Cheryl &amp; Machell</v>
      </c>
      <c r="R366" s="173">
        <f>IFERROR(VLOOKUP(Table2[[#This Row],[Enterprise ID]], 'ExistingRental-12.11'!A:H, 3, 0), "Not Open On 12.11")</f>
        <v>45964</v>
      </c>
      <c r="S366" s="167" t="str">
        <f>IF(Table2[[#This Row],[Start Rental Date]]="New Rental", "New Rental", "Rental Extension Request")</f>
        <v>Rental Extension Request</v>
      </c>
      <c r="T366" s="167" t="str">
        <f>IFERROR(IF(Table2[[#This Row],[Date of this request]]-Table2[[#This Row],[Tech Service Date]]&lt;60, "New Hire Rental", "Truck Breakdown"), "New Hire Rental")</f>
        <v>Truck Breakdown</v>
      </c>
      <c r="U366" s="167" t="str">
        <f>IFERROR(VLOOKUP(Table2[[#This Row],[Enterprise ID]], 'ExistingRental-12.11'!A:H, 7, 0), "Not Open On 12.11")</f>
        <v>HAMAYOON AZIMI</v>
      </c>
      <c r="V366" s="173">
        <f>IFERROR(VLOOKUP(Table2[[#This Row],[Enterprise ID]],'Tech-ServiceDate'!A:B,2,0), "EitherNewHire or Termed")</f>
        <v>42772</v>
      </c>
      <c r="W366" s="25"/>
      <c r="X366" s="25"/>
    </row>
    <row r="367" spans="1:24" ht="33.75" customHeight="1">
      <c r="A367" s="15">
        <v>45938</v>
      </c>
      <c r="B367" s="8">
        <v>36903</v>
      </c>
      <c r="C367" s="9" t="s">
        <v>15091</v>
      </c>
      <c r="D367" s="10" t="s">
        <v>15092</v>
      </c>
      <c r="E367" s="174" t="s">
        <v>16041</v>
      </c>
      <c r="F367" s="177">
        <f>IFERROR(VLOOKUP(D367,'TPMS-auto'!A:J, 10,0), "Not-in-TPMS")</f>
        <v>2109541809</v>
      </c>
      <c r="G367" s="177" t="str">
        <f>IFERROR(VLOOKUP(D367,'TPMS-auto'!A:J,6,0),"Not-in-TPMS")</f>
        <v>036903</v>
      </c>
      <c r="H367" s="12" t="s">
        <v>14676</v>
      </c>
      <c r="I367" s="11" t="s">
        <v>16042</v>
      </c>
      <c r="J367" s="13" t="s">
        <v>16043</v>
      </c>
      <c r="K367" s="13" t="s">
        <v>14679</v>
      </c>
      <c r="L367" s="13" t="s">
        <v>14680</v>
      </c>
      <c r="M367" s="13"/>
      <c r="N367" s="13" t="s">
        <v>14680</v>
      </c>
      <c r="O367" s="3" t="s">
        <v>14680</v>
      </c>
      <c r="P367" s="167" t="str">
        <f>IFERROR(VLOOKUP(D367,'TPMS-auto'!A:D, 4,0),"Not-in-TPMS")</f>
        <v>0008147</v>
      </c>
      <c r="Q367" s="169" t="str">
        <f>VLOOKUP(Table2[[#This Row],[Unit Number]],Ops,3,0)</f>
        <v>Carol &amp; Tasha</v>
      </c>
      <c r="R367" s="173" t="str">
        <f>IFERROR(VLOOKUP(Table2[[#This Row],[Enterprise ID]], 'ExistingRental-12.11'!A:H, 3, 0), "Not Open On 12.11")</f>
        <v>Not Open On 12.11</v>
      </c>
      <c r="S367" s="167" t="str">
        <f>IF(Table2[[#This Row],[Start Rental Date]]="New Rental", "New Rental", "Rental Extension Request")</f>
        <v>New Rental</v>
      </c>
      <c r="T367" s="167" t="str">
        <f>IFERROR(IF(Table2[[#This Row],[Date of this request]]-Table2[[#This Row],[Tech Service Date]]&lt;60, "New Hire Rental", "Truck Breakdown"), "New Hire Rental")</f>
        <v>Truck Breakdown</v>
      </c>
      <c r="U367" s="167" t="str">
        <f>IFERROR(VLOOKUP(Table2[[#This Row],[Enterprise ID]], 'ExistingRental-12.11'!A:H, 7, 0), "Not Open On 12.11")</f>
        <v>Not Open On 12.11</v>
      </c>
      <c r="V367" s="173">
        <f>IFERROR(VLOOKUP(Table2[[#This Row],[Enterprise ID]],'Tech-ServiceDate'!A:B,2,0), "EitherNewHire or Termed")</f>
        <v>44200</v>
      </c>
      <c r="W367" s="25"/>
      <c r="X367" s="25"/>
    </row>
    <row r="368" spans="1:24" ht="33.75" customHeight="1">
      <c r="A368" s="15">
        <v>45938</v>
      </c>
      <c r="B368" s="7">
        <v>47109</v>
      </c>
      <c r="C368" s="4" t="s">
        <v>14797</v>
      </c>
      <c r="D368" s="5" t="s">
        <v>14798</v>
      </c>
      <c r="E368" s="176" t="s">
        <v>16044</v>
      </c>
      <c r="F368" s="177">
        <f>IFERROR(VLOOKUP(D368,'TPMS-auto'!A:J, 10,0), "Not-in-TPMS")</f>
        <v>7189082409</v>
      </c>
      <c r="G368" s="177" t="str">
        <f>IFERROR(VLOOKUP(D368,'TPMS-auto'!A:J,6,0),"Not-in-TPMS")</f>
        <v>047109</v>
      </c>
      <c r="H368" s="12">
        <v>45882</v>
      </c>
      <c r="I368" s="2" t="s">
        <v>14799</v>
      </c>
      <c r="J368" s="3" t="s">
        <v>16045</v>
      </c>
      <c r="K368" s="63" t="s">
        <v>16046</v>
      </c>
      <c r="L368" s="13"/>
      <c r="M368" s="13"/>
      <c r="N368" s="78" t="s">
        <v>14696</v>
      </c>
      <c r="O368" s="3"/>
      <c r="P368" s="167" t="str">
        <f>IFERROR(VLOOKUP(D368,'TPMS-auto'!A:D, 4,0),"Not-in-TPMS")</f>
        <v>0007744</v>
      </c>
      <c r="Q368" s="169" t="str">
        <f>IFERROR(VLOOKUP(Table2[[#This Row],[Unit Number]],Ops,3,0),"Not-in-TPMS")</f>
        <v>Rob &amp; Andrea</v>
      </c>
      <c r="R368" s="173" t="str">
        <f>IFERROR(VLOOKUP(Table2[[#This Row],[Enterprise ID]], 'ExistingRental-12.11'!A:H, 3, 0), "Not Open On 12.11")</f>
        <v>Not Open On 12.11</v>
      </c>
      <c r="S368" s="167" t="str">
        <f>IF(Table2[[#This Row],[Start Rental Date]]="New Rental", "New Rental", "Rental Extension Request")</f>
        <v>Rental Extension Request</v>
      </c>
      <c r="T368" s="167" t="str">
        <f>IFERROR(IF(Table2[[#This Row],[Date of this request]]-Table2[[#This Row],[Tech Service Date]]&lt;60, "New Hire Rental", "Truck Breakdown"), "New Hire Rental")</f>
        <v>Truck Breakdown</v>
      </c>
      <c r="U368" s="167" t="str">
        <f>IFERROR(VLOOKUP(Table2[[#This Row],[Enterprise ID]], 'ExistingRental-12.11'!A:H, 7, 0), "Not Open On 12.11")</f>
        <v>Not Open On 12.11</v>
      </c>
      <c r="V368" s="173">
        <f>IFERROR(VLOOKUP(Table2[[#This Row],[Enterprise ID]],'Tech-ServiceDate'!A:B,2,0), "EitherNewHire or Termed")</f>
        <v>45865</v>
      </c>
      <c r="W368" s="25"/>
      <c r="X368" s="25"/>
    </row>
    <row r="369" spans="1:24" ht="33.75" customHeight="1">
      <c r="A369" s="15">
        <v>45938</v>
      </c>
      <c r="B369" s="7">
        <v>36605</v>
      </c>
      <c r="C369" s="4" t="s">
        <v>14896</v>
      </c>
      <c r="D369" s="10" t="s">
        <v>14897</v>
      </c>
      <c r="E369" s="176" t="str">
        <f t="shared" ref="E369:E375" si="16">TRIM(B369)</f>
        <v>36605</v>
      </c>
      <c r="F369" s="177">
        <f>IFERROR(VLOOKUP(D369,'TPMS-auto'!A:J, 10,0), "Not-in-TPMS")</f>
        <v>7156062268</v>
      </c>
      <c r="G369" s="177" t="str">
        <f>IFERROR(VLOOKUP(D369,'TPMS-auto'!A:J,6,0),"Not-in-TPMS")</f>
        <v>036605</v>
      </c>
      <c r="H369" s="6">
        <v>45897</v>
      </c>
      <c r="I369" s="2"/>
      <c r="J369" s="3" t="s">
        <v>14898</v>
      </c>
      <c r="K369" s="13" t="s">
        <v>14899</v>
      </c>
      <c r="L369" s="13" t="s">
        <v>14680</v>
      </c>
      <c r="M369" s="13"/>
      <c r="N369" s="3" t="s">
        <v>14680</v>
      </c>
      <c r="O369" s="3" t="s">
        <v>14680</v>
      </c>
      <c r="P369" s="167" t="str">
        <f>IFERROR(VLOOKUP(D369,'TPMS-auto'!A:D, 4,0),"Not-in-TPMS")</f>
        <v>0008555</v>
      </c>
      <c r="Q369" s="169" t="str">
        <f>VLOOKUP(Table2[[#This Row],[Unit Number]],Ops,3,0)</f>
        <v>Monica, Cheryl &amp; Machell</v>
      </c>
      <c r="R369" s="173" t="str">
        <f>IFERROR(VLOOKUP(Table2[[#This Row],[Enterprise ID]], 'ExistingRental-12.11'!A:H, 3, 0), "Not Open On 12.11")</f>
        <v>Not Open On 12.11</v>
      </c>
      <c r="S369" s="167" t="str">
        <f>IF(Table2[[#This Row],[Start Rental Date]]="New Rental", "New Rental", "Rental Extension Request")</f>
        <v>Rental Extension Request</v>
      </c>
      <c r="T369" s="167" t="str">
        <f>IFERROR(IF(Table2[[#This Row],[Date of this request]]-Table2[[#This Row],[Tech Service Date]]&lt;60, "New Hire Rental", "Truck Breakdown"), "New Hire Rental")</f>
        <v>Truck Breakdown</v>
      </c>
      <c r="U369" s="167" t="str">
        <f>IFERROR(VLOOKUP(Table2[[#This Row],[Enterprise ID]], 'ExistingRental-12.11'!A:H, 7, 0), "Not Open On 12.11")</f>
        <v>Not Open On 12.11</v>
      </c>
      <c r="V369" s="173">
        <f>IFERROR(VLOOKUP(Table2[[#This Row],[Enterprise ID]],'Tech-ServiceDate'!A:B,2,0), "EitherNewHire or Termed")</f>
        <v>45001</v>
      </c>
      <c r="W369" s="25"/>
      <c r="X369" s="25"/>
    </row>
    <row r="370" spans="1:24" ht="33.75" customHeight="1">
      <c r="A370" s="15">
        <v>45938</v>
      </c>
      <c r="B370" s="7">
        <v>46308</v>
      </c>
      <c r="C370" s="4" t="s">
        <v>16047</v>
      </c>
      <c r="D370" s="5" t="s">
        <v>8966</v>
      </c>
      <c r="E370" s="176" t="str">
        <f t="shared" si="16"/>
        <v>46308</v>
      </c>
      <c r="F370" s="177">
        <f>IFERROR(VLOOKUP(D370,'TPMS-auto'!A:J, 10,0), "Not-in-TPMS")</f>
        <v>3462036143</v>
      </c>
      <c r="G370" s="177" t="str">
        <f>IFERROR(VLOOKUP(D370,'TPMS-auto'!A:J,6,0),"Not-in-TPMS")</f>
        <v>046308</v>
      </c>
      <c r="H370" s="6">
        <v>45867</v>
      </c>
      <c r="I370" s="2" t="s">
        <v>16048</v>
      </c>
      <c r="J370" s="3" t="s">
        <v>16049</v>
      </c>
      <c r="K370" s="13" t="s">
        <v>14679</v>
      </c>
      <c r="L370" s="13"/>
      <c r="M370" s="13"/>
      <c r="N370" s="3" t="s">
        <v>14680</v>
      </c>
      <c r="O370" s="3" t="s">
        <v>14680</v>
      </c>
      <c r="P370" s="167" t="str">
        <f>IFERROR(VLOOKUP(D370,'TPMS-auto'!A:D, 4,0),"Not-in-TPMS")</f>
        <v>0008107</v>
      </c>
      <c r="Q370" s="169" t="str">
        <f>IFERROR(VLOOKUP(Table2[[#This Row],[Unit Number]],Ops,3,0),"Not-in-TPMS")</f>
        <v>Carol &amp; Tasha</v>
      </c>
      <c r="R370" s="173" t="str">
        <f>IFERROR(VLOOKUP(Table2[[#This Row],[Enterprise ID]], 'ExistingRental-12.11'!A:H, 3, 0), "Not Open On 12.11")</f>
        <v>Not Open On 12.11</v>
      </c>
      <c r="S370" s="167" t="str">
        <f>IF(Table2[[#This Row],[Start Rental Date]]="New Rental", "New Rental", "Rental Extension Request")</f>
        <v>Rental Extension Request</v>
      </c>
      <c r="T370" s="167" t="str">
        <f>IFERROR(IF(Table2[[#This Row],[Date of this request]]-Table2[[#This Row],[Tech Service Date]]&lt;60, "New Hire Rental", "Truck Breakdown"), "New Hire Rental")</f>
        <v>Truck Breakdown</v>
      </c>
      <c r="U370" s="167" t="str">
        <f>IFERROR(VLOOKUP(Table2[[#This Row],[Enterprise ID]], 'ExistingRental-12.11'!A:H, 7, 0), "Not Open On 12.11")</f>
        <v>Not Open On 12.11</v>
      </c>
      <c r="V370" s="173">
        <f>IFERROR(VLOOKUP(Table2[[#This Row],[Enterprise ID]],'Tech-ServiceDate'!A:B,2,0), "EitherNewHire or Termed")</f>
        <v>40813</v>
      </c>
      <c r="W370" s="25"/>
      <c r="X370" s="25"/>
    </row>
    <row r="371" spans="1:24" ht="33.75" customHeight="1">
      <c r="A371" s="15">
        <v>45938</v>
      </c>
      <c r="B371" s="7">
        <v>22182</v>
      </c>
      <c r="C371" s="4" t="s">
        <v>16050</v>
      </c>
      <c r="D371" s="5" t="s">
        <v>16051</v>
      </c>
      <c r="E371" s="176" t="str">
        <f t="shared" si="16"/>
        <v>22182</v>
      </c>
      <c r="F371" s="177" t="str">
        <f>IFERROR(VLOOKUP(D371,'TPMS-auto'!A:J, 10,0), "Not-in-TPMS")</f>
        <v>Not-in-TPMS</v>
      </c>
      <c r="G371" s="177" t="str">
        <f>IFERROR(VLOOKUP(D371,'TPMS-auto'!A:J,6,0),"Not-in-TPMS")</f>
        <v>Not-in-TPMS</v>
      </c>
      <c r="H371" s="6" t="s">
        <v>14676</v>
      </c>
      <c r="I371" s="2" t="s">
        <v>16052</v>
      </c>
      <c r="J371" s="3" t="s">
        <v>16049</v>
      </c>
      <c r="K371" s="13" t="s">
        <v>14679</v>
      </c>
      <c r="L371" s="13" t="s">
        <v>14680</v>
      </c>
      <c r="M371" s="13"/>
      <c r="N371" s="3" t="s">
        <v>14680</v>
      </c>
      <c r="O371" s="3" t="s">
        <v>14680</v>
      </c>
      <c r="P371" s="167" t="str">
        <f>IFERROR(VLOOKUP(D371,'TPMS-auto'!A:D, 4,0),"Not-in-TPMS")</f>
        <v>Not-in-TPMS</v>
      </c>
      <c r="Q371" s="169" t="e">
        <f>VLOOKUP(Table2[[#This Row],[Unit Number]],Ops,3,0)</f>
        <v>#N/A</v>
      </c>
      <c r="R371" s="173" t="str">
        <f>IFERROR(VLOOKUP(Table2[[#This Row],[Enterprise ID]], 'ExistingRental-12.11'!A:H, 3, 0), "Not Open On 12.11")</f>
        <v>Not Open On 12.11</v>
      </c>
      <c r="S371" s="167" t="str">
        <f>IF(Table2[[#This Row],[Start Rental Date]]="New Rental", "New Rental", "Rental Extension Request")</f>
        <v>New Rental</v>
      </c>
      <c r="T371" s="167" t="str">
        <f>IFERROR(IF(Table2[[#This Row],[Date of this request]]-Table2[[#This Row],[Tech Service Date]]&lt;60, "New Hire Rental", "Truck Breakdown"), "New Hire Rental")</f>
        <v>New Hire Rental</v>
      </c>
      <c r="U371" s="167" t="str">
        <f>IFERROR(VLOOKUP(Table2[[#This Row],[Enterprise ID]], 'ExistingRental-12.11'!A:H, 7, 0), "Not Open On 12.11")</f>
        <v>Not Open On 12.11</v>
      </c>
      <c r="V371" s="173" t="str">
        <f>IFERROR(VLOOKUP(Table2[[#This Row],[Enterprise ID]],'Tech-ServiceDate'!A:B,2,0), "EitherNewHire or Termed")</f>
        <v>EitherNewHire or Termed</v>
      </c>
      <c r="W371" s="25"/>
      <c r="X371" s="25"/>
    </row>
    <row r="372" spans="1:24" ht="33.75" customHeight="1">
      <c r="A372" s="15">
        <v>45938</v>
      </c>
      <c r="B372" s="7">
        <v>36307</v>
      </c>
      <c r="C372" s="4" t="s">
        <v>16053</v>
      </c>
      <c r="D372" s="5" t="s">
        <v>10179</v>
      </c>
      <c r="E372" s="176" t="str">
        <f t="shared" si="16"/>
        <v>36307</v>
      </c>
      <c r="F372" s="177">
        <f>IFERROR(VLOOKUP(D372,'TPMS-auto'!A:J, 10,0), "Not-in-TPMS")</f>
        <v>8655009585</v>
      </c>
      <c r="G372" s="177" t="str">
        <f>IFERROR(VLOOKUP(D372,'TPMS-auto'!A:J,6,0),"Not-in-TPMS")</f>
        <v>036307</v>
      </c>
      <c r="H372" s="6" t="s">
        <v>14676</v>
      </c>
      <c r="I372" s="2" t="s">
        <v>16054</v>
      </c>
      <c r="J372" s="3" t="s">
        <v>16055</v>
      </c>
      <c r="K372" s="13" t="s">
        <v>16056</v>
      </c>
      <c r="L372" s="13" t="s">
        <v>14680</v>
      </c>
      <c r="M372" s="13"/>
      <c r="N372" s="3" t="s">
        <v>14680</v>
      </c>
      <c r="O372" s="3" t="s">
        <v>14680</v>
      </c>
      <c r="P372" s="167" t="str">
        <f>IFERROR(VLOOKUP(D372,'TPMS-auto'!A:D, 4,0),"Not-in-TPMS")</f>
        <v>0004766</v>
      </c>
      <c r="Q372" s="169" t="str">
        <f>VLOOKUP(Table2[[#This Row],[Unit Number]],Ops,3,0)</f>
        <v>Rob &amp; Andrea</v>
      </c>
      <c r="R372" s="173" t="str">
        <f>IFERROR(VLOOKUP(Table2[[#This Row],[Enterprise ID]], 'ExistingRental-12.11'!A:H, 3, 0), "Not Open On 12.11")</f>
        <v>Not Open On 12.11</v>
      </c>
      <c r="S372" s="167" t="str">
        <f>IF(Table2[[#This Row],[Start Rental Date]]="New Rental", "New Rental", "Rental Extension Request")</f>
        <v>New Rental</v>
      </c>
      <c r="T372" s="167" t="str">
        <f>IFERROR(IF(Table2[[#This Row],[Date of this request]]-Table2[[#This Row],[Tech Service Date]]&lt;60, "New Hire Rental", "Truck Breakdown"), "New Hire Rental")</f>
        <v>Truck Breakdown</v>
      </c>
      <c r="U372" s="167" t="str">
        <f>IFERROR(VLOOKUP(Table2[[#This Row],[Enterprise ID]], 'ExistingRental-12.11'!A:H, 7, 0), "Not Open On 12.11")</f>
        <v>Not Open On 12.11</v>
      </c>
      <c r="V372" s="173">
        <f>IFERROR(VLOOKUP(Table2[[#This Row],[Enterprise ID]],'Tech-ServiceDate'!A:B,2,0), "EitherNewHire or Termed")</f>
        <v>36703</v>
      </c>
      <c r="W372" s="25"/>
      <c r="X372" s="25"/>
    </row>
    <row r="373" spans="1:24" ht="33.75" customHeight="1">
      <c r="A373" s="15">
        <v>45938</v>
      </c>
      <c r="B373" s="7">
        <v>22316</v>
      </c>
      <c r="C373" s="4" t="s">
        <v>16057</v>
      </c>
      <c r="D373" s="5" t="s">
        <v>16058</v>
      </c>
      <c r="E373" s="176" t="str">
        <f t="shared" si="16"/>
        <v>22316</v>
      </c>
      <c r="F373" s="177">
        <f>IFERROR(VLOOKUP(D373,'TPMS-auto'!A:J, 10,0), "Not-in-TPMS")</f>
        <v>6163491017</v>
      </c>
      <c r="G373" s="177" t="str">
        <f>IFERROR(VLOOKUP(D373,'TPMS-auto'!A:J,6,0),"Not-in-TPMS")</f>
        <v>022316</v>
      </c>
      <c r="H373" s="6" t="s">
        <v>14676</v>
      </c>
      <c r="I373" s="3" t="s">
        <v>16059</v>
      </c>
      <c r="J373" s="3" t="s">
        <v>16060</v>
      </c>
      <c r="K373" s="13" t="s">
        <v>14679</v>
      </c>
      <c r="L373" s="13" t="s">
        <v>14680</v>
      </c>
      <c r="M373" s="13"/>
      <c r="N373" s="3" t="s">
        <v>14680</v>
      </c>
      <c r="O373" s="3" t="s">
        <v>14680</v>
      </c>
      <c r="P373" s="167" t="str">
        <f>IFERROR(VLOOKUP(D373,'TPMS-auto'!A:D, 4,0),"Not-in-TPMS")</f>
        <v>0008366</v>
      </c>
      <c r="Q373" s="169" t="str">
        <f>VLOOKUP(Table2[[#This Row],[Unit Number]],Ops,3,0)</f>
        <v>Carol &amp; Tasha</v>
      </c>
      <c r="R373" s="173" t="str">
        <f>IFERROR(VLOOKUP(Table2[[#This Row],[Enterprise ID]], 'ExistingRental-12.11'!A:H, 3, 0), "Not Open On 12.11")</f>
        <v>Not Open On 12.11</v>
      </c>
      <c r="S373" s="167" t="str">
        <f>IF(Table2[[#This Row],[Start Rental Date]]="New Rental", "New Rental", "Rental Extension Request")</f>
        <v>New Rental</v>
      </c>
      <c r="T373" s="167" t="str">
        <f>IFERROR(IF(Table2[[#This Row],[Date of this request]]-Table2[[#This Row],[Tech Service Date]]&lt;60, "New Hire Rental", "Truck Breakdown"), "New Hire Rental")</f>
        <v>Truck Breakdown</v>
      </c>
      <c r="U373" s="167" t="str">
        <f>IFERROR(VLOOKUP(Table2[[#This Row],[Enterprise ID]], 'ExistingRental-12.11'!A:H, 7, 0), "Not Open On 12.11")</f>
        <v>Not Open On 12.11</v>
      </c>
      <c r="V373" s="173">
        <f>IFERROR(VLOOKUP(Table2[[#This Row],[Enterprise ID]],'Tech-ServiceDate'!A:B,2,0), "EitherNewHire or Termed")</f>
        <v>45830</v>
      </c>
      <c r="W373" s="25"/>
      <c r="X373" s="25"/>
    </row>
    <row r="374" spans="1:24" ht="33.75" customHeight="1">
      <c r="A374" s="15">
        <v>45938</v>
      </c>
      <c r="B374" s="7">
        <v>22418</v>
      </c>
      <c r="C374" s="4" t="s">
        <v>16061</v>
      </c>
      <c r="D374" s="5" t="s">
        <v>15242</v>
      </c>
      <c r="E374" s="176" t="str">
        <f t="shared" si="16"/>
        <v>22418</v>
      </c>
      <c r="F374" s="177">
        <f>IFERROR(VLOOKUP(D374,'TPMS-auto'!A:J, 10,0), "Not-in-TPMS")</f>
        <v>9016335462</v>
      </c>
      <c r="G374" s="177" t="str">
        <f>IFERROR(VLOOKUP(D374,'TPMS-auto'!A:J,6,0),"Not-in-TPMS")</f>
        <v>022418</v>
      </c>
      <c r="H374" s="6" t="s">
        <v>14676</v>
      </c>
      <c r="I374" s="107" t="s">
        <v>15243</v>
      </c>
      <c r="J374" s="3" t="s">
        <v>16062</v>
      </c>
      <c r="K374" s="13" t="s">
        <v>14679</v>
      </c>
      <c r="L374" s="3" t="s">
        <v>14680</v>
      </c>
      <c r="M374" s="3"/>
      <c r="N374" s="3" t="s">
        <v>14680</v>
      </c>
      <c r="O374" s="3" t="s">
        <v>14680</v>
      </c>
      <c r="P374" s="167" t="str">
        <f>IFERROR(VLOOKUP(D374,'TPMS-auto'!A:D, 4,0),"Not-in-TPMS")</f>
        <v>0008206</v>
      </c>
      <c r="Q374" s="169" t="str">
        <f>VLOOKUP(Table2[[#This Row],[Unit Number]],Ops,3,0)</f>
        <v>Monica, Cheryl &amp; Machell</v>
      </c>
      <c r="R374" s="173" t="str">
        <f>IFERROR(VLOOKUP(Table2[[#This Row],[Enterprise ID]], 'ExistingRental-12.11'!A:H, 3, 0), "Not Open On 12.11")</f>
        <v>Not Open On 12.11</v>
      </c>
      <c r="S374" s="167" t="str">
        <f>IF(Table2[[#This Row],[Start Rental Date]]="New Rental", "New Rental", "Rental Extension Request")</f>
        <v>New Rental</v>
      </c>
      <c r="T374" s="167" t="str">
        <f>IFERROR(IF(Table2[[#This Row],[Date of this request]]-Table2[[#This Row],[Tech Service Date]]&lt;60, "New Hire Rental", "Truck Breakdown"), "New Hire Rental")</f>
        <v>Truck Breakdown</v>
      </c>
      <c r="U374" s="167" t="str">
        <f>IFERROR(VLOOKUP(Table2[[#This Row],[Enterprise ID]], 'ExistingRental-12.11'!A:H, 7, 0), "Not Open On 12.11")</f>
        <v>Not Open On 12.11</v>
      </c>
      <c r="V374" s="173">
        <f>IFERROR(VLOOKUP(Table2[[#This Row],[Enterprise ID]],'Tech-ServiceDate'!A:B,2,0), "EitherNewHire or Termed")</f>
        <v>43152</v>
      </c>
      <c r="W374" s="25"/>
      <c r="X374" s="25"/>
    </row>
    <row r="375" spans="1:24" ht="33.75" customHeight="1">
      <c r="A375" s="15">
        <v>45938</v>
      </c>
      <c r="B375" s="7">
        <v>46047</v>
      </c>
      <c r="C375" s="4" t="s">
        <v>16063</v>
      </c>
      <c r="D375" s="5" t="s">
        <v>16064</v>
      </c>
      <c r="E375" s="176" t="str">
        <f t="shared" si="16"/>
        <v>46047</v>
      </c>
      <c r="F375" s="177">
        <f>IFERROR(VLOOKUP(D375,'TPMS-auto'!A:J, 10,0), "Not-in-TPMS")</f>
        <v>9166952751</v>
      </c>
      <c r="G375" s="177" t="str">
        <f>IFERROR(VLOOKUP(D375,'TPMS-auto'!A:J,6,0),"Not-in-TPMS")</f>
        <v>046047</v>
      </c>
      <c r="H375" s="6" t="s">
        <v>14676</v>
      </c>
      <c r="I375" s="107"/>
      <c r="J375" s="3"/>
      <c r="K375" s="13"/>
      <c r="L375" s="3"/>
      <c r="M375" s="3"/>
      <c r="N375" s="3" t="s">
        <v>14680</v>
      </c>
      <c r="O375" s="3" t="s">
        <v>14680</v>
      </c>
      <c r="P375" s="167" t="str">
        <f>IFERROR(VLOOKUP(D375,'TPMS-auto'!A:D, 4,0),"Not-in-TPMS")</f>
        <v>0008184</v>
      </c>
      <c r="Q375" s="169" t="str">
        <f>VLOOKUP(Table2[[#This Row],[Unit Number]],Ops,3,0)</f>
        <v>Carol &amp; Tasha</v>
      </c>
      <c r="R375" s="173" t="str">
        <f>IFERROR(VLOOKUP(Table2[[#This Row],[Enterprise ID]], 'ExistingRental-12.11'!A:H, 3, 0), "Not Open On 12.11")</f>
        <v>Not Open On 12.11</v>
      </c>
      <c r="S375" s="167" t="str">
        <f>IF(Table2[[#This Row],[Start Rental Date]]="New Rental", "New Rental", "Rental Extension Request")</f>
        <v>New Rental</v>
      </c>
      <c r="T375" s="167" t="str">
        <f>IFERROR(IF(Table2[[#This Row],[Date of this request]]-Table2[[#This Row],[Tech Service Date]]&lt;60, "New Hire Rental", "Truck Breakdown"), "New Hire Rental")</f>
        <v>Truck Breakdown</v>
      </c>
      <c r="U375" s="167" t="str">
        <f>IFERROR(VLOOKUP(Table2[[#This Row],[Enterprise ID]], 'ExistingRental-12.11'!A:H, 7, 0), "Not Open On 12.11")</f>
        <v>Not Open On 12.11</v>
      </c>
      <c r="V375" s="173">
        <f>IFERROR(VLOOKUP(Table2[[#This Row],[Enterprise ID]],'Tech-ServiceDate'!A:B,2,0), "EitherNewHire or Termed")</f>
        <v>44770</v>
      </c>
      <c r="W375" s="25"/>
      <c r="X375" s="25"/>
    </row>
    <row r="376" spans="1:24" ht="33.75" customHeight="1">
      <c r="A376" s="15">
        <v>45938</v>
      </c>
      <c r="B376" s="7">
        <v>61404</v>
      </c>
      <c r="C376" s="4" t="s">
        <v>15993</v>
      </c>
      <c r="D376" s="5" t="s">
        <v>15259</v>
      </c>
      <c r="E376" s="176" t="s">
        <v>16065</v>
      </c>
      <c r="F376" s="177">
        <f>IFERROR(VLOOKUP(D376,'TPMS-auto'!A:J, 10,0), "Not-in-TPMS")</f>
        <v>2109841925</v>
      </c>
      <c r="G376" s="177" t="str">
        <f>IFERROR(VLOOKUP(D376,'TPMS-auto'!A:J,6,0),"Not-in-TPMS")</f>
        <v>061404</v>
      </c>
      <c r="H376" s="6">
        <v>45902</v>
      </c>
      <c r="I376" s="2"/>
      <c r="J376" s="3" t="s">
        <v>15994</v>
      </c>
      <c r="K376" s="13" t="s">
        <v>16066</v>
      </c>
      <c r="L376" s="3"/>
      <c r="M376" s="3"/>
      <c r="N376" s="22" t="s">
        <v>14696</v>
      </c>
      <c r="O376" s="3"/>
      <c r="P376" s="167" t="str">
        <f>IFERROR(VLOOKUP(D376,'TPMS-auto'!A:D, 4,0),"Not-in-TPMS")</f>
        <v>0008147</v>
      </c>
      <c r="Q376" s="169" t="str">
        <f>IFERROR(VLOOKUP(Table2[[#This Row],[Unit Number]],Ops,3,0),"Not-in-TPMS")</f>
        <v>Carol &amp; Tasha</v>
      </c>
      <c r="R376" s="173" t="str">
        <f>IFERROR(VLOOKUP(Table2[[#This Row],[Enterprise ID]], 'ExistingRental-12.11'!A:H, 3, 0), "Not Open On 12.11")</f>
        <v>Not Open On 12.11</v>
      </c>
      <c r="S376" s="167" t="str">
        <f>IF(Table2[[#This Row],[Start Rental Date]]="New Rental", "New Rental", "Rental Extension Request")</f>
        <v>Rental Extension Request</v>
      </c>
      <c r="T376" s="167" t="str">
        <f>IFERROR(IF(Table2[[#This Row],[Date of this request]]-Table2[[#This Row],[Tech Service Date]]&lt;60, "New Hire Rental", "Truck Breakdown"), "New Hire Rental")</f>
        <v>New Hire Rental</v>
      </c>
      <c r="U376" s="167" t="str">
        <f>IFERROR(VLOOKUP(Table2[[#This Row],[Enterprise ID]], 'ExistingRental-12.11'!A:H, 7, 0), "Not Open On 12.11")</f>
        <v>Not Open On 12.11</v>
      </c>
      <c r="V376" s="173">
        <f>IFERROR(VLOOKUP(Table2[[#This Row],[Enterprise ID]],'Tech-ServiceDate'!A:B,2,0), "EitherNewHire or Termed")</f>
        <v>45900</v>
      </c>
      <c r="W376" s="25"/>
      <c r="X376" s="25"/>
    </row>
    <row r="377" spans="1:24" ht="33.75" customHeight="1">
      <c r="A377" s="15">
        <v>45938</v>
      </c>
      <c r="B377" s="7">
        <v>47201</v>
      </c>
      <c r="C377" s="4" t="s">
        <v>15138</v>
      </c>
      <c r="D377" s="5" t="s">
        <v>2514</v>
      </c>
      <c r="E377" s="176" t="s">
        <v>15779</v>
      </c>
      <c r="F377" s="177">
        <f>IFERROR(VLOOKUP(D377,'TPMS-auto'!A:J, 10,0), "Not-in-TPMS")</f>
        <v>7027214001</v>
      </c>
      <c r="G377" s="177" t="str">
        <f>IFERROR(VLOOKUP(D377,'TPMS-auto'!A:J,6,0),"Not-in-TPMS")</f>
        <v>047201</v>
      </c>
      <c r="H377" s="6">
        <v>45923</v>
      </c>
      <c r="I377" s="2" t="s">
        <v>15139</v>
      </c>
      <c r="J377" s="3" t="s">
        <v>15075</v>
      </c>
      <c r="K377" s="13" t="s">
        <v>15905</v>
      </c>
      <c r="L377" s="3" t="s">
        <v>14680</v>
      </c>
      <c r="M377" s="3"/>
      <c r="N377" s="3" t="s">
        <v>14680</v>
      </c>
      <c r="O377" s="3" t="s">
        <v>14680</v>
      </c>
      <c r="P377" s="167" t="str">
        <f>IFERROR(VLOOKUP(D377,'TPMS-auto'!A:D, 4,0),"Not-in-TPMS")</f>
        <v>0008366</v>
      </c>
      <c r="Q377" s="169" t="str">
        <f>IFERROR(VLOOKUP(Table2[[#This Row],[Unit Number]],Ops,3,0),"Not-in-TPMS")</f>
        <v>Carol &amp; Tasha</v>
      </c>
      <c r="R377" s="173" t="str">
        <f>IFERROR(VLOOKUP(Table2[[#This Row],[Enterprise ID]], 'ExistingRental-12.11'!A:H, 3, 0), "Not Open On 12.11")</f>
        <v>Not Open On 12.11</v>
      </c>
      <c r="S377" s="167" t="str">
        <f>IF(Table2[[#This Row],[Start Rental Date]]="New Rental", "New Rental", "Rental Extension Request")</f>
        <v>Rental Extension Request</v>
      </c>
      <c r="T377" s="167" t="str">
        <f>IFERROR(IF(Table2[[#This Row],[Date of this request]]-Table2[[#This Row],[Tech Service Date]]&lt;60, "New Hire Rental", "Truck Breakdown"), "New Hire Rental")</f>
        <v>Truck Breakdown</v>
      </c>
      <c r="U377" s="167" t="str">
        <f>IFERROR(VLOOKUP(Table2[[#This Row],[Enterprise ID]], 'ExistingRental-12.11'!A:H, 7, 0), "Not Open On 12.11")</f>
        <v>Not Open On 12.11</v>
      </c>
      <c r="V377" s="173">
        <f>IFERROR(VLOOKUP(Table2[[#This Row],[Enterprise ID]],'Tech-ServiceDate'!A:B,2,0), "EitherNewHire or Termed")</f>
        <v>39088</v>
      </c>
      <c r="W377" s="25"/>
      <c r="X377" s="25"/>
    </row>
    <row r="378" spans="1:24" ht="33.75" customHeight="1">
      <c r="A378" s="15">
        <v>45938</v>
      </c>
      <c r="B378" s="7">
        <v>61792</v>
      </c>
      <c r="C378" s="4" t="s">
        <v>16067</v>
      </c>
      <c r="D378" s="5" t="s">
        <v>16068</v>
      </c>
      <c r="E378" s="176" t="str">
        <f t="shared" ref="E378:E383" si="17">TRIM(B378)</f>
        <v>61792</v>
      </c>
      <c r="F378" s="177">
        <f>IFERROR(VLOOKUP(D378,'TPMS-auto'!A:J, 10,0), "Not-in-TPMS")</f>
        <v>3167301420</v>
      </c>
      <c r="G378" s="177" t="str">
        <f>IFERROR(VLOOKUP(D378,'TPMS-auto'!A:J,6,0),"Not-in-TPMS")</f>
        <v>023966</v>
      </c>
      <c r="H378" s="6">
        <v>45931</v>
      </c>
      <c r="I378" s="159" t="s">
        <v>16069</v>
      </c>
      <c r="J378" s="3" t="s">
        <v>14846</v>
      </c>
      <c r="K378" s="56" t="s">
        <v>16070</v>
      </c>
      <c r="L378" s="3"/>
      <c r="M378" s="3"/>
      <c r="N378" s="3"/>
      <c r="O378" s="3"/>
      <c r="P378" s="167" t="str">
        <f>IFERROR(VLOOKUP(D378,'TPMS-auto'!A:D, 4,0),"Not-in-TPMS")</f>
        <v>0008420</v>
      </c>
      <c r="Q378" s="169" t="str">
        <f>IFERROR(VLOOKUP(Table2[[#This Row],[Unit Number]],Ops,3,0),"Not-in-TPMS")</f>
        <v>Rob &amp; Andrea</v>
      </c>
      <c r="R378" s="173">
        <f>IFERROR(VLOOKUP(Table2[[#This Row],[Enterprise ID]], 'ExistingRental-12.11'!A:H, 3, 0), "Not Open On 12.11")</f>
        <v>45992</v>
      </c>
      <c r="S378" s="167" t="str">
        <f>IF(Table2[[#This Row],[Start Rental Date]]="New Rental", "New Rental", "Rental Extension Request")</f>
        <v>Rental Extension Request</v>
      </c>
      <c r="T378" s="167" t="str">
        <f>IFERROR(IF(Table2[[#This Row],[Date of this request]]-Table2[[#This Row],[Tech Service Date]]&lt;60, "New Hire Rental", "Truck Breakdown"), "New Hire Rental")</f>
        <v>Truck Breakdown</v>
      </c>
      <c r="U378" s="167" t="str">
        <f>IFERROR(VLOOKUP(Table2[[#This Row],[Enterprise ID]], 'ExistingRental-12.11'!A:H, 7, 0), "Not Open On 12.11")</f>
        <v>ERIC KELLY</v>
      </c>
      <c r="V378" s="173">
        <f>IFERROR(VLOOKUP(Table2[[#This Row],[Enterprise ID]],'Tech-ServiceDate'!A:B,2,0), "EitherNewHire or Termed")</f>
        <v>44018</v>
      </c>
      <c r="W378" s="25"/>
      <c r="X378" s="25"/>
    </row>
    <row r="379" spans="1:24" ht="33.75" customHeight="1">
      <c r="A379" s="15">
        <v>45938</v>
      </c>
      <c r="B379" s="8">
        <v>36780</v>
      </c>
      <c r="C379" s="9" t="s">
        <v>14810</v>
      </c>
      <c r="D379" s="10" t="s">
        <v>14811</v>
      </c>
      <c r="E379" s="174" t="str">
        <f t="shared" si="17"/>
        <v>36780</v>
      </c>
      <c r="F379" s="177" t="str">
        <f>IFERROR(VLOOKUP(D379,'TPMS-auto'!A:J, 10,0), "Not-in-TPMS")</f>
        <v>Not-in-TPMS</v>
      </c>
      <c r="G379" s="177" t="str">
        <f>IFERROR(VLOOKUP(D379,'TPMS-auto'!A:J,6,0),"Not-in-TPMS")</f>
        <v>Not-in-TPMS</v>
      </c>
      <c r="H379" s="12">
        <v>45922</v>
      </c>
      <c r="I379" s="164"/>
      <c r="J379" s="13"/>
      <c r="K379" s="56" t="s">
        <v>16033</v>
      </c>
      <c r="L379" s="13"/>
      <c r="M379" s="13"/>
      <c r="N379" s="13"/>
      <c r="O379" s="3"/>
      <c r="P379" s="167" t="str">
        <f>IFERROR(VLOOKUP(D379,'TPMS-auto'!A:D, 4,0),"Not-in-TPMS")</f>
        <v>Not-in-TPMS</v>
      </c>
      <c r="Q379" s="169" t="str">
        <f>IFERROR(VLOOKUP(Table2[[#This Row],[Unit Number]],Ops,3,0),"Not-in-TPMS")</f>
        <v>Not-in-TPMS</v>
      </c>
      <c r="R379" s="173" t="str">
        <f>IFERROR(VLOOKUP(Table2[[#This Row],[Enterprise ID]], 'ExistingRental-12.11'!A:H, 3, 0), "Not Open On 12.11")</f>
        <v>Not Open On 12.11</v>
      </c>
      <c r="S379" s="167" t="str">
        <f>IF(Table2[[#This Row],[Start Rental Date]]="New Rental", "New Rental", "Rental Extension Request")</f>
        <v>Rental Extension Request</v>
      </c>
      <c r="T379" s="167" t="str">
        <f>IFERROR(IF(Table2[[#This Row],[Date of this request]]-Table2[[#This Row],[Tech Service Date]]&lt;60, "New Hire Rental", "Truck Breakdown"), "New Hire Rental")</f>
        <v>New Hire Rental</v>
      </c>
      <c r="U379" s="167" t="str">
        <f>IFERROR(VLOOKUP(Table2[[#This Row],[Enterprise ID]], 'ExistingRental-12.11'!A:H, 7, 0), "Not Open On 12.11")</f>
        <v>Not Open On 12.11</v>
      </c>
      <c r="V379" s="173" t="str">
        <f>IFERROR(VLOOKUP(Table2[[#This Row],[Enterprise ID]],'Tech-ServiceDate'!A:B,2,0), "EitherNewHire or Termed")</f>
        <v>EitherNewHire or Termed</v>
      </c>
      <c r="W379" s="25"/>
      <c r="X379" s="25"/>
    </row>
    <row r="380" spans="1:24" ht="33.75" customHeight="1">
      <c r="A380" s="15">
        <v>45938</v>
      </c>
      <c r="B380" s="8">
        <v>36750</v>
      </c>
      <c r="C380" s="9" t="s">
        <v>16071</v>
      </c>
      <c r="D380" s="10" t="s">
        <v>15546</v>
      </c>
      <c r="E380" s="174" t="str">
        <f t="shared" si="17"/>
        <v>36750</v>
      </c>
      <c r="F380" s="177" t="str">
        <f>IFERROR(VLOOKUP(D380,'TPMS-auto'!A:J, 10,0), "Not-in-TPMS")</f>
        <v>Not-in-TPMS</v>
      </c>
      <c r="G380" s="177" t="str">
        <f>IFERROR(VLOOKUP(D380,'TPMS-auto'!A:J,6,0),"Not-in-TPMS")</f>
        <v>Not-in-TPMS</v>
      </c>
      <c r="H380" s="12" t="s">
        <v>14676</v>
      </c>
      <c r="I380" s="11" t="s">
        <v>16072</v>
      </c>
      <c r="J380" s="13" t="s">
        <v>15403</v>
      </c>
      <c r="K380" s="13" t="s">
        <v>14679</v>
      </c>
      <c r="L380" s="13" t="s">
        <v>14680</v>
      </c>
      <c r="M380" s="13"/>
      <c r="N380" s="13" t="s">
        <v>14680</v>
      </c>
      <c r="O380" s="3" t="s">
        <v>14680</v>
      </c>
      <c r="P380" s="167" t="str">
        <f>IFERROR(VLOOKUP(D380,'TPMS-auto'!A:D, 4,0),"Not-in-TPMS")</f>
        <v>Not-in-TPMS</v>
      </c>
      <c r="Q380" s="169" t="str">
        <f>IFERROR(VLOOKUP(Table2[[#This Row],[Unit Number]],Ops,3,0),"Not-in-TPMS")</f>
        <v>Not-in-TPMS</v>
      </c>
      <c r="R380" s="173" t="str">
        <f>IFERROR(VLOOKUP(Table2[[#This Row],[Enterprise ID]], 'ExistingRental-12.11'!A:H, 3, 0), "Not Open On 12.11")</f>
        <v>Not Open On 12.11</v>
      </c>
      <c r="S380" s="167" t="str">
        <f>IF(Table2[[#This Row],[Start Rental Date]]="New Rental", "New Rental", "Rental Extension Request")</f>
        <v>New Rental</v>
      </c>
      <c r="T380" s="167" t="str">
        <f>IFERROR(IF(Table2[[#This Row],[Date of this request]]-Table2[[#This Row],[Tech Service Date]]&lt;60, "New Hire Rental", "Truck Breakdown"), "New Hire Rental")</f>
        <v>New Hire Rental</v>
      </c>
      <c r="U380" s="167" t="str">
        <f>IFERROR(VLOOKUP(Table2[[#This Row],[Enterprise ID]], 'ExistingRental-12.11'!A:H, 7, 0), "Not Open On 12.11")</f>
        <v>Not Open On 12.11</v>
      </c>
      <c r="V380" s="173" t="str">
        <f>IFERROR(VLOOKUP(Table2[[#This Row],[Enterprise ID]],'Tech-ServiceDate'!A:B,2,0), "EitherNewHire or Termed")</f>
        <v>EitherNewHire or Termed</v>
      </c>
      <c r="W380" s="25"/>
      <c r="X380" s="25"/>
    </row>
    <row r="381" spans="1:24" ht="33.75" customHeight="1">
      <c r="A381" s="15">
        <v>45938</v>
      </c>
      <c r="B381" s="8">
        <v>61597</v>
      </c>
      <c r="C381" s="9" t="s">
        <v>16073</v>
      </c>
      <c r="D381" s="10" t="s">
        <v>16074</v>
      </c>
      <c r="E381" s="174" t="str">
        <f t="shared" si="17"/>
        <v>61597</v>
      </c>
      <c r="F381" s="177">
        <f>IFERROR(VLOOKUP(D381,'TPMS-auto'!A:J, 10,0), "Not-in-TPMS")</f>
        <v>6197070066</v>
      </c>
      <c r="G381" s="177" t="str">
        <f>IFERROR(VLOOKUP(D381,'TPMS-auto'!A:J,6,0),"Not-in-TPMS")</f>
        <v>061597</v>
      </c>
      <c r="H381" s="12" t="s">
        <v>14676</v>
      </c>
      <c r="I381" s="11" t="s">
        <v>16075</v>
      </c>
      <c r="J381" s="13" t="s">
        <v>16076</v>
      </c>
      <c r="K381" s="13" t="s">
        <v>14679</v>
      </c>
      <c r="L381" s="13" t="s">
        <v>14680</v>
      </c>
      <c r="M381" s="13"/>
      <c r="N381" s="3" t="s">
        <v>14680</v>
      </c>
      <c r="O381" s="3" t="s">
        <v>14680</v>
      </c>
      <c r="P381" s="167" t="str">
        <f>IFERROR(VLOOKUP(D381,'TPMS-auto'!A:D, 4,0),"Not-in-TPMS")</f>
        <v>0007088</v>
      </c>
      <c r="Q381" s="169" t="str">
        <f>VLOOKUP(Table2[[#This Row],[Unit Number]],Ops,3,0)</f>
        <v>Carol &amp; Tasha</v>
      </c>
      <c r="R381" s="173" t="str">
        <f>IFERROR(VLOOKUP(Table2[[#This Row],[Enterprise ID]], 'ExistingRental-12.11'!A:H, 3, 0), "Not Open On 12.11")</f>
        <v>Not Open On 12.11</v>
      </c>
      <c r="S381" s="167" t="str">
        <f>IF(Table2[[#This Row],[Start Rental Date]]="New Rental", "New Rental", "Rental Extension Request")</f>
        <v>New Rental</v>
      </c>
      <c r="T381" s="167" t="str">
        <f>IFERROR(IF(Table2[[#This Row],[Date of this request]]-Table2[[#This Row],[Tech Service Date]]&lt;60, "New Hire Rental", "Truck Breakdown"), "New Hire Rental")</f>
        <v>Truck Breakdown</v>
      </c>
      <c r="U381" s="167" t="str">
        <f>IFERROR(VLOOKUP(Table2[[#This Row],[Enterprise ID]], 'ExistingRental-12.11'!A:H, 7, 0), "Not Open On 12.11")</f>
        <v>Not Open On 12.11</v>
      </c>
      <c r="V381" s="173">
        <f>IFERROR(VLOOKUP(Table2[[#This Row],[Enterprise ID]],'Tech-ServiceDate'!A:B,2,0), "EitherNewHire or Termed")</f>
        <v>41575</v>
      </c>
      <c r="W381" s="25"/>
      <c r="X381" s="25"/>
    </row>
    <row r="382" spans="1:24" ht="33.75" customHeight="1">
      <c r="A382" s="15">
        <v>45938</v>
      </c>
      <c r="B382" s="8">
        <v>61192</v>
      </c>
      <c r="C382" s="9" t="s">
        <v>16077</v>
      </c>
      <c r="D382" s="10" t="s">
        <v>16078</v>
      </c>
      <c r="E382" s="174" t="str">
        <f t="shared" si="17"/>
        <v>61192</v>
      </c>
      <c r="F382" s="177">
        <f>IFERROR(VLOOKUP(D382,'TPMS-auto'!A:J, 10,0), "Not-in-TPMS")</f>
        <v>3034340716</v>
      </c>
      <c r="G382" s="177" t="str">
        <f>IFERROR(VLOOKUP(D382,'TPMS-auto'!A:J,6,0),"Not-in-TPMS")</f>
        <v>061815</v>
      </c>
      <c r="H382" s="12" t="s">
        <v>14676</v>
      </c>
      <c r="I382" s="11" t="s">
        <v>16079</v>
      </c>
      <c r="J382" s="13" t="s">
        <v>15403</v>
      </c>
      <c r="K382" s="13" t="s">
        <v>14679</v>
      </c>
      <c r="L382" s="13" t="s">
        <v>14680</v>
      </c>
      <c r="M382" s="13"/>
      <c r="N382" s="13" t="s">
        <v>14680</v>
      </c>
      <c r="O382" s="3" t="s">
        <v>14680</v>
      </c>
      <c r="P382" s="167" t="str">
        <f>IFERROR(VLOOKUP(D382,'TPMS-auto'!A:D, 4,0),"Not-in-TPMS")</f>
        <v>0008169</v>
      </c>
      <c r="Q382" s="169" t="str">
        <f>VLOOKUP(Table2[[#This Row],[Unit Number]],Ops,3,0)</f>
        <v>Carol &amp; Tasha</v>
      </c>
      <c r="R382" s="173" t="str">
        <f>IFERROR(VLOOKUP(Table2[[#This Row],[Enterprise ID]], 'ExistingRental-12.11'!A:H, 3, 0), "Not Open On 12.11")</f>
        <v>Not Open On 12.11</v>
      </c>
      <c r="S382" s="167" t="str">
        <f>IF(Table2[[#This Row],[Start Rental Date]]="New Rental", "New Rental", "Rental Extension Request")</f>
        <v>New Rental</v>
      </c>
      <c r="T382" s="167" t="str">
        <f>IFERROR(IF(Table2[[#This Row],[Date of this request]]-Table2[[#This Row],[Tech Service Date]]&lt;60, "New Hire Rental", "Truck Breakdown"), "New Hire Rental")</f>
        <v>Truck Breakdown</v>
      </c>
      <c r="U382" s="167" t="str">
        <f>IFERROR(VLOOKUP(Table2[[#This Row],[Enterprise ID]], 'ExistingRental-12.11'!A:H, 7, 0), "Not Open On 12.11")</f>
        <v>Not Open On 12.11</v>
      </c>
      <c r="V382" s="173">
        <f>IFERROR(VLOOKUP(Table2[[#This Row],[Enterprise ID]],'Tech-ServiceDate'!A:B,2,0), "EitherNewHire or Termed")</f>
        <v>45543</v>
      </c>
      <c r="W382" s="25"/>
      <c r="X382" s="25"/>
    </row>
    <row r="383" spans="1:24" ht="33.75" customHeight="1">
      <c r="A383" s="15">
        <v>45938</v>
      </c>
      <c r="B383" s="8">
        <v>23472</v>
      </c>
      <c r="C383" s="9" t="s">
        <v>16080</v>
      </c>
      <c r="D383" s="10" t="s">
        <v>7904</v>
      </c>
      <c r="E383" s="174" t="str">
        <f t="shared" si="17"/>
        <v>23472</v>
      </c>
      <c r="F383" s="177">
        <f>IFERROR(VLOOKUP(D383,'TPMS-auto'!A:J, 10,0), "Not-in-TPMS")</f>
        <v>3523593179</v>
      </c>
      <c r="G383" s="177" t="str">
        <f>IFERROR(VLOOKUP(D383,'TPMS-auto'!A:J,6,0),"Not-in-TPMS")</f>
        <v>023472</v>
      </c>
      <c r="H383" s="12" t="s">
        <v>14676</v>
      </c>
      <c r="I383" s="11" t="s">
        <v>16081</v>
      </c>
      <c r="J383" s="13" t="s">
        <v>16082</v>
      </c>
      <c r="K383" s="13" t="s">
        <v>14679</v>
      </c>
      <c r="L383" s="13" t="s">
        <v>14680</v>
      </c>
      <c r="M383" s="13"/>
      <c r="N383" s="13" t="s">
        <v>14680</v>
      </c>
      <c r="O383" s="3" t="s">
        <v>14680</v>
      </c>
      <c r="P383" s="167" t="str">
        <f>IFERROR(VLOOKUP(D383,'TPMS-auto'!A:D, 4,0),"Not-in-TPMS")</f>
        <v>0007435</v>
      </c>
      <c r="Q383" s="169" t="str">
        <f>VLOOKUP(Table2[[#This Row],[Unit Number]],Ops,3,0)</f>
        <v>Rob &amp; Andrea</v>
      </c>
      <c r="R383" s="173" t="str">
        <f>IFERROR(VLOOKUP(Table2[[#This Row],[Enterprise ID]], 'ExistingRental-12.11'!A:H, 3, 0), "Not Open On 12.11")</f>
        <v>Not Open On 12.11</v>
      </c>
      <c r="S383" s="167" t="str">
        <f>IF(Table2[[#This Row],[Start Rental Date]]="New Rental", "New Rental", "Rental Extension Request")</f>
        <v>New Rental</v>
      </c>
      <c r="T383" s="167" t="str">
        <f>IFERROR(IF(Table2[[#This Row],[Date of this request]]-Table2[[#This Row],[Tech Service Date]]&lt;60, "New Hire Rental", "Truck Breakdown"), "New Hire Rental")</f>
        <v>Truck Breakdown</v>
      </c>
      <c r="U383" s="167" t="str">
        <f>IFERROR(VLOOKUP(Table2[[#This Row],[Enterprise ID]], 'ExistingRental-12.11'!A:H, 7, 0), "Not Open On 12.11")</f>
        <v>Not Open On 12.11</v>
      </c>
      <c r="V383" s="173">
        <f>IFERROR(VLOOKUP(Table2[[#This Row],[Enterprise ID]],'Tech-ServiceDate'!A:B,2,0), "EitherNewHire or Termed")</f>
        <v>36314</v>
      </c>
      <c r="W383" s="25"/>
      <c r="X383" s="25"/>
    </row>
    <row r="384" spans="1:24" ht="33.75" customHeight="1">
      <c r="A384" s="15">
        <v>45938</v>
      </c>
      <c r="B384" s="8">
        <v>46499</v>
      </c>
      <c r="C384" s="9" t="s">
        <v>14997</v>
      </c>
      <c r="D384" s="10" t="s">
        <v>14998</v>
      </c>
      <c r="E384" s="174" t="s">
        <v>16083</v>
      </c>
      <c r="F384" s="177">
        <f>IFERROR(VLOOKUP(D384,'TPMS-auto'!A:J, 10,0), "Not-in-TPMS")</f>
        <v>5716825085</v>
      </c>
      <c r="G384" s="177">
        <f>IFERROR(VLOOKUP(D384,'TPMS-auto'!A:J,6,0),"Not-in-TPMS")</f>
        <v>0</v>
      </c>
      <c r="H384" s="12">
        <v>45909</v>
      </c>
      <c r="I384" s="11" t="s">
        <v>14999</v>
      </c>
      <c r="J384" s="13" t="s">
        <v>15000</v>
      </c>
      <c r="K384" s="13" t="s">
        <v>15001</v>
      </c>
      <c r="L384" s="13" t="s">
        <v>14680</v>
      </c>
      <c r="M384" s="13"/>
      <c r="N384" s="13" t="s">
        <v>14680</v>
      </c>
      <c r="O384" s="13" t="s">
        <v>14680</v>
      </c>
      <c r="P384" s="167" t="str">
        <f>IFERROR(VLOOKUP(D384,'TPMS-auto'!A:D, 4,0),"Not-in-TPMS")</f>
        <v>0007084</v>
      </c>
      <c r="Q384" s="169" t="str">
        <f>VLOOKUP(Table2[[#This Row],[Unit Number]],Ops,3,0)</f>
        <v>Monica, Cheryl &amp; Machell</v>
      </c>
      <c r="R384" s="173" t="str">
        <f>IFERROR(VLOOKUP(Table2[[#This Row],[Enterprise ID]], 'ExistingRental-12.11'!A:H, 3, 0), "Not Open On 12.11")</f>
        <v>Not Open On 12.11</v>
      </c>
      <c r="S384" s="167" t="str">
        <f>IF(Table2[[#This Row],[Start Rental Date]]="New Rental", "New Rental", "Rental Extension Request")</f>
        <v>Rental Extension Request</v>
      </c>
      <c r="T384" s="167" t="str">
        <f>IFERROR(IF(Table2[[#This Row],[Date of this request]]-Table2[[#This Row],[Tech Service Date]]&lt;60, "New Hire Rental", "Truck Breakdown"), "New Hire Rental")</f>
        <v>Truck Breakdown</v>
      </c>
      <c r="U384" s="167" t="str">
        <f>IFERROR(VLOOKUP(Table2[[#This Row],[Enterprise ID]], 'ExistingRental-12.11'!A:H, 7, 0), "Not Open On 12.11")</f>
        <v>Not Open On 12.11</v>
      </c>
      <c r="V384" s="173">
        <f>IFERROR(VLOOKUP(Table2[[#This Row],[Enterprise ID]],'Tech-ServiceDate'!A:B,2,0), "EitherNewHire or Termed")</f>
        <v>45837</v>
      </c>
      <c r="W384" s="25"/>
      <c r="X384" s="25"/>
    </row>
    <row r="385" spans="1:24" ht="33.75" customHeight="1">
      <c r="A385" s="15">
        <v>45938</v>
      </c>
      <c r="B385" s="8">
        <v>46942</v>
      </c>
      <c r="C385" s="9" t="s">
        <v>16084</v>
      </c>
      <c r="D385" s="10" t="s">
        <v>16085</v>
      </c>
      <c r="E385" s="174" t="str">
        <f>TRIM(B385)</f>
        <v>46942</v>
      </c>
      <c r="F385" s="177">
        <f>IFERROR(VLOOKUP(D385,'TPMS-auto'!A:J, 10,0), "Not-in-TPMS")</f>
        <v>8708680395</v>
      </c>
      <c r="G385" s="177" t="str">
        <f>IFERROR(VLOOKUP(D385,'TPMS-auto'!A:J,6,0),"Not-in-TPMS")</f>
        <v>023144</v>
      </c>
      <c r="H385" s="12" t="s">
        <v>14676</v>
      </c>
      <c r="I385" s="11"/>
      <c r="J385" s="13" t="s">
        <v>15426</v>
      </c>
      <c r="K385" s="13" t="s">
        <v>16086</v>
      </c>
      <c r="L385" s="13" t="s">
        <v>14680</v>
      </c>
      <c r="M385" s="13"/>
      <c r="N385" s="13" t="s">
        <v>14696</v>
      </c>
      <c r="O385" s="13"/>
      <c r="P385" s="167" t="str">
        <f>IFERROR(VLOOKUP(D385,'TPMS-auto'!A:D, 4,0),"Not-in-TPMS")</f>
        <v>0008206</v>
      </c>
      <c r="Q385" s="169" t="str">
        <f>VLOOKUP(Table2[[#This Row],[Unit Number]],Ops,3,0)</f>
        <v>Monica, Cheryl &amp; Machell</v>
      </c>
      <c r="R385" s="173" t="str">
        <f>IFERROR(VLOOKUP(Table2[[#This Row],[Enterprise ID]], 'ExistingRental-12.11'!A:H, 3, 0), "Not Open On 12.11")</f>
        <v>Not Open On 12.11</v>
      </c>
      <c r="S385" s="167" t="str">
        <f>IF(Table2[[#This Row],[Start Rental Date]]="New Rental", "New Rental", "Rental Extension Request")</f>
        <v>New Rental</v>
      </c>
      <c r="T385" s="167" t="str">
        <f>IFERROR(IF(Table2[[#This Row],[Date of this request]]-Table2[[#This Row],[Tech Service Date]]&lt;60, "New Hire Rental", "Truck Breakdown"), "New Hire Rental")</f>
        <v>New Hire Rental</v>
      </c>
      <c r="U385" s="167" t="str">
        <f>IFERROR(VLOOKUP(Table2[[#This Row],[Enterprise ID]], 'ExistingRental-12.11'!A:H, 7, 0), "Not Open On 12.11")</f>
        <v>Not Open On 12.11</v>
      </c>
      <c r="V385" s="173">
        <f>IFERROR(VLOOKUP(Table2[[#This Row],[Enterprise ID]],'Tech-ServiceDate'!A:B,2,0), "EitherNewHire or Termed")</f>
        <v>45914</v>
      </c>
      <c r="W385" s="25"/>
      <c r="X385" s="25"/>
    </row>
    <row r="386" spans="1:24" ht="33.75" customHeight="1">
      <c r="A386" s="15">
        <v>45938</v>
      </c>
      <c r="B386" s="8">
        <v>61784</v>
      </c>
      <c r="C386" s="9" t="s">
        <v>16087</v>
      </c>
      <c r="D386" s="10" t="s">
        <v>10570</v>
      </c>
      <c r="E386" s="174" t="str">
        <f>TRIM(B386)</f>
        <v>61784</v>
      </c>
      <c r="F386" s="177">
        <f>IFERROR(VLOOKUP(D386,'TPMS-auto'!A:J, 10,0), "Not-in-TPMS")</f>
        <v>7326040003</v>
      </c>
      <c r="G386" s="177" t="str">
        <f>IFERROR(VLOOKUP(D386,'TPMS-auto'!A:J,6,0),"Not-in-TPMS")</f>
        <v>061784</v>
      </c>
      <c r="H386" s="12">
        <v>45938</v>
      </c>
      <c r="I386" s="11" t="s">
        <v>16088</v>
      </c>
      <c r="J386" s="13" t="s">
        <v>16089</v>
      </c>
      <c r="K386" s="13" t="s">
        <v>14679</v>
      </c>
      <c r="L386" s="13" t="s">
        <v>14680</v>
      </c>
      <c r="M386" s="13"/>
      <c r="N386" s="13" t="s">
        <v>14680</v>
      </c>
      <c r="O386" s="13" t="s">
        <v>14680</v>
      </c>
      <c r="P386" s="167" t="str">
        <f>IFERROR(VLOOKUP(D386,'TPMS-auto'!A:D, 4,0),"Not-in-TPMS")</f>
        <v>0008380</v>
      </c>
      <c r="Q386" s="169" t="str">
        <f>VLOOKUP(Table2[[#This Row],[Unit Number]],Ops,3,0)</f>
        <v>Rob &amp; Andrea</v>
      </c>
      <c r="R386" s="173" t="str">
        <f>IFERROR(VLOOKUP(Table2[[#This Row],[Enterprise ID]], 'ExistingRental-12.11'!A:H, 3, 0), "Not Open On 12.11")</f>
        <v>Not Open On 12.11</v>
      </c>
      <c r="S386" s="167" t="str">
        <f>IF(Table2[[#This Row],[Start Rental Date]]="New Rental", "New Rental", "Rental Extension Request")</f>
        <v>Rental Extension Request</v>
      </c>
      <c r="T386" s="167" t="str">
        <f>IFERROR(IF(Table2[[#This Row],[Date of this request]]-Table2[[#This Row],[Tech Service Date]]&lt;60, "New Hire Rental", "Truck Breakdown"), "New Hire Rental")</f>
        <v>Truck Breakdown</v>
      </c>
      <c r="U386" s="167" t="str">
        <f>IFERROR(VLOOKUP(Table2[[#This Row],[Enterprise ID]], 'ExistingRental-12.11'!A:H, 7, 0), "Not Open On 12.11")</f>
        <v>Not Open On 12.11</v>
      </c>
      <c r="V386" s="173">
        <f>IFERROR(VLOOKUP(Table2[[#This Row],[Enterprise ID]],'Tech-ServiceDate'!A:B,2,0), "EitherNewHire or Termed")</f>
        <v>28576</v>
      </c>
      <c r="W386" s="25"/>
      <c r="X386" s="25"/>
    </row>
    <row r="387" spans="1:24" ht="33.75" customHeight="1">
      <c r="A387" s="15">
        <v>45938</v>
      </c>
      <c r="B387" s="8">
        <v>23028</v>
      </c>
      <c r="C387" s="9" t="s">
        <v>15020</v>
      </c>
      <c r="D387" s="10" t="s">
        <v>15021</v>
      </c>
      <c r="E387" s="174" t="s">
        <v>16090</v>
      </c>
      <c r="F387" s="177">
        <f>IFERROR(VLOOKUP(D387,'TPMS-auto'!A:J, 10,0), "Not-in-TPMS")</f>
        <v>9168834798</v>
      </c>
      <c r="G387" s="177" t="str">
        <f>IFERROR(VLOOKUP(D387,'TPMS-auto'!A:J,6,0),"Not-in-TPMS")</f>
        <v>047352</v>
      </c>
      <c r="H387" s="12">
        <v>45922</v>
      </c>
      <c r="I387" s="11" t="s">
        <v>15022</v>
      </c>
      <c r="J387" s="13" t="s">
        <v>15023</v>
      </c>
      <c r="K387" s="13" t="s">
        <v>15024</v>
      </c>
      <c r="L387" s="13" t="s">
        <v>14680</v>
      </c>
      <c r="M387" s="13"/>
      <c r="N387" s="13" t="s">
        <v>14680</v>
      </c>
      <c r="O387" s="13" t="s">
        <v>14680</v>
      </c>
      <c r="P387" s="167" t="str">
        <f>IFERROR(VLOOKUP(D387,'TPMS-auto'!A:D, 4,0),"Not-in-TPMS")</f>
        <v>0008184</v>
      </c>
      <c r="Q387" s="169" t="str">
        <f>VLOOKUP(Table2[[#This Row],[Unit Number]],Ops,3,0)</f>
        <v>Carol &amp; Tasha</v>
      </c>
      <c r="R387" s="173" t="str">
        <f>IFERROR(VLOOKUP(Table2[[#This Row],[Enterprise ID]], 'ExistingRental-12.11'!A:H, 3, 0), "Not Open On 12.11")</f>
        <v>Not Open On 12.11</v>
      </c>
      <c r="S387" s="167" t="str">
        <f>IF(Table2[[#This Row],[Start Rental Date]]="New Rental", "New Rental", "Rental Extension Request")</f>
        <v>Rental Extension Request</v>
      </c>
      <c r="T387" s="167" t="str">
        <f>IFERROR(IF(Table2[[#This Row],[Date of this request]]-Table2[[#This Row],[Tech Service Date]]&lt;60, "New Hire Rental", "Truck Breakdown"), "New Hire Rental")</f>
        <v>Truck Breakdown</v>
      </c>
      <c r="U387" s="167" t="str">
        <f>IFERROR(VLOOKUP(Table2[[#This Row],[Enterprise ID]], 'ExistingRental-12.11'!A:H, 7, 0), "Not Open On 12.11")</f>
        <v>Not Open On 12.11</v>
      </c>
      <c r="V387" s="173">
        <f>IFERROR(VLOOKUP(Table2[[#This Row],[Enterprise ID]],'Tech-ServiceDate'!A:B,2,0), "EitherNewHire or Termed")</f>
        <v>44742</v>
      </c>
      <c r="W387" s="25"/>
      <c r="X387" s="25"/>
    </row>
    <row r="388" spans="1:24" ht="33.75" customHeight="1">
      <c r="A388" s="15">
        <v>45938</v>
      </c>
      <c r="B388" s="8">
        <v>23875</v>
      </c>
      <c r="C388" s="9" t="s">
        <v>15932</v>
      </c>
      <c r="D388" s="10" t="s">
        <v>15933</v>
      </c>
      <c r="E388" s="174" t="s">
        <v>16091</v>
      </c>
      <c r="F388" s="177">
        <f>IFERROR(VLOOKUP(D388,'TPMS-auto'!A:J, 10,0), "Not-in-TPMS")</f>
        <v>8158142916</v>
      </c>
      <c r="G388" s="177" t="str">
        <f>IFERROR(VLOOKUP(D388,'TPMS-auto'!A:J,6,0),"Not-in-TPMS")</f>
        <v>023875</v>
      </c>
      <c r="H388" s="12">
        <v>45936</v>
      </c>
      <c r="I388" s="11"/>
      <c r="J388" s="13" t="s">
        <v>15934</v>
      </c>
      <c r="K388" s="13" t="s">
        <v>16092</v>
      </c>
      <c r="L388" s="13" t="s">
        <v>14680</v>
      </c>
      <c r="M388" s="13"/>
      <c r="N388" s="13" t="s">
        <v>14696</v>
      </c>
      <c r="O388" s="3"/>
      <c r="P388" s="167" t="str">
        <f>IFERROR(VLOOKUP(D388,'TPMS-auto'!A:D, 4,0),"Not-in-TPMS")</f>
        <v>0008555</v>
      </c>
      <c r="Q388" s="169" t="str">
        <f>VLOOKUP(Table2[[#This Row],[Unit Number]],Ops,3,0)</f>
        <v>Monica, Cheryl &amp; Machell</v>
      </c>
      <c r="R388" s="173" t="str">
        <f>IFERROR(VLOOKUP(Table2[[#This Row],[Enterprise ID]], 'ExistingRental-12.11'!A:H, 3, 0), "Not Open On 12.11")</f>
        <v>Not Open On 12.11</v>
      </c>
      <c r="S388" s="167" t="str">
        <f>IF(Table2[[#This Row],[Start Rental Date]]="New Rental", "New Rental", "Rental Extension Request")</f>
        <v>Rental Extension Request</v>
      </c>
      <c r="T388" s="167" t="str">
        <f>IFERROR(IF(Table2[[#This Row],[Date of this request]]-Table2[[#This Row],[Tech Service Date]]&lt;60, "New Hire Rental", "Truck Breakdown"), "New Hire Rental")</f>
        <v>New Hire Rental</v>
      </c>
      <c r="U388" s="167" t="str">
        <f>IFERROR(VLOOKUP(Table2[[#This Row],[Enterprise ID]], 'ExistingRental-12.11'!A:H, 7, 0), "Not Open On 12.11")</f>
        <v>Not Open On 12.11</v>
      </c>
      <c r="V388" s="173">
        <f>IFERROR(VLOOKUP(Table2[[#This Row],[Enterprise ID]],'Tech-ServiceDate'!A:B,2,0), "EitherNewHire or Termed")</f>
        <v>45921</v>
      </c>
      <c r="W388" s="25"/>
      <c r="X388" s="25"/>
    </row>
    <row r="389" spans="1:24" ht="33.75" customHeight="1">
      <c r="A389" s="15">
        <v>45938</v>
      </c>
      <c r="B389" s="8">
        <v>46949</v>
      </c>
      <c r="C389" s="9" t="s">
        <v>16093</v>
      </c>
      <c r="D389" s="10" t="s">
        <v>16094</v>
      </c>
      <c r="E389" s="174" t="str">
        <f>TRIM(B389)</f>
        <v>46949</v>
      </c>
      <c r="F389" s="177" t="str">
        <f>IFERROR(VLOOKUP(D389,'TPMS-auto'!A:J, 10,0), "Not-in-TPMS")</f>
        <v>Not-in-TPMS</v>
      </c>
      <c r="G389" s="177" t="str">
        <f>IFERROR(VLOOKUP(D389,'TPMS-auto'!A:J,6,0),"Not-in-TPMS")</f>
        <v>Not-in-TPMS</v>
      </c>
      <c r="H389" s="12" t="s">
        <v>14676</v>
      </c>
      <c r="I389" s="11" t="s">
        <v>16095</v>
      </c>
      <c r="J389" s="13" t="s">
        <v>16096</v>
      </c>
      <c r="K389" s="13" t="s">
        <v>15835</v>
      </c>
      <c r="L389" s="13" t="s">
        <v>14680</v>
      </c>
      <c r="M389" s="13"/>
      <c r="N389" s="13" t="s">
        <v>14680</v>
      </c>
      <c r="O389" s="3" t="s">
        <v>14680</v>
      </c>
      <c r="P389" s="167" t="str">
        <f>IFERROR(VLOOKUP(D389,'TPMS-auto'!A:D, 4,0),"Not-in-TPMS")</f>
        <v>Not-in-TPMS</v>
      </c>
      <c r="Q389" s="169" t="e">
        <f>VLOOKUP(Table2[[#This Row],[Unit Number]],Ops,3,0)</f>
        <v>#N/A</v>
      </c>
      <c r="R389" s="173" t="str">
        <f>IFERROR(VLOOKUP(Table2[[#This Row],[Enterprise ID]], 'ExistingRental-12.11'!A:H, 3, 0), "Not Open On 12.11")</f>
        <v>Not Open On 12.11</v>
      </c>
      <c r="S389" s="167" t="str">
        <f>IF(Table2[[#This Row],[Start Rental Date]]="New Rental", "New Rental", "Rental Extension Request")</f>
        <v>New Rental</v>
      </c>
      <c r="T389" s="167" t="str">
        <f>IFERROR(IF(Table2[[#This Row],[Date of this request]]-Table2[[#This Row],[Tech Service Date]]&lt;60, "New Hire Rental", "Truck Breakdown"), "New Hire Rental")</f>
        <v>Truck Breakdown</v>
      </c>
      <c r="U389" s="167" t="str">
        <f>IFERROR(VLOOKUP(Table2[[#This Row],[Enterprise ID]], 'ExistingRental-12.11'!A:H, 7, 0), "Not Open On 12.11")</f>
        <v>Not Open On 12.11</v>
      </c>
      <c r="V389" s="173">
        <f>IFERROR(VLOOKUP(Table2[[#This Row],[Enterprise ID]],'Tech-ServiceDate'!A:B,2,0), "EitherNewHire or Termed")</f>
        <v>45872</v>
      </c>
      <c r="W389" s="25"/>
      <c r="X389" s="25"/>
    </row>
    <row r="390" spans="1:24" ht="33.75" customHeight="1">
      <c r="A390" s="15">
        <v>45938</v>
      </c>
      <c r="B390" s="8">
        <v>22391</v>
      </c>
      <c r="C390" s="9" t="s">
        <v>16097</v>
      </c>
      <c r="D390" s="10" t="s">
        <v>16098</v>
      </c>
      <c r="E390" s="174" t="str">
        <f>TRIM(B390)</f>
        <v>22391</v>
      </c>
      <c r="F390" s="177">
        <f>IFERROR(VLOOKUP(D390,'TPMS-auto'!A:J, 10,0), "Not-in-TPMS")</f>
        <v>2089893889</v>
      </c>
      <c r="G390" s="177" t="str">
        <f>IFERROR(VLOOKUP(D390,'TPMS-auto'!A:J,6,0),"Not-in-TPMS")</f>
        <v>036830</v>
      </c>
      <c r="H390" s="12">
        <v>45894</v>
      </c>
      <c r="I390" s="11" t="s">
        <v>15101</v>
      </c>
      <c r="J390" s="13" t="s">
        <v>15403</v>
      </c>
      <c r="K390" s="13" t="s">
        <v>14679</v>
      </c>
      <c r="L390" s="13"/>
      <c r="M390" s="13"/>
      <c r="N390" s="13" t="s">
        <v>14680</v>
      </c>
      <c r="O390" s="13" t="s">
        <v>14680</v>
      </c>
      <c r="P390" s="167" t="str">
        <f>IFERROR(VLOOKUP(D390,'TPMS-auto'!A:D, 4,0),"Not-in-TPMS")</f>
        <v>0008228</v>
      </c>
      <c r="Q390" s="169" t="str">
        <f>IFERROR(VLOOKUP(Table2[[#This Row],[Unit Number]],Ops,3,0),"Not-in-TPMS")</f>
        <v>Carol &amp; Tasha</v>
      </c>
      <c r="R390" s="173" t="str">
        <f>IFERROR(VLOOKUP(Table2[[#This Row],[Enterprise ID]], 'ExistingRental-12.11'!A:H, 3, 0), "Not Open On 12.11")</f>
        <v>Not Open On 12.11</v>
      </c>
      <c r="S390" s="167" t="str">
        <f>IF(Table2[[#This Row],[Start Rental Date]]="New Rental", "New Rental", "Rental Extension Request")</f>
        <v>Rental Extension Request</v>
      </c>
      <c r="T390" s="167" t="str">
        <f>IFERROR(IF(Table2[[#This Row],[Date of this request]]-Table2[[#This Row],[Tech Service Date]]&lt;60, "New Hire Rental", "Truck Breakdown"), "New Hire Rental")</f>
        <v>Truck Breakdown</v>
      </c>
      <c r="U390" s="167" t="str">
        <f>IFERROR(VLOOKUP(Table2[[#This Row],[Enterprise ID]], 'ExistingRental-12.11'!A:H, 7, 0), "Not Open On 12.11")</f>
        <v>Not Open On 12.11</v>
      </c>
      <c r="V390" s="173">
        <f>IFERROR(VLOOKUP(Table2[[#This Row],[Enterprise ID]],'Tech-ServiceDate'!A:B,2,0), "EitherNewHire or Termed")</f>
        <v>44441</v>
      </c>
      <c r="W390" s="25"/>
      <c r="X390" s="25"/>
    </row>
    <row r="391" spans="1:24" ht="33.75" customHeight="1">
      <c r="A391" s="15">
        <v>45938</v>
      </c>
      <c r="B391" s="8">
        <v>46976</v>
      </c>
      <c r="C391" s="9" t="s">
        <v>15877</v>
      </c>
      <c r="D391" s="10" t="s">
        <v>13197</v>
      </c>
      <c r="E391" s="174" t="s">
        <v>16099</v>
      </c>
      <c r="F391" s="177">
        <f>IFERROR(VLOOKUP(D391,'TPMS-auto'!A:J, 10,0), "Not-in-TPMS")</f>
        <v>3012227835</v>
      </c>
      <c r="G391" s="177" t="str">
        <f>IFERROR(VLOOKUP(D391,'TPMS-auto'!A:J,6,0),"Not-in-TPMS")</f>
        <v>046976</v>
      </c>
      <c r="H391" s="12">
        <v>45915</v>
      </c>
      <c r="I391" s="11" t="s">
        <v>15878</v>
      </c>
      <c r="J391" s="13" t="s">
        <v>15879</v>
      </c>
      <c r="K391" s="13" t="s">
        <v>15835</v>
      </c>
      <c r="L391" s="13" t="s">
        <v>14680</v>
      </c>
      <c r="M391" s="13"/>
      <c r="N391" s="13" t="s">
        <v>14680</v>
      </c>
      <c r="O391" s="3" t="s">
        <v>14680</v>
      </c>
      <c r="P391" s="167" t="str">
        <f>IFERROR(VLOOKUP(D391,'TPMS-auto'!A:D, 4,0),"Not-in-TPMS")</f>
        <v>0007084</v>
      </c>
      <c r="Q391" s="169" t="str">
        <f>IFERROR(VLOOKUP(Table2[[#This Row],[Unit Number]],Ops,3,0),"Not-in-TPMS")</f>
        <v>Monica, Cheryl &amp; Machell</v>
      </c>
      <c r="R391" s="173">
        <f>IFERROR(VLOOKUP(Table2[[#This Row],[Enterprise ID]], 'ExistingRental-12.11'!A:H, 3, 0), "Not Open On 12.11")</f>
        <v>45915</v>
      </c>
      <c r="S391" s="167" t="str">
        <f>IF(Table2[[#This Row],[Start Rental Date]]="New Rental", "New Rental", "Rental Extension Request")</f>
        <v>Rental Extension Request</v>
      </c>
      <c r="T391" s="167" t="str">
        <f>IFERROR(IF(Table2[[#This Row],[Date of this request]]-Table2[[#This Row],[Tech Service Date]]&lt;60, "New Hire Rental", "Truck Breakdown"), "New Hire Rental")</f>
        <v>Truck Breakdown</v>
      </c>
      <c r="U391" s="167" t="str">
        <f>IFERROR(VLOOKUP(Table2[[#This Row],[Enterprise ID]], 'ExistingRental-12.11'!A:H, 7, 0), "Not Open On 12.11")</f>
        <v>THOMAS DOHERTY</v>
      </c>
      <c r="V391" s="173">
        <f>IFERROR(VLOOKUP(Table2[[#This Row],[Enterprise ID]],'Tech-ServiceDate'!A:B,2,0), "EitherNewHire or Termed")</f>
        <v>39034</v>
      </c>
      <c r="W391" s="25"/>
      <c r="X391" s="25"/>
    </row>
    <row r="392" spans="1:24" ht="33.75" customHeight="1">
      <c r="A392" s="15">
        <v>45938</v>
      </c>
      <c r="B392" s="8">
        <v>61842</v>
      </c>
      <c r="C392" s="9" t="s">
        <v>15057</v>
      </c>
      <c r="D392" s="10" t="s">
        <v>13978</v>
      </c>
      <c r="E392" s="174" t="str">
        <f>TRIM(B392)</f>
        <v>61842</v>
      </c>
      <c r="F392" s="177">
        <f>IFERROR(VLOOKUP(D392,'TPMS-auto'!A:J, 10,0), "Not-in-TPMS")</f>
        <v>5855539662</v>
      </c>
      <c r="G392" s="177" t="str">
        <f>IFERROR(VLOOKUP(D392,'TPMS-auto'!A:J,6,0),"Not-in-TPMS")</f>
        <v>061842</v>
      </c>
      <c r="H392" s="12" t="s">
        <v>14676</v>
      </c>
      <c r="I392" s="11" t="s">
        <v>15058</v>
      </c>
      <c r="J392" s="13" t="s">
        <v>16100</v>
      </c>
      <c r="K392" s="13" t="s">
        <v>14679</v>
      </c>
      <c r="L392" s="13" t="s">
        <v>14680</v>
      </c>
      <c r="M392" s="13"/>
      <c r="N392" s="13" t="s">
        <v>14680</v>
      </c>
      <c r="O392" s="3" t="s">
        <v>14680</v>
      </c>
      <c r="P392" s="167" t="str">
        <f>IFERROR(VLOOKUP(D392,'TPMS-auto'!A:D, 4,0),"Not-in-TPMS")</f>
        <v>0007670</v>
      </c>
      <c r="Q392" s="169" t="str">
        <f>VLOOKUP(Table2[[#This Row],[Unit Number]],Ops,3,0)</f>
        <v>Rob &amp; Andrea</v>
      </c>
      <c r="R392" s="173" t="str">
        <f>IFERROR(VLOOKUP(Table2[[#This Row],[Enterprise ID]], 'ExistingRental-12.11'!A:H, 3, 0), "Not Open On 12.11")</f>
        <v>Not Open On 12.11</v>
      </c>
      <c r="S392" s="167" t="str">
        <f>IF(Table2[[#This Row],[Start Rental Date]]="New Rental", "New Rental", "Rental Extension Request")</f>
        <v>New Rental</v>
      </c>
      <c r="T392" s="167" t="str">
        <f>IFERROR(IF(Table2[[#This Row],[Date of this request]]-Table2[[#This Row],[Tech Service Date]]&lt;60, "New Hire Rental", "Truck Breakdown"), "New Hire Rental")</f>
        <v>Truck Breakdown</v>
      </c>
      <c r="U392" s="167" t="str">
        <f>IFERROR(VLOOKUP(Table2[[#This Row],[Enterprise ID]], 'ExistingRental-12.11'!A:H, 7, 0), "Not Open On 12.11")</f>
        <v>Not Open On 12.11</v>
      </c>
      <c r="V392" s="173">
        <f>IFERROR(VLOOKUP(Table2[[#This Row],[Enterprise ID]],'Tech-ServiceDate'!A:B,2,0), "EitherNewHire or Termed")</f>
        <v>34260</v>
      </c>
      <c r="W392" s="25"/>
      <c r="X392" s="25"/>
    </row>
    <row r="393" spans="1:24" ht="33.75" customHeight="1">
      <c r="A393" s="15">
        <v>45939</v>
      </c>
      <c r="B393" s="8">
        <v>21174</v>
      </c>
      <c r="C393" s="9" t="s">
        <v>16101</v>
      </c>
      <c r="D393" s="10" t="s">
        <v>16102</v>
      </c>
      <c r="E393" s="174" t="str">
        <f>TRIM(B393)</f>
        <v>21174</v>
      </c>
      <c r="F393" s="177">
        <f>IFERROR(VLOOKUP(D393,'TPMS-auto'!A:J, 10,0), "Not-in-TPMS")</f>
        <v>3347464041</v>
      </c>
      <c r="G393" s="177" t="str">
        <f>IFERROR(VLOOKUP(D393,'TPMS-auto'!A:J,6,0),"Not-in-TPMS")</f>
        <v>021174</v>
      </c>
      <c r="H393" s="12">
        <v>45903</v>
      </c>
      <c r="I393" s="11" t="s">
        <v>16103</v>
      </c>
      <c r="J393" s="25" t="s">
        <v>14935</v>
      </c>
      <c r="K393" s="13" t="s">
        <v>15451</v>
      </c>
      <c r="L393" s="13" t="s">
        <v>16104</v>
      </c>
      <c r="M393" s="13"/>
      <c r="N393" s="13" t="s">
        <v>14680</v>
      </c>
      <c r="O393" s="3" t="s">
        <v>14680</v>
      </c>
      <c r="P393" s="167" t="str">
        <f>IFERROR(VLOOKUP(D393,'TPMS-auto'!A:D, 4,0),"Not-in-TPMS")</f>
        <v>0008035</v>
      </c>
      <c r="Q393" s="169" t="str">
        <f>IFERROR(VLOOKUP(Table2[[#This Row],[Unit Number]],Ops,3,0),"Not-in-TPMS")</f>
        <v>Rob &amp; Andrea</v>
      </c>
      <c r="R393" s="173">
        <f>IFERROR(VLOOKUP(Table2[[#This Row],[Enterprise ID]], 'ExistingRental-12.11'!A:H, 3, 0), "Not Open On 12.11")</f>
        <v>45903</v>
      </c>
      <c r="S393" s="167" t="str">
        <f>IF(Table2[[#This Row],[Start Rental Date]]="New Rental", "New Rental", "Rental Extension Request")</f>
        <v>Rental Extension Request</v>
      </c>
      <c r="T393" s="167" t="str">
        <f>IFERROR(IF(Table2[[#This Row],[Date of this request]]-Table2[[#This Row],[Tech Service Date]]&lt;60, "New Hire Rental", "Truck Breakdown"), "New Hire Rental")</f>
        <v>Truck Breakdown</v>
      </c>
      <c r="U393" s="167" t="str">
        <f>IFERROR(VLOOKUP(Table2[[#This Row],[Enterprise ID]], 'ExistingRental-12.11'!A:H, 7, 0), "Not Open On 12.11")</f>
        <v>ALEXANDER SMITH</v>
      </c>
      <c r="V393" s="173">
        <f>IFERROR(VLOOKUP(Table2[[#This Row],[Enterprise ID]],'Tech-ServiceDate'!A:B,2,0), "EitherNewHire or Termed")</f>
        <v>45326</v>
      </c>
      <c r="W393" s="25"/>
      <c r="X393" s="25"/>
    </row>
    <row r="394" spans="1:24" ht="33.75" customHeight="1">
      <c r="A394" s="15">
        <v>45939</v>
      </c>
      <c r="B394" s="8">
        <v>36295</v>
      </c>
      <c r="C394" s="9" t="s">
        <v>14848</v>
      </c>
      <c r="D394" s="10" t="s">
        <v>14849</v>
      </c>
      <c r="E394" s="174" t="s">
        <v>15585</v>
      </c>
      <c r="F394" s="177">
        <f>IFERROR(VLOOKUP(D394,'TPMS-auto'!A:J, 10,0), "Not-in-TPMS")</f>
        <v>5139570009</v>
      </c>
      <c r="G394" s="177" t="str">
        <f>IFERROR(VLOOKUP(D394,'TPMS-auto'!A:J,6,0),"Not-in-TPMS")</f>
        <v>036295</v>
      </c>
      <c r="H394" s="12">
        <v>45908</v>
      </c>
      <c r="I394" s="11" t="s">
        <v>15586</v>
      </c>
      <c r="J394" s="13" t="s">
        <v>15587</v>
      </c>
      <c r="K394" s="13"/>
      <c r="L394" s="13" t="s">
        <v>14680</v>
      </c>
      <c r="M394" s="13"/>
      <c r="N394" s="13" t="s">
        <v>14680</v>
      </c>
      <c r="O394" s="3" t="s">
        <v>14680</v>
      </c>
      <c r="P394" s="167" t="str">
        <f>IFERROR(VLOOKUP(D394,'TPMS-auto'!A:D, 4,0),"Not-in-TPMS")</f>
        <v>0004766</v>
      </c>
      <c r="Q394" s="169" t="str">
        <f>IFERROR(VLOOKUP(Table2[[#This Row],[Unit Number]],Ops,3,0),"Not-in-TPMS")</f>
        <v>Rob &amp; Andrea</v>
      </c>
      <c r="R394" s="173">
        <f>IFERROR(VLOOKUP(Table2[[#This Row],[Enterprise ID]], 'ExistingRental-12.11'!A:H, 3, 0), "Not Open On 12.11")</f>
        <v>45908</v>
      </c>
      <c r="S394" s="167" t="str">
        <f>IF(Table2[[#This Row],[Start Rental Date]]="New Rental", "New Rental", "Rental Extension Request")</f>
        <v>Rental Extension Request</v>
      </c>
      <c r="T394" s="167" t="str">
        <f>IFERROR(IF(Table2[[#This Row],[Date of this request]]-Table2[[#This Row],[Tech Service Date]]&lt;60, "New Hire Rental", "Truck Breakdown"), "New Hire Rental")</f>
        <v>Truck Breakdown</v>
      </c>
      <c r="U394" s="167" t="str">
        <f>IFERROR(VLOOKUP(Table2[[#This Row],[Enterprise ID]], 'ExistingRental-12.11'!A:H, 7, 0), "Not Open On 12.11")</f>
        <v>ALLAN EMERSON</v>
      </c>
      <c r="V394" s="173">
        <f>IFERROR(VLOOKUP(Table2[[#This Row],[Enterprise ID]],'Tech-ServiceDate'!A:B,2,0), "EitherNewHire or Termed")</f>
        <v>44539</v>
      </c>
      <c r="W394" s="25"/>
      <c r="X394" s="25"/>
    </row>
    <row r="395" spans="1:24" ht="33.75" customHeight="1">
      <c r="A395" s="15">
        <v>45939</v>
      </c>
      <c r="B395" s="7">
        <v>46210</v>
      </c>
      <c r="C395" s="4" t="s">
        <v>16105</v>
      </c>
      <c r="D395" s="5" t="s">
        <v>16106</v>
      </c>
      <c r="E395" s="176" t="str">
        <f>TRIM(B395)</f>
        <v>46210</v>
      </c>
      <c r="F395" s="177">
        <f>IFERROR(VLOOKUP(D395,'TPMS-auto'!A:J, 10,0), "Not-in-TPMS")</f>
        <v>5122281385</v>
      </c>
      <c r="G395" s="177" t="str">
        <f>IFERROR(VLOOKUP(D395,'TPMS-auto'!A:J,6,0),"Not-in-TPMS")</f>
        <v>046210</v>
      </c>
      <c r="H395" s="6" t="s">
        <v>14676</v>
      </c>
      <c r="I395" s="2" t="s">
        <v>16107</v>
      </c>
      <c r="J395" s="3" t="s">
        <v>16108</v>
      </c>
      <c r="K395" s="3" t="s">
        <v>14679</v>
      </c>
      <c r="L395" s="13" t="s">
        <v>14680</v>
      </c>
      <c r="M395" s="13"/>
      <c r="N395" s="3" t="s">
        <v>14680</v>
      </c>
      <c r="O395" s="3" t="s">
        <v>14680</v>
      </c>
      <c r="P395" s="167" t="str">
        <f>IFERROR(VLOOKUP(D395,'TPMS-auto'!A:D, 4,0),"Not-in-TPMS")</f>
        <v>0008147</v>
      </c>
      <c r="Q395" s="169" t="str">
        <f>VLOOKUP(Table2[[#This Row],[Unit Number]],Ops,3,0)</f>
        <v>Carol &amp; Tasha</v>
      </c>
      <c r="R395" s="173">
        <f>IFERROR(VLOOKUP(Table2[[#This Row],[Enterprise ID]], 'ExistingRental-12.11'!A:H, 3, 0), "Not Open On 12.11")</f>
        <v>45992</v>
      </c>
      <c r="S395" s="167" t="str">
        <f>IF(Table2[[#This Row],[Start Rental Date]]="New Rental", "New Rental", "Rental Extension Request")</f>
        <v>New Rental</v>
      </c>
      <c r="T395" s="167" t="str">
        <f>IFERROR(IF(Table2[[#This Row],[Date of this request]]-Table2[[#This Row],[Tech Service Date]]&lt;60, "New Hire Rental", "Truck Breakdown"), "New Hire Rental")</f>
        <v>Truck Breakdown</v>
      </c>
      <c r="U395" s="167" t="str">
        <f>IFERROR(VLOOKUP(Table2[[#This Row],[Enterprise ID]], 'ExistingRental-12.11'!A:H, 7, 0), "Not Open On 12.11")</f>
        <v>BRANDON WEBB</v>
      </c>
      <c r="V395" s="173">
        <f>IFERROR(VLOOKUP(Table2[[#This Row],[Enterprise ID]],'Tech-ServiceDate'!A:B,2,0), "EitherNewHire or Termed")</f>
        <v>43460</v>
      </c>
      <c r="W395" s="25"/>
      <c r="X395" s="25"/>
    </row>
    <row r="396" spans="1:24" ht="33.75" customHeight="1">
      <c r="A396" s="15">
        <v>45939</v>
      </c>
      <c r="B396" s="7">
        <v>46622</v>
      </c>
      <c r="C396" s="4" t="s">
        <v>16109</v>
      </c>
      <c r="D396" s="5" t="s">
        <v>16110</v>
      </c>
      <c r="E396" s="176" t="str">
        <f>TRIM(B396)</f>
        <v>46622</v>
      </c>
      <c r="F396" s="177">
        <f>IFERROR(VLOOKUP(D396,'TPMS-auto'!A:J, 10,0), "Not-in-TPMS")</f>
        <v>2397371127</v>
      </c>
      <c r="G396" s="177" t="str">
        <f>IFERROR(VLOOKUP(D396,'TPMS-auto'!A:J,6,0),"Not-in-TPMS")</f>
        <v>046622</v>
      </c>
      <c r="H396" s="12">
        <v>45867</v>
      </c>
      <c r="I396" s="2" t="s">
        <v>16111</v>
      </c>
      <c r="J396" s="3" t="s">
        <v>16112</v>
      </c>
      <c r="K396" s="45" t="s">
        <v>16113</v>
      </c>
      <c r="L396" s="13"/>
      <c r="M396" s="13"/>
      <c r="N396" s="3" t="s">
        <v>14680</v>
      </c>
      <c r="O396" s="3" t="s">
        <v>14680</v>
      </c>
      <c r="P396" s="167" t="str">
        <f>IFERROR(VLOOKUP(D396,'TPMS-auto'!A:D, 4,0),"Not-in-TPMS")</f>
        <v>0007435</v>
      </c>
      <c r="Q396" s="169" t="str">
        <f>IFERROR(VLOOKUP(Table2[[#This Row],[Unit Number]],Ops,3,0),"Not-in-TPMS")</f>
        <v>Rob &amp; Andrea</v>
      </c>
      <c r="R396" s="173">
        <f>IFERROR(VLOOKUP(Table2[[#This Row],[Enterprise ID]], 'ExistingRental-12.11'!A:H, 3, 0), "Not Open On 12.11")</f>
        <v>45867</v>
      </c>
      <c r="S396" s="167" t="str">
        <f>IF(Table2[[#This Row],[Start Rental Date]]="New Rental", "New Rental", "Rental Extension Request")</f>
        <v>Rental Extension Request</v>
      </c>
      <c r="T396" s="167" t="str">
        <f>IFERROR(IF(Table2[[#This Row],[Date of this request]]-Table2[[#This Row],[Tech Service Date]]&lt;60, "New Hire Rental", "Truck Breakdown"), "New Hire Rental")</f>
        <v>Truck Breakdown</v>
      </c>
      <c r="U396" s="167" t="str">
        <f>IFERROR(VLOOKUP(Table2[[#This Row],[Enterprise ID]], 'ExistingRental-12.11'!A:H, 7, 0), "Not Open On 12.11")</f>
        <v>GEORGE HORIATES</v>
      </c>
      <c r="V396" s="173">
        <f>IFERROR(VLOOKUP(Table2[[#This Row],[Enterprise ID]],'Tech-ServiceDate'!A:B,2,0), "EitherNewHire or Termed")</f>
        <v>45816</v>
      </c>
      <c r="W396" s="25"/>
      <c r="X396" s="25"/>
    </row>
    <row r="397" spans="1:24" ht="33.75" customHeight="1">
      <c r="A397" s="15">
        <v>45939</v>
      </c>
      <c r="B397" s="7">
        <v>47374</v>
      </c>
      <c r="C397" s="4" t="s">
        <v>15214</v>
      </c>
      <c r="D397" s="5" t="s">
        <v>15215</v>
      </c>
      <c r="E397" s="176" t="s">
        <v>3654</v>
      </c>
      <c r="F397" s="177">
        <f>IFERROR(VLOOKUP(D397,'TPMS-auto'!A:J, 10,0), "Not-in-TPMS")</f>
        <v>7039530251</v>
      </c>
      <c r="G397" s="177" t="str">
        <f>IFERROR(VLOOKUP(D397,'TPMS-auto'!A:J,6,0),"Not-in-TPMS")</f>
        <v>047374</v>
      </c>
      <c r="H397" s="12">
        <v>45924</v>
      </c>
      <c r="I397" s="2" t="s">
        <v>15216</v>
      </c>
      <c r="J397" s="3" t="s">
        <v>16114</v>
      </c>
      <c r="K397" s="3" t="s">
        <v>14967</v>
      </c>
      <c r="L397" s="13" t="s">
        <v>14680</v>
      </c>
      <c r="M397" s="13"/>
      <c r="N397" s="3" t="s">
        <v>14680</v>
      </c>
      <c r="O397" s="3" t="s">
        <v>14680</v>
      </c>
      <c r="P397" s="167" t="str">
        <f>IFERROR(VLOOKUP(D397,'TPMS-auto'!A:D, 4,0),"Not-in-TPMS")</f>
        <v>0007084</v>
      </c>
      <c r="Q397" s="169" t="str">
        <f>IFERROR(VLOOKUP(Table2[[#This Row],[Unit Number]],Ops,3,0),"Not-in-TPMS")</f>
        <v>Monica, Cheryl &amp; Machell</v>
      </c>
      <c r="R397" s="173">
        <f>IFERROR(VLOOKUP(Table2[[#This Row],[Enterprise ID]], 'ExistingRental-12.11'!A:H, 3, 0), "Not Open On 12.11")</f>
        <v>45925</v>
      </c>
      <c r="S397" s="167" t="str">
        <f>IF(Table2[[#This Row],[Start Rental Date]]="New Rental", "New Rental", "Rental Extension Request")</f>
        <v>Rental Extension Request</v>
      </c>
      <c r="T397" s="167" t="str">
        <f>IFERROR(IF(Table2[[#This Row],[Date of this request]]-Table2[[#This Row],[Tech Service Date]]&lt;60, "New Hire Rental", "Truck Breakdown"), "New Hire Rental")</f>
        <v>Truck Breakdown</v>
      </c>
      <c r="U397" s="167" t="str">
        <f>IFERROR(VLOOKUP(Table2[[#This Row],[Enterprise ID]], 'ExistingRental-12.11'!A:H, 7, 0), "Not Open On 12.11")</f>
        <v>HAI TRAN</v>
      </c>
      <c r="V397" s="173">
        <f>IFERROR(VLOOKUP(Table2[[#This Row],[Enterprise ID]],'Tech-ServiceDate'!A:B,2,0), "EitherNewHire or Termed")</f>
        <v>44622</v>
      </c>
      <c r="W397" s="25"/>
      <c r="X397" s="25"/>
    </row>
    <row r="398" spans="1:24" ht="33.75" customHeight="1">
      <c r="A398" s="15">
        <v>45939</v>
      </c>
      <c r="B398" s="7">
        <v>36317</v>
      </c>
      <c r="C398" s="4" t="s">
        <v>15223</v>
      </c>
      <c r="D398" s="5" t="s">
        <v>15224</v>
      </c>
      <c r="E398" s="176" t="s">
        <v>16115</v>
      </c>
      <c r="F398" s="177">
        <f>IFERROR(VLOOKUP(D398,'TPMS-auto'!A:J, 10,0), "Not-in-TPMS")</f>
        <v>4704696443</v>
      </c>
      <c r="G398" s="177" t="str">
        <f>IFERROR(VLOOKUP(D398,'TPMS-auto'!A:J,6,0),"Not-in-TPMS")</f>
        <v>036317</v>
      </c>
      <c r="H398" s="12" t="s">
        <v>14676</v>
      </c>
      <c r="I398" s="2" t="s">
        <v>16116</v>
      </c>
      <c r="J398" s="2" t="s">
        <v>16117</v>
      </c>
      <c r="K398" s="3" t="s">
        <v>14679</v>
      </c>
      <c r="L398" s="13" t="s">
        <v>14680</v>
      </c>
      <c r="M398" s="13"/>
      <c r="N398" s="3" t="s">
        <v>14680</v>
      </c>
      <c r="O398" s="3" t="s">
        <v>14680</v>
      </c>
      <c r="P398" s="167" t="str">
        <f>IFERROR(VLOOKUP(D398,'TPMS-auto'!A:D, 4,0),"Not-in-TPMS")</f>
        <v>0008035</v>
      </c>
      <c r="Q398" s="169" t="str">
        <f>IFERROR(VLOOKUP(Table2[[#This Row],[Unit Number]],Ops,3,0),"Not-in-TPMS")</f>
        <v>Rob &amp; Andrea</v>
      </c>
      <c r="R398" s="173" t="str">
        <f>IFERROR(VLOOKUP(Table2[[#This Row],[Enterprise ID]], 'ExistingRental-12.11'!A:H, 3, 0), "Not Open On 12.11")</f>
        <v>Not Open On 12.11</v>
      </c>
      <c r="S398" s="167" t="str">
        <f>IF(Table2[[#This Row],[Start Rental Date]]="New Rental", "New Rental", "Rental Extension Request")</f>
        <v>New Rental</v>
      </c>
      <c r="T398" s="167" t="str">
        <f>IFERROR(IF(Table2[[#This Row],[Date of this request]]-Table2[[#This Row],[Tech Service Date]]&lt;60, "New Hire Rental", "Truck Breakdown"), "New Hire Rental")</f>
        <v>Truck Breakdown</v>
      </c>
      <c r="U398" s="167" t="str">
        <f>IFERROR(VLOOKUP(Table2[[#This Row],[Enterprise ID]], 'ExistingRental-12.11'!A:H, 7, 0), "Not Open On 12.11")</f>
        <v>Not Open On 12.11</v>
      </c>
      <c r="V398" s="173">
        <f>IFERROR(VLOOKUP(Table2[[#This Row],[Enterprise ID]],'Tech-ServiceDate'!A:B,2,0), "EitherNewHire or Termed")</f>
        <v>41337</v>
      </c>
      <c r="W398" s="25"/>
      <c r="X398" s="25"/>
    </row>
    <row r="399" spans="1:24" ht="33.75" customHeight="1">
      <c r="A399" s="15">
        <v>45939</v>
      </c>
      <c r="B399" s="7">
        <v>23598</v>
      </c>
      <c r="C399" s="4" t="s">
        <v>15434</v>
      </c>
      <c r="D399" s="5" t="s">
        <v>8077</v>
      </c>
      <c r="E399" s="176" t="s">
        <v>16118</v>
      </c>
      <c r="F399" s="177">
        <f>IFERROR(VLOOKUP(D399,'TPMS-auto'!A:J, 10,0), "Not-in-TPMS")</f>
        <v>7179167608</v>
      </c>
      <c r="G399" s="177" t="str">
        <f>IFERROR(VLOOKUP(D399,'TPMS-auto'!A:J,6,0),"Not-in-TPMS")</f>
        <v>023598</v>
      </c>
      <c r="H399" s="12">
        <v>45926</v>
      </c>
      <c r="I399" s="2" t="s">
        <v>15435</v>
      </c>
      <c r="J399" s="3" t="s">
        <v>15075</v>
      </c>
      <c r="K399" s="3" t="s">
        <v>14679</v>
      </c>
      <c r="L399" s="13" t="s">
        <v>14680</v>
      </c>
      <c r="M399" s="13"/>
      <c r="N399" s="3" t="s">
        <v>14680</v>
      </c>
      <c r="O399" s="13" t="s">
        <v>14680</v>
      </c>
      <c r="P399" s="167" t="str">
        <f>IFERROR(VLOOKUP(D399,'TPMS-auto'!A:D, 4,0),"Not-in-TPMS")</f>
        <v>0006141</v>
      </c>
      <c r="Q399" s="169" t="str">
        <f>IFERROR(VLOOKUP(Table2[[#This Row],[Unit Number]],Ops,3,0),"Not-in-TPMS")</f>
        <v>Monica, Cheryl &amp; Machell</v>
      </c>
      <c r="R399" s="173" t="str">
        <f>IFERROR(VLOOKUP(Table2[[#This Row],[Enterprise ID]], 'ExistingRental-12.11'!A:H, 3, 0), "Not Open On 12.11")</f>
        <v>Not Open On 12.11</v>
      </c>
      <c r="S399" s="167" t="str">
        <f>IF(Table2[[#This Row],[Start Rental Date]]="New Rental", "New Rental", "Rental Extension Request")</f>
        <v>Rental Extension Request</v>
      </c>
      <c r="T399" s="167" t="str">
        <f>IFERROR(IF(Table2[[#This Row],[Date of this request]]-Table2[[#This Row],[Tech Service Date]]&lt;60, "New Hire Rental", "Truck Breakdown"), "New Hire Rental")</f>
        <v>Truck Breakdown</v>
      </c>
      <c r="U399" s="167" t="str">
        <f>IFERROR(VLOOKUP(Table2[[#This Row],[Enterprise ID]], 'ExistingRental-12.11'!A:H, 7, 0), "Not Open On 12.11")</f>
        <v>Not Open On 12.11</v>
      </c>
      <c r="V399" s="173">
        <f>IFERROR(VLOOKUP(Table2[[#This Row],[Enterprise ID]],'Tech-ServiceDate'!A:B,2,0), "EitherNewHire or Termed")</f>
        <v>40583</v>
      </c>
      <c r="W399" s="25"/>
      <c r="X399" s="25"/>
    </row>
    <row r="400" spans="1:24" ht="33.75" customHeight="1">
      <c r="A400" s="15">
        <v>45939</v>
      </c>
      <c r="B400" s="7">
        <v>22383</v>
      </c>
      <c r="C400" s="4" t="s">
        <v>16119</v>
      </c>
      <c r="D400" s="5" t="s">
        <v>7881</v>
      </c>
      <c r="E400" s="176" t="str">
        <f>TRIM(B400)</f>
        <v>22383</v>
      </c>
      <c r="F400" s="177">
        <f>IFERROR(VLOOKUP(D400,'TPMS-auto'!A:J, 10,0), "Not-in-TPMS")</f>
        <v>5413163601</v>
      </c>
      <c r="G400" s="177" t="str">
        <f>IFERROR(VLOOKUP(D400,'TPMS-auto'!A:J,6,0),"Not-in-TPMS")</f>
        <v>022383</v>
      </c>
      <c r="H400" s="12" t="s">
        <v>14676</v>
      </c>
      <c r="I400" s="2" t="s">
        <v>16120</v>
      </c>
      <c r="J400" s="3" t="s">
        <v>16121</v>
      </c>
      <c r="K400" s="3" t="s">
        <v>14679</v>
      </c>
      <c r="L400" s="13" t="s">
        <v>14680</v>
      </c>
      <c r="M400" s="13"/>
      <c r="N400" s="3" t="s">
        <v>14680</v>
      </c>
      <c r="O400" s="13" t="s">
        <v>14680</v>
      </c>
      <c r="P400" s="167" t="str">
        <f>IFERROR(VLOOKUP(D400,'TPMS-auto'!A:D, 4,0),"Not-in-TPMS")</f>
        <v>0008228</v>
      </c>
      <c r="Q400" s="169" t="str">
        <f>VLOOKUP(Table2[[#This Row],[Unit Number]],Ops,3,0)</f>
        <v>Carol &amp; Tasha</v>
      </c>
      <c r="R400" s="173" t="str">
        <f>IFERROR(VLOOKUP(Table2[[#This Row],[Enterprise ID]], 'ExistingRental-12.11'!A:H, 3, 0), "Not Open On 12.11")</f>
        <v>Not Open On 12.11</v>
      </c>
      <c r="S400" s="167" t="str">
        <f>IF(Table2[[#This Row],[Start Rental Date]]="New Rental", "New Rental", "Rental Extension Request")</f>
        <v>New Rental</v>
      </c>
      <c r="T400" s="167" t="str">
        <f>IFERROR(IF(Table2[[#This Row],[Date of this request]]-Table2[[#This Row],[Tech Service Date]]&lt;60, "New Hire Rental", "Truck Breakdown"), "New Hire Rental")</f>
        <v>Truck Breakdown</v>
      </c>
      <c r="U400" s="167" t="str">
        <f>IFERROR(VLOOKUP(Table2[[#This Row],[Enterprise ID]], 'ExistingRental-12.11'!A:H, 7, 0), "Not Open On 12.11")</f>
        <v>Not Open On 12.11</v>
      </c>
      <c r="V400" s="173">
        <f>IFERROR(VLOOKUP(Table2[[#This Row],[Enterprise ID]],'Tech-ServiceDate'!A:B,2,0), "EitherNewHire or Termed")</f>
        <v>36756</v>
      </c>
      <c r="W400" s="25"/>
      <c r="X400" s="25"/>
    </row>
    <row r="401" spans="1:24" ht="33.75" customHeight="1">
      <c r="A401" s="15">
        <v>45939</v>
      </c>
      <c r="B401" s="8">
        <v>36108</v>
      </c>
      <c r="C401" s="9" t="s">
        <v>14706</v>
      </c>
      <c r="D401" s="10" t="s">
        <v>14707</v>
      </c>
      <c r="E401" s="174" t="s">
        <v>16122</v>
      </c>
      <c r="F401" s="177" t="str">
        <f>IFERROR(VLOOKUP(D401,'TPMS-auto'!A:J, 10,0), "Not-in-TPMS")</f>
        <v>Not-in-TPMS</v>
      </c>
      <c r="G401" s="177" t="str">
        <f>IFERROR(VLOOKUP(D401,'TPMS-auto'!A:J,6,0),"Not-in-TPMS")</f>
        <v>Not-in-TPMS</v>
      </c>
      <c r="H401" s="12"/>
      <c r="I401" s="11" t="s">
        <v>14708</v>
      </c>
      <c r="J401" s="13" t="s">
        <v>14709</v>
      </c>
      <c r="K401" s="13" t="s">
        <v>14710</v>
      </c>
      <c r="L401" s="13" t="s">
        <v>14680</v>
      </c>
      <c r="M401" s="13"/>
      <c r="N401" s="13" t="s">
        <v>14680</v>
      </c>
      <c r="O401" s="13" t="s">
        <v>14680</v>
      </c>
      <c r="P401" s="167" t="str">
        <f>IFERROR(VLOOKUP(D401,'TPMS-auto'!A:D, 4,0),"Not-in-TPMS")</f>
        <v>Not-in-TPMS</v>
      </c>
      <c r="Q401" s="169" t="str">
        <f>IFERROR(VLOOKUP(Table2[[#This Row],[Unit Number]],Ops,3,0),"Not-in-TPMS")</f>
        <v>Not-in-TPMS</v>
      </c>
      <c r="R401" s="173" t="str">
        <f>IFERROR(VLOOKUP(Table2[[#This Row],[Enterprise ID]], 'ExistingRental-12.11'!A:H, 3, 0), "Not Open On 12.11")</f>
        <v>Not Open On 12.11</v>
      </c>
      <c r="S401" s="167" t="str">
        <f>IF(Table2[[#This Row],[Start Rental Date]]="New Rental", "New Rental", "Rental Extension Request")</f>
        <v>Rental Extension Request</v>
      </c>
      <c r="T401" s="167" t="str">
        <f>IFERROR(IF(Table2[[#This Row],[Date of this request]]-Table2[[#This Row],[Tech Service Date]]&lt;60, "New Hire Rental", "Truck Breakdown"), "New Hire Rental")</f>
        <v>New Hire Rental</v>
      </c>
      <c r="U401" s="167" t="str">
        <f>IFERROR(VLOOKUP(Table2[[#This Row],[Enterprise ID]], 'ExistingRental-12.11'!A:H, 7, 0), "Not Open On 12.11")</f>
        <v>Not Open On 12.11</v>
      </c>
      <c r="V401" s="173" t="str">
        <f>IFERROR(VLOOKUP(Table2[[#This Row],[Enterprise ID]],'Tech-ServiceDate'!A:B,2,0), "EitherNewHire or Termed")</f>
        <v>EitherNewHire or Termed</v>
      </c>
      <c r="W401" s="25"/>
      <c r="X401" s="25"/>
    </row>
    <row r="402" spans="1:24" ht="33.75" customHeight="1">
      <c r="A402" s="15">
        <v>45939</v>
      </c>
      <c r="B402" s="8">
        <v>46835</v>
      </c>
      <c r="C402" s="9" t="s">
        <v>14715</v>
      </c>
      <c r="D402" s="10" t="s">
        <v>14716</v>
      </c>
      <c r="E402" s="174" t="s">
        <v>16123</v>
      </c>
      <c r="F402" s="177">
        <f>IFERROR(VLOOKUP(D402,'TPMS-auto'!A:J, 10,0), "Not-in-TPMS")</f>
        <v>8287230074</v>
      </c>
      <c r="G402" s="177" t="str">
        <f>IFERROR(VLOOKUP(D402,'TPMS-auto'!A:J,6,0),"Not-in-TPMS")</f>
        <v>046835</v>
      </c>
      <c r="H402" s="12"/>
      <c r="I402" s="11" t="s">
        <v>14717</v>
      </c>
      <c r="J402" s="13" t="s">
        <v>14718</v>
      </c>
      <c r="K402" s="13" t="s">
        <v>14719</v>
      </c>
      <c r="L402" s="13" t="s">
        <v>14680</v>
      </c>
      <c r="M402" s="13"/>
      <c r="N402" s="13" t="s">
        <v>14680</v>
      </c>
      <c r="O402" s="13" t="s">
        <v>14680</v>
      </c>
      <c r="P402" s="167" t="str">
        <f>IFERROR(VLOOKUP(D402,'TPMS-auto'!A:D, 4,0),"Not-in-TPMS")</f>
        <v>0004766</v>
      </c>
      <c r="Q402" s="169" t="str">
        <f>IFERROR(VLOOKUP(Table2[[#This Row],[Unit Number]],Ops,3,0),"Not-in-TPMS")</f>
        <v>Rob &amp; Andrea</v>
      </c>
      <c r="R402" s="173" t="str">
        <f>IFERROR(VLOOKUP(Table2[[#This Row],[Enterprise ID]], 'ExistingRental-12.11'!A:H, 3, 0), "Not Open On 12.11")</f>
        <v>Not Open On 12.11</v>
      </c>
      <c r="S402" s="167" t="str">
        <f>IF(Table2[[#This Row],[Start Rental Date]]="New Rental", "New Rental", "Rental Extension Request")</f>
        <v>Rental Extension Request</v>
      </c>
      <c r="T402" s="167" t="str">
        <f>IFERROR(IF(Table2[[#This Row],[Date of this request]]-Table2[[#This Row],[Tech Service Date]]&lt;60, "New Hire Rental", "Truck Breakdown"), "New Hire Rental")</f>
        <v>Truck Breakdown</v>
      </c>
      <c r="U402" s="167" t="str">
        <f>IFERROR(VLOOKUP(Table2[[#This Row],[Enterprise ID]], 'ExistingRental-12.11'!A:H, 7, 0), "Not Open On 12.11")</f>
        <v>Not Open On 12.11</v>
      </c>
      <c r="V402" s="173">
        <f>IFERROR(VLOOKUP(Table2[[#This Row],[Enterprise ID]],'Tech-ServiceDate'!A:B,2,0), "EitherNewHire or Termed")</f>
        <v>45501</v>
      </c>
      <c r="W402" s="25"/>
      <c r="X402" s="25"/>
    </row>
    <row r="403" spans="1:24" ht="33.75" customHeight="1">
      <c r="A403" s="15">
        <v>45939</v>
      </c>
      <c r="B403" s="86" t="s">
        <v>16124</v>
      </c>
      <c r="C403" s="4" t="s">
        <v>16125</v>
      </c>
      <c r="D403" s="5" t="s">
        <v>16126</v>
      </c>
      <c r="E403" s="179" t="str">
        <f>TRIM(B403)</f>
        <v xml:space="preserve">36702
</v>
      </c>
      <c r="F403" s="177">
        <f>IFERROR(VLOOKUP(D403,'TPMS-auto'!A:J, 10,0), "Not-in-TPMS")</f>
        <v>5596016405</v>
      </c>
      <c r="G403" s="177" t="str">
        <f>IFERROR(VLOOKUP(D403,'TPMS-auto'!A:J,6,0),"Not-in-TPMS")</f>
        <v>036702</v>
      </c>
      <c r="H403" s="6" t="s">
        <v>14676</v>
      </c>
      <c r="I403" s="2" t="s">
        <v>16127</v>
      </c>
      <c r="J403" s="3" t="s">
        <v>16128</v>
      </c>
      <c r="K403" s="3" t="s">
        <v>14679</v>
      </c>
      <c r="L403" s="3" t="s">
        <v>14680</v>
      </c>
      <c r="M403" s="3"/>
      <c r="N403" s="3" t="s">
        <v>14680</v>
      </c>
      <c r="O403" s="13" t="s">
        <v>14680</v>
      </c>
      <c r="P403" s="167" t="str">
        <f>IFERROR(VLOOKUP(D403,'TPMS-auto'!A:D, 4,0),"Not-in-TPMS")</f>
        <v>0008366</v>
      </c>
      <c r="Q403" s="169" t="str">
        <f>VLOOKUP(Table2[[#This Row],[Unit Number]],Ops,3,0)</f>
        <v>Carol &amp; Tasha</v>
      </c>
      <c r="R403" s="173" t="str">
        <f>IFERROR(VLOOKUP(Table2[[#This Row],[Enterprise ID]], 'ExistingRental-12.11'!A:H, 3, 0), "Not Open On 12.11")</f>
        <v>Not Open On 12.11</v>
      </c>
      <c r="S403" s="167" t="str">
        <f>IF(Table2[[#This Row],[Start Rental Date]]="New Rental", "New Rental", "Rental Extension Request")</f>
        <v>New Rental</v>
      </c>
      <c r="T403" s="167" t="str">
        <f>IFERROR(IF(Table2[[#This Row],[Date of this request]]-Table2[[#This Row],[Tech Service Date]]&lt;60, "New Hire Rental", "Truck Breakdown"), "New Hire Rental")</f>
        <v>Truck Breakdown</v>
      </c>
      <c r="U403" s="167" t="str">
        <f>IFERROR(VLOOKUP(Table2[[#This Row],[Enterprise ID]], 'ExistingRental-12.11'!A:H, 7, 0), "Not Open On 12.11")</f>
        <v>Not Open On 12.11</v>
      </c>
      <c r="V403" s="173">
        <f>IFERROR(VLOOKUP(Table2[[#This Row],[Enterprise ID]],'Tech-ServiceDate'!A:B,2,0), "EitherNewHire or Termed")</f>
        <v>43705</v>
      </c>
      <c r="W403" s="25"/>
      <c r="X403" s="25"/>
    </row>
    <row r="404" spans="1:24" ht="33.75" customHeight="1">
      <c r="A404" s="15">
        <v>45939</v>
      </c>
      <c r="B404" s="7">
        <v>61621</v>
      </c>
      <c r="C404" s="4" t="s">
        <v>15245</v>
      </c>
      <c r="D404" s="5" t="s">
        <v>10088</v>
      </c>
      <c r="E404" s="176" t="s">
        <v>16129</v>
      </c>
      <c r="F404" s="177">
        <f>IFERROR(VLOOKUP(D404,'TPMS-auto'!A:J, 10,0), "Not-in-TPMS")</f>
        <v>9512756547</v>
      </c>
      <c r="G404" s="177" t="str">
        <f>IFERROR(VLOOKUP(D404,'TPMS-auto'!A:J,6,0),"Not-in-TPMS")</f>
        <v>061621</v>
      </c>
      <c r="H404" s="6">
        <v>45924</v>
      </c>
      <c r="I404" s="2" t="s">
        <v>15246</v>
      </c>
      <c r="J404" s="3" t="s">
        <v>14935</v>
      </c>
      <c r="K404" s="3" t="s">
        <v>15247</v>
      </c>
      <c r="L404" s="3" t="s">
        <v>14680</v>
      </c>
      <c r="M404" s="3"/>
      <c r="N404" s="3" t="s">
        <v>14680</v>
      </c>
      <c r="O404" s="13" t="s">
        <v>14680</v>
      </c>
      <c r="P404" s="167" t="str">
        <f>IFERROR(VLOOKUP(D404,'TPMS-auto'!A:D, 4,0),"Not-in-TPMS")</f>
        <v>0007088</v>
      </c>
      <c r="Q404" s="170" t="str">
        <f>IFERROR(VLOOKUP(Table2[[#This Row],[Unit Number]],Ops,3,0),"Not-in-TPMS")</f>
        <v>Carol &amp; Tasha</v>
      </c>
      <c r="R404" s="173" t="str">
        <f>IFERROR(VLOOKUP(Table2[[#This Row],[Enterprise ID]], 'ExistingRental-12.11'!A:H, 3, 0), "Not Open On 12.11")</f>
        <v>Not Open On 12.11</v>
      </c>
      <c r="S404" s="167" t="str">
        <f>IF(Table2[[#This Row],[Start Rental Date]]="New Rental", "New Rental", "Rental Extension Request")</f>
        <v>Rental Extension Request</v>
      </c>
      <c r="T404" s="167" t="str">
        <f>IFERROR(IF(Table2[[#This Row],[Date of this request]]-Table2[[#This Row],[Tech Service Date]]&lt;60, "New Hire Rental", "Truck Breakdown"), "New Hire Rental")</f>
        <v>Truck Breakdown</v>
      </c>
      <c r="U404" s="167" t="str">
        <f>IFERROR(VLOOKUP(Table2[[#This Row],[Enterprise ID]], 'ExistingRental-12.11'!A:H, 7, 0), "Not Open On 12.11")</f>
        <v>Not Open On 12.11</v>
      </c>
      <c r="V404" s="173">
        <f>IFERROR(VLOOKUP(Table2[[#This Row],[Enterprise ID]],'Tech-ServiceDate'!A:B,2,0), "EitherNewHire or Termed")</f>
        <v>39965</v>
      </c>
      <c r="W404" s="25"/>
      <c r="X404" s="25"/>
    </row>
    <row r="405" spans="1:24" ht="33.75" customHeight="1">
      <c r="A405" s="15">
        <v>45939</v>
      </c>
      <c r="B405" s="8">
        <v>37424</v>
      </c>
      <c r="C405" s="9" t="s">
        <v>14806</v>
      </c>
      <c r="D405" s="10" t="s">
        <v>14807</v>
      </c>
      <c r="E405" s="174" t="s">
        <v>16130</v>
      </c>
      <c r="F405" s="177" t="str">
        <f>IFERROR(VLOOKUP(D405,'TPMS-auto'!A:J, 10,0), "Not-in-TPMS")</f>
        <v>Not-in-TPMS</v>
      </c>
      <c r="G405" s="177" t="str">
        <f>IFERROR(VLOOKUP(D405,'TPMS-auto'!A:J,6,0),"Not-in-TPMS")</f>
        <v>Not-in-TPMS</v>
      </c>
      <c r="H405" s="12">
        <v>45849</v>
      </c>
      <c r="I405" s="11" t="s">
        <v>14808</v>
      </c>
      <c r="J405" s="13"/>
      <c r="K405" s="13" t="s">
        <v>16131</v>
      </c>
      <c r="L405" s="13" t="s">
        <v>14680</v>
      </c>
      <c r="M405" s="13"/>
      <c r="N405" s="13" t="s">
        <v>14680</v>
      </c>
      <c r="O405" s="13" t="s">
        <v>14680</v>
      </c>
      <c r="P405" s="167" t="str">
        <f>IFERROR(VLOOKUP(D405,'TPMS-auto'!A:D, 4,0),"Not-in-TPMS")</f>
        <v>Not-in-TPMS</v>
      </c>
      <c r="Q405" s="169" t="str">
        <f>IFERROR(VLOOKUP(Table2[[#This Row],[Unit Number]],Ops,3,0),"Not-in-TPMS")</f>
        <v>Not-in-TPMS</v>
      </c>
      <c r="R405" s="173" t="str">
        <f>IFERROR(VLOOKUP(Table2[[#This Row],[Enterprise ID]], 'ExistingRental-12.11'!A:H, 3, 0), "Not Open On 12.11")</f>
        <v>Not Open On 12.11</v>
      </c>
      <c r="S405" s="167" t="str">
        <f>IF(Table2[[#This Row],[Start Rental Date]]="New Rental", "New Rental", "Rental Extension Request")</f>
        <v>Rental Extension Request</v>
      </c>
      <c r="T405" s="167" t="str">
        <f>IFERROR(IF(Table2[[#This Row],[Date of this request]]-Table2[[#This Row],[Tech Service Date]]&lt;60, "New Hire Rental", "Truck Breakdown"), "New Hire Rental")</f>
        <v>New Hire Rental</v>
      </c>
      <c r="U405" s="167" t="str">
        <f>IFERROR(VLOOKUP(Table2[[#This Row],[Enterprise ID]], 'ExistingRental-12.11'!A:H, 7, 0), "Not Open On 12.11")</f>
        <v>Not Open On 12.11</v>
      </c>
      <c r="V405" s="173" t="str">
        <f>IFERROR(VLOOKUP(Table2[[#This Row],[Enterprise ID]],'Tech-ServiceDate'!A:B,2,0), "EitherNewHire or Termed")</f>
        <v>EitherNewHire or Termed</v>
      </c>
      <c r="W405" s="25"/>
      <c r="X405" s="25"/>
    </row>
    <row r="406" spans="1:24" ht="33.75" customHeight="1">
      <c r="A406" s="15">
        <v>45939</v>
      </c>
      <c r="B406" s="8">
        <v>61310</v>
      </c>
      <c r="C406" s="9" t="s">
        <v>16132</v>
      </c>
      <c r="D406" s="10" t="s">
        <v>16133</v>
      </c>
      <c r="E406" s="174" t="str">
        <f>TRIM(B406)</f>
        <v>61310</v>
      </c>
      <c r="F406" s="177">
        <f>IFERROR(VLOOKUP(D406,'TPMS-auto'!A:J, 10,0), "Not-in-TPMS")</f>
        <v>5715808844</v>
      </c>
      <c r="G406" s="177" t="str">
        <f>IFERROR(VLOOKUP(D406,'TPMS-auto'!A:J,6,0),"Not-in-TPMS")</f>
        <v>061310</v>
      </c>
      <c r="H406" s="12">
        <v>45875</v>
      </c>
      <c r="I406" s="11" t="s">
        <v>16134</v>
      </c>
      <c r="J406" s="13" t="s">
        <v>16135</v>
      </c>
      <c r="K406" s="13"/>
      <c r="L406" s="13"/>
      <c r="M406" s="13"/>
      <c r="N406" s="13" t="s">
        <v>14680</v>
      </c>
      <c r="O406" s="13" t="s">
        <v>14680</v>
      </c>
      <c r="P406" s="167" t="str">
        <f>IFERROR(VLOOKUP(D406,'TPMS-auto'!A:D, 4,0),"Not-in-TPMS")</f>
        <v>0007084</v>
      </c>
      <c r="Q406" s="169" t="str">
        <f>IFERROR(VLOOKUP(Table2[[#This Row],[Unit Number]],Ops,3,0),"Not-in-TPMS")</f>
        <v>Monica, Cheryl &amp; Machell</v>
      </c>
      <c r="R406" s="173" t="str">
        <f>IFERROR(VLOOKUP(Table2[[#This Row],[Enterprise ID]], 'ExistingRental-12.11'!A:H, 3, 0), "Not Open On 12.11")</f>
        <v>Not Open On 12.11</v>
      </c>
      <c r="S406" s="167" t="str">
        <f>IF(Table2[[#This Row],[Start Rental Date]]="New Rental", "New Rental", "Rental Extension Request")</f>
        <v>Rental Extension Request</v>
      </c>
      <c r="T406" s="167" t="str">
        <f>IFERROR(IF(Table2[[#This Row],[Date of this request]]-Table2[[#This Row],[Tech Service Date]]&lt;60, "New Hire Rental", "Truck Breakdown"), "New Hire Rental")</f>
        <v>Truck Breakdown</v>
      </c>
      <c r="U406" s="167" t="str">
        <f>IFERROR(VLOOKUP(Table2[[#This Row],[Enterprise ID]], 'ExistingRental-12.11'!A:H, 7, 0), "Not Open On 12.11")</f>
        <v>Not Open On 12.11</v>
      </c>
      <c r="V406" s="173">
        <f>IFERROR(VLOOKUP(Table2[[#This Row],[Enterprise ID]],'Tech-ServiceDate'!A:B,2,0), "EitherNewHire or Termed")</f>
        <v>42744</v>
      </c>
      <c r="W406" s="25"/>
      <c r="X406" s="25"/>
    </row>
    <row r="407" spans="1:24" ht="33.75" customHeight="1">
      <c r="A407" s="15">
        <v>45939</v>
      </c>
      <c r="B407" s="8">
        <v>23548</v>
      </c>
      <c r="C407" s="9" t="s">
        <v>16136</v>
      </c>
      <c r="D407" s="10" t="s">
        <v>16137</v>
      </c>
      <c r="E407" s="174" t="str">
        <f>TRIM(B407)</f>
        <v>23548</v>
      </c>
      <c r="F407" s="177">
        <f>IFERROR(VLOOKUP(D407,'TPMS-auto'!A:J, 10,0), "Not-in-TPMS")</f>
        <v>4236473059</v>
      </c>
      <c r="G407" s="177" t="str">
        <f>IFERROR(VLOOKUP(D407,'TPMS-auto'!A:J,6,0),"Not-in-TPMS")</f>
        <v>046791</v>
      </c>
      <c r="H407" s="12" t="s">
        <v>14676</v>
      </c>
      <c r="I407" s="11" t="s">
        <v>16138</v>
      </c>
      <c r="J407" s="13" t="s">
        <v>16139</v>
      </c>
      <c r="K407" s="13" t="s">
        <v>16140</v>
      </c>
      <c r="L407" s="13" t="s">
        <v>14680</v>
      </c>
      <c r="M407" s="13"/>
      <c r="N407" s="13" t="s">
        <v>14680</v>
      </c>
      <c r="O407" s="13" t="s">
        <v>14680</v>
      </c>
      <c r="P407" s="167" t="str">
        <f>IFERROR(VLOOKUP(D407,'TPMS-auto'!A:D, 4,0),"Not-in-TPMS")</f>
        <v>0004766</v>
      </c>
      <c r="Q407" s="169" t="str">
        <f>VLOOKUP(Table2[[#This Row],[Unit Number]],Ops,3,0)</f>
        <v>Rob &amp; Andrea</v>
      </c>
      <c r="R407" s="173" t="str">
        <f>IFERROR(VLOOKUP(Table2[[#This Row],[Enterprise ID]], 'ExistingRental-12.11'!A:H, 3, 0), "Not Open On 12.11")</f>
        <v>Not Open On 12.11</v>
      </c>
      <c r="S407" s="167" t="str">
        <f>IF(Table2[[#This Row],[Start Rental Date]]="New Rental", "New Rental", "Rental Extension Request")</f>
        <v>New Rental</v>
      </c>
      <c r="T407" s="167" t="str">
        <f>IFERROR(IF(Table2[[#This Row],[Date of this request]]-Table2[[#This Row],[Tech Service Date]]&lt;60, "New Hire Rental", "Truck Breakdown"), "New Hire Rental")</f>
        <v>Truck Breakdown</v>
      </c>
      <c r="U407" s="167" t="str">
        <f>IFERROR(VLOOKUP(Table2[[#This Row],[Enterprise ID]], 'ExistingRental-12.11'!A:H, 7, 0), "Not Open On 12.11")</f>
        <v>Not Open On 12.11</v>
      </c>
      <c r="V407" s="173">
        <f>IFERROR(VLOOKUP(Table2[[#This Row],[Enterprise ID]],'Tech-ServiceDate'!A:B,2,0), "EitherNewHire or Termed")</f>
        <v>44225</v>
      </c>
      <c r="W407" s="25"/>
      <c r="X407" s="25"/>
    </row>
    <row r="408" spans="1:24" ht="33.75" customHeight="1">
      <c r="A408" s="15">
        <v>45939</v>
      </c>
      <c r="B408" s="8">
        <v>46226</v>
      </c>
      <c r="C408" s="9" t="s">
        <v>16141</v>
      </c>
      <c r="D408" s="10" t="s">
        <v>16142</v>
      </c>
      <c r="E408" s="174" t="str">
        <f>TRIM(B408)</f>
        <v>46226</v>
      </c>
      <c r="F408" s="177">
        <f>IFERROR(VLOOKUP(D408,'TPMS-auto'!A:J, 10,0), "Not-in-TPMS")</f>
        <v>5129988368</v>
      </c>
      <c r="G408" s="177" t="str">
        <f>IFERROR(VLOOKUP(D408,'TPMS-auto'!A:J,6,0),"Not-in-TPMS")</f>
        <v>046226</v>
      </c>
      <c r="H408" s="12">
        <v>45916</v>
      </c>
      <c r="I408" s="11" t="s">
        <v>16143</v>
      </c>
      <c r="J408" s="13" t="s">
        <v>16144</v>
      </c>
      <c r="K408" s="13"/>
      <c r="L408" s="13"/>
      <c r="M408" s="13"/>
      <c r="N408" s="13" t="s">
        <v>14680</v>
      </c>
      <c r="O408" s="13" t="s">
        <v>14680</v>
      </c>
      <c r="P408" s="167" t="str">
        <f>IFERROR(VLOOKUP(D408,'TPMS-auto'!A:D, 4,0),"Not-in-TPMS")</f>
        <v>0008147</v>
      </c>
      <c r="Q408" s="169" t="str">
        <f>IFERROR(VLOOKUP(Table2[[#This Row],[Unit Number]],Ops,3,0),"Not-in-TPMS")</f>
        <v>Carol &amp; Tasha</v>
      </c>
      <c r="R408" s="173" t="str">
        <f>IFERROR(VLOOKUP(Table2[[#This Row],[Enterprise ID]], 'ExistingRental-12.11'!A:H, 3, 0), "Not Open On 12.11")</f>
        <v>Not Open On 12.11</v>
      </c>
      <c r="S408" s="167" t="str">
        <f>IF(Table2[[#This Row],[Start Rental Date]]="New Rental", "New Rental", "Rental Extension Request")</f>
        <v>Rental Extension Request</v>
      </c>
      <c r="T408" s="167" t="str">
        <f>IFERROR(IF(Table2[[#This Row],[Date of this request]]-Table2[[#This Row],[Tech Service Date]]&lt;60, "New Hire Rental", "Truck Breakdown"), "New Hire Rental")</f>
        <v>Truck Breakdown</v>
      </c>
      <c r="U408" s="167" t="str">
        <f>IFERROR(VLOOKUP(Table2[[#This Row],[Enterprise ID]], 'ExistingRental-12.11'!A:H, 7, 0), "Not Open On 12.11")</f>
        <v>Not Open On 12.11</v>
      </c>
      <c r="V408" s="173">
        <f>IFERROR(VLOOKUP(Table2[[#This Row],[Enterprise ID]],'Tech-ServiceDate'!A:B,2,0), "EitherNewHire or Termed")</f>
        <v>44272</v>
      </c>
      <c r="W408" s="25"/>
      <c r="X408" s="25"/>
    </row>
    <row r="409" spans="1:24" ht="33.75" customHeight="1">
      <c r="A409" s="15">
        <v>45939</v>
      </c>
      <c r="B409" s="8">
        <v>37223</v>
      </c>
      <c r="C409" s="9" t="s">
        <v>16145</v>
      </c>
      <c r="D409" s="10" t="s">
        <v>16146</v>
      </c>
      <c r="E409" s="174" t="str">
        <f>TRIM(B409)</f>
        <v>37223</v>
      </c>
      <c r="F409" s="177">
        <f>IFERROR(VLOOKUP(D409,'TPMS-auto'!A:J, 10,0), "Not-in-TPMS")</f>
        <v>8178195263</v>
      </c>
      <c r="G409" s="177" t="str">
        <f>IFERROR(VLOOKUP(D409,'TPMS-auto'!A:J,6,0),"Not-in-TPMS")</f>
        <v>037386</v>
      </c>
      <c r="H409" s="12"/>
      <c r="I409" s="11" t="s">
        <v>16147</v>
      </c>
      <c r="J409" s="13" t="s">
        <v>16148</v>
      </c>
      <c r="K409" s="77" t="s">
        <v>16149</v>
      </c>
      <c r="L409" s="13"/>
      <c r="M409" s="13"/>
      <c r="N409" s="56"/>
      <c r="O409" s="13"/>
      <c r="P409" s="167" t="str">
        <f>IFERROR(VLOOKUP(D409,'TPMS-auto'!A:D, 4,0),"Not-in-TPMS")</f>
        <v>0007995</v>
      </c>
      <c r="Q409" s="169" t="str">
        <f>IFERROR(VLOOKUP(Table2[[#This Row],[Unit Number]],Ops,3,0),"Not-in-TPMS")</f>
        <v>Carol &amp; Tasha</v>
      </c>
      <c r="R409" s="173" t="str">
        <f>IFERROR(VLOOKUP(Table2[[#This Row],[Enterprise ID]], 'ExistingRental-12.11'!A:H, 3, 0), "Not Open On 12.11")</f>
        <v>Not Open On 12.11</v>
      </c>
      <c r="S409" s="167" t="str">
        <f>IF(Table2[[#This Row],[Start Rental Date]]="New Rental", "New Rental", "Rental Extension Request")</f>
        <v>Rental Extension Request</v>
      </c>
      <c r="T409" s="167" t="str">
        <f>IFERROR(IF(Table2[[#This Row],[Date of this request]]-Table2[[#This Row],[Tech Service Date]]&lt;60, "New Hire Rental", "Truck Breakdown"), "New Hire Rental")</f>
        <v>Truck Breakdown</v>
      </c>
      <c r="U409" s="167" t="str">
        <f>IFERROR(VLOOKUP(Table2[[#This Row],[Enterprise ID]], 'ExistingRental-12.11'!A:H, 7, 0), "Not Open On 12.11")</f>
        <v>Not Open On 12.11</v>
      </c>
      <c r="V409" s="173">
        <f>IFERROR(VLOOKUP(Table2[[#This Row],[Enterprise ID]],'Tech-ServiceDate'!A:B,2,0), "EitherNewHire or Termed")</f>
        <v>45858</v>
      </c>
      <c r="W409" s="25"/>
      <c r="X409" s="25"/>
    </row>
    <row r="410" spans="1:24" ht="33.75" customHeight="1">
      <c r="A410" s="15">
        <v>45939</v>
      </c>
      <c r="B410" s="8">
        <v>46961</v>
      </c>
      <c r="C410" s="9" t="s">
        <v>14952</v>
      </c>
      <c r="D410" s="10" t="s">
        <v>14953</v>
      </c>
      <c r="E410" s="174" t="s">
        <v>16150</v>
      </c>
      <c r="F410" s="177">
        <f>IFERROR(VLOOKUP(D410,'TPMS-auto'!A:J, 10,0), "Not-in-TPMS")</f>
        <v>9482233344</v>
      </c>
      <c r="G410" s="177" t="str">
        <f>IFERROR(VLOOKUP(D410,'TPMS-auto'!A:J,6,0),"Not-in-TPMS")</f>
        <v>046961</v>
      </c>
      <c r="H410" s="12">
        <v>45825</v>
      </c>
      <c r="I410" s="11" t="s">
        <v>14954</v>
      </c>
      <c r="J410" s="13" t="s">
        <v>14846</v>
      </c>
      <c r="K410" s="13" t="s">
        <v>14955</v>
      </c>
      <c r="L410" s="13" t="s">
        <v>14680</v>
      </c>
      <c r="M410" s="13"/>
      <c r="N410" s="13" t="s">
        <v>14680</v>
      </c>
      <c r="O410" s="13" t="s">
        <v>14680</v>
      </c>
      <c r="P410" s="167" t="str">
        <f>IFERROR(VLOOKUP(D410,'TPMS-auto'!A:D, 4,0),"Not-in-TPMS")</f>
        <v>0008175</v>
      </c>
      <c r="Q410" s="169" t="str">
        <f>IFERROR(VLOOKUP(Table2[[#This Row],[Unit Number]],Ops,3,0),"Not-in-TPMS")</f>
        <v>Rob &amp; Andrea</v>
      </c>
      <c r="R410" s="173">
        <f>IFERROR(VLOOKUP(Table2[[#This Row],[Enterprise ID]], 'ExistingRental-12.11'!A:H, 3, 0), "Not Open On 12.11")</f>
        <v>45827</v>
      </c>
      <c r="S410" s="167" t="str">
        <f>IF(Table2[[#This Row],[Start Rental Date]]="New Rental", "New Rental", "Rental Extension Request")</f>
        <v>Rental Extension Request</v>
      </c>
      <c r="T410" s="167" t="str">
        <f>IFERROR(IF(Table2[[#This Row],[Date of this request]]-Table2[[#This Row],[Tech Service Date]]&lt;60, "New Hire Rental", "Truck Breakdown"), "New Hire Rental")</f>
        <v>Truck Breakdown</v>
      </c>
      <c r="U410" s="167" t="str">
        <f>IFERROR(VLOOKUP(Table2[[#This Row],[Enterprise ID]], 'ExistingRental-12.11'!A:H, 7, 0), "Not Open On 12.11")</f>
        <v>LAVER CRAWFORD</v>
      </c>
      <c r="V410" s="173">
        <f>IFERROR(VLOOKUP(Table2[[#This Row],[Enterprise ID]],'Tech-ServiceDate'!A:B,2,0), "EitherNewHire or Termed")</f>
        <v>45760</v>
      </c>
      <c r="W410" s="25"/>
      <c r="X410" s="25"/>
    </row>
    <row r="411" spans="1:24" ht="33.75" customHeight="1">
      <c r="A411" s="15">
        <v>45939</v>
      </c>
      <c r="B411" s="8">
        <v>47076</v>
      </c>
      <c r="C411" s="9" t="s">
        <v>16151</v>
      </c>
      <c r="D411" s="10" t="s">
        <v>2101</v>
      </c>
      <c r="E411" s="174" t="str">
        <f>TRIM(B411)</f>
        <v>47076</v>
      </c>
      <c r="F411" s="177">
        <f>IFERROR(VLOOKUP(D411,'TPMS-auto'!A:J, 10,0), "Not-in-TPMS")</f>
        <v>6073214727</v>
      </c>
      <c r="G411" s="177" t="str">
        <f>IFERROR(VLOOKUP(D411,'TPMS-auto'!A:J,6,0),"Not-in-TPMS")</f>
        <v>037322</v>
      </c>
      <c r="H411" s="12">
        <v>45888</v>
      </c>
      <c r="I411" s="11" t="s">
        <v>16152</v>
      </c>
      <c r="J411" s="11" t="s">
        <v>16153</v>
      </c>
      <c r="K411" s="13" t="s">
        <v>14679</v>
      </c>
      <c r="L411" s="13" t="s">
        <v>14680</v>
      </c>
      <c r="M411" s="13"/>
      <c r="N411" s="13" t="s">
        <v>14680</v>
      </c>
      <c r="O411" s="13" t="s">
        <v>14680</v>
      </c>
      <c r="P411" s="167" t="str">
        <f>IFERROR(VLOOKUP(D411,'TPMS-auto'!A:D, 4,0),"Not-in-TPMS")</f>
        <v>0007670</v>
      </c>
      <c r="Q411" s="169" t="str">
        <f>VLOOKUP(Table2[[#This Row],[Unit Number]],Ops,3,0)</f>
        <v>Rob &amp; Andrea</v>
      </c>
      <c r="R411" s="173" t="str">
        <f>IFERROR(VLOOKUP(Table2[[#This Row],[Enterprise ID]], 'ExistingRental-12.11'!A:H, 3, 0), "Not Open On 12.11")</f>
        <v>Not Open On 12.11</v>
      </c>
      <c r="S411" s="167" t="str">
        <f>IF(Table2[[#This Row],[Start Rental Date]]="New Rental", "New Rental", "Rental Extension Request")</f>
        <v>Rental Extension Request</v>
      </c>
      <c r="T411" s="167" t="str">
        <f>IFERROR(IF(Table2[[#This Row],[Date of this request]]-Table2[[#This Row],[Tech Service Date]]&lt;60, "New Hire Rental", "Truck Breakdown"), "New Hire Rental")</f>
        <v>Truck Breakdown</v>
      </c>
      <c r="U411" s="167" t="str">
        <f>IFERROR(VLOOKUP(Table2[[#This Row],[Enterprise ID]], 'ExistingRental-12.11'!A:H, 7, 0), "Not Open On 12.11")</f>
        <v>Not Open On 12.11</v>
      </c>
      <c r="V411" s="173">
        <f>IFERROR(VLOOKUP(Table2[[#This Row],[Enterprise ID]],'Tech-ServiceDate'!A:B,2,0), "EitherNewHire or Termed")</f>
        <v>36549</v>
      </c>
      <c r="W411" s="25"/>
      <c r="X411" s="25"/>
    </row>
    <row r="412" spans="1:24" ht="33.75" customHeight="1">
      <c r="A412" s="15">
        <v>45939</v>
      </c>
      <c r="B412" s="8">
        <v>61015</v>
      </c>
      <c r="C412" s="9" t="s">
        <v>14752</v>
      </c>
      <c r="D412" s="10" t="s">
        <v>2193</v>
      </c>
      <c r="E412" s="174" t="s">
        <v>15910</v>
      </c>
      <c r="F412" s="177">
        <f>IFERROR(VLOOKUP(D412,'TPMS-auto'!A:J, 10,0), "Not-in-TPMS")</f>
        <v>7249536540</v>
      </c>
      <c r="G412" s="177" t="str">
        <f>IFERROR(VLOOKUP(D412,'TPMS-auto'!A:J,6,0),"Not-in-TPMS")</f>
        <v>061016</v>
      </c>
      <c r="H412" s="12">
        <v>45862</v>
      </c>
      <c r="I412" s="11" t="s">
        <v>14753</v>
      </c>
      <c r="J412" s="13" t="s">
        <v>14754</v>
      </c>
      <c r="K412" s="13" t="s">
        <v>14755</v>
      </c>
      <c r="L412" s="13" t="s">
        <v>14680</v>
      </c>
      <c r="M412" s="13"/>
      <c r="N412" s="13" t="s">
        <v>14680</v>
      </c>
      <c r="O412" s="13" t="s">
        <v>14680</v>
      </c>
      <c r="P412" s="167" t="str">
        <f>IFERROR(VLOOKUP(D412,'TPMS-auto'!A:D, 4,0),"Not-in-TPMS")</f>
        <v>0004766</v>
      </c>
      <c r="Q412" s="169" t="str">
        <f>IFERROR(VLOOKUP(Table2[[#This Row],[Unit Number]],Ops,3,0),"Not-in-TPMS")</f>
        <v>Rob &amp; Andrea</v>
      </c>
      <c r="R412" s="173" t="str">
        <f>IFERROR(VLOOKUP(Table2[[#This Row],[Enterprise ID]], 'ExistingRental-12.11'!A:H, 3, 0), "Not Open On 12.11")</f>
        <v>Not Open On 12.11</v>
      </c>
      <c r="S412" s="167" t="str">
        <f>IF(Table2[[#This Row],[Start Rental Date]]="New Rental", "New Rental", "Rental Extension Request")</f>
        <v>Rental Extension Request</v>
      </c>
      <c r="T412" s="167" t="str">
        <f>IFERROR(IF(Table2[[#This Row],[Date of this request]]-Table2[[#This Row],[Tech Service Date]]&lt;60, "New Hire Rental", "Truck Breakdown"), "New Hire Rental")</f>
        <v>Truck Breakdown</v>
      </c>
      <c r="U412" s="167" t="str">
        <f>IFERROR(VLOOKUP(Table2[[#This Row],[Enterprise ID]], 'ExistingRental-12.11'!A:H, 7, 0), "Not Open On 12.11")</f>
        <v>Not Open On 12.11</v>
      </c>
      <c r="V412" s="173">
        <f>IFERROR(VLOOKUP(Table2[[#This Row],[Enterprise ID]],'Tech-ServiceDate'!A:B,2,0), "EitherNewHire or Termed")</f>
        <v>37255</v>
      </c>
      <c r="W412" s="25"/>
      <c r="X412" s="25"/>
    </row>
    <row r="413" spans="1:24" ht="33.75" customHeight="1">
      <c r="A413" s="15">
        <v>45939</v>
      </c>
      <c r="B413" s="8">
        <v>46252</v>
      </c>
      <c r="C413" s="9" t="s">
        <v>15390</v>
      </c>
      <c r="D413" s="10" t="s">
        <v>15391</v>
      </c>
      <c r="E413" s="174" t="s">
        <v>16154</v>
      </c>
      <c r="F413" s="177">
        <f>IFERROR(VLOOKUP(D413,'TPMS-auto'!A:J, 10,0), "Not-in-TPMS")</f>
        <v>5052095142</v>
      </c>
      <c r="G413" s="177" t="str">
        <f>IFERROR(VLOOKUP(D413,'TPMS-auto'!A:J,6,0),"Not-in-TPMS")</f>
        <v>061478</v>
      </c>
      <c r="H413" s="12">
        <v>45905</v>
      </c>
      <c r="I413" s="11" t="s">
        <v>15378</v>
      </c>
      <c r="J413" s="13"/>
      <c r="K413" s="13" t="s">
        <v>15392</v>
      </c>
      <c r="L413" s="13" t="s">
        <v>14680</v>
      </c>
      <c r="M413" s="13"/>
      <c r="N413" s="13" t="s">
        <v>14680</v>
      </c>
      <c r="O413" s="13" t="s">
        <v>14680</v>
      </c>
      <c r="P413" s="167" t="str">
        <f>IFERROR(VLOOKUP(D413,'TPMS-auto'!A:D, 4,0),"Not-in-TPMS")</f>
        <v>0007088</v>
      </c>
      <c r="Q413" s="169" t="str">
        <f>IFERROR(VLOOKUP(Table2[[#This Row],[Unit Number]],Ops,3,0),"Not-in-TPMS")</f>
        <v>Carol &amp; Tasha</v>
      </c>
      <c r="R413" s="173" t="str">
        <f>IFERROR(VLOOKUP(Table2[[#This Row],[Enterprise ID]], 'ExistingRental-12.11'!A:H, 3, 0), "Not Open On 12.11")</f>
        <v>Not Open On 12.11</v>
      </c>
      <c r="S413" s="167" t="str">
        <f>IF(Table2[[#This Row],[Start Rental Date]]="New Rental", "New Rental", "Rental Extension Request")</f>
        <v>Rental Extension Request</v>
      </c>
      <c r="T413" s="167" t="str">
        <f>IFERROR(IF(Table2[[#This Row],[Date of this request]]-Table2[[#This Row],[Tech Service Date]]&lt;60, "New Hire Rental", "Truck Breakdown"), "New Hire Rental")</f>
        <v>Truck Breakdown</v>
      </c>
      <c r="U413" s="167" t="str">
        <f>IFERROR(VLOOKUP(Table2[[#This Row],[Enterprise ID]], 'ExistingRental-12.11'!A:H, 7, 0), "Not Open On 12.11")</f>
        <v>Not Open On 12.11</v>
      </c>
      <c r="V413" s="173">
        <f>IFERROR(VLOOKUP(Table2[[#This Row],[Enterprise ID]],'Tech-ServiceDate'!A:B,2,0), "EitherNewHire or Termed")</f>
        <v>43626</v>
      </c>
      <c r="W413" s="25"/>
      <c r="X413" s="25"/>
    </row>
    <row r="414" spans="1:24" ht="33.75" customHeight="1">
      <c r="A414" s="15">
        <v>45939</v>
      </c>
      <c r="B414" s="8">
        <v>23028</v>
      </c>
      <c r="C414" s="9" t="s">
        <v>16155</v>
      </c>
      <c r="D414" s="10" t="s">
        <v>15021</v>
      </c>
      <c r="E414" s="174" t="str">
        <f>TRIM(B414)</f>
        <v>23028</v>
      </c>
      <c r="F414" s="177">
        <f>IFERROR(VLOOKUP(D414,'TPMS-auto'!A:J, 10,0), "Not-in-TPMS")</f>
        <v>9168834798</v>
      </c>
      <c r="G414" s="177" t="str">
        <f>IFERROR(VLOOKUP(D414,'TPMS-auto'!A:J,6,0),"Not-in-TPMS")</f>
        <v>047352</v>
      </c>
      <c r="H414" s="12" t="s">
        <v>14676</v>
      </c>
      <c r="I414" s="11" t="s">
        <v>15022</v>
      </c>
      <c r="J414" s="13" t="s">
        <v>16156</v>
      </c>
      <c r="K414" s="13" t="s">
        <v>14679</v>
      </c>
      <c r="L414" s="13" t="s">
        <v>14680</v>
      </c>
      <c r="M414" s="13"/>
      <c r="N414" s="13" t="s">
        <v>14680</v>
      </c>
      <c r="O414" s="13" t="s">
        <v>14680</v>
      </c>
      <c r="P414" s="167" t="str">
        <f>IFERROR(VLOOKUP(D414,'TPMS-auto'!A:D, 4,0),"Not-in-TPMS")</f>
        <v>0008184</v>
      </c>
      <c r="Q414" s="169" t="str">
        <f>VLOOKUP(Table2[[#This Row],[Unit Number]],Ops,3,0)</f>
        <v>Carol &amp; Tasha</v>
      </c>
      <c r="R414" s="173" t="str">
        <f>IFERROR(VLOOKUP(Table2[[#This Row],[Enterprise ID]], 'ExistingRental-12.11'!A:H, 3, 0), "Not Open On 12.11")</f>
        <v>Not Open On 12.11</v>
      </c>
      <c r="S414" s="167" t="str">
        <f>IF(Table2[[#This Row],[Start Rental Date]]="New Rental", "New Rental", "Rental Extension Request")</f>
        <v>New Rental</v>
      </c>
      <c r="T414" s="167" t="str">
        <f>IFERROR(IF(Table2[[#This Row],[Date of this request]]-Table2[[#This Row],[Tech Service Date]]&lt;60, "New Hire Rental", "Truck Breakdown"), "New Hire Rental")</f>
        <v>Truck Breakdown</v>
      </c>
      <c r="U414" s="167" t="str">
        <f>IFERROR(VLOOKUP(Table2[[#This Row],[Enterprise ID]], 'ExistingRental-12.11'!A:H, 7, 0), "Not Open On 12.11")</f>
        <v>Not Open On 12.11</v>
      </c>
      <c r="V414" s="173">
        <f>IFERROR(VLOOKUP(Table2[[#This Row],[Enterprise ID]],'Tech-ServiceDate'!A:B,2,0), "EitherNewHire or Termed")</f>
        <v>44742</v>
      </c>
      <c r="W414" s="25"/>
      <c r="X414" s="25"/>
    </row>
    <row r="415" spans="1:24" ht="33.75" customHeight="1">
      <c r="A415" s="15">
        <v>45939</v>
      </c>
      <c r="B415" s="8">
        <v>61319</v>
      </c>
      <c r="C415" s="9" t="s">
        <v>16157</v>
      </c>
      <c r="D415" s="10" t="s">
        <v>16158</v>
      </c>
      <c r="E415" s="174" t="str">
        <f>TRIM(B415)</f>
        <v>61319</v>
      </c>
      <c r="F415" s="177">
        <f>IFERROR(VLOOKUP(D415,'TPMS-auto'!A:J, 10,0), "Not-in-TPMS")</f>
        <v>5715874426</v>
      </c>
      <c r="G415" s="177" t="str">
        <f>IFERROR(VLOOKUP(D415,'TPMS-auto'!A:J,6,0),"Not-in-TPMS")</f>
        <v>061319</v>
      </c>
      <c r="H415" s="12" t="s">
        <v>14676</v>
      </c>
      <c r="I415" s="11" t="s">
        <v>14879</v>
      </c>
      <c r="J415" s="13" t="s">
        <v>16159</v>
      </c>
      <c r="K415" s="13" t="s">
        <v>16160</v>
      </c>
      <c r="L415" s="13" t="s">
        <v>14680</v>
      </c>
      <c r="M415" s="13"/>
      <c r="N415" s="98" t="s">
        <v>14696</v>
      </c>
      <c r="O415" s="13"/>
      <c r="P415" s="167" t="str">
        <f>IFERROR(VLOOKUP(D415,'TPMS-auto'!A:D, 4,0),"Not-in-TPMS")</f>
        <v>0007084</v>
      </c>
      <c r="Q415" s="169" t="str">
        <f>VLOOKUP(Table2[[#This Row],[Unit Number]],Ops,3,0)</f>
        <v>Monica, Cheryl &amp; Machell</v>
      </c>
      <c r="R415" s="173" t="str">
        <f>IFERROR(VLOOKUP(Table2[[#This Row],[Enterprise ID]], 'ExistingRental-12.11'!A:H, 3, 0), "Not Open On 12.11")</f>
        <v>Not Open On 12.11</v>
      </c>
      <c r="S415" s="167" t="str">
        <f>IF(Table2[[#This Row],[Start Rental Date]]="New Rental", "New Rental", "Rental Extension Request")</f>
        <v>New Rental</v>
      </c>
      <c r="T415" s="167" t="str">
        <f>IFERROR(IF(Table2[[#This Row],[Date of this request]]-Table2[[#This Row],[Tech Service Date]]&lt;60, "New Hire Rental", "Truck Breakdown"), "New Hire Rental")</f>
        <v>Truck Breakdown</v>
      </c>
      <c r="U415" s="167" t="str">
        <f>IFERROR(VLOOKUP(Table2[[#This Row],[Enterprise ID]], 'ExistingRental-12.11'!A:H, 7, 0), "Not Open On 12.11")</f>
        <v>Not Open On 12.11</v>
      </c>
      <c r="V415" s="173">
        <f>IFERROR(VLOOKUP(Table2[[#This Row],[Enterprise ID]],'Tech-ServiceDate'!A:B,2,0), "EitherNewHire or Termed")</f>
        <v>44111</v>
      </c>
      <c r="W415" s="25"/>
      <c r="X415" s="25"/>
    </row>
    <row r="416" spans="1:24" ht="33.75" customHeight="1">
      <c r="A416" s="15">
        <v>45939</v>
      </c>
      <c r="B416" s="8">
        <v>46837</v>
      </c>
      <c r="C416" s="9" t="s">
        <v>14765</v>
      </c>
      <c r="D416" s="10" t="s">
        <v>14766</v>
      </c>
      <c r="E416" s="174" t="s">
        <v>16161</v>
      </c>
      <c r="F416" s="177" t="str">
        <f>IFERROR(VLOOKUP(D416,'TPMS-auto'!A:J, 10,0), "Not-in-TPMS")</f>
        <v>Not-in-TPMS</v>
      </c>
      <c r="G416" s="177" t="str">
        <f>IFERROR(VLOOKUP(D416,'TPMS-auto'!A:J,6,0),"Not-in-TPMS")</f>
        <v>Not-in-TPMS</v>
      </c>
      <c r="H416" s="12">
        <v>45903</v>
      </c>
      <c r="I416" s="11" t="s">
        <v>14767</v>
      </c>
      <c r="J416" s="13" t="s">
        <v>14768</v>
      </c>
      <c r="K416" s="13" t="s">
        <v>14769</v>
      </c>
      <c r="L416" s="13" t="s">
        <v>14680</v>
      </c>
      <c r="M416" s="13"/>
      <c r="N416" s="13" t="s">
        <v>14680</v>
      </c>
      <c r="O416" s="13" t="s">
        <v>14680</v>
      </c>
      <c r="P416" s="167" t="str">
        <f>IFERROR(VLOOKUP(D416,'TPMS-auto'!A:D, 4,0),"Not-in-TPMS")</f>
        <v>Not-in-TPMS</v>
      </c>
      <c r="Q416" s="169" t="e">
        <f>VLOOKUP(Table2[[#This Row],[Unit Number]],Ops,3,0)</f>
        <v>#N/A</v>
      </c>
      <c r="R416" s="173" t="str">
        <f>IFERROR(VLOOKUP(Table2[[#This Row],[Enterprise ID]], 'ExistingRental-12.11'!A:H, 3, 0), "Not Open On 12.11")</f>
        <v>Not Open On 12.11</v>
      </c>
      <c r="S416" s="167" t="str">
        <f>IF(Table2[[#This Row],[Start Rental Date]]="New Rental", "New Rental", "Rental Extension Request")</f>
        <v>Rental Extension Request</v>
      </c>
      <c r="T416" s="167" t="str">
        <f>IFERROR(IF(Table2[[#This Row],[Date of this request]]-Table2[[#This Row],[Tech Service Date]]&lt;60, "New Hire Rental", "Truck Breakdown"), "New Hire Rental")</f>
        <v>New Hire Rental</v>
      </c>
      <c r="U416" s="167" t="str">
        <f>IFERROR(VLOOKUP(Table2[[#This Row],[Enterprise ID]], 'ExistingRental-12.11'!A:H, 7, 0), "Not Open On 12.11")</f>
        <v>Not Open On 12.11</v>
      </c>
      <c r="V416" s="173" t="str">
        <f>IFERROR(VLOOKUP(Table2[[#This Row],[Enterprise ID]],'Tech-ServiceDate'!A:B,2,0), "EitherNewHire or Termed")</f>
        <v>EitherNewHire or Termed</v>
      </c>
      <c r="W416" s="25"/>
      <c r="X416" s="25"/>
    </row>
    <row r="417" spans="1:24" ht="33.75" customHeight="1">
      <c r="A417" s="15">
        <v>45939</v>
      </c>
      <c r="B417" s="8">
        <v>61605</v>
      </c>
      <c r="C417" s="9" t="s">
        <v>16162</v>
      </c>
      <c r="D417" s="10" t="s">
        <v>16163</v>
      </c>
      <c r="E417" s="174" t="str">
        <f>TRIM(B417)</f>
        <v>61605</v>
      </c>
      <c r="F417" s="177">
        <f>IFERROR(VLOOKUP(D417,'TPMS-auto'!A:J, 10,0), "Not-in-TPMS")</f>
        <v>5205960052</v>
      </c>
      <c r="G417" s="177" t="str">
        <f>IFERROR(VLOOKUP(D417,'TPMS-auto'!A:J,6,0),"Not-in-TPMS")</f>
        <v>061610</v>
      </c>
      <c r="H417" s="12">
        <v>45847</v>
      </c>
      <c r="I417" s="11" t="s">
        <v>16164</v>
      </c>
      <c r="J417" s="13" t="s">
        <v>16165</v>
      </c>
      <c r="K417" s="13" t="s">
        <v>16166</v>
      </c>
      <c r="L417" s="13"/>
      <c r="M417" s="13"/>
      <c r="N417" s="13" t="s">
        <v>14680</v>
      </c>
      <c r="O417" s="13" t="s">
        <v>16167</v>
      </c>
      <c r="P417" s="167" t="str">
        <f>IFERROR(VLOOKUP(D417,'TPMS-auto'!A:D, 4,0),"Not-in-TPMS")</f>
        <v>0007088</v>
      </c>
      <c r="Q417" s="169" t="str">
        <f>VLOOKUP(Table2[[#This Row],[Unit Number]],Ops,3,0)</f>
        <v>Carol &amp; Tasha</v>
      </c>
      <c r="R417" s="173" t="str">
        <f>IFERROR(VLOOKUP(Table2[[#This Row],[Enterprise ID]], 'ExistingRental-12.11'!A:H, 3, 0), "Not Open On 12.11")</f>
        <v>Not Open On 12.11</v>
      </c>
      <c r="S417" s="167" t="str">
        <f>IF(Table2[[#This Row],[Start Rental Date]]="New Rental", "New Rental", "Rental Extension Request")</f>
        <v>Rental Extension Request</v>
      </c>
      <c r="T417" s="167" t="str">
        <f>IFERROR(IF(Table2[[#This Row],[Date of this request]]-Table2[[#This Row],[Tech Service Date]]&lt;60, "New Hire Rental", "Truck Breakdown"), "New Hire Rental")</f>
        <v>Truck Breakdown</v>
      </c>
      <c r="U417" s="167" t="str">
        <f>IFERROR(VLOOKUP(Table2[[#This Row],[Enterprise ID]], 'ExistingRental-12.11'!A:H, 7, 0), "Not Open On 12.11")</f>
        <v>Not Open On 12.11</v>
      </c>
      <c r="V417" s="173">
        <f>IFERROR(VLOOKUP(Table2[[#This Row],[Enterprise ID]],'Tech-ServiceDate'!A:B,2,0), "EitherNewHire or Termed")</f>
        <v>45641</v>
      </c>
      <c r="W417" s="25"/>
      <c r="X417" s="25"/>
    </row>
    <row r="418" spans="1:24" ht="33.75" customHeight="1">
      <c r="A418" s="15">
        <v>45939</v>
      </c>
      <c r="B418" s="75" t="s">
        <v>16168</v>
      </c>
      <c r="C418" s="9" t="s">
        <v>16169</v>
      </c>
      <c r="D418" s="10" t="s">
        <v>16170</v>
      </c>
      <c r="E418" s="180" t="str">
        <f>TRIM(B418)</f>
        <v xml:space="preserve">37039
</v>
      </c>
      <c r="F418" s="177" t="str">
        <f>IFERROR(VLOOKUP(D418,'TPMS-auto'!A:J, 10,0), "Not-in-TPMS")</f>
        <v>Not-in-TPMS</v>
      </c>
      <c r="G418" s="177" t="str">
        <f>IFERROR(VLOOKUP(D418,'TPMS-auto'!A:J,6,0),"Not-in-TPMS")</f>
        <v>Not-in-TPMS</v>
      </c>
      <c r="H418" s="12" t="s">
        <v>14676</v>
      </c>
      <c r="I418" s="11"/>
      <c r="J418" s="13" t="s">
        <v>15426</v>
      </c>
      <c r="K418" s="13" t="s">
        <v>16171</v>
      </c>
      <c r="L418" s="13" t="s">
        <v>14680</v>
      </c>
      <c r="M418" s="13"/>
      <c r="N418" s="13" t="s">
        <v>14680</v>
      </c>
      <c r="O418" s="13" t="s">
        <v>14680</v>
      </c>
      <c r="P418" s="167" t="str">
        <f>IFERROR(VLOOKUP(D418,'TPMS-auto'!A:D, 4,0),"Not-in-TPMS")</f>
        <v>Not-in-TPMS</v>
      </c>
      <c r="Q418" s="169" t="e">
        <f>VLOOKUP(Table2[[#This Row],[Unit Number]],Ops,3,0)</f>
        <v>#N/A</v>
      </c>
      <c r="R418" s="173" t="str">
        <f>IFERROR(VLOOKUP(Table2[[#This Row],[Enterprise ID]], 'ExistingRental-12.11'!A:H, 3, 0), "Not Open On 12.11")</f>
        <v>Not Open On 12.11</v>
      </c>
      <c r="S418" s="167" t="str">
        <f>IF(Table2[[#This Row],[Start Rental Date]]="New Rental", "New Rental", "Rental Extension Request")</f>
        <v>New Rental</v>
      </c>
      <c r="T418" s="167" t="str">
        <f>IFERROR(IF(Table2[[#This Row],[Date of this request]]-Table2[[#This Row],[Tech Service Date]]&lt;60, "New Hire Rental", "Truck Breakdown"), "New Hire Rental")</f>
        <v>New Hire Rental</v>
      </c>
      <c r="U418" s="167" t="str">
        <f>IFERROR(VLOOKUP(Table2[[#This Row],[Enterprise ID]], 'ExistingRental-12.11'!A:H, 7, 0), "Not Open On 12.11")</f>
        <v>Not Open On 12.11</v>
      </c>
      <c r="V418" s="173" t="str">
        <f>IFERROR(VLOOKUP(Table2[[#This Row],[Enterprise ID]],'Tech-ServiceDate'!A:B,2,0), "EitherNewHire or Termed")</f>
        <v>EitherNewHire or Termed</v>
      </c>
      <c r="W418" s="25"/>
      <c r="X418" s="25"/>
    </row>
    <row r="419" spans="1:24" ht="33.75" customHeight="1">
      <c r="A419" s="15">
        <v>45939</v>
      </c>
      <c r="B419" s="8">
        <v>61275</v>
      </c>
      <c r="C419" s="9" t="s">
        <v>15578</v>
      </c>
      <c r="D419" s="10" t="s">
        <v>15579</v>
      </c>
      <c r="E419" s="174" t="s">
        <v>16172</v>
      </c>
      <c r="F419" s="177">
        <f>IFERROR(VLOOKUP(D419,'TPMS-auto'!A:J, 10,0), "Not-in-TPMS")</f>
        <v>5035190109</v>
      </c>
      <c r="G419" s="177" t="str">
        <f>IFERROR(VLOOKUP(D419,'TPMS-auto'!A:J,6,0),"Not-in-TPMS")</f>
        <v>061275</v>
      </c>
      <c r="H419" s="12">
        <v>45929</v>
      </c>
      <c r="I419" s="11" t="s">
        <v>15520</v>
      </c>
      <c r="J419" s="13" t="s">
        <v>15580</v>
      </c>
      <c r="K419" s="3" t="s">
        <v>15522</v>
      </c>
      <c r="L419" s="13" t="s">
        <v>14680</v>
      </c>
      <c r="M419" s="13"/>
      <c r="N419" s="13" t="s">
        <v>14680</v>
      </c>
      <c r="O419" s="13" t="s">
        <v>14680</v>
      </c>
      <c r="P419" s="167" t="str">
        <f>IFERROR(VLOOKUP(D419,'TPMS-auto'!A:D, 4,0),"Not-in-TPMS")</f>
        <v>0008228</v>
      </c>
      <c r="Q419" s="169" t="str">
        <f>VLOOKUP(Table2[[#This Row],[Unit Number]],Ops,3,0)</f>
        <v>Carol &amp; Tasha</v>
      </c>
      <c r="R419" s="173" t="str">
        <f>IFERROR(VLOOKUP(Table2[[#This Row],[Enterprise ID]], 'ExistingRental-12.11'!A:H, 3, 0), "Not Open On 12.11")</f>
        <v>Not Open On 12.11</v>
      </c>
      <c r="S419" s="167" t="str">
        <f>IF(Table2[[#This Row],[Start Rental Date]]="New Rental", "New Rental", "Rental Extension Request")</f>
        <v>Rental Extension Request</v>
      </c>
      <c r="T419" s="167" t="str">
        <f>IFERROR(IF(Table2[[#This Row],[Date of this request]]-Table2[[#This Row],[Tech Service Date]]&lt;60, "New Hire Rental", "Truck Breakdown"), "New Hire Rental")</f>
        <v>New Hire Rental</v>
      </c>
      <c r="U419" s="167" t="str">
        <f>IFERROR(VLOOKUP(Table2[[#This Row],[Enterprise ID]], 'ExistingRental-12.11'!A:H, 7, 0), "Not Open On 12.11")</f>
        <v>Not Open On 12.11</v>
      </c>
      <c r="V419" s="173">
        <f>IFERROR(VLOOKUP(Table2[[#This Row],[Enterprise ID]],'Tech-ServiceDate'!A:B,2,0), "EitherNewHire or Termed")</f>
        <v>45907</v>
      </c>
      <c r="W419" s="25"/>
      <c r="X419" s="25"/>
    </row>
    <row r="420" spans="1:24" ht="33.75" customHeight="1">
      <c r="A420" s="15">
        <v>45939</v>
      </c>
      <c r="B420" s="7">
        <v>23862</v>
      </c>
      <c r="C420" s="4" t="s">
        <v>14782</v>
      </c>
      <c r="D420" s="10" t="s">
        <v>14783</v>
      </c>
      <c r="E420" s="176" t="s">
        <v>16173</v>
      </c>
      <c r="F420" s="177">
        <f>IFERROR(VLOOKUP(D420,'TPMS-auto'!A:J, 10,0), "Not-in-TPMS")</f>
        <v>3312407987</v>
      </c>
      <c r="G420" s="177" t="str">
        <f>IFERROR(VLOOKUP(D420,'TPMS-auto'!A:J,6,0),"Not-in-TPMS")</f>
        <v>023862</v>
      </c>
      <c r="H420" s="6">
        <v>45876</v>
      </c>
      <c r="I420" s="2" t="s">
        <v>14784</v>
      </c>
      <c r="J420" s="3" t="s">
        <v>16174</v>
      </c>
      <c r="K420" s="3" t="s">
        <v>16175</v>
      </c>
      <c r="L420" s="3" t="s">
        <v>14680</v>
      </c>
      <c r="M420" s="3"/>
      <c r="N420" s="3" t="s">
        <v>14680</v>
      </c>
      <c r="O420" s="3" t="s">
        <v>14680</v>
      </c>
      <c r="P420" s="167" t="str">
        <f>IFERROR(VLOOKUP(D420,'TPMS-auto'!A:D, 4,0),"Not-in-TPMS")</f>
        <v>0008555</v>
      </c>
      <c r="Q420" s="169" t="str">
        <f>IFERROR(VLOOKUP(Table2[[#This Row],[Unit Number]],Ops,3,0),"Not-in-TPMS")</f>
        <v>Monica, Cheryl &amp; Machell</v>
      </c>
      <c r="R420" s="173">
        <f>IFERROR(VLOOKUP(Table2[[#This Row],[Enterprise ID]], 'ExistingRental-12.11'!A:H, 3, 0), "Not Open On 12.11")</f>
        <v>45905</v>
      </c>
      <c r="S420" s="167" t="str">
        <f>IF(Table2[[#This Row],[Start Rental Date]]="New Rental", "New Rental", "Rental Extension Request")</f>
        <v>Rental Extension Request</v>
      </c>
      <c r="T420" s="167" t="str">
        <f>IFERROR(IF(Table2[[#This Row],[Date of this request]]-Table2[[#This Row],[Tech Service Date]]&lt;60, "New Hire Rental", "Truck Breakdown"), "New Hire Rental")</f>
        <v>Truck Breakdown</v>
      </c>
      <c r="U420" s="167" t="str">
        <f>IFERROR(VLOOKUP(Table2[[#This Row],[Enterprise ID]], 'ExistingRental-12.11'!A:H, 7, 0), "Not Open On 12.11")</f>
        <v>VAN COUCH</v>
      </c>
      <c r="V420" s="173">
        <f>IFERROR(VLOOKUP(Table2[[#This Row],[Enterprise ID]],'Tech-ServiceDate'!A:B,2,0), "EitherNewHire or Termed")</f>
        <v>44273</v>
      </c>
      <c r="W420" s="25"/>
      <c r="X420" s="25"/>
    </row>
    <row r="421" spans="1:24" ht="33.75" customHeight="1">
      <c r="A421" s="15">
        <v>45940</v>
      </c>
      <c r="B421" s="8">
        <v>21573</v>
      </c>
      <c r="C421" s="9" t="s">
        <v>16176</v>
      </c>
      <c r="D421" s="10" t="s">
        <v>16177</v>
      </c>
      <c r="E421" s="174" t="str">
        <f t="shared" ref="E421:E429" si="18">TRIM(B421)</f>
        <v>21573</v>
      </c>
      <c r="F421" s="177" t="str">
        <f>IFERROR(VLOOKUP(D421,'TPMS-auto'!A:J, 10,0), "Not-in-TPMS")</f>
        <v>Not-in-TPMS</v>
      </c>
      <c r="G421" s="177" t="str">
        <f>IFERROR(VLOOKUP(D421,'TPMS-auto'!A:J,6,0),"Not-in-TPMS")</f>
        <v>Not-in-TPMS</v>
      </c>
      <c r="H421" s="12">
        <v>45911</v>
      </c>
      <c r="I421" s="11" t="s">
        <v>16178</v>
      </c>
      <c r="J421" s="13" t="s">
        <v>16179</v>
      </c>
      <c r="K421" s="3" t="s">
        <v>16180</v>
      </c>
      <c r="L421" s="3" t="s">
        <v>14680</v>
      </c>
      <c r="M421" s="13"/>
      <c r="N421" s="13" t="s">
        <v>14680</v>
      </c>
      <c r="O421" s="13" t="s">
        <v>14680</v>
      </c>
      <c r="P421" s="167" t="str">
        <f>IFERROR(VLOOKUP(D421,'TPMS-auto'!A:D, 4,0),"Not-in-TPMS")</f>
        <v>Not-in-TPMS</v>
      </c>
      <c r="Q421" s="169" t="e">
        <f>VLOOKUP(Table2[[#This Row],[Unit Number]],Ops,3,0)</f>
        <v>#N/A</v>
      </c>
      <c r="R421" s="173" t="str">
        <f>IFERROR(VLOOKUP(Table2[[#This Row],[Enterprise ID]], 'ExistingRental-12.11'!A:H, 3, 0), "Not Open On 12.11")</f>
        <v>Not Open On 12.11</v>
      </c>
      <c r="S421" s="167" t="str">
        <f>IF(Table2[[#This Row],[Start Rental Date]]="New Rental", "New Rental", "Rental Extension Request")</f>
        <v>Rental Extension Request</v>
      </c>
      <c r="T421" s="167" t="str">
        <f>IFERROR(IF(Table2[[#This Row],[Date of this request]]-Table2[[#This Row],[Tech Service Date]]&lt;60, "New Hire Rental", "Truck Breakdown"), "New Hire Rental")</f>
        <v>New Hire Rental</v>
      </c>
      <c r="U421" s="167" t="str">
        <f>IFERROR(VLOOKUP(Table2[[#This Row],[Enterprise ID]], 'ExistingRental-12.11'!A:H, 7, 0), "Not Open On 12.11")</f>
        <v>Not Open On 12.11</v>
      </c>
      <c r="V421" s="173" t="str">
        <f>IFERROR(VLOOKUP(Table2[[#This Row],[Enterprise ID]],'Tech-ServiceDate'!A:B,2,0), "EitherNewHire or Termed")</f>
        <v>EitherNewHire or Termed</v>
      </c>
      <c r="W421" s="25"/>
      <c r="X421" s="25"/>
    </row>
    <row r="422" spans="1:24" ht="33.75" customHeight="1">
      <c r="A422" s="15">
        <v>45940</v>
      </c>
      <c r="B422" s="7">
        <v>6633</v>
      </c>
      <c r="C422" s="4" t="s">
        <v>16181</v>
      </c>
      <c r="D422" s="5" t="s">
        <v>16182</v>
      </c>
      <c r="E422" s="176" t="str">
        <f t="shared" si="18"/>
        <v>6633</v>
      </c>
      <c r="F422" s="177">
        <f>IFERROR(VLOOKUP(D422,'TPMS-auto'!A:J, 10,0), "Not-in-TPMS")</f>
        <v>6195720714</v>
      </c>
      <c r="G422" s="177" t="str">
        <f>IFERROR(VLOOKUP(D422,'TPMS-auto'!A:J,6,0),"Not-in-TPMS")</f>
        <v>006633</v>
      </c>
      <c r="H422" s="6" t="s">
        <v>14676</v>
      </c>
      <c r="I422" s="2" t="s">
        <v>16183</v>
      </c>
      <c r="J422" s="3" t="s">
        <v>16184</v>
      </c>
      <c r="K422" s="3" t="s">
        <v>15451</v>
      </c>
      <c r="L422" s="3" t="s">
        <v>14680</v>
      </c>
      <c r="M422" s="3"/>
      <c r="N422" s="3" t="s">
        <v>14680</v>
      </c>
      <c r="O422" s="3" t="s">
        <v>14680</v>
      </c>
      <c r="P422" s="167" t="str">
        <f>IFERROR(VLOOKUP(D422,'TPMS-auto'!A:D, 4,0),"Not-in-TPMS")</f>
        <v>0007108</v>
      </c>
      <c r="Q422" s="169" t="str">
        <f>VLOOKUP(Table2[[#This Row],[Unit Number]],Ops,3,0)</f>
        <v>Carol &amp; Tasha</v>
      </c>
      <c r="R422" s="173">
        <f>IFERROR(VLOOKUP(Table2[[#This Row],[Enterprise ID]], 'ExistingRental-12.11'!A:H, 3, 0), "Not Open On 12.11")</f>
        <v>45940</v>
      </c>
      <c r="S422" s="167" t="str">
        <f>IF(Table2[[#This Row],[Start Rental Date]]="New Rental", "New Rental", "Rental Extension Request")</f>
        <v>New Rental</v>
      </c>
      <c r="T422" s="167" t="str">
        <f>IFERROR(IF(Table2[[#This Row],[Date of this request]]-Table2[[#This Row],[Tech Service Date]]&lt;60, "New Hire Rental", "Truck Breakdown"), "New Hire Rental")</f>
        <v>Truck Breakdown</v>
      </c>
      <c r="U422" s="167" t="str">
        <f>IFERROR(VLOOKUP(Table2[[#This Row],[Enterprise ID]], 'ExistingRental-12.11'!A:H, 7, 0), "Not Open On 12.11")</f>
        <v>ANTHONY SALVADOR</v>
      </c>
      <c r="V422" s="173">
        <f>IFERROR(VLOOKUP(Table2[[#This Row],[Enterprise ID]],'Tech-ServiceDate'!A:B,2,0), "EitherNewHire or Termed")</f>
        <v>45830</v>
      </c>
      <c r="W422" s="25"/>
      <c r="X422" s="25"/>
    </row>
    <row r="423" spans="1:24" ht="33.75" customHeight="1">
      <c r="A423" s="15">
        <v>45940</v>
      </c>
      <c r="B423" s="7">
        <v>21231</v>
      </c>
      <c r="C423" s="4" t="s">
        <v>16185</v>
      </c>
      <c r="D423" s="5" t="s">
        <v>16186</v>
      </c>
      <c r="E423" s="176" t="str">
        <f t="shared" si="18"/>
        <v>21231</v>
      </c>
      <c r="F423" s="177" t="str">
        <f>IFERROR(VLOOKUP(D423,'TPMS-auto'!A:J, 10,0), "Not-in-TPMS")</f>
        <v>Not-in-TPMS</v>
      </c>
      <c r="G423" s="177" t="str">
        <f>IFERROR(VLOOKUP(D423,'TPMS-auto'!A:J,6,0),"Not-in-TPMS")</f>
        <v>Not-in-TPMS</v>
      </c>
      <c r="H423" s="12" t="s">
        <v>14676</v>
      </c>
      <c r="I423" s="2" t="s">
        <v>16187</v>
      </c>
      <c r="J423" s="3" t="s">
        <v>16188</v>
      </c>
      <c r="K423" s="3" t="s">
        <v>14679</v>
      </c>
      <c r="L423" s="3" t="s">
        <v>14680</v>
      </c>
      <c r="M423" s="3"/>
      <c r="N423" s="3" t="s">
        <v>14680</v>
      </c>
      <c r="O423" s="3" t="s">
        <v>14680</v>
      </c>
      <c r="P423" s="167" t="str">
        <f>IFERROR(VLOOKUP(D423,'TPMS-auto'!A:D, 4,0),"Not-in-TPMS")</f>
        <v>Not-in-TPMS</v>
      </c>
      <c r="Q423" s="169" t="e">
        <f>VLOOKUP(Table2[[#This Row],[Unit Number]],Ops,3,0)</f>
        <v>#N/A</v>
      </c>
      <c r="R423" s="173" t="str">
        <f>IFERROR(VLOOKUP(Table2[[#This Row],[Enterprise ID]], 'ExistingRental-12.11'!A:H, 3, 0), "Not Open On 12.11")</f>
        <v>Not Open On 12.11</v>
      </c>
      <c r="S423" s="167" t="str">
        <f>IF(Table2[[#This Row],[Start Rental Date]]="New Rental", "New Rental", "Rental Extension Request")</f>
        <v>New Rental</v>
      </c>
      <c r="T423" s="167" t="str">
        <f>IFERROR(IF(Table2[[#This Row],[Date of this request]]-Table2[[#This Row],[Tech Service Date]]&lt;60, "New Hire Rental", "Truck Breakdown"), "New Hire Rental")</f>
        <v>New Hire Rental</v>
      </c>
      <c r="U423" s="167" t="str">
        <f>IFERROR(VLOOKUP(Table2[[#This Row],[Enterprise ID]], 'ExistingRental-12.11'!A:H, 7, 0), "Not Open On 12.11")</f>
        <v>Not Open On 12.11</v>
      </c>
      <c r="V423" s="173" t="str">
        <f>IFERROR(VLOOKUP(Table2[[#This Row],[Enterprise ID]],'Tech-ServiceDate'!A:B,2,0), "EitherNewHire or Termed")</f>
        <v>EitherNewHire or Termed</v>
      </c>
      <c r="W423" s="25"/>
      <c r="X423" s="25"/>
    </row>
    <row r="424" spans="1:24" ht="33.75" customHeight="1">
      <c r="A424" s="15">
        <v>45940</v>
      </c>
      <c r="B424" s="7">
        <v>23718</v>
      </c>
      <c r="C424" s="4" t="s">
        <v>15748</v>
      </c>
      <c r="D424" s="5" t="s">
        <v>15749</v>
      </c>
      <c r="E424" s="176" t="str">
        <f t="shared" si="18"/>
        <v>23718</v>
      </c>
      <c r="F424" s="177">
        <f>IFERROR(VLOOKUP(D424,'TPMS-auto'!A:J, 10,0), "Not-in-TPMS")</f>
        <v>7608024522</v>
      </c>
      <c r="G424" s="177" t="str">
        <f>IFERROR(VLOOKUP(D424,'TPMS-auto'!A:J,6,0),"Not-in-TPMS")</f>
        <v>023718</v>
      </c>
      <c r="H424" s="6" t="s">
        <v>14676</v>
      </c>
      <c r="I424" s="2" t="s">
        <v>16189</v>
      </c>
      <c r="J424" s="3" t="s">
        <v>16190</v>
      </c>
      <c r="K424" s="3" t="s">
        <v>14679</v>
      </c>
      <c r="L424" s="3" t="s">
        <v>14680</v>
      </c>
      <c r="M424" s="3"/>
      <c r="N424" s="3" t="s">
        <v>14680</v>
      </c>
      <c r="O424" s="3" t="s">
        <v>14680</v>
      </c>
      <c r="P424" s="167" t="str">
        <f>IFERROR(VLOOKUP(D424,'TPMS-auto'!A:D, 4,0),"Not-in-TPMS")</f>
        <v>0007088</v>
      </c>
      <c r="Q424" s="169" t="str">
        <f>VLOOKUP(Table2[[#This Row],[Unit Number]],Ops,3,0)</f>
        <v>Carol &amp; Tasha</v>
      </c>
      <c r="R424" s="173" t="str">
        <f>IFERROR(VLOOKUP(Table2[[#This Row],[Enterprise ID]], 'ExistingRental-12.11'!A:H, 3, 0), "Not Open On 12.11")</f>
        <v>Not Open On 12.11</v>
      </c>
      <c r="S424" s="167" t="str">
        <f>IF(Table2[[#This Row],[Start Rental Date]]="New Rental", "New Rental", "Rental Extension Request")</f>
        <v>New Rental</v>
      </c>
      <c r="T424" s="167" t="str">
        <f>IFERROR(IF(Table2[[#This Row],[Date of this request]]-Table2[[#This Row],[Tech Service Date]]&lt;60, "New Hire Rental", "Truck Breakdown"), "New Hire Rental")</f>
        <v>New Hire Rental</v>
      </c>
      <c r="U424" s="167" t="str">
        <f>IFERROR(VLOOKUP(Table2[[#This Row],[Enterprise ID]], 'ExistingRental-12.11'!A:H, 7, 0), "Not Open On 12.11")</f>
        <v>Not Open On 12.11</v>
      </c>
      <c r="V424" s="173">
        <f>IFERROR(VLOOKUP(Table2[[#This Row],[Enterprise ID]],'Tech-ServiceDate'!A:B,2,0), "EitherNewHire or Termed")</f>
        <v>45900</v>
      </c>
      <c r="W424" s="25"/>
      <c r="X424" s="25"/>
    </row>
    <row r="425" spans="1:24" ht="33.75" customHeight="1">
      <c r="A425" s="15">
        <v>45940</v>
      </c>
      <c r="B425" s="7">
        <v>47280</v>
      </c>
      <c r="C425" s="4" t="s">
        <v>16191</v>
      </c>
      <c r="D425" s="5" t="s">
        <v>15219</v>
      </c>
      <c r="E425" s="176" t="str">
        <f t="shared" si="18"/>
        <v>47280</v>
      </c>
      <c r="F425" s="177">
        <f>IFERROR(VLOOKUP(D425,'TPMS-auto'!A:J, 10,0), "Not-in-TPMS")</f>
        <v>5097011324</v>
      </c>
      <c r="G425" s="177" t="str">
        <f>IFERROR(VLOOKUP(D425,'TPMS-auto'!A:J,6,0),"Not-in-TPMS")</f>
        <v>047280</v>
      </c>
      <c r="H425" s="12" t="s">
        <v>14676</v>
      </c>
      <c r="I425" s="2" t="s">
        <v>16192</v>
      </c>
      <c r="J425" s="3" t="s">
        <v>16193</v>
      </c>
      <c r="K425" s="3" t="s">
        <v>16194</v>
      </c>
      <c r="L425" s="3" t="s">
        <v>14680</v>
      </c>
      <c r="M425" s="3"/>
      <c r="N425" s="3" t="s">
        <v>14680</v>
      </c>
      <c r="O425" s="3" t="s">
        <v>14680</v>
      </c>
      <c r="P425" s="167" t="str">
        <f>IFERROR(VLOOKUP(D425,'TPMS-auto'!A:D, 4,0),"Not-in-TPMS")</f>
        <v>0008228</v>
      </c>
      <c r="Q425" s="169" t="str">
        <f>VLOOKUP(Table2[[#This Row],[Unit Number]],Ops,3,0)</f>
        <v>Carol &amp; Tasha</v>
      </c>
      <c r="R425" s="173">
        <f>IFERROR(VLOOKUP(Table2[[#This Row],[Enterprise ID]], 'ExistingRental-12.11'!A:H, 3, 0), "Not Open On 12.11")</f>
        <v>46001</v>
      </c>
      <c r="S425" s="167" t="str">
        <f>IF(Table2[[#This Row],[Start Rental Date]]="New Rental", "New Rental", "Rental Extension Request")</f>
        <v>New Rental</v>
      </c>
      <c r="T425" s="167" t="str">
        <f>IFERROR(IF(Table2[[#This Row],[Date of this request]]-Table2[[#This Row],[Tech Service Date]]&lt;60, "New Hire Rental", "Truck Breakdown"), "New Hire Rental")</f>
        <v>Truck Breakdown</v>
      </c>
      <c r="U425" s="167" t="str">
        <f>IFERROR(VLOOKUP(Table2[[#This Row],[Enterprise ID]], 'ExistingRental-12.11'!A:H, 7, 0), "Not Open On 12.11")</f>
        <v>HARLEY BROWN</v>
      </c>
      <c r="V425" s="173">
        <f>IFERROR(VLOOKUP(Table2[[#This Row],[Enterprise ID]],'Tech-ServiceDate'!A:B,2,0), "EitherNewHire or Termed")</f>
        <v>45648</v>
      </c>
      <c r="W425" s="25"/>
      <c r="X425" s="25"/>
    </row>
    <row r="426" spans="1:24" ht="33.75" customHeight="1">
      <c r="A426" s="15">
        <v>45940</v>
      </c>
      <c r="B426" s="8">
        <v>37118</v>
      </c>
      <c r="C426" s="9" t="s">
        <v>16195</v>
      </c>
      <c r="D426" s="10" t="s">
        <v>16196</v>
      </c>
      <c r="E426" s="174" t="str">
        <f t="shared" si="18"/>
        <v>37118</v>
      </c>
      <c r="F426" s="177">
        <f>IFERROR(VLOOKUP(D426,'TPMS-auto'!A:J, 10,0), "Not-in-TPMS")</f>
        <v>6074422250</v>
      </c>
      <c r="G426" s="177" t="str">
        <f>IFERROR(VLOOKUP(D426,'TPMS-auto'!A:J,6,0),"Not-in-TPMS")</f>
        <v>037118</v>
      </c>
      <c r="H426" s="12" t="s">
        <v>14676</v>
      </c>
      <c r="I426" s="11"/>
      <c r="J426" s="13" t="s">
        <v>15426</v>
      </c>
      <c r="K426" s="13" t="s">
        <v>16197</v>
      </c>
      <c r="L426" s="13" t="s">
        <v>14680</v>
      </c>
      <c r="M426" s="13"/>
      <c r="N426" s="13" t="s">
        <v>14680</v>
      </c>
      <c r="O426" s="13" t="s">
        <v>14680</v>
      </c>
      <c r="P426" s="167" t="str">
        <f>IFERROR(VLOOKUP(D426,'TPMS-auto'!A:D, 4,0),"Not-in-TPMS")</f>
        <v>0007995</v>
      </c>
      <c r="Q426" s="169" t="str">
        <f>VLOOKUP(Table2[[#This Row],[Unit Number]],Ops,3,0)</f>
        <v>Carol &amp; Tasha</v>
      </c>
      <c r="R426" s="173" t="str">
        <f>IFERROR(VLOOKUP(Table2[[#This Row],[Enterprise ID]], 'ExistingRental-12.11'!A:H, 3, 0), "Not Open On 12.11")</f>
        <v>Not Open On 12.11</v>
      </c>
      <c r="S426" s="167" t="str">
        <f>IF(Table2[[#This Row],[Start Rental Date]]="New Rental", "New Rental", "Rental Extension Request")</f>
        <v>New Rental</v>
      </c>
      <c r="T426" s="167" t="str">
        <f>IFERROR(IF(Table2[[#This Row],[Date of this request]]-Table2[[#This Row],[Tech Service Date]]&lt;60, "New Hire Rental", "Truck Breakdown"), "New Hire Rental")</f>
        <v>New Hire Rental</v>
      </c>
      <c r="U426" s="167" t="str">
        <f>IFERROR(VLOOKUP(Table2[[#This Row],[Enterprise ID]], 'ExistingRental-12.11'!A:H, 7, 0), "Not Open On 12.11")</f>
        <v>Not Open On 12.11</v>
      </c>
      <c r="V426" s="173">
        <f>IFERROR(VLOOKUP(Table2[[#This Row],[Enterprise ID]],'Tech-ServiceDate'!A:B,2,0), "EitherNewHire or Termed")</f>
        <v>45921</v>
      </c>
      <c r="W426" s="25"/>
      <c r="X426" s="25"/>
    </row>
    <row r="427" spans="1:24" ht="33.75" customHeight="1">
      <c r="A427" s="15">
        <v>45940</v>
      </c>
      <c r="B427" s="8">
        <v>21980</v>
      </c>
      <c r="C427" s="9" t="s">
        <v>16198</v>
      </c>
      <c r="D427" s="10" t="s">
        <v>16199</v>
      </c>
      <c r="E427" s="174" t="str">
        <f t="shared" si="18"/>
        <v>21980</v>
      </c>
      <c r="F427" s="177">
        <f>IFERROR(VLOOKUP(D427,'TPMS-auto'!A:J, 10,0), "Not-in-TPMS")</f>
        <v>4196545005</v>
      </c>
      <c r="G427" s="177" t="str">
        <f>IFERROR(VLOOKUP(D427,'TPMS-auto'!A:J,6,0),"Not-in-TPMS")</f>
        <v>021980</v>
      </c>
      <c r="H427" s="12" t="s">
        <v>14676</v>
      </c>
      <c r="I427" s="11" t="s">
        <v>16200</v>
      </c>
      <c r="J427" s="13" t="s">
        <v>16201</v>
      </c>
      <c r="K427" s="13" t="s">
        <v>16194</v>
      </c>
      <c r="L427" s="13" t="s">
        <v>14680</v>
      </c>
      <c r="M427" s="13"/>
      <c r="N427" s="13" t="s">
        <v>14680</v>
      </c>
      <c r="O427" s="13" t="s">
        <v>14680</v>
      </c>
      <c r="P427" s="167" t="str">
        <f>IFERROR(VLOOKUP(D427,'TPMS-auto'!A:D, 4,0),"Not-in-TPMS")</f>
        <v>0008309</v>
      </c>
      <c r="Q427" s="169" t="str">
        <f>VLOOKUP(Table2[[#This Row],[Unit Number]],Ops,3,0)</f>
        <v>Monica, Cheryl &amp; Machell</v>
      </c>
      <c r="R427" s="173">
        <f>IFERROR(VLOOKUP(Table2[[#This Row],[Enterprise ID]], 'ExistingRental-12.11'!A:H, 3, 0), "Not Open On 12.11")</f>
        <v>46001</v>
      </c>
      <c r="S427" s="167" t="str">
        <f>IF(Table2[[#This Row],[Start Rental Date]]="New Rental", "New Rental", "Rental Extension Request")</f>
        <v>New Rental</v>
      </c>
      <c r="T427" s="167" t="str">
        <f>IFERROR(IF(Table2[[#This Row],[Date of this request]]-Table2[[#This Row],[Tech Service Date]]&lt;60, "New Hire Rental", "Truck Breakdown"), "New Hire Rental")</f>
        <v>Truck Breakdown</v>
      </c>
      <c r="U427" s="167" t="str">
        <f>IFERROR(VLOOKUP(Table2[[#This Row],[Enterprise ID]], 'ExistingRental-12.11'!A:H, 7, 0), "Not Open On 12.11")</f>
        <v>JAMES OBRIEN</v>
      </c>
      <c r="V427" s="173">
        <f>IFERROR(VLOOKUP(Table2[[#This Row],[Enterprise ID]],'Tech-ServiceDate'!A:B,2,0), "EitherNewHire or Termed")</f>
        <v>45319</v>
      </c>
      <c r="W427" s="25"/>
      <c r="X427" s="25"/>
    </row>
    <row r="428" spans="1:24" ht="33.75" customHeight="1">
      <c r="A428" s="15">
        <v>45940</v>
      </c>
      <c r="B428" s="8">
        <v>36161</v>
      </c>
      <c r="C428" s="9" t="s">
        <v>16202</v>
      </c>
      <c r="D428" s="10" t="s">
        <v>14721</v>
      </c>
      <c r="E428" s="174" t="str">
        <f t="shared" si="18"/>
        <v>36161</v>
      </c>
      <c r="F428" s="177">
        <f>IFERROR(VLOOKUP(D428,'TPMS-auto'!A:J, 10,0), "Not-in-TPMS")</f>
        <v>5028302709</v>
      </c>
      <c r="G428" s="177" t="str">
        <f>IFERROR(VLOOKUP(D428,'TPMS-auto'!A:J,6,0),"Not-in-TPMS")</f>
        <v>036161</v>
      </c>
      <c r="H428" s="12" t="s">
        <v>14676</v>
      </c>
      <c r="I428" s="11" t="s">
        <v>16203</v>
      </c>
      <c r="J428" s="13" t="s">
        <v>16179</v>
      </c>
      <c r="K428" s="13" t="s">
        <v>14679</v>
      </c>
      <c r="L428" s="13" t="s">
        <v>14680</v>
      </c>
      <c r="M428" s="13"/>
      <c r="N428" s="13" t="s">
        <v>14680</v>
      </c>
      <c r="O428" s="13" t="s">
        <v>14680</v>
      </c>
      <c r="P428" s="167" t="str">
        <f>IFERROR(VLOOKUP(D428,'TPMS-auto'!A:D, 4,0),"Not-in-TPMS")</f>
        <v>0004766</v>
      </c>
      <c r="Q428" s="169" t="str">
        <f>VLOOKUP(Table2[[#This Row],[Unit Number]],Ops,3,0)</f>
        <v>Rob &amp; Andrea</v>
      </c>
      <c r="R428" s="173" t="str">
        <f>IFERROR(VLOOKUP(Table2[[#This Row],[Enterprise ID]], 'ExistingRental-12.11'!A:H, 3, 0), "Not Open On 12.11")</f>
        <v>Not Open On 12.11</v>
      </c>
      <c r="S428" s="167" t="str">
        <f>IF(Table2[[#This Row],[Start Rental Date]]="New Rental", "New Rental", "Rental Extension Request")</f>
        <v>New Rental</v>
      </c>
      <c r="T428" s="167" t="str">
        <f>IFERROR(IF(Table2[[#This Row],[Date of this request]]-Table2[[#This Row],[Tech Service Date]]&lt;60, "New Hire Rental", "Truck Breakdown"), "New Hire Rental")</f>
        <v>New Hire Rental</v>
      </c>
      <c r="U428" s="167" t="str">
        <f>IFERROR(VLOOKUP(Table2[[#This Row],[Enterprise ID]], 'ExistingRental-12.11'!A:H, 7, 0), "Not Open On 12.11")</f>
        <v>Not Open On 12.11</v>
      </c>
      <c r="V428" s="173">
        <f>IFERROR(VLOOKUP(Table2[[#This Row],[Enterprise ID]],'Tech-ServiceDate'!A:B,2,0), "EitherNewHire or Termed")</f>
        <v>45893</v>
      </c>
      <c r="W428" s="25"/>
      <c r="X428" s="25"/>
    </row>
    <row r="429" spans="1:24" ht="33.75" customHeight="1">
      <c r="A429" s="15">
        <v>45940</v>
      </c>
      <c r="B429" s="8">
        <v>22368</v>
      </c>
      <c r="C429" s="9" t="s">
        <v>14906</v>
      </c>
      <c r="D429" s="10" t="s">
        <v>14907</v>
      </c>
      <c r="E429" s="174" t="str">
        <f t="shared" si="18"/>
        <v>22368</v>
      </c>
      <c r="F429" s="177">
        <f>IFERROR(VLOOKUP(D429,'TPMS-auto'!A:J, 10,0), "Not-in-TPMS")</f>
        <v>5746214542</v>
      </c>
      <c r="G429" s="177" t="str">
        <f>IFERROR(VLOOKUP(D429,'TPMS-auto'!A:J,6,0),"Not-in-TPMS")</f>
        <v>022368</v>
      </c>
      <c r="H429" s="12">
        <v>45940</v>
      </c>
      <c r="I429" s="11" t="s">
        <v>16204</v>
      </c>
      <c r="J429" s="13" t="s">
        <v>16205</v>
      </c>
      <c r="K429" s="13" t="s">
        <v>14679</v>
      </c>
      <c r="L429" s="13" t="s">
        <v>14680</v>
      </c>
      <c r="M429" s="13"/>
      <c r="N429" s="13" t="s">
        <v>14680</v>
      </c>
      <c r="O429" s="13" t="s">
        <v>14680</v>
      </c>
      <c r="P429" s="167" t="str">
        <f>IFERROR(VLOOKUP(D429,'TPMS-auto'!A:D, 4,0),"Not-in-TPMS")</f>
        <v>0008096</v>
      </c>
      <c r="Q429" s="169" t="str">
        <f>VLOOKUP(Table2[[#This Row],[Unit Number]],Ops,3,0)</f>
        <v>Monica, Cheryl &amp; Machell</v>
      </c>
      <c r="R429" s="173">
        <f>IFERROR(VLOOKUP(Table2[[#This Row],[Enterprise ID]], 'ExistingRental-12.11'!A:H, 3, 0), "Not Open On 12.11")</f>
        <v>45999</v>
      </c>
      <c r="S429" s="167" t="str">
        <f>IF(Table2[[#This Row],[Start Rental Date]]="New Rental", "New Rental", "Rental Extension Request")</f>
        <v>Rental Extension Request</v>
      </c>
      <c r="T429" s="167" t="str">
        <f>IFERROR(IF(Table2[[#This Row],[Date of this request]]-Table2[[#This Row],[Tech Service Date]]&lt;60, "New Hire Rental", "Truck Breakdown"), "New Hire Rental")</f>
        <v>New Hire Rental</v>
      </c>
      <c r="U429" s="167" t="str">
        <f>IFERROR(VLOOKUP(Table2[[#This Row],[Enterprise ID]], 'ExistingRental-12.11'!A:H, 7, 0), "Not Open On 12.11")</f>
        <v>MARK POLITE</v>
      </c>
      <c r="V429" s="173">
        <f>IFERROR(VLOOKUP(Table2[[#This Row],[Enterprise ID]],'Tech-ServiceDate'!A:B,2,0), "EitherNewHire or Termed")</f>
        <v>45900</v>
      </c>
      <c r="W429" s="25"/>
      <c r="X429" s="25"/>
    </row>
    <row r="430" spans="1:24" ht="33.75" customHeight="1">
      <c r="A430" s="15">
        <v>45940</v>
      </c>
      <c r="B430" s="7">
        <v>36056</v>
      </c>
      <c r="C430" s="4" t="s">
        <v>15441</v>
      </c>
      <c r="D430" s="5" t="s">
        <v>15104</v>
      </c>
      <c r="E430" s="176" t="s">
        <v>16206</v>
      </c>
      <c r="F430" s="177">
        <f>IFERROR(VLOOKUP(D430,'TPMS-auto'!A:J, 10,0), "Not-in-TPMS")</f>
        <v>3017930671</v>
      </c>
      <c r="G430" s="177" t="str">
        <f>IFERROR(VLOOKUP(D430,'TPMS-auto'!A:J,6,0),"Not-in-TPMS")</f>
        <v>036056</v>
      </c>
      <c r="H430" s="12">
        <v>45856</v>
      </c>
      <c r="I430" s="2" t="s">
        <v>15442</v>
      </c>
      <c r="J430" s="13" t="s">
        <v>15443</v>
      </c>
      <c r="K430" s="3" t="s">
        <v>15443</v>
      </c>
      <c r="L430" s="13" t="s">
        <v>14680</v>
      </c>
      <c r="M430" s="13"/>
      <c r="N430" s="3" t="s">
        <v>14680</v>
      </c>
      <c r="O430" s="3" t="s">
        <v>14680</v>
      </c>
      <c r="P430" s="167" t="str">
        <f>IFERROR(VLOOKUP(D430,'TPMS-auto'!A:D, 4,0),"Not-in-TPMS")</f>
        <v>0007084</v>
      </c>
      <c r="Q430" s="169" t="str">
        <f>VLOOKUP(Table2[[#This Row],[Unit Number]],Ops,3,0)</f>
        <v>Monica, Cheryl &amp; Machell</v>
      </c>
      <c r="R430" s="173">
        <f>IFERROR(VLOOKUP(Table2[[#This Row],[Enterprise ID]], 'ExistingRental-12.11'!A:H, 3, 0), "Not Open On 12.11")</f>
        <v>45856</v>
      </c>
      <c r="S430" s="167" t="str">
        <f>IF(Table2[[#This Row],[Start Rental Date]]="New Rental", "New Rental", "Rental Extension Request")</f>
        <v>Rental Extension Request</v>
      </c>
      <c r="T430" s="167" t="str">
        <f>IFERROR(IF(Table2[[#This Row],[Date of this request]]-Table2[[#This Row],[Tech Service Date]]&lt;60, "New Hire Rental", "Truck Breakdown"), "New Hire Rental")</f>
        <v>Truck Breakdown</v>
      </c>
      <c r="U430" s="167" t="str">
        <f>IFERROR(VLOOKUP(Table2[[#This Row],[Enterprise ID]], 'ExistingRental-12.11'!A:H, 7, 0), "Not Open On 12.11")</f>
        <v>MUSTAFA EBADI</v>
      </c>
      <c r="V430" s="173">
        <f>IFERROR(VLOOKUP(Table2[[#This Row],[Enterprise ID]],'Tech-ServiceDate'!A:B,2,0), "EitherNewHire or Termed")</f>
        <v>44658</v>
      </c>
      <c r="W430" s="25"/>
      <c r="X430" s="25"/>
    </row>
    <row r="431" spans="1:24" ht="33.75" customHeight="1">
      <c r="A431" s="15">
        <v>45940</v>
      </c>
      <c r="B431" s="7">
        <v>61137</v>
      </c>
      <c r="C431" s="4" t="s">
        <v>15110</v>
      </c>
      <c r="D431" s="5" t="s">
        <v>15111</v>
      </c>
      <c r="E431" s="176" t="s">
        <v>16207</v>
      </c>
      <c r="F431" s="177">
        <f>IFERROR(VLOOKUP(D431,'TPMS-auto'!A:J, 10,0), "Not-in-TPMS")</f>
        <v>2073308276</v>
      </c>
      <c r="G431" s="177">
        <f>IFERROR(VLOOKUP(D431,'TPMS-auto'!A:J,6,0),"Not-in-TPMS")</f>
        <v>0</v>
      </c>
      <c r="H431" s="6">
        <v>45846</v>
      </c>
      <c r="I431" s="2" t="s">
        <v>15112</v>
      </c>
      <c r="J431" s="13" t="s">
        <v>15113</v>
      </c>
      <c r="K431" s="3" t="s">
        <v>16208</v>
      </c>
      <c r="L431" s="13" t="s">
        <v>14680</v>
      </c>
      <c r="M431" s="13"/>
      <c r="N431" s="3" t="s">
        <v>14680</v>
      </c>
      <c r="O431" s="3" t="s">
        <v>14680</v>
      </c>
      <c r="P431" s="167" t="str">
        <f>IFERROR(VLOOKUP(D431,'TPMS-auto'!A:D, 4,0),"Not-in-TPMS")</f>
        <v>0007670</v>
      </c>
      <c r="Q431" s="169" t="str">
        <f>VLOOKUP(Table2[[#This Row],[Unit Number]],Ops,3,0)</f>
        <v>Rob &amp; Andrea</v>
      </c>
      <c r="R431" s="173">
        <f>IFERROR(VLOOKUP(Table2[[#This Row],[Enterprise ID]], 'ExistingRental-12.11'!A:H, 3, 0), "Not Open On 12.11")</f>
        <v>45997</v>
      </c>
      <c r="S431" s="167" t="str">
        <f>IF(Table2[[#This Row],[Start Rental Date]]="New Rental", "New Rental", "Rental Extension Request")</f>
        <v>Rental Extension Request</v>
      </c>
      <c r="T431" s="167" t="str">
        <f>IFERROR(IF(Table2[[#This Row],[Date of this request]]-Table2[[#This Row],[Tech Service Date]]&lt;60, "New Hire Rental", "Truck Breakdown"), "New Hire Rental")</f>
        <v>Truck Breakdown</v>
      </c>
      <c r="U431" s="167" t="str">
        <f>IFERROR(VLOOKUP(Table2[[#This Row],[Enterprise ID]], 'ExistingRental-12.11'!A:H, 7, 0), "Not Open On 12.11")</f>
        <v>TIMOTHY GOSSELIN</v>
      </c>
      <c r="V431" s="173">
        <f>IFERROR(VLOOKUP(Table2[[#This Row],[Enterprise ID]],'Tech-ServiceDate'!A:B,2,0), "EitherNewHire or Termed")</f>
        <v>42885</v>
      </c>
      <c r="W431" s="25"/>
      <c r="X431" s="25"/>
    </row>
    <row r="432" spans="1:24" ht="33.75" customHeight="1">
      <c r="A432" s="15">
        <v>45940</v>
      </c>
      <c r="B432" s="7">
        <v>46440</v>
      </c>
      <c r="C432" s="4" t="s">
        <v>16209</v>
      </c>
      <c r="D432" s="5" t="s">
        <v>11797</v>
      </c>
      <c r="E432" s="176" t="str">
        <f t="shared" ref="E432:E437" si="19">TRIM(B432)</f>
        <v>46440</v>
      </c>
      <c r="F432" s="177">
        <f>IFERROR(VLOOKUP(D432,'TPMS-auto'!A:J, 10,0), "Not-in-TPMS")</f>
        <v>9516272408</v>
      </c>
      <c r="G432" s="177" t="str">
        <f>IFERROR(VLOOKUP(D432,'TPMS-auto'!A:J,6,0),"Not-in-TPMS")</f>
        <v>046440</v>
      </c>
      <c r="H432" s="12" t="s">
        <v>14676</v>
      </c>
      <c r="I432" s="2" t="s">
        <v>16210</v>
      </c>
      <c r="J432" s="3" t="s">
        <v>16021</v>
      </c>
      <c r="K432" s="13" t="s">
        <v>16194</v>
      </c>
      <c r="L432" s="13" t="s">
        <v>14680</v>
      </c>
      <c r="M432" s="13"/>
      <c r="N432" s="3" t="s">
        <v>14680</v>
      </c>
      <c r="O432" s="3" t="s">
        <v>14680</v>
      </c>
      <c r="P432" s="167" t="str">
        <f>IFERROR(VLOOKUP(D432,'TPMS-auto'!A:D, 4,0),"Not-in-TPMS")</f>
        <v>0007108</v>
      </c>
      <c r="Q432" s="169" t="str">
        <f>VLOOKUP(Table2[[#This Row],[Unit Number]],Ops,3,0)</f>
        <v>Carol &amp; Tasha</v>
      </c>
      <c r="R432" s="173" t="str">
        <f>IFERROR(VLOOKUP(Table2[[#This Row],[Enterprise ID]], 'ExistingRental-12.11'!A:H, 3, 0), "Not Open On 12.11")</f>
        <v>Not Open On 12.11</v>
      </c>
      <c r="S432" s="167" t="str">
        <f>IF(Table2[[#This Row],[Start Rental Date]]="New Rental", "New Rental", "Rental Extension Request")</f>
        <v>New Rental</v>
      </c>
      <c r="T432" s="167" t="str">
        <f>IFERROR(IF(Table2[[#This Row],[Date of this request]]-Table2[[#This Row],[Tech Service Date]]&lt;60, "New Hire Rental", "Truck Breakdown"), "New Hire Rental")</f>
        <v>Truck Breakdown</v>
      </c>
      <c r="U432" s="167" t="str">
        <f>IFERROR(VLOOKUP(Table2[[#This Row],[Enterprise ID]], 'ExistingRental-12.11'!A:H, 7, 0), "Not Open On 12.11")</f>
        <v>Not Open On 12.11</v>
      </c>
      <c r="V432" s="173">
        <f>IFERROR(VLOOKUP(Table2[[#This Row],[Enterprise ID]],'Tech-ServiceDate'!A:B,2,0), "EitherNewHire or Termed")</f>
        <v>38418</v>
      </c>
      <c r="W432" s="25"/>
      <c r="X432" s="25"/>
    </row>
    <row r="433" spans="1:24" ht="33.75" customHeight="1">
      <c r="A433" s="15">
        <v>45940</v>
      </c>
      <c r="B433" s="7">
        <v>36066</v>
      </c>
      <c r="C433" s="4" t="s">
        <v>16211</v>
      </c>
      <c r="D433" s="5" t="s">
        <v>15791</v>
      </c>
      <c r="E433" s="176" t="str">
        <f t="shared" si="19"/>
        <v>36066</v>
      </c>
      <c r="F433" s="177" t="str">
        <f>IFERROR(VLOOKUP(D433,'TPMS-auto'!A:J, 10,0), "Not-in-TPMS")</f>
        <v>Not-in-TPMS</v>
      </c>
      <c r="G433" s="177" t="str">
        <f>IFERROR(VLOOKUP(D433,'TPMS-auto'!A:J,6,0),"Not-in-TPMS")</f>
        <v>Not-in-TPMS</v>
      </c>
      <c r="H433" s="12">
        <v>45932</v>
      </c>
      <c r="I433" s="2" t="s">
        <v>15792</v>
      </c>
      <c r="J433" s="3" t="s">
        <v>16212</v>
      </c>
      <c r="K433" s="13" t="s">
        <v>16213</v>
      </c>
      <c r="L433" s="13" t="s">
        <v>14680</v>
      </c>
      <c r="M433" s="13"/>
      <c r="N433" s="3" t="s">
        <v>14680</v>
      </c>
      <c r="O433" s="3" t="s">
        <v>14680</v>
      </c>
      <c r="P433" s="167" t="str">
        <f>IFERROR(VLOOKUP(D433,'TPMS-auto'!A:D, 4,0),"Not-in-TPMS")</f>
        <v>Not-in-TPMS</v>
      </c>
      <c r="Q433" s="169" t="e">
        <f>VLOOKUP(Table2[[#This Row],[Unit Number]],Ops,3,0)</f>
        <v>#N/A</v>
      </c>
      <c r="R433" s="173" t="str">
        <f>IFERROR(VLOOKUP(Table2[[#This Row],[Enterprise ID]], 'ExistingRental-12.11'!A:H, 3, 0), "Not Open On 12.11")</f>
        <v>Not Open On 12.11</v>
      </c>
      <c r="S433" s="167" t="str">
        <f>IF(Table2[[#This Row],[Start Rental Date]]="New Rental", "New Rental", "Rental Extension Request")</f>
        <v>Rental Extension Request</v>
      </c>
      <c r="T433" s="167" t="str">
        <f>IFERROR(IF(Table2[[#This Row],[Date of this request]]-Table2[[#This Row],[Tech Service Date]]&lt;60, "New Hire Rental", "Truck Breakdown"), "New Hire Rental")</f>
        <v>New Hire Rental</v>
      </c>
      <c r="U433" s="167" t="str">
        <f>IFERROR(VLOOKUP(Table2[[#This Row],[Enterprise ID]], 'ExistingRental-12.11'!A:H, 7, 0), "Not Open On 12.11")</f>
        <v>Not Open On 12.11</v>
      </c>
      <c r="V433" s="173" t="str">
        <f>IFERROR(VLOOKUP(Table2[[#This Row],[Enterprise ID]],'Tech-ServiceDate'!A:B,2,0), "EitherNewHire or Termed")</f>
        <v>EitherNewHire or Termed</v>
      </c>
      <c r="W433" s="25"/>
      <c r="X433" s="25"/>
    </row>
    <row r="434" spans="1:24" ht="33.75" customHeight="1">
      <c r="A434" s="15">
        <v>45940</v>
      </c>
      <c r="B434" s="7">
        <v>37377</v>
      </c>
      <c r="C434" s="4" t="s">
        <v>15653</v>
      </c>
      <c r="D434" s="5" t="s">
        <v>15654</v>
      </c>
      <c r="E434" s="176" t="str">
        <f t="shared" si="19"/>
        <v>37377</v>
      </c>
      <c r="F434" s="177" t="str">
        <f>IFERROR(VLOOKUP(D434,'TPMS-auto'!A:J, 10,0), "Not-in-TPMS")</f>
        <v>Not-in-TPMS</v>
      </c>
      <c r="G434" s="177" t="str">
        <f>IFERROR(VLOOKUP(D434,'TPMS-auto'!A:J,6,0),"Not-in-TPMS")</f>
        <v>Not-in-TPMS</v>
      </c>
      <c r="H434" s="12">
        <v>45930</v>
      </c>
      <c r="I434" s="2" t="s">
        <v>16214</v>
      </c>
      <c r="J434" s="3" t="s">
        <v>15426</v>
      </c>
      <c r="K434" s="13" t="s">
        <v>16180</v>
      </c>
      <c r="L434" s="13" t="s">
        <v>14680</v>
      </c>
      <c r="M434" s="13"/>
      <c r="N434" s="3" t="s">
        <v>14680</v>
      </c>
      <c r="O434" s="3" t="s">
        <v>14680</v>
      </c>
      <c r="P434" s="167" t="str">
        <f>IFERROR(VLOOKUP(D434,'TPMS-auto'!A:D, 4,0),"Not-in-TPMS")</f>
        <v>Not-in-TPMS</v>
      </c>
      <c r="Q434" s="169" t="e">
        <f>VLOOKUP(Table2[[#This Row],[Unit Number]],Ops,3,0)</f>
        <v>#N/A</v>
      </c>
      <c r="R434" s="173" t="str">
        <f>IFERROR(VLOOKUP(Table2[[#This Row],[Enterprise ID]], 'ExistingRental-12.11'!A:H, 3, 0), "Not Open On 12.11")</f>
        <v>Not Open On 12.11</v>
      </c>
      <c r="S434" s="167" t="str">
        <f>IF(Table2[[#This Row],[Start Rental Date]]="New Rental", "New Rental", "Rental Extension Request")</f>
        <v>Rental Extension Request</v>
      </c>
      <c r="T434" s="167" t="str">
        <f>IFERROR(IF(Table2[[#This Row],[Date of this request]]-Table2[[#This Row],[Tech Service Date]]&lt;60, "New Hire Rental", "Truck Breakdown"), "New Hire Rental")</f>
        <v>New Hire Rental</v>
      </c>
      <c r="U434" s="167" t="str">
        <f>IFERROR(VLOOKUP(Table2[[#This Row],[Enterprise ID]], 'ExistingRental-12.11'!A:H, 7, 0), "Not Open On 12.11")</f>
        <v>Not Open On 12.11</v>
      </c>
      <c r="V434" s="173" t="str">
        <f>IFERROR(VLOOKUP(Table2[[#This Row],[Enterprise ID]],'Tech-ServiceDate'!A:B,2,0), "EitherNewHire or Termed")</f>
        <v>EitherNewHire or Termed</v>
      </c>
      <c r="W434" s="25"/>
      <c r="X434" s="25"/>
    </row>
    <row r="435" spans="1:24" ht="33.75" customHeight="1">
      <c r="A435" s="15">
        <v>45940</v>
      </c>
      <c r="B435" s="7">
        <v>46607</v>
      </c>
      <c r="C435" s="4" t="s">
        <v>15657</v>
      </c>
      <c r="D435" s="5" t="s">
        <v>15658</v>
      </c>
      <c r="E435" s="176" t="str">
        <f t="shared" si="19"/>
        <v>46607</v>
      </c>
      <c r="F435" s="177">
        <f>IFERROR(VLOOKUP(D435,'TPMS-auto'!A:J, 10,0), "Not-in-TPMS")</f>
        <v>3527211672</v>
      </c>
      <c r="G435" s="177" t="str">
        <f>IFERROR(VLOOKUP(D435,'TPMS-auto'!A:J,6,0),"Not-in-TPMS")</f>
        <v>061238</v>
      </c>
      <c r="H435" s="6">
        <v>45929</v>
      </c>
      <c r="I435" s="2" t="s">
        <v>16215</v>
      </c>
      <c r="J435" s="3" t="s">
        <v>16216</v>
      </c>
      <c r="K435" s="3" t="s">
        <v>16180</v>
      </c>
      <c r="L435" s="13" t="s">
        <v>14680</v>
      </c>
      <c r="M435" s="13"/>
      <c r="N435" s="3" t="s">
        <v>14680</v>
      </c>
      <c r="O435" s="3" t="s">
        <v>14680</v>
      </c>
      <c r="P435" s="167" t="str">
        <f>IFERROR(VLOOKUP(D435,'TPMS-auto'!A:D, 4,0),"Not-in-TPMS")</f>
        <v>0007435</v>
      </c>
      <c r="Q435" s="169" t="str">
        <f>VLOOKUP(Table2[[#This Row],[Unit Number]],Ops,3,0)</f>
        <v>Rob &amp; Andrea</v>
      </c>
      <c r="R435" s="173" t="str">
        <f>IFERROR(VLOOKUP(Table2[[#This Row],[Enterprise ID]], 'ExistingRental-12.11'!A:H, 3, 0), "Not Open On 12.11")</f>
        <v>Not Open On 12.11</v>
      </c>
      <c r="S435" s="167" t="str">
        <f>IF(Table2[[#This Row],[Start Rental Date]]="New Rental", "New Rental", "Rental Extension Request")</f>
        <v>Rental Extension Request</v>
      </c>
      <c r="T435" s="167" t="str">
        <f>IFERROR(IF(Table2[[#This Row],[Date of this request]]-Table2[[#This Row],[Tech Service Date]]&lt;60, "New Hire Rental", "Truck Breakdown"), "New Hire Rental")</f>
        <v>Truck Breakdown</v>
      </c>
      <c r="U435" s="167" t="str">
        <f>IFERROR(VLOOKUP(Table2[[#This Row],[Enterprise ID]], 'ExistingRental-12.11'!A:H, 7, 0), "Not Open On 12.11")</f>
        <v>Not Open On 12.11</v>
      </c>
      <c r="V435" s="173">
        <f>IFERROR(VLOOKUP(Table2[[#This Row],[Enterprise ID]],'Tech-ServiceDate'!A:B,2,0), "EitherNewHire or Termed")</f>
        <v>43600</v>
      </c>
      <c r="W435" s="25"/>
      <c r="X435" s="25"/>
    </row>
    <row r="436" spans="1:24" ht="33.75" customHeight="1">
      <c r="A436" s="15">
        <v>45940</v>
      </c>
      <c r="B436" s="8">
        <v>36271</v>
      </c>
      <c r="C436" s="9" t="s">
        <v>16217</v>
      </c>
      <c r="D436" s="10" t="s">
        <v>16218</v>
      </c>
      <c r="E436" s="174" t="str">
        <f t="shared" si="19"/>
        <v>36271</v>
      </c>
      <c r="F436" s="177">
        <f>IFERROR(VLOOKUP(D436,'TPMS-auto'!A:J, 10,0), "Not-in-TPMS")</f>
        <v>7437703466</v>
      </c>
      <c r="G436" s="177" t="str">
        <f>IFERROR(VLOOKUP(D436,'TPMS-auto'!A:J,6,0),"Not-in-TPMS")</f>
        <v>037377</v>
      </c>
      <c r="H436" s="12" t="s">
        <v>16219</v>
      </c>
      <c r="I436" s="11" t="s">
        <v>16220</v>
      </c>
      <c r="J436" s="13" t="s">
        <v>16221</v>
      </c>
      <c r="K436" s="13" t="s">
        <v>16222</v>
      </c>
      <c r="L436" s="13" t="s">
        <v>16223</v>
      </c>
      <c r="M436" s="13"/>
      <c r="N436" s="13" t="s">
        <v>14680</v>
      </c>
      <c r="O436" s="13" t="s">
        <v>14680</v>
      </c>
      <c r="P436" s="167" t="str">
        <f>IFERROR(VLOOKUP(D436,'TPMS-auto'!A:D, 4,0),"Not-in-TPMS")</f>
        <v>0008175</v>
      </c>
      <c r="Q436" s="169" t="str">
        <f>VLOOKUP(Table2[[#This Row],[Unit Number]],Ops,3,0)</f>
        <v>Rob &amp; Andrea</v>
      </c>
      <c r="R436" s="173">
        <f>IFERROR(VLOOKUP(Table2[[#This Row],[Enterprise ID]], 'ExistingRental-12.11'!A:H, 3, 0), "Not Open On 12.11")</f>
        <v>45996</v>
      </c>
      <c r="S436" s="167" t="str">
        <f>IF(Table2[[#This Row],[Start Rental Date]]="New Rental", "New Rental", "Rental Extension Request")</f>
        <v>New Rental</v>
      </c>
      <c r="T436" s="167" t="str">
        <f>IFERROR(IF(Table2[[#This Row],[Date of this request]]-Table2[[#This Row],[Tech Service Date]]&lt;60, "New Hire Rental", "Truck Breakdown"), "New Hire Rental")</f>
        <v>New Hire Rental</v>
      </c>
      <c r="U436" s="167" t="str">
        <f>IFERROR(VLOOKUP(Table2[[#This Row],[Enterprise ID]], 'ExistingRental-12.11'!A:H, 7, 0), "Not Open On 12.11")</f>
        <v>ISAAC CURTIS</v>
      </c>
      <c r="V436" s="173">
        <f>IFERROR(VLOOKUP(Table2[[#This Row],[Enterprise ID]],'Tech-ServiceDate'!A:B,2,0), "EitherNewHire or Termed")</f>
        <v>45935</v>
      </c>
      <c r="W436" s="25"/>
      <c r="X436" s="25"/>
    </row>
    <row r="437" spans="1:24" ht="33.75" customHeight="1">
      <c r="A437" s="15">
        <v>45940</v>
      </c>
      <c r="B437" s="8">
        <v>23591</v>
      </c>
      <c r="C437" s="9" t="s">
        <v>16224</v>
      </c>
      <c r="D437" s="10" t="s">
        <v>16225</v>
      </c>
      <c r="E437" s="174" t="str">
        <f t="shared" si="19"/>
        <v>23591</v>
      </c>
      <c r="F437" s="177">
        <f>IFERROR(VLOOKUP(D437,'TPMS-auto'!A:J, 10,0), "Not-in-TPMS")</f>
        <v>5139570125</v>
      </c>
      <c r="G437" s="177" t="str">
        <f>IFERROR(VLOOKUP(D437,'TPMS-auto'!A:J,6,0),"Not-in-TPMS")</f>
        <v>023591</v>
      </c>
      <c r="H437" s="12" t="s">
        <v>14676</v>
      </c>
      <c r="I437" s="11" t="s">
        <v>16226</v>
      </c>
      <c r="J437" s="13" t="s">
        <v>16227</v>
      </c>
      <c r="K437" s="13" t="s">
        <v>16194</v>
      </c>
      <c r="L437" s="13" t="s">
        <v>14680</v>
      </c>
      <c r="M437" s="13"/>
      <c r="N437" s="13" t="s">
        <v>14680</v>
      </c>
      <c r="O437" s="13" t="s">
        <v>14680</v>
      </c>
      <c r="P437" s="167" t="str">
        <f>IFERROR(VLOOKUP(D437,'TPMS-auto'!A:D, 4,0),"Not-in-TPMS")</f>
        <v>0004766</v>
      </c>
      <c r="Q437" s="169" t="str">
        <f>VLOOKUP(Table2[[#This Row],[Unit Number]],Ops,3,0)</f>
        <v>Rob &amp; Andrea</v>
      </c>
      <c r="R437" s="173">
        <f>IFERROR(VLOOKUP(Table2[[#This Row],[Enterprise ID]], 'ExistingRental-12.11'!A:H, 3, 0), "Not Open On 12.11")</f>
        <v>45941</v>
      </c>
      <c r="S437" s="167" t="str">
        <f>IF(Table2[[#This Row],[Start Rental Date]]="New Rental", "New Rental", "Rental Extension Request")</f>
        <v>New Rental</v>
      </c>
      <c r="T437" s="167" t="str">
        <f>IFERROR(IF(Table2[[#This Row],[Date of this request]]-Table2[[#This Row],[Tech Service Date]]&lt;60, "New Hire Rental", "Truck Breakdown"), "New Hire Rental")</f>
        <v>Truck Breakdown</v>
      </c>
      <c r="U437" s="167" t="str">
        <f>IFERROR(VLOOKUP(Table2[[#This Row],[Enterprise ID]], 'ExistingRental-12.11'!A:H, 7, 0), "Not Open On 12.11")</f>
        <v>ROBERT HUSTON</v>
      </c>
      <c r="V437" s="173">
        <f>IFERROR(VLOOKUP(Table2[[#This Row],[Enterprise ID]],'Tech-ServiceDate'!A:B,2,0), "EitherNewHire or Termed")</f>
        <v>45613</v>
      </c>
      <c r="W437" s="25"/>
      <c r="X437" s="25"/>
    </row>
    <row r="438" spans="1:24" ht="33.75" customHeight="1">
      <c r="A438" s="15">
        <v>45943</v>
      </c>
      <c r="B438" s="8">
        <v>47163</v>
      </c>
      <c r="C438" s="9" t="s">
        <v>15200</v>
      </c>
      <c r="D438" s="10" t="s">
        <v>405</v>
      </c>
      <c r="E438" s="174" t="s">
        <v>16228</v>
      </c>
      <c r="F438" s="175">
        <v>4704080606</v>
      </c>
      <c r="G438" s="175" t="s">
        <v>16229</v>
      </c>
      <c r="H438" s="12">
        <v>45861</v>
      </c>
      <c r="I438" s="11" t="s">
        <v>15201</v>
      </c>
      <c r="J438" s="13" t="s">
        <v>15202</v>
      </c>
      <c r="K438" s="13" t="s">
        <v>15203</v>
      </c>
      <c r="L438" s="13" t="s">
        <v>14680</v>
      </c>
      <c r="M438" s="13"/>
      <c r="N438" s="13" t="s">
        <v>14680</v>
      </c>
      <c r="O438" s="3" t="s">
        <v>14680</v>
      </c>
      <c r="P438" s="166" t="str">
        <f>IFERROR(VLOOKUP(D438,'TPMS-auto'!A:D, 4,0),"Not-in-TPMS")</f>
        <v>0008035</v>
      </c>
      <c r="Q438" s="169" t="str">
        <f>VLOOKUP(Table2[[#This Row],[Unit Number]],Ops,3,0)</f>
        <v>Rob &amp; Andrea</v>
      </c>
      <c r="R438" s="173">
        <f>IFERROR(VLOOKUP(Table2[[#This Row],[Enterprise ID]], 'ExistingRental-12.11'!A:H, 3, 0), "Not Open On 12.11")</f>
        <v>45861</v>
      </c>
      <c r="S438" s="167" t="str">
        <f>IF(Table2[[#This Row],[Start Rental Date]]="New Rental", "New Rental", "Rental Extension Request")</f>
        <v>Rental Extension Request</v>
      </c>
      <c r="T438" s="167" t="str">
        <f>IFERROR(IF(Table2[[#This Row],[Date of this request]]-Table2[[#This Row],[Tech Service Date]]&lt;60, "New Hire Rental", "Truck Breakdown"), "New Hire Rental")</f>
        <v>Truck Breakdown</v>
      </c>
      <c r="U438" s="167" t="str">
        <f>IFERROR(VLOOKUP(Table2[[#This Row],[Enterprise ID]], 'ExistingRental-12.11'!A:H, 7, 0), "Not Open On 12.11")</f>
        <v>ALEX CHRISTIAN</v>
      </c>
      <c r="V438" s="173">
        <f>IFERROR(VLOOKUP(Table2[[#This Row],[Enterprise ID]],'Tech-ServiceDate'!A:B,2,0), "EitherNewHire or Termed")</f>
        <v>35723</v>
      </c>
      <c r="W438" s="25"/>
      <c r="X438" s="25"/>
    </row>
    <row r="439" spans="1:24" ht="33.75" customHeight="1">
      <c r="A439" s="15">
        <v>45943</v>
      </c>
      <c r="B439" s="7">
        <v>37139</v>
      </c>
      <c r="C439" s="4" t="s">
        <v>14853</v>
      </c>
      <c r="D439" s="5" t="s">
        <v>14854</v>
      </c>
      <c r="E439" s="176" t="s">
        <v>15746</v>
      </c>
      <c r="F439" s="181">
        <v>3042209563</v>
      </c>
      <c r="G439" s="181" t="s">
        <v>16230</v>
      </c>
      <c r="H439" s="12">
        <v>45846</v>
      </c>
      <c r="I439" s="2" t="s">
        <v>14855</v>
      </c>
      <c r="J439" s="3" t="s">
        <v>14856</v>
      </c>
      <c r="K439" s="3" t="s">
        <v>14857</v>
      </c>
      <c r="L439" s="3" t="s">
        <v>14680</v>
      </c>
      <c r="M439" s="3"/>
      <c r="N439" s="3" t="s">
        <v>14680</v>
      </c>
      <c r="O439" s="3" t="s">
        <v>14680</v>
      </c>
      <c r="P439" s="166" t="str">
        <f>IFERROR(VLOOKUP(D439,'TPMS-auto'!A:D, 4,0),"Not-in-TPMS")</f>
        <v>0008206</v>
      </c>
      <c r="Q439" s="169" t="str">
        <f>VLOOKUP(Table2[[#This Row],[Unit Number]],Ops,3,0)</f>
        <v>Monica, Cheryl &amp; Machell</v>
      </c>
      <c r="R439" s="173">
        <f>IFERROR(VLOOKUP(Table2[[#This Row],[Enterprise ID]], 'ExistingRental-12.11'!A:H, 3, 0), "Not Open On 12.11")</f>
        <v>45846</v>
      </c>
      <c r="S439" s="167" t="str">
        <f>IF(Table2[[#This Row],[Start Rental Date]]="New Rental", "New Rental", "Rental Extension Request")</f>
        <v>Rental Extension Request</v>
      </c>
      <c r="T439" s="167" t="str">
        <f>IFERROR(IF(Table2[[#This Row],[Date of this request]]-Table2[[#This Row],[Tech Service Date]]&lt;60, "New Hire Rental", "Truck Breakdown"), "New Hire Rental")</f>
        <v>Truck Breakdown</v>
      </c>
      <c r="U439" s="167" t="str">
        <f>IFERROR(VLOOKUP(Table2[[#This Row],[Enterprise ID]], 'ExistingRental-12.11'!A:H, 7, 0), "Not Open On 12.11")</f>
        <v>ANTHONY PARSON</v>
      </c>
      <c r="V439" s="173">
        <f>IFERROR(VLOOKUP(Table2[[#This Row],[Enterprise ID]],'Tech-ServiceDate'!A:B,2,0), "EitherNewHire or Termed")</f>
        <v>43782</v>
      </c>
      <c r="W439" s="25"/>
      <c r="X439" s="25"/>
    </row>
    <row r="440" spans="1:24" ht="33.75" customHeight="1">
      <c r="A440" s="15">
        <v>45943</v>
      </c>
      <c r="B440" s="7">
        <v>46995</v>
      </c>
      <c r="C440" s="4" t="s">
        <v>16231</v>
      </c>
      <c r="D440" s="5" t="s">
        <v>1478</v>
      </c>
      <c r="E440" s="176" t="str">
        <f>TRIM(B440)</f>
        <v>46995</v>
      </c>
      <c r="F440" s="181" t="str">
        <f>IFERROR(VLOOKUP(D440,'TPMS-auto'!A:J, 10,0), "Not-in-TPMS")</f>
        <v>Not-in-TPMS</v>
      </c>
      <c r="G440" s="181" t="str">
        <f>IFERROR(VLOOKUP(D440,'TPMS-auto'!A:J,6,0),"Not-in-TPMS")</f>
        <v>Not-in-TPMS</v>
      </c>
      <c r="H440" s="6">
        <v>45931</v>
      </c>
      <c r="I440" s="2" t="s">
        <v>15340</v>
      </c>
      <c r="J440" s="3" t="s">
        <v>16232</v>
      </c>
      <c r="K440" s="3" t="s">
        <v>16233</v>
      </c>
      <c r="L440" s="3" t="s">
        <v>14680</v>
      </c>
      <c r="M440" s="3"/>
      <c r="N440" s="3" t="s">
        <v>14680</v>
      </c>
      <c r="O440" s="13" t="s">
        <v>14680</v>
      </c>
      <c r="P440" s="166" t="str">
        <f>IFERROR(VLOOKUP(D440,'TPMS-auto'!A:D, 4,0),"Not-in-TPMS")</f>
        <v>Not-in-TPMS</v>
      </c>
      <c r="Q440" s="169" t="e">
        <f>VLOOKUP(Table2[[#This Row],[Unit Number]],Ops,3,0)</f>
        <v>#N/A</v>
      </c>
      <c r="R440" s="173" t="str">
        <f>IFERROR(VLOOKUP(Table2[[#This Row],[Enterprise ID]], 'ExistingRental-12.11'!A:H, 3, 0), "Not Open On 12.11")</f>
        <v>Not Open On 12.11</v>
      </c>
      <c r="S440" s="167" t="str">
        <f>IF(Table2[[#This Row],[Start Rental Date]]="New Rental", "New Rental", "Rental Extension Request")</f>
        <v>Rental Extension Request</v>
      </c>
      <c r="T440" s="167" t="str">
        <f>IFERROR(IF(Table2[[#This Row],[Date of this request]]-Table2[[#This Row],[Tech Service Date]]&lt;60, "New Hire Rental", "Truck Breakdown"), "New Hire Rental")</f>
        <v>New Hire Rental</v>
      </c>
      <c r="U440" s="167" t="str">
        <f>IFERROR(VLOOKUP(Table2[[#This Row],[Enterprise ID]], 'ExistingRental-12.11'!A:H, 7, 0), "Not Open On 12.11")</f>
        <v>Not Open On 12.11</v>
      </c>
      <c r="V440" s="173" t="str">
        <f>IFERROR(VLOOKUP(Table2[[#This Row],[Enterprise ID]],'Tech-ServiceDate'!A:B,2,0), "EitherNewHire or Termed")</f>
        <v>EitherNewHire or Termed</v>
      </c>
      <c r="W440" s="25"/>
      <c r="X440" s="25"/>
    </row>
    <row r="441" spans="1:24" ht="33.75" customHeight="1">
      <c r="A441" s="15">
        <v>45943</v>
      </c>
      <c r="B441" s="7">
        <v>46775</v>
      </c>
      <c r="C441" s="4" t="s">
        <v>14858</v>
      </c>
      <c r="D441" s="5" t="s">
        <v>14859</v>
      </c>
      <c r="E441" s="176" t="s">
        <v>16234</v>
      </c>
      <c r="F441" s="181">
        <v>9105391963</v>
      </c>
      <c r="G441" s="181" t="s">
        <v>16235</v>
      </c>
      <c r="H441" s="12">
        <v>45860</v>
      </c>
      <c r="I441" s="2" t="s">
        <v>14860</v>
      </c>
      <c r="J441" s="3" t="s">
        <v>14861</v>
      </c>
      <c r="K441" s="3" t="s">
        <v>14862</v>
      </c>
      <c r="L441" s="3" t="s">
        <v>14680</v>
      </c>
      <c r="M441" s="3"/>
      <c r="N441" s="3" t="s">
        <v>14680</v>
      </c>
      <c r="O441" s="13" t="s">
        <v>14680</v>
      </c>
      <c r="P441" s="166" t="str">
        <f>IFERROR(VLOOKUP(D441,'TPMS-auto'!A:D, 4,0),"Not-in-TPMS")</f>
        <v>0008175</v>
      </c>
      <c r="Q441" s="169" t="str">
        <f>VLOOKUP(Table2[[#This Row],[Unit Number]],Ops,3,0)</f>
        <v>Rob &amp; Andrea</v>
      </c>
      <c r="R441" s="173">
        <f>IFERROR(VLOOKUP(Table2[[#This Row],[Enterprise ID]], 'ExistingRental-12.11'!A:H, 3, 0), "Not Open On 12.11")</f>
        <v>45861</v>
      </c>
      <c r="S441" s="167" t="str">
        <f>IF(Table2[[#This Row],[Start Rental Date]]="New Rental", "New Rental", "Rental Extension Request")</f>
        <v>Rental Extension Request</v>
      </c>
      <c r="T441" s="167" t="str">
        <f>IFERROR(IF(Table2[[#This Row],[Date of this request]]-Table2[[#This Row],[Tech Service Date]]&lt;60, "New Hire Rental", "Truck Breakdown"), "New Hire Rental")</f>
        <v>Truck Breakdown</v>
      </c>
      <c r="U441" s="167" t="str">
        <f>IFERROR(VLOOKUP(Table2[[#This Row],[Enterprise ID]], 'ExistingRental-12.11'!A:H, 7, 0), "Not Open On 12.11")</f>
        <v>CEDRIC THOMAS</v>
      </c>
      <c r="V441" s="173">
        <f>IFERROR(VLOOKUP(Table2[[#This Row],[Enterprise ID]],'Tech-ServiceDate'!A:B,2,0), "EitherNewHire or Termed")</f>
        <v>45851</v>
      </c>
      <c r="W441" s="25"/>
      <c r="X441" s="25"/>
    </row>
    <row r="442" spans="1:24" ht="33.75" customHeight="1">
      <c r="A442" s="15">
        <v>45943</v>
      </c>
      <c r="B442" s="7">
        <v>61346</v>
      </c>
      <c r="C442" s="4" t="s">
        <v>16236</v>
      </c>
      <c r="D442" s="5" t="s">
        <v>3079</v>
      </c>
      <c r="E442" s="176" t="str">
        <f>TRIM(B442)</f>
        <v>61346</v>
      </c>
      <c r="F442" s="181">
        <f>IFERROR(VLOOKUP(D442,'TPMS-auto'!A:J, 10,0), "Not-in-TPMS")</f>
        <v>9169373448</v>
      </c>
      <c r="G442" s="181" t="str">
        <f>IFERROR(VLOOKUP(D442,'TPMS-auto'!A:J,6,0),"Not-in-TPMS")</f>
        <v>061346</v>
      </c>
      <c r="H442" s="12">
        <v>45940</v>
      </c>
      <c r="I442" s="2" t="s">
        <v>16237</v>
      </c>
      <c r="J442" s="3" t="s">
        <v>16238</v>
      </c>
      <c r="K442" s="13" t="s">
        <v>14679</v>
      </c>
      <c r="L442" s="3" t="s">
        <v>14680</v>
      </c>
      <c r="M442" s="3"/>
      <c r="N442" s="3" t="s">
        <v>14680</v>
      </c>
      <c r="O442" s="13" t="s">
        <v>14680</v>
      </c>
      <c r="P442" s="166" t="str">
        <f>IFERROR(VLOOKUP(D442,'TPMS-auto'!A:D, 4,0),"Not-in-TPMS")</f>
        <v>0008184</v>
      </c>
      <c r="Q442" s="169" t="str">
        <f>VLOOKUP(Table2[[#This Row],[Unit Number]],Ops,3,0)</f>
        <v>Carol &amp; Tasha</v>
      </c>
      <c r="R442" s="173" t="str">
        <f>IFERROR(VLOOKUP(Table2[[#This Row],[Enterprise ID]], 'ExistingRental-12.11'!A:H, 3, 0), "Not Open On 12.11")</f>
        <v>Not Open On 12.11</v>
      </c>
      <c r="S442" s="167" t="str">
        <f>IF(Table2[[#This Row],[Start Rental Date]]="New Rental", "New Rental", "Rental Extension Request")</f>
        <v>Rental Extension Request</v>
      </c>
      <c r="T442" s="167" t="str">
        <f>IFERROR(IF(Table2[[#This Row],[Date of this request]]-Table2[[#This Row],[Tech Service Date]]&lt;60, "New Hire Rental", "Truck Breakdown"), "New Hire Rental")</f>
        <v>Truck Breakdown</v>
      </c>
      <c r="U442" s="167" t="str">
        <f>IFERROR(VLOOKUP(Table2[[#This Row],[Enterprise ID]], 'ExistingRental-12.11'!A:H, 7, 0), "Not Open On 12.11")</f>
        <v>Not Open On 12.11</v>
      </c>
      <c r="V442" s="173">
        <f>IFERROR(VLOOKUP(Table2[[#This Row],[Enterprise ID]],'Tech-ServiceDate'!A:B,2,0), "EitherNewHire or Termed")</f>
        <v>40689</v>
      </c>
      <c r="W442" s="25"/>
      <c r="X442" s="25"/>
    </row>
    <row r="443" spans="1:24" ht="33.75" customHeight="1">
      <c r="A443" s="15">
        <v>45943</v>
      </c>
      <c r="B443" s="7">
        <v>23132</v>
      </c>
      <c r="C443" s="4" t="s">
        <v>16239</v>
      </c>
      <c r="D443" s="5" t="s">
        <v>15205</v>
      </c>
      <c r="E443" s="176" t="str">
        <f>TRIM(B443)</f>
        <v>23132</v>
      </c>
      <c r="F443" s="181" t="str">
        <f>IFERROR(VLOOKUP(D443,'TPMS-auto'!A:J, 10,0), "Not-in-TPMS")</f>
        <v>Not-in-TPMS</v>
      </c>
      <c r="G443" s="181" t="str">
        <f>IFERROR(VLOOKUP(D443,'TPMS-auto'!A:J,6,0),"Not-in-TPMS")</f>
        <v>Not-in-TPMS</v>
      </c>
      <c r="H443" s="6">
        <v>45868</v>
      </c>
      <c r="I443" s="2" t="s">
        <v>15206</v>
      </c>
      <c r="J443" s="3" t="s">
        <v>16240</v>
      </c>
      <c r="K443" s="13" t="s">
        <v>16180</v>
      </c>
      <c r="L443" s="3" t="s">
        <v>14680</v>
      </c>
      <c r="M443" s="3"/>
      <c r="N443" s="3" t="s">
        <v>14680</v>
      </c>
      <c r="O443" s="13" t="s">
        <v>14680</v>
      </c>
      <c r="P443" s="166" t="str">
        <f>IFERROR(VLOOKUP(D443,'TPMS-auto'!A:D, 4,0),"Not-in-TPMS")</f>
        <v>Not-in-TPMS</v>
      </c>
      <c r="Q443" s="169" t="e">
        <f>VLOOKUP(Table2[[#This Row],[Unit Number]],Ops,3,0)</f>
        <v>#N/A</v>
      </c>
      <c r="R443" s="173" t="str">
        <f>IFERROR(VLOOKUP(Table2[[#This Row],[Enterprise ID]], 'ExistingRental-12.11'!A:H, 3, 0), "Not Open On 12.11")</f>
        <v>Not Open On 12.11</v>
      </c>
      <c r="S443" s="167" t="str">
        <f>IF(Table2[[#This Row],[Start Rental Date]]="New Rental", "New Rental", "Rental Extension Request")</f>
        <v>Rental Extension Request</v>
      </c>
      <c r="T443" s="167" t="str">
        <f>IFERROR(IF(Table2[[#This Row],[Date of this request]]-Table2[[#This Row],[Tech Service Date]]&lt;60, "New Hire Rental", "Truck Breakdown"), "New Hire Rental")</f>
        <v>New Hire Rental</v>
      </c>
      <c r="U443" s="167" t="str">
        <f>IFERROR(VLOOKUP(Table2[[#This Row],[Enterprise ID]], 'ExistingRental-12.11'!A:H, 7, 0), "Not Open On 12.11")</f>
        <v>Not Open On 12.11</v>
      </c>
      <c r="V443" s="173" t="str">
        <f>IFERROR(VLOOKUP(Table2[[#This Row],[Enterprise ID]],'Tech-ServiceDate'!A:B,2,0), "EitherNewHire or Termed")</f>
        <v>EitherNewHire or Termed</v>
      </c>
      <c r="W443" s="25"/>
      <c r="X443" s="25"/>
    </row>
    <row r="444" spans="1:24" ht="33.75" customHeight="1">
      <c r="A444" s="15">
        <v>45943</v>
      </c>
      <c r="B444" s="7">
        <v>21144</v>
      </c>
      <c r="C444" s="4" t="s">
        <v>15826</v>
      </c>
      <c r="D444" s="5" t="s">
        <v>15210</v>
      </c>
      <c r="E444" s="176" t="s">
        <v>15975</v>
      </c>
      <c r="F444" s="181">
        <v>5597685143</v>
      </c>
      <c r="G444" s="181" t="s">
        <v>16241</v>
      </c>
      <c r="H444" s="12">
        <v>45898</v>
      </c>
      <c r="I444" s="2" t="s">
        <v>15827</v>
      </c>
      <c r="J444" s="3" t="s">
        <v>16242</v>
      </c>
      <c r="K444" s="64" t="s">
        <v>16243</v>
      </c>
      <c r="L444" s="3" t="s">
        <v>14680</v>
      </c>
      <c r="M444" s="3"/>
      <c r="N444" s="88" t="s">
        <v>14696</v>
      </c>
      <c r="O444" s="13" t="s">
        <v>14696</v>
      </c>
      <c r="P444" s="166" t="str">
        <f>IFERROR(VLOOKUP(D444,'TPMS-auto'!A:D, 4,0),"Not-in-TPMS")</f>
        <v>0008366</v>
      </c>
      <c r="Q444" s="169" t="str">
        <f>VLOOKUP(Table2[[#This Row],[Unit Number]],Ops,3,0)</f>
        <v>Carol &amp; Tasha</v>
      </c>
      <c r="R444" s="173">
        <f>IFERROR(VLOOKUP(Table2[[#This Row],[Enterprise ID]], 'ExistingRental-12.11'!A:H, 3, 0), "Not Open On 12.11")</f>
        <v>45974</v>
      </c>
      <c r="S444" s="167" t="str">
        <f>IF(Table2[[#This Row],[Start Rental Date]]="New Rental", "New Rental", "Rental Extension Request")</f>
        <v>Rental Extension Request</v>
      </c>
      <c r="T444" s="167" t="str">
        <f>IFERROR(IF(Table2[[#This Row],[Date of this request]]-Table2[[#This Row],[Tech Service Date]]&lt;60, "New Hire Rental", "Truck Breakdown"), "New Hire Rental")</f>
        <v>Truck Breakdown</v>
      </c>
      <c r="U444" s="167" t="str">
        <f>IFERROR(VLOOKUP(Table2[[#This Row],[Enterprise ID]], 'ExistingRental-12.11'!A:H, 7, 0), "Not Open On 12.11")</f>
        <v>ESTEBAN BANUELOS-MARTINEZ</v>
      </c>
      <c r="V444" s="173">
        <f>IFERROR(VLOOKUP(Table2[[#This Row],[Enterprise ID]],'Tech-ServiceDate'!A:B,2,0), "EitherNewHire or Termed")</f>
        <v>45529</v>
      </c>
      <c r="W444" s="25"/>
      <c r="X444" s="25"/>
    </row>
    <row r="445" spans="1:24" ht="33.75" customHeight="1">
      <c r="A445" s="15">
        <v>45943</v>
      </c>
      <c r="B445" s="8">
        <v>46796</v>
      </c>
      <c r="C445" s="9" t="s">
        <v>16244</v>
      </c>
      <c r="D445" s="10" t="s">
        <v>16245</v>
      </c>
      <c r="E445" s="174" t="str">
        <f>TRIM(B445)</f>
        <v>46796</v>
      </c>
      <c r="F445" s="175">
        <f>IFERROR(VLOOKUP(D445,'TPMS-auto'!A:J, 10,0), "Not-in-TPMS")</f>
        <v>2566768468</v>
      </c>
      <c r="G445" s="175" t="str">
        <f>IFERROR(VLOOKUP(D445,'TPMS-auto'!A:J,6,0),"Not-in-TPMS")</f>
        <v>046796</v>
      </c>
      <c r="H445" s="12">
        <v>45910</v>
      </c>
      <c r="I445" s="11" t="s">
        <v>16246</v>
      </c>
      <c r="J445" s="13" t="s">
        <v>16247</v>
      </c>
      <c r="K445" s="11" t="s">
        <v>16248</v>
      </c>
      <c r="L445" s="13" t="s">
        <v>14680</v>
      </c>
      <c r="M445" s="13"/>
      <c r="N445" s="13" t="s">
        <v>14680</v>
      </c>
      <c r="O445" s="13" t="s">
        <v>14680</v>
      </c>
      <c r="P445" s="166" t="str">
        <f>IFERROR(VLOOKUP(D445,'TPMS-auto'!A:D, 4,0),"Not-in-TPMS")</f>
        <v>0008035</v>
      </c>
      <c r="Q445" s="169" t="str">
        <f>VLOOKUP(Table2[[#This Row],[Unit Number]],Ops,3,0)</f>
        <v>Rob &amp; Andrea</v>
      </c>
      <c r="R445" s="173">
        <f>IFERROR(VLOOKUP(Table2[[#This Row],[Enterprise ID]], 'ExistingRental-12.11'!A:H, 3, 0), "Not Open On 12.11")</f>
        <v>45911</v>
      </c>
      <c r="S445" s="167" t="str">
        <f>IF(Table2[[#This Row],[Start Rental Date]]="New Rental", "New Rental", "Rental Extension Request")</f>
        <v>Rental Extension Request</v>
      </c>
      <c r="T445" s="167" t="str">
        <f>IFERROR(IF(Table2[[#This Row],[Date of this request]]-Table2[[#This Row],[Tech Service Date]]&lt;60, "New Hire Rental", "Truck Breakdown"), "New Hire Rental")</f>
        <v>New Hire Rental</v>
      </c>
      <c r="U445" s="167" t="str">
        <f>IFERROR(VLOOKUP(Table2[[#This Row],[Enterprise ID]], 'ExistingRental-12.11'!A:H, 7, 0), "Not Open On 12.11")</f>
        <v>JEREMY WATERS</v>
      </c>
      <c r="V445" s="173">
        <f>IFERROR(VLOOKUP(Table2[[#This Row],[Enterprise ID]],'Tech-ServiceDate'!A:B,2,0), "EitherNewHire or Termed")</f>
        <v>45900</v>
      </c>
      <c r="W445" s="25"/>
      <c r="X445" s="25"/>
    </row>
    <row r="446" spans="1:24" ht="33.75" customHeight="1">
      <c r="A446" s="15">
        <v>45943</v>
      </c>
      <c r="B446" s="7">
        <v>47109</v>
      </c>
      <c r="C446" s="4" t="s">
        <v>14797</v>
      </c>
      <c r="D446" s="5" t="s">
        <v>14798</v>
      </c>
      <c r="E446" s="176" t="s">
        <v>16044</v>
      </c>
      <c r="F446" s="181">
        <v>7189082409</v>
      </c>
      <c r="G446" s="181" t="s">
        <v>16249</v>
      </c>
      <c r="H446" s="12">
        <v>45882</v>
      </c>
      <c r="I446" s="2" t="s">
        <v>14799</v>
      </c>
      <c r="J446" s="3" t="s">
        <v>16045</v>
      </c>
      <c r="K446" s="3" t="s">
        <v>16046</v>
      </c>
      <c r="L446" s="13"/>
      <c r="M446" s="13"/>
      <c r="N446" s="3" t="s">
        <v>14680</v>
      </c>
      <c r="O446" s="13" t="s">
        <v>14680</v>
      </c>
      <c r="P446" s="166" t="str">
        <f>IFERROR(VLOOKUP(D446,'TPMS-auto'!A:D, 4,0),"Not-in-TPMS")</f>
        <v>0007744</v>
      </c>
      <c r="Q446" s="169" t="str">
        <f>VLOOKUP(Table2[[#This Row],[Unit Number]],Ops,3,0)</f>
        <v>Rob &amp; Andrea</v>
      </c>
      <c r="R446" s="173" t="str">
        <f>IFERROR(VLOOKUP(Table2[[#This Row],[Enterprise ID]], 'ExistingRental-12.11'!A:H, 3, 0), "Not Open On 12.11")</f>
        <v>Not Open On 12.11</v>
      </c>
      <c r="S446" s="167" t="str">
        <f>IF(Table2[[#This Row],[Start Rental Date]]="New Rental", "New Rental", "Rental Extension Request")</f>
        <v>Rental Extension Request</v>
      </c>
      <c r="T446" s="167" t="str">
        <f>IFERROR(IF(Table2[[#This Row],[Date of this request]]-Table2[[#This Row],[Tech Service Date]]&lt;60, "New Hire Rental", "Truck Breakdown"), "New Hire Rental")</f>
        <v>Truck Breakdown</v>
      </c>
      <c r="U446" s="167" t="str">
        <f>IFERROR(VLOOKUP(Table2[[#This Row],[Enterprise ID]], 'ExistingRental-12.11'!A:H, 7, 0), "Not Open On 12.11")</f>
        <v>Not Open On 12.11</v>
      </c>
      <c r="V446" s="173">
        <f>IFERROR(VLOOKUP(Table2[[#This Row],[Enterprise ID]],'Tech-ServiceDate'!A:B,2,0), "EitherNewHire or Termed")</f>
        <v>45865</v>
      </c>
      <c r="W446" s="25"/>
      <c r="X446" s="25"/>
    </row>
    <row r="447" spans="1:24" ht="33.75" customHeight="1">
      <c r="A447" s="15">
        <v>45943</v>
      </c>
      <c r="B447" s="7">
        <v>21075</v>
      </c>
      <c r="C447" s="4" t="s">
        <v>16250</v>
      </c>
      <c r="D447" s="5" t="s">
        <v>16251</v>
      </c>
      <c r="E447" s="176" t="str">
        <f>TRIM(B447)</f>
        <v>21075</v>
      </c>
      <c r="F447" s="181">
        <f>IFERROR(VLOOKUP(D447,'TPMS-auto'!A:J, 10,0), "Not-in-TPMS")</f>
        <v>9099187548</v>
      </c>
      <c r="G447" s="181" t="str">
        <f>IFERROR(VLOOKUP(D447,'TPMS-auto'!A:J,6,0),"Not-in-TPMS")</f>
        <v>021075</v>
      </c>
      <c r="H447" s="6" t="s">
        <v>16219</v>
      </c>
      <c r="I447" s="2" t="s">
        <v>16252</v>
      </c>
      <c r="J447" s="3" t="s">
        <v>16253</v>
      </c>
      <c r="K447" s="3" t="s">
        <v>14676</v>
      </c>
      <c r="L447" s="3" t="s">
        <v>14680</v>
      </c>
      <c r="M447" s="3"/>
      <c r="N447" s="3" t="s">
        <v>14680</v>
      </c>
      <c r="O447" s="3" t="s">
        <v>14680</v>
      </c>
      <c r="P447" s="171" t="str">
        <f>IFERROR(VLOOKUP(D447,'TPMS-auto'!A:D, 4,0),"Not-in-TPMS")</f>
        <v>0007108</v>
      </c>
      <c r="Q447" s="170" t="str">
        <f>VLOOKUP(Table2[[#This Row],[Unit Number]],Ops,3,0)</f>
        <v>Carol &amp; Tasha</v>
      </c>
      <c r="R447" s="173" t="str">
        <f>IFERROR(VLOOKUP(Table2[[#This Row],[Enterprise ID]], 'ExistingRental-12.11'!A:H, 3, 0), "Not Open On 12.11")</f>
        <v>Not Open On 12.11</v>
      </c>
      <c r="S447" s="167" t="str">
        <f>IF(Table2[[#This Row],[Start Rental Date]]="New Rental", "New Rental", "Rental Extension Request")</f>
        <v>New Rental</v>
      </c>
      <c r="T447" s="167" t="str">
        <f>IFERROR(IF(Table2[[#This Row],[Date of this request]]-Table2[[#This Row],[Tech Service Date]]&lt;60, "New Hire Rental", "Truck Breakdown"), "New Hire Rental")</f>
        <v>Truck Breakdown</v>
      </c>
      <c r="U447" s="167" t="str">
        <f>IFERROR(VLOOKUP(Table2[[#This Row],[Enterprise ID]], 'ExistingRental-12.11'!A:H, 7, 0), "Not Open On 12.11")</f>
        <v>Not Open On 12.11</v>
      </c>
      <c r="V447" s="173">
        <f>IFERROR(VLOOKUP(Table2[[#This Row],[Enterprise ID]],'Tech-ServiceDate'!A:B,2,0), "EitherNewHire or Termed")</f>
        <v>45207</v>
      </c>
      <c r="W447" s="25"/>
      <c r="X447" s="25"/>
    </row>
    <row r="448" spans="1:24" ht="33.75" customHeight="1">
      <c r="A448" s="15">
        <v>45943</v>
      </c>
      <c r="B448" s="7">
        <v>37046</v>
      </c>
      <c r="C448" s="4" t="s">
        <v>15436</v>
      </c>
      <c r="D448" s="5" t="s">
        <v>15437</v>
      </c>
      <c r="E448" s="176" t="s">
        <v>16254</v>
      </c>
      <c r="F448" s="181">
        <v>7578612527</v>
      </c>
      <c r="G448" s="181" t="s">
        <v>16255</v>
      </c>
      <c r="H448" s="6">
        <v>45882</v>
      </c>
      <c r="I448" s="2" t="s">
        <v>15438</v>
      </c>
      <c r="J448" s="3" t="s">
        <v>15439</v>
      </c>
      <c r="K448" s="3" t="s">
        <v>15440</v>
      </c>
      <c r="L448" s="3" t="s">
        <v>14680</v>
      </c>
      <c r="M448" s="3"/>
      <c r="N448" s="3" t="s">
        <v>14680</v>
      </c>
      <c r="O448" s="3" t="s">
        <v>14680</v>
      </c>
      <c r="P448" s="171" t="str">
        <f>IFERROR(VLOOKUP(D448,'TPMS-auto'!A:D, 4,0),"Not-in-TPMS")</f>
        <v>0008175</v>
      </c>
      <c r="Q448" s="170" t="str">
        <f>VLOOKUP(Table2[[#This Row],[Unit Number]],Ops,3,0)</f>
        <v>Rob &amp; Andrea</v>
      </c>
      <c r="R448" s="173" t="str">
        <f>IFERROR(VLOOKUP(Table2[[#This Row],[Enterprise ID]], 'ExistingRental-12.11'!A:H, 3, 0), "Not Open On 12.11")</f>
        <v>Not Open On 12.11</v>
      </c>
      <c r="S448" s="167" t="str">
        <f>IF(Table2[[#This Row],[Start Rental Date]]="New Rental", "New Rental", "Rental Extension Request")</f>
        <v>Rental Extension Request</v>
      </c>
      <c r="T448" s="167" t="str">
        <f>IFERROR(IF(Table2[[#This Row],[Date of this request]]-Table2[[#This Row],[Tech Service Date]]&lt;60, "New Hire Rental", "Truck Breakdown"), "New Hire Rental")</f>
        <v>Truck Breakdown</v>
      </c>
      <c r="U448" s="167" t="str">
        <f>IFERROR(VLOOKUP(Table2[[#This Row],[Enterprise ID]], 'ExistingRental-12.11'!A:H, 7, 0), "Not Open On 12.11")</f>
        <v>Not Open On 12.11</v>
      </c>
      <c r="V448" s="173">
        <f>IFERROR(VLOOKUP(Table2[[#This Row],[Enterprise ID]],'Tech-ServiceDate'!A:B,2,0), "EitherNewHire or Termed")</f>
        <v>44420</v>
      </c>
      <c r="W448" s="25"/>
      <c r="X448" s="25"/>
    </row>
    <row r="449" spans="1:24" ht="33.75" customHeight="1">
      <c r="A449" s="15">
        <v>45943</v>
      </c>
      <c r="B449" s="7">
        <v>46873</v>
      </c>
      <c r="C449" s="4" t="s">
        <v>16256</v>
      </c>
      <c r="D449" s="5" t="s">
        <v>9783</v>
      </c>
      <c r="E449" s="176" t="str">
        <f>TRIM(B449)</f>
        <v>46873</v>
      </c>
      <c r="F449" s="181">
        <f>IFERROR(VLOOKUP(D449,'TPMS-auto'!A:J, 10,0), "Not-in-TPMS")</f>
        <v>6624605707</v>
      </c>
      <c r="G449" s="181" t="str">
        <f>IFERROR(VLOOKUP(D449,'TPMS-auto'!A:J,6,0),"Not-in-TPMS")</f>
        <v>046873</v>
      </c>
      <c r="H449" s="6" t="s">
        <v>16219</v>
      </c>
      <c r="I449" s="2" t="s">
        <v>16257</v>
      </c>
      <c r="J449" s="3" t="s">
        <v>16258</v>
      </c>
      <c r="K449" s="3" t="s">
        <v>16259</v>
      </c>
      <c r="L449" s="3" t="s">
        <v>14680</v>
      </c>
      <c r="M449" s="3"/>
      <c r="N449" s="3" t="s">
        <v>14680</v>
      </c>
      <c r="O449" s="3" t="s">
        <v>14680</v>
      </c>
      <c r="P449" s="171" t="str">
        <f>IFERROR(VLOOKUP(D449,'TPMS-auto'!A:D, 4,0),"Not-in-TPMS")</f>
        <v>0008206</v>
      </c>
      <c r="Q449" s="170" t="str">
        <f>VLOOKUP(Table2[[#This Row],[Unit Number]],Ops,3,0)</f>
        <v>Monica, Cheryl &amp; Machell</v>
      </c>
      <c r="R449" s="173">
        <f>IFERROR(VLOOKUP(Table2[[#This Row],[Enterprise ID]], 'ExistingRental-12.11'!A:H, 3, 0), "Not Open On 12.11")</f>
        <v>45944</v>
      </c>
      <c r="S449" s="167" t="str">
        <f>IF(Table2[[#This Row],[Start Rental Date]]="New Rental", "New Rental", "Rental Extension Request")</f>
        <v>New Rental</v>
      </c>
      <c r="T449" s="167" t="str">
        <f>IFERROR(IF(Table2[[#This Row],[Date of this request]]-Table2[[#This Row],[Tech Service Date]]&lt;60, "New Hire Rental", "Truck Breakdown"), "New Hire Rental")</f>
        <v>Truck Breakdown</v>
      </c>
      <c r="U449" s="167" t="str">
        <f>IFERROR(VLOOKUP(Table2[[#This Row],[Enterprise ID]], 'ExistingRental-12.11'!A:H, 7, 0), "Not Open On 12.11")</f>
        <v>MICHAEL JOHNSON</v>
      </c>
      <c r="V449" s="173">
        <f>IFERROR(VLOOKUP(Table2[[#This Row],[Enterprise ID]],'Tech-ServiceDate'!A:B,2,0), "EitherNewHire or Termed")</f>
        <v>38209</v>
      </c>
      <c r="W449" s="25"/>
      <c r="X449" s="25"/>
    </row>
    <row r="450" spans="1:24" ht="33.75" customHeight="1">
      <c r="A450" s="15">
        <v>45943</v>
      </c>
      <c r="B450" s="7">
        <v>36902</v>
      </c>
      <c r="C450" s="4" t="s">
        <v>16260</v>
      </c>
      <c r="D450" s="5" t="s">
        <v>12103</v>
      </c>
      <c r="E450" s="176" t="str">
        <f>TRIM(B450)</f>
        <v>36902</v>
      </c>
      <c r="F450" s="181">
        <f>IFERROR(VLOOKUP(D450,'TPMS-auto'!A:J, 10,0), "Not-in-TPMS")</f>
        <v>2207104428</v>
      </c>
      <c r="G450" s="181" t="str">
        <f>IFERROR(VLOOKUP(D450,'TPMS-auto'!A:J,6,0),"Not-in-TPMS")</f>
        <v>023304</v>
      </c>
      <c r="H450" s="6">
        <v>45845</v>
      </c>
      <c r="I450" s="2" t="s">
        <v>16261</v>
      </c>
      <c r="J450" s="3" t="s">
        <v>16262</v>
      </c>
      <c r="K450" s="85" t="s">
        <v>16263</v>
      </c>
      <c r="L450" s="85"/>
      <c r="M450" s="85"/>
      <c r="N450" s="85" t="s">
        <v>16264</v>
      </c>
      <c r="O450" s="3"/>
      <c r="P450" s="171" t="str">
        <f>IFERROR(VLOOKUP(D450,'TPMS-auto'!A:D, 4,0),"Not-in-TPMS")</f>
        <v>0008147</v>
      </c>
      <c r="Q450" s="170" t="str">
        <f>VLOOKUP(Table2[[#This Row],[Unit Number]],Ops,3,0)</f>
        <v>Carol &amp; Tasha</v>
      </c>
      <c r="R450" s="173" t="str">
        <f>IFERROR(VLOOKUP(Table2[[#This Row],[Enterprise ID]], 'ExistingRental-12.11'!A:H, 3, 0), "Not Open On 12.11")</f>
        <v>Not Open On 12.11</v>
      </c>
      <c r="S450" s="167" t="str">
        <f>IF(Table2[[#This Row],[Start Rental Date]]="New Rental", "New Rental", "Rental Extension Request")</f>
        <v>Rental Extension Request</v>
      </c>
      <c r="T450" s="167" t="str">
        <f>IFERROR(IF(Table2[[#This Row],[Date of this request]]-Table2[[#This Row],[Tech Service Date]]&lt;60, "New Hire Rental", "Truck Breakdown"), "New Hire Rental")</f>
        <v>Truck Breakdown</v>
      </c>
      <c r="U450" s="167" t="str">
        <f>IFERROR(VLOOKUP(Table2[[#This Row],[Enterprise ID]], 'ExistingRental-12.11'!A:H, 7, 0), "Not Open On 12.11")</f>
        <v>Not Open On 12.11</v>
      </c>
      <c r="V450" s="173">
        <f>IFERROR(VLOOKUP(Table2[[#This Row],[Enterprise ID]],'Tech-ServiceDate'!A:B,2,0), "EitherNewHire or Termed")</f>
        <v>34103</v>
      </c>
      <c r="W450" s="25"/>
      <c r="X450" s="25"/>
    </row>
    <row r="451" spans="1:24" ht="33.75" customHeight="1">
      <c r="A451" s="15">
        <v>45943</v>
      </c>
      <c r="B451" s="7">
        <v>22418</v>
      </c>
      <c r="C451" s="4" t="s">
        <v>16061</v>
      </c>
      <c r="D451" s="5" t="s">
        <v>15242</v>
      </c>
      <c r="E451" s="176" t="s">
        <v>16265</v>
      </c>
      <c r="F451" s="181">
        <v>9016335462</v>
      </c>
      <c r="G451" s="181" t="s">
        <v>16266</v>
      </c>
      <c r="H451" s="6">
        <v>45938</v>
      </c>
      <c r="I451" s="2" t="s">
        <v>15243</v>
      </c>
      <c r="J451" s="3" t="s">
        <v>16062</v>
      </c>
      <c r="K451" s="3" t="s">
        <v>14679</v>
      </c>
      <c r="L451" s="3" t="s">
        <v>14680</v>
      </c>
      <c r="M451" s="3"/>
      <c r="N451" s="3" t="s">
        <v>14680</v>
      </c>
      <c r="O451" s="3" t="s">
        <v>14680</v>
      </c>
      <c r="P451" s="171" t="str">
        <f>IFERROR(VLOOKUP(D451,'TPMS-auto'!A:D, 4,0),"Not-in-TPMS")</f>
        <v>0008206</v>
      </c>
      <c r="Q451" s="170" t="str">
        <f>VLOOKUP(Table2[[#This Row],[Unit Number]],Ops,3,0)</f>
        <v>Monica, Cheryl &amp; Machell</v>
      </c>
      <c r="R451" s="173" t="str">
        <f>IFERROR(VLOOKUP(Table2[[#This Row],[Enterprise ID]], 'ExistingRental-12.11'!A:H, 3, 0), "Not Open On 12.11")</f>
        <v>Not Open On 12.11</v>
      </c>
      <c r="S451" s="167" t="str">
        <f>IF(Table2[[#This Row],[Start Rental Date]]="New Rental", "New Rental", "Rental Extension Request")</f>
        <v>Rental Extension Request</v>
      </c>
      <c r="T451" s="167" t="str">
        <f>IFERROR(IF(Table2[[#This Row],[Date of this request]]-Table2[[#This Row],[Tech Service Date]]&lt;60, "New Hire Rental", "Truck Breakdown"), "New Hire Rental")</f>
        <v>Truck Breakdown</v>
      </c>
      <c r="U451" s="167" t="str">
        <f>IFERROR(VLOOKUP(Table2[[#This Row],[Enterprise ID]], 'ExistingRental-12.11'!A:H, 7, 0), "Not Open On 12.11")</f>
        <v>Not Open On 12.11</v>
      </c>
      <c r="V451" s="173">
        <f>IFERROR(VLOOKUP(Table2[[#This Row],[Enterprise ID]],'Tech-ServiceDate'!A:B,2,0), "EitherNewHire or Termed")</f>
        <v>43152</v>
      </c>
      <c r="W451" s="25"/>
      <c r="X451" s="25"/>
    </row>
    <row r="452" spans="1:24" ht="33.75" customHeight="1">
      <c r="A452" s="15">
        <v>45943</v>
      </c>
      <c r="B452" s="7">
        <v>47164</v>
      </c>
      <c r="C452" s="4" t="s">
        <v>14730</v>
      </c>
      <c r="D452" s="5" t="s">
        <v>14731</v>
      </c>
      <c r="E452" s="176" t="s">
        <v>16267</v>
      </c>
      <c r="F452" s="181">
        <f>IFERROR(VLOOKUP(D452,'TPMS-auto'!A:J, 10,0), "Not-in-TPMS")</f>
        <v>7064020229</v>
      </c>
      <c r="G452" s="177" t="str">
        <f>IFERROR(VLOOKUP(D452,'TPMS-auto'!A:J,6,0),"Not-in-TPMS")</f>
        <v>046702</v>
      </c>
      <c r="H452" s="6">
        <v>45849</v>
      </c>
      <c r="I452" s="2" t="s">
        <v>14732</v>
      </c>
      <c r="J452" s="3" t="s">
        <v>14733</v>
      </c>
      <c r="K452" s="3" t="s">
        <v>14734</v>
      </c>
      <c r="L452" s="3" t="s">
        <v>14680</v>
      </c>
      <c r="M452" s="3"/>
      <c r="N452" s="3" t="s">
        <v>14680</v>
      </c>
      <c r="O452" s="13" t="s">
        <v>14680</v>
      </c>
      <c r="P452" s="171" t="str">
        <f>IFERROR(VLOOKUP(D452,'TPMS-auto'!A:D, 4,0),"Not-in-TPMS")</f>
        <v>0008035</v>
      </c>
      <c r="Q452" s="170" t="str">
        <f>VLOOKUP(Table2[[#This Row],[Unit Number]],Ops,3,0)</f>
        <v>Rob &amp; Andrea</v>
      </c>
      <c r="R452" s="173" t="str">
        <f>IFERROR(VLOOKUP(Table2[[#This Row],[Enterprise ID]], 'ExistingRental-12.11'!A:H, 3, 0), "Not Open On 12.11")</f>
        <v>Not Open On 12.11</v>
      </c>
      <c r="S452" s="167" t="str">
        <f>IF(Table2[[#This Row],[Start Rental Date]]="New Rental", "New Rental", "Rental Extension Request")</f>
        <v>Rental Extension Request</v>
      </c>
      <c r="T452" s="167" t="str">
        <f>IFERROR(IF(Table2[[#This Row],[Date of this request]]-Table2[[#This Row],[Tech Service Date]]&lt;60, "New Hire Rental", "Truck Breakdown"), "New Hire Rental")</f>
        <v>Truck Breakdown</v>
      </c>
      <c r="U452" s="167" t="str">
        <f>IFERROR(VLOOKUP(Table2[[#This Row],[Enterprise ID]], 'ExistingRental-12.11'!A:H, 7, 0), "Not Open On 12.11")</f>
        <v>Not Open On 12.11</v>
      </c>
      <c r="V452" s="173">
        <f>IFERROR(VLOOKUP(Table2[[#This Row],[Enterprise ID]],'Tech-ServiceDate'!A:B,2,0), "EitherNewHire or Termed")</f>
        <v>45844</v>
      </c>
      <c r="W452" s="25"/>
      <c r="X452" s="25"/>
    </row>
    <row r="453" spans="1:24" ht="33.75" customHeight="1">
      <c r="A453" s="15">
        <v>45943</v>
      </c>
      <c r="B453" s="7">
        <v>46689</v>
      </c>
      <c r="C453" s="4" t="s">
        <v>16268</v>
      </c>
      <c r="D453" s="5" t="s">
        <v>16269</v>
      </c>
      <c r="E453" s="176" t="str">
        <f>TRIM(B453)</f>
        <v>46689</v>
      </c>
      <c r="F453" s="181">
        <f>IFERROR(VLOOKUP(D453,'TPMS-auto'!A:J, 10,0), "Not-in-TPMS")</f>
        <v>2294441032</v>
      </c>
      <c r="G453" s="181" t="str">
        <f>IFERROR(VLOOKUP(D453,'TPMS-auto'!A:J,6,0),"Not-in-TPMS")</f>
        <v>036499</v>
      </c>
      <c r="H453" s="6">
        <v>45861</v>
      </c>
      <c r="I453" s="2" t="s">
        <v>16270</v>
      </c>
      <c r="J453" s="3" t="s">
        <v>16271</v>
      </c>
      <c r="K453" s="3"/>
      <c r="L453" s="3"/>
      <c r="M453" s="3"/>
      <c r="N453" s="3" t="s">
        <v>14680</v>
      </c>
      <c r="O453" s="13" t="s">
        <v>14680</v>
      </c>
      <c r="P453" s="171" t="str">
        <f>IFERROR(VLOOKUP(D453,'TPMS-auto'!A:D, 4,0),"Not-in-TPMS")</f>
        <v>0008035</v>
      </c>
      <c r="Q453" s="170" t="str">
        <f>VLOOKUP(Table2[[#This Row],[Unit Number]],Ops,3,0)</f>
        <v>Rob &amp; Andrea</v>
      </c>
      <c r="R453" s="173" t="str">
        <f>IFERROR(VLOOKUP(Table2[[#This Row],[Enterprise ID]], 'ExistingRental-12.11'!A:H, 3, 0), "Not Open On 12.11")</f>
        <v>Not Open On 12.11</v>
      </c>
      <c r="S453" s="167" t="str">
        <f>IF(Table2[[#This Row],[Start Rental Date]]="New Rental", "New Rental", "Rental Extension Request")</f>
        <v>Rental Extension Request</v>
      </c>
      <c r="T453" s="167" t="str">
        <f>IFERROR(IF(Table2[[#This Row],[Date of this request]]-Table2[[#This Row],[Tech Service Date]]&lt;60, "New Hire Rental", "Truck Breakdown"), "New Hire Rental")</f>
        <v>Truck Breakdown</v>
      </c>
      <c r="U453" s="167" t="str">
        <f>IFERROR(VLOOKUP(Table2[[#This Row],[Enterprise ID]], 'ExistingRental-12.11'!A:H, 7, 0), "Not Open On 12.11")</f>
        <v>Not Open On 12.11</v>
      </c>
      <c r="V453" s="173">
        <f>IFERROR(VLOOKUP(Table2[[#This Row],[Enterprise ID]],'Tech-ServiceDate'!A:B,2,0), "EitherNewHire or Termed")</f>
        <v>45837</v>
      </c>
      <c r="W453" s="25"/>
      <c r="X453" s="25"/>
    </row>
    <row r="454" spans="1:24" ht="33.75" customHeight="1">
      <c r="A454" s="15">
        <v>45943</v>
      </c>
      <c r="B454" s="7">
        <v>61404</v>
      </c>
      <c r="C454" s="4" t="s">
        <v>15258</v>
      </c>
      <c r="D454" s="5" t="s">
        <v>15259</v>
      </c>
      <c r="E454" s="176" t="s">
        <v>16065</v>
      </c>
      <c r="F454" s="181">
        <v>2109841925</v>
      </c>
      <c r="G454" s="181" t="s">
        <v>16272</v>
      </c>
      <c r="H454" s="6">
        <v>45902</v>
      </c>
      <c r="I454" s="2"/>
      <c r="J454" s="3" t="s">
        <v>15260</v>
      </c>
      <c r="K454" s="3" t="s">
        <v>15844</v>
      </c>
      <c r="L454" s="3" t="s">
        <v>14680</v>
      </c>
      <c r="M454" s="3"/>
      <c r="N454" s="3" t="s">
        <v>14680</v>
      </c>
      <c r="O454" s="3" t="s">
        <v>14680</v>
      </c>
      <c r="P454" s="171" t="str">
        <f>IFERROR(VLOOKUP(D454,'TPMS-auto'!A:D, 4,0),"Not-in-TPMS")</f>
        <v>0008147</v>
      </c>
      <c r="Q454" s="170" t="str">
        <f>VLOOKUP(Table2[[#This Row],[Unit Number]],Ops,3,0)</f>
        <v>Carol &amp; Tasha</v>
      </c>
      <c r="R454" s="173" t="str">
        <f>IFERROR(VLOOKUP(Table2[[#This Row],[Enterprise ID]], 'ExistingRental-12.11'!A:H, 3, 0), "Not Open On 12.11")</f>
        <v>Not Open On 12.11</v>
      </c>
      <c r="S454" s="167" t="str">
        <f>IF(Table2[[#This Row],[Start Rental Date]]="New Rental", "New Rental", "Rental Extension Request")</f>
        <v>Rental Extension Request</v>
      </c>
      <c r="T454" s="167" t="str">
        <f>IFERROR(IF(Table2[[#This Row],[Date of this request]]-Table2[[#This Row],[Tech Service Date]]&lt;60, "New Hire Rental", "Truck Breakdown"), "New Hire Rental")</f>
        <v>New Hire Rental</v>
      </c>
      <c r="U454" s="167" t="str">
        <f>IFERROR(VLOOKUP(Table2[[#This Row],[Enterprise ID]], 'ExistingRental-12.11'!A:H, 7, 0), "Not Open On 12.11")</f>
        <v>Not Open On 12.11</v>
      </c>
      <c r="V454" s="173">
        <f>IFERROR(VLOOKUP(Table2[[#This Row],[Enterprise ID]],'Tech-ServiceDate'!A:B,2,0), "EitherNewHire or Termed")</f>
        <v>45900</v>
      </c>
      <c r="W454" s="25"/>
      <c r="X454" s="25"/>
    </row>
    <row r="455" spans="1:24" ht="33.75" customHeight="1">
      <c r="A455" s="15">
        <v>45943</v>
      </c>
      <c r="B455" s="7">
        <v>46440</v>
      </c>
      <c r="C455" s="4" t="s">
        <v>16209</v>
      </c>
      <c r="D455" s="5" t="s">
        <v>11797</v>
      </c>
      <c r="E455" s="176" t="s">
        <v>16273</v>
      </c>
      <c r="F455" s="181">
        <v>9516272408</v>
      </c>
      <c r="G455" s="181" t="s">
        <v>16274</v>
      </c>
      <c r="H455" s="6">
        <v>45940</v>
      </c>
      <c r="I455" s="2" t="s">
        <v>16210</v>
      </c>
      <c r="J455" s="3" t="s">
        <v>16021</v>
      </c>
      <c r="K455" s="3" t="s">
        <v>16194</v>
      </c>
      <c r="L455" s="3" t="s">
        <v>14680</v>
      </c>
      <c r="M455" s="3"/>
      <c r="N455" s="3" t="s">
        <v>14680</v>
      </c>
      <c r="O455" s="13" t="s">
        <v>14680</v>
      </c>
      <c r="P455" s="171" t="str">
        <f>IFERROR(VLOOKUP(D455,'TPMS-auto'!A:D, 4,0),"Not-in-TPMS")</f>
        <v>0007108</v>
      </c>
      <c r="Q455" s="170" t="str">
        <f>VLOOKUP(Table2[[#This Row],[Unit Number]],Ops,3,0)</f>
        <v>Carol &amp; Tasha</v>
      </c>
      <c r="R455" s="173" t="str">
        <f>IFERROR(VLOOKUP(Table2[[#This Row],[Enterprise ID]], 'ExistingRental-12.11'!A:H, 3, 0), "Not Open On 12.11")</f>
        <v>Not Open On 12.11</v>
      </c>
      <c r="S455" s="167" t="str">
        <f>IF(Table2[[#This Row],[Start Rental Date]]="New Rental", "New Rental", "Rental Extension Request")</f>
        <v>Rental Extension Request</v>
      </c>
      <c r="T455" s="167" t="str">
        <f>IFERROR(IF(Table2[[#This Row],[Date of this request]]-Table2[[#This Row],[Tech Service Date]]&lt;60, "New Hire Rental", "Truck Breakdown"), "New Hire Rental")</f>
        <v>Truck Breakdown</v>
      </c>
      <c r="U455" s="167" t="str">
        <f>IFERROR(VLOOKUP(Table2[[#This Row],[Enterprise ID]], 'ExistingRental-12.11'!A:H, 7, 0), "Not Open On 12.11")</f>
        <v>Not Open On 12.11</v>
      </c>
      <c r="V455" s="173">
        <f>IFERROR(VLOOKUP(Table2[[#This Row],[Enterprise ID]],'Tech-ServiceDate'!A:B,2,0), "EitherNewHire or Termed")</f>
        <v>38418</v>
      </c>
      <c r="W455" s="25"/>
      <c r="X455" s="25"/>
    </row>
    <row r="456" spans="1:24" ht="33.75" customHeight="1">
      <c r="A456" s="15">
        <v>45943</v>
      </c>
      <c r="B456" s="7">
        <v>61470</v>
      </c>
      <c r="C456" s="4" t="s">
        <v>14748</v>
      </c>
      <c r="D456" s="5" t="s">
        <v>14749</v>
      </c>
      <c r="E456" s="176" t="s">
        <v>15464</v>
      </c>
      <c r="F456" s="181">
        <v>6605001207</v>
      </c>
      <c r="G456" s="181" t="s">
        <v>16275</v>
      </c>
      <c r="H456" s="6">
        <v>45896</v>
      </c>
      <c r="I456" s="2" t="s">
        <v>14750</v>
      </c>
      <c r="J456" s="3"/>
      <c r="K456" s="3" t="s">
        <v>14751</v>
      </c>
      <c r="L456" s="3" t="s">
        <v>14680</v>
      </c>
      <c r="M456" s="3"/>
      <c r="N456" s="3" t="s">
        <v>14680</v>
      </c>
      <c r="O456" s="13" t="s">
        <v>14680</v>
      </c>
      <c r="P456" s="171" t="str">
        <f>IFERROR(VLOOKUP(D456,'TPMS-auto'!A:D, 4,0),"Not-in-TPMS")</f>
        <v>0008420</v>
      </c>
      <c r="Q456" s="170" t="str">
        <f>VLOOKUP(Table2[[#This Row],[Unit Number]],Ops,3,0)</f>
        <v>Rob &amp; Andrea</v>
      </c>
      <c r="R456" s="173" t="str">
        <f>IFERROR(VLOOKUP(Table2[[#This Row],[Enterprise ID]], 'ExistingRental-12.11'!A:H, 3, 0), "Not Open On 12.11")</f>
        <v>Not Open On 12.11</v>
      </c>
      <c r="S456" s="167" t="str">
        <f>IF(Table2[[#This Row],[Start Rental Date]]="New Rental", "New Rental", "Rental Extension Request")</f>
        <v>Rental Extension Request</v>
      </c>
      <c r="T456" s="167" t="str">
        <f>IFERROR(IF(Table2[[#This Row],[Date of this request]]-Table2[[#This Row],[Tech Service Date]]&lt;60, "New Hire Rental", "Truck Breakdown"), "New Hire Rental")</f>
        <v>Truck Breakdown</v>
      </c>
      <c r="U456" s="167" t="str">
        <f>IFERROR(VLOOKUP(Table2[[#This Row],[Enterprise ID]], 'ExistingRental-12.11'!A:H, 7, 0), "Not Open On 12.11")</f>
        <v>Not Open On 12.11</v>
      </c>
      <c r="V456" s="173">
        <f>IFERROR(VLOOKUP(Table2[[#This Row],[Enterprise ID]],'Tech-ServiceDate'!A:B,2,0), "EitherNewHire or Termed")</f>
        <v>44307</v>
      </c>
      <c r="W456" s="25"/>
      <c r="X456" s="25"/>
    </row>
    <row r="457" spans="1:24" ht="33.75" customHeight="1">
      <c r="A457" s="15">
        <v>45943</v>
      </c>
      <c r="B457" s="7">
        <v>61689</v>
      </c>
      <c r="C457" s="4" t="s">
        <v>16276</v>
      </c>
      <c r="D457" s="5" t="s">
        <v>968</v>
      </c>
      <c r="E457" s="176" t="str">
        <f>TRIM(B457)</f>
        <v>61689</v>
      </c>
      <c r="F457" s="181">
        <f>IFERROR(VLOOKUP(D457,'TPMS-auto'!A:J, 10,0), "Not-in-TPMS")</f>
        <v>9567062925</v>
      </c>
      <c r="G457" s="181" t="str">
        <f>IFERROR(VLOOKUP(D457,'TPMS-auto'!A:J,6,0),"Not-in-TPMS")</f>
        <v>061689</v>
      </c>
      <c r="H457" s="6" t="s">
        <v>16219</v>
      </c>
      <c r="I457" s="2" t="s">
        <v>16277</v>
      </c>
      <c r="J457" s="3" t="s">
        <v>16278</v>
      </c>
      <c r="K457" s="3" t="s">
        <v>14679</v>
      </c>
      <c r="L457" s="3" t="s">
        <v>14680</v>
      </c>
      <c r="M457" s="3"/>
      <c r="N457" s="3" t="s">
        <v>14680</v>
      </c>
      <c r="O457" s="3" t="s">
        <v>14680</v>
      </c>
      <c r="P457" s="171" t="str">
        <f>IFERROR(VLOOKUP(D457,'TPMS-auto'!A:D, 4,0),"Not-in-TPMS")</f>
        <v>0008147</v>
      </c>
      <c r="Q457" s="170" t="str">
        <f>VLOOKUP(Table2[[#This Row],[Unit Number]],Ops,3,0)</f>
        <v>Carol &amp; Tasha</v>
      </c>
      <c r="R457" s="173" t="str">
        <f>IFERROR(VLOOKUP(Table2[[#This Row],[Enterprise ID]], 'ExistingRental-12.11'!A:H, 3, 0), "Not Open On 12.11")</f>
        <v>Not Open On 12.11</v>
      </c>
      <c r="S457" s="167" t="str">
        <f>IF(Table2[[#This Row],[Start Rental Date]]="New Rental", "New Rental", "Rental Extension Request")</f>
        <v>New Rental</v>
      </c>
      <c r="T457" s="167" t="str">
        <f>IFERROR(IF(Table2[[#This Row],[Date of this request]]-Table2[[#This Row],[Tech Service Date]]&lt;60, "New Hire Rental", "Truck Breakdown"), "New Hire Rental")</f>
        <v>Truck Breakdown</v>
      </c>
      <c r="U457" s="167" t="str">
        <f>IFERROR(VLOOKUP(Table2[[#This Row],[Enterprise ID]], 'ExistingRental-12.11'!A:H, 7, 0), "Not Open On 12.11")</f>
        <v>Not Open On 12.11</v>
      </c>
      <c r="V457" s="173">
        <f>IFERROR(VLOOKUP(Table2[[#This Row],[Enterprise ID]],'Tech-ServiceDate'!A:B,2,0), "EitherNewHire or Termed")</f>
        <v>35345</v>
      </c>
      <c r="W457" s="25"/>
      <c r="X457" s="25"/>
    </row>
    <row r="458" spans="1:24" ht="33.75" customHeight="1">
      <c r="A458" s="15">
        <v>45943</v>
      </c>
      <c r="B458" s="7">
        <v>36488</v>
      </c>
      <c r="C458" s="4" t="s">
        <v>15918</v>
      </c>
      <c r="D458" s="5" t="s">
        <v>14975</v>
      </c>
      <c r="E458" s="176" t="str">
        <f>TRIM(B458)</f>
        <v>36488</v>
      </c>
      <c r="F458" s="181">
        <f>IFERROR(VLOOKUP(D458,'TPMS-auto'!A:J, 10,0), "Not-in-TPMS")</f>
        <v>8508241426</v>
      </c>
      <c r="G458" s="181" t="str">
        <f>IFERROR(VLOOKUP(D458,'TPMS-auto'!A:J,6,0),"Not-in-TPMS")</f>
        <v>036488</v>
      </c>
      <c r="H458" s="6" t="s">
        <v>16219</v>
      </c>
      <c r="I458" s="2" t="s">
        <v>15919</v>
      </c>
      <c r="J458" s="3" t="s">
        <v>16216</v>
      </c>
      <c r="K458" s="3" t="s">
        <v>16279</v>
      </c>
      <c r="L458" s="3" t="s">
        <v>14680</v>
      </c>
      <c r="M458" s="3"/>
      <c r="N458" s="3" t="s">
        <v>14680</v>
      </c>
      <c r="O458" s="13" t="s">
        <v>14680</v>
      </c>
      <c r="P458" s="171" t="str">
        <f>IFERROR(VLOOKUP(D458,'TPMS-auto'!A:D, 4,0),"Not-in-TPMS")</f>
        <v>0008206</v>
      </c>
      <c r="Q458" s="170" t="str">
        <f>VLOOKUP(Table2[[#This Row],[Unit Number]],Ops,3,0)</f>
        <v>Monica, Cheryl &amp; Machell</v>
      </c>
      <c r="R458" s="173" t="str">
        <f>IFERROR(VLOOKUP(Table2[[#This Row],[Enterprise ID]], 'ExistingRental-12.11'!A:H, 3, 0), "Not Open On 12.11")</f>
        <v>Not Open On 12.11</v>
      </c>
      <c r="S458" s="167" t="str">
        <f>IF(Table2[[#This Row],[Start Rental Date]]="New Rental", "New Rental", "Rental Extension Request")</f>
        <v>New Rental</v>
      </c>
      <c r="T458" s="167" t="str">
        <f>IFERROR(IF(Table2[[#This Row],[Date of this request]]-Table2[[#This Row],[Tech Service Date]]&lt;60, "New Hire Rental", "Truck Breakdown"), "New Hire Rental")</f>
        <v>Truck Breakdown</v>
      </c>
      <c r="U458" s="167" t="str">
        <f>IFERROR(VLOOKUP(Table2[[#This Row],[Enterprise ID]], 'ExistingRental-12.11'!A:H, 7, 0), "Not Open On 12.11")</f>
        <v>Not Open On 12.11</v>
      </c>
      <c r="V458" s="173">
        <f>IFERROR(VLOOKUP(Table2[[#This Row],[Enterprise ID]],'Tech-ServiceDate'!A:B,2,0), "EitherNewHire or Termed")</f>
        <v>45123</v>
      </c>
      <c r="W458" s="25"/>
      <c r="X458" s="25"/>
    </row>
    <row r="459" spans="1:24" ht="33.75" customHeight="1">
      <c r="A459" s="15">
        <v>45943</v>
      </c>
      <c r="B459" s="7">
        <v>47189</v>
      </c>
      <c r="C459" s="4" t="s">
        <v>16280</v>
      </c>
      <c r="D459" s="5" t="s">
        <v>16281</v>
      </c>
      <c r="E459" s="176" t="str">
        <f>TRIM(B459)</f>
        <v>47189</v>
      </c>
      <c r="F459" s="181">
        <f>IFERROR(VLOOKUP(D459,'TPMS-auto'!A:J, 10,0), "Not-in-TPMS")</f>
        <v>4783880084</v>
      </c>
      <c r="G459" s="181" t="str">
        <f>IFERROR(VLOOKUP(D459,'TPMS-auto'!A:J,6,0),"Not-in-TPMS")</f>
        <v>037301</v>
      </c>
      <c r="H459" s="6" t="s">
        <v>16219</v>
      </c>
      <c r="I459" s="2" t="s">
        <v>16282</v>
      </c>
      <c r="J459" s="3" t="s">
        <v>16283</v>
      </c>
      <c r="K459" s="13" t="s">
        <v>16259</v>
      </c>
      <c r="L459" s="3" t="s">
        <v>14680</v>
      </c>
      <c r="M459" s="3"/>
      <c r="N459" s="3" t="s">
        <v>14680</v>
      </c>
      <c r="O459" s="13" t="s">
        <v>14680</v>
      </c>
      <c r="P459" s="171" t="str">
        <f>IFERROR(VLOOKUP(D459,'TPMS-auto'!A:D, 4,0),"Not-in-TPMS")</f>
        <v>0008035</v>
      </c>
      <c r="Q459" s="170" t="str">
        <f>VLOOKUP(Table2[[#This Row],[Unit Number]],Ops,3,0)</f>
        <v>Rob &amp; Andrea</v>
      </c>
      <c r="R459" s="173" t="str">
        <f>IFERROR(VLOOKUP(Table2[[#This Row],[Enterprise ID]], 'ExistingRental-12.11'!A:H, 3, 0), "Not Open On 12.11")</f>
        <v>Not Open On 12.11</v>
      </c>
      <c r="S459" s="167" t="str">
        <f>IF(Table2[[#This Row],[Start Rental Date]]="New Rental", "New Rental", "Rental Extension Request")</f>
        <v>New Rental</v>
      </c>
      <c r="T459" s="167" t="str">
        <f>IFERROR(IF(Table2[[#This Row],[Date of this request]]-Table2[[#This Row],[Tech Service Date]]&lt;60, "New Hire Rental", "Truck Breakdown"), "New Hire Rental")</f>
        <v>New Hire Rental</v>
      </c>
      <c r="U459" s="167" t="str">
        <f>IFERROR(VLOOKUP(Table2[[#This Row],[Enterprise ID]], 'ExistingRental-12.11'!A:H, 7, 0), "Not Open On 12.11")</f>
        <v>Not Open On 12.11</v>
      </c>
      <c r="V459" s="173">
        <f>IFERROR(VLOOKUP(Table2[[#This Row],[Enterprise ID]],'Tech-ServiceDate'!A:B,2,0), "EitherNewHire or Termed")</f>
        <v>45928</v>
      </c>
      <c r="W459" s="25"/>
      <c r="X459" s="25"/>
    </row>
    <row r="460" spans="1:24" ht="33.75" customHeight="1">
      <c r="A460" s="15">
        <v>45943</v>
      </c>
      <c r="B460" s="8">
        <v>46131</v>
      </c>
      <c r="C460" s="9" t="s">
        <v>15925</v>
      </c>
      <c r="D460" s="10" t="s">
        <v>9376</v>
      </c>
      <c r="E460" s="174" t="s">
        <v>4140</v>
      </c>
      <c r="F460" s="175">
        <v>5865151482</v>
      </c>
      <c r="G460" s="175" t="s">
        <v>16284</v>
      </c>
      <c r="H460" s="12" t="s">
        <v>16219</v>
      </c>
      <c r="I460" s="11" t="s">
        <v>15926</v>
      </c>
      <c r="J460" s="13" t="s">
        <v>15927</v>
      </c>
      <c r="K460" s="13" t="s">
        <v>14676</v>
      </c>
      <c r="L460" s="13" t="s">
        <v>14680</v>
      </c>
      <c r="M460" s="13"/>
      <c r="N460" s="13" t="s">
        <v>14680</v>
      </c>
      <c r="O460" s="13" t="s">
        <v>14680</v>
      </c>
      <c r="P460" s="171" t="str">
        <f>IFERROR(VLOOKUP(D460,'TPMS-auto'!A:D, 4,0),"Not-in-TPMS")</f>
        <v>0008309</v>
      </c>
      <c r="Q460" s="170" t="str">
        <f>VLOOKUP(Table2[[#This Row],[Unit Number]],Ops,3,0)</f>
        <v>Monica, Cheryl &amp; Machell</v>
      </c>
      <c r="R460" s="173" t="str">
        <f>IFERROR(VLOOKUP(Table2[[#This Row],[Enterprise ID]], 'ExistingRental-12.11'!A:H, 3, 0), "Not Open On 12.11")</f>
        <v>Not Open On 12.11</v>
      </c>
      <c r="S460" s="167" t="str">
        <f>IF(Table2[[#This Row],[Start Rental Date]]="New Rental", "New Rental", "Rental Extension Request")</f>
        <v>New Rental</v>
      </c>
      <c r="T460" s="167" t="str">
        <f>IFERROR(IF(Table2[[#This Row],[Date of this request]]-Table2[[#This Row],[Tech Service Date]]&lt;60, "New Hire Rental", "Truck Breakdown"), "New Hire Rental")</f>
        <v>Truck Breakdown</v>
      </c>
      <c r="U460" s="167" t="str">
        <f>IFERROR(VLOOKUP(Table2[[#This Row],[Enterprise ID]], 'ExistingRental-12.11'!A:H, 7, 0), "Not Open On 12.11")</f>
        <v>Not Open On 12.11</v>
      </c>
      <c r="V460" s="173">
        <f>IFERROR(VLOOKUP(Table2[[#This Row],[Enterprise ID]],'Tech-ServiceDate'!A:B,2,0), "EitherNewHire or Termed")</f>
        <v>32910</v>
      </c>
      <c r="W460" s="25"/>
      <c r="X460" s="25"/>
    </row>
    <row r="461" spans="1:24" ht="33.75" customHeight="1">
      <c r="A461" s="15">
        <v>45943</v>
      </c>
      <c r="B461" s="8">
        <v>46499</v>
      </c>
      <c r="C461" s="9" t="s">
        <v>14997</v>
      </c>
      <c r="D461" s="10" t="s">
        <v>14998</v>
      </c>
      <c r="E461" s="174" t="s">
        <v>16083</v>
      </c>
      <c r="F461" s="175">
        <v>5716825085</v>
      </c>
      <c r="G461" s="175">
        <f>IFERROR(VLOOKUP(D461,'TPMS-auto'!A:J,6,0),"Not-in-TPMS")</f>
        <v>0</v>
      </c>
      <c r="H461" s="12">
        <v>45909</v>
      </c>
      <c r="I461" s="11" t="s">
        <v>14999</v>
      </c>
      <c r="J461" s="13" t="s">
        <v>15000</v>
      </c>
      <c r="K461" s="13" t="s">
        <v>15001</v>
      </c>
      <c r="L461" s="13" t="s">
        <v>14680</v>
      </c>
      <c r="M461" s="13"/>
      <c r="N461" s="13" t="s">
        <v>14680</v>
      </c>
      <c r="O461" s="13" t="s">
        <v>14680</v>
      </c>
      <c r="P461" s="166" t="str">
        <f>IFERROR(VLOOKUP(D461,'TPMS-auto'!A:D, 4,0),"Not-in-TPMS")</f>
        <v>0007084</v>
      </c>
      <c r="Q461" s="169" t="str">
        <f>VLOOKUP(Table2[[#This Row],[Unit Number]],Ops,3,0)</f>
        <v>Monica, Cheryl &amp; Machell</v>
      </c>
      <c r="R461" s="173" t="str">
        <f>IFERROR(VLOOKUP(Table2[[#This Row],[Enterprise ID]], 'ExistingRental-12.11'!A:H, 3, 0), "Not Open On 12.11")</f>
        <v>Not Open On 12.11</v>
      </c>
      <c r="S461" s="167" t="str">
        <f>IF(Table2[[#This Row],[Start Rental Date]]="New Rental", "New Rental", "Rental Extension Request")</f>
        <v>Rental Extension Request</v>
      </c>
      <c r="T461" s="167" t="str">
        <f>IFERROR(IF(Table2[[#This Row],[Date of this request]]-Table2[[#This Row],[Tech Service Date]]&lt;60, "New Hire Rental", "Truck Breakdown"), "New Hire Rental")</f>
        <v>Truck Breakdown</v>
      </c>
      <c r="U461" s="167" t="str">
        <f>IFERROR(VLOOKUP(Table2[[#This Row],[Enterprise ID]], 'ExistingRental-12.11'!A:H, 7, 0), "Not Open On 12.11")</f>
        <v>Not Open On 12.11</v>
      </c>
      <c r="V461" s="173">
        <f>IFERROR(VLOOKUP(Table2[[#This Row],[Enterprise ID]],'Tech-ServiceDate'!A:B,2,0), "EitherNewHire or Termed")</f>
        <v>45837</v>
      </c>
      <c r="W461" s="25"/>
      <c r="X461" s="25"/>
    </row>
    <row r="462" spans="1:24" ht="33.75" customHeight="1">
      <c r="A462" s="15">
        <v>45943</v>
      </c>
      <c r="B462" s="8">
        <v>61192</v>
      </c>
      <c r="C462" s="9" t="s">
        <v>16077</v>
      </c>
      <c r="D462" s="10" t="s">
        <v>16078</v>
      </c>
      <c r="E462" s="174" t="s">
        <v>16285</v>
      </c>
      <c r="F462" s="175">
        <v>3034340716</v>
      </c>
      <c r="G462" s="175" t="s">
        <v>16286</v>
      </c>
      <c r="H462" s="12">
        <v>45937</v>
      </c>
      <c r="I462" s="11" t="s">
        <v>16079</v>
      </c>
      <c r="J462" s="13" t="s">
        <v>15403</v>
      </c>
      <c r="K462" s="13" t="s">
        <v>14679</v>
      </c>
      <c r="L462" s="13" t="s">
        <v>14680</v>
      </c>
      <c r="M462" s="13"/>
      <c r="N462" s="13" t="s">
        <v>14680</v>
      </c>
      <c r="O462" s="13" t="s">
        <v>14680</v>
      </c>
      <c r="P462" s="166" t="str">
        <f>IFERROR(VLOOKUP(D462,'TPMS-auto'!A:D, 4,0),"Not-in-TPMS")</f>
        <v>0008169</v>
      </c>
      <c r="Q462" s="169" t="str">
        <f>VLOOKUP(Table2[[#This Row],[Unit Number]],Ops,3,0)</f>
        <v>Carol &amp; Tasha</v>
      </c>
      <c r="R462" s="173" t="str">
        <f>IFERROR(VLOOKUP(Table2[[#This Row],[Enterprise ID]], 'ExistingRental-12.11'!A:H, 3, 0), "Not Open On 12.11")</f>
        <v>Not Open On 12.11</v>
      </c>
      <c r="S462" s="167" t="str">
        <f>IF(Table2[[#This Row],[Start Rental Date]]="New Rental", "New Rental", "Rental Extension Request")</f>
        <v>Rental Extension Request</v>
      </c>
      <c r="T462" s="167" t="str">
        <f>IFERROR(IF(Table2[[#This Row],[Date of this request]]-Table2[[#This Row],[Tech Service Date]]&lt;60, "New Hire Rental", "Truck Breakdown"), "New Hire Rental")</f>
        <v>Truck Breakdown</v>
      </c>
      <c r="U462" s="167" t="str">
        <f>IFERROR(VLOOKUP(Table2[[#This Row],[Enterprise ID]], 'ExistingRental-12.11'!A:H, 7, 0), "Not Open On 12.11")</f>
        <v>Not Open On 12.11</v>
      </c>
      <c r="V462" s="173">
        <f>IFERROR(VLOOKUP(Table2[[#This Row],[Enterprise ID]],'Tech-ServiceDate'!A:B,2,0), "EitherNewHire or Termed")</f>
        <v>45543</v>
      </c>
      <c r="W462" s="25"/>
      <c r="X462" s="25"/>
    </row>
    <row r="463" spans="1:24" ht="33.75" customHeight="1">
      <c r="A463" s="15">
        <v>45943</v>
      </c>
      <c r="B463" s="8">
        <v>61319</v>
      </c>
      <c r="C463" s="9" t="s">
        <v>16157</v>
      </c>
      <c r="D463" s="10" t="s">
        <v>16158</v>
      </c>
      <c r="E463" s="174" t="s">
        <v>16287</v>
      </c>
      <c r="F463" s="175">
        <v>5715874426</v>
      </c>
      <c r="G463" s="175" t="s">
        <v>16288</v>
      </c>
      <c r="H463" s="12">
        <v>45939</v>
      </c>
      <c r="I463" s="11" t="s">
        <v>14879</v>
      </c>
      <c r="J463" s="13" t="s">
        <v>16159</v>
      </c>
      <c r="K463" s="13" t="s">
        <v>16160</v>
      </c>
      <c r="L463" s="13" t="s">
        <v>14680</v>
      </c>
      <c r="M463" s="13"/>
      <c r="N463" s="13" t="s">
        <v>14696</v>
      </c>
      <c r="O463" s="13"/>
      <c r="P463" s="166" t="str">
        <f>IFERROR(VLOOKUP(D463,'TPMS-auto'!A:D, 4,0),"Not-in-TPMS")</f>
        <v>0007084</v>
      </c>
      <c r="Q463" s="169" t="str">
        <f>VLOOKUP(Table2[[#This Row],[Unit Number]],Ops,3,0)</f>
        <v>Monica, Cheryl &amp; Machell</v>
      </c>
      <c r="R463" s="173" t="str">
        <f>IFERROR(VLOOKUP(Table2[[#This Row],[Enterprise ID]], 'ExistingRental-12.11'!A:H, 3, 0), "Not Open On 12.11")</f>
        <v>Not Open On 12.11</v>
      </c>
      <c r="S463" s="167" t="str">
        <f>IF(Table2[[#This Row],[Start Rental Date]]="New Rental", "New Rental", "Rental Extension Request")</f>
        <v>Rental Extension Request</v>
      </c>
      <c r="T463" s="167" t="str">
        <f>IFERROR(IF(Table2[[#This Row],[Date of this request]]-Table2[[#This Row],[Tech Service Date]]&lt;60, "New Hire Rental", "Truck Breakdown"), "New Hire Rental")</f>
        <v>Truck Breakdown</v>
      </c>
      <c r="U463" s="167" t="str">
        <f>IFERROR(VLOOKUP(Table2[[#This Row],[Enterprise ID]], 'ExistingRental-12.11'!A:H, 7, 0), "Not Open On 12.11")</f>
        <v>Not Open On 12.11</v>
      </c>
      <c r="V463" s="173">
        <f>IFERROR(VLOOKUP(Table2[[#This Row],[Enterprise ID]],'Tech-ServiceDate'!A:B,2,0), "EitherNewHire or Termed")</f>
        <v>44111</v>
      </c>
      <c r="W463" s="25"/>
      <c r="X463" s="25"/>
    </row>
    <row r="464" spans="1:24" ht="33.75" customHeight="1">
      <c r="A464" s="15">
        <v>45943</v>
      </c>
      <c r="B464" s="8">
        <v>61419</v>
      </c>
      <c r="C464" s="9" t="s">
        <v>16289</v>
      </c>
      <c r="D464" s="10" t="s">
        <v>16290</v>
      </c>
      <c r="E464" s="174" t="str">
        <f>TRIM(B464)</f>
        <v>61419</v>
      </c>
      <c r="F464" s="175">
        <f>IFERROR(VLOOKUP(D464,'TPMS-auto'!A:J, 10,0), "Not-in-TPMS")</f>
        <v>7577480132</v>
      </c>
      <c r="G464" s="175" t="str">
        <f>IFERROR(VLOOKUP(D464,'TPMS-auto'!A:J,6,0),"Not-in-TPMS")</f>
        <v>061419</v>
      </c>
      <c r="H464" s="12" t="s">
        <v>16219</v>
      </c>
      <c r="I464" s="11" t="s">
        <v>16291</v>
      </c>
      <c r="J464" s="13" t="s">
        <v>16292</v>
      </c>
      <c r="K464" s="13" t="s">
        <v>14679</v>
      </c>
      <c r="L464" s="13" t="s">
        <v>14680</v>
      </c>
      <c r="M464" s="13"/>
      <c r="N464" s="13" t="s">
        <v>16293</v>
      </c>
      <c r="P464" s="166" t="str">
        <f>IFERROR(VLOOKUP(D464,'TPMS-auto'!A:D, 4,0),"Not-in-TPMS")</f>
        <v>0008175</v>
      </c>
      <c r="Q464" s="169" t="str">
        <f>VLOOKUP(Table2[[#This Row],[Unit Number]],Ops,3,0)</f>
        <v>Rob &amp; Andrea</v>
      </c>
      <c r="R464" s="173" t="str">
        <f>IFERROR(VLOOKUP(Table2[[#This Row],[Enterprise ID]], 'ExistingRental-12.11'!A:H, 3, 0), "Not Open On 12.11")</f>
        <v>Not Open On 12.11</v>
      </c>
      <c r="S464" s="167" t="str">
        <f>IF(Table2[[#This Row],[Start Rental Date]]="New Rental", "New Rental", "Rental Extension Request")</f>
        <v>New Rental</v>
      </c>
      <c r="T464" s="167" t="str">
        <f>IFERROR(IF(Table2[[#This Row],[Date of this request]]-Table2[[#This Row],[Tech Service Date]]&lt;60, "New Hire Rental", "Truck Breakdown"), "New Hire Rental")</f>
        <v>Truck Breakdown</v>
      </c>
      <c r="U464" s="167" t="str">
        <f>IFERROR(VLOOKUP(Table2[[#This Row],[Enterprise ID]], 'ExistingRental-12.11'!A:H, 7, 0), "Not Open On 12.11")</f>
        <v>Not Open On 12.11</v>
      </c>
      <c r="V464" s="173">
        <f>IFERROR(VLOOKUP(Table2[[#This Row],[Enterprise ID]],'Tech-ServiceDate'!A:B,2,0), "EitherNewHire or Termed")</f>
        <v>44236</v>
      </c>
      <c r="W464" s="25"/>
      <c r="X464" s="25"/>
    </row>
    <row r="465" spans="1:24" ht="33.75" customHeight="1">
      <c r="A465" s="15">
        <v>45943</v>
      </c>
      <c r="B465" s="8">
        <v>61552</v>
      </c>
      <c r="C465" s="9" t="s">
        <v>16294</v>
      </c>
      <c r="D465" s="10" t="s">
        <v>10747</v>
      </c>
      <c r="E465" s="174" t="str">
        <f>TRIM(B465)</f>
        <v>61552</v>
      </c>
      <c r="F465" s="175">
        <f>IFERROR(VLOOKUP(D465,'TPMS-auto'!A:J, 10,0), "Not-in-TPMS")</f>
        <v>7542093106</v>
      </c>
      <c r="G465" s="175" t="str">
        <f>IFERROR(VLOOKUP(D465,'TPMS-auto'!A:J,6,0),"Not-in-TPMS")</f>
        <v>061552</v>
      </c>
      <c r="H465" s="12" t="s">
        <v>16219</v>
      </c>
      <c r="I465" s="11" t="s">
        <v>16295</v>
      </c>
      <c r="J465" s="13" t="s">
        <v>16296</v>
      </c>
      <c r="K465" s="13" t="s">
        <v>14679</v>
      </c>
      <c r="L465" s="13" t="s">
        <v>14680</v>
      </c>
      <c r="M465" s="13"/>
      <c r="N465" s="13" t="s">
        <v>14680</v>
      </c>
      <c r="O465" s="13" t="s">
        <v>14680</v>
      </c>
      <c r="P465" s="166" t="str">
        <f>IFERROR(VLOOKUP(D465,'TPMS-auto'!A:D, 4,0),"Not-in-TPMS")</f>
        <v>0007435</v>
      </c>
      <c r="Q465" s="169" t="str">
        <f>VLOOKUP(Table2[[#This Row],[Unit Number]],Ops,3,0)</f>
        <v>Rob &amp; Andrea</v>
      </c>
      <c r="R465" s="173" t="str">
        <f>IFERROR(VLOOKUP(Table2[[#This Row],[Enterprise ID]], 'ExistingRental-12.11'!A:H, 3, 0), "Not Open On 12.11")</f>
        <v>Not Open On 12.11</v>
      </c>
      <c r="S465" s="167" t="str">
        <f>IF(Table2[[#This Row],[Start Rental Date]]="New Rental", "New Rental", "Rental Extension Request")</f>
        <v>New Rental</v>
      </c>
      <c r="T465" s="167" t="str">
        <f>IFERROR(IF(Table2[[#This Row],[Date of this request]]-Table2[[#This Row],[Tech Service Date]]&lt;60, "New Hire Rental", "Truck Breakdown"), "New Hire Rental")</f>
        <v>Truck Breakdown</v>
      </c>
      <c r="U465" s="167" t="str">
        <f>IFERROR(VLOOKUP(Table2[[#This Row],[Enterprise ID]], 'ExistingRental-12.11'!A:H, 7, 0), "Not Open On 12.11")</f>
        <v>Not Open On 12.11</v>
      </c>
      <c r="V465" s="173">
        <f>IFERROR(VLOOKUP(Table2[[#This Row],[Enterprise ID]],'Tech-ServiceDate'!A:B,2,0), "EitherNewHire or Termed")</f>
        <v>37376</v>
      </c>
      <c r="W465" s="25"/>
      <c r="X465" s="25"/>
    </row>
    <row r="466" spans="1:24" ht="33.75" customHeight="1">
      <c r="A466" s="15">
        <v>45943</v>
      </c>
      <c r="B466" s="8">
        <v>61192</v>
      </c>
      <c r="C466" s="9" t="s">
        <v>16077</v>
      </c>
      <c r="D466" s="10" t="s">
        <v>16078</v>
      </c>
      <c r="E466" s="174" t="s">
        <v>16285</v>
      </c>
      <c r="F466" s="175">
        <v>3034340716</v>
      </c>
      <c r="G466" s="175" t="s">
        <v>16286</v>
      </c>
      <c r="H466" s="12">
        <v>45937</v>
      </c>
      <c r="I466" s="11" t="s">
        <v>16079</v>
      </c>
      <c r="J466" s="13" t="s">
        <v>15403</v>
      </c>
      <c r="K466" s="13" t="s">
        <v>14679</v>
      </c>
      <c r="L466" s="13" t="s">
        <v>14680</v>
      </c>
      <c r="M466" s="13"/>
      <c r="N466" s="13" t="s">
        <v>14680</v>
      </c>
      <c r="O466" s="13" t="s">
        <v>14680</v>
      </c>
      <c r="P466" s="166" t="str">
        <f>IFERROR(VLOOKUP(D466,'TPMS-auto'!A:D, 4,0),"Not-in-TPMS")</f>
        <v>0008169</v>
      </c>
      <c r="Q466" s="169" t="str">
        <f>VLOOKUP(Table2[[#This Row],[Unit Number]],Ops,3,0)</f>
        <v>Carol &amp; Tasha</v>
      </c>
      <c r="R466" s="173" t="str">
        <f>IFERROR(VLOOKUP(Table2[[#This Row],[Enterprise ID]], 'ExistingRental-12.11'!A:H, 3, 0), "Not Open On 12.11")</f>
        <v>Not Open On 12.11</v>
      </c>
      <c r="S466" s="167" t="str">
        <f>IF(Table2[[#This Row],[Start Rental Date]]="New Rental", "New Rental", "Rental Extension Request")</f>
        <v>Rental Extension Request</v>
      </c>
      <c r="T466" s="167" t="str">
        <f>IFERROR(IF(Table2[[#This Row],[Date of this request]]-Table2[[#This Row],[Tech Service Date]]&lt;60, "New Hire Rental", "Truck Breakdown"), "New Hire Rental")</f>
        <v>Truck Breakdown</v>
      </c>
      <c r="U466" s="167" t="str">
        <f>IFERROR(VLOOKUP(Table2[[#This Row],[Enterprise ID]], 'ExistingRental-12.11'!A:H, 7, 0), "Not Open On 12.11")</f>
        <v>Not Open On 12.11</v>
      </c>
      <c r="V466" s="173">
        <f>IFERROR(VLOOKUP(Table2[[#This Row],[Enterprise ID]],'Tech-ServiceDate'!A:B,2,0), "EitherNewHire or Termed")</f>
        <v>45543</v>
      </c>
      <c r="W466" s="25"/>
      <c r="X466" s="25"/>
    </row>
    <row r="467" spans="1:24" ht="33.75" customHeight="1">
      <c r="A467" s="15">
        <v>45943</v>
      </c>
      <c r="B467" s="8">
        <v>36040</v>
      </c>
      <c r="C467" s="9" t="s">
        <v>15717</v>
      </c>
      <c r="D467" s="10"/>
      <c r="E467" s="174" t="s">
        <v>15883</v>
      </c>
      <c r="F467" s="175" t="s">
        <v>16297</v>
      </c>
      <c r="G467" s="175" t="s">
        <v>16297</v>
      </c>
      <c r="H467" s="12">
        <v>45926</v>
      </c>
      <c r="I467" s="11"/>
      <c r="J467" s="13" t="s">
        <v>15426</v>
      </c>
      <c r="K467" s="13" t="s">
        <v>15718</v>
      </c>
      <c r="L467" s="13" t="s">
        <v>14680</v>
      </c>
      <c r="M467" s="13"/>
      <c r="N467" s="13" t="s">
        <v>14680</v>
      </c>
      <c r="O467" s="13" t="s">
        <v>14680</v>
      </c>
      <c r="P467" s="166" t="str">
        <f>IFERROR(VLOOKUP(D467,'TPMS-auto'!A:D, 4,0),"Not-in-TPMS")</f>
        <v>Not-in-TPMS</v>
      </c>
      <c r="Q467" s="169" t="e">
        <f>VLOOKUP(Table2[[#This Row],[Unit Number]],Ops,3,0)</f>
        <v>#N/A</v>
      </c>
      <c r="R467" s="173" t="str">
        <f>IFERROR(VLOOKUP(Table2[[#This Row],[Enterprise ID]], 'ExistingRental-12.11'!A:H, 3, 0), "Not Open On 12.11")</f>
        <v>Not Open On 12.11</v>
      </c>
      <c r="S467" s="167" t="str">
        <f>IF(Table2[[#This Row],[Start Rental Date]]="New Rental", "New Rental", "Rental Extension Request")</f>
        <v>Rental Extension Request</v>
      </c>
      <c r="T467" s="167" t="str">
        <f>IFERROR(IF(Table2[[#This Row],[Date of this request]]-Table2[[#This Row],[Tech Service Date]]&lt;60, "New Hire Rental", "Truck Breakdown"), "New Hire Rental")</f>
        <v>New Hire Rental</v>
      </c>
      <c r="U467" s="167" t="str">
        <f>IFERROR(VLOOKUP(Table2[[#This Row],[Enterprise ID]], 'ExistingRental-12.11'!A:H, 7, 0), "Not Open On 12.11")</f>
        <v>Not Open On 12.11</v>
      </c>
      <c r="V467" s="173" t="str">
        <f>IFERROR(VLOOKUP(Table2[[#This Row],[Enterprise ID]],'Tech-ServiceDate'!A:B,2,0), "EitherNewHire or Termed")</f>
        <v>EitherNewHire or Termed</v>
      </c>
      <c r="W467" s="25"/>
      <c r="X467" s="25"/>
    </row>
    <row r="468" spans="1:24" ht="33.75" customHeight="1">
      <c r="A468" s="15">
        <v>45943</v>
      </c>
      <c r="B468" s="8">
        <v>46473</v>
      </c>
      <c r="C468" s="9" t="s">
        <v>15044</v>
      </c>
      <c r="D468" s="10" t="s">
        <v>15045</v>
      </c>
      <c r="E468" s="174" t="s">
        <v>16298</v>
      </c>
      <c r="F468" s="175">
        <v>3017284818</v>
      </c>
      <c r="G468" s="175" t="s">
        <v>16299</v>
      </c>
      <c r="H468" s="12">
        <v>45874</v>
      </c>
      <c r="I468" s="11" t="s">
        <v>15046</v>
      </c>
      <c r="J468" s="13" t="s">
        <v>15047</v>
      </c>
      <c r="K468" s="31" t="s">
        <v>16300</v>
      </c>
      <c r="L468" s="13" t="s">
        <v>14680</v>
      </c>
      <c r="M468" s="13"/>
      <c r="N468" s="31"/>
      <c r="O468" s="13"/>
      <c r="P468" s="166" t="str">
        <f>IFERROR(VLOOKUP(D468,'TPMS-auto'!A:D, 4,0),"Not-in-TPMS")</f>
        <v>Not-in-TPMS</v>
      </c>
      <c r="Q468" s="169" t="e">
        <f>VLOOKUP(Table2[[#This Row],[Unit Number]],Ops,3,0)</f>
        <v>#N/A</v>
      </c>
      <c r="R468" s="173" t="str">
        <f>IFERROR(VLOOKUP(Table2[[#This Row],[Enterprise ID]], 'ExistingRental-12.11'!A:H, 3, 0), "Not Open On 12.11")</f>
        <v>Not Open On 12.11</v>
      </c>
      <c r="S468" s="167" t="str">
        <f>IF(Table2[[#This Row],[Start Rental Date]]="New Rental", "New Rental", "Rental Extension Request")</f>
        <v>Rental Extension Request</v>
      </c>
      <c r="T468" s="167" t="str">
        <f>IFERROR(IF(Table2[[#This Row],[Date of this request]]-Table2[[#This Row],[Tech Service Date]]&lt;60, "New Hire Rental", "Truck Breakdown"), "New Hire Rental")</f>
        <v>New Hire Rental</v>
      </c>
      <c r="U468" s="167" t="str">
        <f>IFERROR(VLOOKUP(Table2[[#This Row],[Enterprise ID]], 'ExistingRental-12.11'!A:H, 7, 0), "Not Open On 12.11")</f>
        <v>Not Open On 12.11</v>
      </c>
      <c r="V468" s="173" t="str">
        <f>IFERROR(VLOOKUP(Table2[[#This Row],[Enterprise ID]],'Tech-ServiceDate'!A:B,2,0), "EitherNewHire or Termed")</f>
        <v>EitherNewHire or Termed</v>
      </c>
      <c r="W468" s="25"/>
      <c r="X468" s="25"/>
    </row>
    <row r="469" spans="1:24" ht="33.75" customHeight="1">
      <c r="A469" s="15">
        <v>45943</v>
      </c>
      <c r="B469" s="8">
        <v>21698</v>
      </c>
      <c r="C469" s="9" t="s">
        <v>16301</v>
      </c>
      <c r="D469" s="10" t="s">
        <v>16302</v>
      </c>
      <c r="E469" s="174" t="str">
        <f>TRIM(B469)</f>
        <v>21698</v>
      </c>
      <c r="F469" s="175">
        <f>IFERROR(VLOOKUP(D469,'TPMS-auto'!A:J, 10,0), "Not-in-TPMS")</f>
        <v>2287601717</v>
      </c>
      <c r="G469" s="175" t="str">
        <f>IFERROR(VLOOKUP(D469,'TPMS-auto'!A:J,6,0),"Not-in-TPMS")</f>
        <v>021698</v>
      </c>
      <c r="H469" s="12" t="s">
        <v>16219</v>
      </c>
      <c r="I469" s="11" t="s">
        <v>16303</v>
      </c>
      <c r="J469" s="13" t="s">
        <v>16304</v>
      </c>
      <c r="K469" s="13" t="s">
        <v>16305</v>
      </c>
      <c r="L469" s="13"/>
      <c r="M469" s="13"/>
      <c r="N469" s="13" t="s">
        <v>14680</v>
      </c>
      <c r="O469" s="13" t="s">
        <v>14680</v>
      </c>
      <c r="P469" s="166" t="str">
        <f>IFERROR(VLOOKUP(D469,'TPMS-auto'!A:D, 4,0),"Not-in-TPMS")</f>
        <v>0008206</v>
      </c>
      <c r="Q469" s="169" t="str">
        <f>VLOOKUP(Table2[[#This Row],[Unit Number]],Ops,3,0)</f>
        <v>Monica, Cheryl &amp; Machell</v>
      </c>
      <c r="R469" s="173" t="str">
        <f>IFERROR(VLOOKUP(Table2[[#This Row],[Enterprise ID]], 'ExistingRental-12.11'!A:H, 3, 0), "Not Open On 12.11")</f>
        <v>Not Open On 12.11</v>
      </c>
      <c r="S469" s="167" t="str">
        <f>IF(Table2[[#This Row],[Start Rental Date]]="New Rental", "New Rental", "Rental Extension Request")</f>
        <v>New Rental</v>
      </c>
      <c r="T469" s="167" t="str">
        <f>IFERROR(IF(Table2[[#This Row],[Date of this request]]-Table2[[#This Row],[Tech Service Date]]&lt;60, "New Hire Rental", "Truck Breakdown"), "New Hire Rental")</f>
        <v>Truck Breakdown</v>
      </c>
      <c r="U469" s="167" t="str">
        <f>IFERROR(VLOOKUP(Table2[[#This Row],[Enterprise ID]], 'ExistingRental-12.11'!A:H, 7, 0), "Not Open On 12.11")</f>
        <v>Not Open On 12.11</v>
      </c>
      <c r="V469" s="173">
        <f>IFERROR(VLOOKUP(Table2[[#This Row],[Enterprise ID]],'Tech-ServiceDate'!A:B,2,0), "EitherNewHire or Termed")</f>
        <v>45879</v>
      </c>
      <c r="W469" s="25"/>
      <c r="X469" s="25"/>
    </row>
    <row r="470" spans="1:24" ht="33.75" customHeight="1">
      <c r="A470" s="15">
        <v>45943</v>
      </c>
      <c r="B470" s="8">
        <v>24072</v>
      </c>
      <c r="C470" s="9" t="s">
        <v>16306</v>
      </c>
      <c r="D470" s="10" t="s">
        <v>16307</v>
      </c>
      <c r="E470" s="174" t="str">
        <f>TRIM(B470)</f>
        <v>24072</v>
      </c>
      <c r="F470" s="175" t="str">
        <f>IFERROR(VLOOKUP(D470,'TPMS-auto'!A:J, 10,0), "Not-in-TPMS")</f>
        <v>Not-in-TPMS</v>
      </c>
      <c r="G470" s="175" t="str">
        <f>IFERROR(VLOOKUP(D470,'TPMS-auto'!A:J,6,0),"Not-in-TPMS")</f>
        <v>Not-in-TPMS</v>
      </c>
      <c r="H470" s="12" t="s">
        <v>16219</v>
      </c>
      <c r="I470" s="11"/>
      <c r="J470" s="13" t="s">
        <v>15260</v>
      </c>
      <c r="K470" s="62" t="s">
        <v>16308</v>
      </c>
      <c r="L470" s="13" t="s">
        <v>14680</v>
      </c>
      <c r="M470" s="13"/>
      <c r="N470" s="13" t="s">
        <v>14680</v>
      </c>
      <c r="O470" s="13" t="s">
        <v>14680</v>
      </c>
      <c r="P470" s="166" t="str">
        <f>IFERROR(VLOOKUP(D470,'TPMS-auto'!A:D, 4,0),"Not-in-TPMS")</f>
        <v>Not-in-TPMS</v>
      </c>
      <c r="Q470" s="169" t="e">
        <f>VLOOKUP(Table2[[#This Row],[Unit Number]],Ops,3,0)</f>
        <v>#N/A</v>
      </c>
      <c r="R470" s="173" t="str">
        <f>IFERROR(VLOOKUP(Table2[[#This Row],[Enterprise ID]], 'ExistingRental-12.11'!A:H, 3, 0), "Not Open On 12.11")</f>
        <v>Not Open On 12.11</v>
      </c>
      <c r="S470" s="167" t="str">
        <f>IF(Table2[[#This Row],[Start Rental Date]]="New Rental", "New Rental", "Rental Extension Request")</f>
        <v>New Rental</v>
      </c>
      <c r="T470" s="167" t="str">
        <f>IFERROR(IF(Table2[[#This Row],[Date of this request]]-Table2[[#This Row],[Tech Service Date]]&lt;60, "New Hire Rental", "Truck Breakdown"), "New Hire Rental")</f>
        <v>New Hire Rental</v>
      </c>
      <c r="U470" s="167" t="str">
        <f>IFERROR(VLOOKUP(Table2[[#This Row],[Enterprise ID]], 'ExistingRental-12.11'!A:H, 7, 0), "Not Open On 12.11")</f>
        <v>Not Open On 12.11</v>
      </c>
      <c r="V470" s="173">
        <f>IFERROR(VLOOKUP(Table2[[#This Row],[Enterprise ID]],'Tech-ServiceDate'!A:B,2,0), "EitherNewHire or Termed")</f>
        <v>45921</v>
      </c>
      <c r="W470" s="25"/>
      <c r="X470" s="25"/>
    </row>
    <row r="471" spans="1:24" ht="33.75" customHeight="1">
      <c r="A471" s="15">
        <v>45943</v>
      </c>
      <c r="B471" s="8">
        <v>21315</v>
      </c>
      <c r="C471" s="9" t="s">
        <v>15813</v>
      </c>
      <c r="D471" s="10" t="s">
        <v>15814</v>
      </c>
      <c r="E471" s="174" t="s">
        <v>16309</v>
      </c>
      <c r="F471" s="175">
        <v>5135373061</v>
      </c>
      <c r="G471" s="175" t="s">
        <v>16310</v>
      </c>
      <c r="H471" s="12" t="s">
        <v>16219</v>
      </c>
      <c r="I471" s="11" t="s">
        <v>16311</v>
      </c>
      <c r="J471" s="13" t="s">
        <v>16312</v>
      </c>
      <c r="K471" s="13" t="s">
        <v>15451</v>
      </c>
      <c r="L471" s="13" t="s">
        <v>14680</v>
      </c>
      <c r="M471" s="13"/>
      <c r="N471" s="13" t="s">
        <v>14680</v>
      </c>
      <c r="O471" s="13" t="s">
        <v>14680</v>
      </c>
      <c r="P471" s="166" t="str">
        <f>IFERROR(VLOOKUP(D471,'TPMS-auto'!A:D, 4,0),"Not-in-TPMS")</f>
        <v>0004766</v>
      </c>
      <c r="Q471" s="169" t="str">
        <f>VLOOKUP(Table2[[#This Row],[Unit Number]],Ops,3,0)</f>
        <v>Rob &amp; Andrea</v>
      </c>
      <c r="R471" s="173" t="str">
        <f>IFERROR(VLOOKUP(Table2[[#This Row],[Enterprise ID]], 'ExistingRental-12.11'!A:H, 3, 0), "Not Open On 12.11")</f>
        <v>Not Open On 12.11</v>
      </c>
      <c r="S471" s="167" t="str">
        <f>IF(Table2[[#This Row],[Start Rental Date]]="New Rental", "New Rental", "Rental Extension Request")</f>
        <v>New Rental</v>
      </c>
      <c r="T471" s="167" t="str">
        <f>IFERROR(IF(Table2[[#This Row],[Date of this request]]-Table2[[#This Row],[Tech Service Date]]&lt;60, "New Hire Rental", "Truck Breakdown"), "New Hire Rental")</f>
        <v>Truck Breakdown</v>
      </c>
      <c r="U471" s="167" t="str">
        <f>IFERROR(VLOOKUP(Table2[[#This Row],[Enterprise ID]], 'ExistingRental-12.11'!A:H, 7, 0), "Not Open On 12.11")</f>
        <v>Not Open On 12.11</v>
      </c>
      <c r="V471" s="173">
        <f>IFERROR(VLOOKUP(Table2[[#This Row],[Enterprise ID]],'Tech-ServiceDate'!A:B,2,0), "EitherNewHire or Termed")</f>
        <v>45837</v>
      </c>
      <c r="W471" s="25"/>
      <c r="X471" s="25"/>
    </row>
    <row r="472" spans="1:24" ht="33.75" customHeight="1">
      <c r="A472" s="15">
        <v>45943</v>
      </c>
      <c r="B472" s="8">
        <v>37420</v>
      </c>
      <c r="C472" s="9" t="s">
        <v>16313</v>
      </c>
      <c r="D472" s="10" t="s">
        <v>16314</v>
      </c>
      <c r="E472" s="174" t="str">
        <f>TRIM(B472)</f>
        <v>37420</v>
      </c>
      <c r="F472" s="175">
        <f>IFERROR(VLOOKUP(D472,'TPMS-auto'!A:J, 10,0), "Not-in-TPMS")</f>
        <v>4709201039</v>
      </c>
      <c r="G472" s="175" t="str">
        <f>IFERROR(VLOOKUP(D472,'TPMS-auto'!A:J,6,0),"Not-in-TPMS")</f>
        <v>037420</v>
      </c>
      <c r="H472" s="12" t="s">
        <v>16219</v>
      </c>
      <c r="I472" s="11" t="s">
        <v>16315</v>
      </c>
      <c r="J472" s="13" t="s">
        <v>16316</v>
      </c>
      <c r="K472" s="13" t="s">
        <v>14679</v>
      </c>
      <c r="L472" s="13" t="s">
        <v>14680</v>
      </c>
      <c r="M472" s="13"/>
      <c r="N472" s="13" t="s">
        <v>14680</v>
      </c>
      <c r="O472" s="13" t="s">
        <v>14680</v>
      </c>
      <c r="P472" s="166" t="str">
        <f>IFERROR(VLOOKUP(D472,'TPMS-auto'!A:D, 4,0),"Not-in-TPMS")</f>
        <v>0008035</v>
      </c>
      <c r="Q472" s="169" t="str">
        <f>VLOOKUP(Table2[[#This Row],[Unit Number]],Ops,3,0)</f>
        <v>Rob &amp; Andrea</v>
      </c>
      <c r="R472" s="173" t="str">
        <f>IFERROR(VLOOKUP(Table2[[#This Row],[Enterprise ID]], 'ExistingRental-12.11'!A:H, 3, 0), "Not Open On 12.11")</f>
        <v>Not Open On 12.11</v>
      </c>
      <c r="S472" s="167" t="str">
        <f>IF(Table2[[#This Row],[Start Rental Date]]="New Rental", "New Rental", "Rental Extension Request")</f>
        <v>New Rental</v>
      </c>
      <c r="T472" s="167" t="str">
        <f>IFERROR(IF(Table2[[#This Row],[Date of this request]]-Table2[[#This Row],[Tech Service Date]]&lt;60, "New Hire Rental", "Truck Breakdown"), "New Hire Rental")</f>
        <v>New Hire Rental</v>
      </c>
      <c r="U472" s="167" t="str">
        <f>IFERROR(VLOOKUP(Table2[[#This Row],[Enterprise ID]], 'ExistingRental-12.11'!A:H, 7, 0), "Not Open On 12.11")</f>
        <v>Not Open On 12.11</v>
      </c>
      <c r="V472" s="173">
        <f>IFERROR(VLOOKUP(Table2[[#This Row],[Enterprise ID]],'Tech-ServiceDate'!A:B,2,0), "EitherNewHire or Termed")</f>
        <v>45900</v>
      </c>
      <c r="W472" s="25"/>
      <c r="X472" s="25"/>
    </row>
    <row r="473" spans="1:24" ht="33.75" customHeight="1">
      <c r="A473" s="15">
        <v>45943</v>
      </c>
      <c r="B473" s="8">
        <v>23898</v>
      </c>
      <c r="C473" s="9" t="s">
        <v>16024</v>
      </c>
      <c r="D473" s="10" t="s">
        <v>16025</v>
      </c>
      <c r="E473" s="174" t="s">
        <v>16317</v>
      </c>
      <c r="F473" s="175">
        <v>4109610650</v>
      </c>
      <c r="G473" s="175" t="s">
        <v>16318</v>
      </c>
      <c r="H473" s="12">
        <v>45937</v>
      </c>
      <c r="I473" s="11" t="s">
        <v>16026</v>
      </c>
      <c r="J473" s="13" t="s">
        <v>16027</v>
      </c>
      <c r="K473" s="13"/>
      <c r="L473" s="13" t="s">
        <v>14680</v>
      </c>
      <c r="M473" s="13"/>
      <c r="N473" s="13" t="s">
        <v>14680</v>
      </c>
      <c r="O473" s="13" t="s">
        <v>14680</v>
      </c>
      <c r="P473" s="166" t="str">
        <f>IFERROR(VLOOKUP(D473,'TPMS-auto'!A:D, 4,0),"Not-in-TPMS")</f>
        <v>Not-in-TPMS</v>
      </c>
      <c r="Q473" s="169" t="e">
        <f>VLOOKUP(Table2[[#This Row],[Unit Number]],Ops,3,0)</f>
        <v>#N/A</v>
      </c>
      <c r="R473" s="173" t="str">
        <f>IFERROR(VLOOKUP(Table2[[#This Row],[Enterprise ID]], 'ExistingRental-12.11'!A:H, 3, 0), "Not Open On 12.11")</f>
        <v>Not Open On 12.11</v>
      </c>
      <c r="S473" s="167" t="str">
        <f>IF(Table2[[#This Row],[Start Rental Date]]="New Rental", "New Rental", "Rental Extension Request")</f>
        <v>Rental Extension Request</v>
      </c>
      <c r="T473" s="167" t="str">
        <f>IFERROR(IF(Table2[[#This Row],[Date of this request]]-Table2[[#This Row],[Tech Service Date]]&lt;60, "New Hire Rental", "Truck Breakdown"), "New Hire Rental")</f>
        <v>New Hire Rental</v>
      </c>
      <c r="U473" s="167" t="str">
        <f>IFERROR(VLOOKUP(Table2[[#This Row],[Enterprise ID]], 'ExistingRental-12.11'!A:H, 7, 0), "Not Open On 12.11")</f>
        <v>Not Open On 12.11</v>
      </c>
      <c r="V473" s="173" t="str">
        <f>IFERROR(VLOOKUP(Table2[[#This Row],[Enterprise ID]],'Tech-ServiceDate'!A:B,2,0), "EitherNewHire or Termed")</f>
        <v>EitherNewHire or Termed</v>
      </c>
      <c r="W473" s="25"/>
      <c r="X473" s="25"/>
    </row>
    <row r="474" spans="1:24" ht="33.75" customHeight="1">
      <c r="A474" s="15">
        <v>45943</v>
      </c>
      <c r="B474" s="8">
        <v>36024</v>
      </c>
      <c r="C474" s="9" t="s">
        <v>15581</v>
      </c>
      <c r="D474" s="10" t="s">
        <v>13973</v>
      </c>
      <c r="E474" s="174" t="s">
        <v>16319</v>
      </c>
      <c r="F474" s="175">
        <v>3012564042</v>
      </c>
      <c r="G474" s="175" t="s">
        <v>16320</v>
      </c>
      <c r="H474" s="12">
        <v>45929</v>
      </c>
      <c r="I474" s="11" t="s">
        <v>15582</v>
      </c>
      <c r="J474" s="13" t="s">
        <v>16321</v>
      </c>
      <c r="K474" s="13" t="s">
        <v>15584</v>
      </c>
      <c r="L474" s="13" t="s">
        <v>14680</v>
      </c>
      <c r="M474" s="13"/>
      <c r="N474" s="13" t="s">
        <v>14680</v>
      </c>
      <c r="O474" s="13" t="s">
        <v>14680</v>
      </c>
      <c r="P474" s="166" t="str">
        <f>IFERROR(VLOOKUP(D474,'TPMS-auto'!A:D, 4,0),"Not-in-TPMS")</f>
        <v>0007084</v>
      </c>
      <c r="Q474" s="169" t="str">
        <f>VLOOKUP(Table2[[#This Row],[Unit Number]],Ops,3,0)</f>
        <v>Monica, Cheryl &amp; Machell</v>
      </c>
      <c r="R474" s="173">
        <f>IFERROR(VLOOKUP(Table2[[#This Row],[Enterprise ID]], 'ExistingRental-12.11'!A:H, 3, 0), "Not Open On 12.11")</f>
        <v>45930</v>
      </c>
      <c r="S474" s="167" t="str">
        <f>IF(Table2[[#This Row],[Start Rental Date]]="New Rental", "New Rental", "Rental Extension Request")</f>
        <v>Rental Extension Request</v>
      </c>
      <c r="T474" s="167" t="str">
        <f>IFERROR(IF(Table2[[#This Row],[Date of this request]]-Table2[[#This Row],[Tech Service Date]]&lt;60, "New Hire Rental", "Truck Breakdown"), "New Hire Rental")</f>
        <v>Truck Breakdown</v>
      </c>
      <c r="U474" s="167" t="str">
        <f>IFERROR(VLOOKUP(Table2[[#This Row],[Enterprise ID]], 'ExistingRental-12.11'!A:H, 7, 0), "Not Open On 12.11")</f>
        <v>WALTON EDWARDS</v>
      </c>
      <c r="V474" s="173">
        <f>IFERROR(VLOOKUP(Table2[[#This Row],[Enterprise ID]],'Tech-ServiceDate'!A:B,2,0), "EitherNewHire or Termed")</f>
        <v>39538</v>
      </c>
      <c r="W474" s="25"/>
      <c r="X474" s="25"/>
    </row>
    <row r="475" spans="1:24" ht="33.75" customHeight="1">
      <c r="A475" s="15">
        <v>45943</v>
      </c>
      <c r="B475" s="8">
        <v>23823</v>
      </c>
      <c r="C475" s="9" t="s">
        <v>15496</v>
      </c>
      <c r="D475" s="10" t="s">
        <v>15497</v>
      </c>
      <c r="E475" s="174" t="s">
        <v>16322</v>
      </c>
      <c r="F475" s="175">
        <v>3365281762</v>
      </c>
      <c r="G475" s="175" t="s">
        <v>16323</v>
      </c>
      <c r="H475" s="12">
        <v>45926</v>
      </c>
      <c r="I475" s="11" t="s">
        <v>15498</v>
      </c>
      <c r="J475" s="13" t="s">
        <v>15414</v>
      </c>
      <c r="K475" s="13" t="s">
        <v>15499</v>
      </c>
      <c r="L475" s="13" t="s">
        <v>14680</v>
      </c>
      <c r="M475" s="13"/>
      <c r="N475" s="13" t="s">
        <v>14680</v>
      </c>
      <c r="O475" s="13" t="s">
        <v>14680</v>
      </c>
      <c r="P475" s="166" t="str">
        <f>IFERROR(VLOOKUP(D475,'TPMS-auto'!A:D, 4,0),"Not-in-TPMS")</f>
        <v>0008175</v>
      </c>
      <c r="Q475" s="169" t="str">
        <f>VLOOKUP(Table2[[#This Row],[Unit Number]],Ops,3,0)</f>
        <v>Rob &amp; Andrea</v>
      </c>
      <c r="R475" s="173" t="str">
        <f>IFERROR(VLOOKUP(Table2[[#This Row],[Enterprise ID]], 'ExistingRental-12.11'!A:H, 3, 0), "Not Open On 12.11")</f>
        <v>Not Open On 12.11</v>
      </c>
      <c r="S475" s="167" t="str">
        <f>IF(Table2[[#This Row],[Start Rental Date]]="New Rental", "New Rental", "Rental Extension Request")</f>
        <v>Rental Extension Request</v>
      </c>
      <c r="T475" s="167" t="str">
        <f>IFERROR(IF(Table2[[#This Row],[Date of this request]]-Table2[[#This Row],[Tech Service Date]]&lt;60, "New Hire Rental", "Truck Breakdown"), "New Hire Rental")</f>
        <v>Truck Breakdown</v>
      </c>
      <c r="U475" s="167" t="str">
        <f>IFERROR(VLOOKUP(Table2[[#This Row],[Enterprise ID]], 'ExistingRental-12.11'!A:H, 7, 0), "Not Open On 12.11")</f>
        <v>Not Open On 12.11</v>
      </c>
      <c r="V475" s="173">
        <f>IFERROR(VLOOKUP(Table2[[#This Row],[Enterprise ID]],'Tech-ServiceDate'!A:B,2,0), "EitherNewHire or Termed")</f>
        <v>45683</v>
      </c>
      <c r="W475" s="25"/>
      <c r="X475" s="25"/>
    </row>
    <row r="476" spans="1:24" ht="33.75" customHeight="1">
      <c r="A476" s="15">
        <v>45944</v>
      </c>
      <c r="B476" s="7">
        <v>47163</v>
      </c>
      <c r="C476" s="4" t="s">
        <v>15200</v>
      </c>
      <c r="D476" s="5" t="s">
        <v>405</v>
      </c>
      <c r="E476" s="176" t="str">
        <f>TRIM(B476)</f>
        <v>47163</v>
      </c>
      <c r="F476" s="181">
        <f>IFERROR(VLOOKUP(D476,'TPMS-auto'!A:J, 10,0), "Not-in-TPMS")</f>
        <v>4704080606</v>
      </c>
      <c r="G476" s="181" t="str">
        <f>IFERROR(VLOOKUP(D476,'TPMS-auto'!A:J,6,0),"Not-in-TPMS")</f>
        <v>047163</v>
      </c>
      <c r="H476" s="6">
        <v>45861</v>
      </c>
      <c r="I476" s="2" t="s">
        <v>15201</v>
      </c>
      <c r="J476" s="3" t="s">
        <v>16324</v>
      </c>
      <c r="K476" s="3" t="s">
        <v>16325</v>
      </c>
      <c r="L476" s="3" t="s">
        <v>14680</v>
      </c>
      <c r="M476" s="3"/>
      <c r="N476" s="3"/>
      <c r="O476" s="13"/>
      <c r="P476" s="166" t="str">
        <f>IFERROR(VLOOKUP(D476,'TPMS-auto'!A:D, 4,0),"Not-in-TPMS")</f>
        <v>0008035</v>
      </c>
      <c r="Q476" s="169" t="str">
        <f>VLOOKUP(Table2[[#This Row],[Unit Number]],Ops,3,0)</f>
        <v>Rob &amp; Andrea</v>
      </c>
      <c r="R476" s="173">
        <f>IFERROR(VLOOKUP(Table2[[#This Row],[Enterprise ID]], 'ExistingRental-12.11'!A:H, 3, 0), "Not Open On 12.11")</f>
        <v>45861</v>
      </c>
      <c r="S476" s="167" t="str">
        <f>IF(Table2[[#This Row],[Start Rental Date]]="New Rental", "New Rental", "Rental Extension Request")</f>
        <v>Rental Extension Request</v>
      </c>
      <c r="T476" s="167" t="str">
        <f>IFERROR(IF(Table2[[#This Row],[Date of this request]]-Table2[[#This Row],[Tech Service Date]]&lt;60, "New Hire Rental", "Truck Breakdown"), "New Hire Rental")</f>
        <v>Truck Breakdown</v>
      </c>
      <c r="U476" s="167" t="str">
        <f>IFERROR(VLOOKUP(Table2[[#This Row],[Enterprise ID]], 'ExistingRental-12.11'!A:H, 7, 0), "Not Open On 12.11")</f>
        <v>ALEX CHRISTIAN</v>
      </c>
      <c r="V476" s="173">
        <f>IFERROR(VLOOKUP(Table2[[#This Row],[Enterprise ID]],'Tech-ServiceDate'!A:B,2,0), "EitherNewHire or Termed")</f>
        <v>35723</v>
      </c>
      <c r="W476" s="25"/>
      <c r="X476" s="25"/>
    </row>
    <row r="477" spans="1:24" ht="33.75" customHeight="1">
      <c r="A477" s="15">
        <v>45944</v>
      </c>
      <c r="B477" s="7">
        <v>46315</v>
      </c>
      <c r="C477" s="4" t="s">
        <v>15066</v>
      </c>
      <c r="D477" s="5" t="s">
        <v>1382</v>
      </c>
      <c r="E477" s="176" t="s">
        <v>16326</v>
      </c>
      <c r="F477" s="181">
        <v>2819350549</v>
      </c>
      <c r="G477" s="181" t="s">
        <v>16327</v>
      </c>
      <c r="H477" s="6">
        <v>45925</v>
      </c>
      <c r="I477" s="2" t="s">
        <v>15067</v>
      </c>
      <c r="J477" s="3" t="s">
        <v>15068</v>
      </c>
      <c r="K477" s="3" t="s">
        <v>16328</v>
      </c>
      <c r="L477" s="3" t="s">
        <v>14680</v>
      </c>
      <c r="M477" s="3"/>
      <c r="N477" s="3" t="s">
        <v>14680</v>
      </c>
      <c r="O477" s="13" t="s">
        <v>14680</v>
      </c>
      <c r="P477" s="171" t="str">
        <f>IFERROR(VLOOKUP(D477,'TPMS-auto'!A:D, 4,0),"Not-in-TPMS")</f>
        <v>0008107</v>
      </c>
      <c r="Q477" s="170" t="str">
        <f>VLOOKUP(Table2[[#This Row],[Unit Number]],Ops,3,0)</f>
        <v>Carol &amp; Tasha</v>
      </c>
      <c r="R477" s="173" t="str">
        <f>IFERROR(VLOOKUP(Table2[[#This Row],[Enterprise ID]], 'ExistingRental-12.11'!A:H, 3, 0), "Not Open On 12.11")</f>
        <v>Not Open On 12.11</v>
      </c>
      <c r="S477" s="167" t="str">
        <f>IF(Table2[[#This Row],[Start Rental Date]]="New Rental", "New Rental", "Rental Extension Request")</f>
        <v>Rental Extension Request</v>
      </c>
      <c r="T477" s="167" t="str">
        <f>IFERROR(IF(Table2[[#This Row],[Date of this request]]-Table2[[#This Row],[Tech Service Date]]&lt;60, "New Hire Rental", "Truck Breakdown"), "New Hire Rental")</f>
        <v>Truck Breakdown</v>
      </c>
      <c r="U477" s="167" t="str">
        <f>IFERROR(VLOOKUP(Table2[[#This Row],[Enterprise ID]], 'ExistingRental-12.11'!A:H, 7, 0), "Not Open On 12.11")</f>
        <v>Not Open On 12.11</v>
      </c>
      <c r="V477" s="173">
        <f>IFERROR(VLOOKUP(Table2[[#This Row],[Enterprise ID]],'Tech-ServiceDate'!A:B,2,0), "EitherNewHire or Termed")</f>
        <v>40623</v>
      </c>
      <c r="W477" s="25"/>
      <c r="X477" s="25"/>
    </row>
    <row r="478" spans="1:24" ht="33.75" customHeight="1">
      <c r="A478" s="15">
        <v>45944</v>
      </c>
      <c r="B478" s="7">
        <v>36478</v>
      </c>
      <c r="C478" s="4" t="s">
        <v>16329</v>
      </c>
      <c r="D478" s="5" t="s">
        <v>16330</v>
      </c>
      <c r="E478" s="176" t="str">
        <f>TRIM(B478)</f>
        <v>36478</v>
      </c>
      <c r="F478" s="181">
        <f>IFERROR(VLOOKUP(D478,'TPMS-auto'!A:J, 10,0), "Not-in-TPMS")</f>
        <v>8047505698</v>
      </c>
      <c r="G478" s="181" t="str">
        <f>IFERROR(VLOOKUP(D478,'TPMS-auto'!A:J,6,0),"Not-in-TPMS")</f>
        <v>036478</v>
      </c>
      <c r="H478" s="12" t="s">
        <v>16219</v>
      </c>
      <c r="I478" s="2" t="s">
        <v>16331</v>
      </c>
      <c r="J478" s="3" t="s">
        <v>16332</v>
      </c>
      <c r="K478" s="3" t="s">
        <v>14679</v>
      </c>
      <c r="L478" s="3" t="s">
        <v>14680</v>
      </c>
      <c r="M478" s="3"/>
      <c r="N478" s="3" t="s">
        <v>14680</v>
      </c>
      <c r="O478" s="13" t="s">
        <v>14680</v>
      </c>
      <c r="P478" s="171" t="str">
        <f>IFERROR(VLOOKUP(D478,'TPMS-auto'!A:D, 4,0),"Not-in-TPMS")</f>
        <v>0008175</v>
      </c>
      <c r="Q478" s="170" t="str">
        <f>VLOOKUP(Table2[[#This Row],[Unit Number]],Ops,3,0)</f>
        <v>Rob &amp; Andrea</v>
      </c>
      <c r="R478" s="173" t="str">
        <f>IFERROR(VLOOKUP(Table2[[#This Row],[Enterprise ID]], 'ExistingRental-12.11'!A:H, 3, 0), "Not Open On 12.11")</f>
        <v>Not Open On 12.11</v>
      </c>
      <c r="S478" s="167" t="str">
        <f>IF(Table2[[#This Row],[Start Rental Date]]="New Rental", "New Rental", "Rental Extension Request")</f>
        <v>New Rental</v>
      </c>
      <c r="T478" s="167" t="str">
        <f>IFERROR(IF(Table2[[#This Row],[Date of this request]]-Table2[[#This Row],[Tech Service Date]]&lt;60, "New Hire Rental", "Truck Breakdown"), "New Hire Rental")</f>
        <v>Truck Breakdown</v>
      </c>
      <c r="U478" s="167" t="str">
        <f>IFERROR(VLOOKUP(Table2[[#This Row],[Enterprise ID]], 'ExistingRental-12.11'!A:H, 7, 0), "Not Open On 12.11")</f>
        <v>Not Open On 12.11</v>
      </c>
      <c r="V478" s="173">
        <f>IFERROR(VLOOKUP(Table2[[#This Row],[Enterprise ID]],'Tech-ServiceDate'!A:B,2,0), "EitherNewHire or Termed")</f>
        <v>44910</v>
      </c>
      <c r="W478" s="25"/>
      <c r="X478" s="25"/>
    </row>
    <row r="479" spans="1:24" ht="33.75" customHeight="1">
      <c r="A479" s="15">
        <v>45944</v>
      </c>
      <c r="B479" s="8">
        <v>47282</v>
      </c>
      <c r="C479" s="9" t="s">
        <v>16333</v>
      </c>
      <c r="D479" s="10" t="s">
        <v>16334</v>
      </c>
      <c r="E479" s="174" t="str">
        <f>TRIM(B479)</f>
        <v>47282</v>
      </c>
      <c r="F479" s="175">
        <f>IFERROR(VLOOKUP(D479,'TPMS-auto'!A:J, 10,0), "Not-in-TPMS")</f>
        <v>3609468710</v>
      </c>
      <c r="G479" s="175" t="str">
        <f>IFERROR(VLOOKUP(D479,'TPMS-auto'!A:J,6,0),"Not-in-TPMS")</f>
        <v>047282</v>
      </c>
      <c r="H479" s="12" t="s">
        <v>16219</v>
      </c>
      <c r="I479" s="11" t="s">
        <v>16335</v>
      </c>
      <c r="J479" s="13" t="s">
        <v>16336</v>
      </c>
      <c r="K479" s="13" t="s">
        <v>16194</v>
      </c>
      <c r="L479" s="13" t="s">
        <v>14680</v>
      </c>
      <c r="M479" s="13"/>
      <c r="N479" s="13" t="s">
        <v>14680</v>
      </c>
      <c r="O479" s="13" t="s">
        <v>14680</v>
      </c>
      <c r="P479" s="171" t="str">
        <f>IFERROR(VLOOKUP(D479,'TPMS-auto'!A:D, 4,0),"Not-in-TPMS")</f>
        <v>0008228</v>
      </c>
      <c r="Q479" s="170" t="str">
        <f>VLOOKUP(Table2[[#This Row],[Unit Number]],Ops,3,0)</f>
        <v>Carol &amp; Tasha</v>
      </c>
      <c r="R479" s="173" t="str">
        <f>IFERROR(VLOOKUP(Table2[[#This Row],[Enterprise ID]], 'ExistingRental-12.11'!A:H, 3, 0), "Not Open On 12.11")</f>
        <v>Not Open On 12.11</v>
      </c>
      <c r="S479" s="167" t="str">
        <f>IF(Table2[[#This Row],[Start Rental Date]]="New Rental", "New Rental", "Rental Extension Request")</f>
        <v>New Rental</v>
      </c>
      <c r="T479" s="167" t="str">
        <f>IFERROR(IF(Table2[[#This Row],[Date of this request]]-Table2[[#This Row],[Tech Service Date]]&lt;60, "New Hire Rental", "Truck Breakdown"), "New Hire Rental")</f>
        <v>Truck Breakdown</v>
      </c>
      <c r="U479" s="167" t="str">
        <f>IFERROR(VLOOKUP(Table2[[#This Row],[Enterprise ID]], 'ExistingRental-12.11'!A:H, 7, 0), "Not Open On 12.11")</f>
        <v>Not Open On 12.11</v>
      </c>
      <c r="V479" s="173">
        <f>IFERROR(VLOOKUP(Table2[[#This Row],[Enterprise ID]],'Tech-ServiceDate'!A:B,2,0), "EitherNewHire or Termed")</f>
        <v>44162</v>
      </c>
      <c r="W479" s="25"/>
      <c r="X479" s="25"/>
    </row>
    <row r="480" spans="1:24" ht="33.75" customHeight="1">
      <c r="A480" s="15">
        <v>45944</v>
      </c>
      <c r="B480" s="8">
        <v>61041</v>
      </c>
      <c r="C480" s="9" t="s">
        <v>16337</v>
      </c>
      <c r="D480" s="10" t="s">
        <v>15887</v>
      </c>
      <c r="E480" s="174" t="str">
        <f>TRIM(B480)</f>
        <v>61041</v>
      </c>
      <c r="F480" s="175">
        <f>IFERROR(VLOOKUP(D480,'TPMS-auto'!A:J, 10,0), "Not-in-TPMS")</f>
        <v>7156061399</v>
      </c>
      <c r="G480" s="175" t="str">
        <f>IFERROR(VLOOKUP(D480,'TPMS-auto'!A:J,6,0),"Not-in-TPMS")</f>
        <v>061041</v>
      </c>
      <c r="H480" s="12" t="s">
        <v>16219</v>
      </c>
      <c r="I480" s="11"/>
      <c r="J480" s="13" t="s">
        <v>16338</v>
      </c>
      <c r="K480" s="13" t="s">
        <v>14676</v>
      </c>
      <c r="L480" s="13" t="s">
        <v>14680</v>
      </c>
      <c r="M480" s="13"/>
      <c r="N480" s="13" t="s">
        <v>14680</v>
      </c>
      <c r="O480" s="13" t="s">
        <v>14680</v>
      </c>
      <c r="P480" s="166" t="str">
        <f>IFERROR(VLOOKUP(D480,'TPMS-auto'!A:D, 4,0),"Not-in-TPMS")</f>
        <v>0008555</v>
      </c>
      <c r="Q480" s="169" t="str">
        <f>VLOOKUP(Table2[[#This Row],[Unit Number]],Ops,3,0)</f>
        <v>Monica, Cheryl &amp; Machell</v>
      </c>
      <c r="R480" s="173" t="str">
        <f>IFERROR(VLOOKUP(Table2[[#This Row],[Enterprise ID]], 'ExistingRental-12.11'!A:H, 3, 0), "Not Open On 12.11")</f>
        <v>Not Open On 12.11</v>
      </c>
      <c r="S480" s="167" t="str">
        <f>IF(Table2[[#This Row],[Start Rental Date]]="New Rental", "New Rental", "Rental Extension Request")</f>
        <v>New Rental</v>
      </c>
      <c r="T480" s="167" t="str">
        <f>IFERROR(IF(Table2[[#This Row],[Date of this request]]-Table2[[#This Row],[Tech Service Date]]&lt;60, "New Hire Rental", "Truck Breakdown"), "New Hire Rental")</f>
        <v>New Hire Rental</v>
      </c>
      <c r="U480" s="167" t="str">
        <f>IFERROR(VLOOKUP(Table2[[#This Row],[Enterprise ID]], 'ExistingRental-12.11'!A:H, 7, 0), "Not Open On 12.11")</f>
        <v>Not Open On 12.11</v>
      </c>
      <c r="V480" s="173">
        <f>IFERROR(VLOOKUP(Table2[[#This Row],[Enterprise ID]],'Tech-ServiceDate'!A:B,2,0), "EitherNewHire or Termed")</f>
        <v>45921</v>
      </c>
      <c r="W480" s="25"/>
      <c r="X480" s="25"/>
    </row>
    <row r="481" spans="1:24" ht="33.75" customHeight="1">
      <c r="A481" s="15">
        <v>45944</v>
      </c>
      <c r="B481" s="8">
        <v>36953</v>
      </c>
      <c r="C481" s="9" t="s">
        <v>16339</v>
      </c>
      <c r="D481" s="10" t="s">
        <v>16340</v>
      </c>
      <c r="E481" s="174" t="str">
        <f>TRIM(B481)</f>
        <v>36953</v>
      </c>
      <c r="F481" s="175">
        <f>IFERROR(VLOOKUP(D481,'TPMS-auto'!A:J, 10,0), "Not-in-TPMS")</f>
        <v>2608042628</v>
      </c>
      <c r="G481" s="175" t="str">
        <f>IFERROR(VLOOKUP(D481,'TPMS-auto'!A:J,6,0),"Not-in-TPMS")</f>
        <v>036953</v>
      </c>
      <c r="H481" s="12" t="s">
        <v>16219</v>
      </c>
      <c r="I481" s="11"/>
      <c r="J481" s="13" t="s">
        <v>15260</v>
      </c>
      <c r="K481" s="13" t="s">
        <v>15888</v>
      </c>
      <c r="L481" s="13" t="s">
        <v>14680</v>
      </c>
      <c r="M481" s="13"/>
      <c r="N481" s="13" t="s">
        <v>14680</v>
      </c>
      <c r="O481" s="13" t="s">
        <v>14680</v>
      </c>
      <c r="P481" s="166" t="str">
        <f>IFERROR(VLOOKUP(D481,'TPMS-auto'!A:D, 4,0),"Not-in-TPMS")</f>
        <v>0008096</v>
      </c>
      <c r="Q481" s="169" t="str">
        <f>VLOOKUP(Table2[[#This Row],[Unit Number]],Ops,3,0)</f>
        <v>Monica, Cheryl &amp; Machell</v>
      </c>
      <c r="R481" s="173" t="str">
        <f>IFERROR(VLOOKUP(Table2[[#This Row],[Enterprise ID]], 'ExistingRental-12.11'!A:H, 3, 0), "Not Open On 12.11")</f>
        <v>Not Open On 12.11</v>
      </c>
      <c r="S481" s="167" t="str">
        <f>IF(Table2[[#This Row],[Start Rental Date]]="New Rental", "New Rental", "Rental Extension Request")</f>
        <v>New Rental</v>
      </c>
      <c r="T481" s="167" t="str">
        <f>IFERROR(IF(Table2[[#This Row],[Date of this request]]-Table2[[#This Row],[Tech Service Date]]&lt;60, "New Hire Rental", "Truck Breakdown"), "New Hire Rental")</f>
        <v>New Hire Rental</v>
      </c>
      <c r="U481" s="167" t="str">
        <f>IFERROR(VLOOKUP(Table2[[#This Row],[Enterprise ID]], 'ExistingRental-12.11'!A:H, 7, 0), "Not Open On 12.11")</f>
        <v>Not Open On 12.11</v>
      </c>
      <c r="V481" s="173">
        <f>IFERROR(VLOOKUP(Table2[[#This Row],[Enterprise ID]],'Tech-ServiceDate'!A:B,2,0), "EitherNewHire or Termed")</f>
        <v>45935</v>
      </c>
      <c r="W481" s="25"/>
      <c r="X481" s="25"/>
    </row>
    <row r="482" spans="1:24" ht="33.75" customHeight="1">
      <c r="A482" s="15">
        <v>45944</v>
      </c>
      <c r="B482" s="7">
        <v>22110</v>
      </c>
      <c r="C482" s="4" t="s">
        <v>15889</v>
      </c>
      <c r="D482" s="5" t="s">
        <v>15890</v>
      </c>
      <c r="E482" s="176" t="s">
        <v>16341</v>
      </c>
      <c r="F482" s="181">
        <v>4432519936</v>
      </c>
      <c r="G482" s="181" t="s">
        <v>16342</v>
      </c>
      <c r="H482" s="12">
        <v>45934</v>
      </c>
      <c r="I482" s="2" t="s">
        <v>15891</v>
      </c>
      <c r="J482" s="3" t="s">
        <v>15892</v>
      </c>
      <c r="K482" s="3" t="s">
        <v>14679</v>
      </c>
      <c r="L482" s="3" t="s">
        <v>14680</v>
      </c>
      <c r="M482" s="3"/>
      <c r="N482" s="3" t="s">
        <v>14680</v>
      </c>
      <c r="O482" s="3" t="s">
        <v>14680</v>
      </c>
      <c r="P482" s="166" t="str">
        <f>IFERROR(VLOOKUP(D482,'TPMS-auto'!A:D, 4,0),"Not-in-TPMS")</f>
        <v>0007084</v>
      </c>
      <c r="Q482" s="169" t="str">
        <f>VLOOKUP(Table2[[#This Row],[Unit Number]],Ops,3,0)</f>
        <v>Monica, Cheryl &amp; Machell</v>
      </c>
      <c r="R482" s="173">
        <f>IFERROR(VLOOKUP(Table2[[#This Row],[Enterprise ID]], 'ExistingRental-12.11'!A:H, 3, 0), "Not Open On 12.11")</f>
        <v>45937</v>
      </c>
      <c r="S482" s="167" t="str">
        <f>IF(Table2[[#This Row],[Start Rental Date]]="New Rental", "New Rental", "Rental Extension Request")</f>
        <v>Rental Extension Request</v>
      </c>
      <c r="T482" s="167" t="str">
        <f>IFERROR(IF(Table2[[#This Row],[Date of this request]]-Table2[[#This Row],[Tech Service Date]]&lt;60, "New Hire Rental", "Truck Breakdown"), "New Hire Rental")</f>
        <v>Truck Breakdown</v>
      </c>
      <c r="U482" s="167" t="str">
        <f>IFERROR(VLOOKUP(Table2[[#This Row],[Enterprise ID]], 'ExistingRental-12.11'!A:H, 7, 0), "Not Open On 12.11")</f>
        <v>IJAZ FAROOQ</v>
      </c>
      <c r="V482" s="173">
        <f>IFERROR(VLOOKUP(Table2[[#This Row],[Enterprise ID]],'Tech-ServiceDate'!A:B,2,0), "EitherNewHire or Termed")</f>
        <v>44055</v>
      </c>
      <c r="W482" s="25"/>
      <c r="X482" s="25"/>
    </row>
    <row r="483" spans="1:24" ht="33.75" customHeight="1">
      <c r="A483" s="15">
        <v>45944</v>
      </c>
      <c r="B483" s="8">
        <v>46550</v>
      </c>
      <c r="C483" s="9" t="s">
        <v>15986</v>
      </c>
      <c r="D483" s="10" t="s">
        <v>8410</v>
      </c>
      <c r="E483" s="174" t="s">
        <v>16343</v>
      </c>
      <c r="F483" s="175">
        <v>7172479651</v>
      </c>
      <c r="G483" s="175" t="s">
        <v>16344</v>
      </c>
      <c r="H483" s="12">
        <v>45937</v>
      </c>
      <c r="I483" s="11" t="s">
        <v>16345</v>
      </c>
      <c r="J483" s="13" t="s">
        <v>15987</v>
      </c>
      <c r="K483" s="3" t="s">
        <v>14679</v>
      </c>
      <c r="L483" s="13" t="s">
        <v>14680</v>
      </c>
      <c r="M483" s="13"/>
      <c r="N483" s="13" t="s">
        <v>14680</v>
      </c>
      <c r="O483" s="13" t="s">
        <v>14680</v>
      </c>
      <c r="P483" s="171" t="str">
        <f>IFERROR(VLOOKUP(D483,'TPMS-auto'!A:D, 4,0),"Not-in-TPMS")</f>
        <v>0006141</v>
      </c>
      <c r="Q483" s="170" t="str">
        <f>VLOOKUP(Table2[[#This Row],[Unit Number]],Ops,3,0)</f>
        <v>Monica, Cheryl &amp; Machell</v>
      </c>
      <c r="R483" s="173" t="str">
        <f>IFERROR(VLOOKUP(Table2[[#This Row],[Enterprise ID]], 'ExistingRental-12.11'!A:H, 3, 0), "Not Open On 12.11")</f>
        <v>Not Open On 12.11</v>
      </c>
      <c r="S483" s="167" t="str">
        <f>IF(Table2[[#This Row],[Start Rental Date]]="New Rental", "New Rental", "Rental Extension Request")</f>
        <v>Rental Extension Request</v>
      </c>
      <c r="T483" s="167" t="str">
        <f>IFERROR(IF(Table2[[#This Row],[Date of this request]]-Table2[[#This Row],[Tech Service Date]]&lt;60, "New Hire Rental", "Truck Breakdown"), "New Hire Rental")</f>
        <v>Truck Breakdown</v>
      </c>
      <c r="U483" s="167" t="str">
        <f>IFERROR(VLOOKUP(Table2[[#This Row],[Enterprise ID]], 'ExistingRental-12.11'!A:H, 7, 0), "Not Open On 12.11")</f>
        <v>Not Open On 12.11</v>
      </c>
      <c r="V483" s="173">
        <f>IFERROR(VLOOKUP(Table2[[#This Row],[Enterprise ID]],'Tech-ServiceDate'!A:B,2,0), "EitherNewHire or Termed")</f>
        <v>39510</v>
      </c>
      <c r="W483" s="25"/>
      <c r="X483" s="25"/>
    </row>
    <row r="484" spans="1:24" ht="33.75" customHeight="1">
      <c r="A484" s="15">
        <v>45944</v>
      </c>
      <c r="B484" s="8">
        <v>61746</v>
      </c>
      <c r="C484" s="9" t="s">
        <v>15096</v>
      </c>
      <c r="D484" s="10" t="s">
        <v>8615</v>
      </c>
      <c r="E484" s="174" t="s">
        <v>16346</v>
      </c>
      <c r="F484" s="175">
        <v>5855539663</v>
      </c>
      <c r="G484" s="175" t="s">
        <v>16347</v>
      </c>
      <c r="H484" s="12">
        <v>45845</v>
      </c>
      <c r="I484" s="11" t="s">
        <v>15058</v>
      </c>
      <c r="J484" s="13" t="s">
        <v>15097</v>
      </c>
      <c r="K484" s="3" t="s">
        <v>16348</v>
      </c>
      <c r="L484" s="13" t="s">
        <v>14680</v>
      </c>
      <c r="M484" s="13"/>
      <c r="N484" s="13"/>
      <c r="O484" s="13"/>
      <c r="P484" s="166" t="str">
        <f>IFERROR(VLOOKUP(D484,'TPMS-auto'!A:D, 4,0),"Not-in-TPMS")</f>
        <v>0007670</v>
      </c>
      <c r="Q484" s="169" t="str">
        <f>VLOOKUP(Table2[[#This Row],[Unit Number]],Ops,3,0)</f>
        <v>Rob &amp; Andrea</v>
      </c>
      <c r="R484" s="173">
        <f>IFERROR(VLOOKUP(Table2[[#This Row],[Enterprise ID]], 'ExistingRental-12.11'!A:H, 3, 0), "Not Open On 12.11")</f>
        <v>45954</v>
      </c>
      <c r="S484" s="167" t="str">
        <f>IF(Table2[[#This Row],[Start Rental Date]]="New Rental", "New Rental", "Rental Extension Request")</f>
        <v>Rental Extension Request</v>
      </c>
      <c r="T484" s="167" t="str">
        <f>IFERROR(IF(Table2[[#This Row],[Date of this request]]-Table2[[#This Row],[Tech Service Date]]&lt;60, "New Hire Rental", "Truck Breakdown"), "New Hire Rental")</f>
        <v>Truck Breakdown</v>
      </c>
      <c r="U484" s="167" t="str">
        <f>IFERROR(VLOOKUP(Table2[[#This Row],[Enterprise ID]], 'ExistingRental-12.11'!A:H, 7, 0), "Not Open On 12.11")</f>
        <v>KEVIN JARRETT</v>
      </c>
      <c r="V484" s="173">
        <f>IFERROR(VLOOKUP(Table2[[#This Row],[Enterprise ID]],'Tech-ServiceDate'!A:B,2,0), "EitherNewHire or Termed")</f>
        <v>35572</v>
      </c>
      <c r="W484" s="25"/>
      <c r="X484" s="25"/>
    </row>
    <row r="485" spans="1:24" ht="33.75" customHeight="1">
      <c r="A485" s="15">
        <v>45944</v>
      </c>
      <c r="B485" s="8">
        <v>36003</v>
      </c>
      <c r="C485" s="9" t="s">
        <v>16349</v>
      </c>
      <c r="D485" s="10" t="s">
        <v>14726</v>
      </c>
      <c r="E485" s="174" t="str">
        <f>TRIM(B485)</f>
        <v>36003</v>
      </c>
      <c r="F485" s="175">
        <f>IFERROR(VLOOKUP(D485,'TPMS-auto'!A:J, 10,0), "Not-in-TPMS")</f>
        <v>7323185436</v>
      </c>
      <c r="G485" s="175" t="str">
        <f>IFERROR(VLOOKUP(D485,'TPMS-auto'!A:J,6,0),"Not-in-TPMS")</f>
        <v>046509</v>
      </c>
      <c r="H485" s="12">
        <v>45903</v>
      </c>
      <c r="I485" s="11" t="s">
        <v>16350</v>
      </c>
      <c r="J485" s="13" t="s">
        <v>16351</v>
      </c>
      <c r="K485" s="3" t="s">
        <v>16352</v>
      </c>
      <c r="L485" s="13" t="s">
        <v>14680</v>
      </c>
      <c r="M485" s="13"/>
      <c r="N485" s="62" t="s">
        <v>14696</v>
      </c>
      <c r="O485" s="13"/>
      <c r="P485" s="166" t="str">
        <f>IFERROR(VLOOKUP(D485,'TPMS-auto'!A:D, 4,0),"Not-in-TPMS")</f>
        <v>0007084</v>
      </c>
      <c r="Q485" s="169" t="str">
        <f>VLOOKUP(Table2[[#This Row],[Unit Number]],Ops,3,0)</f>
        <v>Monica, Cheryl &amp; Machell</v>
      </c>
      <c r="R485" s="173">
        <f>IFERROR(VLOOKUP(Table2[[#This Row],[Enterprise ID]], 'ExistingRental-12.11'!A:H, 3, 0), "Not Open On 12.11")</f>
        <v>45992</v>
      </c>
      <c r="S485" s="167" t="str">
        <f>IF(Table2[[#This Row],[Start Rental Date]]="New Rental", "New Rental", "Rental Extension Request")</f>
        <v>Rental Extension Request</v>
      </c>
      <c r="T485" s="167" t="str">
        <f>IFERROR(IF(Table2[[#This Row],[Date of this request]]-Table2[[#This Row],[Tech Service Date]]&lt;60, "New Hire Rental", "Truck Breakdown"), "New Hire Rental")</f>
        <v>Truck Breakdown</v>
      </c>
      <c r="U485" s="167" t="str">
        <f>IFERROR(VLOOKUP(Table2[[#This Row],[Enterprise ID]], 'ExistingRental-12.11'!A:H, 7, 0), "Not Open On 12.11")</f>
        <v>FAZIL HAMZA</v>
      </c>
      <c r="V485" s="173">
        <f>IFERROR(VLOOKUP(Table2[[#This Row],[Enterprise ID]],'Tech-ServiceDate'!A:B,2,0), "EitherNewHire or Termed")</f>
        <v>44209</v>
      </c>
      <c r="W485" s="25"/>
      <c r="X485" s="25"/>
    </row>
    <row r="486" spans="1:24" ht="33.75" customHeight="1">
      <c r="A486" s="15">
        <v>45944</v>
      </c>
      <c r="B486" s="8">
        <v>46515</v>
      </c>
      <c r="C486" s="9" t="s">
        <v>15248</v>
      </c>
      <c r="D486" s="10" t="s">
        <v>15249</v>
      </c>
      <c r="E486" s="174" t="s">
        <v>16353</v>
      </c>
      <c r="F486" s="175">
        <v>7039873058</v>
      </c>
      <c r="G486" s="175" t="s">
        <v>16354</v>
      </c>
      <c r="H486" s="12">
        <v>45845</v>
      </c>
      <c r="I486" s="11" t="s">
        <v>15250</v>
      </c>
      <c r="J486" s="13" t="s">
        <v>15251</v>
      </c>
      <c r="K486" s="3" t="s">
        <v>15252</v>
      </c>
      <c r="L486" s="13" t="s">
        <v>14680</v>
      </c>
      <c r="M486" s="13"/>
      <c r="N486" s="13" t="s">
        <v>14680</v>
      </c>
      <c r="O486" s="13" t="s">
        <v>14680</v>
      </c>
      <c r="P486" s="166" t="str">
        <f>IFERROR(VLOOKUP(D486,'TPMS-auto'!A:D, 4,0),"Not-in-TPMS")</f>
        <v>Not-in-TPMS</v>
      </c>
      <c r="Q486" s="169" t="e">
        <f>VLOOKUP(Table2[[#This Row],[Unit Number]],Ops,3,0)</f>
        <v>#N/A</v>
      </c>
      <c r="R486" s="173" t="str">
        <f>IFERROR(VLOOKUP(Table2[[#This Row],[Enterprise ID]], 'ExistingRental-12.11'!A:H, 3, 0), "Not Open On 12.11")</f>
        <v>Not Open On 12.11</v>
      </c>
      <c r="S486" s="167" t="str">
        <f>IF(Table2[[#This Row],[Start Rental Date]]="New Rental", "New Rental", "Rental Extension Request")</f>
        <v>Rental Extension Request</v>
      </c>
      <c r="T486" s="167" t="str">
        <f>IFERROR(IF(Table2[[#This Row],[Date of this request]]-Table2[[#This Row],[Tech Service Date]]&lt;60, "New Hire Rental", "Truck Breakdown"), "New Hire Rental")</f>
        <v>New Hire Rental</v>
      </c>
      <c r="U486" s="167" t="str">
        <f>IFERROR(VLOOKUP(Table2[[#This Row],[Enterprise ID]], 'ExistingRental-12.11'!A:H, 7, 0), "Not Open On 12.11")</f>
        <v>Not Open On 12.11</v>
      </c>
      <c r="V486" s="173" t="str">
        <f>IFERROR(VLOOKUP(Table2[[#This Row],[Enterprise ID]],'Tech-ServiceDate'!A:B,2,0), "EitherNewHire or Termed")</f>
        <v>EitherNewHire or Termed</v>
      </c>
      <c r="W486" s="25"/>
      <c r="X486" s="25"/>
    </row>
    <row r="487" spans="1:24" ht="33.75" customHeight="1">
      <c r="A487" s="15">
        <v>45944</v>
      </c>
      <c r="B487" s="7">
        <v>46047</v>
      </c>
      <c r="C487" s="4" t="s">
        <v>16063</v>
      </c>
      <c r="D487" s="5" t="s">
        <v>16064</v>
      </c>
      <c r="E487" s="174" t="str">
        <f>TRIM(B487)</f>
        <v>46047</v>
      </c>
      <c r="F487" s="181">
        <f>IFERROR(VLOOKUP(D487,'TPMS-auto'!A:J, 10,0), "Not-in-TPMS")</f>
        <v>9166952751</v>
      </c>
      <c r="G487" s="181" t="str">
        <f>IFERROR(VLOOKUP(D487,'TPMS-auto'!A:J,6,0),"Not-in-TPMS")</f>
        <v>046047</v>
      </c>
      <c r="H487" s="12">
        <v>45938</v>
      </c>
      <c r="I487" s="2" t="s">
        <v>16355</v>
      </c>
      <c r="J487" s="3" t="s">
        <v>16227</v>
      </c>
      <c r="K487" s="3" t="s">
        <v>15451</v>
      </c>
      <c r="L487" s="13" t="s">
        <v>14680</v>
      </c>
      <c r="M487" s="13"/>
      <c r="N487" s="3" t="s">
        <v>14680</v>
      </c>
      <c r="O487" s="3" t="s">
        <v>14680</v>
      </c>
      <c r="P487" s="166" t="str">
        <f>IFERROR(VLOOKUP(D487,'TPMS-auto'!A:D, 4,0),"Not-in-TPMS")</f>
        <v>0008184</v>
      </c>
      <c r="Q487" s="169" t="str">
        <f>VLOOKUP(Table2[[#This Row],[Unit Number]],Ops,3,0)</f>
        <v>Carol &amp; Tasha</v>
      </c>
      <c r="R487" s="173" t="str">
        <f>IFERROR(VLOOKUP(Table2[[#This Row],[Enterprise ID]], 'ExistingRental-12.11'!A:H, 3, 0), "Not Open On 12.11")</f>
        <v>Not Open On 12.11</v>
      </c>
      <c r="S487" s="167" t="str">
        <f>IF(Table2[[#This Row],[Start Rental Date]]="New Rental", "New Rental", "Rental Extension Request")</f>
        <v>Rental Extension Request</v>
      </c>
      <c r="T487" s="167" t="str">
        <f>IFERROR(IF(Table2[[#This Row],[Date of this request]]-Table2[[#This Row],[Tech Service Date]]&lt;60, "New Hire Rental", "Truck Breakdown"), "New Hire Rental")</f>
        <v>Truck Breakdown</v>
      </c>
      <c r="U487" s="167" t="str">
        <f>IFERROR(VLOOKUP(Table2[[#This Row],[Enterprise ID]], 'ExistingRental-12.11'!A:H, 7, 0), "Not Open On 12.11")</f>
        <v>Not Open On 12.11</v>
      </c>
      <c r="V487" s="173">
        <f>IFERROR(VLOOKUP(Table2[[#This Row],[Enterprise ID]],'Tech-ServiceDate'!A:B,2,0), "EitherNewHire or Termed")</f>
        <v>44770</v>
      </c>
      <c r="W487" s="25"/>
      <c r="X487" s="25"/>
    </row>
    <row r="488" spans="1:24" ht="33.75" customHeight="1">
      <c r="A488" s="15">
        <v>45944</v>
      </c>
      <c r="B488" s="7">
        <v>61015</v>
      </c>
      <c r="C488" s="4" t="s">
        <v>14752</v>
      </c>
      <c r="D488" s="5" t="s">
        <v>2193</v>
      </c>
      <c r="E488" s="176" t="s">
        <v>15910</v>
      </c>
      <c r="F488" s="181">
        <v>7249536540</v>
      </c>
      <c r="G488" s="181" t="s">
        <v>16356</v>
      </c>
      <c r="H488" s="12" t="s">
        <v>16219</v>
      </c>
      <c r="I488" s="2" t="s">
        <v>15393</v>
      </c>
      <c r="J488" s="3" t="s">
        <v>15394</v>
      </c>
      <c r="K488" s="3" t="s">
        <v>15911</v>
      </c>
      <c r="L488" s="13" t="s">
        <v>14680</v>
      </c>
      <c r="M488" s="13"/>
      <c r="N488" s="3" t="s">
        <v>14680</v>
      </c>
      <c r="O488" s="3" t="s">
        <v>14680</v>
      </c>
      <c r="P488" s="166" t="str">
        <f>IFERROR(VLOOKUP(D488,'TPMS-auto'!A:D, 4,0),"Not-in-TPMS")</f>
        <v>0004766</v>
      </c>
      <c r="Q488" s="169" t="str">
        <f>VLOOKUP(Table2[[#This Row],[Unit Number]],Ops,3,0)</f>
        <v>Rob &amp; Andrea</v>
      </c>
      <c r="R488" s="173" t="str">
        <f>IFERROR(VLOOKUP(Table2[[#This Row],[Enterprise ID]], 'ExistingRental-12.11'!A:H, 3, 0), "Not Open On 12.11")</f>
        <v>Not Open On 12.11</v>
      </c>
      <c r="S488" s="167" t="str">
        <f>IF(Table2[[#This Row],[Start Rental Date]]="New Rental", "New Rental", "Rental Extension Request")</f>
        <v>New Rental</v>
      </c>
      <c r="T488" s="167" t="str">
        <f>IFERROR(IF(Table2[[#This Row],[Date of this request]]-Table2[[#This Row],[Tech Service Date]]&lt;60, "New Hire Rental", "Truck Breakdown"), "New Hire Rental")</f>
        <v>Truck Breakdown</v>
      </c>
      <c r="U488" s="167" t="str">
        <f>IFERROR(VLOOKUP(Table2[[#This Row],[Enterprise ID]], 'ExistingRental-12.11'!A:H, 7, 0), "Not Open On 12.11")</f>
        <v>Not Open On 12.11</v>
      </c>
      <c r="V488" s="173">
        <f>IFERROR(VLOOKUP(Table2[[#This Row],[Enterprise ID]],'Tech-ServiceDate'!A:B,2,0), "EitherNewHire or Termed")</f>
        <v>37255</v>
      </c>
      <c r="W488" s="25"/>
      <c r="X488" s="25"/>
    </row>
    <row r="489" spans="1:24" ht="33.75" customHeight="1">
      <c r="A489" s="15">
        <v>45944</v>
      </c>
      <c r="B489" s="7">
        <v>22244</v>
      </c>
      <c r="C489" s="4" t="s">
        <v>16357</v>
      </c>
      <c r="D489" s="5" t="s">
        <v>16358</v>
      </c>
      <c r="E489" s="176" t="str">
        <f>TRIM(B489)</f>
        <v>22244</v>
      </c>
      <c r="F489" s="181">
        <f>IFERROR(VLOOKUP(D489,'TPMS-auto'!A:J, 10,0), "Not-in-TPMS")</f>
        <v>2194552221</v>
      </c>
      <c r="G489" s="181" t="str">
        <f>IFERROR(VLOOKUP(D489,'TPMS-auto'!A:J,6,0),"Not-in-TPMS")</f>
        <v>022244</v>
      </c>
      <c r="H489" s="12" t="s">
        <v>16219</v>
      </c>
      <c r="I489" s="2"/>
      <c r="J489" s="3" t="s">
        <v>16359</v>
      </c>
      <c r="K489" s="3"/>
      <c r="L489" s="13" t="s">
        <v>14680</v>
      </c>
      <c r="M489" s="13"/>
      <c r="N489" s="3" t="s">
        <v>14680</v>
      </c>
      <c r="O489" s="3" t="s">
        <v>14680</v>
      </c>
      <c r="P489" s="166" t="str">
        <f>IFERROR(VLOOKUP(D489,'TPMS-auto'!A:D, 4,0),"Not-in-TPMS")</f>
        <v>0008555</v>
      </c>
      <c r="Q489" s="169" t="str">
        <f>VLOOKUP(Table2[[#This Row],[Unit Number]],Ops,3,0)</f>
        <v>Monica, Cheryl &amp; Machell</v>
      </c>
      <c r="R489" s="173" t="str">
        <f>IFERROR(VLOOKUP(Table2[[#This Row],[Enterprise ID]], 'ExistingRental-12.11'!A:H, 3, 0), "Not Open On 12.11")</f>
        <v>Not Open On 12.11</v>
      </c>
      <c r="S489" s="167" t="str">
        <f>IF(Table2[[#This Row],[Start Rental Date]]="New Rental", "New Rental", "Rental Extension Request")</f>
        <v>New Rental</v>
      </c>
      <c r="T489" s="167" t="str">
        <f>IFERROR(IF(Table2[[#This Row],[Date of this request]]-Table2[[#This Row],[Tech Service Date]]&lt;60, "New Hire Rental", "Truck Breakdown"), "New Hire Rental")</f>
        <v>New Hire Rental</v>
      </c>
      <c r="U489" s="167" t="str">
        <f>IFERROR(VLOOKUP(Table2[[#This Row],[Enterprise ID]], 'ExistingRental-12.11'!A:H, 7, 0), "Not Open On 12.11")</f>
        <v>Not Open On 12.11</v>
      </c>
      <c r="V489" s="173">
        <f>IFERROR(VLOOKUP(Table2[[#This Row],[Enterprise ID]],'Tech-ServiceDate'!A:B,2,0), "EitherNewHire or Termed")</f>
        <v>45928</v>
      </c>
      <c r="W489" s="25"/>
      <c r="X489" s="25"/>
    </row>
    <row r="490" spans="1:24" ht="33.75" customHeight="1">
      <c r="A490" s="15">
        <v>45944</v>
      </c>
      <c r="B490" s="7">
        <v>36043</v>
      </c>
      <c r="C490" s="4" t="s">
        <v>15554</v>
      </c>
      <c r="D490" s="5" t="s">
        <v>15555</v>
      </c>
      <c r="E490" s="176" t="s">
        <v>16360</v>
      </c>
      <c r="F490" s="181">
        <v>3025132891</v>
      </c>
      <c r="G490" s="181" t="s">
        <v>16361</v>
      </c>
      <c r="H490" s="12" t="s">
        <v>16219</v>
      </c>
      <c r="I490" s="2" t="s">
        <v>15556</v>
      </c>
      <c r="J490" s="3" t="s">
        <v>15557</v>
      </c>
      <c r="K490" s="3" t="s">
        <v>15558</v>
      </c>
      <c r="L490" s="13" t="s">
        <v>14680</v>
      </c>
      <c r="M490" s="13"/>
      <c r="N490" s="3" t="s">
        <v>14680</v>
      </c>
      <c r="O490" s="3" t="s">
        <v>14680</v>
      </c>
      <c r="P490" s="166" t="str">
        <f>IFERROR(VLOOKUP(D490,'TPMS-auto'!A:D, 4,0),"Not-in-TPMS")</f>
        <v>0007084</v>
      </c>
      <c r="Q490" s="169" t="str">
        <f>VLOOKUP(Table2[[#This Row],[Unit Number]],Ops,3,0)</f>
        <v>Monica, Cheryl &amp; Machell</v>
      </c>
      <c r="R490" s="173">
        <f>IFERROR(VLOOKUP(Table2[[#This Row],[Enterprise ID]], 'ExistingRental-12.11'!A:H, 3, 0), "Not Open On 12.11")</f>
        <v>45986</v>
      </c>
      <c r="S490" s="167" t="str">
        <f>IF(Table2[[#This Row],[Start Rental Date]]="New Rental", "New Rental", "Rental Extension Request")</f>
        <v>New Rental</v>
      </c>
      <c r="T490" s="167" t="str">
        <f>IFERROR(IF(Table2[[#This Row],[Date of this request]]-Table2[[#This Row],[Tech Service Date]]&lt;60, "New Hire Rental", "Truck Breakdown"), "New Hire Rental")</f>
        <v>New Hire Rental</v>
      </c>
      <c r="U490" s="167" t="str">
        <f>IFERROR(VLOOKUP(Table2[[#This Row],[Enterprise ID]], 'ExistingRental-12.11'!A:H, 7, 0), "Not Open On 12.11")</f>
        <v>ELIJAH ENNIS</v>
      </c>
      <c r="V490" s="173">
        <f>IFERROR(VLOOKUP(Table2[[#This Row],[Enterprise ID]],'Tech-ServiceDate'!A:B,2,0), "EitherNewHire or Termed")</f>
        <v>45886</v>
      </c>
      <c r="W490" s="25"/>
      <c r="X490" s="25"/>
    </row>
    <row r="491" spans="1:24" ht="33.75" customHeight="1">
      <c r="A491" s="15">
        <v>45944</v>
      </c>
      <c r="B491" s="7">
        <v>61839</v>
      </c>
      <c r="C491" s="4" t="s">
        <v>16362</v>
      </c>
      <c r="D491" s="5" t="s">
        <v>16363</v>
      </c>
      <c r="E491" s="176" t="str">
        <f t="shared" ref="E491:E498" si="20">TRIM(B491)</f>
        <v>61839</v>
      </c>
      <c r="F491" s="181">
        <f>IFERROR(VLOOKUP(D491,'TPMS-auto'!A:J, 10,0), "Not-in-TPMS")</f>
        <v>8043001464</v>
      </c>
      <c r="G491" s="181" t="str">
        <f>IFERROR(VLOOKUP(D491,'TPMS-auto'!A:J,6,0),"Not-in-TPMS")</f>
        <v>061839</v>
      </c>
      <c r="H491" s="12" t="s">
        <v>16219</v>
      </c>
      <c r="I491" s="2" t="s">
        <v>16364</v>
      </c>
      <c r="J491" s="3" t="s">
        <v>15075</v>
      </c>
      <c r="K491" s="3" t="s">
        <v>14679</v>
      </c>
      <c r="L491" s="3" t="s">
        <v>14680</v>
      </c>
      <c r="M491" s="3"/>
      <c r="N491" s="3" t="s">
        <v>14680</v>
      </c>
      <c r="O491" s="3" t="s">
        <v>14680</v>
      </c>
      <c r="P491" s="166" t="str">
        <f>IFERROR(VLOOKUP(D491,'TPMS-auto'!A:D, 4,0),"Not-in-TPMS")</f>
        <v>0008175</v>
      </c>
      <c r="Q491" s="169" t="str">
        <f>VLOOKUP(Table2[[#This Row],[Unit Number]],Ops,3,0)</f>
        <v>Rob &amp; Andrea</v>
      </c>
      <c r="R491" s="173" t="str">
        <f>IFERROR(VLOOKUP(Table2[[#This Row],[Enterprise ID]], 'ExistingRental-12.11'!A:H, 3, 0), "Not Open On 12.11")</f>
        <v>Not Open On 12.11</v>
      </c>
      <c r="S491" s="167" t="str">
        <f>IF(Table2[[#This Row],[Start Rental Date]]="New Rental", "New Rental", "Rental Extension Request")</f>
        <v>New Rental</v>
      </c>
      <c r="T491" s="167" t="str">
        <f>IFERROR(IF(Table2[[#This Row],[Date of this request]]-Table2[[#This Row],[Tech Service Date]]&lt;60, "New Hire Rental", "Truck Breakdown"), "New Hire Rental")</f>
        <v>Truck Breakdown</v>
      </c>
      <c r="U491" s="167" t="str">
        <f>IFERROR(VLOOKUP(Table2[[#This Row],[Enterprise ID]], 'ExistingRental-12.11'!A:H, 7, 0), "Not Open On 12.11")</f>
        <v>Not Open On 12.11</v>
      </c>
      <c r="V491" s="173">
        <f>IFERROR(VLOOKUP(Table2[[#This Row],[Enterprise ID]],'Tech-ServiceDate'!A:B,2,0), "EitherNewHire or Termed")</f>
        <v>45823</v>
      </c>
      <c r="W491" s="25"/>
      <c r="X491" s="25"/>
    </row>
    <row r="492" spans="1:24" ht="33.75" customHeight="1">
      <c r="A492" s="15">
        <v>45944</v>
      </c>
      <c r="B492" s="8">
        <v>36770</v>
      </c>
      <c r="C492" s="9" t="s">
        <v>16365</v>
      </c>
      <c r="D492" s="10" t="s">
        <v>9147</v>
      </c>
      <c r="E492" s="174" t="str">
        <f t="shared" si="20"/>
        <v>36770</v>
      </c>
      <c r="F492" s="175">
        <f>IFERROR(VLOOKUP(D492,'TPMS-auto'!A:J, 10,0), "Not-in-TPMS")</f>
        <v>3468483248</v>
      </c>
      <c r="G492" s="175" t="str">
        <f>IFERROR(VLOOKUP(D492,'TPMS-auto'!A:J,6,0),"Not-in-TPMS")</f>
        <v>036770</v>
      </c>
      <c r="H492" s="12" t="s">
        <v>16219</v>
      </c>
      <c r="I492" s="11" t="s">
        <v>16366</v>
      </c>
      <c r="J492" s="13" t="s">
        <v>16367</v>
      </c>
      <c r="K492" s="13" t="s">
        <v>14679</v>
      </c>
      <c r="L492" s="13" t="s">
        <v>14680</v>
      </c>
      <c r="M492" s="13"/>
      <c r="N492" s="13" t="s">
        <v>14680</v>
      </c>
      <c r="O492" s="3" t="s">
        <v>14680</v>
      </c>
      <c r="P492" s="166" t="str">
        <f>IFERROR(VLOOKUP(D492,'TPMS-auto'!A:D, 4,0),"Not-in-TPMS")</f>
        <v>0008107</v>
      </c>
      <c r="Q492" s="169" t="str">
        <f>VLOOKUP(Table2[[#This Row],[Unit Number]],Ops,3,0)</f>
        <v>Carol &amp; Tasha</v>
      </c>
      <c r="R492" s="173">
        <f>IFERROR(VLOOKUP(Table2[[#This Row],[Enterprise ID]], 'ExistingRental-12.11'!A:H, 3, 0), "Not Open On 12.11")</f>
        <v>45980</v>
      </c>
      <c r="S492" s="167" t="str">
        <f>IF(Table2[[#This Row],[Start Rental Date]]="New Rental", "New Rental", "Rental Extension Request")</f>
        <v>New Rental</v>
      </c>
      <c r="T492" s="167" t="str">
        <f>IFERROR(IF(Table2[[#This Row],[Date of this request]]-Table2[[#This Row],[Tech Service Date]]&lt;60, "New Hire Rental", "Truck Breakdown"), "New Hire Rental")</f>
        <v>Truck Breakdown</v>
      </c>
      <c r="U492" s="167" t="str">
        <f>IFERROR(VLOOKUP(Table2[[#This Row],[Enterprise ID]], 'ExistingRental-12.11'!A:H, 7, 0), "Not Open On 12.11")</f>
        <v>LOUIS SMITH</v>
      </c>
      <c r="V492" s="173">
        <f>IFERROR(VLOOKUP(Table2[[#This Row],[Enterprise ID]],'Tech-ServiceDate'!A:B,2,0), "EitherNewHire or Termed")</f>
        <v>39052</v>
      </c>
      <c r="W492" s="25"/>
      <c r="X492" s="25"/>
    </row>
    <row r="493" spans="1:24" ht="33.75" customHeight="1">
      <c r="A493" s="15">
        <v>45944</v>
      </c>
      <c r="B493" s="7">
        <v>46115</v>
      </c>
      <c r="C493" s="4" t="s">
        <v>16368</v>
      </c>
      <c r="D493" s="5" t="s">
        <v>3628</v>
      </c>
      <c r="E493" s="176" t="str">
        <f t="shared" si="20"/>
        <v>46115</v>
      </c>
      <c r="F493" s="181">
        <f>IFERROR(VLOOKUP(D493,'TPMS-auto'!A:J, 10,0), "Not-in-TPMS")</f>
        <v>5862130291</v>
      </c>
      <c r="G493" s="181" t="str">
        <f>IFERROR(VLOOKUP(D493,'TPMS-auto'!A:J,6,0),"Not-in-TPMS")</f>
        <v>046115</v>
      </c>
      <c r="H493" s="12" t="s">
        <v>16219</v>
      </c>
      <c r="I493" s="2" t="s">
        <v>16369</v>
      </c>
      <c r="J493" s="3" t="s">
        <v>16370</v>
      </c>
      <c r="K493" s="3" t="s">
        <v>14679</v>
      </c>
      <c r="L493" s="3" t="s">
        <v>14680</v>
      </c>
      <c r="M493" s="3"/>
      <c r="N493" s="3" t="s">
        <v>14680</v>
      </c>
      <c r="O493" s="3" t="s">
        <v>14680</v>
      </c>
      <c r="P493" s="166" t="str">
        <f>IFERROR(VLOOKUP(D493,'TPMS-auto'!A:D, 4,0),"Not-in-TPMS")</f>
        <v>0008309</v>
      </c>
      <c r="Q493" s="169" t="str">
        <f>VLOOKUP(Table2[[#This Row],[Unit Number]],Ops,3,0)</f>
        <v>Monica, Cheryl &amp; Machell</v>
      </c>
      <c r="R493" s="173" t="str">
        <f>IFERROR(VLOOKUP(Table2[[#This Row],[Enterprise ID]], 'ExistingRental-12.11'!A:H, 3, 0), "Not Open On 12.11")</f>
        <v>Not Open On 12.11</v>
      </c>
      <c r="S493" s="167" t="str">
        <f>IF(Table2[[#This Row],[Start Rental Date]]="New Rental", "New Rental", "Rental Extension Request")</f>
        <v>New Rental</v>
      </c>
      <c r="T493" s="167" t="str">
        <f>IFERROR(IF(Table2[[#This Row],[Date of this request]]-Table2[[#This Row],[Tech Service Date]]&lt;60, "New Hire Rental", "Truck Breakdown"), "New Hire Rental")</f>
        <v>Truck Breakdown</v>
      </c>
      <c r="U493" s="167" t="str">
        <f>IFERROR(VLOOKUP(Table2[[#This Row],[Enterprise ID]], 'ExistingRental-12.11'!A:H, 7, 0), "Not Open On 12.11")</f>
        <v>Not Open On 12.11</v>
      </c>
      <c r="V493" s="173">
        <f>IFERROR(VLOOKUP(Table2[[#This Row],[Enterprise ID]],'Tech-ServiceDate'!A:B,2,0), "EitherNewHire or Termed")</f>
        <v>34428</v>
      </c>
      <c r="W493" s="25"/>
      <c r="X493" s="25"/>
    </row>
    <row r="494" spans="1:24" ht="33.75" customHeight="1">
      <c r="A494" s="15">
        <v>45944</v>
      </c>
      <c r="B494" s="7">
        <v>46866</v>
      </c>
      <c r="C494" s="4" t="s">
        <v>16371</v>
      </c>
      <c r="D494" s="5" t="s">
        <v>16372</v>
      </c>
      <c r="E494" s="176" t="str">
        <f t="shared" si="20"/>
        <v>46866</v>
      </c>
      <c r="F494" s="181">
        <f>IFERROR(VLOOKUP(D494,'TPMS-auto'!A:J, 10,0), "Not-in-TPMS")</f>
        <v>8125811133</v>
      </c>
      <c r="G494" s="181" t="str">
        <f>IFERROR(VLOOKUP(D494,'TPMS-auto'!A:J,6,0),"Not-in-TPMS")</f>
        <v>046866</v>
      </c>
      <c r="H494" s="12" t="s">
        <v>16219</v>
      </c>
      <c r="I494" s="2" t="s">
        <v>16373</v>
      </c>
      <c r="J494" s="3" t="s">
        <v>16374</v>
      </c>
      <c r="K494" s="13" t="s">
        <v>14679</v>
      </c>
      <c r="L494" s="3" t="s">
        <v>14680</v>
      </c>
      <c r="M494" s="3"/>
      <c r="N494" s="3" t="s">
        <v>14680</v>
      </c>
      <c r="O494" s="13" t="s">
        <v>14680</v>
      </c>
      <c r="P494" s="166" t="str">
        <f>IFERROR(VLOOKUP(D494,'TPMS-auto'!A:D, 4,0),"Not-in-TPMS")</f>
        <v>0008096</v>
      </c>
      <c r="Q494" s="169" t="str">
        <f>VLOOKUP(Table2[[#This Row],[Unit Number]],Ops,3,0)</f>
        <v>Monica, Cheryl &amp; Machell</v>
      </c>
      <c r="R494" s="173" t="str">
        <f>IFERROR(VLOOKUP(Table2[[#This Row],[Enterprise ID]], 'ExistingRental-12.11'!A:H, 3, 0), "Not Open On 12.11")</f>
        <v>Not Open On 12.11</v>
      </c>
      <c r="S494" s="167" t="str">
        <f>IF(Table2[[#This Row],[Start Rental Date]]="New Rental", "New Rental", "Rental Extension Request")</f>
        <v>New Rental</v>
      </c>
      <c r="T494" s="167" t="str">
        <f>IFERROR(IF(Table2[[#This Row],[Date of this request]]-Table2[[#This Row],[Tech Service Date]]&lt;60, "New Hire Rental", "Truck Breakdown"), "New Hire Rental")</f>
        <v>Truck Breakdown</v>
      </c>
      <c r="U494" s="167" t="str">
        <f>IFERROR(VLOOKUP(Table2[[#This Row],[Enterprise ID]], 'ExistingRental-12.11'!A:H, 7, 0), "Not Open On 12.11")</f>
        <v>Not Open On 12.11</v>
      </c>
      <c r="V494" s="173">
        <f>IFERROR(VLOOKUP(Table2[[#This Row],[Enterprise ID]],'Tech-ServiceDate'!A:B,2,0), "EitherNewHire or Termed")</f>
        <v>45851</v>
      </c>
      <c r="W494" s="25"/>
      <c r="X494" s="25"/>
    </row>
    <row r="495" spans="1:24" ht="33.75" customHeight="1">
      <c r="A495" s="15">
        <v>45944</v>
      </c>
      <c r="B495" s="7">
        <v>21576</v>
      </c>
      <c r="C495" s="4" t="s">
        <v>16375</v>
      </c>
      <c r="D495" s="5" t="s">
        <v>16376</v>
      </c>
      <c r="E495" s="176" t="str">
        <f t="shared" si="20"/>
        <v>21576</v>
      </c>
      <c r="F495" s="181">
        <f>IFERROR(VLOOKUP(D495,'TPMS-auto'!A:J, 10,0), "Not-in-TPMS")</f>
        <v>5592025147</v>
      </c>
      <c r="G495" s="181" t="str">
        <f>IFERROR(VLOOKUP(D495,'TPMS-auto'!A:J,6,0),"Not-in-TPMS")</f>
        <v>061828</v>
      </c>
      <c r="H495" s="12" t="s">
        <v>16219</v>
      </c>
      <c r="I495" s="2" t="s">
        <v>16377</v>
      </c>
      <c r="J495" s="3" t="s">
        <v>16378</v>
      </c>
      <c r="K495" s="3" t="s">
        <v>14679</v>
      </c>
      <c r="L495" s="3" t="s">
        <v>14680</v>
      </c>
      <c r="M495" s="3"/>
      <c r="N495" s="3" t="s">
        <v>14680</v>
      </c>
      <c r="O495" s="3" t="s">
        <v>14680</v>
      </c>
      <c r="P495" s="166" t="str">
        <f>IFERROR(VLOOKUP(D495,'TPMS-auto'!A:D, 4,0),"Not-in-TPMS")</f>
        <v>0008366</v>
      </c>
      <c r="Q495" s="169" t="str">
        <f>VLOOKUP(Table2[[#This Row],[Unit Number]],Ops,3,0)</f>
        <v>Carol &amp; Tasha</v>
      </c>
      <c r="R495" s="173" t="str">
        <f>IFERROR(VLOOKUP(Table2[[#This Row],[Enterprise ID]], 'ExistingRental-12.11'!A:H, 3, 0), "Not Open On 12.11")</f>
        <v>Not Open On 12.11</v>
      </c>
      <c r="S495" s="167" t="str">
        <f>IF(Table2[[#This Row],[Start Rental Date]]="New Rental", "New Rental", "Rental Extension Request")</f>
        <v>New Rental</v>
      </c>
      <c r="T495" s="167" t="str">
        <f>IFERROR(IF(Table2[[#This Row],[Date of this request]]-Table2[[#This Row],[Tech Service Date]]&lt;60, "New Hire Rental", "Truck Breakdown"), "New Hire Rental")</f>
        <v>Truck Breakdown</v>
      </c>
      <c r="U495" s="167" t="str">
        <f>IFERROR(VLOOKUP(Table2[[#This Row],[Enterprise ID]], 'ExistingRental-12.11'!A:H, 7, 0), "Not Open On 12.11")</f>
        <v>Not Open On 12.11</v>
      </c>
      <c r="V495" s="173">
        <f>IFERROR(VLOOKUP(Table2[[#This Row],[Enterprise ID]],'Tech-ServiceDate'!A:B,2,0), "EitherNewHire or Termed")</f>
        <v>44336</v>
      </c>
      <c r="W495" s="25"/>
      <c r="X495" s="25"/>
    </row>
    <row r="496" spans="1:24" ht="33.75" customHeight="1">
      <c r="A496" s="15">
        <v>45944</v>
      </c>
      <c r="B496" s="8">
        <v>21720</v>
      </c>
      <c r="C496" s="9" t="s">
        <v>16379</v>
      </c>
      <c r="D496" s="10" t="s">
        <v>16380</v>
      </c>
      <c r="E496" s="174" t="str">
        <f t="shared" si="20"/>
        <v>21720</v>
      </c>
      <c r="F496" s="175">
        <f>IFERROR(VLOOKUP(D496,'TPMS-auto'!A:J, 10,0), "Not-in-TPMS")</f>
        <v>2605150349</v>
      </c>
      <c r="G496" s="175" t="str">
        <f>IFERROR(VLOOKUP(D496,'TPMS-auto'!A:J,6,0),"Not-in-TPMS")</f>
        <v>021720</v>
      </c>
      <c r="H496" s="12" t="s">
        <v>16219</v>
      </c>
      <c r="I496" s="11"/>
      <c r="J496" s="13" t="s">
        <v>15426</v>
      </c>
      <c r="K496" s="13" t="s">
        <v>14676</v>
      </c>
      <c r="L496" s="13" t="s">
        <v>14680</v>
      </c>
      <c r="M496" s="13"/>
      <c r="N496" s="13" t="s">
        <v>14680</v>
      </c>
      <c r="O496" s="13" t="s">
        <v>14680</v>
      </c>
      <c r="P496" s="166" t="str">
        <f>IFERROR(VLOOKUP(D496,'TPMS-auto'!A:D, 4,0),"Not-in-TPMS")</f>
        <v>0008096</v>
      </c>
      <c r="Q496" s="169" t="str">
        <f>VLOOKUP(Table2[[#This Row],[Unit Number]],Ops,3,0)</f>
        <v>Monica, Cheryl &amp; Machell</v>
      </c>
      <c r="R496" s="173">
        <f>IFERROR(VLOOKUP(Table2[[#This Row],[Enterprise ID]], 'ExistingRental-12.11'!A:H, 3, 0), "Not Open On 12.11")</f>
        <v>45992</v>
      </c>
      <c r="S496" s="167" t="str">
        <f>IF(Table2[[#This Row],[Start Rental Date]]="New Rental", "New Rental", "Rental Extension Request")</f>
        <v>New Rental</v>
      </c>
      <c r="T496" s="167" t="str">
        <f>IFERROR(IF(Table2[[#This Row],[Date of this request]]-Table2[[#This Row],[Tech Service Date]]&lt;60, "New Hire Rental", "Truck Breakdown"), "New Hire Rental")</f>
        <v>New Hire Rental</v>
      </c>
      <c r="U496" s="167" t="str">
        <f>IFERROR(VLOOKUP(Table2[[#This Row],[Enterprise ID]], 'ExistingRental-12.11'!A:H, 7, 0), "Not Open On 12.11")</f>
        <v>MICHAEL MITCHELL</v>
      </c>
      <c r="V496" s="173">
        <f>IFERROR(VLOOKUP(Table2[[#This Row],[Enterprise ID]],'Tech-ServiceDate'!A:B,2,0), "EitherNewHire or Termed")</f>
        <v>45914</v>
      </c>
      <c r="W496" s="25"/>
      <c r="X496" s="25"/>
    </row>
    <row r="497" spans="1:24" ht="33.75" customHeight="1">
      <c r="A497" s="15">
        <v>45944</v>
      </c>
      <c r="B497" s="8">
        <v>46046</v>
      </c>
      <c r="C497" s="9" t="s">
        <v>16381</v>
      </c>
      <c r="D497" s="10" t="s">
        <v>10083</v>
      </c>
      <c r="E497" s="174" t="str">
        <f t="shared" si="20"/>
        <v>46046</v>
      </c>
      <c r="F497" s="175">
        <f>IFERROR(VLOOKUP(D497,'TPMS-auto'!A:J, 10,0), "Not-in-TPMS")</f>
        <v>9165798031</v>
      </c>
      <c r="G497" s="175" t="str">
        <f>IFERROR(VLOOKUP(D497,'TPMS-auto'!A:J,6,0),"Not-in-TPMS")</f>
        <v>046046</v>
      </c>
      <c r="H497" s="12" t="s">
        <v>16219</v>
      </c>
      <c r="I497" s="11" t="s">
        <v>16382</v>
      </c>
      <c r="J497" s="13" t="s">
        <v>16383</v>
      </c>
      <c r="K497" s="13" t="s">
        <v>14679</v>
      </c>
      <c r="L497" s="13" t="s">
        <v>14680</v>
      </c>
      <c r="M497" s="13"/>
      <c r="N497" s="13" t="s">
        <v>14680</v>
      </c>
      <c r="O497" s="13" t="s">
        <v>14680</v>
      </c>
      <c r="P497" s="166" t="str">
        <f>IFERROR(VLOOKUP(D497,'TPMS-auto'!A:D, 4,0),"Not-in-TPMS")</f>
        <v>0008184</v>
      </c>
      <c r="Q497" s="169" t="str">
        <f>VLOOKUP(Table2[[#This Row],[Unit Number]],Ops,3,0)</f>
        <v>Carol &amp; Tasha</v>
      </c>
      <c r="R497" s="173" t="str">
        <f>IFERROR(VLOOKUP(Table2[[#This Row],[Enterprise ID]], 'ExistingRental-12.11'!A:H, 3, 0), "Not Open On 12.11")</f>
        <v>Not Open On 12.11</v>
      </c>
      <c r="S497" s="167" t="str">
        <f>IF(Table2[[#This Row],[Start Rental Date]]="New Rental", "New Rental", "Rental Extension Request")</f>
        <v>New Rental</v>
      </c>
      <c r="T497" s="167" t="str">
        <f>IFERROR(IF(Table2[[#This Row],[Date of this request]]-Table2[[#This Row],[Tech Service Date]]&lt;60, "New Hire Rental", "Truck Breakdown"), "New Hire Rental")</f>
        <v>Truck Breakdown</v>
      </c>
      <c r="U497" s="167" t="str">
        <f>IFERROR(VLOOKUP(Table2[[#This Row],[Enterprise ID]], 'ExistingRental-12.11'!A:H, 7, 0), "Not Open On 12.11")</f>
        <v>Not Open On 12.11</v>
      </c>
      <c r="V497" s="173">
        <f>IFERROR(VLOOKUP(Table2[[#This Row],[Enterprise ID]],'Tech-ServiceDate'!A:B,2,0), "EitherNewHire or Termed")</f>
        <v>38828</v>
      </c>
      <c r="W497" s="25"/>
      <c r="X497" s="25"/>
    </row>
    <row r="498" spans="1:24" ht="33.75" customHeight="1">
      <c r="A498" s="15">
        <v>45944</v>
      </c>
      <c r="B498" s="8">
        <v>61710</v>
      </c>
      <c r="C498" s="9" t="s">
        <v>16384</v>
      </c>
      <c r="D498" s="10" t="s">
        <v>16385</v>
      </c>
      <c r="E498" s="174" t="str">
        <f t="shared" si="20"/>
        <v>61710</v>
      </c>
      <c r="F498" s="175">
        <f>IFERROR(VLOOKUP(D498,'TPMS-auto'!A:J, 10,0), "Not-in-TPMS")</f>
        <v>3195080293</v>
      </c>
      <c r="G498" s="175" t="str">
        <f>IFERROR(VLOOKUP(D498,'TPMS-auto'!A:J,6,0),"Not-in-TPMS")</f>
        <v>061710</v>
      </c>
      <c r="H498" s="12" t="s">
        <v>16219</v>
      </c>
      <c r="I498" s="11" t="s">
        <v>16386</v>
      </c>
      <c r="J498" s="13" t="s">
        <v>16338</v>
      </c>
      <c r="K498" s="13" t="s">
        <v>14676</v>
      </c>
      <c r="L498" s="13" t="s">
        <v>14680</v>
      </c>
      <c r="M498" s="13"/>
      <c r="N498" s="13" t="s">
        <v>14680</v>
      </c>
      <c r="O498" s="13" t="s">
        <v>14680</v>
      </c>
      <c r="P498" s="166" t="str">
        <f>IFERROR(VLOOKUP(D498,'TPMS-auto'!A:D, 4,0),"Not-in-TPMS")</f>
        <v>0008096</v>
      </c>
      <c r="Q498" s="169" t="str">
        <f>VLOOKUP(Table2[[#This Row],[Unit Number]],Ops,3,0)</f>
        <v>Monica, Cheryl &amp; Machell</v>
      </c>
      <c r="R498" s="173" t="str">
        <f>IFERROR(VLOOKUP(Table2[[#This Row],[Enterprise ID]], 'ExistingRental-12.11'!A:H, 3, 0), "Not Open On 12.11")</f>
        <v>Not Open On 12.11</v>
      </c>
      <c r="S498" s="167" t="str">
        <f>IF(Table2[[#This Row],[Start Rental Date]]="New Rental", "New Rental", "Rental Extension Request")</f>
        <v>New Rental</v>
      </c>
      <c r="T498" s="167" t="str">
        <f>IFERROR(IF(Table2[[#This Row],[Date of this request]]-Table2[[#This Row],[Tech Service Date]]&lt;60, "New Hire Rental", "Truck Breakdown"), "New Hire Rental")</f>
        <v>New Hire Rental</v>
      </c>
      <c r="U498" s="167" t="str">
        <f>IFERROR(VLOOKUP(Table2[[#This Row],[Enterprise ID]], 'ExistingRental-12.11'!A:H, 7, 0), "Not Open On 12.11")</f>
        <v>Not Open On 12.11</v>
      </c>
      <c r="V498" s="173">
        <f>IFERROR(VLOOKUP(Table2[[#This Row],[Enterprise ID]],'Tech-ServiceDate'!A:B,2,0), "EitherNewHire or Termed")</f>
        <v>45928</v>
      </c>
      <c r="W498" s="25"/>
      <c r="X498" s="25"/>
    </row>
    <row r="499" spans="1:24" ht="33.75" customHeight="1">
      <c r="A499" s="15">
        <v>45944</v>
      </c>
      <c r="B499" s="8">
        <v>47201</v>
      </c>
      <c r="C499" s="9" t="s">
        <v>15138</v>
      </c>
      <c r="D499" s="10" t="s">
        <v>2514</v>
      </c>
      <c r="E499" s="174" t="s">
        <v>15779</v>
      </c>
      <c r="F499" s="175">
        <v>7027214001</v>
      </c>
      <c r="G499" s="175" t="s">
        <v>16387</v>
      </c>
      <c r="H499" s="12" t="s">
        <v>16219</v>
      </c>
      <c r="I499" s="11" t="s">
        <v>15139</v>
      </c>
      <c r="J499" s="13" t="s">
        <v>15075</v>
      </c>
      <c r="K499" s="13" t="s">
        <v>15905</v>
      </c>
      <c r="L499" s="13" t="s">
        <v>14680</v>
      </c>
      <c r="M499" s="13"/>
      <c r="N499" s="13" t="s">
        <v>14680</v>
      </c>
      <c r="O499" s="13" t="s">
        <v>14680</v>
      </c>
      <c r="P499" s="166" t="str">
        <f>IFERROR(VLOOKUP(D499,'TPMS-auto'!A:D, 4,0),"Not-in-TPMS")</f>
        <v>0008366</v>
      </c>
      <c r="Q499" s="169" t="str">
        <f>VLOOKUP(Table2[[#This Row],[Unit Number]],Ops,3,0)</f>
        <v>Carol &amp; Tasha</v>
      </c>
      <c r="R499" s="173" t="str">
        <f>IFERROR(VLOOKUP(Table2[[#This Row],[Enterprise ID]], 'ExistingRental-12.11'!A:H, 3, 0), "Not Open On 12.11")</f>
        <v>Not Open On 12.11</v>
      </c>
      <c r="S499" s="167" t="str">
        <f>IF(Table2[[#This Row],[Start Rental Date]]="New Rental", "New Rental", "Rental Extension Request")</f>
        <v>New Rental</v>
      </c>
      <c r="T499" s="167" t="str">
        <f>IFERROR(IF(Table2[[#This Row],[Date of this request]]-Table2[[#This Row],[Tech Service Date]]&lt;60, "New Hire Rental", "Truck Breakdown"), "New Hire Rental")</f>
        <v>Truck Breakdown</v>
      </c>
      <c r="U499" s="167" t="str">
        <f>IFERROR(VLOOKUP(Table2[[#This Row],[Enterprise ID]], 'ExistingRental-12.11'!A:H, 7, 0), "Not Open On 12.11")</f>
        <v>Not Open On 12.11</v>
      </c>
      <c r="V499" s="173">
        <f>IFERROR(VLOOKUP(Table2[[#This Row],[Enterprise ID]],'Tech-ServiceDate'!A:B,2,0), "EitherNewHire or Termed")</f>
        <v>39088</v>
      </c>
      <c r="W499" s="25"/>
      <c r="X499" s="25"/>
    </row>
    <row r="500" spans="1:24" ht="33.75" customHeight="1">
      <c r="A500" s="15">
        <v>45944</v>
      </c>
      <c r="B500" s="8">
        <v>46272</v>
      </c>
      <c r="C500" s="9" t="s">
        <v>15159</v>
      </c>
      <c r="D500" s="10" t="s">
        <v>12871</v>
      </c>
      <c r="E500" s="174" t="s">
        <v>16388</v>
      </c>
      <c r="F500" s="175">
        <v>8064713584</v>
      </c>
      <c r="G500" s="175" t="s">
        <v>16389</v>
      </c>
      <c r="H500" s="12" t="s">
        <v>16219</v>
      </c>
      <c r="I500" s="11" t="s">
        <v>15160</v>
      </c>
      <c r="J500" s="13" t="s">
        <v>15161</v>
      </c>
      <c r="K500" s="13" t="s">
        <v>16390</v>
      </c>
      <c r="L500" s="13" t="s">
        <v>14680</v>
      </c>
      <c r="M500" s="13"/>
      <c r="N500" s="13" t="s">
        <v>14680</v>
      </c>
      <c r="O500" s="13" t="s">
        <v>14680</v>
      </c>
      <c r="P500" s="166" t="str">
        <f>IFERROR(VLOOKUP(D500,'TPMS-auto'!A:D, 4,0),"Not-in-TPMS")</f>
        <v>0007995</v>
      </c>
      <c r="Q500" s="169" t="str">
        <f>VLOOKUP(Table2[[#This Row],[Unit Number]],Ops,3,0)</f>
        <v>Carol &amp; Tasha</v>
      </c>
      <c r="R500" s="173" t="str">
        <f>IFERROR(VLOOKUP(Table2[[#This Row],[Enterprise ID]], 'ExistingRental-12.11'!A:H, 3, 0), "Not Open On 12.11")</f>
        <v>Not Open On 12.11</v>
      </c>
      <c r="S500" s="167" t="str">
        <f>IF(Table2[[#This Row],[Start Rental Date]]="New Rental", "New Rental", "Rental Extension Request")</f>
        <v>New Rental</v>
      </c>
      <c r="T500" s="167" t="str">
        <f>IFERROR(IF(Table2[[#This Row],[Date of this request]]-Table2[[#This Row],[Tech Service Date]]&lt;60, "New Hire Rental", "Truck Breakdown"), "New Hire Rental")</f>
        <v>Truck Breakdown</v>
      </c>
      <c r="U500" s="167" t="str">
        <f>IFERROR(VLOOKUP(Table2[[#This Row],[Enterprise ID]], 'ExistingRental-12.11'!A:H, 7, 0), "Not Open On 12.11")</f>
        <v>Not Open On 12.11</v>
      </c>
      <c r="V500" s="173">
        <f>IFERROR(VLOOKUP(Table2[[#This Row],[Enterprise ID]],'Tech-ServiceDate'!A:B,2,0), "EitherNewHire or Termed")</f>
        <v>39133</v>
      </c>
      <c r="W500" s="25"/>
      <c r="X500" s="25"/>
    </row>
    <row r="501" spans="1:24" ht="33.75" customHeight="1">
      <c r="A501" s="15">
        <v>45944</v>
      </c>
      <c r="B501" s="8">
        <v>37309</v>
      </c>
      <c r="C501" s="9" t="s">
        <v>16391</v>
      </c>
      <c r="D501" s="10" t="s">
        <v>16392</v>
      </c>
      <c r="E501" s="174" t="str">
        <f>TRIM(B501)</f>
        <v>37309</v>
      </c>
      <c r="F501" s="175">
        <f>IFERROR(VLOOKUP(D501,'TPMS-auto'!A:J, 10,0), "Not-in-TPMS")</f>
        <v>5189860043</v>
      </c>
      <c r="G501" s="175" t="str">
        <f>IFERROR(VLOOKUP(D501,'TPMS-auto'!A:J,6,0),"Not-in-TPMS")</f>
        <v>037309</v>
      </c>
      <c r="H501" s="12" t="s">
        <v>16219</v>
      </c>
      <c r="I501" s="11"/>
      <c r="J501" s="13" t="s">
        <v>15260</v>
      </c>
      <c r="K501" s="13"/>
      <c r="L501" s="13" t="s">
        <v>14680</v>
      </c>
      <c r="M501" s="13"/>
      <c r="N501" s="13" t="s">
        <v>14680</v>
      </c>
      <c r="O501" s="13" t="s">
        <v>14680</v>
      </c>
      <c r="P501" s="166" t="str">
        <f>IFERROR(VLOOKUP(D501,'TPMS-auto'!A:D, 4,0),"Not-in-TPMS")</f>
        <v>0007670</v>
      </c>
      <c r="Q501" s="169" t="str">
        <f>VLOOKUP(Table2[[#This Row],[Unit Number]],Ops,3,0)</f>
        <v>Rob &amp; Andrea</v>
      </c>
      <c r="R501" s="173" t="str">
        <f>IFERROR(VLOOKUP(Table2[[#This Row],[Enterprise ID]], 'ExistingRental-12.11'!A:H, 3, 0), "Not Open On 12.11")</f>
        <v>Not Open On 12.11</v>
      </c>
      <c r="S501" s="167" t="str">
        <f>IF(Table2[[#This Row],[Start Rental Date]]="New Rental", "New Rental", "Rental Extension Request")</f>
        <v>New Rental</v>
      </c>
      <c r="T501" s="167" t="str">
        <f>IFERROR(IF(Table2[[#This Row],[Date of this request]]-Table2[[#This Row],[Tech Service Date]]&lt;60, "New Hire Rental", "Truck Breakdown"), "New Hire Rental")</f>
        <v>New Hire Rental</v>
      </c>
      <c r="U501" s="167" t="str">
        <f>IFERROR(VLOOKUP(Table2[[#This Row],[Enterprise ID]], 'ExistingRental-12.11'!A:H, 7, 0), "Not Open On 12.11")</f>
        <v>Not Open On 12.11</v>
      </c>
      <c r="V501" s="173">
        <f>IFERROR(VLOOKUP(Table2[[#This Row],[Enterprise ID]],'Tech-ServiceDate'!A:B,2,0), "EitherNewHire or Termed")</f>
        <v>45928</v>
      </c>
      <c r="W501" s="25"/>
      <c r="X501" s="25"/>
    </row>
    <row r="502" spans="1:24" ht="33.75" customHeight="1">
      <c r="A502" s="15">
        <v>45944</v>
      </c>
      <c r="B502" s="8">
        <v>61232</v>
      </c>
      <c r="C502" s="9" t="s">
        <v>16393</v>
      </c>
      <c r="D502" s="10" t="s">
        <v>16394</v>
      </c>
      <c r="E502" s="174" t="str">
        <f>TRIM(B502)</f>
        <v>61232</v>
      </c>
      <c r="F502" s="175">
        <f>IFERROR(VLOOKUP(D502,'TPMS-auto'!A:J, 10,0), "Not-in-TPMS")</f>
        <v>3347464222</v>
      </c>
      <c r="G502" s="175" t="str">
        <f>IFERROR(VLOOKUP(D502,'TPMS-auto'!A:J,6,0),"Not-in-TPMS")</f>
        <v>061232</v>
      </c>
      <c r="H502" s="12" t="s">
        <v>16219</v>
      </c>
      <c r="I502" s="11" t="s">
        <v>16395</v>
      </c>
      <c r="J502" s="13" t="s">
        <v>16396</v>
      </c>
      <c r="K502" s="13" t="s">
        <v>15451</v>
      </c>
      <c r="L502" s="13" t="s">
        <v>14680</v>
      </c>
      <c r="M502" s="13"/>
      <c r="N502" s="13" t="s">
        <v>14680</v>
      </c>
      <c r="O502" s="13" t="s">
        <v>14680</v>
      </c>
      <c r="P502" s="166" t="str">
        <f>IFERROR(VLOOKUP(D502,'TPMS-auto'!A:D, 4,0),"Not-in-TPMS")</f>
        <v>0008035</v>
      </c>
      <c r="Q502" s="169" t="str">
        <f>VLOOKUP(Table2[[#This Row],[Unit Number]],Ops,3,0)</f>
        <v>Rob &amp; Andrea</v>
      </c>
      <c r="R502" s="173">
        <f>IFERROR(VLOOKUP(Table2[[#This Row],[Enterprise ID]], 'ExistingRental-12.11'!A:H, 3, 0), "Not Open On 12.11")</f>
        <v>45945</v>
      </c>
      <c r="S502" s="167" t="str">
        <f>IF(Table2[[#This Row],[Start Rental Date]]="New Rental", "New Rental", "Rental Extension Request")</f>
        <v>New Rental</v>
      </c>
      <c r="T502" s="167" t="str">
        <f>IFERROR(IF(Table2[[#This Row],[Date of this request]]-Table2[[#This Row],[Tech Service Date]]&lt;60, "New Hire Rental", "Truck Breakdown"), "New Hire Rental")</f>
        <v>Truck Breakdown</v>
      </c>
      <c r="U502" s="167" t="str">
        <f>IFERROR(VLOOKUP(Table2[[#This Row],[Enterprise ID]], 'ExistingRental-12.11'!A:H, 7, 0), "Not Open On 12.11")</f>
        <v>JACOB STEVENSON</v>
      </c>
      <c r="V502" s="173">
        <f>IFERROR(VLOOKUP(Table2[[#This Row],[Enterprise ID]],'Tech-ServiceDate'!A:B,2,0), "EitherNewHire or Termed")</f>
        <v>45753</v>
      </c>
      <c r="W502" s="25"/>
      <c r="X502" s="25"/>
    </row>
    <row r="503" spans="1:24" ht="33.75" customHeight="1">
      <c r="A503" s="15">
        <v>45944</v>
      </c>
      <c r="B503" s="8">
        <v>23944</v>
      </c>
      <c r="C503" s="9" t="s">
        <v>15545</v>
      </c>
      <c r="D503" s="10" t="s">
        <v>15546</v>
      </c>
      <c r="E503" s="174" t="s">
        <v>15848</v>
      </c>
      <c r="F503" s="175">
        <v>4059921492</v>
      </c>
      <c r="G503" s="175" t="s">
        <v>16397</v>
      </c>
      <c r="H503" s="12">
        <v>45849</v>
      </c>
      <c r="I503" s="11" t="s">
        <v>15547</v>
      </c>
      <c r="J503" s="13" t="s">
        <v>15548</v>
      </c>
      <c r="K503" s="13" t="s">
        <v>16398</v>
      </c>
      <c r="L503" s="13" t="s">
        <v>14680</v>
      </c>
      <c r="M503" s="13"/>
      <c r="N503" s="13" t="s">
        <v>14680</v>
      </c>
      <c r="O503" s="13" t="s">
        <v>14680</v>
      </c>
      <c r="P503" s="166" t="str">
        <f>IFERROR(VLOOKUP(D503,'TPMS-auto'!A:D, 4,0),"Not-in-TPMS")</f>
        <v>Not-in-TPMS</v>
      </c>
      <c r="Q503" s="169" t="e">
        <f>VLOOKUP(Table2[[#This Row],[Unit Number]],Ops,3,0)</f>
        <v>#N/A</v>
      </c>
      <c r="R503" s="173" t="str">
        <f>IFERROR(VLOOKUP(Table2[[#This Row],[Enterprise ID]], 'ExistingRental-12.11'!A:H, 3, 0), "Not Open On 12.11")</f>
        <v>Not Open On 12.11</v>
      </c>
      <c r="S503" s="167" t="str">
        <f>IF(Table2[[#This Row],[Start Rental Date]]="New Rental", "New Rental", "Rental Extension Request")</f>
        <v>Rental Extension Request</v>
      </c>
      <c r="T503" s="167" t="str">
        <f>IFERROR(IF(Table2[[#This Row],[Date of this request]]-Table2[[#This Row],[Tech Service Date]]&lt;60, "New Hire Rental", "Truck Breakdown"), "New Hire Rental")</f>
        <v>New Hire Rental</v>
      </c>
      <c r="U503" s="167" t="str">
        <f>IFERROR(VLOOKUP(Table2[[#This Row],[Enterprise ID]], 'ExistingRental-12.11'!A:H, 7, 0), "Not Open On 12.11")</f>
        <v>Not Open On 12.11</v>
      </c>
      <c r="V503" s="173" t="str">
        <f>IFERROR(VLOOKUP(Table2[[#This Row],[Enterprise ID]],'Tech-ServiceDate'!A:B,2,0), "EitherNewHire or Termed")</f>
        <v>EitherNewHire or Termed</v>
      </c>
      <c r="W503" s="25"/>
      <c r="X503" s="25"/>
    </row>
    <row r="504" spans="1:24" ht="33.75" customHeight="1">
      <c r="A504" s="15">
        <v>45944</v>
      </c>
      <c r="B504" s="8">
        <v>37230</v>
      </c>
      <c r="C504" s="9" t="s">
        <v>16399</v>
      </c>
      <c r="D504" s="10" t="s">
        <v>16400</v>
      </c>
      <c r="E504" s="174" t="str">
        <f t="shared" ref="E504:E513" si="21">TRIM(B504)</f>
        <v>37230</v>
      </c>
      <c r="F504" s="175">
        <f>IFERROR(VLOOKUP(D504,'TPMS-auto'!A:J, 10,0), "Not-in-TPMS")</f>
        <v>2143495002</v>
      </c>
      <c r="G504" s="175" t="str">
        <f>IFERROR(VLOOKUP(D504,'TPMS-auto'!A:J,6,0),"Not-in-TPMS")</f>
        <v>037230</v>
      </c>
      <c r="H504" s="12">
        <v>45911</v>
      </c>
      <c r="I504" s="11" t="s">
        <v>16401</v>
      </c>
      <c r="J504" s="13" t="s">
        <v>16402</v>
      </c>
      <c r="K504" s="13" t="s">
        <v>15451</v>
      </c>
      <c r="L504" s="13"/>
      <c r="M504" s="13"/>
      <c r="N504" s="13"/>
      <c r="O504" s="13"/>
      <c r="P504" s="166" t="str">
        <f>IFERROR(VLOOKUP(D504,'TPMS-auto'!A:D, 4,0),"Not-in-TPMS")</f>
        <v>0007995</v>
      </c>
      <c r="Q504" s="169" t="str">
        <f>VLOOKUP(Table2[[#This Row],[Unit Number]],Ops,3,0)</f>
        <v>Carol &amp; Tasha</v>
      </c>
      <c r="R504" s="173">
        <f>IFERROR(VLOOKUP(Table2[[#This Row],[Enterprise ID]], 'ExistingRental-12.11'!A:H, 3, 0), "Not Open On 12.11")</f>
        <v>45852</v>
      </c>
      <c r="S504" s="167" t="str">
        <f>IF(Table2[[#This Row],[Start Rental Date]]="New Rental", "New Rental", "Rental Extension Request")</f>
        <v>Rental Extension Request</v>
      </c>
      <c r="T504" s="167" t="str">
        <f>IFERROR(IF(Table2[[#This Row],[Date of this request]]-Table2[[#This Row],[Tech Service Date]]&lt;60, "New Hire Rental", "Truck Breakdown"), "New Hire Rental")</f>
        <v>Truck Breakdown</v>
      </c>
      <c r="U504" s="167" t="str">
        <f>IFERROR(VLOOKUP(Table2[[#This Row],[Enterprise ID]], 'ExistingRental-12.11'!A:H, 7, 0), "Not Open On 12.11")</f>
        <v>PHILIP CAMPBELL</v>
      </c>
      <c r="V504" s="173">
        <f>IFERROR(VLOOKUP(Table2[[#This Row],[Enterprise ID]],'Tech-ServiceDate'!A:B,2,0), "EitherNewHire or Termed")</f>
        <v>45207</v>
      </c>
      <c r="W504" s="25"/>
      <c r="X504" s="25"/>
    </row>
    <row r="505" spans="1:24" ht="33.75" customHeight="1">
      <c r="A505" s="15">
        <v>45944</v>
      </c>
      <c r="B505" s="8">
        <v>21207</v>
      </c>
      <c r="C505" s="9" t="s">
        <v>14778</v>
      </c>
      <c r="D505" s="10" t="s">
        <v>14779</v>
      </c>
      <c r="E505" s="174" t="str">
        <f t="shared" si="21"/>
        <v>21207</v>
      </c>
      <c r="F505" s="175">
        <f>IFERROR(VLOOKUP(D505,'TPMS-auto'!A:J, 10,0), "Not-in-TPMS")</f>
        <v>8136480860</v>
      </c>
      <c r="G505" s="175" t="str">
        <f>IFERROR(VLOOKUP(D505,'TPMS-auto'!A:J,6,0),"Not-in-TPMS")</f>
        <v>021207</v>
      </c>
      <c r="H505" s="12" t="s">
        <v>16219</v>
      </c>
      <c r="I505" s="11" t="s">
        <v>16403</v>
      </c>
      <c r="J505" s="13" t="s">
        <v>16332</v>
      </c>
      <c r="K505" s="13" t="s">
        <v>14679</v>
      </c>
      <c r="L505" s="13" t="s">
        <v>14680</v>
      </c>
      <c r="M505" s="13"/>
      <c r="N505" s="13" t="s">
        <v>14680</v>
      </c>
      <c r="O505" s="13" t="s">
        <v>14680</v>
      </c>
      <c r="P505" s="166" t="str">
        <f>IFERROR(VLOOKUP(D505,'TPMS-auto'!A:D, 4,0),"Not-in-TPMS")</f>
        <v>0007435</v>
      </c>
      <c r="Q505" s="169" t="str">
        <f>VLOOKUP(Table2[[#This Row],[Unit Number]],Ops,3,0)</f>
        <v>Rob &amp; Andrea</v>
      </c>
      <c r="R505" s="173">
        <f>IFERROR(VLOOKUP(Table2[[#This Row],[Enterprise ID]], 'ExistingRental-12.11'!A:H, 3, 0), "Not Open On 12.11")</f>
        <v>45861</v>
      </c>
      <c r="S505" s="167" t="str">
        <f>IF(Table2[[#This Row],[Start Rental Date]]="New Rental", "New Rental", "Rental Extension Request")</f>
        <v>New Rental</v>
      </c>
      <c r="T505" s="167" t="str">
        <f>IFERROR(IF(Table2[[#This Row],[Date of this request]]-Table2[[#This Row],[Tech Service Date]]&lt;60, "New Hire Rental", "Truck Breakdown"), "New Hire Rental")</f>
        <v>New Hire Rental</v>
      </c>
      <c r="U505" s="167" t="str">
        <f>IFERROR(VLOOKUP(Table2[[#This Row],[Enterprise ID]], 'ExistingRental-12.11'!A:H, 7, 0), "Not Open On 12.11")</f>
        <v>TYLER CARNAHAN</v>
      </c>
      <c r="V505" s="173">
        <f>IFERROR(VLOOKUP(Table2[[#This Row],[Enterprise ID]],'Tech-ServiceDate'!A:B,2,0), "EitherNewHire or Termed")</f>
        <v>45893</v>
      </c>
      <c r="W505" s="25"/>
      <c r="X505" s="25"/>
    </row>
    <row r="506" spans="1:24" ht="33.75" customHeight="1">
      <c r="A506" s="15">
        <v>45944</v>
      </c>
      <c r="B506" s="7">
        <v>36024</v>
      </c>
      <c r="C506" s="4" t="s">
        <v>16404</v>
      </c>
      <c r="D506" s="5" t="s">
        <v>13973</v>
      </c>
      <c r="E506" s="176" t="str">
        <f t="shared" si="21"/>
        <v>36024</v>
      </c>
      <c r="F506" s="181">
        <f>IFERROR(VLOOKUP(D506,'TPMS-auto'!A:J, 10,0), "Not-in-TPMS")</f>
        <v>3012564042</v>
      </c>
      <c r="G506" s="181" t="str">
        <f>IFERROR(VLOOKUP(D506,'TPMS-auto'!A:J,6,0),"Not-in-TPMS")</f>
        <v>036024</v>
      </c>
      <c r="H506" s="6">
        <v>45927</v>
      </c>
      <c r="I506" s="2" t="s">
        <v>16405</v>
      </c>
      <c r="J506" s="3" t="s">
        <v>16406</v>
      </c>
      <c r="K506" s="3" t="s">
        <v>16180</v>
      </c>
      <c r="L506" s="3" t="s">
        <v>14680</v>
      </c>
      <c r="M506" s="3"/>
      <c r="N506" s="22" t="s">
        <v>16407</v>
      </c>
      <c r="O506" s="3"/>
      <c r="P506" s="166" t="str">
        <f>IFERROR(VLOOKUP(D506,'TPMS-auto'!A:D, 4,0),"Not-in-TPMS")</f>
        <v>0007084</v>
      </c>
      <c r="Q506" s="169" t="str">
        <f>VLOOKUP(Table2[[#This Row],[Unit Number]],Ops,3,0)</f>
        <v>Monica, Cheryl &amp; Machell</v>
      </c>
      <c r="R506" s="173">
        <f>IFERROR(VLOOKUP(Table2[[#This Row],[Enterprise ID]], 'ExistingRental-12.11'!A:H, 3, 0), "Not Open On 12.11")</f>
        <v>45930</v>
      </c>
      <c r="S506" s="167" t="str">
        <f>IF(Table2[[#This Row],[Start Rental Date]]="New Rental", "New Rental", "Rental Extension Request")</f>
        <v>Rental Extension Request</v>
      </c>
      <c r="T506" s="167" t="str">
        <f>IFERROR(IF(Table2[[#This Row],[Date of this request]]-Table2[[#This Row],[Tech Service Date]]&lt;60, "New Hire Rental", "Truck Breakdown"), "New Hire Rental")</f>
        <v>Truck Breakdown</v>
      </c>
      <c r="U506" s="167" t="str">
        <f>IFERROR(VLOOKUP(Table2[[#This Row],[Enterprise ID]], 'ExistingRental-12.11'!A:H, 7, 0), "Not Open On 12.11")</f>
        <v>WALTON EDWARDS</v>
      </c>
      <c r="V506" s="173">
        <f>IFERROR(VLOOKUP(Table2[[#This Row],[Enterprise ID]],'Tech-ServiceDate'!A:B,2,0), "EitherNewHire or Termed")</f>
        <v>39538</v>
      </c>
      <c r="W506" s="25"/>
      <c r="X506" s="25"/>
    </row>
    <row r="507" spans="1:24" ht="33.75" customHeight="1">
      <c r="A507" s="33">
        <v>45945</v>
      </c>
      <c r="B507" s="8">
        <v>46863</v>
      </c>
      <c r="C507" s="9" t="s">
        <v>16408</v>
      </c>
      <c r="D507" s="10" t="s">
        <v>16409</v>
      </c>
      <c r="E507" s="174" t="str">
        <f t="shared" si="21"/>
        <v>46863</v>
      </c>
      <c r="F507" s="175">
        <f>IFERROR(VLOOKUP(D507,'TPMS-auto'!A:J, 10,0), "Not-in-TPMS")</f>
        <v>2608042842</v>
      </c>
      <c r="G507" s="175" t="str">
        <f>IFERROR(VLOOKUP(D507,'TPMS-auto'!A:J,6,0),"Not-in-TPMS")</f>
        <v>046863</v>
      </c>
      <c r="H507" s="12" t="s">
        <v>16219</v>
      </c>
      <c r="I507" s="11" t="s">
        <v>16410</v>
      </c>
      <c r="J507" s="13" t="s">
        <v>15426</v>
      </c>
      <c r="K507" s="13" t="s">
        <v>15888</v>
      </c>
      <c r="L507" s="13" t="s">
        <v>14680</v>
      </c>
      <c r="M507" s="13"/>
      <c r="N507" s="13" t="s">
        <v>14680</v>
      </c>
      <c r="O507" s="3" t="s">
        <v>14680</v>
      </c>
      <c r="P507" s="171" t="str">
        <f>IFERROR(VLOOKUP(D507,'TPMS-auto'!A:D, 4,0),"Not-in-TPMS")</f>
        <v>0008096</v>
      </c>
      <c r="Q507" s="170" t="str">
        <f>VLOOKUP(Table2[[#This Row],[Unit Number]],Ops,3,0)</f>
        <v>Monica, Cheryl &amp; Machell</v>
      </c>
      <c r="R507" s="173">
        <f>IFERROR(VLOOKUP(Table2[[#This Row],[Enterprise ID]], 'ExistingRental-12.11'!A:H, 3, 0), "Not Open On 12.11")</f>
        <v>45992</v>
      </c>
      <c r="S507" s="167" t="str">
        <f>IF(Table2[[#This Row],[Start Rental Date]]="New Rental", "New Rental", "Rental Extension Request")</f>
        <v>New Rental</v>
      </c>
      <c r="T507" s="167" t="str">
        <f>IFERROR(IF(Table2[[#This Row],[Date of this request]]-Table2[[#This Row],[Tech Service Date]]&lt;60, "New Hire Rental", "Truck Breakdown"), "New Hire Rental")</f>
        <v>New Hire Rental</v>
      </c>
      <c r="U507" s="167" t="str">
        <f>IFERROR(VLOOKUP(Table2[[#This Row],[Enterprise ID]], 'ExistingRental-12.11'!A:H, 7, 0), "Not Open On 12.11")</f>
        <v>ANTHONY ARNOLD</v>
      </c>
      <c r="V507" s="173">
        <f>IFERROR(VLOOKUP(Table2[[#This Row],[Enterprise ID]],'Tech-ServiceDate'!A:B,2,0), "EitherNewHire or Termed")</f>
        <v>45935</v>
      </c>
      <c r="W507" s="25"/>
      <c r="X507" s="25"/>
    </row>
    <row r="508" spans="1:24" ht="33.75" customHeight="1">
      <c r="A508" s="33">
        <v>45945</v>
      </c>
      <c r="B508" s="7">
        <v>46836</v>
      </c>
      <c r="C508" s="4" t="s">
        <v>16411</v>
      </c>
      <c r="D508" s="5" t="s">
        <v>3013</v>
      </c>
      <c r="E508" s="176" t="str">
        <f t="shared" si="21"/>
        <v>46836</v>
      </c>
      <c r="F508" s="181">
        <f>IFERROR(VLOOKUP(D508,'TPMS-auto'!A:J, 10,0), "Not-in-TPMS")</f>
        <v>9375031313</v>
      </c>
      <c r="G508" s="181" t="str">
        <f>IFERROR(VLOOKUP(D508,'TPMS-auto'!A:J,6,0),"Not-in-TPMS")</f>
        <v>046836</v>
      </c>
      <c r="H508" s="12" t="s">
        <v>16219</v>
      </c>
      <c r="I508" s="2" t="s">
        <v>15347</v>
      </c>
      <c r="J508" s="3" t="s">
        <v>14935</v>
      </c>
      <c r="K508" s="3" t="s">
        <v>14679</v>
      </c>
      <c r="L508" s="3" t="s">
        <v>14680</v>
      </c>
      <c r="M508" s="3"/>
      <c r="N508" s="3" t="s">
        <v>14680</v>
      </c>
      <c r="O508" s="3" t="s">
        <v>14680</v>
      </c>
      <c r="P508" s="166" t="str">
        <f>IFERROR(VLOOKUP(D508,'TPMS-auto'!A:D, 4,0),"Not-in-TPMS")</f>
        <v>0004766</v>
      </c>
      <c r="Q508" s="169" t="str">
        <f>VLOOKUP(Table2[[#This Row],[Unit Number]],Ops,3,0)</f>
        <v>Rob &amp; Andrea</v>
      </c>
      <c r="R508" s="173" t="str">
        <f>IFERROR(VLOOKUP(Table2[[#This Row],[Enterprise ID]], 'ExistingRental-12.11'!A:H, 3, 0), "Not Open On 12.11")</f>
        <v>Not Open On 12.11</v>
      </c>
      <c r="S508" s="167" t="str">
        <f>IF(Table2[[#This Row],[Start Rental Date]]="New Rental", "New Rental", "Rental Extension Request")</f>
        <v>New Rental</v>
      </c>
      <c r="T508" s="167" t="str">
        <f>IFERROR(IF(Table2[[#This Row],[Date of this request]]-Table2[[#This Row],[Tech Service Date]]&lt;60, "New Hire Rental", "Truck Breakdown"), "New Hire Rental")</f>
        <v>Truck Breakdown</v>
      </c>
      <c r="U508" s="167" t="str">
        <f>IFERROR(VLOOKUP(Table2[[#This Row],[Enterprise ID]], 'ExistingRental-12.11'!A:H, 7, 0), "Not Open On 12.11")</f>
        <v>Not Open On 12.11</v>
      </c>
      <c r="V508" s="173">
        <f>IFERROR(VLOOKUP(Table2[[#This Row],[Enterprise ID]],'Tech-ServiceDate'!A:B,2,0), "EitherNewHire or Termed")</f>
        <v>35714</v>
      </c>
      <c r="W508" s="41"/>
      <c r="X508" s="25"/>
    </row>
    <row r="509" spans="1:24" ht="33.75" customHeight="1">
      <c r="A509" s="33">
        <v>45945</v>
      </c>
      <c r="B509" s="7">
        <v>61679</v>
      </c>
      <c r="C509" s="4" t="s">
        <v>16037</v>
      </c>
      <c r="D509" s="5" t="s">
        <v>14702</v>
      </c>
      <c r="E509" s="176" t="str">
        <f t="shared" si="21"/>
        <v>61679</v>
      </c>
      <c r="F509" s="181">
        <f>IFERROR(VLOOKUP(D509,'TPMS-auto'!A:J, 10,0), "Not-in-TPMS")</f>
        <v>9154330595</v>
      </c>
      <c r="G509" s="181" t="str">
        <f>IFERROR(VLOOKUP(D509,'TPMS-auto'!A:J,6,0),"Not-in-TPMS")</f>
        <v>061679</v>
      </c>
      <c r="H509" s="12">
        <v>45938</v>
      </c>
      <c r="I509" s="2" t="s">
        <v>16038</v>
      </c>
      <c r="J509" s="3" t="s">
        <v>16412</v>
      </c>
      <c r="K509" s="3" t="s">
        <v>14679</v>
      </c>
      <c r="L509" s="3" t="s">
        <v>14680</v>
      </c>
      <c r="M509" s="3"/>
      <c r="N509" s="3" t="s">
        <v>14680</v>
      </c>
      <c r="O509" s="3" t="s">
        <v>14680</v>
      </c>
      <c r="P509" s="171" t="str">
        <f>IFERROR(VLOOKUP(D509,'TPMS-auto'!A:D, 4,0),"Not-in-TPMS")</f>
        <v>0008147</v>
      </c>
      <c r="Q509" s="170" t="str">
        <f>VLOOKUP(Table2[[#This Row],[Unit Number]],Ops,3,0)</f>
        <v>Carol &amp; Tasha</v>
      </c>
      <c r="R509" s="173">
        <f>IFERROR(VLOOKUP(Table2[[#This Row],[Enterprise ID]], 'ExistingRental-12.11'!A:H, 3, 0), "Not Open On 12.11")</f>
        <v>45993</v>
      </c>
      <c r="S509" s="167" t="str">
        <f>IF(Table2[[#This Row],[Start Rental Date]]="New Rental", "New Rental", "Rental Extension Request")</f>
        <v>Rental Extension Request</v>
      </c>
      <c r="T509" s="167" t="str">
        <f>IFERROR(IF(Table2[[#This Row],[Date of this request]]-Table2[[#This Row],[Tech Service Date]]&lt;60, "New Hire Rental", "Truck Breakdown"), "New Hire Rental")</f>
        <v>Truck Breakdown</v>
      </c>
      <c r="U509" s="167" t="str">
        <f>IFERROR(VLOOKUP(Table2[[#This Row],[Enterprise ID]], 'ExistingRental-12.11'!A:H, 7, 0), "Not Open On 12.11")</f>
        <v>ELIJAH JUAREZ</v>
      </c>
      <c r="V509" s="173">
        <f>IFERROR(VLOOKUP(Table2[[#This Row],[Enterprise ID]],'Tech-ServiceDate'!A:B,2,0), "EitherNewHire or Termed")</f>
        <v>44805</v>
      </c>
      <c r="W509" s="41"/>
      <c r="X509" s="25"/>
    </row>
    <row r="510" spans="1:24" ht="33.75" customHeight="1">
      <c r="A510" s="33">
        <v>45945</v>
      </c>
      <c r="B510" s="7">
        <v>47384</v>
      </c>
      <c r="C510" s="4" t="s">
        <v>16413</v>
      </c>
      <c r="D510" s="5" t="s">
        <v>16414</v>
      </c>
      <c r="E510" s="176" t="str">
        <f t="shared" si="21"/>
        <v>47384</v>
      </c>
      <c r="F510" s="181">
        <f>IFERROR(VLOOKUP(D510,'TPMS-auto'!A:J, 10,0), "Not-in-TPMS")</f>
        <v>8703150994</v>
      </c>
      <c r="G510" s="181" t="str">
        <f>IFERROR(VLOOKUP(D510,'TPMS-auto'!A:J,6,0),"Not-in-TPMS")</f>
        <v>047384</v>
      </c>
      <c r="H510" s="12" t="s">
        <v>14676</v>
      </c>
      <c r="I510" s="2"/>
      <c r="J510" s="3" t="s">
        <v>16338</v>
      </c>
      <c r="K510" s="3" t="s">
        <v>14676</v>
      </c>
      <c r="L510" s="3" t="s">
        <v>14680</v>
      </c>
      <c r="M510" s="3"/>
      <c r="N510" s="3" t="s">
        <v>14680</v>
      </c>
      <c r="O510" s="3" t="s">
        <v>14680</v>
      </c>
      <c r="P510" s="171" t="str">
        <f>IFERROR(VLOOKUP(D510,'TPMS-auto'!A:D, 4,0),"Not-in-TPMS")</f>
        <v>0008206</v>
      </c>
      <c r="Q510" s="170" t="str">
        <f>VLOOKUP(Table2[[#This Row],[Unit Number]],Ops,3,0)</f>
        <v>Monica, Cheryl &amp; Machell</v>
      </c>
      <c r="R510" s="173" t="str">
        <f>IFERROR(VLOOKUP(Table2[[#This Row],[Enterprise ID]], 'ExistingRental-12.11'!A:H, 3, 0), "Not Open On 12.11")</f>
        <v>Not Open On 12.11</v>
      </c>
      <c r="S510" s="167" t="str">
        <f>IF(Table2[[#This Row],[Start Rental Date]]="New Rental", "New Rental", "Rental Extension Request")</f>
        <v>New Rental</v>
      </c>
      <c r="T510" s="167" t="str">
        <f>IFERROR(IF(Table2[[#This Row],[Date of this request]]-Table2[[#This Row],[Tech Service Date]]&lt;60, "New Hire Rental", "Truck Breakdown"), "New Hire Rental")</f>
        <v>New Hire Rental</v>
      </c>
      <c r="U510" s="167" t="str">
        <f>IFERROR(VLOOKUP(Table2[[#This Row],[Enterprise ID]], 'ExistingRental-12.11'!A:H, 7, 0), "Not Open On 12.11")</f>
        <v>Not Open On 12.11</v>
      </c>
      <c r="V510" s="173">
        <f>IFERROR(VLOOKUP(Table2[[#This Row],[Enterprise ID]],'Tech-ServiceDate'!A:B,2,0), "EitherNewHire or Termed")</f>
        <v>45935</v>
      </c>
      <c r="W510" s="41"/>
      <c r="X510" s="25"/>
    </row>
    <row r="511" spans="1:24" ht="33.75" customHeight="1">
      <c r="A511" s="15">
        <v>45945</v>
      </c>
      <c r="B511" s="7">
        <v>36777</v>
      </c>
      <c r="C511" s="4" t="s">
        <v>16415</v>
      </c>
      <c r="D511" s="5" t="s">
        <v>16416</v>
      </c>
      <c r="E511" s="176" t="str">
        <f t="shared" si="21"/>
        <v>36777</v>
      </c>
      <c r="F511" s="181">
        <f>IFERROR(VLOOKUP(D511,'TPMS-auto'!A:J, 10,0), "Not-in-TPMS")</f>
        <v>8062070309</v>
      </c>
      <c r="G511" s="181" t="str">
        <f>IFERROR(VLOOKUP(D511,'TPMS-auto'!A:J,6,0),"Not-in-TPMS")</f>
        <v>036777</v>
      </c>
      <c r="H511" s="12" t="s">
        <v>16219</v>
      </c>
      <c r="I511" s="2" t="s">
        <v>16417</v>
      </c>
      <c r="J511" s="3" t="s">
        <v>16021</v>
      </c>
      <c r="K511" s="3" t="s">
        <v>14679</v>
      </c>
      <c r="L511" s="3" t="s">
        <v>14680</v>
      </c>
      <c r="M511" s="3"/>
      <c r="N511" s="3" t="s">
        <v>14680</v>
      </c>
      <c r="O511" s="3" t="s">
        <v>14680</v>
      </c>
      <c r="P511" s="166" t="str">
        <f>IFERROR(VLOOKUP(D511,'TPMS-auto'!A:D, 4,0),"Not-in-TPMS")</f>
        <v>0007995</v>
      </c>
      <c r="Q511" s="169" t="str">
        <f>VLOOKUP(Table2[[#This Row],[Unit Number]],Ops,3,0)</f>
        <v>Carol &amp; Tasha</v>
      </c>
      <c r="R511" s="173">
        <f>IFERROR(VLOOKUP(Table2[[#This Row],[Enterprise ID]], 'ExistingRental-12.11'!A:H, 3, 0), "Not Open On 12.11")</f>
        <v>45945</v>
      </c>
      <c r="S511" s="167" t="str">
        <f>IF(Table2[[#This Row],[Start Rental Date]]="New Rental", "New Rental", "Rental Extension Request")</f>
        <v>New Rental</v>
      </c>
      <c r="T511" s="167" t="str">
        <f>IFERROR(IF(Table2[[#This Row],[Date of this request]]-Table2[[#This Row],[Tech Service Date]]&lt;60, "New Hire Rental", "Truck Breakdown"), "New Hire Rental")</f>
        <v>Truck Breakdown</v>
      </c>
      <c r="U511" s="167" t="str">
        <f>IFERROR(VLOOKUP(Table2[[#This Row],[Enterprise ID]], 'ExistingRental-12.11'!A:H, 7, 0), "Not Open On 12.11")</f>
        <v>ERIC DAVIS</v>
      </c>
      <c r="V511" s="173">
        <f>IFERROR(VLOOKUP(Table2[[#This Row],[Enterprise ID]],'Tech-ServiceDate'!A:B,2,0), "EitherNewHire or Termed")</f>
        <v>44180</v>
      </c>
      <c r="W511" s="41"/>
      <c r="X511" s="25"/>
    </row>
    <row r="512" spans="1:24" ht="33.75" customHeight="1">
      <c r="A512" s="15">
        <v>45945</v>
      </c>
      <c r="B512" s="7">
        <v>46629</v>
      </c>
      <c r="C512" s="9" t="s">
        <v>16418</v>
      </c>
      <c r="D512" s="10" t="s">
        <v>16419</v>
      </c>
      <c r="E512" s="176" t="str">
        <f t="shared" si="21"/>
        <v>46629</v>
      </c>
      <c r="F512" s="181">
        <f>IFERROR(VLOOKUP(D512,'TPMS-auto'!A:J, 10,0), "Not-in-TPMS")</f>
        <v>8138930329</v>
      </c>
      <c r="G512" s="181" t="str">
        <f>IFERROR(VLOOKUP(D512,'TPMS-auto'!A:J,6,0),"Not-in-TPMS")</f>
        <v>046629</v>
      </c>
      <c r="H512" s="12" t="s">
        <v>14676</v>
      </c>
      <c r="I512" s="11"/>
      <c r="J512" s="13" t="s">
        <v>15426</v>
      </c>
      <c r="K512" s="3" t="s">
        <v>16420</v>
      </c>
      <c r="L512" s="3" t="s">
        <v>14680</v>
      </c>
      <c r="M512" s="3"/>
      <c r="N512" s="3" t="s">
        <v>14680</v>
      </c>
      <c r="O512" s="3" t="s">
        <v>14680</v>
      </c>
      <c r="P512" s="166" t="str">
        <f>IFERROR(VLOOKUP(D512,'TPMS-auto'!A:D, 4,0),"Not-in-TPMS")</f>
        <v>0007435</v>
      </c>
      <c r="Q512" s="169" t="str">
        <f>VLOOKUP(Table2[[#This Row],[Unit Number]],Ops,3,0)</f>
        <v>Rob &amp; Andrea</v>
      </c>
      <c r="R512" s="173" t="str">
        <f>IFERROR(VLOOKUP(Table2[[#This Row],[Enterprise ID]], 'ExistingRental-12.11'!A:H, 3, 0), "Not Open On 12.11")</f>
        <v>Not Open On 12.11</v>
      </c>
      <c r="S512" s="167" t="str">
        <f>IF(Table2[[#This Row],[Start Rental Date]]="New Rental", "New Rental", "Rental Extension Request")</f>
        <v>New Rental</v>
      </c>
      <c r="T512" s="167" t="str">
        <f>IFERROR(IF(Table2[[#This Row],[Date of this request]]-Table2[[#This Row],[Tech Service Date]]&lt;60, "New Hire Rental", "Truck Breakdown"), "New Hire Rental")</f>
        <v>Truck Breakdown</v>
      </c>
      <c r="U512" s="167" t="str">
        <f>IFERROR(VLOOKUP(Table2[[#This Row],[Enterprise ID]], 'ExistingRental-12.11'!A:H, 7, 0), "Not Open On 12.11")</f>
        <v>Not Open On 12.11</v>
      </c>
      <c r="V512" s="173">
        <f>IFERROR(VLOOKUP(Table2[[#This Row],[Enterprise ID]],'Tech-ServiceDate'!A:B,2,0), "EitherNewHire or Termed")</f>
        <v>44833</v>
      </c>
      <c r="W512" s="41"/>
      <c r="X512" s="25"/>
    </row>
    <row r="513" spans="1:24" ht="33.75" customHeight="1">
      <c r="A513" s="15">
        <v>45945</v>
      </c>
      <c r="B513" s="8">
        <v>23859</v>
      </c>
      <c r="C513" s="9" t="s">
        <v>16421</v>
      </c>
      <c r="D513" s="10" t="s">
        <v>16422</v>
      </c>
      <c r="E513" s="174" t="str">
        <f t="shared" si="21"/>
        <v>23859</v>
      </c>
      <c r="F513" s="175" t="str">
        <f>IFERROR(VLOOKUP(D513,'TPMS-auto'!A:J, 10,0), "Not-in-TPMS")</f>
        <v>Not-in-TPMS</v>
      </c>
      <c r="G513" s="175" t="str">
        <f>IFERROR(VLOOKUP(D513,'TPMS-auto'!A:J,6,0),"Not-in-TPMS")</f>
        <v>Not-in-TPMS</v>
      </c>
      <c r="H513" s="12" t="s">
        <v>14676</v>
      </c>
      <c r="I513" s="11"/>
      <c r="J513" s="13" t="s">
        <v>15426</v>
      </c>
      <c r="K513" s="13" t="s">
        <v>16423</v>
      </c>
      <c r="L513" s="13" t="s">
        <v>14680</v>
      </c>
      <c r="M513" s="13"/>
      <c r="N513" s="13" t="s">
        <v>14680</v>
      </c>
      <c r="O513" s="3" t="s">
        <v>14680</v>
      </c>
      <c r="P513" s="166" t="str">
        <f>IFERROR(VLOOKUP(D513,'TPMS-auto'!A:D, 4,0),"Not-in-TPMS")</f>
        <v>Not-in-TPMS</v>
      </c>
      <c r="Q513" s="169" t="e">
        <f>VLOOKUP(Table2[[#This Row],[Unit Number]],Ops,3,0)</f>
        <v>#N/A</v>
      </c>
      <c r="R513" s="173" t="str">
        <f>IFERROR(VLOOKUP(Table2[[#This Row],[Enterprise ID]], 'ExistingRental-12.11'!A:H, 3, 0), "Not Open On 12.11")</f>
        <v>Not Open On 12.11</v>
      </c>
      <c r="S513" s="167" t="str">
        <f>IF(Table2[[#This Row],[Start Rental Date]]="New Rental", "New Rental", "Rental Extension Request")</f>
        <v>New Rental</v>
      </c>
      <c r="T513" s="167" t="str">
        <f>IFERROR(IF(Table2[[#This Row],[Date of this request]]-Table2[[#This Row],[Tech Service Date]]&lt;60, "New Hire Rental", "Truck Breakdown"), "New Hire Rental")</f>
        <v>New Hire Rental</v>
      </c>
      <c r="U513" s="167" t="str">
        <f>IFERROR(VLOOKUP(Table2[[#This Row],[Enterprise ID]], 'ExistingRental-12.11'!A:H, 7, 0), "Not Open On 12.11")</f>
        <v>Not Open On 12.11</v>
      </c>
      <c r="V513" s="173" t="str">
        <f>IFERROR(VLOOKUP(Table2[[#This Row],[Enterprise ID]],'Tech-ServiceDate'!A:B,2,0), "EitherNewHire or Termed")</f>
        <v>EitherNewHire or Termed</v>
      </c>
      <c r="W513" s="41"/>
      <c r="X513" s="25"/>
    </row>
    <row r="514" spans="1:24" ht="33.75" customHeight="1">
      <c r="A514" s="15">
        <v>45945</v>
      </c>
      <c r="B514" s="7">
        <v>21980</v>
      </c>
      <c r="C514" s="4" t="s">
        <v>16198</v>
      </c>
      <c r="D514" s="5" t="s">
        <v>16199</v>
      </c>
      <c r="E514" s="176" t="s">
        <v>16424</v>
      </c>
      <c r="F514" s="181">
        <v>4196545005</v>
      </c>
      <c r="G514" s="181" t="s">
        <v>16425</v>
      </c>
      <c r="H514" s="12" t="s">
        <v>14676</v>
      </c>
      <c r="I514" s="2" t="s">
        <v>16200</v>
      </c>
      <c r="J514" s="3" t="s">
        <v>16201</v>
      </c>
      <c r="K514" s="13" t="s">
        <v>16194</v>
      </c>
      <c r="L514" s="13" t="s">
        <v>14680</v>
      </c>
      <c r="M514" s="13"/>
      <c r="N514" s="3" t="s">
        <v>14680</v>
      </c>
      <c r="O514" s="3" t="s">
        <v>14680</v>
      </c>
      <c r="P514" s="166" t="str">
        <f>IFERROR(VLOOKUP(D514,'TPMS-auto'!A:D, 4,0),"Not-in-TPMS")</f>
        <v>0008309</v>
      </c>
      <c r="Q514" s="169" t="str">
        <f>VLOOKUP(Table2[[#This Row],[Unit Number]],Ops,3,0)</f>
        <v>Monica, Cheryl &amp; Machell</v>
      </c>
      <c r="R514" s="173">
        <f>IFERROR(VLOOKUP(Table2[[#This Row],[Enterprise ID]], 'ExistingRental-12.11'!A:H, 3, 0), "Not Open On 12.11")</f>
        <v>46001</v>
      </c>
      <c r="S514" s="167" t="str">
        <f>IF(Table2[[#This Row],[Start Rental Date]]="New Rental", "New Rental", "Rental Extension Request")</f>
        <v>New Rental</v>
      </c>
      <c r="T514" s="167" t="str">
        <f>IFERROR(IF(Table2[[#This Row],[Date of this request]]-Table2[[#This Row],[Tech Service Date]]&lt;60, "New Hire Rental", "Truck Breakdown"), "New Hire Rental")</f>
        <v>Truck Breakdown</v>
      </c>
      <c r="U514" s="167" t="str">
        <f>IFERROR(VLOOKUP(Table2[[#This Row],[Enterprise ID]], 'ExistingRental-12.11'!A:H, 7, 0), "Not Open On 12.11")</f>
        <v>JAMES OBRIEN</v>
      </c>
      <c r="V514" s="173">
        <f>IFERROR(VLOOKUP(Table2[[#This Row],[Enterprise ID]],'Tech-ServiceDate'!A:B,2,0), "EitherNewHire or Termed")</f>
        <v>45319</v>
      </c>
      <c r="W514" s="41"/>
      <c r="X514" s="25"/>
    </row>
    <row r="515" spans="1:24" ht="33.75" customHeight="1">
      <c r="A515" s="15">
        <v>45945</v>
      </c>
      <c r="B515" s="7">
        <v>47109</v>
      </c>
      <c r="C515" s="4" t="s">
        <v>14797</v>
      </c>
      <c r="D515" s="5" t="s">
        <v>14798</v>
      </c>
      <c r="E515" s="176" t="str">
        <f>TRIM(B515)</f>
        <v>47109</v>
      </c>
      <c r="F515" s="181">
        <f>IFERROR(VLOOKUP(D515,'TPMS-auto'!A:J, 10,0), "Not-in-TPMS")</f>
        <v>7189082409</v>
      </c>
      <c r="G515" s="181" t="str">
        <f>IFERROR(VLOOKUP(D515,'TPMS-auto'!A:J,6,0),"Not-in-TPMS")</f>
        <v>047109</v>
      </c>
      <c r="H515" s="12">
        <v>45882</v>
      </c>
      <c r="I515" s="2" t="s">
        <v>14799</v>
      </c>
      <c r="J515" s="3" t="s">
        <v>16426</v>
      </c>
      <c r="K515" s="13" t="s">
        <v>16427</v>
      </c>
      <c r="L515" s="13" t="s">
        <v>14680</v>
      </c>
      <c r="M515" s="13"/>
      <c r="N515" s="22" t="s">
        <v>16428</v>
      </c>
      <c r="O515" s="3"/>
      <c r="P515" s="166" t="str">
        <f>IFERROR(VLOOKUP(D515,'TPMS-auto'!A:D, 4,0),"Not-in-TPMS")</f>
        <v>0007744</v>
      </c>
      <c r="Q515" s="169" t="str">
        <f>VLOOKUP(Table2[[#This Row],[Unit Number]],Ops,3,0)</f>
        <v>Rob &amp; Andrea</v>
      </c>
      <c r="R515" s="173" t="str">
        <f>IFERROR(VLOOKUP(Table2[[#This Row],[Enterprise ID]], 'ExistingRental-12.11'!A:H, 3, 0), "Not Open On 12.11")</f>
        <v>Not Open On 12.11</v>
      </c>
      <c r="S515" s="167" t="str">
        <f>IF(Table2[[#This Row],[Start Rental Date]]="New Rental", "New Rental", "Rental Extension Request")</f>
        <v>Rental Extension Request</v>
      </c>
      <c r="T515" s="167" t="str">
        <f>IFERROR(IF(Table2[[#This Row],[Date of this request]]-Table2[[#This Row],[Tech Service Date]]&lt;60, "New Hire Rental", "Truck Breakdown"), "New Hire Rental")</f>
        <v>Truck Breakdown</v>
      </c>
      <c r="U515" s="167" t="str">
        <f>IFERROR(VLOOKUP(Table2[[#This Row],[Enterprise ID]], 'ExistingRental-12.11'!A:H, 7, 0), "Not Open On 12.11")</f>
        <v>Not Open On 12.11</v>
      </c>
      <c r="V515" s="173">
        <f>IFERROR(VLOOKUP(Table2[[#This Row],[Enterprise ID]],'Tech-ServiceDate'!A:B,2,0), "EitherNewHire or Termed")</f>
        <v>45865</v>
      </c>
      <c r="W515" s="41"/>
      <c r="X515" s="25"/>
    </row>
    <row r="516" spans="1:24" ht="33.75" customHeight="1">
      <c r="A516" s="15">
        <v>45945</v>
      </c>
      <c r="B516" s="7">
        <v>36544</v>
      </c>
      <c r="C516" s="4" t="s">
        <v>15756</v>
      </c>
      <c r="D516" s="5" t="s">
        <v>15757</v>
      </c>
      <c r="E516" s="176" t="s">
        <v>16429</v>
      </c>
      <c r="F516" s="181">
        <v>7606410778</v>
      </c>
      <c r="G516" s="181" t="s">
        <v>16430</v>
      </c>
      <c r="H516" s="12" t="s">
        <v>14676</v>
      </c>
      <c r="I516" s="11" t="s">
        <v>15750</v>
      </c>
      <c r="J516" s="13" t="s">
        <v>16431</v>
      </c>
      <c r="K516" s="31" t="s">
        <v>16432</v>
      </c>
      <c r="L516" s="13" t="s">
        <v>14680</v>
      </c>
      <c r="M516" s="13"/>
      <c r="N516" s="3" t="s">
        <v>14680</v>
      </c>
      <c r="O516" s="3" t="s">
        <v>14680</v>
      </c>
      <c r="P516" s="166" t="str">
        <f>IFERROR(VLOOKUP(D516,'TPMS-auto'!A:D, 4,0),"Not-in-TPMS")</f>
        <v>0007088</v>
      </c>
      <c r="Q516" s="169" t="str">
        <f>VLOOKUP(Table2[[#This Row],[Unit Number]],Ops,3,0)</f>
        <v>Carol &amp; Tasha</v>
      </c>
      <c r="R516" s="173">
        <f>IFERROR(VLOOKUP(Table2[[#This Row],[Enterprise ID]], 'ExistingRental-12.11'!A:H, 3, 0), "Not Open On 12.11")</f>
        <v>45974</v>
      </c>
      <c r="S516" s="167" t="str">
        <f>IF(Table2[[#This Row],[Start Rental Date]]="New Rental", "New Rental", "Rental Extension Request")</f>
        <v>New Rental</v>
      </c>
      <c r="T516" s="167" t="str">
        <f>IFERROR(IF(Table2[[#This Row],[Date of this request]]-Table2[[#This Row],[Tech Service Date]]&lt;60, "New Hire Rental", "Truck Breakdown"), "New Hire Rental")</f>
        <v>New Hire Rental</v>
      </c>
      <c r="U516" s="167" t="str">
        <f>IFERROR(VLOOKUP(Table2[[#This Row],[Enterprise ID]], 'ExistingRental-12.11'!A:H, 7, 0), "Not Open On 12.11")</f>
        <v>LUIS SOTELO</v>
      </c>
      <c r="V516" s="173">
        <f>IFERROR(VLOOKUP(Table2[[#This Row],[Enterprise ID]],'Tech-ServiceDate'!A:B,2,0), "EitherNewHire or Termed")</f>
        <v>45900</v>
      </c>
      <c r="W516" s="41"/>
      <c r="X516" s="25"/>
    </row>
    <row r="517" spans="1:24" ht="33.75" customHeight="1">
      <c r="A517" s="15">
        <v>45945</v>
      </c>
      <c r="B517" s="7">
        <v>46118</v>
      </c>
      <c r="C517" s="9" t="s">
        <v>16433</v>
      </c>
      <c r="D517" s="10" t="s">
        <v>7823</v>
      </c>
      <c r="E517" s="176" t="str">
        <f t="shared" ref="E517:E537" si="22">TRIM(B517)</f>
        <v>46118</v>
      </c>
      <c r="F517" s="181">
        <f>IFERROR(VLOOKUP(D517,'TPMS-auto'!A:J, 10,0), "Not-in-TPMS")</f>
        <v>5866152168</v>
      </c>
      <c r="G517" s="181" t="str">
        <f>IFERROR(VLOOKUP(D517,'TPMS-auto'!A:J,6,0),"Not-in-TPMS")</f>
        <v>046118</v>
      </c>
      <c r="H517" s="12" t="s">
        <v>16219</v>
      </c>
      <c r="I517" s="11" t="s">
        <v>16434</v>
      </c>
      <c r="J517" s="13" t="s">
        <v>14935</v>
      </c>
      <c r="K517" s="13"/>
      <c r="L517" s="13" t="s">
        <v>14680</v>
      </c>
      <c r="M517" s="13"/>
      <c r="N517" s="3" t="s">
        <v>14680</v>
      </c>
      <c r="O517" s="3" t="s">
        <v>14680</v>
      </c>
      <c r="P517" s="166" t="str">
        <f>IFERROR(VLOOKUP(D517,'TPMS-auto'!A:D, 4,0),"Not-in-TPMS")</f>
        <v>0008309</v>
      </c>
      <c r="Q517" s="169" t="str">
        <f>VLOOKUP(Table2[[#This Row],[Unit Number]],Ops,3,0)</f>
        <v>Monica, Cheryl &amp; Machell</v>
      </c>
      <c r="R517" s="173" t="str">
        <f>IFERROR(VLOOKUP(Table2[[#This Row],[Enterprise ID]], 'ExistingRental-12.11'!A:H, 3, 0), "Not Open On 12.11")</f>
        <v>Not Open On 12.11</v>
      </c>
      <c r="S517" s="167" t="str">
        <f>IF(Table2[[#This Row],[Start Rental Date]]="New Rental", "New Rental", "Rental Extension Request")</f>
        <v>New Rental</v>
      </c>
      <c r="T517" s="167" t="str">
        <f>IFERROR(IF(Table2[[#This Row],[Date of this request]]-Table2[[#This Row],[Tech Service Date]]&lt;60, "New Hire Rental", "Truck Breakdown"), "New Hire Rental")</f>
        <v>Truck Breakdown</v>
      </c>
      <c r="U517" s="167" t="str">
        <f>IFERROR(VLOOKUP(Table2[[#This Row],[Enterprise ID]], 'ExistingRental-12.11'!A:H, 7, 0), "Not Open On 12.11")</f>
        <v>Not Open On 12.11</v>
      </c>
      <c r="V517" s="173">
        <f>IFERROR(VLOOKUP(Table2[[#This Row],[Enterprise ID]],'Tech-ServiceDate'!A:B,2,0), "EitherNewHire or Termed")</f>
        <v>36683</v>
      </c>
      <c r="W517" s="41"/>
      <c r="X517" s="25"/>
    </row>
    <row r="518" spans="1:24" ht="33.75" customHeight="1">
      <c r="A518" s="15">
        <v>45945</v>
      </c>
      <c r="B518" s="7">
        <v>22412</v>
      </c>
      <c r="C518" s="4" t="s">
        <v>16435</v>
      </c>
      <c r="D518" s="5" t="s">
        <v>15514</v>
      </c>
      <c r="E518" s="176" t="str">
        <f t="shared" si="22"/>
        <v>22412</v>
      </c>
      <c r="F518" s="181">
        <f>IFERROR(VLOOKUP(D518,'TPMS-auto'!A:J, 10,0), "Not-in-TPMS")</f>
        <v>8709411145</v>
      </c>
      <c r="G518" s="181" t="str">
        <f>IFERROR(VLOOKUP(D518,'TPMS-auto'!A:J,6,0),"Not-in-TPMS")</f>
        <v>046630</v>
      </c>
      <c r="H518" s="6" t="s">
        <v>16219</v>
      </c>
      <c r="I518" s="2"/>
      <c r="J518" s="13" t="s">
        <v>16436</v>
      </c>
      <c r="K518" s="13" t="s">
        <v>14679</v>
      </c>
      <c r="L518" s="13" t="s">
        <v>14680</v>
      </c>
      <c r="M518" s="13"/>
      <c r="N518" s="3" t="s">
        <v>14680</v>
      </c>
      <c r="O518" s="3" t="s">
        <v>14680</v>
      </c>
      <c r="P518" s="166" t="str">
        <f>IFERROR(VLOOKUP(D518,'TPMS-auto'!A:D, 4,0),"Not-in-TPMS")</f>
        <v>0008206</v>
      </c>
      <c r="Q518" s="169" t="str">
        <f>VLOOKUP(Table2[[#This Row],[Unit Number]],Ops,3,0)</f>
        <v>Monica, Cheryl &amp; Machell</v>
      </c>
      <c r="R518" s="173" t="str">
        <f>IFERROR(VLOOKUP(Table2[[#This Row],[Enterprise ID]], 'ExistingRental-12.11'!A:H, 3, 0), "Not Open On 12.11")</f>
        <v>Not Open On 12.11</v>
      </c>
      <c r="S518" s="167" t="str">
        <f>IF(Table2[[#This Row],[Start Rental Date]]="New Rental", "New Rental", "Rental Extension Request")</f>
        <v>New Rental</v>
      </c>
      <c r="T518" s="167" t="str">
        <f>IFERROR(IF(Table2[[#This Row],[Date of this request]]-Table2[[#This Row],[Tech Service Date]]&lt;60, "New Hire Rental", "Truck Breakdown"), "New Hire Rental")</f>
        <v>Truck Breakdown</v>
      </c>
      <c r="U518" s="167" t="str">
        <f>IFERROR(VLOOKUP(Table2[[#This Row],[Enterprise ID]], 'ExistingRental-12.11'!A:H, 7, 0), "Not Open On 12.11")</f>
        <v>Not Open On 12.11</v>
      </c>
      <c r="V518" s="173">
        <f>IFERROR(VLOOKUP(Table2[[#This Row],[Enterprise ID]],'Tech-ServiceDate'!A:B,2,0), "EitherNewHire or Termed")</f>
        <v>43173</v>
      </c>
      <c r="W518" s="41"/>
      <c r="X518" s="25"/>
    </row>
    <row r="519" spans="1:24" ht="33.75" customHeight="1">
      <c r="A519" s="15">
        <v>45945</v>
      </c>
      <c r="B519" s="7">
        <v>61419</v>
      </c>
      <c r="C519" s="4" t="s">
        <v>16289</v>
      </c>
      <c r="D519" s="5" t="s">
        <v>16290</v>
      </c>
      <c r="E519" s="176" t="str">
        <f t="shared" si="22"/>
        <v>61419</v>
      </c>
      <c r="F519" s="181">
        <f>IFERROR(VLOOKUP(D519,'TPMS-auto'!A:J, 10,0), "Not-in-TPMS")</f>
        <v>7577480132</v>
      </c>
      <c r="G519" s="181" t="str">
        <f>IFERROR(VLOOKUP(D519,'TPMS-auto'!A:J,6,0),"Not-in-TPMS")</f>
        <v>061419</v>
      </c>
      <c r="H519" s="6" t="s">
        <v>16219</v>
      </c>
      <c r="I519" s="2" t="s">
        <v>16291</v>
      </c>
      <c r="J519" s="3" t="s">
        <v>16437</v>
      </c>
      <c r="K519" s="3" t="s">
        <v>16438</v>
      </c>
      <c r="L519" s="3" t="s">
        <v>14680</v>
      </c>
      <c r="M519" s="3"/>
      <c r="N519" s="22" t="s">
        <v>14696</v>
      </c>
      <c r="O519" s="3"/>
      <c r="P519" s="166" t="str">
        <f>IFERROR(VLOOKUP(D519,'TPMS-auto'!A:D, 4,0),"Not-in-TPMS")</f>
        <v>0008175</v>
      </c>
      <c r="Q519" s="169" t="str">
        <f>VLOOKUP(Table2[[#This Row],[Unit Number]],Ops,3,0)</f>
        <v>Rob &amp; Andrea</v>
      </c>
      <c r="R519" s="173" t="str">
        <f>IFERROR(VLOOKUP(Table2[[#This Row],[Enterprise ID]], 'ExistingRental-12.11'!A:H, 3, 0), "Not Open On 12.11")</f>
        <v>Not Open On 12.11</v>
      </c>
      <c r="S519" s="167" t="str">
        <f>IF(Table2[[#This Row],[Start Rental Date]]="New Rental", "New Rental", "Rental Extension Request")</f>
        <v>New Rental</v>
      </c>
      <c r="T519" s="167" t="str">
        <f>IFERROR(IF(Table2[[#This Row],[Date of this request]]-Table2[[#This Row],[Tech Service Date]]&lt;60, "New Hire Rental", "Truck Breakdown"), "New Hire Rental")</f>
        <v>Truck Breakdown</v>
      </c>
      <c r="U519" s="167" t="str">
        <f>IFERROR(VLOOKUP(Table2[[#This Row],[Enterprise ID]], 'ExistingRental-12.11'!A:H, 7, 0), "Not Open On 12.11")</f>
        <v>Not Open On 12.11</v>
      </c>
      <c r="V519" s="173">
        <f>IFERROR(VLOOKUP(Table2[[#This Row],[Enterprise ID]],'Tech-ServiceDate'!A:B,2,0), "EitherNewHire or Termed")</f>
        <v>44236</v>
      </c>
      <c r="W519" s="41"/>
      <c r="X519" s="25"/>
    </row>
    <row r="520" spans="1:24" ht="33.75" customHeight="1">
      <c r="A520" s="15">
        <v>45945</v>
      </c>
      <c r="B520" s="8">
        <v>46123</v>
      </c>
      <c r="C520" s="9" t="s">
        <v>16439</v>
      </c>
      <c r="D520" s="10"/>
      <c r="E520" s="174" t="str">
        <f t="shared" si="22"/>
        <v>46123</v>
      </c>
      <c r="F520" s="175" t="str">
        <f>IFERROR(VLOOKUP(D520,'TPMS-auto'!A:J, 10,0), "Not-in-TPMS")</f>
        <v>Not-in-TPMS</v>
      </c>
      <c r="G520" s="175" t="str">
        <f>IFERROR(VLOOKUP(D520,'TPMS-auto'!A:J,6,0),"Not-in-TPMS")</f>
        <v>Not-in-TPMS</v>
      </c>
      <c r="H520" s="12" t="s">
        <v>16219</v>
      </c>
      <c r="I520" s="11" t="s">
        <v>16440</v>
      </c>
      <c r="J520" s="13" t="s">
        <v>16441</v>
      </c>
      <c r="K520" s="13" t="s">
        <v>14679</v>
      </c>
      <c r="L520" s="13" t="s">
        <v>14680</v>
      </c>
      <c r="M520" s="13"/>
      <c r="N520" s="13" t="s">
        <v>14680</v>
      </c>
      <c r="O520" s="3" t="s">
        <v>14680</v>
      </c>
      <c r="P520" s="166" t="str">
        <f>IFERROR(VLOOKUP(D520,'TPMS-auto'!A:D, 4,0),"Not-in-TPMS")</f>
        <v>Not-in-TPMS</v>
      </c>
      <c r="Q520" s="169" t="e">
        <f>VLOOKUP(Table2[[#This Row],[Unit Number]],Ops,3,0)</f>
        <v>#N/A</v>
      </c>
      <c r="R520" s="173" t="str">
        <f>IFERROR(VLOOKUP(Table2[[#This Row],[Enterprise ID]], 'ExistingRental-12.11'!A:H, 3, 0), "Not Open On 12.11")</f>
        <v>Not Open On 12.11</v>
      </c>
      <c r="S520" s="167" t="str">
        <f>IF(Table2[[#This Row],[Start Rental Date]]="New Rental", "New Rental", "Rental Extension Request")</f>
        <v>New Rental</v>
      </c>
      <c r="T520" s="167" t="str">
        <f>IFERROR(IF(Table2[[#This Row],[Date of this request]]-Table2[[#This Row],[Tech Service Date]]&lt;60, "New Hire Rental", "Truck Breakdown"), "New Hire Rental")</f>
        <v>New Hire Rental</v>
      </c>
      <c r="U520" s="167" t="str">
        <f>IFERROR(VLOOKUP(Table2[[#This Row],[Enterprise ID]], 'ExistingRental-12.11'!A:H, 7, 0), "Not Open On 12.11")</f>
        <v>Not Open On 12.11</v>
      </c>
      <c r="V520" s="173" t="str">
        <f>IFERROR(VLOOKUP(Table2[[#This Row],[Enterprise ID]],'Tech-ServiceDate'!A:B,2,0), "EitherNewHire or Termed")</f>
        <v>EitherNewHire or Termed</v>
      </c>
      <c r="W520" s="41"/>
      <c r="X520" s="25"/>
    </row>
    <row r="521" spans="1:24" ht="33.75" customHeight="1">
      <c r="A521" s="15">
        <v>45945</v>
      </c>
      <c r="B521" s="8">
        <v>23433</v>
      </c>
      <c r="C521" s="9" t="s">
        <v>16442</v>
      </c>
      <c r="D521" s="10" t="s">
        <v>16443</v>
      </c>
      <c r="E521" s="174" t="str">
        <f t="shared" si="22"/>
        <v>23433</v>
      </c>
      <c r="F521" s="175">
        <f>IFERROR(VLOOKUP(D521,'TPMS-auto'!A:J, 10,0), "Not-in-TPMS")</f>
        <v>6172129013</v>
      </c>
      <c r="G521" s="175" t="str">
        <f>IFERROR(VLOOKUP(D521,'TPMS-auto'!A:J,6,0),"Not-in-TPMS")</f>
        <v>023433</v>
      </c>
      <c r="H521" s="12" t="s">
        <v>14676</v>
      </c>
      <c r="I521" s="11" t="s">
        <v>16444</v>
      </c>
      <c r="J521" s="13" t="s">
        <v>16445</v>
      </c>
      <c r="K521" s="3" t="s">
        <v>14676</v>
      </c>
      <c r="L521" s="13" t="s">
        <v>14680</v>
      </c>
      <c r="M521" s="13"/>
      <c r="N521" s="13" t="s">
        <v>14680</v>
      </c>
      <c r="O521" s="3" t="s">
        <v>14680</v>
      </c>
      <c r="P521" s="166" t="str">
        <f>IFERROR(VLOOKUP(D521,'TPMS-auto'!A:D, 4,0),"Not-in-TPMS")</f>
        <v>0007670</v>
      </c>
      <c r="Q521" s="169" t="str">
        <f>VLOOKUP(Table2[[#This Row],[Unit Number]],Ops,3,0)</f>
        <v>Rob &amp; Andrea</v>
      </c>
      <c r="R521" s="173" t="str">
        <f>IFERROR(VLOOKUP(Table2[[#This Row],[Enterprise ID]], 'ExistingRental-12.11'!A:H, 3, 0), "Not Open On 12.11")</f>
        <v>Not Open On 12.11</v>
      </c>
      <c r="S521" s="167" t="str">
        <f>IF(Table2[[#This Row],[Start Rental Date]]="New Rental", "New Rental", "Rental Extension Request")</f>
        <v>New Rental</v>
      </c>
      <c r="T521" s="167" t="str">
        <f>IFERROR(IF(Table2[[#This Row],[Date of this request]]-Table2[[#This Row],[Tech Service Date]]&lt;60, "New Hire Rental", "Truck Breakdown"), "New Hire Rental")</f>
        <v>New Hire Rental</v>
      </c>
      <c r="U521" s="167" t="str">
        <f>IFERROR(VLOOKUP(Table2[[#This Row],[Enterprise ID]], 'ExistingRental-12.11'!A:H, 7, 0), "Not Open On 12.11")</f>
        <v>Not Open On 12.11</v>
      </c>
      <c r="V521" s="173">
        <f>IFERROR(VLOOKUP(Table2[[#This Row],[Enterprise ID]],'Tech-ServiceDate'!A:B,2,0), "EitherNewHire or Termed")</f>
        <v>45928</v>
      </c>
      <c r="W521" s="41"/>
      <c r="X521" s="25"/>
    </row>
    <row r="522" spans="1:24" ht="33.75" customHeight="1">
      <c r="A522" s="15">
        <v>45945</v>
      </c>
      <c r="B522" s="7">
        <v>21793</v>
      </c>
      <c r="C522" s="4" t="s">
        <v>16446</v>
      </c>
      <c r="D522" s="5" t="s">
        <v>16447</v>
      </c>
      <c r="E522" s="176" t="str">
        <f t="shared" si="22"/>
        <v>21793</v>
      </c>
      <c r="F522" s="177">
        <f>IFERROR(VLOOKUP(D522,'TPMS-auto'!A:J, 10,0), "Not-in-TPMS")</f>
        <v>2108950725</v>
      </c>
      <c r="G522" s="177" t="str">
        <f>IFERROR(VLOOKUP(D522,'TPMS-auto'!A:J,6,0),"Not-in-TPMS")</f>
        <v>061686</v>
      </c>
      <c r="H522" s="12" t="s">
        <v>16219</v>
      </c>
      <c r="I522" s="2" t="s">
        <v>16448</v>
      </c>
      <c r="J522" s="3" t="s">
        <v>16449</v>
      </c>
      <c r="K522" s="3" t="s">
        <v>15451</v>
      </c>
      <c r="L522" s="3" t="s">
        <v>14680</v>
      </c>
      <c r="M522" s="3"/>
      <c r="N522" s="3" t="s">
        <v>14680</v>
      </c>
      <c r="O522" s="3" t="s">
        <v>14680</v>
      </c>
      <c r="P522" s="166" t="str">
        <f>IFERROR(VLOOKUP(D522,'TPMS-auto'!A:D, 4,0),"Not-in-TPMS")</f>
        <v>0008147</v>
      </c>
      <c r="Q522" s="169" t="str">
        <f>VLOOKUP(Table2[[#This Row],[Unit Number]],Ops,3,0)</f>
        <v>Carol &amp; Tasha</v>
      </c>
      <c r="R522" s="173" t="str">
        <f>IFERROR(VLOOKUP(Table2[[#This Row],[Enterprise ID]], 'ExistingRental-12.11'!A:H, 3, 0), "Not Open On 12.11")</f>
        <v>Not Open On 12.11</v>
      </c>
      <c r="S522" s="167" t="str">
        <f>IF(Table2[[#This Row],[Start Rental Date]]="New Rental", "New Rental", "Rental Extension Request")</f>
        <v>New Rental</v>
      </c>
      <c r="T522" s="167" t="str">
        <f>IFERROR(IF(Table2[[#This Row],[Date of this request]]-Table2[[#This Row],[Tech Service Date]]&lt;60, "New Hire Rental", "Truck Breakdown"), "New Hire Rental")</f>
        <v>Truck Breakdown</v>
      </c>
      <c r="U522" s="167" t="str">
        <f>IFERROR(VLOOKUP(Table2[[#This Row],[Enterprise ID]], 'ExistingRental-12.11'!A:H, 7, 0), "Not Open On 12.11")</f>
        <v>Not Open On 12.11</v>
      </c>
      <c r="V522" s="173">
        <f>IFERROR(VLOOKUP(Table2[[#This Row],[Enterprise ID]],'Tech-ServiceDate'!A:B,2,0), "EitherNewHire or Termed")</f>
        <v>44588</v>
      </c>
      <c r="W522" s="41"/>
      <c r="X522" s="25"/>
    </row>
    <row r="523" spans="1:24" ht="33.75" customHeight="1">
      <c r="A523" s="15">
        <v>45945</v>
      </c>
      <c r="B523" s="8">
        <v>61316</v>
      </c>
      <c r="C523" s="9" t="s">
        <v>16450</v>
      </c>
      <c r="D523" s="10" t="s">
        <v>16451</v>
      </c>
      <c r="E523" s="174" t="str">
        <f t="shared" si="22"/>
        <v>61316</v>
      </c>
      <c r="F523" s="175">
        <f>IFERROR(VLOOKUP(D523,'TPMS-auto'!A:J, 10,0), "Not-in-TPMS")</f>
        <v>4109770183</v>
      </c>
      <c r="G523" s="175" t="str">
        <f>IFERROR(VLOOKUP(D523,'TPMS-auto'!A:J,6,0),"Not-in-TPMS")</f>
        <v>061316</v>
      </c>
      <c r="H523" s="12" t="s">
        <v>14676</v>
      </c>
      <c r="I523" s="11" t="s">
        <v>16452</v>
      </c>
      <c r="J523" s="13" t="s">
        <v>16453</v>
      </c>
      <c r="K523" s="13" t="s">
        <v>14679</v>
      </c>
      <c r="L523" s="13" t="s">
        <v>14680</v>
      </c>
      <c r="M523" s="13"/>
      <c r="N523" s="13" t="s">
        <v>14680</v>
      </c>
      <c r="O523" s="3" t="s">
        <v>14680</v>
      </c>
      <c r="P523" s="166" t="str">
        <f>IFERROR(VLOOKUP(D523,'TPMS-auto'!A:D, 4,0),"Not-in-TPMS")</f>
        <v>0007084</v>
      </c>
      <c r="Q523" s="169" t="str">
        <f>VLOOKUP(Table2[[#This Row],[Unit Number]],Ops,3,0)</f>
        <v>Monica, Cheryl &amp; Machell</v>
      </c>
      <c r="R523" s="173">
        <f>IFERROR(VLOOKUP(Table2[[#This Row],[Enterprise ID]], 'ExistingRental-12.11'!A:H, 3, 0), "Not Open On 12.11")</f>
        <v>45946</v>
      </c>
      <c r="S523" s="167" t="str">
        <f>IF(Table2[[#This Row],[Start Rental Date]]="New Rental", "New Rental", "Rental Extension Request")</f>
        <v>New Rental</v>
      </c>
      <c r="T523" s="167" t="str">
        <f>IFERROR(IF(Table2[[#This Row],[Date of this request]]-Table2[[#This Row],[Tech Service Date]]&lt;60, "New Hire Rental", "Truck Breakdown"), "New Hire Rental")</f>
        <v>Truck Breakdown</v>
      </c>
      <c r="U523" s="167" t="str">
        <f>IFERROR(VLOOKUP(Table2[[#This Row],[Enterprise ID]], 'ExistingRental-12.11'!A:H, 7, 0), "Not Open On 12.11")</f>
        <v>PAUL BRADY</v>
      </c>
      <c r="V523" s="173">
        <f>IFERROR(VLOOKUP(Table2[[#This Row],[Enterprise ID]],'Tech-ServiceDate'!A:B,2,0), "EitherNewHire or Termed")</f>
        <v>45739</v>
      </c>
      <c r="W523" s="41"/>
      <c r="X523" s="25"/>
    </row>
    <row r="524" spans="1:24" ht="33.75" customHeight="1">
      <c r="A524" s="15">
        <v>45945</v>
      </c>
      <c r="B524" s="8">
        <v>46473</v>
      </c>
      <c r="C524" s="9" t="s">
        <v>16454</v>
      </c>
      <c r="D524" s="10" t="s">
        <v>15045</v>
      </c>
      <c r="E524" s="174" t="str">
        <f t="shared" si="22"/>
        <v>46473</v>
      </c>
      <c r="F524" s="175" t="str">
        <f>IFERROR(VLOOKUP(D524,'TPMS-auto'!A:J, 10,0), "Not-in-TPMS")</f>
        <v>Not-in-TPMS</v>
      </c>
      <c r="G524" s="175" t="str">
        <f>IFERROR(VLOOKUP(D524,'TPMS-auto'!A:J,6,0),"Not-in-TPMS")</f>
        <v>Not-in-TPMS</v>
      </c>
      <c r="H524" s="12">
        <v>45874</v>
      </c>
      <c r="I524" s="11" t="s">
        <v>15046</v>
      </c>
      <c r="J524" s="13" t="s">
        <v>16455</v>
      </c>
      <c r="K524" s="80" t="s">
        <v>16456</v>
      </c>
      <c r="L524" s="13" t="s">
        <v>14680</v>
      </c>
      <c r="M524" s="13"/>
      <c r="N524" s="31" t="s">
        <v>16457</v>
      </c>
      <c r="O524" s="13"/>
      <c r="P524" s="166" t="str">
        <f>IFERROR(VLOOKUP(D524,'TPMS-auto'!A:D, 4,0),"Not-in-TPMS")</f>
        <v>Not-in-TPMS</v>
      </c>
      <c r="Q524" s="169" t="e">
        <f>VLOOKUP(Table2[[#This Row],[Unit Number]],Ops,3,0)</f>
        <v>#N/A</v>
      </c>
      <c r="R524" s="173" t="str">
        <f>IFERROR(VLOOKUP(Table2[[#This Row],[Enterprise ID]], 'ExistingRental-12.11'!A:H, 3, 0), "Not Open On 12.11")</f>
        <v>Not Open On 12.11</v>
      </c>
      <c r="S524" s="167" t="str">
        <f>IF(Table2[[#This Row],[Start Rental Date]]="New Rental", "New Rental", "Rental Extension Request")</f>
        <v>Rental Extension Request</v>
      </c>
      <c r="T524" s="167" t="str">
        <f>IFERROR(IF(Table2[[#This Row],[Date of this request]]-Table2[[#This Row],[Tech Service Date]]&lt;60, "New Hire Rental", "Truck Breakdown"), "New Hire Rental")</f>
        <v>New Hire Rental</v>
      </c>
      <c r="U524" s="167" t="str">
        <f>IFERROR(VLOOKUP(Table2[[#This Row],[Enterprise ID]], 'ExistingRental-12.11'!A:H, 7, 0), "Not Open On 12.11")</f>
        <v>Not Open On 12.11</v>
      </c>
      <c r="V524" s="173" t="str">
        <f>IFERROR(VLOOKUP(Table2[[#This Row],[Enterprise ID]],'Tech-ServiceDate'!A:B,2,0), "EitherNewHire or Termed")</f>
        <v>EitherNewHire or Termed</v>
      </c>
      <c r="W524" s="41"/>
      <c r="X524" s="25"/>
    </row>
    <row r="525" spans="1:24" ht="33.75" customHeight="1">
      <c r="A525" s="15">
        <v>45945</v>
      </c>
      <c r="B525" s="8">
        <v>61685</v>
      </c>
      <c r="C525" s="9" t="s">
        <v>16458</v>
      </c>
      <c r="D525" s="10" t="s">
        <v>11556</v>
      </c>
      <c r="E525" s="174" t="str">
        <f t="shared" si="22"/>
        <v>61685</v>
      </c>
      <c r="F525" s="175" t="str">
        <f>IFERROR(VLOOKUP(D525,'TPMS-auto'!A:J, 10,0), "Not-in-TPMS")</f>
        <v>Not-in-TPMS</v>
      </c>
      <c r="G525" s="175" t="str">
        <f>IFERROR(VLOOKUP(D525,'TPMS-auto'!A:J,6,0),"Not-in-TPMS")</f>
        <v>Not-in-TPMS</v>
      </c>
      <c r="H525" s="12" t="s">
        <v>14676</v>
      </c>
      <c r="I525" s="11" t="s">
        <v>16459</v>
      </c>
      <c r="J525" s="13" t="s">
        <v>16412</v>
      </c>
      <c r="K525" s="13" t="s">
        <v>16194</v>
      </c>
      <c r="L525" s="13" t="s">
        <v>14680</v>
      </c>
      <c r="M525" s="13"/>
      <c r="N525" s="13" t="s">
        <v>14680</v>
      </c>
      <c r="O525" s="13" t="s">
        <v>14680</v>
      </c>
      <c r="P525" s="166" t="str">
        <f>IFERROR(VLOOKUP(D525,'TPMS-auto'!A:D, 4,0),"Not-in-TPMS")</f>
        <v>Not-in-TPMS</v>
      </c>
      <c r="Q525" s="169" t="e">
        <f>VLOOKUP(Table2[[#This Row],[Unit Number]],Ops,3,0)</f>
        <v>#N/A</v>
      </c>
      <c r="R525" s="173" t="str">
        <f>IFERROR(VLOOKUP(Table2[[#This Row],[Enterprise ID]], 'ExistingRental-12.11'!A:H, 3, 0), "Not Open On 12.11")</f>
        <v>Not Open On 12.11</v>
      </c>
      <c r="S525" s="167" t="str">
        <f>IF(Table2[[#This Row],[Start Rental Date]]="New Rental", "New Rental", "Rental Extension Request")</f>
        <v>New Rental</v>
      </c>
      <c r="T525" s="167" t="str">
        <f>IFERROR(IF(Table2[[#This Row],[Date of this request]]-Table2[[#This Row],[Tech Service Date]]&lt;60, "New Hire Rental", "Truck Breakdown"), "New Hire Rental")</f>
        <v>Truck Breakdown</v>
      </c>
      <c r="U525" s="167" t="str">
        <f>IFERROR(VLOOKUP(Table2[[#This Row],[Enterprise ID]], 'ExistingRental-12.11'!A:H, 7, 0), "Not Open On 12.11")</f>
        <v>Not Open On 12.11</v>
      </c>
      <c r="V525" s="173">
        <f>IFERROR(VLOOKUP(Table2[[#This Row],[Enterprise ID]],'Tech-ServiceDate'!A:B,2,0), "EitherNewHire or Termed")</f>
        <v>37802</v>
      </c>
      <c r="W525" s="41"/>
      <c r="X525" s="25"/>
    </row>
    <row r="526" spans="1:24" ht="33.75" customHeight="1">
      <c r="A526" s="15">
        <v>45945</v>
      </c>
      <c r="B526" s="8">
        <v>46276</v>
      </c>
      <c r="C526" s="9" t="s">
        <v>15668</v>
      </c>
      <c r="D526" s="10" t="s">
        <v>13746</v>
      </c>
      <c r="E526" s="174" t="str">
        <f t="shared" si="22"/>
        <v>46276</v>
      </c>
      <c r="F526" s="175">
        <f>IFERROR(VLOOKUP(D526,'TPMS-auto'!A:J, 10,0), "Not-in-TPMS")</f>
        <v>9034909052</v>
      </c>
      <c r="G526" s="175" t="str">
        <f>IFERROR(VLOOKUP(D526,'TPMS-auto'!A:J,6,0),"Not-in-TPMS")</f>
        <v>046276</v>
      </c>
      <c r="H526" s="12" t="s">
        <v>16219</v>
      </c>
      <c r="I526" s="11" t="s">
        <v>16460</v>
      </c>
      <c r="J526" s="3" t="s">
        <v>16461</v>
      </c>
      <c r="K526" s="13" t="s">
        <v>14679</v>
      </c>
      <c r="L526" s="13" t="s">
        <v>14680</v>
      </c>
      <c r="M526" s="13"/>
      <c r="N526" s="13" t="s">
        <v>14680</v>
      </c>
      <c r="O526" s="13" t="s">
        <v>14680</v>
      </c>
      <c r="P526" s="166" t="str">
        <f>IFERROR(VLOOKUP(D526,'TPMS-auto'!A:D, 4,0),"Not-in-TPMS")</f>
        <v>0007995</v>
      </c>
      <c r="Q526" s="169" t="str">
        <f>VLOOKUP(Table2[[#This Row],[Unit Number]],Ops,3,0)</f>
        <v>Carol &amp; Tasha</v>
      </c>
      <c r="R526" s="173">
        <f>IFERROR(VLOOKUP(Table2[[#This Row],[Enterprise ID]], 'ExistingRental-12.11'!A:H, 3, 0), "Not Open On 12.11")</f>
        <v>45992</v>
      </c>
      <c r="S526" s="167" t="str">
        <f>IF(Table2[[#This Row],[Start Rental Date]]="New Rental", "New Rental", "Rental Extension Request")</f>
        <v>New Rental</v>
      </c>
      <c r="T526" s="167" t="str">
        <f>IFERROR(IF(Table2[[#This Row],[Date of this request]]-Table2[[#This Row],[Tech Service Date]]&lt;60, "New Hire Rental", "Truck Breakdown"), "New Hire Rental")</f>
        <v>Truck Breakdown</v>
      </c>
      <c r="U526" s="167" t="str">
        <f>IFERROR(VLOOKUP(Table2[[#This Row],[Enterprise ID]], 'ExistingRental-12.11'!A:H, 7, 0), "Not Open On 12.11")</f>
        <v>VICTOR HAWKINS</v>
      </c>
      <c r="V526" s="173">
        <f>IFERROR(VLOOKUP(Table2[[#This Row],[Enterprise ID]],'Tech-ServiceDate'!A:B,2,0), "EitherNewHire or Termed")</f>
        <v>41162</v>
      </c>
      <c r="W526" s="41"/>
      <c r="X526" s="25"/>
    </row>
    <row r="527" spans="1:24" ht="33.75" customHeight="1">
      <c r="A527" s="15">
        <v>45945</v>
      </c>
      <c r="B527" s="8">
        <v>21648</v>
      </c>
      <c r="C527" s="9" t="s">
        <v>16462</v>
      </c>
      <c r="D527" s="10" t="s">
        <v>16463</v>
      </c>
      <c r="E527" s="174" t="str">
        <f t="shared" si="22"/>
        <v>21648</v>
      </c>
      <c r="F527" s="175">
        <f>IFERROR(VLOOKUP(D527,'TPMS-auto'!A:J, 10,0), "Not-in-TPMS")</f>
        <v>7069125364</v>
      </c>
      <c r="G527" s="175" t="str">
        <f>IFERROR(VLOOKUP(D527,'TPMS-auto'!A:J,6,0),"Not-in-TPMS")</f>
        <v>021648</v>
      </c>
      <c r="H527" s="12" t="s">
        <v>14676</v>
      </c>
      <c r="I527" s="11" t="s">
        <v>16464</v>
      </c>
      <c r="J527" s="13" t="s">
        <v>16465</v>
      </c>
      <c r="K527" s="13" t="s">
        <v>16194</v>
      </c>
      <c r="L527" s="13" t="s">
        <v>14680</v>
      </c>
      <c r="M527" s="13"/>
      <c r="N527" s="13" t="s">
        <v>14680</v>
      </c>
      <c r="O527" s="13" t="s">
        <v>14680</v>
      </c>
      <c r="P527" s="166" t="str">
        <f>IFERROR(VLOOKUP(D527,'TPMS-auto'!A:D, 4,0),"Not-in-TPMS")</f>
        <v>0008035</v>
      </c>
      <c r="Q527" s="169" t="str">
        <f>VLOOKUP(Table2[[#This Row],[Unit Number]],Ops,3,0)</f>
        <v>Rob &amp; Andrea</v>
      </c>
      <c r="R527" s="173" t="str">
        <f>IFERROR(VLOOKUP(Table2[[#This Row],[Enterprise ID]], 'ExistingRental-12.11'!A:H, 3, 0), "Not Open On 12.11")</f>
        <v>Not Open On 12.11</v>
      </c>
      <c r="S527" s="167" t="str">
        <f>IF(Table2[[#This Row],[Start Rental Date]]="New Rental", "New Rental", "Rental Extension Request")</f>
        <v>New Rental</v>
      </c>
      <c r="T527" s="167" t="str">
        <f>IFERROR(IF(Table2[[#This Row],[Date of this request]]-Table2[[#This Row],[Tech Service Date]]&lt;60, "New Hire Rental", "Truck Breakdown"), "New Hire Rental")</f>
        <v>Truck Breakdown</v>
      </c>
      <c r="U527" s="167" t="str">
        <f>IFERROR(VLOOKUP(Table2[[#This Row],[Enterprise ID]], 'ExistingRental-12.11'!A:H, 7, 0), "Not Open On 12.11")</f>
        <v>Not Open On 12.11</v>
      </c>
      <c r="V527" s="173">
        <f>IFERROR(VLOOKUP(Table2[[#This Row],[Enterprise ID]],'Tech-ServiceDate'!A:B,2,0), "EitherNewHire or Termed")</f>
        <v>42100</v>
      </c>
      <c r="W527" s="41"/>
      <c r="X527" s="25"/>
    </row>
    <row r="528" spans="1:24" ht="33.75" customHeight="1">
      <c r="A528" s="15">
        <v>45946</v>
      </c>
      <c r="B528" s="8">
        <v>24021</v>
      </c>
      <c r="C528" s="9" t="s">
        <v>16466</v>
      </c>
      <c r="D528" s="10" t="s">
        <v>16467</v>
      </c>
      <c r="E528" s="174" t="str">
        <f t="shared" si="22"/>
        <v>24021</v>
      </c>
      <c r="F528" s="175" t="str">
        <f>IFERROR(VLOOKUP(D528,'TPMS-auto'!A:J, 10,0), "Not-in-TPMS")</f>
        <v>Not-in-TPMS</v>
      </c>
      <c r="G528" s="175" t="str">
        <f>IFERROR(VLOOKUP(D528,'TPMS-auto'!A:J,6,0),"Not-in-TPMS")</f>
        <v>Not-in-TPMS</v>
      </c>
      <c r="H528" s="12" t="s">
        <v>14676</v>
      </c>
      <c r="I528" s="11" t="s">
        <v>16468</v>
      </c>
      <c r="J528" s="13" t="s">
        <v>16021</v>
      </c>
      <c r="K528" s="13" t="s">
        <v>15451</v>
      </c>
      <c r="L528" s="13" t="s">
        <v>14680</v>
      </c>
      <c r="M528" s="13"/>
      <c r="N528" s="13" t="s">
        <v>14680</v>
      </c>
      <c r="O528" s="13" t="s">
        <v>14680</v>
      </c>
      <c r="P528" s="166" t="str">
        <f>IFERROR(VLOOKUP(D528,'TPMS-auto'!A:D, 4,0),"Not-in-TPMS")</f>
        <v>Not-in-TPMS</v>
      </c>
      <c r="Q528" s="169" t="e">
        <f>VLOOKUP(Table2[[#This Row],[Unit Number]],Ops,3,0)</f>
        <v>#N/A</v>
      </c>
      <c r="R528" s="173" t="str">
        <f>IFERROR(VLOOKUP(Table2[[#This Row],[Enterprise ID]], 'ExistingRental-12.11'!A:H, 3, 0), "Not Open On 12.11")</f>
        <v>Not Open On 12.11</v>
      </c>
      <c r="S528" s="167" t="str">
        <f>IF(Table2[[#This Row],[Start Rental Date]]="New Rental", "New Rental", "Rental Extension Request")</f>
        <v>New Rental</v>
      </c>
      <c r="T528" s="167" t="str">
        <f>IFERROR(IF(Table2[[#This Row],[Date of this request]]-Table2[[#This Row],[Tech Service Date]]&lt;60, "New Hire Rental", "Truck Breakdown"), "New Hire Rental")</f>
        <v>New Hire Rental</v>
      </c>
      <c r="U528" s="167" t="str">
        <f>IFERROR(VLOOKUP(Table2[[#This Row],[Enterprise ID]], 'ExistingRental-12.11'!A:H, 7, 0), "Not Open On 12.11")</f>
        <v>Not Open On 12.11</v>
      </c>
      <c r="V528" s="173" t="str">
        <f>IFERROR(VLOOKUP(Table2[[#This Row],[Enterprise ID]],'Tech-ServiceDate'!A:B,2,0), "EitherNewHire or Termed")</f>
        <v>EitherNewHire or Termed</v>
      </c>
      <c r="W528" s="41"/>
      <c r="X528" s="25"/>
    </row>
    <row r="529" spans="1:24" ht="33.75" customHeight="1">
      <c r="A529" s="15">
        <v>45946</v>
      </c>
      <c r="B529" s="7">
        <v>23860</v>
      </c>
      <c r="C529" s="4" t="s">
        <v>16469</v>
      </c>
      <c r="D529" s="5" t="s">
        <v>16470</v>
      </c>
      <c r="E529" s="176" t="str">
        <f t="shared" si="22"/>
        <v>23860</v>
      </c>
      <c r="F529" s="181">
        <f>IFERROR(VLOOKUP(D529,'TPMS-auto'!A:J, 10,0), "Not-in-TPMS")</f>
        <v>8659782772</v>
      </c>
      <c r="G529" s="181" t="str">
        <f>IFERROR(VLOOKUP(D529,'TPMS-auto'!A:J,6,0),"Not-in-TPMS")</f>
        <v>023860</v>
      </c>
      <c r="H529" s="12" t="s">
        <v>14676</v>
      </c>
      <c r="I529" s="2" t="s">
        <v>16471</v>
      </c>
      <c r="J529" s="3" t="s">
        <v>16472</v>
      </c>
      <c r="K529" s="3" t="s">
        <v>14679</v>
      </c>
      <c r="L529" s="3" t="s">
        <v>14680</v>
      </c>
      <c r="M529" s="3"/>
      <c r="N529" s="3" t="s">
        <v>14680</v>
      </c>
      <c r="O529" s="13" t="s">
        <v>14680</v>
      </c>
      <c r="P529" s="166" t="str">
        <f>IFERROR(VLOOKUP(D529,'TPMS-auto'!A:D, 4,0),"Not-in-TPMS")</f>
        <v>0004766</v>
      </c>
      <c r="Q529" s="169" t="str">
        <f>VLOOKUP(Table2[[#This Row],[Unit Number]],Ops,3,0)</f>
        <v>Rob &amp; Andrea</v>
      </c>
      <c r="R529" s="173">
        <f>IFERROR(VLOOKUP(Table2[[#This Row],[Enterprise ID]], 'ExistingRental-12.11'!A:H, 3, 0), "Not Open On 12.11")</f>
        <v>45946</v>
      </c>
      <c r="S529" s="167" t="str">
        <f>IF(Table2[[#This Row],[Start Rental Date]]="New Rental", "New Rental", "Rental Extension Request")</f>
        <v>New Rental</v>
      </c>
      <c r="T529" s="167" t="str">
        <f>IFERROR(IF(Table2[[#This Row],[Date of this request]]-Table2[[#This Row],[Tech Service Date]]&lt;60, "New Hire Rental", "Truck Breakdown"), "New Hire Rental")</f>
        <v>Truck Breakdown</v>
      </c>
      <c r="U529" s="167" t="str">
        <f>IFERROR(VLOOKUP(Table2[[#This Row],[Enterprise ID]], 'ExistingRental-12.11'!A:H, 7, 0), "Not Open On 12.11")</f>
        <v>BRANDI SHELTON</v>
      </c>
      <c r="V529" s="173">
        <f>IFERROR(VLOOKUP(Table2[[#This Row],[Enterprise ID]],'Tech-ServiceDate'!A:B,2,0), "EitherNewHire or Termed")</f>
        <v>45865</v>
      </c>
      <c r="W529" s="41"/>
      <c r="X529" s="25"/>
    </row>
    <row r="530" spans="1:24" ht="33.75" customHeight="1">
      <c r="A530" s="15">
        <v>45946</v>
      </c>
      <c r="B530" s="7">
        <v>46210</v>
      </c>
      <c r="C530" s="4" t="s">
        <v>16105</v>
      </c>
      <c r="D530" s="5" t="s">
        <v>16106</v>
      </c>
      <c r="E530" s="176" t="str">
        <f t="shared" si="22"/>
        <v>46210</v>
      </c>
      <c r="F530" s="181">
        <f>IFERROR(VLOOKUP(D530,'TPMS-auto'!A:J, 10,0), "Not-in-TPMS")</f>
        <v>5122281385</v>
      </c>
      <c r="G530" s="181" t="str">
        <f>IFERROR(VLOOKUP(D530,'TPMS-auto'!A:J,6,0),"Not-in-TPMS")</f>
        <v>046210</v>
      </c>
      <c r="H530" s="12">
        <v>45939</v>
      </c>
      <c r="I530" s="2" t="s">
        <v>16473</v>
      </c>
      <c r="J530" s="3" t="s">
        <v>16108</v>
      </c>
      <c r="K530" s="3" t="s">
        <v>16474</v>
      </c>
      <c r="L530" s="3" t="s">
        <v>14680</v>
      </c>
      <c r="M530" s="3"/>
      <c r="N530" s="3" t="s">
        <v>14680</v>
      </c>
      <c r="O530" s="13" t="s">
        <v>14680</v>
      </c>
      <c r="P530" s="171" t="str">
        <f>IFERROR(VLOOKUP(D530,'TPMS-auto'!A:D, 4,0),"Not-in-TPMS")</f>
        <v>0008147</v>
      </c>
      <c r="Q530" s="170" t="str">
        <f>VLOOKUP(Table2[[#This Row],[Unit Number]],Ops,3,0)</f>
        <v>Carol &amp; Tasha</v>
      </c>
      <c r="R530" s="173">
        <f>IFERROR(VLOOKUP(Table2[[#This Row],[Enterprise ID]], 'ExistingRental-12.11'!A:H, 3, 0), "Not Open On 12.11")</f>
        <v>45992</v>
      </c>
      <c r="S530" s="167" t="str">
        <f>IF(Table2[[#This Row],[Start Rental Date]]="New Rental", "New Rental", "Rental Extension Request")</f>
        <v>Rental Extension Request</v>
      </c>
      <c r="T530" s="167" t="str">
        <f>IFERROR(IF(Table2[[#This Row],[Date of this request]]-Table2[[#This Row],[Tech Service Date]]&lt;60, "New Hire Rental", "Truck Breakdown"), "New Hire Rental")</f>
        <v>Truck Breakdown</v>
      </c>
      <c r="U530" s="167" t="str">
        <f>IFERROR(VLOOKUP(Table2[[#This Row],[Enterprise ID]], 'ExistingRental-12.11'!A:H, 7, 0), "Not Open On 12.11")</f>
        <v>BRANDON WEBB</v>
      </c>
      <c r="V530" s="173">
        <f>IFERROR(VLOOKUP(Table2[[#This Row],[Enterprise ID]],'Tech-ServiceDate'!A:B,2,0), "EitherNewHire or Termed")</f>
        <v>43460</v>
      </c>
      <c r="W530" s="41"/>
      <c r="X530" s="25"/>
    </row>
    <row r="531" spans="1:24" ht="33.75" customHeight="1">
      <c r="A531" s="15">
        <v>45946</v>
      </c>
      <c r="B531" s="7">
        <v>46965</v>
      </c>
      <c r="C531" s="4" t="s">
        <v>16475</v>
      </c>
      <c r="D531" s="5" t="s">
        <v>16476</v>
      </c>
      <c r="E531" s="176" t="str">
        <f t="shared" si="22"/>
        <v>46965</v>
      </c>
      <c r="F531" s="181">
        <f>IFERROR(VLOOKUP(D531,'TPMS-auto'!A:J, 10,0), "Not-in-TPMS")</f>
        <v>8049891407</v>
      </c>
      <c r="G531" s="181" t="str">
        <f>IFERROR(VLOOKUP(D531,'TPMS-auto'!A:J,6,0),"Not-in-TPMS")</f>
        <v>046965</v>
      </c>
      <c r="H531" s="12" t="s">
        <v>14676</v>
      </c>
      <c r="I531" s="3" t="s">
        <v>16477</v>
      </c>
      <c r="J531" s="3" t="s">
        <v>16478</v>
      </c>
      <c r="K531" s="3" t="s">
        <v>16479</v>
      </c>
      <c r="L531" s="3" t="s">
        <v>14680</v>
      </c>
      <c r="M531" s="3"/>
      <c r="N531" s="3" t="s">
        <v>14680</v>
      </c>
      <c r="O531" s="13" t="s">
        <v>14680</v>
      </c>
      <c r="P531" s="171" t="str">
        <f>IFERROR(VLOOKUP(D531,'TPMS-auto'!A:D, 4,0),"Not-in-TPMS")</f>
        <v>0008175</v>
      </c>
      <c r="Q531" s="170" t="str">
        <f>VLOOKUP(Table2[[#This Row],[Unit Number]],Ops,3,0)</f>
        <v>Rob &amp; Andrea</v>
      </c>
      <c r="R531" s="173" t="str">
        <f>IFERROR(VLOOKUP(Table2[[#This Row],[Enterprise ID]], 'ExistingRental-12.11'!A:H, 3, 0), "Not Open On 12.11")</f>
        <v>Not Open On 12.11</v>
      </c>
      <c r="S531" s="167" t="str">
        <f>IF(Table2[[#This Row],[Start Rental Date]]="New Rental", "New Rental", "Rental Extension Request")</f>
        <v>New Rental</v>
      </c>
      <c r="T531" s="167" t="str">
        <f>IFERROR(IF(Table2[[#This Row],[Date of this request]]-Table2[[#This Row],[Tech Service Date]]&lt;60, "New Hire Rental", "Truck Breakdown"), "New Hire Rental")</f>
        <v>New Hire Rental</v>
      </c>
      <c r="U531" s="167" t="str">
        <f>IFERROR(VLOOKUP(Table2[[#This Row],[Enterprise ID]], 'ExistingRental-12.11'!A:H, 7, 0), "Not Open On 12.11")</f>
        <v>Not Open On 12.11</v>
      </c>
      <c r="V531" s="173">
        <f>IFERROR(VLOOKUP(Table2[[#This Row],[Enterprise ID]],'Tech-ServiceDate'!A:B,2,0), "EitherNewHire or Termed")</f>
        <v>45928</v>
      </c>
      <c r="W531" s="41"/>
      <c r="X531" s="25"/>
    </row>
    <row r="532" spans="1:24" ht="33.75" customHeight="1">
      <c r="A532" s="15">
        <v>45946</v>
      </c>
      <c r="B532" s="8">
        <v>23718</v>
      </c>
      <c r="C532" s="9" t="s">
        <v>15748</v>
      </c>
      <c r="D532" s="10" t="s">
        <v>15749</v>
      </c>
      <c r="E532" s="174" t="str">
        <f t="shared" si="22"/>
        <v>23718</v>
      </c>
      <c r="F532" s="175">
        <f>IFERROR(VLOOKUP(D532,'TPMS-auto'!A:J, 10,0), "Not-in-TPMS")</f>
        <v>7608024522</v>
      </c>
      <c r="G532" s="175" t="str">
        <f>IFERROR(VLOOKUP(D532,'TPMS-auto'!A:J,6,0),"Not-in-TPMS")</f>
        <v>023718</v>
      </c>
      <c r="H532" s="12">
        <v>45940</v>
      </c>
      <c r="I532" s="11" t="s">
        <v>16480</v>
      </c>
      <c r="J532" s="13" t="s">
        <v>16190</v>
      </c>
      <c r="K532" s="11" t="s">
        <v>16481</v>
      </c>
      <c r="L532" s="13" t="s">
        <v>14680</v>
      </c>
      <c r="M532" s="13"/>
      <c r="N532" s="13" t="s">
        <v>14680</v>
      </c>
      <c r="O532" s="13" t="s">
        <v>14680</v>
      </c>
      <c r="P532" s="171" t="str">
        <f>IFERROR(VLOOKUP(D532,'TPMS-auto'!A:D, 4,0),"Not-in-TPMS")</f>
        <v>0007088</v>
      </c>
      <c r="Q532" s="170" t="str">
        <f>VLOOKUP(Table2[[#This Row],[Unit Number]],Ops,3,0)</f>
        <v>Carol &amp; Tasha</v>
      </c>
      <c r="R532" s="173" t="str">
        <f>IFERROR(VLOOKUP(Table2[[#This Row],[Enterprise ID]], 'ExistingRental-12.11'!A:H, 3, 0), "Not Open On 12.11")</f>
        <v>Not Open On 12.11</v>
      </c>
      <c r="S532" s="167" t="str">
        <f>IF(Table2[[#This Row],[Start Rental Date]]="New Rental", "New Rental", "Rental Extension Request")</f>
        <v>Rental Extension Request</v>
      </c>
      <c r="T532" s="167" t="str">
        <f>IFERROR(IF(Table2[[#This Row],[Date of this request]]-Table2[[#This Row],[Tech Service Date]]&lt;60, "New Hire Rental", "Truck Breakdown"), "New Hire Rental")</f>
        <v>New Hire Rental</v>
      </c>
      <c r="U532" s="167" t="str">
        <f>IFERROR(VLOOKUP(Table2[[#This Row],[Enterprise ID]], 'ExistingRental-12.11'!A:H, 7, 0), "Not Open On 12.11")</f>
        <v>Not Open On 12.11</v>
      </c>
      <c r="V532" s="173">
        <f>IFERROR(VLOOKUP(Table2[[#This Row],[Enterprise ID]],'Tech-ServiceDate'!A:B,2,0), "EitherNewHire or Termed")</f>
        <v>45900</v>
      </c>
      <c r="W532" s="41"/>
      <c r="X532" s="25"/>
    </row>
    <row r="533" spans="1:24" ht="33.75" customHeight="1">
      <c r="A533" s="15">
        <v>45946</v>
      </c>
      <c r="B533" s="8">
        <v>23307</v>
      </c>
      <c r="C533" s="9" t="s">
        <v>16482</v>
      </c>
      <c r="D533" s="10" t="s">
        <v>16483</v>
      </c>
      <c r="E533" s="174" t="str">
        <f t="shared" si="22"/>
        <v>23307</v>
      </c>
      <c r="F533" s="175">
        <f>IFERROR(VLOOKUP(D533,'TPMS-auto'!A:J, 10,0), "Not-in-TPMS")</f>
        <v>3379305852</v>
      </c>
      <c r="G533" s="175" t="str">
        <f>IFERROR(VLOOKUP(D533,'TPMS-auto'!A:J,6,0),"Not-in-TPMS")</f>
        <v>023307</v>
      </c>
      <c r="H533" s="12" t="s">
        <v>14676</v>
      </c>
      <c r="I533" s="11" t="s">
        <v>16484</v>
      </c>
      <c r="J533" s="13" t="s">
        <v>16485</v>
      </c>
      <c r="K533" s="3" t="s">
        <v>14679</v>
      </c>
      <c r="L533" s="13" t="s">
        <v>14680</v>
      </c>
      <c r="M533" s="13"/>
      <c r="N533" s="13" t="s">
        <v>14680</v>
      </c>
      <c r="O533" s="13" t="s">
        <v>14680</v>
      </c>
      <c r="P533" s="166" t="str">
        <f>IFERROR(VLOOKUP(D533,'TPMS-auto'!A:D, 4,0),"Not-in-TPMS")</f>
        <v>0008107</v>
      </c>
      <c r="Q533" s="169" t="str">
        <f>VLOOKUP(Table2[[#This Row],[Unit Number]],Ops,3,0)</f>
        <v>Carol &amp; Tasha</v>
      </c>
      <c r="R533" s="173" t="str">
        <f>IFERROR(VLOOKUP(Table2[[#This Row],[Enterprise ID]], 'ExistingRental-12.11'!A:H, 3, 0), "Not Open On 12.11")</f>
        <v>Not Open On 12.11</v>
      </c>
      <c r="S533" s="167" t="str">
        <f>IF(Table2[[#This Row],[Start Rental Date]]="New Rental", "New Rental", "Rental Extension Request")</f>
        <v>New Rental</v>
      </c>
      <c r="T533" s="167" t="str">
        <f>IFERROR(IF(Table2[[#This Row],[Date of this request]]-Table2[[#This Row],[Tech Service Date]]&lt;60, "New Hire Rental", "Truck Breakdown"), "New Hire Rental")</f>
        <v>Truck Breakdown</v>
      </c>
      <c r="U533" s="167" t="str">
        <f>IFERROR(VLOOKUP(Table2[[#This Row],[Enterprise ID]], 'ExistingRental-12.11'!A:H, 7, 0), "Not Open On 12.11")</f>
        <v>Not Open On 12.11</v>
      </c>
      <c r="V533" s="173">
        <f>IFERROR(VLOOKUP(Table2[[#This Row],[Enterprise ID]],'Tech-ServiceDate'!A:B,2,0), "EitherNewHire or Termed")</f>
        <v>45053</v>
      </c>
      <c r="W533" s="41"/>
      <c r="X533" s="25"/>
    </row>
    <row r="534" spans="1:24" ht="33.75" customHeight="1">
      <c r="A534" s="15">
        <v>45946</v>
      </c>
      <c r="B534" s="7">
        <v>22249</v>
      </c>
      <c r="C534" s="9" t="s">
        <v>16486</v>
      </c>
      <c r="D534" s="10" t="s">
        <v>15983</v>
      </c>
      <c r="E534" s="174" t="str">
        <f t="shared" si="22"/>
        <v>22249</v>
      </c>
      <c r="F534" s="175">
        <f>IFERROR(VLOOKUP(D534,'TPMS-auto'!A:J, 10,0), "Not-in-TPMS")</f>
        <v>5708404022</v>
      </c>
      <c r="G534" s="175" t="str">
        <f>IFERROR(VLOOKUP(D534,'TPMS-auto'!A:J,6,0),"Not-in-TPMS")</f>
        <v>022249</v>
      </c>
      <c r="H534" s="12" t="s">
        <v>14676</v>
      </c>
      <c r="I534" s="11" t="s">
        <v>16487</v>
      </c>
      <c r="J534" s="13" t="s">
        <v>16488</v>
      </c>
      <c r="K534" s="13" t="s">
        <v>14679</v>
      </c>
      <c r="L534" s="13" t="s">
        <v>14680</v>
      </c>
      <c r="M534" s="13"/>
      <c r="N534" s="3" t="s">
        <v>14680</v>
      </c>
      <c r="O534" s="3" t="s">
        <v>14680</v>
      </c>
      <c r="P534" s="166" t="str">
        <f>IFERROR(VLOOKUP(D534,'TPMS-auto'!A:D, 4,0),"Not-in-TPMS")</f>
        <v>0007670</v>
      </c>
      <c r="Q534" s="169" t="str">
        <f>VLOOKUP(Table2[[#This Row],[Unit Number]],Ops,3,0)</f>
        <v>Rob &amp; Andrea</v>
      </c>
      <c r="R534" s="173">
        <f>IFERROR(VLOOKUP(Table2[[#This Row],[Enterprise ID]], 'ExistingRental-12.11'!A:H, 3, 0), "Not Open On 12.11")</f>
        <v>45980</v>
      </c>
      <c r="S534" s="167" t="str">
        <f>IF(Table2[[#This Row],[Start Rental Date]]="New Rental", "New Rental", "Rental Extension Request")</f>
        <v>New Rental</v>
      </c>
      <c r="T534" s="167" t="str">
        <f>IFERROR(IF(Table2[[#This Row],[Date of this request]]-Table2[[#This Row],[Tech Service Date]]&lt;60, "New Hire Rental", "Truck Breakdown"), "New Hire Rental")</f>
        <v>Truck Breakdown</v>
      </c>
      <c r="U534" s="167" t="str">
        <f>IFERROR(VLOOKUP(Table2[[#This Row],[Enterprise ID]], 'ExistingRental-12.11'!A:H, 7, 0), "Not Open On 12.11")</f>
        <v>GEORGE JOHNSON</v>
      </c>
      <c r="V534" s="173">
        <f>IFERROR(VLOOKUP(Table2[[#This Row],[Enterprise ID]],'Tech-ServiceDate'!A:B,2,0), "EitherNewHire or Termed")</f>
        <v>41414</v>
      </c>
      <c r="W534" s="41"/>
      <c r="X534" s="25"/>
    </row>
    <row r="535" spans="1:24" ht="33.75" customHeight="1">
      <c r="A535" s="15">
        <v>45946</v>
      </c>
      <c r="B535" s="7">
        <v>23302</v>
      </c>
      <c r="C535" s="4" t="s">
        <v>16489</v>
      </c>
      <c r="D535" s="5" t="s">
        <v>5562</v>
      </c>
      <c r="E535" s="174" t="str">
        <f t="shared" si="22"/>
        <v>23302</v>
      </c>
      <c r="F535" s="181">
        <f>IFERROR(VLOOKUP(D535,'TPMS-auto'!A:J, 10,0), "Not-in-TPMS")</f>
        <v>2108520846</v>
      </c>
      <c r="G535" s="181" t="str">
        <f>IFERROR(VLOOKUP(D535,'TPMS-auto'!A:J,6,0),"Not-in-TPMS")</f>
        <v>023302</v>
      </c>
      <c r="H535" s="6" t="s">
        <v>14676</v>
      </c>
      <c r="I535" s="2" t="s">
        <v>16490</v>
      </c>
      <c r="J535" s="3" t="s">
        <v>16491</v>
      </c>
      <c r="K535" s="3" t="s">
        <v>15451</v>
      </c>
      <c r="L535" s="3" t="s">
        <v>14680</v>
      </c>
      <c r="M535" s="3"/>
      <c r="N535" s="3" t="s">
        <v>14680</v>
      </c>
      <c r="O535" s="3" t="s">
        <v>14680</v>
      </c>
      <c r="P535" s="166" t="str">
        <f>IFERROR(VLOOKUP(D535,'TPMS-auto'!A:D, 4,0),"Not-in-TPMS")</f>
        <v>0008147</v>
      </c>
      <c r="Q535" s="169" t="str">
        <f>VLOOKUP(Table2[[#This Row],[Unit Number]],Ops,3,0)</f>
        <v>Carol &amp; Tasha</v>
      </c>
      <c r="R535" s="173">
        <f>IFERROR(VLOOKUP(Table2[[#This Row],[Enterprise ID]], 'ExistingRental-12.11'!A:H, 3, 0), "Not Open On 12.11")</f>
        <v>45908</v>
      </c>
      <c r="S535" s="167" t="str">
        <f>IF(Table2[[#This Row],[Start Rental Date]]="New Rental", "New Rental", "Rental Extension Request")</f>
        <v>New Rental</v>
      </c>
      <c r="T535" s="167" t="str">
        <f>IFERROR(IF(Table2[[#This Row],[Date of this request]]-Table2[[#This Row],[Tech Service Date]]&lt;60, "New Hire Rental", "Truck Breakdown"), "New Hire Rental")</f>
        <v>Truck Breakdown</v>
      </c>
      <c r="U535" s="167" t="str">
        <f>IFERROR(VLOOKUP(Table2[[#This Row],[Enterprise ID]], 'ExistingRental-12.11'!A:H, 7, 0), "Not Open On 12.11")</f>
        <v>GEORGE PADILLA</v>
      </c>
      <c r="V535" s="173">
        <f>IFERROR(VLOOKUP(Table2[[#This Row],[Enterprise ID]],'Tech-ServiceDate'!A:B,2,0), "EitherNewHire or Termed")</f>
        <v>41225</v>
      </c>
      <c r="W535" s="41"/>
      <c r="X535" s="25"/>
    </row>
    <row r="536" spans="1:24" ht="33.75" customHeight="1">
      <c r="A536" s="15">
        <v>45946</v>
      </c>
      <c r="B536" s="7">
        <v>21542</v>
      </c>
      <c r="C536" s="4" t="s">
        <v>16492</v>
      </c>
      <c r="D536" s="5" t="s">
        <v>16493</v>
      </c>
      <c r="E536" s="176" t="str">
        <f t="shared" si="22"/>
        <v>21542</v>
      </c>
      <c r="F536" s="181">
        <f>IFERROR(VLOOKUP(D536,'TPMS-auto'!A:J, 10,0), "Not-in-TPMS")</f>
        <v>5045126053</v>
      </c>
      <c r="G536" s="181" t="str">
        <f>IFERROR(VLOOKUP(D536,'TPMS-auto'!A:J,6,0),"Not-in-TPMS")</f>
        <v>021542</v>
      </c>
      <c r="H536" s="12" t="s">
        <v>14676</v>
      </c>
      <c r="I536" s="2" t="s">
        <v>16494</v>
      </c>
      <c r="J536" s="3" t="s">
        <v>16495</v>
      </c>
      <c r="K536" s="3" t="s">
        <v>16496</v>
      </c>
      <c r="L536" s="3" t="s">
        <v>14680</v>
      </c>
      <c r="M536" s="3"/>
      <c r="N536" s="3" t="s">
        <v>14680</v>
      </c>
      <c r="O536" s="3" t="s">
        <v>14680</v>
      </c>
      <c r="P536" s="166" t="str">
        <f>IFERROR(VLOOKUP(D536,'TPMS-auto'!A:D, 4,0),"Not-in-TPMS")</f>
        <v>0008206</v>
      </c>
      <c r="Q536" s="169" t="str">
        <f>VLOOKUP(Table2[[#This Row],[Unit Number]],Ops,3,0)</f>
        <v>Monica, Cheryl &amp; Machell</v>
      </c>
      <c r="R536" s="173" t="str">
        <f>IFERROR(VLOOKUP(Table2[[#This Row],[Enterprise ID]], 'ExistingRental-12.11'!A:H, 3, 0), "Not Open On 12.11")</f>
        <v>Not Open On 12.11</v>
      </c>
      <c r="S536" s="167" t="str">
        <f>IF(Table2[[#This Row],[Start Rental Date]]="New Rental", "New Rental", "Rental Extension Request")</f>
        <v>New Rental</v>
      </c>
      <c r="T536" s="167" t="str">
        <f>IFERROR(IF(Table2[[#This Row],[Date of this request]]-Table2[[#This Row],[Tech Service Date]]&lt;60, "New Hire Rental", "Truck Breakdown"), "New Hire Rental")</f>
        <v>Truck Breakdown</v>
      </c>
      <c r="U536" s="167" t="str">
        <f>IFERROR(VLOOKUP(Table2[[#This Row],[Enterprise ID]], 'ExistingRental-12.11'!A:H, 7, 0), "Not Open On 12.11")</f>
        <v>Not Open On 12.11</v>
      </c>
      <c r="V536" s="173">
        <f>IFERROR(VLOOKUP(Table2[[#This Row],[Enterprise ID]],'Tech-ServiceDate'!A:B,2,0), "EitherNewHire or Termed")</f>
        <v>45298</v>
      </c>
      <c r="W536" s="41"/>
      <c r="X536" s="25"/>
    </row>
    <row r="537" spans="1:24" ht="33.75" customHeight="1">
      <c r="A537" s="15">
        <v>45946</v>
      </c>
      <c r="B537" s="7">
        <v>36793</v>
      </c>
      <c r="C537" s="4" t="s">
        <v>16497</v>
      </c>
      <c r="D537" s="5" t="s">
        <v>16493</v>
      </c>
      <c r="E537" s="176" t="str">
        <f t="shared" si="22"/>
        <v>36793</v>
      </c>
      <c r="F537" s="181">
        <f>IFERROR(VLOOKUP(D537,'TPMS-auto'!A:J, 10,0), "Not-in-TPMS")</f>
        <v>5045126053</v>
      </c>
      <c r="G537" s="181" t="str">
        <f>IFERROR(VLOOKUP(D537,'TPMS-auto'!A:J,6,0),"Not-in-TPMS")</f>
        <v>021542</v>
      </c>
      <c r="H537" s="12" t="s">
        <v>14676</v>
      </c>
      <c r="I537" s="2" t="s">
        <v>16498</v>
      </c>
      <c r="J537" s="3" t="s">
        <v>16499</v>
      </c>
      <c r="K537" s="25" t="s">
        <v>15451</v>
      </c>
      <c r="L537" s="3" t="s">
        <v>14680</v>
      </c>
      <c r="M537" s="3"/>
      <c r="N537" s="3" t="s">
        <v>14680</v>
      </c>
      <c r="O537" s="3" t="s">
        <v>14680</v>
      </c>
      <c r="P537" s="166" t="str">
        <f>IFERROR(VLOOKUP(D537,'TPMS-auto'!A:D, 4,0),"Not-in-TPMS")</f>
        <v>0008206</v>
      </c>
      <c r="Q537" s="169" t="str">
        <f>VLOOKUP(Table2[[#This Row],[Unit Number]],Ops,3,0)</f>
        <v>Monica, Cheryl &amp; Machell</v>
      </c>
      <c r="R537" s="173" t="str">
        <f>IFERROR(VLOOKUP(Table2[[#This Row],[Enterprise ID]], 'ExistingRental-12.11'!A:H, 3, 0), "Not Open On 12.11")</f>
        <v>Not Open On 12.11</v>
      </c>
      <c r="S537" s="167" t="str">
        <f>IF(Table2[[#This Row],[Start Rental Date]]="New Rental", "New Rental", "Rental Extension Request")</f>
        <v>New Rental</v>
      </c>
      <c r="T537" s="167" t="str">
        <f>IFERROR(IF(Table2[[#This Row],[Date of this request]]-Table2[[#This Row],[Tech Service Date]]&lt;60, "New Hire Rental", "Truck Breakdown"), "New Hire Rental")</f>
        <v>Truck Breakdown</v>
      </c>
      <c r="U537" s="167" t="str">
        <f>IFERROR(VLOOKUP(Table2[[#This Row],[Enterprise ID]], 'ExistingRental-12.11'!A:H, 7, 0), "Not Open On 12.11")</f>
        <v>Not Open On 12.11</v>
      </c>
      <c r="V537" s="173">
        <f>IFERROR(VLOOKUP(Table2[[#This Row],[Enterprise ID]],'Tech-ServiceDate'!A:B,2,0), "EitherNewHire or Termed")</f>
        <v>45298</v>
      </c>
      <c r="W537" s="41"/>
      <c r="X537" s="25"/>
    </row>
    <row r="538" spans="1:24" ht="33.75" customHeight="1">
      <c r="A538" s="15">
        <v>45946</v>
      </c>
      <c r="B538" s="7">
        <v>61746</v>
      </c>
      <c r="C538" s="4" t="s">
        <v>15096</v>
      </c>
      <c r="D538" s="5" t="s">
        <v>8615</v>
      </c>
      <c r="E538" s="176" t="s">
        <v>16346</v>
      </c>
      <c r="F538" s="181">
        <v>5855539663</v>
      </c>
      <c r="G538" s="181" t="s">
        <v>16347</v>
      </c>
      <c r="H538" s="12">
        <v>45845</v>
      </c>
      <c r="I538" s="2" t="s">
        <v>15058</v>
      </c>
      <c r="J538" s="3" t="s">
        <v>15097</v>
      </c>
      <c r="K538" s="3" t="s">
        <v>15098</v>
      </c>
      <c r="L538" s="3" t="s">
        <v>14680</v>
      </c>
      <c r="M538" s="3"/>
      <c r="N538" s="3" t="s">
        <v>14680</v>
      </c>
      <c r="O538" s="3" t="s">
        <v>14680</v>
      </c>
      <c r="P538" s="166" t="str">
        <f>IFERROR(VLOOKUP(D538,'TPMS-auto'!A:D, 4,0),"Not-in-TPMS")</f>
        <v>0007670</v>
      </c>
      <c r="Q538" s="169" t="str">
        <f>VLOOKUP(Table2[[#This Row],[Unit Number]],Ops,3,0)</f>
        <v>Rob &amp; Andrea</v>
      </c>
      <c r="R538" s="173">
        <f>IFERROR(VLOOKUP(Table2[[#This Row],[Enterprise ID]], 'ExistingRental-12.11'!A:H, 3, 0), "Not Open On 12.11")</f>
        <v>45954</v>
      </c>
      <c r="S538" s="167" t="str">
        <f>IF(Table2[[#This Row],[Start Rental Date]]="New Rental", "New Rental", "Rental Extension Request")</f>
        <v>Rental Extension Request</v>
      </c>
      <c r="T538" s="167" t="str">
        <f>IFERROR(IF(Table2[[#This Row],[Date of this request]]-Table2[[#This Row],[Tech Service Date]]&lt;60, "New Hire Rental", "Truck Breakdown"), "New Hire Rental")</f>
        <v>Truck Breakdown</v>
      </c>
      <c r="U538" s="167" t="str">
        <f>IFERROR(VLOOKUP(Table2[[#This Row],[Enterprise ID]], 'ExistingRental-12.11'!A:H, 7, 0), "Not Open On 12.11")</f>
        <v>KEVIN JARRETT</v>
      </c>
      <c r="V538" s="173">
        <f>IFERROR(VLOOKUP(Table2[[#This Row],[Enterprise ID]],'Tech-ServiceDate'!A:B,2,0), "EitherNewHire or Termed")</f>
        <v>35572</v>
      </c>
      <c r="W538" s="41"/>
      <c r="X538" s="25"/>
    </row>
    <row r="539" spans="1:24" ht="33.75" customHeight="1">
      <c r="A539" s="15">
        <v>45946</v>
      </c>
      <c r="B539" s="7">
        <v>23179</v>
      </c>
      <c r="C539" s="9" t="s">
        <v>16500</v>
      </c>
      <c r="D539" s="10" t="s">
        <v>4880</v>
      </c>
      <c r="E539" s="176" t="str">
        <f>TRIM(B539)</f>
        <v>23179</v>
      </c>
      <c r="F539" s="177">
        <f>IFERROR(VLOOKUP(D539,'TPMS-auto'!A:J, 10,0), "Not-in-TPMS")</f>
        <v>7347540781</v>
      </c>
      <c r="G539" s="177" t="str">
        <f>IFERROR(VLOOKUP(D539,'TPMS-auto'!A:J,6,0),"Not-in-TPMS")</f>
        <v>023179</v>
      </c>
      <c r="H539" s="12" t="s">
        <v>14676</v>
      </c>
      <c r="I539" s="11" t="s">
        <v>16501</v>
      </c>
      <c r="J539" s="13" t="s">
        <v>16502</v>
      </c>
      <c r="K539" s="13" t="s">
        <v>16503</v>
      </c>
      <c r="L539" s="13" t="s">
        <v>14680</v>
      </c>
      <c r="M539" s="13"/>
      <c r="N539" s="3" t="s">
        <v>14696</v>
      </c>
      <c r="O539" s="13" t="s">
        <v>14680</v>
      </c>
      <c r="P539" s="166" t="str">
        <f>IFERROR(VLOOKUP(D539,'TPMS-auto'!A:D, 4,0),"Not-in-TPMS")</f>
        <v>0008309</v>
      </c>
      <c r="Q539" s="169" t="str">
        <f>VLOOKUP(Table2[[#This Row],[Unit Number]],Ops,3,0)</f>
        <v>Monica, Cheryl &amp; Machell</v>
      </c>
      <c r="R539" s="173" t="str">
        <f>IFERROR(VLOOKUP(Table2[[#This Row],[Enterprise ID]], 'ExistingRental-12.11'!A:H, 3, 0), "Not Open On 12.11")</f>
        <v>Not Open On 12.11</v>
      </c>
      <c r="S539" s="167" t="str">
        <f>IF(Table2[[#This Row],[Start Rental Date]]="New Rental", "New Rental", "Rental Extension Request")</f>
        <v>New Rental</v>
      </c>
      <c r="T539" s="167" t="str">
        <f>IFERROR(IF(Table2[[#This Row],[Date of this request]]-Table2[[#This Row],[Tech Service Date]]&lt;60, "New Hire Rental", "Truck Breakdown"), "New Hire Rental")</f>
        <v>Truck Breakdown</v>
      </c>
      <c r="U539" s="167" t="str">
        <f>IFERROR(VLOOKUP(Table2[[#This Row],[Enterprise ID]], 'ExistingRental-12.11'!A:H, 7, 0), "Not Open On 12.11")</f>
        <v>Not Open On 12.11</v>
      </c>
      <c r="V539" s="173">
        <f>IFERROR(VLOOKUP(Table2[[#This Row],[Enterprise ID]],'Tech-ServiceDate'!A:B,2,0), "EitherNewHire or Termed")</f>
        <v>30826</v>
      </c>
      <c r="W539" s="41"/>
      <c r="X539" s="25"/>
    </row>
    <row r="540" spans="1:24" ht="33.75" customHeight="1">
      <c r="A540" s="15">
        <v>45946</v>
      </c>
      <c r="B540" s="4">
        <v>61824</v>
      </c>
      <c r="C540" s="4" t="s">
        <v>16504</v>
      </c>
      <c r="D540" s="5" t="s">
        <v>3950</v>
      </c>
      <c r="E540" s="176" t="str">
        <f>TRIM(B540)</f>
        <v>61824</v>
      </c>
      <c r="F540" s="177">
        <f>IFERROR(VLOOKUP(D540,'TPMS-auto'!A:J, 10,0), "Not-in-TPMS")</f>
        <v>5593216514</v>
      </c>
      <c r="G540" s="177" t="str">
        <f>IFERROR(VLOOKUP(D540,'TPMS-auto'!A:J,6,0),"Not-in-TPMS")</f>
        <v>061824</v>
      </c>
      <c r="H540" s="12" t="s">
        <v>14676</v>
      </c>
      <c r="I540" s="2" t="s">
        <v>16505</v>
      </c>
      <c r="J540" s="3" t="s">
        <v>16506</v>
      </c>
      <c r="K540" s="3" t="s">
        <v>14679</v>
      </c>
      <c r="L540" s="3" t="s">
        <v>14680</v>
      </c>
      <c r="M540" s="3"/>
      <c r="N540" s="3" t="s">
        <v>14680</v>
      </c>
      <c r="O540" s="13" t="s">
        <v>14680</v>
      </c>
      <c r="P540" s="166" t="str">
        <f>IFERROR(VLOOKUP(D540,'TPMS-auto'!A:D, 4,0),"Not-in-TPMS")</f>
        <v>0008366</v>
      </c>
      <c r="Q540" s="169" t="str">
        <f>VLOOKUP(Table2[[#This Row],[Unit Number]],Ops,3,0)</f>
        <v>Carol &amp; Tasha</v>
      </c>
      <c r="R540" s="173" t="str">
        <f>IFERROR(VLOOKUP(Table2[[#This Row],[Enterprise ID]], 'ExistingRental-12.11'!A:H, 3, 0), "Not Open On 12.11")</f>
        <v>Not Open On 12.11</v>
      </c>
      <c r="S540" s="167" t="str">
        <f>IF(Table2[[#This Row],[Start Rental Date]]="New Rental", "New Rental", "Rental Extension Request")</f>
        <v>New Rental</v>
      </c>
      <c r="T540" s="167" t="str">
        <f>IFERROR(IF(Table2[[#This Row],[Date of this request]]-Table2[[#This Row],[Tech Service Date]]&lt;60, "New Hire Rental", "Truck Breakdown"), "New Hire Rental")</f>
        <v>Truck Breakdown</v>
      </c>
      <c r="U540" s="167" t="str">
        <f>IFERROR(VLOOKUP(Table2[[#This Row],[Enterprise ID]], 'ExistingRental-12.11'!A:H, 7, 0), "Not Open On 12.11")</f>
        <v>Not Open On 12.11</v>
      </c>
      <c r="V540" s="173">
        <f>IFERROR(VLOOKUP(Table2[[#This Row],[Enterprise ID]],'Tech-ServiceDate'!A:B,2,0), "EitherNewHire or Termed")</f>
        <v>38811</v>
      </c>
      <c r="W540" s="41"/>
      <c r="X540" s="25"/>
    </row>
    <row r="541" spans="1:24" ht="33.75" customHeight="1">
      <c r="A541" s="15">
        <v>45946</v>
      </c>
      <c r="B541" s="8">
        <v>46607</v>
      </c>
      <c r="C541" s="9" t="s">
        <v>15657</v>
      </c>
      <c r="D541" s="10" t="s">
        <v>15658</v>
      </c>
      <c r="E541" s="174" t="s">
        <v>16507</v>
      </c>
      <c r="F541" s="175">
        <v>3527211672</v>
      </c>
      <c r="G541" s="175" t="s">
        <v>16508</v>
      </c>
      <c r="H541" s="12">
        <v>45929</v>
      </c>
      <c r="I541" s="11" t="s">
        <v>16215</v>
      </c>
      <c r="J541" s="13" t="s">
        <v>16216</v>
      </c>
      <c r="K541" s="13" t="s">
        <v>16180</v>
      </c>
      <c r="L541" s="13" t="s">
        <v>14680</v>
      </c>
      <c r="M541" s="13"/>
      <c r="N541" s="13" t="s">
        <v>14680</v>
      </c>
      <c r="O541" s="13" t="s">
        <v>14680</v>
      </c>
      <c r="P541" s="166" t="str">
        <f>IFERROR(VLOOKUP(D541,'TPMS-auto'!A:D, 4,0),"Not-in-TPMS")</f>
        <v>0007435</v>
      </c>
      <c r="Q541" s="169" t="str">
        <f>VLOOKUP(Table2[[#This Row],[Unit Number]],Ops,3,0)</f>
        <v>Rob &amp; Andrea</v>
      </c>
      <c r="R541" s="173" t="str">
        <f>IFERROR(VLOOKUP(Table2[[#This Row],[Enterprise ID]], 'ExistingRental-12.11'!A:H, 3, 0), "Not Open On 12.11")</f>
        <v>Not Open On 12.11</v>
      </c>
      <c r="S541" s="167" t="str">
        <f>IF(Table2[[#This Row],[Start Rental Date]]="New Rental", "New Rental", "Rental Extension Request")</f>
        <v>Rental Extension Request</v>
      </c>
      <c r="T541" s="167" t="str">
        <f>IFERROR(IF(Table2[[#This Row],[Date of this request]]-Table2[[#This Row],[Tech Service Date]]&lt;60, "New Hire Rental", "Truck Breakdown"), "New Hire Rental")</f>
        <v>Truck Breakdown</v>
      </c>
      <c r="U541" s="167" t="str">
        <f>IFERROR(VLOOKUP(Table2[[#This Row],[Enterprise ID]], 'ExistingRental-12.11'!A:H, 7, 0), "Not Open On 12.11")</f>
        <v>Not Open On 12.11</v>
      </c>
      <c r="V541" s="173">
        <f>IFERROR(VLOOKUP(Table2[[#This Row],[Enterprise ID]],'Tech-ServiceDate'!A:B,2,0), "EitherNewHire or Termed")</f>
        <v>43600</v>
      </c>
      <c r="W541" s="41"/>
      <c r="X541" s="25"/>
    </row>
    <row r="542" spans="1:24" ht="33.75" customHeight="1">
      <c r="A542" s="15">
        <v>45946</v>
      </c>
      <c r="B542" s="8">
        <v>36243</v>
      </c>
      <c r="C542" s="9" t="s">
        <v>14925</v>
      </c>
      <c r="D542" s="10" t="s">
        <v>11009</v>
      </c>
      <c r="E542" s="174" t="s">
        <v>16509</v>
      </c>
      <c r="F542" s="175">
        <v>9108765642</v>
      </c>
      <c r="G542" s="175" t="s">
        <v>16510</v>
      </c>
      <c r="H542" s="12">
        <v>45907</v>
      </c>
      <c r="I542" s="11" t="s">
        <v>14926</v>
      </c>
      <c r="J542" s="13" t="s">
        <v>14821</v>
      </c>
      <c r="K542" s="13" t="s">
        <v>16511</v>
      </c>
      <c r="L542" s="13" t="s">
        <v>14680</v>
      </c>
      <c r="M542" s="13"/>
      <c r="N542" s="13" t="s">
        <v>14680</v>
      </c>
      <c r="O542" s="13" t="s">
        <v>14680</v>
      </c>
      <c r="P542" s="166" t="str">
        <f>IFERROR(VLOOKUP(D542,'TPMS-auto'!A:D, 4,0),"Not-in-TPMS")</f>
        <v>0008175</v>
      </c>
      <c r="Q542" s="169" t="str">
        <f>VLOOKUP(Table2[[#This Row],[Unit Number]],Ops,3,0)</f>
        <v>Rob &amp; Andrea</v>
      </c>
      <c r="R542" s="173" t="str">
        <f>IFERROR(VLOOKUP(Table2[[#This Row],[Enterprise ID]], 'ExistingRental-12.11'!A:H, 3, 0), "Not Open On 12.11")</f>
        <v>Not Open On 12.11</v>
      </c>
      <c r="S542" s="167" t="str">
        <f>IF(Table2[[#This Row],[Start Rental Date]]="New Rental", "New Rental", "Rental Extension Request")</f>
        <v>Rental Extension Request</v>
      </c>
      <c r="T542" s="167" t="str">
        <f>IFERROR(IF(Table2[[#This Row],[Date of this request]]-Table2[[#This Row],[Tech Service Date]]&lt;60, "New Hire Rental", "Truck Breakdown"), "New Hire Rental")</f>
        <v>Truck Breakdown</v>
      </c>
      <c r="U542" s="167" t="str">
        <f>IFERROR(VLOOKUP(Table2[[#This Row],[Enterprise ID]], 'ExistingRental-12.11'!A:H, 7, 0), "Not Open On 12.11")</f>
        <v>Not Open On 12.11</v>
      </c>
      <c r="V542" s="173">
        <f>IFERROR(VLOOKUP(Table2[[#This Row],[Enterprise ID]],'Tech-ServiceDate'!A:B,2,0), "EitherNewHire or Termed")</f>
        <v>41176</v>
      </c>
      <c r="W542" s="41"/>
      <c r="X542" s="25"/>
    </row>
    <row r="543" spans="1:24" ht="33.75" customHeight="1">
      <c r="A543" s="15">
        <v>45946</v>
      </c>
      <c r="B543" s="8">
        <v>24112</v>
      </c>
      <c r="C543" s="9" t="s">
        <v>16512</v>
      </c>
      <c r="D543" s="10" t="s">
        <v>16513</v>
      </c>
      <c r="E543" s="174" t="str">
        <f>TRIM(B543)</f>
        <v>24112</v>
      </c>
      <c r="F543" s="175">
        <f>IFERROR(VLOOKUP(D543,'TPMS-auto'!A:J, 10,0), "Not-in-TPMS")</f>
        <v>6628803364</v>
      </c>
      <c r="G543" s="175" t="str">
        <f>IFERROR(VLOOKUP(D543,'TPMS-auto'!A:J,6,0),"Not-in-TPMS")</f>
        <v>024112</v>
      </c>
      <c r="H543" s="12" t="s">
        <v>14676</v>
      </c>
      <c r="I543" s="11" t="s">
        <v>16514</v>
      </c>
      <c r="J543" s="13" t="s">
        <v>16515</v>
      </c>
      <c r="K543" s="13" t="s">
        <v>14679</v>
      </c>
      <c r="L543" s="13" t="s">
        <v>14680</v>
      </c>
      <c r="M543" s="13"/>
      <c r="N543" s="13" t="s">
        <v>14680</v>
      </c>
      <c r="O543" s="13" t="s">
        <v>14680</v>
      </c>
      <c r="P543" s="166" t="str">
        <f>IFERROR(VLOOKUP(D543,'TPMS-auto'!A:D, 4,0),"Not-in-TPMS")</f>
        <v>0008206</v>
      </c>
      <c r="Q543" s="169" t="str">
        <f>VLOOKUP(Table2[[#This Row],[Unit Number]],Ops,3,0)</f>
        <v>Monica, Cheryl &amp; Machell</v>
      </c>
      <c r="R543" s="173" t="str">
        <f>IFERROR(VLOOKUP(Table2[[#This Row],[Enterprise ID]], 'ExistingRental-12.11'!A:H, 3, 0), "Not Open On 12.11")</f>
        <v>Not Open On 12.11</v>
      </c>
      <c r="S543" s="167" t="str">
        <f>IF(Table2[[#This Row],[Start Rental Date]]="New Rental", "New Rental", "Rental Extension Request")</f>
        <v>New Rental</v>
      </c>
      <c r="T543" s="167" t="str">
        <f>IFERROR(IF(Table2[[#This Row],[Date of this request]]-Table2[[#This Row],[Tech Service Date]]&lt;60, "New Hire Rental", "Truck Breakdown"), "New Hire Rental")</f>
        <v>Truck Breakdown</v>
      </c>
      <c r="U543" s="167" t="str">
        <f>IFERROR(VLOOKUP(Table2[[#This Row],[Enterprise ID]], 'ExistingRental-12.11'!A:H, 7, 0), "Not Open On 12.11")</f>
        <v>Not Open On 12.11</v>
      </c>
      <c r="V543" s="173">
        <f>IFERROR(VLOOKUP(Table2[[#This Row],[Enterprise ID]],'Tech-ServiceDate'!A:B,2,0), "EitherNewHire or Termed")</f>
        <v>45697</v>
      </c>
      <c r="W543" s="41"/>
      <c r="X543" s="25"/>
    </row>
    <row r="544" spans="1:24" ht="33.75" customHeight="1">
      <c r="A544" s="15">
        <v>45946</v>
      </c>
      <c r="B544" s="8">
        <v>46174</v>
      </c>
      <c r="C544" s="9" t="s">
        <v>15335</v>
      </c>
      <c r="D544" s="10" t="s">
        <v>15336</v>
      </c>
      <c r="E544" s="174" t="s">
        <v>16516</v>
      </c>
      <c r="F544" s="175">
        <v>5635790206</v>
      </c>
      <c r="G544" s="175" t="s">
        <v>16517</v>
      </c>
      <c r="H544" s="12">
        <v>45924</v>
      </c>
      <c r="I544" s="11" t="s">
        <v>15246</v>
      </c>
      <c r="J544" s="13" t="s">
        <v>15337</v>
      </c>
      <c r="K544" s="13" t="s">
        <v>16518</v>
      </c>
      <c r="L544" s="13" t="s">
        <v>14680</v>
      </c>
      <c r="M544" s="13"/>
      <c r="N544" s="13" t="s">
        <v>14680</v>
      </c>
      <c r="O544" s="13" t="s">
        <v>14680</v>
      </c>
      <c r="P544" s="166" t="str">
        <f>IFERROR(VLOOKUP(D544,'TPMS-auto'!A:D, 4,0),"Not-in-TPMS")</f>
        <v>0008555</v>
      </c>
      <c r="Q544" s="169" t="str">
        <f>VLOOKUP(Table2[[#This Row],[Unit Number]],Ops,3,0)</f>
        <v>Monica, Cheryl &amp; Machell</v>
      </c>
      <c r="R544" s="173" t="str">
        <f>IFERROR(VLOOKUP(Table2[[#This Row],[Enterprise ID]], 'ExistingRental-12.11'!A:H, 3, 0), "Not Open On 12.11")</f>
        <v>Not Open On 12.11</v>
      </c>
      <c r="S544" s="167" t="str">
        <f>IF(Table2[[#This Row],[Start Rental Date]]="New Rental", "New Rental", "Rental Extension Request")</f>
        <v>Rental Extension Request</v>
      </c>
      <c r="T544" s="167" t="str">
        <f>IFERROR(IF(Table2[[#This Row],[Date of this request]]-Table2[[#This Row],[Tech Service Date]]&lt;60, "New Hire Rental", "Truck Breakdown"), "New Hire Rental")</f>
        <v>Truck Breakdown</v>
      </c>
      <c r="U544" s="167" t="str">
        <f>IFERROR(VLOOKUP(Table2[[#This Row],[Enterprise ID]], 'ExistingRental-12.11'!A:H, 7, 0), "Not Open On 12.11")</f>
        <v>Not Open On 12.11</v>
      </c>
      <c r="V544" s="173">
        <f>IFERROR(VLOOKUP(Table2[[#This Row],[Enterprise ID]],'Tech-ServiceDate'!A:B,2,0), "EitherNewHire or Termed")</f>
        <v>45872</v>
      </c>
      <c r="W544" s="41"/>
      <c r="X544" s="25"/>
    </row>
    <row r="545" spans="1:24" ht="33.75" customHeight="1">
      <c r="A545" s="15">
        <v>45947</v>
      </c>
      <c r="B545" s="8">
        <v>46643</v>
      </c>
      <c r="C545" s="9" t="s">
        <v>16519</v>
      </c>
      <c r="D545" s="10" t="s">
        <v>16520</v>
      </c>
      <c r="E545" s="174" t="str">
        <f>TRIM(B545)</f>
        <v>46643</v>
      </c>
      <c r="F545" s="175">
        <f>IFERROR(VLOOKUP(D545,'TPMS-auto'!A:J, 10,0), "Not-in-TPMS")</f>
        <v>5618843605</v>
      </c>
      <c r="G545" s="175" t="str">
        <f>IFERROR(VLOOKUP(D545,'TPMS-auto'!A:J,6,0),"Not-in-TPMS")</f>
        <v>046643</v>
      </c>
      <c r="H545" s="12" t="s">
        <v>14676</v>
      </c>
      <c r="I545" s="11" t="s">
        <v>16521</v>
      </c>
      <c r="J545" s="13" t="s">
        <v>16522</v>
      </c>
      <c r="K545" s="13" t="s">
        <v>15451</v>
      </c>
      <c r="L545" s="13" t="s">
        <v>14680</v>
      </c>
      <c r="M545" s="13"/>
      <c r="N545" s="13" t="s">
        <v>14680</v>
      </c>
      <c r="O545" s="13" t="s">
        <v>14680</v>
      </c>
      <c r="P545" s="166" t="str">
        <f>IFERROR(VLOOKUP(D545,'TPMS-auto'!A:D, 4,0),"Not-in-TPMS")</f>
        <v>0007435</v>
      </c>
      <c r="Q545" s="169" t="str">
        <f>VLOOKUP(Table2[[#This Row],[Unit Number]],Ops,3,0)</f>
        <v>Rob &amp; Andrea</v>
      </c>
      <c r="R545" s="173">
        <f>IFERROR(VLOOKUP(Table2[[#This Row],[Enterprise ID]], 'ExistingRental-12.11'!A:H, 3, 0), "Not Open On 12.11")</f>
        <v>45975</v>
      </c>
      <c r="S545" s="167" t="str">
        <f>IF(Table2[[#This Row],[Start Rental Date]]="New Rental", "New Rental", "Rental Extension Request")</f>
        <v>New Rental</v>
      </c>
      <c r="T545" s="167" t="str">
        <f>IFERROR(IF(Table2[[#This Row],[Date of this request]]-Table2[[#This Row],[Tech Service Date]]&lt;60, "New Hire Rental", "Truck Breakdown"), "New Hire Rental")</f>
        <v>Truck Breakdown</v>
      </c>
      <c r="U545" s="167" t="str">
        <f>IFERROR(VLOOKUP(Table2[[#This Row],[Enterprise ID]], 'ExistingRental-12.11'!A:H, 7, 0), "Not Open On 12.11")</f>
        <v>DELROY WHITE</v>
      </c>
      <c r="V545" s="173">
        <f>IFERROR(VLOOKUP(Table2[[#This Row],[Enterprise ID]],'Tech-ServiceDate'!A:B,2,0), "EitherNewHire or Termed")</f>
        <v>45137</v>
      </c>
      <c r="W545" s="41"/>
      <c r="X545" s="25"/>
    </row>
    <row r="546" spans="1:24" ht="33.75" customHeight="1">
      <c r="A546" s="15">
        <v>45947</v>
      </c>
      <c r="B546" s="7">
        <v>36903</v>
      </c>
      <c r="C546" s="4" t="s">
        <v>15091</v>
      </c>
      <c r="D546" s="5" t="s">
        <v>15092</v>
      </c>
      <c r="E546" s="176" t="s">
        <v>16041</v>
      </c>
      <c r="F546" s="181">
        <v>2109541809</v>
      </c>
      <c r="G546" s="181" t="s">
        <v>16523</v>
      </c>
      <c r="H546" s="12">
        <v>45923</v>
      </c>
      <c r="I546" s="11" t="s">
        <v>16042</v>
      </c>
      <c r="J546" s="13" t="s">
        <v>16043</v>
      </c>
      <c r="K546" s="13" t="s">
        <v>14679</v>
      </c>
      <c r="L546" s="13" t="s">
        <v>14680</v>
      </c>
      <c r="M546" s="13"/>
      <c r="N546" s="3" t="s">
        <v>14680</v>
      </c>
      <c r="O546" s="3" t="s">
        <v>14680</v>
      </c>
      <c r="P546" s="166" t="str">
        <f>IFERROR(VLOOKUP(D546,'TPMS-auto'!A:D, 4,0),"Not-in-TPMS")</f>
        <v>0008147</v>
      </c>
      <c r="Q546" s="169" t="str">
        <f>VLOOKUP(Table2[[#This Row],[Unit Number]],Ops,3,0)</f>
        <v>Carol &amp; Tasha</v>
      </c>
      <c r="R546" s="173" t="str">
        <f>IFERROR(VLOOKUP(Table2[[#This Row],[Enterprise ID]], 'ExistingRental-12.11'!A:H, 3, 0), "Not Open On 12.11")</f>
        <v>Not Open On 12.11</v>
      </c>
      <c r="S546" s="167" t="str">
        <f>IF(Table2[[#This Row],[Start Rental Date]]="New Rental", "New Rental", "Rental Extension Request")</f>
        <v>Rental Extension Request</v>
      </c>
      <c r="T546" s="167" t="str">
        <f>IFERROR(IF(Table2[[#This Row],[Date of this request]]-Table2[[#This Row],[Tech Service Date]]&lt;60, "New Hire Rental", "Truck Breakdown"), "New Hire Rental")</f>
        <v>Truck Breakdown</v>
      </c>
      <c r="U546" s="167" t="str">
        <f>IFERROR(VLOOKUP(Table2[[#This Row],[Enterprise ID]], 'ExistingRental-12.11'!A:H, 7, 0), "Not Open On 12.11")</f>
        <v>Not Open On 12.11</v>
      </c>
      <c r="V546" s="173">
        <f>IFERROR(VLOOKUP(Table2[[#This Row],[Enterprise ID]],'Tech-ServiceDate'!A:B,2,0), "EitherNewHire or Termed")</f>
        <v>44200</v>
      </c>
      <c r="W546" s="41"/>
      <c r="X546" s="25"/>
    </row>
    <row r="547" spans="1:24" ht="33.75" customHeight="1">
      <c r="A547" s="15">
        <v>45947</v>
      </c>
      <c r="B547" s="7">
        <v>47109</v>
      </c>
      <c r="C547" s="4" t="s">
        <v>14797</v>
      </c>
      <c r="D547" s="5" t="s">
        <v>14798</v>
      </c>
      <c r="E547" s="176" t="s">
        <v>16044</v>
      </c>
      <c r="F547" s="181">
        <v>7189082409</v>
      </c>
      <c r="G547" s="181" t="s">
        <v>16249</v>
      </c>
      <c r="H547" s="12">
        <v>45882</v>
      </c>
      <c r="I547" s="2" t="s">
        <v>14799</v>
      </c>
      <c r="J547" s="97" t="s">
        <v>16524</v>
      </c>
      <c r="K547" s="13" t="s">
        <v>16427</v>
      </c>
      <c r="L547" s="13" t="s">
        <v>14680</v>
      </c>
      <c r="M547" s="13"/>
      <c r="N547" s="85" t="s">
        <v>14696</v>
      </c>
      <c r="O547" s="3"/>
      <c r="P547" s="166" t="str">
        <f>IFERROR(VLOOKUP(D547,'TPMS-auto'!A:D, 4,0),"Not-in-TPMS")</f>
        <v>0007744</v>
      </c>
      <c r="Q547" s="169" t="str">
        <f>VLOOKUP(Table2[[#This Row],[Unit Number]],Ops,3,0)</f>
        <v>Rob &amp; Andrea</v>
      </c>
      <c r="R547" s="173" t="str">
        <f>IFERROR(VLOOKUP(Table2[[#This Row],[Enterprise ID]], 'ExistingRental-12.11'!A:H, 3, 0), "Not Open On 12.11")</f>
        <v>Not Open On 12.11</v>
      </c>
      <c r="S547" s="167" t="str">
        <f>IF(Table2[[#This Row],[Start Rental Date]]="New Rental", "New Rental", "Rental Extension Request")</f>
        <v>Rental Extension Request</v>
      </c>
      <c r="T547" s="167" t="str">
        <f>IFERROR(IF(Table2[[#This Row],[Date of this request]]-Table2[[#This Row],[Tech Service Date]]&lt;60, "New Hire Rental", "Truck Breakdown"), "New Hire Rental")</f>
        <v>Truck Breakdown</v>
      </c>
      <c r="U547" s="167" t="str">
        <f>IFERROR(VLOOKUP(Table2[[#This Row],[Enterprise ID]], 'ExistingRental-12.11'!A:H, 7, 0), "Not Open On 12.11")</f>
        <v>Not Open On 12.11</v>
      </c>
      <c r="V547" s="173">
        <f>IFERROR(VLOOKUP(Table2[[#This Row],[Enterprise ID]],'Tech-ServiceDate'!A:B,2,0), "EitherNewHire or Termed")</f>
        <v>45865</v>
      </c>
      <c r="W547" s="41"/>
      <c r="X547" s="25"/>
    </row>
    <row r="548" spans="1:24" ht="33.75" customHeight="1">
      <c r="A548" s="15">
        <v>45947</v>
      </c>
      <c r="B548" s="7">
        <v>61212</v>
      </c>
      <c r="C548" s="4" t="s">
        <v>14900</v>
      </c>
      <c r="D548" s="5" t="s">
        <v>14901</v>
      </c>
      <c r="E548" s="176" t="s">
        <v>16525</v>
      </c>
      <c r="F548" s="181">
        <v>4698822214</v>
      </c>
      <c r="G548" s="181" t="s">
        <v>16526</v>
      </c>
      <c r="H548" s="12">
        <v>45854</v>
      </c>
      <c r="I548" s="2" t="s">
        <v>15355</v>
      </c>
      <c r="J548" s="3" t="s">
        <v>15356</v>
      </c>
      <c r="K548" s="13" t="s">
        <v>15357</v>
      </c>
      <c r="L548" s="13" t="s">
        <v>14680</v>
      </c>
      <c r="M548" s="13"/>
      <c r="N548" s="3" t="s">
        <v>14680</v>
      </c>
      <c r="O548" s="3" t="s">
        <v>14680</v>
      </c>
      <c r="P548" s="166" t="str">
        <f>IFERROR(VLOOKUP(D548,'TPMS-auto'!A:D, 4,0),"Not-in-TPMS")</f>
        <v>0007995</v>
      </c>
      <c r="Q548" s="169" t="str">
        <f>VLOOKUP(Table2[[#This Row],[Unit Number]],Ops,3,0)</f>
        <v>Carol &amp; Tasha</v>
      </c>
      <c r="R548" s="173" t="str">
        <f>IFERROR(VLOOKUP(Table2[[#This Row],[Enterprise ID]], 'ExistingRental-12.11'!A:H, 3, 0), "Not Open On 12.11")</f>
        <v>Not Open On 12.11</v>
      </c>
      <c r="S548" s="167" t="str">
        <f>IF(Table2[[#This Row],[Start Rental Date]]="New Rental", "New Rental", "Rental Extension Request")</f>
        <v>Rental Extension Request</v>
      </c>
      <c r="T548" s="167" t="str">
        <f>IFERROR(IF(Table2[[#This Row],[Date of this request]]-Table2[[#This Row],[Tech Service Date]]&lt;60, "New Hire Rental", "Truck Breakdown"), "New Hire Rental")</f>
        <v>Truck Breakdown</v>
      </c>
      <c r="U548" s="167" t="str">
        <f>IFERROR(VLOOKUP(Table2[[#This Row],[Enterprise ID]], 'ExistingRental-12.11'!A:H, 7, 0), "Not Open On 12.11")</f>
        <v>Not Open On 12.11</v>
      </c>
      <c r="V548" s="173">
        <f>IFERROR(VLOOKUP(Table2[[#This Row],[Enterprise ID]],'Tech-ServiceDate'!A:B,2,0), "EitherNewHire or Termed")</f>
        <v>45438</v>
      </c>
      <c r="W548" s="41"/>
      <c r="X548" s="25"/>
    </row>
    <row r="549" spans="1:24" ht="33.75" customHeight="1">
      <c r="A549" s="15">
        <v>45947</v>
      </c>
      <c r="B549" s="7">
        <v>46964</v>
      </c>
      <c r="C549" s="4" t="s">
        <v>16527</v>
      </c>
      <c r="D549" s="5" t="s">
        <v>15894</v>
      </c>
      <c r="E549" s="176" t="str">
        <f>TRIM(B549)</f>
        <v>46964</v>
      </c>
      <c r="F549" s="181">
        <f>IFERROR(VLOOKUP(D549,'TPMS-auto'!A:J, 10,0), "Not-in-TPMS")</f>
        <v>2527223147</v>
      </c>
      <c r="G549" s="181" t="str">
        <f>IFERROR(VLOOKUP(D549,'TPMS-auto'!A:J,6,0),"Not-in-TPMS")</f>
        <v>046964</v>
      </c>
      <c r="H549" s="12" t="s">
        <v>14676</v>
      </c>
      <c r="I549" s="11" t="s">
        <v>15895</v>
      </c>
      <c r="J549" s="13" t="s">
        <v>16528</v>
      </c>
      <c r="K549" s="13" t="s">
        <v>15451</v>
      </c>
      <c r="L549" s="13" t="s">
        <v>14680</v>
      </c>
      <c r="M549" s="13"/>
      <c r="N549" s="3" t="s">
        <v>14680</v>
      </c>
      <c r="O549" s="3" t="s">
        <v>14680</v>
      </c>
      <c r="P549" s="166" t="str">
        <f>IFERROR(VLOOKUP(D549,'TPMS-auto'!A:D, 4,0),"Not-in-TPMS")</f>
        <v>0008175</v>
      </c>
      <c r="Q549" s="169" t="str">
        <f>VLOOKUP(Table2[[#This Row],[Unit Number]],Ops,3,0)</f>
        <v>Rob &amp; Andrea</v>
      </c>
      <c r="R549" s="173">
        <f>IFERROR(VLOOKUP(Table2[[#This Row],[Enterprise ID]], 'ExistingRental-12.11'!A:H, 3, 0), "Not Open On 12.11")</f>
        <v>45989</v>
      </c>
      <c r="S549" s="167" t="str">
        <f>IF(Table2[[#This Row],[Start Rental Date]]="New Rental", "New Rental", "Rental Extension Request")</f>
        <v>New Rental</v>
      </c>
      <c r="T549" s="167" t="str">
        <f>IFERROR(IF(Table2[[#This Row],[Date of this request]]-Table2[[#This Row],[Tech Service Date]]&lt;60, "New Hire Rental", "Truck Breakdown"), "New Hire Rental")</f>
        <v>Truck Breakdown</v>
      </c>
      <c r="U549" s="167" t="str">
        <f>IFERROR(VLOOKUP(Table2[[#This Row],[Enterprise ID]], 'ExistingRental-12.11'!A:H, 7, 0), "Not Open On 12.11")</f>
        <v>MICHAEL BILLLUPS</v>
      </c>
      <c r="V549" s="173">
        <f>IFERROR(VLOOKUP(Table2[[#This Row],[Enterprise ID]],'Tech-ServiceDate'!A:B,2,0), "EitherNewHire or Termed")</f>
        <v>45858</v>
      </c>
      <c r="W549" s="41"/>
      <c r="X549" s="25"/>
    </row>
    <row r="550" spans="1:24" ht="33.75" customHeight="1">
      <c r="A550" s="15">
        <v>45947</v>
      </c>
      <c r="B550" s="7">
        <v>46873</v>
      </c>
      <c r="C550" s="4" t="s">
        <v>16256</v>
      </c>
      <c r="D550" s="5" t="s">
        <v>9783</v>
      </c>
      <c r="E550" s="176" t="str">
        <f>TRIM(B550)</f>
        <v>46873</v>
      </c>
      <c r="F550" s="181">
        <f>IFERROR(VLOOKUP(D550,'TPMS-auto'!A:J, 10,0), "Not-in-TPMS")</f>
        <v>6624605707</v>
      </c>
      <c r="G550" s="181" t="str">
        <f>IFERROR(VLOOKUP(D550,'TPMS-auto'!A:J,6,0),"Not-in-TPMS")</f>
        <v>046873</v>
      </c>
      <c r="H550" s="12">
        <v>45943</v>
      </c>
      <c r="I550" s="11" t="s">
        <v>16257</v>
      </c>
      <c r="J550" s="13" t="s">
        <v>16258</v>
      </c>
      <c r="K550" s="81" t="s">
        <v>16529</v>
      </c>
      <c r="L550" s="13" t="s">
        <v>14680</v>
      </c>
      <c r="M550" s="13"/>
      <c r="N550" s="3" t="s">
        <v>14680</v>
      </c>
      <c r="O550" s="13" t="s">
        <v>14680</v>
      </c>
      <c r="P550" s="171" t="str">
        <f>IFERROR(VLOOKUP(D550,'TPMS-auto'!A:D, 4,0),"Not-in-TPMS")</f>
        <v>0008206</v>
      </c>
      <c r="Q550" s="170" t="str">
        <f>VLOOKUP(Table2[[#This Row],[Unit Number]],Ops,3,0)</f>
        <v>Monica, Cheryl &amp; Machell</v>
      </c>
      <c r="R550" s="173">
        <f>IFERROR(VLOOKUP(Table2[[#This Row],[Enterprise ID]], 'ExistingRental-12.11'!A:H, 3, 0), "Not Open On 12.11")</f>
        <v>45944</v>
      </c>
      <c r="S550" s="167" t="str">
        <f>IF(Table2[[#This Row],[Start Rental Date]]="New Rental", "New Rental", "Rental Extension Request")</f>
        <v>Rental Extension Request</v>
      </c>
      <c r="T550" s="167" t="str">
        <f>IFERROR(IF(Table2[[#This Row],[Date of this request]]-Table2[[#This Row],[Tech Service Date]]&lt;60, "New Hire Rental", "Truck Breakdown"), "New Hire Rental")</f>
        <v>Truck Breakdown</v>
      </c>
      <c r="U550" s="167" t="str">
        <f>IFERROR(VLOOKUP(Table2[[#This Row],[Enterprise ID]], 'ExistingRental-12.11'!A:H, 7, 0), "Not Open On 12.11")</f>
        <v>MICHAEL JOHNSON</v>
      </c>
      <c r="V550" s="173">
        <f>IFERROR(VLOOKUP(Table2[[#This Row],[Enterprise ID]],'Tech-ServiceDate'!A:B,2,0), "EitherNewHire or Termed")</f>
        <v>38209</v>
      </c>
      <c r="W550" s="41"/>
      <c r="X550" s="25"/>
    </row>
    <row r="551" spans="1:24" ht="33.75" customHeight="1">
      <c r="A551" s="15">
        <v>45947</v>
      </c>
      <c r="B551" s="8">
        <v>37377</v>
      </c>
      <c r="C551" s="9" t="s">
        <v>15653</v>
      </c>
      <c r="D551" s="10" t="s">
        <v>16530</v>
      </c>
      <c r="E551" s="174" t="str">
        <f>TRIM(B551)</f>
        <v>37377</v>
      </c>
      <c r="F551" s="175">
        <f>IFERROR(VLOOKUP(D551,'TPMS-auto'!A:J, 10,0), "Not-in-TPMS")</f>
        <v>8038560063</v>
      </c>
      <c r="G551" s="175" t="str">
        <f>IFERROR(VLOOKUP(D551,'TPMS-auto'!A:J,6,0),"Not-in-TPMS")</f>
        <v>021672</v>
      </c>
      <c r="H551" s="12">
        <v>45930</v>
      </c>
      <c r="I551" s="11" t="s">
        <v>16214</v>
      </c>
      <c r="J551" s="13" t="s">
        <v>15426</v>
      </c>
      <c r="K551" s="11" t="s">
        <v>16531</v>
      </c>
      <c r="L551" s="13" t="s">
        <v>14680</v>
      </c>
      <c r="M551" s="13"/>
      <c r="N551" s="13" t="s">
        <v>14680</v>
      </c>
      <c r="O551" s="13" t="s">
        <v>14680</v>
      </c>
      <c r="P551" s="171" t="str">
        <f>IFERROR(VLOOKUP(D551,'TPMS-auto'!A:D, 4,0),"Not-in-TPMS")</f>
        <v>0008175</v>
      </c>
      <c r="Q551" s="170" t="str">
        <f>VLOOKUP(Table2[[#This Row],[Unit Number]],Ops,3,0)</f>
        <v>Rob &amp; Andrea</v>
      </c>
      <c r="R551" s="173" t="str">
        <f>IFERROR(VLOOKUP(Table2[[#This Row],[Enterprise ID]], 'ExistingRental-12.11'!A:H, 3, 0), "Not Open On 12.11")</f>
        <v>Not Open On 12.11</v>
      </c>
      <c r="S551" s="167" t="str">
        <f>IF(Table2[[#This Row],[Start Rental Date]]="New Rental", "New Rental", "Rental Extension Request")</f>
        <v>Rental Extension Request</v>
      </c>
      <c r="T551" s="167" t="str">
        <f>IFERROR(IF(Table2[[#This Row],[Date of this request]]-Table2[[#This Row],[Tech Service Date]]&lt;60, "New Hire Rental", "Truck Breakdown"), "New Hire Rental")</f>
        <v>New Hire Rental</v>
      </c>
      <c r="U551" s="167" t="str">
        <f>IFERROR(VLOOKUP(Table2[[#This Row],[Enterprise ID]], 'ExistingRental-12.11'!A:H, 7, 0), "Not Open On 12.11")</f>
        <v>Not Open On 12.11</v>
      </c>
      <c r="V551" s="173">
        <f>IFERROR(VLOOKUP(Table2[[#This Row],[Enterprise ID]],'Tech-ServiceDate'!A:B,2,0), "EitherNewHire or Termed")</f>
        <v>45914</v>
      </c>
      <c r="W551" s="41"/>
      <c r="X551" s="25"/>
    </row>
    <row r="552" spans="1:24" ht="33.75" customHeight="1">
      <c r="A552" s="15">
        <v>45947</v>
      </c>
      <c r="B552" s="7" t="s">
        <v>16532</v>
      </c>
      <c r="C552" s="4" t="s">
        <v>15385</v>
      </c>
      <c r="D552" s="5" t="s">
        <v>15386</v>
      </c>
      <c r="E552" s="176" t="str">
        <f>TRIM(B552)</f>
        <v xml:space="preserve">37306	</v>
      </c>
      <c r="F552" s="181">
        <f>IFERROR(VLOOKUP(D552,'TPMS-auto'!A:J, 10,0), "Not-in-TPMS")</f>
        <v>5856644977</v>
      </c>
      <c r="G552" s="181" t="str">
        <f>IFERROR(VLOOKUP(D552,'TPMS-auto'!A:J,6,0),"Not-in-TPMS")</f>
        <v>037306</v>
      </c>
      <c r="H552" s="6" t="s">
        <v>14676</v>
      </c>
      <c r="I552" s="2" t="s">
        <v>16533</v>
      </c>
      <c r="J552" s="3" t="s">
        <v>16534</v>
      </c>
      <c r="K552" s="3" t="s">
        <v>16535</v>
      </c>
      <c r="L552" s="3" t="s">
        <v>14680</v>
      </c>
      <c r="M552" s="3"/>
      <c r="N552" s="3" t="s">
        <v>14680</v>
      </c>
      <c r="O552" s="13" t="s">
        <v>14680</v>
      </c>
      <c r="P552" s="166" t="str">
        <f>IFERROR(VLOOKUP(D552,'TPMS-auto'!A:D, 4,0),"Not-in-TPMS")</f>
        <v>0007670</v>
      </c>
      <c r="Q552" s="169" t="str">
        <f>VLOOKUP(Table2[[#This Row],[Unit Number]],Ops,3,0)</f>
        <v>Rob &amp; Andrea</v>
      </c>
      <c r="R552" s="173">
        <f>IFERROR(VLOOKUP(Table2[[#This Row],[Enterprise ID]], 'ExistingRental-12.11'!A:H, 3, 0), "Not Open On 12.11")</f>
        <v>45989</v>
      </c>
      <c r="S552" s="167" t="str">
        <f>IF(Table2[[#This Row],[Start Rental Date]]="New Rental", "New Rental", "Rental Extension Request")</f>
        <v>New Rental</v>
      </c>
      <c r="T552" s="167" t="str">
        <f>IFERROR(IF(Table2[[#This Row],[Date of this request]]-Table2[[#This Row],[Tech Service Date]]&lt;60, "New Hire Rental", "Truck Breakdown"), "New Hire Rental")</f>
        <v>Truck Breakdown</v>
      </c>
      <c r="U552" s="167" t="str">
        <f>IFERROR(VLOOKUP(Table2[[#This Row],[Enterprise ID]], 'ExistingRental-12.11'!A:H, 7, 0), "Not Open On 12.11")</f>
        <v>BRETT WOLFF</v>
      </c>
      <c r="V552" s="173">
        <f>IFERROR(VLOOKUP(Table2[[#This Row],[Enterprise ID]],'Tech-ServiceDate'!A:B,2,0), "EitherNewHire or Termed")</f>
        <v>44917</v>
      </c>
      <c r="W552" s="41"/>
      <c r="X552" s="25"/>
    </row>
    <row r="553" spans="1:24" ht="33.75" customHeight="1">
      <c r="A553" s="15">
        <v>45947</v>
      </c>
      <c r="B553" s="8">
        <v>61158</v>
      </c>
      <c r="C553" s="9" t="s">
        <v>16536</v>
      </c>
      <c r="D553" s="10" t="s">
        <v>16537</v>
      </c>
      <c r="E553" s="174" t="str">
        <f>TRIM(B553)</f>
        <v>61158</v>
      </c>
      <c r="F553" s="175">
        <f>IFERROR(VLOOKUP(D553,'TPMS-auto'!A:J, 10,0), "Not-in-TPMS")</f>
        <v>7133196759</v>
      </c>
      <c r="G553" s="175" t="str">
        <f>IFERROR(VLOOKUP(D553,'TPMS-auto'!A:J,6,0),"Not-in-TPMS")</f>
        <v>061158</v>
      </c>
      <c r="H553" s="12" t="s">
        <v>14676</v>
      </c>
      <c r="I553" s="11" t="s">
        <v>16538</v>
      </c>
      <c r="J553" s="13" t="s">
        <v>16539</v>
      </c>
      <c r="K553" s="13" t="s">
        <v>15451</v>
      </c>
      <c r="L553" s="13" t="s">
        <v>14680</v>
      </c>
      <c r="M553" s="13"/>
      <c r="N553" s="13" t="s">
        <v>14680</v>
      </c>
      <c r="O553" s="13" t="s">
        <v>14680</v>
      </c>
      <c r="P553" s="166" t="str">
        <f>IFERROR(VLOOKUP(D553,'TPMS-auto'!A:D, 4,0),"Not-in-TPMS")</f>
        <v>0008107</v>
      </c>
      <c r="Q553" s="169" t="str">
        <f>VLOOKUP(Table2[[#This Row],[Unit Number]],Ops,3,0)</f>
        <v>Carol &amp; Tasha</v>
      </c>
      <c r="R553" s="173" t="str">
        <f>IFERROR(VLOOKUP(Table2[[#This Row],[Enterprise ID]], 'ExistingRental-12.11'!A:H, 3, 0), "Not Open On 12.11")</f>
        <v>Not Open On 12.11</v>
      </c>
      <c r="S553" s="167" t="str">
        <f>IF(Table2[[#This Row],[Start Rental Date]]="New Rental", "New Rental", "Rental Extension Request")</f>
        <v>New Rental</v>
      </c>
      <c r="T553" s="167" t="str">
        <f>IFERROR(IF(Table2[[#This Row],[Date of this request]]-Table2[[#This Row],[Tech Service Date]]&lt;60, "New Hire Rental", "Truck Breakdown"), "New Hire Rental")</f>
        <v>Truck Breakdown</v>
      </c>
      <c r="U553" s="167" t="str">
        <f>IFERROR(VLOOKUP(Table2[[#This Row],[Enterprise ID]], 'ExistingRental-12.11'!A:H, 7, 0), "Not Open On 12.11")</f>
        <v>Not Open On 12.11</v>
      </c>
      <c r="V553" s="173">
        <f>IFERROR(VLOOKUP(Table2[[#This Row],[Enterprise ID]],'Tech-ServiceDate'!A:B,2,0), "EitherNewHire or Termed")</f>
        <v>44756</v>
      </c>
      <c r="W553" s="41"/>
      <c r="X553" s="25"/>
    </row>
    <row r="554" spans="1:24" ht="33.75" customHeight="1">
      <c r="A554" s="15">
        <v>45947</v>
      </c>
      <c r="B554" s="8">
        <v>61257</v>
      </c>
      <c r="C554" s="9" t="s">
        <v>15472</v>
      </c>
      <c r="D554" s="10" t="s">
        <v>16540</v>
      </c>
      <c r="E554" s="174" t="s">
        <v>16541</v>
      </c>
      <c r="F554" s="175" t="s">
        <v>16297</v>
      </c>
      <c r="G554" s="175" t="s">
        <v>16297</v>
      </c>
      <c r="H554" s="12">
        <v>45882</v>
      </c>
      <c r="I554" s="11" t="s">
        <v>15473</v>
      </c>
      <c r="J554" s="13" t="s">
        <v>15474</v>
      </c>
      <c r="K554" s="13" t="s">
        <v>15451</v>
      </c>
      <c r="L554" s="13" t="s">
        <v>14680</v>
      </c>
      <c r="M554" s="13"/>
      <c r="N554" s="13" t="s">
        <v>14680</v>
      </c>
      <c r="O554" s="13" t="s">
        <v>14680</v>
      </c>
      <c r="P554" s="166" t="str">
        <f>IFERROR(VLOOKUP(D554,'TPMS-auto'!A:D, 4,0),"Not-in-TPMS")</f>
        <v>0007084</v>
      </c>
      <c r="Q554" s="169" t="str">
        <f>VLOOKUP(Table2[[#This Row],[Unit Number]],Ops,3,0)</f>
        <v>Monica, Cheryl &amp; Machell</v>
      </c>
      <c r="R554" s="173" t="str">
        <f>IFERROR(VLOOKUP(Table2[[#This Row],[Enterprise ID]], 'ExistingRental-12.11'!A:H, 3, 0), "Not Open On 12.11")</f>
        <v>Not Open On 12.11</v>
      </c>
      <c r="S554" s="167" t="str">
        <f>IF(Table2[[#This Row],[Start Rental Date]]="New Rental", "New Rental", "Rental Extension Request")</f>
        <v>Rental Extension Request</v>
      </c>
      <c r="T554" s="167" t="str">
        <f>IFERROR(IF(Table2[[#This Row],[Date of this request]]-Table2[[#This Row],[Tech Service Date]]&lt;60, "New Hire Rental", "Truck Breakdown"), "New Hire Rental")</f>
        <v>Truck Breakdown</v>
      </c>
      <c r="U554" s="167" t="str">
        <f>IFERROR(VLOOKUP(Table2[[#This Row],[Enterprise ID]], 'ExistingRental-12.11'!A:H, 7, 0), "Not Open On 12.11")</f>
        <v>Not Open On 12.11</v>
      </c>
      <c r="V554" s="173">
        <f>IFERROR(VLOOKUP(Table2[[#This Row],[Enterprise ID]],'Tech-ServiceDate'!A:B,2,0), "EitherNewHire or Termed")</f>
        <v>42863</v>
      </c>
      <c r="W554" s="41"/>
      <c r="X554" s="25"/>
    </row>
    <row r="555" spans="1:24" ht="33.75" customHeight="1">
      <c r="A555" s="15">
        <v>45947</v>
      </c>
      <c r="B555" s="8">
        <v>46434</v>
      </c>
      <c r="C555" s="9" t="s">
        <v>16542</v>
      </c>
      <c r="D555" s="10" t="s">
        <v>16543</v>
      </c>
      <c r="E555" s="174" t="str">
        <f>TRIM(B555)</f>
        <v>46434</v>
      </c>
      <c r="F555" s="175" t="str">
        <f>IFERROR(VLOOKUP(D555,'TPMS-auto'!A:J, 10,0), "Not-in-TPMS")</f>
        <v>Not-in-TPMS</v>
      </c>
      <c r="G555" s="175" t="str">
        <f>IFERROR(VLOOKUP(D555,'TPMS-auto'!A:J,6,0),"Not-in-TPMS")</f>
        <v>Not-in-TPMS</v>
      </c>
      <c r="H555" s="12" t="s">
        <v>14676</v>
      </c>
      <c r="I555" s="11" t="s">
        <v>16252</v>
      </c>
      <c r="J555" s="13" t="s">
        <v>16544</v>
      </c>
      <c r="K555" s="13" t="s">
        <v>15451</v>
      </c>
      <c r="L555" s="13" t="s">
        <v>14680</v>
      </c>
      <c r="M555" s="13"/>
      <c r="N555" s="13" t="s">
        <v>14680</v>
      </c>
      <c r="O555" s="13" t="s">
        <v>14680</v>
      </c>
      <c r="P555" s="166" t="str">
        <f>IFERROR(VLOOKUP(D555,'TPMS-auto'!A:D, 4,0),"Not-in-TPMS")</f>
        <v>Not-in-TPMS</v>
      </c>
      <c r="Q555" s="169" t="e">
        <f>VLOOKUP(Table2[[#This Row],[Unit Number]],Ops,3,0)</f>
        <v>#N/A</v>
      </c>
      <c r="R555" s="173" t="str">
        <f>IFERROR(VLOOKUP(Table2[[#This Row],[Enterprise ID]], 'ExistingRental-12.11'!A:H, 3, 0), "Not Open On 12.11")</f>
        <v>Not Open On 12.11</v>
      </c>
      <c r="S555" s="167" t="str">
        <f>IF(Table2[[#This Row],[Start Rental Date]]="New Rental", "New Rental", "Rental Extension Request")</f>
        <v>New Rental</v>
      </c>
      <c r="T555" s="167" t="str">
        <f>IFERROR(IF(Table2[[#This Row],[Date of this request]]-Table2[[#This Row],[Tech Service Date]]&lt;60, "New Hire Rental", "Truck Breakdown"), "New Hire Rental")</f>
        <v>New Hire Rental</v>
      </c>
      <c r="U555" s="167" t="str">
        <f>IFERROR(VLOOKUP(Table2[[#This Row],[Enterprise ID]], 'ExistingRental-12.11'!A:H, 7, 0), "Not Open On 12.11")</f>
        <v>Not Open On 12.11</v>
      </c>
      <c r="V555" s="173" t="str">
        <f>IFERROR(VLOOKUP(Table2[[#This Row],[Enterprise ID]],'Tech-ServiceDate'!A:B,2,0), "EitherNewHire or Termed")</f>
        <v>EitherNewHire or Termed</v>
      </c>
      <c r="W555" s="41"/>
      <c r="X555" s="25"/>
    </row>
    <row r="556" spans="1:24" ht="33.75" customHeight="1">
      <c r="A556" s="15">
        <v>45947</v>
      </c>
      <c r="B556" s="8">
        <v>46212</v>
      </c>
      <c r="C556" s="9" t="s">
        <v>16545</v>
      </c>
      <c r="D556" s="10" t="s">
        <v>16546</v>
      </c>
      <c r="E556" s="174" t="str">
        <f>TRIM(B556)</f>
        <v>46212</v>
      </c>
      <c r="F556" s="175">
        <f>IFERROR(VLOOKUP(D556,'TPMS-auto'!A:J, 10,0), "Not-in-TPMS")</f>
        <v>5122106363</v>
      </c>
      <c r="G556" s="175" t="str">
        <f>IFERROR(VLOOKUP(D556,'TPMS-auto'!A:J,6,0),"Not-in-TPMS")</f>
        <v>046212</v>
      </c>
      <c r="H556" s="12" t="s">
        <v>14676</v>
      </c>
      <c r="I556" s="11" t="s">
        <v>16547</v>
      </c>
      <c r="J556" s="13" t="s">
        <v>16548</v>
      </c>
      <c r="K556" s="13" t="s">
        <v>15451</v>
      </c>
      <c r="L556" s="13" t="s">
        <v>14680</v>
      </c>
      <c r="M556" s="13"/>
      <c r="N556" s="13" t="s">
        <v>14680</v>
      </c>
      <c r="O556" s="13" t="s">
        <v>14680</v>
      </c>
      <c r="P556" s="166" t="str">
        <f>IFERROR(VLOOKUP(D556,'TPMS-auto'!A:D, 4,0),"Not-in-TPMS")</f>
        <v>0008147</v>
      </c>
      <c r="Q556" s="169" t="str">
        <f>VLOOKUP(Table2[[#This Row],[Unit Number]],Ops,3,0)</f>
        <v>Carol &amp; Tasha</v>
      </c>
      <c r="R556" s="173">
        <f>IFERROR(VLOOKUP(Table2[[#This Row],[Enterprise ID]], 'ExistingRental-12.11'!A:H, 3, 0), "Not Open On 12.11")</f>
        <v>45981</v>
      </c>
      <c r="S556" s="167" t="str">
        <f>IF(Table2[[#This Row],[Start Rental Date]]="New Rental", "New Rental", "Rental Extension Request")</f>
        <v>New Rental</v>
      </c>
      <c r="T556" s="167" t="str">
        <f>IFERROR(IF(Table2[[#This Row],[Date of this request]]-Table2[[#This Row],[Tech Service Date]]&lt;60, "New Hire Rental", "Truck Breakdown"), "New Hire Rental")</f>
        <v>Truck Breakdown</v>
      </c>
      <c r="U556" s="167" t="str">
        <f>IFERROR(VLOOKUP(Table2[[#This Row],[Enterprise ID]], 'ExistingRental-12.11'!A:H, 7, 0), "Not Open On 12.11")</f>
        <v>WINFRED BUTLER</v>
      </c>
      <c r="V556" s="173">
        <f>IFERROR(VLOOKUP(Table2[[#This Row],[Enterprise ID]],'Tech-ServiceDate'!A:B,2,0), "EitherNewHire or Termed")</f>
        <v>44413</v>
      </c>
      <c r="W556" s="41"/>
      <c r="X556" s="25"/>
    </row>
    <row r="557" spans="1:24" ht="33.75" customHeight="1">
      <c r="A557" s="15">
        <v>45948</v>
      </c>
      <c r="B557" s="8">
        <v>61312</v>
      </c>
      <c r="C557" s="9" t="s">
        <v>15396</v>
      </c>
      <c r="D557" s="10" t="s">
        <v>9476</v>
      </c>
      <c r="E557" s="174" t="s">
        <v>16549</v>
      </c>
      <c r="F557" s="175">
        <v>4109772274</v>
      </c>
      <c r="G557" s="175">
        <v>0</v>
      </c>
      <c r="H557" s="12">
        <v>45890</v>
      </c>
      <c r="I557" s="11" t="s">
        <v>15397</v>
      </c>
      <c r="J557" s="13" t="s">
        <v>15398</v>
      </c>
      <c r="K557" s="13"/>
      <c r="L557" s="13" t="s">
        <v>14680</v>
      </c>
      <c r="M557" s="13"/>
      <c r="N557" s="13" t="s">
        <v>14680</v>
      </c>
      <c r="O557" s="3" t="s">
        <v>14680</v>
      </c>
      <c r="P557" s="166" t="str">
        <f>IFERROR(VLOOKUP(D557,'TPMS-auto'!A:D, 4,0),"Not-in-TPMS")</f>
        <v>0007084</v>
      </c>
      <c r="Q557" s="169" t="str">
        <f>VLOOKUP(Table2[[#This Row],[Unit Number]],Ops,3,0)</f>
        <v>Monica, Cheryl &amp; Machell</v>
      </c>
      <c r="R557" s="173" t="str">
        <f>IFERROR(VLOOKUP(Table2[[#This Row],[Enterprise ID]], 'ExistingRental-12.11'!A:H, 3, 0), "Not Open On 12.11")</f>
        <v>Not Open On 12.11</v>
      </c>
      <c r="S557" s="167" t="str">
        <f>IF(Table2[[#This Row],[Start Rental Date]]="New Rental", "New Rental", "Rental Extension Request")</f>
        <v>Rental Extension Request</v>
      </c>
      <c r="T557" s="167" t="str">
        <f>IFERROR(IF(Table2[[#This Row],[Date of this request]]-Table2[[#This Row],[Tech Service Date]]&lt;60, "New Hire Rental", "Truck Breakdown"), "New Hire Rental")</f>
        <v>Truck Breakdown</v>
      </c>
      <c r="U557" s="167" t="str">
        <f>IFERROR(VLOOKUP(Table2[[#This Row],[Enterprise ID]], 'ExistingRental-12.11'!A:H, 7, 0), "Not Open On 12.11")</f>
        <v>Not Open On 12.11</v>
      </c>
      <c r="V557" s="173">
        <f>IFERROR(VLOOKUP(Table2[[#This Row],[Enterprise ID]],'Tech-ServiceDate'!A:B,2,0), "EitherNewHire or Termed")</f>
        <v>35506</v>
      </c>
      <c r="W557" s="41"/>
      <c r="X557" s="25"/>
    </row>
    <row r="558" spans="1:24" ht="33.75" customHeight="1">
      <c r="A558" s="15">
        <v>45950</v>
      </c>
      <c r="B558" s="7">
        <v>61296</v>
      </c>
      <c r="C558" s="4" t="s">
        <v>16550</v>
      </c>
      <c r="D558" s="5" t="s">
        <v>1545</v>
      </c>
      <c r="E558" s="176" t="str">
        <f>TRIM(B558)</f>
        <v>61296</v>
      </c>
      <c r="F558" s="181">
        <f>IFERROR(VLOOKUP(D558,'TPMS-auto'!A:J, 10,0), "Not-in-TPMS")</f>
        <v>7172479458</v>
      </c>
      <c r="G558" s="181" t="str">
        <f>IFERROR(VLOOKUP(D558,'TPMS-auto'!A:J,6,0),"Not-in-TPMS")</f>
        <v>061296</v>
      </c>
      <c r="H558" s="12" t="s">
        <v>14676</v>
      </c>
      <c r="I558" s="2" t="s">
        <v>16551</v>
      </c>
      <c r="J558" s="3" t="s">
        <v>16552</v>
      </c>
      <c r="K558" s="3" t="s">
        <v>14679</v>
      </c>
      <c r="L558" s="3" t="s">
        <v>14680</v>
      </c>
      <c r="M558" s="3"/>
      <c r="N558" s="3" t="s">
        <v>14680</v>
      </c>
      <c r="O558" s="3" t="s">
        <v>14680</v>
      </c>
      <c r="P558" s="166" t="str">
        <f>IFERROR(VLOOKUP(D558,'TPMS-auto'!A:D, 4,0),"Not-in-TPMS")</f>
        <v>0007084</v>
      </c>
      <c r="Q558" s="169" t="str">
        <f>VLOOKUP(Table2[[#This Row],[Unit Number]],Ops,3,0)</f>
        <v>Monica, Cheryl &amp; Machell</v>
      </c>
      <c r="R558" s="173" t="str">
        <f>IFERROR(VLOOKUP(Table2[[#This Row],[Enterprise ID]], 'ExistingRental-12.11'!A:H, 3, 0), "Not Open On 12.11")</f>
        <v>Not Open On 12.11</v>
      </c>
      <c r="S558" s="167" t="str">
        <f>IF(Table2[[#This Row],[Start Rental Date]]="New Rental", "New Rental", "Rental Extension Request")</f>
        <v>New Rental</v>
      </c>
      <c r="T558" s="167" t="str">
        <f>IFERROR(IF(Table2[[#This Row],[Date of this request]]-Table2[[#This Row],[Tech Service Date]]&lt;60, "New Hire Rental", "Truck Breakdown"), "New Hire Rental")</f>
        <v>Truck Breakdown</v>
      </c>
      <c r="U558" s="167" t="str">
        <f>IFERROR(VLOOKUP(Table2[[#This Row],[Enterprise ID]], 'ExistingRental-12.11'!A:H, 7, 0), "Not Open On 12.11")</f>
        <v>Not Open On 12.11</v>
      </c>
      <c r="V558" s="173">
        <f>IFERROR(VLOOKUP(Table2[[#This Row],[Enterprise ID]],'Tech-ServiceDate'!A:B,2,0), "EitherNewHire or Termed")</f>
        <v>36097</v>
      </c>
      <c r="W558" s="41"/>
      <c r="X558" s="25"/>
    </row>
    <row r="559" spans="1:24" ht="33.75" customHeight="1">
      <c r="A559" s="15">
        <v>45950</v>
      </c>
      <c r="B559" s="7">
        <v>46995</v>
      </c>
      <c r="C559" s="4" t="s">
        <v>16231</v>
      </c>
      <c r="D559" s="5" t="s">
        <v>1478</v>
      </c>
      <c r="E559" s="176" t="s">
        <v>15747</v>
      </c>
      <c r="F559" s="181">
        <v>3392059266</v>
      </c>
      <c r="G559" s="181" t="s">
        <v>16553</v>
      </c>
      <c r="H559" s="12">
        <v>45931</v>
      </c>
      <c r="I559" s="2" t="s">
        <v>15340</v>
      </c>
      <c r="J559" s="3" t="s">
        <v>16232</v>
      </c>
      <c r="K559" s="3" t="s">
        <v>16233</v>
      </c>
      <c r="L559" s="3" t="s">
        <v>14680</v>
      </c>
      <c r="M559" s="3"/>
      <c r="N559" s="3" t="s">
        <v>14680</v>
      </c>
      <c r="O559" s="3" t="s">
        <v>14680</v>
      </c>
      <c r="P559" s="171" t="str">
        <f>IFERROR(VLOOKUP(D559,'TPMS-auto'!A:D, 4,0),"Not-in-TPMS")</f>
        <v>Not-in-TPMS</v>
      </c>
      <c r="Q559" s="170" t="e">
        <f>VLOOKUP(Table2[[#This Row],[Unit Number]],Ops,3,0)</f>
        <v>#N/A</v>
      </c>
      <c r="R559" s="173" t="str">
        <f>IFERROR(VLOOKUP(Table2[[#This Row],[Enterprise ID]], 'ExistingRental-12.11'!A:H, 3, 0), "Not Open On 12.11")</f>
        <v>Not Open On 12.11</v>
      </c>
      <c r="S559" s="167" t="str">
        <f>IF(Table2[[#This Row],[Start Rental Date]]="New Rental", "New Rental", "Rental Extension Request")</f>
        <v>Rental Extension Request</v>
      </c>
      <c r="T559" s="167" t="str">
        <f>IFERROR(IF(Table2[[#This Row],[Date of this request]]-Table2[[#This Row],[Tech Service Date]]&lt;60, "New Hire Rental", "Truck Breakdown"), "New Hire Rental")</f>
        <v>New Hire Rental</v>
      </c>
      <c r="U559" s="167" t="str">
        <f>IFERROR(VLOOKUP(Table2[[#This Row],[Enterprise ID]], 'ExistingRental-12.11'!A:H, 7, 0), "Not Open On 12.11")</f>
        <v>Not Open On 12.11</v>
      </c>
      <c r="V559" s="173" t="str">
        <f>IFERROR(VLOOKUP(Table2[[#This Row],[Enterprise ID]],'Tech-ServiceDate'!A:B,2,0), "EitherNewHire or Termed")</f>
        <v>EitherNewHire or Termed</v>
      </c>
      <c r="W559" s="41"/>
      <c r="X559" s="25"/>
    </row>
    <row r="560" spans="1:24" ht="33.75" customHeight="1">
      <c r="A560" s="15">
        <v>45950</v>
      </c>
      <c r="B560" s="7">
        <v>61771</v>
      </c>
      <c r="C560" s="4" t="s">
        <v>16554</v>
      </c>
      <c r="D560" s="5" t="s">
        <v>16555</v>
      </c>
      <c r="E560" s="176" t="str">
        <f>TRIM(B560)</f>
        <v>61771</v>
      </c>
      <c r="F560" s="181">
        <f>IFERROR(VLOOKUP(D560,'TPMS-auto'!A:J, 10,0), "Not-in-TPMS")</f>
        <v>4015382023</v>
      </c>
      <c r="G560" s="181" t="str">
        <f>IFERROR(VLOOKUP(D560,'TPMS-auto'!A:J,6,0),"Not-in-TPMS")</f>
        <v>061771</v>
      </c>
      <c r="H560" s="12" t="s">
        <v>14676</v>
      </c>
      <c r="I560" s="2"/>
      <c r="J560" s="3" t="s">
        <v>15426</v>
      </c>
      <c r="K560" s="76" t="s">
        <v>16556</v>
      </c>
      <c r="L560" s="3" t="s">
        <v>14680</v>
      </c>
      <c r="M560" s="3"/>
      <c r="N560" s="3" t="s">
        <v>14680</v>
      </c>
      <c r="O560" s="3" t="s">
        <v>14680</v>
      </c>
      <c r="P560" s="171" t="str">
        <f>IFERROR(VLOOKUP(D560,'TPMS-auto'!A:D, 4,0),"Not-in-TPMS")</f>
        <v>0007670</v>
      </c>
      <c r="Q560" s="170" t="str">
        <f>VLOOKUP(Table2[[#This Row],[Unit Number]],Ops,3,0)</f>
        <v>Rob &amp; Andrea</v>
      </c>
      <c r="R560" s="173" t="str">
        <f>IFERROR(VLOOKUP(Table2[[#This Row],[Enterprise ID]], 'ExistingRental-12.11'!A:H, 3, 0), "Not Open On 12.11")</f>
        <v>Not Open On 12.11</v>
      </c>
      <c r="S560" s="167" t="str">
        <f>IF(Table2[[#This Row],[Start Rental Date]]="New Rental", "New Rental", "Rental Extension Request")</f>
        <v>New Rental</v>
      </c>
      <c r="T560" s="167" t="str">
        <f>IFERROR(IF(Table2[[#This Row],[Date of this request]]-Table2[[#This Row],[Tech Service Date]]&lt;60, "New Hire Rental", "Truck Breakdown"), "New Hire Rental")</f>
        <v>New Hire Rental</v>
      </c>
      <c r="U560" s="167" t="str">
        <f>IFERROR(VLOOKUP(Table2[[#This Row],[Enterprise ID]], 'ExistingRental-12.11'!A:H, 7, 0), "Not Open On 12.11")</f>
        <v>Not Open On 12.11</v>
      </c>
      <c r="V560" s="173">
        <f>IFERROR(VLOOKUP(Table2[[#This Row],[Enterprise ID]],'Tech-ServiceDate'!A:B,2,0), "EitherNewHire or Termed")</f>
        <v>45928</v>
      </c>
      <c r="W560" s="41"/>
      <c r="X560" s="25"/>
    </row>
    <row r="561" spans="1:24" ht="33.75" customHeight="1">
      <c r="A561" s="15">
        <v>45950</v>
      </c>
      <c r="B561" s="7">
        <v>47086</v>
      </c>
      <c r="C561" s="4" t="s">
        <v>16034</v>
      </c>
      <c r="D561" s="5" t="s">
        <v>16035</v>
      </c>
      <c r="E561" s="176" t="s">
        <v>16557</v>
      </c>
      <c r="F561" s="181">
        <v>5857380613</v>
      </c>
      <c r="G561" s="181" t="s">
        <v>16558</v>
      </c>
      <c r="H561" s="6">
        <v>45938</v>
      </c>
      <c r="I561" s="2" t="s">
        <v>15058</v>
      </c>
      <c r="J561" s="3" t="s">
        <v>16036</v>
      </c>
      <c r="K561" s="3" t="s">
        <v>14679</v>
      </c>
      <c r="L561" s="3" t="s">
        <v>14680</v>
      </c>
      <c r="M561" s="3"/>
      <c r="N561" s="3" t="s">
        <v>14680</v>
      </c>
      <c r="O561" s="3" t="s">
        <v>14680</v>
      </c>
      <c r="P561" s="171" t="str">
        <f>IFERROR(VLOOKUP(D561,'TPMS-auto'!A:D, 4,0),"Not-in-TPMS")</f>
        <v>0007670</v>
      </c>
      <c r="Q561" s="170" t="str">
        <f>VLOOKUP(Table2[[#This Row],[Unit Number]],Ops,3,0)</f>
        <v>Rob &amp; Andrea</v>
      </c>
      <c r="R561" s="173" t="str">
        <f>IFERROR(VLOOKUP(Table2[[#This Row],[Enterprise ID]], 'ExistingRental-12.11'!A:H, 3, 0), "Not Open On 12.11")</f>
        <v>Not Open On 12.11</v>
      </c>
      <c r="S561" s="167" t="str">
        <f>IF(Table2[[#This Row],[Start Rental Date]]="New Rental", "New Rental", "Rental Extension Request")</f>
        <v>Rental Extension Request</v>
      </c>
      <c r="T561" s="167" t="str">
        <f>IFERROR(IF(Table2[[#This Row],[Date of this request]]-Table2[[#This Row],[Tech Service Date]]&lt;60, "New Hire Rental", "Truck Breakdown"), "New Hire Rental")</f>
        <v>Truck Breakdown</v>
      </c>
      <c r="U561" s="167" t="str">
        <f>IFERROR(VLOOKUP(Table2[[#This Row],[Enterprise ID]], 'ExistingRental-12.11'!A:H, 7, 0), "Not Open On 12.11")</f>
        <v>Not Open On 12.11</v>
      </c>
      <c r="V561" s="173">
        <f>IFERROR(VLOOKUP(Table2[[#This Row],[Enterprise ID]],'Tech-ServiceDate'!A:B,2,0), "EitherNewHire or Termed")</f>
        <v>42261</v>
      </c>
      <c r="W561" s="41"/>
      <c r="X561" s="25"/>
    </row>
    <row r="562" spans="1:24" ht="33.75" customHeight="1">
      <c r="A562" s="15">
        <v>45950</v>
      </c>
      <c r="B562" s="7">
        <v>46643</v>
      </c>
      <c r="C562" s="4" t="s">
        <v>16519</v>
      </c>
      <c r="D562" s="5" t="s">
        <v>16520</v>
      </c>
      <c r="E562" s="176" t="s">
        <v>16559</v>
      </c>
      <c r="F562" s="181">
        <v>5618843605</v>
      </c>
      <c r="G562" s="181" t="s">
        <v>16560</v>
      </c>
      <c r="H562" s="12">
        <v>45950</v>
      </c>
      <c r="I562" s="2" t="s">
        <v>16521</v>
      </c>
      <c r="J562" s="3" t="s">
        <v>16522</v>
      </c>
      <c r="K562" s="3" t="s">
        <v>15451</v>
      </c>
      <c r="L562" s="3" t="s">
        <v>14680</v>
      </c>
      <c r="M562" s="3"/>
      <c r="N562" s="3" t="s">
        <v>14680</v>
      </c>
      <c r="O562" s="3" t="s">
        <v>14680</v>
      </c>
      <c r="P562" s="171" t="str">
        <f>IFERROR(VLOOKUP(D562,'TPMS-auto'!A:D, 4,0),"Not-in-TPMS")</f>
        <v>0007435</v>
      </c>
      <c r="Q562" s="170" t="str">
        <f>VLOOKUP(Table2[[#This Row],[Unit Number]],Ops,3,0)</f>
        <v>Rob &amp; Andrea</v>
      </c>
      <c r="R562" s="173">
        <f>IFERROR(VLOOKUP(Table2[[#This Row],[Enterprise ID]], 'ExistingRental-12.11'!A:H, 3, 0), "Not Open On 12.11")</f>
        <v>45975</v>
      </c>
      <c r="S562" s="167" t="str">
        <f>IF(Table2[[#This Row],[Start Rental Date]]="New Rental", "New Rental", "Rental Extension Request")</f>
        <v>Rental Extension Request</v>
      </c>
      <c r="T562" s="167" t="str">
        <f>IFERROR(IF(Table2[[#This Row],[Date of this request]]-Table2[[#This Row],[Tech Service Date]]&lt;60, "New Hire Rental", "Truck Breakdown"), "New Hire Rental")</f>
        <v>Truck Breakdown</v>
      </c>
      <c r="U562" s="167" t="str">
        <f>IFERROR(VLOOKUP(Table2[[#This Row],[Enterprise ID]], 'ExistingRental-12.11'!A:H, 7, 0), "Not Open On 12.11")</f>
        <v>DELROY WHITE</v>
      </c>
      <c r="V562" s="173">
        <f>IFERROR(VLOOKUP(Table2[[#This Row],[Enterprise ID]],'Tech-ServiceDate'!A:B,2,0), "EitherNewHire or Termed")</f>
        <v>45137</v>
      </c>
      <c r="W562" s="41"/>
      <c r="X562" s="25"/>
    </row>
    <row r="563" spans="1:24" ht="33.75" customHeight="1">
      <c r="A563" s="15">
        <v>45950</v>
      </c>
      <c r="B563" s="7">
        <v>37388</v>
      </c>
      <c r="C563" s="4" t="s">
        <v>16561</v>
      </c>
      <c r="D563" s="5" t="s">
        <v>16562</v>
      </c>
      <c r="E563" s="176" t="str">
        <f>TRIM(B563)</f>
        <v>37388</v>
      </c>
      <c r="F563" s="181" t="str">
        <f>IFERROR(VLOOKUP(D563,'TPMS-auto'!A:J, 10,0), "Not-in-TPMS")</f>
        <v>Not-in-TPMS</v>
      </c>
      <c r="G563" s="181" t="str">
        <f>IFERROR(VLOOKUP(D563,'TPMS-auto'!A:J,6,0),"Not-in-TPMS")</f>
        <v>Not-in-TPMS</v>
      </c>
      <c r="H563" s="6" t="s">
        <v>16219</v>
      </c>
      <c r="I563" s="2"/>
      <c r="J563" s="3" t="s">
        <v>15426</v>
      </c>
      <c r="K563" s="3" t="s">
        <v>16563</v>
      </c>
      <c r="L563" s="3" t="s">
        <v>14680</v>
      </c>
      <c r="M563" s="3"/>
      <c r="N563" s="3" t="s">
        <v>14680</v>
      </c>
      <c r="O563" s="3" t="s">
        <v>14680</v>
      </c>
      <c r="P563" s="171" t="str">
        <f>IFERROR(VLOOKUP(D563,'TPMS-auto'!A:D, 4,0),"Not-in-TPMS")</f>
        <v>Not-in-TPMS</v>
      </c>
      <c r="Q563" s="170" t="e">
        <f>VLOOKUP(Table2[[#This Row],[Unit Number]],Ops,3,0)</f>
        <v>#N/A</v>
      </c>
      <c r="R563" s="173" t="str">
        <f>IFERROR(VLOOKUP(Table2[[#This Row],[Enterprise ID]], 'ExistingRental-12.11'!A:H, 3, 0), "Not Open On 12.11")</f>
        <v>Not Open On 12.11</v>
      </c>
      <c r="S563" s="167" t="str">
        <f>IF(Table2[[#This Row],[Start Rental Date]]="New Rental", "New Rental", "Rental Extension Request")</f>
        <v>New Rental</v>
      </c>
      <c r="T563" s="167" t="str">
        <f>IFERROR(IF(Table2[[#This Row],[Date of this request]]-Table2[[#This Row],[Tech Service Date]]&lt;60, "New Hire Rental", "Truck Breakdown"), "New Hire Rental")</f>
        <v>New Hire Rental</v>
      </c>
      <c r="U563" s="167" t="str">
        <f>IFERROR(VLOOKUP(Table2[[#This Row],[Enterprise ID]], 'ExistingRental-12.11'!A:H, 7, 0), "Not Open On 12.11")</f>
        <v>Not Open On 12.11</v>
      </c>
      <c r="V563" s="173" t="str">
        <f>IFERROR(VLOOKUP(Table2[[#This Row],[Enterprise ID]],'Tech-ServiceDate'!A:B,2,0), "EitherNewHire or Termed")</f>
        <v>EitherNewHire or Termed</v>
      </c>
      <c r="W563" s="41"/>
      <c r="X563" s="25"/>
    </row>
    <row r="564" spans="1:24" ht="33.75" customHeight="1">
      <c r="A564" s="15">
        <v>45950</v>
      </c>
      <c r="B564" s="7">
        <v>47091</v>
      </c>
      <c r="C564" s="4" t="s">
        <v>16564</v>
      </c>
      <c r="D564" s="5" t="s">
        <v>16565</v>
      </c>
      <c r="E564" s="176" t="str">
        <f>TRIM(B564)</f>
        <v>47091</v>
      </c>
      <c r="F564" s="181">
        <f>IFERROR(VLOOKUP(D564,'TPMS-auto'!A:J, 10,0), "Not-in-TPMS")</f>
        <v>7169361043</v>
      </c>
      <c r="G564" s="181" t="str">
        <f>IFERROR(VLOOKUP(D564,'TPMS-auto'!A:J,6,0),"Not-in-TPMS")</f>
        <v>047091</v>
      </c>
      <c r="H564" s="6" t="s">
        <v>14676</v>
      </c>
      <c r="I564" s="2"/>
      <c r="J564" s="3" t="s">
        <v>15426</v>
      </c>
      <c r="K564" s="76" t="s">
        <v>16556</v>
      </c>
      <c r="L564" s="3" t="s">
        <v>14680</v>
      </c>
      <c r="M564" s="3"/>
      <c r="N564" s="3" t="s">
        <v>14680</v>
      </c>
      <c r="O564" s="3" t="s">
        <v>14680</v>
      </c>
      <c r="P564" s="171" t="str">
        <f>IFERROR(VLOOKUP(D564,'TPMS-auto'!A:D, 4,0),"Not-in-TPMS")</f>
        <v>0007670</v>
      </c>
      <c r="Q564" s="170" t="str">
        <f>VLOOKUP(Table2[[#This Row],[Unit Number]],Ops,3,0)</f>
        <v>Rob &amp; Andrea</v>
      </c>
      <c r="R564" s="173">
        <f>IFERROR(VLOOKUP(Table2[[#This Row],[Enterprise ID]], 'ExistingRental-12.11'!A:H, 3, 0), "Not Open On 12.11")</f>
        <v>45950</v>
      </c>
      <c r="S564" s="167" t="str">
        <f>IF(Table2[[#This Row],[Start Rental Date]]="New Rental", "New Rental", "Rental Extension Request")</f>
        <v>New Rental</v>
      </c>
      <c r="T564" s="167" t="str">
        <f>IFERROR(IF(Table2[[#This Row],[Date of this request]]-Table2[[#This Row],[Tech Service Date]]&lt;60, "New Hire Rental", "Truck Breakdown"), "New Hire Rental")</f>
        <v>New Hire Rental</v>
      </c>
      <c r="U564" s="167" t="str">
        <f>IFERROR(VLOOKUP(Table2[[#This Row],[Enterprise ID]], 'ExistingRental-12.11'!A:H, 7, 0), "Not Open On 12.11")</f>
        <v>JOSEPH COLE</v>
      </c>
      <c r="V564" s="173">
        <f>IFERROR(VLOOKUP(Table2[[#This Row],[Enterprise ID]],'Tech-ServiceDate'!A:B,2,0), "EitherNewHire or Termed")</f>
        <v>45935</v>
      </c>
      <c r="W564" s="41"/>
      <c r="X564" s="25"/>
    </row>
    <row r="565" spans="1:24" ht="33.75" customHeight="1">
      <c r="A565" s="15">
        <v>45950</v>
      </c>
      <c r="B565" s="7">
        <v>47298</v>
      </c>
      <c r="C565" s="4" t="s">
        <v>16566</v>
      </c>
      <c r="D565" s="5" t="s">
        <v>16567</v>
      </c>
      <c r="E565" s="176">
        <v>47298</v>
      </c>
      <c r="F565" s="181">
        <f>IFERROR(VLOOKUP(D565,'TPMS-auto'!A:J, 10,0), "Not-in-TPMS")</f>
        <v>4028385149</v>
      </c>
      <c r="G565" s="181" t="str">
        <f>IFERROR(VLOOKUP(D565,'TPMS-auto'!A:J,6,0),"Not-in-TPMS")</f>
        <v>047298</v>
      </c>
      <c r="H565" s="12" t="s">
        <v>16219</v>
      </c>
      <c r="I565" s="2" t="s">
        <v>16568</v>
      </c>
      <c r="J565" s="3" t="s">
        <v>16569</v>
      </c>
      <c r="K565" s="3" t="s">
        <v>14679</v>
      </c>
      <c r="L565" s="3" t="s">
        <v>14680</v>
      </c>
      <c r="M565" s="3"/>
      <c r="N565" s="3" t="s">
        <v>14680</v>
      </c>
      <c r="O565" s="3" t="s">
        <v>14680</v>
      </c>
      <c r="P565" s="171" t="str">
        <f>IFERROR(VLOOKUP(D565,'TPMS-auto'!A:D, 4,0),"Not-in-TPMS")</f>
        <v>0008162</v>
      </c>
      <c r="Q565" s="170" t="str">
        <f>VLOOKUP(Table2[[#This Row],[Unit Number]],Ops,3,0)</f>
        <v>Monica, Cheryl &amp; Machell</v>
      </c>
      <c r="R565" s="173" t="str">
        <f>IFERROR(VLOOKUP(Table2[[#This Row],[Enterprise ID]], 'ExistingRental-12.11'!A:H, 3, 0), "Not Open On 12.11")</f>
        <v>Not Open On 12.11</v>
      </c>
      <c r="S565" s="167" t="str">
        <f>IF(Table2[[#This Row],[Start Rental Date]]="New Rental", "New Rental", "Rental Extension Request")</f>
        <v>New Rental</v>
      </c>
      <c r="T565" s="167" t="str">
        <f>IFERROR(IF(Table2[[#This Row],[Date of this request]]-Table2[[#This Row],[Tech Service Date]]&lt;60, "New Hire Rental", "Truck Breakdown"), "New Hire Rental")</f>
        <v>New Hire Rental</v>
      </c>
      <c r="U565" s="167" t="str">
        <f>IFERROR(VLOOKUP(Table2[[#This Row],[Enterprise ID]], 'ExistingRental-12.11'!A:H, 7, 0), "Not Open On 12.11")</f>
        <v>Not Open On 12.11</v>
      </c>
      <c r="V565" s="173">
        <f>IFERROR(VLOOKUP(Table2[[#This Row],[Enterprise ID]],'Tech-ServiceDate'!A:B,2,0), "EitherNewHire or Termed")</f>
        <v>45893</v>
      </c>
      <c r="W565" s="41"/>
      <c r="X565" s="25"/>
    </row>
    <row r="566" spans="1:24" ht="33.75" customHeight="1">
      <c r="A566" s="15">
        <v>45950</v>
      </c>
      <c r="B566" s="7">
        <v>46821</v>
      </c>
      <c r="C566" s="4" t="s">
        <v>16570</v>
      </c>
      <c r="D566" s="5" t="s">
        <v>16571</v>
      </c>
      <c r="E566" s="176" t="str">
        <f>TRIM(B566)</f>
        <v>46821</v>
      </c>
      <c r="F566" s="181">
        <f>IFERROR(VLOOKUP(D566,'TPMS-auto'!A:J, 10,0), "Not-in-TPMS")</f>
        <v>8643400517</v>
      </c>
      <c r="G566" s="181" t="str">
        <f>IFERROR(VLOOKUP(D566,'TPMS-auto'!A:J,6,0),"Not-in-TPMS")</f>
        <v>046821</v>
      </c>
      <c r="H566" s="6" t="s">
        <v>14676</v>
      </c>
      <c r="I566" s="2" t="s">
        <v>16572</v>
      </c>
      <c r="J566" s="3" t="s">
        <v>16573</v>
      </c>
      <c r="K566" s="160" t="s">
        <v>16574</v>
      </c>
      <c r="L566" s="3" t="s">
        <v>14680</v>
      </c>
      <c r="M566" s="3"/>
      <c r="N566" s="22" t="s">
        <v>16575</v>
      </c>
      <c r="O566" s="3"/>
      <c r="P566" s="171" t="str">
        <f>IFERROR(VLOOKUP(D566,'TPMS-auto'!A:D, 4,0),"Not-in-TPMS")</f>
        <v>0004766</v>
      </c>
      <c r="Q566" s="170" t="str">
        <f>VLOOKUP(Table2[[#This Row],[Unit Number]],Ops,3,0)</f>
        <v>Rob &amp; Andrea</v>
      </c>
      <c r="R566" s="173" t="str">
        <f>IFERROR(VLOOKUP(Table2[[#This Row],[Enterprise ID]], 'ExistingRental-12.11'!A:H, 3, 0), "Not Open On 12.11")</f>
        <v>Not Open On 12.11</v>
      </c>
      <c r="S566" s="167" t="str">
        <f>IF(Table2[[#This Row],[Start Rental Date]]="New Rental", "New Rental", "Rental Extension Request")</f>
        <v>New Rental</v>
      </c>
      <c r="T566" s="167" t="str">
        <f>IFERROR(IF(Table2[[#This Row],[Date of this request]]-Table2[[#This Row],[Tech Service Date]]&lt;60, "New Hire Rental", "Truck Breakdown"), "New Hire Rental")</f>
        <v>Truck Breakdown</v>
      </c>
      <c r="U566" s="167" t="str">
        <f>IFERROR(VLOOKUP(Table2[[#This Row],[Enterprise ID]], 'ExistingRental-12.11'!A:H, 7, 0), "Not Open On 12.11")</f>
        <v>Not Open On 12.11</v>
      </c>
      <c r="V566" s="173">
        <f>IFERROR(VLOOKUP(Table2[[#This Row],[Enterprise ID]],'Tech-ServiceDate'!A:B,2,0), "EitherNewHire or Termed")</f>
        <v>45298</v>
      </c>
      <c r="W566" s="41"/>
      <c r="X566" s="25"/>
    </row>
    <row r="567" spans="1:24" ht="33.75" customHeight="1">
      <c r="A567" s="15">
        <v>45950</v>
      </c>
      <c r="B567" s="7">
        <v>36988</v>
      </c>
      <c r="C567" s="4" t="s">
        <v>16576</v>
      </c>
      <c r="D567" s="5" t="s">
        <v>12582</v>
      </c>
      <c r="E567" s="176" t="str">
        <f>TRIM(B567)</f>
        <v>36988</v>
      </c>
      <c r="F567" s="181">
        <f>IFERROR(VLOOKUP(D567,'TPMS-auto'!A:J, 10,0), "Not-in-TPMS")</f>
        <v>6415255369</v>
      </c>
      <c r="G567" s="181" t="str">
        <f>IFERROR(VLOOKUP(D567,'TPMS-auto'!A:J,6,0),"Not-in-TPMS")</f>
        <v>036988</v>
      </c>
      <c r="H567" s="12" t="s">
        <v>14676</v>
      </c>
      <c r="I567" s="2" t="s">
        <v>16577</v>
      </c>
      <c r="J567" s="3"/>
      <c r="K567" s="3" t="s">
        <v>15451</v>
      </c>
      <c r="L567" s="3" t="s">
        <v>14680</v>
      </c>
      <c r="M567" s="3"/>
      <c r="N567" s="3" t="s">
        <v>14680</v>
      </c>
      <c r="O567" s="3" t="s">
        <v>14680</v>
      </c>
      <c r="P567" s="171" t="str">
        <f>IFERROR(VLOOKUP(D567,'TPMS-auto'!A:D, 4,0),"Not-in-TPMS")</f>
        <v>0008162</v>
      </c>
      <c r="Q567" s="170" t="str">
        <f>VLOOKUP(Table2[[#This Row],[Unit Number]],Ops,3,0)</f>
        <v>Monica, Cheryl &amp; Machell</v>
      </c>
      <c r="R567" s="173" t="str">
        <f>IFERROR(VLOOKUP(Table2[[#This Row],[Enterprise ID]], 'ExistingRental-12.11'!A:H, 3, 0), "Not Open On 12.11")</f>
        <v>Not Open On 12.11</v>
      </c>
      <c r="S567" s="167" t="str">
        <f>IF(Table2[[#This Row],[Start Rental Date]]="New Rental", "New Rental", "Rental Extension Request")</f>
        <v>New Rental</v>
      </c>
      <c r="T567" s="167" t="str">
        <f>IFERROR(IF(Table2[[#This Row],[Date of this request]]-Table2[[#This Row],[Tech Service Date]]&lt;60, "New Hire Rental", "Truck Breakdown"), "New Hire Rental")</f>
        <v>Truck Breakdown</v>
      </c>
      <c r="U567" s="167" t="str">
        <f>IFERROR(VLOOKUP(Table2[[#This Row],[Enterprise ID]], 'ExistingRental-12.11'!A:H, 7, 0), "Not Open On 12.11")</f>
        <v>Not Open On 12.11</v>
      </c>
      <c r="V567" s="173">
        <f>IFERROR(VLOOKUP(Table2[[#This Row],[Enterprise ID]],'Tech-ServiceDate'!A:B,2,0), "EitherNewHire or Termed")</f>
        <v>32518</v>
      </c>
      <c r="W567" s="41"/>
      <c r="X567" s="25"/>
    </row>
    <row r="568" spans="1:24" ht="33.75" customHeight="1">
      <c r="A568" s="15">
        <v>45950</v>
      </c>
      <c r="B568" s="7">
        <v>46815</v>
      </c>
      <c r="C568" s="4" t="s">
        <v>16578</v>
      </c>
      <c r="D568" s="5" t="s">
        <v>16579</v>
      </c>
      <c r="E568" s="176" t="str">
        <f>TRIM(B568)</f>
        <v>46815</v>
      </c>
      <c r="F568" s="181">
        <f>IFERROR(VLOOKUP(D568,'TPMS-auto'!A:J, 10,0), "Not-in-TPMS")</f>
        <v>8643401537</v>
      </c>
      <c r="G568" s="181" t="str">
        <f>IFERROR(VLOOKUP(D568,'TPMS-auto'!A:J,6,0),"Not-in-TPMS")</f>
        <v>046634</v>
      </c>
      <c r="H568" s="12" t="s">
        <v>14676</v>
      </c>
      <c r="I568" s="2"/>
      <c r="J568" s="3" t="s">
        <v>15426</v>
      </c>
      <c r="K568" s="76" t="s">
        <v>16556</v>
      </c>
      <c r="L568" s="3" t="s">
        <v>14680</v>
      </c>
      <c r="M568" s="3"/>
      <c r="N568" s="3" t="s">
        <v>14680</v>
      </c>
      <c r="O568" s="3" t="s">
        <v>14680</v>
      </c>
      <c r="P568" s="171" t="str">
        <f>IFERROR(VLOOKUP(D568,'TPMS-auto'!A:D, 4,0),"Not-in-TPMS")</f>
        <v>0004766</v>
      </c>
      <c r="Q568" s="170" t="str">
        <f>VLOOKUP(Table2[[#This Row],[Unit Number]],Ops,3,0)</f>
        <v>Rob &amp; Andrea</v>
      </c>
      <c r="R568" s="173" t="str">
        <f>IFERROR(VLOOKUP(Table2[[#This Row],[Enterprise ID]], 'ExistingRental-12.11'!A:H, 3, 0), "Not Open On 12.11")</f>
        <v>Not Open On 12.11</v>
      </c>
      <c r="S568" s="167" t="str">
        <f>IF(Table2[[#This Row],[Start Rental Date]]="New Rental", "New Rental", "Rental Extension Request")</f>
        <v>New Rental</v>
      </c>
      <c r="T568" s="167" t="str">
        <f>IFERROR(IF(Table2[[#This Row],[Date of this request]]-Table2[[#This Row],[Tech Service Date]]&lt;60, "New Hire Rental", "Truck Breakdown"), "New Hire Rental")</f>
        <v>New Hire Rental</v>
      </c>
      <c r="U568" s="167" t="str">
        <f>IFERROR(VLOOKUP(Table2[[#This Row],[Enterprise ID]], 'ExistingRental-12.11'!A:H, 7, 0), "Not Open On 12.11")</f>
        <v>Not Open On 12.11</v>
      </c>
      <c r="V568" s="173">
        <f>IFERROR(VLOOKUP(Table2[[#This Row],[Enterprise ID]],'Tech-ServiceDate'!A:B,2,0), "EitherNewHire or Termed")</f>
        <v>45935</v>
      </c>
      <c r="W568" s="41"/>
      <c r="X568" s="25"/>
    </row>
    <row r="569" spans="1:24" ht="33.75" customHeight="1">
      <c r="A569" s="15">
        <v>45950</v>
      </c>
      <c r="B569" s="8">
        <v>50503</v>
      </c>
      <c r="C569" s="9" t="s">
        <v>15860</v>
      </c>
      <c r="D569" s="10" t="s">
        <v>15861</v>
      </c>
      <c r="E569" s="174" t="s">
        <v>15939</v>
      </c>
      <c r="F569" s="175">
        <v>3528093231</v>
      </c>
      <c r="G569" s="175" t="s">
        <v>16580</v>
      </c>
      <c r="H569" s="12">
        <v>45933</v>
      </c>
      <c r="I569" s="11" t="s">
        <v>15862</v>
      </c>
      <c r="J569" s="13" t="s">
        <v>15863</v>
      </c>
      <c r="K569" s="108" t="s">
        <v>16581</v>
      </c>
      <c r="L569" s="3"/>
      <c r="M569" s="13"/>
      <c r="N569" s="13" t="s">
        <v>14680</v>
      </c>
      <c r="O569" s="13" t="s">
        <v>14680</v>
      </c>
      <c r="P569" s="171" t="str">
        <f>IFERROR(VLOOKUP(D569,'TPMS-auto'!A:D, 4,0),"Not-in-TPMS")</f>
        <v>0007435</v>
      </c>
      <c r="Q569" s="170" t="str">
        <f>VLOOKUP(Table2[[#This Row],[Unit Number]],Ops,3,0)</f>
        <v>Rob &amp; Andrea</v>
      </c>
      <c r="R569" s="173">
        <f>IFERROR(VLOOKUP(Table2[[#This Row],[Enterprise ID]], 'ExistingRental-12.11'!A:H, 3, 0), "Not Open On 12.11")</f>
        <v>45968</v>
      </c>
      <c r="S569" s="167" t="str">
        <f>IF(Table2[[#This Row],[Start Rental Date]]="New Rental", "New Rental", "Rental Extension Request")</f>
        <v>Rental Extension Request</v>
      </c>
      <c r="T569" s="167" t="str">
        <f>IFERROR(IF(Table2[[#This Row],[Date of this request]]-Table2[[#This Row],[Tech Service Date]]&lt;60, "New Hire Rental", "Truck Breakdown"), "New Hire Rental")</f>
        <v>Truck Breakdown</v>
      </c>
      <c r="U569" s="167" t="str">
        <f>IFERROR(VLOOKUP(Table2[[#This Row],[Enterprise ID]], 'ExistingRental-12.11'!A:H, 7, 0), "Not Open On 12.11")</f>
        <v>ROBERTO AYALA MERCADO</v>
      </c>
      <c r="V569" s="173">
        <f>IFERROR(VLOOKUP(Table2[[#This Row],[Enterprise ID]],'Tech-ServiceDate'!A:B,2,0), "EitherNewHire or Termed")</f>
        <v>45844</v>
      </c>
      <c r="W569" s="41"/>
      <c r="X569" s="25"/>
    </row>
    <row r="570" spans="1:24" ht="33.75" customHeight="1">
      <c r="A570" s="15">
        <v>45950</v>
      </c>
      <c r="B570" s="8">
        <v>61015</v>
      </c>
      <c r="C570" s="9" t="s">
        <v>14752</v>
      </c>
      <c r="D570" s="10" t="s">
        <v>2193</v>
      </c>
      <c r="E570" s="174" t="s">
        <v>15910</v>
      </c>
      <c r="F570" s="175">
        <v>7249536540</v>
      </c>
      <c r="G570" s="175" t="s">
        <v>16356</v>
      </c>
      <c r="H570" s="12" t="s">
        <v>16219</v>
      </c>
      <c r="I570" s="11" t="s">
        <v>15393</v>
      </c>
      <c r="J570" s="13" t="s">
        <v>15394</v>
      </c>
      <c r="K570" s="13" t="s">
        <v>15911</v>
      </c>
      <c r="L570" s="13" t="s">
        <v>14680</v>
      </c>
      <c r="M570" s="13"/>
      <c r="N570" s="13" t="s">
        <v>14680</v>
      </c>
      <c r="O570" s="3" t="s">
        <v>14680</v>
      </c>
      <c r="P570" s="166" t="str">
        <f>IFERROR(VLOOKUP(D570,'TPMS-auto'!A:D, 4,0),"Not-in-TPMS")</f>
        <v>0004766</v>
      </c>
      <c r="Q570" s="169" t="str">
        <f>VLOOKUP(Table2[[#This Row],[Unit Number]],Ops,3,0)</f>
        <v>Rob &amp; Andrea</v>
      </c>
      <c r="R570" s="173" t="str">
        <f>IFERROR(VLOOKUP(Table2[[#This Row],[Enterprise ID]], 'ExistingRental-12.11'!A:H, 3, 0), "Not Open On 12.11")</f>
        <v>Not Open On 12.11</v>
      </c>
      <c r="S570" s="167" t="str">
        <f>IF(Table2[[#This Row],[Start Rental Date]]="New Rental", "New Rental", "Rental Extension Request")</f>
        <v>New Rental</v>
      </c>
      <c r="T570" s="167" t="str">
        <f>IFERROR(IF(Table2[[#This Row],[Date of this request]]-Table2[[#This Row],[Tech Service Date]]&lt;60, "New Hire Rental", "Truck Breakdown"), "New Hire Rental")</f>
        <v>Truck Breakdown</v>
      </c>
      <c r="U570" s="167" t="str">
        <f>IFERROR(VLOOKUP(Table2[[#This Row],[Enterprise ID]], 'ExistingRental-12.11'!A:H, 7, 0), "Not Open On 12.11")</f>
        <v>Not Open On 12.11</v>
      </c>
      <c r="V570" s="173">
        <f>IFERROR(VLOOKUP(Table2[[#This Row],[Enterprise ID]],'Tech-ServiceDate'!A:B,2,0), "EitherNewHire or Termed")</f>
        <v>37255</v>
      </c>
      <c r="W570" s="41"/>
      <c r="X570" s="25"/>
    </row>
    <row r="571" spans="1:24" ht="33.75" customHeight="1">
      <c r="A571" s="15">
        <v>45950</v>
      </c>
      <c r="B571" s="7">
        <v>46708</v>
      </c>
      <c r="C571" s="4" t="s">
        <v>16582</v>
      </c>
      <c r="D571" s="5" t="s">
        <v>16583</v>
      </c>
      <c r="E571" s="176" t="str">
        <f>TRIM(B571)</f>
        <v>46708</v>
      </c>
      <c r="F571" s="181">
        <f>IFERROR(VLOOKUP(D571,'TPMS-auto'!A:J, 10,0), "Not-in-TPMS")</f>
        <v>2569623009</v>
      </c>
      <c r="G571" s="181" t="str">
        <f>IFERROR(VLOOKUP(D571,'TPMS-auto'!A:J,6,0),"Not-in-TPMS")</f>
        <v>046708</v>
      </c>
      <c r="H571" s="12" t="s">
        <v>16219</v>
      </c>
      <c r="I571" s="2" t="s">
        <v>16584</v>
      </c>
      <c r="J571" s="3" t="s">
        <v>16383</v>
      </c>
      <c r="K571" s="3" t="s">
        <v>16585</v>
      </c>
      <c r="L571" s="13" t="s">
        <v>14680</v>
      </c>
      <c r="M571" s="13"/>
      <c r="N571" s="3" t="s">
        <v>14680</v>
      </c>
      <c r="O571" s="3" t="s">
        <v>14680</v>
      </c>
      <c r="P571" s="166" t="str">
        <f>IFERROR(VLOOKUP(D571,'TPMS-auto'!A:D, 4,0),"Not-in-TPMS")</f>
        <v>0008035</v>
      </c>
      <c r="Q571" s="169" t="str">
        <f>VLOOKUP(Table2[[#This Row],[Unit Number]],Ops,3,0)</f>
        <v>Rob &amp; Andrea</v>
      </c>
      <c r="R571" s="173">
        <f>IFERROR(VLOOKUP(Table2[[#This Row],[Enterprise ID]], 'ExistingRental-12.11'!A:H, 3, 0), "Not Open On 12.11")</f>
        <v>45965</v>
      </c>
      <c r="S571" s="167" t="str">
        <f>IF(Table2[[#This Row],[Start Rental Date]]="New Rental", "New Rental", "Rental Extension Request")</f>
        <v>New Rental</v>
      </c>
      <c r="T571" s="167" t="str">
        <f>IFERROR(IF(Table2[[#This Row],[Date of this request]]-Table2[[#This Row],[Tech Service Date]]&lt;60, "New Hire Rental", "Truck Breakdown"), "New Hire Rental")</f>
        <v>New Hire Rental</v>
      </c>
      <c r="U571" s="167" t="str">
        <f>IFERROR(VLOOKUP(Table2[[#This Row],[Enterprise ID]], 'ExistingRental-12.11'!A:H, 7, 0), "Not Open On 12.11")</f>
        <v>JAYSHAWN ROWLS</v>
      </c>
      <c r="V571" s="173">
        <f>IFERROR(VLOOKUP(Table2[[#This Row],[Enterprise ID]],'Tech-ServiceDate'!A:B,2,0), "EitherNewHire or Termed")</f>
        <v>45942</v>
      </c>
      <c r="W571" s="41"/>
      <c r="X571" s="25"/>
    </row>
    <row r="572" spans="1:24" ht="33.75" customHeight="1">
      <c r="A572" s="15">
        <v>45950</v>
      </c>
      <c r="B572" s="7">
        <v>21769</v>
      </c>
      <c r="C572" s="4" t="s">
        <v>15518</v>
      </c>
      <c r="D572" s="5" t="s">
        <v>15519</v>
      </c>
      <c r="E572" s="176" t="str">
        <f>TRIM(B572)</f>
        <v>21769</v>
      </c>
      <c r="F572" s="181">
        <f>IFERROR(VLOOKUP(D572,'TPMS-auto'!A:J, 10,0), "Not-in-TPMS")</f>
        <v>3864063522</v>
      </c>
      <c r="G572" s="181" t="str">
        <f>IFERROR(VLOOKUP(D572,'TPMS-auto'!A:J,6,0),"Not-in-TPMS")</f>
        <v>046716</v>
      </c>
      <c r="H572" s="12">
        <v>45936</v>
      </c>
      <c r="I572" s="2" t="s">
        <v>16586</v>
      </c>
      <c r="J572" s="3" t="s">
        <v>16587</v>
      </c>
      <c r="K572" s="3" t="s">
        <v>16588</v>
      </c>
      <c r="L572" s="13" t="s">
        <v>14680</v>
      </c>
      <c r="M572" s="13"/>
      <c r="N572" s="3" t="s">
        <v>14680</v>
      </c>
      <c r="O572" s="3" t="s">
        <v>14680</v>
      </c>
      <c r="P572" s="166" t="str">
        <f>IFERROR(VLOOKUP(D572,'TPMS-auto'!A:D, 4,0),"Not-in-TPMS")</f>
        <v>0008035</v>
      </c>
      <c r="Q572" s="169" t="str">
        <f>VLOOKUP(Table2[[#This Row],[Unit Number]],Ops,3,0)</f>
        <v>Rob &amp; Andrea</v>
      </c>
      <c r="R572" s="173" t="str">
        <f>IFERROR(VLOOKUP(Table2[[#This Row],[Enterprise ID]], 'ExistingRental-12.11'!A:H, 3, 0), "Not Open On 12.11")</f>
        <v>Not Open On 12.11</v>
      </c>
      <c r="S572" s="167" t="str">
        <f>IF(Table2[[#This Row],[Start Rental Date]]="New Rental", "New Rental", "Rental Extension Request")</f>
        <v>Rental Extension Request</v>
      </c>
      <c r="T572" s="167" t="str">
        <f>IFERROR(IF(Table2[[#This Row],[Date of this request]]-Table2[[#This Row],[Tech Service Date]]&lt;60, "New Hire Rental", "Truck Breakdown"), "New Hire Rental")</f>
        <v>New Hire Rental</v>
      </c>
      <c r="U572" s="167" t="str">
        <f>IFERROR(VLOOKUP(Table2[[#This Row],[Enterprise ID]], 'ExistingRental-12.11'!A:H, 7, 0), "Not Open On 12.11")</f>
        <v>Not Open On 12.11</v>
      </c>
      <c r="V572" s="173">
        <f>IFERROR(VLOOKUP(Table2[[#This Row],[Enterprise ID]],'Tech-ServiceDate'!A:B,2,0), "EitherNewHire or Termed")</f>
        <v>45907</v>
      </c>
      <c r="W572" s="41"/>
      <c r="X572" s="25"/>
    </row>
    <row r="573" spans="1:24" ht="33.75" customHeight="1">
      <c r="A573" s="15">
        <v>45950</v>
      </c>
      <c r="B573" s="7">
        <v>47001</v>
      </c>
      <c r="C573" s="4" t="s">
        <v>16589</v>
      </c>
      <c r="D573" s="5" t="s">
        <v>16590</v>
      </c>
      <c r="E573" s="176" t="str">
        <f>TRIM(B573)</f>
        <v>47001</v>
      </c>
      <c r="F573" s="181">
        <f>IFERROR(VLOOKUP(D573,'TPMS-auto'!A:J, 10,0), "Not-in-TPMS")</f>
        <v>2039043004</v>
      </c>
      <c r="G573" s="181" t="str">
        <f>IFERROR(VLOOKUP(D573,'TPMS-auto'!A:J,6,0),"Not-in-TPMS")</f>
        <v>047001</v>
      </c>
      <c r="H573" s="12" t="s">
        <v>16219</v>
      </c>
      <c r="I573" s="2"/>
      <c r="J573" s="3" t="s">
        <v>15426</v>
      </c>
      <c r="K573" s="3" t="s">
        <v>16591</v>
      </c>
      <c r="L573" s="13" t="s">
        <v>14680</v>
      </c>
      <c r="M573" s="13"/>
      <c r="N573" s="3" t="s">
        <v>14680</v>
      </c>
      <c r="O573" s="3" t="s">
        <v>14680</v>
      </c>
      <c r="P573" s="166" t="str">
        <f>IFERROR(VLOOKUP(D573,'TPMS-auto'!A:D, 4,0),"Not-in-TPMS")</f>
        <v>0007670</v>
      </c>
      <c r="Q573" s="169" t="str">
        <f>VLOOKUP(Table2[[#This Row],[Unit Number]],Ops,3,0)</f>
        <v>Rob &amp; Andrea</v>
      </c>
      <c r="R573" s="173">
        <f>IFERROR(VLOOKUP(Table2[[#This Row],[Enterprise ID]], 'ExistingRental-12.11'!A:H, 3, 0), "Not Open On 12.11")</f>
        <v>45995</v>
      </c>
      <c r="S573" s="167" t="str">
        <f>IF(Table2[[#This Row],[Start Rental Date]]="New Rental", "New Rental", "Rental Extension Request")</f>
        <v>New Rental</v>
      </c>
      <c r="T573" s="167" t="str">
        <f>IFERROR(IF(Table2[[#This Row],[Date of this request]]-Table2[[#This Row],[Tech Service Date]]&lt;60, "New Hire Rental", "Truck Breakdown"), "New Hire Rental")</f>
        <v>New Hire Rental</v>
      </c>
      <c r="U573" s="167" t="str">
        <f>IFERROR(VLOOKUP(Table2[[#This Row],[Enterprise ID]], 'ExistingRental-12.11'!A:H, 7, 0), "Not Open On 12.11")</f>
        <v>ANDRE YOUNG</v>
      </c>
      <c r="V573" s="173">
        <f>IFERROR(VLOOKUP(Table2[[#This Row],[Enterprise ID]],'Tech-ServiceDate'!A:B,2,0), "EitherNewHire or Termed")</f>
        <v>45935</v>
      </c>
      <c r="W573" s="41"/>
      <c r="X573" s="25"/>
    </row>
    <row r="574" spans="1:24" ht="33.75" customHeight="1">
      <c r="A574" s="15">
        <v>45950</v>
      </c>
      <c r="B574" s="7">
        <v>36488</v>
      </c>
      <c r="C574" s="4" t="s">
        <v>15918</v>
      </c>
      <c r="D574" s="5" t="s">
        <v>14975</v>
      </c>
      <c r="E574" s="176" t="s">
        <v>16592</v>
      </c>
      <c r="F574" s="181">
        <v>8508241426</v>
      </c>
      <c r="G574" s="181" t="s">
        <v>16593</v>
      </c>
      <c r="H574" s="6" t="s">
        <v>16219</v>
      </c>
      <c r="I574" s="2" t="s">
        <v>15919</v>
      </c>
      <c r="J574" s="25" t="s">
        <v>16216</v>
      </c>
      <c r="K574" s="3" t="s">
        <v>16279</v>
      </c>
      <c r="L574" s="13" t="s">
        <v>14680</v>
      </c>
      <c r="M574" s="13"/>
      <c r="N574" s="3" t="s">
        <v>14680</v>
      </c>
      <c r="O574" s="3" t="s">
        <v>14680</v>
      </c>
      <c r="P574" s="166" t="str">
        <f>IFERROR(VLOOKUP(D574,'TPMS-auto'!A:D, 4,0),"Not-in-TPMS")</f>
        <v>0008206</v>
      </c>
      <c r="Q574" s="169" t="str">
        <f>VLOOKUP(Table2[[#This Row],[Unit Number]],Ops,3,0)</f>
        <v>Monica, Cheryl &amp; Machell</v>
      </c>
      <c r="R574" s="173" t="str">
        <f>IFERROR(VLOOKUP(Table2[[#This Row],[Enterprise ID]], 'ExistingRental-12.11'!A:H, 3, 0), "Not Open On 12.11")</f>
        <v>Not Open On 12.11</v>
      </c>
      <c r="S574" s="167" t="str">
        <f>IF(Table2[[#This Row],[Start Rental Date]]="New Rental", "New Rental", "Rental Extension Request")</f>
        <v>New Rental</v>
      </c>
      <c r="T574" s="167" t="str">
        <f>IFERROR(IF(Table2[[#This Row],[Date of this request]]-Table2[[#This Row],[Tech Service Date]]&lt;60, "New Hire Rental", "Truck Breakdown"), "New Hire Rental")</f>
        <v>Truck Breakdown</v>
      </c>
      <c r="U574" s="167" t="str">
        <f>IFERROR(VLOOKUP(Table2[[#This Row],[Enterprise ID]], 'ExistingRental-12.11'!A:H, 7, 0), "Not Open On 12.11")</f>
        <v>Not Open On 12.11</v>
      </c>
      <c r="V574" s="173">
        <f>IFERROR(VLOOKUP(Table2[[#This Row],[Enterprise ID]],'Tech-ServiceDate'!A:B,2,0), "EitherNewHire or Termed")</f>
        <v>45123</v>
      </c>
      <c r="W574" s="41"/>
      <c r="X574" s="25"/>
    </row>
    <row r="575" spans="1:24" ht="33.75" customHeight="1">
      <c r="A575" s="15">
        <v>45950</v>
      </c>
      <c r="B575" s="7">
        <v>46350</v>
      </c>
      <c r="C575" s="4" t="s">
        <v>16594</v>
      </c>
      <c r="D575" s="5" t="s">
        <v>6853</v>
      </c>
      <c r="E575" s="176" t="str">
        <f>TRIM(B575)</f>
        <v>46350</v>
      </c>
      <c r="F575" s="181">
        <f>IFERROR(VLOOKUP(D575,'TPMS-auto'!A:J, 10,0), "Not-in-TPMS")</f>
        <v>8325848157</v>
      </c>
      <c r="G575" s="181" t="str">
        <f>IFERROR(VLOOKUP(D575,'TPMS-auto'!A:J,6,0),"Not-in-TPMS")</f>
        <v>046350</v>
      </c>
      <c r="H575" s="6" t="s">
        <v>16219</v>
      </c>
      <c r="I575" s="2" t="s">
        <v>16595</v>
      </c>
      <c r="J575" s="3" t="s">
        <v>16596</v>
      </c>
      <c r="K575" s="3" t="s">
        <v>14679</v>
      </c>
      <c r="L575" s="13" t="s">
        <v>14680</v>
      </c>
      <c r="M575" s="13"/>
      <c r="N575" s="3" t="s">
        <v>14680</v>
      </c>
      <c r="O575" s="3" t="s">
        <v>14680</v>
      </c>
      <c r="P575" s="166" t="str">
        <f>IFERROR(VLOOKUP(D575,'TPMS-auto'!A:D, 4,0),"Not-in-TPMS")</f>
        <v>0008107</v>
      </c>
      <c r="Q575" s="169" t="str">
        <f>VLOOKUP(Table2[[#This Row],[Unit Number]],Ops,3,0)</f>
        <v>Carol &amp; Tasha</v>
      </c>
      <c r="R575" s="173" t="str">
        <f>IFERROR(VLOOKUP(Table2[[#This Row],[Enterprise ID]], 'ExistingRental-12.11'!A:H, 3, 0), "Not Open On 12.11")</f>
        <v>Not Open On 12.11</v>
      </c>
      <c r="S575" s="167" t="str">
        <f>IF(Table2[[#This Row],[Start Rental Date]]="New Rental", "New Rental", "Rental Extension Request")</f>
        <v>New Rental</v>
      </c>
      <c r="T575" s="167" t="str">
        <f>IFERROR(IF(Table2[[#This Row],[Date of this request]]-Table2[[#This Row],[Tech Service Date]]&lt;60, "New Hire Rental", "Truck Breakdown"), "New Hire Rental")</f>
        <v>Truck Breakdown</v>
      </c>
      <c r="U575" s="167" t="str">
        <f>IFERROR(VLOOKUP(Table2[[#This Row],[Enterprise ID]], 'ExistingRental-12.11'!A:H, 7, 0), "Not Open On 12.11")</f>
        <v>Not Open On 12.11</v>
      </c>
      <c r="V575" s="173">
        <f>IFERROR(VLOOKUP(Table2[[#This Row],[Enterprise ID]],'Tech-ServiceDate'!A:B,2,0), "EitherNewHire or Termed")</f>
        <v>32972</v>
      </c>
      <c r="W575" s="41"/>
      <c r="X575" s="25"/>
    </row>
    <row r="576" spans="1:24" ht="33.75" customHeight="1">
      <c r="A576" s="15">
        <v>45950</v>
      </c>
      <c r="B576" s="7">
        <v>46811</v>
      </c>
      <c r="C576" s="4" t="s">
        <v>16597</v>
      </c>
      <c r="D576" s="5" t="s">
        <v>16598</v>
      </c>
      <c r="E576" s="176" t="str">
        <f>TRIM(B576)</f>
        <v>46811</v>
      </c>
      <c r="F576" s="181">
        <f>IFERROR(VLOOKUP(D576,'TPMS-auto'!A:J, 10,0), "Not-in-TPMS")</f>
        <v>3368091154</v>
      </c>
      <c r="G576" s="181" t="str">
        <f>IFERROR(VLOOKUP(D576,'TPMS-auto'!A:J,6,0),"Not-in-TPMS")</f>
        <v>046811</v>
      </c>
      <c r="H576" s="12" t="s">
        <v>16219</v>
      </c>
      <c r="I576" s="2" t="s">
        <v>16599</v>
      </c>
      <c r="J576" s="3" t="s">
        <v>15426</v>
      </c>
      <c r="K576" s="3" t="s">
        <v>16600</v>
      </c>
      <c r="L576" s="3" t="s">
        <v>14680</v>
      </c>
      <c r="M576" s="3"/>
      <c r="N576" s="3" t="s">
        <v>14680</v>
      </c>
      <c r="O576" s="3" t="s">
        <v>14680</v>
      </c>
      <c r="P576" s="166" t="str">
        <f>IFERROR(VLOOKUP(D576,'TPMS-auto'!A:D, 4,0),"Not-in-TPMS")</f>
        <v>0004766</v>
      </c>
      <c r="Q576" s="169" t="str">
        <f>VLOOKUP(Table2[[#This Row],[Unit Number]],Ops,3,0)</f>
        <v>Rob &amp; Andrea</v>
      </c>
      <c r="R576" s="173" t="str">
        <f>IFERROR(VLOOKUP(Table2[[#This Row],[Enterprise ID]], 'ExistingRental-12.11'!A:H, 3, 0), "Not Open On 12.11")</f>
        <v>Not Open On 12.11</v>
      </c>
      <c r="S576" s="167" t="str">
        <f>IF(Table2[[#This Row],[Start Rental Date]]="New Rental", "New Rental", "Rental Extension Request")</f>
        <v>New Rental</v>
      </c>
      <c r="T576" s="167" t="str">
        <f>IFERROR(IF(Table2[[#This Row],[Date of this request]]-Table2[[#This Row],[Tech Service Date]]&lt;60, "New Hire Rental", "Truck Breakdown"), "New Hire Rental")</f>
        <v>New Hire Rental</v>
      </c>
      <c r="U576" s="167" t="str">
        <f>IFERROR(VLOOKUP(Table2[[#This Row],[Enterprise ID]], 'ExistingRental-12.11'!A:H, 7, 0), "Not Open On 12.11")</f>
        <v>Not Open On 12.11</v>
      </c>
      <c r="V576" s="173">
        <f>IFERROR(VLOOKUP(Table2[[#This Row],[Enterprise ID]],'Tech-ServiceDate'!A:B,2,0), "EitherNewHire or Termed")</f>
        <v>45935</v>
      </c>
      <c r="W576" s="41"/>
      <c r="X576" s="25"/>
    </row>
    <row r="577" spans="1:24" ht="33.75" customHeight="1">
      <c r="A577" s="15">
        <v>45950</v>
      </c>
      <c r="B577" s="8">
        <v>36402</v>
      </c>
      <c r="C577" s="9" t="s">
        <v>16601</v>
      </c>
      <c r="D577" s="10" t="s">
        <v>16602</v>
      </c>
      <c r="E577" s="174" t="str">
        <f>TRIM(B577)</f>
        <v>36402</v>
      </c>
      <c r="F577" s="175">
        <f>IFERROR(VLOOKUP(D577,'TPMS-auto'!A:J, 10,0), "Not-in-TPMS")</f>
        <v>2039013892</v>
      </c>
      <c r="G577" s="175" t="str">
        <f>IFERROR(VLOOKUP(D577,'TPMS-auto'!A:J,6,0),"Not-in-TPMS")</f>
        <v>036402</v>
      </c>
      <c r="H577" s="12" t="s">
        <v>14676</v>
      </c>
      <c r="I577" s="11"/>
      <c r="J577" s="13" t="s">
        <v>15426</v>
      </c>
      <c r="K577" s="62" t="s">
        <v>16556</v>
      </c>
      <c r="L577" s="13" t="s">
        <v>14680</v>
      </c>
      <c r="M577" s="13"/>
      <c r="N577" s="13" t="s">
        <v>14680</v>
      </c>
      <c r="O577" s="13" t="s">
        <v>14680</v>
      </c>
      <c r="P577" s="166" t="str">
        <f>IFERROR(VLOOKUP(D577,'TPMS-auto'!A:D, 4,0),"Not-in-TPMS")</f>
        <v>0007670</v>
      </c>
      <c r="Q577" s="169" t="str">
        <f>VLOOKUP(Table2[[#This Row],[Unit Number]],Ops,3,0)</f>
        <v>Rob &amp; Andrea</v>
      </c>
      <c r="R577" s="173">
        <f>IFERROR(VLOOKUP(Table2[[#This Row],[Enterprise ID]], 'ExistingRental-12.11'!A:H, 3, 0), "Not Open On 12.11")</f>
        <v>45966</v>
      </c>
      <c r="S577" s="167" t="str">
        <f>IF(Table2[[#This Row],[Start Rental Date]]="New Rental", "New Rental", "Rental Extension Request")</f>
        <v>New Rental</v>
      </c>
      <c r="T577" s="167" t="str">
        <f>IFERROR(IF(Table2[[#This Row],[Date of this request]]-Table2[[#This Row],[Tech Service Date]]&lt;60, "New Hire Rental", "Truck Breakdown"), "New Hire Rental")</f>
        <v>New Hire Rental</v>
      </c>
      <c r="U577" s="167" t="str">
        <f>IFERROR(VLOOKUP(Table2[[#This Row],[Enterprise ID]], 'ExistingRental-12.11'!A:H, 7, 0), "Not Open On 12.11")</f>
        <v>PETER KANTZAS</v>
      </c>
      <c r="V577" s="173">
        <f>IFERROR(VLOOKUP(Table2[[#This Row],[Enterprise ID]],'Tech-ServiceDate'!A:B,2,0), "EitherNewHire or Termed")</f>
        <v>45928</v>
      </c>
      <c r="W577" s="41"/>
      <c r="X577" s="25"/>
    </row>
    <row r="578" spans="1:24" ht="33.75" customHeight="1">
      <c r="A578" s="15">
        <v>45950</v>
      </c>
      <c r="B578" s="8">
        <v>47291</v>
      </c>
      <c r="C578" s="9" t="s">
        <v>16603</v>
      </c>
      <c r="D578" s="10" t="s">
        <v>15054</v>
      </c>
      <c r="E578" s="174" t="str">
        <f>TRIM(B578)</f>
        <v>47291</v>
      </c>
      <c r="F578" s="175">
        <f>IFERROR(VLOOKUP(D578,'TPMS-auto'!A:J, 10,0), "Not-in-TPMS")</f>
        <v>7154922473</v>
      </c>
      <c r="G578" s="175" t="str">
        <f>IFERROR(VLOOKUP(D578,'TPMS-auto'!A:J,6,0),"Not-in-TPMS")</f>
        <v>047291</v>
      </c>
      <c r="H578" s="12">
        <v>45931</v>
      </c>
      <c r="I578" s="11"/>
      <c r="J578" s="13" t="s">
        <v>15737</v>
      </c>
      <c r="K578" s="13" t="s">
        <v>16585</v>
      </c>
      <c r="L578" s="13" t="s">
        <v>14680</v>
      </c>
      <c r="M578" s="13"/>
      <c r="N578" s="13" t="s">
        <v>14680</v>
      </c>
      <c r="O578" s="3" t="s">
        <v>14680</v>
      </c>
      <c r="P578" s="166" t="str">
        <f>IFERROR(VLOOKUP(D578,'TPMS-auto'!A:D, 4,0),"Not-in-TPMS")</f>
        <v>0008162</v>
      </c>
      <c r="Q578" s="169" t="str">
        <f>VLOOKUP(Table2[[#This Row],[Unit Number]],Ops,3,0)</f>
        <v>Monica, Cheryl &amp; Machell</v>
      </c>
      <c r="R578" s="173">
        <f>IFERROR(VLOOKUP(Table2[[#This Row],[Enterprise ID]], 'ExistingRental-12.11'!A:H, 3, 0), "Not Open On 12.11")</f>
        <v>45895</v>
      </c>
      <c r="S578" s="167" t="str">
        <f>IF(Table2[[#This Row],[Start Rental Date]]="New Rental", "New Rental", "Rental Extension Request")</f>
        <v>Rental Extension Request</v>
      </c>
      <c r="T578" s="167" t="str">
        <f>IFERROR(IF(Table2[[#This Row],[Date of this request]]-Table2[[#This Row],[Tech Service Date]]&lt;60, "New Hire Rental", "Truck Breakdown"), "New Hire Rental")</f>
        <v>Truck Breakdown</v>
      </c>
      <c r="U578" s="167" t="str">
        <f>IFERROR(VLOOKUP(Table2[[#This Row],[Enterprise ID]], 'ExistingRental-12.11'!A:H, 7, 0), "Not Open On 12.11")</f>
        <v>SEAN WICKLANDER</v>
      </c>
      <c r="V578" s="173">
        <f>IFERROR(VLOOKUP(Table2[[#This Row],[Enterprise ID]],'Tech-ServiceDate'!A:B,2,0), "EitherNewHire or Termed")</f>
        <v>44896</v>
      </c>
      <c r="W578" s="41"/>
      <c r="X578" s="25"/>
    </row>
    <row r="579" spans="1:24" ht="33.75" customHeight="1">
      <c r="A579" s="15">
        <v>45950</v>
      </c>
      <c r="B579" s="8">
        <v>36269</v>
      </c>
      <c r="C579" s="9" t="s">
        <v>16604</v>
      </c>
      <c r="D579" s="10" t="s">
        <v>16605</v>
      </c>
      <c r="E579" s="174" t="str">
        <f>TRIM(B579)</f>
        <v>36269</v>
      </c>
      <c r="F579" s="175">
        <f>IFERROR(VLOOKUP(D579,'TPMS-auto'!A:J, 10,0), "Not-in-TPMS")</f>
        <v>2525941533</v>
      </c>
      <c r="G579" s="175" t="str">
        <f>IFERROR(VLOOKUP(D579,'TPMS-auto'!A:J,6,0),"Not-in-TPMS")</f>
        <v>036269</v>
      </c>
      <c r="H579" s="12" t="s">
        <v>16219</v>
      </c>
      <c r="I579" s="11" t="s">
        <v>16606</v>
      </c>
      <c r="J579" s="13" t="s">
        <v>16607</v>
      </c>
      <c r="K579" s="3" t="s">
        <v>14679</v>
      </c>
      <c r="L579" s="13" t="s">
        <v>14680</v>
      </c>
      <c r="M579" s="13"/>
      <c r="N579" s="13" t="s">
        <v>14680</v>
      </c>
      <c r="O579" s="3" t="s">
        <v>14680</v>
      </c>
      <c r="P579" s="166" t="str">
        <f>IFERROR(VLOOKUP(D579,'TPMS-auto'!A:D, 4,0),"Not-in-TPMS")</f>
        <v>0008175</v>
      </c>
      <c r="Q579" s="169" t="str">
        <f>VLOOKUP(Table2[[#This Row],[Unit Number]],Ops,3,0)</f>
        <v>Rob &amp; Andrea</v>
      </c>
      <c r="R579" s="173">
        <f>IFERROR(VLOOKUP(Table2[[#This Row],[Enterprise ID]], 'ExistingRental-12.11'!A:H, 3, 0), "Not Open On 12.11")</f>
        <v>45980</v>
      </c>
      <c r="S579" s="167" t="str">
        <f>IF(Table2[[#This Row],[Start Rental Date]]="New Rental", "New Rental", "Rental Extension Request")</f>
        <v>New Rental</v>
      </c>
      <c r="T579" s="167" t="str">
        <f>IFERROR(IF(Table2[[#This Row],[Date of this request]]-Table2[[#This Row],[Tech Service Date]]&lt;60, "New Hire Rental", "Truck Breakdown"), "New Hire Rental")</f>
        <v>Truck Breakdown</v>
      </c>
      <c r="U579" s="167" t="str">
        <f>IFERROR(VLOOKUP(Table2[[#This Row],[Enterprise ID]], 'ExistingRental-12.11'!A:H, 7, 0), "Not Open On 12.11")</f>
        <v>WILLIAM BROWN</v>
      </c>
      <c r="V579" s="173">
        <f>IFERROR(VLOOKUP(Table2[[#This Row],[Enterprise ID]],'Tech-ServiceDate'!A:B,2,0), "EitherNewHire or Termed")</f>
        <v>45319</v>
      </c>
      <c r="W579" s="41"/>
      <c r="X579" s="25"/>
    </row>
    <row r="580" spans="1:24" ht="33.75" customHeight="1">
      <c r="A580" s="15">
        <v>45950</v>
      </c>
      <c r="B580" s="8">
        <v>23823</v>
      </c>
      <c r="C580" s="9" t="s">
        <v>15496</v>
      </c>
      <c r="D580" s="10" t="s">
        <v>15497</v>
      </c>
      <c r="E580" s="174" t="s">
        <v>16322</v>
      </c>
      <c r="F580" s="175">
        <v>3365281762</v>
      </c>
      <c r="G580" s="175" t="s">
        <v>16323</v>
      </c>
      <c r="H580" s="12" t="s">
        <v>14676</v>
      </c>
      <c r="I580" s="11" t="s">
        <v>15498</v>
      </c>
      <c r="J580" s="13" t="s">
        <v>15414</v>
      </c>
      <c r="K580" s="13" t="s">
        <v>15499</v>
      </c>
      <c r="L580" s="13" t="s">
        <v>14680</v>
      </c>
      <c r="M580" s="13"/>
      <c r="N580" s="13" t="s">
        <v>14680</v>
      </c>
      <c r="O580" s="3" t="s">
        <v>14680</v>
      </c>
      <c r="P580" s="166" t="str">
        <f>IFERROR(VLOOKUP(D580,'TPMS-auto'!A:D, 4,0),"Not-in-TPMS")</f>
        <v>0008175</v>
      </c>
      <c r="Q580" s="169" t="str">
        <f>VLOOKUP(Table2[[#This Row],[Unit Number]],Ops,3,0)</f>
        <v>Rob &amp; Andrea</v>
      </c>
      <c r="R580" s="173" t="str">
        <f>IFERROR(VLOOKUP(Table2[[#This Row],[Enterprise ID]], 'ExistingRental-12.11'!A:H, 3, 0), "Not Open On 12.11")</f>
        <v>Not Open On 12.11</v>
      </c>
      <c r="S580" s="167" t="str">
        <f>IF(Table2[[#This Row],[Start Rental Date]]="New Rental", "New Rental", "Rental Extension Request")</f>
        <v>New Rental</v>
      </c>
      <c r="T580" s="167" t="str">
        <f>IFERROR(IF(Table2[[#This Row],[Date of this request]]-Table2[[#This Row],[Tech Service Date]]&lt;60, "New Hire Rental", "Truck Breakdown"), "New Hire Rental")</f>
        <v>Truck Breakdown</v>
      </c>
      <c r="U580" s="167" t="str">
        <f>IFERROR(VLOOKUP(Table2[[#This Row],[Enterprise ID]], 'ExistingRental-12.11'!A:H, 7, 0), "Not Open On 12.11")</f>
        <v>Not Open On 12.11</v>
      </c>
      <c r="V580" s="173">
        <f>IFERROR(VLOOKUP(Table2[[#This Row],[Enterprise ID]],'Tech-ServiceDate'!A:B,2,0), "EitherNewHire or Termed")</f>
        <v>45683</v>
      </c>
      <c r="W580" s="41"/>
      <c r="X580" s="25"/>
    </row>
    <row r="581" spans="1:24" ht="33.75" customHeight="1">
      <c r="A581" s="15">
        <v>45951</v>
      </c>
      <c r="B581" s="7">
        <v>36383</v>
      </c>
      <c r="C581" s="4" t="s">
        <v>15962</v>
      </c>
      <c r="D581" s="5" t="s">
        <v>15963</v>
      </c>
      <c r="E581" s="174" t="s">
        <v>15964</v>
      </c>
      <c r="F581" s="175">
        <v>5084540095</v>
      </c>
      <c r="G581" s="175" t="s">
        <v>16608</v>
      </c>
      <c r="H581" s="12" t="s">
        <v>16219</v>
      </c>
      <c r="I581" s="2" t="s">
        <v>15965</v>
      </c>
      <c r="J581" s="3" t="s">
        <v>16609</v>
      </c>
      <c r="K581" s="3" t="s">
        <v>14679</v>
      </c>
      <c r="L581" s="3" t="s">
        <v>14680</v>
      </c>
      <c r="M581" s="3"/>
      <c r="N581" s="3" t="s">
        <v>14680</v>
      </c>
      <c r="O581" s="3" t="s">
        <v>14680</v>
      </c>
      <c r="P581" s="166" t="str">
        <f>IFERROR(VLOOKUP(D581,'TPMS-auto'!A:D, 4,0),"Not-in-TPMS")</f>
        <v>0007670</v>
      </c>
      <c r="Q581" s="169" t="str">
        <f>VLOOKUP(Table2[[#This Row],[Unit Number]],Ops,3,0)</f>
        <v>Rob &amp; Andrea</v>
      </c>
      <c r="R581" s="173" t="str">
        <f>IFERROR(VLOOKUP(Table2[[#This Row],[Enterprise ID]], 'ExistingRental-12.11'!A:H, 3, 0), "Not Open On 12.11")</f>
        <v>Not Open On 12.11</v>
      </c>
      <c r="S581" s="167" t="str">
        <f>IF(Table2[[#This Row],[Start Rental Date]]="New Rental", "New Rental", "Rental Extension Request")</f>
        <v>New Rental</v>
      </c>
      <c r="T581" s="167" t="str">
        <f>IFERROR(IF(Table2[[#This Row],[Date of this request]]-Table2[[#This Row],[Tech Service Date]]&lt;60, "New Hire Rental", "Truck Breakdown"), "New Hire Rental")</f>
        <v>New Hire Rental</v>
      </c>
      <c r="U581" s="167" t="str">
        <f>IFERROR(VLOOKUP(Table2[[#This Row],[Enterprise ID]], 'ExistingRental-12.11'!A:H, 7, 0), "Not Open On 12.11")</f>
        <v>Not Open On 12.11</v>
      </c>
      <c r="V581" s="173">
        <f>IFERROR(VLOOKUP(Table2[[#This Row],[Enterprise ID]],'Tech-ServiceDate'!A:B,2,0), "EitherNewHire or Termed")</f>
        <v>45914</v>
      </c>
      <c r="W581" s="41"/>
      <c r="X581" s="25"/>
    </row>
    <row r="582" spans="1:24" ht="33.75" customHeight="1">
      <c r="A582" s="15">
        <v>45951</v>
      </c>
      <c r="B582" s="7">
        <v>37139</v>
      </c>
      <c r="C582" s="4" t="s">
        <v>14853</v>
      </c>
      <c r="D582" s="5" t="s">
        <v>14854</v>
      </c>
      <c r="E582" s="176" t="s">
        <v>15746</v>
      </c>
      <c r="F582" s="181">
        <v>3042209563</v>
      </c>
      <c r="G582" s="181" t="s">
        <v>16230</v>
      </c>
      <c r="H582" s="12">
        <v>45846</v>
      </c>
      <c r="I582" s="2" t="s">
        <v>16610</v>
      </c>
      <c r="J582" s="3" t="s">
        <v>16611</v>
      </c>
      <c r="K582" s="3" t="s">
        <v>16612</v>
      </c>
      <c r="L582" s="3" t="s">
        <v>14680</v>
      </c>
      <c r="M582" s="3"/>
      <c r="N582" s="3" t="s">
        <v>14680</v>
      </c>
      <c r="O582" s="3" t="s">
        <v>14680</v>
      </c>
      <c r="P582" s="166" t="str">
        <f>IFERROR(VLOOKUP(D582,'TPMS-auto'!A:D, 4,0),"Not-in-TPMS")</f>
        <v>0008206</v>
      </c>
      <c r="Q582" s="169" t="str">
        <f>VLOOKUP(Table2[[#This Row],[Unit Number]],Ops,3,0)</f>
        <v>Monica, Cheryl &amp; Machell</v>
      </c>
      <c r="R582" s="173">
        <f>IFERROR(VLOOKUP(Table2[[#This Row],[Enterprise ID]], 'ExistingRental-12.11'!A:H, 3, 0), "Not Open On 12.11")</f>
        <v>45846</v>
      </c>
      <c r="S582" s="167" t="str">
        <f>IF(Table2[[#This Row],[Start Rental Date]]="New Rental", "New Rental", "Rental Extension Request")</f>
        <v>Rental Extension Request</v>
      </c>
      <c r="T582" s="167" t="str">
        <f>IFERROR(IF(Table2[[#This Row],[Date of this request]]-Table2[[#This Row],[Tech Service Date]]&lt;60, "New Hire Rental", "Truck Breakdown"), "New Hire Rental")</f>
        <v>Truck Breakdown</v>
      </c>
      <c r="U582" s="167" t="str">
        <f>IFERROR(VLOOKUP(Table2[[#This Row],[Enterprise ID]], 'ExistingRental-12.11'!A:H, 7, 0), "Not Open On 12.11")</f>
        <v>ANTHONY PARSON</v>
      </c>
      <c r="V582" s="173">
        <f>IFERROR(VLOOKUP(Table2[[#This Row],[Enterprise ID]],'Tech-ServiceDate'!A:B,2,0), "EitherNewHire or Termed")</f>
        <v>43782</v>
      </c>
      <c r="W582" s="41"/>
      <c r="X582" s="25"/>
    </row>
    <row r="583" spans="1:24" ht="33.75" customHeight="1">
      <c r="A583" s="15">
        <v>45951</v>
      </c>
      <c r="B583" s="7">
        <v>36317</v>
      </c>
      <c r="C583" s="4" t="s">
        <v>15223</v>
      </c>
      <c r="D583" s="5" t="s">
        <v>15224</v>
      </c>
      <c r="E583" s="176" t="s">
        <v>16115</v>
      </c>
      <c r="F583" s="181">
        <v>4704696443</v>
      </c>
      <c r="G583" s="181" t="s">
        <v>16613</v>
      </c>
      <c r="H583" s="12">
        <v>45939</v>
      </c>
      <c r="I583" s="2" t="s">
        <v>16116</v>
      </c>
      <c r="J583" s="3" t="s">
        <v>16117</v>
      </c>
      <c r="K583" s="3" t="s">
        <v>14679</v>
      </c>
      <c r="L583" s="3" t="s">
        <v>14680</v>
      </c>
      <c r="M583" s="3"/>
      <c r="N583" s="3" t="s">
        <v>14680</v>
      </c>
      <c r="O583" s="3" t="s">
        <v>14680</v>
      </c>
      <c r="P583" s="171" t="str">
        <f>IFERROR(VLOOKUP(D583,'TPMS-auto'!A:D, 4,0),"Not-in-TPMS")</f>
        <v>0008035</v>
      </c>
      <c r="Q583" s="170" t="str">
        <f>VLOOKUP(Table2[[#This Row],[Unit Number]],Ops,3,0)</f>
        <v>Rob &amp; Andrea</v>
      </c>
      <c r="R583" s="173" t="str">
        <f>IFERROR(VLOOKUP(Table2[[#This Row],[Enterprise ID]], 'ExistingRental-12.11'!A:H, 3, 0), "Not Open On 12.11")</f>
        <v>Not Open On 12.11</v>
      </c>
      <c r="S583" s="167" t="str">
        <f>IF(Table2[[#This Row],[Start Rental Date]]="New Rental", "New Rental", "Rental Extension Request")</f>
        <v>Rental Extension Request</v>
      </c>
      <c r="T583" s="167" t="str">
        <f>IFERROR(IF(Table2[[#This Row],[Date of this request]]-Table2[[#This Row],[Tech Service Date]]&lt;60, "New Hire Rental", "Truck Breakdown"), "New Hire Rental")</f>
        <v>Truck Breakdown</v>
      </c>
      <c r="U583" s="167" t="str">
        <f>IFERROR(VLOOKUP(Table2[[#This Row],[Enterprise ID]], 'ExistingRental-12.11'!A:H, 7, 0), "Not Open On 12.11")</f>
        <v>Not Open On 12.11</v>
      </c>
      <c r="V583" s="173">
        <f>IFERROR(VLOOKUP(Table2[[#This Row],[Enterprise ID]],'Tech-ServiceDate'!A:B,2,0), "EitherNewHire or Termed")</f>
        <v>41337</v>
      </c>
      <c r="W583" s="41"/>
      <c r="X583" s="25"/>
    </row>
    <row r="584" spans="1:24" ht="33.75" customHeight="1">
      <c r="A584" s="33">
        <v>45951</v>
      </c>
      <c r="B584" s="7">
        <v>46967</v>
      </c>
      <c r="C584" s="4" t="s">
        <v>16614</v>
      </c>
      <c r="D584" s="5" t="s">
        <v>16615</v>
      </c>
      <c r="E584" s="176" t="str">
        <f t="shared" ref="E584:E593" si="23">TRIM(B584)</f>
        <v>46967</v>
      </c>
      <c r="F584" s="181">
        <f>IFERROR(VLOOKUP(D584,'TPMS-auto'!A:J, 10,0), "Not-in-TPMS")</f>
        <v>7576102192</v>
      </c>
      <c r="G584" s="181" t="str">
        <f>IFERROR(VLOOKUP(D584,'TPMS-auto'!A:J,6,0),"Not-in-TPMS")</f>
        <v>046967</v>
      </c>
      <c r="H584" s="12" t="s">
        <v>16219</v>
      </c>
      <c r="I584" s="2" t="s">
        <v>16616</v>
      </c>
      <c r="J584" s="3" t="s">
        <v>16617</v>
      </c>
      <c r="K584" s="3" t="s">
        <v>14679</v>
      </c>
      <c r="L584" s="3" t="s">
        <v>14680</v>
      </c>
      <c r="M584" s="3"/>
      <c r="N584" s="3" t="s">
        <v>14680</v>
      </c>
      <c r="O584" s="3" t="s">
        <v>14680</v>
      </c>
      <c r="P584" s="171" t="str">
        <f>IFERROR(VLOOKUP(D584,'TPMS-auto'!A:D, 4,0),"Not-in-TPMS")</f>
        <v>0008175</v>
      </c>
      <c r="Q584" s="170" t="str">
        <f>VLOOKUP(Table2[[#This Row],[Unit Number]],Ops,3,0)</f>
        <v>Rob &amp; Andrea</v>
      </c>
      <c r="R584" s="173" t="str">
        <f>IFERROR(VLOOKUP(Table2[[#This Row],[Enterprise ID]], 'ExistingRental-12.11'!A:H, 3, 0), "Not Open On 12.11")</f>
        <v>Not Open On 12.11</v>
      </c>
      <c r="S584" s="167" t="str">
        <f>IF(Table2[[#This Row],[Start Rental Date]]="New Rental", "New Rental", "Rental Extension Request")</f>
        <v>New Rental</v>
      </c>
      <c r="T584" s="167" t="str">
        <f>IFERROR(IF(Table2[[#This Row],[Date of this request]]-Table2[[#This Row],[Tech Service Date]]&lt;60, "New Hire Rental", "Truck Breakdown"), "New Hire Rental")</f>
        <v>Truck Breakdown</v>
      </c>
      <c r="U584" s="167" t="str">
        <f>IFERROR(VLOOKUP(Table2[[#This Row],[Enterprise ID]], 'ExistingRental-12.11'!A:H, 7, 0), "Not Open On 12.11")</f>
        <v>Not Open On 12.11</v>
      </c>
      <c r="V584" s="173">
        <f>IFERROR(VLOOKUP(Table2[[#This Row],[Enterprise ID]],'Tech-ServiceDate'!A:B,2,0), "EitherNewHire or Termed")</f>
        <v>45739</v>
      </c>
      <c r="W584" s="41"/>
      <c r="X584" s="25"/>
    </row>
    <row r="585" spans="1:24" ht="33.75" customHeight="1">
      <c r="A585" s="33">
        <v>45951</v>
      </c>
      <c r="B585" s="8">
        <v>23221</v>
      </c>
      <c r="C585" s="9" t="s">
        <v>16618</v>
      </c>
      <c r="D585" s="10" t="s">
        <v>12284</v>
      </c>
      <c r="E585" s="174" t="str">
        <f t="shared" si="23"/>
        <v>23221</v>
      </c>
      <c r="F585" s="175">
        <f>IFERROR(VLOOKUP(D585,'TPMS-auto'!A:J, 10,0), "Not-in-TPMS")</f>
        <v>2149852046</v>
      </c>
      <c r="G585" s="175" t="str">
        <f>IFERROR(VLOOKUP(D585,'TPMS-auto'!A:J,6,0),"Not-in-TPMS")</f>
        <v>023221</v>
      </c>
      <c r="H585" s="12" t="s">
        <v>16219</v>
      </c>
      <c r="I585" s="11" t="s">
        <v>15750</v>
      </c>
      <c r="J585" s="13" t="s">
        <v>16619</v>
      </c>
      <c r="K585" s="3" t="s">
        <v>16620</v>
      </c>
      <c r="L585" s="3" t="s">
        <v>14680</v>
      </c>
      <c r="M585" s="13"/>
      <c r="N585" s="13" t="s">
        <v>14696</v>
      </c>
      <c r="O585" s="3"/>
      <c r="P585" s="171" t="str">
        <f>IFERROR(VLOOKUP(D585,'TPMS-auto'!A:D, 4,0),"Not-in-TPMS")</f>
        <v>0007995</v>
      </c>
      <c r="Q585" s="170" t="str">
        <f>VLOOKUP(Table2[[#This Row],[Unit Number]],Ops,3,0)</f>
        <v>Carol &amp; Tasha</v>
      </c>
      <c r="R585" s="173">
        <f>IFERROR(VLOOKUP(Table2[[#This Row],[Enterprise ID]], 'ExistingRental-12.11'!A:H, 3, 0), "Not Open On 12.11")</f>
        <v>45965</v>
      </c>
      <c r="S585" s="167" t="str">
        <f>IF(Table2[[#This Row],[Start Rental Date]]="New Rental", "New Rental", "Rental Extension Request")</f>
        <v>New Rental</v>
      </c>
      <c r="T585" s="167" t="str">
        <f>IFERROR(IF(Table2[[#This Row],[Date of this request]]-Table2[[#This Row],[Tech Service Date]]&lt;60, "New Hire Rental", "Truck Breakdown"), "New Hire Rental")</f>
        <v>Truck Breakdown</v>
      </c>
      <c r="U585" s="167" t="str">
        <f>IFERROR(VLOOKUP(Table2[[#This Row],[Enterprise ID]], 'ExistingRental-12.11'!A:H, 7, 0), "Not Open On 12.11")</f>
        <v>ROBERT URQUHART</v>
      </c>
      <c r="V585" s="173">
        <f>IFERROR(VLOOKUP(Table2[[#This Row],[Enterprise ID]],'Tech-ServiceDate'!A:B,2,0), "EitherNewHire or Termed")</f>
        <v>36927</v>
      </c>
      <c r="W585" s="41"/>
      <c r="X585" s="25"/>
    </row>
    <row r="586" spans="1:24" ht="33.75" customHeight="1">
      <c r="A586" s="15">
        <v>45951</v>
      </c>
      <c r="B586" s="7">
        <v>36417</v>
      </c>
      <c r="C586" s="4" t="s">
        <v>16621</v>
      </c>
      <c r="D586" s="5" t="s">
        <v>9306</v>
      </c>
      <c r="E586" s="176" t="str">
        <f t="shared" si="23"/>
        <v>36417</v>
      </c>
      <c r="F586" s="181">
        <f>IFERROR(VLOOKUP(D586,'TPMS-auto'!A:J, 10,0), "Not-in-TPMS")</f>
        <v>8607101867</v>
      </c>
      <c r="G586" s="181" t="str">
        <f>IFERROR(VLOOKUP(D586,'TPMS-auto'!A:J,6,0),"Not-in-TPMS")</f>
        <v>036420</v>
      </c>
      <c r="H586" s="12" t="s">
        <v>16219</v>
      </c>
      <c r="I586" s="2" t="s">
        <v>16622</v>
      </c>
      <c r="J586" s="3" t="s">
        <v>16623</v>
      </c>
      <c r="K586" s="3" t="s">
        <v>16624</v>
      </c>
      <c r="L586" s="3" t="s">
        <v>14680</v>
      </c>
      <c r="M586" s="3"/>
      <c r="N586" s="3" t="s">
        <v>14680</v>
      </c>
      <c r="O586" s="3" t="s">
        <v>14680</v>
      </c>
      <c r="P586" s="166" t="str">
        <f>IFERROR(VLOOKUP(D586,'TPMS-auto'!A:D, 4,0),"Not-in-TPMS")</f>
        <v>0007670</v>
      </c>
      <c r="Q586" s="169" t="str">
        <f>VLOOKUP(Table2[[#This Row],[Unit Number]],Ops,3,0)</f>
        <v>Rob &amp; Andrea</v>
      </c>
      <c r="R586" s="173" t="str">
        <f>IFERROR(VLOOKUP(Table2[[#This Row],[Enterprise ID]], 'ExistingRental-12.11'!A:H, 3, 0), "Not Open On 12.11")</f>
        <v>Not Open On 12.11</v>
      </c>
      <c r="S586" s="167" t="str">
        <f>IF(Table2[[#This Row],[Start Rental Date]]="New Rental", "New Rental", "Rental Extension Request")</f>
        <v>New Rental</v>
      </c>
      <c r="T586" s="167" t="str">
        <f>IFERROR(IF(Table2[[#This Row],[Date of this request]]-Table2[[#This Row],[Tech Service Date]]&lt;60, "New Hire Rental", "Truck Breakdown"), "New Hire Rental")</f>
        <v>Truck Breakdown</v>
      </c>
      <c r="U586" s="167" t="str">
        <f>IFERROR(VLOOKUP(Table2[[#This Row],[Enterprise ID]], 'ExistingRental-12.11'!A:H, 7, 0), "Not Open On 12.11")</f>
        <v>Not Open On 12.11</v>
      </c>
      <c r="V586" s="173">
        <f>IFERROR(VLOOKUP(Table2[[#This Row],[Enterprise ID]],'Tech-ServiceDate'!A:B,2,0), "EitherNewHire or Termed")</f>
        <v>31223</v>
      </c>
      <c r="W586" s="41"/>
      <c r="X586" s="25"/>
    </row>
    <row r="587" spans="1:24" ht="33.75" customHeight="1">
      <c r="A587" s="15">
        <v>45951</v>
      </c>
      <c r="B587" s="7">
        <v>46364</v>
      </c>
      <c r="C587" s="4" t="s">
        <v>16625</v>
      </c>
      <c r="D587" s="5" t="s">
        <v>16626</v>
      </c>
      <c r="E587" s="176" t="str">
        <f t="shared" si="23"/>
        <v>46364</v>
      </c>
      <c r="F587" s="181">
        <f>IFERROR(VLOOKUP(D587,'TPMS-auto'!A:J, 10,0), "Not-in-TPMS")</f>
        <v>8327950656</v>
      </c>
      <c r="G587" s="181" t="str">
        <f>IFERROR(VLOOKUP(D587,'TPMS-auto'!A:J,6,0),"Not-in-TPMS")</f>
        <v>046364</v>
      </c>
      <c r="H587" s="12" t="s">
        <v>16219</v>
      </c>
      <c r="I587" s="2" t="s">
        <v>16627</v>
      </c>
      <c r="J587" s="3" t="s">
        <v>15414</v>
      </c>
      <c r="K587" s="3" t="s">
        <v>14679</v>
      </c>
      <c r="L587" s="3" t="s">
        <v>14680</v>
      </c>
      <c r="M587" s="3"/>
      <c r="N587" s="3" t="s">
        <v>14680</v>
      </c>
      <c r="O587" s="3" t="s">
        <v>14680</v>
      </c>
      <c r="P587" s="166" t="str">
        <f>IFERROR(VLOOKUP(D587,'TPMS-auto'!A:D, 4,0),"Not-in-TPMS")</f>
        <v>0008107</v>
      </c>
      <c r="Q587" s="169" t="str">
        <f>VLOOKUP(Table2[[#This Row],[Unit Number]],Ops,3,0)</f>
        <v>Carol &amp; Tasha</v>
      </c>
      <c r="R587" s="173">
        <f>IFERROR(VLOOKUP(Table2[[#This Row],[Enterprise ID]], 'ExistingRental-12.11'!A:H, 3, 0), "Not Open On 12.11")</f>
        <v>45951</v>
      </c>
      <c r="S587" s="167" t="str">
        <f>IF(Table2[[#This Row],[Start Rental Date]]="New Rental", "New Rental", "Rental Extension Request")</f>
        <v>New Rental</v>
      </c>
      <c r="T587" s="167" t="str">
        <f>IFERROR(IF(Table2[[#This Row],[Date of this request]]-Table2[[#This Row],[Tech Service Date]]&lt;60, "New Hire Rental", "Truck Breakdown"), "New Hire Rental")</f>
        <v>Truck Breakdown</v>
      </c>
      <c r="U587" s="167" t="str">
        <f>IFERROR(VLOOKUP(Table2[[#This Row],[Enterprise ID]], 'ExistingRental-12.11'!A:H, 7, 0), "Not Open On 12.11")</f>
        <v>MANUEL BENAVIDES</v>
      </c>
      <c r="V587" s="173">
        <f>IFERROR(VLOOKUP(Table2[[#This Row],[Enterprise ID]],'Tech-ServiceDate'!A:B,2,0), "EitherNewHire or Termed")</f>
        <v>45431</v>
      </c>
      <c r="W587" s="41"/>
      <c r="X587" s="25"/>
    </row>
    <row r="588" spans="1:24" ht="33.75" customHeight="1">
      <c r="A588" s="15">
        <v>45951</v>
      </c>
      <c r="B588" s="7">
        <v>61087</v>
      </c>
      <c r="C588" s="9" t="s">
        <v>16628</v>
      </c>
      <c r="D588" s="10" t="s">
        <v>767</v>
      </c>
      <c r="E588" s="176" t="str">
        <f t="shared" si="23"/>
        <v>61087</v>
      </c>
      <c r="F588" s="175">
        <f>IFERROR(VLOOKUP(D588,'TPMS-auto'!A:J, 10,0), "Not-in-TPMS")</f>
        <v>8129292120</v>
      </c>
      <c r="G588" s="175" t="str">
        <f>IFERROR(VLOOKUP(D588,'TPMS-auto'!A:J,6,0),"Not-in-TPMS")</f>
        <v>061087</v>
      </c>
      <c r="H588" s="12" t="s">
        <v>16219</v>
      </c>
      <c r="I588" s="11" t="s">
        <v>16373</v>
      </c>
      <c r="J588" s="13" t="s">
        <v>16383</v>
      </c>
      <c r="K588" s="13" t="s">
        <v>14679</v>
      </c>
      <c r="L588" s="13" t="s">
        <v>14680</v>
      </c>
      <c r="M588" s="13"/>
      <c r="N588" s="3" t="s">
        <v>14680</v>
      </c>
      <c r="O588" s="3" t="s">
        <v>14680</v>
      </c>
      <c r="P588" s="166" t="str">
        <f>IFERROR(VLOOKUP(D588,'TPMS-auto'!A:D, 4,0),"Not-in-TPMS")</f>
        <v>0008096</v>
      </c>
      <c r="Q588" s="169" t="str">
        <f>VLOOKUP(Table2[[#This Row],[Unit Number]],Ops,3,0)</f>
        <v>Monica, Cheryl &amp; Machell</v>
      </c>
      <c r="R588" s="173" t="str">
        <f>IFERROR(VLOOKUP(Table2[[#This Row],[Enterprise ID]], 'ExistingRental-12.11'!A:H, 3, 0), "Not Open On 12.11")</f>
        <v>Not Open On 12.11</v>
      </c>
      <c r="S588" s="167" t="str">
        <f>IF(Table2[[#This Row],[Start Rental Date]]="New Rental", "New Rental", "Rental Extension Request")</f>
        <v>New Rental</v>
      </c>
      <c r="T588" s="167" t="str">
        <f>IFERROR(IF(Table2[[#This Row],[Date of this request]]-Table2[[#This Row],[Tech Service Date]]&lt;60, "New Hire Rental", "Truck Breakdown"), "New Hire Rental")</f>
        <v>Truck Breakdown</v>
      </c>
      <c r="U588" s="167" t="str">
        <f>IFERROR(VLOOKUP(Table2[[#This Row],[Enterprise ID]], 'ExistingRental-12.11'!A:H, 7, 0), "Not Open On 12.11")</f>
        <v>Not Open On 12.11</v>
      </c>
      <c r="V588" s="173">
        <f>IFERROR(VLOOKUP(Table2[[#This Row],[Enterprise ID]],'Tech-ServiceDate'!A:B,2,0), "EitherNewHire or Termed")</f>
        <v>30664</v>
      </c>
      <c r="W588" s="41"/>
      <c r="X588" s="25"/>
    </row>
    <row r="589" spans="1:24" ht="33.75" customHeight="1">
      <c r="A589" s="15">
        <v>45951</v>
      </c>
      <c r="B589" s="7">
        <v>46259</v>
      </c>
      <c r="C589" s="4" t="s">
        <v>16629</v>
      </c>
      <c r="D589" s="5" t="s">
        <v>15560</v>
      </c>
      <c r="E589" s="176" t="str">
        <f t="shared" si="23"/>
        <v>46259</v>
      </c>
      <c r="F589" s="181">
        <f>IFERROR(VLOOKUP(D589,'TPMS-auto'!A:J, 10,0), "Not-in-TPMS")</f>
        <v>9724826682</v>
      </c>
      <c r="G589" s="181" t="str">
        <f>IFERROR(VLOOKUP(D589,'TPMS-auto'!A:J,6,0),"Not-in-TPMS")</f>
        <v>046259</v>
      </c>
      <c r="H589" s="12" t="s">
        <v>16219</v>
      </c>
      <c r="I589" s="2" t="s">
        <v>16630</v>
      </c>
      <c r="J589" s="3" t="s">
        <v>16631</v>
      </c>
      <c r="K589" s="3" t="s">
        <v>14679</v>
      </c>
      <c r="L589" s="3" t="s">
        <v>14680</v>
      </c>
      <c r="M589" s="3"/>
      <c r="N589" s="3" t="s">
        <v>14680</v>
      </c>
      <c r="O589" s="3" t="s">
        <v>14680</v>
      </c>
      <c r="P589" s="166" t="str">
        <f>IFERROR(VLOOKUP(D589,'TPMS-auto'!A:D, 4,0),"Not-in-TPMS")</f>
        <v>0007995</v>
      </c>
      <c r="Q589" s="169" t="str">
        <f>VLOOKUP(Table2[[#This Row],[Unit Number]],Ops,3,0)</f>
        <v>Carol &amp; Tasha</v>
      </c>
      <c r="R589" s="173" t="str">
        <f>IFERROR(VLOOKUP(Table2[[#This Row],[Enterprise ID]], 'ExistingRental-12.11'!A:H, 3, 0), "Not Open On 12.11")</f>
        <v>Not Open On 12.11</v>
      </c>
      <c r="S589" s="167" t="str">
        <f>IF(Table2[[#This Row],[Start Rental Date]]="New Rental", "New Rental", "Rental Extension Request")</f>
        <v>New Rental</v>
      </c>
      <c r="T589" s="167" t="str">
        <f>IFERROR(IF(Table2[[#This Row],[Date of this request]]-Table2[[#This Row],[Tech Service Date]]&lt;60, "New Hire Rental", "Truck Breakdown"), "New Hire Rental")</f>
        <v>Truck Breakdown</v>
      </c>
      <c r="U589" s="167" t="str">
        <f>IFERROR(VLOOKUP(Table2[[#This Row],[Enterprise ID]], 'ExistingRental-12.11'!A:H, 7, 0), "Not Open On 12.11")</f>
        <v>Not Open On 12.11</v>
      </c>
      <c r="V589" s="173">
        <f>IFERROR(VLOOKUP(Table2[[#This Row],[Enterprise ID]],'Tech-ServiceDate'!A:B,2,0), "EitherNewHire or Termed")</f>
        <v>44504</v>
      </c>
      <c r="W589" s="41"/>
      <c r="X589" s="25"/>
    </row>
    <row r="590" spans="1:24" ht="33.75" customHeight="1">
      <c r="A590" s="15">
        <v>45951</v>
      </c>
      <c r="B590" s="7">
        <v>23261</v>
      </c>
      <c r="C590" s="4" t="s">
        <v>16632</v>
      </c>
      <c r="D590" s="5" t="s">
        <v>16633</v>
      </c>
      <c r="E590" s="176" t="str">
        <f t="shared" si="23"/>
        <v>23261</v>
      </c>
      <c r="F590" s="181">
        <f>IFERROR(VLOOKUP(D590,'TPMS-auto'!A:J, 10,0), "Not-in-TPMS")</f>
        <v>9165265144</v>
      </c>
      <c r="G590" s="181" t="str">
        <f>IFERROR(VLOOKUP(D590,'TPMS-auto'!A:J,6,0),"Not-in-TPMS")</f>
        <v>023261</v>
      </c>
      <c r="H590" s="6" t="s">
        <v>16219</v>
      </c>
      <c r="I590" s="2" t="s">
        <v>16634</v>
      </c>
      <c r="J590" s="3" t="s">
        <v>16635</v>
      </c>
      <c r="K590" s="3" t="s">
        <v>14679</v>
      </c>
      <c r="L590" s="3" t="s">
        <v>14680</v>
      </c>
      <c r="M590" s="3"/>
      <c r="N590" s="3" t="s">
        <v>14680</v>
      </c>
      <c r="O590" s="3" t="s">
        <v>14680</v>
      </c>
      <c r="P590" s="166" t="str">
        <f>IFERROR(VLOOKUP(D590,'TPMS-auto'!A:D, 4,0),"Not-in-TPMS")</f>
        <v>0008184</v>
      </c>
      <c r="Q590" s="169" t="str">
        <f>VLOOKUP(Table2[[#This Row],[Unit Number]],Ops,3,0)</f>
        <v>Carol &amp; Tasha</v>
      </c>
      <c r="R590" s="173" t="str">
        <f>IFERROR(VLOOKUP(Table2[[#This Row],[Enterprise ID]], 'ExistingRental-12.11'!A:H, 3, 0), "Not Open On 12.11")</f>
        <v>Not Open On 12.11</v>
      </c>
      <c r="S590" s="167" t="str">
        <f>IF(Table2[[#This Row],[Start Rental Date]]="New Rental", "New Rental", "Rental Extension Request")</f>
        <v>New Rental</v>
      </c>
      <c r="T590" s="167" t="str">
        <f>IFERROR(IF(Table2[[#This Row],[Date of this request]]-Table2[[#This Row],[Tech Service Date]]&lt;60, "New Hire Rental", "Truck Breakdown"), "New Hire Rental")</f>
        <v>Truck Breakdown</v>
      </c>
      <c r="U590" s="167" t="str">
        <f>IFERROR(VLOOKUP(Table2[[#This Row],[Enterprise ID]], 'ExistingRental-12.11'!A:H, 7, 0), "Not Open On 12.11")</f>
        <v>Not Open On 12.11</v>
      </c>
      <c r="V590" s="173">
        <f>IFERROR(VLOOKUP(Table2[[#This Row],[Enterprise ID]],'Tech-ServiceDate'!A:B,2,0), "EitherNewHire or Termed")</f>
        <v>43355</v>
      </c>
      <c r="W590" s="41"/>
      <c r="X590" s="25"/>
    </row>
    <row r="591" spans="1:24" ht="33.75" customHeight="1">
      <c r="A591" s="15">
        <v>45951</v>
      </c>
      <c r="B591" s="7">
        <v>46607</v>
      </c>
      <c r="C591" s="4" t="s">
        <v>15657</v>
      </c>
      <c r="D591" s="5" t="s">
        <v>15658</v>
      </c>
      <c r="E591" s="176" t="str">
        <f t="shared" si="23"/>
        <v>46607</v>
      </c>
      <c r="F591" s="181">
        <v>3527211672</v>
      </c>
      <c r="G591" s="181" t="s">
        <v>16508</v>
      </c>
      <c r="H591" s="12">
        <v>45929</v>
      </c>
      <c r="I591" s="2" t="s">
        <v>16215</v>
      </c>
      <c r="J591" s="3" t="s">
        <v>16216</v>
      </c>
      <c r="K591" s="2" t="s">
        <v>16636</v>
      </c>
      <c r="L591" s="3" t="s">
        <v>14680</v>
      </c>
      <c r="M591" s="3"/>
      <c r="N591" s="3" t="s">
        <v>14680</v>
      </c>
      <c r="O591" s="3" t="s">
        <v>14680</v>
      </c>
      <c r="P591" s="166" t="str">
        <f>IFERROR(VLOOKUP(D591,'TPMS-auto'!A:D, 4,0),"Not-in-TPMS")</f>
        <v>0007435</v>
      </c>
      <c r="Q591" s="169" t="str">
        <f>VLOOKUP(Table2[[#This Row],[Unit Number]],Ops,3,0)</f>
        <v>Rob &amp; Andrea</v>
      </c>
      <c r="R591" s="173" t="str">
        <f>IFERROR(VLOOKUP(Table2[[#This Row],[Enterprise ID]], 'ExistingRental-12.11'!A:H, 3, 0), "Not Open On 12.11")</f>
        <v>Not Open On 12.11</v>
      </c>
      <c r="S591" s="167" t="str">
        <f>IF(Table2[[#This Row],[Start Rental Date]]="New Rental", "New Rental", "Rental Extension Request")</f>
        <v>Rental Extension Request</v>
      </c>
      <c r="T591" s="167" t="str">
        <f>IFERROR(IF(Table2[[#This Row],[Date of this request]]-Table2[[#This Row],[Tech Service Date]]&lt;60, "New Hire Rental", "Truck Breakdown"), "New Hire Rental")</f>
        <v>Truck Breakdown</v>
      </c>
      <c r="U591" s="167" t="str">
        <f>IFERROR(VLOOKUP(Table2[[#This Row],[Enterprise ID]], 'ExistingRental-12.11'!A:H, 7, 0), "Not Open On 12.11")</f>
        <v>Not Open On 12.11</v>
      </c>
      <c r="V591" s="173">
        <f>IFERROR(VLOOKUP(Table2[[#This Row],[Enterprise ID]],'Tech-ServiceDate'!A:B,2,0), "EitherNewHire or Termed")</f>
        <v>43600</v>
      </c>
      <c r="W591" s="41"/>
      <c r="X591" s="25"/>
    </row>
    <row r="592" spans="1:24" ht="33.75" customHeight="1">
      <c r="A592" s="33">
        <v>45951</v>
      </c>
      <c r="B592" s="7">
        <v>61115</v>
      </c>
      <c r="C592" s="4" t="s">
        <v>16637</v>
      </c>
      <c r="D592" s="5" t="s">
        <v>2686</v>
      </c>
      <c r="E592" s="176" t="str">
        <f t="shared" si="23"/>
        <v>61115</v>
      </c>
      <c r="F592" s="181">
        <f>IFERROR(VLOOKUP(D592,'TPMS-auto'!A:J, 10,0), "Not-in-TPMS")</f>
        <v>7148297543</v>
      </c>
      <c r="G592" s="181" t="str">
        <f>IFERROR(VLOOKUP(D592,'TPMS-auto'!A:J,6,0),"Not-in-TPMS")</f>
        <v>061115</v>
      </c>
      <c r="H592" s="6" t="s">
        <v>16219</v>
      </c>
      <c r="I592" s="2" t="s">
        <v>16638</v>
      </c>
      <c r="J592" s="3" t="s">
        <v>16639</v>
      </c>
      <c r="K592" s="3" t="s">
        <v>14679</v>
      </c>
      <c r="L592" s="3" t="s">
        <v>14680</v>
      </c>
      <c r="M592" s="3"/>
      <c r="N592" s="3" t="s">
        <v>14680</v>
      </c>
      <c r="O592" s="3" t="s">
        <v>14680</v>
      </c>
      <c r="P592" s="171" t="str">
        <f>IFERROR(VLOOKUP(D592,'TPMS-auto'!A:D, 4,0),"Not-in-TPMS")</f>
        <v>0007108</v>
      </c>
      <c r="Q592" s="170" t="str">
        <f>VLOOKUP(Table2[[#This Row],[Unit Number]],Ops,3,0)</f>
        <v>Carol &amp; Tasha</v>
      </c>
      <c r="R592" s="173" t="str">
        <f>IFERROR(VLOOKUP(Table2[[#This Row],[Enterprise ID]], 'ExistingRental-12.11'!A:H, 3, 0), "Not Open On 12.11")</f>
        <v>Not Open On 12.11</v>
      </c>
      <c r="S592" s="167" t="str">
        <f>IF(Table2[[#This Row],[Start Rental Date]]="New Rental", "New Rental", "Rental Extension Request")</f>
        <v>New Rental</v>
      </c>
      <c r="T592" s="167" t="str">
        <f>IFERROR(IF(Table2[[#This Row],[Date of this request]]-Table2[[#This Row],[Tech Service Date]]&lt;60, "New Hire Rental", "Truck Breakdown"), "New Hire Rental")</f>
        <v>Truck Breakdown</v>
      </c>
      <c r="U592" s="167" t="str">
        <f>IFERROR(VLOOKUP(Table2[[#This Row],[Enterprise ID]], 'ExistingRental-12.11'!A:H, 7, 0), "Not Open On 12.11")</f>
        <v>Not Open On 12.11</v>
      </c>
      <c r="V592" s="173">
        <f>IFERROR(VLOOKUP(Table2[[#This Row],[Enterprise ID]],'Tech-ServiceDate'!A:B,2,0), "EitherNewHire or Termed")</f>
        <v>39861</v>
      </c>
      <c r="W592" s="41"/>
      <c r="X592" s="25"/>
    </row>
    <row r="593" spans="1:24" ht="33.75" customHeight="1">
      <c r="A593" s="33">
        <v>45951</v>
      </c>
      <c r="B593" s="8">
        <v>22380</v>
      </c>
      <c r="C593" s="9" t="s">
        <v>16640</v>
      </c>
      <c r="D593" s="10" t="s">
        <v>16641</v>
      </c>
      <c r="E593" s="174" t="str">
        <f t="shared" si="23"/>
        <v>22380</v>
      </c>
      <c r="F593" s="175">
        <f>IFERROR(VLOOKUP(D593,'TPMS-auto'!A:J, 10,0), "Not-in-TPMS")</f>
        <v>6088951316</v>
      </c>
      <c r="G593" s="175" t="str">
        <f>IFERROR(VLOOKUP(D593,'TPMS-auto'!A:J,6,0),"Not-in-TPMS")</f>
        <v>022380</v>
      </c>
      <c r="H593" s="12" t="s">
        <v>16219</v>
      </c>
      <c r="I593" s="11" t="s">
        <v>16642</v>
      </c>
      <c r="J593" s="13" t="s">
        <v>16643</v>
      </c>
      <c r="K593" s="13" t="s">
        <v>15835</v>
      </c>
      <c r="L593" s="13" t="s">
        <v>14680</v>
      </c>
      <c r="M593" s="13"/>
      <c r="N593" s="13" t="s">
        <v>14680</v>
      </c>
      <c r="O593" s="13" t="s">
        <v>14680</v>
      </c>
      <c r="P593" s="171" t="str">
        <f>IFERROR(VLOOKUP(D593,'TPMS-auto'!A:D, 4,0),"Not-in-TPMS")</f>
        <v>0008555</v>
      </c>
      <c r="Q593" s="170" t="str">
        <f>VLOOKUP(Table2[[#This Row],[Unit Number]],Ops,3,0)</f>
        <v>Monica, Cheryl &amp; Machell</v>
      </c>
      <c r="R593" s="173">
        <f>IFERROR(VLOOKUP(Table2[[#This Row],[Enterprise ID]], 'ExistingRental-12.11'!A:H, 3, 0), "Not Open On 12.11")</f>
        <v>45953</v>
      </c>
      <c r="S593" s="167" t="str">
        <f>IF(Table2[[#This Row],[Start Rental Date]]="New Rental", "New Rental", "Rental Extension Request")</f>
        <v>New Rental</v>
      </c>
      <c r="T593" s="167" t="str">
        <f>IFERROR(IF(Table2[[#This Row],[Date of this request]]-Table2[[#This Row],[Tech Service Date]]&lt;60, "New Hire Rental", "Truck Breakdown"), "New Hire Rental")</f>
        <v>Truck Breakdown</v>
      </c>
      <c r="U593" s="167" t="str">
        <f>IFERROR(VLOOKUP(Table2[[#This Row],[Enterprise ID]], 'ExistingRental-12.11'!A:H, 7, 0), "Not Open On 12.11")</f>
        <v>GARRETT OMARA</v>
      </c>
      <c r="V593" s="173">
        <f>IFERROR(VLOOKUP(Table2[[#This Row],[Enterprise ID]],'Tech-ServiceDate'!A:B,2,0), "EitherNewHire or Termed")</f>
        <v>45837</v>
      </c>
      <c r="W593" s="41"/>
      <c r="X593" s="25"/>
    </row>
    <row r="594" spans="1:24" ht="33.75" customHeight="1">
      <c r="A594" s="15">
        <v>45951</v>
      </c>
      <c r="B594" s="8">
        <v>46949</v>
      </c>
      <c r="C594" s="9" t="s">
        <v>16093</v>
      </c>
      <c r="D594" s="10" t="s">
        <v>16094</v>
      </c>
      <c r="E594" s="174" t="s">
        <v>16644</v>
      </c>
      <c r="F594" s="175">
        <v>7656841964</v>
      </c>
      <c r="G594" s="175" t="s">
        <v>16645</v>
      </c>
      <c r="H594" s="12">
        <v>45939</v>
      </c>
      <c r="I594" s="11" t="s">
        <v>16095</v>
      </c>
      <c r="J594" s="13" t="s">
        <v>16096</v>
      </c>
      <c r="K594" s="13" t="s">
        <v>15835</v>
      </c>
      <c r="L594" s="13" t="s">
        <v>14680</v>
      </c>
      <c r="M594" s="13"/>
      <c r="N594" s="13" t="s">
        <v>14680</v>
      </c>
      <c r="O594" s="13" t="s">
        <v>14680</v>
      </c>
      <c r="P594" s="166" t="str">
        <f>IFERROR(VLOOKUP(D594,'TPMS-auto'!A:D, 4,0),"Not-in-TPMS")</f>
        <v>Not-in-TPMS</v>
      </c>
      <c r="Q594" s="169" t="e">
        <f>VLOOKUP(Table2[[#This Row],[Unit Number]],Ops,3,0)</f>
        <v>#N/A</v>
      </c>
      <c r="R594" s="173" t="str">
        <f>IFERROR(VLOOKUP(Table2[[#This Row],[Enterprise ID]], 'ExistingRental-12.11'!A:H, 3, 0), "Not Open On 12.11")</f>
        <v>Not Open On 12.11</v>
      </c>
      <c r="S594" s="167" t="str">
        <f>IF(Table2[[#This Row],[Start Rental Date]]="New Rental", "New Rental", "Rental Extension Request")</f>
        <v>Rental Extension Request</v>
      </c>
      <c r="T594" s="167" t="str">
        <f>IFERROR(IF(Table2[[#This Row],[Date of this request]]-Table2[[#This Row],[Tech Service Date]]&lt;60, "New Hire Rental", "Truck Breakdown"), "New Hire Rental")</f>
        <v>Truck Breakdown</v>
      </c>
      <c r="U594" s="167" t="str">
        <f>IFERROR(VLOOKUP(Table2[[#This Row],[Enterprise ID]], 'ExistingRental-12.11'!A:H, 7, 0), "Not Open On 12.11")</f>
        <v>Not Open On 12.11</v>
      </c>
      <c r="V594" s="173">
        <f>IFERROR(VLOOKUP(Table2[[#This Row],[Enterprise ID]],'Tech-ServiceDate'!A:B,2,0), "EitherNewHire or Termed")</f>
        <v>45872</v>
      </c>
      <c r="W594" s="41"/>
      <c r="X594" s="25"/>
    </row>
    <row r="595" spans="1:24" ht="33.75" customHeight="1">
      <c r="A595" s="15">
        <v>45951</v>
      </c>
      <c r="B595" s="7">
        <v>47094</v>
      </c>
      <c r="C595" s="4" t="s">
        <v>16646</v>
      </c>
      <c r="D595" s="5" t="s">
        <v>16647</v>
      </c>
      <c r="E595" s="176" t="str">
        <f>TRIM(B595)</f>
        <v>47094</v>
      </c>
      <c r="F595" s="181">
        <f>IFERROR(VLOOKUP(D595,'TPMS-auto'!A:J, 10,0), "Not-in-TPMS")</f>
        <v>8458633216</v>
      </c>
      <c r="G595" s="181" t="str">
        <f>IFERROR(VLOOKUP(D595,'TPMS-auto'!A:J,6,0),"Not-in-TPMS")</f>
        <v>047094</v>
      </c>
      <c r="H595" s="6" t="s">
        <v>16219</v>
      </c>
      <c r="I595" s="2" t="s">
        <v>16648</v>
      </c>
      <c r="J595" s="3" t="s">
        <v>16649</v>
      </c>
      <c r="K595" s="3" t="s">
        <v>16650</v>
      </c>
      <c r="L595" s="3" t="s">
        <v>14680</v>
      </c>
      <c r="M595" s="3"/>
      <c r="N595" s="3" t="s">
        <v>14680</v>
      </c>
      <c r="O595" s="13" t="s">
        <v>14680</v>
      </c>
      <c r="P595" s="166" t="str">
        <f>IFERROR(VLOOKUP(D595,'TPMS-auto'!A:D, 4,0),"Not-in-TPMS")</f>
        <v>0007670</v>
      </c>
      <c r="Q595" s="169" t="str">
        <f>VLOOKUP(Table2[[#This Row],[Unit Number]],Ops,3,0)</f>
        <v>Rob &amp; Andrea</v>
      </c>
      <c r="R595" s="173">
        <f>IFERROR(VLOOKUP(Table2[[#This Row],[Enterprise ID]], 'ExistingRental-12.11'!A:H, 3, 0), "Not Open On 12.11")</f>
        <v>45951</v>
      </c>
      <c r="S595" s="167" t="str">
        <f>IF(Table2[[#This Row],[Start Rental Date]]="New Rental", "New Rental", "Rental Extension Request")</f>
        <v>New Rental</v>
      </c>
      <c r="T595" s="167" t="str">
        <f>IFERROR(IF(Table2[[#This Row],[Date of this request]]-Table2[[#This Row],[Tech Service Date]]&lt;60, "New Hire Rental", "Truck Breakdown"), "New Hire Rental")</f>
        <v>Truck Breakdown</v>
      </c>
      <c r="U595" s="167" t="str">
        <f>IFERROR(VLOOKUP(Table2[[#This Row],[Enterprise ID]], 'ExistingRental-12.11'!A:H, 7, 0), "Not Open On 12.11")</f>
        <v>DARIUS SMITH</v>
      </c>
      <c r="V595" s="173">
        <f>IFERROR(VLOOKUP(Table2[[#This Row],[Enterprise ID]],'Tech-ServiceDate'!A:B,2,0), "EitherNewHire or Termed")</f>
        <v>45753</v>
      </c>
      <c r="W595" s="41"/>
      <c r="X595" s="25"/>
    </row>
    <row r="596" spans="1:24" ht="33.75" customHeight="1">
      <c r="A596" s="33">
        <v>45951</v>
      </c>
      <c r="B596" s="8">
        <v>61192</v>
      </c>
      <c r="C596" s="9" t="s">
        <v>16077</v>
      </c>
      <c r="D596" s="10" t="s">
        <v>16078</v>
      </c>
      <c r="E596" s="174" t="s">
        <v>16285</v>
      </c>
      <c r="F596" s="175">
        <v>3034340716</v>
      </c>
      <c r="G596" s="175" t="s">
        <v>16286</v>
      </c>
      <c r="H596" s="12">
        <v>45938</v>
      </c>
      <c r="I596" s="11" t="s">
        <v>16079</v>
      </c>
      <c r="J596" s="13" t="s">
        <v>14846</v>
      </c>
      <c r="K596" s="13" t="s">
        <v>16651</v>
      </c>
      <c r="L596" s="13" t="s">
        <v>14680</v>
      </c>
      <c r="M596" s="13"/>
      <c r="N596" s="13" t="s">
        <v>14680</v>
      </c>
      <c r="O596" s="13" t="s">
        <v>14680</v>
      </c>
      <c r="P596" s="171" t="str">
        <f>IFERROR(VLOOKUP(D596,'TPMS-auto'!A:D, 4,0),"Not-in-TPMS")</f>
        <v>0008169</v>
      </c>
      <c r="Q596" s="170" t="str">
        <f>VLOOKUP(Table2[[#This Row],[Unit Number]],Ops,3,0)</f>
        <v>Carol &amp; Tasha</v>
      </c>
      <c r="R596" s="173" t="str">
        <f>IFERROR(VLOOKUP(Table2[[#This Row],[Enterprise ID]], 'ExistingRental-12.11'!A:H, 3, 0), "Not Open On 12.11")</f>
        <v>Not Open On 12.11</v>
      </c>
      <c r="S596" s="167" t="str">
        <f>IF(Table2[[#This Row],[Start Rental Date]]="New Rental", "New Rental", "Rental Extension Request")</f>
        <v>Rental Extension Request</v>
      </c>
      <c r="T596" s="167" t="str">
        <f>IFERROR(IF(Table2[[#This Row],[Date of this request]]-Table2[[#This Row],[Tech Service Date]]&lt;60, "New Hire Rental", "Truck Breakdown"), "New Hire Rental")</f>
        <v>Truck Breakdown</v>
      </c>
      <c r="U596" s="167" t="str">
        <f>IFERROR(VLOOKUP(Table2[[#This Row],[Enterprise ID]], 'ExistingRental-12.11'!A:H, 7, 0), "Not Open On 12.11")</f>
        <v>Not Open On 12.11</v>
      </c>
      <c r="V596" s="173">
        <f>IFERROR(VLOOKUP(Table2[[#This Row],[Enterprise ID]],'Tech-ServiceDate'!A:B,2,0), "EitherNewHire or Termed")</f>
        <v>45543</v>
      </c>
      <c r="W596" s="41"/>
      <c r="X596" s="25"/>
    </row>
    <row r="597" spans="1:24" ht="33.75" customHeight="1">
      <c r="A597" s="15">
        <v>45951</v>
      </c>
      <c r="B597" s="8">
        <v>61392</v>
      </c>
      <c r="C597" s="9" t="s">
        <v>16652</v>
      </c>
      <c r="D597" s="10" t="s">
        <v>16653</v>
      </c>
      <c r="E597" s="174" t="str">
        <f>TRIM(B597)</f>
        <v>61392</v>
      </c>
      <c r="F597" s="175">
        <f>IFERROR(VLOOKUP(D597,'TPMS-auto'!A:J, 10,0), "Not-in-TPMS")</f>
        <v>3054650974</v>
      </c>
      <c r="G597" s="175" t="str">
        <f>IFERROR(VLOOKUP(D597,'TPMS-auto'!A:J,6,0),"Not-in-TPMS")</f>
        <v>061392</v>
      </c>
      <c r="H597" s="12" t="s">
        <v>16219</v>
      </c>
      <c r="I597" s="12" t="s">
        <v>16654</v>
      </c>
      <c r="J597" s="13" t="s">
        <v>16655</v>
      </c>
      <c r="K597" s="13" t="s">
        <v>14679</v>
      </c>
      <c r="L597" s="13" t="s">
        <v>14680</v>
      </c>
      <c r="M597" s="13"/>
      <c r="N597" s="13" t="s">
        <v>14680</v>
      </c>
      <c r="O597" s="13" t="s">
        <v>14680</v>
      </c>
      <c r="P597" s="166" t="str">
        <f>IFERROR(VLOOKUP(D597,'TPMS-auto'!A:D, 4,0),"Not-in-TPMS")</f>
        <v>0007435</v>
      </c>
      <c r="Q597" s="169" t="str">
        <f>VLOOKUP(Table2[[#This Row],[Unit Number]],Ops,3,0)</f>
        <v>Rob &amp; Andrea</v>
      </c>
      <c r="R597" s="173" t="str">
        <f>IFERROR(VLOOKUP(Table2[[#This Row],[Enterprise ID]], 'ExistingRental-12.11'!A:H, 3, 0), "Not Open On 12.11")</f>
        <v>Not Open On 12.11</v>
      </c>
      <c r="S597" s="167" t="str">
        <f>IF(Table2[[#This Row],[Start Rental Date]]="New Rental", "New Rental", "Rental Extension Request")</f>
        <v>New Rental</v>
      </c>
      <c r="T597" s="167" t="str">
        <f>IFERROR(IF(Table2[[#This Row],[Date of this request]]-Table2[[#This Row],[Tech Service Date]]&lt;60, "New Hire Rental", "Truck Breakdown"), "New Hire Rental")</f>
        <v>Truck Breakdown</v>
      </c>
      <c r="U597" s="167" t="str">
        <f>IFERROR(VLOOKUP(Table2[[#This Row],[Enterprise ID]], 'ExistingRental-12.11'!A:H, 7, 0), "Not Open On 12.11")</f>
        <v>Not Open On 12.11</v>
      </c>
      <c r="V597" s="173">
        <f>IFERROR(VLOOKUP(Table2[[#This Row],[Enterprise ID]],'Tech-ServiceDate'!A:B,2,0), "EitherNewHire or Termed")</f>
        <v>42450</v>
      </c>
      <c r="W597" s="41"/>
      <c r="X597" s="25"/>
    </row>
    <row r="598" spans="1:24" ht="33.75" customHeight="1">
      <c r="A598" s="15">
        <v>45951</v>
      </c>
      <c r="B598" s="8">
        <v>46490</v>
      </c>
      <c r="C598" s="9" t="s">
        <v>16656</v>
      </c>
      <c r="D598" s="10" t="s">
        <v>16657</v>
      </c>
      <c r="E598" s="174" t="str">
        <f>TRIM(B598)</f>
        <v>46490</v>
      </c>
      <c r="F598" s="175" t="str">
        <f>IFERROR(VLOOKUP(D598,'TPMS-auto'!A:J, 10,0), "Not-in-TPMS")</f>
        <v>Not-in-TPMS</v>
      </c>
      <c r="G598" s="175" t="str">
        <f>IFERROR(VLOOKUP(D598,'TPMS-auto'!A:J,6,0),"Not-in-TPMS")</f>
        <v>Not-in-TPMS</v>
      </c>
      <c r="H598" s="12" t="s">
        <v>16219</v>
      </c>
      <c r="I598" s="11"/>
      <c r="J598" s="13" t="s">
        <v>15426</v>
      </c>
      <c r="K598" s="13" t="s">
        <v>16658</v>
      </c>
      <c r="L598" s="13" t="s">
        <v>14680</v>
      </c>
      <c r="M598" s="13"/>
      <c r="N598" s="13" t="s">
        <v>14680</v>
      </c>
      <c r="O598" s="13" t="s">
        <v>14680</v>
      </c>
      <c r="P598" s="166" t="str">
        <f>IFERROR(VLOOKUP(D598,'TPMS-auto'!A:D, 4,0),"Not-in-TPMS")</f>
        <v>Not-in-TPMS</v>
      </c>
      <c r="Q598" s="169" t="e">
        <f>VLOOKUP(Table2[[#This Row],[Unit Number]],Ops,3,0)</f>
        <v>#N/A</v>
      </c>
      <c r="R598" s="173" t="str">
        <f>IFERROR(VLOOKUP(Table2[[#This Row],[Enterprise ID]], 'ExistingRental-12.11'!A:H, 3, 0), "Not Open On 12.11")</f>
        <v>Not Open On 12.11</v>
      </c>
      <c r="S598" s="167" t="str">
        <f>IF(Table2[[#This Row],[Start Rental Date]]="New Rental", "New Rental", "Rental Extension Request")</f>
        <v>New Rental</v>
      </c>
      <c r="T598" s="167" t="str">
        <f>IFERROR(IF(Table2[[#This Row],[Date of this request]]-Table2[[#This Row],[Tech Service Date]]&lt;60, "New Hire Rental", "Truck Breakdown"), "New Hire Rental")</f>
        <v>New Hire Rental</v>
      </c>
      <c r="U598" s="167" t="str">
        <f>IFERROR(VLOOKUP(Table2[[#This Row],[Enterprise ID]], 'ExistingRental-12.11'!A:H, 7, 0), "Not Open On 12.11")</f>
        <v>Not Open On 12.11</v>
      </c>
      <c r="V598" s="173">
        <f>IFERROR(VLOOKUP(Table2[[#This Row],[Enterprise ID]],'Tech-ServiceDate'!A:B,2,0), "EitherNewHire or Termed")</f>
        <v>45935</v>
      </c>
      <c r="W598" s="41"/>
      <c r="X598" s="25"/>
    </row>
    <row r="599" spans="1:24" ht="33.75" customHeight="1">
      <c r="A599" s="15">
        <v>45951</v>
      </c>
      <c r="B599" s="8">
        <v>46801</v>
      </c>
      <c r="C599" s="9" t="s">
        <v>16659</v>
      </c>
      <c r="D599" s="10" t="s">
        <v>16660</v>
      </c>
      <c r="E599" s="174" t="str">
        <f>TRIM(B599)</f>
        <v>46801</v>
      </c>
      <c r="F599" s="175">
        <f>IFERROR(VLOOKUP(D599,'TPMS-auto'!A:J, 10,0), "Not-in-TPMS")</f>
        <v>8646520260</v>
      </c>
      <c r="G599" s="175">
        <f>IFERROR(VLOOKUP(D599,'TPMS-auto'!A:J,6,0),"Not-in-TPMS")</f>
        <v>0</v>
      </c>
      <c r="H599" s="12" t="s">
        <v>16219</v>
      </c>
      <c r="I599" s="11"/>
      <c r="J599" s="13" t="s">
        <v>15426</v>
      </c>
      <c r="K599" s="13" t="s">
        <v>16556</v>
      </c>
      <c r="L599" s="13" t="s">
        <v>14680</v>
      </c>
      <c r="M599" s="13"/>
      <c r="N599" s="13" t="s">
        <v>14680</v>
      </c>
      <c r="O599" s="13" t="s">
        <v>14680</v>
      </c>
      <c r="P599" s="166" t="str">
        <f>IFERROR(VLOOKUP(D599,'TPMS-auto'!A:D, 4,0),"Not-in-TPMS")</f>
        <v>0004766</v>
      </c>
      <c r="Q599" s="169" t="str">
        <f>VLOOKUP(Table2[[#This Row],[Unit Number]],Ops,3,0)</f>
        <v>Rob &amp; Andrea</v>
      </c>
      <c r="R599" s="173">
        <f>IFERROR(VLOOKUP(Table2[[#This Row],[Enterprise ID]], 'ExistingRental-12.11'!A:H, 3, 0), "Not Open On 12.11")</f>
        <v>45999</v>
      </c>
      <c r="S599" s="167" t="str">
        <f>IF(Table2[[#This Row],[Start Rental Date]]="New Rental", "New Rental", "Rental Extension Request")</f>
        <v>New Rental</v>
      </c>
      <c r="T599" s="167" t="str">
        <f>IFERROR(IF(Table2[[#This Row],[Date of this request]]-Table2[[#This Row],[Tech Service Date]]&lt;60, "New Hire Rental", "Truck Breakdown"), "New Hire Rental")</f>
        <v>New Hire Rental</v>
      </c>
      <c r="U599" s="167" t="str">
        <f>IFERROR(VLOOKUP(Table2[[#This Row],[Enterprise ID]], 'ExistingRental-12.11'!A:H, 7, 0), "Not Open On 12.11")</f>
        <v>JEFFERY YOWE</v>
      </c>
      <c r="V599" s="173">
        <f>IFERROR(VLOOKUP(Table2[[#This Row],[Enterprise ID]],'Tech-ServiceDate'!A:B,2,0), "EitherNewHire or Termed")</f>
        <v>45928</v>
      </c>
      <c r="W599" s="41"/>
      <c r="X599" s="25"/>
    </row>
    <row r="600" spans="1:24" ht="33.75" customHeight="1">
      <c r="A600" s="15">
        <v>45951</v>
      </c>
      <c r="B600" s="8">
        <v>21720</v>
      </c>
      <c r="C600" s="9" t="s">
        <v>16379</v>
      </c>
      <c r="D600" s="10" t="s">
        <v>16380</v>
      </c>
      <c r="E600" s="174" t="s">
        <v>16661</v>
      </c>
      <c r="F600" s="175">
        <v>2605150349</v>
      </c>
      <c r="G600" s="175" t="s">
        <v>16662</v>
      </c>
      <c r="H600" s="12">
        <v>45944</v>
      </c>
      <c r="I600" s="11"/>
      <c r="J600" s="13" t="s">
        <v>15426</v>
      </c>
      <c r="K600" s="13" t="s">
        <v>16556</v>
      </c>
      <c r="L600" s="13" t="s">
        <v>14680</v>
      </c>
      <c r="M600" s="13"/>
      <c r="N600" s="13" t="s">
        <v>14680</v>
      </c>
      <c r="O600" s="13" t="s">
        <v>14680</v>
      </c>
      <c r="P600" s="166" t="str">
        <f>IFERROR(VLOOKUP(D600,'TPMS-auto'!A:D, 4,0),"Not-in-TPMS")</f>
        <v>0008096</v>
      </c>
      <c r="Q600" s="169" t="str">
        <f>VLOOKUP(Table2[[#This Row],[Unit Number]],Ops,3,0)</f>
        <v>Monica, Cheryl &amp; Machell</v>
      </c>
      <c r="R600" s="173">
        <f>IFERROR(VLOOKUP(Table2[[#This Row],[Enterprise ID]], 'ExistingRental-12.11'!A:H, 3, 0), "Not Open On 12.11")</f>
        <v>45992</v>
      </c>
      <c r="S600" s="167" t="str">
        <f>IF(Table2[[#This Row],[Start Rental Date]]="New Rental", "New Rental", "Rental Extension Request")</f>
        <v>Rental Extension Request</v>
      </c>
      <c r="T600" s="167" t="str">
        <f>IFERROR(IF(Table2[[#This Row],[Date of this request]]-Table2[[#This Row],[Tech Service Date]]&lt;60, "New Hire Rental", "Truck Breakdown"), "New Hire Rental")</f>
        <v>New Hire Rental</v>
      </c>
      <c r="U600" s="167" t="str">
        <f>IFERROR(VLOOKUP(Table2[[#This Row],[Enterprise ID]], 'ExistingRental-12.11'!A:H, 7, 0), "Not Open On 12.11")</f>
        <v>MICHAEL MITCHELL</v>
      </c>
      <c r="V600" s="173">
        <f>IFERROR(VLOOKUP(Table2[[#This Row],[Enterprise ID]],'Tech-ServiceDate'!A:B,2,0), "EitherNewHire or Termed")</f>
        <v>45914</v>
      </c>
      <c r="W600" s="41"/>
      <c r="X600" s="25"/>
    </row>
    <row r="601" spans="1:24" ht="33.75" customHeight="1">
      <c r="A601" s="15">
        <v>45951</v>
      </c>
      <c r="B601" s="8">
        <v>61780</v>
      </c>
      <c r="C601" s="9" t="s">
        <v>16663</v>
      </c>
      <c r="D601" s="10" t="s">
        <v>5658</v>
      </c>
      <c r="E601" s="174" t="str">
        <f>TRIM(B601)</f>
        <v>61780</v>
      </c>
      <c r="F601" s="175">
        <f>IFERROR(VLOOKUP(D601,'TPMS-auto'!A:J, 10,0), "Not-in-TPMS")</f>
        <v>8482343860</v>
      </c>
      <c r="G601" s="175" t="str">
        <f>IFERROR(VLOOKUP(D601,'TPMS-auto'!A:J,6,0),"Not-in-TPMS")</f>
        <v>061780</v>
      </c>
      <c r="H601" s="12" t="s">
        <v>16219</v>
      </c>
      <c r="I601" s="11" t="s">
        <v>16664</v>
      </c>
      <c r="J601" s="13" t="s">
        <v>16665</v>
      </c>
      <c r="K601" s="13" t="s">
        <v>14679</v>
      </c>
      <c r="L601" s="13" t="s">
        <v>14680</v>
      </c>
      <c r="M601" s="13"/>
      <c r="N601" s="13" t="s">
        <v>14680</v>
      </c>
      <c r="O601" s="13" t="s">
        <v>14680</v>
      </c>
      <c r="P601" s="166" t="str">
        <f>IFERROR(VLOOKUP(D601,'TPMS-auto'!A:D, 4,0),"Not-in-TPMS")</f>
        <v>0008380</v>
      </c>
      <c r="Q601" s="169" t="str">
        <f>VLOOKUP(Table2[[#This Row],[Unit Number]],Ops,3,0)</f>
        <v>Rob &amp; Andrea</v>
      </c>
      <c r="R601" s="173" t="str">
        <f>IFERROR(VLOOKUP(Table2[[#This Row],[Enterprise ID]], 'ExistingRental-12.11'!A:H, 3, 0), "Not Open On 12.11")</f>
        <v>Not Open On 12.11</v>
      </c>
      <c r="S601" s="167" t="str">
        <f>IF(Table2[[#This Row],[Start Rental Date]]="New Rental", "New Rental", "Rental Extension Request")</f>
        <v>New Rental</v>
      </c>
      <c r="T601" s="167" t="str">
        <f>IFERROR(IF(Table2[[#This Row],[Date of this request]]-Table2[[#This Row],[Tech Service Date]]&lt;60, "New Hire Rental", "Truck Breakdown"), "New Hire Rental")</f>
        <v>Truck Breakdown</v>
      </c>
      <c r="U601" s="167" t="str">
        <f>IFERROR(VLOOKUP(Table2[[#This Row],[Enterprise ID]], 'ExistingRental-12.11'!A:H, 7, 0), "Not Open On 12.11")</f>
        <v>Not Open On 12.11</v>
      </c>
      <c r="V601" s="173">
        <f>IFERROR(VLOOKUP(Table2[[#This Row],[Enterprise ID]],'Tech-ServiceDate'!A:B,2,0), "EitherNewHire or Termed")</f>
        <v>34463</v>
      </c>
      <c r="W601" s="41"/>
      <c r="X601" s="25"/>
    </row>
    <row r="602" spans="1:24" ht="33.75" customHeight="1">
      <c r="A602" s="15">
        <v>45951</v>
      </c>
      <c r="B602" s="8">
        <v>46976</v>
      </c>
      <c r="C602" s="9" t="s">
        <v>15877</v>
      </c>
      <c r="D602" s="10" t="s">
        <v>13197</v>
      </c>
      <c r="E602" s="174" t="str">
        <f>TRIM(B602)</f>
        <v>46976</v>
      </c>
      <c r="F602" s="175">
        <f>IFERROR(VLOOKUP(D602,'TPMS-auto'!A:J, 10,0), "Not-in-TPMS")</f>
        <v>3012227835</v>
      </c>
      <c r="G602" s="175" t="str">
        <f>IFERROR(VLOOKUP(D602,'TPMS-auto'!A:J,6,0),"Not-in-TPMS")</f>
        <v>046976</v>
      </c>
      <c r="H602" s="12">
        <v>45915</v>
      </c>
      <c r="I602" s="11" t="s">
        <v>15878</v>
      </c>
      <c r="J602" s="13" t="s">
        <v>15879</v>
      </c>
      <c r="K602" s="11" t="s">
        <v>16666</v>
      </c>
      <c r="L602" s="13" t="s">
        <v>14680</v>
      </c>
      <c r="M602" s="13"/>
      <c r="N602" s="13" t="s">
        <v>14680</v>
      </c>
      <c r="O602" s="13" t="s">
        <v>14680</v>
      </c>
      <c r="P602" s="166" t="str">
        <f>IFERROR(VLOOKUP(D602,'TPMS-auto'!A:D, 4,0),"Not-in-TPMS")</f>
        <v>0007084</v>
      </c>
      <c r="Q602" s="169" t="str">
        <f>VLOOKUP(Table2[[#This Row],[Unit Number]],Ops,3,0)</f>
        <v>Monica, Cheryl &amp; Machell</v>
      </c>
      <c r="R602" s="173">
        <f>IFERROR(VLOOKUP(Table2[[#This Row],[Enterprise ID]], 'ExistingRental-12.11'!A:H, 3, 0), "Not Open On 12.11")</f>
        <v>45915</v>
      </c>
      <c r="S602" s="167" t="str">
        <f>IF(Table2[[#This Row],[Start Rental Date]]="New Rental", "New Rental", "Rental Extension Request")</f>
        <v>Rental Extension Request</v>
      </c>
      <c r="T602" s="167" t="str">
        <f>IFERROR(IF(Table2[[#This Row],[Date of this request]]-Table2[[#This Row],[Tech Service Date]]&lt;60, "New Hire Rental", "Truck Breakdown"), "New Hire Rental")</f>
        <v>Truck Breakdown</v>
      </c>
      <c r="U602" s="167" t="str">
        <f>IFERROR(VLOOKUP(Table2[[#This Row],[Enterprise ID]], 'ExistingRental-12.11'!A:H, 7, 0), "Not Open On 12.11")</f>
        <v>THOMAS DOHERTY</v>
      </c>
      <c r="V602" s="173">
        <f>IFERROR(VLOOKUP(Table2[[#This Row],[Enterprise ID]],'Tech-ServiceDate'!A:B,2,0), "EitherNewHire or Termed")</f>
        <v>39034</v>
      </c>
      <c r="W602" s="41"/>
      <c r="X602" s="25"/>
    </row>
    <row r="603" spans="1:24" ht="33.75" customHeight="1">
      <c r="A603" s="15">
        <v>45952</v>
      </c>
      <c r="B603" s="8">
        <v>61679</v>
      </c>
      <c r="C603" s="9" t="s">
        <v>16037</v>
      </c>
      <c r="D603" s="10" t="s">
        <v>14702</v>
      </c>
      <c r="E603" s="174" t="s">
        <v>16667</v>
      </c>
      <c r="F603" s="175">
        <v>9154330595</v>
      </c>
      <c r="G603" s="175" t="s">
        <v>16668</v>
      </c>
      <c r="H603" s="12">
        <v>45938</v>
      </c>
      <c r="I603" s="11" t="s">
        <v>16038</v>
      </c>
      <c r="J603" s="13" t="s">
        <v>16412</v>
      </c>
      <c r="K603" s="13" t="s">
        <v>14679</v>
      </c>
      <c r="L603" s="13" t="s">
        <v>14680</v>
      </c>
      <c r="M603" s="13"/>
      <c r="N603" s="13" t="s">
        <v>14680</v>
      </c>
      <c r="O603" s="13" t="s">
        <v>14680</v>
      </c>
      <c r="P603" s="166" t="str">
        <f>IFERROR(VLOOKUP(D603,'TPMS-auto'!A:D, 4,0),"Not-in-TPMS")</f>
        <v>0008147</v>
      </c>
      <c r="Q603" s="169" t="str">
        <f>VLOOKUP(Table2[[#This Row],[Unit Number]],Ops,3,0)</f>
        <v>Carol &amp; Tasha</v>
      </c>
      <c r="R603" s="173">
        <f>IFERROR(VLOOKUP(Table2[[#This Row],[Enterprise ID]], 'ExistingRental-12.11'!A:H, 3, 0), "Not Open On 12.11")</f>
        <v>45993</v>
      </c>
      <c r="S603" s="167" t="str">
        <f>IF(Table2[[#This Row],[Start Rental Date]]="New Rental", "New Rental", "Rental Extension Request")</f>
        <v>Rental Extension Request</v>
      </c>
      <c r="T603" s="167" t="str">
        <f>IFERROR(IF(Table2[[#This Row],[Date of this request]]-Table2[[#This Row],[Tech Service Date]]&lt;60, "New Hire Rental", "Truck Breakdown"), "New Hire Rental")</f>
        <v>Truck Breakdown</v>
      </c>
      <c r="U603" s="167" t="str">
        <f>IFERROR(VLOOKUP(Table2[[#This Row],[Enterprise ID]], 'ExistingRental-12.11'!A:H, 7, 0), "Not Open On 12.11")</f>
        <v>ELIJAH JUAREZ</v>
      </c>
      <c r="V603" s="173">
        <f>IFERROR(VLOOKUP(Table2[[#This Row],[Enterprise ID]],'Tech-ServiceDate'!A:B,2,0), "EitherNewHire or Termed")</f>
        <v>44805</v>
      </c>
      <c r="W603" s="41"/>
      <c r="X603" s="25"/>
    </row>
    <row r="604" spans="1:24" ht="33.75" customHeight="1">
      <c r="A604" s="15">
        <v>45952</v>
      </c>
      <c r="B604" s="7">
        <v>23859</v>
      </c>
      <c r="C604" s="4" t="s">
        <v>16669</v>
      </c>
      <c r="D604" s="5" t="s">
        <v>16422</v>
      </c>
      <c r="E604" s="176" t="str">
        <f t="shared" ref="E604:E629" si="24">TRIM(B604)</f>
        <v>23859</v>
      </c>
      <c r="F604" s="181" t="str">
        <f>IFERROR(VLOOKUP(D604,'TPMS-auto'!A:J, 10,0), "Not-in-TPMS")</f>
        <v>Not-in-TPMS</v>
      </c>
      <c r="G604" s="181" t="str">
        <f>IFERROR(VLOOKUP(D604,'TPMS-auto'!A:J,6,0),"Not-in-TPMS")</f>
        <v>Not-in-TPMS</v>
      </c>
      <c r="H604" s="12">
        <v>45945</v>
      </c>
      <c r="I604" s="2"/>
      <c r="J604" s="3" t="s">
        <v>15426</v>
      </c>
      <c r="K604" s="11" t="s">
        <v>16423</v>
      </c>
      <c r="L604" s="13" t="s">
        <v>14680</v>
      </c>
      <c r="M604" s="13"/>
      <c r="N604" s="3" t="s">
        <v>14680</v>
      </c>
      <c r="O604" s="3" t="s">
        <v>14680</v>
      </c>
      <c r="P604" s="166" t="str">
        <f>IFERROR(VLOOKUP(D604,'TPMS-auto'!A:D, 4,0),"Not-in-TPMS")</f>
        <v>Not-in-TPMS</v>
      </c>
      <c r="Q604" s="169" t="e">
        <f>VLOOKUP(Table2[[#This Row],[Unit Number]],Ops,3,0)</f>
        <v>#N/A</v>
      </c>
      <c r="R604" s="173" t="str">
        <f>IFERROR(VLOOKUP(Table2[[#This Row],[Enterprise ID]], 'ExistingRental-12.11'!A:H, 3, 0), "Not Open On 12.11")</f>
        <v>Not Open On 12.11</v>
      </c>
      <c r="S604" s="167" t="str">
        <f>IF(Table2[[#This Row],[Start Rental Date]]="New Rental", "New Rental", "Rental Extension Request")</f>
        <v>Rental Extension Request</v>
      </c>
      <c r="T604" s="167" t="str">
        <f>IFERROR(IF(Table2[[#This Row],[Date of this request]]-Table2[[#This Row],[Tech Service Date]]&lt;60, "New Hire Rental", "Truck Breakdown"), "New Hire Rental")</f>
        <v>New Hire Rental</v>
      </c>
      <c r="U604" s="167" t="str">
        <f>IFERROR(VLOOKUP(Table2[[#This Row],[Enterprise ID]], 'ExistingRental-12.11'!A:H, 7, 0), "Not Open On 12.11")</f>
        <v>Not Open On 12.11</v>
      </c>
      <c r="V604" s="173" t="str">
        <f>IFERROR(VLOOKUP(Table2[[#This Row],[Enterprise ID]],'Tech-ServiceDate'!A:B,2,0), "EitherNewHire or Termed")</f>
        <v>EitherNewHire or Termed</v>
      </c>
      <c r="W604" s="41"/>
      <c r="X604" s="25"/>
    </row>
    <row r="605" spans="1:24" ht="33.75" customHeight="1">
      <c r="A605" s="15">
        <v>45952</v>
      </c>
      <c r="B605" s="7">
        <v>36376</v>
      </c>
      <c r="C605" s="4" t="s">
        <v>15297</v>
      </c>
      <c r="D605" s="5" t="s">
        <v>15298</v>
      </c>
      <c r="E605" s="176" t="str">
        <f t="shared" si="24"/>
        <v>36376</v>
      </c>
      <c r="F605" s="181">
        <f>IFERROR(VLOOKUP(D605,'TPMS-auto'!A:J, 10,0), "Not-in-TPMS")</f>
        <v>9785518213</v>
      </c>
      <c r="G605" s="181" t="str">
        <f>IFERROR(VLOOKUP(D605,'TPMS-auto'!A:J,6,0),"Not-in-TPMS")</f>
        <v>036376</v>
      </c>
      <c r="H605" s="6" t="s">
        <v>16219</v>
      </c>
      <c r="I605" s="2" t="s">
        <v>16670</v>
      </c>
      <c r="J605" s="3" t="s">
        <v>16671</v>
      </c>
      <c r="K605" s="3" t="s">
        <v>14679</v>
      </c>
      <c r="L605" s="13" t="s">
        <v>14680</v>
      </c>
      <c r="M605" s="13"/>
      <c r="N605" s="3" t="s">
        <v>14680</v>
      </c>
      <c r="O605" s="3" t="s">
        <v>14680</v>
      </c>
      <c r="P605" s="166" t="str">
        <f>IFERROR(VLOOKUP(D605,'TPMS-auto'!A:D, 4,0),"Not-in-TPMS")</f>
        <v>0007670</v>
      </c>
      <c r="Q605" s="169" t="str">
        <f>VLOOKUP(Table2[[#This Row],[Unit Number]],Ops,3,0)</f>
        <v>Rob &amp; Andrea</v>
      </c>
      <c r="R605" s="173">
        <f>IFERROR(VLOOKUP(Table2[[#This Row],[Enterprise ID]], 'ExistingRental-12.11'!A:H, 3, 0), "Not Open On 12.11")</f>
        <v>46000</v>
      </c>
      <c r="S605" s="167" t="str">
        <f>IF(Table2[[#This Row],[Start Rental Date]]="New Rental", "New Rental", "Rental Extension Request")</f>
        <v>New Rental</v>
      </c>
      <c r="T605" s="167" t="str">
        <f>IFERROR(IF(Table2[[#This Row],[Date of this request]]-Table2[[#This Row],[Tech Service Date]]&lt;60, "New Hire Rental", "Truck Breakdown"), "New Hire Rental")</f>
        <v>Truck Breakdown</v>
      </c>
      <c r="U605" s="167" t="str">
        <f>IFERROR(VLOOKUP(Table2[[#This Row],[Enterprise ID]], 'ExistingRental-12.11'!A:H, 7, 0), "Not Open On 12.11")</f>
        <v>JAIME QUINONES</v>
      </c>
      <c r="V605" s="173">
        <f>IFERROR(VLOOKUP(Table2[[#This Row],[Enterprise ID]],'Tech-ServiceDate'!A:B,2,0), "EitherNewHire or Termed")</f>
        <v>45291</v>
      </c>
      <c r="W605" s="41"/>
      <c r="X605" s="25"/>
    </row>
    <row r="606" spans="1:24" ht="33.75" customHeight="1">
      <c r="A606" s="15">
        <v>45952</v>
      </c>
      <c r="B606" s="7">
        <v>46330</v>
      </c>
      <c r="C606" s="4" t="s">
        <v>16672</v>
      </c>
      <c r="D606" s="5" t="s">
        <v>16673</v>
      </c>
      <c r="E606" s="176" t="str">
        <f t="shared" si="24"/>
        <v>46330</v>
      </c>
      <c r="F606" s="181">
        <f>IFERROR(VLOOKUP(D606,'TPMS-auto'!A:J, 10,0), "Not-in-TPMS")</f>
        <v>6122718135</v>
      </c>
      <c r="G606" s="181" t="str">
        <f>IFERROR(VLOOKUP(D606,'TPMS-auto'!A:J,6,0),"Not-in-TPMS")</f>
        <v>036096</v>
      </c>
      <c r="H606" s="12" t="s">
        <v>16219</v>
      </c>
      <c r="I606" s="2" t="s">
        <v>16674</v>
      </c>
      <c r="J606" s="3" t="s">
        <v>16675</v>
      </c>
      <c r="K606" s="13" t="s">
        <v>14679</v>
      </c>
      <c r="L606" s="13" t="s">
        <v>14680</v>
      </c>
      <c r="M606" s="13"/>
      <c r="N606" s="3" t="s">
        <v>14680</v>
      </c>
      <c r="O606" s="3" t="s">
        <v>14680</v>
      </c>
      <c r="P606" s="166" t="str">
        <f>IFERROR(VLOOKUP(D606,'TPMS-auto'!A:D, 4,0),"Not-in-TPMS")</f>
        <v>0008107</v>
      </c>
      <c r="Q606" s="169" t="str">
        <f>VLOOKUP(Table2[[#This Row],[Unit Number]],Ops,3,0)</f>
        <v>Carol &amp; Tasha</v>
      </c>
      <c r="R606" s="173">
        <f>IFERROR(VLOOKUP(Table2[[#This Row],[Enterprise ID]], 'ExistingRental-12.11'!A:H, 3, 0), "Not Open On 12.11")</f>
        <v>45980</v>
      </c>
      <c r="S606" s="167" t="str">
        <f>IF(Table2[[#This Row],[Start Rental Date]]="New Rental", "New Rental", "Rental Extension Request")</f>
        <v>New Rental</v>
      </c>
      <c r="T606" s="167" t="str">
        <f>IFERROR(IF(Table2[[#This Row],[Date of this request]]-Table2[[#This Row],[Tech Service Date]]&lt;60, "New Hire Rental", "Truck Breakdown"), "New Hire Rental")</f>
        <v>Truck Breakdown</v>
      </c>
      <c r="U606" s="167" t="str">
        <f>IFERROR(VLOOKUP(Table2[[#This Row],[Enterprise ID]], 'ExistingRental-12.11'!A:H, 7, 0), "Not Open On 12.11")</f>
        <v>JESUSA LOPEZ</v>
      </c>
      <c r="V606" s="173">
        <f>IFERROR(VLOOKUP(Table2[[#This Row],[Enterprise ID]],'Tech-ServiceDate'!A:B,2,0), "EitherNewHire or Termed")</f>
        <v>36185</v>
      </c>
      <c r="W606" s="41"/>
      <c r="X606" s="25"/>
    </row>
    <row r="607" spans="1:24" ht="33.75" customHeight="1">
      <c r="A607" s="15">
        <v>45952</v>
      </c>
      <c r="B607" s="8">
        <v>36271</v>
      </c>
      <c r="C607" s="9" t="s">
        <v>16676</v>
      </c>
      <c r="D607" s="10" t="s">
        <v>16218</v>
      </c>
      <c r="E607" s="174" t="str">
        <f t="shared" si="24"/>
        <v>36271</v>
      </c>
      <c r="F607" s="175">
        <f>IFERROR(VLOOKUP(D607,'TPMS-auto'!A:J, 10,0), "Not-in-TPMS")</f>
        <v>7437703466</v>
      </c>
      <c r="G607" s="175" t="str">
        <f>IFERROR(VLOOKUP(D607,'TPMS-auto'!A:J,6,0),"Not-in-TPMS")</f>
        <v>037377</v>
      </c>
      <c r="H607" s="12">
        <v>45940</v>
      </c>
      <c r="I607" s="11" t="s">
        <v>16220</v>
      </c>
      <c r="J607" s="13" t="s">
        <v>16221</v>
      </c>
      <c r="K607" s="13" t="s">
        <v>16677</v>
      </c>
      <c r="L607" s="13" t="s">
        <v>14680</v>
      </c>
      <c r="M607" s="13"/>
      <c r="N607" s="13" t="s">
        <v>14680</v>
      </c>
      <c r="O607" s="13" t="s">
        <v>14680</v>
      </c>
      <c r="P607" s="166" t="str">
        <f>IFERROR(VLOOKUP(D607,'TPMS-auto'!A:D, 4,0),"Not-in-TPMS")</f>
        <v>0008175</v>
      </c>
      <c r="Q607" s="169" t="str">
        <f>VLOOKUP(Table2[[#This Row],[Unit Number]],Ops,3,0)</f>
        <v>Rob &amp; Andrea</v>
      </c>
      <c r="R607" s="173">
        <f>IFERROR(VLOOKUP(Table2[[#This Row],[Enterprise ID]], 'ExistingRental-12.11'!A:H, 3, 0), "Not Open On 12.11")</f>
        <v>45996</v>
      </c>
      <c r="S607" s="167" t="str">
        <f>IF(Table2[[#This Row],[Start Rental Date]]="New Rental", "New Rental", "Rental Extension Request")</f>
        <v>Rental Extension Request</v>
      </c>
      <c r="T607" s="167" t="str">
        <f>IFERROR(IF(Table2[[#This Row],[Date of this request]]-Table2[[#This Row],[Tech Service Date]]&lt;60, "New Hire Rental", "Truck Breakdown"), "New Hire Rental")</f>
        <v>New Hire Rental</v>
      </c>
      <c r="U607" s="167" t="str">
        <f>IFERROR(VLOOKUP(Table2[[#This Row],[Enterprise ID]], 'ExistingRental-12.11'!A:H, 7, 0), "Not Open On 12.11")</f>
        <v>ISAAC CURTIS</v>
      </c>
      <c r="V607" s="173">
        <f>IFERROR(VLOOKUP(Table2[[#This Row],[Enterprise ID]],'Tech-ServiceDate'!A:B,2,0), "EitherNewHire or Termed")</f>
        <v>45935</v>
      </c>
      <c r="W607" s="41"/>
      <c r="X607" s="25"/>
    </row>
    <row r="608" spans="1:24" ht="33.75" customHeight="1">
      <c r="A608" s="15">
        <v>45952</v>
      </c>
      <c r="B608" s="7">
        <v>36991</v>
      </c>
      <c r="C608" s="4" t="s">
        <v>16678</v>
      </c>
      <c r="D608" s="5" t="s">
        <v>16679</v>
      </c>
      <c r="E608" s="176" t="str">
        <f t="shared" si="24"/>
        <v>36991</v>
      </c>
      <c r="F608" s="181">
        <f>IFERROR(VLOOKUP(D608,'TPMS-auto'!A:J, 10,0), "Not-in-TPMS")</f>
        <v>7633369187</v>
      </c>
      <c r="G608" s="181" t="str">
        <f>IFERROR(VLOOKUP(D608,'TPMS-auto'!A:J,6,0),"Not-in-TPMS")</f>
        <v>036991</v>
      </c>
      <c r="H608" s="12" t="s">
        <v>16219</v>
      </c>
      <c r="I608" s="2" t="s">
        <v>16680</v>
      </c>
      <c r="J608" s="3" t="s">
        <v>16681</v>
      </c>
      <c r="K608" s="13" t="s">
        <v>14679</v>
      </c>
      <c r="L608" s="13" t="s">
        <v>14680</v>
      </c>
      <c r="M608" s="13"/>
      <c r="N608" s="3" t="s">
        <v>14680</v>
      </c>
      <c r="O608" s="3" t="s">
        <v>14680</v>
      </c>
      <c r="P608" s="166" t="str">
        <f>IFERROR(VLOOKUP(D608,'TPMS-auto'!A:D, 4,0),"Not-in-TPMS")</f>
        <v>0008162</v>
      </c>
      <c r="Q608" s="169" t="str">
        <f>VLOOKUP(Table2[[#This Row],[Unit Number]],Ops,3,0)</f>
        <v>Monica, Cheryl &amp; Machell</v>
      </c>
      <c r="R608" s="173" t="str">
        <f>IFERROR(VLOOKUP(Table2[[#This Row],[Enterprise ID]], 'ExistingRental-12.11'!A:H, 3, 0), "Not Open On 12.11")</f>
        <v>Not Open On 12.11</v>
      </c>
      <c r="S608" s="167" t="str">
        <f>IF(Table2[[#This Row],[Start Rental Date]]="New Rental", "New Rental", "Rental Extension Request")</f>
        <v>New Rental</v>
      </c>
      <c r="T608" s="167" t="str">
        <f>IFERROR(IF(Table2[[#This Row],[Date of this request]]-Table2[[#This Row],[Tech Service Date]]&lt;60, "New Hire Rental", "Truck Breakdown"), "New Hire Rental")</f>
        <v>Truck Breakdown</v>
      </c>
      <c r="U608" s="167" t="str">
        <f>IFERROR(VLOOKUP(Table2[[#This Row],[Enterprise ID]], 'ExistingRental-12.11'!A:H, 7, 0), "Not Open On 12.11")</f>
        <v>Not Open On 12.11</v>
      </c>
      <c r="V608" s="173">
        <f>IFERROR(VLOOKUP(Table2[[#This Row],[Enterprise ID]],'Tech-ServiceDate'!A:B,2,0), "EitherNewHire or Termed")</f>
        <v>44665</v>
      </c>
      <c r="W608" s="41"/>
      <c r="X608" s="25"/>
    </row>
    <row r="609" spans="1:24" ht="33.75" customHeight="1">
      <c r="A609" s="15">
        <v>45952</v>
      </c>
      <c r="B609" s="7">
        <v>47052</v>
      </c>
      <c r="C609" s="4" t="s">
        <v>16682</v>
      </c>
      <c r="D609" s="5" t="s">
        <v>16683</v>
      </c>
      <c r="E609" s="176" t="str">
        <f t="shared" si="24"/>
        <v>47052</v>
      </c>
      <c r="F609" s="181">
        <f>IFERROR(VLOOKUP(D609,'TPMS-auto'!A:J, 10,0), "Not-in-TPMS")</f>
        <v>8458730032</v>
      </c>
      <c r="G609" s="181" t="str">
        <f>IFERROR(VLOOKUP(D609,'TPMS-auto'!A:J,6,0),"Not-in-TPMS")</f>
        <v>023674</v>
      </c>
      <c r="H609" s="12" t="s">
        <v>16219</v>
      </c>
      <c r="I609" s="2" t="s">
        <v>16684</v>
      </c>
      <c r="J609" s="3" t="s">
        <v>16685</v>
      </c>
      <c r="K609" s="3" t="s">
        <v>14679</v>
      </c>
      <c r="L609" s="13" t="s">
        <v>14680</v>
      </c>
      <c r="M609" s="13"/>
      <c r="N609" s="3" t="s">
        <v>14680</v>
      </c>
      <c r="O609" s="3" t="s">
        <v>14680</v>
      </c>
      <c r="P609" s="166" t="str">
        <f>IFERROR(VLOOKUP(D609,'TPMS-auto'!A:D, 4,0),"Not-in-TPMS")</f>
        <v>0007670</v>
      </c>
      <c r="Q609" s="169" t="str">
        <f>VLOOKUP(Table2[[#This Row],[Unit Number]],Ops,3,0)</f>
        <v>Rob &amp; Andrea</v>
      </c>
      <c r="R609" s="173" t="str">
        <f>IFERROR(VLOOKUP(Table2[[#This Row],[Enterprise ID]], 'ExistingRental-12.11'!A:H, 3, 0), "Not Open On 12.11")</f>
        <v>Not Open On 12.11</v>
      </c>
      <c r="S609" s="167" t="str">
        <f>IF(Table2[[#This Row],[Start Rental Date]]="New Rental", "New Rental", "Rental Extension Request")</f>
        <v>New Rental</v>
      </c>
      <c r="T609" s="167" t="str">
        <f>IFERROR(IF(Table2[[#This Row],[Date of this request]]-Table2[[#This Row],[Tech Service Date]]&lt;60, "New Hire Rental", "Truck Breakdown"), "New Hire Rental")</f>
        <v>Truck Breakdown</v>
      </c>
      <c r="U609" s="167" t="str">
        <f>IFERROR(VLOOKUP(Table2[[#This Row],[Enterprise ID]], 'ExistingRental-12.11'!A:H, 7, 0), "Not Open On 12.11")</f>
        <v>Not Open On 12.11</v>
      </c>
      <c r="V609" s="173">
        <f>IFERROR(VLOOKUP(Table2[[#This Row],[Enterprise ID]],'Tech-ServiceDate'!A:B,2,0), "EitherNewHire or Termed")</f>
        <v>44658</v>
      </c>
      <c r="W609" s="41"/>
      <c r="X609" s="25"/>
    </row>
    <row r="610" spans="1:24" ht="33.75" customHeight="1">
      <c r="A610" s="15">
        <v>45952</v>
      </c>
      <c r="B610" s="7">
        <v>37091</v>
      </c>
      <c r="C610" s="4" t="s">
        <v>16686</v>
      </c>
      <c r="D610" s="5" t="s">
        <v>16687</v>
      </c>
      <c r="E610" s="176" t="str">
        <f t="shared" si="24"/>
        <v>37091</v>
      </c>
      <c r="F610" s="181">
        <f>IFERROR(VLOOKUP(D610,'TPMS-auto'!A:J, 10,0), "Not-in-TPMS")</f>
        <v>2703080743</v>
      </c>
      <c r="G610" s="181" t="str">
        <f>IFERROR(VLOOKUP(D610,'TPMS-auto'!A:J,6,0),"Not-in-TPMS")</f>
        <v>037091</v>
      </c>
      <c r="H610" s="6" t="s">
        <v>16219</v>
      </c>
      <c r="I610" s="11" t="s">
        <v>16688</v>
      </c>
      <c r="J610" s="13" t="s">
        <v>16689</v>
      </c>
      <c r="K610" s="13" t="s">
        <v>14679</v>
      </c>
      <c r="L610" s="13" t="s">
        <v>14680</v>
      </c>
      <c r="M610" s="13"/>
      <c r="N610" s="3" t="s">
        <v>14680</v>
      </c>
      <c r="O610" s="3" t="s">
        <v>14680</v>
      </c>
      <c r="P610" s="166" t="str">
        <f>IFERROR(VLOOKUP(D610,'TPMS-auto'!A:D, 4,0),"Not-in-TPMS")</f>
        <v>0004766</v>
      </c>
      <c r="Q610" s="169" t="str">
        <f>VLOOKUP(Table2[[#This Row],[Unit Number]],Ops,3,0)</f>
        <v>Rob &amp; Andrea</v>
      </c>
      <c r="R610" s="173" t="str">
        <f>IFERROR(VLOOKUP(Table2[[#This Row],[Enterprise ID]], 'ExistingRental-12.11'!A:H, 3, 0), "Not Open On 12.11")</f>
        <v>Not Open On 12.11</v>
      </c>
      <c r="S610" s="167" t="str">
        <f>IF(Table2[[#This Row],[Start Rental Date]]="New Rental", "New Rental", "Rental Extension Request")</f>
        <v>New Rental</v>
      </c>
      <c r="T610" s="167" t="str">
        <f>IFERROR(IF(Table2[[#This Row],[Date of this request]]-Table2[[#This Row],[Tech Service Date]]&lt;60, "New Hire Rental", "Truck Breakdown"), "New Hire Rental")</f>
        <v>Truck Breakdown</v>
      </c>
      <c r="U610" s="167" t="str">
        <f>IFERROR(VLOOKUP(Table2[[#This Row],[Enterprise ID]], 'ExistingRental-12.11'!A:H, 7, 0), "Not Open On 12.11")</f>
        <v>Not Open On 12.11</v>
      </c>
      <c r="V610" s="173">
        <f>IFERROR(VLOOKUP(Table2[[#This Row],[Enterprise ID]],'Tech-ServiceDate'!A:B,2,0), "EitherNewHire or Termed")</f>
        <v>45851</v>
      </c>
      <c r="W610" s="41"/>
      <c r="X610" s="25"/>
    </row>
    <row r="611" spans="1:24" ht="33.75" customHeight="1">
      <c r="A611" s="15">
        <v>45952</v>
      </c>
      <c r="B611" s="7">
        <v>46553</v>
      </c>
      <c r="C611" s="4" t="s">
        <v>16690</v>
      </c>
      <c r="D611" s="5" t="s">
        <v>16691</v>
      </c>
      <c r="E611" s="176" t="str">
        <f t="shared" si="24"/>
        <v>46553</v>
      </c>
      <c r="F611" s="181">
        <f>IFERROR(VLOOKUP(D611,'TPMS-auto'!A:J, 10,0), "Not-in-TPMS")</f>
        <v>8659102610</v>
      </c>
      <c r="G611" s="181" t="str">
        <f>IFERROR(VLOOKUP(D611,'TPMS-auto'!A:J,6,0),"Not-in-TPMS")</f>
        <v>036196</v>
      </c>
      <c r="H611" s="12" t="s">
        <v>16219</v>
      </c>
      <c r="I611" s="2" t="s">
        <v>16692</v>
      </c>
      <c r="J611" s="3" t="s">
        <v>15426</v>
      </c>
      <c r="K611" s="11" t="s">
        <v>16693</v>
      </c>
      <c r="L611" s="13" t="s">
        <v>14680</v>
      </c>
      <c r="M611" s="13"/>
      <c r="N611" s="3" t="s">
        <v>14680</v>
      </c>
      <c r="O611" s="3" t="s">
        <v>14680</v>
      </c>
      <c r="P611" s="166" t="str">
        <f>IFERROR(VLOOKUP(D611,'TPMS-auto'!A:D, 4,0),"Not-in-TPMS")</f>
        <v>0004766</v>
      </c>
      <c r="Q611" s="169" t="str">
        <f>VLOOKUP(Table2[[#This Row],[Unit Number]],Ops,3,0)</f>
        <v>Rob &amp; Andrea</v>
      </c>
      <c r="R611" s="173">
        <f>IFERROR(VLOOKUP(Table2[[#This Row],[Enterprise ID]], 'ExistingRental-12.11'!A:H, 3, 0), "Not Open On 12.11")</f>
        <v>45987</v>
      </c>
      <c r="S611" s="167" t="str">
        <f>IF(Table2[[#This Row],[Start Rental Date]]="New Rental", "New Rental", "Rental Extension Request")</f>
        <v>New Rental</v>
      </c>
      <c r="T611" s="167" t="str">
        <f>IFERROR(IF(Table2[[#This Row],[Date of this request]]-Table2[[#This Row],[Tech Service Date]]&lt;60, "New Hire Rental", "Truck Breakdown"), "New Hire Rental")</f>
        <v>New Hire Rental</v>
      </c>
      <c r="U611" s="167" t="str">
        <f>IFERROR(VLOOKUP(Table2[[#This Row],[Enterprise ID]], 'ExistingRental-12.11'!A:H, 7, 0), "Not Open On 12.11")</f>
        <v>BLAKE KEITH</v>
      </c>
      <c r="V611" s="173">
        <f>IFERROR(VLOOKUP(Table2[[#This Row],[Enterprise ID]],'Tech-ServiceDate'!A:B,2,0), "EitherNewHire or Termed")</f>
        <v>45942</v>
      </c>
      <c r="W611" s="41"/>
      <c r="X611" s="25"/>
    </row>
    <row r="612" spans="1:24" ht="33.75" customHeight="1">
      <c r="A612" s="15">
        <v>45952</v>
      </c>
      <c r="B612" s="7">
        <v>46688</v>
      </c>
      <c r="C612" s="4" t="s">
        <v>16694</v>
      </c>
      <c r="D612" s="5" t="s">
        <v>16695</v>
      </c>
      <c r="E612" s="176" t="str">
        <f t="shared" si="24"/>
        <v>46688</v>
      </c>
      <c r="F612" s="181">
        <f>IFERROR(VLOOKUP(D612,'TPMS-auto'!A:J, 10,0), "Not-in-TPMS")</f>
        <v>5016170796</v>
      </c>
      <c r="G612" s="181" t="str">
        <f>IFERROR(VLOOKUP(D612,'TPMS-auto'!A:J,6,0),"Not-in-TPMS")</f>
        <v>046688</v>
      </c>
      <c r="H612" s="12" t="s">
        <v>16219</v>
      </c>
      <c r="I612" s="2" t="s">
        <v>16696</v>
      </c>
      <c r="J612" s="3" t="s">
        <v>16697</v>
      </c>
      <c r="K612" s="13" t="s">
        <v>14679</v>
      </c>
      <c r="L612" s="13" t="s">
        <v>14680</v>
      </c>
      <c r="M612" s="13"/>
      <c r="N612" s="3" t="s">
        <v>14680</v>
      </c>
      <c r="O612" s="3" t="s">
        <v>14680</v>
      </c>
      <c r="P612" s="166" t="str">
        <f>IFERROR(VLOOKUP(D612,'TPMS-auto'!A:D, 4,0),"Not-in-TPMS")</f>
        <v>0008206</v>
      </c>
      <c r="Q612" s="169" t="str">
        <f>VLOOKUP(Table2[[#This Row],[Unit Number]],Ops,3,0)</f>
        <v>Monica, Cheryl &amp; Machell</v>
      </c>
      <c r="R612" s="173">
        <f>IFERROR(VLOOKUP(Table2[[#This Row],[Enterprise ID]], 'ExistingRental-12.11'!A:H, 3, 0), "Not Open On 12.11")</f>
        <v>45996</v>
      </c>
      <c r="S612" s="167" t="str">
        <f>IF(Table2[[#This Row],[Start Rental Date]]="New Rental", "New Rental", "Rental Extension Request")</f>
        <v>New Rental</v>
      </c>
      <c r="T612" s="167" t="str">
        <f>IFERROR(IF(Table2[[#This Row],[Date of this request]]-Table2[[#This Row],[Tech Service Date]]&lt;60, "New Hire Rental", "Truck Breakdown"), "New Hire Rental")</f>
        <v>Truck Breakdown</v>
      </c>
      <c r="U612" s="167" t="str">
        <f>IFERROR(VLOOKUP(Table2[[#This Row],[Enterprise ID]], 'ExistingRental-12.11'!A:H, 7, 0), "Not Open On 12.11")</f>
        <v>JOHN ARRINGTON</v>
      </c>
      <c r="V612" s="173">
        <f>IFERROR(VLOOKUP(Table2[[#This Row],[Enterprise ID]],'Tech-ServiceDate'!A:B,2,0), "EitherNewHire or Termed")</f>
        <v>45417</v>
      </c>
      <c r="W612" s="41"/>
      <c r="X612" s="25"/>
    </row>
    <row r="613" spans="1:24" ht="33.75" customHeight="1">
      <c r="A613" s="15">
        <v>45952</v>
      </c>
      <c r="B613" s="7">
        <v>23028</v>
      </c>
      <c r="C613" s="4" t="s">
        <v>16155</v>
      </c>
      <c r="D613" s="5" t="s">
        <v>15021</v>
      </c>
      <c r="E613" s="176" t="str">
        <f t="shared" si="24"/>
        <v>23028</v>
      </c>
      <c r="F613" s="181">
        <f>IFERROR(VLOOKUP(D613,'TPMS-auto'!A:J, 10,0), "Not-in-TPMS")</f>
        <v>9168834798</v>
      </c>
      <c r="G613" s="181" t="str">
        <f>IFERROR(VLOOKUP(D613,'TPMS-auto'!A:J,6,0),"Not-in-TPMS")</f>
        <v>047352</v>
      </c>
      <c r="H613" s="12" t="s">
        <v>16219</v>
      </c>
      <c r="I613" s="2" t="s">
        <v>15022</v>
      </c>
      <c r="J613" s="3" t="s">
        <v>16698</v>
      </c>
      <c r="K613" s="13" t="s">
        <v>14679</v>
      </c>
      <c r="L613" s="13" t="s">
        <v>14680</v>
      </c>
      <c r="M613" s="13"/>
      <c r="N613" s="3" t="s">
        <v>14680</v>
      </c>
      <c r="O613" s="3" t="s">
        <v>14680</v>
      </c>
      <c r="P613" s="166" t="str">
        <f>IFERROR(VLOOKUP(D613,'TPMS-auto'!A:D, 4,0),"Not-in-TPMS")</f>
        <v>0008184</v>
      </c>
      <c r="Q613" s="169" t="str">
        <f>VLOOKUP(Table2[[#This Row],[Unit Number]],Ops,3,0)</f>
        <v>Carol &amp; Tasha</v>
      </c>
      <c r="R613" s="173" t="str">
        <f>IFERROR(VLOOKUP(Table2[[#This Row],[Enterprise ID]], 'ExistingRental-12.11'!A:H, 3, 0), "Not Open On 12.11")</f>
        <v>Not Open On 12.11</v>
      </c>
      <c r="S613" s="167" t="str">
        <f>IF(Table2[[#This Row],[Start Rental Date]]="New Rental", "New Rental", "Rental Extension Request")</f>
        <v>New Rental</v>
      </c>
      <c r="T613" s="167" t="str">
        <f>IFERROR(IF(Table2[[#This Row],[Date of this request]]-Table2[[#This Row],[Tech Service Date]]&lt;60, "New Hire Rental", "Truck Breakdown"), "New Hire Rental")</f>
        <v>Truck Breakdown</v>
      </c>
      <c r="U613" s="167" t="str">
        <f>IFERROR(VLOOKUP(Table2[[#This Row],[Enterprise ID]], 'ExistingRental-12.11'!A:H, 7, 0), "Not Open On 12.11")</f>
        <v>Not Open On 12.11</v>
      </c>
      <c r="V613" s="173">
        <f>IFERROR(VLOOKUP(Table2[[#This Row],[Enterprise ID]],'Tech-ServiceDate'!A:B,2,0), "EitherNewHire or Termed")</f>
        <v>44742</v>
      </c>
      <c r="W613" s="41"/>
      <c r="X613" s="25"/>
    </row>
    <row r="614" spans="1:24" ht="33.75" customHeight="1">
      <c r="A614" s="15">
        <v>45952</v>
      </c>
      <c r="B614" s="8">
        <v>71014</v>
      </c>
      <c r="C614" s="9" t="s">
        <v>16699</v>
      </c>
      <c r="D614" s="10" t="s">
        <v>8048</v>
      </c>
      <c r="E614" s="174" t="str">
        <f t="shared" si="24"/>
        <v>71014</v>
      </c>
      <c r="F614" s="175">
        <f>IFERROR(VLOOKUP(D614,'TPMS-auto'!A:J, 10,0), "Not-in-TPMS")</f>
        <v>6089822781</v>
      </c>
      <c r="G614" s="175" t="str">
        <f>IFERROR(VLOOKUP(D614,'TPMS-auto'!A:J,6,0),"Not-in-TPMS")</f>
        <v>071014</v>
      </c>
      <c r="H614" s="12" t="s">
        <v>16219</v>
      </c>
      <c r="I614" s="11" t="s">
        <v>16700</v>
      </c>
      <c r="J614" s="13" t="s">
        <v>16383</v>
      </c>
      <c r="K614" s="13" t="s">
        <v>14679</v>
      </c>
      <c r="L614" s="13" t="s">
        <v>14680</v>
      </c>
      <c r="M614" s="13"/>
      <c r="N614" s="13" t="s">
        <v>14680</v>
      </c>
      <c r="O614" s="13" t="s">
        <v>14680</v>
      </c>
      <c r="P614" s="166" t="str">
        <f>IFERROR(VLOOKUP(D614,'TPMS-auto'!A:D, 4,0),"Not-in-TPMS")</f>
        <v>0008555</v>
      </c>
      <c r="Q614" s="169" t="str">
        <f>VLOOKUP(Table2[[#This Row],[Unit Number]],Ops,3,0)</f>
        <v>Monica, Cheryl &amp; Machell</v>
      </c>
      <c r="R614" s="173" t="str">
        <f>IFERROR(VLOOKUP(Table2[[#This Row],[Enterprise ID]], 'ExistingRental-12.11'!A:H, 3, 0), "Not Open On 12.11")</f>
        <v>Not Open On 12.11</v>
      </c>
      <c r="S614" s="167" t="str">
        <f>IF(Table2[[#This Row],[Start Rental Date]]="New Rental", "New Rental", "Rental Extension Request")</f>
        <v>New Rental</v>
      </c>
      <c r="T614" s="167" t="str">
        <f>IFERROR(IF(Table2[[#This Row],[Date of this request]]-Table2[[#This Row],[Tech Service Date]]&lt;60, "New Hire Rental", "Truck Breakdown"), "New Hire Rental")</f>
        <v>Truck Breakdown</v>
      </c>
      <c r="U614" s="167" t="str">
        <f>IFERROR(VLOOKUP(Table2[[#This Row],[Enterprise ID]], 'ExistingRental-12.11'!A:H, 7, 0), "Not Open On 12.11")</f>
        <v>Not Open On 12.11</v>
      </c>
      <c r="V614" s="173">
        <f>IFERROR(VLOOKUP(Table2[[#This Row],[Enterprise ID]],'Tech-ServiceDate'!A:B,2,0), "EitherNewHire or Termed")</f>
        <v>31873</v>
      </c>
      <c r="W614" s="41"/>
      <c r="X614" s="25"/>
    </row>
    <row r="615" spans="1:24" ht="33.75" customHeight="1">
      <c r="A615" s="15">
        <v>45952</v>
      </c>
      <c r="B615" s="7"/>
      <c r="C615" s="4" t="s">
        <v>16701</v>
      </c>
      <c r="D615" s="5" t="s">
        <v>16702</v>
      </c>
      <c r="E615" s="176" t="str">
        <f t="shared" si="24"/>
        <v/>
      </c>
      <c r="F615" s="181">
        <f>IFERROR(VLOOKUP(D615,'TPMS-auto'!A:J, 10,0), "Not-in-TPMS")</f>
        <v>8509640368</v>
      </c>
      <c r="G615" s="181" t="str">
        <f>IFERROR(VLOOKUP(D615,'TPMS-auto'!A:J,6,0),"Not-in-TPMS")</f>
        <v>037282</v>
      </c>
      <c r="H615" s="12" t="s">
        <v>16219</v>
      </c>
      <c r="I615" s="2" t="s">
        <v>16703</v>
      </c>
      <c r="J615" s="3" t="s">
        <v>16704</v>
      </c>
      <c r="K615" s="13" t="s">
        <v>16705</v>
      </c>
      <c r="L615" s="13" t="s">
        <v>14696</v>
      </c>
      <c r="M615" s="13"/>
      <c r="N615" s="3" t="s">
        <v>16706</v>
      </c>
      <c r="O615" s="3"/>
      <c r="P615" s="166" t="str">
        <f>IFERROR(VLOOKUP(D615,'TPMS-auto'!A:D, 4,0),"Not-in-TPMS")</f>
        <v>0008035</v>
      </c>
      <c r="Q615" s="169" t="str">
        <f>VLOOKUP(Table2[[#This Row],[Unit Number]],Ops,3,0)</f>
        <v>Rob &amp; Andrea</v>
      </c>
      <c r="R615" s="173" t="str">
        <f>IFERROR(VLOOKUP(Table2[[#This Row],[Enterprise ID]], 'ExistingRental-12.11'!A:H, 3, 0), "Not Open On 12.11")</f>
        <v>Not Open On 12.11</v>
      </c>
      <c r="S615" s="167" t="str">
        <f>IF(Table2[[#This Row],[Start Rental Date]]="New Rental", "New Rental", "Rental Extension Request")</f>
        <v>New Rental</v>
      </c>
      <c r="T615" s="167" t="str">
        <f>IFERROR(IF(Table2[[#This Row],[Date of this request]]-Table2[[#This Row],[Tech Service Date]]&lt;60, "New Hire Rental", "Truck Breakdown"), "New Hire Rental")</f>
        <v>New Hire Rental</v>
      </c>
      <c r="U615" s="167" t="str">
        <f>IFERROR(VLOOKUP(Table2[[#This Row],[Enterprise ID]], 'ExistingRental-12.11'!A:H, 7, 0), "Not Open On 12.11")</f>
        <v>Not Open On 12.11</v>
      </c>
      <c r="V615" s="173">
        <f>IFERROR(VLOOKUP(Table2[[#This Row],[Enterprise ID]],'Tech-ServiceDate'!A:B,2,0), "EitherNewHire or Termed")</f>
        <v>45900</v>
      </c>
      <c r="W615" s="41"/>
      <c r="X615" s="25"/>
    </row>
    <row r="616" spans="1:24" ht="33.75" customHeight="1">
      <c r="A616" s="15">
        <v>45952</v>
      </c>
      <c r="B616" s="8">
        <v>61374</v>
      </c>
      <c r="C616" s="9" t="s">
        <v>16707</v>
      </c>
      <c r="D616" s="10" t="s">
        <v>16708</v>
      </c>
      <c r="E616" s="174" t="str">
        <f t="shared" si="24"/>
        <v>61374</v>
      </c>
      <c r="F616" s="175">
        <f>IFERROR(VLOOKUP(D616,'TPMS-auto'!A:J, 10,0), "Not-in-TPMS")</f>
        <v>4109006411</v>
      </c>
      <c r="G616" s="175" t="str">
        <f>IFERROR(VLOOKUP(D616,'TPMS-auto'!A:J,6,0),"Not-in-TPMS")</f>
        <v>061374</v>
      </c>
      <c r="H616" s="12" t="s">
        <v>16219</v>
      </c>
      <c r="I616" s="11" t="s">
        <v>16709</v>
      </c>
      <c r="J616" s="13" t="s">
        <v>16710</v>
      </c>
      <c r="K616" s="13" t="s">
        <v>14679</v>
      </c>
      <c r="L616" s="13" t="s">
        <v>14680</v>
      </c>
      <c r="M616" s="13"/>
      <c r="N616" s="13" t="s">
        <v>14680</v>
      </c>
      <c r="O616" s="13" t="s">
        <v>14680</v>
      </c>
      <c r="P616" s="166" t="str">
        <f>IFERROR(VLOOKUP(D616,'TPMS-auto'!A:D, 4,0),"Not-in-TPMS")</f>
        <v>0007084</v>
      </c>
      <c r="Q616" s="169" t="str">
        <f>VLOOKUP(Table2[[#This Row],[Unit Number]],Ops,3,0)</f>
        <v>Monica, Cheryl &amp; Machell</v>
      </c>
      <c r="R616" s="173" t="str">
        <f>IFERROR(VLOOKUP(Table2[[#This Row],[Enterprise ID]], 'ExistingRental-12.11'!A:H, 3, 0), "Not Open On 12.11")</f>
        <v>Not Open On 12.11</v>
      </c>
      <c r="S616" s="167" t="str">
        <f>IF(Table2[[#This Row],[Start Rental Date]]="New Rental", "New Rental", "Rental Extension Request")</f>
        <v>New Rental</v>
      </c>
      <c r="T616" s="167" t="str">
        <f>IFERROR(IF(Table2[[#This Row],[Date of this request]]-Table2[[#This Row],[Tech Service Date]]&lt;60, "New Hire Rental", "Truck Breakdown"), "New Hire Rental")</f>
        <v>Truck Breakdown</v>
      </c>
      <c r="U616" s="167" t="str">
        <f>IFERROR(VLOOKUP(Table2[[#This Row],[Enterprise ID]], 'ExistingRental-12.11'!A:H, 7, 0), "Not Open On 12.11")</f>
        <v>Not Open On 12.11</v>
      </c>
      <c r="V616" s="173">
        <f>IFERROR(VLOOKUP(Table2[[#This Row],[Enterprise ID]],'Tech-ServiceDate'!A:B,2,0), "EitherNewHire or Termed")</f>
        <v>37893</v>
      </c>
      <c r="W616" s="41"/>
      <c r="X616" s="25"/>
    </row>
    <row r="617" spans="1:24" ht="33.75" customHeight="1">
      <c r="A617" s="15">
        <v>45952</v>
      </c>
      <c r="B617" s="8">
        <v>36023</v>
      </c>
      <c r="C617" s="9" t="s">
        <v>16711</v>
      </c>
      <c r="D617" s="10" t="s">
        <v>16712</v>
      </c>
      <c r="E617" s="174" t="str">
        <f t="shared" si="24"/>
        <v>36023</v>
      </c>
      <c r="F617" s="175">
        <f>IFERROR(VLOOKUP(D617,'TPMS-auto'!A:J, 10,0), "Not-in-TPMS")</f>
        <v>4109771339</v>
      </c>
      <c r="G617" s="175" t="str">
        <f>IFERROR(VLOOKUP(D617,'TPMS-auto'!A:J,6,0),"Not-in-TPMS")</f>
        <v>036023</v>
      </c>
      <c r="H617" s="12" t="s">
        <v>16219</v>
      </c>
      <c r="I617" s="11" t="s">
        <v>16713</v>
      </c>
      <c r="J617" s="13" t="s">
        <v>16714</v>
      </c>
      <c r="K617" s="13" t="s">
        <v>14679</v>
      </c>
      <c r="L617" s="13" t="s">
        <v>14680</v>
      </c>
      <c r="M617" s="13"/>
      <c r="N617" s="13" t="s">
        <v>14680</v>
      </c>
      <c r="O617" s="13" t="s">
        <v>14680</v>
      </c>
      <c r="P617" s="166" t="str">
        <f>IFERROR(VLOOKUP(D617,'TPMS-auto'!A:D, 4,0),"Not-in-TPMS")</f>
        <v>0007084</v>
      </c>
      <c r="Q617" s="169" t="str">
        <f>VLOOKUP(Table2[[#This Row],[Unit Number]],Ops,3,0)</f>
        <v>Monica, Cheryl &amp; Machell</v>
      </c>
      <c r="R617" s="173">
        <f>IFERROR(VLOOKUP(Table2[[#This Row],[Enterprise ID]], 'ExistingRental-12.11'!A:H, 3, 0), "Not Open On 12.11")</f>
        <v>45952</v>
      </c>
      <c r="S617" s="167" t="str">
        <f>IF(Table2[[#This Row],[Start Rental Date]]="New Rental", "New Rental", "Rental Extension Request")</f>
        <v>New Rental</v>
      </c>
      <c r="T617" s="167" t="str">
        <f>IFERROR(IF(Table2[[#This Row],[Date of this request]]-Table2[[#This Row],[Tech Service Date]]&lt;60, "New Hire Rental", "Truck Breakdown"), "New Hire Rental")</f>
        <v>New Hire Rental</v>
      </c>
      <c r="U617" s="167" t="str">
        <f>IFERROR(VLOOKUP(Table2[[#This Row],[Enterprise ID]], 'ExistingRental-12.11'!A:H, 7, 0), "Not Open On 12.11")</f>
        <v>CARTER ANDERSEN</v>
      </c>
      <c r="V617" s="173">
        <f>IFERROR(VLOOKUP(Table2[[#This Row],[Enterprise ID]],'Tech-ServiceDate'!A:B,2,0), "EitherNewHire or Termed")</f>
        <v>45935</v>
      </c>
      <c r="W617" s="41"/>
      <c r="X617" s="25"/>
    </row>
    <row r="618" spans="1:24" ht="33.75" customHeight="1">
      <c r="A618" s="15">
        <v>45953</v>
      </c>
      <c r="B618" s="8">
        <v>46965</v>
      </c>
      <c r="C618" s="9" t="s">
        <v>16475</v>
      </c>
      <c r="D618" s="10" t="s">
        <v>16476</v>
      </c>
      <c r="E618" s="174" t="str">
        <f t="shared" si="24"/>
        <v>46965</v>
      </c>
      <c r="F618" s="175">
        <f>IFERROR(VLOOKUP(D618,'TPMS-auto'!A:J, 10,0), "Not-in-TPMS")</f>
        <v>8049891407</v>
      </c>
      <c r="G618" s="175" t="str">
        <f>IFERROR(VLOOKUP(D618,'TPMS-auto'!A:J,6,0),"Not-in-TPMS")</f>
        <v>046965</v>
      </c>
      <c r="H618" s="12">
        <v>45946</v>
      </c>
      <c r="I618" s="13" t="s">
        <v>16477</v>
      </c>
      <c r="J618" s="13" t="s">
        <v>16478</v>
      </c>
      <c r="K618" s="13" t="s">
        <v>16479</v>
      </c>
      <c r="L618" s="13" t="s">
        <v>14680</v>
      </c>
      <c r="M618" s="13"/>
      <c r="N618" s="13" t="s">
        <v>14680</v>
      </c>
      <c r="O618" s="13" t="s">
        <v>14680</v>
      </c>
      <c r="P618" s="166" t="str">
        <f>IFERROR(VLOOKUP(D618,'TPMS-auto'!A:D, 4,0),"Not-in-TPMS")</f>
        <v>0008175</v>
      </c>
      <c r="Q618" s="169" t="str">
        <f>VLOOKUP(Table2[[#This Row],[Unit Number]],Ops,3,0)</f>
        <v>Rob &amp; Andrea</v>
      </c>
      <c r="R618" s="173" t="str">
        <f>IFERROR(VLOOKUP(Table2[[#This Row],[Enterprise ID]], 'ExistingRental-12.11'!A:H, 3, 0), "Not Open On 12.11")</f>
        <v>Not Open On 12.11</v>
      </c>
      <c r="S618" s="167" t="str">
        <f>IF(Table2[[#This Row],[Start Rental Date]]="New Rental", "New Rental", "Rental Extension Request")</f>
        <v>Rental Extension Request</v>
      </c>
      <c r="T618" s="167" t="str">
        <f>IFERROR(IF(Table2[[#This Row],[Date of this request]]-Table2[[#This Row],[Tech Service Date]]&lt;60, "New Hire Rental", "Truck Breakdown"), "New Hire Rental")</f>
        <v>New Hire Rental</v>
      </c>
      <c r="U618" s="167" t="str">
        <f>IFERROR(VLOOKUP(Table2[[#This Row],[Enterprise ID]], 'ExistingRental-12.11'!A:H, 7, 0), "Not Open On 12.11")</f>
        <v>Not Open On 12.11</v>
      </c>
      <c r="V618" s="173">
        <f>IFERROR(VLOOKUP(Table2[[#This Row],[Enterprise ID]],'Tech-ServiceDate'!A:B,2,0), "EitherNewHire or Termed")</f>
        <v>45928</v>
      </c>
      <c r="W618" s="41"/>
      <c r="X618" s="25"/>
    </row>
    <row r="619" spans="1:24" ht="33.75" customHeight="1">
      <c r="A619" s="15">
        <v>45953</v>
      </c>
      <c r="B619" s="8">
        <v>47086</v>
      </c>
      <c r="C619" s="9" t="s">
        <v>16034</v>
      </c>
      <c r="D619" s="10" t="s">
        <v>16035</v>
      </c>
      <c r="E619" s="174" t="str">
        <f t="shared" si="24"/>
        <v>47086</v>
      </c>
      <c r="F619" s="175">
        <f>IFERROR(VLOOKUP(D619,'TPMS-auto'!A:J, 10,0), "Not-in-TPMS")</f>
        <v>5857380613</v>
      </c>
      <c r="G619" s="175" t="str">
        <f>IFERROR(VLOOKUP(D619,'TPMS-auto'!A:J,6,0),"Not-in-TPMS")</f>
        <v>047086</v>
      </c>
      <c r="H619" s="12">
        <v>45950</v>
      </c>
      <c r="I619" s="11" t="s">
        <v>16715</v>
      </c>
      <c r="J619" s="13" t="s">
        <v>16716</v>
      </c>
      <c r="K619" s="13" t="s">
        <v>14679</v>
      </c>
      <c r="L619" s="13" t="s">
        <v>14680</v>
      </c>
      <c r="M619" s="13"/>
      <c r="N619" s="13" t="s">
        <v>14680</v>
      </c>
      <c r="O619" s="13" t="s">
        <v>14680</v>
      </c>
      <c r="P619" s="166" t="str">
        <f>IFERROR(VLOOKUP(D619,'TPMS-auto'!A:D, 4,0),"Not-in-TPMS")</f>
        <v>0007670</v>
      </c>
      <c r="Q619" s="169" t="str">
        <f>VLOOKUP(Table2[[#This Row],[Unit Number]],Ops,3,0)</f>
        <v>Rob &amp; Andrea</v>
      </c>
      <c r="R619" s="173" t="str">
        <f>IFERROR(VLOOKUP(Table2[[#This Row],[Enterprise ID]], 'ExistingRental-12.11'!A:H, 3, 0), "Not Open On 12.11")</f>
        <v>Not Open On 12.11</v>
      </c>
      <c r="S619" s="167" t="str">
        <f>IF(Table2[[#This Row],[Start Rental Date]]="New Rental", "New Rental", "Rental Extension Request")</f>
        <v>Rental Extension Request</v>
      </c>
      <c r="T619" s="167" t="str">
        <f>IFERROR(IF(Table2[[#This Row],[Date of this request]]-Table2[[#This Row],[Tech Service Date]]&lt;60, "New Hire Rental", "Truck Breakdown"), "New Hire Rental")</f>
        <v>Truck Breakdown</v>
      </c>
      <c r="U619" s="167" t="str">
        <f>IFERROR(VLOOKUP(Table2[[#This Row],[Enterprise ID]], 'ExistingRental-12.11'!A:H, 7, 0), "Not Open On 12.11")</f>
        <v>Not Open On 12.11</v>
      </c>
      <c r="V619" s="173">
        <f>IFERROR(VLOOKUP(Table2[[#This Row],[Enterprise ID]],'Tech-ServiceDate'!A:B,2,0), "EitherNewHire or Termed")</f>
        <v>42261</v>
      </c>
      <c r="W619" s="41"/>
      <c r="X619" s="25"/>
    </row>
    <row r="620" spans="1:24" ht="33.75" customHeight="1">
      <c r="A620" s="15">
        <v>45953</v>
      </c>
      <c r="B620" s="8">
        <v>36516</v>
      </c>
      <c r="C620" s="9" t="s">
        <v>16717</v>
      </c>
      <c r="D620" s="10" t="s">
        <v>14791</v>
      </c>
      <c r="E620" s="174" t="str">
        <f t="shared" si="24"/>
        <v>36516</v>
      </c>
      <c r="F620" s="175">
        <f>IFERROR(VLOOKUP(D620,'TPMS-auto'!A:J, 10,0), "Not-in-TPMS")</f>
        <v>6895008458</v>
      </c>
      <c r="G620" s="175" t="str">
        <f>IFERROR(VLOOKUP(D620,'TPMS-auto'!A:J,6,0),"Not-in-TPMS")</f>
        <v>036516</v>
      </c>
      <c r="H620" s="12">
        <v>45916</v>
      </c>
      <c r="I620" s="11" t="s">
        <v>16718</v>
      </c>
      <c r="J620" s="13" t="s">
        <v>16719</v>
      </c>
      <c r="K620" s="13" t="s">
        <v>14679</v>
      </c>
      <c r="L620" s="13" t="s">
        <v>14680</v>
      </c>
      <c r="M620" s="13"/>
      <c r="N620" s="13" t="s">
        <v>14680</v>
      </c>
      <c r="O620" s="13" t="s">
        <v>14680</v>
      </c>
      <c r="P620" s="166" t="str">
        <f>IFERROR(VLOOKUP(D620,'TPMS-auto'!A:D, 4,0),"Not-in-TPMS")</f>
        <v>0007435</v>
      </c>
      <c r="Q620" s="169" t="str">
        <f>VLOOKUP(Table2[[#This Row],[Unit Number]],Ops,3,0)</f>
        <v>Rob &amp; Andrea</v>
      </c>
      <c r="R620" s="173">
        <f>IFERROR(VLOOKUP(Table2[[#This Row],[Enterprise ID]], 'ExistingRental-12.11'!A:H, 3, 0), "Not Open On 12.11")</f>
        <v>45986</v>
      </c>
      <c r="S620" s="167" t="str">
        <f>IF(Table2[[#This Row],[Start Rental Date]]="New Rental", "New Rental", "Rental Extension Request")</f>
        <v>Rental Extension Request</v>
      </c>
      <c r="T620" s="167" t="str">
        <f>IFERROR(IF(Table2[[#This Row],[Date of this request]]-Table2[[#This Row],[Tech Service Date]]&lt;60, "New Hire Rental", "Truck Breakdown"), "New Hire Rental")</f>
        <v>Truck Breakdown</v>
      </c>
      <c r="U620" s="167" t="str">
        <f>IFERROR(VLOOKUP(Table2[[#This Row],[Enterprise ID]], 'ExistingRental-12.11'!A:H, 7, 0), "Not Open On 12.11")</f>
        <v>GEORGE LLOYD</v>
      </c>
      <c r="V620" s="173">
        <f>IFERROR(VLOOKUP(Table2[[#This Row],[Enterprise ID]],'Tech-ServiceDate'!A:B,2,0), "EitherNewHire or Termed")</f>
        <v>44258</v>
      </c>
      <c r="W620" s="41"/>
      <c r="X620" s="25"/>
    </row>
    <row r="621" spans="1:24" ht="33.75" customHeight="1">
      <c r="A621" s="15">
        <v>45953</v>
      </c>
      <c r="B621" s="7">
        <v>46873</v>
      </c>
      <c r="C621" s="4" t="s">
        <v>16256</v>
      </c>
      <c r="D621" s="5" t="s">
        <v>9783</v>
      </c>
      <c r="E621" s="176" t="str">
        <f t="shared" si="24"/>
        <v>46873</v>
      </c>
      <c r="F621" s="181">
        <f>IFERROR(VLOOKUP(D621,'TPMS-auto'!A:J, 10,0), "Not-in-TPMS")</f>
        <v>6624605707</v>
      </c>
      <c r="G621" s="181" t="str">
        <f>IFERROR(VLOOKUP(D621,'TPMS-auto'!A:J,6,0),"Not-in-TPMS")</f>
        <v>046873</v>
      </c>
      <c r="H621" s="6">
        <v>45943</v>
      </c>
      <c r="I621" s="2" t="s">
        <v>16720</v>
      </c>
      <c r="J621" s="3" t="s">
        <v>16258</v>
      </c>
      <c r="K621" s="81" t="s">
        <v>16529</v>
      </c>
      <c r="L621" s="13" t="s">
        <v>14680</v>
      </c>
      <c r="M621" s="13"/>
      <c r="N621" s="3" t="s">
        <v>14680</v>
      </c>
      <c r="O621" s="3" t="s">
        <v>14680</v>
      </c>
      <c r="P621" s="166" t="str">
        <f>IFERROR(VLOOKUP(D621,'TPMS-auto'!A:D, 4,0),"Not-in-TPMS")</f>
        <v>0008206</v>
      </c>
      <c r="Q621" s="169" t="str">
        <f>VLOOKUP(Table2[[#This Row],[Unit Number]],Ops,3,0)</f>
        <v>Monica, Cheryl &amp; Machell</v>
      </c>
      <c r="R621" s="173">
        <f>IFERROR(VLOOKUP(Table2[[#This Row],[Enterprise ID]], 'ExistingRental-12.11'!A:H, 3, 0), "Not Open On 12.11")</f>
        <v>45944</v>
      </c>
      <c r="S621" s="167" t="str">
        <f>IF(Table2[[#This Row],[Start Rental Date]]="New Rental", "New Rental", "Rental Extension Request")</f>
        <v>Rental Extension Request</v>
      </c>
      <c r="T621" s="167" t="str">
        <f>IFERROR(IF(Table2[[#This Row],[Date of this request]]-Table2[[#This Row],[Tech Service Date]]&lt;60, "New Hire Rental", "Truck Breakdown"), "New Hire Rental")</f>
        <v>Truck Breakdown</v>
      </c>
      <c r="U621" s="167" t="str">
        <f>IFERROR(VLOOKUP(Table2[[#This Row],[Enterprise ID]], 'ExistingRental-12.11'!A:H, 7, 0), "Not Open On 12.11")</f>
        <v>MICHAEL JOHNSON</v>
      </c>
      <c r="V621" s="173">
        <f>IFERROR(VLOOKUP(Table2[[#This Row],[Enterprise ID]],'Tech-ServiceDate'!A:B,2,0), "EitherNewHire or Termed")</f>
        <v>38209</v>
      </c>
      <c r="W621" s="41"/>
      <c r="X621" s="25"/>
    </row>
    <row r="622" spans="1:24" ht="33.75" customHeight="1">
      <c r="A622" s="15">
        <v>45953</v>
      </c>
      <c r="B622" s="7">
        <v>47059</v>
      </c>
      <c r="C622" s="4" t="s">
        <v>16721</v>
      </c>
      <c r="D622" s="5" t="s">
        <v>16722</v>
      </c>
      <c r="E622" s="176" t="str">
        <f t="shared" si="24"/>
        <v>47059</v>
      </c>
      <c r="F622" s="181">
        <f>IFERROR(VLOOKUP(D622,'TPMS-auto'!A:J, 10,0), "Not-in-TPMS")</f>
        <v>8024978234</v>
      </c>
      <c r="G622" s="181" t="str">
        <f>IFERROR(VLOOKUP(D622,'TPMS-auto'!A:J,6,0),"Not-in-TPMS")</f>
        <v>047059</v>
      </c>
      <c r="H622" s="12" t="s">
        <v>16219</v>
      </c>
      <c r="I622" s="2" t="s">
        <v>16723</v>
      </c>
      <c r="J622" s="3" t="s">
        <v>16685</v>
      </c>
      <c r="K622" s="13" t="s">
        <v>14679</v>
      </c>
      <c r="L622" s="13" t="s">
        <v>14680</v>
      </c>
      <c r="M622" s="13"/>
      <c r="N622" s="3" t="s">
        <v>14680</v>
      </c>
      <c r="O622" s="3" t="s">
        <v>14680</v>
      </c>
      <c r="P622" s="166" t="str">
        <f>IFERROR(VLOOKUP(D622,'TPMS-auto'!A:D, 4,0),"Not-in-TPMS")</f>
        <v>0007670</v>
      </c>
      <c r="Q622" s="169" t="str">
        <f>VLOOKUP(Table2[[#This Row],[Unit Number]],Ops,3,0)</f>
        <v>Rob &amp; Andrea</v>
      </c>
      <c r="R622" s="173" t="str">
        <f>IFERROR(VLOOKUP(Table2[[#This Row],[Enterprise ID]], 'ExistingRental-12.11'!A:H, 3, 0), "Not Open On 12.11")</f>
        <v>Not Open On 12.11</v>
      </c>
      <c r="S622" s="167" t="str">
        <f>IF(Table2[[#This Row],[Start Rental Date]]="New Rental", "New Rental", "Rental Extension Request")</f>
        <v>New Rental</v>
      </c>
      <c r="T622" s="167" t="str">
        <f>IFERROR(IF(Table2[[#This Row],[Date of this request]]-Table2[[#This Row],[Tech Service Date]]&lt;60, "New Hire Rental", "Truck Breakdown"), "New Hire Rental")</f>
        <v>Truck Breakdown</v>
      </c>
      <c r="U622" s="167" t="str">
        <f>IFERROR(VLOOKUP(Table2[[#This Row],[Enterprise ID]], 'ExistingRental-12.11'!A:H, 7, 0), "Not Open On 12.11")</f>
        <v>Not Open On 12.11</v>
      </c>
      <c r="V622" s="173">
        <f>IFERROR(VLOOKUP(Table2[[#This Row],[Enterprise ID]],'Tech-ServiceDate'!A:B,2,0), "EitherNewHire or Termed")</f>
        <v>43118</v>
      </c>
      <c r="W622" s="41"/>
      <c r="X622" s="25"/>
    </row>
    <row r="623" spans="1:24" ht="33.75" customHeight="1">
      <c r="A623" s="15">
        <v>45953</v>
      </c>
      <c r="B623" s="8">
        <v>46316</v>
      </c>
      <c r="C623" s="9" t="s">
        <v>16724</v>
      </c>
      <c r="D623" s="10" t="s">
        <v>16725</v>
      </c>
      <c r="E623" s="174" t="str">
        <f t="shared" si="24"/>
        <v>46316</v>
      </c>
      <c r="F623" s="175">
        <f>IFERROR(VLOOKUP(D623,'TPMS-auto'!A:J, 10,0), "Not-in-TPMS")</f>
        <v>8703841484</v>
      </c>
      <c r="G623" s="175" t="str">
        <f>IFERROR(VLOOKUP(D623,'TPMS-auto'!A:J,6,0),"Not-in-TPMS")</f>
        <v>046316</v>
      </c>
      <c r="H623" s="12" t="s">
        <v>16219</v>
      </c>
      <c r="I623" s="11" t="s">
        <v>16726</v>
      </c>
      <c r="J623" s="3" t="s">
        <v>15414</v>
      </c>
      <c r="K623" s="13" t="s">
        <v>14679</v>
      </c>
      <c r="L623" s="13" t="s">
        <v>14680</v>
      </c>
      <c r="M623" s="13"/>
      <c r="N623" s="13" t="s">
        <v>14680</v>
      </c>
      <c r="O623" s="3" t="s">
        <v>14680</v>
      </c>
      <c r="P623" s="166" t="str">
        <f>IFERROR(VLOOKUP(D623,'TPMS-auto'!A:D, 4,0),"Not-in-TPMS")</f>
        <v>0008206</v>
      </c>
      <c r="Q623" s="169" t="str">
        <f>VLOOKUP(Table2[[#This Row],[Unit Number]],Ops,3,0)</f>
        <v>Monica, Cheryl &amp; Machell</v>
      </c>
      <c r="R623" s="173" t="str">
        <f>IFERROR(VLOOKUP(Table2[[#This Row],[Enterprise ID]], 'ExistingRental-12.11'!A:H, 3, 0), "Not Open On 12.11")</f>
        <v>Not Open On 12.11</v>
      </c>
      <c r="S623" s="167" t="str">
        <f>IF(Table2[[#This Row],[Start Rental Date]]="New Rental", "New Rental", "Rental Extension Request")</f>
        <v>New Rental</v>
      </c>
      <c r="T623" s="167" t="str">
        <f>IFERROR(IF(Table2[[#This Row],[Date of this request]]-Table2[[#This Row],[Tech Service Date]]&lt;60, "New Hire Rental", "Truck Breakdown"), "New Hire Rental")</f>
        <v>Truck Breakdown</v>
      </c>
      <c r="U623" s="167" t="str">
        <f>IFERROR(VLOOKUP(Table2[[#This Row],[Enterprise ID]], 'ExistingRental-12.11'!A:H, 7, 0), "Not Open On 12.11")</f>
        <v>Not Open On 12.11</v>
      </c>
      <c r="V623" s="173">
        <f>IFERROR(VLOOKUP(Table2[[#This Row],[Enterprise ID]],'Tech-ServiceDate'!A:B,2,0), "EitherNewHire or Termed")</f>
        <v>45816</v>
      </c>
      <c r="W623" s="41"/>
      <c r="X623" s="25"/>
    </row>
    <row r="624" spans="1:24" ht="33.75" customHeight="1">
      <c r="A624" s="15">
        <v>45953</v>
      </c>
      <c r="B624" s="8">
        <v>36438</v>
      </c>
      <c r="C624" s="9" t="s">
        <v>16727</v>
      </c>
      <c r="D624" s="10" t="s">
        <v>2107</v>
      </c>
      <c r="E624" s="174" t="str">
        <f t="shared" si="24"/>
        <v>36438</v>
      </c>
      <c r="F624" s="175">
        <f>IFERROR(VLOOKUP(D624,'TPMS-auto'!A:J, 10,0), "Not-in-TPMS")</f>
        <v>8565039462</v>
      </c>
      <c r="G624" s="175" t="str">
        <f>IFERROR(VLOOKUP(D624,'TPMS-auto'!A:J,6,0),"Not-in-TPMS")</f>
        <v>036438</v>
      </c>
      <c r="H624" s="12" t="s">
        <v>16219</v>
      </c>
      <c r="I624" s="11" t="s">
        <v>16728</v>
      </c>
      <c r="J624" s="13" t="s">
        <v>16729</v>
      </c>
      <c r="K624" s="13" t="s">
        <v>14679</v>
      </c>
      <c r="L624" s="13" t="s">
        <v>14680</v>
      </c>
      <c r="M624" s="13"/>
      <c r="N624" s="3" t="s">
        <v>14680</v>
      </c>
      <c r="O624" s="3" t="s">
        <v>14680</v>
      </c>
      <c r="P624" s="166" t="str">
        <f>IFERROR(VLOOKUP(D624,'TPMS-auto'!A:D, 4,0),"Not-in-TPMS")</f>
        <v>0007983</v>
      </c>
      <c r="Q624" s="169" t="str">
        <f>VLOOKUP(Table2[[#This Row],[Unit Number]],Ops,3,0)</f>
        <v>Rob &amp; Andrea</v>
      </c>
      <c r="R624" s="173">
        <f>IFERROR(VLOOKUP(Table2[[#This Row],[Enterprise ID]], 'ExistingRental-12.11'!A:H, 3, 0), "Not Open On 12.11")</f>
        <v>45958</v>
      </c>
      <c r="S624" s="167" t="str">
        <f>IF(Table2[[#This Row],[Start Rental Date]]="New Rental", "New Rental", "Rental Extension Request")</f>
        <v>New Rental</v>
      </c>
      <c r="T624" s="167" t="str">
        <f>IFERROR(IF(Table2[[#This Row],[Date of this request]]-Table2[[#This Row],[Tech Service Date]]&lt;60, "New Hire Rental", "Truck Breakdown"), "New Hire Rental")</f>
        <v>Truck Breakdown</v>
      </c>
      <c r="U624" s="167" t="str">
        <f>IFERROR(VLOOKUP(Table2[[#This Row],[Enterprise ID]], 'ExistingRental-12.11'!A:H, 7, 0), "Not Open On 12.11")</f>
        <v>BRIAN POWERS</v>
      </c>
      <c r="V624" s="173">
        <f>IFERROR(VLOOKUP(Table2[[#This Row],[Enterprise ID]],'Tech-ServiceDate'!A:B,2,0), "EitherNewHire or Termed")</f>
        <v>31432</v>
      </c>
      <c r="W624" s="41"/>
      <c r="X624" s="25"/>
    </row>
    <row r="625" spans="1:24" ht="33.75" customHeight="1">
      <c r="A625" s="15">
        <v>45953</v>
      </c>
      <c r="B625" s="7">
        <v>47209</v>
      </c>
      <c r="C625" s="4" t="s">
        <v>16730</v>
      </c>
      <c r="D625" s="5" t="s">
        <v>7094</v>
      </c>
      <c r="E625" s="176" t="str">
        <f t="shared" si="24"/>
        <v>47209</v>
      </c>
      <c r="F625" s="181">
        <f>IFERROR(VLOOKUP(D625,'TPMS-auto'!A:J, 10,0), "Not-in-TPMS")</f>
        <v>5033836683</v>
      </c>
      <c r="G625" s="181" t="str">
        <f>IFERROR(VLOOKUP(D625,'TPMS-auto'!A:J,6,0),"Not-in-TPMS")</f>
        <v>047209</v>
      </c>
      <c r="H625" s="12" t="s">
        <v>16219</v>
      </c>
      <c r="I625" s="2" t="s">
        <v>16731</v>
      </c>
      <c r="J625" s="3" t="s">
        <v>16732</v>
      </c>
      <c r="K625" s="13" t="s">
        <v>14679</v>
      </c>
      <c r="L625" s="13" t="s">
        <v>14680</v>
      </c>
      <c r="M625" s="13"/>
      <c r="N625" s="3" t="s">
        <v>14680</v>
      </c>
      <c r="O625" s="3" t="s">
        <v>14680</v>
      </c>
      <c r="P625" s="166" t="str">
        <f>IFERROR(VLOOKUP(D625,'TPMS-auto'!A:D, 4,0),"Not-in-TPMS")</f>
        <v>0008228</v>
      </c>
      <c r="Q625" s="169" t="str">
        <f>VLOOKUP(Table2[[#This Row],[Unit Number]],Ops,3,0)</f>
        <v>Carol &amp; Tasha</v>
      </c>
      <c r="R625" s="173">
        <f>IFERROR(VLOOKUP(Table2[[#This Row],[Enterprise ID]], 'ExistingRental-12.11'!A:H, 3, 0), "Not Open On 12.11")</f>
        <v>45999</v>
      </c>
      <c r="S625" s="167" t="str">
        <f>IF(Table2[[#This Row],[Start Rental Date]]="New Rental", "New Rental", "Rental Extension Request")</f>
        <v>New Rental</v>
      </c>
      <c r="T625" s="167" t="str">
        <f>IFERROR(IF(Table2[[#This Row],[Date of this request]]-Table2[[#This Row],[Tech Service Date]]&lt;60, "New Hire Rental", "Truck Breakdown"), "New Hire Rental")</f>
        <v>Truck Breakdown</v>
      </c>
      <c r="U625" s="167" t="str">
        <f>IFERROR(VLOOKUP(Table2[[#This Row],[Enterprise ID]], 'ExistingRental-12.11'!A:H, 7, 0), "Not Open On 12.11")</f>
        <v>JAMES HEMINGTON</v>
      </c>
      <c r="V625" s="173">
        <f>IFERROR(VLOOKUP(Table2[[#This Row],[Enterprise ID]],'Tech-ServiceDate'!A:B,2,0), "EitherNewHire or Termed")</f>
        <v>33947</v>
      </c>
      <c r="W625" s="41"/>
      <c r="X625" s="25"/>
    </row>
    <row r="626" spans="1:24" ht="33.75" customHeight="1">
      <c r="A626" s="15">
        <v>45953</v>
      </c>
      <c r="B626" s="8">
        <v>46599</v>
      </c>
      <c r="C626" s="9" t="s">
        <v>16733</v>
      </c>
      <c r="D626" s="10" t="s">
        <v>5055</v>
      </c>
      <c r="E626" s="174" t="str">
        <f t="shared" si="24"/>
        <v>46599</v>
      </c>
      <c r="F626" s="175">
        <f>IFERROR(VLOOKUP(D626,'TPMS-auto'!A:J, 10,0), "Not-in-TPMS")</f>
        <v>7323510103</v>
      </c>
      <c r="G626" s="175" t="str">
        <f>IFERROR(VLOOKUP(D626,'TPMS-auto'!A:J,6,0),"Not-in-TPMS")</f>
        <v>046599</v>
      </c>
      <c r="H626" s="12" t="s">
        <v>16219</v>
      </c>
      <c r="I626" s="11" t="s">
        <v>16734</v>
      </c>
      <c r="J626" s="3" t="s">
        <v>16716</v>
      </c>
      <c r="K626" s="13" t="s">
        <v>14679</v>
      </c>
      <c r="L626" s="13" t="s">
        <v>14680</v>
      </c>
      <c r="M626" s="13"/>
      <c r="N626" s="13" t="s">
        <v>14680</v>
      </c>
      <c r="O626" s="13" t="s">
        <v>14680</v>
      </c>
      <c r="P626" s="166" t="str">
        <f>IFERROR(VLOOKUP(D626,'TPMS-auto'!A:D, 4,0),"Not-in-TPMS")</f>
        <v>0008380</v>
      </c>
      <c r="Q626" s="169" t="str">
        <f>VLOOKUP(Table2[[#This Row],[Unit Number]],Ops,3,0)</f>
        <v>Rob &amp; Andrea</v>
      </c>
      <c r="R626" s="173" t="str">
        <f>IFERROR(VLOOKUP(Table2[[#This Row],[Enterprise ID]], 'ExistingRental-12.11'!A:H, 3, 0), "Not Open On 12.11")</f>
        <v>Not Open On 12.11</v>
      </c>
      <c r="S626" s="167" t="str">
        <f>IF(Table2[[#This Row],[Start Rental Date]]="New Rental", "New Rental", "Rental Extension Request")</f>
        <v>New Rental</v>
      </c>
      <c r="T626" s="167" t="str">
        <f>IFERROR(IF(Table2[[#This Row],[Date of this request]]-Table2[[#This Row],[Tech Service Date]]&lt;60, "New Hire Rental", "Truck Breakdown"), "New Hire Rental")</f>
        <v>Truck Breakdown</v>
      </c>
      <c r="U626" s="167" t="str">
        <f>IFERROR(VLOOKUP(Table2[[#This Row],[Enterprise ID]], 'ExistingRental-12.11'!A:H, 7, 0), "Not Open On 12.11")</f>
        <v>Not Open On 12.11</v>
      </c>
      <c r="V626" s="173">
        <f>IFERROR(VLOOKUP(Table2[[#This Row],[Enterprise ID]],'Tech-ServiceDate'!A:B,2,0), "EitherNewHire or Termed")</f>
        <v>39053</v>
      </c>
      <c r="W626" s="41"/>
      <c r="X626" s="25"/>
    </row>
    <row r="627" spans="1:24" ht="33.75" customHeight="1">
      <c r="A627" s="15">
        <v>45953</v>
      </c>
      <c r="B627" s="8">
        <v>61785</v>
      </c>
      <c r="C627" s="4" t="s">
        <v>16735</v>
      </c>
      <c r="D627" s="10" t="s">
        <v>16736</v>
      </c>
      <c r="E627" s="174" t="str">
        <f t="shared" si="24"/>
        <v>61785</v>
      </c>
      <c r="F627" s="177">
        <f>IFERROR(VLOOKUP(D627,'TPMS-auto'!A:J, 10,0), "Not-in-TPMS")</f>
        <v>2602760220</v>
      </c>
      <c r="G627" s="177" t="str">
        <f>IFERROR(VLOOKUP(D627,'TPMS-auto'!A:J,6,0),"Not-in-TPMS")</f>
        <v>061785</v>
      </c>
      <c r="H627" s="12" t="s">
        <v>16219</v>
      </c>
      <c r="I627" s="11" t="s">
        <v>16737</v>
      </c>
      <c r="J627" s="13" t="s">
        <v>16738</v>
      </c>
      <c r="K627" s="13" t="s">
        <v>14679</v>
      </c>
      <c r="L627" s="13" t="s">
        <v>14680</v>
      </c>
      <c r="M627" s="13"/>
      <c r="N627" s="3" t="s">
        <v>14680</v>
      </c>
      <c r="O627" s="3" t="s">
        <v>14680</v>
      </c>
      <c r="P627" s="166" t="str">
        <f>IFERROR(VLOOKUP(D627,'TPMS-auto'!A:D, 4,0),"Not-in-TPMS")</f>
        <v>0008096</v>
      </c>
      <c r="Q627" s="169" t="str">
        <f>VLOOKUP(Table2[[#This Row],[Unit Number]],Ops,3,0)</f>
        <v>Monica, Cheryl &amp; Machell</v>
      </c>
      <c r="R627" s="173" t="str">
        <f>IFERROR(VLOOKUP(Table2[[#This Row],[Enterprise ID]], 'ExistingRental-12.11'!A:H, 3, 0), "Not Open On 12.11")</f>
        <v>Not Open On 12.11</v>
      </c>
      <c r="S627" s="167" t="str">
        <f>IF(Table2[[#This Row],[Start Rental Date]]="New Rental", "New Rental", "Rental Extension Request")</f>
        <v>New Rental</v>
      </c>
      <c r="T627" s="167" t="str">
        <f>IFERROR(IF(Table2[[#This Row],[Date of this request]]-Table2[[#This Row],[Tech Service Date]]&lt;60, "New Hire Rental", "Truck Breakdown"), "New Hire Rental")</f>
        <v>Truck Breakdown</v>
      </c>
      <c r="U627" s="167" t="str">
        <f>IFERROR(VLOOKUP(Table2[[#This Row],[Enterprise ID]], 'ExistingRental-12.11'!A:H, 7, 0), "Not Open On 12.11")</f>
        <v>Not Open On 12.11</v>
      </c>
      <c r="V627" s="173">
        <f>IFERROR(VLOOKUP(Table2[[#This Row],[Enterprise ID]],'Tech-ServiceDate'!A:B,2,0), "EitherNewHire or Termed")</f>
        <v>45039</v>
      </c>
      <c r="W627" s="41"/>
      <c r="X627" s="25"/>
    </row>
    <row r="628" spans="1:24" ht="33.75" customHeight="1">
      <c r="A628" s="15">
        <v>45953</v>
      </c>
      <c r="B628" s="4">
        <v>23764</v>
      </c>
      <c r="C628" s="4" t="s">
        <v>16739</v>
      </c>
      <c r="D628" s="5" t="s">
        <v>16740</v>
      </c>
      <c r="E628" s="176" t="str">
        <f t="shared" si="24"/>
        <v>23764</v>
      </c>
      <c r="F628" s="177">
        <f>IFERROR(VLOOKUP(D628,'TPMS-auto'!A:J, 10,0), "Not-in-TPMS")</f>
        <v>6267041070</v>
      </c>
      <c r="G628" s="177" t="str">
        <f>IFERROR(VLOOKUP(D628,'TPMS-auto'!A:J,6,0),"Not-in-TPMS")</f>
        <v>023764</v>
      </c>
      <c r="H628" s="6" t="s">
        <v>16219</v>
      </c>
      <c r="I628" s="2" t="s">
        <v>16741</v>
      </c>
      <c r="J628" s="3" t="s">
        <v>16716</v>
      </c>
      <c r="K628" s="3" t="s">
        <v>14679</v>
      </c>
      <c r="L628" s="3" t="s">
        <v>14680</v>
      </c>
      <c r="M628" s="3"/>
      <c r="N628" s="22" t="s">
        <v>16742</v>
      </c>
      <c r="O628" s="3"/>
      <c r="P628" s="166" t="str">
        <f>IFERROR(VLOOKUP(D628,'TPMS-auto'!A:D, 4,0),"Not-in-TPMS")</f>
        <v>0007108</v>
      </c>
      <c r="Q628" s="169" t="str">
        <f>VLOOKUP(Table2[[#This Row],[Unit Number]],Ops,3,0)</f>
        <v>Carol &amp; Tasha</v>
      </c>
      <c r="R628" s="173" t="str">
        <f>IFERROR(VLOOKUP(Table2[[#This Row],[Enterprise ID]], 'ExistingRental-12.11'!A:H, 3, 0), "Not Open On 12.11")</f>
        <v>Not Open On 12.11</v>
      </c>
      <c r="S628" s="167" t="str">
        <f>IF(Table2[[#This Row],[Start Rental Date]]="New Rental", "New Rental", "Rental Extension Request")</f>
        <v>New Rental</v>
      </c>
      <c r="T628" s="167" t="str">
        <f>IFERROR(IF(Table2[[#This Row],[Date of this request]]-Table2[[#This Row],[Tech Service Date]]&lt;60, "New Hire Rental", "Truck Breakdown"), "New Hire Rental")</f>
        <v>Truck Breakdown</v>
      </c>
      <c r="U628" s="167" t="str">
        <f>IFERROR(VLOOKUP(Table2[[#This Row],[Enterprise ID]], 'ExistingRental-12.11'!A:H, 7, 0), "Not Open On 12.11")</f>
        <v>Not Open On 12.11</v>
      </c>
      <c r="V628" s="173">
        <f>IFERROR(VLOOKUP(Table2[[#This Row],[Enterprise ID]],'Tech-ServiceDate'!A:B,2,0), "EitherNewHire or Termed")</f>
        <v>45291</v>
      </c>
      <c r="W628" s="41"/>
      <c r="X628" s="25"/>
    </row>
    <row r="629" spans="1:24" ht="33.75" customHeight="1">
      <c r="A629" s="15">
        <v>45953</v>
      </c>
      <c r="B629" s="7">
        <v>46473</v>
      </c>
      <c r="C629" s="4" t="s">
        <v>16454</v>
      </c>
      <c r="D629" s="5" t="s">
        <v>15045</v>
      </c>
      <c r="E629" s="176" t="str">
        <f t="shared" si="24"/>
        <v>46473</v>
      </c>
      <c r="F629" s="181" t="str">
        <f>IFERROR(VLOOKUP(D629,'TPMS-auto'!A:J, 10,0), "Not-in-TPMS")</f>
        <v>Not-in-TPMS</v>
      </c>
      <c r="G629" s="181" t="str">
        <f>IFERROR(VLOOKUP(D629,'TPMS-auto'!A:J,6,0),"Not-in-TPMS")</f>
        <v>Not-in-TPMS</v>
      </c>
      <c r="H629" s="12" t="s">
        <v>16219</v>
      </c>
      <c r="I629" s="2" t="s">
        <v>15046</v>
      </c>
      <c r="J629" s="3" t="s">
        <v>16743</v>
      </c>
      <c r="K629" s="13" t="s">
        <v>14679</v>
      </c>
      <c r="L629" s="3" t="s">
        <v>14680</v>
      </c>
      <c r="M629" s="3"/>
      <c r="N629" s="3" t="s">
        <v>14680</v>
      </c>
      <c r="O629" s="3" t="s">
        <v>14680</v>
      </c>
      <c r="P629" s="166" t="str">
        <f>IFERROR(VLOOKUP(D629,'TPMS-auto'!A:D, 4,0),"Not-in-TPMS")</f>
        <v>Not-in-TPMS</v>
      </c>
      <c r="Q629" s="169" t="e">
        <f>VLOOKUP(Table2[[#This Row],[Unit Number]],Ops,3,0)</f>
        <v>#N/A</v>
      </c>
      <c r="R629" s="173" t="str">
        <f>IFERROR(VLOOKUP(Table2[[#This Row],[Enterprise ID]], 'ExistingRental-12.11'!A:H, 3, 0), "Not Open On 12.11")</f>
        <v>Not Open On 12.11</v>
      </c>
      <c r="S629" s="167" t="str">
        <f>IF(Table2[[#This Row],[Start Rental Date]]="New Rental", "New Rental", "Rental Extension Request")</f>
        <v>New Rental</v>
      </c>
      <c r="T629" s="167" t="str">
        <f>IFERROR(IF(Table2[[#This Row],[Date of this request]]-Table2[[#This Row],[Tech Service Date]]&lt;60, "New Hire Rental", "Truck Breakdown"), "New Hire Rental")</f>
        <v>New Hire Rental</v>
      </c>
      <c r="U629" s="167" t="str">
        <f>IFERROR(VLOOKUP(Table2[[#This Row],[Enterprise ID]], 'ExistingRental-12.11'!A:H, 7, 0), "Not Open On 12.11")</f>
        <v>Not Open On 12.11</v>
      </c>
      <c r="V629" s="173" t="str">
        <f>IFERROR(VLOOKUP(Table2[[#This Row],[Enterprise ID]],'Tech-ServiceDate'!A:B,2,0), "EitherNewHire or Termed")</f>
        <v>EitherNewHire or Termed</v>
      </c>
      <c r="W629" s="41"/>
      <c r="X629" s="25"/>
    </row>
    <row r="630" spans="1:24" ht="33.75" customHeight="1">
      <c r="A630" s="15">
        <v>45954</v>
      </c>
      <c r="B630" s="8">
        <v>61771</v>
      </c>
      <c r="C630" s="9" t="s">
        <v>16554</v>
      </c>
      <c r="D630" s="10" t="s">
        <v>16555</v>
      </c>
      <c r="E630" s="174" t="s">
        <v>16744</v>
      </c>
      <c r="F630" s="175">
        <v>4015382023</v>
      </c>
      <c r="G630" s="175" t="s">
        <v>16745</v>
      </c>
      <c r="H630" s="12">
        <v>45950</v>
      </c>
      <c r="I630" s="11" t="s">
        <v>16746</v>
      </c>
      <c r="J630" s="13" t="s">
        <v>15426</v>
      </c>
      <c r="K630" s="13" t="s">
        <v>16747</v>
      </c>
      <c r="L630" s="13" t="s">
        <v>14680</v>
      </c>
      <c r="M630" s="13"/>
      <c r="N630" s="13" t="s">
        <v>14680</v>
      </c>
      <c r="O630" s="13" t="s">
        <v>14680</v>
      </c>
      <c r="P630" s="166" t="str">
        <f>IFERROR(VLOOKUP(D630,'TPMS-auto'!A:D, 4,0),"Not-in-TPMS")</f>
        <v>0007670</v>
      </c>
      <c r="Q630" s="169" t="str">
        <f>VLOOKUP(Table2[[#This Row],[Unit Number]],Ops,3,0)</f>
        <v>Rob &amp; Andrea</v>
      </c>
      <c r="R630" s="173" t="str">
        <f>IFERROR(VLOOKUP(Table2[[#This Row],[Enterprise ID]], 'ExistingRental-12.11'!A:H, 3, 0), "Not Open On 12.11")</f>
        <v>Not Open On 12.11</v>
      </c>
      <c r="S630" s="167" t="str">
        <f>IF(Table2[[#This Row],[Start Rental Date]]="New Rental", "New Rental", "Rental Extension Request")</f>
        <v>Rental Extension Request</v>
      </c>
      <c r="T630" s="167" t="str">
        <f>IFERROR(IF(Table2[[#This Row],[Date of this request]]-Table2[[#This Row],[Tech Service Date]]&lt;60, "New Hire Rental", "Truck Breakdown"), "New Hire Rental")</f>
        <v>New Hire Rental</v>
      </c>
      <c r="U630" s="167" t="str">
        <f>IFERROR(VLOOKUP(Table2[[#This Row],[Enterprise ID]], 'ExistingRental-12.11'!A:H, 7, 0), "Not Open On 12.11")</f>
        <v>Not Open On 12.11</v>
      </c>
      <c r="V630" s="173">
        <f>IFERROR(VLOOKUP(Table2[[#This Row],[Enterprise ID]],'Tech-ServiceDate'!A:B,2,0), "EitherNewHire or Termed")</f>
        <v>45928</v>
      </c>
      <c r="W630" s="41"/>
      <c r="X630" s="25"/>
    </row>
    <row r="631" spans="1:24" ht="33.75" customHeight="1">
      <c r="A631" s="15">
        <v>45954</v>
      </c>
      <c r="B631" s="8">
        <v>47384</v>
      </c>
      <c r="C631" s="9" t="s">
        <v>16748</v>
      </c>
      <c r="D631" s="10" t="s">
        <v>16414</v>
      </c>
      <c r="E631" s="174" t="str">
        <f>TRIM(B631)</f>
        <v>47384</v>
      </c>
      <c r="F631" s="175">
        <f>IFERROR(VLOOKUP(D631,'TPMS-auto'!A:J, 10,0), "Not-in-TPMS")</f>
        <v>8703150994</v>
      </c>
      <c r="G631" s="175" t="str">
        <f>IFERROR(VLOOKUP(D631,'TPMS-auto'!A:J,6,0),"Not-in-TPMS")</f>
        <v>047384</v>
      </c>
      <c r="H631" s="12" t="s">
        <v>14676</v>
      </c>
      <c r="I631" s="11" t="s">
        <v>16749</v>
      </c>
      <c r="J631" s="13" t="s">
        <v>16750</v>
      </c>
      <c r="K631" s="13" t="s">
        <v>14679</v>
      </c>
      <c r="L631" s="13" t="s">
        <v>14680</v>
      </c>
      <c r="M631" s="13"/>
      <c r="N631" s="13" t="s">
        <v>14680</v>
      </c>
      <c r="O631" s="13" t="s">
        <v>14680</v>
      </c>
      <c r="P631" s="166" t="str">
        <f>IFERROR(VLOOKUP(D631,'TPMS-auto'!A:D, 4,0),"Not-in-TPMS")</f>
        <v>0008206</v>
      </c>
      <c r="Q631" s="169" t="str">
        <f>VLOOKUP(Table2[[#This Row],[Unit Number]],Ops,3,0)</f>
        <v>Monica, Cheryl &amp; Machell</v>
      </c>
      <c r="R631" s="173" t="str">
        <f>IFERROR(VLOOKUP(Table2[[#This Row],[Enterprise ID]], 'ExistingRental-12.11'!A:H, 3, 0), "Not Open On 12.11")</f>
        <v>Not Open On 12.11</v>
      </c>
      <c r="S631" s="167" t="str">
        <f>IF(Table2[[#This Row],[Start Rental Date]]="New Rental", "New Rental", "Rental Extension Request")</f>
        <v>New Rental</v>
      </c>
      <c r="T631" s="167" t="str">
        <f>IFERROR(IF(Table2[[#This Row],[Date of this request]]-Table2[[#This Row],[Tech Service Date]]&lt;60, "New Hire Rental", "Truck Breakdown"), "New Hire Rental")</f>
        <v>New Hire Rental</v>
      </c>
      <c r="U631" s="167" t="str">
        <f>IFERROR(VLOOKUP(Table2[[#This Row],[Enterprise ID]], 'ExistingRental-12.11'!A:H, 7, 0), "Not Open On 12.11")</f>
        <v>Not Open On 12.11</v>
      </c>
      <c r="V631" s="173">
        <f>IFERROR(VLOOKUP(Table2[[#This Row],[Enterprise ID]],'Tech-ServiceDate'!A:B,2,0), "EitherNewHire or Termed")</f>
        <v>45935</v>
      </c>
      <c r="W631" s="41"/>
      <c r="X631" s="25"/>
    </row>
    <row r="632" spans="1:24" ht="33.75" customHeight="1">
      <c r="A632" s="15">
        <v>45954</v>
      </c>
      <c r="B632" s="8">
        <v>23859</v>
      </c>
      <c r="C632" s="9" t="s">
        <v>16751</v>
      </c>
      <c r="D632" s="10" t="s">
        <v>16422</v>
      </c>
      <c r="E632" s="174" t="str">
        <f>TRIM(B632)</f>
        <v>23859</v>
      </c>
      <c r="F632" s="175" t="str">
        <f>IFERROR(VLOOKUP(D632,'TPMS-auto'!A:J, 10,0), "Not-in-TPMS")</f>
        <v>Not-in-TPMS</v>
      </c>
      <c r="G632" s="175" t="str">
        <f>IFERROR(VLOOKUP(D632,'TPMS-auto'!A:J,6,0),"Not-in-TPMS")</f>
        <v>Not-in-TPMS</v>
      </c>
      <c r="H632" s="12">
        <v>45945</v>
      </c>
      <c r="I632" s="11"/>
      <c r="J632" s="13" t="s">
        <v>15337</v>
      </c>
      <c r="K632" s="81" t="s">
        <v>16752</v>
      </c>
      <c r="L632" s="13" t="s">
        <v>14680</v>
      </c>
      <c r="M632" s="13"/>
      <c r="N632" s="13" t="s">
        <v>14680</v>
      </c>
      <c r="O632" s="13" t="s">
        <v>14680</v>
      </c>
      <c r="P632" s="166" t="str">
        <f>IFERROR(VLOOKUP(D632,'TPMS-auto'!A:D, 4,0),"Not-in-TPMS")</f>
        <v>Not-in-TPMS</v>
      </c>
      <c r="Q632" s="169" t="e">
        <f>VLOOKUP(Table2[[#This Row],[Unit Number]],Ops,3,0)</f>
        <v>#N/A</v>
      </c>
      <c r="R632" s="173" t="str">
        <f>IFERROR(VLOOKUP(Table2[[#This Row],[Enterprise ID]], 'ExistingRental-12.11'!A:H, 3, 0), "Not Open On 12.11")</f>
        <v>Not Open On 12.11</v>
      </c>
      <c r="S632" s="167" t="str">
        <f>IF(Table2[[#This Row],[Start Rental Date]]="New Rental", "New Rental", "Rental Extension Request")</f>
        <v>Rental Extension Request</v>
      </c>
      <c r="T632" s="167" t="str">
        <f>IFERROR(IF(Table2[[#This Row],[Date of this request]]-Table2[[#This Row],[Tech Service Date]]&lt;60, "New Hire Rental", "Truck Breakdown"), "New Hire Rental")</f>
        <v>New Hire Rental</v>
      </c>
      <c r="U632" s="167" t="str">
        <f>IFERROR(VLOOKUP(Table2[[#This Row],[Enterprise ID]], 'ExistingRental-12.11'!A:H, 7, 0), "Not Open On 12.11")</f>
        <v>Not Open On 12.11</v>
      </c>
      <c r="V632" s="173" t="str">
        <f>IFERROR(VLOOKUP(Table2[[#This Row],[Enterprise ID]],'Tech-ServiceDate'!A:B,2,0), "EitherNewHire or Termed")</f>
        <v>EitherNewHire or Termed</v>
      </c>
      <c r="W632" s="41"/>
      <c r="X632" s="25"/>
    </row>
    <row r="633" spans="1:24" ht="33.75" customHeight="1">
      <c r="A633" s="15">
        <v>45954</v>
      </c>
      <c r="B633" s="8">
        <v>23863</v>
      </c>
      <c r="C633" s="9" t="s">
        <v>16753</v>
      </c>
      <c r="D633" s="10" t="s">
        <v>16754</v>
      </c>
      <c r="E633" s="174" t="str">
        <f>TRIM(B633)</f>
        <v>23863</v>
      </c>
      <c r="F633" s="175">
        <f>IFERROR(VLOOKUP(D633,'TPMS-auto'!A:J, 10,0), "Not-in-TPMS")</f>
        <v>2197417271</v>
      </c>
      <c r="G633" s="175" t="str">
        <f>IFERROR(VLOOKUP(D633,'TPMS-auto'!A:J,6,0),"Not-in-TPMS")</f>
        <v>023863</v>
      </c>
      <c r="H633" s="12">
        <v>45954</v>
      </c>
      <c r="I633" s="11" t="s">
        <v>16755</v>
      </c>
      <c r="J633" s="13" t="s">
        <v>16756</v>
      </c>
      <c r="K633" s="13" t="s">
        <v>16757</v>
      </c>
      <c r="L633" s="13" t="s">
        <v>14680</v>
      </c>
      <c r="M633" s="13"/>
      <c r="N633" s="13" t="s">
        <v>14680</v>
      </c>
      <c r="O633" s="13" t="s">
        <v>14680</v>
      </c>
      <c r="P633" s="166" t="str">
        <f>IFERROR(VLOOKUP(D633,'TPMS-auto'!A:D, 4,0),"Not-in-TPMS")</f>
        <v>0008555</v>
      </c>
      <c r="Q633" s="169" t="str">
        <f>VLOOKUP(Table2[[#This Row],[Unit Number]],Ops,3,0)</f>
        <v>Monica, Cheryl &amp; Machell</v>
      </c>
      <c r="R633" s="173" t="str">
        <f>IFERROR(VLOOKUP(Table2[[#This Row],[Enterprise ID]], 'ExistingRental-12.11'!A:H, 3, 0), "Not Open On 12.11")</f>
        <v>Not Open On 12.11</v>
      </c>
      <c r="S633" s="167" t="str">
        <f>IF(Table2[[#This Row],[Start Rental Date]]="New Rental", "New Rental", "Rental Extension Request")</f>
        <v>Rental Extension Request</v>
      </c>
      <c r="T633" s="167" t="str">
        <f>IFERROR(IF(Table2[[#This Row],[Date of this request]]-Table2[[#This Row],[Tech Service Date]]&lt;60, "New Hire Rental", "Truck Breakdown"), "New Hire Rental")</f>
        <v>Truck Breakdown</v>
      </c>
      <c r="U633" s="167" t="str">
        <f>IFERROR(VLOOKUP(Table2[[#This Row],[Enterprise ID]], 'ExistingRental-12.11'!A:H, 7, 0), "Not Open On 12.11")</f>
        <v>Not Open On 12.11</v>
      </c>
      <c r="V633" s="173">
        <f>IFERROR(VLOOKUP(Table2[[#This Row],[Enterprise ID]],'Tech-ServiceDate'!A:B,2,0), "EitherNewHire or Termed")</f>
        <v>45333</v>
      </c>
      <c r="W633" s="41"/>
      <c r="X633" s="25"/>
    </row>
    <row r="634" spans="1:24" ht="33.75" customHeight="1">
      <c r="A634" s="15">
        <v>45954</v>
      </c>
      <c r="B634" s="7">
        <v>37309</v>
      </c>
      <c r="C634" s="4" t="s">
        <v>16758</v>
      </c>
      <c r="D634" s="5" t="s">
        <v>16392</v>
      </c>
      <c r="E634" s="176" t="str">
        <f>TRIM(B634)</f>
        <v>37309</v>
      </c>
      <c r="F634" s="181">
        <f>IFERROR(VLOOKUP(D634,'TPMS-auto'!A:J, 10,0), "Not-in-TPMS")</f>
        <v>5189860043</v>
      </c>
      <c r="G634" s="181" t="str">
        <f>IFERROR(VLOOKUP(D634,'TPMS-auto'!A:J,6,0),"Not-in-TPMS")</f>
        <v>037309</v>
      </c>
      <c r="H634" s="12" t="s">
        <v>14676</v>
      </c>
      <c r="I634" s="11" t="s">
        <v>16759</v>
      </c>
      <c r="J634" s="13" t="s">
        <v>16760</v>
      </c>
      <c r="K634" s="13" t="s">
        <v>14679</v>
      </c>
      <c r="L634" s="13" t="s">
        <v>14680</v>
      </c>
      <c r="M634" s="13"/>
      <c r="N634" s="3" t="s">
        <v>14680</v>
      </c>
      <c r="O634" s="3" t="s">
        <v>14680</v>
      </c>
      <c r="P634" s="166" t="str">
        <f>IFERROR(VLOOKUP(D634,'TPMS-auto'!A:D, 4,0),"Not-in-TPMS")</f>
        <v>0007670</v>
      </c>
      <c r="Q634" s="169" t="str">
        <f>VLOOKUP(Table2[[#This Row],[Unit Number]],Ops,3,0)</f>
        <v>Rob &amp; Andrea</v>
      </c>
      <c r="R634" s="173" t="str">
        <f>IFERROR(VLOOKUP(Table2[[#This Row],[Enterprise ID]], 'ExistingRental-12.11'!A:H, 3, 0), "Not Open On 12.11")</f>
        <v>Not Open On 12.11</v>
      </c>
      <c r="S634" s="167" t="str">
        <f>IF(Table2[[#This Row],[Start Rental Date]]="New Rental", "New Rental", "Rental Extension Request")</f>
        <v>New Rental</v>
      </c>
      <c r="T634" s="167" t="str">
        <f>IFERROR(IF(Table2[[#This Row],[Date of this request]]-Table2[[#This Row],[Tech Service Date]]&lt;60, "New Hire Rental", "Truck Breakdown"), "New Hire Rental")</f>
        <v>New Hire Rental</v>
      </c>
      <c r="U634" s="167" t="str">
        <f>IFERROR(VLOOKUP(Table2[[#This Row],[Enterprise ID]], 'ExistingRental-12.11'!A:H, 7, 0), "Not Open On 12.11")</f>
        <v>Not Open On 12.11</v>
      </c>
      <c r="V634" s="173">
        <f>IFERROR(VLOOKUP(Table2[[#This Row],[Enterprise ID]],'Tech-ServiceDate'!A:B,2,0), "EitherNewHire or Termed")</f>
        <v>45928</v>
      </c>
      <c r="W634" s="41"/>
      <c r="X634" s="25"/>
    </row>
    <row r="635" spans="1:24" ht="33.75" customHeight="1">
      <c r="A635" s="15">
        <v>45954</v>
      </c>
      <c r="B635" s="7">
        <v>46650</v>
      </c>
      <c r="C635" s="4" t="s">
        <v>16761</v>
      </c>
      <c r="D635" s="5" t="s">
        <v>16762</v>
      </c>
      <c r="E635" s="176" t="str">
        <f>TRIM(B635)</f>
        <v>46650</v>
      </c>
      <c r="F635" s="181">
        <f>IFERROR(VLOOKUP(D635,'TPMS-auto'!A:J, 10,0), "Not-in-TPMS")</f>
        <v>4343632361</v>
      </c>
      <c r="G635" s="181" t="str">
        <f>IFERROR(VLOOKUP(D635,'TPMS-auto'!A:J,6,0),"Not-in-TPMS")</f>
        <v>046650</v>
      </c>
      <c r="H635" s="12" t="s">
        <v>14676</v>
      </c>
      <c r="I635" s="11" t="s">
        <v>16763</v>
      </c>
      <c r="J635" s="3" t="s">
        <v>16764</v>
      </c>
      <c r="K635" s="13" t="s">
        <v>14679</v>
      </c>
      <c r="L635" s="13" t="s">
        <v>14680</v>
      </c>
      <c r="M635" s="13"/>
      <c r="N635" s="3" t="s">
        <v>14680</v>
      </c>
      <c r="O635" s="3" t="s">
        <v>14680</v>
      </c>
      <c r="P635" s="166" t="str">
        <f>IFERROR(VLOOKUP(D635,'TPMS-auto'!A:D, 4,0),"Not-in-TPMS")</f>
        <v>0008175</v>
      </c>
      <c r="Q635" s="169" t="str">
        <f>VLOOKUP(Table2[[#This Row],[Unit Number]],Ops,3,0)</f>
        <v>Rob &amp; Andrea</v>
      </c>
      <c r="R635" s="173" t="str">
        <f>IFERROR(VLOOKUP(Table2[[#This Row],[Enterprise ID]], 'ExistingRental-12.11'!A:H, 3, 0), "Not Open On 12.11")</f>
        <v>Not Open On 12.11</v>
      </c>
      <c r="S635" s="167" t="str">
        <f>IF(Table2[[#This Row],[Start Rental Date]]="New Rental", "New Rental", "Rental Extension Request")</f>
        <v>New Rental</v>
      </c>
      <c r="T635" s="167" t="str">
        <f>IFERROR(IF(Table2[[#This Row],[Date of this request]]-Table2[[#This Row],[Tech Service Date]]&lt;60, "New Hire Rental", "Truck Breakdown"), "New Hire Rental")</f>
        <v>Truck Breakdown</v>
      </c>
      <c r="U635" s="167" t="str">
        <f>IFERROR(VLOOKUP(Table2[[#This Row],[Enterprise ID]], 'ExistingRental-12.11'!A:H, 7, 0), "Not Open On 12.11")</f>
        <v>Not Open On 12.11</v>
      </c>
      <c r="V635" s="173">
        <f>IFERROR(VLOOKUP(Table2[[#This Row],[Enterprise ID]],'Tech-ServiceDate'!A:B,2,0), "EitherNewHire or Termed")</f>
        <v>42415</v>
      </c>
      <c r="W635" s="41"/>
      <c r="X635" s="25"/>
    </row>
    <row r="636" spans="1:24" ht="33.75" customHeight="1">
      <c r="A636" s="15">
        <v>45954</v>
      </c>
      <c r="B636" s="7">
        <v>46227</v>
      </c>
      <c r="C636" s="4" t="s">
        <v>15183</v>
      </c>
      <c r="D636" s="5" t="s">
        <v>15184</v>
      </c>
      <c r="E636" s="176" t="s">
        <v>16765</v>
      </c>
      <c r="F636" s="181">
        <v>3613078005</v>
      </c>
      <c r="G636" s="181" t="s">
        <v>16766</v>
      </c>
      <c r="H636" s="12" t="s">
        <v>14676</v>
      </c>
      <c r="I636" s="2" t="s">
        <v>15185</v>
      </c>
      <c r="J636" s="3" t="s">
        <v>16767</v>
      </c>
      <c r="K636" s="3" t="s">
        <v>14679</v>
      </c>
      <c r="L636" s="13" t="s">
        <v>14680</v>
      </c>
      <c r="M636" s="13"/>
      <c r="N636" s="3" t="s">
        <v>14680</v>
      </c>
      <c r="O636" s="3" t="s">
        <v>14680</v>
      </c>
      <c r="P636" s="166" t="str">
        <f>IFERROR(VLOOKUP(D636,'TPMS-auto'!A:D, 4,0),"Not-in-TPMS")</f>
        <v>0008147</v>
      </c>
      <c r="Q636" s="169" t="str">
        <f>VLOOKUP(Table2[[#This Row],[Unit Number]],Ops,3,0)</f>
        <v>Carol &amp; Tasha</v>
      </c>
      <c r="R636" s="173">
        <f>IFERROR(VLOOKUP(Table2[[#This Row],[Enterprise ID]], 'ExistingRental-12.11'!A:H, 3, 0), "Not Open On 12.11")</f>
        <v>45986</v>
      </c>
      <c r="S636" s="167" t="str">
        <f>IF(Table2[[#This Row],[Start Rental Date]]="New Rental", "New Rental", "Rental Extension Request")</f>
        <v>New Rental</v>
      </c>
      <c r="T636" s="167" t="str">
        <f>IFERROR(IF(Table2[[#This Row],[Date of this request]]-Table2[[#This Row],[Tech Service Date]]&lt;60, "New Hire Rental", "Truck Breakdown"), "New Hire Rental")</f>
        <v>Truck Breakdown</v>
      </c>
      <c r="U636" s="167" t="str">
        <f>IFERROR(VLOOKUP(Table2[[#This Row],[Enterprise ID]], 'ExistingRental-12.11'!A:H, 7, 0), "Not Open On 12.11")</f>
        <v>HILARIO GONZALES JR</v>
      </c>
      <c r="V636" s="173">
        <f>IFERROR(VLOOKUP(Table2[[#This Row],[Enterprise ID]],'Tech-ServiceDate'!A:B,2,0), "EitherNewHire or Termed")</f>
        <v>44336</v>
      </c>
      <c r="W636" s="41"/>
      <c r="X636" s="25"/>
    </row>
    <row r="637" spans="1:24" ht="33.75" customHeight="1">
      <c r="A637" s="15">
        <v>45954</v>
      </c>
      <c r="B637" s="7">
        <v>46046</v>
      </c>
      <c r="C637" s="4" t="s">
        <v>16381</v>
      </c>
      <c r="D637" s="5" t="s">
        <v>10083</v>
      </c>
      <c r="E637" s="176" t="str">
        <f t="shared" ref="E637:E646" si="25">TRIM(B637)</f>
        <v>46046</v>
      </c>
      <c r="F637" s="181">
        <f>IFERROR(VLOOKUP(D637,'TPMS-auto'!A:J, 10,0), "Not-in-TPMS")</f>
        <v>9165798031</v>
      </c>
      <c r="G637" s="181" t="str">
        <f>IFERROR(VLOOKUP(D637,'TPMS-auto'!A:J,6,0),"Not-in-TPMS")</f>
        <v>046046</v>
      </c>
      <c r="H637" s="12">
        <v>45944</v>
      </c>
      <c r="I637" s="2" t="s">
        <v>16382</v>
      </c>
      <c r="J637" s="3" t="s">
        <v>16383</v>
      </c>
      <c r="K637" s="11" t="s">
        <v>16768</v>
      </c>
      <c r="L637" s="13" t="s">
        <v>14680</v>
      </c>
      <c r="M637" s="13"/>
      <c r="N637" s="3" t="s">
        <v>14680</v>
      </c>
      <c r="O637" s="3" t="s">
        <v>14680</v>
      </c>
      <c r="P637" s="166" t="str">
        <f>IFERROR(VLOOKUP(D637,'TPMS-auto'!A:D, 4,0),"Not-in-TPMS")</f>
        <v>0008184</v>
      </c>
      <c r="Q637" s="169" t="str">
        <f>VLOOKUP(Table2[[#This Row],[Unit Number]],Ops,3,0)</f>
        <v>Carol &amp; Tasha</v>
      </c>
      <c r="R637" s="173" t="str">
        <f>IFERROR(VLOOKUP(Table2[[#This Row],[Enterprise ID]], 'ExistingRental-12.11'!A:H, 3, 0), "Not Open On 12.11")</f>
        <v>Not Open On 12.11</v>
      </c>
      <c r="S637" s="167" t="str">
        <f>IF(Table2[[#This Row],[Start Rental Date]]="New Rental", "New Rental", "Rental Extension Request")</f>
        <v>Rental Extension Request</v>
      </c>
      <c r="T637" s="167" t="str">
        <f>IFERROR(IF(Table2[[#This Row],[Date of this request]]-Table2[[#This Row],[Tech Service Date]]&lt;60, "New Hire Rental", "Truck Breakdown"), "New Hire Rental")</f>
        <v>Truck Breakdown</v>
      </c>
      <c r="U637" s="167" t="str">
        <f>IFERROR(VLOOKUP(Table2[[#This Row],[Enterprise ID]], 'ExistingRental-12.11'!A:H, 7, 0), "Not Open On 12.11")</f>
        <v>Not Open On 12.11</v>
      </c>
      <c r="V637" s="173">
        <f>IFERROR(VLOOKUP(Table2[[#This Row],[Enterprise ID]],'Tech-ServiceDate'!A:B,2,0), "EitherNewHire or Termed")</f>
        <v>38828</v>
      </c>
      <c r="W637" s="41"/>
      <c r="X637" s="25"/>
    </row>
    <row r="638" spans="1:24" ht="33.75" customHeight="1">
      <c r="A638" s="15">
        <v>45954</v>
      </c>
      <c r="B638" s="7">
        <v>61493</v>
      </c>
      <c r="C638" s="4" t="s">
        <v>16769</v>
      </c>
      <c r="D638" s="5" t="s">
        <v>16770</v>
      </c>
      <c r="E638" s="176" t="str">
        <f t="shared" si="25"/>
        <v>61493</v>
      </c>
      <c r="F638" s="181">
        <f>IFERROR(VLOOKUP(D638,'TPMS-auto'!A:J, 10,0), "Not-in-TPMS")</f>
        <v>7245711857</v>
      </c>
      <c r="G638" s="181" t="str">
        <f>IFERROR(VLOOKUP(D638,'TPMS-auto'!A:J,6,0),"Not-in-TPMS")</f>
        <v>061493</v>
      </c>
      <c r="H638" s="12" t="s">
        <v>14676</v>
      </c>
      <c r="I638" s="2" t="s">
        <v>16771</v>
      </c>
      <c r="J638" s="3" t="s">
        <v>16772</v>
      </c>
      <c r="K638" s="13" t="s">
        <v>14679</v>
      </c>
      <c r="L638" s="13" t="s">
        <v>14680</v>
      </c>
      <c r="M638" s="13"/>
      <c r="N638" s="3" t="s">
        <v>14680</v>
      </c>
      <c r="O638" s="3" t="s">
        <v>14680</v>
      </c>
      <c r="P638" s="166" t="str">
        <f>IFERROR(VLOOKUP(D638,'TPMS-auto'!A:D, 4,0),"Not-in-TPMS")</f>
        <v>0006141</v>
      </c>
      <c r="Q638" s="169" t="str">
        <f>VLOOKUP(Table2[[#This Row],[Unit Number]],Ops,3,0)</f>
        <v>Monica, Cheryl &amp; Machell</v>
      </c>
      <c r="R638" s="173" t="str">
        <f>IFERROR(VLOOKUP(Table2[[#This Row],[Enterprise ID]], 'ExistingRental-12.11'!A:H, 3, 0), "Not Open On 12.11")</f>
        <v>Not Open On 12.11</v>
      </c>
      <c r="S638" s="167" t="str">
        <f>IF(Table2[[#This Row],[Start Rental Date]]="New Rental", "New Rental", "Rental Extension Request")</f>
        <v>New Rental</v>
      </c>
      <c r="T638" s="167" t="str">
        <f>IFERROR(IF(Table2[[#This Row],[Date of this request]]-Table2[[#This Row],[Tech Service Date]]&lt;60, "New Hire Rental", "Truck Breakdown"), "New Hire Rental")</f>
        <v>Truck Breakdown</v>
      </c>
      <c r="U638" s="167" t="str">
        <f>IFERROR(VLOOKUP(Table2[[#This Row],[Enterprise ID]], 'ExistingRental-12.11'!A:H, 7, 0), "Not Open On 12.11")</f>
        <v>Not Open On 12.11</v>
      </c>
      <c r="V638" s="173">
        <f>IFERROR(VLOOKUP(Table2[[#This Row],[Enterprise ID]],'Tech-ServiceDate'!A:B,2,0), "EitherNewHire or Termed")</f>
        <v>44910</v>
      </c>
      <c r="W638" s="41"/>
      <c r="X638" s="25"/>
    </row>
    <row r="639" spans="1:24" ht="33.75" customHeight="1">
      <c r="A639" s="15">
        <v>45954</v>
      </c>
      <c r="B639" s="7">
        <v>61649</v>
      </c>
      <c r="C639" s="4" t="s">
        <v>16773</v>
      </c>
      <c r="D639" s="5" t="s">
        <v>16774</v>
      </c>
      <c r="E639" s="176" t="str">
        <f t="shared" si="25"/>
        <v>61649</v>
      </c>
      <c r="F639" s="181" t="str">
        <f>IFERROR(VLOOKUP(D639,'TPMS-auto'!A:J, 10,0), "Not-in-TPMS")</f>
        <v>Not-in-TPMS</v>
      </c>
      <c r="G639" s="181" t="str">
        <f>IFERROR(VLOOKUP(D639,'TPMS-auto'!A:J,6,0),"Not-in-TPMS")</f>
        <v>Not-in-TPMS</v>
      </c>
      <c r="H639" s="12" t="s">
        <v>14676</v>
      </c>
      <c r="I639" s="2" t="s">
        <v>15744</v>
      </c>
      <c r="J639" s="3" t="s">
        <v>15426</v>
      </c>
      <c r="K639" s="13" t="s">
        <v>16775</v>
      </c>
      <c r="L639" s="13" t="s">
        <v>14680</v>
      </c>
      <c r="M639" s="13"/>
      <c r="N639" s="3" t="s">
        <v>16776</v>
      </c>
      <c r="O639" s="3"/>
      <c r="P639" s="166" t="str">
        <f>IFERROR(VLOOKUP(D639,'TPMS-auto'!A:D, 4,0),"Not-in-TPMS")</f>
        <v>Not-in-TPMS</v>
      </c>
      <c r="Q639" s="169" t="e">
        <f>VLOOKUP(Table2[[#This Row],[Unit Number]],Ops,3,0)</f>
        <v>#N/A</v>
      </c>
      <c r="R639" s="173" t="str">
        <f>IFERROR(VLOOKUP(Table2[[#This Row],[Enterprise ID]], 'ExistingRental-12.11'!A:H, 3, 0), "Not Open On 12.11")</f>
        <v>Not Open On 12.11</v>
      </c>
      <c r="S639" s="167" t="str">
        <f>IF(Table2[[#This Row],[Start Rental Date]]="New Rental", "New Rental", "Rental Extension Request")</f>
        <v>New Rental</v>
      </c>
      <c r="T639" s="167" t="str">
        <f>IFERROR(IF(Table2[[#This Row],[Date of this request]]-Table2[[#This Row],[Tech Service Date]]&lt;60, "New Hire Rental", "Truck Breakdown"), "New Hire Rental")</f>
        <v>New Hire Rental</v>
      </c>
      <c r="U639" s="167" t="str">
        <f>IFERROR(VLOOKUP(Table2[[#This Row],[Enterprise ID]], 'ExistingRental-12.11'!A:H, 7, 0), "Not Open On 12.11")</f>
        <v>Not Open On 12.11</v>
      </c>
      <c r="V639" s="173" t="str">
        <f>IFERROR(VLOOKUP(Table2[[#This Row],[Enterprise ID]],'Tech-ServiceDate'!A:B,2,0), "EitherNewHire or Termed")</f>
        <v>EitherNewHire or Termed</v>
      </c>
      <c r="W639" s="41"/>
      <c r="X639" s="25"/>
    </row>
    <row r="640" spans="1:24" ht="33.75" customHeight="1">
      <c r="A640" s="15">
        <v>45954</v>
      </c>
      <c r="B640" s="7">
        <v>46809</v>
      </c>
      <c r="C640" s="4" t="s">
        <v>16777</v>
      </c>
      <c r="D640" s="5" t="s">
        <v>16778</v>
      </c>
      <c r="E640" s="176" t="str">
        <f t="shared" si="25"/>
        <v>46809</v>
      </c>
      <c r="F640" s="181">
        <f>IFERROR(VLOOKUP(D640,'TPMS-auto'!A:J, 10,0), "Not-in-TPMS")</f>
        <v>7577375722</v>
      </c>
      <c r="G640" s="181" t="str">
        <f>IFERROR(VLOOKUP(D640,'TPMS-auto'!A:J,6,0),"Not-in-TPMS")</f>
        <v>046809</v>
      </c>
      <c r="H640" s="12" t="s">
        <v>14676</v>
      </c>
      <c r="I640" s="2" t="s">
        <v>16779</v>
      </c>
      <c r="J640" s="3" t="s">
        <v>16780</v>
      </c>
      <c r="K640" s="13" t="s">
        <v>14679</v>
      </c>
      <c r="L640" s="13" t="s">
        <v>14680</v>
      </c>
      <c r="M640" s="13"/>
      <c r="N640" s="3" t="s">
        <v>14696</v>
      </c>
      <c r="O640" s="3"/>
      <c r="P640" s="166" t="str">
        <f>IFERROR(VLOOKUP(D640,'TPMS-auto'!A:D, 4,0),"Not-in-TPMS")</f>
        <v>0008175</v>
      </c>
      <c r="Q640" s="169" t="str">
        <f>VLOOKUP(Table2[[#This Row],[Unit Number]],Ops,3,0)</f>
        <v>Rob &amp; Andrea</v>
      </c>
      <c r="R640" s="173" t="str">
        <f>IFERROR(VLOOKUP(Table2[[#This Row],[Enterprise ID]], 'ExistingRental-12.11'!A:H, 3, 0), "Not Open On 12.11")</f>
        <v>Not Open On 12.11</v>
      </c>
      <c r="S640" s="167" t="str">
        <f>IF(Table2[[#This Row],[Start Rental Date]]="New Rental", "New Rental", "Rental Extension Request")</f>
        <v>New Rental</v>
      </c>
      <c r="T640" s="167" t="str">
        <f>IFERROR(IF(Table2[[#This Row],[Date of this request]]-Table2[[#This Row],[Tech Service Date]]&lt;60, "New Hire Rental", "Truck Breakdown"), "New Hire Rental")</f>
        <v>Truck Breakdown</v>
      </c>
      <c r="U640" s="167" t="str">
        <f>IFERROR(VLOOKUP(Table2[[#This Row],[Enterprise ID]], 'ExistingRental-12.11'!A:H, 7, 0), "Not Open On 12.11")</f>
        <v>Not Open On 12.11</v>
      </c>
      <c r="V640" s="173">
        <f>IFERROR(VLOOKUP(Table2[[#This Row],[Enterprise ID]],'Tech-ServiceDate'!A:B,2,0), "EitherNewHire or Termed")</f>
        <v>45816</v>
      </c>
      <c r="W640" s="41"/>
      <c r="X640" s="25"/>
    </row>
    <row r="641" spans="1:24" ht="33.75" customHeight="1">
      <c r="A641" s="15">
        <v>45954</v>
      </c>
      <c r="B641" s="7">
        <v>46245</v>
      </c>
      <c r="C641" s="4" t="s">
        <v>16781</v>
      </c>
      <c r="D641" s="5" t="s">
        <v>16782</v>
      </c>
      <c r="E641" s="176" t="str">
        <f t="shared" si="25"/>
        <v>46245</v>
      </c>
      <c r="F641" s="181">
        <f>IFERROR(VLOOKUP(D641,'TPMS-auto'!A:J, 10,0), "Not-in-TPMS")</f>
        <v>4799770004</v>
      </c>
      <c r="G641" s="181" t="str">
        <f>IFERROR(VLOOKUP(D641,'TPMS-auto'!A:J,6,0),"Not-in-TPMS")</f>
        <v>046245</v>
      </c>
      <c r="H641" s="12" t="s">
        <v>14676</v>
      </c>
      <c r="I641" s="11" t="s">
        <v>16783</v>
      </c>
      <c r="J641" s="13" t="s">
        <v>15075</v>
      </c>
      <c r="K641" s="13" t="s">
        <v>14679</v>
      </c>
      <c r="L641" s="13" t="s">
        <v>14680</v>
      </c>
      <c r="M641" s="13"/>
      <c r="N641" s="3" t="s">
        <v>14680</v>
      </c>
      <c r="O641" s="3" t="s">
        <v>14680</v>
      </c>
      <c r="P641" s="166" t="str">
        <f>IFERROR(VLOOKUP(D641,'TPMS-auto'!A:D, 4,0),"Not-in-TPMS")</f>
        <v>0008420</v>
      </c>
      <c r="Q641" s="169" t="str">
        <f>VLOOKUP(Table2[[#This Row],[Unit Number]],Ops,3,0)</f>
        <v>Rob &amp; Andrea</v>
      </c>
      <c r="R641" s="173">
        <f>IFERROR(VLOOKUP(Table2[[#This Row],[Enterprise ID]], 'ExistingRental-12.11'!A:H, 3, 0), "Not Open On 12.11")</f>
        <v>45985</v>
      </c>
      <c r="S641" s="167" t="str">
        <f>IF(Table2[[#This Row],[Start Rental Date]]="New Rental", "New Rental", "Rental Extension Request")</f>
        <v>New Rental</v>
      </c>
      <c r="T641" s="167" t="str">
        <f>IFERROR(IF(Table2[[#This Row],[Date of this request]]-Table2[[#This Row],[Tech Service Date]]&lt;60, "New Hire Rental", "Truck Breakdown"), "New Hire Rental")</f>
        <v>Truck Breakdown</v>
      </c>
      <c r="U641" s="167" t="str">
        <f>IFERROR(VLOOKUP(Table2[[#This Row],[Enterprise ID]], 'ExistingRental-12.11'!A:H, 7, 0), "Not Open On 12.11")</f>
        <v>ELI SOCKEY</v>
      </c>
      <c r="V641" s="173">
        <f>IFERROR(VLOOKUP(Table2[[#This Row],[Enterprise ID]],'Tech-ServiceDate'!A:B,2,0), "EitherNewHire or Termed")</f>
        <v>43284</v>
      </c>
      <c r="W641" s="41"/>
      <c r="X641" s="25"/>
    </row>
    <row r="642" spans="1:24" ht="33.75" customHeight="1">
      <c r="A642" s="15">
        <v>45954</v>
      </c>
      <c r="B642" s="8">
        <v>23921</v>
      </c>
      <c r="C642" s="4" t="s">
        <v>16784</v>
      </c>
      <c r="D642" s="10" t="s">
        <v>16785</v>
      </c>
      <c r="E642" s="174" t="str">
        <f t="shared" si="25"/>
        <v>23921</v>
      </c>
      <c r="F642" s="175">
        <f>IFERROR(VLOOKUP(D642,'TPMS-auto'!A:J, 10,0), "Not-in-TPMS")</f>
        <v>3016741829</v>
      </c>
      <c r="G642" s="175" t="str">
        <f>IFERROR(VLOOKUP(D642,'TPMS-auto'!A:J,6,0),"Not-in-TPMS")</f>
        <v>023921</v>
      </c>
      <c r="H642" s="12" t="s">
        <v>14676</v>
      </c>
      <c r="I642" s="11" t="s">
        <v>15666</v>
      </c>
      <c r="J642" s="31" t="s">
        <v>15426</v>
      </c>
      <c r="K642" s="13" t="s">
        <v>16786</v>
      </c>
      <c r="L642" s="13" t="s">
        <v>14680</v>
      </c>
      <c r="M642" s="13"/>
      <c r="N642" s="13" t="s">
        <v>14680</v>
      </c>
      <c r="O642" s="13" t="s">
        <v>14680</v>
      </c>
      <c r="P642" s="166" t="str">
        <f>IFERROR(VLOOKUP(D642,'TPMS-auto'!A:D, 4,0),"Not-in-TPMS")</f>
        <v>0007084</v>
      </c>
      <c r="Q642" s="169" t="str">
        <f>VLOOKUP(Table2[[#This Row],[Unit Number]],Ops,3,0)</f>
        <v>Monica, Cheryl &amp; Machell</v>
      </c>
      <c r="R642" s="173" t="str">
        <f>IFERROR(VLOOKUP(Table2[[#This Row],[Enterprise ID]], 'ExistingRental-12.11'!A:H, 3, 0), "Not Open On 12.11")</f>
        <v>Not Open On 12.11</v>
      </c>
      <c r="S642" s="167" t="str">
        <f>IF(Table2[[#This Row],[Start Rental Date]]="New Rental", "New Rental", "Rental Extension Request")</f>
        <v>New Rental</v>
      </c>
      <c r="T642" s="167" t="str">
        <f>IFERROR(IF(Table2[[#This Row],[Date of this request]]-Table2[[#This Row],[Tech Service Date]]&lt;60, "New Hire Rental", "Truck Breakdown"), "New Hire Rental")</f>
        <v>New Hire Rental</v>
      </c>
      <c r="U642" s="167" t="str">
        <f>IFERROR(VLOOKUP(Table2[[#This Row],[Enterprise ID]], 'ExistingRental-12.11'!A:H, 7, 0), "Not Open On 12.11")</f>
        <v>Not Open On 12.11</v>
      </c>
      <c r="V642" s="173">
        <f>IFERROR(VLOOKUP(Table2[[#This Row],[Enterprise ID]],'Tech-ServiceDate'!A:B,2,0), "EitherNewHire or Termed")</f>
        <v>45942</v>
      </c>
      <c r="W642" s="41"/>
      <c r="X642" s="25"/>
    </row>
    <row r="643" spans="1:24" ht="33.75" customHeight="1">
      <c r="A643" s="15">
        <v>45954</v>
      </c>
      <c r="B643" s="8">
        <v>36234</v>
      </c>
      <c r="C643" s="9" t="s">
        <v>16787</v>
      </c>
      <c r="D643" s="10" t="s">
        <v>16788</v>
      </c>
      <c r="E643" s="174" t="str">
        <f t="shared" si="25"/>
        <v>36234</v>
      </c>
      <c r="F643" s="175" t="str">
        <f>IFERROR(VLOOKUP(D643,'TPMS-auto'!A:J, 10,0), "Not-in-TPMS")</f>
        <v>Not-in-TPMS</v>
      </c>
      <c r="G643" s="175" t="str">
        <f>IFERROR(VLOOKUP(D643,'TPMS-auto'!A:J,6,0),"Not-in-TPMS")</f>
        <v>Not-in-TPMS</v>
      </c>
      <c r="H643" s="12" t="s">
        <v>14676</v>
      </c>
      <c r="I643" s="2" t="s">
        <v>16789</v>
      </c>
      <c r="J643" s="3" t="s">
        <v>16790</v>
      </c>
      <c r="K643" s="13" t="s">
        <v>14679</v>
      </c>
      <c r="L643" s="13" t="s">
        <v>14680</v>
      </c>
      <c r="M643" s="13"/>
      <c r="N643" s="13" t="s">
        <v>14680</v>
      </c>
      <c r="O643" s="3" t="s">
        <v>14680</v>
      </c>
      <c r="P643" s="166" t="str">
        <f>IFERROR(VLOOKUP(D643,'TPMS-auto'!A:D, 4,0),"Not-in-TPMS")</f>
        <v>Not-in-TPMS</v>
      </c>
      <c r="Q643" s="169" t="e">
        <f>VLOOKUP(Table2[[#This Row],[Unit Number]],Ops,3,0)</f>
        <v>#N/A</v>
      </c>
      <c r="R643" s="173">
        <f>IFERROR(VLOOKUP(Table2[[#This Row],[Enterprise ID]], 'ExistingRental-12.11'!A:H, 3, 0), "Not Open On 12.11")</f>
        <v>45958</v>
      </c>
      <c r="S643" s="167" t="str">
        <f>IF(Table2[[#This Row],[Start Rental Date]]="New Rental", "New Rental", "Rental Extension Request")</f>
        <v>New Rental</v>
      </c>
      <c r="T643" s="167" t="str">
        <f>IFERROR(IF(Table2[[#This Row],[Date of this request]]-Table2[[#This Row],[Tech Service Date]]&lt;60, "New Hire Rental", "Truck Breakdown"), "New Hire Rental")</f>
        <v>Truck Breakdown</v>
      </c>
      <c r="U643" s="167" t="str">
        <f>IFERROR(VLOOKUP(Table2[[#This Row],[Enterprise ID]], 'ExistingRental-12.11'!A:H, 7, 0), "Not Open On 12.11")</f>
        <v>ROBERT HIGGINS</v>
      </c>
      <c r="V643" s="173">
        <f>IFERROR(VLOOKUP(Table2[[#This Row],[Enterprise ID]],'Tech-ServiceDate'!A:B,2,0), "EitherNewHire or Termed")</f>
        <v>45760</v>
      </c>
      <c r="W643" s="41"/>
      <c r="X643" s="25"/>
    </row>
    <row r="644" spans="1:24" ht="33.75" customHeight="1">
      <c r="A644" s="15">
        <v>45954</v>
      </c>
      <c r="B644" s="7">
        <v>46034</v>
      </c>
      <c r="C644" s="4" t="s">
        <v>16791</v>
      </c>
      <c r="D644" s="5" t="s">
        <v>16792</v>
      </c>
      <c r="E644" s="176" t="str">
        <f t="shared" si="25"/>
        <v>46034</v>
      </c>
      <c r="F644" s="181">
        <f>IFERROR(VLOOKUP(D644,'TPMS-auto'!A:J, 10,0), "Not-in-TPMS")</f>
        <v>9162052067</v>
      </c>
      <c r="G644" s="181" t="str">
        <f>IFERROR(VLOOKUP(D644,'TPMS-auto'!A:J,6,0),"Not-in-TPMS")</f>
        <v>046034</v>
      </c>
      <c r="H644" s="12" t="s">
        <v>14676</v>
      </c>
      <c r="I644" s="2" t="s">
        <v>16793</v>
      </c>
      <c r="J644" s="3" t="s">
        <v>16794</v>
      </c>
      <c r="K644" s="13" t="s">
        <v>14679</v>
      </c>
      <c r="L644" s="3" t="s">
        <v>14680</v>
      </c>
      <c r="M644" s="3"/>
      <c r="N644" s="3" t="s">
        <v>14680</v>
      </c>
      <c r="O644" s="3" t="s">
        <v>14680</v>
      </c>
      <c r="P644" s="166" t="str">
        <f>IFERROR(VLOOKUP(D644,'TPMS-auto'!A:D, 4,0),"Not-in-TPMS")</f>
        <v>0008184</v>
      </c>
      <c r="Q644" s="169" t="str">
        <f>VLOOKUP(Table2[[#This Row],[Unit Number]],Ops,3,0)</f>
        <v>Carol &amp; Tasha</v>
      </c>
      <c r="R644" s="173" t="str">
        <f>IFERROR(VLOOKUP(Table2[[#This Row],[Enterprise ID]], 'ExistingRental-12.11'!A:H, 3, 0), "Not Open On 12.11")</f>
        <v>Not Open On 12.11</v>
      </c>
      <c r="S644" s="167" t="str">
        <f>IF(Table2[[#This Row],[Start Rental Date]]="New Rental", "New Rental", "Rental Extension Request")</f>
        <v>New Rental</v>
      </c>
      <c r="T644" s="167" t="str">
        <f>IFERROR(IF(Table2[[#This Row],[Date of this request]]-Table2[[#This Row],[Tech Service Date]]&lt;60, "New Hire Rental", "Truck Breakdown"), "New Hire Rental")</f>
        <v>Truck Breakdown</v>
      </c>
      <c r="U644" s="167" t="str">
        <f>IFERROR(VLOOKUP(Table2[[#This Row],[Enterprise ID]], 'ExistingRental-12.11'!A:H, 7, 0), "Not Open On 12.11")</f>
        <v>Not Open On 12.11</v>
      </c>
      <c r="V644" s="173">
        <f>IFERROR(VLOOKUP(Table2[[#This Row],[Enterprise ID]],'Tech-ServiceDate'!A:B,2,0), "EitherNewHire or Termed")</f>
        <v>44167</v>
      </c>
      <c r="W644" s="41"/>
      <c r="X644" s="25"/>
    </row>
    <row r="645" spans="1:24" ht="33.75" customHeight="1">
      <c r="A645" s="15">
        <v>45954</v>
      </c>
      <c r="B645" s="7">
        <v>36915</v>
      </c>
      <c r="C645" s="4" t="s">
        <v>16795</v>
      </c>
      <c r="D645" s="5" t="s">
        <v>16796</v>
      </c>
      <c r="E645" s="176" t="str">
        <f t="shared" si="25"/>
        <v>36915</v>
      </c>
      <c r="F645" s="181">
        <f>IFERROR(VLOOKUP(D645,'TPMS-auto'!A:J, 10,0), "Not-in-TPMS")</f>
        <v>2708787175</v>
      </c>
      <c r="G645" s="181" t="str">
        <f>IFERROR(VLOOKUP(D645,'TPMS-auto'!A:J,6,0),"Not-in-TPMS")</f>
        <v>036915</v>
      </c>
      <c r="H645" s="12" t="s">
        <v>14676</v>
      </c>
      <c r="I645" s="2" t="s">
        <v>16797</v>
      </c>
      <c r="J645" s="3" t="s">
        <v>16716</v>
      </c>
      <c r="K645" s="13" t="s">
        <v>14679</v>
      </c>
      <c r="L645" s="3" t="s">
        <v>14680</v>
      </c>
      <c r="M645" s="3"/>
      <c r="N645" s="3" t="s">
        <v>14680</v>
      </c>
      <c r="O645" s="3" t="s">
        <v>14680</v>
      </c>
      <c r="P645" s="166" t="str">
        <f>IFERROR(VLOOKUP(D645,'TPMS-auto'!A:D, 4,0),"Not-in-TPMS")</f>
        <v>0008096</v>
      </c>
      <c r="Q645" s="169" t="str">
        <f>VLOOKUP(Table2[[#This Row],[Unit Number]],Ops,3,0)</f>
        <v>Monica, Cheryl &amp; Machell</v>
      </c>
      <c r="R645" s="173">
        <f>IFERROR(VLOOKUP(Table2[[#This Row],[Enterprise ID]], 'ExistingRental-12.11'!A:H, 3, 0), "Not Open On 12.11")</f>
        <v>45960</v>
      </c>
      <c r="S645" s="167" t="str">
        <f>IF(Table2[[#This Row],[Start Rental Date]]="New Rental", "New Rental", "Rental Extension Request")</f>
        <v>New Rental</v>
      </c>
      <c r="T645" s="167" t="str">
        <f>IFERROR(IF(Table2[[#This Row],[Date of this request]]-Table2[[#This Row],[Tech Service Date]]&lt;60, "New Hire Rental", "Truck Breakdown"), "New Hire Rental")</f>
        <v>Truck Breakdown</v>
      </c>
      <c r="U645" s="167" t="str">
        <f>IFERROR(VLOOKUP(Table2[[#This Row],[Enterprise ID]], 'ExistingRental-12.11'!A:H, 7, 0), "Not Open On 12.11")</f>
        <v>CHRISTOPHER SUTTON</v>
      </c>
      <c r="V645" s="173">
        <f>IFERROR(VLOOKUP(Table2[[#This Row],[Enterprise ID]],'Tech-ServiceDate'!A:B,2,0), "EitherNewHire or Termed")</f>
        <v>45879</v>
      </c>
      <c r="W645" s="41"/>
      <c r="X645" s="25"/>
    </row>
    <row r="646" spans="1:24" ht="33.75" customHeight="1">
      <c r="A646" s="15">
        <v>45954</v>
      </c>
      <c r="B646" s="7">
        <v>46209</v>
      </c>
      <c r="C646" s="4" t="s">
        <v>14770</v>
      </c>
      <c r="D646" s="5" t="s">
        <v>14771</v>
      </c>
      <c r="E646" s="176" t="str">
        <f t="shared" si="25"/>
        <v>46209</v>
      </c>
      <c r="F646" s="181">
        <f>IFERROR(VLOOKUP(D646,'TPMS-auto'!A:J, 10,0), "Not-in-TPMS")</f>
        <v>2109150317</v>
      </c>
      <c r="G646" s="181" t="str">
        <f>IFERROR(VLOOKUP(D646,'TPMS-auto'!A:J,6,0),"Not-in-TPMS")</f>
        <v>046209</v>
      </c>
      <c r="H646" s="12" t="s">
        <v>14676</v>
      </c>
      <c r="I646" s="2" t="s">
        <v>16798</v>
      </c>
      <c r="J646" s="2" t="s">
        <v>16799</v>
      </c>
      <c r="K646" s="13" t="s">
        <v>14679</v>
      </c>
      <c r="L646" s="3" t="s">
        <v>14680</v>
      </c>
      <c r="M646" s="3"/>
      <c r="N646" s="3" t="s">
        <v>14680</v>
      </c>
      <c r="O646" s="3" t="s">
        <v>14680</v>
      </c>
      <c r="P646" s="166" t="str">
        <f>IFERROR(VLOOKUP(D646,'TPMS-auto'!A:D, 4,0),"Not-in-TPMS")</f>
        <v>0008147</v>
      </c>
      <c r="Q646" s="169" t="str">
        <f>VLOOKUP(Table2[[#This Row],[Unit Number]],Ops,3,0)</f>
        <v>Carol &amp; Tasha</v>
      </c>
      <c r="R646" s="173">
        <f>IFERROR(VLOOKUP(Table2[[#This Row],[Enterprise ID]], 'ExistingRental-12.11'!A:H, 3, 0), "Not Open On 12.11")</f>
        <v>45960</v>
      </c>
      <c r="S646" s="167" t="str">
        <f>IF(Table2[[#This Row],[Start Rental Date]]="New Rental", "New Rental", "Rental Extension Request")</f>
        <v>New Rental</v>
      </c>
      <c r="T646" s="167" t="str">
        <f>IFERROR(IF(Table2[[#This Row],[Date of this request]]-Table2[[#This Row],[Tech Service Date]]&lt;60, "New Hire Rental", "Truck Breakdown"), "New Hire Rental")</f>
        <v>Truck Breakdown</v>
      </c>
      <c r="U646" s="167" t="str">
        <f>IFERROR(VLOOKUP(Table2[[#This Row],[Enterprise ID]], 'ExistingRental-12.11'!A:H, 7, 0), "Not Open On 12.11")</f>
        <v>JORGE PENA</v>
      </c>
      <c r="V646" s="173">
        <f>IFERROR(VLOOKUP(Table2[[#This Row],[Enterprise ID]],'Tech-ServiceDate'!A:B,2,0), "EitherNewHire or Termed")</f>
        <v>44980</v>
      </c>
      <c r="W646" s="41"/>
      <c r="X646" s="25"/>
    </row>
    <row r="647" spans="1:24" ht="33.75" customHeight="1">
      <c r="A647" s="15">
        <v>45954</v>
      </c>
      <c r="B647" s="7">
        <v>61786</v>
      </c>
      <c r="C647" s="4" t="s">
        <v>15774</v>
      </c>
      <c r="D647" s="5" t="s">
        <v>15775</v>
      </c>
      <c r="E647" s="176" t="s">
        <v>16800</v>
      </c>
      <c r="F647" s="181">
        <v>2179090242</v>
      </c>
      <c r="G647" s="181">
        <v>0</v>
      </c>
      <c r="H647" s="12">
        <v>45932</v>
      </c>
      <c r="I647" s="2" t="s">
        <v>15776</v>
      </c>
      <c r="J647" s="3" t="s">
        <v>15777</v>
      </c>
      <c r="K647" s="13" t="s">
        <v>15778</v>
      </c>
      <c r="L647" s="3" t="s">
        <v>14680</v>
      </c>
      <c r="M647" s="3"/>
      <c r="N647" s="3" t="s">
        <v>14680</v>
      </c>
      <c r="O647" s="3" t="s">
        <v>14680</v>
      </c>
      <c r="P647" s="166" t="str">
        <f>IFERROR(VLOOKUP(D647,'TPMS-auto'!A:D, 4,0),"Not-in-TPMS")</f>
        <v>0008096</v>
      </c>
      <c r="Q647" s="169" t="str">
        <f>VLOOKUP(Table2[[#This Row],[Unit Number]],Ops,3,0)</f>
        <v>Monica, Cheryl &amp; Machell</v>
      </c>
      <c r="R647" s="173">
        <f>IFERROR(VLOOKUP(Table2[[#This Row],[Enterprise ID]], 'ExistingRental-12.11'!A:H, 3, 0), "Not Open On 12.11")</f>
        <v>45933</v>
      </c>
      <c r="S647" s="167" t="str">
        <f>IF(Table2[[#This Row],[Start Rental Date]]="New Rental", "New Rental", "Rental Extension Request")</f>
        <v>Rental Extension Request</v>
      </c>
      <c r="T647" s="167" t="str">
        <f>IFERROR(IF(Table2[[#This Row],[Date of this request]]-Table2[[#This Row],[Tech Service Date]]&lt;60, "New Hire Rental", "Truck Breakdown"), "New Hire Rental")</f>
        <v>Truck Breakdown</v>
      </c>
      <c r="U647" s="167" t="str">
        <f>IFERROR(VLOOKUP(Table2[[#This Row],[Enterprise ID]], 'ExistingRental-12.11'!A:H, 7, 0), "Not Open On 12.11")</f>
        <v>JOHN CASEY</v>
      </c>
      <c r="V647" s="173">
        <f>IFERROR(VLOOKUP(Table2[[#This Row],[Enterprise ID]],'Tech-ServiceDate'!A:B,2,0), "EitherNewHire or Termed")</f>
        <v>44504</v>
      </c>
      <c r="W647" s="41"/>
      <c r="X647" s="25"/>
    </row>
    <row r="648" spans="1:24" ht="33.75" customHeight="1">
      <c r="A648" s="15">
        <v>45954</v>
      </c>
      <c r="B648" s="8">
        <v>61321</v>
      </c>
      <c r="C648" s="9" t="s">
        <v>16801</v>
      </c>
      <c r="D648" s="10" t="s">
        <v>8295</v>
      </c>
      <c r="E648" s="174" t="str">
        <f>TRIM(B648)</f>
        <v>61321</v>
      </c>
      <c r="F648" s="175">
        <f>IFERROR(VLOOKUP(D648,'TPMS-auto'!A:J, 10,0), "Not-in-TPMS")</f>
        <v>3013001403</v>
      </c>
      <c r="G648" s="175" t="str">
        <f>IFERROR(VLOOKUP(D648,'TPMS-auto'!A:J,6,0),"Not-in-TPMS")</f>
        <v>061321</v>
      </c>
      <c r="H648" s="12" t="s">
        <v>14676</v>
      </c>
      <c r="I648" s="11" t="s">
        <v>16802</v>
      </c>
      <c r="J648" s="13"/>
      <c r="K648" s="13" t="s">
        <v>14679</v>
      </c>
      <c r="L648" s="13" t="s">
        <v>14680</v>
      </c>
      <c r="M648" s="13"/>
      <c r="N648" s="13" t="s">
        <v>14680</v>
      </c>
      <c r="O648" s="13" t="s">
        <v>14680</v>
      </c>
      <c r="P648" s="166" t="str">
        <f>IFERROR(VLOOKUP(D648,'TPMS-auto'!A:D, 4,0),"Not-in-TPMS")</f>
        <v>0007084</v>
      </c>
      <c r="Q648" s="169" t="str">
        <f>VLOOKUP(Table2[[#This Row],[Unit Number]],Ops,3,0)</f>
        <v>Monica, Cheryl &amp; Machell</v>
      </c>
      <c r="R648" s="173" t="str">
        <f>IFERROR(VLOOKUP(Table2[[#This Row],[Enterprise ID]], 'ExistingRental-12.11'!A:H, 3, 0), "Not Open On 12.11")</f>
        <v>Not Open On 12.11</v>
      </c>
      <c r="S648" s="167" t="str">
        <f>IF(Table2[[#This Row],[Start Rental Date]]="New Rental", "New Rental", "Rental Extension Request")</f>
        <v>New Rental</v>
      </c>
      <c r="T648" s="167" t="str">
        <f>IFERROR(IF(Table2[[#This Row],[Date of this request]]-Table2[[#This Row],[Tech Service Date]]&lt;60, "New Hire Rental", "Truck Breakdown"), "New Hire Rental")</f>
        <v>Truck Breakdown</v>
      </c>
      <c r="U648" s="167" t="str">
        <f>IFERROR(VLOOKUP(Table2[[#This Row],[Enterprise ID]], 'ExistingRental-12.11'!A:H, 7, 0), "Not Open On 12.11")</f>
        <v>Not Open On 12.11</v>
      </c>
      <c r="V648" s="173">
        <f>IFERROR(VLOOKUP(Table2[[#This Row],[Enterprise ID]],'Tech-ServiceDate'!A:B,2,0), "EitherNewHire or Termed")</f>
        <v>31600</v>
      </c>
      <c r="W648" s="41"/>
      <c r="X648" s="25"/>
    </row>
    <row r="649" spans="1:24" ht="33.75" customHeight="1">
      <c r="A649" s="15">
        <v>45957</v>
      </c>
      <c r="B649" s="8">
        <v>37051</v>
      </c>
      <c r="C649" s="9" t="s">
        <v>16803</v>
      </c>
      <c r="D649" s="10" t="s">
        <v>15078</v>
      </c>
      <c r="E649" s="174" t="str">
        <f>TRIM(B649)</f>
        <v>37051</v>
      </c>
      <c r="F649" s="175">
        <f>IFERROR(VLOOKUP(D649,'TPMS-auto'!A:J, 10,0), "Not-in-TPMS")</f>
        <v>4343635938</v>
      </c>
      <c r="G649" s="175" t="str">
        <f>IFERROR(VLOOKUP(D649,'TPMS-auto'!A:J,6,0),"Not-in-TPMS")</f>
        <v>037051</v>
      </c>
      <c r="H649" s="12" t="s">
        <v>16219</v>
      </c>
      <c r="I649" s="11" t="s">
        <v>15079</v>
      </c>
      <c r="J649" s="13" t="s">
        <v>16804</v>
      </c>
      <c r="K649" s="13" t="s">
        <v>15451</v>
      </c>
      <c r="L649" s="13" t="s">
        <v>14680</v>
      </c>
      <c r="M649" s="13"/>
      <c r="N649" s="13" t="s">
        <v>14680</v>
      </c>
      <c r="O649" s="13" t="s">
        <v>14680</v>
      </c>
      <c r="P649" s="166" t="str">
        <f>IFERROR(VLOOKUP(D649,'TPMS-auto'!A:D, 4,0),"Not-in-TPMS")</f>
        <v>0008175</v>
      </c>
      <c r="Q649" s="169" t="str">
        <f>VLOOKUP(Table2[[#This Row],[Unit Number]],Ops,3,0)</f>
        <v>Rob &amp; Andrea</v>
      </c>
      <c r="R649" s="173" t="str">
        <f>IFERROR(VLOOKUP(Table2[[#This Row],[Enterprise ID]], 'ExistingRental-12.11'!A:H, 3, 0), "Not Open On 12.11")</f>
        <v>Not Open On 12.11</v>
      </c>
      <c r="S649" s="167" t="str">
        <f>IF(Table2[[#This Row],[Start Rental Date]]="New Rental", "New Rental", "Rental Extension Request")</f>
        <v>New Rental</v>
      </c>
      <c r="T649" s="167" t="str">
        <f>IFERROR(IF(Table2[[#This Row],[Date of this request]]-Table2[[#This Row],[Tech Service Date]]&lt;60, "New Hire Rental", "Truck Breakdown"), "New Hire Rental")</f>
        <v>Truck Breakdown</v>
      </c>
      <c r="U649" s="167" t="str">
        <f>IFERROR(VLOOKUP(Table2[[#This Row],[Enterprise ID]], 'ExistingRental-12.11'!A:H, 7, 0), "Not Open On 12.11")</f>
        <v>Not Open On 12.11</v>
      </c>
      <c r="V649" s="173">
        <f>IFERROR(VLOOKUP(Table2[[#This Row],[Enterprise ID]],'Tech-ServiceDate'!A:B,2,0), "EitherNewHire or Termed")</f>
        <v>42107</v>
      </c>
      <c r="W649" s="41"/>
      <c r="X649" s="25"/>
    </row>
    <row r="650" spans="1:24" ht="33.75" customHeight="1">
      <c r="A650" s="15">
        <v>45957</v>
      </c>
      <c r="B650" s="8">
        <v>46964</v>
      </c>
      <c r="C650" s="9" t="s">
        <v>16527</v>
      </c>
      <c r="D650" s="10" t="s">
        <v>15894</v>
      </c>
      <c r="E650" s="174" t="s">
        <v>16805</v>
      </c>
      <c r="F650" s="175">
        <v>2527223147</v>
      </c>
      <c r="G650" s="175" t="s">
        <v>16806</v>
      </c>
      <c r="H650" s="12" t="s">
        <v>14676</v>
      </c>
      <c r="I650" s="11" t="s">
        <v>16807</v>
      </c>
      <c r="J650" s="13" t="s">
        <v>16528</v>
      </c>
      <c r="K650" s="13" t="s">
        <v>15451</v>
      </c>
      <c r="L650" s="13" t="s">
        <v>14680</v>
      </c>
      <c r="M650" s="13"/>
      <c r="N650" s="13" t="s">
        <v>14680</v>
      </c>
      <c r="O650" s="13" t="s">
        <v>14680</v>
      </c>
      <c r="P650" s="166" t="str">
        <f>IFERROR(VLOOKUP(D650,'TPMS-auto'!A:D, 4,0),"Not-in-TPMS")</f>
        <v>0008175</v>
      </c>
      <c r="Q650" s="169" t="str">
        <f>VLOOKUP(Table2[[#This Row],[Unit Number]],Ops,3,0)</f>
        <v>Rob &amp; Andrea</v>
      </c>
      <c r="R650" s="173">
        <f>IFERROR(VLOOKUP(Table2[[#This Row],[Enterprise ID]], 'ExistingRental-12.11'!A:H, 3, 0), "Not Open On 12.11")</f>
        <v>45989</v>
      </c>
      <c r="S650" s="167" t="str">
        <f>IF(Table2[[#This Row],[Start Rental Date]]="New Rental", "New Rental", "Rental Extension Request")</f>
        <v>New Rental</v>
      </c>
      <c r="T650" s="167" t="str">
        <f>IFERROR(IF(Table2[[#This Row],[Date of this request]]-Table2[[#This Row],[Tech Service Date]]&lt;60, "New Hire Rental", "Truck Breakdown"), "New Hire Rental")</f>
        <v>Truck Breakdown</v>
      </c>
      <c r="U650" s="167" t="str">
        <f>IFERROR(VLOOKUP(Table2[[#This Row],[Enterprise ID]], 'ExistingRental-12.11'!A:H, 7, 0), "Not Open On 12.11")</f>
        <v>MICHAEL BILLLUPS</v>
      </c>
      <c r="V650" s="173">
        <f>IFERROR(VLOOKUP(Table2[[#This Row],[Enterprise ID]],'Tech-ServiceDate'!A:B,2,0), "EitherNewHire or Termed")</f>
        <v>45858</v>
      </c>
      <c r="W650" s="41"/>
      <c r="X650" s="25"/>
    </row>
    <row r="651" spans="1:24" ht="33.75" customHeight="1">
      <c r="A651" s="15">
        <v>45957</v>
      </c>
      <c r="B651" s="8">
        <v>47420</v>
      </c>
      <c r="C651" s="9" t="s">
        <v>16808</v>
      </c>
      <c r="D651" s="10" t="s">
        <v>16809</v>
      </c>
      <c r="E651" s="174" t="str">
        <f>TRIM(B651)</f>
        <v>47420</v>
      </c>
      <c r="F651" s="175">
        <f>IFERROR(VLOOKUP(D651,'TPMS-auto'!A:J, 10,0), "Not-in-TPMS")</f>
        <v>6789390786</v>
      </c>
      <c r="G651" s="175" t="str">
        <f>IFERROR(VLOOKUP(D651,'TPMS-auto'!A:J,6,0),"Not-in-TPMS")</f>
        <v>047420</v>
      </c>
      <c r="H651" s="12" t="s">
        <v>14676</v>
      </c>
      <c r="I651" s="11" t="s">
        <v>16810</v>
      </c>
      <c r="J651" s="13" t="s">
        <v>16811</v>
      </c>
      <c r="K651" s="13" t="s">
        <v>14679</v>
      </c>
      <c r="L651" s="13" t="s">
        <v>14680</v>
      </c>
      <c r="M651" s="13"/>
      <c r="N651" s="13" t="s">
        <v>14680</v>
      </c>
      <c r="O651" s="13" t="s">
        <v>14680</v>
      </c>
      <c r="P651" s="166" t="str">
        <f>IFERROR(VLOOKUP(D651,'TPMS-auto'!A:D, 4,0),"Not-in-TPMS")</f>
        <v>0008035</v>
      </c>
      <c r="Q651" s="169" t="str">
        <f>VLOOKUP(Table2[[#This Row],[Unit Number]],Ops,3,0)</f>
        <v>Rob &amp; Andrea</v>
      </c>
      <c r="R651" s="173">
        <f>IFERROR(VLOOKUP(Table2[[#This Row],[Enterprise ID]], 'ExistingRental-12.11'!A:H, 3, 0), "Not Open On 12.11")</f>
        <v>45957</v>
      </c>
      <c r="S651" s="167" t="str">
        <f>IF(Table2[[#This Row],[Start Rental Date]]="New Rental", "New Rental", "Rental Extension Request")</f>
        <v>New Rental</v>
      </c>
      <c r="T651" s="167" t="str">
        <f>IFERROR(IF(Table2[[#This Row],[Date of this request]]-Table2[[#This Row],[Tech Service Date]]&lt;60, "New Hire Rental", "Truck Breakdown"), "New Hire Rental")</f>
        <v>Truck Breakdown</v>
      </c>
      <c r="U651" s="167" t="str">
        <f>IFERROR(VLOOKUP(Table2[[#This Row],[Enterprise ID]], 'ExistingRental-12.11'!A:H, 7, 0), "Not Open On 12.11")</f>
        <v>SHAQUON WISE</v>
      </c>
      <c r="V651" s="173">
        <f>IFERROR(VLOOKUP(Table2[[#This Row],[Enterprise ID]],'Tech-ServiceDate'!A:B,2,0), "EitherNewHire or Termed")</f>
        <v>44284</v>
      </c>
      <c r="W651" s="41"/>
      <c r="X651" s="25"/>
    </row>
    <row r="652" spans="1:24" ht="33.75" customHeight="1">
      <c r="A652" s="15">
        <v>45957</v>
      </c>
      <c r="B652" s="8">
        <v>23941</v>
      </c>
      <c r="C652" s="9" t="s">
        <v>16812</v>
      </c>
      <c r="D652" s="10" t="s">
        <v>10954</v>
      </c>
      <c r="E652" s="174" t="str">
        <f>TRIM(B652)</f>
        <v>23941</v>
      </c>
      <c r="F652" s="175">
        <f>IFERROR(VLOOKUP(D652,'TPMS-auto'!A:J, 10,0), "Not-in-TPMS")</f>
        <v>4434328249</v>
      </c>
      <c r="G652" s="175" t="str">
        <f>IFERROR(VLOOKUP(D652,'TPMS-auto'!A:J,6,0),"Not-in-TPMS")</f>
        <v>023941</v>
      </c>
      <c r="H652" s="12" t="s">
        <v>14676</v>
      </c>
      <c r="I652" s="11" t="s">
        <v>15397</v>
      </c>
      <c r="J652" s="13" t="s">
        <v>15414</v>
      </c>
      <c r="K652" s="13" t="s">
        <v>14679</v>
      </c>
      <c r="L652" s="13" t="s">
        <v>14680</v>
      </c>
      <c r="M652" s="13"/>
      <c r="N652" s="13" t="s">
        <v>14680</v>
      </c>
      <c r="O652" s="13" t="s">
        <v>14680</v>
      </c>
      <c r="P652" s="166" t="str">
        <f>IFERROR(VLOOKUP(D652,'TPMS-auto'!A:D, 4,0),"Not-in-TPMS")</f>
        <v>0007084</v>
      </c>
      <c r="Q652" s="169" t="str">
        <f>VLOOKUP(Table2[[#This Row],[Unit Number]],Ops,3,0)</f>
        <v>Monica, Cheryl &amp; Machell</v>
      </c>
      <c r="R652" s="173" t="str">
        <f>IFERROR(VLOOKUP(Table2[[#This Row],[Enterprise ID]], 'ExistingRental-12.11'!A:H, 3, 0), "Not Open On 12.11")</f>
        <v>Not Open On 12.11</v>
      </c>
      <c r="S652" s="167" t="str">
        <f>IF(Table2[[#This Row],[Start Rental Date]]="New Rental", "New Rental", "Rental Extension Request")</f>
        <v>New Rental</v>
      </c>
      <c r="T652" s="167" t="str">
        <f>IFERROR(IF(Table2[[#This Row],[Date of this request]]-Table2[[#This Row],[Tech Service Date]]&lt;60, "New Hire Rental", "Truck Breakdown"), "New Hire Rental")</f>
        <v>Truck Breakdown</v>
      </c>
      <c r="U652" s="167" t="str">
        <f>IFERROR(VLOOKUP(Table2[[#This Row],[Enterprise ID]], 'ExistingRental-12.11'!A:H, 7, 0), "Not Open On 12.11")</f>
        <v>Not Open On 12.11</v>
      </c>
      <c r="V652" s="173">
        <f>IFERROR(VLOOKUP(Table2[[#This Row],[Enterprise ID]],'Tech-ServiceDate'!A:B,2,0), "EitherNewHire or Termed")</f>
        <v>40847</v>
      </c>
      <c r="W652" s="41"/>
      <c r="X652" s="25"/>
    </row>
    <row r="653" spans="1:24" ht="33.75" customHeight="1">
      <c r="A653" s="15">
        <v>45957</v>
      </c>
      <c r="B653" s="8">
        <v>36488</v>
      </c>
      <c r="C653" s="9" t="s">
        <v>14974</v>
      </c>
      <c r="D653" s="10" t="s">
        <v>14975</v>
      </c>
      <c r="E653" s="174" t="s">
        <v>16592</v>
      </c>
      <c r="F653" s="175">
        <v>8508241426</v>
      </c>
      <c r="G653" s="175" t="s">
        <v>16593</v>
      </c>
      <c r="H653" s="12" t="s">
        <v>14676</v>
      </c>
      <c r="I653" s="11" t="s">
        <v>16813</v>
      </c>
      <c r="J653" s="13" t="s">
        <v>16814</v>
      </c>
      <c r="K653" s="13" t="s">
        <v>15451</v>
      </c>
      <c r="L653" s="13" t="s">
        <v>14680</v>
      </c>
      <c r="M653" s="13"/>
      <c r="N653" s="13" t="s">
        <v>14680</v>
      </c>
      <c r="O653" s="13" t="s">
        <v>14680</v>
      </c>
      <c r="P653" s="166" t="str">
        <f>IFERROR(VLOOKUP(D653,'TPMS-auto'!A:D, 4,0),"Not-in-TPMS")</f>
        <v>0008206</v>
      </c>
      <c r="Q653" s="169" t="str">
        <f>VLOOKUP(Table2[[#This Row],[Unit Number]],Ops,3,0)</f>
        <v>Monica, Cheryl &amp; Machell</v>
      </c>
      <c r="R653" s="173" t="str">
        <f>IFERROR(VLOOKUP(Table2[[#This Row],[Enterprise ID]], 'ExistingRental-12.11'!A:H, 3, 0), "Not Open On 12.11")</f>
        <v>Not Open On 12.11</v>
      </c>
      <c r="S653" s="167" t="str">
        <f>IF(Table2[[#This Row],[Start Rental Date]]="New Rental", "New Rental", "Rental Extension Request")</f>
        <v>New Rental</v>
      </c>
      <c r="T653" s="167" t="str">
        <f>IFERROR(IF(Table2[[#This Row],[Date of this request]]-Table2[[#This Row],[Tech Service Date]]&lt;60, "New Hire Rental", "Truck Breakdown"), "New Hire Rental")</f>
        <v>Truck Breakdown</v>
      </c>
      <c r="U653" s="167" t="str">
        <f>IFERROR(VLOOKUP(Table2[[#This Row],[Enterprise ID]], 'ExistingRental-12.11'!A:H, 7, 0), "Not Open On 12.11")</f>
        <v>Not Open On 12.11</v>
      </c>
      <c r="V653" s="173">
        <f>IFERROR(VLOOKUP(Table2[[#This Row],[Enterprise ID]],'Tech-ServiceDate'!A:B,2,0), "EitherNewHire or Termed")</f>
        <v>45123</v>
      </c>
      <c r="W653" s="41"/>
      <c r="X653" s="25"/>
    </row>
    <row r="654" spans="1:24" ht="33.75" customHeight="1">
      <c r="A654" s="15">
        <v>45957</v>
      </c>
      <c r="B654" s="8">
        <v>61848</v>
      </c>
      <c r="C654" s="9" t="s">
        <v>16815</v>
      </c>
      <c r="D654" s="10" t="s">
        <v>15327</v>
      </c>
      <c r="E654" s="174" t="str">
        <f>TRIM(B654)</f>
        <v>61848</v>
      </c>
      <c r="F654" s="175">
        <f>IFERROR(VLOOKUP(D654,'TPMS-auto'!A:J, 10,0), "Not-in-TPMS")</f>
        <v>6072373641</v>
      </c>
      <c r="G654" s="175" t="str">
        <f>IFERROR(VLOOKUP(D654,'TPMS-auto'!A:J,6,0),"Not-in-TPMS")</f>
        <v>061848</v>
      </c>
      <c r="H654" s="12" t="s">
        <v>14676</v>
      </c>
      <c r="I654" s="11" t="s">
        <v>15328</v>
      </c>
      <c r="J654" s="13" t="s">
        <v>16816</v>
      </c>
      <c r="K654" s="13" t="s">
        <v>15451</v>
      </c>
      <c r="L654" s="13" t="s">
        <v>14680</v>
      </c>
      <c r="M654" s="13"/>
      <c r="N654" s="13" t="s">
        <v>14680</v>
      </c>
      <c r="O654" s="13" t="s">
        <v>14680</v>
      </c>
      <c r="P654" s="166" t="str">
        <f>IFERROR(VLOOKUP(D654,'TPMS-auto'!A:D, 4,0),"Not-in-TPMS")</f>
        <v>0007670</v>
      </c>
      <c r="Q654" s="169" t="str">
        <f>VLOOKUP(Table2[[#This Row],[Unit Number]],Ops,3,0)</f>
        <v>Rob &amp; Andrea</v>
      </c>
      <c r="R654" s="173" t="str">
        <f>IFERROR(VLOOKUP(Table2[[#This Row],[Enterprise ID]], 'ExistingRental-12.11'!A:H, 3, 0), "Not Open On 12.11")</f>
        <v>Not Open On 12.11</v>
      </c>
      <c r="S654" s="167" t="str">
        <f>IF(Table2[[#This Row],[Start Rental Date]]="New Rental", "New Rental", "Rental Extension Request")</f>
        <v>New Rental</v>
      </c>
      <c r="T654" s="167" t="str">
        <f>IFERROR(IF(Table2[[#This Row],[Date of this request]]-Table2[[#This Row],[Tech Service Date]]&lt;60, "New Hire Rental", "Truck Breakdown"), "New Hire Rental")</f>
        <v>Truck Breakdown</v>
      </c>
      <c r="U654" s="167" t="str">
        <f>IFERROR(VLOOKUP(Table2[[#This Row],[Enterprise ID]], 'ExistingRental-12.11'!A:H, 7, 0), "Not Open On 12.11")</f>
        <v>Not Open On 12.11</v>
      </c>
      <c r="V654" s="173">
        <f>IFERROR(VLOOKUP(Table2[[#This Row],[Enterprise ID]],'Tech-ServiceDate'!A:B,2,0), "EitherNewHire or Termed")</f>
        <v>44476</v>
      </c>
      <c r="W654" s="41"/>
      <c r="X654" s="25"/>
    </row>
    <row r="655" spans="1:24" ht="33.75" customHeight="1">
      <c r="A655" s="15">
        <v>45957</v>
      </c>
      <c r="B655" s="8">
        <v>37377</v>
      </c>
      <c r="C655" s="9" t="s">
        <v>15653</v>
      </c>
      <c r="D655" s="10" t="s">
        <v>16530</v>
      </c>
      <c r="E655" s="174" t="s">
        <v>16817</v>
      </c>
      <c r="F655" s="175">
        <v>8038560063</v>
      </c>
      <c r="G655" s="175" t="s">
        <v>16818</v>
      </c>
      <c r="H655" s="12">
        <v>45930</v>
      </c>
      <c r="I655" s="11" t="s">
        <v>16214</v>
      </c>
      <c r="J655" s="13" t="s">
        <v>14935</v>
      </c>
      <c r="K655" s="13" t="s">
        <v>15451</v>
      </c>
      <c r="L655" s="13" t="s">
        <v>14680</v>
      </c>
      <c r="M655" s="13"/>
      <c r="N655" s="13" t="s">
        <v>14680</v>
      </c>
      <c r="O655" s="13" t="s">
        <v>14680</v>
      </c>
      <c r="P655" s="166" t="str">
        <f>IFERROR(VLOOKUP(D655,'TPMS-auto'!A:D, 4,0),"Not-in-TPMS")</f>
        <v>0008175</v>
      </c>
      <c r="Q655" s="169" t="str">
        <f>VLOOKUP(Table2[[#This Row],[Unit Number]],Ops,3,0)</f>
        <v>Rob &amp; Andrea</v>
      </c>
      <c r="R655" s="173" t="str">
        <f>IFERROR(VLOOKUP(Table2[[#This Row],[Enterprise ID]], 'ExistingRental-12.11'!A:H, 3, 0), "Not Open On 12.11")</f>
        <v>Not Open On 12.11</v>
      </c>
      <c r="S655" s="167" t="str">
        <f>IF(Table2[[#This Row],[Start Rental Date]]="New Rental", "New Rental", "Rental Extension Request")</f>
        <v>Rental Extension Request</v>
      </c>
      <c r="T655" s="167" t="str">
        <f>IFERROR(IF(Table2[[#This Row],[Date of this request]]-Table2[[#This Row],[Tech Service Date]]&lt;60, "New Hire Rental", "Truck Breakdown"), "New Hire Rental")</f>
        <v>New Hire Rental</v>
      </c>
      <c r="U655" s="167" t="str">
        <f>IFERROR(VLOOKUP(Table2[[#This Row],[Enterprise ID]], 'ExistingRental-12.11'!A:H, 7, 0), "Not Open On 12.11")</f>
        <v>Not Open On 12.11</v>
      </c>
      <c r="V655" s="173">
        <f>IFERROR(VLOOKUP(Table2[[#This Row],[Enterprise ID]],'Tech-ServiceDate'!A:B,2,0), "EitherNewHire or Termed")</f>
        <v>45914</v>
      </c>
      <c r="W655" s="41"/>
      <c r="X655" s="25"/>
    </row>
    <row r="656" spans="1:24" ht="33.75" customHeight="1">
      <c r="A656" s="15">
        <v>45957</v>
      </c>
      <c r="B656" s="8">
        <v>46708</v>
      </c>
      <c r="C656" s="9" t="s">
        <v>16582</v>
      </c>
      <c r="D656" s="10" t="s">
        <v>16583</v>
      </c>
      <c r="E656" s="174" t="s">
        <v>16819</v>
      </c>
      <c r="F656" s="175">
        <v>2569623009</v>
      </c>
      <c r="G656" s="175" t="s">
        <v>16820</v>
      </c>
      <c r="H656" s="12">
        <v>45950</v>
      </c>
      <c r="I656" s="11" t="s">
        <v>16584</v>
      </c>
      <c r="J656" s="13" t="s">
        <v>16383</v>
      </c>
      <c r="K656" s="13" t="s">
        <v>16585</v>
      </c>
      <c r="L656" s="13" t="s">
        <v>14680</v>
      </c>
      <c r="M656" s="13"/>
      <c r="N656" s="13" t="s">
        <v>14680</v>
      </c>
      <c r="O656" s="13" t="s">
        <v>14680</v>
      </c>
      <c r="P656" s="166" t="str">
        <f>IFERROR(VLOOKUP(D656,'TPMS-auto'!A:D, 4,0),"Not-in-TPMS")</f>
        <v>0008035</v>
      </c>
      <c r="Q656" s="169" t="str">
        <f>VLOOKUP(Table2[[#This Row],[Unit Number]],Ops,3,0)</f>
        <v>Rob &amp; Andrea</v>
      </c>
      <c r="R656" s="173">
        <f>IFERROR(VLOOKUP(Table2[[#This Row],[Enterprise ID]], 'ExistingRental-12.11'!A:H, 3, 0), "Not Open On 12.11")</f>
        <v>45965</v>
      </c>
      <c r="S656" s="167" t="str">
        <f>IF(Table2[[#This Row],[Start Rental Date]]="New Rental", "New Rental", "Rental Extension Request")</f>
        <v>Rental Extension Request</v>
      </c>
      <c r="T656" s="167" t="str">
        <f>IFERROR(IF(Table2[[#This Row],[Date of this request]]-Table2[[#This Row],[Tech Service Date]]&lt;60, "New Hire Rental", "Truck Breakdown"), "New Hire Rental")</f>
        <v>New Hire Rental</v>
      </c>
      <c r="U656" s="167" t="str">
        <f>IFERROR(VLOOKUP(Table2[[#This Row],[Enterprise ID]], 'ExistingRental-12.11'!A:H, 7, 0), "Not Open On 12.11")</f>
        <v>JAYSHAWN ROWLS</v>
      </c>
      <c r="V656" s="173">
        <f>IFERROR(VLOOKUP(Table2[[#This Row],[Enterprise ID]],'Tech-ServiceDate'!A:B,2,0), "EitherNewHire or Termed")</f>
        <v>45942</v>
      </c>
      <c r="W656" s="41"/>
      <c r="X656" s="25"/>
    </row>
    <row r="657" spans="1:24" ht="33.75" customHeight="1">
      <c r="A657" s="15">
        <v>45957</v>
      </c>
      <c r="B657" s="8">
        <v>46127</v>
      </c>
      <c r="C657" s="9" t="s">
        <v>15569</v>
      </c>
      <c r="D657" s="10" t="s">
        <v>9835</v>
      </c>
      <c r="E657" s="174" t="s">
        <v>16821</v>
      </c>
      <c r="F657" s="175">
        <v>7347568064</v>
      </c>
      <c r="G657" s="175" t="s">
        <v>16822</v>
      </c>
      <c r="H657" s="12" t="s">
        <v>14676</v>
      </c>
      <c r="I657" s="11" t="s">
        <v>15570</v>
      </c>
      <c r="J657" s="13" t="s">
        <v>15571</v>
      </c>
      <c r="K657" s="13" t="s">
        <v>15451</v>
      </c>
      <c r="L657" s="13" t="s">
        <v>14680</v>
      </c>
      <c r="M657" s="13"/>
      <c r="N657" s="13" t="s">
        <v>14680</v>
      </c>
      <c r="O657" s="13" t="s">
        <v>14680</v>
      </c>
      <c r="P657" s="166" t="str">
        <f>IFERROR(VLOOKUP(D657,'TPMS-auto'!A:D, 4,0),"Not-in-TPMS")</f>
        <v>0008309</v>
      </c>
      <c r="Q657" s="169" t="str">
        <f>VLOOKUP(Table2[[#This Row],[Unit Number]],Ops,3,0)</f>
        <v>Monica, Cheryl &amp; Machell</v>
      </c>
      <c r="R657" s="173" t="str">
        <f>IFERROR(VLOOKUP(Table2[[#This Row],[Enterprise ID]], 'ExistingRental-12.11'!A:H, 3, 0), "Not Open On 12.11")</f>
        <v>Not Open On 12.11</v>
      </c>
      <c r="S657" s="167" t="str">
        <f>IF(Table2[[#This Row],[Start Rental Date]]="New Rental", "New Rental", "Rental Extension Request")</f>
        <v>New Rental</v>
      </c>
      <c r="T657" s="167" t="str">
        <f>IFERROR(IF(Table2[[#This Row],[Date of this request]]-Table2[[#This Row],[Tech Service Date]]&lt;60, "New Hire Rental", "Truck Breakdown"), "New Hire Rental")</f>
        <v>Truck Breakdown</v>
      </c>
      <c r="U657" s="167" t="str">
        <f>IFERROR(VLOOKUP(Table2[[#This Row],[Enterprise ID]], 'ExistingRental-12.11'!A:H, 7, 0), "Not Open On 12.11")</f>
        <v>Not Open On 12.11</v>
      </c>
      <c r="V657" s="173">
        <f>IFERROR(VLOOKUP(Table2[[#This Row],[Enterprise ID]],'Tech-ServiceDate'!A:B,2,0), "EitherNewHire or Termed")</f>
        <v>39560</v>
      </c>
      <c r="W657" s="41"/>
      <c r="X657" s="25"/>
    </row>
    <row r="658" spans="1:24" ht="33.75" customHeight="1">
      <c r="A658" s="15">
        <v>45957</v>
      </c>
      <c r="B658" s="8">
        <v>46990</v>
      </c>
      <c r="C658" s="9" t="s">
        <v>16823</v>
      </c>
      <c r="D658" s="10" t="s">
        <v>16824</v>
      </c>
      <c r="E658" s="174" t="str">
        <f>TRIM(B658)</f>
        <v>46990</v>
      </c>
      <c r="F658" s="175">
        <f>IFERROR(VLOOKUP(D658,'TPMS-auto'!A:J, 10,0), "Not-in-TPMS")</f>
        <v>5407921927</v>
      </c>
      <c r="G658" s="175" t="str">
        <f>IFERROR(VLOOKUP(D658,'TPMS-auto'!A:J,6,0),"Not-in-TPMS")</f>
        <v>046990</v>
      </c>
      <c r="H658" s="12" t="s">
        <v>14676</v>
      </c>
      <c r="I658" s="11" t="s">
        <v>16825</v>
      </c>
      <c r="J658" s="13" t="s">
        <v>15414</v>
      </c>
      <c r="K658" s="13" t="s">
        <v>15451</v>
      </c>
      <c r="L658" s="13" t="s">
        <v>14680</v>
      </c>
      <c r="M658" s="13"/>
      <c r="N658" s="13" t="s">
        <v>14680</v>
      </c>
      <c r="O658" s="13" t="s">
        <v>14680</v>
      </c>
      <c r="P658" s="166" t="str">
        <f>IFERROR(VLOOKUP(D658,'TPMS-auto'!A:D, 4,0),"Not-in-TPMS")</f>
        <v>0008175</v>
      </c>
      <c r="Q658" s="169" t="str">
        <f>VLOOKUP(Table2[[#This Row],[Unit Number]],Ops,3,0)</f>
        <v>Rob &amp; Andrea</v>
      </c>
      <c r="R658" s="173">
        <f>IFERROR(VLOOKUP(Table2[[#This Row],[Enterprise ID]], 'ExistingRental-12.11'!A:H, 3, 0), "Not Open On 12.11")</f>
        <v>45957</v>
      </c>
      <c r="S658" s="167" t="str">
        <f>IF(Table2[[#This Row],[Start Rental Date]]="New Rental", "New Rental", "Rental Extension Request")</f>
        <v>New Rental</v>
      </c>
      <c r="T658" s="167" t="str">
        <f>IFERROR(IF(Table2[[#This Row],[Date of this request]]-Table2[[#This Row],[Tech Service Date]]&lt;60, "New Hire Rental", "Truck Breakdown"), "New Hire Rental")</f>
        <v>Truck Breakdown</v>
      </c>
      <c r="U658" s="167" t="str">
        <f>IFERROR(VLOOKUP(Table2[[#This Row],[Enterprise ID]], 'ExistingRental-12.11'!A:H, 7, 0), "Not Open On 12.11")</f>
        <v>MAHMOOD WALI</v>
      </c>
      <c r="V658" s="173">
        <f>IFERROR(VLOOKUP(Table2[[#This Row],[Enterprise ID]],'Tech-ServiceDate'!A:B,2,0), "EitherNewHire or Termed")</f>
        <v>44434</v>
      </c>
      <c r="W658" s="41"/>
      <c r="X658" s="25"/>
    </row>
    <row r="659" spans="1:24" ht="33.75" customHeight="1">
      <c r="A659" s="15">
        <v>45957</v>
      </c>
      <c r="B659" s="8">
        <v>36667</v>
      </c>
      <c r="C659" s="9" t="s">
        <v>16826</v>
      </c>
      <c r="D659" s="10" t="s">
        <v>16827</v>
      </c>
      <c r="E659" s="174" t="str">
        <f>TRIM(B659)</f>
        <v>36667</v>
      </c>
      <c r="F659" s="175">
        <f>IFERROR(VLOOKUP(D659,'TPMS-auto'!A:J, 10,0), "Not-in-TPMS")</f>
        <v>2513931049</v>
      </c>
      <c r="G659" s="175" t="str">
        <f>IFERROR(VLOOKUP(D659,'TPMS-auto'!A:J,6,0),"Not-in-TPMS")</f>
        <v>036667</v>
      </c>
      <c r="H659" s="12" t="s">
        <v>14676</v>
      </c>
      <c r="I659" s="11" t="s">
        <v>16828</v>
      </c>
      <c r="J659" s="13" t="s">
        <v>15075</v>
      </c>
      <c r="K659" s="13" t="s">
        <v>15451</v>
      </c>
      <c r="L659" s="13"/>
      <c r="M659" s="13"/>
      <c r="N659" s="3" t="s">
        <v>14680</v>
      </c>
      <c r="O659" s="3" t="s">
        <v>14680</v>
      </c>
      <c r="P659" s="166" t="str">
        <f>IFERROR(VLOOKUP(D659,'TPMS-auto'!A:D, 4,0),"Not-in-TPMS")</f>
        <v>0008035</v>
      </c>
      <c r="Q659" s="169" t="str">
        <f>VLOOKUP(Table2[[#This Row],[Unit Number]],Ops,3,0)</f>
        <v>Rob &amp; Andrea</v>
      </c>
      <c r="R659" s="173">
        <f>IFERROR(VLOOKUP(Table2[[#This Row],[Enterprise ID]], 'ExistingRental-12.11'!A:H, 3, 0), "Not Open On 12.11")</f>
        <v>45957</v>
      </c>
      <c r="S659" s="167" t="str">
        <f>IF(Table2[[#This Row],[Start Rental Date]]="New Rental", "New Rental", "Rental Extension Request")</f>
        <v>New Rental</v>
      </c>
      <c r="T659" s="167" t="str">
        <f>IFERROR(IF(Table2[[#This Row],[Date of this request]]-Table2[[#This Row],[Tech Service Date]]&lt;60, "New Hire Rental", "Truck Breakdown"), "New Hire Rental")</f>
        <v>New Hire Rental</v>
      </c>
      <c r="U659" s="167" t="str">
        <f>IFERROR(VLOOKUP(Table2[[#This Row],[Enterprise ID]], 'ExistingRental-12.11'!A:H, 7, 0), "Not Open On 12.11")</f>
        <v>CYMONE WRIGHT</v>
      </c>
      <c r="V659" s="173">
        <f>IFERROR(VLOOKUP(Table2[[#This Row],[Enterprise ID]],'Tech-ServiceDate'!A:B,2,0), "EitherNewHire or Termed")</f>
        <v>45942</v>
      </c>
      <c r="W659" s="41"/>
      <c r="X659" s="25"/>
    </row>
    <row r="660" spans="1:24" ht="33.75" customHeight="1">
      <c r="A660" s="15">
        <v>45957</v>
      </c>
      <c r="B660" s="7">
        <v>61015</v>
      </c>
      <c r="C660" s="4" t="s">
        <v>14752</v>
      </c>
      <c r="D660" s="5" t="s">
        <v>2193</v>
      </c>
      <c r="E660" s="176" t="s">
        <v>15910</v>
      </c>
      <c r="F660" s="181">
        <v>7249536540</v>
      </c>
      <c r="G660" s="181" t="s">
        <v>16356</v>
      </c>
      <c r="H660" s="12" t="s">
        <v>16219</v>
      </c>
      <c r="I660" s="2" t="s">
        <v>15393</v>
      </c>
      <c r="J660" s="3" t="s">
        <v>15394</v>
      </c>
      <c r="K660" s="13" t="s">
        <v>15911</v>
      </c>
      <c r="L660" s="13" t="s">
        <v>14680</v>
      </c>
      <c r="M660" s="13"/>
      <c r="N660" s="3" t="s">
        <v>14680</v>
      </c>
      <c r="O660" s="3" t="s">
        <v>14680</v>
      </c>
      <c r="P660" s="166" t="str">
        <f>IFERROR(VLOOKUP(D660,'TPMS-auto'!A:D, 4,0),"Not-in-TPMS")</f>
        <v>0004766</v>
      </c>
      <c r="Q660" s="169" t="str">
        <f>VLOOKUP(Table2[[#This Row],[Unit Number]],Ops,3,0)</f>
        <v>Rob &amp; Andrea</v>
      </c>
      <c r="R660" s="173" t="str">
        <f>IFERROR(VLOOKUP(Table2[[#This Row],[Enterprise ID]], 'ExistingRental-12.11'!A:H, 3, 0), "Not Open On 12.11")</f>
        <v>Not Open On 12.11</v>
      </c>
      <c r="S660" s="167" t="str">
        <f>IF(Table2[[#This Row],[Start Rental Date]]="New Rental", "New Rental", "Rental Extension Request")</f>
        <v>New Rental</v>
      </c>
      <c r="T660" s="167" t="str">
        <f>IFERROR(IF(Table2[[#This Row],[Date of this request]]-Table2[[#This Row],[Tech Service Date]]&lt;60, "New Hire Rental", "Truck Breakdown"), "New Hire Rental")</f>
        <v>Truck Breakdown</v>
      </c>
      <c r="U660" s="167" t="str">
        <f>IFERROR(VLOOKUP(Table2[[#This Row],[Enterprise ID]], 'ExistingRental-12.11'!A:H, 7, 0), "Not Open On 12.11")</f>
        <v>Not Open On 12.11</v>
      </c>
      <c r="V660" s="173">
        <f>IFERROR(VLOOKUP(Table2[[#This Row],[Enterprise ID]],'Tech-ServiceDate'!A:B,2,0), "EitherNewHire or Termed")</f>
        <v>37255</v>
      </c>
      <c r="W660" s="41"/>
      <c r="X660" s="25"/>
    </row>
    <row r="661" spans="1:24" ht="33.75" customHeight="1">
      <c r="A661" s="15">
        <v>45957</v>
      </c>
      <c r="B661" s="7">
        <v>61640</v>
      </c>
      <c r="C661" s="4" t="s">
        <v>16829</v>
      </c>
      <c r="D661" s="5" t="s">
        <v>16830</v>
      </c>
      <c r="E661" s="176" t="str">
        <f t="shared" ref="E661:E675" si="26">TRIM(B661)</f>
        <v>61640</v>
      </c>
      <c r="F661" s="181">
        <f>IFERROR(VLOOKUP(D661,'TPMS-auto'!A:J, 10,0), "Not-in-TPMS")</f>
        <v>9209616281</v>
      </c>
      <c r="G661" s="181" t="str">
        <f>IFERROR(VLOOKUP(D661,'TPMS-auto'!A:J,6,0),"Not-in-TPMS")</f>
        <v>061640</v>
      </c>
      <c r="H661" s="6" t="s">
        <v>16219</v>
      </c>
      <c r="I661" s="2"/>
      <c r="J661" s="3" t="s">
        <v>15426</v>
      </c>
      <c r="K661" s="2" t="s">
        <v>16423</v>
      </c>
      <c r="L661" s="13" t="s">
        <v>14680</v>
      </c>
      <c r="M661" s="13"/>
      <c r="N661" s="3" t="s">
        <v>14680</v>
      </c>
      <c r="O661" s="3" t="s">
        <v>14680</v>
      </c>
      <c r="P661" s="166" t="str">
        <f>IFERROR(VLOOKUP(D661,'TPMS-auto'!A:D, 4,0),"Not-in-TPMS")</f>
        <v>0008555</v>
      </c>
      <c r="Q661" s="169" t="str">
        <f>VLOOKUP(Table2[[#This Row],[Unit Number]],Ops,3,0)</f>
        <v>Monica, Cheryl &amp; Machell</v>
      </c>
      <c r="R661" s="173">
        <f>IFERROR(VLOOKUP(Table2[[#This Row],[Enterprise ID]], 'ExistingRental-12.11'!A:H, 3, 0), "Not Open On 12.11")</f>
        <v>45992</v>
      </c>
      <c r="S661" s="167" t="str">
        <f>IF(Table2[[#This Row],[Start Rental Date]]="New Rental", "New Rental", "Rental Extension Request")</f>
        <v>New Rental</v>
      </c>
      <c r="T661" s="167" t="str">
        <f>IFERROR(IF(Table2[[#This Row],[Date of this request]]-Table2[[#This Row],[Tech Service Date]]&lt;60, "New Hire Rental", "Truck Breakdown"), "New Hire Rental")</f>
        <v>New Hire Rental</v>
      </c>
      <c r="U661" s="167" t="str">
        <f>IFERROR(VLOOKUP(Table2[[#This Row],[Enterprise ID]], 'ExistingRental-12.11'!A:H, 7, 0), "Not Open On 12.11")</f>
        <v>DIVONTAE CASTO</v>
      </c>
      <c r="V661" s="173">
        <f>IFERROR(VLOOKUP(Table2[[#This Row],[Enterprise ID]],'Tech-ServiceDate'!A:B,2,0), "EitherNewHire or Termed")</f>
        <v>45942</v>
      </c>
      <c r="W661" s="41"/>
      <c r="X661" s="25"/>
    </row>
    <row r="662" spans="1:24" ht="33.75" customHeight="1">
      <c r="A662" s="15">
        <v>45957</v>
      </c>
      <c r="B662" s="7">
        <v>46499</v>
      </c>
      <c r="C662" s="4" t="s">
        <v>16831</v>
      </c>
      <c r="D662" s="5" t="s">
        <v>14998</v>
      </c>
      <c r="E662" s="176" t="str">
        <f t="shared" si="26"/>
        <v>46499</v>
      </c>
      <c r="F662" s="181">
        <f>IFERROR(VLOOKUP(D662,'TPMS-auto'!A:J, 10,0), "Not-in-TPMS")</f>
        <v>5716825085</v>
      </c>
      <c r="G662" s="181">
        <f>IFERROR(VLOOKUP(D662,'TPMS-auto'!A:J,6,0),"Not-in-TPMS")</f>
        <v>0</v>
      </c>
      <c r="H662" s="12">
        <v>45951</v>
      </c>
      <c r="I662" s="2" t="s">
        <v>16832</v>
      </c>
      <c r="J662" s="3" t="s">
        <v>15426</v>
      </c>
      <c r="K662" s="13" t="s">
        <v>16833</v>
      </c>
      <c r="L662" s="13" t="s">
        <v>14680</v>
      </c>
      <c r="M662" s="13"/>
      <c r="N662" s="3" t="s">
        <v>14680</v>
      </c>
      <c r="O662" s="3" t="s">
        <v>14680</v>
      </c>
      <c r="P662" s="166" t="str">
        <f>IFERROR(VLOOKUP(D662,'TPMS-auto'!A:D, 4,0),"Not-in-TPMS")</f>
        <v>0007084</v>
      </c>
      <c r="Q662" s="169" t="str">
        <f>VLOOKUP(Table2[[#This Row],[Unit Number]],Ops,3,0)</f>
        <v>Monica, Cheryl &amp; Machell</v>
      </c>
      <c r="R662" s="173" t="str">
        <f>IFERROR(VLOOKUP(Table2[[#This Row],[Enterprise ID]], 'ExistingRental-12.11'!A:H, 3, 0), "Not Open On 12.11")</f>
        <v>Not Open On 12.11</v>
      </c>
      <c r="S662" s="167" t="str">
        <f>IF(Table2[[#This Row],[Start Rental Date]]="New Rental", "New Rental", "Rental Extension Request")</f>
        <v>Rental Extension Request</v>
      </c>
      <c r="T662" s="167" t="str">
        <f>IFERROR(IF(Table2[[#This Row],[Date of this request]]-Table2[[#This Row],[Tech Service Date]]&lt;60, "New Hire Rental", "Truck Breakdown"), "New Hire Rental")</f>
        <v>Truck Breakdown</v>
      </c>
      <c r="U662" s="167" t="str">
        <f>IFERROR(VLOOKUP(Table2[[#This Row],[Enterprise ID]], 'ExistingRental-12.11'!A:H, 7, 0), "Not Open On 12.11")</f>
        <v>Not Open On 12.11</v>
      </c>
      <c r="V662" s="173">
        <f>IFERROR(VLOOKUP(Table2[[#This Row],[Enterprise ID]],'Tech-ServiceDate'!A:B,2,0), "EitherNewHire or Termed")</f>
        <v>45837</v>
      </c>
      <c r="W662" s="41"/>
      <c r="X662" s="25"/>
    </row>
    <row r="663" spans="1:24" ht="33.75" customHeight="1">
      <c r="A663" s="15">
        <v>45957</v>
      </c>
      <c r="B663" s="7">
        <v>61391</v>
      </c>
      <c r="C663" s="4" t="s">
        <v>16834</v>
      </c>
      <c r="D663" s="5" t="s">
        <v>1088</v>
      </c>
      <c r="E663" s="176" t="str">
        <f t="shared" si="26"/>
        <v>61391</v>
      </c>
      <c r="F663" s="181">
        <f>IFERROR(VLOOKUP(D663,'TPMS-auto'!A:J, 10,0), "Not-in-TPMS")</f>
        <v>9549954794</v>
      </c>
      <c r="G663" s="181" t="str">
        <f>IFERROR(VLOOKUP(D663,'TPMS-auto'!A:J,6,0),"Not-in-TPMS")</f>
        <v>061391</v>
      </c>
      <c r="H663" s="12" t="s">
        <v>16219</v>
      </c>
      <c r="I663" s="2" t="s">
        <v>16835</v>
      </c>
      <c r="J663" s="3" t="s">
        <v>16836</v>
      </c>
      <c r="K663" s="13" t="s">
        <v>15451</v>
      </c>
      <c r="L663" s="13" t="s">
        <v>14680</v>
      </c>
      <c r="M663" s="13"/>
      <c r="N663" s="3" t="s">
        <v>14680</v>
      </c>
      <c r="O663" s="3" t="s">
        <v>14680</v>
      </c>
      <c r="P663" s="166" t="str">
        <f>IFERROR(VLOOKUP(D663,'TPMS-auto'!A:D, 4,0),"Not-in-TPMS")</f>
        <v>0007435</v>
      </c>
      <c r="Q663" s="169" t="str">
        <f>VLOOKUP(Table2[[#This Row],[Unit Number]],Ops,3,0)</f>
        <v>Rob &amp; Andrea</v>
      </c>
      <c r="R663" s="173" t="str">
        <f>IFERROR(VLOOKUP(Table2[[#This Row],[Enterprise ID]], 'ExistingRental-12.11'!A:H, 3, 0), "Not Open On 12.11")</f>
        <v>Not Open On 12.11</v>
      </c>
      <c r="S663" s="167" t="str">
        <f>IF(Table2[[#This Row],[Start Rental Date]]="New Rental", "New Rental", "Rental Extension Request")</f>
        <v>New Rental</v>
      </c>
      <c r="T663" s="167" t="str">
        <f>IFERROR(IF(Table2[[#This Row],[Date of this request]]-Table2[[#This Row],[Tech Service Date]]&lt;60, "New Hire Rental", "Truck Breakdown"), "New Hire Rental")</f>
        <v>Truck Breakdown</v>
      </c>
      <c r="U663" s="167" t="str">
        <f>IFERROR(VLOOKUP(Table2[[#This Row],[Enterprise ID]], 'ExistingRental-12.11'!A:H, 7, 0), "Not Open On 12.11")</f>
        <v>Not Open On 12.11</v>
      </c>
      <c r="V663" s="173">
        <f>IFERROR(VLOOKUP(Table2[[#This Row],[Enterprise ID]],'Tech-ServiceDate'!A:B,2,0), "EitherNewHire or Termed")</f>
        <v>27967</v>
      </c>
      <c r="W663" s="41"/>
      <c r="X663" s="25"/>
    </row>
    <row r="664" spans="1:24" ht="33.75" customHeight="1">
      <c r="A664" s="15">
        <v>45957</v>
      </c>
      <c r="B664" s="7">
        <v>23336</v>
      </c>
      <c r="C664" s="4" t="s">
        <v>16837</v>
      </c>
      <c r="D664" s="5" t="s">
        <v>16838</v>
      </c>
      <c r="E664" s="176" t="str">
        <f t="shared" si="26"/>
        <v>23336</v>
      </c>
      <c r="F664" s="181">
        <f>IFERROR(VLOOKUP(D664,'TPMS-auto'!A:J, 10,0), "Not-in-TPMS")</f>
        <v>3098500348</v>
      </c>
      <c r="G664" s="181" t="str">
        <f>IFERROR(VLOOKUP(D664,'TPMS-auto'!A:J,6,0),"Not-in-TPMS")</f>
        <v>023336</v>
      </c>
      <c r="H664" s="12" t="s">
        <v>16219</v>
      </c>
      <c r="I664" s="2" t="s">
        <v>16839</v>
      </c>
      <c r="J664" s="3" t="s">
        <v>16840</v>
      </c>
      <c r="K664" s="13" t="s">
        <v>15451</v>
      </c>
      <c r="L664" s="13" t="s">
        <v>14680</v>
      </c>
      <c r="M664" s="13"/>
      <c r="N664" s="3" t="s">
        <v>14680</v>
      </c>
      <c r="O664" s="13" t="s">
        <v>14680</v>
      </c>
      <c r="P664" s="166" t="str">
        <f>IFERROR(VLOOKUP(D664,'TPMS-auto'!A:D, 4,0),"Not-in-TPMS")</f>
        <v>0008096</v>
      </c>
      <c r="Q664" s="169" t="str">
        <f>VLOOKUP(Table2[[#This Row],[Unit Number]],Ops,3,0)</f>
        <v>Monica, Cheryl &amp; Machell</v>
      </c>
      <c r="R664" s="173" t="str">
        <f>IFERROR(VLOOKUP(Table2[[#This Row],[Enterprise ID]], 'ExistingRental-12.11'!A:H, 3, 0), "Not Open On 12.11")</f>
        <v>Not Open On 12.11</v>
      </c>
      <c r="S664" s="167" t="str">
        <f>IF(Table2[[#This Row],[Start Rental Date]]="New Rental", "New Rental", "Rental Extension Request")</f>
        <v>New Rental</v>
      </c>
      <c r="T664" s="167" t="str">
        <f>IFERROR(IF(Table2[[#This Row],[Date of this request]]-Table2[[#This Row],[Tech Service Date]]&lt;60, "New Hire Rental", "Truck Breakdown"), "New Hire Rental")</f>
        <v>Truck Breakdown</v>
      </c>
      <c r="U664" s="167" t="str">
        <f>IFERROR(VLOOKUP(Table2[[#This Row],[Enterprise ID]], 'ExistingRental-12.11'!A:H, 7, 0), "Not Open On 12.11")</f>
        <v>Not Open On 12.11</v>
      </c>
      <c r="V664" s="173">
        <f>IFERROR(VLOOKUP(Table2[[#This Row],[Enterprise ID]],'Tech-ServiceDate'!A:B,2,0), "EitherNewHire or Termed")</f>
        <v>44609</v>
      </c>
      <c r="W664" s="41"/>
      <c r="X664" s="25"/>
    </row>
    <row r="665" spans="1:24" ht="33.75" customHeight="1">
      <c r="A665" s="15">
        <v>45957</v>
      </c>
      <c r="B665" s="8">
        <v>61309</v>
      </c>
      <c r="C665" s="9" t="s">
        <v>16841</v>
      </c>
      <c r="D665" s="10" t="s">
        <v>16842</v>
      </c>
      <c r="E665" s="174" t="str">
        <f t="shared" si="26"/>
        <v>61309</v>
      </c>
      <c r="F665" s="175">
        <f>IFERROR(VLOOKUP(D665,'TPMS-auto'!A:J, 10,0), "Not-in-TPMS")</f>
        <v>7038433109</v>
      </c>
      <c r="G665" s="175">
        <f>IFERROR(VLOOKUP(D665,'TPMS-auto'!A:J,6,0),"Not-in-TPMS")</f>
        <v>0</v>
      </c>
      <c r="H665" s="12" t="s">
        <v>16219</v>
      </c>
      <c r="I665" s="11" t="s">
        <v>16843</v>
      </c>
      <c r="J665" s="13" t="s">
        <v>16844</v>
      </c>
      <c r="K665" s="13" t="s">
        <v>15451</v>
      </c>
      <c r="L665" s="13" t="s">
        <v>14680</v>
      </c>
      <c r="M665" s="13"/>
      <c r="N665" s="3" t="s">
        <v>14680</v>
      </c>
      <c r="O665" s="13" t="s">
        <v>14680</v>
      </c>
      <c r="P665" s="166" t="str">
        <f>IFERROR(VLOOKUP(D665,'TPMS-auto'!A:D, 4,0),"Not-in-TPMS")</f>
        <v>0007084</v>
      </c>
      <c r="Q665" s="169" t="str">
        <f>VLOOKUP(Table2[[#This Row],[Unit Number]],Ops,3,0)</f>
        <v>Monica, Cheryl &amp; Machell</v>
      </c>
      <c r="R665" s="173">
        <f>IFERROR(VLOOKUP(Table2[[#This Row],[Enterprise ID]], 'ExistingRental-12.11'!A:H, 3, 0), "Not Open On 12.11")</f>
        <v>45958</v>
      </c>
      <c r="S665" s="167" t="str">
        <f>IF(Table2[[#This Row],[Start Rental Date]]="New Rental", "New Rental", "Rental Extension Request")</f>
        <v>New Rental</v>
      </c>
      <c r="T665" s="167" t="str">
        <f>IFERROR(IF(Table2[[#This Row],[Date of this request]]-Table2[[#This Row],[Tech Service Date]]&lt;60, "New Hire Rental", "Truck Breakdown"), "New Hire Rental")</f>
        <v>Truck Breakdown</v>
      </c>
      <c r="U665" s="167" t="str">
        <f>IFERROR(VLOOKUP(Table2[[#This Row],[Enterprise ID]], 'ExistingRental-12.11'!A:H, 7, 0), "Not Open On 12.11")</f>
        <v>SAFIULLAH MEHRABI</v>
      </c>
      <c r="V665" s="173">
        <f>IFERROR(VLOOKUP(Table2[[#This Row],[Enterprise ID]],'Tech-ServiceDate'!A:B,2,0), "EitherNewHire or Termed")</f>
        <v>45851</v>
      </c>
      <c r="W665" s="41"/>
      <c r="X665" s="25"/>
    </row>
    <row r="666" spans="1:24" ht="33.75" customHeight="1">
      <c r="A666" s="15">
        <v>45957</v>
      </c>
      <c r="B666" s="7">
        <v>46130</v>
      </c>
      <c r="C666" s="4" t="s">
        <v>16845</v>
      </c>
      <c r="D666" s="5" t="s">
        <v>8742</v>
      </c>
      <c r="E666" s="176" t="str">
        <f t="shared" si="26"/>
        <v>46130</v>
      </c>
      <c r="F666" s="181">
        <f>IFERROR(VLOOKUP(D666,'TPMS-auto'!A:J, 10,0), "Not-in-TPMS")</f>
        <v>2482693385</v>
      </c>
      <c r="G666" s="181" t="str">
        <f>IFERROR(VLOOKUP(D666,'TPMS-auto'!A:J,6,0),"Not-in-TPMS")</f>
        <v>046130</v>
      </c>
      <c r="H666" s="12" t="s">
        <v>16219</v>
      </c>
      <c r="I666" s="2" t="s">
        <v>16440</v>
      </c>
      <c r="J666" s="3" t="s">
        <v>16846</v>
      </c>
      <c r="K666" s="13" t="s">
        <v>15451</v>
      </c>
      <c r="L666" s="13" t="s">
        <v>14680</v>
      </c>
      <c r="M666" s="13"/>
      <c r="N666" s="3" t="s">
        <v>14680</v>
      </c>
      <c r="O666" s="13" t="s">
        <v>14680</v>
      </c>
      <c r="P666" s="166" t="str">
        <f>IFERROR(VLOOKUP(D666,'TPMS-auto'!A:D, 4,0),"Not-in-TPMS")</f>
        <v>0008309</v>
      </c>
      <c r="Q666" s="169" t="str">
        <f>VLOOKUP(Table2[[#This Row],[Unit Number]],Ops,3,0)</f>
        <v>Monica, Cheryl &amp; Machell</v>
      </c>
      <c r="R666" s="173" t="str">
        <f>IFERROR(VLOOKUP(Table2[[#This Row],[Enterprise ID]], 'ExistingRental-12.11'!A:H, 3, 0), "Not Open On 12.11")</f>
        <v>Not Open On 12.11</v>
      </c>
      <c r="S666" s="167" t="str">
        <f>IF(Table2[[#This Row],[Start Rental Date]]="New Rental", "New Rental", "Rental Extension Request")</f>
        <v>New Rental</v>
      </c>
      <c r="T666" s="167" t="str">
        <f>IFERROR(IF(Table2[[#This Row],[Date of this request]]-Table2[[#This Row],[Tech Service Date]]&lt;60, "New Hire Rental", "Truck Breakdown"), "New Hire Rental")</f>
        <v>Truck Breakdown</v>
      </c>
      <c r="U666" s="167" t="str">
        <f>IFERROR(VLOOKUP(Table2[[#This Row],[Enterprise ID]], 'ExistingRental-12.11'!A:H, 7, 0), "Not Open On 12.11")</f>
        <v>Not Open On 12.11</v>
      </c>
      <c r="V666" s="173">
        <f>IFERROR(VLOOKUP(Table2[[#This Row],[Enterprise ID]],'Tech-ServiceDate'!A:B,2,0), "EitherNewHire or Termed")</f>
        <v>35604</v>
      </c>
      <c r="W666" s="41"/>
      <c r="X666" s="25"/>
    </row>
    <row r="667" spans="1:24" ht="33.75" customHeight="1">
      <c r="A667" s="15">
        <v>45957</v>
      </c>
      <c r="B667" s="8">
        <v>61053</v>
      </c>
      <c r="C667" s="9" t="s">
        <v>15313</v>
      </c>
      <c r="D667" s="10" t="s">
        <v>15314</v>
      </c>
      <c r="E667" s="174" t="str">
        <f t="shared" si="26"/>
        <v>61053</v>
      </c>
      <c r="F667" s="175">
        <f>IFERROR(VLOOKUP(D667,'TPMS-auto'!A:J, 10,0), "Not-in-TPMS")</f>
        <v>8658016685</v>
      </c>
      <c r="G667" s="175" t="str">
        <f>IFERROR(VLOOKUP(D667,'TPMS-auto'!A:J,6,0),"Not-in-TPMS")</f>
        <v>061053</v>
      </c>
      <c r="H667" s="12" t="s">
        <v>16219</v>
      </c>
      <c r="I667" s="11" t="s">
        <v>16847</v>
      </c>
      <c r="J667" s="13" t="s">
        <v>16848</v>
      </c>
      <c r="K667" s="13" t="s">
        <v>15451</v>
      </c>
      <c r="L667" s="13" t="s">
        <v>14680</v>
      </c>
      <c r="M667" s="13"/>
      <c r="N667" s="3" t="s">
        <v>14680</v>
      </c>
      <c r="O667" s="13" t="s">
        <v>14680</v>
      </c>
      <c r="P667" s="166" t="str">
        <f>IFERROR(VLOOKUP(D667,'TPMS-auto'!A:D, 4,0),"Not-in-TPMS")</f>
        <v>0004766</v>
      </c>
      <c r="Q667" s="169" t="str">
        <f>VLOOKUP(Table2[[#This Row],[Unit Number]],Ops,3,0)</f>
        <v>Rob &amp; Andrea</v>
      </c>
      <c r="R667" s="173">
        <f>IFERROR(VLOOKUP(Table2[[#This Row],[Enterprise ID]], 'ExistingRental-12.11'!A:H, 3, 0), "Not Open On 12.11")</f>
        <v>45958</v>
      </c>
      <c r="S667" s="167" t="str">
        <f>IF(Table2[[#This Row],[Start Rental Date]]="New Rental", "New Rental", "Rental Extension Request")</f>
        <v>New Rental</v>
      </c>
      <c r="T667" s="167" t="str">
        <f>IFERROR(IF(Table2[[#This Row],[Date of this request]]-Table2[[#This Row],[Tech Service Date]]&lt;60, "New Hire Rental", "Truck Breakdown"), "New Hire Rental")</f>
        <v>Truck Breakdown</v>
      </c>
      <c r="U667" s="167" t="str">
        <f>IFERROR(VLOOKUP(Table2[[#This Row],[Enterprise ID]], 'ExistingRental-12.11'!A:H, 7, 0), "Not Open On 12.11")</f>
        <v>JAMES SABADO</v>
      </c>
      <c r="V667" s="173">
        <f>IFERROR(VLOOKUP(Table2[[#This Row],[Enterprise ID]],'Tech-ServiceDate'!A:B,2,0), "EitherNewHire or Termed")</f>
        <v>41828</v>
      </c>
      <c r="W667" s="41"/>
      <c r="X667" s="25"/>
    </row>
    <row r="668" spans="1:24" ht="33.75" customHeight="1">
      <c r="A668" s="15">
        <v>45957</v>
      </c>
      <c r="B668" s="7">
        <v>23158</v>
      </c>
      <c r="C668" s="4" t="s">
        <v>16849</v>
      </c>
      <c r="D668" s="5" t="s">
        <v>16850</v>
      </c>
      <c r="E668" s="176" t="str">
        <f t="shared" si="26"/>
        <v>23158</v>
      </c>
      <c r="F668" s="181">
        <f>IFERROR(VLOOKUP(D668,'TPMS-auto'!A:J, 10,0), "Not-in-TPMS")</f>
        <v>4709790272</v>
      </c>
      <c r="G668" s="181" t="str">
        <f>IFERROR(VLOOKUP(D668,'TPMS-auto'!A:J,6,0),"Not-in-TPMS")</f>
        <v>023158</v>
      </c>
      <c r="H668" s="12" t="s">
        <v>16219</v>
      </c>
      <c r="I668" s="2" t="s">
        <v>16851</v>
      </c>
      <c r="J668" s="3" t="s">
        <v>16716</v>
      </c>
      <c r="K668" s="13" t="s">
        <v>15451</v>
      </c>
      <c r="L668" s="3" t="s">
        <v>14680</v>
      </c>
      <c r="M668" s="3"/>
      <c r="N668" s="3" t="s">
        <v>14680</v>
      </c>
      <c r="O668" s="13" t="s">
        <v>14680</v>
      </c>
      <c r="P668" s="166" t="str">
        <f>IFERROR(VLOOKUP(D668,'TPMS-auto'!A:D, 4,0),"Not-in-TPMS")</f>
        <v>0008035</v>
      </c>
      <c r="Q668" s="169" t="str">
        <f>VLOOKUP(Table2[[#This Row],[Unit Number]],Ops,3,0)</f>
        <v>Rob &amp; Andrea</v>
      </c>
      <c r="R668" s="173" t="str">
        <f>IFERROR(VLOOKUP(Table2[[#This Row],[Enterprise ID]], 'ExistingRental-12.11'!A:H, 3, 0), "Not Open On 12.11")</f>
        <v>Not Open On 12.11</v>
      </c>
      <c r="S668" s="167" t="str">
        <f>IF(Table2[[#This Row],[Start Rental Date]]="New Rental", "New Rental", "Rental Extension Request")</f>
        <v>New Rental</v>
      </c>
      <c r="T668" s="167" t="str">
        <f>IFERROR(IF(Table2[[#This Row],[Date of this request]]-Table2[[#This Row],[Tech Service Date]]&lt;60, "New Hire Rental", "Truck Breakdown"), "New Hire Rental")</f>
        <v>Truck Breakdown</v>
      </c>
      <c r="U668" s="167" t="str">
        <f>IFERROR(VLOOKUP(Table2[[#This Row],[Enterprise ID]], 'ExistingRental-12.11'!A:H, 7, 0), "Not Open On 12.11")</f>
        <v>Not Open On 12.11</v>
      </c>
      <c r="V668" s="173">
        <f>IFERROR(VLOOKUP(Table2[[#This Row],[Enterprise ID]],'Tech-ServiceDate'!A:B,2,0), "EitherNewHire or Termed")</f>
        <v>42037</v>
      </c>
      <c r="W668" s="41"/>
      <c r="X668" s="25"/>
    </row>
    <row r="669" spans="1:24" ht="33.75" customHeight="1">
      <c r="A669" s="15">
        <v>45957</v>
      </c>
      <c r="B669" s="7">
        <v>22109</v>
      </c>
      <c r="C669" s="4" t="s">
        <v>16852</v>
      </c>
      <c r="D669" s="5" t="s">
        <v>16853</v>
      </c>
      <c r="E669" s="176" t="str">
        <f t="shared" si="26"/>
        <v>22109</v>
      </c>
      <c r="F669" s="181">
        <f>IFERROR(VLOOKUP(D669,'TPMS-auto'!A:J, 10,0), "Not-in-TPMS")</f>
        <v>3017280597</v>
      </c>
      <c r="G669" s="181" t="str">
        <f>IFERROR(VLOOKUP(D669,'TPMS-auto'!A:J,6,0),"Not-in-TPMS")</f>
        <v>022109</v>
      </c>
      <c r="H669" s="12" t="s">
        <v>16219</v>
      </c>
      <c r="I669" s="2"/>
      <c r="J669" s="3" t="s">
        <v>15426</v>
      </c>
      <c r="K669" s="3" t="s">
        <v>16423</v>
      </c>
      <c r="L669" s="3" t="s">
        <v>14680</v>
      </c>
      <c r="M669" s="3"/>
      <c r="N669" s="3" t="s">
        <v>14680</v>
      </c>
      <c r="O669" s="13" t="s">
        <v>14680</v>
      </c>
      <c r="P669" s="166" t="str">
        <f>IFERROR(VLOOKUP(D669,'TPMS-auto'!A:D, 4,0),"Not-in-TPMS")</f>
        <v>0007084</v>
      </c>
      <c r="Q669" s="169" t="str">
        <f>VLOOKUP(Table2[[#This Row],[Unit Number]],Ops,3,0)</f>
        <v>Monica, Cheryl &amp; Machell</v>
      </c>
      <c r="R669" s="173" t="str">
        <f>IFERROR(VLOOKUP(Table2[[#This Row],[Enterprise ID]], 'ExistingRental-12.11'!A:H, 3, 0), "Not Open On 12.11")</f>
        <v>Not Open On 12.11</v>
      </c>
      <c r="S669" s="167" t="str">
        <f>IF(Table2[[#This Row],[Start Rental Date]]="New Rental", "New Rental", "Rental Extension Request")</f>
        <v>New Rental</v>
      </c>
      <c r="T669" s="167" t="str">
        <f>IFERROR(IF(Table2[[#This Row],[Date of this request]]-Table2[[#This Row],[Tech Service Date]]&lt;60, "New Hire Rental", "Truck Breakdown"), "New Hire Rental")</f>
        <v>New Hire Rental</v>
      </c>
      <c r="U669" s="167" t="str">
        <f>IFERROR(VLOOKUP(Table2[[#This Row],[Enterprise ID]], 'ExistingRental-12.11'!A:H, 7, 0), "Not Open On 12.11")</f>
        <v>Not Open On 12.11</v>
      </c>
      <c r="V669" s="173">
        <f>IFERROR(VLOOKUP(Table2[[#This Row],[Enterprise ID]],'Tech-ServiceDate'!A:B,2,0), "EitherNewHire or Termed")</f>
        <v>45942</v>
      </c>
      <c r="W669" s="41"/>
      <c r="X669" s="25"/>
    </row>
    <row r="670" spans="1:24" ht="33.75" customHeight="1">
      <c r="A670" s="15">
        <v>45957</v>
      </c>
      <c r="B670" s="8">
        <v>46161</v>
      </c>
      <c r="C670" s="9" t="s">
        <v>16854</v>
      </c>
      <c r="D670" s="10" t="s">
        <v>14749</v>
      </c>
      <c r="E670" s="174" t="str">
        <f t="shared" si="26"/>
        <v>46161</v>
      </c>
      <c r="F670" s="175">
        <f>IFERROR(VLOOKUP(D670,'TPMS-auto'!A:J, 10,0), "Not-in-TPMS")</f>
        <v>6605001207</v>
      </c>
      <c r="G670" s="175" t="str">
        <f>IFERROR(VLOOKUP(D670,'TPMS-auto'!A:J,6,0),"Not-in-TPMS")</f>
        <v>046161</v>
      </c>
      <c r="H670" s="12" t="s">
        <v>16219</v>
      </c>
      <c r="I670" s="11"/>
      <c r="J670" s="13" t="s">
        <v>15414</v>
      </c>
      <c r="K670" s="31" t="s">
        <v>16855</v>
      </c>
      <c r="L670" s="13"/>
      <c r="M670" s="13"/>
      <c r="N670" s="13" t="s">
        <v>14696</v>
      </c>
      <c r="O670" s="13"/>
      <c r="P670" s="166" t="str">
        <f>IFERROR(VLOOKUP(D670,'TPMS-auto'!A:D, 4,0),"Not-in-TPMS")</f>
        <v>0008420</v>
      </c>
      <c r="Q670" s="169" t="str">
        <f>VLOOKUP(Table2[[#This Row],[Unit Number]],Ops,3,0)</f>
        <v>Rob &amp; Andrea</v>
      </c>
      <c r="R670" s="173" t="str">
        <f>IFERROR(VLOOKUP(Table2[[#This Row],[Enterprise ID]], 'ExistingRental-12.11'!A:H, 3, 0), "Not Open On 12.11")</f>
        <v>Not Open On 12.11</v>
      </c>
      <c r="S670" s="167" t="str">
        <f>IF(Table2[[#This Row],[Start Rental Date]]="New Rental", "New Rental", "Rental Extension Request")</f>
        <v>New Rental</v>
      </c>
      <c r="T670" s="167" t="str">
        <f>IFERROR(IF(Table2[[#This Row],[Date of this request]]-Table2[[#This Row],[Tech Service Date]]&lt;60, "New Hire Rental", "Truck Breakdown"), "New Hire Rental")</f>
        <v>Truck Breakdown</v>
      </c>
      <c r="U670" s="167" t="str">
        <f>IFERROR(VLOOKUP(Table2[[#This Row],[Enterprise ID]], 'ExistingRental-12.11'!A:H, 7, 0), "Not Open On 12.11")</f>
        <v>Not Open On 12.11</v>
      </c>
      <c r="V670" s="173">
        <f>IFERROR(VLOOKUP(Table2[[#This Row],[Enterprise ID]],'Tech-ServiceDate'!A:B,2,0), "EitherNewHire or Termed")</f>
        <v>44307</v>
      </c>
      <c r="W670" s="41"/>
      <c r="X670" s="25"/>
    </row>
    <row r="671" spans="1:24" ht="33.75" customHeight="1">
      <c r="A671" s="15">
        <v>45957</v>
      </c>
      <c r="B671" s="7">
        <v>21555</v>
      </c>
      <c r="C671" s="4" t="s">
        <v>16856</v>
      </c>
      <c r="D671" s="5" t="s">
        <v>16857</v>
      </c>
      <c r="E671" s="176" t="str">
        <f t="shared" si="26"/>
        <v>21555</v>
      </c>
      <c r="F671" s="181" t="str">
        <f>IFERROR(VLOOKUP(D671,'TPMS-auto'!A:J, 10,0), "Not-in-TPMS")</f>
        <v>Not-in-TPMS</v>
      </c>
      <c r="G671" s="181" t="str">
        <f>IFERROR(VLOOKUP(D671,'TPMS-auto'!A:J,6,0),"Not-in-TPMS")</f>
        <v>Not-in-TPMS</v>
      </c>
      <c r="H671" s="12" t="s">
        <v>16219</v>
      </c>
      <c r="I671" s="2" t="s">
        <v>16858</v>
      </c>
      <c r="J671" s="3" t="s">
        <v>16859</v>
      </c>
      <c r="K671" s="13" t="s">
        <v>15451</v>
      </c>
      <c r="L671" s="3" t="s">
        <v>14680</v>
      </c>
      <c r="M671" s="3"/>
      <c r="N671" s="3" t="s">
        <v>14680</v>
      </c>
      <c r="O671" s="13" t="s">
        <v>14680</v>
      </c>
      <c r="P671" s="166" t="str">
        <f>IFERROR(VLOOKUP(D671,'TPMS-auto'!A:D, 4,0),"Not-in-TPMS")</f>
        <v>Not-in-TPMS</v>
      </c>
      <c r="Q671" s="169" t="e">
        <f>VLOOKUP(Table2[[#This Row],[Unit Number]],Ops,3,0)</f>
        <v>#N/A</v>
      </c>
      <c r="R671" s="173" t="str">
        <f>IFERROR(VLOOKUP(Table2[[#This Row],[Enterprise ID]], 'ExistingRental-12.11'!A:H, 3, 0), "Not Open On 12.11")</f>
        <v>Not Open On 12.11</v>
      </c>
      <c r="S671" s="167" t="str">
        <f>IF(Table2[[#This Row],[Start Rental Date]]="New Rental", "New Rental", "Rental Extension Request")</f>
        <v>New Rental</v>
      </c>
      <c r="T671" s="167" t="str">
        <f>IFERROR(IF(Table2[[#This Row],[Date of this request]]-Table2[[#This Row],[Tech Service Date]]&lt;60, "New Hire Rental", "Truck Breakdown"), "New Hire Rental")</f>
        <v>New Hire Rental</v>
      </c>
      <c r="U671" s="167" t="str">
        <f>IFERROR(VLOOKUP(Table2[[#This Row],[Enterprise ID]], 'ExistingRental-12.11'!A:H, 7, 0), "Not Open On 12.11")</f>
        <v>Not Open On 12.11</v>
      </c>
      <c r="V671" s="173" t="str">
        <f>IFERROR(VLOOKUP(Table2[[#This Row],[Enterprise ID]],'Tech-ServiceDate'!A:B,2,0), "EitherNewHire or Termed")</f>
        <v>EitherNewHire or Termed</v>
      </c>
      <c r="W671" s="41"/>
      <c r="X671" s="25"/>
    </row>
    <row r="672" spans="1:24" ht="33.75" customHeight="1">
      <c r="A672" s="15">
        <v>45957</v>
      </c>
      <c r="B672" s="7">
        <v>6585</v>
      </c>
      <c r="C672" s="4" t="s">
        <v>16860</v>
      </c>
      <c r="D672" s="5" t="s">
        <v>16861</v>
      </c>
      <c r="E672" s="176" t="str">
        <f t="shared" si="26"/>
        <v>6585</v>
      </c>
      <c r="F672" s="181">
        <f>IFERROR(VLOOKUP(D672,'TPMS-auto'!A:J, 10,0), "Not-in-TPMS")</f>
        <v>5635790302</v>
      </c>
      <c r="G672" s="181" t="str">
        <f>IFERROR(VLOOKUP(D672,'TPMS-auto'!A:J,6,0),"Not-in-TPMS")</f>
        <v>006585</v>
      </c>
      <c r="H672" s="12" t="s">
        <v>16219</v>
      </c>
      <c r="I672" s="2" t="s">
        <v>16862</v>
      </c>
      <c r="J672" s="3" t="s">
        <v>16863</v>
      </c>
      <c r="K672" s="13" t="s">
        <v>15451</v>
      </c>
      <c r="L672" s="3" t="s">
        <v>14680</v>
      </c>
      <c r="M672" s="3"/>
      <c r="N672" s="3" t="s">
        <v>14680</v>
      </c>
      <c r="O672" s="13" t="s">
        <v>14680</v>
      </c>
      <c r="P672" s="166" t="str">
        <f>IFERROR(VLOOKUP(D672,'TPMS-auto'!A:D, 4,0),"Not-in-TPMS")</f>
        <v>0008096</v>
      </c>
      <c r="Q672" s="169" t="str">
        <f>VLOOKUP(Table2[[#This Row],[Unit Number]],Ops,3,0)</f>
        <v>Monica, Cheryl &amp; Machell</v>
      </c>
      <c r="R672" s="173">
        <f>IFERROR(VLOOKUP(Table2[[#This Row],[Enterprise ID]], 'ExistingRental-12.11'!A:H, 3, 0), "Not Open On 12.11")</f>
        <v>45958</v>
      </c>
      <c r="S672" s="167" t="str">
        <f>IF(Table2[[#This Row],[Start Rental Date]]="New Rental", "New Rental", "Rental Extension Request")</f>
        <v>New Rental</v>
      </c>
      <c r="T672" s="167" t="str">
        <f>IFERROR(IF(Table2[[#This Row],[Date of this request]]-Table2[[#This Row],[Tech Service Date]]&lt;60, "New Hire Rental", "Truck Breakdown"), "New Hire Rental")</f>
        <v>Truck Breakdown</v>
      </c>
      <c r="U672" s="167" t="str">
        <f>IFERROR(VLOOKUP(Table2[[#This Row],[Enterprise ID]], 'ExistingRental-12.11'!A:H, 7, 0), "Not Open On 12.11")</f>
        <v>GREGG PAULSEN</v>
      </c>
      <c r="V672" s="173">
        <f>IFERROR(VLOOKUP(Table2[[#This Row],[Enterprise ID]],'Tech-ServiceDate'!A:B,2,0), "EitherNewHire or Termed")</f>
        <v>45844</v>
      </c>
      <c r="W672" s="41"/>
      <c r="X672" s="25"/>
    </row>
    <row r="673" spans="1:24" ht="33.75" customHeight="1">
      <c r="A673" s="15">
        <v>45957</v>
      </c>
      <c r="B673" s="7">
        <v>6610</v>
      </c>
      <c r="C673" s="4" t="s">
        <v>16864</v>
      </c>
      <c r="D673" s="5" t="s">
        <v>16865</v>
      </c>
      <c r="E673" s="176" t="str">
        <f t="shared" si="26"/>
        <v>6610</v>
      </c>
      <c r="F673" s="181">
        <f>IFERROR(VLOOKUP(D673,'TPMS-auto'!A:J, 10,0), "Not-in-TPMS")</f>
        <v>9165076141</v>
      </c>
      <c r="G673" s="181" t="str">
        <f>IFERROR(VLOOKUP(D673,'TPMS-auto'!A:J,6,0),"Not-in-TPMS")</f>
        <v>006610</v>
      </c>
      <c r="H673" s="12" t="s">
        <v>16219</v>
      </c>
      <c r="I673" s="2" t="s">
        <v>16866</v>
      </c>
      <c r="J673" s="3" t="s">
        <v>16867</v>
      </c>
      <c r="K673" s="13" t="s">
        <v>15451</v>
      </c>
      <c r="L673" s="3" t="s">
        <v>14680</v>
      </c>
      <c r="M673" s="3"/>
      <c r="N673" s="3" t="s">
        <v>14680</v>
      </c>
      <c r="O673" s="13" t="s">
        <v>14680</v>
      </c>
      <c r="P673" s="166" t="str">
        <f>IFERROR(VLOOKUP(D673,'TPMS-auto'!A:D, 4,0),"Not-in-TPMS")</f>
        <v>0008184</v>
      </c>
      <c r="Q673" s="169" t="str">
        <f>VLOOKUP(Table2[[#This Row],[Unit Number]],Ops,3,0)</f>
        <v>Carol &amp; Tasha</v>
      </c>
      <c r="R673" s="173" t="str">
        <f>IFERROR(VLOOKUP(Table2[[#This Row],[Enterprise ID]], 'ExistingRental-12.11'!A:H, 3, 0), "Not Open On 12.11")</f>
        <v>Not Open On 12.11</v>
      </c>
      <c r="S673" s="167" t="str">
        <f>IF(Table2[[#This Row],[Start Rental Date]]="New Rental", "New Rental", "Rental Extension Request")</f>
        <v>New Rental</v>
      </c>
      <c r="T673" s="167" t="str">
        <f>IFERROR(IF(Table2[[#This Row],[Date of this request]]-Table2[[#This Row],[Tech Service Date]]&lt;60, "New Hire Rental", "Truck Breakdown"), "New Hire Rental")</f>
        <v>Truck Breakdown</v>
      </c>
      <c r="U673" s="167" t="str">
        <f>IFERROR(VLOOKUP(Table2[[#This Row],[Enterprise ID]], 'ExistingRental-12.11'!A:H, 7, 0), "Not Open On 12.11")</f>
        <v>Not Open On 12.11</v>
      </c>
      <c r="V673" s="173">
        <f>IFERROR(VLOOKUP(Table2[[#This Row],[Enterprise ID]],'Tech-ServiceDate'!A:B,2,0), "EitherNewHire or Termed")</f>
        <v>44994</v>
      </c>
      <c r="W673" s="41"/>
      <c r="X673" s="25"/>
    </row>
    <row r="674" spans="1:24" ht="33.75" customHeight="1">
      <c r="A674" s="15">
        <v>45957</v>
      </c>
      <c r="B674" s="8">
        <v>21776</v>
      </c>
      <c r="C674" s="9" t="s">
        <v>16868</v>
      </c>
      <c r="D674" s="10" t="s">
        <v>16869</v>
      </c>
      <c r="E674" s="174" t="str">
        <f t="shared" si="26"/>
        <v>21776</v>
      </c>
      <c r="F674" s="175">
        <f>IFERROR(VLOOKUP(D674,'TPMS-auto'!A:J, 10,0), "Not-in-TPMS")</f>
        <v>8505973926</v>
      </c>
      <c r="G674" s="175" t="str">
        <f>IFERROR(VLOOKUP(D674,'TPMS-auto'!A:J,6,0),"Not-in-TPMS")</f>
        <v>021776</v>
      </c>
      <c r="H674" s="12" t="s">
        <v>16219</v>
      </c>
      <c r="I674" s="11" t="s">
        <v>16870</v>
      </c>
      <c r="J674" s="13" t="s">
        <v>16871</v>
      </c>
      <c r="K674" s="13" t="s">
        <v>15451</v>
      </c>
      <c r="L674" s="13" t="s">
        <v>14680</v>
      </c>
      <c r="M674" s="13"/>
      <c r="N674" s="3" t="s">
        <v>14680</v>
      </c>
      <c r="O674" s="13" t="s">
        <v>14680</v>
      </c>
      <c r="P674" s="166" t="str">
        <f>IFERROR(VLOOKUP(D674,'TPMS-auto'!A:D, 4,0),"Not-in-TPMS")</f>
        <v>0008035</v>
      </c>
      <c r="Q674" s="169" t="str">
        <f>VLOOKUP(Table2[[#This Row],[Unit Number]],Ops,3,0)</f>
        <v>Rob &amp; Andrea</v>
      </c>
      <c r="R674" s="173" t="str">
        <f>IFERROR(VLOOKUP(Table2[[#This Row],[Enterprise ID]], 'ExistingRental-12.11'!A:H, 3, 0), "Not Open On 12.11")</f>
        <v>Not Open On 12.11</v>
      </c>
      <c r="S674" s="167" t="str">
        <f>IF(Table2[[#This Row],[Start Rental Date]]="New Rental", "New Rental", "Rental Extension Request")</f>
        <v>New Rental</v>
      </c>
      <c r="T674" s="167" t="str">
        <f>IFERROR(IF(Table2[[#This Row],[Date of this request]]-Table2[[#This Row],[Tech Service Date]]&lt;60, "New Hire Rental", "Truck Breakdown"), "New Hire Rental")</f>
        <v>Truck Breakdown</v>
      </c>
      <c r="U674" s="167" t="str">
        <f>IFERROR(VLOOKUP(Table2[[#This Row],[Enterprise ID]], 'ExistingRental-12.11'!A:H, 7, 0), "Not Open On 12.11")</f>
        <v>Not Open On 12.11</v>
      </c>
      <c r="V674" s="173">
        <f>IFERROR(VLOOKUP(Table2[[#This Row],[Enterprise ID]],'Tech-ServiceDate'!A:B,2,0), "EitherNewHire or Termed")</f>
        <v>45823</v>
      </c>
      <c r="W674" s="41"/>
      <c r="X674" s="25"/>
    </row>
    <row r="675" spans="1:24" ht="33.75" customHeight="1">
      <c r="A675" s="15">
        <v>45957</v>
      </c>
      <c r="B675" s="7">
        <v>36438</v>
      </c>
      <c r="C675" s="4" t="s">
        <v>16872</v>
      </c>
      <c r="D675" s="5" t="s">
        <v>2107</v>
      </c>
      <c r="E675" s="174" t="str">
        <f t="shared" si="26"/>
        <v>36438</v>
      </c>
      <c r="F675" s="181">
        <f>IFERROR(VLOOKUP(D675,'TPMS-auto'!A:J, 10,0), "Not-in-TPMS")</f>
        <v>8565039462</v>
      </c>
      <c r="G675" s="181" t="str">
        <f>IFERROR(VLOOKUP(D675,'TPMS-auto'!A:J,6,0),"Not-in-TPMS")</f>
        <v>036438</v>
      </c>
      <c r="H675" s="12">
        <v>45953</v>
      </c>
      <c r="I675" s="2" t="s">
        <v>16873</v>
      </c>
      <c r="J675" s="13" t="s">
        <v>16874</v>
      </c>
      <c r="K675" s="13" t="s">
        <v>16875</v>
      </c>
      <c r="L675" s="13" t="s">
        <v>14680</v>
      </c>
      <c r="M675" s="13"/>
      <c r="N675" s="3" t="s">
        <v>14680</v>
      </c>
      <c r="O675" s="13" t="s">
        <v>14680</v>
      </c>
      <c r="P675" s="166" t="str">
        <f>IFERROR(VLOOKUP(D675,'TPMS-auto'!A:D, 4,0),"Not-in-TPMS")</f>
        <v>0007983</v>
      </c>
      <c r="Q675" s="169" t="str">
        <f>VLOOKUP(Table2[[#This Row],[Unit Number]],Ops,3,0)</f>
        <v>Rob &amp; Andrea</v>
      </c>
      <c r="R675" s="173">
        <f>IFERROR(VLOOKUP(Table2[[#This Row],[Enterprise ID]], 'ExistingRental-12.11'!A:H, 3, 0), "Not Open On 12.11")</f>
        <v>45958</v>
      </c>
      <c r="S675" s="167" t="str">
        <f>IF(Table2[[#This Row],[Start Rental Date]]="New Rental", "New Rental", "Rental Extension Request")</f>
        <v>Rental Extension Request</v>
      </c>
      <c r="T675" s="167" t="str">
        <f>IFERROR(IF(Table2[[#This Row],[Date of this request]]-Table2[[#This Row],[Tech Service Date]]&lt;60, "New Hire Rental", "Truck Breakdown"), "New Hire Rental")</f>
        <v>Truck Breakdown</v>
      </c>
      <c r="U675" s="167" t="str">
        <f>IFERROR(VLOOKUP(Table2[[#This Row],[Enterprise ID]], 'ExistingRental-12.11'!A:H, 7, 0), "Not Open On 12.11")</f>
        <v>BRIAN POWERS</v>
      </c>
      <c r="V675" s="173">
        <f>IFERROR(VLOOKUP(Table2[[#This Row],[Enterprise ID]],'Tech-ServiceDate'!A:B,2,0), "EitherNewHire or Termed")</f>
        <v>31432</v>
      </c>
      <c r="W675" s="41"/>
      <c r="X675" s="25"/>
    </row>
    <row r="676" spans="1:24" ht="33.75" customHeight="1">
      <c r="A676" s="15">
        <v>45957</v>
      </c>
      <c r="B676" s="8">
        <v>61649</v>
      </c>
      <c r="C676" s="9" t="s">
        <v>16773</v>
      </c>
      <c r="D676" s="10" t="s">
        <v>16774</v>
      </c>
      <c r="E676" s="174" t="s">
        <v>16876</v>
      </c>
      <c r="F676" s="175">
        <v>9203162614</v>
      </c>
      <c r="G676" s="175" t="s">
        <v>16877</v>
      </c>
      <c r="H676" s="12" t="s">
        <v>14676</v>
      </c>
      <c r="I676" s="11" t="s">
        <v>15744</v>
      </c>
      <c r="J676" s="13" t="s">
        <v>15426</v>
      </c>
      <c r="K676" s="13" t="s">
        <v>16775</v>
      </c>
      <c r="L676" s="13" t="s">
        <v>14680</v>
      </c>
      <c r="M676" s="13"/>
      <c r="N676" s="3" t="s">
        <v>14680</v>
      </c>
      <c r="O676" s="13" t="s">
        <v>14680</v>
      </c>
      <c r="P676" s="166" t="str">
        <f>IFERROR(VLOOKUP(D676,'TPMS-auto'!A:D, 4,0),"Not-in-TPMS")</f>
        <v>Not-in-TPMS</v>
      </c>
      <c r="Q676" s="169" t="e">
        <f>VLOOKUP(Table2[[#This Row],[Unit Number]],Ops,3,0)</f>
        <v>#N/A</v>
      </c>
      <c r="R676" s="173" t="str">
        <f>IFERROR(VLOOKUP(Table2[[#This Row],[Enterprise ID]], 'ExistingRental-12.11'!A:H, 3, 0), "Not Open On 12.11")</f>
        <v>Not Open On 12.11</v>
      </c>
      <c r="S676" s="167" t="str">
        <f>IF(Table2[[#This Row],[Start Rental Date]]="New Rental", "New Rental", "Rental Extension Request")</f>
        <v>New Rental</v>
      </c>
      <c r="T676" s="167" t="str">
        <f>IFERROR(IF(Table2[[#This Row],[Date of this request]]-Table2[[#This Row],[Tech Service Date]]&lt;60, "New Hire Rental", "Truck Breakdown"), "New Hire Rental")</f>
        <v>New Hire Rental</v>
      </c>
      <c r="U676" s="167" t="str">
        <f>IFERROR(VLOOKUP(Table2[[#This Row],[Enterprise ID]], 'ExistingRental-12.11'!A:H, 7, 0), "Not Open On 12.11")</f>
        <v>Not Open On 12.11</v>
      </c>
      <c r="V676" s="173" t="str">
        <f>IFERROR(VLOOKUP(Table2[[#This Row],[Enterprise ID]],'Tech-ServiceDate'!A:B,2,0), "EitherNewHire or Termed")</f>
        <v>EitherNewHire or Termed</v>
      </c>
      <c r="W676" s="41"/>
      <c r="X676" s="25"/>
    </row>
    <row r="677" spans="1:24" ht="33.75" customHeight="1">
      <c r="A677" s="15">
        <v>45957</v>
      </c>
      <c r="B677" s="8">
        <v>46691</v>
      </c>
      <c r="C677" s="9" t="s">
        <v>16878</v>
      </c>
      <c r="D677" s="10" t="s">
        <v>16879</v>
      </c>
      <c r="E677" s="174" t="str">
        <f>TRIM(B677)</f>
        <v>46691</v>
      </c>
      <c r="F677" s="175">
        <f>IFERROR(VLOOKUP(D677,'TPMS-auto'!A:J, 10,0), "Not-in-TPMS")</f>
        <v>3187530054</v>
      </c>
      <c r="G677" s="175" t="str">
        <f>IFERROR(VLOOKUP(D677,'TPMS-auto'!A:J,6,0),"Not-in-TPMS")</f>
        <v>046691</v>
      </c>
      <c r="H677" s="12" t="s">
        <v>14676</v>
      </c>
      <c r="I677" s="11"/>
      <c r="J677" s="13" t="s">
        <v>15426</v>
      </c>
      <c r="K677" s="13" t="s">
        <v>16880</v>
      </c>
      <c r="L677" s="13" t="s">
        <v>14680</v>
      </c>
      <c r="M677" s="13"/>
      <c r="N677" s="3" t="s">
        <v>14680</v>
      </c>
      <c r="O677" s="13" t="s">
        <v>14680</v>
      </c>
      <c r="P677" s="166" t="str">
        <f>IFERROR(VLOOKUP(D677,'TPMS-auto'!A:D, 4,0),"Not-in-TPMS")</f>
        <v>0008206</v>
      </c>
      <c r="Q677" s="169" t="str">
        <f>VLOOKUP(Table2[[#This Row],[Unit Number]],Ops,3,0)</f>
        <v>Monica, Cheryl &amp; Machell</v>
      </c>
      <c r="R677" s="173" t="str">
        <f>IFERROR(VLOOKUP(Table2[[#This Row],[Enterprise ID]], 'ExistingRental-12.11'!A:H, 3, 0), "Not Open On 12.11")</f>
        <v>Not Open On 12.11</v>
      </c>
      <c r="S677" s="167" t="str">
        <f>IF(Table2[[#This Row],[Start Rental Date]]="New Rental", "New Rental", "Rental Extension Request")</f>
        <v>New Rental</v>
      </c>
      <c r="T677" s="167" t="str">
        <f>IFERROR(IF(Table2[[#This Row],[Date of this request]]-Table2[[#This Row],[Tech Service Date]]&lt;60, "New Hire Rental", "Truck Breakdown"), "New Hire Rental")</f>
        <v>New Hire Rental</v>
      </c>
      <c r="U677" s="167" t="str">
        <f>IFERROR(VLOOKUP(Table2[[#This Row],[Enterprise ID]], 'ExistingRental-12.11'!A:H, 7, 0), "Not Open On 12.11")</f>
        <v>Not Open On 12.11</v>
      </c>
      <c r="V677" s="173">
        <f>IFERROR(VLOOKUP(Table2[[#This Row],[Enterprise ID]],'Tech-ServiceDate'!A:B,2,0), "EitherNewHire or Termed")</f>
        <v>45942</v>
      </c>
      <c r="W677" s="41"/>
      <c r="X677" s="25"/>
    </row>
    <row r="678" spans="1:24" ht="33.75" customHeight="1">
      <c r="A678" s="15">
        <v>45958</v>
      </c>
      <c r="B678" s="8">
        <v>46863</v>
      </c>
      <c r="C678" s="9" t="s">
        <v>16408</v>
      </c>
      <c r="D678" s="10" t="s">
        <v>16409</v>
      </c>
      <c r="E678" s="174" t="s">
        <v>16881</v>
      </c>
      <c r="F678" s="175">
        <v>2608042842</v>
      </c>
      <c r="G678" s="175" t="s">
        <v>16882</v>
      </c>
      <c r="H678" s="12" t="s">
        <v>16219</v>
      </c>
      <c r="I678" s="11" t="s">
        <v>16883</v>
      </c>
      <c r="J678" s="13" t="s">
        <v>16884</v>
      </c>
      <c r="K678" s="13" t="s">
        <v>15451</v>
      </c>
      <c r="L678" s="13" t="s">
        <v>14680</v>
      </c>
      <c r="M678" s="13"/>
      <c r="N678" s="13" t="s">
        <v>14680</v>
      </c>
      <c r="O678" s="13" t="s">
        <v>14680</v>
      </c>
      <c r="P678" s="166" t="str">
        <f>IFERROR(VLOOKUP(D678,'TPMS-auto'!A:D, 4,0),"Not-in-TPMS")</f>
        <v>0008096</v>
      </c>
      <c r="Q678" s="169" t="str">
        <f>VLOOKUP(Table2[[#This Row],[Unit Number]],Ops,3,0)</f>
        <v>Monica, Cheryl &amp; Machell</v>
      </c>
      <c r="R678" s="173">
        <f>IFERROR(VLOOKUP(Table2[[#This Row],[Enterprise ID]], 'ExistingRental-12.11'!A:H, 3, 0), "Not Open On 12.11")</f>
        <v>45992</v>
      </c>
      <c r="S678" s="167" t="str">
        <f>IF(Table2[[#This Row],[Start Rental Date]]="New Rental", "New Rental", "Rental Extension Request")</f>
        <v>New Rental</v>
      </c>
      <c r="T678" s="167" t="str">
        <f>IFERROR(IF(Table2[[#This Row],[Date of this request]]-Table2[[#This Row],[Tech Service Date]]&lt;60, "New Hire Rental", "Truck Breakdown"), "New Hire Rental")</f>
        <v>New Hire Rental</v>
      </c>
      <c r="U678" s="167" t="str">
        <f>IFERROR(VLOOKUP(Table2[[#This Row],[Enterprise ID]], 'ExistingRental-12.11'!A:H, 7, 0), "Not Open On 12.11")</f>
        <v>ANTHONY ARNOLD</v>
      </c>
      <c r="V678" s="173">
        <f>IFERROR(VLOOKUP(Table2[[#This Row],[Enterprise ID]],'Tech-ServiceDate'!A:B,2,0), "EitherNewHire or Termed")</f>
        <v>45935</v>
      </c>
      <c r="W678" s="41"/>
      <c r="X678" s="25"/>
    </row>
    <row r="679" spans="1:24" ht="33.75" customHeight="1">
      <c r="A679" s="15">
        <v>45958</v>
      </c>
      <c r="B679" s="8">
        <v>36478</v>
      </c>
      <c r="C679" s="9" t="s">
        <v>16885</v>
      </c>
      <c r="D679" s="10" t="s">
        <v>16330</v>
      </c>
      <c r="E679" s="174" t="str">
        <f t="shared" ref="E679:E701" si="27">TRIM(B679)</f>
        <v>36478</v>
      </c>
      <c r="F679" s="175">
        <f>IFERROR(VLOOKUP(D679,'TPMS-auto'!A:J, 10,0), "Not-in-TPMS")</f>
        <v>8047505698</v>
      </c>
      <c r="G679" s="175" t="str">
        <f>IFERROR(VLOOKUP(D679,'TPMS-auto'!A:J,6,0),"Not-in-TPMS")</f>
        <v>036478</v>
      </c>
      <c r="H679" s="12" t="s">
        <v>16219</v>
      </c>
      <c r="I679" s="11" t="s">
        <v>16886</v>
      </c>
      <c r="J679" s="13" t="s">
        <v>16887</v>
      </c>
      <c r="K679" s="13" t="s">
        <v>15451</v>
      </c>
      <c r="L679" s="13" t="s">
        <v>14680</v>
      </c>
      <c r="M679" s="13"/>
      <c r="N679" s="13" t="s">
        <v>14680</v>
      </c>
      <c r="O679" s="13" t="s">
        <v>14680</v>
      </c>
      <c r="P679" s="166" t="str">
        <f>IFERROR(VLOOKUP(D679,'TPMS-auto'!A:D, 4,0),"Not-in-TPMS")</f>
        <v>0008175</v>
      </c>
      <c r="Q679" s="169" t="str">
        <f>VLOOKUP(Table2[[#This Row],[Unit Number]],Ops,3,0)</f>
        <v>Rob &amp; Andrea</v>
      </c>
      <c r="R679" s="173" t="str">
        <f>IFERROR(VLOOKUP(Table2[[#This Row],[Enterprise ID]], 'ExistingRental-12.11'!A:H, 3, 0), "Not Open On 12.11")</f>
        <v>Not Open On 12.11</v>
      </c>
      <c r="S679" s="167" t="str">
        <f>IF(Table2[[#This Row],[Start Rental Date]]="New Rental", "New Rental", "Rental Extension Request")</f>
        <v>New Rental</v>
      </c>
      <c r="T679" s="167" t="str">
        <f>IFERROR(IF(Table2[[#This Row],[Date of this request]]-Table2[[#This Row],[Tech Service Date]]&lt;60, "New Hire Rental", "Truck Breakdown"), "New Hire Rental")</f>
        <v>Truck Breakdown</v>
      </c>
      <c r="U679" s="167" t="str">
        <f>IFERROR(VLOOKUP(Table2[[#This Row],[Enterprise ID]], 'ExistingRental-12.11'!A:H, 7, 0), "Not Open On 12.11")</f>
        <v>Not Open On 12.11</v>
      </c>
      <c r="V679" s="173">
        <f>IFERROR(VLOOKUP(Table2[[#This Row],[Enterprise ID]],'Tech-ServiceDate'!A:B,2,0), "EitherNewHire or Termed")</f>
        <v>44910</v>
      </c>
      <c r="W679" s="41"/>
      <c r="X679" s="25"/>
    </row>
    <row r="680" spans="1:24" ht="33.75" customHeight="1">
      <c r="A680" s="15">
        <v>45958</v>
      </c>
      <c r="B680" s="8">
        <v>47370</v>
      </c>
      <c r="C680" s="9" t="s">
        <v>16888</v>
      </c>
      <c r="D680" s="10" t="s">
        <v>16889</v>
      </c>
      <c r="E680" s="174" t="str">
        <f t="shared" si="27"/>
        <v>47370</v>
      </c>
      <c r="F680" s="175">
        <f>IFERROR(VLOOKUP(D680,'TPMS-auto'!A:J, 10,0), "Not-in-TPMS")</f>
        <v>8032211088</v>
      </c>
      <c r="G680" s="175" t="str">
        <f>IFERROR(VLOOKUP(D680,'TPMS-auto'!A:J,6,0),"Not-in-TPMS")</f>
        <v>047370</v>
      </c>
      <c r="H680" s="12" t="s">
        <v>16219</v>
      </c>
      <c r="I680" s="11" t="s">
        <v>16890</v>
      </c>
      <c r="J680" s="13" t="s">
        <v>16891</v>
      </c>
      <c r="K680" s="13" t="s">
        <v>15451</v>
      </c>
      <c r="L680" s="13" t="s">
        <v>14680</v>
      </c>
      <c r="M680" s="13"/>
      <c r="N680" s="13" t="s">
        <v>14680</v>
      </c>
      <c r="O680" s="13" t="s">
        <v>14680</v>
      </c>
      <c r="P680" s="166" t="str">
        <f>IFERROR(VLOOKUP(D680,'TPMS-auto'!A:D, 4,0),"Not-in-TPMS")</f>
        <v>0008175</v>
      </c>
      <c r="Q680" s="169" t="str">
        <f>VLOOKUP(Table2[[#This Row],[Unit Number]],Ops,3,0)</f>
        <v>Rob &amp; Andrea</v>
      </c>
      <c r="R680" s="173">
        <f>IFERROR(VLOOKUP(Table2[[#This Row],[Enterprise ID]], 'ExistingRental-12.11'!A:H, 3, 0), "Not Open On 12.11")</f>
        <v>45985</v>
      </c>
      <c r="S680" s="167" t="str">
        <f>IF(Table2[[#This Row],[Start Rental Date]]="New Rental", "New Rental", "Rental Extension Request")</f>
        <v>New Rental</v>
      </c>
      <c r="T680" s="167" t="str">
        <f>IFERROR(IF(Table2[[#This Row],[Date of this request]]-Table2[[#This Row],[Tech Service Date]]&lt;60, "New Hire Rental", "Truck Breakdown"), "New Hire Rental")</f>
        <v>New Hire Rental</v>
      </c>
      <c r="U680" s="167" t="str">
        <f>IFERROR(VLOOKUP(Table2[[#This Row],[Enterprise ID]], 'ExistingRental-12.11'!A:H, 7, 0), "Not Open On 12.11")</f>
        <v>MARCUS FULLWOOD</v>
      </c>
      <c r="V680" s="173">
        <f>IFERROR(VLOOKUP(Table2[[#This Row],[Enterprise ID]],'Tech-ServiceDate'!A:B,2,0), "EitherNewHire or Termed")</f>
        <v>45921</v>
      </c>
      <c r="W680" s="41"/>
      <c r="X680" s="25"/>
    </row>
    <row r="681" spans="1:24" ht="33.75" customHeight="1">
      <c r="A681" s="15">
        <v>45958</v>
      </c>
      <c r="B681" s="8">
        <v>36056</v>
      </c>
      <c r="C681" s="9" t="s">
        <v>15441</v>
      </c>
      <c r="D681" s="10" t="s">
        <v>15104</v>
      </c>
      <c r="E681" s="174" t="str">
        <f t="shared" si="27"/>
        <v>36056</v>
      </c>
      <c r="F681" s="175">
        <f>IFERROR(VLOOKUP(D681,'TPMS-auto'!A:J, 10,0), "Not-in-TPMS")</f>
        <v>3017930671</v>
      </c>
      <c r="G681" s="175" t="str">
        <f>IFERROR(VLOOKUP(D681,'TPMS-auto'!A:J,6,0),"Not-in-TPMS")</f>
        <v>036056</v>
      </c>
      <c r="H681" s="12" t="s">
        <v>16219</v>
      </c>
      <c r="I681" s="11" t="s">
        <v>14879</v>
      </c>
      <c r="J681" s="13" t="s">
        <v>16892</v>
      </c>
      <c r="K681" s="13" t="s">
        <v>15451</v>
      </c>
      <c r="L681" s="13" t="s">
        <v>14680</v>
      </c>
      <c r="M681" s="13"/>
      <c r="N681" s="13" t="s">
        <v>14680</v>
      </c>
      <c r="O681" s="13" t="s">
        <v>14680</v>
      </c>
      <c r="P681" s="166" t="str">
        <f>IFERROR(VLOOKUP(D681,'TPMS-auto'!A:D, 4,0),"Not-in-TPMS")</f>
        <v>0007084</v>
      </c>
      <c r="Q681" s="169" t="str">
        <f>VLOOKUP(Table2[[#This Row],[Unit Number]],Ops,3,0)</f>
        <v>Monica, Cheryl &amp; Machell</v>
      </c>
      <c r="R681" s="173">
        <f>IFERROR(VLOOKUP(Table2[[#This Row],[Enterprise ID]], 'ExistingRental-12.11'!A:H, 3, 0), "Not Open On 12.11")</f>
        <v>45856</v>
      </c>
      <c r="S681" s="167" t="str">
        <f>IF(Table2[[#This Row],[Start Rental Date]]="New Rental", "New Rental", "Rental Extension Request")</f>
        <v>New Rental</v>
      </c>
      <c r="T681" s="167" t="str">
        <f>IFERROR(IF(Table2[[#This Row],[Date of this request]]-Table2[[#This Row],[Tech Service Date]]&lt;60, "New Hire Rental", "Truck Breakdown"), "New Hire Rental")</f>
        <v>Truck Breakdown</v>
      </c>
      <c r="U681" s="167" t="str">
        <f>IFERROR(VLOOKUP(Table2[[#This Row],[Enterprise ID]], 'ExistingRental-12.11'!A:H, 7, 0), "Not Open On 12.11")</f>
        <v>MUSTAFA EBADI</v>
      </c>
      <c r="V681" s="173">
        <f>IFERROR(VLOOKUP(Table2[[#This Row],[Enterprise ID]],'Tech-ServiceDate'!A:B,2,0), "EitherNewHire or Termed")</f>
        <v>44658</v>
      </c>
      <c r="W681" s="41"/>
      <c r="X681" s="25"/>
    </row>
    <row r="682" spans="1:24" ht="33.75" customHeight="1">
      <c r="A682" s="15">
        <v>45958</v>
      </c>
      <c r="B682" s="8">
        <v>24071</v>
      </c>
      <c r="C682" s="9" t="s">
        <v>16893</v>
      </c>
      <c r="D682" s="10" t="s">
        <v>16894</v>
      </c>
      <c r="E682" s="174" t="str">
        <f t="shared" si="27"/>
        <v>24071</v>
      </c>
      <c r="F682" s="175">
        <f>IFERROR(VLOOKUP(D682,'TPMS-auto'!A:J, 10,0), "Not-in-TPMS")</f>
        <v>5044181134</v>
      </c>
      <c r="G682" s="175" t="str">
        <f>IFERROR(VLOOKUP(D682,'TPMS-auto'!A:J,6,0),"Not-in-TPMS")</f>
        <v>046558</v>
      </c>
      <c r="H682" s="12" t="s">
        <v>14676</v>
      </c>
      <c r="I682" s="11" t="s">
        <v>16895</v>
      </c>
      <c r="J682" s="13" t="s">
        <v>15426</v>
      </c>
      <c r="K682" s="13" t="s">
        <v>16775</v>
      </c>
      <c r="L682" s="13" t="s">
        <v>14680</v>
      </c>
      <c r="M682" s="13"/>
      <c r="N682" s="13" t="s">
        <v>14680</v>
      </c>
      <c r="O682" s="13" t="s">
        <v>14680</v>
      </c>
      <c r="P682" s="166" t="str">
        <f>IFERROR(VLOOKUP(D682,'TPMS-auto'!A:D, 4,0),"Not-in-TPMS")</f>
        <v>0008206</v>
      </c>
      <c r="Q682" s="169" t="str">
        <f>VLOOKUP(Table2[[#This Row],[Unit Number]],Ops,3,0)</f>
        <v>Monica, Cheryl &amp; Machell</v>
      </c>
      <c r="R682" s="173" t="str">
        <f>IFERROR(VLOOKUP(Table2[[#This Row],[Enterprise ID]], 'ExistingRental-12.11'!A:H, 3, 0), "Not Open On 12.11")</f>
        <v>Not Open On 12.11</v>
      </c>
      <c r="S682" s="167" t="str">
        <f>IF(Table2[[#This Row],[Start Rental Date]]="New Rental", "New Rental", "Rental Extension Request")</f>
        <v>New Rental</v>
      </c>
      <c r="T682" s="167" t="str">
        <f>IFERROR(IF(Table2[[#This Row],[Date of this request]]-Table2[[#This Row],[Tech Service Date]]&lt;60, "New Hire Rental", "Truck Breakdown"), "New Hire Rental")</f>
        <v>New Hire Rental</v>
      </c>
      <c r="U682" s="167" t="str">
        <f>IFERROR(VLOOKUP(Table2[[#This Row],[Enterprise ID]], 'ExistingRental-12.11'!A:H, 7, 0), "Not Open On 12.11")</f>
        <v>Not Open On 12.11</v>
      </c>
      <c r="V682" s="173">
        <f>IFERROR(VLOOKUP(Table2[[#This Row],[Enterprise ID]],'Tech-ServiceDate'!A:B,2,0), "EitherNewHire or Termed")</f>
        <v>45942</v>
      </c>
      <c r="W682" s="41"/>
      <c r="X682" s="25"/>
    </row>
    <row r="683" spans="1:24" ht="33.75" customHeight="1">
      <c r="A683" s="15">
        <v>45958</v>
      </c>
      <c r="B683" s="8">
        <v>61497</v>
      </c>
      <c r="C683" s="9" t="s">
        <v>16896</v>
      </c>
      <c r="D683" s="10" t="s">
        <v>16897</v>
      </c>
      <c r="E683" s="174" t="str">
        <f t="shared" si="27"/>
        <v>61497</v>
      </c>
      <c r="F683" s="175">
        <f>IFERROR(VLOOKUP(D683,'TPMS-auto'!A:J, 10,0), "Not-in-TPMS")</f>
        <v>9096024185</v>
      </c>
      <c r="G683" s="175" t="str">
        <f>IFERROR(VLOOKUP(D683,'TPMS-auto'!A:J,6,0),"Not-in-TPMS")</f>
        <v>061497</v>
      </c>
      <c r="H683" s="12" t="s">
        <v>14676</v>
      </c>
      <c r="I683" s="11" t="s">
        <v>16898</v>
      </c>
      <c r="J683" s="13" t="s">
        <v>15414</v>
      </c>
      <c r="K683" s="13" t="s">
        <v>14679</v>
      </c>
      <c r="L683" s="13" t="s">
        <v>14680</v>
      </c>
      <c r="M683" s="13"/>
      <c r="N683" s="13" t="s">
        <v>14680</v>
      </c>
      <c r="O683" s="13" t="s">
        <v>14680</v>
      </c>
      <c r="P683" s="166" t="str">
        <f>IFERROR(VLOOKUP(D683,'TPMS-auto'!A:D, 4,0),"Not-in-TPMS")</f>
        <v>0007108</v>
      </c>
      <c r="Q683" s="169" t="str">
        <f>VLOOKUP(Table2[[#This Row],[Unit Number]],Ops,3,0)</f>
        <v>Carol &amp; Tasha</v>
      </c>
      <c r="R683" s="173" t="str">
        <f>IFERROR(VLOOKUP(Table2[[#This Row],[Enterprise ID]], 'ExistingRental-12.11'!A:H, 3, 0), "Not Open On 12.11")</f>
        <v>Not Open On 12.11</v>
      </c>
      <c r="S683" s="167" t="str">
        <f>IF(Table2[[#This Row],[Start Rental Date]]="New Rental", "New Rental", "Rental Extension Request")</f>
        <v>New Rental</v>
      </c>
      <c r="T683" s="167" t="str">
        <f>IFERROR(IF(Table2[[#This Row],[Date of this request]]-Table2[[#This Row],[Tech Service Date]]&lt;60, "New Hire Rental", "Truck Breakdown"), "New Hire Rental")</f>
        <v>Truck Breakdown</v>
      </c>
      <c r="U683" s="167" t="str">
        <f>IFERROR(VLOOKUP(Table2[[#This Row],[Enterprise ID]], 'ExistingRental-12.11'!A:H, 7, 0), "Not Open On 12.11")</f>
        <v>Not Open On 12.11</v>
      </c>
      <c r="V683" s="173">
        <f>IFERROR(VLOOKUP(Table2[[#This Row],[Enterprise ID]],'Tech-ServiceDate'!A:B,2,0), "EitherNewHire or Termed")</f>
        <v>43740</v>
      </c>
      <c r="W683" s="41"/>
      <c r="X683" s="25"/>
    </row>
    <row r="684" spans="1:24" ht="33.75" customHeight="1">
      <c r="A684" s="15">
        <v>45958</v>
      </c>
      <c r="B684" s="8">
        <v>46676</v>
      </c>
      <c r="C684" s="9" t="s">
        <v>16899</v>
      </c>
      <c r="D684" s="10" t="s">
        <v>16900</v>
      </c>
      <c r="E684" s="174" t="str">
        <f t="shared" si="27"/>
        <v>46676</v>
      </c>
      <c r="F684" s="175">
        <f>IFERROR(VLOOKUP(D684,'TPMS-auto'!A:J, 10,0), "Not-in-TPMS")</f>
        <v>7276873220</v>
      </c>
      <c r="G684" s="175" t="str">
        <f>IFERROR(VLOOKUP(D684,'TPMS-auto'!A:J,6,0),"Not-in-TPMS")</f>
        <v>046676</v>
      </c>
      <c r="H684" s="12" t="s">
        <v>16219</v>
      </c>
      <c r="I684" s="11" t="s">
        <v>16901</v>
      </c>
      <c r="J684" s="13" t="s">
        <v>16902</v>
      </c>
      <c r="K684" s="13" t="s">
        <v>15451</v>
      </c>
      <c r="L684" s="13" t="s">
        <v>14680</v>
      </c>
      <c r="M684" s="13"/>
      <c r="N684" s="13" t="s">
        <v>14680</v>
      </c>
      <c r="O684" s="13" t="s">
        <v>14680</v>
      </c>
      <c r="P684" s="166" t="str">
        <f>IFERROR(VLOOKUP(D684,'TPMS-auto'!A:D, 4,0),"Not-in-TPMS")</f>
        <v>0007435</v>
      </c>
      <c r="Q684" s="169" t="str">
        <f>VLOOKUP(Table2[[#This Row],[Unit Number]],Ops,3,0)</f>
        <v>Rob &amp; Andrea</v>
      </c>
      <c r="R684" s="173" t="str">
        <f>IFERROR(VLOOKUP(Table2[[#This Row],[Enterprise ID]], 'ExistingRental-12.11'!A:H, 3, 0), "Not Open On 12.11")</f>
        <v>Not Open On 12.11</v>
      </c>
      <c r="S684" s="167" t="str">
        <f>IF(Table2[[#This Row],[Start Rental Date]]="New Rental", "New Rental", "Rental Extension Request")</f>
        <v>New Rental</v>
      </c>
      <c r="T684" s="167" t="str">
        <f>IFERROR(IF(Table2[[#This Row],[Date of this request]]-Table2[[#This Row],[Tech Service Date]]&lt;60, "New Hire Rental", "Truck Breakdown"), "New Hire Rental")</f>
        <v>New Hire Rental</v>
      </c>
      <c r="U684" s="167" t="str">
        <f>IFERROR(VLOOKUP(Table2[[#This Row],[Enterprise ID]], 'ExistingRental-12.11'!A:H, 7, 0), "Not Open On 12.11")</f>
        <v>Not Open On 12.11</v>
      </c>
      <c r="V684" s="173">
        <f>IFERROR(VLOOKUP(Table2[[#This Row],[Enterprise ID]],'Tech-ServiceDate'!A:B,2,0), "EitherNewHire or Termed")</f>
        <v>45907</v>
      </c>
      <c r="W684" s="41"/>
      <c r="X684" s="25"/>
    </row>
    <row r="685" spans="1:24" ht="33.75" customHeight="1">
      <c r="A685" s="15">
        <v>45958</v>
      </c>
      <c r="B685" s="8">
        <v>61670</v>
      </c>
      <c r="C685" s="9" t="s">
        <v>16903</v>
      </c>
      <c r="D685" s="10" t="s">
        <v>6572</v>
      </c>
      <c r="E685" s="174" t="str">
        <f t="shared" si="27"/>
        <v>61670</v>
      </c>
      <c r="F685" s="175" t="str">
        <f>IFERROR(VLOOKUP(D685,'TPMS-auto'!A:J, 10,0), "Not-in-TPMS")</f>
        <v>Not-in-TPMS</v>
      </c>
      <c r="G685" s="175" t="str">
        <f>IFERROR(VLOOKUP(D685,'TPMS-auto'!A:J,6,0),"Not-in-TPMS")</f>
        <v>Not-in-TPMS</v>
      </c>
      <c r="H685" s="12" t="s">
        <v>16219</v>
      </c>
      <c r="I685" s="11" t="s">
        <v>16904</v>
      </c>
      <c r="J685" s="13" t="s">
        <v>16905</v>
      </c>
      <c r="K685" s="13" t="s">
        <v>15451</v>
      </c>
      <c r="L685" s="13" t="s">
        <v>14680</v>
      </c>
      <c r="M685" s="13"/>
      <c r="N685" s="13" t="s">
        <v>14680</v>
      </c>
      <c r="O685" s="13" t="s">
        <v>14680</v>
      </c>
      <c r="P685" s="166" t="str">
        <f>IFERROR(VLOOKUP(D685,'TPMS-auto'!A:D, 4,0),"Not-in-TPMS")</f>
        <v>Not-in-TPMS</v>
      </c>
      <c r="Q685" s="169" t="e">
        <f>VLOOKUP(Table2[[#This Row],[Unit Number]],Ops,3,0)</f>
        <v>#N/A</v>
      </c>
      <c r="R685" s="173" t="str">
        <f>IFERROR(VLOOKUP(Table2[[#This Row],[Enterprise ID]], 'ExistingRental-12.11'!A:H, 3, 0), "Not Open On 12.11")</f>
        <v>Not Open On 12.11</v>
      </c>
      <c r="S685" s="167" t="str">
        <f>IF(Table2[[#This Row],[Start Rental Date]]="New Rental", "New Rental", "Rental Extension Request")</f>
        <v>New Rental</v>
      </c>
      <c r="T685" s="167" t="str">
        <f>IFERROR(IF(Table2[[#This Row],[Date of this request]]-Table2[[#This Row],[Tech Service Date]]&lt;60, "New Hire Rental", "Truck Breakdown"), "New Hire Rental")</f>
        <v>New Hire Rental</v>
      </c>
      <c r="U685" s="167" t="str">
        <f>IFERROR(VLOOKUP(Table2[[#This Row],[Enterprise ID]], 'ExistingRental-12.11'!A:H, 7, 0), "Not Open On 12.11")</f>
        <v>Not Open On 12.11</v>
      </c>
      <c r="V685" s="173" t="str">
        <f>IFERROR(VLOOKUP(Table2[[#This Row],[Enterprise ID]],'Tech-ServiceDate'!A:B,2,0), "EitherNewHire or Termed")</f>
        <v>EitherNewHire or Termed</v>
      </c>
      <c r="W685" s="41"/>
      <c r="X685" s="25"/>
    </row>
    <row r="686" spans="1:24" ht="33.75" customHeight="1">
      <c r="A686" s="15">
        <v>45958</v>
      </c>
      <c r="B686" s="8">
        <v>46465</v>
      </c>
      <c r="C686" s="9" t="s">
        <v>16906</v>
      </c>
      <c r="D686" s="10" t="s">
        <v>14834</v>
      </c>
      <c r="E686" s="174" t="str">
        <f t="shared" si="27"/>
        <v>46465</v>
      </c>
      <c r="F686" s="175">
        <f>IFERROR(VLOOKUP(D686,'TPMS-auto'!A:J, 10,0), "Not-in-TPMS")</f>
        <v>3028974391</v>
      </c>
      <c r="G686" s="175" t="str">
        <f>IFERROR(VLOOKUP(D686,'TPMS-auto'!A:J,6,0),"Not-in-TPMS")</f>
        <v>046465</v>
      </c>
      <c r="H686" s="12" t="s">
        <v>16219</v>
      </c>
      <c r="I686" s="11" t="s">
        <v>16907</v>
      </c>
      <c r="J686" s="13" t="s">
        <v>16908</v>
      </c>
      <c r="K686" s="13" t="s">
        <v>15451</v>
      </c>
      <c r="L686" s="13" t="s">
        <v>14680</v>
      </c>
      <c r="M686" s="13"/>
      <c r="N686" s="13" t="s">
        <v>14680</v>
      </c>
      <c r="O686" s="13" t="s">
        <v>14680</v>
      </c>
      <c r="P686" s="166" t="str">
        <f>IFERROR(VLOOKUP(D686,'TPMS-auto'!A:D, 4,0),"Not-in-TPMS")</f>
        <v>0007084</v>
      </c>
      <c r="Q686" s="169" t="str">
        <f>VLOOKUP(Table2[[#This Row],[Unit Number]],Ops,3,0)</f>
        <v>Monica, Cheryl &amp; Machell</v>
      </c>
      <c r="R686" s="173">
        <f>IFERROR(VLOOKUP(Table2[[#This Row],[Enterprise ID]], 'ExistingRental-12.11'!A:H, 3, 0), "Not Open On 12.11")</f>
        <v>46000</v>
      </c>
      <c r="S686" s="167" t="str">
        <f>IF(Table2[[#This Row],[Start Rental Date]]="New Rental", "New Rental", "Rental Extension Request")</f>
        <v>New Rental</v>
      </c>
      <c r="T686" s="167" t="str">
        <f>IFERROR(IF(Table2[[#This Row],[Date of this request]]-Table2[[#This Row],[Tech Service Date]]&lt;60, "New Hire Rental", "Truck Breakdown"), "New Hire Rental")</f>
        <v>Truck Breakdown</v>
      </c>
      <c r="U686" s="167" t="str">
        <f>IFERROR(VLOOKUP(Table2[[#This Row],[Enterprise ID]], 'ExistingRental-12.11'!A:H, 7, 0), "Not Open On 12.11")</f>
        <v>MARSHALL COSTELLO</v>
      </c>
      <c r="V686" s="173">
        <f>IFERROR(VLOOKUP(Table2[[#This Row],[Enterprise ID]],'Tech-ServiceDate'!A:B,2,0), "EitherNewHire or Termed")</f>
        <v>45886</v>
      </c>
      <c r="W686" s="41"/>
      <c r="X686" s="25"/>
    </row>
    <row r="687" spans="1:24" ht="33.75" customHeight="1">
      <c r="A687" s="15">
        <v>45958</v>
      </c>
      <c r="B687" s="7">
        <v>36443</v>
      </c>
      <c r="C687" s="4" t="s">
        <v>16909</v>
      </c>
      <c r="D687" s="5" t="s">
        <v>15853</v>
      </c>
      <c r="E687" s="176" t="str">
        <f t="shared" si="27"/>
        <v>36443</v>
      </c>
      <c r="F687" s="181">
        <f>IFERROR(VLOOKUP(D687,'TPMS-auto'!A:J, 10,0), "Not-in-TPMS")</f>
        <v>4109004225</v>
      </c>
      <c r="G687" s="181" t="str">
        <f>IFERROR(VLOOKUP(D687,'TPMS-auto'!A:J,6,0),"Not-in-TPMS")</f>
        <v>036443</v>
      </c>
      <c r="H687" s="12" t="s">
        <v>16219</v>
      </c>
      <c r="I687" s="2" t="s">
        <v>16910</v>
      </c>
      <c r="J687" s="3" t="s">
        <v>15075</v>
      </c>
      <c r="K687" s="3" t="s">
        <v>15451</v>
      </c>
      <c r="L687" s="13" t="s">
        <v>14680</v>
      </c>
      <c r="M687" s="13"/>
      <c r="N687" s="3" t="s">
        <v>14680</v>
      </c>
      <c r="O687" s="13" t="s">
        <v>14680</v>
      </c>
      <c r="P687" s="166" t="str">
        <f>IFERROR(VLOOKUP(D687,'TPMS-auto'!A:D, 4,0),"Not-in-TPMS")</f>
        <v>0007084</v>
      </c>
      <c r="Q687" s="169" t="str">
        <f>VLOOKUP(Table2[[#This Row],[Unit Number]],Ops,3,0)</f>
        <v>Monica, Cheryl &amp; Machell</v>
      </c>
      <c r="R687" s="173">
        <f>IFERROR(VLOOKUP(Table2[[#This Row],[Enterprise ID]], 'ExistingRental-12.11'!A:H, 3, 0), "Not Open On 12.11")</f>
        <v>45958</v>
      </c>
      <c r="S687" s="167" t="str">
        <f>IF(Table2[[#This Row],[Start Rental Date]]="New Rental", "New Rental", "Rental Extension Request")</f>
        <v>New Rental</v>
      </c>
      <c r="T687" s="167" t="str">
        <f>IFERROR(IF(Table2[[#This Row],[Date of this request]]-Table2[[#This Row],[Tech Service Date]]&lt;60, "New Hire Rental", "Truck Breakdown"), "New Hire Rental")</f>
        <v>Truck Breakdown</v>
      </c>
      <c r="U687" s="167" t="str">
        <f>IFERROR(VLOOKUP(Table2[[#This Row],[Enterprise ID]], 'ExistingRental-12.11'!A:H, 7, 0), "Not Open On 12.11")</f>
        <v>DONTA EVANS</v>
      </c>
      <c r="V687" s="173">
        <f>IFERROR(VLOOKUP(Table2[[#This Row],[Enterprise ID]],'Tech-ServiceDate'!A:B,2,0), "EitherNewHire or Termed")</f>
        <v>45347</v>
      </c>
      <c r="W687" s="41"/>
      <c r="X687" s="25"/>
    </row>
    <row r="688" spans="1:24" ht="33.75" customHeight="1">
      <c r="A688" s="15">
        <v>45958</v>
      </c>
      <c r="B688" s="7">
        <v>61192</v>
      </c>
      <c r="C688" s="4" t="s">
        <v>16911</v>
      </c>
      <c r="D688" s="5" t="s">
        <v>16078</v>
      </c>
      <c r="E688" s="176" t="str">
        <f t="shared" si="27"/>
        <v>61192</v>
      </c>
      <c r="F688" s="181">
        <f>IFERROR(VLOOKUP(D688,'TPMS-auto'!A:J, 10,0), "Not-in-TPMS")</f>
        <v>3034340716</v>
      </c>
      <c r="G688" s="181" t="str">
        <f>IFERROR(VLOOKUP(D688,'TPMS-auto'!A:J,6,0),"Not-in-TPMS")</f>
        <v>061815</v>
      </c>
      <c r="H688" s="6">
        <v>45938</v>
      </c>
      <c r="I688" s="11" t="s">
        <v>16079</v>
      </c>
      <c r="J688" s="13" t="s">
        <v>14846</v>
      </c>
      <c r="K688" s="11" t="s">
        <v>16912</v>
      </c>
      <c r="L688" s="13" t="s">
        <v>14680</v>
      </c>
      <c r="M688" s="13"/>
      <c r="N688" s="3" t="s">
        <v>14680</v>
      </c>
      <c r="O688" s="13" t="s">
        <v>14680</v>
      </c>
      <c r="P688" s="166" t="str">
        <f>IFERROR(VLOOKUP(D688,'TPMS-auto'!A:D, 4,0),"Not-in-TPMS")</f>
        <v>0008169</v>
      </c>
      <c r="Q688" s="169" t="str">
        <f>VLOOKUP(Table2[[#This Row],[Unit Number]],Ops,3,0)</f>
        <v>Carol &amp; Tasha</v>
      </c>
      <c r="R688" s="173" t="str">
        <f>IFERROR(VLOOKUP(Table2[[#This Row],[Enterprise ID]], 'ExistingRental-12.11'!A:H, 3, 0), "Not Open On 12.11")</f>
        <v>Not Open On 12.11</v>
      </c>
      <c r="S688" s="167" t="str">
        <f>IF(Table2[[#This Row],[Start Rental Date]]="New Rental", "New Rental", "Rental Extension Request")</f>
        <v>Rental Extension Request</v>
      </c>
      <c r="T688" s="167" t="str">
        <f>IFERROR(IF(Table2[[#This Row],[Date of this request]]-Table2[[#This Row],[Tech Service Date]]&lt;60, "New Hire Rental", "Truck Breakdown"), "New Hire Rental")</f>
        <v>Truck Breakdown</v>
      </c>
      <c r="U688" s="167" t="str">
        <f>IFERROR(VLOOKUP(Table2[[#This Row],[Enterprise ID]], 'ExistingRental-12.11'!A:H, 7, 0), "Not Open On 12.11")</f>
        <v>Not Open On 12.11</v>
      </c>
      <c r="V688" s="173">
        <f>IFERROR(VLOOKUP(Table2[[#This Row],[Enterprise ID]],'Tech-ServiceDate'!A:B,2,0), "EitherNewHire or Termed")</f>
        <v>45543</v>
      </c>
      <c r="W688" s="41"/>
      <c r="X688" s="25"/>
    </row>
    <row r="689" spans="1:24" ht="33.75" customHeight="1">
      <c r="A689" s="15">
        <v>45958</v>
      </c>
      <c r="B689" s="7">
        <v>21095</v>
      </c>
      <c r="C689" s="4" t="s">
        <v>16913</v>
      </c>
      <c r="D689" s="5" t="s">
        <v>16914</v>
      </c>
      <c r="E689" s="176" t="str">
        <f t="shared" si="27"/>
        <v>21095</v>
      </c>
      <c r="F689" s="181">
        <f>IFERROR(VLOOKUP(D689,'TPMS-auto'!A:J, 10,0), "Not-in-TPMS")</f>
        <v>6619360072</v>
      </c>
      <c r="G689" s="181" t="str">
        <f>IFERROR(VLOOKUP(D689,'TPMS-auto'!A:J,6,0),"Not-in-TPMS")</f>
        <v>021095</v>
      </c>
      <c r="H689" s="12" t="s">
        <v>16219</v>
      </c>
      <c r="I689" s="2" t="s">
        <v>16915</v>
      </c>
      <c r="J689" s="3" t="s">
        <v>16916</v>
      </c>
      <c r="K689" s="13" t="s">
        <v>15451</v>
      </c>
      <c r="L689" s="13" t="s">
        <v>14680</v>
      </c>
      <c r="M689" s="13"/>
      <c r="N689" s="3" t="s">
        <v>14680</v>
      </c>
      <c r="O689" s="13" t="s">
        <v>14680</v>
      </c>
      <c r="P689" s="166" t="str">
        <f>IFERROR(VLOOKUP(D689,'TPMS-auto'!A:D, 4,0),"Not-in-TPMS")</f>
        <v>0007108</v>
      </c>
      <c r="Q689" s="169" t="str">
        <f>VLOOKUP(Table2[[#This Row],[Unit Number]],Ops,3,0)</f>
        <v>Carol &amp; Tasha</v>
      </c>
      <c r="R689" s="173">
        <f>IFERROR(VLOOKUP(Table2[[#This Row],[Enterprise ID]], 'ExistingRental-12.11'!A:H, 3, 0), "Not Open On 12.11")</f>
        <v>45975</v>
      </c>
      <c r="S689" s="167" t="str">
        <f>IF(Table2[[#This Row],[Start Rental Date]]="New Rental", "New Rental", "Rental Extension Request")</f>
        <v>New Rental</v>
      </c>
      <c r="T689" s="167" t="str">
        <f>IFERROR(IF(Table2[[#This Row],[Date of this request]]-Table2[[#This Row],[Tech Service Date]]&lt;60, "New Hire Rental", "Truck Breakdown"), "New Hire Rental")</f>
        <v>Truck Breakdown</v>
      </c>
      <c r="U689" s="167" t="str">
        <f>IFERROR(VLOOKUP(Table2[[#This Row],[Enterprise ID]], 'ExistingRental-12.11'!A:H, 7, 0), "Not Open On 12.11")</f>
        <v>JC RODRIGUEZ</v>
      </c>
      <c r="V689" s="173">
        <f>IFERROR(VLOOKUP(Table2[[#This Row],[Enterprise ID]],'Tech-ServiceDate'!A:B,2,0), "EitherNewHire or Termed")</f>
        <v>45571</v>
      </c>
      <c r="W689" s="41"/>
      <c r="X689" s="25"/>
    </row>
    <row r="690" spans="1:24" ht="33.75" customHeight="1">
      <c r="A690" s="15">
        <v>45958</v>
      </c>
      <c r="B690" s="7">
        <v>21285</v>
      </c>
      <c r="C690" s="9" t="s">
        <v>16917</v>
      </c>
      <c r="D690" s="10" t="s">
        <v>16918</v>
      </c>
      <c r="E690" s="176" t="str">
        <f t="shared" si="27"/>
        <v>21285</v>
      </c>
      <c r="F690" s="181">
        <f>IFERROR(VLOOKUP(D690,'TPMS-auto'!A:J, 10,0), "Not-in-TPMS")</f>
        <v>4077281392</v>
      </c>
      <c r="G690" s="181" t="str">
        <f>IFERROR(VLOOKUP(D690,'TPMS-auto'!A:J,6,0),"Not-in-TPMS")</f>
        <v>021285</v>
      </c>
      <c r="H690" s="6" t="s">
        <v>16219</v>
      </c>
      <c r="I690" s="2" t="s">
        <v>16919</v>
      </c>
      <c r="J690" s="13" t="s">
        <v>16920</v>
      </c>
      <c r="K690" s="13" t="s">
        <v>15451</v>
      </c>
      <c r="L690" s="13" t="s">
        <v>14680</v>
      </c>
      <c r="M690" s="13"/>
      <c r="N690" s="3" t="s">
        <v>14680</v>
      </c>
      <c r="O690" s="3" t="s">
        <v>14680</v>
      </c>
      <c r="P690" s="166" t="str">
        <f>IFERROR(VLOOKUP(D690,'TPMS-auto'!A:D, 4,0),"Not-in-TPMS")</f>
        <v>0007435</v>
      </c>
      <c r="Q690" s="169" t="str">
        <f>VLOOKUP(Table2[[#This Row],[Unit Number]],Ops,3,0)</f>
        <v>Rob &amp; Andrea</v>
      </c>
      <c r="R690" s="173">
        <f>IFERROR(VLOOKUP(Table2[[#This Row],[Enterprise ID]], 'ExistingRental-12.11'!A:H, 3, 0), "Not Open On 12.11")</f>
        <v>45959</v>
      </c>
      <c r="S690" s="167" t="str">
        <f>IF(Table2[[#This Row],[Start Rental Date]]="New Rental", "New Rental", "Rental Extension Request")</f>
        <v>New Rental</v>
      </c>
      <c r="T690" s="167" t="str">
        <f>IFERROR(IF(Table2[[#This Row],[Date of this request]]-Table2[[#This Row],[Tech Service Date]]&lt;60, "New Hire Rental", "Truck Breakdown"), "New Hire Rental")</f>
        <v>New Hire Rental</v>
      </c>
      <c r="U690" s="167" t="str">
        <f>IFERROR(VLOOKUP(Table2[[#This Row],[Enterprise ID]], 'ExistingRental-12.11'!A:H, 7, 0), "Not Open On 12.11")</f>
        <v>JORGE SORIANO</v>
      </c>
      <c r="V690" s="173">
        <f>IFERROR(VLOOKUP(Table2[[#This Row],[Enterprise ID]],'Tech-ServiceDate'!A:B,2,0), "EitherNewHire or Termed")</f>
        <v>45928</v>
      </c>
      <c r="W690" s="41"/>
      <c r="X690" s="25"/>
    </row>
    <row r="691" spans="1:24" ht="33.75" customHeight="1">
      <c r="A691" s="15">
        <v>45958</v>
      </c>
      <c r="B691" s="7">
        <v>23936</v>
      </c>
      <c r="C691" s="4" t="s">
        <v>16921</v>
      </c>
      <c r="D691" s="5" t="s">
        <v>15457</v>
      </c>
      <c r="E691" s="176" t="str">
        <f t="shared" si="27"/>
        <v>23936</v>
      </c>
      <c r="F691" s="181">
        <f>IFERROR(VLOOKUP(D691,'TPMS-auto'!A:J, 10,0), "Not-in-TPMS")</f>
        <v>4109005964</v>
      </c>
      <c r="G691" s="181" t="str">
        <f>IFERROR(VLOOKUP(D691,'TPMS-auto'!A:J,6,0),"Not-in-TPMS")</f>
        <v>023936</v>
      </c>
      <c r="H691" s="12" t="s">
        <v>16219</v>
      </c>
      <c r="I691" s="2" t="s">
        <v>15458</v>
      </c>
      <c r="J691" s="3" t="s">
        <v>16922</v>
      </c>
      <c r="K691" s="13" t="s">
        <v>15451</v>
      </c>
      <c r="L691" s="3" t="s">
        <v>14680</v>
      </c>
      <c r="M691" s="3"/>
      <c r="N691" s="3" t="s">
        <v>14680</v>
      </c>
      <c r="O691" s="3" t="s">
        <v>14680</v>
      </c>
      <c r="P691" s="166" t="str">
        <f>IFERROR(VLOOKUP(D691,'TPMS-auto'!A:D, 4,0),"Not-in-TPMS")</f>
        <v>0007084</v>
      </c>
      <c r="Q691" s="169" t="str">
        <f>VLOOKUP(Table2[[#This Row],[Unit Number]],Ops,3,0)</f>
        <v>Monica, Cheryl &amp; Machell</v>
      </c>
      <c r="R691" s="173" t="str">
        <f>IFERROR(VLOOKUP(Table2[[#This Row],[Enterprise ID]], 'ExistingRental-12.11'!A:H, 3, 0), "Not Open On 12.11")</f>
        <v>Not Open On 12.11</v>
      </c>
      <c r="S691" s="167" t="str">
        <f>IF(Table2[[#This Row],[Start Rental Date]]="New Rental", "New Rental", "Rental Extension Request")</f>
        <v>New Rental</v>
      </c>
      <c r="T691" s="167" t="str">
        <f>IFERROR(IF(Table2[[#This Row],[Date of this request]]-Table2[[#This Row],[Tech Service Date]]&lt;60, "New Hire Rental", "Truck Breakdown"), "New Hire Rental")</f>
        <v>Truck Breakdown</v>
      </c>
      <c r="U691" s="167" t="str">
        <f>IFERROR(VLOOKUP(Table2[[#This Row],[Enterprise ID]], 'ExistingRental-12.11'!A:H, 7, 0), "Not Open On 12.11")</f>
        <v>Not Open On 12.11</v>
      </c>
      <c r="V691" s="173">
        <f>IFERROR(VLOOKUP(Table2[[#This Row],[Enterprise ID]],'Tech-ServiceDate'!A:B,2,0), "EitherNewHire or Termed")</f>
        <v>44329</v>
      </c>
      <c r="W691" s="41"/>
      <c r="X691" s="25"/>
    </row>
    <row r="692" spans="1:24" ht="33.75" customHeight="1">
      <c r="A692" s="15">
        <v>45958</v>
      </c>
      <c r="B692" s="8">
        <v>61028</v>
      </c>
      <c r="C692" s="9" t="s">
        <v>16923</v>
      </c>
      <c r="D692" s="10" t="s">
        <v>1608</v>
      </c>
      <c r="E692" s="174" t="str">
        <f t="shared" si="27"/>
        <v>61028</v>
      </c>
      <c r="F692" s="175">
        <f>IFERROR(VLOOKUP(D692,'TPMS-auto'!A:J, 10,0), "Not-in-TPMS")</f>
        <v>6039950092</v>
      </c>
      <c r="G692" s="175" t="str">
        <f>IFERROR(VLOOKUP(D692,'TPMS-auto'!A:J,6,0),"Not-in-TPMS")</f>
        <v>061028</v>
      </c>
      <c r="H692" s="12" t="s">
        <v>16219</v>
      </c>
      <c r="I692" s="11" t="s">
        <v>16924</v>
      </c>
      <c r="J692" s="13" t="s">
        <v>16925</v>
      </c>
      <c r="K692" s="13" t="s">
        <v>15451</v>
      </c>
      <c r="L692" s="13" t="s">
        <v>14680</v>
      </c>
      <c r="M692" s="13"/>
      <c r="N692" s="13" t="s">
        <v>14680</v>
      </c>
      <c r="O692" s="3" t="s">
        <v>14680</v>
      </c>
      <c r="P692" s="166" t="str">
        <f>IFERROR(VLOOKUP(D692,'TPMS-auto'!A:D, 4,0),"Not-in-TPMS")</f>
        <v>0007670</v>
      </c>
      <c r="Q692" s="169" t="str">
        <f>VLOOKUP(Table2[[#This Row],[Unit Number]],Ops,3,0)</f>
        <v>Rob &amp; Andrea</v>
      </c>
      <c r="R692" s="173" t="str">
        <f>IFERROR(VLOOKUP(Table2[[#This Row],[Enterprise ID]], 'ExistingRental-12.11'!A:H, 3, 0), "Not Open On 12.11")</f>
        <v>Not Open On 12.11</v>
      </c>
      <c r="S692" s="167" t="str">
        <f>IF(Table2[[#This Row],[Start Rental Date]]="New Rental", "New Rental", "Rental Extension Request")</f>
        <v>New Rental</v>
      </c>
      <c r="T692" s="167" t="str">
        <f>IFERROR(IF(Table2[[#This Row],[Date of this request]]-Table2[[#This Row],[Tech Service Date]]&lt;60, "New Hire Rental", "Truck Breakdown"), "New Hire Rental")</f>
        <v>Truck Breakdown</v>
      </c>
      <c r="U692" s="167" t="str">
        <f>IFERROR(VLOOKUP(Table2[[#This Row],[Enterprise ID]], 'ExistingRental-12.11'!A:H, 7, 0), "Not Open On 12.11")</f>
        <v>Not Open On 12.11</v>
      </c>
      <c r="V692" s="173">
        <f>IFERROR(VLOOKUP(Table2[[#This Row],[Enterprise ID]],'Tech-ServiceDate'!A:B,2,0), "EitherNewHire or Termed")</f>
        <v>27657</v>
      </c>
      <c r="W692" s="41"/>
      <c r="X692" s="25"/>
    </row>
    <row r="693" spans="1:24" ht="33.75" customHeight="1">
      <c r="A693" s="15">
        <v>45958</v>
      </c>
      <c r="B693" s="7">
        <v>36636</v>
      </c>
      <c r="C693" s="4" t="s">
        <v>16926</v>
      </c>
      <c r="D693" s="5" t="s">
        <v>15116</v>
      </c>
      <c r="E693" s="176" t="str">
        <f t="shared" si="27"/>
        <v>36636</v>
      </c>
      <c r="F693" s="181">
        <f>IFERROR(VLOOKUP(D693,'TPMS-auto'!A:J, 10,0), "Not-in-TPMS")</f>
        <v>3372300429</v>
      </c>
      <c r="G693" s="181" t="str">
        <f>IFERROR(VLOOKUP(D693,'TPMS-auto'!A:J,6,0),"Not-in-TPMS")</f>
        <v>036636</v>
      </c>
      <c r="H693" s="12" t="s">
        <v>16219</v>
      </c>
      <c r="I693" s="2" t="s">
        <v>16927</v>
      </c>
      <c r="J693" s="3" t="s">
        <v>15777</v>
      </c>
      <c r="K693" s="13" t="s">
        <v>15451</v>
      </c>
      <c r="L693" s="3" t="s">
        <v>14680</v>
      </c>
      <c r="M693" s="3"/>
      <c r="N693" s="3" t="s">
        <v>14680</v>
      </c>
      <c r="O693" s="3" t="s">
        <v>14680</v>
      </c>
      <c r="P693" s="166" t="str">
        <f>IFERROR(VLOOKUP(D693,'TPMS-auto'!A:D, 4,0),"Not-in-TPMS")</f>
        <v>0008107</v>
      </c>
      <c r="Q693" s="169" t="str">
        <f>VLOOKUP(Table2[[#This Row],[Unit Number]],Ops,3,0)</f>
        <v>Carol &amp; Tasha</v>
      </c>
      <c r="R693" s="173">
        <f>IFERROR(VLOOKUP(Table2[[#This Row],[Enterprise ID]], 'ExistingRental-12.11'!A:H, 3, 0), "Not Open On 12.11")</f>
        <v>45959</v>
      </c>
      <c r="S693" s="167" t="str">
        <f>IF(Table2[[#This Row],[Start Rental Date]]="New Rental", "New Rental", "Rental Extension Request")</f>
        <v>New Rental</v>
      </c>
      <c r="T693" s="167" t="str">
        <f>IFERROR(IF(Table2[[#This Row],[Date of this request]]-Table2[[#This Row],[Tech Service Date]]&lt;60, "New Hire Rental", "Truck Breakdown"), "New Hire Rental")</f>
        <v>Truck Breakdown</v>
      </c>
      <c r="U693" s="167" t="str">
        <f>IFERROR(VLOOKUP(Table2[[#This Row],[Enterprise ID]], 'ExistingRental-12.11'!A:H, 7, 0), "Not Open On 12.11")</f>
        <v>TIMOTHY BRUNT</v>
      </c>
      <c r="V693" s="173">
        <f>IFERROR(VLOOKUP(Table2[[#This Row],[Enterprise ID]],'Tech-ServiceDate'!A:B,2,0), "EitherNewHire or Termed")</f>
        <v>45837</v>
      </c>
      <c r="W693" s="41"/>
      <c r="X693" s="25"/>
    </row>
    <row r="694" spans="1:24" ht="33.75" customHeight="1">
      <c r="A694" s="15">
        <v>45958</v>
      </c>
      <c r="B694" s="7">
        <v>21016</v>
      </c>
      <c r="C694" s="4" t="s">
        <v>16928</v>
      </c>
      <c r="D694" s="5" t="s">
        <v>16929</v>
      </c>
      <c r="E694" s="176" t="str">
        <f t="shared" si="27"/>
        <v>21016</v>
      </c>
      <c r="F694" s="181">
        <f>IFERROR(VLOOKUP(D694,'TPMS-auto'!A:J, 10,0), "Not-in-TPMS")</f>
        <v>9169406300</v>
      </c>
      <c r="G694" s="181" t="str">
        <f>IFERROR(VLOOKUP(D694,'TPMS-auto'!A:J,6,0),"Not-in-TPMS")</f>
        <v>021016</v>
      </c>
      <c r="H694" s="12" t="s">
        <v>16219</v>
      </c>
      <c r="I694" s="2" t="s">
        <v>16930</v>
      </c>
      <c r="J694" s="3" t="s">
        <v>16931</v>
      </c>
      <c r="K694" s="13" t="s">
        <v>15451</v>
      </c>
      <c r="L694" s="3" t="s">
        <v>14680</v>
      </c>
      <c r="M694" s="3"/>
      <c r="N694" s="3" t="s">
        <v>14680</v>
      </c>
      <c r="O694" s="3" t="s">
        <v>14680</v>
      </c>
      <c r="P694" s="166" t="str">
        <f>IFERROR(VLOOKUP(D694,'TPMS-auto'!A:D, 4,0),"Not-in-TPMS")</f>
        <v>0008184</v>
      </c>
      <c r="Q694" s="169" t="str">
        <f>VLOOKUP(Table2[[#This Row],[Unit Number]],Ops,3,0)</f>
        <v>Carol &amp; Tasha</v>
      </c>
      <c r="R694" s="173">
        <f>IFERROR(VLOOKUP(Table2[[#This Row],[Enterprise ID]], 'ExistingRental-12.11'!A:H, 3, 0), "Not Open On 12.11")</f>
        <v>45959</v>
      </c>
      <c r="S694" s="167" t="str">
        <f>IF(Table2[[#This Row],[Start Rental Date]]="New Rental", "New Rental", "Rental Extension Request")</f>
        <v>New Rental</v>
      </c>
      <c r="T694" s="167" t="str">
        <f>IFERROR(IF(Table2[[#This Row],[Date of this request]]-Table2[[#This Row],[Tech Service Date]]&lt;60, "New Hire Rental", "Truck Breakdown"), "New Hire Rental")</f>
        <v>Truck Breakdown</v>
      </c>
      <c r="U694" s="167" t="str">
        <f>IFERROR(VLOOKUP(Table2[[#This Row],[Enterprise ID]], 'ExistingRental-12.11'!A:H, 7, 0), "Not Open On 12.11")</f>
        <v>KEITH GRIFFIN</v>
      </c>
      <c r="V694" s="173">
        <f>IFERROR(VLOOKUP(Table2[[#This Row],[Enterprise ID]],'Tech-ServiceDate'!A:B,2,0), "EitherNewHire or Termed")</f>
        <v>44602</v>
      </c>
      <c r="W694" s="41"/>
      <c r="X694" s="25"/>
    </row>
    <row r="695" spans="1:24" ht="33.75" customHeight="1">
      <c r="A695" s="15">
        <v>45958</v>
      </c>
      <c r="B695" s="7">
        <v>46577</v>
      </c>
      <c r="C695" s="4" t="s">
        <v>16932</v>
      </c>
      <c r="D695" s="5" t="s">
        <v>16933</v>
      </c>
      <c r="E695" s="176" t="str">
        <f t="shared" si="27"/>
        <v>46577</v>
      </c>
      <c r="F695" s="181">
        <f>IFERROR(VLOOKUP(D695,'TPMS-auto'!A:J, 10,0), "Not-in-TPMS")</f>
        <v>8483382397</v>
      </c>
      <c r="G695" s="181" t="str">
        <f>IFERROR(VLOOKUP(D695,'TPMS-auto'!A:J,6,0),"Not-in-TPMS")</f>
        <v>046577</v>
      </c>
      <c r="H695" s="12" t="s">
        <v>16219</v>
      </c>
      <c r="I695" s="2" t="s">
        <v>16934</v>
      </c>
      <c r="J695" s="3" t="s">
        <v>16750</v>
      </c>
      <c r="K695" s="13" t="s">
        <v>15451</v>
      </c>
      <c r="L695" s="3" t="s">
        <v>14680</v>
      </c>
      <c r="M695" s="3"/>
      <c r="N695" s="3" t="s">
        <v>14680</v>
      </c>
      <c r="O695" s="3" t="s">
        <v>14680</v>
      </c>
      <c r="P695" s="166" t="str">
        <f>IFERROR(VLOOKUP(D695,'TPMS-auto'!A:D, 4,0),"Not-in-TPMS")</f>
        <v>0008380</v>
      </c>
      <c r="Q695" s="169" t="str">
        <f>VLOOKUP(Table2[[#This Row],[Unit Number]],Ops,3,0)</f>
        <v>Rob &amp; Andrea</v>
      </c>
      <c r="R695" s="173" t="str">
        <f>IFERROR(VLOOKUP(Table2[[#This Row],[Enterprise ID]], 'ExistingRental-12.11'!A:H, 3, 0), "Not Open On 12.11")</f>
        <v>Not Open On 12.11</v>
      </c>
      <c r="S695" s="167" t="str">
        <f>IF(Table2[[#This Row],[Start Rental Date]]="New Rental", "New Rental", "Rental Extension Request")</f>
        <v>New Rental</v>
      </c>
      <c r="T695" s="167" t="str">
        <f>IFERROR(IF(Table2[[#This Row],[Date of this request]]-Table2[[#This Row],[Tech Service Date]]&lt;60, "New Hire Rental", "Truck Breakdown"), "New Hire Rental")</f>
        <v>New Hire Rental</v>
      </c>
      <c r="U695" s="167" t="str">
        <f>IFERROR(VLOOKUP(Table2[[#This Row],[Enterprise ID]], 'ExistingRental-12.11'!A:H, 7, 0), "Not Open On 12.11")</f>
        <v>Not Open On 12.11</v>
      </c>
      <c r="V695" s="173">
        <f>IFERROR(VLOOKUP(Table2[[#This Row],[Enterprise ID]],'Tech-ServiceDate'!A:B,2,0), "EitherNewHire or Termed")</f>
        <v>45935</v>
      </c>
      <c r="W695" s="41"/>
      <c r="X695" s="25"/>
    </row>
    <row r="696" spans="1:24" ht="33.75" customHeight="1">
      <c r="A696" s="15">
        <v>45958</v>
      </c>
      <c r="B696" s="7">
        <v>61412</v>
      </c>
      <c r="C696" s="4" t="s">
        <v>16935</v>
      </c>
      <c r="D696" s="5" t="s">
        <v>16936</v>
      </c>
      <c r="E696" s="176" t="str">
        <f t="shared" si="27"/>
        <v>61412</v>
      </c>
      <c r="F696" s="181">
        <f>IFERROR(VLOOKUP(D696,'TPMS-auto'!A:J, 10,0), "Not-in-TPMS")</f>
        <v>7025399570</v>
      </c>
      <c r="G696" s="181" t="str">
        <f>IFERROR(VLOOKUP(D696,'TPMS-auto'!A:J,6,0),"Not-in-TPMS")</f>
        <v>061412</v>
      </c>
      <c r="H696" s="12" t="s">
        <v>16219</v>
      </c>
      <c r="I696" s="2" t="s">
        <v>16937</v>
      </c>
      <c r="J696" s="3" t="s">
        <v>16938</v>
      </c>
      <c r="K696" s="13" t="s">
        <v>15451</v>
      </c>
      <c r="L696" s="3" t="s">
        <v>14680</v>
      </c>
      <c r="M696" s="3"/>
      <c r="N696" s="3" t="s">
        <v>14680</v>
      </c>
      <c r="O696" s="3" t="s">
        <v>14680</v>
      </c>
      <c r="P696" s="166" t="str">
        <f>IFERROR(VLOOKUP(D696,'TPMS-auto'!A:D, 4,0),"Not-in-TPMS")</f>
        <v>0008366</v>
      </c>
      <c r="Q696" s="169" t="str">
        <f>VLOOKUP(Table2[[#This Row],[Unit Number]],Ops,3,0)</f>
        <v>Carol &amp; Tasha</v>
      </c>
      <c r="R696" s="173" t="str">
        <f>IFERROR(VLOOKUP(Table2[[#This Row],[Enterprise ID]], 'ExistingRental-12.11'!A:H, 3, 0), "Not Open On 12.11")</f>
        <v>Not Open On 12.11</v>
      </c>
      <c r="S696" s="167" t="str">
        <f>IF(Table2[[#This Row],[Start Rental Date]]="New Rental", "New Rental", "Rental Extension Request")</f>
        <v>New Rental</v>
      </c>
      <c r="T696" s="167" t="str">
        <f>IFERROR(IF(Table2[[#This Row],[Date of this request]]-Table2[[#This Row],[Tech Service Date]]&lt;60, "New Hire Rental", "Truck Breakdown"), "New Hire Rental")</f>
        <v>Truck Breakdown</v>
      </c>
      <c r="U696" s="167" t="str">
        <f>IFERROR(VLOOKUP(Table2[[#This Row],[Enterprise ID]], 'ExistingRental-12.11'!A:H, 7, 0), "Not Open On 12.11")</f>
        <v>Not Open On 12.11</v>
      </c>
      <c r="V696" s="173">
        <f>IFERROR(VLOOKUP(Table2[[#This Row],[Enterprise ID]],'Tech-ServiceDate'!A:B,2,0), "EitherNewHire or Termed")</f>
        <v>39253</v>
      </c>
      <c r="W696" s="41"/>
      <c r="X696" s="25"/>
    </row>
    <row r="697" spans="1:24" ht="33.75" customHeight="1">
      <c r="A697" s="15">
        <v>45958</v>
      </c>
      <c r="B697" s="7">
        <v>33304</v>
      </c>
      <c r="C697" s="4" t="s">
        <v>16939</v>
      </c>
      <c r="D697" s="5" t="s">
        <v>11474</v>
      </c>
      <c r="E697" s="176" t="str">
        <f t="shared" si="27"/>
        <v>33304</v>
      </c>
      <c r="F697" s="181">
        <f>IFERROR(VLOOKUP(D697,'TPMS-auto'!A:J, 10,0), "Not-in-TPMS")</f>
        <v>7063927570</v>
      </c>
      <c r="G697" s="181" t="str">
        <f>IFERROR(VLOOKUP(D697,'TPMS-auto'!A:J,6,0),"Not-in-TPMS")</f>
        <v>033304</v>
      </c>
      <c r="H697" s="12" t="s">
        <v>16219</v>
      </c>
      <c r="I697" s="2" t="s">
        <v>16940</v>
      </c>
      <c r="J697" s="3" t="s">
        <v>16941</v>
      </c>
      <c r="K697" s="13" t="s">
        <v>15451</v>
      </c>
      <c r="L697" s="3" t="s">
        <v>14680</v>
      </c>
      <c r="M697" s="3"/>
      <c r="N697" s="3" t="s">
        <v>14680</v>
      </c>
      <c r="O697" s="3" t="s">
        <v>14680</v>
      </c>
      <c r="P697" s="166" t="str">
        <f>IFERROR(VLOOKUP(D697,'TPMS-auto'!A:D, 4,0),"Not-in-TPMS")</f>
        <v>0008035</v>
      </c>
      <c r="Q697" s="169" t="str">
        <f>VLOOKUP(Table2[[#This Row],[Unit Number]],Ops,3,0)</f>
        <v>Rob &amp; Andrea</v>
      </c>
      <c r="R697" s="173" t="str">
        <f>IFERROR(VLOOKUP(Table2[[#This Row],[Enterprise ID]], 'ExistingRental-12.11'!A:H, 3, 0), "Not Open On 12.11")</f>
        <v>Not Open On 12.11</v>
      </c>
      <c r="S697" s="167" t="str">
        <f>IF(Table2[[#This Row],[Start Rental Date]]="New Rental", "New Rental", "Rental Extension Request")</f>
        <v>New Rental</v>
      </c>
      <c r="T697" s="167" t="str">
        <f>IFERROR(IF(Table2[[#This Row],[Date of this request]]-Table2[[#This Row],[Tech Service Date]]&lt;60, "New Hire Rental", "Truck Breakdown"), "New Hire Rental")</f>
        <v>Truck Breakdown</v>
      </c>
      <c r="U697" s="167" t="str">
        <f>IFERROR(VLOOKUP(Table2[[#This Row],[Enterprise ID]], 'ExistingRental-12.11'!A:H, 7, 0), "Not Open On 12.11")</f>
        <v>Not Open On 12.11</v>
      </c>
      <c r="V697" s="173">
        <f>IFERROR(VLOOKUP(Table2[[#This Row],[Enterprise ID]],'Tech-ServiceDate'!A:B,2,0), "EitherNewHire or Termed")</f>
        <v>34777</v>
      </c>
      <c r="W697" s="41"/>
      <c r="X697" s="25"/>
    </row>
    <row r="698" spans="1:24" ht="33.75" customHeight="1">
      <c r="A698" s="15">
        <v>45958</v>
      </c>
      <c r="B698" s="7">
        <v>47107</v>
      </c>
      <c r="C698" s="4" t="s">
        <v>16942</v>
      </c>
      <c r="D698" s="5" t="s">
        <v>16943</v>
      </c>
      <c r="E698" s="176" t="str">
        <f t="shared" si="27"/>
        <v>47107</v>
      </c>
      <c r="F698" s="181">
        <f>IFERROR(VLOOKUP(D698,'TPMS-auto'!A:J, 10,0), "Not-in-TPMS")</f>
        <v>7187902629</v>
      </c>
      <c r="G698" s="181" t="str">
        <f>IFERROR(VLOOKUP(D698,'TPMS-auto'!A:J,6,0),"Not-in-TPMS")</f>
        <v>047107</v>
      </c>
      <c r="H698" s="12" t="s">
        <v>16219</v>
      </c>
      <c r="I698" s="2" t="s">
        <v>16944</v>
      </c>
      <c r="J698" s="3" t="s">
        <v>16945</v>
      </c>
      <c r="K698" s="13" t="s">
        <v>16946</v>
      </c>
      <c r="L698" s="3" t="s">
        <v>14680</v>
      </c>
      <c r="M698" s="3"/>
      <c r="N698" s="3" t="s">
        <v>14680</v>
      </c>
      <c r="O698" s="3" t="s">
        <v>14680</v>
      </c>
      <c r="P698" s="166" t="str">
        <f>IFERROR(VLOOKUP(D698,'TPMS-auto'!A:D, 4,0),"Not-in-TPMS")</f>
        <v>0007744</v>
      </c>
      <c r="Q698" s="169" t="str">
        <f>VLOOKUP(Table2[[#This Row],[Unit Number]],Ops,3,0)</f>
        <v>Rob &amp; Andrea</v>
      </c>
      <c r="R698" s="173" t="str">
        <f>IFERROR(VLOOKUP(Table2[[#This Row],[Enterprise ID]], 'ExistingRental-12.11'!A:H, 3, 0), "Not Open On 12.11")</f>
        <v>Not Open On 12.11</v>
      </c>
      <c r="S698" s="167" t="str">
        <f>IF(Table2[[#This Row],[Start Rental Date]]="New Rental", "New Rental", "Rental Extension Request")</f>
        <v>New Rental</v>
      </c>
      <c r="T698" s="167" t="str">
        <f>IFERROR(IF(Table2[[#This Row],[Date of this request]]-Table2[[#This Row],[Tech Service Date]]&lt;60, "New Hire Rental", "Truck Breakdown"), "New Hire Rental")</f>
        <v>Truck Breakdown</v>
      </c>
      <c r="U698" s="167" t="str">
        <f>IFERROR(VLOOKUP(Table2[[#This Row],[Enterprise ID]], 'ExistingRental-12.11'!A:H, 7, 0), "Not Open On 12.11")</f>
        <v>Not Open On 12.11</v>
      </c>
      <c r="V698" s="173">
        <f>IFERROR(VLOOKUP(Table2[[#This Row],[Enterprise ID]],'Tech-ServiceDate'!A:B,2,0), "EitherNewHire or Termed")</f>
        <v>45263</v>
      </c>
      <c r="W698" s="41"/>
      <c r="X698" s="25"/>
    </row>
    <row r="699" spans="1:24" ht="33.75" customHeight="1">
      <c r="A699" s="15">
        <v>45958</v>
      </c>
      <c r="B699" s="7">
        <v>36966</v>
      </c>
      <c r="C699" s="4" t="s">
        <v>16947</v>
      </c>
      <c r="D699" s="5" t="s">
        <v>16948</v>
      </c>
      <c r="E699" s="176" t="str">
        <f t="shared" si="27"/>
        <v>36966</v>
      </c>
      <c r="F699" s="181">
        <f>IFERROR(VLOOKUP(D699,'TPMS-auto'!A:J, 10,0), "Not-in-TPMS")</f>
        <v>8169370067</v>
      </c>
      <c r="G699" s="181" t="str">
        <f>IFERROR(VLOOKUP(D699,'TPMS-auto'!A:J,6,0),"Not-in-TPMS")</f>
        <v>036966</v>
      </c>
      <c r="H699" s="12" t="s">
        <v>16219</v>
      </c>
      <c r="I699" s="2" t="s">
        <v>16949</v>
      </c>
      <c r="J699" s="3" t="s">
        <v>15414</v>
      </c>
      <c r="K699" s="13" t="s">
        <v>15451</v>
      </c>
      <c r="L699" s="3" t="s">
        <v>14680</v>
      </c>
      <c r="M699" s="3"/>
      <c r="N699" s="3" t="s">
        <v>14680</v>
      </c>
      <c r="O699" s="3" t="s">
        <v>14680</v>
      </c>
      <c r="P699" s="166" t="str">
        <f>IFERROR(VLOOKUP(D699,'TPMS-auto'!A:D, 4,0),"Not-in-TPMS")</f>
        <v>0007323</v>
      </c>
      <c r="Q699" s="169" t="str">
        <f>VLOOKUP(Table2[[#This Row],[Unit Number]],Ops,3,0)</f>
        <v>Monica, Cheryl &amp; Machell</v>
      </c>
      <c r="R699" s="173" t="str">
        <f>IFERROR(VLOOKUP(Table2[[#This Row],[Enterprise ID]], 'ExistingRental-12.11'!A:H, 3, 0), "Not Open On 12.11")</f>
        <v>Not Open On 12.11</v>
      </c>
      <c r="S699" s="167" t="str">
        <f>IF(Table2[[#This Row],[Start Rental Date]]="New Rental", "New Rental", "Rental Extension Request")</f>
        <v>New Rental</v>
      </c>
      <c r="T699" s="167" t="str">
        <f>IFERROR(IF(Table2[[#This Row],[Date of this request]]-Table2[[#This Row],[Tech Service Date]]&lt;60, "New Hire Rental", "Truck Breakdown"), "New Hire Rental")</f>
        <v>Truck Breakdown</v>
      </c>
      <c r="U699" s="167" t="str">
        <f>IFERROR(VLOOKUP(Table2[[#This Row],[Enterprise ID]], 'ExistingRental-12.11'!A:H, 7, 0), "Not Open On 12.11")</f>
        <v>Not Open On 12.11</v>
      </c>
      <c r="V699" s="173">
        <f>IFERROR(VLOOKUP(Table2[[#This Row],[Enterprise ID]],'Tech-ServiceDate'!A:B,2,0), "EitherNewHire or Termed")</f>
        <v>45634</v>
      </c>
      <c r="W699" s="41"/>
      <c r="X699" s="25"/>
    </row>
    <row r="700" spans="1:24" ht="33.75" customHeight="1">
      <c r="A700" s="15">
        <v>45958</v>
      </c>
      <c r="B700" s="7">
        <v>36402</v>
      </c>
      <c r="C700" s="4" t="s">
        <v>16950</v>
      </c>
      <c r="D700" s="5" t="s">
        <v>16602</v>
      </c>
      <c r="E700" s="176" t="str">
        <f t="shared" si="27"/>
        <v>36402</v>
      </c>
      <c r="F700" s="181">
        <f>IFERROR(VLOOKUP(D700,'TPMS-auto'!A:J, 10,0), "Not-in-TPMS")</f>
        <v>2039013892</v>
      </c>
      <c r="G700" s="181" t="str">
        <f>IFERROR(VLOOKUP(D700,'TPMS-auto'!A:J,6,0),"Not-in-TPMS")</f>
        <v>036402</v>
      </c>
      <c r="H700" s="12" t="s">
        <v>16219</v>
      </c>
      <c r="I700" s="2" t="s">
        <v>16951</v>
      </c>
      <c r="J700" s="3" t="s">
        <v>16952</v>
      </c>
      <c r="K700" s="13" t="s">
        <v>16953</v>
      </c>
      <c r="L700" s="3" t="s">
        <v>14680</v>
      </c>
      <c r="M700" s="3"/>
      <c r="N700" s="3" t="s">
        <v>14680</v>
      </c>
      <c r="O700" s="3" t="s">
        <v>14680</v>
      </c>
      <c r="P700" s="166" t="str">
        <f>IFERROR(VLOOKUP(D700,'TPMS-auto'!A:D, 4,0),"Not-in-TPMS")</f>
        <v>0007670</v>
      </c>
      <c r="Q700" s="169" t="str">
        <f>VLOOKUP(Table2[[#This Row],[Unit Number]],Ops,3,0)</f>
        <v>Rob &amp; Andrea</v>
      </c>
      <c r="R700" s="173">
        <f>IFERROR(VLOOKUP(Table2[[#This Row],[Enterprise ID]], 'ExistingRental-12.11'!A:H, 3, 0), "Not Open On 12.11")</f>
        <v>45966</v>
      </c>
      <c r="S700" s="167" t="str">
        <f>IF(Table2[[#This Row],[Start Rental Date]]="New Rental", "New Rental", "Rental Extension Request")</f>
        <v>New Rental</v>
      </c>
      <c r="T700" s="167" t="str">
        <f>IFERROR(IF(Table2[[#This Row],[Date of this request]]-Table2[[#This Row],[Tech Service Date]]&lt;60, "New Hire Rental", "Truck Breakdown"), "New Hire Rental")</f>
        <v>New Hire Rental</v>
      </c>
      <c r="U700" s="167" t="str">
        <f>IFERROR(VLOOKUP(Table2[[#This Row],[Enterprise ID]], 'ExistingRental-12.11'!A:H, 7, 0), "Not Open On 12.11")</f>
        <v>PETER KANTZAS</v>
      </c>
      <c r="V700" s="173">
        <f>IFERROR(VLOOKUP(Table2[[#This Row],[Enterprise ID]],'Tech-ServiceDate'!A:B,2,0), "EitherNewHire or Termed")</f>
        <v>45928</v>
      </c>
      <c r="W700" s="41"/>
      <c r="X700" s="25"/>
    </row>
    <row r="701" spans="1:24" ht="33.75" customHeight="1">
      <c r="A701" s="15">
        <v>45958</v>
      </c>
      <c r="B701" s="8">
        <v>47291</v>
      </c>
      <c r="C701" s="9" t="s">
        <v>16603</v>
      </c>
      <c r="D701" s="10" t="s">
        <v>15054</v>
      </c>
      <c r="E701" s="174" t="str">
        <f t="shared" si="27"/>
        <v>47291</v>
      </c>
      <c r="F701" s="175">
        <f>IFERROR(VLOOKUP(D701,'TPMS-auto'!A:J, 10,0), "Not-in-TPMS")</f>
        <v>7154922473</v>
      </c>
      <c r="G701" s="175" t="str">
        <f>IFERROR(VLOOKUP(D701,'TPMS-auto'!A:J,6,0),"Not-in-TPMS")</f>
        <v>047291</v>
      </c>
      <c r="H701" s="12">
        <v>45950</v>
      </c>
      <c r="I701" s="103" t="s">
        <v>16954</v>
      </c>
      <c r="J701" s="13" t="s">
        <v>15737</v>
      </c>
      <c r="K701" s="11" t="s">
        <v>16955</v>
      </c>
      <c r="L701" s="13" t="s">
        <v>14680</v>
      </c>
      <c r="M701" s="13"/>
      <c r="N701" s="13" t="s">
        <v>14680</v>
      </c>
      <c r="O701" s="13" t="s">
        <v>14680</v>
      </c>
      <c r="P701" s="166" t="str">
        <f>IFERROR(VLOOKUP(D701,'TPMS-auto'!A:D, 4,0),"Not-in-TPMS")</f>
        <v>0008162</v>
      </c>
      <c r="Q701" s="169" t="str">
        <f>VLOOKUP(Table2[[#This Row],[Unit Number]],Ops,3,0)</f>
        <v>Monica, Cheryl &amp; Machell</v>
      </c>
      <c r="R701" s="173">
        <f>IFERROR(VLOOKUP(Table2[[#This Row],[Enterprise ID]], 'ExistingRental-12.11'!A:H, 3, 0), "Not Open On 12.11")</f>
        <v>45895</v>
      </c>
      <c r="S701" s="167" t="str">
        <f>IF(Table2[[#This Row],[Start Rental Date]]="New Rental", "New Rental", "Rental Extension Request")</f>
        <v>Rental Extension Request</v>
      </c>
      <c r="T701" s="167" t="str">
        <f>IFERROR(IF(Table2[[#This Row],[Date of this request]]-Table2[[#This Row],[Tech Service Date]]&lt;60, "New Hire Rental", "Truck Breakdown"), "New Hire Rental")</f>
        <v>Truck Breakdown</v>
      </c>
      <c r="U701" s="167" t="str">
        <f>IFERROR(VLOOKUP(Table2[[#This Row],[Enterprise ID]], 'ExistingRental-12.11'!A:H, 7, 0), "Not Open On 12.11")</f>
        <v>SEAN WICKLANDER</v>
      </c>
      <c r="V701" s="173">
        <f>IFERROR(VLOOKUP(Table2[[#This Row],[Enterprise ID]],'Tech-ServiceDate'!A:B,2,0), "EitherNewHire or Termed")</f>
        <v>44896</v>
      </c>
      <c r="W701" s="41"/>
      <c r="X701" s="25"/>
    </row>
    <row r="702" spans="1:24" ht="33.75" customHeight="1">
      <c r="A702" s="15">
        <v>45958</v>
      </c>
      <c r="B702" s="8">
        <v>37420</v>
      </c>
      <c r="C702" s="9" t="s">
        <v>16313</v>
      </c>
      <c r="D702" s="10" t="s">
        <v>16314</v>
      </c>
      <c r="E702" s="174" t="s">
        <v>16956</v>
      </c>
      <c r="F702" s="175">
        <v>4709201039</v>
      </c>
      <c r="G702" s="175" t="s">
        <v>16957</v>
      </c>
      <c r="H702" s="12" t="s">
        <v>16219</v>
      </c>
      <c r="I702" s="11" t="s">
        <v>16958</v>
      </c>
      <c r="J702" s="13" t="s">
        <v>15414</v>
      </c>
      <c r="K702" s="13" t="s">
        <v>14679</v>
      </c>
      <c r="L702" s="13" t="s">
        <v>14680</v>
      </c>
      <c r="M702" s="13"/>
      <c r="N702" s="13" t="s">
        <v>14680</v>
      </c>
      <c r="O702" s="13" t="s">
        <v>14680</v>
      </c>
      <c r="P702" s="166" t="str">
        <f>IFERROR(VLOOKUP(D702,'TPMS-auto'!A:D, 4,0),"Not-in-TPMS")</f>
        <v>0008035</v>
      </c>
      <c r="Q702" s="169" t="str">
        <f>VLOOKUP(Table2[[#This Row],[Unit Number]],Ops,3,0)</f>
        <v>Rob &amp; Andrea</v>
      </c>
      <c r="R702" s="173" t="str">
        <f>IFERROR(VLOOKUP(Table2[[#This Row],[Enterprise ID]], 'ExistingRental-12.11'!A:H, 3, 0), "Not Open On 12.11")</f>
        <v>Not Open On 12.11</v>
      </c>
      <c r="S702" s="167" t="str">
        <f>IF(Table2[[#This Row],[Start Rental Date]]="New Rental", "New Rental", "Rental Extension Request")</f>
        <v>New Rental</v>
      </c>
      <c r="T702" s="167" t="str">
        <f>IFERROR(IF(Table2[[#This Row],[Date of this request]]-Table2[[#This Row],[Tech Service Date]]&lt;60, "New Hire Rental", "Truck Breakdown"), "New Hire Rental")</f>
        <v>New Hire Rental</v>
      </c>
      <c r="U702" s="167" t="str">
        <f>IFERROR(VLOOKUP(Table2[[#This Row],[Enterprise ID]], 'ExistingRental-12.11'!A:H, 7, 0), "Not Open On 12.11")</f>
        <v>Not Open On 12.11</v>
      </c>
      <c r="V702" s="173">
        <f>IFERROR(VLOOKUP(Table2[[#This Row],[Enterprise ID]],'Tech-ServiceDate'!A:B,2,0), "EitherNewHire or Termed")</f>
        <v>45900</v>
      </c>
      <c r="W702" s="41"/>
      <c r="X702" s="25"/>
    </row>
    <row r="703" spans="1:24" ht="33.75" customHeight="1">
      <c r="A703" s="15">
        <v>45958</v>
      </c>
      <c r="B703" s="8">
        <v>61842</v>
      </c>
      <c r="C703" s="9" t="s">
        <v>16959</v>
      </c>
      <c r="D703" s="106" t="s">
        <v>13978</v>
      </c>
      <c r="E703" s="174" t="str">
        <f t="shared" ref="E703:E722" si="28">TRIM(B703)</f>
        <v>61842</v>
      </c>
      <c r="F703" s="175">
        <f>IFERROR(VLOOKUP(D703,'TPMS-auto'!A:J, 10,0), "Not-in-TPMS")</f>
        <v>5855539662</v>
      </c>
      <c r="G703" s="175" t="str">
        <f>IFERROR(VLOOKUP(D703,'TPMS-auto'!A:J,6,0),"Not-in-TPMS")</f>
        <v>061842</v>
      </c>
      <c r="H703" s="12" t="s">
        <v>16219</v>
      </c>
      <c r="I703" s="11" t="s">
        <v>16960</v>
      </c>
      <c r="J703" s="13" t="s">
        <v>16961</v>
      </c>
      <c r="K703" s="13" t="s">
        <v>15451</v>
      </c>
      <c r="L703" s="13" t="s">
        <v>14680</v>
      </c>
      <c r="M703" s="13"/>
      <c r="N703" s="13" t="s">
        <v>14680</v>
      </c>
      <c r="O703" s="13" t="s">
        <v>14680</v>
      </c>
      <c r="P703" s="166" t="str">
        <f>IFERROR(VLOOKUP(D703,'TPMS-auto'!A:D, 4,0),"Not-in-TPMS")</f>
        <v>0007670</v>
      </c>
      <c r="Q703" s="169" t="str">
        <f>VLOOKUP(Table2[[#This Row],[Unit Number]],Ops,3,0)</f>
        <v>Rob &amp; Andrea</v>
      </c>
      <c r="R703" s="173" t="str">
        <f>IFERROR(VLOOKUP(Table2[[#This Row],[Enterprise ID]], 'ExistingRental-12.11'!A:H, 3, 0), "Not Open On 12.11")</f>
        <v>Not Open On 12.11</v>
      </c>
      <c r="S703" s="167" t="str">
        <f>IF(Table2[[#This Row],[Start Rental Date]]="New Rental", "New Rental", "Rental Extension Request")</f>
        <v>New Rental</v>
      </c>
      <c r="T703" s="167" t="str">
        <f>IFERROR(IF(Table2[[#This Row],[Date of this request]]-Table2[[#This Row],[Tech Service Date]]&lt;60, "New Hire Rental", "Truck Breakdown"), "New Hire Rental")</f>
        <v>Truck Breakdown</v>
      </c>
      <c r="U703" s="167" t="str">
        <f>IFERROR(VLOOKUP(Table2[[#This Row],[Enterprise ID]], 'ExistingRental-12.11'!A:H, 7, 0), "Not Open On 12.11")</f>
        <v>Not Open On 12.11</v>
      </c>
      <c r="V703" s="173">
        <f>IFERROR(VLOOKUP(Table2[[#This Row],[Enterprise ID]],'Tech-ServiceDate'!A:B,2,0), "EitherNewHire or Termed")</f>
        <v>34260</v>
      </c>
      <c r="W703" s="41"/>
      <c r="X703" s="25"/>
    </row>
    <row r="704" spans="1:24" ht="33.75" customHeight="1">
      <c r="A704" s="15">
        <v>45959</v>
      </c>
      <c r="B704" s="8">
        <v>23718</v>
      </c>
      <c r="C704" s="9" t="s">
        <v>16962</v>
      </c>
      <c r="D704" s="10" t="s">
        <v>15749</v>
      </c>
      <c r="E704" s="174" t="str">
        <f t="shared" si="28"/>
        <v>23718</v>
      </c>
      <c r="F704" s="175">
        <f>IFERROR(VLOOKUP(D704,'TPMS-auto'!A:J, 10,0), "Not-in-TPMS")</f>
        <v>7608024522</v>
      </c>
      <c r="G704" s="175" t="str">
        <f>IFERROR(VLOOKUP(D704,'TPMS-auto'!A:J,6,0),"Not-in-TPMS")</f>
        <v>023718</v>
      </c>
      <c r="H704" s="12">
        <v>45946</v>
      </c>
      <c r="I704" s="11" t="s">
        <v>16480</v>
      </c>
      <c r="J704" s="13" t="s">
        <v>16190</v>
      </c>
      <c r="K704" s="11" t="s">
        <v>16481</v>
      </c>
      <c r="L704" s="13" t="s">
        <v>14680</v>
      </c>
      <c r="M704" s="13"/>
      <c r="N704" s="13" t="s">
        <v>14680</v>
      </c>
      <c r="O704" s="13" t="s">
        <v>14680</v>
      </c>
      <c r="P704" s="166" t="str">
        <f>IFERROR(VLOOKUP(D704,'TPMS-auto'!A:D, 4,0),"Not-in-TPMS")</f>
        <v>0007088</v>
      </c>
      <c r="Q704" s="169" t="str">
        <f>VLOOKUP(Table2[[#This Row],[Unit Number]],Ops,3,0)</f>
        <v>Carol &amp; Tasha</v>
      </c>
      <c r="R704" s="173" t="str">
        <f>IFERROR(VLOOKUP(Table2[[#This Row],[Enterprise ID]], 'ExistingRental-12.11'!A:H, 3, 0), "Not Open On 12.11")</f>
        <v>Not Open On 12.11</v>
      </c>
      <c r="S704" s="167" t="str">
        <f>IF(Table2[[#This Row],[Start Rental Date]]="New Rental", "New Rental", "Rental Extension Request")</f>
        <v>Rental Extension Request</v>
      </c>
      <c r="T704" s="167" t="str">
        <f>IFERROR(IF(Table2[[#This Row],[Date of this request]]-Table2[[#This Row],[Tech Service Date]]&lt;60, "New Hire Rental", "Truck Breakdown"), "New Hire Rental")</f>
        <v>New Hire Rental</v>
      </c>
      <c r="U704" s="167" t="str">
        <f>IFERROR(VLOOKUP(Table2[[#This Row],[Enterprise ID]], 'ExistingRental-12.11'!A:H, 7, 0), "Not Open On 12.11")</f>
        <v>Not Open On 12.11</v>
      </c>
      <c r="V704" s="173">
        <f>IFERROR(VLOOKUP(Table2[[#This Row],[Enterprise ID]],'Tech-ServiceDate'!A:B,2,0), "EitherNewHire or Termed")</f>
        <v>45900</v>
      </c>
      <c r="W704" s="41"/>
      <c r="X704" s="25"/>
    </row>
    <row r="705" spans="1:24" ht="33.75" customHeight="1">
      <c r="A705" s="15">
        <v>45959</v>
      </c>
      <c r="B705" s="7">
        <v>61257</v>
      </c>
      <c r="C705" s="4" t="s">
        <v>16963</v>
      </c>
      <c r="D705" s="5" t="s">
        <v>3753</v>
      </c>
      <c r="E705" s="176" t="str">
        <f t="shared" si="28"/>
        <v>61257</v>
      </c>
      <c r="F705" s="181">
        <f>IFERROR(VLOOKUP(D705,'TPMS-auto'!A:J, 10,0), "Not-in-TPMS")</f>
        <v>9082940684</v>
      </c>
      <c r="G705" s="181" t="str">
        <f>IFERROR(VLOOKUP(D705,'TPMS-auto'!A:J,6,0),"Not-in-TPMS")</f>
        <v>061257</v>
      </c>
      <c r="H705" s="12">
        <v>45882</v>
      </c>
      <c r="I705" s="2" t="s">
        <v>16964</v>
      </c>
      <c r="J705" s="3"/>
      <c r="K705" s="13" t="s">
        <v>15451</v>
      </c>
      <c r="L705" s="13" t="s">
        <v>14680</v>
      </c>
      <c r="M705" s="13"/>
      <c r="N705" s="3" t="s">
        <v>14680</v>
      </c>
      <c r="O705" s="13" t="s">
        <v>14680</v>
      </c>
      <c r="P705" s="166" t="str">
        <f>IFERROR(VLOOKUP(D705,'TPMS-auto'!A:D, 4,0),"Not-in-TPMS")</f>
        <v>0008380</v>
      </c>
      <c r="Q705" s="169" t="str">
        <f>VLOOKUP(Table2[[#This Row],[Unit Number]],Ops,3,0)</f>
        <v>Rob &amp; Andrea</v>
      </c>
      <c r="R705" s="173">
        <f>IFERROR(VLOOKUP(Table2[[#This Row],[Enterprise ID]], 'ExistingRental-12.11'!A:H, 3, 0), "Not Open On 12.11")</f>
        <v>45882</v>
      </c>
      <c r="S705" s="167" t="str">
        <f>IF(Table2[[#This Row],[Start Rental Date]]="New Rental", "New Rental", "Rental Extension Request")</f>
        <v>Rental Extension Request</v>
      </c>
      <c r="T705" s="167" t="str">
        <f>IFERROR(IF(Table2[[#This Row],[Date of this request]]-Table2[[#This Row],[Tech Service Date]]&lt;60, "New Hire Rental", "Truck Breakdown"), "New Hire Rental")</f>
        <v>Truck Breakdown</v>
      </c>
      <c r="U705" s="167" t="str">
        <f>IFERROR(VLOOKUP(Table2[[#This Row],[Enterprise ID]], 'ExistingRental-12.11'!A:H, 7, 0), "Not Open On 12.11")</f>
        <v>DAVID HUBBARD</v>
      </c>
      <c r="V705" s="173">
        <f>IFERROR(VLOOKUP(Table2[[#This Row],[Enterprise ID]],'Tech-ServiceDate'!A:B,2,0), "EitherNewHire or Termed")</f>
        <v>30621</v>
      </c>
      <c r="W705" s="41"/>
      <c r="X705" s="25"/>
    </row>
    <row r="706" spans="1:24" ht="33.75" customHeight="1">
      <c r="A706" s="15">
        <v>45959</v>
      </c>
      <c r="B706" s="7">
        <v>46873</v>
      </c>
      <c r="C706" s="4" t="s">
        <v>16256</v>
      </c>
      <c r="D706" s="5" t="s">
        <v>9783</v>
      </c>
      <c r="E706" s="176" t="str">
        <f t="shared" si="28"/>
        <v>46873</v>
      </c>
      <c r="F706" s="181">
        <f>IFERROR(VLOOKUP(D706,'TPMS-auto'!A:J, 10,0), "Not-in-TPMS")</f>
        <v>6624605707</v>
      </c>
      <c r="G706" s="181" t="str">
        <f>IFERROR(VLOOKUP(D706,'TPMS-auto'!A:J,6,0),"Not-in-TPMS")</f>
        <v>046873</v>
      </c>
      <c r="H706" s="6">
        <v>45943</v>
      </c>
      <c r="I706" s="11" t="s">
        <v>16720</v>
      </c>
      <c r="J706" s="13" t="s">
        <v>16258</v>
      </c>
      <c r="K706" s="11" t="s">
        <v>16965</v>
      </c>
      <c r="L706" s="13" t="s">
        <v>14680</v>
      </c>
      <c r="M706" s="13"/>
      <c r="N706" s="3" t="s">
        <v>14680</v>
      </c>
      <c r="O706" s="3" t="s">
        <v>14680</v>
      </c>
      <c r="P706" s="166" t="str">
        <f>IFERROR(VLOOKUP(D706,'TPMS-auto'!A:D, 4,0),"Not-in-TPMS")</f>
        <v>0008206</v>
      </c>
      <c r="Q706" s="169" t="str">
        <f>VLOOKUP(Table2[[#This Row],[Unit Number]],Ops,3,0)</f>
        <v>Monica, Cheryl &amp; Machell</v>
      </c>
      <c r="R706" s="173">
        <f>IFERROR(VLOOKUP(Table2[[#This Row],[Enterprise ID]], 'ExistingRental-12.11'!A:H, 3, 0), "Not Open On 12.11")</f>
        <v>45944</v>
      </c>
      <c r="S706" s="167" t="str">
        <f>IF(Table2[[#This Row],[Start Rental Date]]="New Rental", "New Rental", "Rental Extension Request")</f>
        <v>Rental Extension Request</v>
      </c>
      <c r="T706" s="167" t="str">
        <f>IFERROR(IF(Table2[[#This Row],[Date of this request]]-Table2[[#This Row],[Tech Service Date]]&lt;60, "New Hire Rental", "Truck Breakdown"), "New Hire Rental")</f>
        <v>Truck Breakdown</v>
      </c>
      <c r="U706" s="167" t="str">
        <f>IFERROR(VLOOKUP(Table2[[#This Row],[Enterprise ID]], 'ExistingRental-12.11'!A:H, 7, 0), "Not Open On 12.11")</f>
        <v>MICHAEL JOHNSON</v>
      </c>
      <c r="V706" s="173">
        <f>IFERROR(VLOOKUP(Table2[[#This Row],[Enterprise ID]],'Tech-ServiceDate'!A:B,2,0), "EitherNewHire or Termed")</f>
        <v>38209</v>
      </c>
      <c r="W706" s="41"/>
      <c r="X706" s="25"/>
    </row>
    <row r="707" spans="1:24" ht="33.75" customHeight="1">
      <c r="A707" s="15">
        <v>45959</v>
      </c>
      <c r="B707" s="7">
        <v>47073</v>
      </c>
      <c r="C707" s="4" t="s">
        <v>16966</v>
      </c>
      <c r="D707" s="5" t="s">
        <v>16967</v>
      </c>
      <c r="E707" s="176" t="str">
        <f t="shared" si="28"/>
        <v>47073</v>
      </c>
      <c r="F707" s="181">
        <f>IFERROR(VLOOKUP(D707,'TPMS-auto'!A:J, 10,0), "Not-in-TPMS")</f>
        <v>3159804912</v>
      </c>
      <c r="G707" s="181" t="str">
        <f>IFERROR(VLOOKUP(D707,'TPMS-auto'!A:J,6,0),"Not-in-TPMS")</f>
        <v>047073</v>
      </c>
      <c r="H707" s="12" t="s">
        <v>16219</v>
      </c>
      <c r="I707" s="2" t="s">
        <v>16968</v>
      </c>
      <c r="J707" s="3" t="s">
        <v>16969</v>
      </c>
      <c r="K707" s="13" t="s">
        <v>15451</v>
      </c>
      <c r="L707" s="13" t="s">
        <v>14680</v>
      </c>
      <c r="M707" s="13"/>
      <c r="N707" s="3" t="s">
        <v>14680</v>
      </c>
      <c r="O707" s="3" t="s">
        <v>14680</v>
      </c>
      <c r="P707" s="166" t="str">
        <f>IFERROR(VLOOKUP(D707,'TPMS-auto'!A:D, 4,0),"Not-in-TPMS")</f>
        <v>0007670</v>
      </c>
      <c r="Q707" s="169" t="str">
        <f>VLOOKUP(Table2[[#This Row],[Unit Number]],Ops,3,0)</f>
        <v>Rob &amp; Andrea</v>
      </c>
      <c r="R707" s="173" t="str">
        <f>IFERROR(VLOOKUP(Table2[[#This Row],[Enterprise ID]], 'ExistingRental-12.11'!A:H, 3, 0), "Not Open On 12.11")</f>
        <v>Not Open On 12.11</v>
      </c>
      <c r="S707" s="167" t="str">
        <f>IF(Table2[[#This Row],[Start Rental Date]]="New Rental", "New Rental", "Rental Extension Request")</f>
        <v>New Rental</v>
      </c>
      <c r="T707" s="167" t="str">
        <f>IFERROR(IF(Table2[[#This Row],[Date of this request]]-Table2[[#This Row],[Tech Service Date]]&lt;60, "New Hire Rental", "Truck Breakdown"), "New Hire Rental")</f>
        <v>Truck Breakdown</v>
      </c>
      <c r="U707" s="167" t="str">
        <f>IFERROR(VLOOKUP(Table2[[#This Row],[Enterprise ID]], 'ExistingRental-12.11'!A:H, 7, 0), "Not Open On 12.11")</f>
        <v>Not Open On 12.11</v>
      </c>
      <c r="V707" s="173">
        <f>IFERROR(VLOOKUP(Table2[[#This Row],[Enterprise ID]],'Tech-ServiceDate'!A:B,2,0), "EitherNewHire or Termed")</f>
        <v>45333</v>
      </c>
      <c r="W707" s="41"/>
      <c r="X707" s="25"/>
    </row>
    <row r="708" spans="1:24" ht="33.75" customHeight="1">
      <c r="A708" s="15">
        <v>45959</v>
      </c>
      <c r="B708" s="7">
        <v>23844</v>
      </c>
      <c r="C708" s="4" t="s">
        <v>16970</v>
      </c>
      <c r="D708" s="5" t="s">
        <v>16971</v>
      </c>
      <c r="E708" s="176" t="str">
        <f t="shared" si="28"/>
        <v>23844</v>
      </c>
      <c r="F708" s="181">
        <f>IFERROR(VLOOKUP(D708,'TPMS-auto'!A:J, 10,0), "Not-in-TPMS")</f>
        <v>8436977421</v>
      </c>
      <c r="G708" s="181" t="str">
        <f>IFERROR(VLOOKUP(D708,'TPMS-auto'!A:J,6,0),"Not-in-TPMS")</f>
        <v>023844</v>
      </c>
      <c r="H708" s="12" t="s">
        <v>16219</v>
      </c>
      <c r="I708" s="2" t="s">
        <v>16972</v>
      </c>
      <c r="J708" s="3" t="s">
        <v>16840</v>
      </c>
      <c r="K708" s="13" t="s">
        <v>15451</v>
      </c>
      <c r="L708" s="13" t="s">
        <v>14680</v>
      </c>
      <c r="M708" s="13"/>
      <c r="N708" s="3" t="s">
        <v>14680</v>
      </c>
      <c r="O708" s="3" t="s">
        <v>14680</v>
      </c>
      <c r="P708" s="166" t="str">
        <f>IFERROR(VLOOKUP(D708,'TPMS-auto'!A:D, 4,0),"Not-in-TPMS")</f>
        <v>0008175</v>
      </c>
      <c r="Q708" s="169" t="str">
        <f>VLOOKUP(Table2[[#This Row],[Unit Number]],Ops,3,0)</f>
        <v>Rob &amp; Andrea</v>
      </c>
      <c r="R708" s="173">
        <f>IFERROR(VLOOKUP(Table2[[#This Row],[Enterprise ID]], 'ExistingRental-12.11'!A:H, 3, 0), "Not Open On 12.11")</f>
        <v>45987</v>
      </c>
      <c r="S708" s="167" t="str">
        <f>IF(Table2[[#This Row],[Start Rental Date]]="New Rental", "New Rental", "Rental Extension Request")</f>
        <v>New Rental</v>
      </c>
      <c r="T708" s="167" t="str">
        <f>IFERROR(IF(Table2[[#This Row],[Date of this request]]-Table2[[#This Row],[Tech Service Date]]&lt;60, "New Hire Rental", "Truck Breakdown"), "New Hire Rental")</f>
        <v>Truck Breakdown</v>
      </c>
      <c r="U708" s="167" t="str">
        <f>IFERROR(VLOOKUP(Table2[[#This Row],[Enterprise ID]], 'ExistingRental-12.11'!A:H, 7, 0), "Not Open On 12.11")</f>
        <v>VINCENT WHALEY</v>
      </c>
      <c r="V708" s="173">
        <f>IFERROR(VLOOKUP(Table2[[#This Row],[Enterprise ID]],'Tech-ServiceDate'!A:B,2,0), "EitherNewHire or Termed")</f>
        <v>45340</v>
      </c>
      <c r="W708" s="41"/>
      <c r="X708" s="25"/>
    </row>
    <row r="709" spans="1:24" ht="33.75" customHeight="1">
      <c r="A709" s="15">
        <v>45959</v>
      </c>
      <c r="B709" s="7">
        <v>47052</v>
      </c>
      <c r="C709" s="4" t="s">
        <v>16973</v>
      </c>
      <c r="D709" s="5" t="s">
        <v>16974</v>
      </c>
      <c r="E709" s="176" t="str">
        <f t="shared" si="28"/>
        <v>47052</v>
      </c>
      <c r="F709" s="181">
        <f>IFERROR(VLOOKUP(D709,'TPMS-auto'!A:J, 10,0), "Not-in-TPMS")</f>
        <v>8458730032</v>
      </c>
      <c r="G709" s="181" t="str">
        <f>IFERROR(VLOOKUP(D709,'TPMS-auto'!A:J,6,0),"Not-in-TPMS")</f>
        <v>023674</v>
      </c>
      <c r="H709" s="6">
        <v>45952</v>
      </c>
      <c r="I709" s="2" t="s">
        <v>16684</v>
      </c>
      <c r="J709" s="3" t="s">
        <v>16685</v>
      </c>
      <c r="K709" s="3" t="s">
        <v>14679</v>
      </c>
      <c r="L709" s="3" t="s">
        <v>14680</v>
      </c>
      <c r="M709" s="3"/>
      <c r="N709" s="3" t="s">
        <v>14680</v>
      </c>
      <c r="O709" s="3" t="s">
        <v>14680</v>
      </c>
      <c r="P709" s="166" t="str">
        <f>IFERROR(VLOOKUP(D709,'TPMS-auto'!A:D, 4,0),"Not-in-TPMS")</f>
        <v>0007670</v>
      </c>
      <c r="Q709" s="169" t="str">
        <f>VLOOKUP(Table2[[#This Row],[Unit Number]],Ops,3,0)</f>
        <v>Rob &amp; Andrea</v>
      </c>
      <c r="R709" s="173" t="str">
        <f>IFERROR(VLOOKUP(Table2[[#This Row],[Enterprise ID]], 'ExistingRental-12.11'!A:H, 3, 0), "Not Open On 12.11")</f>
        <v>Not Open On 12.11</v>
      </c>
      <c r="S709" s="167" t="str">
        <f>IF(Table2[[#This Row],[Start Rental Date]]="New Rental", "New Rental", "Rental Extension Request")</f>
        <v>Rental Extension Request</v>
      </c>
      <c r="T709" s="167" t="str">
        <f>IFERROR(IF(Table2[[#This Row],[Date of this request]]-Table2[[#This Row],[Tech Service Date]]&lt;60, "New Hire Rental", "Truck Breakdown"), "New Hire Rental")</f>
        <v>Truck Breakdown</v>
      </c>
      <c r="U709" s="167" t="str">
        <f>IFERROR(VLOOKUP(Table2[[#This Row],[Enterprise ID]], 'ExistingRental-12.11'!A:H, 7, 0), "Not Open On 12.11")</f>
        <v>Not Open On 12.11</v>
      </c>
      <c r="V709" s="173">
        <f>IFERROR(VLOOKUP(Table2[[#This Row],[Enterprise ID]],'Tech-ServiceDate'!A:B,2,0), "EitherNewHire or Termed")</f>
        <v>44658</v>
      </c>
      <c r="W709" s="41"/>
      <c r="X709" s="25"/>
    </row>
    <row r="710" spans="1:24" ht="33.75" customHeight="1">
      <c r="A710" s="15">
        <v>45959</v>
      </c>
      <c r="B710" s="7">
        <v>61574</v>
      </c>
      <c r="C710" s="4" t="s">
        <v>16975</v>
      </c>
      <c r="D710" s="5" t="s">
        <v>16976</v>
      </c>
      <c r="E710" s="176" t="str">
        <f t="shared" si="28"/>
        <v>61574</v>
      </c>
      <c r="F710" s="181">
        <f>IFERROR(VLOOKUP(D710,'TPMS-auto'!A:J, 10,0), "Not-in-TPMS")</f>
        <v>2074324509</v>
      </c>
      <c r="G710" s="181" t="str">
        <f>IFERROR(VLOOKUP(D710,'TPMS-auto'!A:J,6,0),"Not-in-TPMS")</f>
        <v>061574</v>
      </c>
      <c r="H710" s="12" t="s">
        <v>16219</v>
      </c>
      <c r="I710" s="2" t="s">
        <v>16977</v>
      </c>
      <c r="J710" s="3" t="s">
        <v>16978</v>
      </c>
      <c r="K710" s="13" t="s">
        <v>14679</v>
      </c>
      <c r="L710" s="3" t="s">
        <v>14680</v>
      </c>
      <c r="M710" s="3"/>
      <c r="N710" s="3" t="s">
        <v>14680</v>
      </c>
      <c r="O710" s="13" t="s">
        <v>14680</v>
      </c>
      <c r="P710" s="166" t="str">
        <f>IFERROR(VLOOKUP(D710,'TPMS-auto'!A:D, 4,0),"Not-in-TPMS")</f>
        <v>0007670</v>
      </c>
      <c r="Q710" s="169" t="str">
        <f>VLOOKUP(Table2[[#This Row],[Unit Number]],Ops,3,0)</f>
        <v>Rob &amp; Andrea</v>
      </c>
      <c r="R710" s="173">
        <f>IFERROR(VLOOKUP(Table2[[#This Row],[Enterprise ID]], 'ExistingRental-12.11'!A:H, 3, 0), "Not Open On 12.11")</f>
        <v>45959</v>
      </c>
      <c r="S710" s="167" t="str">
        <f>IF(Table2[[#This Row],[Start Rental Date]]="New Rental", "New Rental", "Rental Extension Request")</f>
        <v>New Rental</v>
      </c>
      <c r="T710" s="167" t="str">
        <f>IFERROR(IF(Table2[[#This Row],[Date of this request]]-Table2[[#This Row],[Tech Service Date]]&lt;60, "New Hire Rental", "Truck Breakdown"), "New Hire Rental")</f>
        <v>Truck Breakdown</v>
      </c>
      <c r="U710" s="167" t="str">
        <f>IFERROR(VLOOKUP(Table2[[#This Row],[Enterprise ID]], 'ExistingRental-12.11'!A:H, 7, 0), "Not Open On 12.11")</f>
        <v>LEVI REEVE</v>
      </c>
      <c r="V710" s="173">
        <f>IFERROR(VLOOKUP(Table2[[#This Row],[Enterprise ID]],'Tech-ServiceDate'!A:B,2,0), "EitherNewHire or Termed")</f>
        <v>44868</v>
      </c>
      <c r="W710" s="41"/>
      <c r="X710" s="25"/>
    </row>
    <row r="711" spans="1:24" ht="33.75" customHeight="1">
      <c r="A711" s="15">
        <v>45959</v>
      </c>
      <c r="B711" s="7">
        <v>37239</v>
      </c>
      <c r="C711" s="4" t="s">
        <v>16979</v>
      </c>
      <c r="D711" s="5" t="s">
        <v>16014</v>
      </c>
      <c r="E711" s="176" t="str">
        <f t="shared" si="28"/>
        <v>37239</v>
      </c>
      <c r="F711" s="181">
        <f>IFERROR(VLOOKUP(D711,'TPMS-auto'!A:J, 10,0), "Not-in-TPMS")</f>
        <v>8138931564</v>
      </c>
      <c r="G711" s="181" t="str">
        <f>IFERROR(VLOOKUP(D711,'TPMS-auto'!A:J,6,0),"Not-in-TPMS")</f>
        <v>037239</v>
      </c>
      <c r="H711" s="6" t="s">
        <v>16219</v>
      </c>
      <c r="I711" s="2" t="s">
        <v>16980</v>
      </c>
      <c r="J711" s="3" t="s">
        <v>16981</v>
      </c>
      <c r="K711" s="13" t="s">
        <v>14679</v>
      </c>
      <c r="L711" s="13" t="s">
        <v>14680</v>
      </c>
      <c r="M711" s="13"/>
      <c r="N711" s="3" t="s">
        <v>14680</v>
      </c>
      <c r="O711" s="13" t="s">
        <v>14680</v>
      </c>
      <c r="P711" s="166" t="str">
        <f>IFERROR(VLOOKUP(D711,'TPMS-auto'!A:D, 4,0),"Not-in-TPMS")</f>
        <v>0007435</v>
      </c>
      <c r="Q711" s="169" t="str">
        <f>VLOOKUP(Table2[[#This Row],[Unit Number]],Ops,3,0)</f>
        <v>Rob &amp; Andrea</v>
      </c>
      <c r="R711" s="173">
        <f>IFERROR(VLOOKUP(Table2[[#This Row],[Enterprise ID]], 'ExistingRental-12.11'!A:H, 3, 0), "Not Open On 12.11")</f>
        <v>45960</v>
      </c>
      <c r="S711" s="167" t="str">
        <f>IF(Table2[[#This Row],[Start Rental Date]]="New Rental", "New Rental", "Rental Extension Request")</f>
        <v>New Rental</v>
      </c>
      <c r="T711" s="167" t="str">
        <f>IFERROR(IF(Table2[[#This Row],[Date of this request]]-Table2[[#This Row],[Tech Service Date]]&lt;60, "New Hire Rental", "Truck Breakdown"), "New Hire Rental")</f>
        <v>Truck Breakdown</v>
      </c>
      <c r="U711" s="167" t="str">
        <f>IFERROR(VLOOKUP(Table2[[#This Row],[Enterprise ID]], 'ExistingRental-12.11'!A:H, 7, 0), "Not Open On 12.11")</f>
        <v>KENNETH BERRIAN</v>
      </c>
      <c r="V711" s="173">
        <f>IFERROR(VLOOKUP(Table2[[#This Row],[Enterprise ID]],'Tech-ServiceDate'!A:B,2,0), "EitherNewHire or Termed")</f>
        <v>45830</v>
      </c>
      <c r="W711" s="41"/>
      <c r="X711" s="25"/>
    </row>
    <row r="712" spans="1:24" ht="33.75" customHeight="1">
      <c r="A712" s="15">
        <v>45959</v>
      </c>
      <c r="B712" s="8">
        <v>61707</v>
      </c>
      <c r="C712" s="9" t="s">
        <v>16982</v>
      </c>
      <c r="D712" s="10" t="s">
        <v>16983</v>
      </c>
      <c r="E712" s="174" t="str">
        <f t="shared" si="28"/>
        <v>61707</v>
      </c>
      <c r="F712" s="175">
        <f>IFERROR(VLOOKUP(D712,'TPMS-auto'!A:J, 10,0), "Not-in-TPMS")</f>
        <v>2189961321</v>
      </c>
      <c r="G712" s="175" t="str">
        <f>IFERROR(VLOOKUP(D712,'TPMS-auto'!A:J,6,0),"Not-in-TPMS")</f>
        <v>061707</v>
      </c>
      <c r="H712" s="6" t="s">
        <v>16219</v>
      </c>
      <c r="I712" s="11" t="s">
        <v>16984</v>
      </c>
      <c r="J712" s="13" t="s">
        <v>16985</v>
      </c>
      <c r="K712" s="13" t="s">
        <v>16986</v>
      </c>
      <c r="L712" s="13" t="s">
        <v>14680</v>
      </c>
      <c r="M712" s="13"/>
      <c r="N712" s="13" t="s">
        <v>14680</v>
      </c>
      <c r="O712" s="13" t="s">
        <v>14680</v>
      </c>
      <c r="P712" s="166" t="str">
        <f>IFERROR(VLOOKUP(D712,'TPMS-auto'!A:D, 4,0),"Not-in-TPMS")</f>
        <v>0008162</v>
      </c>
      <c r="Q712" s="169" t="str">
        <f>VLOOKUP(Table2[[#This Row],[Unit Number]],Ops,3,0)</f>
        <v>Monica, Cheryl &amp; Machell</v>
      </c>
      <c r="R712" s="173" t="str">
        <f>IFERROR(VLOOKUP(Table2[[#This Row],[Enterprise ID]], 'ExistingRental-12.11'!A:H, 3, 0), "Not Open On 12.11")</f>
        <v>Not Open On 12.11</v>
      </c>
      <c r="S712" s="167" t="str">
        <f>IF(Table2[[#This Row],[Start Rental Date]]="New Rental", "New Rental", "Rental Extension Request")</f>
        <v>New Rental</v>
      </c>
      <c r="T712" s="167" t="str">
        <f>IFERROR(IF(Table2[[#This Row],[Date of this request]]-Table2[[#This Row],[Tech Service Date]]&lt;60, "New Hire Rental", "Truck Breakdown"), "New Hire Rental")</f>
        <v>New Hire Rental</v>
      </c>
      <c r="U712" s="167" t="str">
        <f>IFERROR(VLOOKUP(Table2[[#This Row],[Enterprise ID]], 'ExistingRental-12.11'!A:H, 7, 0), "Not Open On 12.11")</f>
        <v>Not Open On 12.11</v>
      </c>
      <c r="V712" s="173">
        <f>IFERROR(VLOOKUP(Table2[[#This Row],[Enterprise ID]],'Tech-ServiceDate'!A:B,2,0), "EitherNewHire or Termed")</f>
        <v>45942</v>
      </c>
      <c r="W712" s="41"/>
      <c r="X712" s="25"/>
    </row>
    <row r="713" spans="1:24" ht="33.75" customHeight="1">
      <c r="A713" s="15">
        <v>45959</v>
      </c>
      <c r="B713" s="7">
        <v>46599</v>
      </c>
      <c r="C713" s="4" t="s">
        <v>16733</v>
      </c>
      <c r="D713" s="5" t="s">
        <v>5055</v>
      </c>
      <c r="E713" s="176" t="str">
        <f t="shared" si="28"/>
        <v>46599</v>
      </c>
      <c r="F713" s="181">
        <f>IFERROR(VLOOKUP(D713,'TPMS-auto'!A:J, 10,0), "Not-in-TPMS")</f>
        <v>7323510103</v>
      </c>
      <c r="G713" s="181" t="str">
        <f>IFERROR(VLOOKUP(D713,'TPMS-auto'!A:J,6,0),"Not-in-TPMS")</f>
        <v>046599</v>
      </c>
      <c r="H713" s="6">
        <v>45953</v>
      </c>
      <c r="I713" s="2" t="s">
        <v>16734</v>
      </c>
      <c r="J713" s="2" t="s">
        <v>16987</v>
      </c>
      <c r="K713" s="3" t="s">
        <v>16988</v>
      </c>
      <c r="L713" s="3" t="s">
        <v>14680</v>
      </c>
      <c r="M713" s="3"/>
      <c r="N713" s="3" t="s">
        <v>14680</v>
      </c>
      <c r="O713" s="13" t="s">
        <v>14680</v>
      </c>
      <c r="P713" s="166" t="str">
        <f>IFERROR(VLOOKUP(D713,'TPMS-auto'!A:D, 4,0),"Not-in-TPMS")</f>
        <v>0008380</v>
      </c>
      <c r="Q713" s="169" t="str">
        <f>VLOOKUP(Table2[[#This Row],[Unit Number]],Ops,3,0)</f>
        <v>Rob &amp; Andrea</v>
      </c>
      <c r="R713" s="173" t="str">
        <f>IFERROR(VLOOKUP(Table2[[#This Row],[Enterprise ID]], 'ExistingRental-12.11'!A:H, 3, 0), "Not Open On 12.11")</f>
        <v>Not Open On 12.11</v>
      </c>
      <c r="S713" s="167" t="str">
        <f>IF(Table2[[#This Row],[Start Rental Date]]="New Rental", "New Rental", "Rental Extension Request")</f>
        <v>Rental Extension Request</v>
      </c>
      <c r="T713" s="167" t="str">
        <f>IFERROR(IF(Table2[[#This Row],[Date of this request]]-Table2[[#This Row],[Tech Service Date]]&lt;60, "New Hire Rental", "Truck Breakdown"), "New Hire Rental")</f>
        <v>Truck Breakdown</v>
      </c>
      <c r="U713" s="167" t="str">
        <f>IFERROR(VLOOKUP(Table2[[#This Row],[Enterprise ID]], 'ExistingRental-12.11'!A:H, 7, 0), "Not Open On 12.11")</f>
        <v>Not Open On 12.11</v>
      </c>
      <c r="V713" s="173">
        <f>IFERROR(VLOOKUP(Table2[[#This Row],[Enterprise ID]],'Tech-ServiceDate'!A:B,2,0), "EitherNewHire or Termed")</f>
        <v>39053</v>
      </c>
      <c r="W713" s="41"/>
      <c r="X713" s="25"/>
    </row>
    <row r="714" spans="1:24" ht="33.75" customHeight="1">
      <c r="A714" s="15">
        <v>45959</v>
      </c>
      <c r="B714" s="7">
        <v>22334</v>
      </c>
      <c r="C714" s="4" t="s">
        <v>16989</v>
      </c>
      <c r="D714" s="5" t="s">
        <v>16990</v>
      </c>
      <c r="E714" s="176" t="str">
        <f t="shared" si="28"/>
        <v>22334</v>
      </c>
      <c r="F714" s="181">
        <f>IFERROR(VLOOKUP(D714,'TPMS-auto'!A:J, 10,0), "Not-in-TPMS")</f>
        <v>6052312334</v>
      </c>
      <c r="G714" s="181" t="str">
        <f>IFERROR(VLOOKUP(D714,'TPMS-auto'!A:J,6,0),"Not-in-TPMS")</f>
        <v>022334</v>
      </c>
      <c r="H714" s="6" t="s">
        <v>14676</v>
      </c>
      <c r="I714" s="2"/>
      <c r="J714" s="3" t="s">
        <v>15426</v>
      </c>
      <c r="K714" s="13" t="s">
        <v>16991</v>
      </c>
      <c r="L714" s="13" t="s">
        <v>14680</v>
      </c>
      <c r="M714" s="13"/>
      <c r="N714" s="3" t="s">
        <v>14680</v>
      </c>
      <c r="O714" s="3" t="s">
        <v>14680</v>
      </c>
      <c r="P714" s="166" t="str">
        <f>IFERROR(VLOOKUP(D714,'TPMS-auto'!A:D, 4,0),"Not-in-TPMS")</f>
        <v>0008162</v>
      </c>
      <c r="Q714" s="169" t="str">
        <f>VLOOKUP(Table2[[#This Row],[Unit Number]],Ops,3,0)</f>
        <v>Monica, Cheryl &amp; Machell</v>
      </c>
      <c r="R714" s="173">
        <f>IFERROR(VLOOKUP(Table2[[#This Row],[Enterprise ID]], 'ExistingRental-12.11'!A:H, 3, 0), "Not Open On 12.11")</f>
        <v>45959</v>
      </c>
      <c r="S714" s="167" t="str">
        <f>IF(Table2[[#This Row],[Start Rental Date]]="New Rental", "New Rental", "Rental Extension Request")</f>
        <v>New Rental</v>
      </c>
      <c r="T714" s="167" t="str">
        <f>IFERROR(IF(Table2[[#This Row],[Date of this request]]-Table2[[#This Row],[Tech Service Date]]&lt;60, "New Hire Rental", "Truck Breakdown"), "New Hire Rental")</f>
        <v>New Hire Rental</v>
      </c>
      <c r="U714" s="167" t="str">
        <f>IFERROR(VLOOKUP(Table2[[#This Row],[Enterprise ID]], 'ExistingRental-12.11'!A:H, 7, 0), "Not Open On 12.11")</f>
        <v>DORIAN WADE</v>
      </c>
      <c r="V714" s="173">
        <f>IFERROR(VLOOKUP(Table2[[#This Row],[Enterprise ID]],'Tech-ServiceDate'!A:B,2,0), "EitherNewHire or Termed")</f>
        <v>45935</v>
      </c>
      <c r="W714" s="41"/>
      <c r="X714" s="25"/>
    </row>
    <row r="715" spans="1:24" ht="33.75" customHeight="1">
      <c r="A715" s="15">
        <v>45959</v>
      </c>
      <c r="B715" s="7">
        <v>36915</v>
      </c>
      <c r="C715" s="4" t="s">
        <v>16992</v>
      </c>
      <c r="D715" s="5" t="s">
        <v>16796</v>
      </c>
      <c r="E715" s="176" t="str">
        <f t="shared" si="28"/>
        <v>36915</v>
      </c>
      <c r="F715" s="181">
        <f>IFERROR(VLOOKUP(D715,'TPMS-auto'!A:J, 10,0), "Not-in-TPMS")</f>
        <v>2708787175</v>
      </c>
      <c r="G715" s="181" t="str">
        <f>IFERROR(VLOOKUP(D715,'TPMS-auto'!A:J,6,0),"Not-in-TPMS")</f>
        <v>036915</v>
      </c>
      <c r="H715" s="6">
        <v>45954</v>
      </c>
      <c r="I715" s="2" t="s">
        <v>16797</v>
      </c>
      <c r="J715" s="3" t="s">
        <v>16993</v>
      </c>
      <c r="K715" s="13" t="s">
        <v>15451</v>
      </c>
      <c r="L715" s="13" t="s">
        <v>14680</v>
      </c>
      <c r="M715" s="13"/>
      <c r="N715" s="3" t="s">
        <v>14680</v>
      </c>
      <c r="O715" s="3" t="s">
        <v>14680</v>
      </c>
      <c r="P715" s="166" t="str">
        <f>IFERROR(VLOOKUP(D715,'TPMS-auto'!A:D, 4,0),"Not-in-TPMS")</f>
        <v>0008096</v>
      </c>
      <c r="Q715" s="169" t="str">
        <f>VLOOKUP(Table2[[#This Row],[Unit Number]],Ops,3,0)</f>
        <v>Monica, Cheryl &amp; Machell</v>
      </c>
      <c r="R715" s="173">
        <f>IFERROR(VLOOKUP(Table2[[#This Row],[Enterprise ID]], 'ExistingRental-12.11'!A:H, 3, 0), "Not Open On 12.11")</f>
        <v>45960</v>
      </c>
      <c r="S715" s="167" t="str">
        <f>IF(Table2[[#This Row],[Start Rental Date]]="New Rental", "New Rental", "Rental Extension Request")</f>
        <v>Rental Extension Request</v>
      </c>
      <c r="T715" s="167" t="str">
        <f>IFERROR(IF(Table2[[#This Row],[Date of this request]]-Table2[[#This Row],[Tech Service Date]]&lt;60, "New Hire Rental", "Truck Breakdown"), "New Hire Rental")</f>
        <v>Truck Breakdown</v>
      </c>
      <c r="U715" s="167" t="str">
        <f>IFERROR(VLOOKUP(Table2[[#This Row],[Enterprise ID]], 'ExistingRental-12.11'!A:H, 7, 0), "Not Open On 12.11")</f>
        <v>CHRISTOPHER SUTTON</v>
      </c>
      <c r="V715" s="173">
        <f>IFERROR(VLOOKUP(Table2[[#This Row],[Enterprise ID]],'Tech-ServiceDate'!A:B,2,0), "EitherNewHire or Termed")</f>
        <v>45879</v>
      </c>
      <c r="W715" s="41"/>
      <c r="X715" s="25"/>
    </row>
    <row r="716" spans="1:24" ht="33.75" customHeight="1">
      <c r="A716" s="15">
        <v>45959</v>
      </c>
      <c r="B716" s="8">
        <v>21158</v>
      </c>
      <c r="C716" s="9" t="s">
        <v>16994</v>
      </c>
      <c r="D716" s="10" t="s">
        <v>16995</v>
      </c>
      <c r="E716" s="174" t="str">
        <f t="shared" si="28"/>
        <v>21158</v>
      </c>
      <c r="F716" s="175">
        <f>IFERROR(VLOOKUP(D716,'TPMS-auto'!A:J, 10,0), "Not-in-TPMS")</f>
        <v>2289180374</v>
      </c>
      <c r="G716" s="175" t="str">
        <f>IFERROR(VLOOKUP(D716,'TPMS-auto'!A:J,6,0),"Not-in-TPMS")</f>
        <v>021158</v>
      </c>
      <c r="H716" s="6" t="s">
        <v>14676</v>
      </c>
      <c r="I716" s="11" t="s">
        <v>16996</v>
      </c>
      <c r="J716" s="13" t="s">
        <v>16997</v>
      </c>
      <c r="K716" s="13" t="s">
        <v>15451</v>
      </c>
      <c r="L716" s="13" t="s">
        <v>14680</v>
      </c>
      <c r="M716" s="13"/>
      <c r="N716" s="13" t="s">
        <v>14680</v>
      </c>
      <c r="O716" s="3" t="s">
        <v>14680</v>
      </c>
      <c r="P716" s="166" t="str">
        <f>IFERROR(VLOOKUP(D716,'TPMS-auto'!A:D, 4,0),"Not-in-TPMS")</f>
        <v>0008206</v>
      </c>
      <c r="Q716" s="169" t="str">
        <f>VLOOKUP(Table2[[#This Row],[Unit Number]],Ops,3,0)</f>
        <v>Monica, Cheryl &amp; Machell</v>
      </c>
      <c r="R716" s="173" t="str">
        <f>IFERROR(VLOOKUP(Table2[[#This Row],[Enterprise ID]], 'ExistingRental-12.11'!A:H, 3, 0), "Not Open On 12.11")</f>
        <v>Not Open On 12.11</v>
      </c>
      <c r="S716" s="167" t="str">
        <f>IF(Table2[[#This Row],[Start Rental Date]]="New Rental", "New Rental", "Rental Extension Request")</f>
        <v>New Rental</v>
      </c>
      <c r="T716" s="167" t="str">
        <f>IFERROR(IF(Table2[[#This Row],[Date of this request]]-Table2[[#This Row],[Tech Service Date]]&lt;60, "New Hire Rental", "Truck Breakdown"), "New Hire Rental")</f>
        <v>Truck Breakdown</v>
      </c>
      <c r="U716" s="167" t="str">
        <f>IFERROR(VLOOKUP(Table2[[#This Row],[Enterprise ID]], 'ExistingRental-12.11'!A:H, 7, 0), "Not Open On 12.11")</f>
        <v>Not Open On 12.11</v>
      </c>
      <c r="V716" s="173">
        <f>IFERROR(VLOOKUP(Table2[[#This Row],[Enterprise ID]],'Tech-ServiceDate'!A:B,2,0), "EitherNewHire or Termed")</f>
        <v>45445</v>
      </c>
      <c r="W716" s="41"/>
      <c r="X716" s="25"/>
    </row>
    <row r="717" spans="1:24" ht="33.75" customHeight="1">
      <c r="A717" s="15">
        <v>45959</v>
      </c>
      <c r="B717" s="7">
        <v>47212</v>
      </c>
      <c r="C717" s="4" t="s">
        <v>16998</v>
      </c>
      <c r="D717" s="5" t="s">
        <v>16999</v>
      </c>
      <c r="E717" s="176" t="str">
        <f t="shared" si="28"/>
        <v>47212</v>
      </c>
      <c r="F717" s="181">
        <f>IFERROR(VLOOKUP(D717,'TPMS-auto'!A:J, 10,0), "Not-in-TPMS")</f>
        <v>5094284028</v>
      </c>
      <c r="G717" s="181" t="str">
        <f>IFERROR(VLOOKUP(D717,'TPMS-auto'!A:J,6,0),"Not-in-TPMS")</f>
        <v>047212</v>
      </c>
      <c r="H717" s="6" t="s">
        <v>14676</v>
      </c>
      <c r="I717" s="2" t="s">
        <v>17000</v>
      </c>
      <c r="J717" s="3" t="s">
        <v>15414</v>
      </c>
      <c r="K717" s="13" t="s">
        <v>15451</v>
      </c>
      <c r="L717" s="3" t="s">
        <v>14680</v>
      </c>
      <c r="M717" s="3"/>
      <c r="N717" s="3" t="s">
        <v>14680</v>
      </c>
      <c r="O717" s="3" t="s">
        <v>14680</v>
      </c>
      <c r="P717" s="166" t="str">
        <f>IFERROR(VLOOKUP(D717,'TPMS-auto'!A:D, 4,0),"Not-in-TPMS")</f>
        <v>0008228</v>
      </c>
      <c r="Q717" s="169" t="str">
        <f>VLOOKUP(Table2[[#This Row],[Unit Number]],Ops,3,0)</f>
        <v>Carol &amp; Tasha</v>
      </c>
      <c r="R717" s="173" t="str">
        <f>IFERROR(VLOOKUP(Table2[[#This Row],[Enterprise ID]], 'ExistingRental-12.11'!A:H, 3, 0), "Not Open On 12.11")</f>
        <v>Not Open On 12.11</v>
      </c>
      <c r="S717" s="167" t="str">
        <f>IF(Table2[[#This Row],[Start Rental Date]]="New Rental", "New Rental", "Rental Extension Request")</f>
        <v>New Rental</v>
      </c>
      <c r="T717" s="167" t="str">
        <f>IFERROR(IF(Table2[[#This Row],[Date of this request]]-Table2[[#This Row],[Tech Service Date]]&lt;60, "New Hire Rental", "Truck Breakdown"), "New Hire Rental")</f>
        <v>Truck Breakdown</v>
      </c>
      <c r="U717" s="167" t="str">
        <f>IFERROR(VLOOKUP(Table2[[#This Row],[Enterprise ID]], 'ExistingRental-12.11'!A:H, 7, 0), "Not Open On 12.11")</f>
        <v>Not Open On 12.11</v>
      </c>
      <c r="V717" s="173">
        <f>IFERROR(VLOOKUP(Table2[[#This Row],[Enterprise ID]],'Tech-ServiceDate'!A:B,2,0), "EitherNewHire or Termed")</f>
        <v>45235</v>
      </c>
      <c r="W717" s="41"/>
      <c r="X717" s="25"/>
    </row>
    <row r="718" spans="1:24" ht="33.75" customHeight="1">
      <c r="A718" s="15">
        <v>45959</v>
      </c>
      <c r="B718" s="7">
        <v>61564</v>
      </c>
      <c r="C718" s="4" t="s">
        <v>17001</v>
      </c>
      <c r="D718" s="5" t="s">
        <v>17002</v>
      </c>
      <c r="E718" s="176" t="str">
        <f t="shared" si="28"/>
        <v>61564</v>
      </c>
      <c r="F718" s="181">
        <f>IFERROR(VLOOKUP(D718,'TPMS-auto'!A:J, 10,0), "Not-in-TPMS")</f>
        <v>3865380853</v>
      </c>
      <c r="G718" s="181" t="str">
        <f>IFERROR(VLOOKUP(D718,'TPMS-auto'!A:J,6,0),"Not-in-TPMS")</f>
        <v>061564</v>
      </c>
      <c r="H718" s="6" t="s">
        <v>14676</v>
      </c>
      <c r="I718" s="2" t="s">
        <v>17003</v>
      </c>
      <c r="J718" s="3" t="s">
        <v>17004</v>
      </c>
      <c r="K718" s="13" t="s">
        <v>15451</v>
      </c>
      <c r="L718" s="3" t="s">
        <v>14680</v>
      </c>
      <c r="M718" s="3"/>
      <c r="N718" s="3" t="s">
        <v>14680</v>
      </c>
      <c r="O718" s="13" t="s">
        <v>14680</v>
      </c>
      <c r="P718" s="166" t="str">
        <f>IFERROR(VLOOKUP(D718,'TPMS-auto'!A:D, 4,0),"Not-in-TPMS")</f>
        <v>0007435</v>
      </c>
      <c r="Q718" s="169" t="str">
        <f>VLOOKUP(Table2[[#This Row],[Unit Number]],Ops,3,0)</f>
        <v>Rob &amp; Andrea</v>
      </c>
      <c r="R718" s="173">
        <f>IFERROR(VLOOKUP(Table2[[#This Row],[Enterprise ID]], 'ExistingRental-12.11'!A:H, 3, 0), "Not Open On 12.11")</f>
        <v>45982</v>
      </c>
      <c r="S718" s="167" t="str">
        <f>IF(Table2[[#This Row],[Start Rental Date]]="New Rental", "New Rental", "Rental Extension Request")</f>
        <v>New Rental</v>
      </c>
      <c r="T718" s="167" t="str">
        <f>IFERROR(IF(Table2[[#This Row],[Date of this request]]-Table2[[#This Row],[Tech Service Date]]&lt;60, "New Hire Rental", "Truck Breakdown"), "New Hire Rental")</f>
        <v>Truck Breakdown</v>
      </c>
      <c r="U718" s="167" t="str">
        <f>IFERROR(VLOOKUP(Table2[[#This Row],[Enterprise ID]], 'ExistingRental-12.11'!A:H, 7, 0), "Not Open On 12.11")</f>
        <v>JON JACKSON</v>
      </c>
      <c r="V718" s="173">
        <f>IFERROR(VLOOKUP(Table2[[#This Row],[Enterprise ID]],'Tech-ServiceDate'!A:B,2,0), "EitherNewHire or Termed")</f>
        <v>45851</v>
      </c>
      <c r="W718" s="41"/>
      <c r="X718" s="25"/>
    </row>
    <row r="719" spans="1:24" ht="33.75" customHeight="1">
      <c r="A719" s="15">
        <v>45959</v>
      </c>
      <c r="B719" s="7">
        <v>21180</v>
      </c>
      <c r="C719" s="4" t="s">
        <v>17005</v>
      </c>
      <c r="D719" s="5" t="s">
        <v>17006</v>
      </c>
      <c r="E719" s="176" t="str">
        <f t="shared" si="28"/>
        <v>21180</v>
      </c>
      <c r="F719" s="181">
        <f>IFERROR(VLOOKUP(D719,'TPMS-auto'!A:J, 10,0), "Not-in-TPMS")</f>
        <v>2404831317</v>
      </c>
      <c r="G719" s="181" t="str">
        <f>IFERROR(VLOOKUP(D719,'TPMS-auto'!A:J,6,0),"Not-in-TPMS")</f>
        <v>021180</v>
      </c>
      <c r="H719" s="6" t="s">
        <v>14676</v>
      </c>
      <c r="I719" s="2" t="s">
        <v>17007</v>
      </c>
      <c r="J719" s="3" t="s">
        <v>17008</v>
      </c>
      <c r="K719" s="13" t="s">
        <v>15451</v>
      </c>
      <c r="L719" s="3" t="s">
        <v>14680</v>
      </c>
      <c r="M719" s="3"/>
      <c r="N719" s="3" t="s">
        <v>14680</v>
      </c>
      <c r="O719" s="13" t="s">
        <v>14680</v>
      </c>
      <c r="P719" s="166" t="str">
        <f>IFERROR(VLOOKUP(D719,'TPMS-auto'!A:D, 4,0),"Not-in-TPMS")</f>
        <v>0007084</v>
      </c>
      <c r="Q719" s="169" t="str">
        <f>VLOOKUP(Table2[[#This Row],[Unit Number]],Ops,3,0)</f>
        <v>Monica, Cheryl &amp; Machell</v>
      </c>
      <c r="R719" s="173">
        <f>IFERROR(VLOOKUP(Table2[[#This Row],[Enterprise ID]], 'ExistingRental-12.11'!A:H, 3, 0), "Not Open On 12.11")</f>
        <v>45975</v>
      </c>
      <c r="S719" s="167" t="str">
        <f>IF(Table2[[#This Row],[Start Rental Date]]="New Rental", "New Rental", "Rental Extension Request")</f>
        <v>New Rental</v>
      </c>
      <c r="T719" s="167" t="str">
        <f>IFERROR(IF(Table2[[#This Row],[Date of this request]]-Table2[[#This Row],[Tech Service Date]]&lt;60, "New Hire Rental", "Truck Breakdown"), "New Hire Rental")</f>
        <v>Truck Breakdown</v>
      </c>
      <c r="U719" s="167" t="str">
        <f>IFERROR(VLOOKUP(Table2[[#This Row],[Enterprise ID]], 'ExistingRental-12.11'!A:H, 7, 0), "Not Open On 12.11")</f>
        <v>CESAR MIRANDA GOMEZ</v>
      </c>
      <c r="V719" s="173">
        <f>IFERROR(VLOOKUP(Table2[[#This Row],[Enterprise ID]],'Tech-ServiceDate'!A:B,2,0), "EitherNewHire or Termed")</f>
        <v>45333</v>
      </c>
      <c r="W719" s="41"/>
      <c r="X719" s="25"/>
    </row>
    <row r="720" spans="1:24" ht="33.75" customHeight="1">
      <c r="A720" s="15">
        <v>45959</v>
      </c>
      <c r="B720" s="7">
        <v>90744</v>
      </c>
      <c r="C720" s="4" t="s">
        <v>17009</v>
      </c>
      <c r="D720" s="5" t="s">
        <v>17010</v>
      </c>
      <c r="E720" s="176" t="str">
        <f t="shared" si="28"/>
        <v>90744</v>
      </c>
      <c r="F720" s="181">
        <f>IFERROR(VLOOKUP(D720,'TPMS-auto'!A:J, 10,0), "Not-in-TPMS")</f>
        <v>4086901704</v>
      </c>
      <c r="G720" s="181" t="str">
        <f>IFERROR(VLOOKUP(D720,'TPMS-auto'!A:J,6,0),"Not-in-TPMS")</f>
        <v>090744</v>
      </c>
      <c r="H720" s="6" t="s">
        <v>14676</v>
      </c>
      <c r="I720" s="2" t="s">
        <v>17011</v>
      </c>
      <c r="J720" s="3" t="s">
        <v>17012</v>
      </c>
      <c r="K720" s="13" t="s">
        <v>15451</v>
      </c>
      <c r="L720" s="3" t="s">
        <v>14680</v>
      </c>
      <c r="M720" s="3"/>
      <c r="N720" s="3" t="s">
        <v>14680</v>
      </c>
      <c r="O720" s="13" t="s">
        <v>14680</v>
      </c>
      <c r="P720" s="166" t="str">
        <f>IFERROR(VLOOKUP(D720,'TPMS-auto'!A:D, 4,0),"Not-in-TPMS")</f>
        <v>0008366</v>
      </c>
      <c r="Q720" s="169" t="str">
        <f>VLOOKUP(Table2[[#This Row],[Unit Number]],Ops,3,0)</f>
        <v>Carol &amp; Tasha</v>
      </c>
      <c r="R720" s="173" t="str">
        <f>IFERROR(VLOOKUP(Table2[[#This Row],[Enterprise ID]], 'ExistingRental-12.11'!A:H, 3, 0), "Not Open On 12.11")</f>
        <v>Not Open On 12.11</v>
      </c>
      <c r="S720" s="167" t="str">
        <f>IF(Table2[[#This Row],[Start Rental Date]]="New Rental", "New Rental", "Rental Extension Request")</f>
        <v>New Rental</v>
      </c>
      <c r="T720" s="167" t="str">
        <f>IFERROR(IF(Table2[[#This Row],[Date of this request]]-Table2[[#This Row],[Tech Service Date]]&lt;60, "New Hire Rental", "Truck Breakdown"), "New Hire Rental")</f>
        <v>Truck Breakdown</v>
      </c>
      <c r="U720" s="167" t="str">
        <f>IFERROR(VLOOKUP(Table2[[#This Row],[Enterprise ID]], 'ExistingRental-12.11'!A:H, 7, 0), "Not Open On 12.11")</f>
        <v>Not Open On 12.11</v>
      </c>
      <c r="V720" s="173">
        <f>IFERROR(VLOOKUP(Table2[[#This Row],[Enterprise ID]],'Tech-ServiceDate'!A:B,2,0), "EitherNewHire or Termed")</f>
        <v>44882</v>
      </c>
      <c r="W720" s="41"/>
      <c r="X720" s="25"/>
    </row>
    <row r="721" spans="1:24" ht="33.75" customHeight="1">
      <c r="A721" s="15">
        <v>45959</v>
      </c>
      <c r="B721" s="8">
        <v>36422</v>
      </c>
      <c r="C721" s="9" t="s">
        <v>17013</v>
      </c>
      <c r="D721" s="10" t="s">
        <v>17014</v>
      </c>
      <c r="E721" s="174" t="str">
        <f t="shared" si="28"/>
        <v>36422</v>
      </c>
      <c r="F721" s="175" t="str">
        <f>IFERROR(VLOOKUP(D721,'TPMS-auto'!A:J, 10,0), "Not-in-TPMS")</f>
        <v>Not-in-TPMS</v>
      </c>
      <c r="G721" s="175" t="str">
        <f>IFERROR(VLOOKUP(D721,'TPMS-auto'!A:J,6,0),"Not-in-TPMS")</f>
        <v>Not-in-TPMS</v>
      </c>
      <c r="H721" s="6" t="s">
        <v>14676</v>
      </c>
      <c r="I721" s="11" t="s">
        <v>17015</v>
      </c>
      <c r="J721" s="3" t="s">
        <v>15414</v>
      </c>
      <c r="K721" s="13" t="s">
        <v>15451</v>
      </c>
      <c r="L721" s="3" t="s">
        <v>14680</v>
      </c>
      <c r="M721" s="13"/>
      <c r="N721" s="13" t="s">
        <v>14680</v>
      </c>
      <c r="O721" s="13" t="s">
        <v>14680</v>
      </c>
      <c r="P721" s="166" t="str">
        <f>IFERROR(VLOOKUP(D721,'TPMS-auto'!A:D, 4,0),"Not-in-TPMS")</f>
        <v>Not-in-TPMS</v>
      </c>
      <c r="Q721" s="169" t="e">
        <f>VLOOKUP(Table2[[#This Row],[Unit Number]],Ops,3,0)</f>
        <v>#N/A</v>
      </c>
      <c r="R721" s="173" t="str">
        <f>IFERROR(VLOOKUP(Table2[[#This Row],[Enterprise ID]], 'ExistingRental-12.11'!A:H, 3, 0), "Not Open On 12.11")</f>
        <v>Not Open On 12.11</v>
      </c>
      <c r="S721" s="167" t="str">
        <f>IF(Table2[[#This Row],[Start Rental Date]]="New Rental", "New Rental", "Rental Extension Request")</f>
        <v>New Rental</v>
      </c>
      <c r="T721" s="167" t="str">
        <f>IFERROR(IF(Table2[[#This Row],[Date of this request]]-Table2[[#This Row],[Tech Service Date]]&lt;60, "New Hire Rental", "Truck Breakdown"), "New Hire Rental")</f>
        <v>New Hire Rental</v>
      </c>
      <c r="U721" s="167" t="str">
        <f>IFERROR(VLOOKUP(Table2[[#This Row],[Enterprise ID]], 'ExistingRental-12.11'!A:H, 7, 0), "Not Open On 12.11")</f>
        <v>Not Open On 12.11</v>
      </c>
      <c r="V721" s="173" t="str">
        <f>IFERROR(VLOOKUP(Table2[[#This Row],[Enterprise ID]],'Tech-ServiceDate'!A:B,2,0), "EitherNewHire or Termed")</f>
        <v>EitherNewHire or Termed</v>
      </c>
      <c r="W721" s="41"/>
      <c r="X721" s="25"/>
    </row>
    <row r="722" spans="1:24" ht="33.75" customHeight="1">
      <c r="A722" s="15">
        <v>45959</v>
      </c>
      <c r="B722" s="8">
        <v>46473</v>
      </c>
      <c r="C722" s="9" t="s">
        <v>17016</v>
      </c>
      <c r="D722" s="10" t="s">
        <v>15045</v>
      </c>
      <c r="E722" s="174" t="str">
        <f t="shared" si="28"/>
        <v>46473</v>
      </c>
      <c r="F722" s="175" t="str">
        <f>IFERROR(VLOOKUP(D722,'TPMS-auto'!A:J, 10,0), "Not-in-TPMS")</f>
        <v>Not-in-TPMS</v>
      </c>
      <c r="G722" s="175" t="str">
        <f>IFERROR(VLOOKUP(D722,'TPMS-auto'!A:J,6,0),"Not-in-TPMS")</f>
        <v>Not-in-TPMS</v>
      </c>
      <c r="H722" s="6">
        <v>45953</v>
      </c>
      <c r="I722" s="11" t="s">
        <v>17017</v>
      </c>
      <c r="J722" s="13" t="s">
        <v>17018</v>
      </c>
      <c r="K722" s="13" t="s">
        <v>15451</v>
      </c>
      <c r="L722" s="3" t="s">
        <v>14680</v>
      </c>
      <c r="M722" s="13"/>
      <c r="N722" s="13" t="s">
        <v>14680</v>
      </c>
      <c r="O722" s="13" t="s">
        <v>14680</v>
      </c>
      <c r="P722" s="166" t="str">
        <f>IFERROR(VLOOKUP(D722,'TPMS-auto'!A:D, 4,0),"Not-in-TPMS")</f>
        <v>Not-in-TPMS</v>
      </c>
      <c r="Q722" s="169" t="e">
        <f>VLOOKUP(Table2[[#This Row],[Unit Number]],Ops,3,0)</f>
        <v>#N/A</v>
      </c>
      <c r="R722" s="173" t="str">
        <f>IFERROR(VLOOKUP(Table2[[#This Row],[Enterprise ID]], 'ExistingRental-12.11'!A:H, 3, 0), "Not Open On 12.11")</f>
        <v>Not Open On 12.11</v>
      </c>
      <c r="S722" s="167" t="str">
        <f>IF(Table2[[#This Row],[Start Rental Date]]="New Rental", "New Rental", "Rental Extension Request")</f>
        <v>Rental Extension Request</v>
      </c>
      <c r="T722" s="167" t="str">
        <f>IFERROR(IF(Table2[[#This Row],[Date of this request]]-Table2[[#This Row],[Tech Service Date]]&lt;60, "New Hire Rental", "Truck Breakdown"), "New Hire Rental")</f>
        <v>New Hire Rental</v>
      </c>
      <c r="U722" s="167" t="str">
        <f>IFERROR(VLOOKUP(Table2[[#This Row],[Enterprise ID]], 'ExistingRental-12.11'!A:H, 7, 0), "Not Open On 12.11")</f>
        <v>Not Open On 12.11</v>
      </c>
      <c r="V722" s="173" t="str">
        <f>IFERROR(VLOOKUP(Table2[[#This Row],[Enterprise ID]],'Tech-ServiceDate'!A:B,2,0), "EitherNewHire or Termed")</f>
        <v>EitherNewHire or Termed</v>
      </c>
      <c r="W722" s="41"/>
      <c r="X722" s="25"/>
    </row>
    <row r="723" spans="1:24" ht="33.75" customHeight="1">
      <c r="A723" s="15">
        <v>45960</v>
      </c>
      <c r="B723" s="8">
        <v>37139</v>
      </c>
      <c r="C723" s="9" t="s">
        <v>14853</v>
      </c>
      <c r="D723" s="10" t="s">
        <v>14854</v>
      </c>
      <c r="E723" s="174" t="s">
        <v>15746</v>
      </c>
      <c r="F723" s="175">
        <v>3042209563</v>
      </c>
      <c r="G723" s="175" t="s">
        <v>16230</v>
      </c>
      <c r="H723" s="12">
        <v>45846</v>
      </c>
      <c r="I723" s="11" t="s">
        <v>16610</v>
      </c>
      <c r="J723" s="13" t="s">
        <v>16611</v>
      </c>
      <c r="K723" s="13" t="s">
        <v>17019</v>
      </c>
      <c r="L723" s="13" t="s">
        <v>14680</v>
      </c>
      <c r="M723" s="13"/>
      <c r="N723" s="13" t="s">
        <v>14680</v>
      </c>
      <c r="O723" s="13" t="s">
        <v>14680</v>
      </c>
      <c r="P723" s="166" t="str">
        <f>IFERROR(VLOOKUP(D723,'TPMS-auto'!A:D, 4,0),"Not-in-TPMS")</f>
        <v>0008206</v>
      </c>
      <c r="Q723" s="169" t="str">
        <f>VLOOKUP(Table2[[#This Row],[Unit Number]],Ops,3,0)</f>
        <v>Monica, Cheryl &amp; Machell</v>
      </c>
      <c r="R723" s="173">
        <f>IFERROR(VLOOKUP(Table2[[#This Row],[Enterprise ID]], 'ExistingRental-12.11'!A:H, 3, 0), "Not Open On 12.11")</f>
        <v>45846</v>
      </c>
      <c r="S723" s="167" t="str">
        <f>IF(Table2[[#This Row],[Start Rental Date]]="New Rental", "New Rental", "Rental Extension Request")</f>
        <v>Rental Extension Request</v>
      </c>
      <c r="T723" s="167" t="str">
        <f>IFERROR(IF(Table2[[#This Row],[Date of this request]]-Table2[[#This Row],[Tech Service Date]]&lt;60, "New Hire Rental", "Truck Breakdown"), "New Hire Rental")</f>
        <v>Truck Breakdown</v>
      </c>
      <c r="U723" s="167" t="str">
        <f>IFERROR(VLOOKUP(Table2[[#This Row],[Enterprise ID]], 'ExistingRental-12.11'!A:H, 7, 0), "Not Open On 12.11")</f>
        <v>ANTHONY PARSON</v>
      </c>
      <c r="V723" s="173">
        <f>IFERROR(VLOOKUP(Table2[[#This Row],[Enterprise ID]],'Tech-ServiceDate'!A:B,2,0), "EitherNewHire or Termed")</f>
        <v>43782</v>
      </c>
      <c r="W723" s="41"/>
      <c r="X723" s="25"/>
    </row>
    <row r="724" spans="1:24" ht="33.75" customHeight="1">
      <c r="A724" s="15">
        <v>45960</v>
      </c>
      <c r="B724" s="8">
        <v>37272</v>
      </c>
      <c r="C724" s="9" t="s">
        <v>15704</v>
      </c>
      <c r="D724" s="10" t="s">
        <v>7732</v>
      </c>
      <c r="E724" s="174" t="s">
        <v>17020</v>
      </c>
      <c r="F724" s="175">
        <v>8132608719</v>
      </c>
      <c r="G724" s="175" t="s">
        <v>17021</v>
      </c>
      <c r="H724" s="12" t="s">
        <v>14676</v>
      </c>
      <c r="I724" s="11" t="s">
        <v>15705</v>
      </c>
      <c r="J724" s="13" t="s">
        <v>17022</v>
      </c>
      <c r="K724" s="13" t="s">
        <v>15451</v>
      </c>
      <c r="L724" s="13" t="s">
        <v>14680</v>
      </c>
      <c r="M724" s="13"/>
      <c r="N724" s="13" t="s">
        <v>14680</v>
      </c>
      <c r="O724" s="13" t="s">
        <v>14680</v>
      </c>
      <c r="P724" s="166" t="str">
        <f>IFERROR(VLOOKUP(D724,'TPMS-auto'!A:D, 4,0),"Not-in-TPMS")</f>
        <v>0007435</v>
      </c>
      <c r="Q724" s="169" t="str">
        <f>VLOOKUP(Table2[[#This Row],[Unit Number]],Ops,3,0)</f>
        <v>Rob &amp; Andrea</v>
      </c>
      <c r="R724" s="173" t="str">
        <f>IFERROR(VLOOKUP(Table2[[#This Row],[Enterprise ID]], 'ExistingRental-12.11'!A:H, 3, 0), "Not Open On 12.11")</f>
        <v>Not Open On 12.11</v>
      </c>
      <c r="S724" s="167" t="str">
        <f>IF(Table2[[#This Row],[Start Rental Date]]="New Rental", "New Rental", "Rental Extension Request")</f>
        <v>New Rental</v>
      </c>
      <c r="T724" s="167" t="str">
        <f>IFERROR(IF(Table2[[#This Row],[Date of this request]]-Table2[[#This Row],[Tech Service Date]]&lt;60, "New Hire Rental", "Truck Breakdown"), "New Hire Rental")</f>
        <v>Truck Breakdown</v>
      </c>
      <c r="U724" s="167" t="str">
        <f>IFERROR(VLOOKUP(Table2[[#This Row],[Enterprise ID]], 'ExistingRental-12.11'!A:H, 7, 0), "Not Open On 12.11")</f>
        <v>Not Open On 12.11</v>
      </c>
      <c r="V724" s="173">
        <f>IFERROR(VLOOKUP(Table2[[#This Row],[Enterprise ID]],'Tech-ServiceDate'!A:B,2,0), "EitherNewHire or Termed")</f>
        <v>36997</v>
      </c>
      <c r="W724" s="41"/>
      <c r="X724" s="25"/>
    </row>
    <row r="725" spans="1:24" ht="33.75" customHeight="1">
      <c r="A725" s="15">
        <v>45960</v>
      </c>
      <c r="B725" s="7">
        <v>21542</v>
      </c>
      <c r="C725" s="4" t="s">
        <v>16492</v>
      </c>
      <c r="D725" s="5" t="s">
        <v>16493</v>
      </c>
      <c r="E725" s="176" t="str">
        <f>TRIM(B725)</f>
        <v>21542</v>
      </c>
      <c r="F725" s="181">
        <f>IFERROR(VLOOKUP(D725,'TPMS-auto'!A:J, 10,0), "Not-in-TPMS")</f>
        <v>5045126053</v>
      </c>
      <c r="G725" s="181" t="str">
        <f>IFERROR(VLOOKUP(D725,'TPMS-auto'!A:J,6,0),"Not-in-TPMS")</f>
        <v>021542</v>
      </c>
      <c r="H725" s="6">
        <v>45946</v>
      </c>
      <c r="I725" s="3" t="s">
        <v>16499</v>
      </c>
      <c r="J725" s="2" t="s">
        <v>16498</v>
      </c>
      <c r="K725" s="107" t="s">
        <v>17023</v>
      </c>
      <c r="L725" s="3" t="s">
        <v>14680</v>
      </c>
      <c r="M725" s="3"/>
      <c r="N725" s="3" t="s">
        <v>14680</v>
      </c>
      <c r="O725" s="3" t="s">
        <v>14680</v>
      </c>
      <c r="P725" s="166" t="str">
        <f>IFERROR(VLOOKUP(D725,'TPMS-auto'!A:D, 4,0),"Not-in-TPMS")</f>
        <v>0008206</v>
      </c>
      <c r="Q725" s="169" t="str">
        <f>VLOOKUP(Table2[[#This Row],[Unit Number]],Ops,3,0)</f>
        <v>Monica, Cheryl &amp; Machell</v>
      </c>
      <c r="R725" s="173" t="str">
        <f>IFERROR(VLOOKUP(Table2[[#This Row],[Enterprise ID]], 'ExistingRental-12.11'!A:H, 3, 0), "Not Open On 12.11")</f>
        <v>Not Open On 12.11</v>
      </c>
      <c r="S725" s="167" t="str">
        <f>IF(Table2[[#This Row],[Start Rental Date]]="New Rental", "New Rental", "Rental Extension Request")</f>
        <v>Rental Extension Request</v>
      </c>
      <c r="T725" s="167" t="str">
        <f>IFERROR(IF(Table2[[#This Row],[Date of this request]]-Table2[[#This Row],[Tech Service Date]]&lt;60, "New Hire Rental", "Truck Breakdown"), "New Hire Rental")</f>
        <v>Truck Breakdown</v>
      </c>
      <c r="U725" s="167" t="str">
        <f>IFERROR(VLOOKUP(Table2[[#This Row],[Enterprise ID]], 'ExistingRental-12.11'!A:H, 7, 0), "Not Open On 12.11")</f>
        <v>Not Open On 12.11</v>
      </c>
      <c r="V725" s="173">
        <f>IFERROR(VLOOKUP(Table2[[#This Row],[Enterprise ID]],'Tech-ServiceDate'!A:B,2,0), "EitherNewHire or Termed")</f>
        <v>45298</v>
      </c>
      <c r="W725" s="41"/>
      <c r="X725" s="25"/>
    </row>
    <row r="726" spans="1:24" ht="33.75" customHeight="1">
      <c r="A726" s="15">
        <v>45960</v>
      </c>
      <c r="B726" s="7">
        <v>37421</v>
      </c>
      <c r="C726" s="4" t="s">
        <v>17024</v>
      </c>
      <c r="D726" s="5" t="s">
        <v>17025</v>
      </c>
      <c r="E726" s="176" t="str">
        <f>TRIM(B726)</f>
        <v>37421</v>
      </c>
      <c r="F726" s="181">
        <f>IFERROR(VLOOKUP(D726,'TPMS-auto'!A:J, 10,0), "Not-in-TPMS")</f>
        <v>3344981010</v>
      </c>
      <c r="G726" s="181" t="str">
        <f>IFERROR(VLOOKUP(D726,'TPMS-auto'!A:J,6,0),"Not-in-TPMS")</f>
        <v>037421</v>
      </c>
      <c r="H726" s="12" t="s">
        <v>14676</v>
      </c>
      <c r="I726" s="2"/>
      <c r="J726" s="3" t="s">
        <v>15426</v>
      </c>
      <c r="K726" s="13" t="s">
        <v>17026</v>
      </c>
      <c r="L726" s="3" t="s">
        <v>14680</v>
      </c>
      <c r="M726" s="3"/>
      <c r="N726" s="3" t="s">
        <v>14680</v>
      </c>
      <c r="O726" s="3" t="s">
        <v>14680</v>
      </c>
      <c r="P726" s="166" t="str">
        <f>IFERROR(VLOOKUP(D726,'TPMS-auto'!A:D, 4,0),"Not-in-TPMS")</f>
        <v>0008035</v>
      </c>
      <c r="Q726" s="169" t="str">
        <f>VLOOKUP(Table2[[#This Row],[Unit Number]],Ops,3,0)</f>
        <v>Rob &amp; Andrea</v>
      </c>
      <c r="R726" s="173" t="str">
        <f>IFERROR(VLOOKUP(Table2[[#This Row],[Enterprise ID]], 'ExistingRental-12.11'!A:H, 3, 0), "Not Open On 12.11")</f>
        <v>Not Open On 12.11</v>
      </c>
      <c r="S726" s="167" t="str">
        <f>IF(Table2[[#This Row],[Start Rental Date]]="New Rental", "New Rental", "Rental Extension Request")</f>
        <v>New Rental</v>
      </c>
      <c r="T726" s="167" t="str">
        <f>IFERROR(IF(Table2[[#This Row],[Date of this request]]-Table2[[#This Row],[Tech Service Date]]&lt;60, "New Hire Rental", "Truck Breakdown"), "New Hire Rental")</f>
        <v>New Hire Rental</v>
      </c>
      <c r="U726" s="167" t="str">
        <f>IFERROR(VLOOKUP(Table2[[#This Row],[Enterprise ID]], 'ExistingRental-12.11'!A:H, 7, 0), "Not Open On 12.11")</f>
        <v>Not Open On 12.11</v>
      </c>
      <c r="V726" s="173">
        <f>IFERROR(VLOOKUP(Table2[[#This Row],[Enterprise ID]],'Tech-ServiceDate'!A:B,2,0), "EitherNewHire or Termed")</f>
        <v>45956</v>
      </c>
      <c r="W726" s="41"/>
      <c r="X726" s="25"/>
    </row>
    <row r="727" spans="1:24" ht="33.75" customHeight="1">
      <c r="A727" s="15">
        <v>45960</v>
      </c>
      <c r="B727" s="7">
        <v>61624</v>
      </c>
      <c r="C727" s="4" t="s">
        <v>17027</v>
      </c>
      <c r="D727" s="5" t="s">
        <v>17028</v>
      </c>
      <c r="E727" s="176" t="str">
        <f>TRIM(B727)</f>
        <v>61624</v>
      </c>
      <c r="F727" s="181">
        <f>IFERROR(VLOOKUP(D727,'TPMS-auto'!A:J, 10,0), "Not-in-TPMS")</f>
        <v>6269442631</v>
      </c>
      <c r="G727" s="181" t="str">
        <f>IFERROR(VLOOKUP(D727,'TPMS-auto'!A:J,6,0),"Not-in-TPMS")</f>
        <v>061624</v>
      </c>
      <c r="H727" s="12" t="s">
        <v>14676</v>
      </c>
      <c r="I727" s="2" t="s">
        <v>17029</v>
      </c>
      <c r="J727" s="3" t="s">
        <v>15414</v>
      </c>
      <c r="K727" s="13" t="s">
        <v>15451</v>
      </c>
      <c r="L727" s="3" t="s">
        <v>14680</v>
      </c>
      <c r="M727" s="3"/>
      <c r="N727" s="3" t="s">
        <v>14680</v>
      </c>
      <c r="O727" s="3" t="s">
        <v>14680</v>
      </c>
      <c r="P727" s="166" t="str">
        <f>IFERROR(VLOOKUP(D727,'TPMS-auto'!A:D, 4,0),"Not-in-TPMS")</f>
        <v>0007108</v>
      </c>
      <c r="Q727" s="169" t="str">
        <f>VLOOKUP(Table2[[#This Row],[Unit Number]],Ops,3,0)</f>
        <v>Carol &amp; Tasha</v>
      </c>
      <c r="R727" s="173" t="str">
        <f>IFERROR(VLOOKUP(Table2[[#This Row],[Enterprise ID]], 'ExistingRental-12.11'!A:H, 3, 0), "Not Open On 12.11")</f>
        <v>Not Open On 12.11</v>
      </c>
      <c r="S727" s="167" t="str">
        <f>IF(Table2[[#This Row],[Start Rental Date]]="New Rental", "New Rental", "Rental Extension Request")</f>
        <v>New Rental</v>
      </c>
      <c r="T727" s="167" t="str">
        <f>IFERROR(IF(Table2[[#This Row],[Date of this request]]-Table2[[#This Row],[Tech Service Date]]&lt;60, "New Hire Rental", "Truck Breakdown"), "New Hire Rental")</f>
        <v>Truck Breakdown</v>
      </c>
      <c r="U727" s="167" t="str">
        <f>IFERROR(VLOOKUP(Table2[[#This Row],[Enterprise ID]], 'ExistingRental-12.11'!A:H, 7, 0), "Not Open On 12.11")</f>
        <v>Not Open On 12.11</v>
      </c>
      <c r="V727" s="173">
        <f>IFERROR(VLOOKUP(Table2[[#This Row],[Enterprise ID]],'Tech-ServiceDate'!A:B,2,0), "EitherNewHire or Termed")</f>
        <v>44932</v>
      </c>
      <c r="W727" s="41"/>
      <c r="X727" s="25"/>
    </row>
    <row r="728" spans="1:24" ht="33.75" customHeight="1">
      <c r="A728" s="15">
        <v>45960</v>
      </c>
      <c r="B728" s="7">
        <v>61547</v>
      </c>
      <c r="C728" s="4" t="s">
        <v>17030</v>
      </c>
      <c r="D728" s="5" t="s">
        <v>17031</v>
      </c>
      <c r="E728" s="176" t="str">
        <f>TRIM(B728)</f>
        <v>61547</v>
      </c>
      <c r="F728" s="181">
        <f>IFERROR(VLOOKUP(D728,'TPMS-auto'!A:J, 10,0), "Not-in-TPMS")</f>
        <v>9379724158</v>
      </c>
      <c r="G728" s="181" t="str">
        <f>IFERROR(VLOOKUP(D728,'TPMS-auto'!A:J,6,0),"Not-in-TPMS")</f>
        <v>061547</v>
      </c>
      <c r="H728" s="12" t="s">
        <v>14676</v>
      </c>
      <c r="I728" s="2" t="s">
        <v>17032</v>
      </c>
      <c r="J728" s="3" t="s">
        <v>15426</v>
      </c>
      <c r="K728" s="3" t="s">
        <v>17033</v>
      </c>
      <c r="L728" s="3" t="s">
        <v>14680</v>
      </c>
      <c r="M728" s="3"/>
      <c r="N728" s="3" t="s">
        <v>14680</v>
      </c>
      <c r="O728" s="3" t="s">
        <v>14680</v>
      </c>
      <c r="P728" s="166" t="str">
        <f>IFERROR(VLOOKUP(D728,'TPMS-auto'!A:D, 4,0),"Not-in-TPMS")</f>
        <v>0004766</v>
      </c>
      <c r="Q728" s="169" t="str">
        <f>VLOOKUP(Table2[[#This Row],[Unit Number]],Ops,3,0)</f>
        <v>Rob &amp; Andrea</v>
      </c>
      <c r="R728" s="173" t="str">
        <f>IFERROR(VLOOKUP(Table2[[#This Row],[Enterprise ID]], 'ExistingRental-12.11'!A:H, 3, 0), "Not Open On 12.11")</f>
        <v>Not Open On 12.11</v>
      </c>
      <c r="S728" s="167" t="str">
        <f>IF(Table2[[#This Row],[Start Rental Date]]="New Rental", "New Rental", "Rental Extension Request")</f>
        <v>New Rental</v>
      </c>
      <c r="T728" s="167" t="str">
        <f>IFERROR(IF(Table2[[#This Row],[Date of this request]]-Table2[[#This Row],[Tech Service Date]]&lt;60, "New Hire Rental", "Truck Breakdown"), "New Hire Rental")</f>
        <v>New Hire Rental</v>
      </c>
      <c r="U728" s="167" t="str">
        <f>IFERROR(VLOOKUP(Table2[[#This Row],[Enterprise ID]], 'ExistingRental-12.11'!A:H, 7, 0), "Not Open On 12.11")</f>
        <v>Not Open On 12.11</v>
      </c>
      <c r="V728" s="173">
        <f>IFERROR(VLOOKUP(Table2[[#This Row],[Enterprise ID]],'Tech-ServiceDate'!A:B,2,0), "EitherNewHire or Termed")</f>
        <v>45949</v>
      </c>
      <c r="W728" s="41"/>
      <c r="X728" s="25"/>
    </row>
    <row r="729" spans="1:24" ht="33.75" customHeight="1">
      <c r="A729" s="15">
        <v>45960</v>
      </c>
      <c r="B729" s="8">
        <v>61377</v>
      </c>
      <c r="C729" s="9" t="s">
        <v>15367</v>
      </c>
      <c r="D729" s="10" t="s">
        <v>15368</v>
      </c>
      <c r="E729" s="174" t="s">
        <v>17034</v>
      </c>
      <c r="F729" s="175">
        <v>5023035677</v>
      </c>
      <c r="G729" s="175" t="s">
        <v>17035</v>
      </c>
      <c r="H729" s="12" t="s">
        <v>14676</v>
      </c>
      <c r="I729" s="11" t="s">
        <v>15369</v>
      </c>
      <c r="J729" s="13" t="s">
        <v>17036</v>
      </c>
      <c r="K729" s="13" t="s">
        <v>15451</v>
      </c>
      <c r="L729" s="13" t="s">
        <v>14680</v>
      </c>
      <c r="M729" s="13"/>
      <c r="N729" s="13" t="s">
        <v>14680</v>
      </c>
      <c r="O729" s="13" t="s">
        <v>14680</v>
      </c>
      <c r="P729" s="166" t="str">
        <f>IFERROR(VLOOKUP(D729,'TPMS-auto'!A:D, 4,0),"Not-in-TPMS")</f>
        <v>0004766</v>
      </c>
      <c r="Q729" s="169" t="str">
        <f>VLOOKUP(Table2[[#This Row],[Unit Number]],Ops,3,0)</f>
        <v>Rob &amp; Andrea</v>
      </c>
      <c r="R729" s="173">
        <f>IFERROR(VLOOKUP(Table2[[#This Row],[Enterprise ID]], 'ExistingRental-12.11'!A:H, 3, 0), "Not Open On 12.11")</f>
        <v>45964</v>
      </c>
      <c r="S729" s="167" t="str">
        <f>IF(Table2[[#This Row],[Start Rental Date]]="New Rental", "New Rental", "Rental Extension Request")</f>
        <v>New Rental</v>
      </c>
      <c r="T729" s="167" t="str">
        <f>IFERROR(IF(Table2[[#This Row],[Date of this request]]-Table2[[#This Row],[Tech Service Date]]&lt;60, "New Hire Rental", "Truck Breakdown"), "New Hire Rental")</f>
        <v>Truck Breakdown</v>
      </c>
      <c r="U729" s="167" t="str">
        <f>IFERROR(VLOOKUP(Table2[[#This Row],[Enterprise ID]], 'ExistingRental-12.11'!A:H, 7, 0), "Not Open On 12.11")</f>
        <v>BOBBY WATKINS</v>
      </c>
      <c r="V729" s="173">
        <f>IFERROR(VLOOKUP(Table2[[#This Row],[Enterprise ID]],'Tech-ServiceDate'!A:B,2,0), "EitherNewHire or Termed")</f>
        <v>35929</v>
      </c>
      <c r="W729" s="41"/>
      <c r="X729" s="25"/>
    </row>
    <row r="730" spans="1:24" ht="33.75" customHeight="1">
      <c r="A730" s="15">
        <v>45960</v>
      </c>
      <c r="B730" s="8">
        <v>36675</v>
      </c>
      <c r="C730" s="9" t="s">
        <v>17037</v>
      </c>
      <c r="D730" s="10" t="s">
        <v>17038</v>
      </c>
      <c r="E730" s="174" t="str">
        <f>TRIM(B730)</f>
        <v>36675</v>
      </c>
      <c r="F730" s="175">
        <f>IFERROR(VLOOKUP(D730,'TPMS-auto'!A:J, 10,0), "Not-in-TPMS")</f>
        <v>9049300625</v>
      </c>
      <c r="G730" s="175" t="str">
        <f>IFERROR(VLOOKUP(D730,'TPMS-auto'!A:J,6,0),"Not-in-TPMS")</f>
        <v>036675</v>
      </c>
      <c r="H730" s="12" t="s">
        <v>14676</v>
      </c>
      <c r="I730" s="11" t="s">
        <v>17039</v>
      </c>
      <c r="J730" s="13" t="s">
        <v>17040</v>
      </c>
      <c r="K730" s="107" t="s">
        <v>17041</v>
      </c>
      <c r="L730" s="13" t="s">
        <v>14680</v>
      </c>
      <c r="M730" s="13"/>
      <c r="N730" s="13" t="s">
        <v>14680</v>
      </c>
      <c r="O730" s="13" t="s">
        <v>14680</v>
      </c>
      <c r="P730" s="166" t="str">
        <f>IFERROR(VLOOKUP(D730,'TPMS-auto'!A:D, 4,0),"Not-in-TPMS")</f>
        <v>0007435</v>
      </c>
      <c r="Q730" s="169" t="str">
        <f>VLOOKUP(Table2[[#This Row],[Unit Number]],Ops,3,0)</f>
        <v>Rob &amp; Andrea</v>
      </c>
      <c r="R730" s="173">
        <f>IFERROR(VLOOKUP(Table2[[#This Row],[Enterprise ID]], 'ExistingRental-12.11'!A:H, 3, 0), "Not Open On 12.11")</f>
        <v>45939</v>
      </c>
      <c r="S730" s="167" t="str">
        <f>IF(Table2[[#This Row],[Start Rental Date]]="New Rental", "New Rental", "Rental Extension Request")</f>
        <v>New Rental</v>
      </c>
      <c r="T730" s="167" t="str">
        <f>IFERROR(IF(Table2[[#This Row],[Date of this request]]-Table2[[#This Row],[Tech Service Date]]&lt;60, "New Hire Rental", "Truck Breakdown"), "New Hire Rental")</f>
        <v>Truck Breakdown</v>
      </c>
      <c r="U730" s="167" t="str">
        <f>IFERROR(VLOOKUP(Table2[[#This Row],[Enterprise ID]], 'ExistingRental-12.11'!A:H, 7, 0), "Not Open On 12.11")</f>
        <v>OJ BLEUS</v>
      </c>
      <c r="V730" s="173">
        <f>IFERROR(VLOOKUP(Table2[[#This Row],[Enterprise ID]],'Tech-ServiceDate'!A:B,2,0), "EitherNewHire or Termed")</f>
        <v>45592</v>
      </c>
      <c r="W730" s="41"/>
      <c r="X730" s="25"/>
    </row>
    <row r="731" spans="1:24" ht="33.75" customHeight="1">
      <c r="A731" s="15">
        <v>45960</v>
      </c>
      <c r="B731" s="7">
        <v>61618</v>
      </c>
      <c r="C731" s="4" t="s">
        <v>17042</v>
      </c>
      <c r="D731" s="5" t="s">
        <v>17043</v>
      </c>
      <c r="E731" s="176" t="str">
        <f>TRIM(B731)</f>
        <v>61618</v>
      </c>
      <c r="F731" s="181">
        <f>IFERROR(VLOOKUP(D731,'TPMS-auto'!A:J, 10,0), "Not-in-TPMS")</f>
        <v>4804651384</v>
      </c>
      <c r="G731" s="181" t="str">
        <f>IFERROR(VLOOKUP(D731,'TPMS-auto'!A:J,6,0),"Not-in-TPMS")</f>
        <v>061618</v>
      </c>
      <c r="H731" s="12" t="s">
        <v>14676</v>
      </c>
      <c r="I731" s="2" t="s">
        <v>17044</v>
      </c>
      <c r="J731" s="3" t="s">
        <v>17045</v>
      </c>
      <c r="K731" s="13" t="s">
        <v>15451</v>
      </c>
      <c r="L731" s="13" t="s">
        <v>14680</v>
      </c>
      <c r="M731" s="13"/>
      <c r="N731" s="3" t="s">
        <v>14680</v>
      </c>
      <c r="O731" s="3" t="s">
        <v>14680</v>
      </c>
      <c r="P731" s="166" t="str">
        <f>IFERROR(VLOOKUP(D731,'TPMS-auto'!A:D, 4,0),"Not-in-TPMS")</f>
        <v>0007088</v>
      </c>
      <c r="Q731" s="169" t="str">
        <f>VLOOKUP(Table2[[#This Row],[Unit Number]],Ops,3,0)</f>
        <v>Carol &amp; Tasha</v>
      </c>
      <c r="R731" s="173" t="str">
        <f>IFERROR(VLOOKUP(Table2[[#This Row],[Enterprise ID]], 'ExistingRental-12.11'!A:H, 3, 0), "Not Open On 12.11")</f>
        <v>Not Open On 12.11</v>
      </c>
      <c r="S731" s="167" t="str">
        <f>IF(Table2[[#This Row],[Start Rental Date]]="New Rental", "New Rental", "Rental Extension Request")</f>
        <v>New Rental</v>
      </c>
      <c r="T731" s="167" t="str">
        <f>IFERROR(IF(Table2[[#This Row],[Date of this request]]-Table2[[#This Row],[Tech Service Date]]&lt;60, "New Hire Rental", "Truck Breakdown"), "New Hire Rental")</f>
        <v>Truck Breakdown</v>
      </c>
      <c r="U731" s="167" t="str">
        <f>IFERROR(VLOOKUP(Table2[[#This Row],[Enterprise ID]], 'ExistingRental-12.11'!A:H, 7, 0), "Not Open On 12.11")</f>
        <v>Not Open On 12.11</v>
      </c>
      <c r="V731" s="173">
        <f>IFERROR(VLOOKUP(Table2[[#This Row],[Enterprise ID]],'Tech-ServiceDate'!A:B,2,0), "EitherNewHire or Termed")</f>
        <v>45634</v>
      </c>
      <c r="W731" s="41"/>
      <c r="X731" s="25"/>
    </row>
    <row r="732" spans="1:24" ht="33.75" customHeight="1">
      <c r="A732" s="15">
        <v>45960</v>
      </c>
      <c r="B732" s="7">
        <v>23302</v>
      </c>
      <c r="C732" s="4" t="s">
        <v>17046</v>
      </c>
      <c r="D732" s="5" t="s">
        <v>5562</v>
      </c>
      <c r="E732" s="176" t="str">
        <f>TRIM(B732)</f>
        <v>23302</v>
      </c>
      <c r="F732" s="181">
        <f>IFERROR(VLOOKUP(D732,'TPMS-auto'!A:J, 10,0), "Not-in-TPMS")</f>
        <v>2108520846</v>
      </c>
      <c r="G732" s="181" t="str">
        <f>IFERROR(VLOOKUP(D732,'TPMS-auto'!A:J,6,0),"Not-in-TPMS")</f>
        <v>023302</v>
      </c>
      <c r="H732" s="12" t="s">
        <v>14676</v>
      </c>
      <c r="I732" s="2" t="s">
        <v>17047</v>
      </c>
      <c r="J732" s="3" t="s">
        <v>17048</v>
      </c>
      <c r="K732" s="13" t="s">
        <v>15451</v>
      </c>
      <c r="L732" s="13" t="s">
        <v>14680</v>
      </c>
      <c r="M732" s="13"/>
      <c r="N732" s="3" t="s">
        <v>14680</v>
      </c>
      <c r="O732" s="3" t="s">
        <v>14680</v>
      </c>
      <c r="P732" s="166" t="str">
        <f>IFERROR(VLOOKUP(D732,'TPMS-auto'!A:D, 4,0),"Not-in-TPMS")</f>
        <v>0008147</v>
      </c>
      <c r="Q732" s="169" t="str">
        <f>VLOOKUP(Table2[[#This Row],[Unit Number]],Ops,3,0)</f>
        <v>Carol &amp; Tasha</v>
      </c>
      <c r="R732" s="173">
        <f>IFERROR(VLOOKUP(Table2[[#This Row],[Enterprise ID]], 'ExistingRental-12.11'!A:H, 3, 0), "Not Open On 12.11")</f>
        <v>45908</v>
      </c>
      <c r="S732" s="167" t="str">
        <f>IF(Table2[[#This Row],[Start Rental Date]]="New Rental", "New Rental", "Rental Extension Request")</f>
        <v>New Rental</v>
      </c>
      <c r="T732" s="167" t="str">
        <f>IFERROR(IF(Table2[[#This Row],[Date of this request]]-Table2[[#This Row],[Tech Service Date]]&lt;60, "New Hire Rental", "Truck Breakdown"), "New Hire Rental")</f>
        <v>Truck Breakdown</v>
      </c>
      <c r="U732" s="167" t="str">
        <f>IFERROR(VLOOKUP(Table2[[#This Row],[Enterprise ID]], 'ExistingRental-12.11'!A:H, 7, 0), "Not Open On 12.11")</f>
        <v>GEORGE PADILLA</v>
      </c>
      <c r="V732" s="173">
        <f>IFERROR(VLOOKUP(Table2[[#This Row],[Enterprise ID]],'Tech-ServiceDate'!A:B,2,0), "EitherNewHire or Termed")</f>
        <v>41225</v>
      </c>
      <c r="W732" s="41"/>
      <c r="X732" s="25"/>
    </row>
    <row r="733" spans="1:24" ht="33.75" customHeight="1">
      <c r="A733" s="15">
        <v>45960</v>
      </c>
      <c r="B733" s="8">
        <v>23718</v>
      </c>
      <c r="C733" s="9" t="s">
        <v>16962</v>
      </c>
      <c r="D733" s="10" t="s">
        <v>15749</v>
      </c>
      <c r="E733" s="174" t="s">
        <v>17049</v>
      </c>
      <c r="F733" s="175">
        <v>7608024522</v>
      </c>
      <c r="G733" s="175" t="s">
        <v>17050</v>
      </c>
      <c r="H733" s="12">
        <v>45946</v>
      </c>
      <c r="I733" s="11" t="s">
        <v>16480</v>
      </c>
      <c r="J733" s="13" t="s">
        <v>16190</v>
      </c>
      <c r="K733" s="13" t="s">
        <v>17051</v>
      </c>
      <c r="L733" s="13" t="s">
        <v>14680</v>
      </c>
      <c r="M733" s="13"/>
      <c r="N733" s="13" t="s">
        <v>14680</v>
      </c>
      <c r="O733" s="3" t="s">
        <v>14680</v>
      </c>
      <c r="P733" s="166" t="str">
        <f>IFERROR(VLOOKUP(D733,'TPMS-auto'!A:D, 4,0),"Not-in-TPMS")</f>
        <v>0007088</v>
      </c>
      <c r="Q733" s="169" t="str">
        <f>VLOOKUP(Table2[[#This Row],[Unit Number]],Ops,3,0)</f>
        <v>Carol &amp; Tasha</v>
      </c>
      <c r="R733" s="173" t="str">
        <f>IFERROR(VLOOKUP(Table2[[#This Row],[Enterprise ID]], 'ExistingRental-12.11'!A:H, 3, 0), "Not Open On 12.11")</f>
        <v>Not Open On 12.11</v>
      </c>
      <c r="S733" s="167" t="str">
        <f>IF(Table2[[#This Row],[Start Rental Date]]="New Rental", "New Rental", "Rental Extension Request")</f>
        <v>Rental Extension Request</v>
      </c>
      <c r="T733" s="167" t="str">
        <f>IFERROR(IF(Table2[[#This Row],[Date of this request]]-Table2[[#This Row],[Tech Service Date]]&lt;60, "New Hire Rental", "Truck Breakdown"), "New Hire Rental")</f>
        <v>Truck Breakdown</v>
      </c>
      <c r="U733" s="167" t="str">
        <f>IFERROR(VLOOKUP(Table2[[#This Row],[Enterprise ID]], 'ExistingRental-12.11'!A:H, 7, 0), "Not Open On 12.11")</f>
        <v>Not Open On 12.11</v>
      </c>
      <c r="V733" s="173">
        <f>IFERROR(VLOOKUP(Table2[[#This Row],[Enterprise ID]],'Tech-ServiceDate'!A:B,2,0), "EitherNewHire or Termed")</f>
        <v>45900</v>
      </c>
      <c r="W733" s="41"/>
      <c r="X733" s="25"/>
    </row>
    <row r="734" spans="1:24" ht="33.75" customHeight="1">
      <c r="A734" s="15">
        <v>45961</v>
      </c>
      <c r="B734" s="8">
        <v>61785</v>
      </c>
      <c r="C734" s="9" t="s">
        <v>16735</v>
      </c>
      <c r="D734" s="10" t="s">
        <v>16736</v>
      </c>
      <c r="E734" s="174" t="str">
        <f t="shared" ref="E734:E743" si="29">TRIM(B734)</f>
        <v>61785</v>
      </c>
      <c r="F734" s="175">
        <f>IFERROR(VLOOKUP(D734,'TPMS-auto'!A:J, 10,0), "Not-in-TPMS")</f>
        <v>2602760220</v>
      </c>
      <c r="G734" s="175" t="str">
        <f>IFERROR(VLOOKUP(D734,'TPMS-auto'!A:J,6,0),"Not-in-TPMS")</f>
        <v>061785</v>
      </c>
      <c r="H734" s="12">
        <v>45961</v>
      </c>
      <c r="I734" s="11" t="s">
        <v>17052</v>
      </c>
      <c r="J734" s="13" t="s">
        <v>15414</v>
      </c>
      <c r="K734" s="13" t="s">
        <v>15451</v>
      </c>
      <c r="L734" s="13" t="s">
        <v>14680</v>
      </c>
      <c r="M734" s="13"/>
      <c r="N734" s="13" t="s">
        <v>14680</v>
      </c>
      <c r="O734" s="13" t="s">
        <v>14680</v>
      </c>
      <c r="P734" s="166" t="str">
        <f>IFERROR(VLOOKUP(D734,'TPMS-auto'!A:D, 4,0),"Not-in-TPMS")</f>
        <v>0008096</v>
      </c>
      <c r="Q734" s="169" t="str">
        <f>VLOOKUP(Table2[[#This Row],[Unit Number]],Ops,3,0)</f>
        <v>Monica, Cheryl &amp; Machell</v>
      </c>
      <c r="R734" s="173" t="str">
        <f>IFERROR(VLOOKUP(Table2[[#This Row],[Enterprise ID]], 'ExistingRental-12.11'!A:H, 3, 0), "Not Open On 12.11")</f>
        <v>Not Open On 12.11</v>
      </c>
      <c r="S734" s="167" t="str">
        <f>IF(Table2[[#This Row],[Start Rental Date]]="New Rental", "New Rental", "Rental Extension Request")</f>
        <v>Rental Extension Request</v>
      </c>
      <c r="T734" s="167" t="str">
        <f>IFERROR(IF(Table2[[#This Row],[Date of this request]]-Table2[[#This Row],[Tech Service Date]]&lt;60, "New Hire Rental", "Truck Breakdown"), "New Hire Rental")</f>
        <v>Truck Breakdown</v>
      </c>
      <c r="U734" s="167" t="str">
        <f>IFERROR(VLOOKUP(Table2[[#This Row],[Enterprise ID]], 'ExistingRental-12.11'!A:H, 7, 0), "Not Open On 12.11")</f>
        <v>Not Open On 12.11</v>
      </c>
      <c r="V734" s="173">
        <f>IFERROR(VLOOKUP(Table2[[#This Row],[Enterprise ID]],'Tech-ServiceDate'!A:B,2,0), "EitherNewHire or Termed")</f>
        <v>45039</v>
      </c>
      <c r="W734" s="41"/>
      <c r="X734" s="25"/>
    </row>
    <row r="735" spans="1:24" ht="33.75" customHeight="1">
      <c r="A735" s="15">
        <v>45961</v>
      </c>
      <c r="B735" s="8">
        <v>23261</v>
      </c>
      <c r="C735" s="9" t="s">
        <v>17053</v>
      </c>
      <c r="D735" s="10" t="s">
        <v>16633</v>
      </c>
      <c r="E735" s="174" t="str">
        <f t="shared" si="29"/>
        <v>23261</v>
      </c>
      <c r="F735" s="175">
        <f>IFERROR(VLOOKUP(D735,'TPMS-auto'!A:J, 10,0), "Not-in-TPMS")</f>
        <v>9165265144</v>
      </c>
      <c r="G735" s="175" t="str">
        <f>IFERROR(VLOOKUP(D735,'TPMS-auto'!A:J,6,0),"Not-in-TPMS")</f>
        <v>023261</v>
      </c>
      <c r="H735" s="12">
        <v>45961</v>
      </c>
      <c r="I735" s="11" t="s">
        <v>17054</v>
      </c>
      <c r="J735" s="13" t="s">
        <v>17055</v>
      </c>
      <c r="K735" s="13" t="s">
        <v>15451</v>
      </c>
      <c r="L735" s="13" t="s">
        <v>14680</v>
      </c>
      <c r="M735" s="13"/>
      <c r="N735" s="13" t="s">
        <v>14680</v>
      </c>
      <c r="O735" s="13" t="s">
        <v>14680</v>
      </c>
      <c r="P735" s="166" t="str">
        <f>IFERROR(VLOOKUP(D735,'TPMS-auto'!A:D, 4,0),"Not-in-TPMS")</f>
        <v>0008184</v>
      </c>
      <c r="Q735" s="169" t="str">
        <f>VLOOKUP(Table2[[#This Row],[Unit Number]],Ops,3,0)</f>
        <v>Carol &amp; Tasha</v>
      </c>
      <c r="R735" s="173" t="str">
        <f>IFERROR(VLOOKUP(Table2[[#This Row],[Enterprise ID]], 'ExistingRental-12.11'!A:H, 3, 0), "Not Open On 12.11")</f>
        <v>Not Open On 12.11</v>
      </c>
      <c r="S735" s="167" t="str">
        <f>IF(Table2[[#This Row],[Start Rental Date]]="New Rental", "New Rental", "Rental Extension Request")</f>
        <v>Rental Extension Request</v>
      </c>
      <c r="T735" s="167" t="str">
        <f>IFERROR(IF(Table2[[#This Row],[Date of this request]]-Table2[[#This Row],[Tech Service Date]]&lt;60, "New Hire Rental", "Truck Breakdown"), "New Hire Rental")</f>
        <v>Truck Breakdown</v>
      </c>
      <c r="U735" s="167" t="str">
        <f>IFERROR(VLOOKUP(Table2[[#This Row],[Enterprise ID]], 'ExistingRental-12.11'!A:H, 7, 0), "Not Open On 12.11")</f>
        <v>Not Open On 12.11</v>
      </c>
      <c r="V735" s="173">
        <f>IFERROR(VLOOKUP(Table2[[#This Row],[Enterprise ID]],'Tech-ServiceDate'!A:B,2,0), "EitherNewHire or Termed")</f>
        <v>43355</v>
      </c>
      <c r="W735" s="41"/>
      <c r="X735" s="25"/>
    </row>
    <row r="736" spans="1:24" ht="33.75" customHeight="1">
      <c r="A736" s="15">
        <v>45961</v>
      </c>
      <c r="B736" s="8">
        <v>46987</v>
      </c>
      <c r="C736" s="9" t="s">
        <v>17056</v>
      </c>
      <c r="D736" s="10" t="s">
        <v>17057</v>
      </c>
      <c r="E736" s="174" t="str">
        <f t="shared" si="29"/>
        <v>46987</v>
      </c>
      <c r="F736" s="175">
        <f>IFERROR(VLOOKUP(D736,'TPMS-auto'!A:J, 10,0), "Not-in-TPMS")</f>
        <v>8438555508</v>
      </c>
      <c r="G736" s="175" t="str">
        <f>IFERROR(VLOOKUP(D736,'TPMS-auto'!A:J,6,0),"Not-in-TPMS")</f>
        <v>046987</v>
      </c>
      <c r="H736" s="12">
        <v>45961</v>
      </c>
      <c r="I736" s="11" t="s">
        <v>17058</v>
      </c>
      <c r="J736" s="13" t="s">
        <v>17059</v>
      </c>
      <c r="K736" s="13" t="s">
        <v>15451</v>
      </c>
      <c r="L736" s="13" t="s">
        <v>14680</v>
      </c>
      <c r="M736" s="13"/>
      <c r="N736" s="13" t="s">
        <v>14680</v>
      </c>
      <c r="O736" s="13" t="s">
        <v>14680</v>
      </c>
      <c r="P736" s="166" t="str">
        <f>IFERROR(VLOOKUP(D736,'TPMS-auto'!A:D, 4,0),"Not-in-TPMS")</f>
        <v>0008175</v>
      </c>
      <c r="Q736" s="169" t="str">
        <f>VLOOKUP(Table2[[#This Row],[Unit Number]],Ops,3,0)</f>
        <v>Rob &amp; Andrea</v>
      </c>
      <c r="R736" s="173" t="str">
        <f>IFERROR(VLOOKUP(Table2[[#This Row],[Enterprise ID]], 'ExistingRental-12.11'!A:H, 3, 0), "Not Open On 12.11")</f>
        <v>Not Open On 12.11</v>
      </c>
      <c r="S736" s="167" t="str">
        <f>IF(Table2[[#This Row],[Start Rental Date]]="New Rental", "New Rental", "Rental Extension Request")</f>
        <v>Rental Extension Request</v>
      </c>
      <c r="T736" s="167" t="str">
        <f>IFERROR(IF(Table2[[#This Row],[Date of this request]]-Table2[[#This Row],[Tech Service Date]]&lt;60, "New Hire Rental", "Truck Breakdown"), "New Hire Rental")</f>
        <v>Truck Breakdown</v>
      </c>
      <c r="U736" s="167" t="str">
        <f>IFERROR(VLOOKUP(Table2[[#This Row],[Enterprise ID]], 'ExistingRental-12.11'!A:H, 7, 0), "Not Open On 12.11")</f>
        <v>Not Open On 12.11</v>
      </c>
      <c r="V736" s="173">
        <f>IFERROR(VLOOKUP(Table2[[#This Row],[Enterprise ID]],'Tech-ServiceDate'!A:B,2,0), "EitherNewHire or Termed")</f>
        <v>42436</v>
      </c>
      <c r="W736" s="41"/>
      <c r="X736" s="25"/>
    </row>
    <row r="737" spans="1:24" ht="33.75" customHeight="1">
      <c r="A737" s="15">
        <v>45961</v>
      </c>
      <c r="B737" s="7">
        <v>37301</v>
      </c>
      <c r="C737" s="4" t="s">
        <v>17060</v>
      </c>
      <c r="D737" s="5" t="s">
        <v>16281</v>
      </c>
      <c r="E737" s="176" t="str">
        <f t="shared" si="29"/>
        <v>37301</v>
      </c>
      <c r="F737" s="181">
        <f>IFERROR(VLOOKUP(D737,'TPMS-auto'!A:J, 10,0), "Not-in-TPMS")</f>
        <v>4783880084</v>
      </c>
      <c r="G737" s="181" t="str">
        <f>IFERROR(VLOOKUP(D737,'TPMS-auto'!A:J,6,0),"Not-in-TPMS")</f>
        <v>037301</v>
      </c>
      <c r="H737" s="12">
        <v>45943</v>
      </c>
      <c r="I737" s="2" t="s">
        <v>17061</v>
      </c>
      <c r="J737" s="3" t="s">
        <v>17062</v>
      </c>
      <c r="K737" s="13" t="s">
        <v>17063</v>
      </c>
      <c r="L737" s="13" t="s">
        <v>14680</v>
      </c>
      <c r="M737" s="13"/>
      <c r="N737" s="3" t="s">
        <v>14680</v>
      </c>
      <c r="O737" s="3" t="s">
        <v>14680</v>
      </c>
      <c r="P737" s="166" t="str">
        <f>IFERROR(VLOOKUP(D737,'TPMS-auto'!A:D, 4,0),"Not-in-TPMS")</f>
        <v>0008035</v>
      </c>
      <c r="Q737" s="169" t="str">
        <f>VLOOKUP(Table2[[#This Row],[Unit Number]],Ops,3,0)</f>
        <v>Rob &amp; Andrea</v>
      </c>
      <c r="R737" s="173" t="str">
        <f>IFERROR(VLOOKUP(Table2[[#This Row],[Enterprise ID]], 'ExistingRental-12.11'!A:H, 3, 0), "Not Open On 12.11")</f>
        <v>Not Open On 12.11</v>
      </c>
      <c r="S737" s="167" t="str">
        <f>IF(Table2[[#This Row],[Start Rental Date]]="New Rental", "New Rental", "Rental Extension Request")</f>
        <v>Rental Extension Request</v>
      </c>
      <c r="T737" s="167" t="str">
        <f>IFERROR(IF(Table2[[#This Row],[Date of this request]]-Table2[[#This Row],[Tech Service Date]]&lt;60, "New Hire Rental", "Truck Breakdown"), "New Hire Rental")</f>
        <v>New Hire Rental</v>
      </c>
      <c r="U737" s="167" t="str">
        <f>IFERROR(VLOOKUP(Table2[[#This Row],[Enterprise ID]], 'ExistingRental-12.11'!A:H, 7, 0), "Not Open On 12.11")</f>
        <v>Not Open On 12.11</v>
      </c>
      <c r="V737" s="173">
        <f>IFERROR(VLOOKUP(Table2[[#This Row],[Enterprise ID]],'Tech-ServiceDate'!A:B,2,0), "EitherNewHire or Termed")</f>
        <v>45928</v>
      </c>
      <c r="W737" s="41"/>
      <c r="X737" s="25"/>
    </row>
    <row r="738" spans="1:24" ht="33.75" customHeight="1">
      <c r="A738" s="15">
        <v>45961</v>
      </c>
      <c r="B738" s="7">
        <v>61275</v>
      </c>
      <c r="C738" s="4" t="s">
        <v>17064</v>
      </c>
      <c r="D738" s="5" t="s">
        <v>15579</v>
      </c>
      <c r="E738" s="176" t="str">
        <f t="shared" si="29"/>
        <v>61275</v>
      </c>
      <c r="F738" s="181">
        <f>IFERROR(VLOOKUP(D738,'TPMS-auto'!A:J, 10,0), "Not-in-TPMS")</f>
        <v>5035190109</v>
      </c>
      <c r="G738" s="181" t="str">
        <f>IFERROR(VLOOKUP(D738,'TPMS-auto'!A:J,6,0),"Not-in-TPMS")</f>
        <v>061275</v>
      </c>
      <c r="H738" s="12" t="s">
        <v>14676</v>
      </c>
      <c r="I738" s="2" t="s">
        <v>17065</v>
      </c>
      <c r="J738" s="3" t="s">
        <v>17066</v>
      </c>
      <c r="K738" s="13" t="s">
        <v>17063</v>
      </c>
      <c r="L738" s="13" t="s">
        <v>14680</v>
      </c>
      <c r="M738" s="13"/>
      <c r="N738" s="3" t="s">
        <v>14680</v>
      </c>
      <c r="O738" s="3" t="s">
        <v>14680</v>
      </c>
      <c r="P738" s="166" t="str">
        <f>IFERROR(VLOOKUP(D738,'TPMS-auto'!A:D, 4,0),"Not-in-TPMS")</f>
        <v>0008228</v>
      </c>
      <c r="Q738" s="169" t="str">
        <f>VLOOKUP(Table2[[#This Row],[Unit Number]],Ops,3,0)</f>
        <v>Carol &amp; Tasha</v>
      </c>
      <c r="R738" s="173" t="str">
        <f>IFERROR(VLOOKUP(Table2[[#This Row],[Enterprise ID]], 'ExistingRental-12.11'!A:H, 3, 0), "Not Open On 12.11")</f>
        <v>Not Open On 12.11</v>
      </c>
      <c r="S738" s="167" t="str">
        <f>IF(Table2[[#This Row],[Start Rental Date]]="New Rental", "New Rental", "Rental Extension Request")</f>
        <v>New Rental</v>
      </c>
      <c r="T738" s="167" t="str">
        <f>IFERROR(IF(Table2[[#This Row],[Date of this request]]-Table2[[#This Row],[Tech Service Date]]&lt;60, "New Hire Rental", "Truck Breakdown"), "New Hire Rental")</f>
        <v>New Hire Rental</v>
      </c>
      <c r="U738" s="167" t="str">
        <f>IFERROR(VLOOKUP(Table2[[#This Row],[Enterprise ID]], 'ExistingRental-12.11'!A:H, 7, 0), "Not Open On 12.11")</f>
        <v>Not Open On 12.11</v>
      </c>
      <c r="V738" s="173">
        <f>IFERROR(VLOOKUP(Table2[[#This Row],[Enterprise ID]],'Tech-ServiceDate'!A:B,2,0), "EitherNewHire or Termed")</f>
        <v>45907</v>
      </c>
      <c r="W738" s="41"/>
      <c r="X738" s="25"/>
    </row>
    <row r="739" spans="1:24" ht="33.75" customHeight="1">
      <c r="A739" s="15">
        <v>45961</v>
      </c>
      <c r="B739" s="7">
        <v>46103</v>
      </c>
      <c r="C739" s="4" t="s">
        <v>17067</v>
      </c>
      <c r="D739" s="5" t="s">
        <v>17068</v>
      </c>
      <c r="E739" s="176" t="str">
        <f t="shared" si="29"/>
        <v>46103</v>
      </c>
      <c r="F739" s="181">
        <f>IFERROR(VLOOKUP(D739,'TPMS-auto'!A:J, 10,0), "Not-in-TPMS")</f>
        <v>8087881096</v>
      </c>
      <c r="G739" s="181" t="str">
        <f>IFERROR(VLOOKUP(D739,'TPMS-auto'!A:J,6,0),"Not-in-TPMS")</f>
        <v>046106</v>
      </c>
      <c r="H739" s="12" t="s">
        <v>14676</v>
      </c>
      <c r="I739" s="2" t="s">
        <v>17069</v>
      </c>
      <c r="J739" s="3" t="s">
        <v>17070</v>
      </c>
      <c r="K739" s="104" t="s">
        <v>17071</v>
      </c>
      <c r="L739" s="13" t="s">
        <v>14680</v>
      </c>
      <c r="M739" s="13"/>
      <c r="N739" s="3" t="s">
        <v>14696</v>
      </c>
      <c r="O739" s="3"/>
      <c r="P739" s="166" t="str">
        <f>IFERROR(VLOOKUP(D739,'TPMS-auto'!A:D, 4,0),"Not-in-TPMS")</f>
        <v>0008158</v>
      </c>
      <c r="Q739" s="169" t="str">
        <f>VLOOKUP(Table2[[#This Row],[Unit Number]],Ops,3,0)</f>
        <v>Carol &amp; Tasha</v>
      </c>
      <c r="R739" s="173" t="str">
        <f>IFERROR(VLOOKUP(Table2[[#This Row],[Enterprise ID]], 'ExistingRental-12.11'!A:H, 3, 0), "Not Open On 12.11")</f>
        <v>Not Open On 12.11</v>
      </c>
      <c r="S739" s="167" t="str">
        <f>IF(Table2[[#This Row],[Start Rental Date]]="New Rental", "New Rental", "Rental Extension Request")</f>
        <v>New Rental</v>
      </c>
      <c r="T739" s="167" t="str">
        <f>IFERROR(IF(Table2[[#This Row],[Date of this request]]-Table2[[#This Row],[Tech Service Date]]&lt;60, "New Hire Rental", "Truck Breakdown"), "New Hire Rental")</f>
        <v>Truck Breakdown</v>
      </c>
      <c r="U739" s="167" t="str">
        <f>IFERROR(VLOOKUP(Table2[[#This Row],[Enterprise ID]], 'ExistingRental-12.11'!A:H, 7, 0), "Not Open On 12.11")</f>
        <v>Not Open On 12.11</v>
      </c>
      <c r="V739" s="173">
        <f>IFERROR(VLOOKUP(Table2[[#This Row],[Enterprise ID]],'Tech-ServiceDate'!A:B,2,0), "EitherNewHire or Termed")</f>
        <v>45879</v>
      </c>
      <c r="W739" s="41"/>
      <c r="X739" s="25"/>
    </row>
    <row r="740" spans="1:24" ht="33.75" customHeight="1">
      <c r="A740" s="15">
        <v>45961</v>
      </c>
      <c r="B740" s="7">
        <v>36226</v>
      </c>
      <c r="C740" s="4" t="s">
        <v>17072</v>
      </c>
      <c r="D740" s="5" t="s">
        <v>17073</v>
      </c>
      <c r="E740" s="176" t="str">
        <f t="shared" si="29"/>
        <v>36226</v>
      </c>
      <c r="F740" s="181" t="str">
        <f>IFERROR(VLOOKUP(D740,'TPMS-auto'!A:J, 10,0), "Not-in-TPMS")</f>
        <v>Not-in-TPMS</v>
      </c>
      <c r="G740" s="181" t="str">
        <f>IFERROR(VLOOKUP(D740,'TPMS-auto'!A:J,6,0),"Not-in-TPMS")</f>
        <v>Not-in-TPMS</v>
      </c>
      <c r="H740" s="12" t="s">
        <v>14676</v>
      </c>
      <c r="I740" s="2" t="s">
        <v>17074</v>
      </c>
      <c r="J740" s="3" t="s">
        <v>17075</v>
      </c>
      <c r="K740" s="13" t="s">
        <v>17076</v>
      </c>
      <c r="L740" s="13" t="s">
        <v>14680</v>
      </c>
      <c r="M740" s="13"/>
      <c r="N740" s="3" t="s">
        <v>14696</v>
      </c>
      <c r="O740" s="3"/>
      <c r="P740" s="166" t="str">
        <f>IFERROR(VLOOKUP(D740,'TPMS-auto'!A:D, 4,0),"Not-in-TPMS")</f>
        <v>Not-in-TPMS</v>
      </c>
      <c r="Q740" s="169" t="e">
        <f>VLOOKUP(Table2[[#This Row],[Unit Number]],Ops,3,0)</f>
        <v>#N/A</v>
      </c>
      <c r="R740" s="173" t="str">
        <f>IFERROR(VLOOKUP(Table2[[#This Row],[Enterprise ID]], 'ExistingRental-12.11'!A:H, 3, 0), "Not Open On 12.11")</f>
        <v>Not Open On 12.11</v>
      </c>
      <c r="S740" s="167" t="str">
        <f>IF(Table2[[#This Row],[Start Rental Date]]="New Rental", "New Rental", "Rental Extension Request")</f>
        <v>New Rental</v>
      </c>
      <c r="T740" s="167" t="str">
        <f>IFERROR(IF(Table2[[#This Row],[Date of this request]]-Table2[[#This Row],[Tech Service Date]]&lt;60, "New Hire Rental", "Truck Breakdown"), "New Hire Rental")</f>
        <v>New Hire Rental</v>
      </c>
      <c r="U740" s="167" t="str">
        <f>IFERROR(VLOOKUP(Table2[[#This Row],[Enterprise ID]], 'ExistingRental-12.11'!A:H, 7, 0), "Not Open On 12.11")</f>
        <v>Not Open On 12.11</v>
      </c>
      <c r="V740" s="173" t="str">
        <f>IFERROR(VLOOKUP(Table2[[#This Row],[Enterprise ID]],'Tech-ServiceDate'!A:B,2,0), "EitherNewHire or Termed")</f>
        <v>EitherNewHire or Termed</v>
      </c>
      <c r="W740" s="41"/>
      <c r="X740" s="25"/>
    </row>
    <row r="741" spans="1:24" ht="33.75" customHeight="1">
      <c r="A741" s="15">
        <v>45961</v>
      </c>
      <c r="B741" s="8">
        <v>22421</v>
      </c>
      <c r="C741" s="9" t="s">
        <v>17077</v>
      </c>
      <c r="D741" s="10" t="s">
        <v>11608</v>
      </c>
      <c r="E741" s="174" t="str">
        <f t="shared" si="29"/>
        <v>22421</v>
      </c>
      <c r="F741" s="175">
        <f>IFERROR(VLOOKUP(D741,'TPMS-auto'!A:J, 10,0), "Not-in-TPMS")</f>
        <v>6154248023</v>
      </c>
      <c r="G741" s="175" t="str">
        <f>IFERROR(VLOOKUP(D741,'TPMS-auto'!A:J,6,0),"Not-in-TPMS")</f>
        <v>022421</v>
      </c>
      <c r="H741" s="12" t="s">
        <v>14676</v>
      </c>
      <c r="I741" s="11" t="s">
        <v>17078</v>
      </c>
      <c r="J741" s="13" t="s">
        <v>17079</v>
      </c>
      <c r="K741" s="13" t="s">
        <v>15451</v>
      </c>
      <c r="L741" s="13" t="s">
        <v>14680</v>
      </c>
      <c r="M741" s="13"/>
      <c r="N741" s="13" t="s">
        <v>14680</v>
      </c>
      <c r="O741" s="13" t="s">
        <v>14680</v>
      </c>
      <c r="P741" s="166" t="str">
        <f>IFERROR(VLOOKUP(D741,'TPMS-auto'!A:D, 4,0),"Not-in-TPMS")</f>
        <v>0008206</v>
      </c>
      <c r="Q741" s="169" t="str">
        <f>VLOOKUP(Table2[[#This Row],[Unit Number]],Ops,3,0)</f>
        <v>Monica, Cheryl &amp; Machell</v>
      </c>
      <c r="R741" s="173" t="str">
        <f>IFERROR(VLOOKUP(Table2[[#This Row],[Enterprise ID]], 'ExistingRental-12.11'!A:H, 3, 0), "Not Open On 12.11")</f>
        <v>Not Open On 12.11</v>
      </c>
      <c r="S741" s="167" t="str">
        <f>IF(Table2[[#This Row],[Start Rental Date]]="New Rental", "New Rental", "Rental Extension Request")</f>
        <v>New Rental</v>
      </c>
      <c r="T741" s="167" t="str">
        <f>IFERROR(IF(Table2[[#This Row],[Date of this request]]-Table2[[#This Row],[Tech Service Date]]&lt;60, "New Hire Rental", "Truck Breakdown"), "New Hire Rental")</f>
        <v>Truck Breakdown</v>
      </c>
      <c r="U741" s="167" t="str">
        <f>IFERROR(VLOOKUP(Table2[[#This Row],[Enterprise ID]], 'ExistingRental-12.11'!A:H, 7, 0), "Not Open On 12.11")</f>
        <v>Not Open On 12.11</v>
      </c>
      <c r="V741" s="173">
        <f>IFERROR(VLOOKUP(Table2[[#This Row],[Enterprise ID]],'Tech-ServiceDate'!A:B,2,0), "EitherNewHire or Termed")</f>
        <v>32393</v>
      </c>
      <c r="W741" s="41"/>
      <c r="X741" s="25"/>
    </row>
    <row r="742" spans="1:24" ht="33.75" customHeight="1">
      <c r="A742" s="15">
        <v>45961</v>
      </c>
      <c r="B742" s="7">
        <v>61745</v>
      </c>
      <c r="C742" s="4" t="s">
        <v>14840</v>
      </c>
      <c r="D742" s="5" t="s">
        <v>17080</v>
      </c>
      <c r="E742" s="176" t="str">
        <f t="shared" si="29"/>
        <v>61745</v>
      </c>
      <c r="F742" s="181">
        <f>IFERROR(VLOOKUP(D742,'TPMS-auto'!A:J, 10,0), "Not-in-TPMS")</f>
        <v>3528093231</v>
      </c>
      <c r="G742" s="181" t="str">
        <f>IFERROR(VLOOKUP(D742,'TPMS-auto'!A:J,6,0),"Not-in-TPMS")</f>
        <v>061745</v>
      </c>
      <c r="H742" s="12" t="s">
        <v>14676</v>
      </c>
      <c r="I742" s="2" t="s">
        <v>17081</v>
      </c>
      <c r="J742" s="3" t="s">
        <v>17082</v>
      </c>
      <c r="K742" s="13" t="s">
        <v>15451</v>
      </c>
      <c r="L742" s="3" t="s">
        <v>14680</v>
      </c>
      <c r="M742" s="3"/>
      <c r="N742" s="3" t="s">
        <v>14680</v>
      </c>
      <c r="O742" s="3" t="s">
        <v>14680</v>
      </c>
      <c r="P742" s="166" t="str">
        <f>IFERROR(VLOOKUP(D742,'TPMS-auto'!A:D, 4,0),"Not-in-TPMS")</f>
        <v>0007435</v>
      </c>
      <c r="Q742" s="169" t="str">
        <f>VLOOKUP(Table2[[#This Row],[Unit Number]],Ops,3,0)</f>
        <v>Rob &amp; Andrea</v>
      </c>
      <c r="R742" s="173">
        <f>IFERROR(VLOOKUP(Table2[[#This Row],[Enterprise ID]], 'ExistingRental-12.11'!A:H, 3, 0), "Not Open On 12.11")</f>
        <v>45968</v>
      </c>
      <c r="S742" s="167" t="str">
        <f>IF(Table2[[#This Row],[Start Rental Date]]="New Rental", "New Rental", "Rental Extension Request")</f>
        <v>New Rental</v>
      </c>
      <c r="T742" s="167" t="str">
        <f>IFERROR(IF(Table2[[#This Row],[Date of this request]]-Table2[[#This Row],[Tech Service Date]]&lt;60, "New Hire Rental", "Truck Breakdown"), "New Hire Rental")</f>
        <v>Truck Breakdown</v>
      </c>
      <c r="U742" s="167" t="str">
        <f>IFERROR(VLOOKUP(Table2[[#This Row],[Enterprise ID]], 'ExistingRental-12.11'!A:H, 7, 0), "Not Open On 12.11")</f>
        <v>ROBERTO AYALA MERCADO</v>
      </c>
      <c r="V742" s="173">
        <f>IFERROR(VLOOKUP(Table2[[#This Row],[Enterprise ID]],'Tech-ServiceDate'!A:B,2,0), "EitherNewHire or Termed")</f>
        <v>45844</v>
      </c>
      <c r="W742" s="41"/>
      <c r="X742" s="25"/>
    </row>
    <row r="743" spans="1:24" ht="33.75" customHeight="1">
      <c r="A743" s="15">
        <v>45962</v>
      </c>
      <c r="B743" s="8">
        <v>61328</v>
      </c>
      <c r="C743" s="9" t="s">
        <v>17083</v>
      </c>
      <c r="D743" s="10" t="s">
        <v>17084</v>
      </c>
      <c r="E743" s="174" t="str">
        <f t="shared" si="29"/>
        <v>61328</v>
      </c>
      <c r="F743" s="175">
        <f>IFERROR(VLOOKUP(D743,'TPMS-auto'!A:J, 10,0), "Not-in-TPMS")</f>
        <v>5714242067</v>
      </c>
      <c r="G743" s="175" t="str">
        <f>IFERROR(VLOOKUP(D743,'TPMS-auto'!A:J,6,0),"Not-in-TPMS")</f>
        <v>061328</v>
      </c>
      <c r="H743" s="12" t="s">
        <v>14676</v>
      </c>
      <c r="I743" s="11" t="s">
        <v>15750</v>
      </c>
      <c r="J743" s="13" t="s">
        <v>17085</v>
      </c>
      <c r="K743" s="13" t="s">
        <v>17086</v>
      </c>
      <c r="L743" s="13" t="s">
        <v>14680</v>
      </c>
      <c r="M743" s="13"/>
      <c r="N743" s="13" t="s">
        <v>14680</v>
      </c>
      <c r="O743" s="3" t="s">
        <v>14680</v>
      </c>
      <c r="P743" s="166" t="str">
        <f>IFERROR(VLOOKUP(D743,'TPMS-auto'!A:D, 4,0),"Not-in-TPMS")</f>
        <v>0007084</v>
      </c>
      <c r="Q743" s="169" t="str">
        <f>VLOOKUP(Table2[[#This Row],[Unit Number]],Ops,3,0)</f>
        <v>Monica, Cheryl &amp; Machell</v>
      </c>
      <c r="R743" s="173">
        <f>IFERROR(VLOOKUP(Table2[[#This Row],[Enterprise ID]], 'ExistingRental-12.11'!A:H, 3, 0), "Not Open On 12.11")</f>
        <v>45965</v>
      </c>
      <c r="S743" s="167" t="str">
        <f>IF(Table2[[#This Row],[Start Rental Date]]="New Rental", "New Rental", "Rental Extension Request")</f>
        <v>New Rental</v>
      </c>
      <c r="T743" s="167" t="str">
        <f>IFERROR(IF(Table2[[#This Row],[Date of this request]]-Table2[[#This Row],[Tech Service Date]]&lt;60, "New Hire Rental", "Truck Breakdown"), "New Hire Rental")</f>
        <v>Truck Breakdown</v>
      </c>
      <c r="U743" s="167" t="str">
        <f>IFERROR(VLOOKUP(Table2[[#This Row],[Enterprise ID]], 'ExistingRental-12.11'!A:H, 7, 0), "Not Open On 12.11")</f>
        <v>MOHAMMAD ASIF YOUSUFY</v>
      </c>
      <c r="V743" s="173">
        <f>IFERROR(VLOOKUP(Table2[[#This Row],[Enterprise ID]],'Tech-ServiceDate'!A:B,2,0), "EitherNewHire or Termed")</f>
        <v>44167</v>
      </c>
      <c r="W743" s="41"/>
      <c r="X743" s="25"/>
    </row>
    <row r="744" spans="1:24" ht="33.75" customHeight="1">
      <c r="A744" s="15">
        <v>45964</v>
      </c>
      <c r="B744" s="8">
        <v>37377</v>
      </c>
      <c r="C744" s="9" t="s">
        <v>15653</v>
      </c>
      <c r="D744" s="10" t="s">
        <v>16530</v>
      </c>
      <c r="E744" s="174" t="s">
        <v>16817</v>
      </c>
      <c r="F744" s="175">
        <v>8038560063</v>
      </c>
      <c r="G744" s="175" t="s">
        <v>16818</v>
      </c>
      <c r="H744" s="12">
        <v>45930</v>
      </c>
      <c r="I744" s="11" t="s">
        <v>16214</v>
      </c>
      <c r="J744" s="13" t="s">
        <v>14935</v>
      </c>
      <c r="K744" s="13" t="s">
        <v>15451</v>
      </c>
      <c r="L744" s="13" t="s">
        <v>14680</v>
      </c>
      <c r="M744" s="13"/>
      <c r="N744" s="13" t="s">
        <v>14680</v>
      </c>
      <c r="O744" s="3" t="s">
        <v>14680</v>
      </c>
      <c r="P744" s="166" t="str">
        <f>IFERROR(VLOOKUP(D744,'TPMS-auto'!A:D, 4,0),"Not-in-TPMS")</f>
        <v>0008175</v>
      </c>
      <c r="Q744" s="169" t="str">
        <f>VLOOKUP(Table2[[#This Row],[Unit Number]],Ops,3,0)</f>
        <v>Rob &amp; Andrea</v>
      </c>
      <c r="R744" s="173" t="str">
        <f>IFERROR(VLOOKUP(Table2[[#This Row],[Enterprise ID]], 'ExistingRental-12.11'!A:H, 3, 0), "Not Open On 12.11")</f>
        <v>Not Open On 12.11</v>
      </c>
      <c r="S744" s="167" t="str">
        <f>IF(Table2[[#This Row],[Start Rental Date]]="New Rental", "New Rental", "Rental Extension Request")</f>
        <v>Rental Extension Request</v>
      </c>
      <c r="T744" s="167" t="str">
        <f>IFERROR(IF(Table2[[#This Row],[Date of this request]]-Table2[[#This Row],[Tech Service Date]]&lt;60, "New Hire Rental", "Truck Breakdown"), "New Hire Rental")</f>
        <v>New Hire Rental</v>
      </c>
      <c r="U744" s="167" t="str">
        <f>IFERROR(VLOOKUP(Table2[[#This Row],[Enterprise ID]], 'ExistingRental-12.11'!A:H, 7, 0), "Not Open On 12.11")</f>
        <v>Not Open On 12.11</v>
      </c>
      <c r="V744" s="173">
        <f>IFERROR(VLOOKUP(Table2[[#This Row],[Enterprise ID]],'Tech-ServiceDate'!A:B,2,0), "EitherNewHire or Termed")</f>
        <v>45914</v>
      </c>
      <c r="W744" s="41"/>
      <c r="X744" s="25"/>
    </row>
    <row r="745" spans="1:24" ht="33.75" customHeight="1">
      <c r="A745" s="15">
        <v>45964</v>
      </c>
      <c r="B745" s="8">
        <v>50503</v>
      </c>
      <c r="C745" s="9" t="s">
        <v>15860</v>
      </c>
      <c r="D745" s="10" t="s">
        <v>15861</v>
      </c>
      <c r="E745" s="174" t="s">
        <v>15939</v>
      </c>
      <c r="F745" s="175">
        <v>3528093231</v>
      </c>
      <c r="G745" s="175" t="s">
        <v>16580</v>
      </c>
      <c r="H745" s="12">
        <v>45933</v>
      </c>
      <c r="I745" s="11" t="s">
        <v>15862</v>
      </c>
      <c r="J745" s="13" t="s">
        <v>15863</v>
      </c>
      <c r="K745" s="31" t="s">
        <v>17087</v>
      </c>
      <c r="L745" s="13" t="s">
        <v>14680</v>
      </c>
      <c r="M745" s="13"/>
      <c r="N745" s="13" t="s">
        <v>17088</v>
      </c>
      <c r="O745" s="13"/>
      <c r="P745" s="166" t="str">
        <f>IFERROR(VLOOKUP(D745,'TPMS-auto'!A:D, 4,0),"Not-in-TPMS")</f>
        <v>0007435</v>
      </c>
      <c r="Q745" s="169" t="str">
        <f>VLOOKUP(Table2[[#This Row],[Unit Number]],Ops,3,0)</f>
        <v>Rob &amp; Andrea</v>
      </c>
      <c r="R745" s="173">
        <f>IFERROR(VLOOKUP(Table2[[#This Row],[Enterprise ID]], 'ExistingRental-12.11'!A:H, 3, 0), "Not Open On 12.11")</f>
        <v>45968</v>
      </c>
      <c r="S745" s="167" t="str">
        <f>IF(Table2[[#This Row],[Start Rental Date]]="New Rental", "New Rental", "Rental Extension Request")</f>
        <v>Rental Extension Request</v>
      </c>
      <c r="T745" s="167" t="str">
        <f>IFERROR(IF(Table2[[#This Row],[Date of this request]]-Table2[[#This Row],[Tech Service Date]]&lt;60, "New Hire Rental", "Truck Breakdown"), "New Hire Rental")</f>
        <v>Truck Breakdown</v>
      </c>
      <c r="U745" s="167" t="str">
        <f>IFERROR(VLOOKUP(Table2[[#This Row],[Enterprise ID]], 'ExistingRental-12.11'!A:H, 7, 0), "Not Open On 12.11")</f>
        <v>ROBERTO AYALA MERCADO</v>
      </c>
      <c r="V745" s="173">
        <f>IFERROR(VLOOKUP(Table2[[#This Row],[Enterprise ID]],'Tech-ServiceDate'!A:B,2,0), "EitherNewHire or Termed")</f>
        <v>45844</v>
      </c>
      <c r="W745" s="41"/>
      <c r="X745" s="25"/>
    </row>
    <row r="746" spans="1:24" ht="33.75" customHeight="1">
      <c r="A746" s="15">
        <v>45964</v>
      </c>
      <c r="B746" s="8">
        <v>36324</v>
      </c>
      <c r="C746" s="9" t="s">
        <v>17089</v>
      </c>
      <c r="D746" s="10" t="s">
        <v>17090</v>
      </c>
      <c r="E746" s="174" t="str">
        <f>TRIM(B746)</f>
        <v>36324</v>
      </c>
      <c r="F746" s="175">
        <f>IFERROR(VLOOKUP(D746,'TPMS-auto'!A:J, 10,0), "Not-in-TPMS")</f>
        <v>9784791029</v>
      </c>
      <c r="G746" s="175" t="str">
        <f>IFERROR(VLOOKUP(D746,'TPMS-auto'!A:J,6,0),"Not-in-TPMS")</f>
        <v>047021</v>
      </c>
      <c r="H746" s="12" t="s">
        <v>14676</v>
      </c>
      <c r="I746" s="11" t="s">
        <v>15991</v>
      </c>
      <c r="J746" s="13" t="s">
        <v>17091</v>
      </c>
      <c r="K746" s="13" t="s">
        <v>17092</v>
      </c>
      <c r="L746" s="13" t="s">
        <v>14680</v>
      </c>
      <c r="M746" s="13"/>
      <c r="N746" s="13" t="s">
        <v>14680</v>
      </c>
      <c r="O746" s="3" t="s">
        <v>14680</v>
      </c>
      <c r="P746" s="166" t="str">
        <f>IFERROR(VLOOKUP(D746,'TPMS-auto'!A:D, 4,0),"Not-in-TPMS")</f>
        <v>0007670</v>
      </c>
      <c r="Q746" s="169" t="str">
        <f>VLOOKUP(Table2[[#This Row],[Unit Number]],Ops,3,0)</f>
        <v>Rob &amp; Andrea</v>
      </c>
      <c r="R746" s="173">
        <f>IFERROR(VLOOKUP(Table2[[#This Row],[Enterprise ID]], 'ExistingRental-12.11'!A:H, 3, 0), "Not Open On 12.11")</f>
        <v>45892</v>
      </c>
      <c r="S746" s="167" t="str">
        <f>IF(Table2[[#This Row],[Start Rental Date]]="New Rental", "New Rental", "Rental Extension Request")</f>
        <v>New Rental</v>
      </c>
      <c r="T746" s="167" t="str">
        <f>IFERROR(IF(Table2[[#This Row],[Date of this request]]-Table2[[#This Row],[Tech Service Date]]&lt;60, "New Hire Rental", "Truck Breakdown"), "New Hire Rental")</f>
        <v>New Hire Rental</v>
      </c>
      <c r="U746" s="167" t="str">
        <f>IFERROR(VLOOKUP(Table2[[#This Row],[Enterprise ID]], 'ExistingRental-12.11'!A:H, 7, 0), "Not Open On 12.11")</f>
        <v>MICHAEL BORGES</v>
      </c>
      <c r="V746" s="173">
        <f>IFERROR(VLOOKUP(Table2[[#This Row],[Enterprise ID]],'Tech-ServiceDate'!A:B,2,0), "EitherNewHire or Termed")</f>
        <v>45949</v>
      </c>
      <c r="W746" s="41"/>
      <c r="X746" s="25"/>
    </row>
    <row r="747" spans="1:24" ht="33.75" customHeight="1">
      <c r="A747" s="15">
        <v>45964</v>
      </c>
      <c r="B747" s="7">
        <v>22249</v>
      </c>
      <c r="C747" s="4" t="s">
        <v>15982</v>
      </c>
      <c r="D747" s="5" t="s">
        <v>15983</v>
      </c>
      <c r="E747" s="176" t="str">
        <f>TRIM(B747)</f>
        <v>22249</v>
      </c>
      <c r="F747" s="181">
        <f>IFERROR(VLOOKUP(D747,'TPMS-auto'!A:J, 10,0), "Not-in-TPMS")</f>
        <v>5708404022</v>
      </c>
      <c r="G747" s="181" t="str">
        <f>IFERROR(VLOOKUP(D747,'TPMS-auto'!A:J,6,0),"Not-in-TPMS")</f>
        <v>022249</v>
      </c>
      <c r="H747" s="12">
        <v>45946</v>
      </c>
      <c r="I747" s="11" t="s">
        <v>16487</v>
      </c>
      <c r="J747" s="13" t="s">
        <v>16488</v>
      </c>
      <c r="K747" s="13" t="s">
        <v>17093</v>
      </c>
      <c r="L747" s="13" t="s">
        <v>14680</v>
      </c>
      <c r="M747" s="13"/>
      <c r="N747" s="3" t="s">
        <v>14680</v>
      </c>
      <c r="O747" s="3" t="s">
        <v>14680</v>
      </c>
      <c r="P747" s="166" t="str">
        <f>IFERROR(VLOOKUP(D747,'TPMS-auto'!A:D, 4,0),"Not-in-TPMS")</f>
        <v>0007670</v>
      </c>
      <c r="Q747" s="169" t="str">
        <f>VLOOKUP(Table2[[#This Row],[Unit Number]],Ops,3,0)</f>
        <v>Rob &amp; Andrea</v>
      </c>
      <c r="R747" s="173">
        <f>IFERROR(VLOOKUP(Table2[[#This Row],[Enterprise ID]], 'ExistingRental-12.11'!A:H, 3, 0), "Not Open On 12.11")</f>
        <v>45980</v>
      </c>
      <c r="S747" s="167" t="str">
        <f>IF(Table2[[#This Row],[Start Rental Date]]="New Rental", "New Rental", "Rental Extension Request")</f>
        <v>Rental Extension Request</v>
      </c>
      <c r="T747" s="167" t="str">
        <f>IFERROR(IF(Table2[[#This Row],[Date of this request]]-Table2[[#This Row],[Tech Service Date]]&lt;60, "New Hire Rental", "Truck Breakdown"), "New Hire Rental")</f>
        <v>Truck Breakdown</v>
      </c>
      <c r="U747" s="167" t="str">
        <f>IFERROR(VLOOKUP(Table2[[#This Row],[Enterprise ID]], 'ExistingRental-12.11'!A:H, 7, 0), "Not Open On 12.11")</f>
        <v>GEORGE JOHNSON</v>
      </c>
      <c r="V747" s="173">
        <f>IFERROR(VLOOKUP(Table2[[#This Row],[Enterprise ID]],'Tech-ServiceDate'!A:B,2,0), "EitherNewHire or Termed")</f>
        <v>41414</v>
      </c>
      <c r="W747" s="41"/>
      <c r="X747" s="25"/>
    </row>
    <row r="748" spans="1:24" ht="33.75" customHeight="1">
      <c r="A748" s="15">
        <v>45964</v>
      </c>
      <c r="B748" s="7">
        <v>24070</v>
      </c>
      <c r="C748" s="4" t="s">
        <v>17094</v>
      </c>
      <c r="D748" s="5" t="s">
        <v>17095</v>
      </c>
      <c r="E748" s="176" t="str">
        <f>TRIM(B748)</f>
        <v>24070</v>
      </c>
      <c r="F748" s="181">
        <f>IFERROR(VLOOKUP(D748,'TPMS-auto'!A:J, 10,0), "Not-in-TPMS")</f>
        <v>4708951330</v>
      </c>
      <c r="G748" s="181" t="str">
        <f>IFERROR(VLOOKUP(D748,'TPMS-auto'!A:J,6,0),"Not-in-TPMS")</f>
        <v>024070</v>
      </c>
      <c r="H748" s="12" t="s">
        <v>14676</v>
      </c>
      <c r="I748" s="2" t="s">
        <v>17096</v>
      </c>
      <c r="J748" s="3" t="s">
        <v>17097</v>
      </c>
      <c r="K748" s="13" t="s">
        <v>15451</v>
      </c>
      <c r="L748" s="13" t="s">
        <v>14680</v>
      </c>
      <c r="M748" s="13"/>
      <c r="N748" s="3" t="s">
        <v>14680</v>
      </c>
      <c r="O748" s="3" t="s">
        <v>14680</v>
      </c>
      <c r="P748" s="166" t="str">
        <f>IFERROR(VLOOKUP(D748,'TPMS-auto'!A:D, 4,0),"Not-in-TPMS")</f>
        <v>0008035</v>
      </c>
      <c r="Q748" s="169" t="str">
        <f>VLOOKUP(Table2[[#This Row],[Unit Number]],Ops,3,0)</f>
        <v>Rob &amp; Andrea</v>
      </c>
      <c r="R748" s="173">
        <f>IFERROR(VLOOKUP(Table2[[#This Row],[Enterprise ID]], 'ExistingRental-12.11'!A:H, 3, 0), "Not Open On 12.11")</f>
        <v>45966</v>
      </c>
      <c r="S748" s="167" t="str">
        <f>IF(Table2[[#This Row],[Start Rental Date]]="New Rental", "New Rental", "Rental Extension Request")</f>
        <v>New Rental</v>
      </c>
      <c r="T748" s="167" t="str">
        <f>IFERROR(IF(Table2[[#This Row],[Date of this request]]-Table2[[#This Row],[Tech Service Date]]&lt;60, "New Hire Rental", "Truck Breakdown"), "New Hire Rental")</f>
        <v>Truck Breakdown</v>
      </c>
      <c r="U748" s="167" t="str">
        <f>IFERROR(VLOOKUP(Table2[[#This Row],[Enterprise ID]], 'ExistingRental-12.11'!A:H, 7, 0), "Not Open On 12.11")</f>
        <v>IAN LACY</v>
      </c>
      <c r="V748" s="173">
        <f>IFERROR(VLOOKUP(Table2[[#This Row],[Enterprise ID]],'Tech-ServiceDate'!A:B,2,0), "EitherNewHire or Termed")</f>
        <v>42534</v>
      </c>
      <c r="W748" s="41"/>
      <c r="X748" s="25"/>
    </row>
    <row r="749" spans="1:24" ht="33.75" customHeight="1">
      <c r="A749" s="15">
        <v>45964</v>
      </c>
      <c r="B749" s="7">
        <v>61848</v>
      </c>
      <c r="C749" s="4" t="s">
        <v>15326</v>
      </c>
      <c r="D749" s="5" t="s">
        <v>15327</v>
      </c>
      <c r="E749" s="176" t="str">
        <f>TRIM(B749)</f>
        <v>61848</v>
      </c>
      <c r="F749" s="181">
        <f>IFERROR(VLOOKUP(D749,'TPMS-auto'!A:J, 10,0), "Not-in-TPMS")</f>
        <v>6072373641</v>
      </c>
      <c r="G749" s="181" t="str">
        <f>IFERROR(VLOOKUP(D749,'TPMS-auto'!A:J,6,0),"Not-in-TPMS")</f>
        <v>061848</v>
      </c>
      <c r="H749" s="12">
        <v>45957</v>
      </c>
      <c r="I749" s="11" t="s">
        <v>15328</v>
      </c>
      <c r="J749" s="13" t="s">
        <v>16816</v>
      </c>
      <c r="K749" s="13" t="s">
        <v>17098</v>
      </c>
      <c r="L749" s="13" t="s">
        <v>14680</v>
      </c>
      <c r="M749" s="13"/>
      <c r="N749" s="3" t="s">
        <v>14680</v>
      </c>
      <c r="O749" s="3" t="s">
        <v>14680</v>
      </c>
      <c r="P749" s="166" t="str">
        <f>IFERROR(VLOOKUP(D749,'TPMS-auto'!A:D, 4,0),"Not-in-TPMS")</f>
        <v>0007670</v>
      </c>
      <c r="Q749" s="169" t="str">
        <f>VLOOKUP(Table2[[#This Row],[Unit Number]],Ops,3,0)</f>
        <v>Rob &amp; Andrea</v>
      </c>
      <c r="R749" s="173" t="str">
        <f>IFERROR(VLOOKUP(Table2[[#This Row],[Enterprise ID]], 'ExistingRental-12.11'!A:H, 3, 0), "Not Open On 12.11")</f>
        <v>Not Open On 12.11</v>
      </c>
      <c r="S749" s="167" t="str">
        <f>IF(Table2[[#This Row],[Start Rental Date]]="New Rental", "New Rental", "Rental Extension Request")</f>
        <v>Rental Extension Request</v>
      </c>
      <c r="T749" s="167" t="str">
        <f>IFERROR(IF(Table2[[#This Row],[Date of this request]]-Table2[[#This Row],[Tech Service Date]]&lt;60, "New Hire Rental", "Truck Breakdown"), "New Hire Rental")</f>
        <v>Truck Breakdown</v>
      </c>
      <c r="U749" s="167" t="str">
        <f>IFERROR(VLOOKUP(Table2[[#This Row],[Enterprise ID]], 'ExistingRental-12.11'!A:H, 7, 0), "Not Open On 12.11")</f>
        <v>Not Open On 12.11</v>
      </c>
      <c r="V749" s="173">
        <f>IFERROR(VLOOKUP(Table2[[#This Row],[Enterprise ID]],'Tech-ServiceDate'!A:B,2,0), "EitherNewHire or Termed")</f>
        <v>44476</v>
      </c>
      <c r="W749" s="41"/>
      <c r="X749" s="25"/>
    </row>
    <row r="750" spans="1:24" ht="33.75" customHeight="1">
      <c r="A750" s="15">
        <v>45964</v>
      </c>
      <c r="B750" s="8">
        <v>23221</v>
      </c>
      <c r="C750" s="9" t="s">
        <v>16618</v>
      </c>
      <c r="D750" s="10" t="s">
        <v>12284</v>
      </c>
      <c r="E750" s="174" t="s">
        <v>17099</v>
      </c>
      <c r="F750" s="175">
        <v>2142413752</v>
      </c>
      <c r="G750" s="175" t="s">
        <v>17100</v>
      </c>
      <c r="H750" s="12" t="s">
        <v>16219</v>
      </c>
      <c r="I750" s="11" t="s">
        <v>15750</v>
      </c>
      <c r="J750" s="13" t="s">
        <v>16619</v>
      </c>
      <c r="K750" s="13" t="s">
        <v>17101</v>
      </c>
      <c r="L750" s="13" t="s">
        <v>14680</v>
      </c>
      <c r="M750" s="13"/>
      <c r="N750" s="13" t="s">
        <v>14680</v>
      </c>
      <c r="O750" s="13" t="s">
        <v>14680</v>
      </c>
      <c r="P750" s="166" t="str">
        <f>IFERROR(VLOOKUP(D750,'TPMS-auto'!A:D, 4,0),"Not-in-TPMS")</f>
        <v>0007995</v>
      </c>
      <c r="Q750" s="169" t="str">
        <f>VLOOKUP(Table2[[#This Row],[Unit Number]],Ops,3,0)</f>
        <v>Carol &amp; Tasha</v>
      </c>
      <c r="R750" s="173">
        <f>IFERROR(VLOOKUP(Table2[[#This Row],[Enterprise ID]], 'ExistingRental-12.11'!A:H, 3, 0), "Not Open On 12.11")</f>
        <v>45965</v>
      </c>
      <c r="S750" s="167" t="str">
        <f>IF(Table2[[#This Row],[Start Rental Date]]="New Rental", "New Rental", "Rental Extension Request")</f>
        <v>New Rental</v>
      </c>
      <c r="T750" s="167" t="str">
        <f>IFERROR(IF(Table2[[#This Row],[Date of this request]]-Table2[[#This Row],[Tech Service Date]]&lt;60, "New Hire Rental", "Truck Breakdown"), "New Hire Rental")</f>
        <v>Truck Breakdown</v>
      </c>
      <c r="U750" s="167" t="str">
        <f>IFERROR(VLOOKUP(Table2[[#This Row],[Enterprise ID]], 'ExistingRental-12.11'!A:H, 7, 0), "Not Open On 12.11")</f>
        <v>ROBERT URQUHART</v>
      </c>
      <c r="V750" s="173">
        <f>IFERROR(VLOOKUP(Table2[[#This Row],[Enterprise ID]],'Tech-ServiceDate'!A:B,2,0), "EitherNewHire or Termed")</f>
        <v>36927</v>
      </c>
      <c r="W750" s="41"/>
      <c r="X750" s="25"/>
    </row>
    <row r="751" spans="1:24" ht="33.75" customHeight="1">
      <c r="A751" s="15">
        <v>45964</v>
      </c>
      <c r="B751" s="7">
        <v>23179</v>
      </c>
      <c r="C751" s="4" t="s">
        <v>16500</v>
      </c>
      <c r="D751" s="5" t="s">
        <v>4880</v>
      </c>
      <c r="E751" s="176" t="str">
        <f t="shared" ref="E751:E769" si="30">TRIM(B751)</f>
        <v>23179</v>
      </c>
      <c r="F751" s="181">
        <f>IFERROR(VLOOKUP(D751,'TPMS-auto'!A:J, 10,0), "Not-in-TPMS")</f>
        <v>7347540781</v>
      </c>
      <c r="G751" s="181" t="str">
        <f>IFERROR(VLOOKUP(D751,'TPMS-auto'!A:J,6,0),"Not-in-TPMS")</f>
        <v>023179</v>
      </c>
      <c r="H751" s="12">
        <v>45946</v>
      </c>
      <c r="I751" s="11" t="s">
        <v>16501</v>
      </c>
      <c r="J751" s="13" t="s">
        <v>16502</v>
      </c>
      <c r="K751" s="31" t="s">
        <v>16503</v>
      </c>
      <c r="L751" s="13" t="s">
        <v>14680</v>
      </c>
      <c r="M751" s="13"/>
      <c r="N751" s="3" t="s">
        <v>14696</v>
      </c>
      <c r="O751" s="3"/>
      <c r="P751" s="166" t="str">
        <f>IFERROR(VLOOKUP(D751,'TPMS-auto'!A:D, 4,0),"Not-in-TPMS")</f>
        <v>0008309</v>
      </c>
      <c r="Q751" s="169" t="str">
        <f>VLOOKUP(Table2[[#This Row],[Unit Number]],Ops,3,0)</f>
        <v>Monica, Cheryl &amp; Machell</v>
      </c>
      <c r="R751" s="173" t="str">
        <f>IFERROR(VLOOKUP(Table2[[#This Row],[Enterprise ID]], 'ExistingRental-12.11'!A:H, 3, 0), "Not Open On 12.11")</f>
        <v>Not Open On 12.11</v>
      </c>
      <c r="S751" s="167" t="str">
        <f>IF(Table2[[#This Row],[Start Rental Date]]="New Rental", "New Rental", "Rental Extension Request")</f>
        <v>Rental Extension Request</v>
      </c>
      <c r="T751" s="167" t="str">
        <f>IFERROR(IF(Table2[[#This Row],[Date of this request]]-Table2[[#This Row],[Tech Service Date]]&lt;60, "New Hire Rental", "Truck Breakdown"), "New Hire Rental")</f>
        <v>Truck Breakdown</v>
      </c>
      <c r="U751" s="167" t="str">
        <f>IFERROR(VLOOKUP(Table2[[#This Row],[Enterprise ID]], 'ExistingRental-12.11'!A:H, 7, 0), "Not Open On 12.11")</f>
        <v>Not Open On 12.11</v>
      </c>
      <c r="V751" s="173">
        <f>IFERROR(VLOOKUP(Table2[[#This Row],[Enterprise ID]],'Tech-ServiceDate'!A:B,2,0), "EitherNewHire or Termed")</f>
        <v>30826</v>
      </c>
      <c r="W751" s="41"/>
      <c r="X751" s="25"/>
    </row>
    <row r="752" spans="1:24" ht="33.75" customHeight="1">
      <c r="A752" s="15">
        <v>45964</v>
      </c>
      <c r="B752" s="7">
        <v>46708</v>
      </c>
      <c r="C752" s="4" t="s">
        <v>17102</v>
      </c>
      <c r="D752" s="5" t="s">
        <v>16583</v>
      </c>
      <c r="E752" s="176" t="str">
        <f t="shared" si="30"/>
        <v>46708</v>
      </c>
      <c r="F752" s="181">
        <f>IFERROR(VLOOKUP(D752,'TPMS-auto'!A:J, 10,0), "Not-in-TPMS")</f>
        <v>2569623009</v>
      </c>
      <c r="G752" s="181" t="str">
        <f>IFERROR(VLOOKUP(D752,'TPMS-auto'!A:J,6,0),"Not-in-TPMS")</f>
        <v>046708</v>
      </c>
      <c r="H752" s="12">
        <v>45950</v>
      </c>
      <c r="I752" s="11" t="s">
        <v>16584</v>
      </c>
      <c r="J752" s="13" t="s">
        <v>16383</v>
      </c>
      <c r="K752" s="13" t="s">
        <v>17103</v>
      </c>
      <c r="L752" s="13" t="s">
        <v>14680</v>
      </c>
      <c r="M752" s="13"/>
      <c r="N752" s="3" t="s">
        <v>14680</v>
      </c>
      <c r="O752" s="13" t="s">
        <v>14680</v>
      </c>
      <c r="P752" s="166" t="str">
        <f>IFERROR(VLOOKUP(D752,'TPMS-auto'!A:D, 4,0),"Not-in-TPMS")</f>
        <v>0008035</v>
      </c>
      <c r="Q752" s="169" t="str">
        <f>VLOOKUP(Table2[[#This Row],[Unit Number]],Ops,3,0)</f>
        <v>Rob &amp; Andrea</v>
      </c>
      <c r="R752" s="173">
        <f>IFERROR(VLOOKUP(Table2[[#This Row],[Enterprise ID]], 'ExistingRental-12.11'!A:H, 3, 0), "Not Open On 12.11")</f>
        <v>45965</v>
      </c>
      <c r="S752" s="167" t="str">
        <f>IF(Table2[[#This Row],[Start Rental Date]]="New Rental", "New Rental", "Rental Extension Request")</f>
        <v>Rental Extension Request</v>
      </c>
      <c r="T752" s="167" t="str">
        <f>IFERROR(IF(Table2[[#This Row],[Date of this request]]-Table2[[#This Row],[Tech Service Date]]&lt;60, "New Hire Rental", "Truck Breakdown"), "New Hire Rental")</f>
        <v>New Hire Rental</v>
      </c>
      <c r="U752" s="167" t="str">
        <f>IFERROR(VLOOKUP(Table2[[#This Row],[Enterprise ID]], 'ExistingRental-12.11'!A:H, 7, 0), "Not Open On 12.11")</f>
        <v>JAYSHAWN ROWLS</v>
      </c>
      <c r="V752" s="173">
        <f>IFERROR(VLOOKUP(Table2[[#This Row],[Enterprise ID]],'Tech-ServiceDate'!A:B,2,0), "EitherNewHire or Termed")</f>
        <v>45942</v>
      </c>
      <c r="W752" s="41"/>
      <c r="X752" s="25"/>
    </row>
    <row r="753" spans="1:24" ht="33.75" customHeight="1">
      <c r="A753" s="15">
        <v>45964</v>
      </c>
      <c r="B753" s="7">
        <v>36407</v>
      </c>
      <c r="C753" s="4" t="s">
        <v>17104</v>
      </c>
      <c r="D753" s="5" t="s">
        <v>3274</v>
      </c>
      <c r="E753" s="176" t="str">
        <f t="shared" si="30"/>
        <v>36407</v>
      </c>
      <c r="F753" s="181">
        <f>IFERROR(VLOOKUP(D753,'TPMS-auto'!A:J, 10,0), "Not-in-TPMS")</f>
        <v>5702661782</v>
      </c>
      <c r="G753" s="181" t="str">
        <f>IFERROR(VLOOKUP(D753,'TPMS-auto'!A:J,6,0),"Not-in-TPMS")</f>
        <v>036407</v>
      </c>
      <c r="H753" s="12" t="s">
        <v>16219</v>
      </c>
      <c r="I753" s="2" t="s">
        <v>17105</v>
      </c>
      <c r="J753" s="3" t="s">
        <v>17106</v>
      </c>
      <c r="K753" s="13" t="s">
        <v>15451</v>
      </c>
      <c r="L753" s="13" t="s">
        <v>14680</v>
      </c>
      <c r="M753" s="13"/>
      <c r="N753" s="3" t="s">
        <v>14680</v>
      </c>
      <c r="O753" s="13" t="s">
        <v>14680</v>
      </c>
      <c r="P753" s="166" t="str">
        <f>IFERROR(VLOOKUP(D753,'TPMS-auto'!A:D, 4,0),"Not-in-TPMS")</f>
        <v>0007670</v>
      </c>
      <c r="Q753" s="169" t="str">
        <f>VLOOKUP(Table2[[#This Row],[Unit Number]],Ops,3,0)</f>
        <v>Rob &amp; Andrea</v>
      </c>
      <c r="R753" s="173">
        <f>IFERROR(VLOOKUP(Table2[[#This Row],[Enterprise ID]], 'ExistingRental-12.11'!A:H, 3, 0), "Not Open On 12.11")</f>
        <v>45995</v>
      </c>
      <c r="S753" s="167" t="str">
        <f>IF(Table2[[#This Row],[Start Rental Date]]="New Rental", "New Rental", "Rental Extension Request")</f>
        <v>New Rental</v>
      </c>
      <c r="T753" s="167" t="str">
        <f>IFERROR(IF(Table2[[#This Row],[Date of this request]]-Table2[[#This Row],[Tech Service Date]]&lt;60, "New Hire Rental", "Truck Breakdown"), "New Hire Rental")</f>
        <v>Truck Breakdown</v>
      </c>
      <c r="U753" s="167" t="str">
        <f>IFERROR(VLOOKUP(Table2[[#This Row],[Enterprise ID]], 'ExistingRental-12.11'!A:H, 7, 0), "Not Open On 12.11")</f>
        <v>CHRISTOPHER WURTZ</v>
      </c>
      <c r="V753" s="173">
        <f>IFERROR(VLOOKUP(Table2[[#This Row],[Enterprise ID]],'Tech-ServiceDate'!A:B,2,0), "EitherNewHire or Termed")</f>
        <v>32699</v>
      </c>
      <c r="W753" s="41"/>
      <c r="X753" s="25"/>
    </row>
    <row r="754" spans="1:24" ht="33.75" customHeight="1">
      <c r="A754" s="15">
        <v>45964</v>
      </c>
      <c r="B754" s="7">
        <v>37046</v>
      </c>
      <c r="C754" s="4" t="s">
        <v>17107</v>
      </c>
      <c r="D754" s="5" t="s">
        <v>15437</v>
      </c>
      <c r="E754" s="176" t="str">
        <f t="shared" si="30"/>
        <v>37046</v>
      </c>
      <c r="F754" s="181">
        <f>IFERROR(VLOOKUP(D754,'TPMS-auto'!A:J, 10,0), "Not-in-TPMS")</f>
        <v>8049875468</v>
      </c>
      <c r="G754" s="181" t="str">
        <f>IFERROR(VLOOKUP(D754,'TPMS-auto'!A:J,6,0),"Not-in-TPMS")</f>
        <v>037046</v>
      </c>
      <c r="H754" s="6">
        <v>45929</v>
      </c>
      <c r="I754" s="2" t="s">
        <v>15438</v>
      </c>
      <c r="J754" s="3" t="s">
        <v>17108</v>
      </c>
      <c r="K754" s="3" t="s">
        <v>17109</v>
      </c>
      <c r="L754" s="3" t="s">
        <v>14680</v>
      </c>
      <c r="M754" s="3"/>
      <c r="N754" s="3" t="s">
        <v>14680</v>
      </c>
      <c r="O754" s="13" t="s">
        <v>14680</v>
      </c>
      <c r="P754" s="166" t="str">
        <f>IFERROR(VLOOKUP(D754,'TPMS-auto'!A:D, 4,0),"Not-in-TPMS")</f>
        <v>0008175</v>
      </c>
      <c r="Q754" s="169" t="str">
        <f>VLOOKUP(Table2[[#This Row],[Unit Number]],Ops,3,0)</f>
        <v>Rob &amp; Andrea</v>
      </c>
      <c r="R754" s="173" t="str">
        <f>IFERROR(VLOOKUP(Table2[[#This Row],[Enterprise ID]], 'ExistingRental-12.11'!A:H, 3, 0), "Not Open On 12.11")</f>
        <v>Not Open On 12.11</v>
      </c>
      <c r="S754" s="167" t="str">
        <f>IF(Table2[[#This Row],[Start Rental Date]]="New Rental", "New Rental", "Rental Extension Request")</f>
        <v>Rental Extension Request</v>
      </c>
      <c r="T754" s="167" t="str">
        <f>IFERROR(IF(Table2[[#This Row],[Date of this request]]-Table2[[#This Row],[Tech Service Date]]&lt;60, "New Hire Rental", "Truck Breakdown"), "New Hire Rental")</f>
        <v>Truck Breakdown</v>
      </c>
      <c r="U754" s="167" t="str">
        <f>IFERROR(VLOOKUP(Table2[[#This Row],[Enterprise ID]], 'ExistingRental-12.11'!A:H, 7, 0), "Not Open On 12.11")</f>
        <v>Not Open On 12.11</v>
      </c>
      <c r="V754" s="173">
        <f>IFERROR(VLOOKUP(Table2[[#This Row],[Enterprise ID]],'Tech-ServiceDate'!A:B,2,0), "EitherNewHire or Termed")</f>
        <v>44420</v>
      </c>
      <c r="W754" s="41"/>
      <c r="X754" s="25"/>
    </row>
    <row r="755" spans="1:24" ht="33.75" customHeight="1">
      <c r="A755" s="15">
        <v>45964</v>
      </c>
      <c r="B755" s="8">
        <v>61306</v>
      </c>
      <c r="C755" s="9" t="s">
        <v>17110</v>
      </c>
      <c r="D755" s="10" t="s">
        <v>7150</v>
      </c>
      <c r="E755" s="174" t="str">
        <f t="shared" si="30"/>
        <v>61306</v>
      </c>
      <c r="F755" s="175">
        <f>IFERROR(VLOOKUP(D755,'TPMS-auto'!A:J, 10,0), "Not-in-TPMS")</f>
        <v>3012564155</v>
      </c>
      <c r="G755" s="175" t="str">
        <f>IFERROR(VLOOKUP(D755,'TPMS-auto'!A:J,6,0),"Not-in-TPMS")</f>
        <v>061306</v>
      </c>
      <c r="H755" s="12" t="s">
        <v>16219</v>
      </c>
      <c r="I755" s="11" t="s">
        <v>17111</v>
      </c>
      <c r="J755" s="13" t="s">
        <v>17112</v>
      </c>
      <c r="K755" s="13" t="s">
        <v>14679</v>
      </c>
      <c r="L755" s="13" t="s">
        <v>14680</v>
      </c>
      <c r="M755" s="13"/>
      <c r="N755" s="13" t="s">
        <v>14680</v>
      </c>
      <c r="O755" s="13" t="s">
        <v>14680</v>
      </c>
      <c r="P755" s="166" t="str">
        <f>IFERROR(VLOOKUP(D755,'TPMS-auto'!A:D, 4,0),"Not-in-TPMS")</f>
        <v>0007084</v>
      </c>
      <c r="Q755" s="169" t="str">
        <f>VLOOKUP(Table2[[#This Row],[Unit Number]],Ops,3,0)</f>
        <v>Monica, Cheryl &amp; Machell</v>
      </c>
      <c r="R755" s="173">
        <f>IFERROR(VLOOKUP(Table2[[#This Row],[Enterprise ID]], 'ExistingRental-12.11'!A:H, 3, 0), "Not Open On 12.11")</f>
        <v>45980</v>
      </c>
      <c r="S755" s="167" t="str">
        <f>IF(Table2[[#This Row],[Start Rental Date]]="New Rental", "New Rental", "Rental Extension Request")</f>
        <v>New Rental</v>
      </c>
      <c r="T755" s="167" t="str">
        <f>IFERROR(IF(Table2[[#This Row],[Date of this request]]-Table2[[#This Row],[Tech Service Date]]&lt;60, "New Hire Rental", "Truck Breakdown"), "New Hire Rental")</f>
        <v>Truck Breakdown</v>
      </c>
      <c r="U755" s="167" t="str">
        <f>IFERROR(VLOOKUP(Table2[[#This Row],[Enterprise ID]], 'ExistingRental-12.11'!A:H, 7, 0), "Not Open On 12.11")</f>
        <v>JEFFREY HUME</v>
      </c>
      <c r="V755" s="173">
        <f>IFERROR(VLOOKUP(Table2[[#This Row],[Enterprise ID]],'Tech-ServiceDate'!A:B,2,0), "EitherNewHire or Termed")</f>
        <v>39693</v>
      </c>
      <c r="W755" s="41"/>
      <c r="X755" s="25"/>
    </row>
    <row r="756" spans="1:24" ht="33.75" customHeight="1">
      <c r="A756" s="15">
        <v>45964</v>
      </c>
      <c r="B756" s="7">
        <v>61319</v>
      </c>
      <c r="C756" s="4" t="s">
        <v>17113</v>
      </c>
      <c r="D756" s="5" t="s">
        <v>16158</v>
      </c>
      <c r="E756" s="176" t="str">
        <f t="shared" si="30"/>
        <v>61319</v>
      </c>
      <c r="F756" s="181">
        <f>IFERROR(VLOOKUP(D756,'TPMS-auto'!A:J, 10,0), "Not-in-TPMS")</f>
        <v>5715874426</v>
      </c>
      <c r="G756" s="181" t="str">
        <f>IFERROR(VLOOKUP(D756,'TPMS-auto'!A:J,6,0),"Not-in-TPMS")</f>
        <v>061319</v>
      </c>
      <c r="H756" s="12" t="s">
        <v>16219</v>
      </c>
      <c r="I756" s="11" t="s">
        <v>14879</v>
      </c>
      <c r="J756" s="13" t="s">
        <v>17114</v>
      </c>
      <c r="K756" s="13" t="s">
        <v>14679</v>
      </c>
      <c r="L756" s="13" t="s">
        <v>14680</v>
      </c>
      <c r="M756" s="13"/>
      <c r="N756" s="3" t="s">
        <v>14680</v>
      </c>
      <c r="O756" s="3" t="s">
        <v>14680</v>
      </c>
      <c r="P756" s="166" t="str">
        <f>IFERROR(VLOOKUP(D756,'TPMS-auto'!A:D, 4,0),"Not-in-TPMS")</f>
        <v>0007084</v>
      </c>
      <c r="Q756" s="169" t="str">
        <f>VLOOKUP(Table2[[#This Row],[Unit Number]],Ops,3,0)</f>
        <v>Monica, Cheryl &amp; Machell</v>
      </c>
      <c r="R756" s="173" t="str">
        <f>IFERROR(VLOOKUP(Table2[[#This Row],[Enterprise ID]], 'ExistingRental-12.11'!A:H, 3, 0), "Not Open On 12.11")</f>
        <v>Not Open On 12.11</v>
      </c>
      <c r="S756" s="167" t="str">
        <f>IF(Table2[[#This Row],[Start Rental Date]]="New Rental", "New Rental", "Rental Extension Request")</f>
        <v>New Rental</v>
      </c>
      <c r="T756" s="167" t="str">
        <f>IFERROR(IF(Table2[[#This Row],[Date of this request]]-Table2[[#This Row],[Tech Service Date]]&lt;60, "New Hire Rental", "Truck Breakdown"), "New Hire Rental")</f>
        <v>Truck Breakdown</v>
      </c>
      <c r="U756" s="167" t="str">
        <f>IFERROR(VLOOKUP(Table2[[#This Row],[Enterprise ID]], 'ExistingRental-12.11'!A:H, 7, 0), "Not Open On 12.11")</f>
        <v>Not Open On 12.11</v>
      </c>
      <c r="V756" s="173">
        <f>IFERROR(VLOOKUP(Table2[[#This Row],[Enterprise ID]],'Tech-ServiceDate'!A:B,2,0), "EitherNewHire or Termed")</f>
        <v>44111</v>
      </c>
      <c r="W756" s="41"/>
      <c r="X756" s="25"/>
    </row>
    <row r="757" spans="1:24" ht="33.75" customHeight="1">
      <c r="A757" s="15">
        <v>45964</v>
      </c>
      <c r="B757" s="7">
        <v>46880</v>
      </c>
      <c r="C757" s="4" t="s">
        <v>17115</v>
      </c>
      <c r="D757" s="5" t="s">
        <v>15957</v>
      </c>
      <c r="E757" s="176" t="str">
        <f t="shared" si="30"/>
        <v>46880</v>
      </c>
      <c r="F757" s="181">
        <f>IFERROR(VLOOKUP(D757,'TPMS-auto'!A:J, 10,0), "Not-in-TPMS")</f>
        <v>5026980094</v>
      </c>
      <c r="G757" s="181" t="str">
        <f>IFERROR(VLOOKUP(D757,'TPMS-auto'!A:J,6,0),"Not-in-TPMS")</f>
        <v>046880</v>
      </c>
      <c r="H757" s="12">
        <v>45936</v>
      </c>
      <c r="I757" s="11"/>
      <c r="J757" s="13" t="s">
        <v>15260</v>
      </c>
      <c r="K757" s="13" t="s">
        <v>17116</v>
      </c>
      <c r="L757" s="13" t="s">
        <v>14680</v>
      </c>
      <c r="M757" s="13"/>
      <c r="N757" s="3" t="s">
        <v>14680</v>
      </c>
      <c r="O757" s="3" t="s">
        <v>14680</v>
      </c>
      <c r="P757" s="166" t="str">
        <f>IFERROR(VLOOKUP(D757,'TPMS-auto'!A:D, 4,0),"Not-in-TPMS")</f>
        <v>0004766</v>
      </c>
      <c r="Q757" s="169" t="str">
        <f>VLOOKUP(Table2[[#This Row],[Unit Number]],Ops,3,0)</f>
        <v>Rob &amp; Andrea</v>
      </c>
      <c r="R757" s="173">
        <f>IFERROR(VLOOKUP(Table2[[#This Row],[Enterprise ID]], 'ExistingRental-12.11'!A:H, 3, 0), "Not Open On 12.11")</f>
        <v>45883</v>
      </c>
      <c r="S757" s="167" t="str">
        <f>IF(Table2[[#This Row],[Start Rental Date]]="New Rental", "New Rental", "Rental Extension Request")</f>
        <v>Rental Extension Request</v>
      </c>
      <c r="T757" s="167" t="str">
        <f>IFERROR(IF(Table2[[#This Row],[Date of this request]]-Table2[[#This Row],[Tech Service Date]]&lt;60, "New Hire Rental", "Truck Breakdown"), "New Hire Rental")</f>
        <v>New Hire Rental</v>
      </c>
      <c r="U757" s="167" t="str">
        <f>IFERROR(VLOOKUP(Table2[[#This Row],[Enterprise ID]], 'ExistingRental-12.11'!A:H, 7, 0), "Not Open On 12.11")</f>
        <v>THEODORE DAILEY</v>
      </c>
      <c r="V757" s="173">
        <f>IFERROR(VLOOKUP(Table2[[#This Row],[Enterprise ID]],'Tech-ServiceDate'!A:B,2,0), "EitherNewHire or Termed")</f>
        <v>45907</v>
      </c>
      <c r="W757" s="41"/>
      <c r="X757" s="25"/>
    </row>
    <row r="758" spans="1:24" ht="33.75" customHeight="1">
      <c r="A758" s="15">
        <v>45964</v>
      </c>
      <c r="B758" s="7">
        <v>61015</v>
      </c>
      <c r="C758" s="4" t="s">
        <v>17117</v>
      </c>
      <c r="D758" s="5" t="s">
        <v>2193</v>
      </c>
      <c r="E758" s="176" t="str">
        <f t="shared" si="30"/>
        <v>61015</v>
      </c>
      <c r="F758" s="181">
        <f>IFERROR(VLOOKUP(D758,'TPMS-auto'!A:J, 10,0), "Not-in-TPMS")</f>
        <v>7249536540</v>
      </c>
      <c r="G758" s="181" t="str">
        <f>IFERROR(VLOOKUP(D758,'TPMS-auto'!A:J,6,0),"Not-in-TPMS")</f>
        <v>061016</v>
      </c>
      <c r="H758" s="12" t="s">
        <v>16219</v>
      </c>
      <c r="I758" s="2" t="s">
        <v>17118</v>
      </c>
      <c r="J758" s="3" t="s">
        <v>15394</v>
      </c>
      <c r="K758" s="13" t="s">
        <v>15911</v>
      </c>
      <c r="L758" s="13" t="s">
        <v>14680</v>
      </c>
      <c r="M758" s="13"/>
      <c r="N758" s="3" t="s">
        <v>14680</v>
      </c>
      <c r="O758" s="3" t="s">
        <v>14680</v>
      </c>
      <c r="P758" s="166" t="str">
        <f>IFERROR(VLOOKUP(D758,'TPMS-auto'!A:D, 4,0),"Not-in-TPMS")</f>
        <v>0004766</v>
      </c>
      <c r="Q758" s="169" t="str">
        <f>VLOOKUP(Table2[[#This Row],[Unit Number]],Ops,3,0)</f>
        <v>Rob &amp; Andrea</v>
      </c>
      <c r="R758" s="173" t="str">
        <f>IFERROR(VLOOKUP(Table2[[#This Row],[Enterprise ID]], 'ExistingRental-12.11'!A:H, 3, 0), "Not Open On 12.11")</f>
        <v>Not Open On 12.11</v>
      </c>
      <c r="S758" s="167" t="str">
        <f>IF(Table2[[#This Row],[Start Rental Date]]="New Rental", "New Rental", "Rental Extension Request")</f>
        <v>New Rental</v>
      </c>
      <c r="T758" s="167" t="str">
        <f>IFERROR(IF(Table2[[#This Row],[Date of this request]]-Table2[[#This Row],[Tech Service Date]]&lt;60, "New Hire Rental", "Truck Breakdown"), "New Hire Rental")</f>
        <v>Truck Breakdown</v>
      </c>
      <c r="U758" s="167" t="str">
        <f>IFERROR(VLOOKUP(Table2[[#This Row],[Enterprise ID]], 'ExistingRental-12.11'!A:H, 7, 0), "Not Open On 12.11")</f>
        <v>Not Open On 12.11</v>
      </c>
      <c r="V758" s="173">
        <f>IFERROR(VLOOKUP(Table2[[#This Row],[Enterprise ID]],'Tech-ServiceDate'!A:B,2,0), "EitherNewHire or Termed")</f>
        <v>37255</v>
      </c>
      <c r="W758" s="41"/>
      <c r="X758" s="25"/>
    </row>
    <row r="759" spans="1:24" ht="33.75" customHeight="1">
      <c r="A759" s="15">
        <v>45964</v>
      </c>
      <c r="B759" s="7">
        <v>37057</v>
      </c>
      <c r="C759" s="4" t="s">
        <v>17119</v>
      </c>
      <c r="D759" s="5" t="s">
        <v>17120</v>
      </c>
      <c r="E759" s="176" t="str">
        <f t="shared" si="30"/>
        <v>37057</v>
      </c>
      <c r="F759" s="181">
        <f>IFERROR(VLOOKUP(D759,'TPMS-auto'!A:J, 10,0), "Not-in-TPMS")</f>
        <v>2523632466</v>
      </c>
      <c r="G759" s="181" t="str">
        <f>IFERROR(VLOOKUP(D759,'TPMS-auto'!A:J,6,0),"Not-in-TPMS")</f>
        <v>037057</v>
      </c>
      <c r="H759" s="12" t="s">
        <v>16219</v>
      </c>
      <c r="I759" s="2" t="s">
        <v>17121</v>
      </c>
      <c r="J759" s="3" t="s">
        <v>17122</v>
      </c>
      <c r="K759" s="13" t="s">
        <v>17123</v>
      </c>
      <c r="L759" s="13" t="s">
        <v>14680</v>
      </c>
      <c r="M759" s="13"/>
      <c r="N759" s="3" t="s">
        <v>14680</v>
      </c>
      <c r="O759" s="3" t="s">
        <v>14680</v>
      </c>
      <c r="P759" s="166" t="str">
        <f>IFERROR(VLOOKUP(D759,'TPMS-auto'!A:D, 4,0),"Not-in-TPMS")</f>
        <v>0008175</v>
      </c>
      <c r="Q759" s="169" t="str">
        <f>VLOOKUP(Table2[[#This Row],[Unit Number]],Ops,3,0)</f>
        <v>Rob &amp; Andrea</v>
      </c>
      <c r="R759" s="173">
        <f>IFERROR(VLOOKUP(Table2[[#This Row],[Enterprise ID]], 'ExistingRental-12.11'!A:H, 3, 0), "Not Open On 12.11")</f>
        <v>45993</v>
      </c>
      <c r="S759" s="167" t="str">
        <f>IF(Table2[[#This Row],[Start Rental Date]]="New Rental", "New Rental", "Rental Extension Request")</f>
        <v>New Rental</v>
      </c>
      <c r="T759" s="167" t="str">
        <f>IFERROR(IF(Table2[[#This Row],[Date of this request]]-Table2[[#This Row],[Tech Service Date]]&lt;60, "New Hire Rental", "Truck Breakdown"), "New Hire Rental")</f>
        <v>New Hire Rental</v>
      </c>
      <c r="U759" s="167" t="str">
        <f>IFERROR(VLOOKUP(Table2[[#This Row],[Enterprise ID]], 'ExistingRental-12.11'!A:H, 7, 0), "Not Open On 12.11")</f>
        <v>TRENT MATTHEWS</v>
      </c>
      <c r="V759" s="173">
        <f>IFERROR(VLOOKUP(Table2[[#This Row],[Enterprise ID]],'Tech-ServiceDate'!A:B,2,0), "EitherNewHire or Termed")</f>
        <v>45935</v>
      </c>
      <c r="W759" s="41"/>
      <c r="X759" s="25"/>
    </row>
    <row r="760" spans="1:24" ht="33.75" customHeight="1">
      <c r="A760" s="15">
        <v>45964</v>
      </c>
      <c r="B760" s="7">
        <v>37177</v>
      </c>
      <c r="C760" s="4" t="s">
        <v>17124</v>
      </c>
      <c r="D760" s="5" t="s">
        <v>17125</v>
      </c>
      <c r="E760" s="176" t="str">
        <f t="shared" si="30"/>
        <v>37177</v>
      </c>
      <c r="F760" s="181">
        <f>IFERROR(VLOOKUP(D760,'TPMS-auto'!A:J, 10,0), "Not-in-TPMS")</f>
        <v>6627853807</v>
      </c>
      <c r="G760" s="181" t="str">
        <f>IFERROR(VLOOKUP(D760,'TPMS-auto'!A:J,6,0),"Not-in-TPMS")</f>
        <v>037177</v>
      </c>
      <c r="H760" s="12" t="s">
        <v>16219</v>
      </c>
      <c r="I760" s="2" t="s">
        <v>17126</v>
      </c>
      <c r="J760" s="3" t="s">
        <v>17127</v>
      </c>
      <c r="K760" s="13" t="s">
        <v>14679</v>
      </c>
      <c r="L760" s="13" t="s">
        <v>14680</v>
      </c>
      <c r="M760" s="13"/>
      <c r="N760" s="3" t="s">
        <v>14680</v>
      </c>
      <c r="O760" s="3" t="s">
        <v>14680</v>
      </c>
      <c r="P760" s="166" t="str">
        <f>IFERROR(VLOOKUP(D760,'TPMS-auto'!A:D, 4,0),"Not-in-TPMS")</f>
        <v>0008206</v>
      </c>
      <c r="Q760" s="169" t="str">
        <f>VLOOKUP(Table2[[#This Row],[Unit Number]],Ops,3,0)</f>
        <v>Monica, Cheryl &amp; Machell</v>
      </c>
      <c r="R760" s="173" t="str">
        <f>IFERROR(VLOOKUP(Table2[[#This Row],[Enterprise ID]], 'ExistingRental-12.11'!A:H, 3, 0), "Not Open On 12.11")</f>
        <v>Not Open On 12.11</v>
      </c>
      <c r="S760" s="167" t="str">
        <f>IF(Table2[[#This Row],[Start Rental Date]]="New Rental", "New Rental", "Rental Extension Request")</f>
        <v>New Rental</v>
      </c>
      <c r="T760" s="167" t="str">
        <f>IFERROR(IF(Table2[[#This Row],[Date of this request]]-Table2[[#This Row],[Tech Service Date]]&lt;60, "New Hire Rental", "Truck Breakdown"), "New Hire Rental")</f>
        <v>Truck Breakdown</v>
      </c>
      <c r="U760" s="167" t="str">
        <f>IFERROR(VLOOKUP(Table2[[#This Row],[Enterprise ID]], 'ExistingRental-12.11'!A:H, 7, 0), "Not Open On 12.11")</f>
        <v>Not Open On 12.11</v>
      </c>
      <c r="V760" s="173">
        <f>IFERROR(VLOOKUP(Table2[[#This Row],[Enterprise ID]],'Tech-ServiceDate'!A:B,2,0), "EitherNewHire or Termed")</f>
        <v>44924</v>
      </c>
      <c r="W760" s="41"/>
      <c r="X760" s="25"/>
    </row>
    <row r="761" spans="1:24" ht="33.75" customHeight="1">
      <c r="A761" s="15">
        <v>45964</v>
      </c>
      <c r="B761" s="7">
        <v>61771</v>
      </c>
      <c r="C761" s="4" t="s">
        <v>17128</v>
      </c>
      <c r="D761" s="5" t="s">
        <v>16555</v>
      </c>
      <c r="E761" s="176" t="str">
        <f t="shared" si="30"/>
        <v>61771</v>
      </c>
      <c r="F761" s="181">
        <f>IFERROR(VLOOKUP(D761,'TPMS-auto'!A:J, 10,0), "Not-in-TPMS")</f>
        <v>4015382023</v>
      </c>
      <c r="G761" s="181" t="str">
        <f>IFERROR(VLOOKUP(D761,'TPMS-auto'!A:J,6,0),"Not-in-TPMS")</f>
        <v>061771</v>
      </c>
      <c r="H761" s="12">
        <v>45950</v>
      </c>
      <c r="I761" s="11" t="s">
        <v>17129</v>
      </c>
      <c r="J761" s="3" t="s">
        <v>17130</v>
      </c>
      <c r="K761" s="13" t="s">
        <v>14679</v>
      </c>
      <c r="L761" s="13" t="s">
        <v>14680</v>
      </c>
      <c r="M761" s="13"/>
      <c r="N761" s="3" t="s">
        <v>14680</v>
      </c>
      <c r="O761" s="3" t="s">
        <v>14680</v>
      </c>
      <c r="P761" s="166" t="str">
        <f>IFERROR(VLOOKUP(D761,'TPMS-auto'!A:D, 4,0),"Not-in-TPMS")</f>
        <v>0007670</v>
      </c>
      <c r="Q761" s="169" t="str">
        <f>VLOOKUP(Table2[[#This Row],[Unit Number]],Ops,3,0)</f>
        <v>Rob &amp; Andrea</v>
      </c>
      <c r="R761" s="173" t="str">
        <f>IFERROR(VLOOKUP(Table2[[#This Row],[Enterprise ID]], 'ExistingRental-12.11'!A:H, 3, 0), "Not Open On 12.11")</f>
        <v>Not Open On 12.11</v>
      </c>
      <c r="S761" s="167" t="str">
        <f>IF(Table2[[#This Row],[Start Rental Date]]="New Rental", "New Rental", "Rental Extension Request")</f>
        <v>Rental Extension Request</v>
      </c>
      <c r="T761" s="167" t="str">
        <f>IFERROR(IF(Table2[[#This Row],[Date of this request]]-Table2[[#This Row],[Tech Service Date]]&lt;60, "New Hire Rental", "Truck Breakdown"), "New Hire Rental")</f>
        <v>New Hire Rental</v>
      </c>
      <c r="U761" s="167" t="str">
        <f>IFERROR(VLOOKUP(Table2[[#This Row],[Enterprise ID]], 'ExistingRental-12.11'!A:H, 7, 0), "Not Open On 12.11")</f>
        <v>Not Open On 12.11</v>
      </c>
      <c r="V761" s="173">
        <f>IFERROR(VLOOKUP(Table2[[#This Row],[Enterprise ID]],'Tech-ServiceDate'!A:B,2,0), "EitherNewHire or Termed")</f>
        <v>45928</v>
      </c>
      <c r="W761" s="41"/>
      <c r="X761" s="25"/>
    </row>
    <row r="762" spans="1:24" ht="33.75" customHeight="1">
      <c r="A762" s="15">
        <v>45964</v>
      </c>
      <c r="B762" s="7">
        <v>24069</v>
      </c>
      <c r="C762" s="4" t="s">
        <v>17131</v>
      </c>
      <c r="D762" s="5" t="s">
        <v>17132</v>
      </c>
      <c r="E762" s="176" t="str">
        <f t="shared" si="30"/>
        <v>24069</v>
      </c>
      <c r="F762" s="181">
        <f>IFERROR(VLOOKUP(D762,'TPMS-auto'!A:J, 10,0), "Not-in-TPMS")</f>
        <v>7144172396</v>
      </c>
      <c r="G762" s="181" t="str">
        <f>IFERROR(VLOOKUP(D762,'TPMS-auto'!A:J,6,0),"Not-in-TPMS")</f>
        <v>024069</v>
      </c>
      <c r="H762" s="12" t="s">
        <v>16219</v>
      </c>
      <c r="I762" s="2" t="s">
        <v>17133</v>
      </c>
      <c r="J762" s="3" t="s">
        <v>17134</v>
      </c>
      <c r="K762" s="22" t="s">
        <v>17135</v>
      </c>
      <c r="L762" s="13" t="s">
        <v>14680</v>
      </c>
      <c r="M762" s="13"/>
      <c r="N762" s="3" t="s">
        <v>14696</v>
      </c>
      <c r="O762" s="3"/>
      <c r="P762" s="166" t="str">
        <f>IFERROR(VLOOKUP(D762,'TPMS-auto'!A:D, 4,0),"Not-in-TPMS")</f>
        <v>0007108</v>
      </c>
      <c r="Q762" s="169" t="str">
        <f>VLOOKUP(Table2[[#This Row],[Unit Number]],Ops,3,0)</f>
        <v>Carol &amp; Tasha</v>
      </c>
      <c r="R762" s="173" t="str">
        <f>IFERROR(VLOOKUP(Table2[[#This Row],[Enterprise ID]], 'ExistingRental-12.11'!A:H, 3, 0), "Not Open On 12.11")</f>
        <v>Not Open On 12.11</v>
      </c>
      <c r="S762" s="167" t="str">
        <f>IF(Table2[[#This Row],[Start Rental Date]]="New Rental", "New Rental", "Rental Extension Request")</f>
        <v>New Rental</v>
      </c>
      <c r="T762" s="167" t="str">
        <f>IFERROR(IF(Table2[[#This Row],[Date of this request]]-Table2[[#This Row],[Tech Service Date]]&lt;60, "New Hire Rental", "Truck Breakdown"), "New Hire Rental")</f>
        <v>Truck Breakdown</v>
      </c>
      <c r="U762" s="167" t="str">
        <f>IFERROR(VLOOKUP(Table2[[#This Row],[Enterprise ID]], 'ExistingRental-12.11'!A:H, 7, 0), "Not Open On 12.11")</f>
        <v>Not Open On 12.11</v>
      </c>
      <c r="V762" s="173">
        <f>IFERROR(VLOOKUP(Table2[[#This Row],[Enterprise ID]],'Tech-ServiceDate'!A:B,2,0), "EitherNewHire or Termed")</f>
        <v>45550</v>
      </c>
      <c r="W762" s="41"/>
      <c r="X762" s="25"/>
    </row>
    <row r="763" spans="1:24" ht="33.75" customHeight="1">
      <c r="A763" s="15">
        <v>45964</v>
      </c>
      <c r="B763" s="7">
        <v>36488</v>
      </c>
      <c r="C763" s="9" t="s">
        <v>14974</v>
      </c>
      <c r="D763" s="10" t="s">
        <v>14975</v>
      </c>
      <c r="E763" s="176" t="str">
        <f t="shared" si="30"/>
        <v>36488</v>
      </c>
      <c r="F763" s="181">
        <f>IFERROR(VLOOKUP(D763,'TPMS-auto'!A:J, 10,0), "Not-in-TPMS")</f>
        <v>8508241426</v>
      </c>
      <c r="G763" s="181" t="str">
        <f>IFERROR(VLOOKUP(D763,'TPMS-auto'!A:J,6,0),"Not-in-TPMS")</f>
        <v>036488</v>
      </c>
      <c r="H763" s="12">
        <v>45957</v>
      </c>
      <c r="I763" s="11" t="s">
        <v>16813</v>
      </c>
      <c r="J763" s="13" t="s">
        <v>17136</v>
      </c>
      <c r="K763" s="13" t="s">
        <v>17137</v>
      </c>
      <c r="L763" s="13" t="s">
        <v>14680</v>
      </c>
      <c r="M763" s="13"/>
      <c r="N763" s="3" t="s">
        <v>14680</v>
      </c>
      <c r="O763" s="3" t="s">
        <v>14680</v>
      </c>
      <c r="P763" s="166" t="str">
        <f>IFERROR(VLOOKUP(D763,'TPMS-auto'!A:D, 4,0),"Not-in-TPMS")</f>
        <v>0008206</v>
      </c>
      <c r="Q763" s="169" t="str">
        <f>VLOOKUP(Table2[[#This Row],[Unit Number]],Ops,3,0)</f>
        <v>Monica, Cheryl &amp; Machell</v>
      </c>
      <c r="R763" s="173" t="str">
        <f>IFERROR(VLOOKUP(Table2[[#This Row],[Enterprise ID]], 'ExistingRental-12.11'!A:H, 3, 0), "Not Open On 12.11")</f>
        <v>Not Open On 12.11</v>
      </c>
      <c r="S763" s="167" t="str">
        <f>IF(Table2[[#This Row],[Start Rental Date]]="New Rental", "New Rental", "Rental Extension Request")</f>
        <v>Rental Extension Request</v>
      </c>
      <c r="T763" s="167" t="str">
        <f>IFERROR(IF(Table2[[#This Row],[Date of this request]]-Table2[[#This Row],[Tech Service Date]]&lt;60, "New Hire Rental", "Truck Breakdown"), "New Hire Rental")</f>
        <v>Truck Breakdown</v>
      </c>
      <c r="U763" s="167" t="str">
        <f>IFERROR(VLOOKUP(Table2[[#This Row],[Enterprise ID]], 'ExistingRental-12.11'!A:H, 7, 0), "Not Open On 12.11")</f>
        <v>Not Open On 12.11</v>
      </c>
      <c r="V763" s="173">
        <f>IFERROR(VLOOKUP(Table2[[#This Row],[Enterprise ID]],'Tech-ServiceDate'!A:B,2,0), "EitherNewHire or Termed")</f>
        <v>45123</v>
      </c>
      <c r="W763" s="41"/>
      <c r="X763" s="25"/>
    </row>
    <row r="764" spans="1:24" ht="33.75" customHeight="1">
      <c r="A764" s="15">
        <v>45964</v>
      </c>
      <c r="B764" s="7">
        <v>22435</v>
      </c>
      <c r="C764" s="4" t="s">
        <v>17138</v>
      </c>
      <c r="D764" s="5" t="s">
        <v>17139</v>
      </c>
      <c r="E764" s="176" t="str">
        <f t="shared" si="30"/>
        <v>22435</v>
      </c>
      <c r="F764" s="181" t="str">
        <f>IFERROR(VLOOKUP(D764,'TPMS-auto'!A:J, 10,0), "Not-in-TPMS")</f>
        <v>Not-in-TPMS</v>
      </c>
      <c r="G764" s="181" t="str">
        <f>IFERROR(VLOOKUP(D764,'TPMS-auto'!A:J,6,0),"Not-in-TPMS")</f>
        <v>Not-in-TPMS</v>
      </c>
      <c r="H764" s="12" t="s">
        <v>16219</v>
      </c>
      <c r="I764" s="2"/>
      <c r="J764" s="3" t="s">
        <v>17140</v>
      </c>
      <c r="K764" s="3" t="s">
        <v>17141</v>
      </c>
      <c r="L764" s="13" t="s">
        <v>14680</v>
      </c>
      <c r="M764" s="13"/>
      <c r="N764" s="3" t="s">
        <v>14680</v>
      </c>
      <c r="O764" s="3" t="s">
        <v>14680</v>
      </c>
      <c r="P764" s="166" t="str">
        <f>IFERROR(VLOOKUP(D764,'TPMS-auto'!A:D, 4,0),"Not-in-TPMS")</f>
        <v>Not-in-TPMS</v>
      </c>
      <c r="Q764" s="169" t="e">
        <f>VLOOKUP(Table2[[#This Row],[Unit Number]],Ops,3,0)</f>
        <v>#N/A</v>
      </c>
      <c r="R764" s="173" t="str">
        <f>IFERROR(VLOOKUP(Table2[[#This Row],[Enterprise ID]], 'ExistingRental-12.11'!A:H, 3, 0), "Not Open On 12.11")</f>
        <v>Not Open On 12.11</v>
      </c>
      <c r="S764" s="167" t="str">
        <f>IF(Table2[[#This Row],[Start Rental Date]]="New Rental", "New Rental", "Rental Extension Request")</f>
        <v>New Rental</v>
      </c>
      <c r="T764" s="167" t="str">
        <f>IFERROR(IF(Table2[[#This Row],[Date of this request]]-Table2[[#This Row],[Tech Service Date]]&lt;60, "New Hire Rental", "Truck Breakdown"), "New Hire Rental")</f>
        <v>New Hire Rental</v>
      </c>
      <c r="U764" s="167" t="str">
        <f>IFERROR(VLOOKUP(Table2[[#This Row],[Enterprise ID]], 'ExistingRental-12.11'!A:H, 7, 0), "Not Open On 12.11")</f>
        <v>Not Open On 12.11</v>
      </c>
      <c r="V764" s="173" t="str">
        <f>IFERROR(VLOOKUP(Table2[[#This Row],[Enterprise ID]],'Tech-ServiceDate'!A:B,2,0), "EitherNewHire or Termed")</f>
        <v>EitherNewHire or Termed</v>
      </c>
      <c r="W764" s="41"/>
      <c r="X764" s="25"/>
    </row>
    <row r="765" spans="1:24" ht="33.75" customHeight="1">
      <c r="A765" s="15">
        <v>45964</v>
      </c>
      <c r="B765" s="7">
        <v>23859</v>
      </c>
      <c r="C765" s="4" t="s">
        <v>16422</v>
      </c>
      <c r="D765" s="5" t="s">
        <v>16422</v>
      </c>
      <c r="E765" s="176" t="str">
        <f t="shared" si="30"/>
        <v>23859</v>
      </c>
      <c r="F765" s="181" t="str">
        <f>IFERROR(VLOOKUP(D765,'TPMS-auto'!A:J, 10,0), "Not-in-TPMS")</f>
        <v>Not-in-TPMS</v>
      </c>
      <c r="G765" s="181" t="str">
        <f>IFERROR(VLOOKUP(D765,'TPMS-auto'!A:J,6,0),"Not-in-TPMS")</f>
        <v>Not-in-TPMS</v>
      </c>
      <c r="H765" s="12" t="s">
        <v>16219</v>
      </c>
      <c r="I765" s="2" t="s">
        <v>17142</v>
      </c>
      <c r="J765" s="3" t="s">
        <v>17143</v>
      </c>
      <c r="K765" s="3" t="s">
        <v>17141</v>
      </c>
      <c r="L765" s="3" t="s">
        <v>14680</v>
      </c>
      <c r="M765" s="3"/>
      <c r="N765" s="3" t="s">
        <v>14680</v>
      </c>
      <c r="O765" s="3" t="s">
        <v>14680</v>
      </c>
      <c r="P765" s="166" t="str">
        <f>IFERROR(VLOOKUP(D765,'TPMS-auto'!A:D, 4,0),"Not-in-TPMS")</f>
        <v>Not-in-TPMS</v>
      </c>
      <c r="Q765" s="169" t="e">
        <f>VLOOKUP(Table2[[#This Row],[Unit Number]],Ops,3,0)</f>
        <v>#N/A</v>
      </c>
      <c r="R765" s="173" t="str">
        <f>IFERROR(VLOOKUP(Table2[[#This Row],[Enterprise ID]], 'ExistingRental-12.11'!A:H, 3, 0), "Not Open On 12.11")</f>
        <v>Not Open On 12.11</v>
      </c>
      <c r="S765" s="167" t="str">
        <f>IF(Table2[[#This Row],[Start Rental Date]]="New Rental", "New Rental", "Rental Extension Request")</f>
        <v>New Rental</v>
      </c>
      <c r="T765" s="167" t="str">
        <f>IFERROR(IF(Table2[[#This Row],[Date of this request]]-Table2[[#This Row],[Tech Service Date]]&lt;60, "New Hire Rental", "Truck Breakdown"), "New Hire Rental")</f>
        <v>New Hire Rental</v>
      </c>
      <c r="U765" s="167" t="str">
        <f>IFERROR(VLOOKUP(Table2[[#This Row],[Enterprise ID]], 'ExistingRental-12.11'!A:H, 7, 0), "Not Open On 12.11")</f>
        <v>Not Open On 12.11</v>
      </c>
      <c r="V765" s="173" t="str">
        <f>IFERROR(VLOOKUP(Table2[[#This Row],[Enterprise ID]],'Tech-ServiceDate'!A:B,2,0), "EitherNewHire or Termed")</f>
        <v>EitherNewHire or Termed</v>
      </c>
      <c r="W765" s="41"/>
      <c r="X765" s="25"/>
    </row>
    <row r="766" spans="1:24" ht="33.75" customHeight="1">
      <c r="A766" s="15">
        <v>45964</v>
      </c>
      <c r="B766" s="7">
        <v>61319</v>
      </c>
      <c r="C766" s="4" t="s">
        <v>17144</v>
      </c>
      <c r="D766" s="5" t="s">
        <v>16158</v>
      </c>
      <c r="E766" s="176" t="str">
        <f t="shared" si="30"/>
        <v>61319</v>
      </c>
      <c r="F766" s="181">
        <f>IFERROR(VLOOKUP(D766,'TPMS-auto'!A:J, 10,0), "Not-in-TPMS")</f>
        <v>5715874426</v>
      </c>
      <c r="G766" s="181" t="str">
        <f>IFERROR(VLOOKUP(D766,'TPMS-auto'!A:J,6,0),"Not-in-TPMS")</f>
        <v>061319</v>
      </c>
      <c r="H766" s="12" t="s">
        <v>16219</v>
      </c>
      <c r="I766" s="2" t="s">
        <v>17145</v>
      </c>
      <c r="J766" s="3" t="s">
        <v>17146</v>
      </c>
      <c r="K766" s="13" t="s">
        <v>14679</v>
      </c>
      <c r="L766" s="3" t="s">
        <v>14680</v>
      </c>
      <c r="M766" s="3"/>
      <c r="N766" s="3" t="s">
        <v>14680</v>
      </c>
      <c r="O766" s="3" t="s">
        <v>14680</v>
      </c>
      <c r="P766" s="166" t="str">
        <f>IFERROR(VLOOKUP(D766,'TPMS-auto'!A:D, 4,0),"Not-in-TPMS")</f>
        <v>0007084</v>
      </c>
      <c r="Q766" s="169" t="str">
        <f>VLOOKUP(Table2[[#This Row],[Unit Number]],Ops,3,0)</f>
        <v>Monica, Cheryl &amp; Machell</v>
      </c>
      <c r="R766" s="173" t="str">
        <f>IFERROR(VLOOKUP(Table2[[#This Row],[Enterprise ID]], 'ExistingRental-12.11'!A:H, 3, 0), "Not Open On 12.11")</f>
        <v>Not Open On 12.11</v>
      </c>
      <c r="S766" s="167" t="str">
        <f>IF(Table2[[#This Row],[Start Rental Date]]="New Rental", "New Rental", "Rental Extension Request")</f>
        <v>New Rental</v>
      </c>
      <c r="T766" s="167" t="str">
        <f>IFERROR(IF(Table2[[#This Row],[Date of this request]]-Table2[[#This Row],[Tech Service Date]]&lt;60, "New Hire Rental", "Truck Breakdown"), "New Hire Rental")</f>
        <v>Truck Breakdown</v>
      </c>
      <c r="U766" s="167" t="str">
        <f>IFERROR(VLOOKUP(Table2[[#This Row],[Enterprise ID]], 'ExistingRental-12.11'!A:H, 7, 0), "Not Open On 12.11")</f>
        <v>Not Open On 12.11</v>
      </c>
      <c r="V766" s="173">
        <f>IFERROR(VLOOKUP(Table2[[#This Row],[Enterprise ID]],'Tech-ServiceDate'!A:B,2,0), "EitherNewHire or Termed")</f>
        <v>44111</v>
      </c>
      <c r="W766" s="41"/>
      <c r="X766" s="25"/>
    </row>
    <row r="767" spans="1:24" ht="33.75" customHeight="1">
      <c r="A767" s="15">
        <v>45964</v>
      </c>
      <c r="B767" s="7">
        <v>47359</v>
      </c>
      <c r="C767" s="4" t="s">
        <v>17147</v>
      </c>
      <c r="D767" s="5" t="s">
        <v>17147</v>
      </c>
      <c r="E767" s="176" t="str">
        <f t="shared" si="30"/>
        <v>47359</v>
      </c>
      <c r="F767" s="181">
        <f>IFERROR(VLOOKUP(D767,'TPMS-auto'!A:J, 10,0), "Not-in-TPMS")</f>
        <v>9378465915</v>
      </c>
      <c r="G767" s="181" t="str">
        <f>IFERROR(VLOOKUP(D767,'TPMS-auto'!A:J,6,0),"Not-in-TPMS")</f>
        <v>047359</v>
      </c>
      <c r="H767" s="12" t="s">
        <v>16219</v>
      </c>
      <c r="I767" s="2" t="s">
        <v>17148</v>
      </c>
      <c r="J767" s="3" t="s">
        <v>17149</v>
      </c>
      <c r="K767" s="13" t="s">
        <v>14679</v>
      </c>
      <c r="L767" s="3" t="s">
        <v>14680</v>
      </c>
      <c r="M767" s="3"/>
      <c r="N767" s="3" t="s">
        <v>14680</v>
      </c>
      <c r="O767" s="3" t="s">
        <v>14680</v>
      </c>
      <c r="P767" s="166" t="str">
        <f>IFERROR(VLOOKUP(D767,'TPMS-auto'!A:D, 4,0),"Not-in-TPMS")</f>
        <v>0004766</v>
      </c>
      <c r="Q767" s="169" t="str">
        <f>VLOOKUP(Table2[[#This Row],[Unit Number]],Ops,3,0)</f>
        <v>Rob &amp; Andrea</v>
      </c>
      <c r="R767" s="173" t="str">
        <f>IFERROR(VLOOKUP(Table2[[#This Row],[Enterprise ID]], 'ExistingRental-12.11'!A:H, 3, 0), "Not Open On 12.11")</f>
        <v>Not Open On 12.11</v>
      </c>
      <c r="S767" s="167" t="str">
        <f>IF(Table2[[#This Row],[Start Rental Date]]="New Rental", "New Rental", "Rental Extension Request")</f>
        <v>New Rental</v>
      </c>
      <c r="T767" s="167" t="str">
        <f>IFERROR(IF(Table2[[#This Row],[Date of this request]]-Table2[[#This Row],[Tech Service Date]]&lt;60, "New Hire Rental", "Truck Breakdown"), "New Hire Rental")</f>
        <v>Truck Breakdown</v>
      </c>
      <c r="U767" s="167" t="str">
        <f>IFERROR(VLOOKUP(Table2[[#This Row],[Enterprise ID]], 'ExistingRental-12.11'!A:H, 7, 0), "Not Open On 12.11")</f>
        <v>Not Open On 12.11</v>
      </c>
      <c r="V767" s="173">
        <f>IFERROR(VLOOKUP(Table2[[#This Row],[Enterprise ID]],'Tech-ServiceDate'!A:B,2,0), "EitherNewHire or Termed")</f>
        <v>45809</v>
      </c>
      <c r="W767" s="41"/>
      <c r="X767" s="25"/>
    </row>
    <row r="768" spans="1:24" ht="33.75" customHeight="1">
      <c r="A768" s="15">
        <v>45964</v>
      </c>
      <c r="B768" s="7">
        <v>61308</v>
      </c>
      <c r="C768" s="4" t="s">
        <v>14877</v>
      </c>
      <c r="D768" s="5" t="s">
        <v>14878</v>
      </c>
      <c r="E768" s="176" t="str">
        <f t="shared" si="30"/>
        <v>61308</v>
      </c>
      <c r="F768" s="181">
        <f>IFERROR(VLOOKUP(D768,'TPMS-auto'!A:J, 10,0), "Not-in-TPMS")</f>
        <v>3013791012</v>
      </c>
      <c r="G768" s="181" t="str">
        <f>IFERROR(VLOOKUP(D768,'TPMS-auto'!A:J,6,0),"Not-in-TPMS")</f>
        <v>061308</v>
      </c>
      <c r="H768" s="12">
        <v>45875</v>
      </c>
      <c r="I768" s="2" t="s">
        <v>14879</v>
      </c>
      <c r="J768" s="3" t="s">
        <v>17150</v>
      </c>
      <c r="K768" s="13" t="s">
        <v>17151</v>
      </c>
      <c r="L768" s="3" t="s">
        <v>14680</v>
      </c>
      <c r="M768" s="3"/>
      <c r="N768" s="3" t="s">
        <v>14680</v>
      </c>
      <c r="O768" s="3" t="s">
        <v>14680</v>
      </c>
      <c r="P768" s="166" t="str">
        <f>IFERROR(VLOOKUP(D768,'TPMS-auto'!A:D, 4,0),"Not-in-TPMS")</f>
        <v>0007084</v>
      </c>
      <c r="Q768" s="169" t="str">
        <f>VLOOKUP(Table2[[#This Row],[Unit Number]],Ops,3,0)</f>
        <v>Monica, Cheryl &amp; Machell</v>
      </c>
      <c r="R768" s="173">
        <f>IFERROR(VLOOKUP(Table2[[#This Row],[Enterprise ID]], 'ExistingRental-12.11'!A:H, 3, 0), "Not Open On 12.11")</f>
        <v>45964</v>
      </c>
      <c r="S768" s="167" t="str">
        <f>IF(Table2[[#This Row],[Start Rental Date]]="New Rental", "New Rental", "Rental Extension Request")</f>
        <v>Rental Extension Request</v>
      </c>
      <c r="T768" s="167" t="str">
        <f>IFERROR(IF(Table2[[#This Row],[Date of this request]]-Table2[[#This Row],[Tech Service Date]]&lt;60, "New Hire Rental", "Truck Breakdown"), "New Hire Rental")</f>
        <v>Truck Breakdown</v>
      </c>
      <c r="U768" s="167" t="str">
        <f>IFERROR(VLOOKUP(Table2[[#This Row],[Enterprise ID]], 'ExistingRental-12.11'!A:H, 7, 0), "Not Open On 12.11")</f>
        <v>HAMAYOON AZIMI</v>
      </c>
      <c r="V768" s="173">
        <f>IFERROR(VLOOKUP(Table2[[#This Row],[Enterprise ID]],'Tech-ServiceDate'!A:B,2,0), "EitherNewHire or Termed")</f>
        <v>42772</v>
      </c>
      <c r="W768" s="41"/>
      <c r="X768" s="25"/>
    </row>
    <row r="769" spans="1:24" ht="33.75" customHeight="1">
      <c r="A769" s="15">
        <v>45964</v>
      </c>
      <c r="B769" s="7">
        <v>61346</v>
      </c>
      <c r="C769" s="4" t="s">
        <v>17152</v>
      </c>
      <c r="D769" s="5" t="s">
        <v>3079</v>
      </c>
      <c r="E769" s="176" t="str">
        <f t="shared" si="30"/>
        <v>61346</v>
      </c>
      <c r="F769" s="181">
        <f>IFERROR(VLOOKUP(D769,'TPMS-auto'!A:J, 10,0), "Not-in-TPMS")</f>
        <v>9169373448</v>
      </c>
      <c r="G769" s="181" t="str">
        <f>IFERROR(VLOOKUP(D769,'TPMS-auto'!A:J,6,0),"Not-in-TPMS")</f>
        <v>061346</v>
      </c>
      <c r="H769" s="12" t="s">
        <v>16219</v>
      </c>
      <c r="I769" s="2" t="s">
        <v>17153</v>
      </c>
      <c r="J769" s="3" t="s">
        <v>16716</v>
      </c>
      <c r="K769" s="13" t="s">
        <v>14679</v>
      </c>
      <c r="L769" s="3" t="s">
        <v>14680</v>
      </c>
      <c r="M769" s="3"/>
      <c r="N769" s="3" t="s">
        <v>14680</v>
      </c>
      <c r="O769" s="3" t="s">
        <v>14680</v>
      </c>
      <c r="P769" s="166" t="str">
        <f>IFERROR(VLOOKUP(D769,'TPMS-auto'!A:D, 4,0),"Not-in-TPMS")</f>
        <v>0008184</v>
      </c>
      <c r="Q769" s="169" t="str">
        <f>VLOOKUP(Table2[[#This Row],[Unit Number]],Ops,3,0)</f>
        <v>Carol &amp; Tasha</v>
      </c>
      <c r="R769" s="173" t="str">
        <f>IFERROR(VLOOKUP(Table2[[#This Row],[Enterprise ID]], 'ExistingRental-12.11'!A:H, 3, 0), "Not Open On 12.11")</f>
        <v>Not Open On 12.11</v>
      </c>
      <c r="S769" s="167" t="str">
        <f>IF(Table2[[#This Row],[Start Rental Date]]="New Rental", "New Rental", "Rental Extension Request")</f>
        <v>New Rental</v>
      </c>
      <c r="T769" s="167" t="str">
        <f>IFERROR(IF(Table2[[#This Row],[Date of this request]]-Table2[[#This Row],[Tech Service Date]]&lt;60, "New Hire Rental", "Truck Breakdown"), "New Hire Rental")</f>
        <v>Truck Breakdown</v>
      </c>
      <c r="U769" s="167" t="str">
        <f>IFERROR(VLOOKUP(Table2[[#This Row],[Enterprise ID]], 'ExistingRental-12.11'!A:H, 7, 0), "Not Open On 12.11")</f>
        <v>Not Open On 12.11</v>
      </c>
      <c r="V769" s="173">
        <f>IFERROR(VLOOKUP(Table2[[#This Row],[Enterprise ID]],'Tech-ServiceDate'!A:B,2,0), "EitherNewHire or Termed")</f>
        <v>40689</v>
      </c>
      <c r="W769" s="41"/>
      <c r="X769" s="25"/>
    </row>
    <row r="770" spans="1:24" ht="33.75" customHeight="1">
      <c r="A770" s="15">
        <v>45964</v>
      </c>
      <c r="B770" s="8">
        <v>23921</v>
      </c>
      <c r="C770" s="9" t="s">
        <v>16784</v>
      </c>
      <c r="D770" s="10" t="s">
        <v>16785</v>
      </c>
      <c r="E770" s="174" t="s">
        <v>17154</v>
      </c>
      <c r="F770" s="175">
        <v>3018062717</v>
      </c>
      <c r="G770" s="175" t="s">
        <v>17155</v>
      </c>
      <c r="H770" s="12" t="s">
        <v>14676</v>
      </c>
      <c r="I770" s="11" t="s">
        <v>15666</v>
      </c>
      <c r="J770" s="13" t="s">
        <v>15426</v>
      </c>
      <c r="K770" s="13" t="s">
        <v>17156</v>
      </c>
      <c r="L770" s="13" t="s">
        <v>14680</v>
      </c>
      <c r="M770" s="13"/>
      <c r="N770" s="13" t="s">
        <v>14680</v>
      </c>
      <c r="O770" s="13" t="s">
        <v>14680</v>
      </c>
      <c r="P770" s="166" t="str">
        <f>IFERROR(VLOOKUP(D770,'TPMS-auto'!A:D, 4,0),"Not-in-TPMS")</f>
        <v>0007084</v>
      </c>
      <c r="Q770" s="169" t="str">
        <f>VLOOKUP(Table2[[#This Row],[Unit Number]],Ops,3,0)</f>
        <v>Monica, Cheryl &amp; Machell</v>
      </c>
      <c r="R770" s="173" t="str">
        <f>IFERROR(VLOOKUP(Table2[[#This Row],[Enterprise ID]], 'ExistingRental-12.11'!A:H, 3, 0), "Not Open On 12.11")</f>
        <v>Not Open On 12.11</v>
      </c>
      <c r="S770" s="167" t="str">
        <f>IF(Table2[[#This Row],[Start Rental Date]]="New Rental", "New Rental", "Rental Extension Request")</f>
        <v>New Rental</v>
      </c>
      <c r="T770" s="167" t="str">
        <f>IFERROR(IF(Table2[[#This Row],[Date of this request]]-Table2[[#This Row],[Tech Service Date]]&lt;60, "New Hire Rental", "Truck Breakdown"), "New Hire Rental")</f>
        <v>New Hire Rental</v>
      </c>
      <c r="U770" s="167" t="str">
        <f>IFERROR(VLOOKUP(Table2[[#This Row],[Enterprise ID]], 'ExistingRental-12.11'!A:H, 7, 0), "Not Open On 12.11")</f>
        <v>Not Open On 12.11</v>
      </c>
      <c r="V770" s="173">
        <f>IFERROR(VLOOKUP(Table2[[#This Row],[Enterprise ID]],'Tech-ServiceDate'!A:B,2,0), "EitherNewHire or Termed")</f>
        <v>45942</v>
      </c>
      <c r="W770" s="41"/>
      <c r="X770" s="25"/>
    </row>
    <row r="771" spans="1:24" ht="33.75" customHeight="1">
      <c r="A771" s="15">
        <v>45965</v>
      </c>
      <c r="B771" s="8">
        <v>46691</v>
      </c>
      <c r="C771" s="9" t="s">
        <v>16878</v>
      </c>
      <c r="D771" s="10" t="s">
        <v>16879</v>
      </c>
      <c r="E771" s="174" t="s">
        <v>17157</v>
      </c>
      <c r="F771" s="175">
        <v>3187530054</v>
      </c>
      <c r="G771" s="175" t="s">
        <v>17158</v>
      </c>
      <c r="H771" s="12">
        <v>45957</v>
      </c>
      <c r="I771" s="11"/>
      <c r="J771" s="13" t="s">
        <v>15426</v>
      </c>
      <c r="K771" s="13" t="s">
        <v>16880</v>
      </c>
      <c r="L771" s="13" t="s">
        <v>14680</v>
      </c>
      <c r="M771" s="13"/>
      <c r="N771" s="13" t="s">
        <v>14680</v>
      </c>
      <c r="O771" s="13" t="s">
        <v>14680</v>
      </c>
      <c r="P771" s="166" t="str">
        <f>IFERROR(VLOOKUP(D771,'TPMS-auto'!A:D, 4,0),"Not-in-TPMS")</f>
        <v>0008206</v>
      </c>
      <c r="Q771" s="169" t="str">
        <f>VLOOKUP(Table2[[#This Row],[Unit Number]],Ops,3,0)</f>
        <v>Monica, Cheryl &amp; Machell</v>
      </c>
      <c r="R771" s="173" t="str">
        <f>IFERROR(VLOOKUP(Table2[[#This Row],[Enterprise ID]], 'ExistingRental-12.11'!A:H, 3, 0), "Not Open On 12.11")</f>
        <v>Not Open On 12.11</v>
      </c>
      <c r="S771" s="167" t="str">
        <f>IF(Table2[[#This Row],[Start Rental Date]]="New Rental", "New Rental", "Rental Extension Request")</f>
        <v>Rental Extension Request</v>
      </c>
      <c r="T771" s="167" t="str">
        <f>IFERROR(IF(Table2[[#This Row],[Date of this request]]-Table2[[#This Row],[Tech Service Date]]&lt;60, "New Hire Rental", "Truck Breakdown"), "New Hire Rental")</f>
        <v>New Hire Rental</v>
      </c>
      <c r="U771" s="167" t="str">
        <f>IFERROR(VLOOKUP(Table2[[#This Row],[Enterprise ID]], 'ExistingRental-12.11'!A:H, 7, 0), "Not Open On 12.11")</f>
        <v>Not Open On 12.11</v>
      </c>
      <c r="V771" s="173">
        <f>IFERROR(VLOOKUP(Table2[[#This Row],[Enterprise ID]],'Tech-ServiceDate'!A:B,2,0), "EitherNewHire or Termed")</f>
        <v>45942</v>
      </c>
      <c r="W771" s="41"/>
      <c r="X771" s="25"/>
    </row>
    <row r="772" spans="1:24" ht="33.75" customHeight="1">
      <c r="A772" s="15">
        <v>45965</v>
      </c>
      <c r="B772" s="7">
        <v>22274</v>
      </c>
      <c r="C772" s="4" t="s">
        <v>17159</v>
      </c>
      <c r="D772" s="5" t="s">
        <v>17160</v>
      </c>
      <c r="E772" s="176" t="str">
        <f t="shared" ref="E772:E808" si="31">TRIM(B772)</f>
        <v>22274</v>
      </c>
      <c r="F772" s="181">
        <f>IFERROR(VLOOKUP(D772,'TPMS-auto'!A:J, 10,0), "Not-in-TPMS")</f>
        <v>6787583057</v>
      </c>
      <c r="G772" s="181" t="str">
        <f>IFERROR(VLOOKUP(D772,'TPMS-auto'!A:J,6,0),"Not-in-TPMS")</f>
        <v>022274</v>
      </c>
      <c r="H772" s="12" t="s">
        <v>14676</v>
      </c>
      <c r="I772" s="2" t="s">
        <v>17161</v>
      </c>
      <c r="J772" s="3" t="s">
        <v>17162</v>
      </c>
      <c r="K772" s="13" t="s">
        <v>17163</v>
      </c>
      <c r="L772" s="3" t="s">
        <v>14680</v>
      </c>
      <c r="M772" s="3"/>
      <c r="N772" s="3" t="s">
        <v>14680</v>
      </c>
      <c r="O772" s="3" t="s">
        <v>14680</v>
      </c>
      <c r="P772" s="166" t="str">
        <f>IFERROR(VLOOKUP(D772,'TPMS-auto'!A:D, 4,0),"Not-in-TPMS")</f>
        <v>0008035</v>
      </c>
      <c r="Q772" s="169" t="str">
        <f>VLOOKUP(Table2[[#This Row],[Unit Number]],Ops,3,0)</f>
        <v>Rob &amp; Andrea</v>
      </c>
      <c r="R772" s="173" t="str">
        <f>IFERROR(VLOOKUP(Table2[[#This Row],[Enterprise ID]], 'ExistingRental-12.11'!A:H, 3, 0), "Not Open On 12.11")</f>
        <v>Not Open On 12.11</v>
      </c>
      <c r="S772" s="167" t="str">
        <f>IF(Table2[[#This Row],[Start Rental Date]]="New Rental", "New Rental", "Rental Extension Request")</f>
        <v>New Rental</v>
      </c>
      <c r="T772" s="167" t="str">
        <f>IFERROR(IF(Table2[[#This Row],[Date of this request]]-Table2[[#This Row],[Tech Service Date]]&lt;60, "New Hire Rental", "Truck Breakdown"), "New Hire Rental")</f>
        <v>New Hire Rental</v>
      </c>
      <c r="U772" s="167" t="str">
        <f>IFERROR(VLOOKUP(Table2[[#This Row],[Enterprise ID]], 'ExistingRental-12.11'!A:H, 7, 0), "Not Open On 12.11")</f>
        <v>Not Open On 12.11</v>
      </c>
      <c r="V772" s="173">
        <f>IFERROR(VLOOKUP(Table2[[#This Row],[Enterprise ID]],'Tech-ServiceDate'!A:B,2,0), "EitherNewHire or Termed")</f>
        <v>45949</v>
      </c>
      <c r="W772" s="41"/>
      <c r="X772" s="25"/>
    </row>
    <row r="773" spans="1:24" ht="33.75" customHeight="1">
      <c r="A773" s="15">
        <v>45965</v>
      </c>
      <c r="B773" s="7">
        <v>46499</v>
      </c>
      <c r="C773" s="4" t="s">
        <v>16831</v>
      </c>
      <c r="D773" s="5" t="s">
        <v>14998</v>
      </c>
      <c r="E773" s="176" t="str">
        <f t="shared" si="31"/>
        <v>46499</v>
      </c>
      <c r="F773" s="181">
        <f>IFERROR(VLOOKUP(D773,'TPMS-auto'!A:J, 10,0), "Not-in-TPMS")</f>
        <v>5716825085</v>
      </c>
      <c r="G773" s="181">
        <f>IFERROR(VLOOKUP(D773,'TPMS-auto'!A:J,6,0),"Not-in-TPMS")</f>
        <v>0</v>
      </c>
      <c r="H773" s="12">
        <v>45951</v>
      </c>
      <c r="I773" s="2" t="s">
        <v>16832</v>
      </c>
      <c r="J773" s="3" t="s">
        <v>15426</v>
      </c>
      <c r="K773" s="13" t="s">
        <v>17164</v>
      </c>
      <c r="L773" s="13" t="s">
        <v>14680</v>
      </c>
      <c r="M773" s="13"/>
      <c r="N773" s="85" t="s">
        <v>14696</v>
      </c>
      <c r="O773" s="3"/>
      <c r="P773" s="166" t="str">
        <f>IFERROR(VLOOKUP(D773,'TPMS-auto'!A:D, 4,0),"Not-in-TPMS")</f>
        <v>0007084</v>
      </c>
      <c r="Q773" s="169" t="str">
        <f>VLOOKUP(Table2[[#This Row],[Unit Number]],Ops,3,0)</f>
        <v>Monica, Cheryl &amp; Machell</v>
      </c>
      <c r="R773" s="173" t="str">
        <f>IFERROR(VLOOKUP(Table2[[#This Row],[Enterprise ID]], 'ExistingRental-12.11'!A:H, 3, 0), "Not Open On 12.11")</f>
        <v>Not Open On 12.11</v>
      </c>
      <c r="S773" s="167" t="str">
        <f>IF(Table2[[#This Row],[Start Rental Date]]="New Rental", "New Rental", "Rental Extension Request")</f>
        <v>Rental Extension Request</v>
      </c>
      <c r="T773" s="167" t="str">
        <f>IFERROR(IF(Table2[[#This Row],[Date of this request]]-Table2[[#This Row],[Tech Service Date]]&lt;60, "New Hire Rental", "Truck Breakdown"), "New Hire Rental")</f>
        <v>Truck Breakdown</v>
      </c>
      <c r="U773" s="167" t="str">
        <f>IFERROR(VLOOKUP(Table2[[#This Row],[Enterprise ID]], 'ExistingRental-12.11'!A:H, 7, 0), "Not Open On 12.11")</f>
        <v>Not Open On 12.11</v>
      </c>
      <c r="V773" s="173">
        <f>IFERROR(VLOOKUP(Table2[[#This Row],[Enterprise ID]],'Tech-ServiceDate'!A:B,2,0), "EitherNewHire or Termed")</f>
        <v>45837</v>
      </c>
      <c r="W773" s="41"/>
      <c r="X773" s="25"/>
    </row>
    <row r="774" spans="1:24" ht="33.75" customHeight="1">
      <c r="A774" s="15">
        <v>45965</v>
      </c>
      <c r="B774" s="7">
        <v>46122</v>
      </c>
      <c r="C774" s="4" t="s">
        <v>17165</v>
      </c>
      <c r="D774" s="5" t="s">
        <v>17166</v>
      </c>
      <c r="E774" s="176" t="str">
        <f t="shared" si="31"/>
        <v>46122</v>
      </c>
      <c r="F774" s="181">
        <f>IFERROR(VLOOKUP(D774,'TPMS-auto'!A:J, 10,0), "Not-in-TPMS")</f>
        <v>5865063329</v>
      </c>
      <c r="G774" s="181" t="str">
        <f>IFERROR(VLOOKUP(D774,'TPMS-auto'!A:J,6,0),"Not-in-TPMS")</f>
        <v>046122</v>
      </c>
      <c r="H774" s="12" t="s">
        <v>14676</v>
      </c>
      <c r="I774" s="2" t="s">
        <v>16434</v>
      </c>
      <c r="J774" s="3" t="s">
        <v>14935</v>
      </c>
      <c r="K774" s="13" t="s">
        <v>17167</v>
      </c>
      <c r="L774" s="3" t="s">
        <v>14680</v>
      </c>
      <c r="M774" s="3"/>
      <c r="N774" s="3" t="s">
        <v>14680</v>
      </c>
      <c r="O774" s="3"/>
      <c r="P774" s="166" t="str">
        <f>IFERROR(VLOOKUP(D774,'TPMS-auto'!A:D, 4,0),"Not-in-TPMS")</f>
        <v>0008309</v>
      </c>
      <c r="Q774" s="169" t="str">
        <f>VLOOKUP(Table2[[#This Row],[Unit Number]],Ops,3,0)</f>
        <v>Monica, Cheryl &amp; Machell</v>
      </c>
      <c r="R774" s="173" t="str">
        <f>IFERROR(VLOOKUP(Table2[[#This Row],[Enterprise ID]], 'ExistingRental-12.11'!A:H, 3, 0), "Not Open On 12.11")</f>
        <v>Not Open On 12.11</v>
      </c>
      <c r="S774" s="167" t="str">
        <f>IF(Table2[[#This Row],[Start Rental Date]]="New Rental", "New Rental", "Rental Extension Request")</f>
        <v>New Rental</v>
      </c>
      <c r="T774" s="167" t="str">
        <f>IFERROR(IF(Table2[[#This Row],[Date of this request]]-Table2[[#This Row],[Tech Service Date]]&lt;60, "New Hire Rental", "Truck Breakdown"), "New Hire Rental")</f>
        <v>Truck Breakdown</v>
      </c>
      <c r="U774" s="167" t="str">
        <f>IFERROR(VLOOKUP(Table2[[#This Row],[Enterprise ID]], 'ExistingRental-12.11'!A:H, 7, 0), "Not Open On 12.11")</f>
        <v>Not Open On 12.11</v>
      </c>
      <c r="V774" s="173">
        <f>IFERROR(VLOOKUP(Table2[[#This Row],[Enterprise ID]],'Tech-ServiceDate'!A:B,2,0), "EitherNewHire or Termed")</f>
        <v>44567</v>
      </c>
      <c r="W774" s="41"/>
      <c r="X774" s="25"/>
    </row>
    <row r="775" spans="1:24" ht="33.75" customHeight="1">
      <c r="A775" s="15">
        <v>45965</v>
      </c>
      <c r="B775" s="7">
        <v>37110</v>
      </c>
      <c r="C775" s="4" t="s">
        <v>17168</v>
      </c>
      <c r="D775" s="5" t="s">
        <v>17169</v>
      </c>
      <c r="E775" s="176" t="str">
        <f t="shared" si="31"/>
        <v>37110</v>
      </c>
      <c r="F775" s="181" t="str">
        <f>IFERROR(VLOOKUP(D775,'TPMS-auto'!A:J, 10,0), "Not-in-TPMS")</f>
        <v>Not-in-TPMS</v>
      </c>
      <c r="G775" s="181" t="str">
        <f>IFERROR(VLOOKUP(D775,'TPMS-auto'!A:J,6,0),"Not-in-TPMS")</f>
        <v>Not-in-TPMS</v>
      </c>
      <c r="H775" s="12" t="s">
        <v>14676</v>
      </c>
      <c r="I775" s="2" t="s">
        <v>17170</v>
      </c>
      <c r="J775" s="3" t="s">
        <v>15426</v>
      </c>
      <c r="K775" s="3" t="s">
        <v>17171</v>
      </c>
      <c r="L775" s="3" t="s">
        <v>14680</v>
      </c>
      <c r="M775" s="3"/>
      <c r="N775" s="3" t="s">
        <v>14680</v>
      </c>
      <c r="O775" s="3" t="s">
        <v>14680</v>
      </c>
      <c r="P775" s="166" t="str">
        <f>IFERROR(VLOOKUP(D775,'TPMS-auto'!A:D, 4,0),"Not-in-TPMS")</f>
        <v>Not-in-TPMS</v>
      </c>
      <c r="Q775" s="169" t="e">
        <f>VLOOKUP(Table2[[#This Row],[Unit Number]],Ops,3,0)</f>
        <v>#N/A</v>
      </c>
      <c r="R775" s="173" t="str">
        <f>IFERROR(VLOOKUP(Table2[[#This Row],[Enterprise ID]], 'ExistingRental-12.11'!A:H, 3, 0), "Not Open On 12.11")</f>
        <v>Not Open On 12.11</v>
      </c>
      <c r="S775" s="167" t="str">
        <f>IF(Table2[[#This Row],[Start Rental Date]]="New Rental", "New Rental", "Rental Extension Request")</f>
        <v>New Rental</v>
      </c>
      <c r="T775" s="167" t="str">
        <f>IFERROR(IF(Table2[[#This Row],[Date of this request]]-Table2[[#This Row],[Tech Service Date]]&lt;60, "New Hire Rental", "Truck Breakdown"), "New Hire Rental")</f>
        <v>New Hire Rental</v>
      </c>
      <c r="U775" s="167" t="str">
        <f>IFERROR(VLOOKUP(Table2[[#This Row],[Enterprise ID]], 'ExistingRental-12.11'!A:H, 7, 0), "Not Open On 12.11")</f>
        <v>Not Open On 12.11</v>
      </c>
      <c r="V775" s="173" t="str">
        <f>IFERROR(VLOOKUP(Table2[[#This Row],[Enterprise ID]],'Tech-ServiceDate'!A:B,2,0), "EitherNewHire or Termed")</f>
        <v>EitherNewHire or Termed</v>
      </c>
      <c r="W775" s="41"/>
      <c r="X775" s="25"/>
    </row>
    <row r="776" spans="1:24" ht="33.75" customHeight="1">
      <c r="A776" s="15">
        <v>45965</v>
      </c>
      <c r="B776" s="7">
        <v>23931</v>
      </c>
      <c r="C776" s="4" t="s">
        <v>17172</v>
      </c>
      <c r="D776" s="5" t="s">
        <v>15870</v>
      </c>
      <c r="E776" s="176" t="str">
        <f t="shared" si="31"/>
        <v>23931</v>
      </c>
      <c r="F776" s="181">
        <f>IFERROR(VLOOKUP(D776,'TPMS-auto'!A:J, 10,0), "Not-in-TPMS")</f>
        <v>7656399092</v>
      </c>
      <c r="G776" s="181" t="str">
        <f>IFERROR(VLOOKUP(D776,'TPMS-auto'!A:J,6,0),"Not-in-TPMS")</f>
        <v>023931</v>
      </c>
      <c r="H776" s="12">
        <v>45933</v>
      </c>
      <c r="I776" s="2" t="s">
        <v>17173</v>
      </c>
      <c r="J776" s="3" t="s">
        <v>17174</v>
      </c>
      <c r="K776" s="13" t="s">
        <v>14679</v>
      </c>
      <c r="L776" s="3" t="s">
        <v>14680</v>
      </c>
      <c r="M776" s="3"/>
      <c r="N776" s="3" t="s">
        <v>14680</v>
      </c>
      <c r="O776" s="3" t="s">
        <v>14680</v>
      </c>
      <c r="P776" s="166" t="str">
        <f>IFERROR(VLOOKUP(D776,'TPMS-auto'!A:D, 4,0),"Not-in-TPMS")</f>
        <v>0008096</v>
      </c>
      <c r="Q776" s="169" t="str">
        <f>VLOOKUP(Table2[[#This Row],[Unit Number]],Ops,3,0)</f>
        <v>Monica, Cheryl &amp; Machell</v>
      </c>
      <c r="R776" s="173" t="str">
        <f>IFERROR(VLOOKUP(Table2[[#This Row],[Enterprise ID]], 'ExistingRental-12.11'!A:H, 3, 0), "Not Open On 12.11")</f>
        <v>Not Open On 12.11</v>
      </c>
      <c r="S776" s="167" t="str">
        <f>IF(Table2[[#This Row],[Start Rental Date]]="New Rental", "New Rental", "Rental Extension Request")</f>
        <v>Rental Extension Request</v>
      </c>
      <c r="T776" s="167" t="str">
        <f>IFERROR(IF(Table2[[#This Row],[Date of this request]]-Table2[[#This Row],[Tech Service Date]]&lt;60, "New Hire Rental", "Truck Breakdown"), "New Hire Rental")</f>
        <v>Truck Breakdown</v>
      </c>
      <c r="U776" s="167" t="str">
        <f>IFERROR(VLOOKUP(Table2[[#This Row],[Enterprise ID]], 'ExistingRental-12.11'!A:H, 7, 0), "Not Open On 12.11")</f>
        <v>Not Open On 12.11</v>
      </c>
      <c r="V776" s="173">
        <f>IFERROR(VLOOKUP(Table2[[#This Row],[Enterprise ID]],'Tech-ServiceDate'!A:B,2,0), "EitherNewHire or Termed")</f>
        <v>42135</v>
      </c>
      <c r="W776" s="41"/>
      <c r="X776" s="25"/>
    </row>
    <row r="777" spans="1:24" ht="33.75" customHeight="1">
      <c r="A777" s="15">
        <v>45965</v>
      </c>
      <c r="B777" s="7">
        <v>46708</v>
      </c>
      <c r="C777" s="4" t="s">
        <v>17102</v>
      </c>
      <c r="D777" s="5" t="s">
        <v>16583</v>
      </c>
      <c r="E777" s="176" t="str">
        <f t="shared" si="31"/>
        <v>46708</v>
      </c>
      <c r="F777" s="181">
        <f>IFERROR(VLOOKUP(D777,'TPMS-auto'!A:J, 10,0), "Not-in-TPMS")</f>
        <v>2569623009</v>
      </c>
      <c r="G777" s="181" t="str">
        <f>IFERROR(VLOOKUP(D777,'TPMS-auto'!A:J,6,0),"Not-in-TPMS")</f>
        <v>046708</v>
      </c>
      <c r="H777" s="12">
        <v>45950</v>
      </c>
      <c r="I777" s="11" t="s">
        <v>16584</v>
      </c>
      <c r="J777" s="13" t="s">
        <v>17175</v>
      </c>
      <c r="K777" s="13" t="s">
        <v>17103</v>
      </c>
      <c r="L777" s="13" t="s">
        <v>14680</v>
      </c>
      <c r="M777" s="13"/>
      <c r="N777" s="3" t="s">
        <v>14680</v>
      </c>
      <c r="O777" s="3" t="s">
        <v>14680</v>
      </c>
      <c r="P777" s="166" t="str">
        <f>IFERROR(VLOOKUP(D777,'TPMS-auto'!A:D, 4,0),"Not-in-TPMS")</f>
        <v>0008035</v>
      </c>
      <c r="Q777" s="169" t="str">
        <f>VLOOKUP(Table2[[#This Row],[Unit Number]],Ops,3,0)</f>
        <v>Rob &amp; Andrea</v>
      </c>
      <c r="R777" s="173">
        <f>IFERROR(VLOOKUP(Table2[[#This Row],[Enterprise ID]], 'ExistingRental-12.11'!A:H, 3, 0), "Not Open On 12.11")</f>
        <v>45965</v>
      </c>
      <c r="S777" s="167" t="str">
        <f>IF(Table2[[#This Row],[Start Rental Date]]="New Rental", "New Rental", "Rental Extension Request")</f>
        <v>Rental Extension Request</v>
      </c>
      <c r="T777" s="167" t="str">
        <f>IFERROR(IF(Table2[[#This Row],[Date of this request]]-Table2[[#This Row],[Tech Service Date]]&lt;60, "New Hire Rental", "Truck Breakdown"), "New Hire Rental")</f>
        <v>New Hire Rental</v>
      </c>
      <c r="U777" s="167" t="str">
        <f>IFERROR(VLOOKUP(Table2[[#This Row],[Enterprise ID]], 'ExistingRental-12.11'!A:H, 7, 0), "Not Open On 12.11")</f>
        <v>JAYSHAWN ROWLS</v>
      </c>
      <c r="V777" s="173">
        <f>IFERROR(VLOOKUP(Table2[[#This Row],[Enterprise ID]],'Tech-ServiceDate'!A:B,2,0), "EitherNewHire or Termed")</f>
        <v>45942</v>
      </c>
      <c r="W777" s="41"/>
      <c r="X777" s="25"/>
    </row>
    <row r="778" spans="1:24" ht="33.75" customHeight="1">
      <c r="A778" s="15">
        <v>45965</v>
      </c>
      <c r="B778" s="7">
        <v>36833</v>
      </c>
      <c r="C778" s="4" t="s">
        <v>17176</v>
      </c>
      <c r="D778" s="5" t="s">
        <v>10968</v>
      </c>
      <c r="E778" s="176" t="str">
        <f t="shared" si="31"/>
        <v>36833</v>
      </c>
      <c r="F778" s="181">
        <f>IFERROR(VLOOKUP(D778,'TPMS-auto'!A:J, 10,0), "Not-in-TPMS")</f>
        <v>5098903126</v>
      </c>
      <c r="G778" s="181" t="str">
        <f>IFERROR(VLOOKUP(D778,'TPMS-auto'!A:J,6,0),"Not-in-TPMS")</f>
        <v>036833</v>
      </c>
      <c r="H778" s="12" t="s">
        <v>14676</v>
      </c>
      <c r="I778" s="2" t="s">
        <v>17177</v>
      </c>
      <c r="J778" s="3" t="s">
        <v>17178</v>
      </c>
      <c r="K778" s="13" t="s">
        <v>14679</v>
      </c>
      <c r="L778" s="3" t="s">
        <v>14680</v>
      </c>
      <c r="M778" s="3"/>
      <c r="N778" s="3" t="s">
        <v>14680</v>
      </c>
      <c r="O778" s="3" t="s">
        <v>14680</v>
      </c>
      <c r="P778" s="166" t="str">
        <f>IFERROR(VLOOKUP(D778,'TPMS-auto'!A:D, 4,0),"Not-in-TPMS")</f>
        <v>0008228</v>
      </c>
      <c r="Q778" s="169" t="str">
        <f>VLOOKUP(Table2[[#This Row],[Unit Number]],Ops,3,0)</f>
        <v>Carol &amp; Tasha</v>
      </c>
      <c r="R778" s="173" t="str">
        <f>IFERROR(VLOOKUP(Table2[[#This Row],[Enterprise ID]], 'ExistingRental-12.11'!A:H, 3, 0), "Not Open On 12.11")</f>
        <v>Not Open On 12.11</v>
      </c>
      <c r="S778" s="167" t="str">
        <f>IF(Table2[[#This Row],[Start Rental Date]]="New Rental", "New Rental", "Rental Extension Request")</f>
        <v>New Rental</v>
      </c>
      <c r="T778" s="167" t="str">
        <f>IFERROR(IF(Table2[[#This Row],[Date of this request]]-Table2[[#This Row],[Tech Service Date]]&lt;60, "New Hire Rental", "Truck Breakdown"), "New Hire Rental")</f>
        <v>Truck Breakdown</v>
      </c>
      <c r="U778" s="167" t="str">
        <f>IFERROR(VLOOKUP(Table2[[#This Row],[Enterprise ID]], 'ExistingRental-12.11'!A:H, 7, 0), "Not Open On 12.11")</f>
        <v>Not Open On 12.11</v>
      </c>
      <c r="V778" s="173">
        <f>IFERROR(VLOOKUP(Table2[[#This Row],[Enterprise ID]],'Tech-ServiceDate'!A:B,2,0), "EitherNewHire or Termed")</f>
        <v>32512</v>
      </c>
      <c r="W778" s="41"/>
      <c r="X778" s="25"/>
    </row>
    <row r="779" spans="1:24" ht="33.75" customHeight="1">
      <c r="A779" s="15">
        <v>45965</v>
      </c>
      <c r="B779" s="7">
        <v>61727</v>
      </c>
      <c r="C779" s="4" t="s">
        <v>17179</v>
      </c>
      <c r="D779" s="5" t="s">
        <v>17180</v>
      </c>
      <c r="E779" s="176" t="str">
        <f t="shared" si="31"/>
        <v>61727</v>
      </c>
      <c r="F779" s="181">
        <f>IFERROR(VLOOKUP(D779,'TPMS-auto'!A:J, 10,0), "Not-in-TPMS")</f>
        <v>3375570061</v>
      </c>
      <c r="G779" s="181" t="str">
        <f>IFERROR(VLOOKUP(D779,'TPMS-auto'!A:J,6,0),"Not-in-TPMS")</f>
        <v>061727</v>
      </c>
      <c r="H779" s="12" t="s">
        <v>14676</v>
      </c>
      <c r="I779" s="2" t="s">
        <v>17181</v>
      </c>
      <c r="J779" s="3" t="s">
        <v>17182</v>
      </c>
      <c r="K779" s="3" t="s">
        <v>17183</v>
      </c>
      <c r="L779" s="3" t="s">
        <v>14680</v>
      </c>
      <c r="M779" s="3"/>
      <c r="N779" s="3" t="s">
        <v>14680</v>
      </c>
      <c r="O779" s="3" t="s">
        <v>14680</v>
      </c>
      <c r="P779" s="166" t="str">
        <f>IFERROR(VLOOKUP(D779,'TPMS-auto'!A:D, 4,0),"Not-in-TPMS")</f>
        <v>0008107</v>
      </c>
      <c r="Q779" s="169" t="str">
        <f>VLOOKUP(Table2[[#This Row],[Unit Number]],Ops,3,0)</f>
        <v>Carol &amp; Tasha</v>
      </c>
      <c r="R779" s="173" t="str">
        <f>IFERROR(VLOOKUP(Table2[[#This Row],[Enterprise ID]], 'ExistingRental-12.11'!A:H, 3, 0), "Not Open On 12.11")</f>
        <v>Not Open On 12.11</v>
      </c>
      <c r="S779" s="167" t="str">
        <f>IF(Table2[[#This Row],[Start Rental Date]]="New Rental", "New Rental", "Rental Extension Request")</f>
        <v>New Rental</v>
      </c>
      <c r="T779" s="167" t="str">
        <f>IFERROR(IF(Table2[[#This Row],[Date of this request]]-Table2[[#This Row],[Tech Service Date]]&lt;60, "New Hire Rental", "Truck Breakdown"), "New Hire Rental")</f>
        <v>Truck Breakdown</v>
      </c>
      <c r="U779" s="167" t="str">
        <f>IFERROR(VLOOKUP(Table2[[#This Row],[Enterprise ID]], 'ExistingRental-12.11'!A:H, 7, 0), "Not Open On 12.11")</f>
        <v>Not Open On 12.11</v>
      </c>
      <c r="V779" s="173">
        <f>IFERROR(VLOOKUP(Table2[[#This Row],[Enterprise ID]],'Tech-ServiceDate'!A:B,2,0), "EitherNewHire or Termed")</f>
        <v>45718</v>
      </c>
      <c r="W779" s="41"/>
      <c r="X779" s="25"/>
    </row>
    <row r="780" spans="1:24" ht="33.75" customHeight="1">
      <c r="A780" s="15">
        <v>45965</v>
      </c>
      <c r="B780" s="8">
        <v>22606</v>
      </c>
      <c r="C780" s="9" t="s">
        <v>17184</v>
      </c>
      <c r="D780" s="10" t="s">
        <v>17185</v>
      </c>
      <c r="E780" s="174" t="str">
        <f t="shared" si="31"/>
        <v>22606</v>
      </c>
      <c r="F780" s="175">
        <f>IFERROR(VLOOKUP(D780,'TPMS-auto'!A:J, 10,0), "Not-in-TPMS")</f>
        <v>7029691317</v>
      </c>
      <c r="G780" s="175" t="str">
        <f>IFERROR(VLOOKUP(D780,'TPMS-auto'!A:J,6,0),"Not-in-TPMS")</f>
        <v>022606</v>
      </c>
      <c r="H780" s="12" t="s">
        <v>14676</v>
      </c>
      <c r="I780" s="11" t="s">
        <v>17186</v>
      </c>
      <c r="J780" s="13" t="s">
        <v>17187</v>
      </c>
      <c r="K780" s="13" t="s">
        <v>14679</v>
      </c>
      <c r="L780" s="3" t="s">
        <v>14680</v>
      </c>
      <c r="M780" s="13"/>
      <c r="N780" s="13" t="s">
        <v>14680</v>
      </c>
      <c r="O780" s="3" t="s">
        <v>14680</v>
      </c>
      <c r="P780" s="166" t="str">
        <f>IFERROR(VLOOKUP(D780,'TPMS-auto'!A:D, 4,0),"Not-in-TPMS")</f>
        <v>0008366</v>
      </c>
      <c r="Q780" s="169" t="str">
        <f>VLOOKUP(Table2[[#This Row],[Unit Number]],Ops,3,0)</f>
        <v>Carol &amp; Tasha</v>
      </c>
      <c r="R780" s="173" t="str">
        <f>IFERROR(VLOOKUP(Table2[[#This Row],[Enterprise ID]], 'ExistingRental-12.11'!A:H, 3, 0), "Not Open On 12.11")</f>
        <v>Not Open On 12.11</v>
      </c>
      <c r="S780" s="167" t="str">
        <f>IF(Table2[[#This Row],[Start Rental Date]]="New Rental", "New Rental", "Rental Extension Request")</f>
        <v>New Rental</v>
      </c>
      <c r="T780" s="167" t="str">
        <f>IFERROR(IF(Table2[[#This Row],[Date of this request]]-Table2[[#This Row],[Tech Service Date]]&lt;60, "New Hire Rental", "Truck Breakdown"), "New Hire Rental")</f>
        <v>Truck Breakdown</v>
      </c>
      <c r="U780" s="167" t="str">
        <f>IFERROR(VLOOKUP(Table2[[#This Row],[Enterprise ID]], 'ExistingRental-12.11'!A:H, 7, 0), "Not Open On 12.11")</f>
        <v>Not Open On 12.11</v>
      </c>
      <c r="V780" s="173">
        <f>IFERROR(VLOOKUP(Table2[[#This Row],[Enterprise ID]],'Tech-ServiceDate'!A:B,2,0), "EitherNewHire or Termed")</f>
        <v>45837</v>
      </c>
      <c r="W780" s="41"/>
      <c r="X780" s="25"/>
    </row>
    <row r="781" spans="1:24" ht="33.75" customHeight="1">
      <c r="A781" s="15">
        <v>45965</v>
      </c>
      <c r="B781" s="7">
        <v>61133</v>
      </c>
      <c r="C781" s="4" t="s">
        <v>17188</v>
      </c>
      <c r="D781" s="5" t="s">
        <v>17189</v>
      </c>
      <c r="E781" s="176" t="str">
        <f t="shared" si="31"/>
        <v>61133</v>
      </c>
      <c r="F781" s="181">
        <f>IFERROR(VLOOKUP(D781,'TPMS-auto'!A:J, 10,0), "Not-in-TPMS")</f>
        <v>5084540664</v>
      </c>
      <c r="G781" s="181" t="str">
        <f>IFERROR(VLOOKUP(D781,'TPMS-auto'!A:J,6,0),"Not-in-TPMS")</f>
        <v>047008</v>
      </c>
      <c r="H781" s="12" t="s">
        <v>14676</v>
      </c>
      <c r="I781" s="2" t="s">
        <v>17190</v>
      </c>
      <c r="J781" s="3" t="s">
        <v>17191</v>
      </c>
      <c r="K781" s="13" t="s">
        <v>14679</v>
      </c>
      <c r="L781" s="3" t="s">
        <v>14680</v>
      </c>
      <c r="M781" s="3"/>
      <c r="N781" s="3" t="s">
        <v>14680</v>
      </c>
      <c r="O781" s="3" t="s">
        <v>14680</v>
      </c>
      <c r="P781" s="166" t="str">
        <f>IFERROR(VLOOKUP(D781,'TPMS-auto'!A:D, 4,0),"Not-in-TPMS")</f>
        <v>0007670</v>
      </c>
      <c r="Q781" s="169" t="str">
        <f>VLOOKUP(Table2[[#This Row],[Unit Number]],Ops,3,0)</f>
        <v>Rob &amp; Andrea</v>
      </c>
      <c r="R781" s="173" t="str">
        <f>IFERROR(VLOOKUP(Table2[[#This Row],[Enterprise ID]], 'ExistingRental-12.11'!A:H, 3, 0), "Not Open On 12.11")</f>
        <v>Not Open On 12.11</v>
      </c>
      <c r="S781" s="167" t="str">
        <f>IF(Table2[[#This Row],[Start Rental Date]]="New Rental", "New Rental", "Rental Extension Request")</f>
        <v>New Rental</v>
      </c>
      <c r="T781" s="167" t="str">
        <f>IFERROR(IF(Table2[[#This Row],[Date of this request]]-Table2[[#This Row],[Tech Service Date]]&lt;60, "New Hire Rental", "Truck Breakdown"), "New Hire Rental")</f>
        <v>New Hire Rental</v>
      </c>
      <c r="U781" s="167" t="str">
        <f>IFERROR(VLOOKUP(Table2[[#This Row],[Enterprise ID]], 'ExistingRental-12.11'!A:H, 7, 0), "Not Open On 12.11")</f>
        <v>Not Open On 12.11</v>
      </c>
      <c r="V781" s="173">
        <f>IFERROR(VLOOKUP(Table2[[#This Row],[Enterprise ID]],'Tech-ServiceDate'!A:B,2,0), "EitherNewHire or Termed")</f>
        <v>45942</v>
      </c>
      <c r="W781" s="41"/>
      <c r="X781" s="25"/>
    </row>
    <row r="782" spans="1:24" ht="33.75" customHeight="1">
      <c r="A782" s="15">
        <v>45965</v>
      </c>
      <c r="B782" s="8">
        <v>46599</v>
      </c>
      <c r="C782" s="9" t="s">
        <v>17192</v>
      </c>
      <c r="D782" s="10" t="s">
        <v>5055</v>
      </c>
      <c r="E782" s="174" t="str">
        <f t="shared" si="31"/>
        <v>46599</v>
      </c>
      <c r="F782" s="175">
        <f>IFERROR(VLOOKUP(D782,'TPMS-auto'!A:J, 10,0), "Not-in-TPMS")</f>
        <v>7323510103</v>
      </c>
      <c r="G782" s="175" t="str">
        <f>IFERROR(VLOOKUP(D782,'TPMS-auto'!A:J,6,0),"Not-in-TPMS")</f>
        <v>046599</v>
      </c>
      <c r="H782" s="12">
        <v>45953</v>
      </c>
      <c r="I782" s="11" t="s">
        <v>17193</v>
      </c>
      <c r="J782" s="13" t="s">
        <v>17146</v>
      </c>
      <c r="K782" s="13" t="s">
        <v>14679</v>
      </c>
      <c r="L782" s="13" t="s">
        <v>14680</v>
      </c>
      <c r="M782" s="13"/>
      <c r="N782" s="13" t="s">
        <v>14680</v>
      </c>
      <c r="O782" s="3" t="s">
        <v>14680</v>
      </c>
      <c r="P782" s="166" t="str">
        <f>IFERROR(VLOOKUP(D782,'TPMS-auto'!A:D, 4,0),"Not-in-TPMS")</f>
        <v>0008380</v>
      </c>
      <c r="Q782" s="169" t="str">
        <f>VLOOKUP(Table2[[#This Row],[Unit Number]],Ops,3,0)</f>
        <v>Rob &amp; Andrea</v>
      </c>
      <c r="R782" s="173" t="str">
        <f>IFERROR(VLOOKUP(Table2[[#This Row],[Enterprise ID]], 'ExistingRental-12.11'!A:H, 3, 0), "Not Open On 12.11")</f>
        <v>Not Open On 12.11</v>
      </c>
      <c r="S782" s="167" t="str">
        <f>IF(Table2[[#This Row],[Start Rental Date]]="New Rental", "New Rental", "Rental Extension Request")</f>
        <v>Rental Extension Request</v>
      </c>
      <c r="T782" s="167" t="str">
        <f>IFERROR(IF(Table2[[#This Row],[Date of this request]]-Table2[[#This Row],[Tech Service Date]]&lt;60, "New Hire Rental", "Truck Breakdown"), "New Hire Rental")</f>
        <v>Truck Breakdown</v>
      </c>
      <c r="U782" s="167" t="str">
        <f>IFERROR(VLOOKUP(Table2[[#This Row],[Enterprise ID]], 'ExistingRental-12.11'!A:H, 7, 0), "Not Open On 12.11")</f>
        <v>Not Open On 12.11</v>
      </c>
      <c r="V782" s="173">
        <f>IFERROR(VLOOKUP(Table2[[#This Row],[Enterprise ID]],'Tech-ServiceDate'!A:B,2,0), "EitherNewHire or Termed")</f>
        <v>39053</v>
      </c>
      <c r="W782" s="41"/>
      <c r="X782" s="25"/>
    </row>
    <row r="783" spans="1:24" ht="33.75" customHeight="1">
      <c r="A783" s="15">
        <v>45965</v>
      </c>
      <c r="B783" s="7">
        <v>46046</v>
      </c>
      <c r="C783" s="4" t="s">
        <v>17194</v>
      </c>
      <c r="D783" s="5" t="s">
        <v>10083</v>
      </c>
      <c r="E783" s="176" t="str">
        <f t="shared" si="31"/>
        <v>46046</v>
      </c>
      <c r="F783" s="181">
        <f>IFERROR(VLOOKUP(D783,'TPMS-auto'!A:J, 10,0), "Not-in-TPMS")</f>
        <v>9165798031</v>
      </c>
      <c r="G783" s="181" t="str">
        <f>IFERROR(VLOOKUP(D783,'TPMS-auto'!A:J,6,0),"Not-in-TPMS")</f>
        <v>046046</v>
      </c>
      <c r="H783" s="12" t="s">
        <v>14676</v>
      </c>
      <c r="I783" s="2" t="s">
        <v>17195</v>
      </c>
      <c r="J783" s="3" t="s">
        <v>17196</v>
      </c>
      <c r="K783" s="13" t="s">
        <v>14679</v>
      </c>
      <c r="L783" s="3" t="s">
        <v>14680</v>
      </c>
      <c r="M783" s="3"/>
      <c r="N783" s="3" t="s">
        <v>14680</v>
      </c>
      <c r="O783" s="3" t="s">
        <v>14680</v>
      </c>
      <c r="P783" s="166" t="str">
        <f>IFERROR(VLOOKUP(D783,'TPMS-auto'!A:D, 4,0),"Not-in-TPMS")</f>
        <v>0008184</v>
      </c>
      <c r="Q783" s="169" t="str">
        <f>VLOOKUP(Table2[[#This Row],[Unit Number]],Ops,3,0)</f>
        <v>Carol &amp; Tasha</v>
      </c>
      <c r="R783" s="173" t="str">
        <f>IFERROR(VLOOKUP(Table2[[#This Row],[Enterprise ID]], 'ExistingRental-12.11'!A:H, 3, 0), "Not Open On 12.11")</f>
        <v>Not Open On 12.11</v>
      </c>
      <c r="S783" s="167" t="str">
        <f>IF(Table2[[#This Row],[Start Rental Date]]="New Rental", "New Rental", "Rental Extension Request")</f>
        <v>New Rental</v>
      </c>
      <c r="T783" s="167" t="str">
        <f>IFERROR(IF(Table2[[#This Row],[Date of this request]]-Table2[[#This Row],[Tech Service Date]]&lt;60, "New Hire Rental", "Truck Breakdown"), "New Hire Rental")</f>
        <v>Truck Breakdown</v>
      </c>
      <c r="U783" s="167" t="str">
        <f>IFERROR(VLOOKUP(Table2[[#This Row],[Enterprise ID]], 'ExistingRental-12.11'!A:H, 7, 0), "Not Open On 12.11")</f>
        <v>Not Open On 12.11</v>
      </c>
      <c r="V783" s="173">
        <f>IFERROR(VLOOKUP(Table2[[#This Row],[Enterprise ID]],'Tech-ServiceDate'!A:B,2,0), "EitherNewHire or Termed")</f>
        <v>38828</v>
      </c>
      <c r="W783" s="41"/>
      <c r="X783" s="25"/>
    </row>
    <row r="784" spans="1:24" ht="33.75" customHeight="1">
      <c r="A784" s="15">
        <v>45965</v>
      </c>
      <c r="B784" s="8">
        <v>46642</v>
      </c>
      <c r="C784" s="9" t="s">
        <v>17197</v>
      </c>
      <c r="D784" s="10" t="s">
        <v>12037</v>
      </c>
      <c r="E784" s="174" t="str">
        <f t="shared" si="31"/>
        <v>46642</v>
      </c>
      <c r="F784" s="175">
        <f>IFERROR(VLOOKUP(D784,'TPMS-auto'!A:J, 10,0), "Not-in-TPMS")</f>
        <v>3053377896</v>
      </c>
      <c r="G784" s="175" t="str">
        <f>IFERROR(VLOOKUP(D784,'TPMS-auto'!A:J,6,0),"Not-in-TPMS")</f>
        <v>046642</v>
      </c>
      <c r="H784" s="12" t="s">
        <v>14676</v>
      </c>
      <c r="I784" s="11" t="s">
        <v>17198</v>
      </c>
      <c r="J784" s="13" t="s">
        <v>17199</v>
      </c>
      <c r="K784" s="13" t="s">
        <v>14679</v>
      </c>
      <c r="L784" s="3" t="s">
        <v>14680</v>
      </c>
      <c r="M784" s="13"/>
      <c r="N784" s="13" t="s">
        <v>14680</v>
      </c>
      <c r="O784" s="13" t="s">
        <v>14680</v>
      </c>
      <c r="P784" s="166" t="str">
        <f>IFERROR(VLOOKUP(D784,'TPMS-auto'!A:D, 4,0),"Not-in-TPMS")</f>
        <v>0007435</v>
      </c>
      <c r="Q784" s="169" t="str">
        <f>VLOOKUP(Table2[[#This Row],[Unit Number]],Ops,3,0)</f>
        <v>Rob &amp; Andrea</v>
      </c>
      <c r="R784" s="173" t="str">
        <f>IFERROR(VLOOKUP(Table2[[#This Row],[Enterprise ID]], 'ExistingRental-12.11'!A:H, 3, 0), "Not Open On 12.11")</f>
        <v>Not Open On 12.11</v>
      </c>
      <c r="S784" s="167" t="str">
        <f>IF(Table2[[#This Row],[Start Rental Date]]="New Rental", "New Rental", "Rental Extension Request")</f>
        <v>New Rental</v>
      </c>
      <c r="T784" s="167" t="str">
        <f>IFERROR(IF(Table2[[#This Row],[Date of this request]]-Table2[[#This Row],[Tech Service Date]]&lt;60, "New Hire Rental", "Truck Breakdown"), "New Hire Rental")</f>
        <v>Truck Breakdown</v>
      </c>
      <c r="U784" s="167" t="str">
        <f>IFERROR(VLOOKUP(Table2[[#This Row],[Enterprise ID]], 'ExistingRental-12.11'!A:H, 7, 0), "Not Open On 12.11")</f>
        <v>Not Open On 12.11</v>
      </c>
      <c r="V784" s="173">
        <f>IFERROR(VLOOKUP(Table2[[#This Row],[Enterprise ID]],'Tech-ServiceDate'!A:B,2,0), "EitherNewHire or Termed")</f>
        <v>33462</v>
      </c>
      <c r="W784" s="41"/>
      <c r="X784" s="25"/>
    </row>
    <row r="785" spans="1:24" ht="33.75" customHeight="1">
      <c r="A785" s="15">
        <v>45965</v>
      </c>
      <c r="B785" s="7">
        <v>46541</v>
      </c>
      <c r="C785" s="4" t="s">
        <v>17200</v>
      </c>
      <c r="D785" s="5" t="s">
        <v>17201</v>
      </c>
      <c r="E785" s="176" t="str">
        <f t="shared" si="31"/>
        <v>46541</v>
      </c>
      <c r="F785" s="181">
        <f>IFERROR(VLOOKUP(D785,'TPMS-auto'!A:J, 10,0), "Not-in-TPMS")</f>
        <v>4076866937</v>
      </c>
      <c r="G785" s="181" t="str">
        <f>IFERROR(VLOOKUP(D785,'TPMS-auto'!A:J,6,0),"Not-in-TPMS")</f>
        <v>046541</v>
      </c>
      <c r="H785" s="12" t="s">
        <v>14676</v>
      </c>
      <c r="I785" s="2" t="s">
        <v>17202</v>
      </c>
      <c r="J785" s="3" t="s">
        <v>17203</v>
      </c>
      <c r="K785" s="13" t="s">
        <v>14679</v>
      </c>
      <c r="L785" s="3" t="s">
        <v>14680</v>
      </c>
      <c r="M785" s="3"/>
      <c r="N785" s="3" t="s">
        <v>14680</v>
      </c>
      <c r="O785" s="3" t="s">
        <v>14680</v>
      </c>
      <c r="P785" s="166" t="str">
        <f>IFERROR(VLOOKUP(D785,'TPMS-auto'!A:D, 4,0),"Not-in-TPMS")</f>
        <v>0004766</v>
      </c>
      <c r="Q785" s="169" t="str">
        <f>VLOOKUP(Table2[[#This Row],[Unit Number]],Ops,3,0)</f>
        <v>Rob &amp; Andrea</v>
      </c>
      <c r="R785" s="173">
        <f>IFERROR(VLOOKUP(Table2[[#This Row],[Enterprise ID]], 'ExistingRental-12.11'!A:H, 3, 0), "Not Open On 12.11")</f>
        <v>45940</v>
      </c>
      <c r="S785" s="167" t="str">
        <f>IF(Table2[[#This Row],[Start Rental Date]]="New Rental", "New Rental", "Rental Extension Request")</f>
        <v>New Rental</v>
      </c>
      <c r="T785" s="167" t="str">
        <f>IFERROR(IF(Table2[[#This Row],[Date of this request]]-Table2[[#This Row],[Tech Service Date]]&lt;60, "New Hire Rental", "Truck Breakdown"), "New Hire Rental")</f>
        <v>New Hire Rental</v>
      </c>
      <c r="U785" s="167" t="str">
        <f>IFERROR(VLOOKUP(Table2[[#This Row],[Enterprise ID]], 'ExistingRental-12.11'!A:H, 7, 0), "Not Open On 12.11")</f>
        <v>SHANE SMIDDY</v>
      </c>
      <c r="V785" s="173">
        <f>IFERROR(VLOOKUP(Table2[[#This Row],[Enterprise ID]],'Tech-ServiceDate'!A:B,2,0), "EitherNewHire or Termed")</f>
        <v>45914</v>
      </c>
      <c r="W785" s="41"/>
      <c r="X785" s="25"/>
    </row>
    <row r="786" spans="1:24" ht="33.75" customHeight="1">
      <c r="A786" s="15">
        <v>45965</v>
      </c>
      <c r="B786" s="7">
        <v>47085</v>
      </c>
      <c r="C786" s="4" t="s">
        <v>17204</v>
      </c>
      <c r="D786" s="5" t="s">
        <v>17205</v>
      </c>
      <c r="E786" s="176" t="str">
        <f t="shared" si="31"/>
        <v>47085</v>
      </c>
      <c r="F786" s="181">
        <f>IFERROR(VLOOKUP(D786,'TPMS-auto'!A:J, 10,0), "Not-in-TPMS")</f>
        <v>5859539611</v>
      </c>
      <c r="G786" s="181" t="str">
        <f>IFERROR(VLOOKUP(D786,'TPMS-auto'!A:J,6,0),"Not-in-TPMS")</f>
        <v>047085</v>
      </c>
      <c r="H786" s="12" t="s">
        <v>14676</v>
      </c>
      <c r="I786" s="2" t="s">
        <v>17206</v>
      </c>
      <c r="J786" s="3" t="s">
        <v>17207</v>
      </c>
      <c r="K786" s="13" t="s">
        <v>14679</v>
      </c>
      <c r="L786" s="3" t="s">
        <v>14680</v>
      </c>
      <c r="M786" s="3"/>
      <c r="N786" s="3" t="s">
        <v>14680</v>
      </c>
      <c r="O786" s="3" t="s">
        <v>14680</v>
      </c>
      <c r="P786" s="166" t="str">
        <f>IFERROR(VLOOKUP(D786,'TPMS-auto'!A:D, 4,0),"Not-in-TPMS")</f>
        <v>0007670</v>
      </c>
      <c r="Q786" s="169" t="str">
        <f>VLOOKUP(Table2[[#This Row],[Unit Number]],Ops,3,0)</f>
        <v>Rob &amp; Andrea</v>
      </c>
      <c r="R786" s="173" t="str">
        <f>IFERROR(VLOOKUP(Table2[[#This Row],[Enterprise ID]], 'ExistingRental-12.11'!A:H, 3, 0), "Not Open On 12.11")</f>
        <v>Not Open On 12.11</v>
      </c>
      <c r="S786" s="167" t="str">
        <f>IF(Table2[[#This Row],[Start Rental Date]]="New Rental", "New Rental", "Rental Extension Request")</f>
        <v>New Rental</v>
      </c>
      <c r="T786" s="167" t="str">
        <f>IFERROR(IF(Table2[[#This Row],[Date of this request]]-Table2[[#This Row],[Tech Service Date]]&lt;60, "New Hire Rental", "Truck Breakdown"), "New Hire Rental")</f>
        <v>Truck Breakdown</v>
      </c>
      <c r="U786" s="167" t="str">
        <f>IFERROR(VLOOKUP(Table2[[#This Row],[Enterprise ID]], 'ExistingRental-12.11'!A:H, 7, 0), "Not Open On 12.11")</f>
        <v>Not Open On 12.11</v>
      </c>
      <c r="V786" s="173">
        <f>IFERROR(VLOOKUP(Table2[[#This Row],[Enterprise ID]],'Tech-ServiceDate'!A:B,2,0), "EitherNewHire or Termed")</f>
        <v>45627</v>
      </c>
      <c r="W786" s="41"/>
      <c r="X786" s="25"/>
    </row>
    <row r="787" spans="1:24" ht="33.75" customHeight="1">
      <c r="A787" s="15">
        <v>45966</v>
      </c>
      <c r="B787" s="8">
        <v>46122</v>
      </c>
      <c r="C787" s="9" t="s">
        <v>17208</v>
      </c>
      <c r="D787" s="10" t="s">
        <v>17166</v>
      </c>
      <c r="E787" s="174" t="str">
        <f t="shared" si="31"/>
        <v>46122</v>
      </c>
      <c r="F787" s="175">
        <f>IFERROR(VLOOKUP(D787,'TPMS-auto'!A:J, 10,0), "Not-in-TPMS")</f>
        <v>5865063329</v>
      </c>
      <c r="G787" s="175" t="str">
        <f>IFERROR(VLOOKUP(D787,'TPMS-auto'!A:J,6,0),"Not-in-TPMS")</f>
        <v>046122</v>
      </c>
      <c r="H787" s="12" t="s">
        <v>14676</v>
      </c>
      <c r="I787" s="11" t="s">
        <v>16434</v>
      </c>
      <c r="J787" s="13" t="s">
        <v>14935</v>
      </c>
      <c r="K787" s="13" t="s">
        <v>14679</v>
      </c>
      <c r="L787" s="13" t="s">
        <v>14680</v>
      </c>
      <c r="M787" s="13"/>
      <c r="N787" s="13" t="s">
        <v>14680</v>
      </c>
      <c r="O787" s="13" t="s">
        <v>14680</v>
      </c>
      <c r="P787" s="166" t="str">
        <f>IFERROR(VLOOKUP(D787,'TPMS-auto'!A:D, 4,0),"Not-in-TPMS")</f>
        <v>0008309</v>
      </c>
      <c r="Q787" s="169" t="str">
        <f>VLOOKUP(Table2[[#This Row],[Unit Number]],Ops,3,0)</f>
        <v>Monica, Cheryl &amp; Machell</v>
      </c>
      <c r="R787" s="173" t="str">
        <f>IFERROR(VLOOKUP(Table2[[#This Row],[Enterprise ID]], 'ExistingRental-12.11'!A:H, 3, 0), "Not Open On 12.11")</f>
        <v>Not Open On 12.11</v>
      </c>
      <c r="S787" s="167" t="str">
        <f>IF(Table2[[#This Row],[Start Rental Date]]="New Rental", "New Rental", "Rental Extension Request")</f>
        <v>New Rental</v>
      </c>
      <c r="T787" s="167" t="str">
        <f>IFERROR(IF(Table2[[#This Row],[Date of this request]]-Table2[[#This Row],[Tech Service Date]]&lt;60, "New Hire Rental", "Truck Breakdown"), "New Hire Rental")</f>
        <v>Truck Breakdown</v>
      </c>
      <c r="U787" s="167" t="str">
        <f>IFERROR(VLOOKUP(Table2[[#This Row],[Enterprise ID]], 'ExistingRental-12.11'!A:H, 7, 0), "Not Open On 12.11")</f>
        <v>Not Open On 12.11</v>
      </c>
      <c r="V787" s="173">
        <f>IFERROR(VLOOKUP(Table2[[#This Row],[Enterprise ID]],'Tech-ServiceDate'!A:B,2,0), "EitherNewHire or Termed")</f>
        <v>44567</v>
      </c>
      <c r="W787" s="41"/>
      <c r="X787" s="25"/>
    </row>
    <row r="788" spans="1:24" ht="33.75" customHeight="1">
      <c r="A788" s="15">
        <v>45966</v>
      </c>
      <c r="B788" s="8">
        <v>61334</v>
      </c>
      <c r="C788" s="9" t="s">
        <v>17209</v>
      </c>
      <c r="D788" s="10" t="s">
        <v>17210</v>
      </c>
      <c r="E788" s="174" t="str">
        <f t="shared" si="31"/>
        <v>61334</v>
      </c>
      <c r="F788" s="175">
        <f>IFERROR(VLOOKUP(D788,'TPMS-auto'!A:J, 10,0), "Not-in-TPMS")</f>
        <v>6505051039</v>
      </c>
      <c r="G788" s="175" t="str">
        <f>IFERROR(VLOOKUP(D788,'TPMS-auto'!A:J,6,0),"Not-in-TPMS")</f>
        <v>061334</v>
      </c>
      <c r="H788" s="12" t="s">
        <v>14676</v>
      </c>
      <c r="I788" s="11" t="s">
        <v>17211</v>
      </c>
      <c r="J788" s="13" t="s">
        <v>17212</v>
      </c>
      <c r="K788" s="13" t="s">
        <v>14679</v>
      </c>
      <c r="L788" s="13" t="s">
        <v>14680</v>
      </c>
      <c r="M788" s="13"/>
      <c r="N788" s="13" t="s">
        <v>14680</v>
      </c>
      <c r="O788" s="13" t="s">
        <v>14680</v>
      </c>
      <c r="P788" s="166" t="str">
        <f>IFERROR(VLOOKUP(D788,'TPMS-auto'!A:D, 4,0),"Not-in-TPMS")</f>
        <v>0008184</v>
      </c>
      <c r="Q788" s="169" t="str">
        <f>VLOOKUP(Table2[[#This Row],[Unit Number]],Ops,3,0)</f>
        <v>Carol &amp; Tasha</v>
      </c>
      <c r="R788" s="173" t="str">
        <f>IFERROR(VLOOKUP(Table2[[#This Row],[Enterprise ID]], 'ExistingRental-12.11'!A:H, 3, 0), "Not Open On 12.11")</f>
        <v>Not Open On 12.11</v>
      </c>
      <c r="S788" s="167" t="str">
        <f>IF(Table2[[#This Row],[Start Rental Date]]="New Rental", "New Rental", "Rental Extension Request")</f>
        <v>New Rental</v>
      </c>
      <c r="T788" s="167" t="str">
        <f>IFERROR(IF(Table2[[#This Row],[Date of this request]]-Table2[[#This Row],[Tech Service Date]]&lt;60, "New Hire Rental", "Truck Breakdown"), "New Hire Rental")</f>
        <v>Truck Breakdown</v>
      </c>
      <c r="U788" s="167" t="str">
        <f>IFERROR(VLOOKUP(Table2[[#This Row],[Enterprise ID]], 'ExistingRental-12.11'!A:H, 7, 0), "Not Open On 12.11")</f>
        <v>Not Open On 12.11</v>
      </c>
      <c r="V788" s="173">
        <f>IFERROR(VLOOKUP(Table2[[#This Row],[Enterprise ID]],'Tech-ServiceDate'!A:B,2,0), "EitherNewHire or Termed")</f>
        <v>45844</v>
      </c>
      <c r="W788" s="41"/>
      <c r="X788" s="25"/>
    </row>
    <row r="789" spans="1:24" ht="33.75" customHeight="1">
      <c r="A789" s="15">
        <v>45966</v>
      </c>
      <c r="B789" s="8">
        <v>36953</v>
      </c>
      <c r="C789" s="9" t="s">
        <v>17213</v>
      </c>
      <c r="D789" s="10" t="s">
        <v>16340</v>
      </c>
      <c r="E789" s="174" t="str">
        <f t="shared" si="31"/>
        <v>36953</v>
      </c>
      <c r="F789" s="175">
        <f>IFERROR(VLOOKUP(D789,'TPMS-auto'!A:J, 10,0), "Not-in-TPMS")</f>
        <v>2608042628</v>
      </c>
      <c r="G789" s="175" t="str">
        <f>IFERROR(VLOOKUP(D789,'TPMS-auto'!A:J,6,0),"Not-in-TPMS")</f>
        <v>036953</v>
      </c>
      <c r="H789" s="12" t="s">
        <v>14676</v>
      </c>
      <c r="I789" s="11" t="s">
        <v>17214</v>
      </c>
      <c r="J789" s="13" t="s">
        <v>17215</v>
      </c>
      <c r="K789" s="13" t="s">
        <v>14679</v>
      </c>
      <c r="L789" s="13" t="s">
        <v>14680</v>
      </c>
      <c r="M789" s="13"/>
      <c r="N789" s="13" t="s">
        <v>14680</v>
      </c>
      <c r="O789" s="13" t="s">
        <v>14680</v>
      </c>
      <c r="P789" s="166" t="str">
        <f>IFERROR(VLOOKUP(D789,'TPMS-auto'!A:D, 4,0),"Not-in-TPMS")</f>
        <v>0008096</v>
      </c>
      <c r="Q789" s="169" t="str">
        <f>VLOOKUP(Table2[[#This Row],[Unit Number]],Ops,3,0)</f>
        <v>Monica, Cheryl &amp; Machell</v>
      </c>
      <c r="R789" s="173" t="str">
        <f>IFERROR(VLOOKUP(Table2[[#This Row],[Enterprise ID]], 'ExistingRental-12.11'!A:H, 3, 0), "Not Open On 12.11")</f>
        <v>Not Open On 12.11</v>
      </c>
      <c r="S789" s="167" t="str">
        <f>IF(Table2[[#This Row],[Start Rental Date]]="New Rental", "New Rental", "Rental Extension Request")</f>
        <v>New Rental</v>
      </c>
      <c r="T789" s="167" t="str">
        <f>IFERROR(IF(Table2[[#This Row],[Date of this request]]-Table2[[#This Row],[Tech Service Date]]&lt;60, "New Hire Rental", "Truck Breakdown"), "New Hire Rental")</f>
        <v>New Hire Rental</v>
      </c>
      <c r="U789" s="167" t="str">
        <f>IFERROR(VLOOKUP(Table2[[#This Row],[Enterprise ID]], 'ExistingRental-12.11'!A:H, 7, 0), "Not Open On 12.11")</f>
        <v>Not Open On 12.11</v>
      </c>
      <c r="V789" s="173">
        <f>IFERROR(VLOOKUP(Table2[[#This Row],[Enterprise ID]],'Tech-ServiceDate'!A:B,2,0), "EitherNewHire or Termed")</f>
        <v>45935</v>
      </c>
      <c r="W789" s="41"/>
      <c r="X789" s="25"/>
    </row>
    <row r="790" spans="1:24" ht="33.75" customHeight="1">
      <c r="A790" s="15">
        <v>45966</v>
      </c>
      <c r="B790" s="8">
        <v>37272</v>
      </c>
      <c r="C790" s="9" t="s">
        <v>17216</v>
      </c>
      <c r="D790" s="10" t="s">
        <v>7732</v>
      </c>
      <c r="E790" s="174" t="str">
        <f t="shared" si="31"/>
        <v>37272</v>
      </c>
      <c r="F790" s="175">
        <f>IFERROR(VLOOKUP(D790,'TPMS-auto'!A:J, 10,0), "Not-in-TPMS")</f>
        <v>8132608719</v>
      </c>
      <c r="G790" s="175" t="str">
        <f>IFERROR(VLOOKUP(D790,'TPMS-auto'!A:J,6,0),"Not-in-TPMS")</f>
        <v>037272</v>
      </c>
      <c r="H790" s="12" t="s">
        <v>14676</v>
      </c>
      <c r="I790" s="11" t="s">
        <v>15705</v>
      </c>
      <c r="J790" s="13" t="s">
        <v>17217</v>
      </c>
      <c r="K790" s="13" t="s">
        <v>14679</v>
      </c>
      <c r="L790" s="13" t="s">
        <v>14680</v>
      </c>
      <c r="M790" s="13"/>
      <c r="N790" s="13" t="s">
        <v>14680</v>
      </c>
      <c r="O790" s="13" t="s">
        <v>14680</v>
      </c>
      <c r="P790" s="166" t="str">
        <f>IFERROR(VLOOKUP(D790,'TPMS-auto'!A:D, 4,0),"Not-in-TPMS")</f>
        <v>0007435</v>
      </c>
      <c r="Q790" s="169" t="str">
        <f>VLOOKUP(Table2[[#This Row],[Unit Number]],Ops,3,0)</f>
        <v>Rob &amp; Andrea</v>
      </c>
      <c r="R790" s="173" t="str">
        <f>IFERROR(VLOOKUP(Table2[[#This Row],[Enterprise ID]], 'ExistingRental-12.11'!A:H, 3, 0), "Not Open On 12.11")</f>
        <v>Not Open On 12.11</v>
      </c>
      <c r="S790" s="167" t="str">
        <f>IF(Table2[[#This Row],[Start Rental Date]]="New Rental", "New Rental", "Rental Extension Request")</f>
        <v>New Rental</v>
      </c>
      <c r="T790" s="167" t="str">
        <f>IFERROR(IF(Table2[[#This Row],[Date of this request]]-Table2[[#This Row],[Tech Service Date]]&lt;60, "New Hire Rental", "Truck Breakdown"), "New Hire Rental")</f>
        <v>Truck Breakdown</v>
      </c>
      <c r="U790" s="167" t="str">
        <f>IFERROR(VLOOKUP(Table2[[#This Row],[Enterprise ID]], 'ExistingRental-12.11'!A:H, 7, 0), "Not Open On 12.11")</f>
        <v>Not Open On 12.11</v>
      </c>
      <c r="V790" s="173">
        <f>IFERROR(VLOOKUP(Table2[[#This Row],[Enterprise ID]],'Tech-ServiceDate'!A:B,2,0), "EitherNewHire or Termed")</f>
        <v>36997</v>
      </c>
      <c r="W790" s="41"/>
      <c r="X790" s="25"/>
    </row>
    <row r="791" spans="1:24" ht="33.75" customHeight="1">
      <c r="A791" s="15">
        <v>45966</v>
      </c>
      <c r="B791" s="8">
        <v>37303</v>
      </c>
      <c r="C791" s="9" t="s">
        <v>17218</v>
      </c>
      <c r="D791" s="10" t="s">
        <v>17219</v>
      </c>
      <c r="E791" s="174" t="str">
        <f t="shared" si="31"/>
        <v>37303</v>
      </c>
      <c r="F791" s="175">
        <f>IFERROR(VLOOKUP(D791,'TPMS-auto'!A:J, 10,0), "Not-in-TPMS")</f>
        <v>3158860334</v>
      </c>
      <c r="G791" s="175" t="str">
        <f>IFERROR(VLOOKUP(D791,'TPMS-auto'!A:J,6,0),"Not-in-TPMS")</f>
        <v>037303</v>
      </c>
      <c r="H791" s="12" t="s">
        <v>14676</v>
      </c>
      <c r="I791" s="11" t="s">
        <v>17220</v>
      </c>
      <c r="J791" s="13" t="s">
        <v>17221</v>
      </c>
      <c r="K791" s="13" t="s">
        <v>17222</v>
      </c>
      <c r="L791" s="13" t="s">
        <v>14680</v>
      </c>
      <c r="M791" s="13"/>
      <c r="N791" s="13" t="s">
        <v>14680</v>
      </c>
      <c r="O791" s="13" t="s">
        <v>14680</v>
      </c>
      <c r="P791" s="166" t="str">
        <f>IFERROR(VLOOKUP(D791,'TPMS-auto'!A:D, 4,0),"Not-in-TPMS")</f>
        <v>0007670</v>
      </c>
      <c r="Q791" s="169" t="str">
        <f>VLOOKUP(Table2[[#This Row],[Unit Number]],Ops,3,0)</f>
        <v>Rob &amp; Andrea</v>
      </c>
      <c r="R791" s="173" t="str">
        <f>IFERROR(VLOOKUP(Table2[[#This Row],[Enterprise ID]], 'ExistingRental-12.11'!A:H, 3, 0), "Not Open On 12.11")</f>
        <v>Not Open On 12.11</v>
      </c>
      <c r="S791" s="167" t="str">
        <f>IF(Table2[[#This Row],[Start Rental Date]]="New Rental", "New Rental", "Rental Extension Request")</f>
        <v>New Rental</v>
      </c>
      <c r="T791" s="167" t="str">
        <f>IFERROR(IF(Table2[[#This Row],[Date of this request]]-Table2[[#This Row],[Tech Service Date]]&lt;60, "New Hire Rental", "Truck Breakdown"), "New Hire Rental")</f>
        <v>New Hire Rental</v>
      </c>
      <c r="U791" s="167" t="str">
        <f>IFERROR(VLOOKUP(Table2[[#This Row],[Enterprise ID]], 'ExistingRental-12.11'!A:H, 7, 0), "Not Open On 12.11")</f>
        <v>Not Open On 12.11</v>
      </c>
      <c r="V791" s="173">
        <f>IFERROR(VLOOKUP(Table2[[#This Row],[Enterprise ID]],'Tech-ServiceDate'!A:B,2,0), "EitherNewHire or Termed")</f>
        <v>45956</v>
      </c>
      <c r="W791" s="41"/>
      <c r="X791" s="25"/>
    </row>
    <row r="792" spans="1:24" ht="33.75" customHeight="1">
      <c r="A792" s="15">
        <v>45966</v>
      </c>
      <c r="B792" s="7">
        <v>46873</v>
      </c>
      <c r="C792" s="4" t="s">
        <v>16256</v>
      </c>
      <c r="D792" s="5" t="s">
        <v>9783</v>
      </c>
      <c r="E792" s="176" t="str">
        <f t="shared" si="31"/>
        <v>46873</v>
      </c>
      <c r="F792" s="181">
        <f>IFERROR(VLOOKUP(D792,'TPMS-auto'!A:J, 10,0), "Not-in-TPMS")</f>
        <v>6624605707</v>
      </c>
      <c r="G792" s="181" t="str">
        <f>IFERROR(VLOOKUP(D792,'TPMS-auto'!A:J,6,0),"Not-in-TPMS")</f>
        <v>046873</v>
      </c>
      <c r="H792" s="6">
        <v>45943</v>
      </c>
      <c r="I792" s="11" t="s">
        <v>17223</v>
      </c>
      <c r="J792" s="13" t="s">
        <v>16258</v>
      </c>
      <c r="K792" s="11" t="s">
        <v>16965</v>
      </c>
      <c r="L792" s="13" t="s">
        <v>14680</v>
      </c>
      <c r="M792" s="13"/>
      <c r="N792" s="3" t="s">
        <v>14680</v>
      </c>
      <c r="O792" s="3" t="s">
        <v>14680</v>
      </c>
      <c r="P792" s="166" t="str">
        <f>IFERROR(VLOOKUP(D792,'TPMS-auto'!A:D, 4,0),"Not-in-TPMS")</f>
        <v>0008206</v>
      </c>
      <c r="Q792" s="169" t="str">
        <f>VLOOKUP(Table2[[#This Row],[Unit Number]],Ops,3,0)</f>
        <v>Monica, Cheryl &amp; Machell</v>
      </c>
      <c r="R792" s="173">
        <f>IFERROR(VLOOKUP(Table2[[#This Row],[Enterprise ID]], 'ExistingRental-12.11'!A:H, 3, 0), "Not Open On 12.11")</f>
        <v>45944</v>
      </c>
      <c r="S792" s="167" t="str">
        <f>IF(Table2[[#This Row],[Start Rental Date]]="New Rental", "New Rental", "Rental Extension Request")</f>
        <v>Rental Extension Request</v>
      </c>
      <c r="T792" s="167" t="str">
        <f>IFERROR(IF(Table2[[#This Row],[Date of this request]]-Table2[[#This Row],[Tech Service Date]]&lt;60, "New Hire Rental", "Truck Breakdown"), "New Hire Rental")</f>
        <v>Truck Breakdown</v>
      </c>
      <c r="U792" s="167" t="str">
        <f>IFERROR(VLOOKUP(Table2[[#This Row],[Enterprise ID]], 'ExistingRental-12.11'!A:H, 7, 0), "Not Open On 12.11")</f>
        <v>MICHAEL JOHNSON</v>
      </c>
      <c r="V792" s="173">
        <f>IFERROR(VLOOKUP(Table2[[#This Row],[Enterprise ID]],'Tech-ServiceDate'!A:B,2,0), "EitherNewHire or Termed")</f>
        <v>38209</v>
      </c>
      <c r="W792" s="41"/>
      <c r="X792" s="25"/>
    </row>
    <row r="793" spans="1:24" ht="33.75" customHeight="1">
      <c r="A793" s="15">
        <v>45966</v>
      </c>
      <c r="B793" s="7">
        <v>37372</v>
      </c>
      <c r="C793" s="4" t="s">
        <v>17224</v>
      </c>
      <c r="D793" s="5" t="s">
        <v>17225</v>
      </c>
      <c r="E793" s="176" t="str">
        <f t="shared" si="31"/>
        <v>37372</v>
      </c>
      <c r="F793" s="181">
        <f>IFERROR(VLOOKUP(D793,'TPMS-auto'!A:J, 10,0), "Not-in-TPMS")</f>
        <v>7209675237</v>
      </c>
      <c r="G793" s="181" t="str">
        <f>IFERROR(VLOOKUP(D793,'TPMS-auto'!A:J,6,0),"Not-in-TPMS")</f>
        <v>037372</v>
      </c>
      <c r="H793" s="12" t="s">
        <v>14676</v>
      </c>
      <c r="I793" s="2" t="s">
        <v>17226</v>
      </c>
      <c r="J793" s="13" t="s">
        <v>15934</v>
      </c>
      <c r="K793" s="31" t="s">
        <v>15935</v>
      </c>
      <c r="L793" s="13" t="s">
        <v>14680</v>
      </c>
      <c r="M793" s="13"/>
      <c r="N793" s="3"/>
      <c r="O793" s="3"/>
      <c r="P793" s="166" t="str">
        <f>IFERROR(VLOOKUP(D793,'TPMS-auto'!A:D, 4,0),"Not-in-TPMS")</f>
        <v>0008169</v>
      </c>
      <c r="Q793" s="169" t="str">
        <f>VLOOKUP(Table2[[#This Row],[Unit Number]],Ops,3,0)</f>
        <v>Carol &amp; Tasha</v>
      </c>
      <c r="R793" s="173" t="str">
        <f>IFERROR(VLOOKUP(Table2[[#This Row],[Enterprise ID]], 'ExistingRental-12.11'!A:H, 3, 0), "Not Open On 12.11")</f>
        <v>Not Open On 12.11</v>
      </c>
      <c r="S793" s="167" t="str">
        <f>IF(Table2[[#This Row],[Start Rental Date]]="New Rental", "New Rental", "Rental Extension Request")</f>
        <v>New Rental</v>
      </c>
      <c r="T793" s="167" t="str">
        <f>IFERROR(IF(Table2[[#This Row],[Date of this request]]-Table2[[#This Row],[Tech Service Date]]&lt;60, "New Hire Rental", "Truck Breakdown"), "New Hire Rental")</f>
        <v>Truck Breakdown</v>
      </c>
      <c r="U793" s="167" t="str">
        <f>IFERROR(VLOOKUP(Table2[[#This Row],[Enterprise ID]], 'ExistingRental-12.11'!A:H, 7, 0), "Not Open On 12.11")</f>
        <v>Not Open On 12.11</v>
      </c>
      <c r="V793" s="173">
        <f>IFERROR(VLOOKUP(Table2[[#This Row],[Enterprise ID]],'Tech-ServiceDate'!A:B,2,0), "EitherNewHire or Termed")</f>
        <v>45858</v>
      </c>
      <c r="W793" s="41"/>
      <c r="X793" s="25"/>
    </row>
    <row r="794" spans="1:24" ht="33.75" customHeight="1">
      <c r="A794" s="15">
        <v>45966</v>
      </c>
      <c r="B794" s="7">
        <v>61823</v>
      </c>
      <c r="C794" s="4" t="s">
        <v>17227</v>
      </c>
      <c r="D794" s="5" t="s">
        <v>10032</v>
      </c>
      <c r="E794" s="176" t="str">
        <f t="shared" si="31"/>
        <v>61823</v>
      </c>
      <c r="F794" s="181">
        <f>IFERROR(VLOOKUP(D794,'TPMS-auto'!A:J, 10,0), "Not-in-TPMS")</f>
        <v>4083121186</v>
      </c>
      <c r="G794" s="181" t="str">
        <f>IFERROR(VLOOKUP(D794,'TPMS-auto'!A:J,6,0),"Not-in-TPMS")</f>
        <v>061823</v>
      </c>
      <c r="H794" s="12" t="s">
        <v>14676</v>
      </c>
      <c r="I794" s="2" t="s">
        <v>17228</v>
      </c>
      <c r="J794" s="3" t="s">
        <v>17229</v>
      </c>
      <c r="K794" s="13" t="s">
        <v>14679</v>
      </c>
      <c r="L794" s="13" t="s">
        <v>14680</v>
      </c>
      <c r="M794" s="13"/>
      <c r="N794" s="3" t="s">
        <v>14680</v>
      </c>
      <c r="O794" s="3" t="s">
        <v>14680</v>
      </c>
      <c r="P794" s="166" t="str">
        <f>IFERROR(VLOOKUP(D794,'TPMS-auto'!A:D, 4,0),"Not-in-TPMS")</f>
        <v>0008366</v>
      </c>
      <c r="Q794" s="169" t="str">
        <f>VLOOKUP(Table2[[#This Row],[Unit Number]],Ops,3,0)</f>
        <v>Carol &amp; Tasha</v>
      </c>
      <c r="R794" s="173">
        <f>IFERROR(VLOOKUP(Table2[[#This Row],[Enterprise ID]], 'ExistingRental-12.11'!A:H, 3, 0), "Not Open On 12.11")</f>
        <v>45966</v>
      </c>
      <c r="S794" s="167" t="str">
        <f>IF(Table2[[#This Row],[Start Rental Date]]="New Rental", "New Rental", "Rental Extension Request")</f>
        <v>New Rental</v>
      </c>
      <c r="T794" s="167" t="str">
        <f>IFERROR(IF(Table2[[#This Row],[Date of this request]]-Table2[[#This Row],[Tech Service Date]]&lt;60, "New Hire Rental", "Truck Breakdown"), "New Hire Rental")</f>
        <v>Truck Breakdown</v>
      </c>
      <c r="U794" s="167" t="str">
        <f>IFERROR(VLOOKUP(Table2[[#This Row],[Enterprise ID]], 'ExistingRental-12.11'!A:H, 7, 0), "Not Open On 12.11")</f>
        <v>MICHAEL PAREDES</v>
      </c>
      <c r="V794" s="173">
        <f>IFERROR(VLOOKUP(Table2[[#This Row],[Enterprise ID]],'Tech-ServiceDate'!A:B,2,0), "EitherNewHire or Termed")</f>
        <v>32658</v>
      </c>
      <c r="W794" s="41"/>
      <c r="X794" s="25"/>
    </row>
    <row r="795" spans="1:24" ht="33.75" customHeight="1">
      <c r="A795" s="15">
        <v>45966</v>
      </c>
      <c r="B795" s="7">
        <v>61737</v>
      </c>
      <c r="C795" s="4" t="s">
        <v>17230</v>
      </c>
      <c r="D795" s="5" t="s">
        <v>3972</v>
      </c>
      <c r="E795" s="176" t="str">
        <f t="shared" si="31"/>
        <v>61737</v>
      </c>
      <c r="F795" s="181">
        <f>IFERROR(VLOOKUP(D795,'TPMS-auto'!A:J, 10,0), "Not-in-TPMS")</f>
        <v>2062358960</v>
      </c>
      <c r="G795" s="181" t="str">
        <f>IFERROR(VLOOKUP(D795,'TPMS-auto'!A:J,6,0),"Not-in-TPMS")</f>
        <v>061737</v>
      </c>
      <c r="H795" s="12" t="s">
        <v>14676</v>
      </c>
      <c r="I795" s="2" t="s">
        <v>17231</v>
      </c>
      <c r="J795" s="3" t="s">
        <v>17232</v>
      </c>
      <c r="K795" s="13" t="s">
        <v>14679</v>
      </c>
      <c r="L795" s="13" t="s">
        <v>14680</v>
      </c>
      <c r="M795" s="13"/>
      <c r="N795" s="3" t="s">
        <v>14680</v>
      </c>
      <c r="O795" s="3" t="s">
        <v>14680</v>
      </c>
      <c r="P795" s="166" t="str">
        <f>IFERROR(VLOOKUP(D795,'TPMS-auto'!A:D, 4,0),"Not-in-TPMS")</f>
        <v>0008228</v>
      </c>
      <c r="Q795" s="169" t="str">
        <f>VLOOKUP(Table2[[#This Row],[Unit Number]],Ops,3,0)</f>
        <v>Carol &amp; Tasha</v>
      </c>
      <c r="R795" s="173" t="str">
        <f>IFERROR(VLOOKUP(Table2[[#This Row],[Enterprise ID]], 'ExistingRental-12.11'!A:H, 3, 0), "Not Open On 12.11")</f>
        <v>Not Open On 12.11</v>
      </c>
      <c r="S795" s="167" t="str">
        <f>IF(Table2[[#This Row],[Start Rental Date]]="New Rental", "New Rental", "Rental Extension Request")</f>
        <v>New Rental</v>
      </c>
      <c r="T795" s="167" t="str">
        <f>IFERROR(IF(Table2[[#This Row],[Date of this request]]-Table2[[#This Row],[Tech Service Date]]&lt;60, "New Hire Rental", "Truck Breakdown"), "New Hire Rental")</f>
        <v>Truck Breakdown</v>
      </c>
      <c r="U795" s="167" t="str">
        <f>IFERROR(VLOOKUP(Table2[[#This Row],[Enterprise ID]], 'ExistingRental-12.11'!A:H, 7, 0), "Not Open On 12.11")</f>
        <v>Not Open On 12.11</v>
      </c>
      <c r="V795" s="173">
        <f>IFERROR(VLOOKUP(Table2[[#This Row],[Enterprise ID]],'Tech-ServiceDate'!A:B,2,0), "EitherNewHire or Termed")</f>
        <v>31482</v>
      </c>
      <c r="W795" s="41"/>
      <c r="X795" s="25"/>
    </row>
    <row r="796" spans="1:24" ht="33.75" customHeight="1">
      <c r="A796" s="15">
        <v>45966</v>
      </c>
      <c r="B796" s="7">
        <v>37420</v>
      </c>
      <c r="C796" s="4" t="s">
        <v>17233</v>
      </c>
      <c r="D796" s="5" t="s">
        <v>16314</v>
      </c>
      <c r="E796" s="176" t="str">
        <f t="shared" si="31"/>
        <v>37420</v>
      </c>
      <c r="F796" s="181">
        <f>IFERROR(VLOOKUP(D796,'TPMS-auto'!A:J, 10,0), "Not-in-TPMS")</f>
        <v>4709201039</v>
      </c>
      <c r="G796" s="181" t="str">
        <f>IFERROR(VLOOKUP(D796,'TPMS-auto'!A:J,6,0),"Not-in-TPMS")</f>
        <v>037420</v>
      </c>
      <c r="H796" s="6">
        <v>45958</v>
      </c>
      <c r="I796" s="11" t="s">
        <v>17234</v>
      </c>
      <c r="J796" s="13" t="s">
        <v>17235</v>
      </c>
      <c r="K796" s="13" t="s">
        <v>14679</v>
      </c>
      <c r="L796" s="13" t="s">
        <v>14680</v>
      </c>
      <c r="M796" s="13"/>
      <c r="N796" s="3" t="s">
        <v>14680</v>
      </c>
      <c r="O796" s="3" t="s">
        <v>14680</v>
      </c>
      <c r="P796" s="166" t="str">
        <f>IFERROR(VLOOKUP(D796,'TPMS-auto'!A:D, 4,0),"Not-in-TPMS")</f>
        <v>0008035</v>
      </c>
      <c r="Q796" s="169" t="str">
        <f>VLOOKUP(Table2[[#This Row],[Unit Number]],Ops,3,0)</f>
        <v>Rob &amp; Andrea</v>
      </c>
      <c r="R796" s="173" t="str">
        <f>IFERROR(VLOOKUP(Table2[[#This Row],[Enterprise ID]], 'ExistingRental-12.11'!A:H, 3, 0), "Not Open On 12.11")</f>
        <v>Not Open On 12.11</v>
      </c>
      <c r="S796" s="167" t="str">
        <f>IF(Table2[[#This Row],[Start Rental Date]]="New Rental", "New Rental", "Rental Extension Request")</f>
        <v>Rental Extension Request</v>
      </c>
      <c r="T796" s="167" t="str">
        <f>IFERROR(IF(Table2[[#This Row],[Date of this request]]-Table2[[#This Row],[Tech Service Date]]&lt;60, "New Hire Rental", "Truck Breakdown"), "New Hire Rental")</f>
        <v>Truck Breakdown</v>
      </c>
      <c r="U796" s="167" t="str">
        <f>IFERROR(VLOOKUP(Table2[[#This Row],[Enterprise ID]], 'ExistingRental-12.11'!A:H, 7, 0), "Not Open On 12.11")</f>
        <v>Not Open On 12.11</v>
      </c>
      <c r="V796" s="173">
        <f>IFERROR(VLOOKUP(Table2[[#This Row],[Enterprise ID]],'Tech-ServiceDate'!A:B,2,0), "EitherNewHire or Termed")</f>
        <v>45900</v>
      </c>
      <c r="W796" s="41"/>
      <c r="X796" s="25"/>
    </row>
    <row r="797" spans="1:24" ht="33.75" customHeight="1">
      <c r="A797" s="15">
        <v>45966</v>
      </c>
      <c r="B797" s="7">
        <v>36413</v>
      </c>
      <c r="C797" s="4" t="s">
        <v>17236</v>
      </c>
      <c r="D797" s="5" t="s">
        <v>17237</v>
      </c>
      <c r="E797" s="176" t="str">
        <f t="shared" si="31"/>
        <v>36413</v>
      </c>
      <c r="F797" s="181">
        <f>IFERROR(VLOOKUP(D797,'TPMS-auto'!A:J, 10,0), "Not-in-TPMS")</f>
        <v>9193942001</v>
      </c>
      <c r="G797" s="181" t="str">
        <f>IFERROR(VLOOKUP(D797,'TPMS-auto'!A:J,6,0),"Not-in-TPMS")</f>
        <v>036413</v>
      </c>
      <c r="H797" s="12" t="s">
        <v>14676</v>
      </c>
      <c r="I797" s="2" t="s">
        <v>17238</v>
      </c>
      <c r="J797" s="3" t="s">
        <v>17239</v>
      </c>
      <c r="K797" s="13" t="s">
        <v>14679</v>
      </c>
      <c r="L797" s="13" t="s">
        <v>14680</v>
      </c>
      <c r="M797" s="13"/>
      <c r="N797" s="3" t="s">
        <v>14680</v>
      </c>
      <c r="O797" s="3" t="s">
        <v>14680</v>
      </c>
      <c r="P797" s="166" t="str">
        <f>IFERROR(VLOOKUP(D797,'TPMS-auto'!A:D, 4,0),"Not-in-TPMS")</f>
        <v>0008175</v>
      </c>
      <c r="Q797" s="169" t="str">
        <f>VLOOKUP(Table2[[#This Row],[Unit Number]],Ops,3,0)</f>
        <v>Rob &amp; Andrea</v>
      </c>
      <c r="R797" s="173" t="str">
        <f>IFERROR(VLOOKUP(Table2[[#This Row],[Enterprise ID]], 'ExistingRental-12.11'!A:H, 3, 0), "Not Open On 12.11")</f>
        <v>Not Open On 12.11</v>
      </c>
      <c r="S797" s="167" t="str">
        <f>IF(Table2[[#This Row],[Start Rental Date]]="New Rental", "New Rental", "Rental Extension Request")</f>
        <v>New Rental</v>
      </c>
      <c r="T797" s="167" t="str">
        <f>IFERROR(IF(Table2[[#This Row],[Date of this request]]-Table2[[#This Row],[Tech Service Date]]&lt;60, "New Hire Rental", "Truck Breakdown"), "New Hire Rental")</f>
        <v>Truck Breakdown</v>
      </c>
      <c r="U797" s="167" t="str">
        <f>IFERROR(VLOOKUP(Table2[[#This Row],[Enterprise ID]], 'ExistingRental-12.11'!A:H, 7, 0), "Not Open On 12.11")</f>
        <v>Not Open On 12.11</v>
      </c>
      <c r="V797" s="173">
        <f>IFERROR(VLOOKUP(Table2[[#This Row],[Enterprise ID]],'Tech-ServiceDate'!A:B,2,0), "EitherNewHire or Termed")</f>
        <v>45788</v>
      </c>
      <c r="W797" s="41"/>
      <c r="X797" s="25"/>
    </row>
    <row r="798" spans="1:24" ht="33.75" customHeight="1">
      <c r="A798" s="15">
        <v>45966</v>
      </c>
      <c r="B798" s="7">
        <v>24003</v>
      </c>
      <c r="C798" s="4" t="s">
        <v>17240</v>
      </c>
      <c r="D798" s="5" t="s">
        <v>17241</v>
      </c>
      <c r="E798" s="176" t="str">
        <f t="shared" si="31"/>
        <v>24003</v>
      </c>
      <c r="F798" s="181">
        <f>IFERROR(VLOOKUP(D798,'TPMS-auto'!A:J, 10,0), "Not-in-TPMS")</f>
        <v>8057324095</v>
      </c>
      <c r="G798" s="181" t="str">
        <f>IFERROR(VLOOKUP(D798,'TPMS-auto'!A:J,6,0),"Not-in-TPMS")</f>
        <v>024003</v>
      </c>
      <c r="H798" s="12" t="s">
        <v>14676</v>
      </c>
      <c r="I798" s="2" t="s">
        <v>17242</v>
      </c>
      <c r="J798" s="3" t="s">
        <v>17243</v>
      </c>
      <c r="K798" s="13" t="s">
        <v>14679</v>
      </c>
      <c r="L798" s="13" t="s">
        <v>14680</v>
      </c>
      <c r="M798" s="13"/>
      <c r="N798" s="3" t="s">
        <v>14680</v>
      </c>
      <c r="O798" s="3" t="s">
        <v>14680</v>
      </c>
      <c r="P798" s="166" t="str">
        <f>IFERROR(VLOOKUP(D798,'TPMS-auto'!A:D, 4,0),"Not-in-TPMS")</f>
        <v>0007108</v>
      </c>
      <c r="Q798" s="169" t="str">
        <f>VLOOKUP(Table2[[#This Row],[Unit Number]],Ops,3,0)</f>
        <v>Carol &amp; Tasha</v>
      </c>
      <c r="R798" s="173" t="str">
        <f>IFERROR(VLOOKUP(Table2[[#This Row],[Enterprise ID]], 'ExistingRental-12.11'!A:H, 3, 0), "Not Open On 12.11")</f>
        <v>Not Open On 12.11</v>
      </c>
      <c r="S798" s="167" t="str">
        <f>IF(Table2[[#This Row],[Start Rental Date]]="New Rental", "New Rental", "Rental Extension Request")</f>
        <v>New Rental</v>
      </c>
      <c r="T798" s="167" t="str">
        <f>IFERROR(IF(Table2[[#This Row],[Date of this request]]-Table2[[#This Row],[Tech Service Date]]&lt;60, "New Hire Rental", "Truck Breakdown"), "New Hire Rental")</f>
        <v>New Hire Rental</v>
      </c>
      <c r="U798" s="167" t="str">
        <f>IFERROR(VLOOKUP(Table2[[#This Row],[Enterprise ID]], 'ExistingRental-12.11'!A:H, 7, 0), "Not Open On 12.11")</f>
        <v>Not Open On 12.11</v>
      </c>
      <c r="V798" s="173">
        <f>IFERROR(VLOOKUP(Table2[[#This Row],[Enterprise ID]],'Tech-ServiceDate'!A:B,2,0), "EitherNewHire or Termed")</f>
        <v>45963</v>
      </c>
      <c r="W798" s="41"/>
      <c r="X798" s="25"/>
    </row>
    <row r="799" spans="1:24" ht="33.75" customHeight="1">
      <c r="A799" s="15">
        <v>45966</v>
      </c>
      <c r="B799" s="7">
        <v>36785</v>
      </c>
      <c r="C799" s="4" t="s">
        <v>17244</v>
      </c>
      <c r="D799" s="5" t="s">
        <v>15781</v>
      </c>
      <c r="E799" s="176" t="str">
        <f t="shared" si="31"/>
        <v>36785</v>
      </c>
      <c r="F799" s="181">
        <f>IFERROR(VLOOKUP(D799,'TPMS-auto'!A:J, 10,0), "Not-in-TPMS")</f>
        <v>5128281526</v>
      </c>
      <c r="G799" s="181" t="str">
        <f>IFERROR(VLOOKUP(D799,'TPMS-auto'!A:J,6,0),"Not-in-TPMS")</f>
        <v>036785</v>
      </c>
      <c r="H799" s="6">
        <v>45932</v>
      </c>
      <c r="I799" s="11" t="s">
        <v>16798</v>
      </c>
      <c r="J799" s="13" t="s">
        <v>17245</v>
      </c>
      <c r="K799" s="13" t="s">
        <v>14679</v>
      </c>
      <c r="L799" s="13" t="s">
        <v>14680</v>
      </c>
      <c r="M799" s="13"/>
      <c r="N799" s="3" t="s">
        <v>14680</v>
      </c>
      <c r="O799" s="3" t="s">
        <v>14680</v>
      </c>
      <c r="P799" s="166" t="str">
        <f>IFERROR(VLOOKUP(D799,'TPMS-auto'!A:D, 4,0),"Not-in-TPMS")</f>
        <v>0008147</v>
      </c>
      <c r="Q799" s="169" t="str">
        <f>VLOOKUP(Table2[[#This Row],[Unit Number]],Ops,3,0)</f>
        <v>Carol &amp; Tasha</v>
      </c>
      <c r="R799" s="173">
        <f>IFERROR(VLOOKUP(Table2[[#This Row],[Enterprise ID]], 'ExistingRental-12.11'!A:H, 3, 0), "Not Open On 12.11")</f>
        <v>46001</v>
      </c>
      <c r="S799" s="167" t="str">
        <f>IF(Table2[[#This Row],[Start Rental Date]]="New Rental", "New Rental", "Rental Extension Request")</f>
        <v>Rental Extension Request</v>
      </c>
      <c r="T799" s="167" t="str">
        <f>IFERROR(IF(Table2[[#This Row],[Date of this request]]-Table2[[#This Row],[Tech Service Date]]&lt;60, "New Hire Rental", "Truck Breakdown"), "New Hire Rental")</f>
        <v>Truck Breakdown</v>
      </c>
      <c r="U799" s="167" t="str">
        <f>IFERROR(VLOOKUP(Table2[[#This Row],[Enterprise ID]], 'ExistingRental-12.11'!A:H, 7, 0), "Not Open On 12.11")</f>
        <v>BEN GEBBERT</v>
      </c>
      <c r="V799" s="173">
        <f>IFERROR(VLOOKUP(Table2[[#This Row],[Enterprise ID]],'Tech-ServiceDate'!A:B,2,0), "EitherNewHire or Termed")</f>
        <v>45900</v>
      </c>
      <c r="W799" s="41"/>
      <c r="X799" s="25"/>
    </row>
    <row r="800" spans="1:24" ht="33.75" customHeight="1">
      <c r="A800" s="15">
        <v>45966</v>
      </c>
      <c r="B800" s="7">
        <v>21076</v>
      </c>
      <c r="C800" s="4" t="s">
        <v>17246</v>
      </c>
      <c r="D800" s="5" t="s">
        <v>15274</v>
      </c>
      <c r="E800" s="176" t="str">
        <f t="shared" si="31"/>
        <v>21076</v>
      </c>
      <c r="F800" s="181">
        <f>IFERROR(VLOOKUP(D800,'TPMS-auto'!A:J, 10,0), "Not-in-TPMS")</f>
        <v>9289203014</v>
      </c>
      <c r="G800" s="181" t="str">
        <f>IFERROR(VLOOKUP(D800,'TPMS-auto'!A:J,6,0),"Not-in-TPMS")</f>
        <v>021076</v>
      </c>
      <c r="H800" s="12" t="s">
        <v>14676</v>
      </c>
      <c r="I800" s="2" t="s">
        <v>17247</v>
      </c>
      <c r="J800" s="3" t="s">
        <v>17248</v>
      </c>
      <c r="K800" s="13" t="s">
        <v>14679</v>
      </c>
      <c r="L800" s="13" t="s">
        <v>14680</v>
      </c>
      <c r="M800" s="13"/>
      <c r="N800" s="3" t="s">
        <v>14680</v>
      </c>
      <c r="O800" s="3" t="s">
        <v>14680</v>
      </c>
      <c r="P800" s="166" t="str">
        <f>IFERROR(VLOOKUP(D800,'TPMS-auto'!A:D, 4,0),"Not-in-TPMS")</f>
        <v>0007088</v>
      </c>
      <c r="Q800" s="169" t="str">
        <f>VLOOKUP(Table2[[#This Row],[Unit Number]],Ops,3,0)</f>
        <v>Carol &amp; Tasha</v>
      </c>
      <c r="R800" s="173">
        <f>IFERROR(VLOOKUP(Table2[[#This Row],[Enterprise ID]], 'ExistingRental-12.11'!A:H, 3, 0), "Not Open On 12.11")</f>
        <v>45993</v>
      </c>
      <c r="S800" s="167" t="str">
        <f>IF(Table2[[#This Row],[Start Rental Date]]="New Rental", "New Rental", "Rental Extension Request")</f>
        <v>New Rental</v>
      </c>
      <c r="T800" s="167" t="str">
        <f>IFERROR(IF(Table2[[#This Row],[Date of this request]]-Table2[[#This Row],[Tech Service Date]]&lt;60, "New Hire Rental", "Truck Breakdown"), "New Hire Rental")</f>
        <v>Truck Breakdown</v>
      </c>
      <c r="U800" s="167" t="str">
        <f>IFERROR(VLOOKUP(Table2[[#This Row],[Enterprise ID]], 'ExistingRental-12.11'!A:H, 7, 0), "Not Open On 12.11")</f>
        <v>JOSHUA RAITTER</v>
      </c>
      <c r="V800" s="173">
        <f>IFERROR(VLOOKUP(Table2[[#This Row],[Enterprise ID]],'Tech-ServiceDate'!A:B,2,0), "EitherNewHire or Termed")</f>
        <v>44231</v>
      </c>
      <c r="W800" s="41"/>
      <c r="X800" s="25"/>
    </row>
    <row r="801" spans="1:24" ht="33.75" customHeight="1">
      <c r="A801" s="15">
        <v>45966</v>
      </c>
      <c r="B801" s="7">
        <v>36402</v>
      </c>
      <c r="C801" s="4" t="s">
        <v>16950</v>
      </c>
      <c r="D801" s="5" t="s">
        <v>16602</v>
      </c>
      <c r="E801" s="176" t="str">
        <f t="shared" si="31"/>
        <v>36402</v>
      </c>
      <c r="F801" s="181">
        <f>IFERROR(VLOOKUP(D801,'TPMS-auto'!A:J, 10,0), "Not-in-TPMS")</f>
        <v>2039013892</v>
      </c>
      <c r="G801" s="181" t="str">
        <f>IFERROR(VLOOKUP(D801,'TPMS-auto'!A:J,6,0),"Not-in-TPMS")</f>
        <v>036402</v>
      </c>
      <c r="H801" s="6">
        <v>45958</v>
      </c>
      <c r="I801" s="2" t="s">
        <v>16746</v>
      </c>
      <c r="J801" s="3" t="s">
        <v>16952</v>
      </c>
      <c r="K801" s="13" t="s">
        <v>17249</v>
      </c>
      <c r="L801" s="3" t="s">
        <v>14680</v>
      </c>
      <c r="M801" s="3"/>
      <c r="N801" s="3" t="s">
        <v>14680</v>
      </c>
      <c r="O801" s="3" t="s">
        <v>14680</v>
      </c>
      <c r="P801" s="166" t="str">
        <f>IFERROR(VLOOKUP(D801,'TPMS-auto'!A:D, 4,0),"Not-in-TPMS")</f>
        <v>0007670</v>
      </c>
      <c r="Q801" s="169" t="str">
        <f>VLOOKUP(Table2[[#This Row],[Unit Number]],Ops,3,0)</f>
        <v>Rob &amp; Andrea</v>
      </c>
      <c r="R801" s="173">
        <f>IFERROR(VLOOKUP(Table2[[#This Row],[Enterprise ID]], 'ExistingRental-12.11'!A:H, 3, 0), "Not Open On 12.11")</f>
        <v>45966</v>
      </c>
      <c r="S801" s="167" t="str">
        <f>IF(Table2[[#This Row],[Start Rental Date]]="New Rental", "New Rental", "Rental Extension Request")</f>
        <v>Rental Extension Request</v>
      </c>
      <c r="T801" s="167" t="str">
        <f>IFERROR(IF(Table2[[#This Row],[Date of this request]]-Table2[[#This Row],[Tech Service Date]]&lt;60, "New Hire Rental", "Truck Breakdown"), "New Hire Rental")</f>
        <v>New Hire Rental</v>
      </c>
      <c r="U801" s="167" t="str">
        <f>IFERROR(VLOOKUP(Table2[[#This Row],[Enterprise ID]], 'ExistingRental-12.11'!A:H, 7, 0), "Not Open On 12.11")</f>
        <v>PETER KANTZAS</v>
      </c>
      <c r="V801" s="173">
        <f>IFERROR(VLOOKUP(Table2[[#This Row],[Enterprise ID]],'Tech-ServiceDate'!A:B,2,0), "EitherNewHire or Termed")</f>
        <v>45928</v>
      </c>
      <c r="W801" s="41"/>
      <c r="X801" s="25"/>
    </row>
    <row r="802" spans="1:24" ht="33.75" customHeight="1">
      <c r="A802" s="15">
        <v>45966</v>
      </c>
      <c r="B802" s="7">
        <v>46106</v>
      </c>
      <c r="C802" s="4" t="s">
        <v>17250</v>
      </c>
      <c r="D802" s="5" t="s">
        <v>17068</v>
      </c>
      <c r="E802" s="176" t="str">
        <f t="shared" si="31"/>
        <v>46106</v>
      </c>
      <c r="F802" s="181">
        <f>IFERROR(VLOOKUP(D802,'TPMS-auto'!A:J, 10,0), "Not-in-TPMS")</f>
        <v>8087881096</v>
      </c>
      <c r="G802" s="181" t="str">
        <f>IFERROR(VLOOKUP(D802,'TPMS-auto'!A:J,6,0),"Not-in-TPMS")</f>
        <v>046106</v>
      </c>
      <c r="H802" s="12" t="s">
        <v>14676</v>
      </c>
      <c r="I802" s="2"/>
      <c r="J802" s="22" t="s">
        <v>15426</v>
      </c>
      <c r="K802" s="13" t="s">
        <v>14679</v>
      </c>
      <c r="L802" s="3" t="s">
        <v>14680</v>
      </c>
      <c r="M802" s="3"/>
      <c r="N802" s="3" t="s">
        <v>14680</v>
      </c>
      <c r="O802" s="3" t="s">
        <v>14680</v>
      </c>
      <c r="P802" s="166" t="str">
        <f>IFERROR(VLOOKUP(D802,'TPMS-auto'!A:D, 4,0),"Not-in-TPMS")</f>
        <v>0008158</v>
      </c>
      <c r="Q802" s="169" t="str">
        <f>VLOOKUP(Table2[[#This Row],[Unit Number]],Ops,3,0)</f>
        <v>Carol &amp; Tasha</v>
      </c>
      <c r="R802" s="173" t="str">
        <f>IFERROR(VLOOKUP(Table2[[#This Row],[Enterprise ID]], 'ExistingRental-12.11'!A:H, 3, 0), "Not Open On 12.11")</f>
        <v>Not Open On 12.11</v>
      </c>
      <c r="S802" s="167" t="str">
        <f>IF(Table2[[#This Row],[Start Rental Date]]="New Rental", "New Rental", "Rental Extension Request")</f>
        <v>New Rental</v>
      </c>
      <c r="T802" s="167" t="str">
        <f>IFERROR(IF(Table2[[#This Row],[Date of this request]]-Table2[[#This Row],[Tech Service Date]]&lt;60, "New Hire Rental", "Truck Breakdown"), "New Hire Rental")</f>
        <v>Truck Breakdown</v>
      </c>
      <c r="U802" s="167" t="str">
        <f>IFERROR(VLOOKUP(Table2[[#This Row],[Enterprise ID]], 'ExistingRental-12.11'!A:H, 7, 0), "Not Open On 12.11")</f>
        <v>Not Open On 12.11</v>
      </c>
      <c r="V802" s="173">
        <f>IFERROR(VLOOKUP(Table2[[#This Row],[Enterprise ID]],'Tech-ServiceDate'!A:B,2,0), "EitherNewHire or Termed")</f>
        <v>45879</v>
      </c>
      <c r="W802" s="41"/>
      <c r="X802" s="25"/>
    </row>
    <row r="803" spans="1:24" ht="33.75" customHeight="1">
      <c r="A803" s="15">
        <v>45966</v>
      </c>
      <c r="B803" s="7">
        <v>36887</v>
      </c>
      <c r="C803" s="4" t="s">
        <v>17251</v>
      </c>
      <c r="D803" s="5" t="s">
        <v>17252</v>
      </c>
      <c r="E803" s="176" t="str">
        <f t="shared" si="31"/>
        <v>36887</v>
      </c>
      <c r="F803" s="181">
        <f>IFERROR(VLOOKUP(D803,'TPMS-auto'!A:J, 10,0), "Not-in-TPMS")</f>
        <v>2109560799</v>
      </c>
      <c r="G803" s="181" t="str">
        <f>IFERROR(VLOOKUP(D803,'TPMS-auto'!A:J,6,0),"Not-in-TPMS")</f>
        <v>036887</v>
      </c>
      <c r="H803" s="12" t="s">
        <v>14676</v>
      </c>
      <c r="I803" s="2" t="s">
        <v>17253</v>
      </c>
      <c r="J803" s="3" t="s">
        <v>17254</v>
      </c>
      <c r="K803" s="13" t="s">
        <v>14679</v>
      </c>
      <c r="L803" s="3" t="s">
        <v>14680</v>
      </c>
      <c r="M803" s="3"/>
      <c r="N803" s="5" t="s">
        <v>14680</v>
      </c>
      <c r="O803" s="3" t="s">
        <v>14680</v>
      </c>
      <c r="P803" s="166" t="str">
        <f>IFERROR(VLOOKUP(D803,'TPMS-auto'!A:D, 4,0),"Not-in-TPMS")</f>
        <v>0008147</v>
      </c>
      <c r="Q803" s="169" t="str">
        <f>VLOOKUP(Table2[[#This Row],[Unit Number]],Ops,3,0)</f>
        <v>Carol &amp; Tasha</v>
      </c>
      <c r="R803" s="173" t="str">
        <f>IFERROR(VLOOKUP(Table2[[#This Row],[Enterprise ID]], 'ExistingRental-12.11'!A:H, 3, 0), "Not Open On 12.11")</f>
        <v>Not Open On 12.11</v>
      </c>
      <c r="S803" s="167" t="str">
        <f>IF(Table2[[#This Row],[Start Rental Date]]="New Rental", "New Rental", "Rental Extension Request")</f>
        <v>New Rental</v>
      </c>
      <c r="T803" s="167" t="str">
        <f>IFERROR(IF(Table2[[#This Row],[Date of this request]]-Table2[[#This Row],[Tech Service Date]]&lt;60, "New Hire Rental", "Truck Breakdown"), "New Hire Rental")</f>
        <v>Truck Breakdown</v>
      </c>
      <c r="U803" s="167" t="str">
        <f>IFERROR(VLOOKUP(Table2[[#This Row],[Enterprise ID]], 'ExistingRental-12.11'!A:H, 7, 0), "Not Open On 12.11")</f>
        <v>Not Open On 12.11</v>
      </c>
      <c r="V803" s="173">
        <f>IFERROR(VLOOKUP(Table2[[#This Row],[Enterprise ID]],'Tech-ServiceDate'!A:B,2,0), "EitherNewHire or Termed")</f>
        <v>45529</v>
      </c>
      <c r="W803" s="41"/>
      <c r="X803" s="25"/>
    </row>
    <row r="804" spans="1:24" ht="33.75" customHeight="1">
      <c r="A804" s="15">
        <v>45966</v>
      </c>
      <c r="B804" s="7">
        <v>61583</v>
      </c>
      <c r="C804" s="4" t="s">
        <v>17255</v>
      </c>
      <c r="D804" s="5" t="s">
        <v>7172</v>
      </c>
      <c r="E804" s="176" t="str">
        <f t="shared" si="31"/>
        <v>61583</v>
      </c>
      <c r="F804" s="181">
        <f>IFERROR(VLOOKUP(D804,'TPMS-auto'!A:J, 10,0), "Not-in-TPMS")</f>
        <v>2053594179</v>
      </c>
      <c r="G804" s="181" t="str">
        <f>IFERROR(VLOOKUP(D804,'TPMS-auto'!A:J,6,0),"Not-in-TPMS")</f>
        <v>061583</v>
      </c>
      <c r="H804" s="12" t="s">
        <v>14676</v>
      </c>
      <c r="I804" s="2" t="s">
        <v>17256</v>
      </c>
      <c r="J804" s="3" t="s">
        <v>17257</v>
      </c>
      <c r="K804" s="13" t="s">
        <v>14679</v>
      </c>
      <c r="L804" s="3" t="s">
        <v>14680</v>
      </c>
      <c r="M804" s="3"/>
      <c r="N804" s="3" t="s">
        <v>14680</v>
      </c>
      <c r="O804" s="3" t="s">
        <v>14680</v>
      </c>
      <c r="P804" s="166" t="str">
        <f>IFERROR(VLOOKUP(D804,'TPMS-auto'!A:D, 4,0),"Not-in-TPMS")</f>
        <v>0008035</v>
      </c>
      <c r="Q804" s="169" t="str">
        <f>VLOOKUP(Table2[[#This Row],[Unit Number]],Ops,3,0)</f>
        <v>Rob &amp; Andrea</v>
      </c>
      <c r="R804" s="173" t="str">
        <f>IFERROR(VLOOKUP(Table2[[#This Row],[Enterprise ID]], 'ExistingRental-12.11'!A:H, 3, 0), "Not Open On 12.11")</f>
        <v>Not Open On 12.11</v>
      </c>
      <c r="S804" s="167" t="str">
        <f>IF(Table2[[#This Row],[Start Rental Date]]="New Rental", "New Rental", "Rental Extension Request")</f>
        <v>New Rental</v>
      </c>
      <c r="T804" s="167" t="str">
        <f>IFERROR(IF(Table2[[#This Row],[Date of this request]]-Table2[[#This Row],[Tech Service Date]]&lt;60, "New Hire Rental", "Truck Breakdown"), "New Hire Rental")</f>
        <v>Truck Breakdown</v>
      </c>
      <c r="U804" s="167" t="str">
        <f>IFERROR(VLOOKUP(Table2[[#This Row],[Enterprise ID]], 'ExistingRental-12.11'!A:H, 7, 0), "Not Open On 12.11")</f>
        <v>Not Open On 12.11</v>
      </c>
      <c r="V804" s="173">
        <f>IFERROR(VLOOKUP(Table2[[#This Row],[Enterprise ID]],'Tech-ServiceDate'!A:B,2,0), "EitherNewHire or Termed")</f>
        <v>34145</v>
      </c>
      <c r="W804" s="41"/>
      <c r="X804" s="25"/>
    </row>
    <row r="805" spans="1:24" ht="33.75" customHeight="1">
      <c r="A805" s="15">
        <v>45966</v>
      </c>
      <c r="B805" s="7">
        <v>46873</v>
      </c>
      <c r="C805" s="4" t="s">
        <v>17258</v>
      </c>
      <c r="D805" s="5" t="s">
        <v>9783</v>
      </c>
      <c r="E805" s="176" t="str">
        <f t="shared" si="31"/>
        <v>46873</v>
      </c>
      <c r="F805" s="181">
        <f>IFERROR(VLOOKUP(D805,'TPMS-auto'!A:J, 10,0), "Not-in-TPMS")</f>
        <v>6624605707</v>
      </c>
      <c r="G805" s="181" t="str">
        <f>IFERROR(VLOOKUP(D805,'TPMS-auto'!A:J,6,0),"Not-in-TPMS")</f>
        <v>046873</v>
      </c>
      <c r="H805" s="12" t="s">
        <v>14676</v>
      </c>
      <c r="I805" s="2" t="s">
        <v>17223</v>
      </c>
      <c r="J805" s="3" t="s">
        <v>17259</v>
      </c>
      <c r="K805" s="13" t="s">
        <v>14679</v>
      </c>
      <c r="L805" s="3" t="s">
        <v>14680</v>
      </c>
      <c r="M805" s="3"/>
      <c r="N805" s="3" t="s">
        <v>14680</v>
      </c>
      <c r="O805" s="3" t="s">
        <v>14680</v>
      </c>
      <c r="P805" s="166" t="str">
        <f>IFERROR(VLOOKUP(D805,'TPMS-auto'!A:D, 4,0),"Not-in-TPMS")</f>
        <v>0008206</v>
      </c>
      <c r="Q805" s="169" t="str">
        <f>VLOOKUP(Table2[[#This Row],[Unit Number]],Ops,3,0)</f>
        <v>Monica, Cheryl &amp; Machell</v>
      </c>
      <c r="R805" s="173">
        <f>IFERROR(VLOOKUP(Table2[[#This Row],[Enterprise ID]], 'ExistingRental-12.11'!A:H, 3, 0), "Not Open On 12.11")</f>
        <v>45944</v>
      </c>
      <c r="S805" s="167" t="str">
        <f>IF(Table2[[#This Row],[Start Rental Date]]="New Rental", "New Rental", "Rental Extension Request")</f>
        <v>New Rental</v>
      </c>
      <c r="T805" s="167" t="str">
        <f>IFERROR(IF(Table2[[#This Row],[Date of this request]]-Table2[[#This Row],[Tech Service Date]]&lt;60, "New Hire Rental", "Truck Breakdown"), "New Hire Rental")</f>
        <v>Truck Breakdown</v>
      </c>
      <c r="U805" s="167" t="str">
        <f>IFERROR(VLOOKUP(Table2[[#This Row],[Enterprise ID]], 'ExistingRental-12.11'!A:H, 7, 0), "Not Open On 12.11")</f>
        <v>MICHAEL JOHNSON</v>
      </c>
      <c r="V805" s="173">
        <f>IFERROR(VLOOKUP(Table2[[#This Row],[Enterprise ID]],'Tech-ServiceDate'!A:B,2,0), "EitherNewHire or Termed")</f>
        <v>38209</v>
      </c>
      <c r="W805" s="41"/>
      <c r="X805" s="25"/>
    </row>
    <row r="806" spans="1:24" ht="33.75" customHeight="1">
      <c r="A806" s="15">
        <v>45966</v>
      </c>
      <c r="B806" s="7">
        <v>47026</v>
      </c>
      <c r="C806" s="4" t="s">
        <v>17260</v>
      </c>
      <c r="D806" s="5" t="s">
        <v>13709</v>
      </c>
      <c r="E806" s="176" t="str">
        <f t="shared" si="31"/>
        <v>47026</v>
      </c>
      <c r="F806" s="181">
        <f>IFERROR(VLOOKUP(D806,'TPMS-auto'!A:J, 10,0), "Not-in-TPMS")</f>
        <v>6172598395</v>
      </c>
      <c r="G806" s="181" t="str">
        <f>IFERROR(VLOOKUP(D806,'TPMS-auto'!A:J,6,0),"Not-in-TPMS")</f>
        <v>047026</v>
      </c>
      <c r="H806" s="12" t="s">
        <v>14676</v>
      </c>
      <c r="I806" s="2" t="s">
        <v>17261</v>
      </c>
      <c r="J806" s="3" t="s">
        <v>17262</v>
      </c>
      <c r="K806" s="13" t="s">
        <v>14679</v>
      </c>
      <c r="L806" s="3" t="s">
        <v>14680</v>
      </c>
      <c r="M806" s="3"/>
      <c r="N806" s="3" t="s">
        <v>14680</v>
      </c>
      <c r="O806" s="3" t="s">
        <v>14680</v>
      </c>
      <c r="P806" s="166" t="str">
        <f>IFERROR(VLOOKUP(D806,'TPMS-auto'!A:D, 4,0),"Not-in-TPMS")</f>
        <v>0007670</v>
      </c>
      <c r="Q806" s="169" t="str">
        <f>VLOOKUP(Table2[[#This Row],[Unit Number]],Ops,3,0)</f>
        <v>Rob &amp; Andrea</v>
      </c>
      <c r="R806" s="173">
        <f>IFERROR(VLOOKUP(Table2[[#This Row],[Enterprise ID]], 'ExistingRental-12.11'!A:H, 3, 0), "Not Open On 12.11")</f>
        <v>45967</v>
      </c>
      <c r="S806" s="167" t="str">
        <f>IF(Table2[[#This Row],[Start Rental Date]]="New Rental", "New Rental", "Rental Extension Request")</f>
        <v>New Rental</v>
      </c>
      <c r="T806" s="167" t="str">
        <f>IFERROR(IF(Table2[[#This Row],[Date of this request]]-Table2[[#This Row],[Tech Service Date]]&lt;60, "New Hire Rental", "Truck Breakdown"), "New Hire Rental")</f>
        <v>Truck Breakdown</v>
      </c>
      <c r="U806" s="167" t="str">
        <f>IFERROR(VLOOKUP(Table2[[#This Row],[Enterprise ID]], 'ExistingRental-12.11'!A:H, 7, 0), "Not Open On 12.11")</f>
        <v>VONZELL BEST</v>
      </c>
      <c r="V806" s="173">
        <f>IFERROR(VLOOKUP(Table2[[#This Row],[Enterprise ID]],'Tech-ServiceDate'!A:B,2,0), "EitherNewHire or Termed")</f>
        <v>35647</v>
      </c>
      <c r="W806" s="41"/>
      <c r="X806" s="25"/>
    </row>
    <row r="807" spans="1:24" ht="33.75" customHeight="1">
      <c r="A807" s="15">
        <v>45966</v>
      </c>
      <c r="B807" s="7">
        <v>21239</v>
      </c>
      <c r="C807" s="4" t="s">
        <v>17263</v>
      </c>
      <c r="D807" s="5" t="s">
        <v>17264</v>
      </c>
      <c r="E807" s="176" t="str">
        <f t="shared" si="31"/>
        <v>21239</v>
      </c>
      <c r="F807" s="181">
        <f>IFERROR(VLOOKUP(D807,'TPMS-auto'!A:J, 10,0), "Not-in-TPMS")</f>
        <v>9482325483</v>
      </c>
      <c r="G807" s="181" t="str">
        <f>IFERROR(VLOOKUP(D807,'TPMS-auto'!A:J,6,0),"Not-in-TPMS")</f>
        <v>061773</v>
      </c>
      <c r="H807" s="12" t="s">
        <v>14676</v>
      </c>
      <c r="I807" s="2" t="s">
        <v>17265</v>
      </c>
      <c r="J807" s="3" t="s">
        <v>15426</v>
      </c>
      <c r="K807" s="13" t="s">
        <v>17266</v>
      </c>
      <c r="L807" s="3" t="s">
        <v>14680</v>
      </c>
      <c r="M807" s="3"/>
      <c r="N807" s="3" t="s">
        <v>14680</v>
      </c>
      <c r="O807" s="3" t="s">
        <v>14680</v>
      </c>
      <c r="P807" s="166" t="str">
        <f>IFERROR(VLOOKUP(D807,'TPMS-auto'!A:D, 4,0),"Not-in-TPMS")</f>
        <v>0008175</v>
      </c>
      <c r="Q807" s="169" t="str">
        <f>VLOOKUP(Table2[[#This Row],[Unit Number]],Ops,3,0)</f>
        <v>Rob &amp; Andrea</v>
      </c>
      <c r="R807" s="173" t="str">
        <f>IFERROR(VLOOKUP(Table2[[#This Row],[Enterprise ID]], 'ExistingRental-12.11'!A:H, 3, 0), "Not Open On 12.11")</f>
        <v>Not Open On 12.11</v>
      </c>
      <c r="S807" s="167" t="str">
        <f>IF(Table2[[#This Row],[Start Rental Date]]="New Rental", "New Rental", "Rental Extension Request")</f>
        <v>New Rental</v>
      </c>
      <c r="T807" s="167" t="str">
        <f>IFERROR(IF(Table2[[#This Row],[Date of this request]]-Table2[[#This Row],[Tech Service Date]]&lt;60, "New Hire Rental", "Truck Breakdown"), "New Hire Rental")</f>
        <v>New Hire Rental</v>
      </c>
      <c r="U807" s="167" t="str">
        <f>IFERROR(VLOOKUP(Table2[[#This Row],[Enterprise ID]], 'ExistingRental-12.11'!A:H, 7, 0), "Not Open On 12.11")</f>
        <v>Not Open On 12.11</v>
      </c>
      <c r="V807" s="173">
        <f>IFERROR(VLOOKUP(Table2[[#This Row],[Enterprise ID]],'Tech-ServiceDate'!A:B,2,0), "EitherNewHire or Termed")</f>
        <v>45935</v>
      </c>
      <c r="W807" s="41"/>
      <c r="X807" s="25"/>
    </row>
    <row r="808" spans="1:24" ht="33.75" customHeight="1">
      <c r="A808" s="15">
        <v>45967</v>
      </c>
      <c r="B808" s="8">
        <v>47230</v>
      </c>
      <c r="C808" s="9" t="s">
        <v>17267</v>
      </c>
      <c r="D808" s="10" t="s">
        <v>17268</v>
      </c>
      <c r="E808" s="174" t="str">
        <f t="shared" si="31"/>
        <v>47230</v>
      </c>
      <c r="F808" s="175">
        <f>IFERROR(VLOOKUP(D808,'TPMS-auto'!A:J, 10,0), "Not-in-TPMS")</f>
        <v>5097011250</v>
      </c>
      <c r="G808" s="175" t="str">
        <f>IFERROR(VLOOKUP(D808,'TPMS-auto'!A:J,6,0),"Not-in-TPMS")</f>
        <v>047230</v>
      </c>
      <c r="H808" s="12" t="s">
        <v>14676</v>
      </c>
      <c r="I808" s="11" t="s">
        <v>17269</v>
      </c>
      <c r="J808" s="13" t="s">
        <v>17270</v>
      </c>
      <c r="K808" s="13" t="s">
        <v>14679</v>
      </c>
      <c r="L808" s="13" t="s">
        <v>14680</v>
      </c>
      <c r="M808" s="13"/>
      <c r="N808" s="13" t="s">
        <v>14680</v>
      </c>
      <c r="O808" s="13" t="s">
        <v>14680</v>
      </c>
      <c r="P808" s="166" t="str">
        <f>IFERROR(VLOOKUP(D808,'TPMS-auto'!A:D, 4,0),"Not-in-TPMS")</f>
        <v>0008228</v>
      </c>
      <c r="Q808" s="169" t="str">
        <f>VLOOKUP(Table2[[#This Row],[Unit Number]],Ops,3,0)</f>
        <v>Carol &amp; Tasha</v>
      </c>
      <c r="R808" s="173" t="str">
        <f>IFERROR(VLOOKUP(Table2[[#This Row],[Enterprise ID]], 'ExistingRental-12.11'!A:H, 3, 0), "Not Open On 12.11")</f>
        <v>Not Open On 12.11</v>
      </c>
      <c r="S808" s="167" t="str">
        <f>IF(Table2[[#This Row],[Start Rental Date]]="New Rental", "New Rental", "Rental Extension Request")</f>
        <v>New Rental</v>
      </c>
      <c r="T808" s="167" t="str">
        <f>IFERROR(IF(Table2[[#This Row],[Date of this request]]-Table2[[#This Row],[Tech Service Date]]&lt;60, "New Hire Rental", "Truck Breakdown"), "New Hire Rental")</f>
        <v>New Hire Rental</v>
      </c>
      <c r="U808" s="167" t="str">
        <f>IFERROR(VLOOKUP(Table2[[#This Row],[Enterprise ID]], 'ExistingRental-12.11'!A:H, 7, 0), "Not Open On 12.11")</f>
        <v>Not Open On 12.11</v>
      </c>
      <c r="V808" s="173">
        <f>IFERROR(VLOOKUP(Table2[[#This Row],[Enterprise ID]],'Tech-ServiceDate'!A:B,2,0), "EitherNewHire or Termed")</f>
        <v>45956</v>
      </c>
      <c r="W808" s="41"/>
      <c r="X808" s="25"/>
    </row>
    <row r="809" spans="1:24" ht="33.75" customHeight="1">
      <c r="A809" s="15">
        <v>45967</v>
      </c>
      <c r="B809" s="8">
        <v>36675</v>
      </c>
      <c r="C809" s="9" t="s">
        <v>17037</v>
      </c>
      <c r="D809" s="10" t="s">
        <v>17038</v>
      </c>
      <c r="E809" s="174" t="s">
        <v>17271</v>
      </c>
      <c r="F809" s="175">
        <v>9049300625</v>
      </c>
      <c r="G809" s="175" t="s">
        <v>17272</v>
      </c>
      <c r="H809" s="12">
        <v>45960</v>
      </c>
      <c r="I809" s="11" t="s">
        <v>17039</v>
      </c>
      <c r="J809" s="13" t="s">
        <v>17040</v>
      </c>
      <c r="K809" s="13" t="s">
        <v>17273</v>
      </c>
      <c r="L809" s="13" t="s">
        <v>14680</v>
      </c>
      <c r="M809" s="13"/>
      <c r="N809" s="13" t="s">
        <v>14680</v>
      </c>
      <c r="O809" s="13" t="s">
        <v>14680</v>
      </c>
      <c r="P809" s="166" t="str">
        <f>IFERROR(VLOOKUP(D809,'TPMS-auto'!A:D, 4,0),"Not-in-TPMS")</f>
        <v>0007435</v>
      </c>
      <c r="Q809" s="169" t="str">
        <f>VLOOKUP(Table2[[#This Row],[Unit Number]],Ops,3,0)</f>
        <v>Rob &amp; Andrea</v>
      </c>
      <c r="R809" s="173">
        <f>IFERROR(VLOOKUP(Table2[[#This Row],[Enterprise ID]], 'ExistingRental-12.11'!A:H, 3, 0), "Not Open On 12.11")</f>
        <v>45939</v>
      </c>
      <c r="S809" s="167" t="str">
        <f>IF(Table2[[#This Row],[Start Rental Date]]="New Rental", "New Rental", "Rental Extension Request")</f>
        <v>Rental Extension Request</v>
      </c>
      <c r="T809" s="167" t="str">
        <f>IFERROR(IF(Table2[[#This Row],[Date of this request]]-Table2[[#This Row],[Tech Service Date]]&lt;60, "New Hire Rental", "Truck Breakdown"), "New Hire Rental")</f>
        <v>Truck Breakdown</v>
      </c>
      <c r="U809" s="167" t="str">
        <f>IFERROR(VLOOKUP(Table2[[#This Row],[Enterprise ID]], 'ExistingRental-12.11'!A:H, 7, 0), "Not Open On 12.11")</f>
        <v>OJ BLEUS</v>
      </c>
      <c r="V809" s="173">
        <f>IFERROR(VLOOKUP(Table2[[#This Row],[Enterprise ID]],'Tech-ServiceDate'!A:B,2,0), "EitherNewHire or Termed")</f>
        <v>45592</v>
      </c>
      <c r="W809" s="41"/>
      <c r="X809" s="25"/>
    </row>
    <row r="810" spans="1:24" ht="33.75" customHeight="1">
      <c r="A810" s="15">
        <v>45967</v>
      </c>
      <c r="B810" s="8">
        <v>37049</v>
      </c>
      <c r="C810" s="9" t="s">
        <v>17274</v>
      </c>
      <c r="D810" s="10" t="s">
        <v>17275</v>
      </c>
      <c r="E810" s="174" t="str">
        <f t="shared" ref="E810:E826" si="32">TRIM(B810)</f>
        <v>37049</v>
      </c>
      <c r="F810" s="175">
        <f>IFERROR(VLOOKUP(D810,'TPMS-auto'!A:J, 10,0), "Not-in-TPMS")</f>
        <v>5409151618</v>
      </c>
      <c r="G810" s="175" t="str">
        <f>IFERROR(VLOOKUP(D810,'TPMS-auto'!A:J,6,0),"Not-in-TPMS")</f>
        <v>023377</v>
      </c>
      <c r="H810" s="12" t="s">
        <v>14676</v>
      </c>
      <c r="I810" s="11" t="s">
        <v>17276</v>
      </c>
      <c r="J810" s="13" t="s">
        <v>15426</v>
      </c>
      <c r="K810" s="13" t="s">
        <v>17277</v>
      </c>
      <c r="L810" s="13" t="s">
        <v>14680</v>
      </c>
      <c r="M810" s="13"/>
      <c r="N810" s="13" t="s">
        <v>14680</v>
      </c>
      <c r="O810" s="13" t="s">
        <v>14680</v>
      </c>
      <c r="P810" s="166" t="str">
        <f>IFERROR(VLOOKUP(D810,'TPMS-auto'!A:D, 4,0),"Not-in-TPMS")</f>
        <v>0008175</v>
      </c>
      <c r="Q810" s="169" t="str">
        <f>VLOOKUP(Table2[[#This Row],[Unit Number]],Ops,3,0)</f>
        <v>Rob &amp; Andrea</v>
      </c>
      <c r="R810" s="173">
        <f>IFERROR(VLOOKUP(Table2[[#This Row],[Enterprise ID]], 'ExistingRental-12.11'!A:H, 3, 0), "Not Open On 12.11")</f>
        <v>45989</v>
      </c>
      <c r="S810" s="167" t="str">
        <f>IF(Table2[[#This Row],[Start Rental Date]]="New Rental", "New Rental", "Rental Extension Request")</f>
        <v>New Rental</v>
      </c>
      <c r="T810" s="167" t="str">
        <f>IFERROR(IF(Table2[[#This Row],[Date of this request]]-Table2[[#This Row],[Tech Service Date]]&lt;60, "New Hire Rental", "Truck Breakdown"), "New Hire Rental")</f>
        <v>New Hire Rental</v>
      </c>
      <c r="U810" s="167" t="str">
        <f>IFERROR(VLOOKUP(Table2[[#This Row],[Enterprise ID]], 'ExistingRental-12.11'!A:H, 7, 0), "Not Open On 12.11")</f>
        <v>FRANK VELA</v>
      </c>
      <c r="V810" s="173">
        <f>IFERROR(VLOOKUP(Table2[[#This Row],[Enterprise ID]],'Tech-ServiceDate'!A:B,2,0), "EitherNewHire or Termed")</f>
        <v>45928</v>
      </c>
      <c r="W810" s="41"/>
      <c r="X810" s="25"/>
    </row>
    <row r="811" spans="1:24" ht="33.75" customHeight="1">
      <c r="A811" s="15">
        <v>45967</v>
      </c>
      <c r="B811" s="8">
        <v>46965</v>
      </c>
      <c r="C811" s="9" t="s">
        <v>17278</v>
      </c>
      <c r="D811" s="10" t="s">
        <v>16476</v>
      </c>
      <c r="E811" s="174" t="str">
        <f t="shared" si="32"/>
        <v>46965</v>
      </c>
      <c r="F811" s="175">
        <f>IFERROR(VLOOKUP(D811,'TPMS-auto'!A:J, 10,0), "Not-in-TPMS")</f>
        <v>8049891407</v>
      </c>
      <c r="G811" s="175" t="str">
        <f>IFERROR(VLOOKUP(D811,'TPMS-auto'!A:J,6,0),"Not-in-TPMS")</f>
        <v>046965</v>
      </c>
      <c r="H811" s="12" t="s">
        <v>14676</v>
      </c>
      <c r="I811" s="11" t="s">
        <v>17279</v>
      </c>
      <c r="J811" s="13" t="s">
        <v>17280</v>
      </c>
      <c r="K811" s="13" t="s">
        <v>14679</v>
      </c>
      <c r="L811" s="13" t="s">
        <v>14680</v>
      </c>
      <c r="M811" s="13"/>
      <c r="N811" s="13" t="s">
        <v>14680</v>
      </c>
      <c r="O811" s="13" t="s">
        <v>14680</v>
      </c>
      <c r="P811" s="166" t="str">
        <f>IFERROR(VLOOKUP(D811,'TPMS-auto'!A:D, 4,0),"Not-in-TPMS")</f>
        <v>0008175</v>
      </c>
      <c r="Q811" s="169" t="str">
        <f>VLOOKUP(Table2[[#This Row],[Unit Number]],Ops,3,0)</f>
        <v>Rob &amp; Andrea</v>
      </c>
      <c r="R811" s="173" t="str">
        <f>IFERROR(VLOOKUP(Table2[[#This Row],[Enterprise ID]], 'ExistingRental-12.11'!A:H, 3, 0), "Not Open On 12.11")</f>
        <v>Not Open On 12.11</v>
      </c>
      <c r="S811" s="167" t="str">
        <f>IF(Table2[[#This Row],[Start Rental Date]]="New Rental", "New Rental", "Rental Extension Request")</f>
        <v>New Rental</v>
      </c>
      <c r="T811" s="167" t="str">
        <f>IFERROR(IF(Table2[[#This Row],[Date of this request]]-Table2[[#This Row],[Tech Service Date]]&lt;60, "New Hire Rental", "Truck Breakdown"), "New Hire Rental")</f>
        <v>New Hire Rental</v>
      </c>
      <c r="U811" s="167" t="str">
        <f>IFERROR(VLOOKUP(Table2[[#This Row],[Enterprise ID]], 'ExistingRental-12.11'!A:H, 7, 0), "Not Open On 12.11")</f>
        <v>Not Open On 12.11</v>
      </c>
      <c r="V811" s="173">
        <f>IFERROR(VLOOKUP(Table2[[#This Row],[Enterprise ID]],'Tech-ServiceDate'!A:B,2,0), "EitherNewHire or Termed")</f>
        <v>45928</v>
      </c>
      <c r="W811" s="41"/>
      <c r="X811" s="25"/>
    </row>
    <row r="812" spans="1:24" ht="33.75" customHeight="1">
      <c r="A812" s="15">
        <v>45967</v>
      </c>
      <c r="B812" s="8">
        <v>22216</v>
      </c>
      <c r="C812" s="9" t="s">
        <v>17281</v>
      </c>
      <c r="D812" s="10" t="s">
        <v>17282</v>
      </c>
      <c r="E812" s="174" t="str">
        <f t="shared" si="32"/>
        <v>22216</v>
      </c>
      <c r="F812" s="175">
        <f>IFERROR(VLOOKUP(D812,'TPMS-auto'!A:J, 10,0), "Not-in-TPMS")</f>
        <v>4076866102</v>
      </c>
      <c r="G812" s="175" t="str">
        <f>IFERROR(VLOOKUP(D812,'TPMS-auto'!A:J,6,0),"Not-in-TPMS")</f>
        <v>022216</v>
      </c>
      <c r="H812" s="12" t="s">
        <v>14676</v>
      </c>
      <c r="I812" s="11" t="s">
        <v>14792</v>
      </c>
      <c r="J812" s="13" t="s">
        <v>17283</v>
      </c>
      <c r="K812" s="13" t="s">
        <v>14679</v>
      </c>
      <c r="L812" s="13" t="s">
        <v>14680</v>
      </c>
      <c r="M812" s="13"/>
      <c r="N812" s="13" t="s">
        <v>14680</v>
      </c>
      <c r="O812" s="13" t="s">
        <v>14680</v>
      </c>
      <c r="P812" s="166" t="str">
        <f>IFERROR(VLOOKUP(D812,'TPMS-auto'!A:D, 4,0),"Not-in-TPMS")</f>
        <v>0007435</v>
      </c>
      <c r="Q812" s="169" t="str">
        <f>VLOOKUP(Table2[[#This Row],[Unit Number]],Ops,3,0)</f>
        <v>Rob &amp; Andrea</v>
      </c>
      <c r="R812" s="173" t="str">
        <f>IFERROR(VLOOKUP(Table2[[#This Row],[Enterprise ID]], 'ExistingRental-12.11'!A:H, 3, 0), "Not Open On 12.11")</f>
        <v>Not Open On 12.11</v>
      </c>
      <c r="S812" s="167" t="str">
        <f>IF(Table2[[#This Row],[Start Rental Date]]="New Rental", "New Rental", "Rental Extension Request")</f>
        <v>New Rental</v>
      </c>
      <c r="T812" s="167" t="str">
        <f>IFERROR(IF(Table2[[#This Row],[Date of this request]]-Table2[[#This Row],[Tech Service Date]]&lt;60, "New Hire Rental", "Truck Breakdown"), "New Hire Rental")</f>
        <v>Truck Breakdown</v>
      </c>
      <c r="U812" s="167" t="str">
        <f>IFERROR(VLOOKUP(Table2[[#This Row],[Enterprise ID]], 'ExistingRental-12.11'!A:H, 7, 0), "Not Open On 12.11")</f>
        <v>Not Open On 12.11</v>
      </c>
      <c r="V812" s="173">
        <f>IFERROR(VLOOKUP(Table2[[#This Row],[Enterprise ID]],'Tech-ServiceDate'!A:B,2,0), "EitherNewHire or Termed")</f>
        <v>45900</v>
      </c>
      <c r="W812" s="41"/>
      <c r="X812" s="25"/>
    </row>
    <row r="813" spans="1:24" ht="33.75" customHeight="1">
      <c r="A813" s="15">
        <v>45967</v>
      </c>
      <c r="B813" s="7">
        <v>37402</v>
      </c>
      <c r="C813" s="4" t="s">
        <v>17284</v>
      </c>
      <c r="D813" s="5" t="s">
        <v>15088</v>
      </c>
      <c r="E813" s="176" t="str">
        <f t="shared" si="32"/>
        <v>37402</v>
      </c>
      <c r="F813" s="181" t="str">
        <f>IFERROR(VLOOKUP(D813,'TPMS-auto'!A:J, 10,0), "Not-in-TPMS")</f>
        <v>Not-in-TPMS</v>
      </c>
      <c r="G813" s="181" t="str">
        <f>IFERROR(VLOOKUP(D813,'TPMS-auto'!A:J,6,0),"Not-in-TPMS")</f>
        <v>Not-in-TPMS</v>
      </c>
      <c r="H813" s="6" t="s">
        <v>14676</v>
      </c>
      <c r="I813" s="2" t="s">
        <v>15089</v>
      </c>
      <c r="J813" s="3" t="s">
        <v>17285</v>
      </c>
      <c r="K813" s="3" t="s">
        <v>15755</v>
      </c>
      <c r="L813" s="3" t="s">
        <v>14680</v>
      </c>
      <c r="M813" s="3"/>
      <c r="N813" s="3" t="s">
        <v>14680</v>
      </c>
      <c r="O813" s="3" t="s">
        <v>14680</v>
      </c>
      <c r="P813" s="166" t="str">
        <f>IFERROR(VLOOKUP(D813,'TPMS-auto'!A:D, 4,0),"Not-in-TPMS")</f>
        <v>Not-in-TPMS</v>
      </c>
      <c r="Q813" s="169" t="e">
        <f>VLOOKUP(Table2[[#This Row],[Unit Number]],Ops,3,0)</f>
        <v>#N/A</v>
      </c>
      <c r="R813" s="173" t="str">
        <f>IFERROR(VLOOKUP(Table2[[#This Row],[Enterprise ID]], 'ExistingRental-12.11'!A:H, 3, 0), "Not Open On 12.11")</f>
        <v>Not Open On 12.11</v>
      </c>
      <c r="S813" s="167" t="str">
        <f>IF(Table2[[#This Row],[Start Rental Date]]="New Rental", "New Rental", "Rental Extension Request")</f>
        <v>New Rental</v>
      </c>
      <c r="T813" s="167" t="str">
        <f>IFERROR(IF(Table2[[#This Row],[Date of this request]]-Table2[[#This Row],[Tech Service Date]]&lt;60, "New Hire Rental", "Truck Breakdown"), "New Hire Rental")</f>
        <v>New Hire Rental</v>
      </c>
      <c r="U813" s="167" t="str">
        <f>IFERROR(VLOOKUP(Table2[[#This Row],[Enterprise ID]], 'ExistingRental-12.11'!A:H, 7, 0), "Not Open On 12.11")</f>
        <v>Not Open On 12.11</v>
      </c>
      <c r="V813" s="173" t="str">
        <f>IFERROR(VLOOKUP(Table2[[#This Row],[Enterprise ID]],'Tech-ServiceDate'!A:B,2,0), "EitherNewHire or Termed")</f>
        <v>EitherNewHire or Termed</v>
      </c>
      <c r="W813" s="41"/>
      <c r="X813" s="25"/>
    </row>
    <row r="814" spans="1:24" ht="33.75" customHeight="1">
      <c r="A814" s="15">
        <v>45967</v>
      </c>
      <c r="B814" s="7">
        <v>47063</v>
      </c>
      <c r="C814" s="4" t="s">
        <v>17286</v>
      </c>
      <c r="D814" s="5" t="s">
        <v>17287</v>
      </c>
      <c r="E814" s="176" t="str">
        <f t="shared" si="32"/>
        <v>47063</v>
      </c>
      <c r="F814" s="181">
        <f>IFERROR(VLOOKUP(D814,'TPMS-auto'!A:J, 10,0), "Not-in-TPMS")</f>
        <v>3159831656</v>
      </c>
      <c r="G814" s="181" t="str">
        <f>IFERROR(VLOOKUP(D814,'TPMS-auto'!A:J,6,0),"Not-in-TPMS")</f>
        <v>047063</v>
      </c>
      <c r="H814" s="12" t="s">
        <v>14676</v>
      </c>
      <c r="I814" s="2" t="s">
        <v>17288</v>
      </c>
      <c r="J814" s="3" t="s">
        <v>17289</v>
      </c>
      <c r="K814" s="13" t="s">
        <v>14679</v>
      </c>
      <c r="L814" s="3" t="s">
        <v>14680</v>
      </c>
      <c r="M814" s="3"/>
      <c r="N814" s="3" t="s">
        <v>14680</v>
      </c>
      <c r="O814" s="3" t="s">
        <v>14680</v>
      </c>
      <c r="P814" s="166" t="str">
        <f>IFERROR(VLOOKUP(D814,'TPMS-auto'!A:D, 4,0),"Not-in-TPMS")</f>
        <v>0007670</v>
      </c>
      <c r="Q814" s="169" t="str">
        <f>VLOOKUP(Table2[[#This Row],[Unit Number]],Ops,3,0)</f>
        <v>Rob &amp; Andrea</v>
      </c>
      <c r="R814" s="173" t="str">
        <f>IFERROR(VLOOKUP(Table2[[#This Row],[Enterprise ID]], 'ExistingRental-12.11'!A:H, 3, 0), "Not Open On 12.11")</f>
        <v>Not Open On 12.11</v>
      </c>
      <c r="S814" s="167" t="str">
        <f>IF(Table2[[#This Row],[Start Rental Date]]="New Rental", "New Rental", "Rental Extension Request")</f>
        <v>New Rental</v>
      </c>
      <c r="T814" s="167" t="str">
        <f>IFERROR(IF(Table2[[#This Row],[Date of this request]]-Table2[[#This Row],[Tech Service Date]]&lt;60, "New Hire Rental", "Truck Breakdown"), "New Hire Rental")</f>
        <v>Truck Breakdown</v>
      </c>
      <c r="U814" s="167" t="str">
        <f>IFERROR(VLOOKUP(Table2[[#This Row],[Enterprise ID]], 'ExistingRental-12.11'!A:H, 7, 0), "Not Open On 12.11")</f>
        <v>Not Open On 12.11</v>
      </c>
      <c r="V814" s="173">
        <f>IFERROR(VLOOKUP(Table2[[#This Row],[Enterprise ID]],'Tech-ServiceDate'!A:B,2,0), "EitherNewHire or Termed")</f>
        <v>44186</v>
      </c>
      <c r="W814" s="41"/>
      <c r="X814" s="25"/>
    </row>
    <row r="815" spans="1:24" ht="33.75" customHeight="1">
      <c r="A815" s="15">
        <v>45967</v>
      </c>
      <c r="B815" s="7">
        <v>47293</v>
      </c>
      <c r="C815" s="4" t="s">
        <v>17290</v>
      </c>
      <c r="D815" s="5" t="s">
        <v>17291</v>
      </c>
      <c r="E815" s="176" t="str">
        <f t="shared" si="32"/>
        <v>47293</v>
      </c>
      <c r="F815" s="181">
        <f>IFERROR(VLOOKUP(D815,'TPMS-auto'!A:J, 10,0), "Not-in-TPMS")</f>
        <v>4177584630</v>
      </c>
      <c r="G815" s="181" t="str">
        <f>IFERROR(VLOOKUP(D815,'TPMS-auto'!A:J,6,0),"Not-in-TPMS")</f>
        <v>047293</v>
      </c>
      <c r="H815" s="12" t="s">
        <v>14676</v>
      </c>
      <c r="I815" s="2" t="s">
        <v>17292</v>
      </c>
      <c r="J815" s="3" t="s">
        <v>15426</v>
      </c>
      <c r="K815" s="13" t="s">
        <v>14679</v>
      </c>
      <c r="L815" s="3" t="s">
        <v>14680</v>
      </c>
      <c r="M815" s="3"/>
      <c r="N815" s="3" t="s">
        <v>14680</v>
      </c>
      <c r="O815" s="3" t="s">
        <v>14680</v>
      </c>
      <c r="P815" s="166" t="str">
        <f>IFERROR(VLOOKUP(D815,'TPMS-auto'!A:D, 4,0),"Not-in-TPMS")</f>
        <v>0008420</v>
      </c>
      <c r="Q815" s="169" t="str">
        <f>VLOOKUP(Table2[[#This Row],[Unit Number]],Ops,3,0)</f>
        <v>Rob &amp; Andrea</v>
      </c>
      <c r="R815" s="173">
        <f>IFERROR(VLOOKUP(Table2[[#This Row],[Enterprise ID]], 'ExistingRental-12.11'!A:H, 3, 0), "Not Open On 12.11")</f>
        <v>45971</v>
      </c>
      <c r="S815" s="167" t="str">
        <f>IF(Table2[[#This Row],[Start Rental Date]]="New Rental", "New Rental", "Rental Extension Request")</f>
        <v>New Rental</v>
      </c>
      <c r="T815" s="167" t="str">
        <f>IFERROR(IF(Table2[[#This Row],[Date of this request]]-Table2[[#This Row],[Tech Service Date]]&lt;60, "New Hire Rental", "Truck Breakdown"), "New Hire Rental")</f>
        <v>New Hire Rental</v>
      </c>
      <c r="U815" s="167" t="str">
        <f>IFERROR(VLOOKUP(Table2[[#This Row],[Enterprise ID]], 'ExistingRental-12.11'!A:H, 7, 0), "Not Open On 12.11")</f>
        <v>JORDAN FLENNIKEN</v>
      </c>
      <c r="V815" s="173">
        <f>IFERROR(VLOOKUP(Table2[[#This Row],[Enterprise ID]],'Tech-ServiceDate'!A:B,2,0), "EitherNewHire or Termed")</f>
        <v>45949</v>
      </c>
      <c r="W815" s="41"/>
      <c r="X815" s="25"/>
    </row>
    <row r="816" spans="1:24" ht="33.75" customHeight="1">
      <c r="A816" s="15">
        <v>45967</v>
      </c>
      <c r="B816" s="7">
        <v>36386</v>
      </c>
      <c r="C816" s="4" t="s">
        <v>17293</v>
      </c>
      <c r="D816" s="5" t="s">
        <v>17293</v>
      </c>
      <c r="E816" s="176" t="str">
        <f t="shared" si="32"/>
        <v>36386</v>
      </c>
      <c r="F816" s="181">
        <f>IFERROR(VLOOKUP(D816,'TPMS-auto'!A:J, 10,0), "Not-in-TPMS")</f>
        <v>4016635037</v>
      </c>
      <c r="G816" s="181" t="str">
        <f>IFERROR(VLOOKUP(D816,'TPMS-auto'!A:J,6,0),"Not-in-TPMS")</f>
        <v>036386</v>
      </c>
      <c r="H816" s="12" t="s">
        <v>14676</v>
      </c>
      <c r="I816" s="2" t="s">
        <v>15991</v>
      </c>
      <c r="J816" s="3" t="s">
        <v>17294</v>
      </c>
      <c r="K816" s="13" t="s">
        <v>14679</v>
      </c>
      <c r="L816" s="3" t="s">
        <v>14680</v>
      </c>
      <c r="M816" s="3"/>
      <c r="N816" s="3" t="s">
        <v>14680</v>
      </c>
      <c r="O816" s="3" t="s">
        <v>14680</v>
      </c>
      <c r="P816" s="166" t="str">
        <f>IFERROR(VLOOKUP(D816,'TPMS-auto'!A:D, 4,0),"Not-in-TPMS")</f>
        <v>0007670</v>
      </c>
      <c r="Q816" s="169" t="str">
        <f>VLOOKUP(Table2[[#This Row],[Unit Number]],Ops,3,0)</f>
        <v>Rob &amp; Andrea</v>
      </c>
      <c r="R816" s="173">
        <f>IFERROR(VLOOKUP(Table2[[#This Row],[Enterprise ID]], 'ExistingRental-12.11'!A:H, 3, 0), "Not Open On 12.11")</f>
        <v>46001</v>
      </c>
      <c r="S816" s="167" t="str">
        <f>IF(Table2[[#This Row],[Start Rental Date]]="New Rental", "New Rental", "Rental Extension Request")</f>
        <v>New Rental</v>
      </c>
      <c r="T816" s="167" t="str">
        <f>IFERROR(IF(Table2[[#This Row],[Date of this request]]-Table2[[#This Row],[Tech Service Date]]&lt;60, "New Hire Rental", "Truck Breakdown"), "New Hire Rental")</f>
        <v>New Hire Rental</v>
      </c>
      <c r="U816" s="167" t="str">
        <f>IFERROR(VLOOKUP(Table2[[#This Row],[Enterprise ID]], 'ExistingRental-12.11'!A:H, 7, 0), "Not Open On 12.11")</f>
        <v>V-DAL TUIOFU</v>
      </c>
      <c r="V816" s="173">
        <f>IFERROR(VLOOKUP(Table2[[#This Row],[Enterprise ID]],'Tech-ServiceDate'!A:B,2,0), "EitherNewHire or Termed")</f>
        <v>45956</v>
      </c>
      <c r="W816" s="41"/>
      <c r="X816" s="25"/>
    </row>
    <row r="817" spans="1:24" ht="33.75" customHeight="1">
      <c r="A817" s="15">
        <v>45967</v>
      </c>
      <c r="B817" s="7">
        <v>21675</v>
      </c>
      <c r="C817" s="4" t="s">
        <v>15638</v>
      </c>
      <c r="D817" s="5" t="s">
        <v>15639</v>
      </c>
      <c r="E817" s="176" t="str">
        <f t="shared" si="32"/>
        <v>21675</v>
      </c>
      <c r="F817" s="181">
        <f>IFERROR(VLOOKUP(D817,'TPMS-auto'!A:J, 10,0), "Not-in-TPMS")</f>
        <v>3305591394</v>
      </c>
      <c r="G817" s="181" t="str">
        <f>IFERROR(VLOOKUP(D817,'TPMS-auto'!A:J,6,0),"Not-in-TPMS")</f>
        <v>021675</v>
      </c>
      <c r="H817" s="12" t="s">
        <v>14676</v>
      </c>
      <c r="I817" s="109" t="s">
        <v>15640</v>
      </c>
      <c r="J817" s="31" t="s">
        <v>17114</v>
      </c>
      <c r="K817" s="31" t="s">
        <v>14679</v>
      </c>
      <c r="L817" s="3" t="s">
        <v>14680</v>
      </c>
      <c r="M817" s="3"/>
      <c r="N817" s="3" t="s">
        <v>14680</v>
      </c>
      <c r="O817" s="3" t="s">
        <v>14680</v>
      </c>
      <c r="P817" s="166" t="str">
        <f>IFERROR(VLOOKUP(D817,'TPMS-auto'!A:D, 4,0),"Not-in-TPMS")</f>
        <v>0004766</v>
      </c>
      <c r="Q817" s="169" t="str">
        <f>VLOOKUP(Table2[[#This Row],[Unit Number]],Ops,3,0)</f>
        <v>Rob &amp; Andrea</v>
      </c>
      <c r="R817" s="173" t="str">
        <f>IFERROR(VLOOKUP(Table2[[#This Row],[Enterprise ID]], 'ExistingRental-12.11'!A:H, 3, 0), "Not Open On 12.11")</f>
        <v>Not Open On 12.11</v>
      </c>
      <c r="S817" s="167" t="str">
        <f>IF(Table2[[#This Row],[Start Rental Date]]="New Rental", "New Rental", "Rental Extension Request")</f>
        <v>New Rental</v>
      </c>
      <c r="T817" s="167" t="str">
        <f>IFERROR(IF(Table2[[#This Row],[Date of this request]]-Table2[[#This Row],[Tech Service Date]]&lt;60, "New Hire Rental", "Truck Breakdown"), "New Hire Rental")</f>
        <v>Truck Breakdown</v>
      </c>
      <c r="U817" s="167" t="str">
        <f>IFERROR(VLOOKUP(Table2[[#This Row],[Enterprise ID]], 'ExistingRental-12.11'!A:H, 7, 0), "Not Open On 12.11")</f>
        <v>Not Open On 12.11</v>
      </c>
      <c r="V817" s="173">
        <f>IFERROR(VLOOKUP(Table2[[#This Row],[Enterprise ID]],'Tech-ServiceDate'!A:B,2,0), "EitherNewHire or Termed")</f>
        <v>45158</v>
      </c>
      <c r="W817" s="41"/>
      <c r="X817" s="25"/>
    </row>
    <row r="818" spans="1:24" ht="33.75" customHeight="1">
      <c r="A818" s="15">
        <v>45967</v>
      </c>
      <c r="B818" s="7">
        <v>23261</v>
      </c>
      <c r="C818" s="4" t="s">
        <v>17053</v>
      </c>
      <c r="D818" s="5" t="s">
        <v>16633</v>
      </c>
      <c r="E818" s="176" t="str">
        <f t="shared" si="32"/>
        <v>23261</v>
      </c>
      <c r="F818" s="181">
        <f>IFERROR(VLOOKUP(D818,'TPMS-auto'!A:J, 10,0), "Not-in-TPMS")</f>
        <v>9165265144</v>
      </c>
      <c r="G818" s="181" t="str">
        <f>IFERROR(VLOOKUP(D818,'TPMS-auto'!A:J,6,0),"Not-in-TPMS")</f>
        <v>023261</v>
      </c>
      <c r="H818" s="12" t="s">
        <v>14676</v>
      </c>
      <c r="I818" s="2" t="s">
        <v>16634</v>
      </c>
      <c r="J818" s="3" t="s">
        <v>17295</v>
      </c>
      <c r="K818" s="13" t="s">
        <v>14679</v>
      </c>
      <c r="L818" s="3" t="s">
        <v>14680</v>
      </c>
      <c r="M818" s="3"/>
      <c r="N818" s="3" t="s">
        <v>14680</v>
      </c>
      <c r="O818" s="3" t="s">
        <v>14680</v>
      </c>
      <c r="P818" s="166" t="str">
        <f>IFERROR(VLOOKUP(D818,'TPMS-auto'!A:D, 4,0),"Not-in-TPMS")</f>
        <v>0008184</v>
      </c>
      <c r="Q818" s="169" t="str">
        <f>VLOOKUP(Table2[[#This Row],[Unit Number]],Ops,3,0)</f>
        <v>Carol &amp; Tasha</v>
      </c>
      <c r="R818" s="173" t="str">
        <f>IFERROR(VLOOKUP(Table2[[#This Row],[Enterprise ID]], 'ExistingRental-12.11'!A:H, 3, 0), "Not Open On 12.11")</f>
        <v>Not Open On 12.11</v>
      </c>
      <c r="S818" s="167" t="str">
        <f>IF(Table2[[#This Row],[Start Rental Date]]="New Rental", "New Rental", "Rental Extension Request")</f>
        <v>New Rental</v>
      </c>
      <c r="T818" s="167" t="str">
        <f>IFERROR(IF(Table2[[#This Row],[Date of this request]]-Table2[[#This Row],[Tech Service Date]]&lt;60, "New Hire Rental", "Truck Breakdown"), "New Hire Rental")</f>
        <v>Truck Breakdown</v>
      </c>
      <c r="U818" s="167" t="str">
        <f>IFERROR(VLOOKUP(Table2[[#This Row],[Enterprise ID]], 'ExistingRental-12.11'!A:H, 7, 0), "Not Open On 12.11")</f>
        <v>Not Open On 12.11</v>
      </c>
      <c r="V818" s="173">
        <f>IFERROR(VLOOKUP(Table2[[#This Row],[Enterprise ID]],'Tech-ServiceDate'!A:B,2,0), "EitherNewHire or Termed")</f>
        <v>43355</v>
      </c>
      <c r="W818" s="41"/>
      <c r="X818" s="25"/>
    </row>
    <row r="819" spans="1:24" ht="33.75" customHeight="1">
      <c r="A819" s="15">
        <v>45967</v>
      </c>
      <c r="B819" s="7">
        <v>61094</v>
      </c>
      <c r="C819" s="4" t="s">
        <v>17296</v>
      </c>
      <c r="D819" s="5" t="s">
        <v>13320</v>
      </c>
      <c r="E819" s="176" t="str">
        <f t="shared" si="32"/>
        <v>61094</v>
      </c>
      <c r="F819" s="181">
        <f>IFERROR(VLOOKUP(D819,'TPMS-auto'!A:J, 10,0), "Not-in-TPMS")</f>
        <v>9193443995</v>
      </c>
      <c r="G819" s="181" t="str">
        <f>IFERROR(VLOOKUP(D819,'TPMS-auto'!A:J,6,0),"Not-in-TPMS")</f>
        <v>061094</v>
      </c>
      <c r="H819" s="12" t="s">
        <v>14676</v>
      </c>
      <c r="I819" s="2" t="s">
        <v>14764</v>
      </c>
      <c r="J819" s="3" t="s">
        <v>17297</v>
      </c>
      <c r="K819" s="13" t="s">
        <v>14679</v>
      </c>
      <c r="L819" s="3" t="s">
        <v>14680</v>
      </c>
      <c r="M819" s="3"/>
      <c r="N819" s="3" t="s">
        <v>14680</v>
      </c>
      <c r="O819" s="3" t="s">
        <v>14680</v>
      </c>
      <c r="P819" s="166" t="str">
        <f>IFERROR(VLOOKUP(D819,'TPMS-auto'!A:D, 4,0),"Not-in-TPMS")</f>
        <v>0008175</v>
      </c>
      <c r="Q819" s="169" t="str">
        <f>VLOOKUP(Table2[[#This Row],[Unit Number]],Ops,3,0)</f>
        <v>Rob &amp; Andrea</v>
      </c>
      <c r="R819" s="173">
        <f>IFERROR(VLOOKUP(Table2[[#This Row],[Enterprise ID]], 'ExistingRental-12.11'!A:H, 3, 0), "Not Open On 12.11")</f>
        <v>45967</v>
      </c>
      <c r="S819" s="167" t="str">
        <f>IF(Table2[[#This Row],[Start Rental Date]]="New Rental", "New Rental", "Rental Extension Request")</f>
        <v>New Rental</v>
      </c>
      <c r="T819" s="167" t="str">
        <f>IFERROR(IF(Table2[[#This Row],[Date of this request]]-Table2[[#This Row],[Tech Service Date]]&lt;60, "New Hire Rental", "Truck Breakdown"), "New Hire Rental")</f>
        <v>Truck Breakdown</v>
      </c>
      <c r="U819" s="167" t="str">
        <f>IFERROR(VLOOKUP(Table2[[#This Row],[Enterprise ID]], 'ExistingRental-12.11'!A:H, 7, 0), "Not Open On 12.11")</f>
        <v>TERENCE JENKINS</v>
      </c>
      <c r="V819" s="173">
        <f>IFERROR(VLOOKUP(Table2[[#This Row],[Enterprise ID]],'Tech-ServiceDate'!A:B,2,0), "EitherNewHire or Termed")</f>
        <v>36227</v>
      </c>
      <c r="W819" s="41"/>
      <c r="X819" s="25"/>
    </row>
    <row r="820" spans="1:24" ht="33.75" customHeight="1">
      <c r="A820" s="15">
        <v>45967</v>
      </c>
      <c r="B820" s="7">
        <v>46645</v>
      </c>
      <c r="C820" s="4" t="s">
        <v>15432</v>
      </c>
      <c r="D820" s="5" t="s">
        <v>15433</v>
      </c>
      <c r="E820" s="176" t="str">
        <f t="shared" si="32"/>
        <v>46645</v>
      </c>
      <c r="F820" s="181">
        <f>IFERROR(VLOOKUP(D820,'TPMS-auto'!A:J, 10,0), "Not-in-TPMS")</f>
        <v>9546052740</v>
      </c>
      <c r="G820" s="181" t="str">
        <f>IFERROR(VLOOKUP(D820,'TPMS-auto'!A:J,6,0),"Not-in-TPMS")</f>
        <v>046645</v>
      </c>
      <c r="H820" s="12" t="s">
        <v>14676</v>
      </c>
      <c r="I820" s="2" t="s">
        <v>17298</v>
      </c>
      <c r="J820" s="3" t="s">
        <v>17295</v>
      </c>
      <c r="K820" s="13" t="s">
        <v>14679</v>
      </c>
      <c r="L820" s="3" t="s">
        <v>14680</v>
      </c>
      <c r="M820" s="3"/>
      <c r="N820" s="3" t="s">
        <v>14680</v>
      </c>
      <c r="O820" s="3" t="s">
        <v>14680</v>
      </c>
      <c r="P820" s="166" t="str">
        <f>IFERROR(VLOOKUP(D820,'TPMS-auto'!A:D, 4,0),"Not-in-TPMS")</f>
        <v>0007435</v>
      </c>
      <c r="Q820" s="169" t="str">
        <f>VLOOKUP(Table2[[#This Row],[Unit Number]],Ops,3,0)</f>
        <v>Rob &amp; Andrea</v>
      </c>
      <c r="R820" s="173">
        <f>IFERROR(VLOOKUP(Table2[[#This Row],[Enterprise ID]], 'ExistingRental-12.11'!A:H, 3, 0), "Not Open On 12.11")</f>
        <v>45967</v>
      </c>
      <c r="S820" s="167" t="str">
        <f>IF(Table2[[#This Row],[Start Rental Date]]="New Rental", "New Rental", "Rental Extension Request")</f>
        <v>New Rental</v>
      </c>
      <c r="T820" s="167" t="str">
        <f>IFERROR(IF(Table2[[#This Row],[Date of this request]]-Table2[[#This Row],[Tech Service Date]]&lt;60, "New Hire Rental", "Truck Breakdown"), "New Hire Rental")</f>
        <v>New Hire Rental</v>
      </c>
      <c r="U820" s="167" t="str">
        <f>IFERROR(VLOOKUP(Table2[[#This Row],[Enterprise ID]], 'ExistingRental-12.11'!A:H, 7, 0), "Not Open On 12.11")</f>
        <v>GEORGE PAGONAS</v>
      </c>
      <c r="V820" s="173">
        <f>IFERROR(VLOOKUP(Table2[[#This Row],[Enterprise ID]],'Tech-ServiceDate'!A:B,2,0), "EitherNewHire or Termed")</f>
        <v>45914</v>
      </c>
      <c r="W820" s="41"/>
      <c r="X820" s="25"/>
    </row>
    <row r="821" spans="1:24" ht="33.75" customHeight="1">
      <c r="A821" s="15">
        <v>45967</v>
      </c>
      <c r="B821" s="7">
        <v>47119</v>
      </c>
      <c r="C821" s="4" t="s">
        <v>17299</v>
      </c>
      <c r="D821" s="5" t="s">
        <v>17300</v>
      </c>
      <c r="E821" s="176" t="str">
        <f t="shared" si="32"/>
        <v>47119</v>
      </c>
      <c r="F821" s="181">
        <f>IFERROR(VLOOKUP(D821,'TPMS-auto'!A:J, 10,0), "Not-in-TPMS")</f>
        <v>4237504415</v>
      </c>
      <c r="G821" s="181" t="str">
        <f>IFERROR(VLOOKUP(D821,'TPMS-auto'!A:J,6,0),"Not-in-TPMS")</f>
        <v>047119</v>
      </c>
      <c r="H821" s="12" t="s">
        <v>14676</v>
      </c>
      <c r="I821" s="2" t="s">
        <v>17301</v>
      </c>
      <c r="J821" s="3" t="s">
        <v>17302</v>
      </c>
      <c r="K821" s="13" t="s">
        <v>14679</v>
      </c>
      <c r="L821" s="3" t="s">
        <v>14680</v>
      </c>
      <c r="M821" s="3"/>
      <c r="N821" s="3" t="s">
        <v>14680</v>
      </c>
      <c r="O821" s="3" t="s">
        <v>14680</v>
      </c>
      <c r="P821" s="166" t="str">
        <f>IFERROR(VLOOKUP(D821,'TPMS-auto'!A:D, 4,0),"Not-in-TPMS")</f>
        <v>0008206</v>
      </c>
      <c r="Q821" s="169" t="str">
        <f>VLOOKUP(Table2[[#This Row],[Unit Number]],Ops,3,0)</f>
        <v>Monica, Cheryl &amp; Machell</v>
      </c>
      <c r="R821" s="173" t="str">
        <f>IFERROR(VLOOKUP(Table2[[#This Row],[Enterprise ID]], 'ExistingRental-12.11'!A:H, 3, 0), "Not Open On 12.11")</f>
        <v>Not Open On 12.11</v>
      </c>
      <c r="S821" s="167" t="str">
        <f>IF(Table2[[#This Row],[Start Rental Date]]="New Rental", "New Rental", "Rental Extension Request")</f>
        <v>New Rental</v>
      </c>
      <c r="T821" s="167" t="str">
        <f>IFERROR(IF(Table2[[#This Row],[Date of this request]]-Table2[[#This Row],[Tech Service Date]]&lt;60, "New Hire Rental", "Truck Breakdown"), "New Hire Rental")</f>
        <v>Truck Breakdown</v>
      </c>
      <c r="U821" s="167" t="str">
        <f>IFERROR(VLOOKUP(Table2[[#This Row],[Enterprise ID]], 'ExistingRental-12.11'!A:H, 7, 0), "Not Open On 12.11")</f>
        <v>Not Open On 12.11</v>
      </c>
      <c r="V821" s="173">
        <f>IFERROR(VLOOKUP(Table2[[#This Row],[Enterprise ID]],'Tech-ServiceDate'!A:B,2,0), "EitherNewHire or Termed")</f>
        <v>45606</v>
      </c>
      <c r="W821" s="41"/>
      <c r="X821" s="25"/>
    </row>
    <row r="822" spans="1:24" ht="33.75" customHeight="1">
      <c r="A822" s="15">
        <v>45967</v>
      </c>
      <c r="B822" s="7">
        <v>46625</v>
      </c>
      <c r="C822" s="4" t="s">
        <v>17303</v>
      </c>
      <c r="D822" s="5" t="s">
        <v>17304</v>
      </c>
      <c r="E822" s="176" t="str">
        <f t="shared" si="32"/>
        <v>46625</v>
      </c>
      <c r="F822" s="181">
        <f>IFERROR(VLOOKUP(D822,'TPMS-auto'!A:J, 10,0), "Not-in-TPMS")</f>
        <v>4072324448</v>
      </c>
      <c r="G822" s="181" t="str">
        <f>IFERROR(VLOOKUP(D822,'TPMS-auto'!A:J,6,0),"Not-in-TPMS")</f>
        <v>046625</v>
      </c>
      <c r="H822" s="12" t="s">
        <v>14676</v>
      </c>
      <c r="I822" s="2" t="s">
        <v>17305</v>
      </c>
      <c r="J822" s="3" t="s">
        <v>17306</v>
      </c>
      <c r="K822" s="13" t="s">
        <v>14679</v>
      </c>
      <c r="L822" s="3" t="s">
        <v>14680</v>
      </c>
      <c r="M822" s="3"/>
      <c r="N822" s="3" t="s">
        <v>14680</v>
      </c>
      <c r="O822" s="3" t="s">
        <v>14680</v>
      </c>
      <c r="P822" s="166" t="str">
        <f>IFERROR(VLOOKUP(D822,'TPMS-auto'!A:D, 4,0),"Not-in-TPMS")</f>
        <v>0007435</v>
      </c>
      <c r="Q822" s="169" t="str">
        <f>VLOOKUP(Table2[[#This Row],[Unit Number]],Ops,3,0)</f>
        <v>Rob &amp; Andrea</v>
      </c>
      <c r="R822" s="173">
        <f>IFERROR(VLOOKUP(Table2[[#This Row],[Enterprise ID]], 'ExistingRental-12.11'!A:H, 3, 0), "Not Open On 12.11")</f>
        <v>46001</v>
      </c>
      <c r="S822" s="167" t="str">
        <f>IF(Table2[[#This Row],[Start Rental Date]]="New Rental", "New Rental", "Rental Extension Request")</f>
        <v>New Rental</v>
      </c>
      <c r="T822" s="167" t="str">
        <f>IFERROR(IF(Table2[[#This Row],[Date of this request]]-Table2[[#This Row],[Tech Service Date]]&lt;60, "New Hire Rental", "Truck Breakdown"), "New Hire Rental")</f>
        <v>Truck Breakdown</v>
      </c>
      <c r="U822" s="167" t="str">
        <f>IFERROR(VLOOKUP(Table2[[#This Row],[Enterprise ID]], 'ExistingRental-12.11'!A:H, 7, 0), "Not Open On 12.11")</f>
        <v>JOSHUA VARGAS</v>
      </c>
      <c r="V822" s="173">
        <f>IFERROR(VLOOKUP(Table2[[#This Row],[Enterprise ID]],'Tech-ServiceDate'!A:B,2,0), "EitherNewHire or Termed")</f>
        <v>44434</v>
      </c>
      <c r="W822" s="41"/>
      <c r="X822" s="25"/>
    </row>
    <row r="823" spans="1:24" ht="33.75" customHeight="1">
      <c r="A823" s="15">
        <v>45967</v>
      </c>
      <c r="B823" s="7">
        <v>36243</v>
      </c>
      <c r="C823" s="4" t="s">
        <v>17307</v>
      </c>
      <c r="D823" s="5" t="s">
        <v>11009</v>
      </c>
      <c r="E823" s="176" t="str">
        <f t="shared" si="32"/>
        <v>36243</v>
      </c>
      <c r="F823" s="181">
        <f>IFERROR(VLOOKUP(D823,'TPMS-auto'!A:J, 10,0), "Not-in-TPMS")</f>
        <v>9108765642</v>
      </c>
      <c r="G823" s="181" t="str">
        <f>IFERROR(VLOOKUP(D823,'TPMS-auto'!A:J,6,0),"Not-in-TPMS")</f>
        <v>037035</v>
      </c>
      <c r="H823" s="12" t="s">
        <v>14676</v>
      </c>
      <c r="I823" s="2" t="s">
        <v>14926</v>
      </c>
      <c r="J823" s="3" t="s">
        <v>17308</v>
      </c>
      <c r="K823" s="13" t="s">
        <v>14679</v>
      </c>
      <c r="L823" s="3" t="s">
        <v>14680</v>
      </c>
      <c r="M823" s="3"/>
      <c r="N823" s="3" t="s">
        <v>14680</v>
      </c>
      <c r="O823" s="3" t="s">
        <v>14680</v>
      </c>
      <c r="P823" s="166" t="str">
        <f>IFERROR(VLOOKUP(D823,'TPMS-auto'!A:D, 4,0),"Not-in-TPMS")</f>
        <v>0008175</v>
      </c>
      <c r="Q823" s="169" t="str">
        <f>VLOOKUP(Table2[[#This Row],[Unit Number]],Ops,3,0)</f>
        <v>Rob &amp; Andrea</v>
      </c>
      <c r="R823" s="173" t="str">
        <f>IFERROR(VLOOKUP(Table2[[#This Row],[Enterprise ID]], 'ExistingRental-12.11'!A:H, 3, 0), "Not Open On 12.11")</f>
        <v>Not Open On 12.11</v>
      </c>
      <c r="S823" s="167" t="str">
        <f>IF(Table2[[#This Row],[Start Rental Date]]="New Rental", "New Rental", "Rental Extension Request")</f>
        <v>New Rental</v>
      </c>
      <c r="T823" s="167" t="str">
        <f>IFERROR(IF(Table2[[#This Row],[Date of this request]]-Table2[[#This Row],[Tech Service Date]]&lt;60, "New Hire Rental", "Truck Breakdown"), "New Hire Rental")</f>
        <v>Truck Breakdown</v>
      </c>
      <c r="U823" s="167" t="str">
        <f>IFERROR(VLOOKUP(Table2[[#This Row],[Enterprise ID]], 'ExistingRental-12.11'!A:H, 7, 0), "Not Open On 12.11")</f>
        <v>Not Open On 12.11</v>
      </c>
      <c r="V823" s="173">
        <f>IFERROR(VLOOKUP(Table2[[#This Row],[Enterprise ID]],'Tech-ServiceDate'!A:B,2,0), "EitherNewHire or Termed")</f>
        <v>41176</v>
      </c>
      <c r="W823" s="41"/>
      <c r="X823" s="25"/>
    </row>
    <row r="824" spans="1:24" ht="33.75" customHeight="1">
      <c r="A824" s="15">
        <v>45967</v>
      </c>
      <c r="B824" s="7">
        <v>46165</v>
      </c>
      <c r="C824" s="4" t="s">
        <v>17309</v>
      </c>
      <c r="D824" s="5" t="s">
        <v>17310</v>
      </c>
      <c r="E824" s="176" t="str">
        <f t="shared" si="32"/>
        <v>46165</v>
      </c>
      <c r="F824" s="181">
        <f>IFERROR(VLOOKUP(D824,'TPMS-auto'!A:J, 10,0), "Not-in-TPMS")</f>
        <v>6306641089</v>
      </c>
      <c r="G824" s="181" t="str">
        <f>IFERROR(VLOOKUP(D824,'TPMS-auto'!A:J,6,0),"Not-in-TPMS")</f>
        <v>046165</v>
      </c>
      <c r="H824" s="12" t="s">
        <v>14676</v>
      </c>
      <c r="I824" s="2" t="s">
        <v>16008</v>
      </c>
      <c r="J824" s="3" t="s">
        <v>17311</v>
      </c>
      <c r="K824" s="13" t="s">
        <v>14679</v>
      </c>
      <c r="L824" s="3" t="s">
        <v>14680</v>
      </c>
      <c r="M824" s="3"/>
      <c r="N824" s="3" t="s">
        <v>14680</v>
      </c>
      <c r="O824" s="3" t="s">
        <v>14680</v>
      </c>
      <c r="P824" s="166" t="str">
        <f>IFERROR(VLOOKUP(D824,'TPMS-auto'!A:D, 4,0),"Not-in-TPMS")</f>
        <v>0008555</v>
      </c>
      <c r="Q824" s="169" t="str">
        <f>VLOOKUP(Table2[[#This Row],[Unit Number]],Ops,3,0)</f>
        <v>Monica, Cheryl &amp; Machell</v>
      </c>
      <c r="R824" s="173" t="str">
        <f>IFERROR(VLOOKUP(Table2[[#This Row],[Enterprise ID]], 'ExistingRental-12.11'!A:H, 3, 0), "Not Open On 12.11")</f>
        <v>Not Open On 12.11</v>
      </c>
      <c r="S824" s="167" t="str">
        <f>IF(Table2[[#This Row],[Start Rental Date]]="New Rental", "New Rental", "Rental Extension Request")</f>
        <v>New Rental</v>
      </c>
      <c r="T824" s="167" t="str">
        <f>IFERROR(IF(Table2[[#This Row],[Date of this request]]-Table2[[#This Row],[Tech Service Date]]&lt;60, "New Hire Rental", "Truck Breakdown"), "New Hire Rental")</f>
        <v>New Hire Rental</v>
      </c>
      <c r="U824" s="167" t="str">
        <f>IFERROR(VLOOKUP(Table2[[#This Row],[Enterprise ID]], 'ExistingRental-12.11'!A:H, 7, 0), "Not Open On 12.11")</f>
        <v>Not Open On 12.11</v>
      </c>
      <c r="V824" s="173">
        <f>IFERROR(VLOOKUP(Table2[[#This Row],[Enterprise ID]],'Tech-ServiceDate'!A:B,2,0), "EitherNewHire or Termed")</f>
        <v>45949</v>
      </c>
      <c r="W824" s="41"/>
      <c r="X824" s="25"/>
    </row>
    <row r="825" spans="1:24" ht="33.75" customHeight="1">
      <c r="A825" s="15">
        <v>45967</v>
      </c>
      <c r="B825" s="7">
        <v>22334</v>
      </c>
      <c r="C825" s="4" t="s">
        <v>17312</v>
      </c>
      <c r="D825" s="5" t="s">
        <v>16990</v>
      </c>
      <c r="E825" s="176" t="str">
        <f t="shared" si="32"/>
        <v>22334</v>
      </c>
      <c r="F825" s="181">
        <f>IFERROR(VLOOKUP(D825,'TPMS-auto'!A:J, 10,0), "Not-in-TPMS")</f>
        <v>6052312334</v>
      </c>
      <c r="G825" s="181" t="str">
        <f>IFERROR(VLOOKUP(D825,'TPMS-auto'!A:J,6,0),"Not-in-TPMS")</f>
        <v>022334</v>
      </c>
      <c r="H825" s="12" t="s">
        <v>14676</v>
      </c>
      <c r="I825" s="2" t="s">
        <v>17313</v>
      </c>
      <c r="J825" s="3" t="s">
        <v>17314</v>
      </c>
      <c r="K825" s="13" t="s">
        <v>14679</v>
      </c>
      <c r="L825" s="3" t="s">
        <v>14680</v>
      </c>
      <c r="M825" s="3"/>
      <c r="N825" s="3" t="s">
        <v>14680</v>
      </c>
      <c r="O825" s="3" t="s">
        <v>14680</v>
      </c>
      <c r="P825" s="166" t="str">
        <f>IFERROR(VLOOKUP(D825,'TPMS-auto'!A:D, 4,0),"Not-in-TPMS")</f>
        <v>0008162</v>
      </c>
      <c r="Q825" s="169" t="str">
        <f>VLOOKUP(Table2[[#This Row],[Unit Number]],Ops,3,0)</f>
        <v>Monica, Cheryl &amp; Machell</v>
      </c>
      <c r="R825" s="173">
        <f>IFERROR(VLOOKUP(Table2[[#This Row],[Enterprise ID]], 'ExistingRental-12.11'!A:H, 3, 0), "Not Open On 12.11")</f>
        <v>45959</v>
      </c>
      <c r="S825" s="167" t="str">
        <f>IF(Table2[[#This Row],[Start Rental Date]]="New Rental", "New Rental", "Rental Extension Request")</f>
        <v>New Rental</v>
      </c>
      <c r="T825" s="167" t="str">
        <f>IFERROR(IF(Table2[[#This Row],[Date of this request]]-Table2[[#This Row],[Tech Service Date]]&lt;60, "New Hire Rental", "Truck Breakdown"), "New Hire Rental")</f>
        <v>New Hire Rental</v>
      </c>
      <c r="U825" s="167" t="str">
        <f>IFERROR(VLOOKUP(Table2[[#This Row],[Enterprise ID]], 'ExistingRental-12.11'!A:H, 7, 0), "Not Open On 12.11")</f>
        <v>DORIAN WADE</v>
      </c>
      <c r="V825" s="173">
        <f>IFERROR(VLOOKUP(Table2[[#This Row],[Enterprise ID]],'Tech-ServiceDate'!A:B,2,0), "EitherNewHire or Termed")</f>
        <v>45935</v>
      </c>
      <c r="W825" s="41"/>
      <c r="X825" s="25"/>
    </row>
    <row r="826" spans="1:24" ht="33.75" customHeight="1">
      <c r="A826" s="15">
        <v>45968</v>
      </c>
      <c r="B826" s="8">
        <v>46340</v>
      </c>
      <c r="C826" s="9" t="s">
        <v>17315</v>
      </c>
      <c r="D826" s="10" t="s">
        <v>17316</v>
      </c>
      <c r="E826" s="174" t="str">
        <f t="shared" si="32"/>
        <v>46340</v>
      </c>
      <c r="F826" s="175">
        <f>IFERROR(VLOOKUP(D826,'TPMS-auto'!A:J, 10,0), "Not-in-TPMS")</f>
        <v>8328654269</v>
      </c>
      <c r="G826" s="175" t="str">
        <f>IFERROR(VLOOKUP(D826,'TPMS-auto'!A:J,6,0),"Not-in-TPMS")</f>
        <v>046340</v>
      </c>
      <c r="H826" s="12">
        <v>45917</v>
      </c>
      <c r="I826" s="11" t="s">
        <v>17317</v>
      </c>
      <c r="J826" s="13" t="s">
        <v>17318</v>
      </c>
      <c r="K826" s="13" t="s">
        <v>14679</v>
      </c>
      <c r="L826" s="3" t="s">
        <v>14680</v>
      </c>
      <c r="M826" s="13"/>
      <c r="N826" s="13" t="s">
        <v>14680</v>
      </c>
      <c r="O826" s="13" t="s">
        <v>14680</v>
      </c>
      <c r="P826" s="166" t="str">
        <f>IFERROR(VLOOKUP(D826,'TPMS-auto'!A:D, 4,0),"Not-in-TPMS")</f>
        <v>0008107</v>
      </c>
      <c r="Q826" s="169" t="str">
        <f>VLOOKUP(Table2[[#This Row],[Unit Number]],Ops,3,0)</f>
        <v>Carol &amp; Tasha</v>
      </c>
      <c r="R826" s="173">
        <f>IFERROR(VLOOKUP(Table2[[#This Row],[Enterprise ID]], 'ExistingRental-12.11'!A:H, 3, 0), "Not Open On 12.11")</f>
        <v>45917</v>
      </c>
      <c r="S826" s="167" t="str">
        <f>IF(Table2[[#This Row],[Start Rental Date]]="New Rental", "New Rental", "Rental Extension Request")</f>
        <v>Rental Extension Request</v>
      </c>
      <c r="T826" s="167" t="str">
        <f>IFERROR(IF(Table2[[#This Row],[Date of this request]]-Table2[[#This Row],[Tech Service Date]]&lt;60, "New Hire Rental", "Truck Breakdown"), "New Hire Rental")</f>
        <v>Truck Breakdown</v>
      </c>
      <c r="U826" s="167" t="str">
        <f>IFERROR(VLOOKUP(Table2[[#This Row],[Enterprise ID]], 'ExistingRental-12.11'!A:H, 7, 0), "Not Open On 12.11")</f>
        <v>EMILIO RUIZ</v>
      </c>
      <c r="V826" s="173">
        <f>IFERROR(VLOOKUP(Table2[[#This Row],[Enterprise ID]],'Tech-ServiceDate'!A:B,2,0), "EitherNewHire or Termed")</f>
        <v>45242</v>
      </c>
      <c r="W826" s="41"/>
      <c r="X826" s="25"/>
    </row>
    <row r="827" spans="1:24" ht="33.75" customHeight="1">
      <c r="A827" s="15">
        <v>45968</v>
      </c>
      <c r="B827" s="8">
        <v>47291</v>
      </c>
      <c r="C827" s="9" t="s">
        <v>16603</v>
      </c>
      <c r="D827" s="10" t="s">
        <v>15054</v>
      </c>
      <c r="E827" s="174" t="s">
        <v>17319</v>
      </c>
      <c r="F827" s="175">
        <v>7154922473</v>
      </c>
      <c r="G827" s="175" t="s">
        <v>17320</v>
      </c>
      <c r="H827" s="12">
        <v>45950</v>
      </c>
      <c r="I827" s="11" t="s">
        <v>17321</v>
      </c>
      <c r="J827" s="13" t="s">
        <v>15737</v>
      </c>
      <c r="K827" s="13" t="s">
        <v>17322</v>
      </c>
      <c r="L827" s="13" t="s">
        <v>14680</v>
      </c>
      <c r="M827" s="13"/>
      <c r="N827" s="13" t="s">
        <v>14680</v>
      </c>
      <c r="O827" s="13" t="s">
        <v>14680</v>
      </c>
      <c r="P827" s="166" t="str">
        <f>IFERROR(VLOOKUP(D827,'TPMS-auto'!A:D, 4,0),"Not-in-TPMS")</f>
        <v>0008162</v>
      </c>
      <c r="Q827" s="169" t="str">
        <f>VLOOKUP(Table2[[#This Row],[Unit Number]],Ops,3,0)</f>
        <v>Monica, Cheryl &amp; Machell</v>
      </c>
      <c r="R827" s="173">
        <f>IFERROR(VLOOKUP(Table2[[#This Row],[Enterprise ID]], 'ExistingRental-12.11'!A:H, 3, 0), "Not Open On 12.11")</f>
        <v>45895</v>
      </c>
      <c r="S827" s="167" t="str">
        <f>IF(Table2[[#This Row],[Start Rental Date]]="New Rental", "New Rental", "Rental Extension Request")</f>
        <v>Rental Extension Request</v>
      </c>
      <c r="T827" s="167" t="str">
        <f>IFERROR(IF(Table2[[#This Row],[Date of this request]]-Table2[[#This Row],[Tech Service Date]]&lt;60, "New Hire Rental", "Truck Breakdown"), "New Hire Rental")</f>
        <v>Truck Breakdown</v>
      </c>
      <c r="U827" s="167" t="str">
        <f>IFERROR(VLOOKUP(Table2[[#This Row],[Enterprise ID]], 'ExistingRental-12.11'!A:H, 7, 0), "Not Open On 12.11")</f>
        <v>SEAN WICKLANDER</v>
      </c>
      <c r="V827" s="173">
        <f>IFERROR(VLOOKUP(Table2[[#This Row],[Enterprise ID]],'Tech-ServiceDate'!A:B,2,0), "EitherNewHire or Termed")</f>
        <v>44896</v>
      </c>
      <c r="W827" s="41"/>
      <c r="X827" s="25"/>
    </row>
    <row r="828" spans="1:24" ht="33.75" customHeight="1">
      <c r="A828" s="15">
        <v>45968</v>
      </c>
      <c r="B828" s="8">
        <v>47007</v>
      </c>
      <c r="C828" s="9" t="s">
        <v>17323</v>
      </c>
      <c r="D828" s="10" t="s">
        <v>17324</v>
      </c>
      <c r="E828" s="174" t="str">
        <f t="shared" ref="E828:E839" si="33">TRIM(B828)</f>
        <v>47007</v>
      </c>
      <c r="F828" s="175">
        <f>IFERROR(VLOOKUP(D828,'TPMS-auto'!A:J, 10,0), "Not-in-TPMS")</f>
        <v>3159520053</v>
      </c>
      <c r="G828" s="175" t="str">
        <f>IFERROR(VLOOKUP(D828,'TPMS-auto'!A:J,6,0),"Not-in-TPMS")</f>
        <v>047007</v>
      </c>
      <c r="H828" s="12" t="s">
        <v>14676</v>
      </c>
      <c r="I828" s="11" t="s">
        <v>17325</v>
      </c>
      <c r="J828" s="13" t="s">
        <v>17326</v>
      </c>
      <c r="K828" s="13" t="s">
        <v>14679</v>
      </c>
      <c r="L828" s="13" t="s">
        <v>14680</v>
      </c>
      <c r="M828" s="13"/>
      <c r="N828" s="13" t="s">
        <v>14680</v>
      </c>
      <c r="O828" s="13" t="s">
        <v>14680</v>
      </c>
      <c r="P828" s="166" t="str">
        <f>IFERROR(VLOOKUP(D828,'TPMS-auto'!A:D, 4,0),"Not-in-TPMS")</f>
        <v>0007670</v>
      </c>
      <c r="Q828" s="169" t="str">
        <f>VLOOKUP(Table2[[#This Row],[Unit Number]],Ops,3,0)</f>
        <v>Rob &amp; Andrea</v>
      </c>
      <c r="R828" s="173" t="str">
        <f>IFERROR(VLOOKUP(Table2[[#This Row],[Enterprise ID]], 'ExistingRental-12.11'!A:H, 3, 0), "Not Open On 12.11")</f>
        <v>Not Open On 12.11</v>
      </c>
      <c r="S828" s="167" t="str">
        <f>IF(Table2[[#This Row],[Start Rental Date]]="New Rental", "New Rental", "Rental Extension Request")</f>
        <v>New Rental</v>
      </c>
      <c r="T828" s="167" t="str">
        <f>IFERROR(IF(Table2[[#This Row],[Date of this request]]-Table2[[#This Row],[Tech Service Date]]&lt;60, "New Hire Rental", "Truck Breakdown"), "New Hire Rental")</f>
        <v>New Hire Rental</v>
      </c>
      <c r="U828" s="167" t="str">
        <f>IFERROR(VLOOKUP(Table2[[#This Row],[Enterprise ID]], 'ExistingRental-12.11'!A:H, 7, 0), "Not Open On 12.11")</f>
        <v>Not Open On 12.11</v>
      </c>
      <c r="V828" s="173">
        <f>IFERROR(VLOOKUP(Table2[[#This Row],[Enterprise ID]],'Tech-ServiceDate'!A:B,2,0), "EitherNewHire or Termed")</f>
        <v>45956</v>
      </c>
      <c r="W828" s="41"/>
      <c r="X828" s="25"/>
    </row>
    <row r="829" spans="1:24" ht="33.75" customHeight="1">
      <c r="A829" s="15">
        <v>45968</v>
      </c>
      <c r="B829" s="7">
        <v>46880</v>
      </c>
      <c r="C829" s="4" t="s">
        <v>17115</v>
      </c>
      <c r="D829" s="5" t="s">
        <v>15957</v>
      </c>
      <c r="E829" s="176" t="str">
        <f t="shared" si="33"/>
        <v>46880</v>
      </c>
      <c r="F829" s="181">
        <f>IFERROR(VLOOKUP(D829,'TPMS-auto'!A:J, 10,0), "Not-in-TPMS")</f>
        <v>5026980094</v>
      </c>
      <c r="G829" s="181" t="str">
        <f>IFERROR(VLOOKUP(D829,'TPMS-auto'!A:J,6,0),"Not-in-TPMS")</f>
        <v>046880</v>
      </c>
      <c r="H829" s="12">
        <v>45936</v>
      </c>
      <c r="I829" s="11" t="s">
        <v>17327</v>
      </c>
      <c r="J829" s="13" t="s">
        <v>17235</v>
      </c>
      <c r="K829" s="11" t="s">
        <v>17328</v>
      </c>
      <c r="L829" s="13" t="s">
        <v>14680</v>
      </c>
      <c r="M829" s="13"/>
      <c r="N829" s="3" t="s">
        <v>14680</v>
      </c>
      <c r="O829" s="13" t="s">
        <v>14680</v>
      </c>
      <c r="P829" s="166" t="str">
        <f>IFERROR(VLOOKUP(D829,'TPMS-auto'!A:D, 4,0),"Not-in-TPMS")</f>
        <v>0004766</v>
      </c>
      <c r="Q829" s="169" t="str">
        <f>VLOOKUP(Table2[[#This Row],[Unit Number]],Ops,3,0)</f>
        <v>Rob &amp; Andrea</v>
      </c>
      <c r="R829" s="173">
        <f>IFERROR(VLOOKUP(Table2[[#This Row],[Enterprise ID]], 'ExistingRental-12.11'!A:H, 3, 0), "Not Open On 12.11")</f>
        <v>45883</v>
      </c>
      <c r="S829" s="167" t="str">
        <f>IF(Table2[[#This Row],[Start Rental Date]]="New Rental", "New Rental", "Rental Extension Request")</f>
        <v>Rental Extension Request</v>
      </c>
      <c r="T829" s="167" t="str">
        <f>IFERROR(IF(Table2[[#This Row],[Date of this request]]-Table2[[#This Row],[Tech Service Date]]&lt;60, "New Hire Rental", "Truck Breakdown"), "New Hire Rental")</f>
        <v>Truck Breakdown</v>
      </c>
      <c r="U829" s="167" t="str">
        <f>IFERROR(VLOOKUP(Table2[[#This Row],[Enterprise ID]], 'ExistingRental-12.11'!A:H, 7, 0), "Not Open On 12.11")</f>
        <v>THEODORE DAILEY</v>
      </c>
      <c r="V829" s="173">
        <f>IFERROR(VLOOKUP(Table2[[#This Row],[Enterprise ID]],'Tech-ServiceDate'!A:B,2,0), "EitherNewHire or Termed")</f>
        <v>45907</v>
      </c>
      <c r="W829" s="41"/>
      <c r="X829" s="25"/>
    </row>
    <row r="830" spans="1:24" ht="33.75" customHeight="1">
      <c r="A830" s="15">
        <v>45968</v>
      </c>
      <c r="B830" s="7">
        <v>21162</v>
      </c>
      <c r="C830" s="4" t="s">
        <v>15914</v>
      </c>
      <c r="D830" s="5" t="s">
        <v>15915</v>
      </c>
      <c r="E830" s="176" t="str">
        <f t="shared" si="33"/>
        <v>21162</v>
      </c>
      <c r="F830" s="181">
        <f>IFERROR(VLOOKUP(D830,'TPMS-auto'!A:J, 10,0), "Not-in-TPMS")</f>
        <v>2166321004</v>
      </c>
      <c r="G830" s="181" t="str">
        <f>IFERROR(VLOOKUP(D830,'TPMS-auto'!A:J,6,0),"Not-in-TPMS")</f>
        <v>021162</v>
      </c>
      <c r="H830" s="12" t="s">
        <v>14676</v>
      </c>
      <c r="I830" s="2" t="s">
        <v>15916</v>
      </c>
      <c r="J830" s="3" t="s">
        <v>16716</v>
      </c>
      <c r="K830" s="13" t="s">
        <v>14679</v>
      </c>
      <c r="L830" s="3" t="s">
        <v>14680</v>
      </c>
      <c r="M830" s="3"/>
      <c r="N830" s="3" t="s">
        <v>14680</v>
      </c>
      <c r="O830" s="13" t="s">
        <v>14680</v>
      </c>
      <c r="P830" s="166" t="str">
        <f>IFERROR(VLOOKUP(D830,'TPMS-auto'!A:D, 4,0),"Not-in-TPMS")</f>
        <v>0004766</v>
      </c>
      <c r="Q830" s="169" t="str">
        <f>VLOOKUP(Table2[[#This Row],[Unit Number]],Ops,3,0)</f>
        <v>Rob &amp; Andrea</v>
      </c>
      <c r="R830" s="173">
        <f>IFERROR(VLOOKUP(Table2[[#This Row],[Enterprise ID]], 'ExistingRental-12.11'!A:H, 3, 0), "Not Open On 12.11")</f>
        <v>45940</v>
      </c>
      <c r="S830" s="167" t="str">
        <f>IF(Table2[[#This Row],[Start Rental Date]]="New Rental", "New Rental", "Rental Extension Request")</f>
        <v>New Rental</v>
      </c>
      <c r="T830" s="167" t="str">
        <f>IFERROR(IF(Table2[[#This Row],[Date of this request]]-Table2[[#This Row],[Tech Service Date]]&lt;60, "New Hire Rental", "Truck Breakdown"), "New Hire Rental")</f>
        <v>Truck Breakdown</v>
      </c>
      <c r="U830" s="167" t="str">
        <f>IFERROR(VLOOKUP(Table2[[#This Row],[Enterprise ID]], 'ExistingRental-12.11'!A:H, 7, 0), "Not Open On 12.11")</f>
        <v>ILJIR ZULFIU</v>
      </c>
      <c r="V830" s="173">
        <f>IFERROR(VLOOKUP(Table2[[#This Row],[Enterprise ID]],'Tech-ServiceDate'!A:B,2,0), "EitherNewHire or Termed")</f>
        <v>45809</v>
      </c>
      <c r="W830" s="41"/>
      <c r="X830" s="25"/>
    </row>
    <row r="831" spans="1:24" ht="33.75" customHeight="1">
      <c r="A831" s="15">
        <v>45968</v>
      </c>
      <c r="B831" s="7">
        <v>23151</v>
      </c>
      <c r="C831" s="4" t="s">
        <v>17329</v>
      </c>
      <c r="D831" s="5" t="s">
        <v>17330</v>
      </c>
      <c r="E831" s="176" t="str">
        <f t="shared" si="33"/>
        <v>23151</v>
      </c>
      <c r="F831" s="181">
        <f>IFERROR(VLOOKUP(D831,'TPMS-auto'!A:J, 10,0), "Not-in-TPMS")</f>
        <v>9124822009</v>
      </c>
      <c r="G831" s="181" t="str">
        <f>IFERROR(VLOOKUP(D831,'TPMS-auto'!A:J,6,0),"Not-in-TPMS")</f>
        <v>061354</v>
      </c>
      <c r="H831" s="12" t="s">
        <v>14676</v>
      </c>
      <c r="I831" s="2" t="s">
        <v>17331</v>
      </c>
      <c r="J831" s="3" t="s">
        <v>17332</v>
      </c>
      <c r="K831" s="13" t="s">
        <v>17333</v>
      </c>
      <c r="L831" s="3" t="s">
        <v>14680</v>
      </c>
      <c r="M831" s="3"/>
      <c r="N831" s="3" t="s">
        <v>14680</v>
      </c>
      <c r="O831" s="3" t="s">
        <v>14680</v>
      </c>
      <c r="P831" s="166" t="str">
        <f>IFERROR(VLOOKUP(D831,'TPMS-auto'!A:D, 4,0),"Not-in-TPMS")</f>
        <v>0008035</v>
      </c>
      <c r="Q831" s="169" t="str">
        <f>VLOOKUP(Table2[[#This Row],[Unit Number]],Ops,3,0)</f>
        <v>Rob &amp; Andrea</v>
      </c>
      <c r="R831" s="173" t="str">
        <f>IFERROR(VLOOKUP(Table2[[#This Row],[Enterprise ID]], 'ExistingRental-12.11'!A:H, 3, 0), "Not Open On 12.11")</f>
        <v>Not Open On 12.11</v>
      </c>
      <c r="S831" s="167" t="str">
        <f>IF(Table2[[#This Row],[Start Rental Date]]="New Rental", "New Rental", "Rental Extension Request")</f>
        <v>New Rental</v>
      </c>
      <c r="T831" s="167" t="str">
        <f>IFERROR(IF(Table2[[#This Row],[Date of this request]]-Table2[[#This Row],[Tech Service Date]]&lt;60, "New Hire Rental", "Truck Breakdown"), "New Hire Rental")</f>
        <v>New Hire Rental</v>
      </c>
      <c r="U831" s="167" t="str">
        <f>IFERROR(VLOOKUP(Table2[[#This Row],[Enterprise ID]], 'ExistingRental-12.11'!A:H, 7, 0), "Not Open On 12.11")</f>
        <v>Not Open On 12.11</v>
      </c>
      <c r="V831" s="173">
        <f>IFERROR(VLOOKUP(Table2[[#This Row],[Enterprise ID]],'Tech-ServiceDate'!A:B,2,0), "EitherNewHire or Termed")</f>
        <v>45956</v>
      </c>
      <c r="W831" s="41"/>
      <c r="X831" s="25"/>
    </row>
    <row r="832" spans="1:24" ht="33.75" customHeight="1">
      <c r="A832" s="15">
        <v>45968</v>
      </c>
      <c r="B832" s="7">
        <v>6609</v>
      </c>
      <c r="C832" s="4" t="s">
        <v>17334</v>
      </c>
      <c r="D832" s="5" t="s">
        <v>17335</v>
      </c>
      <c r="E832" s="176" t="str">
        <f t="shared" si="33"/>
        <v>6609</v>
      </c>
      <c r="F832" s="181">
        <f>IFERROR(VLOOKUP(D832,'TPMS-auto'!A:J, 10,0), "Not-in-TPMS")</f>
        <v>5309835186</v>
      </c>
      <c r="G832" s="181" t="str">
        <f>IFERROR(VLOOKUP(D832,'TPMS-auto'!A:J,6,0),"Not-in-TPMS")</f>
        <v>006609</v>
      </c>
      <c r="H832" s="12" t="s">
        <v>14676</v>
      </c>
      <c r="I832" s="2"/>
      <c r="J832" s="3" t="s">
        <v>15426</v>
      </c>
      <c r="K832" s="13" t="s">
        <v>17336</v>
      </c>
      <c r="L832" s="3" t="s">
        <v>14680</v>
      </c>
      <c r="M832" s="3"/>
      <c r="N832" s="3" t="s">
        <v>14680</v>
      </c>
      <c r="O832" s="3" t="s">
        <v>14680</v>
      </c>
      <c r="P832" s="166" t="str">
        <f>IFERROR(VLOOKUP(D832,'TPMS-auto'!A:D, 4,0),"Not-in-TPMS")</f>
        <v>0008184</v>
      </c>
      <c r="Q832" s="169" t="str">
        <f>VLOOKUP(Table2[[#This Row],[Unit Number]],Ops,3,0)</f>
        <v>Carol &amp; Tasha</v>
      </c>
      <c r="R832" s="173">
        <f>IFERROR(VLOOKUP(Table2[[#This Row],[Enterprise ID]], 'ExistingRental-12.11'!A:H, 3, 0), "Not Open On 12.11")</f>
        <v>45981</v>
      </c>
      <c r="S832" s="167" t="str">
        <f>IF(Table2[[#This Row],[Start Rental Date]]="New Rental", "New Rental", "Rental Extension Request")</f>
        <v>New Rental</v>
      </c>
      <c r="T832" s="167" t="str">
        <f>IFERROR(IF(Table2[[#This Row],[Date of this request]]-Table2[[#This Row],[Tech Service Date]]&lt;60, "New Hire Rental", "Truck Breakdown"), "New Hire Rental")</f>
        <v>New Hire Rental</v>
      </c>
      <c r="U832" s="167" t="str">
        <f>IFERROR(VLOOKUP(Table2[[#This Row],[Enterprise ID]], 'ExistingRental-12.11'!A:H, 7, 0), "Not Open On 12.11")</f>
        <v>ANTHONY LACEY</v>
      </c>
      <c r="V832" s="173">
        <f>IFERROR(VLOOKUP(Table2[[#This Row],[Enterprise ID]],'Tech-ServiceDate'!A:B,2,0), "EitherNewHire or Termed")</f>
        <v>45928</v>
      </c>
      <c r="W832" s="41"/>
      <c r="X832" s="25"/>
    </row>
    <row r="833" spans="1:24" ht="33.75" customHeight="1">
      <c r="A833" s="15">
        <v>45968</v>
      </c>
      <c r="B833" s="7">
        <v>61745</v>
      </c>
      <c r="C833" s="9" t="s">
        <v>15860</v>
      </c>
      <c r="D833" s="10" t="s">
        <v>15861</v>
      </c>
      <c r="E833" s="176" t="str">
        <f t="shared" si="33"/>
        <v>61745</v>
      </c>
      <c r="F833" s="181">
        <f>IFERROR(VLOOKUP(D833,'TPMS-auto'!A:J, 10,0), "Not-in-TPMS")</f>
        <v>3528093231</v>
      </c>
      <c r="G833" s="181" t="str">
        <f>IFERROR(VLOOKUP(D833,'TPMS-auto'!A:J,6,0),"Not-in-TPMS")</f>
        <v>061745</v>
      </c>
      <c r="H833" s="12" t="s">
        <v>14676</v>
      </c>
      <c r="I833" s="2" t="s">
        <v>17081</v>
      </c>
      <c r="J833" s="3" t="s">
        <v>17337</v>
      </c>
      <c r="K833" s="13" t="s">
        <v>17338</v>
      </c>
      <c r="L833" s="3" t="s">
        <v>14680</v>
      </c>
      <c r="M833" s="3"/>
      <c r="N833" s="3" t="s">
        <v>14680</v>
      </c>
      <c r="O833" s="3" t="s">
        <v>14680</v>
      </c>
      <c r="P833" s="166" t="str">
        <f>IFERROR(VLOOKUP(D833,'TPMS-auto'!A:D, 4,0),"Not-in-TPMS")</f>
        <v>0007435</v>
      </c>
      <c r="Q833" s="169" t="str">
        <f>VLOOKUP(Table2[[#This Row],[Unit Number]],Ops,3,0)</f>
        <v>Rob &amp; Andrea</v>
      </c>
      <c r="R833" s="173">
        <f>IFERROR(VLOOKUP(Table2[[#This Row],[Enterprise ID]], 'ExistingRental-12.11'!A:H, 3, 0), "Not Open On 12.11")</f>
        <v>45968</v>
      </c>
      <c r="S833" s="167" t="str">
        <f>IF(Table2[[#This Row],[Start Rental Date]]="New Rental", "New Rental", "Rental Extension Request")</f>
        <v>New Rental</v>
      </c>
      <c r="T833" s="167" t="str">
        <f>IFERROR(IF(Table2[[#This Row],[Date of this request]]-Table2[[#This Row],[Tech Service Date]]&lt;60, "New Hire Rental", "Truck Breakdown"), "New Hire Rental")</f>
        <v>Truck Breakdown</v>
      </c>
      <c r="U833" s="167" t="str">
        <f>IFERROR(VLOOKUP(Table2[[#This Row],[Enterprise ID]], 'ExistingRental-12.11'!A:H, 7, 0), "Not Open On 12.11")</f>
        <v>ROBERTO AYALA MERCADO</v>
      </c>
      <c r="V833" s="173">
        <f>IFERROR(VLOOKUP(Table2[[#This Row],[Enterprise ID]],'Tech-ServiceDate'!A:B,2,0), "EitherNewHire or Termed")</f>
        <v>45844</v>
      </c>
      <c r="W833" s="41"/>
      <c r="X833" s="25"/>
    </row>
    <row r="834" spans="1:24" ht="33.75" customHeight="1">
      <c r="A834" s="15">
        <v>45968</v>
      </c>
      <c r="B834" s="8">
        <v>22201</v>
      </c>
      <c r="C834" s="9" t="s">
        <v>17339</v>
      </c>
      <c r="D834" s="10" t="s">
        <v>17340</v>
      </c>
      <c r="E834" s="174" t="str">
        <f t="shared" si="33"/>
        <v>22201</v>
      </c>
      <c r="F834" s="175">
        <f>IFERROR(VLOOKUP(D834,'TPMS-auto'!A:J, 10,0), "Not-in-TPMS")</f>
        <v>4342472814</v>
      </c>
      <c r="G834" s="175" t="str">
        <f>IFERROR(VLOOKUP(D834,'TPMS-auto'!A:J,6,0),"Not-in-TPMS")</f>
        <v>022201</v>
      </c>
      <c r="H834" s="12" t="s">
        <v>14676</v>
      </c>
      <c r="I834" s="11" t="s">
        <v>17341</v>
      </c>
      <c r="J834" s="13" t="s">
        <v>17342</v>
      </c>
      <c r="K834" s="13" t="s">
        <v>14679</v>
      </c>
      <c r="L834" s="3" t="s">
        <v>14680</v>
      </c>
      <c r="M834" s="13"/>
      <c r="N834" s="13" t="s">
        <v>14680</v>
      </c>
      <c r="O834" s="13" t="s">
        <v>14680</v>
      </c>
      <c r="P834" s="166" t="str">
        <f>IFERROR(VLOOKUP(D834,'TPMS-auto'!A:D, 4,0),"Not-in-TPMS")</f>
        <v>0008175</v>
      </c>
      <c r="Q834" s="169" t="str">
        <f>VLOOKUP(Table2[[#This Row],[Unit Number]],Ops,3,0)</f>
        <v>Rob &amp; Andrea</v>
      </c>
      <c r="R834" s="173">
        <f>IFERROR(VLOOKUP(Table2[[#This Row],[Enterprise ID]], 'ExistingRental-12.11'!A:H, 3, 0), "Not Open On 12.11")</f>
        <v>45859</v>
      </c>
      <c r="S834" s="167" t="str">
        <f>IF(Table2[[#This Row],[Start Rental Date]]="New Rental", "New Rental", "Rental Extension Request")</f>
        <v>New Rental</v>
      </c>
      <c r="T834" s="167" t="str">
        <f>IFERROR(IF(Table2[[#This Row],[Date of this request]]-Table2[[#This Row],[Tech Service Date]]&lt;60, "New Hire Rental", "Truck Breakdown"), "New Hire Rental")</f>
        <v>New Hire Rental</v>
      </c>
      <c r="U834" s="167" t="str">
        <f>IFERROR(VLOOKUP(Table2[[#This Row],[Enterprise ID]], 'ExistingRental-12.11'!A:H, 7, 0), "Not Open On 12.11")</f>
        <v>ERIN TIPTON</v>
      </c>
      <c r="V834" s="173">
        <f>IFERROR(VLOOKUP(Table2[[#This Row],[Enterprise ID]],'Tech-ServiceDate'!A:B,2,0), "EitherNewHire or Termed")</f>
        <v>45956</v>
      </c>
      <c r="W834" s="41"/>
      <c r="X834" s="25"/>
    </row>
    <row r="835" spans="1:24" ht="33.75" customHeight="1">
      <c r="A835" s="15">
        <v>45968</v>
      </c>
      <c r="B835" s="8">
        <v>37077</v>
      </c>
      <c r="C835" s="9" t="s">
        <v>17343</v>
      </c>
      <c r="D835" s="10" t="s">
        <v>7351</v>
      </c>
      <c r="E835" s="174" t="str">
        <f t="shared" si="33"/>
        <v>37077</v>
      </c>
      <c r="F835" s="175">
        <f>IFERROR(VLOOKUP(D835,'TPMS-auto'!A:J, 10,0), "Not-in-TPMS")</f>
        <v>4235122847</v>
      </c>
      <c r="G835" s="175" t="str">
        <f>IFERROR(VLOOKUP(D835,'TPMS-auto'!A:J,6,0),"Not-in-TPMS")</f>
        <v>037077</v>
      </c>
      <c r="H835" s="12" t="s">
        <v>14676</v>
      </c>
      <c r="I835" s="11"/>
      <c r="J835" s="3" t="s">
        <v>16716</v>
      </c>
      <c r="K835" s="13" t="s">
        <v>14679</v>
      </c>
      <c r="L835" s="13"/>
      <c r="M835" s="13"/>
      <c r="N835" s="13" t="s">
        <v>14680</v>
      </c>
      <c r="O835" s="13" t="s">
        <v>14680</v>
      </c>
      <c r="P835" s="166" t="str">
        <f>IFERROR(VLOOKUP(D835,'TPMS-auto'!A:D, 4,0),"Not-in-TPMS")</f>
        <v>0004766</v>
      </c>
      <c r="Q835" s="169" t="str">
        <f>VLOOKUP(Table2[[#This Row],[Unit Number]],Ops,3,0)</f>
        <v>Rob &amp; Andrea</v>
      </c>
      <c r="R835" s="173">
        <f>IFERROR(VLOOKUP(Table2[[#This Row],[Enterprise ID]], 'ExistingRental-12.11'!A:H, 3, 0), "Not Open On 12.11")</f>
        <v>45979</v>
      </c>
      <c r="S835" s="167" t="str">
        <f>IF(Table2[[#This Row],[Start Rental Date]]="New Rental", "New Rental", "Rental Extension Request")</f>
        <v>New Rental</v>
      </c>
      <c r="T835" s="167" t="str">
        <f>IFERROR(IF(Table2[[#This Row],[Date of this request]]-Table2[[#This Row],[Tech Service Date]]&lt;60, "New Hire Rental", "Truck Breakdown"), "New Hire Rental")</f>
        <v>Truck Breakdown</v>
      </c>
      <c r="U835" s="167" t="str">
        <f>IFERROR(VLOOKUP(Table2[[#This Row],[Enterprise ID]], 'ExistingRental-12.11'!A:H, 7, 0), "Not Open On 12.11")</f>
        <v>JAMES LEWIS</v>
      </c>
      <c r="V835" s="173">
        <f>IFERROR(VLOOKUP(Table2[[#This Row],[Enterprise ID]],'Tech-ServiceDate'!A:B,2,0), "EitherNewHire or Termed")</f>
        <v>32951</v>
      </c>
      <c r="W835" s="41"/>
      <c r="X835" s="25"/>
    </row>
    <row r="836" spans="1:24" ht="33.75" customHeight="1">
      <c r="A836" s="15">
        <v>45968</v>
      </c>
      <c r="B836" s="7">
        <v>46052</v>
      </c>
      <c r="C836" s="4" t="s">
        <v>17344</v>
      </c>
      <c r="D836" s="5" t="s">
        <v>17345</v>
      </c>
      <c r="E836" s="176" t="str">
        <f t="shared" si="33"/>
        <v>46052</v>
      </c>
      <c r="F836" s="181">
        <f>IFERROR(VLOOKUP(D836,'TPMS-auto'!A:J, 10,0), "Not-in-TPMS")</f>
        <v>6502782821</v>
      </c>
      <c r="G836" s="181" t="str">
        <f>IFERROR(VLOOKUP(D836,'TPMS-auto'!A:J,6,0),"Not-in-TPMS")</f>
        <v>046052</v>
      </c>
      <c r="H836" s="12" t="s">
        <v>14676</v>
      </c>
      <c r="I836" s="2" t="s">
        <v>17346</v>
      </c>
      <c r="J836" s="3" t="s">
        <v>16716</v>
      </c>
      <c r="K836" s="13" t="s">
        <v>14679</v>
      </c>
      <c r="L836" s="3" t="s">
        <v>14680</v>
      </c>
      <c r="M836" s="3"/>
      <c r="N836" s="3" t="s">
        <v>14680</v>
      </c>
      <c r="O836" s="13" t="s">
        <v>14680</v>
      </c>
      <c r="P836" s="166" t="str">
        <f>IFERROR(VLOOKUP(D836,'TPMS-auto'!A:D, 4,0),"Not-in-TPMS")</f>
        <v>0008184</v>
      </c>
      <c r="Q836" s="169" t="str">
        <f>VLOOKUP(Table2[[#This Row],[Unit Number]],Ops,3,0)</f>
        <v>Carol &amp; Tasha</v>
      </c>
      <c r="R836" s="173" t="str">
        <f>IFERROR(VLOOKUP(Table2[[#This Row],[Enterprise ID]], 'ExistingRental-12.11'!A:H, 3, 0), "Not Open On 12.11")</f>
        <v>Not Open On 12.11</v>
      </c>
      <c r="S836" s="167" t="str">
        <f>IF(Table2[[#This Row],[Start Rental Date]]="New Rental", "New Rental", "Rental Extension Request")</f>
        <v>New Rental</v>
      </c>
      <c r="T836" s="167" t="str">
        <f>IFERROR(IF(Table2[[#This Row],[Date of this request]]-Table2[[#This Row],[Tech Service Date]]&lt;60, "New Hire Rental", "Truck Breakdown"), "New Hire Rental")</f>
        <v>Truck Breakdown</v>
      </c>
      <c r="U836" s="167" t="str">
        <f>IFERROR(VLOOKUP(Table2[[#This Row],[Enterprise ID]], 'ExistingRental-12.11'!A:H, 7, 0), "Not Open On 12.11")</f>
        <v>Not Open On 12.11</v>
      </c>
      <c r="V836" s="173">
        <f>IFERROR(VLOOKUP(Table2[[#This Row],[Enterprise ID]],'Tech-ServiceDate'!A:B,2,0), "EitherNewHire or Termed")</f>
        <v>45872</v>
      </c>
      <c r="W836" s="41"/>
      <c r="X836" s="25"/>
    </row>
    <row r="837" spans="1:24" ht="33.75" customHeight="1">
      <c r="A837" s="15">
        <v>45968</v>
      </c>
      <c r="B837" s="7">
        <v>61745</v>
      </c>
      <c r="C837" s="4" t="s">
        <v>17347</v>
      </c>
      <c r="D837" s="5" t="s">
        <v>15861</v>
      </c>
      <c r="E837" s="176" t="str">
        <f t="shared" si="33"/>
        <v>61745</v>
      </c>
      <c r="F837" s="181">
        <f>IFERROR(VLOOKUP(D837,'TPMS-auto'!A:J, 10,0), "Not-in-TPMS")</f>
        <v>3528093231</v>
      </c>
      <c r="G837" s="181" t="str">
        <f>IFERROR(VLOOKUP(D837,'TPMS-auto'!A:J,6,0),"Not-in-TPMS")</f>
        <v>061745</v>
      </c>
      <c r="H837" s="12" t="s">
        <v>14676</v>
      </c>
      <c r="I837" s="2" t="s">
        <v>17348</v>
      </c>
      <c r="J837" s="3" t="s">
        <v>17349</v>
      </c>
      <c r="K837" s="13" t="s">
        <v>14679</v>
      </c>
      <c r="L837" s="3" t="s">
        <v>14680</v>
      </c>
      <c r="M837" s="3"/>
      <c r="N837" s="3" t="s">
        <v>14680</v>
      </c>
      <c r="O837" s="3" t="s">
        <v>14680</v>
      </c>
      <c r="P837" s="166" t="str">
        <f>IFERROR(VLOOKUP(D837,'TPMS-auto'!A:D, 4,0),"Not-in-TPMS")</f>
        <v>0007435</v>
      </c>
      <c r="Q837" s="169" t="str">
        <f>VLOOKUP(Table2[[#This Row],[Unit Number]],Ops,3,0)</f>
        <v>Rob &amp; Andrea</v>
      </c>
      <c r="R837" s="173">
        <f>IFERROR(VLOOKUP(Table2[[#This Row],[Enterprise ID]], 'ExistingRental-12.11'!A:H, 3, 0), "Not Open On 12.11")</f>
        <v>45968</v>
      </c>
      <c r="S837" s="167" t="str">
        <f>IF(Table2[[#This Row],[Start Rental Date]]="New Rental", "New Rental", "Rental Extension Request")</f>
        <v>New Rental</v>
      </c>
      <c r="T837" s="167" t="str">
        <f>IFERROR(IF(Table2[[#This Row],[Date of this request]]-Table2[[#This Row],[Tech Service Date]]&lt;60, "New Hire Rental", "Truck Breakdown"), "New Hire Rental")</f>
        <v>Truck Breakdown</v>
      </c>
      <c r="U837" s="167" t="str">
        <f>IFERROR(VLOOKUP(Table2[[#This Row],[Enterprise ID]], 'ExistingRental-12.11'!A:H, 7, 0), "Not Open On 12.11")</f>
        <v>ROBERTO AYALA MERCADO</v>
      </c>
      <c r="V837" s="173">
        <f>IFERROR(VLOOKUP(Table2[[#This Row],[Enterprise ID]],'Tech-ServiceDate'!A:B,2,0), "EitherNewHire or Termed")</f>
        <v>45844</v>
      </c>
      <c r="W837" s="41"/>
      <c r="X837" s="25"/>
    </row>
    <row r="838" spans="1:24" ht="33.75" customHeight="1">
      <c r="A838" s="15">
        <v>45968</v>
      </c>
      <c r="B838" s="7">
        <v>23087</v>
      </c>
      <c r="C838" s="4" t="s">
        <v>17350</v>
      </c>
      <c r="D838" s="5" t="s">
        <v>17351</v>
      </c>
      <c r="E838" s="176" t="str">
        <f t="shared" si="33"/>
        <v>23087</v>
      </c>
      <c r="F838" s="181">
        <f>IFERROR(VLOOKUP(D838,'TPMS-auto'!A:J, 10,0), "Not-in-TPMS")</f>
        <v>7169360121</v>
      </c>
      <c r="G838" s="181" t="str">
        <f>IFERROR(VLOOKUP(D838,'TPMS-auto'!A:J,6,0),"Not-in-TPMS")</f>
        <v>023087</v>
      </c>
      <c r="H838" s="12" t="s">
        <v>14676</v>
      </c>
      <c r="I838" s="2" t="s">
        <v>15058</v>
      </c>
      <c r="J838" s="3" t="s">
        <v>17352</v>
      </c>
      <c r="K838" s="13" t="s">
        <v>14679</v>
      </c>
      <c r="L838" s="3" t="s">
        <v>14680</v>
      </c>
      <c r="M838" s="3"/>
      <c r="N838" s="3" t="s">
        <v>14680</v>
      </c>
      <c r="O838" s="13" t="s">
        <v>14680</v>
      </c>
      <c r="P838" s="166" t="str">
        <f>IFERROR(VLOOKUP(D838,'TPMS-auto'!A:D, 4,0),"Not-in-TPMS")</f>
        <v>0007670</v>
      </c>
      <c r="Q838" s="169" t="str">
        <f>VLOOKUP(Table2[[#This Row],[Unit Number]],Ops,3,0)</f>
        <v>Rob &amp; Andrea</v>
      </c>
      <c r="R838" s="173" t="str">
        <f>IFERROR(VLOOKUP(Table2[[#This Row],[Enterprise ID]], 'ExistingRental-12.11'!A:H, 3, 0), "Not Open On 12.11")</f>
        <v>Not Open On 12.11</v>
      </c>
      <c r="S838" s="167" t="str">
        <f>IF(Table2[[#This Row],[Start Rental Date]]="New Rental", "New Rental", "Rental Extension Request")</f>
        <v>New Rental</v>
      </c>
      <c r="T838" s="167" t="str">
        <f>IFERROR(IF(Table2[[#This Row],[Date of this request]]-Table2[[#This Row],[Tech Service Date]]&lt;60, "New Hire Rental", "Truck Breakdown"), "New Hire Rental")</f>
        <v>New Hire Rental</v>
      </c>
      <c r="U838" s="167" t="str">
        <f>IFERROR(VLOOKUP(Table2[[#This Row],[Enterprise ID]], 'ExistingRental-12.11'!A:H, 7, 0), "Not Open On 12.11")</f>
        <v>Not Open On 12.11</v>
      </c>
      <c r="V838" s="173">
        <f>IFERROR(VLOOKUP(Table2[[#This Row],[Enterprise ID]],'Tech-ServiceDate'!A:B,2,0), "EitherNewHire or Termed")</f>
        <v>45956</v>
      </c>
      <c r="W838" s="41"/>
      <c r="X838" s="25"/>
    </row>
    <row r="839" spans="1:24" ht="33.75" customHeight="1">
      <c r="A839" s="15">
        <v>45968</v>
      </c>
      <c r="B839" s="7">
        <v>46976</v>
      </c>
      <c r="C839" s="4" t="s">
        <v>15877</v>
      </c>
      <c r="D839" s="5" t="s">
        <v>13197</v>
      </c>
      <c r="E839" s="176" t="str">
        <f t="shared" si="33"/>
        <v>46976</v>
      </c>
      <c r="F839" s="181">
        <f>IFERROR(VLOOKUP(D839,'TPMS-auto'!A:J, 10,0), "Not-in-TPMS")</f>
        <v>3012227835</v>
      </c>
      <c r="G839" s="181" t="str">
        <f>IFERROR(VLOOKUP(D839,'TPMS-auto'!A:J,6,0),"Not-in-TPMS")</f>
        <v>046976</v>
      </c>
      <c r="H839" s="12" t="s">
        <v>14676</v>
      </c>
      <c r="I839" s="2" t="s">
        <v>17353</v>
      </c>
      <c r="J839" s="3" t="s">
        <v>17354</v>
      </c>
      <c r="K839" s="13" t="s">
        <v>14679</v>
      </c>
      <c r="L839" s="3" t="s">
        <v>14680</v>
      </c>
      <c r="M839" s="3"/>
      <c r="N839" s="3" t="s">
        <v>14680</v>
      </c>
      <c r="O839" s="3" t="s">
        <v>14680</v>
      </c>
      <c r="P839" s="166" t="str">
        <f>IFERROR(VLOOKUP(D839,'TPMS-auto'!A:D, 4,0),"Not-in-TPMS")</f>
        <v>0007084</v>
      </c>
      <c r="Q839" s="169" t="str">
        <f>VLOOKUP(Table2[[#This Row],[Unit Number]],Ops,3,0)</f>
        <v>Monica, Cheryl &amp; Machell</v>
      </c>
      <c r="R839" s="173">
        <f>IFERROR(VLOOKUP(Table2[[#This Row],[Enterprise ID]], 'ExistingRental-12.11'!A:H, 3, 0), "Not Open On 12.11")</f>
        <v>45915</v>
      </c>
      <c r="S839" s="167" t="str">
        <f>IF(Table2[[#This Row],[Start Rental Date]]="New Rental", "New Rental", "Rental Extension Request")</f>
        <v>New Rental</v>
      </c>
      <c r="T839" s="167" t="str">
        <f>IFERROR(IF(Table2[[#This Row],[Date of this request]]-Table2[[#This Row],[Tech Service Date]]&lt;60, "New Hire Rental", "Truck Breakdown"), "New Hire Rental")</f>
        <v>Truck Breakdown</v>
      </c>
      <c r="U839" s="167" t="str">
        <f>IFERROR(VLOOKUP(Table2[[#This Row],[Enterprise ID]], 'ExistingRental-12.11'!A:H, 7, 0), "Not Open On 12.11")</f>
        <v>THOMAS DOHERTY</v>
      </c>
      <c r="V839" s="173">
        <f>IFERROR(VLOOKUP(Table2[[#This Row],[Enterprise ID]],'Tech-ServiceDate'!A:B,2,0), "EitherNewHire or Termed")</f>
        <v>39034</v>
      </c>
      <c r="W839" s="41"/>
      <c r="X839" s="25"/>
    </row>
    <row r="840" spans="1:24" ht="33.75" customHeight="1">
      <c r="A840" s="15">
        <v>45971</v>
      </c>
      <c r="B840" s="8">
        <v>46708</v>
      </c>
      <c r="C840" s="9" t="s">
        <v>17102</v>
      </c>
      <c r="D840" s="10" t="s">
        <v>16583</v>
      </c>
      <c r="E840" s="174" t="s">
        <v>16819</v>
      </c>
      <c r="F840" s="175">
        <v>2569623009</v>
      </c>
      <c r="G840" s="175" t="s">
        <v>16820</v>
      </c>
      <c r="H840" s="12">
        <v>45965</v>
      </c>
      <c r="I840" s="11" t="s">
        <v>17355</v>
      </c>
      <c r="J840" s="13" t="s">
        <v>17356</v>
      </c>
      <c r="K840" s="13" t="s">
        <v>14679</v>
      </c>
      <c r="L840" s="13" t="s">
        <v>14680</v>
      </c>
      <c r="M840" s="13"/>
      <c r="N840" s="13" t="s">
        <v>14680</v>
      </c>
      <c r="O840" s="13" t="s">
        <v>14680</v>
      </c>
      <c r="P840" s="166" t="str">
        <f>IFERROR(VLOOKUP(D840,'TPMS-auto'!A:D, 4,0),"Not-in-TPMS")</f>
        <v>0008035</v>
      </c>
      <c r="Q840" s="169" t="str">
        <f>VLOOKUP(Table2[[#This Row],[Unit Number]],Ops,3,0)</f>
        <v>Rob &amp; Andrea</v>
      </c>
      <c r="R840" s="173">
        <f>IFERROR(VLOOKUP(Table2[[#This Row],[Enterprise ID]], 'ExistingRental-12.11'!A:H, 3, 0), "Not Open On 12.11")</f>
        <v>45965</v>
      </c>
      <c r="S840" s="167" t="str">
        <f>IF(Table2[[#This Row],[Start Rental Date]]="New Rental", "New Rental", "Rental Extension Request")</f>
        <v>Rental Extension Request</v>
      </c>
      <c r="T840" s="167" t="str">
        <f>IFERROR(IF(Table2[[#This Row],[Date of this request]]-Table2[[#This Row],[Tech Service Date]]&lt;60, "New Hire Rental", "Truck Breakdown"), "New Hire Rental")</f>
        <v>New Hire Rental</v>
      </c>
      <c r="U840" s="167" t="str">
        <f>IFERROR(VLOOKUP(Table2[[#This Row],[Enterprise ID]], 'ExistingRental-12.11'!A:H, 7, 0), "Not Open On 12.11")</f>
        <v>JAYSHAWN ROWLS</v>
      </c>
      <c r="V840" s="173">
        <f>IFERROR(VLOOKUP(Table2[[#This Row],[Enterprise ID]],'Tech-ServiceDate'!A:B,2,0), "EitherNewHire or Termed")</f>
        <v>45942</v>
      </c>
      <c r="W840" s="41"/>
      <c r="X840" s="25"/>
    </row>
    <row r="841" spans="1:24" ht="33.75" customHeight="1">
      <c r="A841" s="15">
        <v>45971</v>
      </c>
      <c r="B841" s="8">
        <v>36040</v>
      </c>
      <c r="C841" s="9" t="s">
        <v>15424</v>
      </c>
      <c r="D841" s="10" t="s">
        <v>15425</v>
      </c>
      <c r="E841" s="174" t="s">
        <v>15883</v>
      </c>
      <c r="F841" s="175">
        <v>2406430072</v>
      </c>
      <c r="G841" s="175" t="s">
        <v>17357</v>
      </c>
      <c r="H841" s="12" t="s">
        <v>14676</v>
      </c>
      <c r="I841" s="11" t="s">
        <v>17358</v>
      </c>
      <c r="J841" s="13" t="s">
        <v>17359</v>
      </c>
      <c r="K841" s="13" t="s">
        <v>14679</v>
      </c>
      <c r="L841" s="13" t="s">
        <v>14680</v>
      </c>
      <c r="M841" s="13"/>
      <c r="N841" s="13" t="s">
        <v>14680</v>
      </c>
      <c r="O841" s="13" t="s">
        <v>14680</v>
      </c>
      <c r="P841" s="166" t="str">
        <f>IFERROR(VLOOKUP(D841,'TPMS-auto'!A:D, 4,0),"Not-in-TPMS")</f>
        <v>0007084</v>
      </c>
      <c r="Q841" s="169" t="str">
        <f>VLOOKUP(Table2[[#This Row],[Unit Number]],Ops,3,0)</f>
        <v>Monica, Cheryl &amp; Machell</v>
      </c>
      <c r="R841" s="173">
        <f>IFERROR(VLOOKUP(Table2[[#This Row],[Enterprise ID]], 'ExistingRental-12.11'!A:H, 3, 0), "Not Open On 12.11")</f>
        <v>45971</v>
      </c>
      <c r="S841" s="167" t="str">
        <f>IF(Table2[[#This Row],[Start Rental Date]]="New Rental", "New Rental", "Rental Extension Request")</f>
        <v>New Rental</v>
      </c>
      <c r="T841" s="167" t="str">
        <f>IFERROR(IF(Table2[[#This Row],[Date of this request]]-Table2[[#This Row],[Tech Service Date]]&lt;60, "New Hire Rental", "Truck Breakdown"), "New Hire Rental")</f>
        <v>New Hire Rental</v>
      </c>
      <c r="U841" s="167" t="str">
        <f>IFERROR(VLOOKUP(Table2[[#This Row],[Enterprise ID]], 'ExistingRental-12.11'!A:H, 7, 0), "Not Open On 12.11")</f>
        <v>ELISHA PEAKE</v>
      </c>
      <c r="V841" s="173">
        <f>IFERROR(VLOOKUP(Table2[[#This Row],[Enterprise ID]],'Tech-ServiceDate'!A:B,2,0), "EitherNewHire or Termed")</f>
        <v>45914</v>
      </c>
      <c r="W841" s="41"/>
      <c r="X841" s="25"/>
    </row>
    <row r="842" spans="1:24" ht="33.75" customHeight="1">
      <c r="A842" s="15">
        <v>45971</v>
      </c>
      <c r="B842" s="8">
        <v>46749</v>
      </c>
      <c r="C842" s="9" t="s">
        <v>17360</v>
      </c>
      <c r="D842" s="10" t="s">
        <v>16032</v>
      </c>
      <c r="E842" s="174" t="str">
        <f>TRIM(B842)</f>
        <v>46749</v>
      </c>
      <c r="F842" s="175">
        <f>IFERROR(VLOOKUP(D842,'TPMS-auto'!A:J, 10,0), "Not-in-TPMS")</f>
        <v>5026062041</v>
      </c>
      <c r="G842" s="175" t="str">
        <f>IFERROR(VLOOKUP(D842,'TPMS-auto'!A:J,6,0),"Not-in-TPMS")</f>
        <v>046749</v>
      </c>
      <c r="H842" s="12" t="s">
        <v>14676</v>
      </c>
      <c r="I842" s="11" t="s">
        <v>17361</v>
      </c>
      <c r="J842" s="13" t="s">
        <v>17356</v>
      </c>
      <c r="K842" s="13" t="s">
        <v>14679</v>
      </c>
      <c r="L842" s="13" t="s">
        <v>14680</v>
      </c>
      <c r="M842" s="13"/>
      <c r="N842" s="13" t="s">
        <v>14680</v>
      </c>
      <c r="O842" s="13" t="s">
        <v>14680</v>
      </c>
      <c r="P842" s="166" t="str">
        <f>IFERROR(VLOOKUP(D842,'TPMS-auto'!A:D, 4,0),"Not-in-TPMS")</f>
        <v>0004766</v>
      </c>
      <c r="Q842" s="169" t="str">
        <f>VLOOKUP(Table2[[#This Row],[Unit Number]],Ops,3,0)</f>
        <v>Rob &amp; Andrea</v>
      </c>
      <c r="R842" s="173" t="str">
        <f>IFERROR(VLOOKUP(Table2[[#This Row],[Enterprise ID]], 'ExistingRental-12.11'!A:H, 3, 0), "Not Open On 12.11")</f>
        <v>Not Open On 12.11</v>
      </c>
      <c r="S842" s="167" t="str">
        <f>IF(Table2[[#This Row],[Start Rental Date]]="New Rental", "New Rental", "Rental Extension Request")</f>
        <v>New Rental</v>
      </c>
      <c r="T842" s="167" t="str">
        <f>IFERROR(IF(Table2[[#This Row],[Date of this request]]-Table2[[#This Row],[Tech Service Date]]&lt;60, "New Hire Rental", "Truck Breakdown"), "New Hire Rental")</f>
        <v>Truck Breakdown</v>
      </c>
      <c r="U842" s="167" t="str">
        <f>IFERROR(VLOOKUP(Table2[[#This Row],[Enterprise ID]], 'ExistingRental-12.11'!A:H, 7, 0), "Not Open On 12.11")</f>
        <v>Not Open On 12.11</v>
      </c>
      <c r="V842" s="173">
        <f>IFERROR(VLOOKUP(Table2[[#This Row],[Enterprise ID]],'Tech-ServiceDate'!A:B,2,0), "EitherNewHire or Termed")</f>
        <v>45704</v>
      </c>
      <c r="W842" s="41"/>
      <c r="X842" s="25"/>
    </row>
    <row r="843" spans="1:24" ht="33.75" customHeight="1">
      <c r="A843" s="15">
        <v>45971</v>
      </c>
      <c r="B843" s="8">
        <v>61360</v>
      </c>
      <c r="C843" s="9" t="s">
        <v>15641</v>
      </c>
      <c r="D843" s="10" t="s">
        <v>3747</v>
      </c>
      <c r="E843" s="174" t="s">
        <v>17362</v>
      </c>
      <c r="F843" s="175">
        <v>4042473033</v>
      </c>
      <c r="G843" s="175" t="s">
        <v>17363</v>
      </c>
      <c r="H843" s="12">
        <v>45852</v>
      </c>
      <c r="I843" s="11" t="s">
        <v>15642</v>
      </c>
      <c r="J843" s="13" t="s">
        <v>15643</v>
      </c>
      <c r="K843" s="13" t="s">
        <v>17364</v>
      </c>
      <c r="L843" s="13" t="s">
        <v>14680</v>
      </c>
      <c r="M843" s="13"/>
      <c r="N843" s="13" t="s">
        <v>14680</v>
      </c>
      <c r="O843" s="13" t="s">
        <v>14680</v>
      </c>
      <c r="P843" s="166" t="str">
        <f>IFERROR(VLOOKUP(D843,'TPMS-auto'!A:D, 4,0),"Not-in-TPMS")</f>
        <v>0008035</v>
      </c>
      <c r="Q843" s="169" t="str">
        <f>VLOOKUP(Table2[[#This Row],[Unit Number]],Ops,3,0)</f>
        <v>Rob &amp; Andrea</v>
      </c>
      <c r="R843" s="173">
        <f>IFERROR(VLOOKUP(Table2[[#This Row],[Enterprise ID]], 'ExistingRental-12.11'!A:H, 3, 0), "Not Open On 12.11")</f>
        <v>45999</v>
      </c>
      <c r="S843" s="167" t="str">
        <f>IF(Table2[[#This Row],[Start Rental Date]]="New Rental", "New Rental", "Rental Extension Request")</f>
        <v>Rental Extension Request</v>
      </c>
      <c r="T843" s="167" t="str">
        <f>IFERROR(IF(Table2[[#This Row],[Date of this request]]-Table2[[#This Row],[Tech Service Date]]&lt;60, "New Hire Rental", "Truck Breakdown"), "New Hire Rental")</f>
        <v>Truck Breakdown</v>
      </c>
      <c r="U843" s="167" t="str">
        <f>IFERROR(VLOOKUP(Table2[[#This Row],[Enterprise ID]], 'ExistingRental-12.11'!A:H, 7, 0), "Not Open On 12.11")</f>
        <v>DWAYNE HOWELL</v>
      </c>
      <c r="V843" s="173">
        <f>IFERROR(VLOOKUP(Table2[[#This Row],[Enterprise ID]],'Tech-ServiceDate'!A:B,2,0), "EitherNewHire or Termed")</f>
        <v>29766</v>
      </c>
      <c r="W843" s="41"/>
      <c r="X843" s="25"/>
    </row>
    <row r="844" spans="1:24" ht="33.75" customHeight="1">
      <c r="A844" s="15">
        <v>45971</v>
      </c>
      <c r="B844" s="7">
        <v>46143</v>
      </c>
      <c r="C844" s="4" t="s">
        <v>17365</v>
      </c>
      <c r="D844" s="5" t="s">
        <v>2435</v>
      </c>
      <c r="E844" s="176" t="str">
        <f t="shared" ref="E844:E861" si="34">TRIM(B844)</f>
        <v>46143</v>
      </c>
      <c r="F844" s="181">
        <f>IFERROR(VLOOKUP(D844,'TPMS-auto'!A:J, 10,0), "Not-in-TPMS")</f>
        <v>6304578521</v>
      </c>
      <c r="G844" s="181" t="str">
        <f>IFERROR(VLOOKUP(D844,'TPMS-auto'!A:J,6,0),"Not-in-TPMS")</f>
        <v>046143</v>
      </c>
      <c r="H844" s="12" t="s">
        <v>14676</v>
      </c>
      <c r="I844" s="2" t="s">
        <v>17366</v>
      </c>
      <c r="J844" s="3" t="s">
        <v>17367</v>
      </c>
      <c r="K844" s="13" t="s">
        <v>17368</v>
      </c>
      <c r="L844" s="13" t="s">
        <v>14680</v>
      </c>
      <c r="M844" s="13"/>
      <c r="N844" s="3" t="s">
        <v>14680</v>
      </c>
      <c r="O844" s="13" t="s">
        <v>14680</v>
      </c>
      <c r="P844" s="166" t="str">
        <f>IFERROR(VLOOKUP(D844,'TPMS-auto'!A:D, 4,0),"Not-in-TPMS")</f>
        <v>0008555</v>
      </c>
      <c r="Q844" s="169" t="str">
        <f>VLOOKUP(Table2[[#This Row],[Unit Number]],Ops,3,0)</f>
        <v>Monica, Cheryl &amp; Machell</v>
      </c>
      <c r="R844" s="173" t="str">
        <f>IFERROR(VLOOKUP(Table2[[#This Row],[Enterprise ID]], 'ExistingRental-12.11'!A:H, 3, 0), "Not Open On 12.11")</f>
        <v>Not Open On 12.11</v>
      </c>
      <c r="S844" s="167" t="str">
        <f>IF(Table2[[#This Row],[Start Rental Date]]="New Rental", "New Rental", "Rental Extension Request")</f>
        <v>New Rental</v>
      </c>
      <c r="T844" s="167" t="str">
        <f>IFERROR(IF(Table2[[#This Row],[Date of this request]]-Table2[[#This Row],[Tech Service Date]]&lt;60, "New Hire Rental", "Truck Breakdown"), "New Hire Rental")</f>
        <v>Truck Breakdown</v>
      </c>
      <c r="U844" s="167" t="str">
        <f>IFERROR(VLOOKUP(Table2[[#This Row],[Enterprise ID]], 'ExistingRental-12.11'!A:H, 7, 0), "Not Open On 12.11")</f>
        <v>Not Open On 12.11</v>
      </c>
      <c r="V844" s="173">
        <f>IFERROR(VLOOKUP(Table2[[#This Row],[Enterprise ID]],'Tech-ServiceDate'!A:B,2,0), "EitherNewHire or Termed")</f>
        <v>38404</v>
      </c>
      <c r="W844" s="41"/>
      <c r="X844" s="25"/>
    </row>
    <row r="845" spans="1:24" ht="33.75" customHeight="1">
      <c r="A845" s="15">
        <v>45971</v>
      </c>
      <c r="B845" s="7">
        <v>61015</v>
      </c>
      <c r="C845" s="4" t="s">
        <v>17369</v>
      </c>
      <c r="D845" s="5" t="s">
        <v>2193</v>
      </c>
      <c r="E845" s="176" t="str">
        <f t="shared" si="34"/>
        <v>61015</v>
      </c>
      <c r="F845" s="181">
        <f>IFERROR(VLOOKUP(D845,'TPMS-auto'!A:J, 10,0), "Not-in-TPMS")</f>
        <v>7249536540</v>
      </c>
      <c r="G845" s="181" t="str">
        <f>IFERROR(VLOOKUP(D845,'TPMS-auto'!A:J,6,0),"Not-in-TPMS")</f>
        <v>061016</v>
      </c>
      <c r="H845" s="12" t="s">
        <v>14676</v>
      </c>
      <c r="I845" s="2" t="s">
        <v>17370</v>
      </c>
      <c r="J845" s="3" t="s">
        <v>15394</v>
      </c>
      <c r="K845" s="81" t="s">
        <v>17371</v>
      </c>
      <c r="L845" s="13" t="s">
        <v>14680</v>
      </c>
      <c r="M845" s="13"/>
      <c r="N845" s="3" t="s">
        <v>14680</v>
      </c>
      <c r="O845" s="13" t="s">
        <v>14680</v>
      </c>
      <c r="P845" s="166" t="str">
        <f>IFERROR(VLOOKUP(D845,'TPMS-auto'!A:D, 4,0),"Not-in-TPMS")</f>
        <v>0004766</v>
      </c>
      <c r="Q845" s="169" t="str">
        <f>VLOOKUP(Table2[[#This Row],[Unit Number]],Ops,3,0)</f>
        <v>Rob &amp; Andrea</v>
      </c>
      <c r="R845" s="173" t="str">
        <f>IFERROR(VLOOKUP(Table2[[#This Row],[Enterprise ID]], 'ExistingRental-12.11'!A:H, 3, 0), "Not Open On 12.11")</f>
        <v>Not Open On 12.11</v>
      </c>
      <c r="S845" s="167" t="str">
        <f>IF(Table2[[#This Row],[Start Rental Date]]="New Rental", "New Rental", "Rental Extension Request")</f>
        <v>New Rental</v>
      </c>
      <c r="T845" s="167" t="str">
        <f>IFERROR(IF(Table2[[#This Row],[Date of this request]]-Table2[[#This Row],[Tech Service Date]]&lt;60, "New Hire Rental", "Truck Breakdown"), "New Hire Rental")</f>
        <v>Truck Breakdown</v>
      </c>
      <c r="U845" s="167" t="str">
        <f>IFERROR(VLOOKUP(Table2[[#This Row],[Enterprise ID]], 'ExistingRental-12.11'!A:H, 7, 0), "Not Open On 12.11")</f>
        <v>Not Open On 12.11</v>
      </c>
      <c r="V845" s="173">
        <f>IFERROR(VLOOKUP(Table2[[#This Row],[Enterprise ID]],'Tech-ServiceDate'!A:B,2,0), "EitherNewHire or Termed")</f>
        <v>37255</v>
      </c>
      <c r="W845" s="41"/>
      <c r="X845" s="25"/>
    </row>
    <row r="846" spans="1:24" ht="33.75" customHeight="1">
      <c r="A846" s="15">
        <v>45971</v>
      </c>
      <c r="B846" s="7">
        <v>37125</v>
      </c>
      <c r="C846" s="4" t="s">
        <v>17372</v>
      </c>
      <c r="D846" s="5" t="s">
        <v>14745</v>
      </c>
      <c r="E846" s="176" t="str">
        <f t="shared" si="34"/>
        <v>37125</v>
      </c>
      <c r="F846" s="181">
        <f>IFERROR(VLOOKUP(D846,'TPMS-auto'!A:J, 10,0), "Not-in-TPMS")</f>
        <v>2287602794</v>
      </c>
      <c r="G846" s="181" t="str">
        <f>IFERROR(VLOOKUP(D846,'TPMS-auto'!A:J,6,0),"Not-in-TPMS")</f>
        <v>037125</v>
      </c>
      <c r="H846" s="12" t="s">
        <v>14676</v>
      </c>
      <c r="I846" s="2" t="s">
        <v>16996</v>
      </c>
      <c r="J846" s="3" t="s">
        <v>17373</v>
      </c>
      <c r="K846" s="13" t="s">
        <v>14679</v>
      </c>
      <c r="L846" s="13" t="s">
        <v>14680</v>
      </c>
      <c r="M846" s="13"/>
      <c r="N846" s="3" t="s">
        <v>14680</v>
      </c>
      <c r="O846" s="3" t="s">
        <v>14680</v>
      </c>
      <c r="P846" s="166" t="str">
        <f>IFERROR(VLOOKUP(D846,'TPMS-auto'!A:D, 4,0),"Not-in-TPMS")</f>
        <v>0008206</v>
      </c>
      <c r="Q846" s="169" t="str">
        <f>VLOOKUP(Table2[[#This Row],[Unit Number]],Ops,3,0)</f>
        <v>Monica, Cheryl &amp; Machell</v>
      </c>
      <c r="R846" s="173">
        <f>IFERROR(VLOOKUP(Table2[[#This Row],[Enterprise ID]], 'ExistingRental-12.11'!A:H, 3, 0), "Not Open On 12.11")</f>
        <v>45971</v>
      </c>
      <c r="S846" s="167" t="str">
        <f>IF(Table2[[#This Row],[Start Rental Date]]="New Rental", "New Rental", "Rental Extension Request")</f>
        <v>New Rental</v>
      </c>
      <c r="T846" s="167" t="str">
        <f>IFERROR(IF(Table2[[#This Row],[Date of this request]]-Table2[[#This Row],[Tech Service Date]]&lt;60, "New Hire Rental", "Truck Breakdown"), "New Hire Rental")</f>
        <v>Truck Breakdown</v>
      </c>
      <c r="U846" s="167" t="str">
        <f>IFERROR(VLOOKUP(Table2[[#This Row],[Enterprise ID]], 'ExistingRental-12.11'!A:H, 7, 0), "Not Open On 12.11")</f>
        <v>KAREEM WILLIAMS</v>
      </c>
      <c r="V846" s="173">
        <f>IFERROR(VLOOKUP(Table2[[#This Row],[Enterprise ID]],'Tech-ServiceDate'!A:B,2,0), "EitherNewHire or Termed")</f>
        <v>45900</v>
      </c>
      <c r="W846" s="41"/>
      <c r="X846" s="25"/>
    </row>
    <row r="847" spans="1:24" ht="33.75" customHeight="1">
      <c r="A847" s="15">
        <v>45971</v>
      </c>
      <c r="B847" s="7">
        <v>22334</v>
      </c>
      <c r="C847" s="4" t="s">
        <v>17374</v>
      </c>
      <c r="D847" s="5" t="s">
        <v>16990</v>
      </c>
      <c r="E847" s="176" t="str">
        <f t="shared" si="34"/>
        <v>22334</v>
      </c>
      <c r="F847" s="181">
        <f>IFERROR(VLOOKUP(D847,'TPMS-auto'!A:J, 10,0), "Not-in-TPMS")</f>
        <v>6052312334</v>
      </c>
      <c r="G847" s="181" t="str">
        <f>IFERROR(VLOOKUP(D847,'TPMS-auto'!A:J,6,0),"Not-in-TPMS")</f>
        <v>022334</v>
      </c>
      <c r="H847" s="12">
        <v>45967</v>
      </c>
      <c r="I847" s="2" t="s">
        <v>17313</v>
      </c>
      <c r="J847" s="3" t="s">
        <v>17314</v>
      </c>
      <c r="K847" s="13" t="s">
        <v>14679</v>
      </c>
      <c r="L847" s="13" t="s">
        <v>14680</v>
      </c>
      <c r="M847" s="13"/>
      <c r="N847" s="3" t="s">
        <v>14680</v>
      </c>
      <c r="O847" s="3" t="s">
        <v>14680</v>
      </c>
      <c r="P847" s="166" t="str">
        <f>IFERROR(VLOOKUP(D847,'TPMS-auto'!A:D, 4,0),"Not-in-TPMS")</f>
        <v>0008162</v>
      </c>
      <c r="Q847" s="169" t="str">
        <f>VLOOKUP(Table2[[#This Row],[Unit Number]],Ops,3,0)</f>
        <v>Monica, Cheryl &amp; Machell</v>
      </c>
      <c r="R847" s="173">
        <f>IFERROR(VLOOKUP(Table2[[#This Row],[Enterprise ID]], 'ExistingRental-12.11'!A:H, 3, 0), "Not Open On 12.11")</f>
        <v>45959</v>
      </c>
      <c r="S847" s="167" t="str">
        <f>IF(Table2[[#This Row],[Start Rental Date]]="New Rental", "New Rental", "Rental Extension Request")</f>
        <v>Rental Extension Request</v>
      </c>
      <c r="T847" s="167" t="str">
        <f>IFERROR(IF(Table2[[#This Row],[Date of this request]]-Table2[[#This Row],[Tech Service Date]]&lt;60, "New Hire Rental", "Truck Breakdown"), "New Hire Rental")</f>
        <v>New Hire Rental</v>
      </c>
      <c r="U847" s="167" t="str">
        <f>IFERROR(VLOOKUP(Table2[[#This Row],[Enterprise ID]], 'ExistingRental-12.11'!A:H, 7, 0), "Not Open On 12.11")</f>
        <v>DORIAN WADE</v>
      </c>
      <c r="V847" s="173">
        <f>IFERROR(VLOOKUP(Table2[[#This Row],[Enterprise ID]],'Tech-ServiceDate'!A:B,2,0), "EitherNewHire or Termed")</f>
        <v>45935</v>
      </c>
      <c r="W847" s="41"/>
      <c r="X847" s="25"/>
    </row>
    <row r="848" spans="1:24" ht="33.75" customHeight="1">
      <c r="A848" s="15">
        <v>45971</v>
      </c>
      <c r="B848" s="7">
        <v>46748</v>
      </c>
      <c r="C848" s="4" t="s">
        <v>17375</v>
      </c>
      <c r="D848" s="5" t="s">
        <v>17376</v>
      </c>
      <c r="E848" s="176" t="str">
        <f t="shared" si="34"/>
        <v>46748</v>
      </c>
      <c r="F848" s="181">
        <f>IFERROR(VLOOKUP(D848,'TPMS-auto'!A:J, 10,0), "Not-in-TPMS")</f>
        <v>2523630764</v>
      </c>
      <c r="G848" s="181" t="str">
        <f>IFERROR(VLOOKUP(D848,'TPMS-auto'!A:J,6,0),"Not-in-TPMS")</f>
        <v>046748</v>
      </c>
      <c r="H848" s="12" t="s">
        <v>14676</v>
      </c>
      <c r="I848" s="2" t="s">
        <v>17377</v>
      </c>
      <c r="J848" s="3" t="s">
        <v>17378</v>
      </c>
      <c r="K848" s="13" t="s">
        <v>14679</v>
      </c>
      <c r="L848" s="13" t="s">
        <v>14680</v>
      </c>
      <c r="M848" s="13"/>
      <c r="N848" s="3" t="s">
        <v>14680</v>
      </c>
      <c r="O848" s="3" t="s">
        <v>14680</v>
      </c>
      <c r="P848" s="166" t="str">
        <f>IFERROR(VLOOKUP(D848,'TPMS-auto'!A:D, 4,0),"Not-in-TPMS")</f>
        <v>0008175</v>
      </c>
      <c r="Q848" s="169" t="str">
        <f>VLOOKUP(Table2[[#This Row],[Unit Number]],Ops,3,0)</f>
        <v>Rob &amp; Andrea</v>
      </c>
      <c r="R848" s="173">
        <f>IFERROR(VLOOKUP(Table2[[#This Row],[Enterprise ID]], 'ExistingRental-12.11'!A:H, 3, 0), "Not Open On 12.11")</f>
        <v>45993</v>
      </c>
      <c r="S848" s="167" t="str">
        <f>IF(Table2[[#This Row],[Start Rental Date]]="New Rental", "New Rental", "Rental Extension Request")</f>
        <v>New Rental</v>
      </c>
      <c r="T848" s="167" t="str">
        <f>IFERROR(IF(Table2[[#This Row],[Date of this request]]-Table2[[#This Row],[Tech Service Date]]&lt;60, "New Hire Rental", "Truck Breakdown"), "New Hire Rental")</f>
        <v>New Hire Rental</v>
      </c>
      <c r="U848" s="167" t="str">
        <f>IFERROR(VLOOKUP(Table2[[#This Row],[Enterprise ID]], 'ExistingRental-12.11'!A:H, 7, 0), "Not Open On 12.11")</f>
        <v>ANDREW RICHARDSON</v>
      </c>
      <c r="V848" s="173">
        <f>IFERROR(VLOOKUP(Table2[[#This Row],[Enterprise ID]],'Tech-ServiceDate'!A:B,2,0), "EitherNewHire or Termed")</f>
        <v>45949</v>
      </c>
      <c r="W848" s="41"/>
      <c r="X848" s="25"/>
    </row>
    <row r="849" spans="1:24" ht="33.75" customHeight="1">
      <c r="A849" s="15">
        <v>45971</v>
      </c>
      <c r="B849" s="7">
        <v>46799</v>
      </c>
      <c r="C849" s="4" t="s">
        <v>17379</v>
      </c>
      <c r="D849" s="4" t="s">
        <v>17380</v>
      </c>
      <c r="E849" s="176" t="str">
        <f t="shared" si="34"/>
        <v>46799</v>
      </c>
      <c r="F849" s="181" t="str">
        <f>IFERROR(VLOOKUP(D849,'TPMS-auto'!A:J, 10,0), "Not-in-TPMS")</f>
        <v>Not-in-TPMS</v>
      </c>
      <c r="G849" s="181" t="str">
        <f>IFERROR(VLOOKUP(D849,'TPMS-auto'!A:J,6,0),"Not-in-TPMS")</f>
        <v>Not-in-TPMS</v>
      </c>
      <c r="H849" s="12" t="s">
        <v>14676</v>
      </c>
      <c r="I849" s="161" t="s">
        <v>17381</v>
      </c>
      <c r="J849" s="3" t="s">
        <v>15426</v>
      </c>
      <c r="K849" s="13" t="s">
        <v>17382</v>
      </c>
      <c r="L849" s="3" t="s">
        <v>14680</v>
      </c>
      <c r="M849" s="3"/>
      <c r="N849" s="3" t="s">
        <v>14680</v>
      </c>
      <c r="O849" s="3" t="s">
        <v>14680</v>
      </c>
      <c r="P849" s="166" t="str">
        <f>IFERROR(VLOOKUP(D849,'TPMS-auto'!A:D, 4,0),"Not-in-TPMS")</f>
        <v>Not-in-TPMS</v>
      </c>
      <c r="Q849" s="169" t="e">
        <f>VLOOKUP(Table2[[#This Row],[Unit Number]],Ops,3,0)</f>
        <v>#N/A</v>
      </c>
      <c r="R849" s="173" t="str">
        <f>IFERROR(VLOOKUP(Table2[[#This Row],[Enterprise ID]], 'ExistingRental-12.11'!A:H, 3, 0), "Not Open On 12.11")</f>
        <v>Not Open On 12.11</v>
      </c>
      <c r="S849" s="167" t="str">
        <f>IF(Table2[[#This Row],[Start Rental Date]]="New Rental", "New Rental", "Rental Extension Request")</f>
        <v>New Rental</v>
      </c>
      <c r="T849" s="167" t="str">
        <f>IFERROR(IF(Table2[[#This Row],[Date of this request]]-Table2[[#This Row],[Tech Service Date]]&lt;60, "New Hire Rental", "Truck Breakdown"), "New Hire Rental")</f>
        <v>New Hire Rental</v>
      </c>
      <c r="U849" s="167" t="str">
        <f>IFERROR(VLOOKUP(Table2[[#This Row],[Enterprise ID]], 'ExistingRental-12.11'!A:H, 7, 0), "Not Open On 12.11")</f>
        <v>Not Open On 12.11</v>
      </c>
      <c r="V849" s="173" t="str">
        <f>IFERROR(VLOOKUP(Table2[[#This Row],[Enterprise ID]],'Tech-ServiceDate'!A:B,2,0), "EitherNewHire or Termed")</f>
        <v>EitherNewHire or Termed</v>
      </c>
      <c r="W849" s="41"/>
      <c r="X849" s="25"/>
    </row>
    <row r="850" spans="1:24" ht="33.75" customHeight="1">
      <c r="A850" s="15">
        <v>45971</v>
      </c>
      <c r="B850" s="7">
        <v>61369</v>
      </c>
      <c r="C850" s="4" t="s">
        <v>17383</v>
      </c>
      <c r="D850" s="5" t="s">
        <v>14957</v>
      </c>
      <c r="E850" s="176" t="str">
        <f t="shared" si="34"/>
        <v>61369</v>
      </c>
      <c r="F850" s="181">
        <f>IFERROR(VLOOKUP(D850,'TPMS-auto'!A:J, 10,0), "Not-in-TPMS")</f>
        <v>2569217517</v>
      </c>
      <c r="G850" s="181" t="str">
        <f>IFERROR(VLOOKUP(D850,'TPMS-auto'!A:J,6,0),"Not-in-TPMS")</f>
        <v>061369</v>
      </c>
      <c r="H850" s="12" t="s">
        <v>14676</v>
      </c>
      <c r="I850" s="2" t="s">
        <v>17384</v>
      </c>
      <c r="J850" s="3" t="s">
        <v>17385</v>
      </c>
      <c r="K850" s="13" t="s">
        <v>14679</v>
      </c>
      <c r="L850" s="3" t="s">
        <v>14680</v>
      </c>
      <c r="M850" s="3"/>
      <c r="N850" s="3" t="s">
        <v>14680</v>
      </c>
      <c r="O850" s="3" t="s">
        <v>14680</v>
      </c>
      <c r="P850" s="166" t="str">
        <f>IFERROR(VLOOKUP(D850,'TPMS-auto'!A:D, 4,0),"Not-in-TPMS")</f>
        <v>0008035</v>
      </c>
      <c r="Q850" s="169" t="str">
        <f>VLOOKUP(Table2[[#This Row],[Unit Number]],Ops,3,0)</f>
        <v>Rob &amp; Andrea</v>
      </c>
      <c r="R850" s="173" t="str">
        <f>IFERROR(VLOOKUP(Table2[[#This Row],[Enterprise ID]], 'ExistingRental-12.11'!A:H, 3, 0), "Not Open On 12.11")</f>
        <v>Not Open On 12.11</v>
      </c>
      <c r="S850" s="167" t="str">
        <f>IF(Table2[[#This Row],[Start Rental Date]]="New Rental", "New Rental", "Rental Extension Request")</f>
        <v>New Rental</v>
      </c>
      <c r="T850" s="167" t="str">
        <f>IFERROR(IF(Table2[[#This Row],[Date of this request]]-Table2[[#This Row],[Tech Service Date]]&lt;60, "New Hire Rental", "Truck Breakdown"), "New Hire Rental")</f>
        <v>Truck Breakdown</v>
      </c>
      <c r="U850" s="167" t="str">
        <f>IFERROR(VLOOKUP(Table2[[#This Row],[Enterprise ID]], 'ExistingRental-12.11'!A:H, 7, 0), "Not Open On 12.11")</f>
        <v>Not Open On 12.11</v>
      </c>
      <c r="V850" s="173">
        <f>IFERROR(VLOOKUP(Table2[[#This Row],[Enterprise ID]],'Tech-ServiceDate'!A:B,2,0), "EitherNewHire or Termed")</f>
        <v>45354</v>
      </c>
      <c r="W850" s="41"/>
      <c r="X850" s="25"/>
    </row>
    <row r="851" spans="1:24" ht="33.75" customHeight="1">
      <c r="A851" s="15">
        <v>45971</v>
      </c>
      <c r="B851" s="7">
        <v>36228</v>
      </c>
      <c r="C851" s="4" t="s">
        <v>17386</v>
      </c>
      <c r="D851" s="5" t="s">
        <v>17387</v>
      </c>
      <c r="E851" s="176" t="str">
        <f t="shared" si="34"/>
        <v>36228</v>
      </c>
      <c r="F851" s="181">
        <f>IFERROR(VLOOKUP(D851,'TPMS-auto'!A:J, 10,0), "Not-in-TPMS")</f>
        <v>4077805287</v>
      </c>
      <c r="G851" s="181" t="str">
        <f>IFERROR(VLOOKUP(D851,'TPMS-auto'!A:J,6,0),"Not-in-TPMS")</f>
        <v>036228</v>
      </c>
      <c r="H851" s="12" t="s">
        <v>14676</v>
      </c>
      <c r="I851" s="2" t="s">
        <v>17388</v>
      </c>
      <c r="J851" s="2" t="s">
        <v>17389</v>
      </c>
      <c r="K851" s="13" t="s">
        <v>14679</v>
      </c>
      <c r="L851" s="3" t="s">
        <v>14680</v>
      </c>
      <c r="M851" s="3"/>
      <c r="N851" s="3" t="s">
        <v>14680</v>
      </c>
      <c r="O851" s="3" t="s">
        <v>14680</v>
      </c>
      <c r="P851" s="166" t="str">
        <f>IFERROR(VLOOKUP(D851,'TPMS-auto'!A:D, 4,0),"Not-in-TPMS")</f>
        <v>0007435</v>
      </c>
      <c r="Q851" s="169" t="str">
        <f>VLOOKUP(Table2[[#This Row],[Unit Number]],Ops,3,0)</f>
        <v>Rob &amp; Andrea</v>
      </c>
      <c r="R851" s="173">
        <f>IFERROR(VLOOKUP(Table2[[#This Row],[Enterprise ID]], 'ExistingRental-12.11'!A:H, 3, 0), "Not Open On 12.11")</f>
        <v>45980</v>
      </c>
      <c r="S851" s="167" t="str">
        <f>IF(Table2[[#This Row],[Start Rental Date]]="New Rental", "New Rental", "Rental Extension Request")</f>
        <v>New Rental</v>
      </c>
      <c r="T851" s="167" t="str">
        <f>IFERROR(IF(Table2[[#This Row],[Date of this request]]-Table2[[#This Row],[Tech Service Date]]&lt;60, "New Hire Rental", "Truck Breakdown"), "New Hire Rental")</f>
        <v>Truck Breakdown</v>
      </c>
      <c r="U851" s="167" t="str">
        <f>IFERROR(VLOOKUP(Table2[[#This Row],[Enterprise ID]], 'ExistingRental-12.11'!A:H, 7, 0), "Not Open On 12.11")</f>
        <v>JABARI FELTON</v>
      </c>
      <c r="V851" s="173">
        <f>IFERROR(VLOOKUP(Table2[[#This Row],[Enterprise ID]],'Tech-ServiceDate'!A:B,2,0), "EitherNewHire or Termed")</f>
        <v>45480</v>
      </c>
      <c r="W851" s="41"/>
      <c r="X851" s="25"/>
    </row>
    <row r="852" spans="1:24" ht="33.75" customHeight="1">
      <c r="A852" s="15">
        <v>45971</v>
      </c>
      <c r="B852" s="7">
        <v>21831</v>
      </c>
      <c r="C852" s="4" t="s">
        <v>17390</v>
      </c>
      <c r="D852" s="5" t="s">
        <v>8576</v>
      </c>
      <c r="E852" s="176" t="str">
        <f t="shared" si="34"/>
        <v>21831</v>
      </c>
      <c r="F852" s="181">
        <f>IFERROR(VLOOKUP(D852,'TPMS-auto'!A:J, 10,0), "Not-in-TPMS")</f>
        <v>6824150436</v>
      </c>
      <c r="G852" s="181" t="str">
        <f>IFERROR(VLOOKUP(D852,'TPMS-auto'!A:J,6,0),"Not-in-TPMS")</f>
        <v>021831</v>
      </c>
      <c r="H852" s="12" t="s">
        <v>14676</v>
      </c>
      <c r="I852" s="2" t="s">
        <v>17391</v>
      </c>
      <c r="J852" s="3" t="s">
        <v>17392</v>
      </c>
      <c r="K852" s="13" t="s">
        <v>14679</v>
      </c>
      <c r="L852" s="3" t="s">
        <v>14680</v>
      </c>
      <c r="M852" s="3"/>
      <c r="N852" s="3" t="s">
        <v>14680</v>
      </c>
      <c r="O852" s="3" t="s">
        <v>14680</v>
      </c>
      <c r="P852" s="166" t="str">
        <f>IFERROR(VLOOKUP(D852,'TPMS-auto'!A:D, 4,0),"Not-in-TPMS")</f>
        <v>0008420</v>
      </c>
      <c r="Q852" s="169" t="str">
        <f>VLOOKUP(Table2[[#This Row],[Unit Number]],Ops,3,0)</f>
        <v>Rob &amp; Andrea</v>
      </c>
      <c r="R852" s="173" t="str">
        <f>IFERROR(VLOOKUP(Table2[[#This Row],[Enterprise ID]], 'ExistingRental-12.11'!A:H, 3, 0), "Not Open On 12.11")</f>
        <v>Not Open On 12.11</v>
      </c>
      <c r="S852" s="167" t="str">
        <f>IF(Table2[[#This Row],[Start Rental Date]]="New Rental", "New Rental", "Rental Extension Request")</f>
        <v>New Rental</v>
      </c>
      <c r="T852" s="167" t="str">
        <f>IFERROR(IF(Table2[[#This Row],[Date of this request]]-Table2[[#This Row],[Tech Service Date]]&lt;60, "New Hire Rental", "Truck Breakdown"), "New Hire Rental")</f>
        <v>Truck Breakdown</v>
      </c>
      <c r="U852" s="167" t="str">
        <f>IFERROR(VLOOKUP(Table2[[#This Row],[Enterprise ID]], 'ExistingRental-12.11'!A:H, 7, 0), "Not Open On 12.11")</f>
        <v>Not Open On 12.11</v>
      </c>
      <c r="V852" s="173">
        <f>IFERROR(VLOOKUP(Table2[[#This Row],[Enterprise ID]],'Tech-ServiceDate'!A:B,2,0), "EitherNewHire or Termed")</f>
        <v>39916</v>
      </c>
      <c r="W852" s="41"/>
      <c r="X852" s="25"/>
    </row>
    <row r="853" spans="1:24" ht="33.75" customHeight="1">
      <c r="A853" s="15">
        <v>45971</v>
      </c>
      <c r="B853" s="7">
        <v>23921</v>
      </c>
      <c r="C853" s="4" t="s">
        <v>17393</v>
      </c>
      <c r="D853" s="5" t="s">
        <v>16785</v>
      </c>
      <c r="E853" s="176" t="str">
        <f t="shared" si="34"/>
        <v>23921</v>
      </c>
      <c r="F853" s="181">
        <f>IFERROR(VLOOKUP(D853,'TPMS-auto'!A:J, 10,0), "Not-in-TPMS")</f>
        <v>3016741829</v>
      </c>
      <c r="G853" s="181" t="str">
        <f>IFERROR(VLOOKUP(D853,'TPMS-auto'!A:J,6,0),"Not-in-TPMS")</f>
        <v>023921</v>
      </c>
      <c r="H853" s="12">
        <v>45965</v>
      </c>
      <c r="I853" s="11" t="s">
        <v>15666</v>
      </c>
      <c r="J853" s="3" t="s">
        <v>16716</v>
      </c>
      <c r="K853" s="13" t="s">
        <v>14679</v>
      </c>
      <c r="L853" s="3" t="s">
        <v>14680</v>
      </c>
      <c r="M853" s="3"/>
      <c r="N853" s="3" t="s">
        <v>14680</v>
      </c>
      <c r="O853" s="3" t="s">
        <v>14680</v>
      </c>
      <c r="P853" s="166" t="str">
        <f>IFERROR(VLOOKUP(D853,'TPMS-auto'!A:D, 4,0),"Not-in-TPMS")</f>
        <v>0007084</v>
      </c>
      <c r="Q853" s="169" t="str">
        <f>VLOOKUP(Table2[[#This Row],[Unit Number]],Ops,3,0)</f>
        <v>Monica, Cheryl &amp; Machell</v>
      </c>
      <c r="R853" s="173" t="str">
        <f>IFERROR(VLOOKUP(Table2[[#This Row],[Enterprise ID]], 'ExistingRental-12.11'!A:H, 3, 0), "Not Open On 12.11")</f>
        <v>Not Open On 12.11</v>
      </c>
      <c r="S853" s="167" t="str">
        <f>IF(Table2[[#This Row],[Start Rental Date]]="New Rental", "New Rental", "Rental Extension Request")</f>
        <v>Rental Extension Request</v>
      </c>
      <c r="T853" s="167" t="str">
        <f>IFERROR(IF(Table2[[#This Row],[Date of this request]]-Table2[[#This Row],[Tech Service Date]]&lt;60, "New Hire Rental", "Truck Breakdown"), "New Hire Rental")</f>
        <v>New Hire Rental</v>
      </c>
      <c r="U853" s="167" t="str">
        <f>IFERROR(VLOOKUP(Table2[[#This Row],[Enterprise ID]], 'ExistingRental-12.11'!A:H, 7, 0), "Not Open On 12.11")</f>
        <v>Not Open On 12.11</v>
      </c>
      <c r="V853" s="173">
        <f>IFERROR(VLOOKUP(Table2[[#This Row],[Enterprise ID]],'Tech-ServiceDate'!A:B,2,0), "EitherNewHire or Termed")</f>
        <v>45942</v>
      </c>
      <c r="W853" s="41"/>
      <c r="X853" s="25"/>
    </row>
    <row r="854" spans="1:24" ht="33.75" customHeight="1">
      <c r="A854" s="15">
        <v>45971</v>
      </c>
      <c r="B854" s="7">
        <v>46165</v>
      </c>
      <c r="C854" s="4" t="s">
        <v>17394</v>
      </c>
      <c r="D854" s="5" t="s">
        <v>17310</v>
      </c>
      <c r="E854" s="176" t="str">
        <f t="shared" si="34"/>
        <v>46165</v>
      </c>
      <c r="F854" s="181">
        <f>IFERROR(VLOOKUP(D854,'TPMS-auto'!A:J, 10,0), "Not-in-TPMS")</f>
        <v>6306641089</v>
      </c>
      <c r="G854" s="181" t="str">
        <f>IFERROR(VLOOKUP(D854,'TPMS-auto'!A:J,6,0),"Not-in-TPMS")</f>
        <v>046165</v>
      </c>
      <c r="H854" s="12" t="s">
        <v>14676</v>
      </c>
      <c r="I854" s="2" t="s">
        <v>17395</v>
      </c>
      <c r="J854" s="3" t="s">
        <v>16716</v>
      </c>
      <c r="K854" s="13" t="s">
        <v>14679</v>
      </c>
      <c r="L854" s="3" t="s">
        <v>14680</v>
      </c>
      <c r="M854" s="3"/>
      <c r="N854" s="3" t="s">
        <v>14680</v>
      </c>
      <c r="O854" s="3" t="s">
        <v>14680</v>
      </c>
      <c r="P854" s="166" t="str">
        <f>IFERROR(VLOOKUP(D854,'TPMS-auto'!A:D, 4,0),"Not-in-TPMS")</f>
        <v>0008555</v>
      </c>
      <c r="Q854" s="169" t="str">
        <f>VLOOKUP(Table2[[#This Row],[Unit Number]],Ops,3,0)</f>
        <v>Monica, Cheryl &amp; Machell</v>
      </c>
      <c r="R854" s="173" t="str">
        <f>IFERROR(VLOOKUP(Table2[[#This Row],[Enterprise ID]], 'ExistingRental-12.11'!A:H, 3, 0), "Not Open On 12.11")</f>
        <v>Not Open On 12.11</v>
      </c>
      <c r="S854" s="167" t="str">
        <f>IF(Table2[[#This Row],[Start Rental Date]]="New Rental", "New Rental", "Rental Extension Request")</f>
        <v>New Rental</v>
      </c>
      <c r="T854" s="167" t="str">
        <f>IFERROR(IF(Table2[[#This Row],[Date of this request]]-Table2[[#This Row],[Tech Service Date]]&lt;60, "New Hire Rental", "Truck Breakdown"), "New Hire Rental")</f>
        <v>New Hire Rental</v>
      </c>
      <c r="U854" s="167" t="str">
        <f>IFERROR(VLOOKUP(Table2[[#This Row],[Enterprise ID]], 'ExistingRental-12.11'!A:H, 7, 0), "Not Open On 12.11")</f>
        <v>Not Open On 12.11</v>
      </c>
      <c r="V854" s="173">
        <f>IFERROR(VLOOKUP(Table2[[#This Row],[Enterprise ID]],'Tech-ServiceDate'!A:B,2,0), "EitherNewHire or Termed")</f>
        <v>45949</v>
      </c>
      <c r="W854" s="41"/>
      <c r="X854" s="25"/>
    </row>
    <row r="855" spans="1:24" ht="33.75" customHeight="1">
      <c r="A855" s="15">
        <v>45971</v>
      </c>
      <c r="B855" s="7">
        <v>24118</v>
      </c>
      <c r="C855" s="4" t="s">
        <v>17396</v>
      </c>
      <c r="D855" s="5" t="s">
        <v>17225</v>
      </c>
      <c r="E855" s="176" t="str">
        <f t="shared" si="34"/>
        <v>24118</v>
      </c>
      <c r="F855" s="181">
        <f>IFERROR(VLOOKUP(D855,'TPMS-auto'!A:J, 10,0), "Not-in-TPMS")</f>
        <v>7209675237</v>
      </c>
      <c r="G855" s="181" t="str">
        <f>IFERROR(VLOOKUP(D855,'TPMS-auto'!A:J,6,0),"Not-in-TPMS")</f>
        <v>037372</v>
      </c>
      <c r="H855" s="12" t="s">
        <v>14676</v>
      </c>
      <c r="I855" s="2" t="s">
        <v>17397</v>
      </c>
      <c r="J855" s="3" t="s">
        <v>16716</v>
      </c>
      <c r="K855" s="13" t="s">
        <v>14679</v>
      </c>
      <c r="L855" s="3" t="s">
        <v>14680</v>
      </c>
      <c r="M855" s="3"/>
      <c r="N855" s="3" t="s">
        <v>14680</v>
      </c>
      <c r="O855" s="3" t="s">
        <v>14680</v>
      </c>
      <c r="P855" s="166" t="str">
        <f>IFERROR(VLOOKUP(D855,'TPMS-auto'!A:D, 4,0),"Not-in-TPMS")</f>
        <v>0008169</v>
      </c>
      <c r="Q855" s="169" t="str">
        <f>VLOOKUP(Table2[[#This Row],[Unit Number]],Ops,3,0)</f>
        <v>Carol &amp; Tasha</v>
      </c>
      <c r="R855" s="173" t="str">
        <f>IFERROR(VLOOKUP(Table2[[#This Row],[Enterprise ID]], 'ExistingRental-12.11'!A:H, 3, 0), "Not Open On 12.11")</f>
        <v>Not Open On 12.11</v>
      </c>
      <c r="S855" s="167" t="str">
        <f>IF(Table2[[#This Row],[Start Rental Date]]="New Rental", "New Rental", "Rental Extension Request")</f>
        <v>New Rental</v>
      </c>
      <c r="T855" s="167" t="str">
        <f>IFERROR(IF(Table2[[#This Row],[Date of this request]]-Table2[[#This Row],[Tech Service Date]]&lt;60, "New Hire Rental", "Truck Breakdown"), "New Hire Rental")</f>
        <v>Truck Breakdown</v>
      </c>
      <c r="U855" s="167" t="str">
        <f>IFERROR(VLOOKUP(Table2[[#This Row],[Enterprise ID]], 'ExistingRental-12.11'!A:H, 7, 0), "Not Open On 12.11")</f>
        <v>Not Open On 12.11</v>
      </c>
      <c r="V855" s="173">
        <f>IFERROR(VLOOKUP(Table2[[#This Row],[Enterprise ID]],'Tech-ServiceDate'!A:B,2,0), "EitherNewHire or Termed")</f>
        <v>45858</v>
      </c>
      <c r="W855" s="41"/>
      <c r="X855" s="25"/>
    </row>
    <row r="856" spans="1:24" ht="33.75" customHeight="1">
      <c r="A856" s="15">
        <v>45972</v>
      </c>
      <c r="B856" s="8">
        <v>61640</v>
      </c>
      <c r="C856" s="9" t="s">
        <v>16829</v>
      </c>
      <c r="D856" s="10" t="s">
        <v>16830</v>
      </c>
      <c r="E856" s="174" t="str">
        <f t="shared" si="34"/>
        <v>61640</v>
      </c>
      <c r="F856" s="175">
        <f>IFERROR(VLOOKUP(D856,'TPMS-auto'!A:J, 10,0), "Not-in-TPMS")</f>
        <v>9209616281</v>
      </c>
      <c r="G856" s="175" t="str">
        <f>IFERROR(VLOOKUP(D856,'TPMS-auto'!A:J,6,0),"Not-in-TPMS")</f>
        <v>061640</v>
      </c>
      <c r="H856" s="12" t="s">
        <v>14676</v>
      </c>
      <c r="I856" s="11" t="s">
        <v>17398</v>
      </c>
      <c r="J856" s="13" t="s">
        <v>17399</v>
      </c>
      <c r="K856" s="13" t="s">
        <v>14679</v>
      </c>
      <c r="L856" s="13" t="s">
        <v>14680</v>
      </c>
      <c r="M856" s="13"/>
      <c r="N856" s="13" t="s">
        <v>14680</v>
      </c>
      <c r="O856" s="13" t="s">
        <v>14680</v>
      </c>
      <c r="P856" s="166" t="str">
        <f>IFERROR(VLOOKUP(D856,'TPMS-auto'!A:D, 4,0),"Not-in-TPMS")</f>
        <v>0008555</v>
      </c>
      <c r="Q856" s="169" t="str">
        <f>VLOOKUP(Table2[[#This Row],[Unit Number]],Ops,3,0)</f>
        <v>Monica, Cheryl &amp; Machell</v>
      </c>
      <c r="R856" s="173">
        <f>IFERROR(VLOOKUP(Table2[[#This Row],[Enterprise ID]], 'ExistingRental-12.11'!A:H, 3, 0), "Not Open On 12.11")</f>
        <v>45992</v>
      </c>
      <c r="S856" s="167" t="str">
        <f>IF(Table2[[#This Row],[Start Rental Date]]="New Rental", "New Rental", "Rental Extension Request")</f>
        <v>New Rental</v>
      </c>
      <c r="T856" s="167" t="str">
        <f>IFERROR(IF(Table2[[#This Row],[Date of this request]]-Table2[[#This Row],[Tech Service Date]]&lt;60, "New Hire Rental", "Truck Breakdown"), "New Hire Rental")</f>
        <v>New Hire Rental</v>
      </c>
      <c r="U856" s="167" t="str">
        <f>IFERROR(VLOOKUP(Table2[[#This Row],[Enterprise ID]], 'ExistingRental-12.11'!A:H, 7, 0), "Not Open On 12.11")</f>
        <v>DIVONTAE CASTO</v>
      </c>
      <c r="V856" s="173">
        <f>IFERROR(VLOOKUP(Table2[[#This Row],[Enterprise ID]],'Tech-ServiceDate'!A:B,2,0), "EitherNewHire or Termed")</f>
        <v>45942</v>
      </c>
      <c r="W856" s="41"/>
      <c r="X856" s="25"/>
    </row>
    <row r="857" spans="1:24" ht="33.75" customHeight="1">
      <c r="A857" s="15">
        <v>45972</v>
      </c>
      <c r="B857" s="7">
        <v>37420</v>
      </c>
      <c r="C857" s="4" t="s">
        <v>17233</v>
      </c>
      <c r="D857" s="5" t="s">
        <v>16314</v>
      </c>
      <c r="E857" s="176" t="str">
        <f t="shared" si="34"/>
        <v>37420</v>
      </c>
      <c r="F857" s="181">
        <f>IFERROR(VLOOKUP(D857,'TPMS-auto'!A:J, 10,0), "Not-in-TPMS")</f>
        <v>4709201039</v>
      </c>
      <c r="G857" s="181" t="str">
        <f>IFERROR(VLOOKUP(D857,'TPMS-auto'!A:J,6,0),"Not-in-TPMS")</f>
        <v>037420</v>
      </c>
      <c r="H857" s="12" t="s">
        <v>14676</v>
      </c>
      <c r="I857" s="11" t="s">
        <v>16315</v>
      </c>
      <c r="J857" s="13" t="s">
        <v>17235</v>
      </c>
      <c r="K857" s="13" t="s">
        <v>14679</v>
      </c>
      <c r="L857" s="13" t="s">
        <v>14680</v>
      </c>
      <c r="M857" s="13"/>
      <c r="N857" s="13" t="s">
        <v>14680</v>
      </c>
      <c r="O857" s="13" t="s">
        <v>14680</v>
      </c>
      <c r="P857" s="166" t="str">
        <f>IFERROR(VLOOKUP(D857,'TPMS-auto'!A:D, 4,0),"Not-in-TPMS")</f>
        <v>0008035</v>
      </c>
      <c r="Q857" s="169" t="str">
        <f>VLOOKUP(Table2[[#This Row],[Unit Number]],Ops,3,0)</f>
        <v>Rob &amp; Andrea</v>
      </c>
      <c r="R857" s="173" t="str">
        <f>IFERROR(VLOOKUP(Table2[[#This Row],[Enterprise ID]], 'ExistingRental-12.11'!A:H, 3, 0), "Not Open On 12.11")</f>
        <v>Not Open On 12.11</v>
      </c>
      <c r="S857" s="167" t="str">
        <f>IF(Table2[[#This Row],[Start Rental Date]]="New Rental", "New Rental", "Rental Extension Request")</f>
        <v>New Rental</v>
      </c>
      <c r="T857" s="167" t="str">
        <f>IFERROR(IF(Table2[[#This Row],[Date of this request]]-Table2[[#This Row],[Tech Service Date]]&lt;60, "New Hire Rental", "Truck Breakdown"), "New Hire Rental")</f>
        <v>Truck Breakdown</v>
      </c>
      <c r="U857" s="167" t="str">
        <f>IFERROR(VLOOKUP(Table2[[#This Row],[Enterprise ID]], 'ExistingRental-12.11'!A:H, 7, 0), "Not Open On 12.11")</f>
        <v>Not Open On 12.11</v>
      </c>
      <c r="V857" s="173">
        <f>IFERROR(VLOOKUP(Table2[[#This Row],[Enterprise ID]],'Tech-ServiceDate'!A:B,2,0), "EitherNewHire or Termed")</f>
        <v>45900</v>
      </c>
      <c r="W857" s="41"/>
      <c r="X857" s="25"/>
    </row>
    <row r="858" spans="1:24" ht="33.75" customHeight="1">
      <c r="A858" s="15">
        <v>45972</v>
      </c>
      <c r="B858" s="7">
        <v>61780</v>
      </c>
      <c r="C858" s="4" t="s">
        <v>17400</v>
      </c>
      <c r="D858" s="5" t="s">
        <v>5658</v>
      </c>
      <c r="E858" s="176" t="str">
        <f t="shared" si="34"/>
        <v>61780</v>
      </c>
      <c r="F858" s="181">
        <f>IFERROR(VLOOKUP(D858,'TPMS-auto'!A:J, 10,0), "Not-in-TPMS")</f>
        <v>8482343860</v>
      </c>
      <c r="G858" s="181" t="str">
        <f>IFERROR(VLOOKUP(D858,'TPMS-auto'!A:J,6,0),"Not-in-TPMS")</f>
        <v>061780</v>
      </c>
      <c r="H858" s="12" t="s">
        <v>14676</v>
      </c>
      <c r="I858" s="2" t="s">
        <v>17401</v>
      </c>
      <c r="J858" s="3" t="s">
        <v>17402</v>
      </c>
      <c r="K858" s="13" t="s">
        <v>14679</v>
      </c>
      <c r="L858" s="13" t="s">
        <v>14680</v>
      </c>
      <c r="M858" s="13"/>
      <c r="N858" s="3" t="s">
        <v>14680</v>
      </c>
      <c r="O858" s="3" t="s">
        <v>14680</v>
      </c>
      <c r="P858" s="166" t="str">
        <f>IFERROR(VLOOKUP(D858,'TPMS-auto'!A:D, 4,0),"Not-in-TPMS")</f>
        <v>0008380</v>
      </c>
      <c r="Q858" s="169" t="str">
        <f>VLOOKUP(Table2[[#This Row],[Unit Number]],Ops,3,0)</f>
        <v>Rob &amp; Andrea</v>
      </c>
      <c r="R858" s="173" t="str">
        <f>IFERROR(VLOOKUP(Table2[[#This Row],[Enterprise ID]], 'ExistingRental-12.11'!A:H, 3, 0), "Not Open On 12.11")</f>
        <v>Not Open On 12.11</v>
      </c>
      <c r="S858" s="167" t="str">
        <f>IF(Table2[[#This Row],[Start Rental Date]]="New Rental", "New Rental", "Rental Extension Request")</f>
        <v>New Rental</v>
      </c>
      <c r="T858" s="167" t="str">
        <f>IFERROR(IF(Table2[[#This Row],[Date of this request]]-Table2[[#This Row],[Tech Service Date]]&lt;60, "New Hire Rental", "Truck Breakdown"), "New Hire Rental")</f>
        <v>Truck Breakdown</v>
      </c>
      <c r="U858" s="167" t="str">
        <f>IFERROR(VLOOKUP(Table2[[#This Row],[Enterprise ID]], 'ExistingRental-12.11'!A:H, 7, 0), "Not Open On 12.11")</f>
        <v>Not Open On 12.11</v>
      </c>
      <c r="V858" s="173">
        <f>IFERROR(VLOOKUP(Table2[[#This Row],[Enterprise ID]],'Tech-ServiceDate'!A:B,2,0), "EitherNewHire or Termed")</f>
        <v>34463</v>
      </c>
      <c r="W858" s="41"/>
      <c r="X858" s="25"/>
    </row>
    <row r="859" spans="1:24" ht="33.75" customHeight="1">
      <c r="A859" s="15">
        <v>45972</v>
      </c>
      <c r="B859" s="7">
        <v>46755</v>
      </c>
      <c r="C859" s="4" t="s">
        <v>17403</v>
      </c>
      <c r="D859" s="5" t="s">
        <v>17404</v>
      </c>
      <c r="E859" s="176" t="str">
        <f t="shared" si="34"/>
        <v>46755</v>
      </c>
      <c r="F859" s="181">
        <f>IFERROR(VLOOKUP(D859,'TPMS-auto'!A:J, 10,0), "Not-in-TPMS")</f>
        <v>9102093162</v>
      </c>
      <c r="G859" s="181" t="str">
        <f>IFERROR(VLOOKUP(D859,'TPMS-auto'!A:J,6,0),"Not-in-TPMS")</f>
        <v>046755</v>
      </c>
      <c r="H859" s="12" t="s">
        <v>14676</v>
      </c>
      <c r="I859" s="2" t="s">
        <v>17405</v>
      </c>
      <c r="J859" s="3" t="s">
        <v>17406</v>
      </c>
      <c r="K859" s="13" t="s">
        <v>14679</v>
      </c>
      <c r="L859" s="13" t="s">
        <v>14680</v>
      </c>
      <c r="M859" s="13"/>
      <c r="N859" s="3" t="s">
        <v>14680</v>
      </c>
      <c r="O859" s="3" t="s">
        <v>14680</v>
      </c>
      <c r="P859" s="166" t="str">
        <f>IFERROR(VLOOKUP(D859,'TPMS-auto'!A:D, 4,0),"Not-in-TPMS")</f>
        <v>0008175</v>
      </c>
      <c r="Q859" s="169" t="str">
        <f>VLOOKUP(Table2[[#This Row],[Unit Number]],Ops,3,0)</f>
        <v>Rob &amp; Andrea</v>
      </c>
      <c r="R859" s="173" t="str">
        <f>IFERROR(VLOOKUP(Table2[[#This Row],[Enterprise ID]], 'ExistingRental-12.11'!A:H, 3, 0), "Not Open On 12.11")</f>
        <v>Not Open On 12.11</v>
      </c>
      <c r="S859" s="167" t="str">
        <f>IF(Table2[[#This Row],[Start Rental Date]]="New Rental", "New Rental", "Rental Extension Request")</f>
        <v>New Rental</v>
      </c>
      <c r="T859" s="167" t="str">
        <f>IFERROR(IF(Table2[[#This Row],[Date of this request]]-Table2[[#This Row],[Tech Service Date]]&lt;60, "New Hire Rental", "Truck Breakdown"), "New Hire Rental")</f>
        <v>Truck Breakdown</v>
      </c>
      <c r="U859" s="167" t="str">
        <f>IFERROR(VLOOKUP(Table2[[#This Row],[Enterprise ID]], 'ExistingRental-12.11'!A:H, 7, 0), "Not Open On 12.11")</f>
        <v>Not Open On 12.11</v>
      </c>
      <c r="V859" s="173">
        <f>IFERROR(VLOOKUP(Table2[[#This Row],[Enterprise ID]],'Tech-ServiceDate'!A:B,2,0), "EitherNewHire or Termed")</f>
        <v>42380</v>
      </c>
      <c r="W859" s="41"/>
      <c r="X859" s="25"/>
    </row>
    <row r="860" spans="1:24" ht="33.75" customHeight="1">
      <c r="A860" s="15">
        <v>45972</v>
      </c>
      <c r="B860" s="7">
        <v>37149</v>
      </c>
      <c r="C860" s="4" t="s">
        <v>17407</v>
      </c>
      <c r="D860" s="5" t="s">
        <v>17408</v>
      </c>
      <c r="E860" s="176" t="str">
        <f t="shared" si="34"/>
        <v>37149</v>
      </c>
      <c r="F860" s="181" t="str">
        <f>IFERROR(VLOOKUP(D860,'TPMS-auto'!A:J, 10,0), "Not-in-TPMS")</f>
        <v>Not-in-TPMS</v>
      </c>
      <c r="G860" s="181" t="str">
        <f>IFERROR(VLOOKUP(D860,'TPMS-auto'!A:J,6,0),"Not-in-TPMS")</f>
        <v>Not-in-TPMS</v>
      </c>
      <c r="H860" s="12" t="s">
        <v>14676</v>
      </c>
      <c r="I860" s="2" t="s">
        <v>17409</v>
      </c>
      <c r="J860" s="3" t="s">
        <v>17410</v>
      </c>
      <c r="K860" s="13" t="s">
        <v>14679</v>
      </c>
      <c r="L860" s="13" t="s">
        <v>14680</v>
      </c>
      <c r="M860" s="13"/>
      <c r="N860" s="3" t="s">
        <v>14680</v>
      </c>
      <c r="O860" s="3" t="s">
        <v>14680</v>
      </c>
      <c r="P860" s="166" t="str">
        <f>IFERROR(VLOOKUP(D860,'TPMS-auto'!A:D, 4,0),"Not-in-TPMS")</f>
        <v>Not-in-TPMS</v>
      </c>
      <c r="Q860" s="169" t="e">
        <f>VLOOKUP(Table2[[#This Row],[Unit Number]],Ops,3,0)</f>
        <v>#N/A</v>
      </c>
      <c r="R860" s="173" t="str">
        <f>IFERROR(VLOOKUP(Table2[[#This Row],[Enterprise ID]], 'ExistingRental-12.11'!A:H, 3, 0), "Not Open On 12.11")</f>
        <v>Not Open On 12.11</v>
      </c>
      <c r="S860" s="167" t="str">
        <f>IF(Table2[[#This Row],[Start Rental Date]]="New Rental", "New Rental", "Rental Extension Request")</f>
        <v>New Rental</v>
      </c>
      <c r="T860" s="167" t="str">
        <f>IFERROR(IF(Table2[[#This Row],[Date of this request]]-Table2[[#This Row],[Tech Service Date]]&lt;60, "New Hire Rental", "Truck Breakdown"), "New Hire Rental")</f>
        <v>New Hire Rental</v>
      </c>
      <c r="U860" s="167" t="str">
        <f>IFERROR(VLOOKUP(Table2[[#This Row],[Enterprise ID]], 'ExistingRental-12.11'!A:H, 7, 0), "Not Open On 12.11")</f>
        <v>Not Open On 12.11</v>
      </c>
      <c r="V860" s="173" t="str">
        <f>IFERROR(VLOOKUP(Table2[[#This Row],[Enterprise ID]],'Tech-ServiceDate'!A:B,2,0), "EitherNewHire or Termed")</f>
        <v>EitherNewHire or Termed</v>
      </c>
      <c r="W860" s="41"/>
      <c r="X860" s="25"/>
    </row>
    <row r="861" spans="1:24" ht="33.75" customHeight="1">
      <c r="A861" s="15">
        <v>45972</v>
      </c>
      <c r="B861" s="7">
        <v>23225</v>
      </c>
      <c r="C861" s="4" t="s">
        <v>17411</v>
      </c>
      <c r="D861" s="5" t="s">
        <v>17412</v>
      </c>
      <c r="E861" s="176" t="str">
        <f t="shared" si="34"/>
        <v>23225</v>
      </c>
      <c r="F861" s="181">
        <f>IFERROR(VLOOKUP(D861,'TPMS-auto'!A:J, 10,0), "Not-in-TPMS")</f>
        <v>5175255496</v>
      </c>
      <c r="G861" s="181" t="str">
        <f>IFERROR(VLOOKUP(D861,'TPMS-auto'!A:J,6,0),"Not-in-TPMS")</f>
        <v>023225</v>
      </c>
      <c r="H861" s="12" t="s">
        <v>14676</v>
      </c>
      <c r="I861" s="2" t="s">
        <v>17413</v>
      </c>
      <c r="J861" s="3" t="s">
        <v>17414</v>
      </c>
      <c r="K861" s="13" t="s">
        <v>14679</v>
      </c>
      <c r="L861" s="13" t="s">
        <v>14680</v>
      </c>
      <c r="M861" s="13"/>
      <c r="N861" s="3" t="s">
        <v>14680</v>
      </c>
      <c r="O861" s="3" t="s">
        <v>14680</v>
      </c>
      <c r="P861" s="166" t="str">
        <f>IFERROR(VLOOKUP(D861,'TPMS-auto'!A:D, 4,0),"Not-in-TPMS")</f>
        <v>0008220</v>
      </c>
      <c r="Q861" s="169" t="str">
        <f>VLOOKUP(Table2[[#This Row],[Unit Number]],Ops,3,0)</f>
        <v>Monica, Cheryl &amp; Machell</v>
      </c>
      <c r="R861" s="173">
        <f>IFERROR(VLOOKUP(Table2[[#This Row],[Enterprise ID]], 'ExistingRental-12.11'!A:H, 3, 0), "Not Open On 12.11")</f>
        <v>45974</v>
      </c>
      <c r="S861" s="167" t="str">
        <f>IF(Table2[[#This Row],[Start Rental Date]]="New Rental", "New Rental", "Rental Extension Request")</f>
        <v>New Rental</v>
      </c>
      <c r="T861" s="167" t="str">
        <f>IFERROR(IF(Table2[[#This Row],[Date of this request]]-Table2[[#This Row],[Tech Service Date]]&lt;60, "New Hire Rental", "Truck Breakdown"), "New Hire Rental")</f>
        <v>Truck Breakdown</v>
      </c>
      <c r="U861" s="167" t="str">
        <f>IFERROR(VLOOKUP(Table2[[#This Row],[Enterprise ID]], 'ExistingRental-12.11'!A:H, 7, 0), "Not Open On 12.11")</f>
        <v>JOSHUA SEVREY</v>
      </c>
      <c r="V861" s="173">
        <f>IFERROR(VLOOKUP(Table2[[#This Row],[Enterprise ID]],'Tech-ServiceDate'!A:B,2,0), "EitherNewHire or Termed")</f>
        <v>38867</v>
      </c>
      <c r="W861" s="41"/>
      <c r="X861" s="25"/>
    </row>
    <row r="862" spans="1:24" ht="33.75" customHeight="1">
      <c r="A862" s="15">
        <v>45972</v>
      </c>
      <c r="B862" s="8">
        <v>22606</v>
      </c>
      <c r="C862" s="9" t="s">
        <v>17184</v>
      </c>
      <c r="D862" s="10" t="s">
        <v>17185</v>
      </c>
      <c r="E862" s="174" t="s">
        <v>17415</v>
      </c>
      <c r="F862" s="175">
        <v>7029691317</v>
      </c>
      <c r="G862" s="175" t="s">
        <v>17416</v>
      </c>
      <c r="H862" s="12">
        <v>45965</v>
      </c>
      <c r="I862" s="11" t="s">
        <v>17186</v>
      </c>
      <c r="J862" s="13" t="s">
        <v>17417</v>
      </c>
      <c r="K862" s="13" t="s">
        <v>14679</v>
      </c>
      <c r="L862" s="13" t="s">
        <v>14680</v>
      </c>
      <c r="M862" s="13"/>
      <c r="N862" s="13" t="s">
        <v>14680</v>
      </c>
      <c r="O862" s="13" t="s">
        <v>14680</v>
      </c>
      <c r="P862" s="166" t="str">
        <f>IFERROR(VLOOKUP(D862,'TPMS-auto'!A:D, 4,0),"Not-in-TPMS")</f>
        <v>0008366</v>
      </c>
      <c r="Q862" s="169" t="str">
        <f>VLOOKUP(Table2[[#This Row],[Unit Number]],Ops,3,0)</f>
        <v>Carol &amp; Tasha</v>
      </c>
      <c r="R862" s="173" t="str">
        <f>IFERROR(VLOOKUP(Table2[[#This Row],[Enterprise ID]], 'ExistingRental-12.11'!A:H, 3, 0), "Not Open On 12.11")</f>
        <v>Not Open On 12.11</v>
      </c>
      <c r="S862" s="167" t="str">
        <f>IF(Table2[[#This Row],[Start Rental Date]]="New Rental", "New Rental", "Rental Extension Request")</f>
        <v>Rental Extension Request</v>
      </c>
      <c r="T862" s="167" t="str">
        <f>IFERROR(IF(Table2[[#This Row],[Date of this request]]-Table2[[#This Row],[Tech Service Date]]&lt;60, "New Hire Rental", "Truck Breakdown"), "New Hire Rental")</f>
        <v>Truck Breakdown</v>
      </c>
      <c r="U862" s="167" t="str">
        <f>IFERROR(VLOOKUP(Table2[[#This Row],[Enterprise ID]], 'ExistingRental-12.11'!A:H, 7, 0), "Not Open On 12.11")</f>
        <v>Not Open On 12.11</v>
      </c>
      <c r="V862" s="173">
        <f>IFERROR(VLOOKUP(Table2[[#This Row],[Enterprise ID]],'Tech-ServiceDate'!A:B,2,0), "EitherNewHire or Termed")</f>
        <v>45837</v>
      </c>
      <c r="W862" s="41"/>
      <c r="X862" s="25"/>
    </row>
    <row r="863" spans="1:24" ht="33.75" customHeight="1">
      <c r="A863" s="15">
        <v>45972</v>
      </c>
      <c r="B863" s="7">
        <v>36020</v>
      </c>
      <c r="C863" s="4" t="s">
        <v>17418</v>
      </c>
      <c r="D863" s="5" t="s">
        <v>2334</v>
      </c>
      <c r="E863" s="176" t="str">
        <f t="shared" ref="E863:E887" si="35">TRIM(B863)</f>
        <v>36020</v>
      </c>
      <c r="F863" s="181">
        <f>IFERROR(VLOOKUP(D863,'TPMS-auto'!A:J, 10,0), "Not-in-TPMS")</f>
        <v>4436241103</v>
      </c>
      <c r="G863" s="181" t="str">
        <f>IFERROR(VLOOKUP(D863,'TPMS-auto'!A:J,6,0),"Not-in-TPMS")</f>
        <v>036020</v>
      </c>
      <c r="H863" s="12" t="s">
        <v>14676</v>
      </c>
      <c r="I863" s="2" t="s">
        <v>15458</v>
      </c>
      <c r="J863" s="3" t="s">
        <v>17419</v>
      </c>
      <c r="K863" s="13" t="s">
        <v>14679</v>
      </c>
      <c r="L863" s="13" t="s">
        <v>14680</v>
      </c>
      <c r="M863" s="13"/>
      <c r="N863" s="3" t="s">
        <v>14680</v>
      </c>
      <c r="O863" s="3" t="s">
        <v>14680</v>
      </c>
      <c r="P863" s="166" t="str">
        <f>IFERROR(VLOOKUP(D863,'TPMS-auto'!A:D, 4,0),"Not-in-TPMS")</f>
        <v>0007084</v>
      </c>
      <c r="Q863" s="169" t="str">
        <f>VLOOKUP(Table2[[#This Row],[Unit Number]],Ops,3,0)</f>
        <v>Monica, Cheryl &amp; Machell</v>
      </c>
      <c r="R863" s="173">
        <f>IFERROR(VLOOKUP(Table2[[#This Row],[Enterprise ID]], 'ExistingRental-12.11'!A:H, 3, 0), "Not Open On 12.11")</f>
        <v>45973</v>
      </c>
      <c r="S863" s="167" t="str">
        <f>IF(Table2[[#This Row],[Start Rental Date]]="New Rental", "New Rental", "Rental Extension Request")</f>
        <v>New Rental</v>
      </c>
      <c r="T863" s="167" t="str">
        <f>IFERROR(IF(Table2[[#This Row],[Date of this request]]-Table2[[#This Row],[Tech Service Date]]&lt;60, "New Hire Rental", "Truck Breakdown"), "New Hire Rental")</f>
        <v>Truck Breakdown</v>
      </c>
      <c r="U863" s="167" t="str">
        <f>IFERROR(VLOOKUP(Table2[[#This Row],[Enterprise ID]], 'ExistingRental-12.11'!A:H, 7, 0), "Not Open On 12.11")</f>
        <v>CEDRIC ANDERSON</v>
      </c>
      <c r="V863" s="173">
        <f>IFERROR(VLOOKUP(Table2[[#This Row],[Enterprise ID]],'Tech-ServiceDate'!A:B,2,0), "EitherNewHire or Termed")</f>
        <v>31574</v>
      </c>
      <c r="W863" s="41"/>
      <c r="X863" s="25"/>
    </row>
    <row r="864" spans="1:24" ht="33.75" customHeight="1">
      <c r="A864" s="15">
        <v>45972</v>
      </c>
      <c r="B864" s="8">
        <v>61607</v>
      </c>
      <c r="C864" s="9" t="s">
        <v>17420</v>
      </c>
      <c r="D864" s="10" t="s">
        <v>17421</v>
      </c>
      <c r="E864" s="174" t="str">
        <f t="shared" si="35"/>
        <v>61607</v>
      </c>
      <c r="F864" s="175">
        <f>IFERROR(VLOOKUP(D864,'TPMS-auto'!A:J, 10,0), "Not-in-TPMS")</f>
        <v>4809065027</v>
      </c>
      <c r="G864" s="175" t="str">
        <f>IFERROR(VLOOKUP(D864,'TPMS-auto'!A:J,6,0),"Not-in-TPMS")</f>
        <v>061607</v>
      </c>
      <c r="H864" s="12" t="s">
        <v>14676</v>
      </c>
      <c r="I864" s="11" t="s">
        <v>17422</v>
      </c>
      <c r="J864" s="13" t="s">
        <v>17423</v>
      </c>
      <c r="K864" s="13" t="s">
        <v>14679</v>
      </c>
      <c r="L864" s="13" t="s">
        <v>14680</v>
      </c>
      <c r="M864" s="13"/>
      <c r="N864" s="13" t="s">
        <v>14680</v>
      </c>
      <c r="O864" s="13" t="s">
        <v>14680</v>
      </c>
      <c r="P864" s="166" t="str">
        <f>IFERROR(VLOOKUP(D864,'TPMS-auto'!A:D, 4,0),"Not-in-TPMS")</f>
        <v>0007088</v>
      </c>
      <c r="Q864" s="169" t="str">
        <f>VLOOKUP(Table2[[#This Row],[Unit Number]],Ops,3,0)</f>
        <v>Carol &amp; Tasha</v>
      </c>
      <c r="R864" s="173">
        <f>IFERROR(VLOOKUP(Table2[[#This Row],[Enterprise ID]], 'ExistingRental-12.11'!A:H, 3, 0), "Not Open On 12.11")</f>
        <v>45972</v>
      </c>
      <c r="S864" s="167" t="str">
        <f>IF(Table2[[#This Row],[Start Rental Date]]="New Rental", "New Rental", "Rental Extension Request")</f>
        <v>New Rental</v>
      </c>
      <c r="T864" s="167" t="str">
        <f>IFERROR(IF(Table2[[#This Row],[Date of this request]]-Table2[[#This Row],[Tech Service Date]]&lt;60, "New Hire Rental", "Truck Breakdown"), "New Hire Rental")</f>
        <v>Truck Breakdown</v>
      </c>
      <c r="U864" s="167" t="str">
        <f>IFERROR(VLOOKUP(Table2[[#This Row],[Enterprise ID]], 'ExistingRental-12.11'!A:H, 7, 0), "Not Open On 12.11")</f>
        <v>MICHAEL PROBST</v>
      </c>
      <c r="V864" s="173">
        <f>IFERROR(VLOOKUP(Table2[[#This Row],[Enterprise ID]],'Tech-ServiceDate'!A:B,2,0), "EitherNewHire or Termed")</f>
        <v>44861</v>
      </c>
      <c r="W864" s="41"/>
      <c r="X864" s="25"/>
    </row>
    <row r="865" spans="1:24" ht="33.75" customHeight="1">
      <c r="A865" s="15">
        <v>45972</v>
      </c>
      <c r="B865" s="8">
        <v>21557</v>
      </c>
      <c r="C865" s="9" t="s">
        <v>17424</v>
      </c>
      <c r="D865" s="10" t="s">
        <v>17425</v>
      </c>
      <c r="E865" s="174" t="str">
        <f t="shared" si="35"/>
        <v>21557</v>
      </c>
      <c r="F865" s="175">
        <f>IFERROR(VLOOKUP(D865,'TPMS-auto'!A:J, 10,0), "Not-in-TPMS")</f>
        <v>6017510718</v>
      </c>
      <c r="G865" s="175" t="str">
        <f>IFERROR(VLOOKUP(D865,'TPMS-auto'!A:J,6,0),"Not-in-TPMS")</f>
        <v>021557</v>
      </c>
      <c r="H865" s="12" t="s">
        <v>14676</v>
      </c>
      <c r="I865" s="11" t="s">
        <v>17426</v>
      </c>
      <c r="J865" s="3" t="s">
        <v>17419</v>
      </c>
      <c r="K865" s="13" t="s">
        <v>14679</v>
      </c>
      <c r="L865" s="13" t="s">
        <v>14680</v>
      </c>
      <c r="M865" s="13"/>
      <c r="N865" s="13" t="s">
        <v>14680</v>
      </c>
      <c r="O865" s="13" t="s">
        <v>14680</v>
      </c>
      <c r="P865" s="166" t="str">
        <f>IFERROR(VLOOKUP(D865,'TPMS-auto'!A:D, 4,0),"Not-in-TPMS")</f>
        <v>0008206</v>
      </c>
      <c r="Q865" s="169" t="str">
        <f>VLOOKUP(Table2[[#This Row],[Unit Number]],Ops,3,0)</f>
        <v>Monica, Cheryl &amp; Machell</v>
      </c>
      <c r="R865" s="173">
        <f>IFERROR(VLOOKUP(Table2[[#This Row],[Enterprise ID]], 'ExistingRental-12.11'!A:H, 3, 0), "Not Open On 12.11")</f>
        <v>45992</v>
      </c>
      <c r="S865" s="167" t="str">
        <f>IF(Table2[[#This Row],[Start Rental Date]]="New Rental", "New Rental", "Rental Extension Request")</f>
        <v>New Rental</v>
      </c>
      <c r="T865" s="167" t="str">
        <f>IFERROR(IF(Table2[[#This Row],[Date of this request]]-Table2[[#This Row],[Tech Service Date]]&lt;60, "New Hire Rental", "Truck Breakdown"), "New Hire Rental")</f>
        <v>Truck Breakdown</v>
      </c>
      <c r="U865" s="167" t="str">
        <f>IFERROR(VLOOKUP(Table2[[#This Row],[Enterprise ID]], 'ExistingRental-12.11'!A:H, 7, 0), "Not Open On 12.11")</f>
        <v>JAMES CHISOLM</v>
      </c>
      <c r="V865" s="173">
        <f>IFERROR(VLOOKUP(Table2[[#This Row],[Enterprise ID]],'Tech-ServiceDate'!A:B,2,0), "EitherNewHire or Termed")</f>
        <v>45571</v>
      </c>
      <c r="W865" s="41"/>
      <c r="X865" s="25"/>
    </row>
    <row r="866" spans="1:24" ht="33.75" customHeight="1">
      <c r="A866" s="15">
        <v>45972</v>
      </c>
      <c r="B866" s="8">
        <v>46794</v>
      </c>
      <c r="C866" s="9" t="s">
        <v>17427</v>
      </c>
      <c r="D866" s="10" t="s">
        <v>15589</v>
      </c>
      <c r="E866" s="174" t="str">
        <f t="shared" si="35"/>
        <v>46794</v>
      </c>
      <c r="F866" s="175">
        <f>IFERROR(VLOOKUP(D866,'TPMS-auto'!A:J, 10,0), "Not-in-TPMS")</f>
        <v>2764941026</v>
      </c>
      <c r="G866" s="175" t="str">
        <f>IFERROR(VLOOKUP(D866,'TPMS-auto'!A:J,6,0),"Not-in-TPMS")</f>
        <v>046794</v>
      </c>
      <c r="H866" s="12" t="s">
        <v>14676</v>
      </c>
      <c r="I866" s="11" t="s">
        <v>15590</v>
      </c>
      <c r="J866" s="13" t="s">
        <v>17428</v>
      </c>
      <c r="K866" s="13" t="s">
        <v>15483</v>
      </c>
      <c r="L866" s="13" t="s">
        <v>14680</v>
      </c>
      <c r="M866" s="13"/>
      <c r="N866" s="13" t="s">
        <v>14680</v>
      </c>
      <c r="O866" s="13" t="s">
        <v>14680</v>
      </c>
      <c r="P866" s="166" t="str">
        <f>IFERROR(VLOOKUP(D866,'TPMS-auto'!A:D, 4,0),"Not-in-TPMS")</f>
        <v>0004766</v>
      </c>
      <c r="Q866" s="169" t="str">
        <f>VLOOKUP(Table2[[#This Row],[Unit Number]],Ops,3,0)</f>
        <v>Rob &amp; Andrea</v>
      </c>
      <c r="R866" s="173" t="str">
        <f>IFERROR(VLOOKUP(Table2[[#This Row],[Enterprise ID]], 'ExistingRental-12.11'!A:H, 3, 0), "Not Open On 12.11")</f>
        <v>Not Open On 12.11</v>
      </c>
      <c r="S866" s="167" t="str">
        <f>IF(Table2[[#This Row],[Start Rental Date]]="New Rental", "New Rental", "Rental Extension Request")</f>
        <v>New Rental</v>
      </c>
      <c r="T866" s="167" t="str">
        <f>IFERROR(IF(Table2[[#This Row],[Date of this request]]-Table2[[#This Row],[Tech Service Date]]&lt;60, "New Hire Rental", "Truck Breakdown"), "New Hire Rental")</f>
        <v>Truck Breakdown</v>
      </c>
      <c r="U866" s="167" t="str">
        <f>IFERROR(VLOOKUP(Table2[[#This Row],[Enterprise ID]], 'ExistingRental-12.11'!A:H, 7, 0), "Not Open On 12.11")</f>
        <v>Not Open On 12.11</v>
      </c>
      <c r="V866" s="173">
        <f>IFERROR(VLOOKUP(Table2[[#This Row],[Enterprise ID]],'Tech-ServiceDate'!A:B,2,0), "EitherNewHire or Termed")</f>
        <v>45606</v>
      </c>
      <c r="W866" s="41"/>
      <c r="X866" s="25"/>
    </row>
    <row r="867" spans="1:24" ht="33.75" customHeight="1">
      <c r="A867" s="15">
        <v>45972</v>
      </c>
      <c r="B867" s="7">
        <v>61405</v>
      </c>
      <c r="C867" s="4" t="s">
        <v>17429</v>
      </c>
      <c r="D867" s="5" t="s">
        <v>17430</v>
      </c>
      <c r="E867" s="176" t="str">
        <f t="shared" si="35"/>
        <v>61405</v>
      </c>
      <c r="F867" s="181">
        <f>IFERROR(VLOOKUP(D867,'TPMS-auto'!A:J, 10,0), "Not-in-TPMS")</f>
        <v>4049800192</v>
      </c>
      <c r="G867" s="181" t="str">
        <f>IFERROR(VLOOKUP(D867,'TPMS-auto'!A:J,6,0),"Not-in-TPMS")</f>
        <v>061405</v>
      </c>
      <c r="H867" s="12" t="s">
        <v>14676</v>
      </c>
      <c r="I867" s="2" t="s">
        <v>17431</v>
      </c>
      <c r="J867" s="3" t="s">
        <v>17432</v>
      </c>
      <c r="K867" s="13" t="s">
        <v>14679</v>
      </c>
      <c r="L867" s="3" t="s">
        <v>14680</v>
      </c>
      <c r="M867" s="3"/>
      <c r="N867" s="3" t="s">
        <v>14680</v>
      </c>
      <c r="O867" s="13" t="s">
        <v>14680</v>
      </c>
      <c r="P867" s="166" t="str">
        <f>IFERROR(VLOOKUP(D867,'TPMS-auto'!A:D, 4,0),"Not-in-TPMS")</f>
        <v>0008035</v>
      </c>
      <c r="Q867" s="169" t="str">
        <f>VLOOKUP(Table2[[#This Row],[Unit Number]],Ops,3,0)</f>
        <v>Rob &amp; Andrea</v>
      </c>
      <c r="R867" s="173" t="str">
        <f>IFERROR(VLOOKUP(Table2[[#This Row],[Enterprise ID]], 'ExistingRental-12.11'!A:H, 3, 0), "Not Open On 12.11")</f>
        <v>Not Open On 12.11</v>
      </c>
      <c r="S867" s="167" t="str">
        <f>IF(Table2[[#This Row],[Start Rental Date]]="New Rental", "New Rental", "Rental Extension Request")</f>
        <v>New Rental</v>
      </c>
      <c r="T867" s="167" t="str">
        <f>IFERROR(IF(Table2[[#This Row],[Date of this request]]-Table2[[#This Row],[Tech Service Date]]&lt;60, "New Hire Rental", "Truck Breakdown"), "New Hire Rental")</f>
        <v>New Hire Rental</v>
      </c>
      <c r="U867" s="167" t="str">
        <f>IFERROR(VLOOKUP(Table2[[#This Row],[Enterprise ID]], 'ExistingRental-12.11'!A:H, 7, 0), "Not Open On 12.11")</f>
        <v>Not Open On 12.11</v>
      </c>
      <c r="V867" s="173">
        <f>IFERROR(VLOOKUP(Table2[[#This Row],[Enterprise ID]],'Tech-ServiceDate'!A:B,2,0), "EitherNewHire or Termed")</f>
        <v>45914</v>
      </c>
      <c r="W867" s="41"/>
      <c r="X867" s="25"/>
    </row>
    <row r="868" spans="1:24" ht="33.75" customHeight="1">
      <c r="A868" s="15">
        <v>45972</v>
      </c>
      <c r="B868" s="7">
        <v>61821</v>
      </c>
      <c r="C868" s="4" t="s">
        <v>17433</v>
      </c>
      <c r="D868" s="5" t="s">
        <v>17433</v>
      </c>
      <c r="E868" s="176" t="str">
        <f t="shared" si="35"/>
        <v>61821</v>
      </c>
      <c r="F868" s="181" t="str">
        <f>IFERROR(VLOOKUP(D868,'TPMS-auto'!A:J, 10,0), "Not-in-TPMS")</f>
        <v>Not-in-TPMS</v>
      </c>
      <c r="G868" s="181" t="str">
        <f>IFERROR(VLOOKUP(D868,'TPMS-auto'!A:J,6,0),"Not-in-TPMS")</f>
        <v>Not-in-TPMS</v>
      </c>
      <c r="H868" s="12" t="s">
        <v>14676</v>
      </c>
      <c r="I868" s="2" t="s">
        <v>17434</v>
      </c>
      <c r="J868" s="3" t="s">
        <v>17435</v>
      </c>
      <c r="K868" s="13" t="s">
        <v>14679</v>
      </c>
      <c r="L868" s="3" t="s">
        <v>14680</v>
      </c>
      <c r="M868" s="3"/>
      <c r="N868" s="3" t="s">
        <v>14680</v>
      </c>
      <c r="O868" s="13" t="s">
        <v>14680</v>
      </c>
      <c r="P868" s="166" t="str">
        <f>IFERROR(VLOOKUP(D868,'TPMS-auto'!A:D, 4,0),"Not-in-TPMS")</f>
        <v>Not-in-TPMS</v>
      </c>
      <c r="Q868" s="169" t="e">
        <f>VLOOKUP(Table2[[#This Row],[Unit Number]],Ops,3,0)</f>
        <v>#N/A</v>
      </c>
      <c r="R868" s="173" t="str">
        <f>IFERROR(VLOOKUP(Table2[[#This Row],[Enterprise ID]], 'ExistingRental-12.11'!A:H, 3, 0), "Not Open On 12.11")</f>
        <v>Not Open On 12.11</v>
      </c>
      <c r="S868" s="167" t="str">
        <f>IF(Table2[[#This Row],[Start Rental Date]]="New Rental", "New Rental", "Rental Extension Request")</f>
        <v>New Rental</v>
      </c>
      <c r="T868" s="167" t="str">
        <f>IFERROR(IF(Table2[[#This Row],[Date of this request]]-Table2[[#This Row],[Tech Service Date]]&lt;60, "New Hire Rental", "Truck Breakdown"), "New Hire Rental")</f>
        <v>New Hire Rental</v>
      </c>
      <c r="U868" s="167" t="str">
        <f>IFERROR(VLOOKUP(Table2[[#This Row],[Enterprise ID]], 'ExistingRental-12.11'!A:H, 7, 0), "Not Open On 12.11")</f>
        <v>Not Open On 12.11</v>
      </c>
      <c r="V868" s="173" t="str">
        <f>IFERROR(VLOOKUP(Table2[[#This Row],[Enterprise ID]],'Tech-ServiceDate'!A:B,2,0), "EitherNewHire or Termed")</f>
        <v>EitherNewHire or Termed</v>
      </c>
      <c r="W868" s="41"/>
      <c r="X868" s="25"/>
    </row>
    <row r="869" spans="1:24" ht="33.75" customHeight="1">
      <c r="A869" s="15">
        <v>45972</v>
      </c>
      <c r="B869" s="7">
        <v>46691</v>
      </c>
      <c r="C869" s="4" t="s">
        <v>17436</v>
      </c>
      <c r="D869" s="5" t="s">
        <v>16879</v>
      </c>
      <c r="E869" s="176" t="str">
        <f t="shared" si="35"/>
        <v>46691</v>
      </c>
      <c r="F869" s="181">
        <f>IFERROR(VLOOKUP(D869,'TPMS-auto'!A:J, 10,0), "Not-in-TPMS")</f>
        <v>3187530054</v>
      </c>
      <c r="G869" s="181" t="str">
        <f>IFERROR(VLOOKUP(D869,'TPMS-auto'!A:J,6,0),"Not-in-TPMS")</f>
        <v>046691</v>
      </c>
      <c r="H869" s="12">
        <v>45957</v>
      </c>
      <c r="I869" s="2" t="s">
        <v>17437</v>
      </c>
      <c r="J869" s="3" t="s">
        <v>17438</v>
      </c>
      <c r="K869" s="13" t="s">
        <v>14679</v>
      </c>
      <c r="L869" s="3" t="s">
        <v>14680</v>
      </c>
      <c r="M869" s="3"/>
      <c r="N869" s="3" t="s">
        <v>14680</v>
      </c>
      <c r="O869" s="13" t="s">
        <v>14680</v>
      </c>
      <c r="P869" s="166" t="str">
        <f>IFERROR(VLOOKUP(D869,'TPMS-auto'!A:D, 4,0),"Not-in-TPMS")</f>
        <v>0008206</v>
      </c>
      <c r="Q869" s="169" t="str">
        <f>VLOOKUP(Table2[[#This Row],[Unit Number]],Ops,3,0)</f>
        <v>Monica, Cheryl &amp; Machell</v>
      </c>
      <c r="R869" s="173" t="str">
        <f>IFERROR(VLOOKUP(Table2[[#This Row],[Enterprise ID]], 'ExistingRental-12.11'!A:H, 3, 0), "Not Open On 12.11")</f>
        <v>Not Open On 12.11</v>
      </c>
      <c r="S869" s="167" t="str">
        <f>IF(Table2[[#This Row],[Start Rental Date]]="New Rental", "New Rental", "Rental Extension Request")</f>
        <v>Rental Extension Request</v>
      </c>
      <c r="T869" s="167" t="str">
        <f>IFERROR(IF(Table2[[#This Row],[Date of this request]]-Table2[[#This Row],[Tech Service Date]]&lt;60, "New Hire Rental", "Truck Breakdown"), "New Hire Rental")</f>
        <v>New Hire Rental</v>
      </c>
      <c r="U869" s="167" t="str">
        <f>IFERROR(VLOOKUP(Table2[[#This Row],[Enterprise ID]], 'ExistingRental-12.11'!A:H, 7, 0), "Not Open On 12.11")</f>
        <v>Not Open On 12.11</v>
      </c>
      <c r="V869" s="173">
        <f>IFERROR(VLOOKUP(Table2[[#This Row],[Enterprise ID]],'Tech-ServiceDate'!A:B,2,0), "EitherNewHire or Termed")</f>
        <v>45942</v>
      </c>
      <c r="W869" s="41"/>
      <c r="X869" s="25"/>
    </row>
    <row r="870" spans="1:24" ht="33.75" customHeight="1">
      <c r="A870" s="15">
        <v>45972</v>
      </c>
      <c r="B870" s="7">
        <v>46896</v>
      </c>
      <c r="C870" s="4" t="s">
        <v>17439</v>
      </c>
      <c r="D870" s="5" t="s">
        <v>17440</v>
      </c>
      <c r="E870" s="176" t="str">
        <f t="shared" si="35"/>
        <v>46896</v>
      </c>
      <c r="F870" s="181">
        <f>IFERROR(VLOOKUP(D870,'TPMS-auto'!A:J, 10,0), "Not-in-TPMS")</f>
        <v>6015805334</v>
      </c>
      <c r="G870" s="181" t="str">
        <f>IFERROR(VLOOKUP(D870,'TPMS-auto'!A:J,6,0),"Not-in-TPMS")</f>
        <v>046896</v>
      </c>
      <c r="H870" s="12" t="s">
        <v>14676</v>
      </c>
      <c r="I870" s="2" t="s">
        <v>17441</v>
      </c>
      <c r="J870" s="3" t="s">
        <v>17442</v>
      </c>
      <c r="K870" s="13" t="s">
        <v>14679</v>
      </c>
      <c r="L870" s="3" t="s">
        <v>14680</v>
      </c>
      <c r="M870" s="3"/>
      <c r="N870" s="3" t="s">
        <v>14680</v>
      </c>
      <c r="O870" s="13" t="s">
        <v>14680</v>
      </c>
      <c r="P870" s="166" t="str">
        <f>IFERROR(VLOOKUP(D870,'TPMS-auto'!A:D, 4,0),"Not-in-TPMS")</f>
        <v>0008206</v>
      </c>
      <c r="Q870" s="169" t="str">
        <f>VLOOKUP(Table2[[#This Row],[Unit Number]],Ops,3,0)</f>
        <v>Monica, Cheryl &amp; Machell</v>
      </c>
      <c r="R870" s="173">
        <f>IFERROR(VLOOKUP(Table2[[#This Row],[Enterprise ID]], 'ExistingRental-12.11'!A:H, 3, 0), "Not Open On 12.11")</f>
        <v>45978</v>
      </c>
      <c r="S870" s="167" t="str">
        <f>IF(Table2[[#This Row],[Start Rental Date]]="New Rental", "New Rental", "Rental Extension Request")</f>
        <v>New Rental</v>
      </c>
      <c r="T870" s="167" t="str">
        <f>IFERROR(IF(Table2[[#This Row],[Date of this request]]-Table2[[#This Row],[Tech Service Date]]&lt;60, "New Hire Rental", "Truck Breakdown"), "New Hire Rental")</f>
        <v>Truck Breakdown</v>
      </c>
      <c r="U870" s="167" t="str">
        <f>IFERROR(VLOOKUP(Table2[[#This Row],[Enterprise ID]], 'ExistingRental-12.11'!A:H, 7, 0), "Not Open On 12.11")</f>
        <v>BRANDON BROWNLEE SR</v>
      </c>
      <c r="V870" s="173">
        <f>IFERROR(VLOOKUP(Table2[[#This Row],[Enterprise ID]],'Tech-ServiceDate'!A:B,2,0), "EitherNewHire or Termed")</f>
        <v>43957</v>
      </c>
      <c r="W870" s="41"/>
      <c r="X870" s="25"/>
    </row>
    <row r="871" spans="1:24" ht="33.75" customHeight="1">
      <c r="A871" s="15">
        <v>45972</v>
      </c>
      <c r="B871" s="7">
        <v>37046</v>
      </c>
      <c r="C871" s="4" t="s">
        <v>17107</v>
      </c>
      <c r="D871" s="5" t="s">
        <v>15437</v>
      </c>
      <c r="E871" s="176" t="str">
        <f t="shared" si="35"/>
        <v>37046</v>
      </c>
      <c r="F871" s="181">
        <f>IFERROR(VLOOKUP(D871,'TPMS-auto'!A:J, 10,0), "Not-in-TPMS")</f>
        <v>8049875468</v>
      </c>
      <c r="G871" s="181" t="str">
        <f>IFERROR(VLOOKUP(D871,'TPMS-auto'!A:J,6,0),"Not-in-TPMS")</f>
        <v>037046</v>
      </c>
      <c r="H871" s="12" t="s">
        <v>14676</v>
      </c>
      <c r="I871" s="2" t="s">
        <v>15438</v>
      </c>
      <c r="J871" s="3" t="s">
        <v>17443</v>
      </c>
      <c r="K871" s="13" t="s">
        <v>14679</v>
      </c>
      <c r="L871" s="3" t="s">
        <v>14680</v>
      </c>
      <c r="M871" s="3"/>
      <c r="N871" s="3" t="s">
        <v>14680</v>
      </c>
      <c r="O871" s="13" t="s">
        <v>14680</v>
      </c>
      <c r="P871" s="166" t="str">
        <f>IFERROR(VLOOKUP(D871,'TPMS-auto'!A:D, 4,0),"Not-in-TPMS")</f>
        <v>0008175</v>
      </c>
      <c r="Q871" s="169" t="str">
        <f>VLOOKUP(Table2[[#This Row],[Unit Number]],Ops,3,0)</f>
        <v>Rob &amp; Andrea</v>
      </c>
      <c r="R871" s="173" t="str">
        <f>IFERROR(VLOOKUP(Table2[[#This Row],[Enterprise ID]], 'ExistingRental-12.11'!A:H, 3, 0), "Not Open On 12.11")</f>
        <v>Not Open On 12.11</v>
      </c>
      <c r="S871" s="167" t="str">
        <f>IF(Table2[[#This Row],[Start Rental Date]]="New Rental", "New Rental", "Rental Extension Request")</f>
        <v>New Rental</v>
      </c>
      <c r="T871" s="167" t="str">
        <f>IFERROR(IF(Table2[[#This Row],[Date of this request]]-Table2[[#This Row],[Tech Service Date]]&lt;60, "New Hire Rental", "Truck Breakdown"), "New Hire Rental")</f>
        <v>Truck Breakdown</v>
      </c>
      <c r="U871" s="167" t="str">
        <f>IFERROR(VLOOKUP(Table2[[#This Row],[Enterprise ID]], 'ExistingRental-12.11'!A:H, 7, 0), "Not Open On 12.11")</f>
        <v>Not Open On 12.11</v>
      </c>
      <c r="V871" s="173">
        <f>IFERROR(VLOOKUP(Table2[[#This Row],[Enterprise ID]],'Tech-ServiceDate'!A:B,2,0), "EitherNewHire or Termed")</f>
        <v>44420</v>
      </c>
      <c r="W871" s="41"/>
      <c r="X871" s="25"/>
    </row>
    <row r="872" spans="1:24" ht="33.75" customHeight="1">
      <c r="A872" s="15">
        <v>45972</v>
      </c>
      <c r="B872" s="7">
        <v>46837</v>
      </c>
      <c r="C872" s="4" t="s">
        <v>17444</v>
      </c>
      <c r="D872" s="5" t="s">
        <v>17445</v>
      </c>
      <c r="E872" s="176" t="str">
        <f t="shared" si="35"/>
        <v>46837</v>
      </c>
      <c r="F872" s="181">
        <f>IFERROR(VLOOKUP(D872,'TPMS-auto'!A:J, 10,0), "Not-in-TPMS")</f>
        <v>3302230142</v>
      </c>
      <c r="G872" s="181" t="str">
        <f>IFERROR(VLOOKUP(D872,'TPMS-auto'!A:J,6,0),"Not-in-TPMS")</f>
        <v>046837</v>
      </c>
      <c r="H872" s="12" t="s">
        <v>14676</v>
      </c>
      <c r="I872" s="2" t="s">
        <v>17446</v>
      </c>
      <c r="J872" s="3" t="s">
        <v>17447</v>
      </c>
      <c r="K872" s="13" t="s">
        <v>14679</v>
      </c>
      <c r="L872" s="3" t="s">
        <v>14680</v>
      </c>
      <c r="M872" s="3"/>
      <c r="N872" s="3" t="s">
        <v>14680</v>
      </c>
      <c r="O872" s="13" t="s">
        <v>14680</v>
      </c>
      <c r="P872" s="166" t="str">
        <f>IFERROR(VLOOKUP(D872,'TPMS-auto'!A:D, 4,0),"Not-in-TPMS")</f>
        <v>0004766</v>
      </c>
      <c r="Q872" s="169" t="str">
        <f>VLOOKUP(Table2[[#This Row],[Unit Number]],Ops,3,0)</f>
        <v>Rob &amp; Andrea</v>
      </c>
      <c r="R872" s="173" t="str">
        <f>IFERROR(VLOOKUP(Table2[[#This Row],[Enterprise ID]], 'ExistingRental-12.11'!A:H, 3, 0), "Not Open On 12.11")</f>
        <v>Not Open On 12.11</v>
      </c>
      <c r="S872" s="167" t="str">
        <f>IF(Table2[[#This Row],[Start Rental Date]]="New Rental", "New Rental", "Rental Extension Request")</f>
        <v>New Rental</v>
      </c>
      <c r="T872" s="167" t="str">
        <f>IFERROR(IF(Table2[[#This Row],[Date of this request]]-Table2[[#This Row],[Tech Service Date]]&lt;60, "New Hire Rental", "Truck Breakdown"), "New Hire Rental")</f>
        <v>Truck Breakdown</v>
      </c>
      <c r="U872" s="167" t="str">
        <f>IFERROR(VLOOKUP(Table2[[#This Row],[Enterprise ID]], 'ExistingRental-12.11'!A:H, 7, 0), "Not Open On 12.11")</f>
        <v>Not Open On 12.11</v>
      </c>
      <c r="V872" s="173">
        <f>IFERROR(VLOOKUP(Table2[[#This Row],[Enterprise ID]],'Tech-ServiceDate'!A:B,2,0), "EitherNewHire or Termed")</f>
        <v>44425</v>
      </c>
      <c r="W872" s="41"/>
      <c r="X872" s="25"/>
    </row>
    <row r="873" spans="1:24" ht="33.75" customHeight="1">
      <c r="A873" s="15">
        <v>45972</v>
      </c>
      <c r="B873" s="7">
        <v>21365</v>
      </c>
      <c r="C873" s="4" t="s">
        <v>17448</v>
      </c>
      <c r="D873" s="5" t="s">
        <v>13647</v>
      </c>
      <c r="E873" s="176" t="str">
        <f t="shared" si="35"/>
        <v>21365</v>
      </c>
      <c r="F873" s="181">
        <f>IFERROR(VLOOKUP(D873,'TPMS-auto'!A:J, 10,0), "Not-in-TPMS")</f>
        <v>8166171509</v>
      </c>
      <c r="G873" s="181" t="str">
        <f>IFERROR(VLOOKUP(D873,'TPMS-auto'!A:J,6,0),"Not-in-TPMS")</f>
        <v>021365</v>
      </c>
      <c r="H873" s="12" t="s">
        <v>14676</v>
      </c>
      <c r="I873" s="2" t="s">
        <v>17449</v>
      </c>
      <c r="J873" s="165"/>
      <c r="K873" s="13" t="s">
        <v>14679</v>
      </c>
      <c r="L873" s="3" t="s">
        <v>14680</v>
      </c>
      <c r="M873" s="3"/>
      <c r="N873" s="3" t="s">
        <v>14680</v>
      </c>
      <c r="O873" s="13" t="s">
        <v>14680</v>
      </c>
      <c r="P873" s="166" t="str">
        <f>IFERROR(VLOOKUP(D873,'TPMS-auto'!A:D, 4,0),"Not-in-TPMS")</f>
        <v>0008420</v>
      </c>
      <c r="Q873" s="169" t="str">
        <f>VLOOKUP(Table2[[#This Row],[Unit Number]],Ops,3,0)</f>
        <v>Rob &amp; Andrea</v>
      </c>
      <c r="R873" s="173">
        <f>IFERROR(VLOOKUP(Table2[[#This Row],[Enterprise ID]], 'ExistingRental-12.11'!A:H, 3, 0), "Not Open On 12.11")</f>
        <v>45974</v>
      </c>
      <c r="S873" s="167" t="str">
        <f>IF(Table2[[#This Row],[Start Rental Date]]="New Rental", "New Rental", "Rental Extension Request")</f>
        <v>New Rental</v>
      </c>
      <c r="T873" s="167" t="str">
        <f>IFERROR(IF(Table2[[#This Row],[Date of this request]]-Table2[[#This Row],[Tech Service Date]]&lt;60, "New Hire Rental", "Truck Breakdown"), "New Hire Rental")</f>
        <v>Truck Breakdown</v>
      </c>
      <c r="U873" s="167" t="str">
        <f>IFERROR(VLOOKUP(Table2[[#This Row],[Enterprise ID]], 'ExistingRental-12.11'!A:H, 7, 0), "Not Open On 12.11")</f>
        <v>TOM WEBER</v>
      </c>
      <c r="V873" s="173">
        <f>IFERROR(VLOOKUP(Table2[[#This Row],[Enterprise ID]],'Tech-ServiceDate'!A:B,2,0), "EitherNewHire or Termed")</f>
        <v>36929</v>
      </c>
      <c r="W873" s="41"/>
      <c r="X873" s="25"/>
    </row>
    <row r="874" spans="1:24" ht="33.75" customHeight="1">
      <c r="A874" s="15">
        <v>45972</v>
      </c>
      <c r="B874" s="7">
        <v>23931</v>
      </c>
      <c r="C874" s="4" t="s">
        <v>17172</v>
      </c>
      <c r="D874" s="5" t="s">
        <v>15870</v>
      </c>
      <c r="E874" s="176" t="str">
        <f t="shared" si="35"/>
        <v>23931</v>
      </c>
      <c r="F874" s="181">
        <f>IFERROR(VLOOKUP(D874,'TPMS-auto'!A:J, 10,0), "Not-in-TPMS")</f>
        <v>7656399092</v>
      </c>
      <c r="G874" s="181" t="str">
        <f>IFERROR(VLOOKUP(D874,'TPMS-auto'!A:J,6,0),"Not-in-TPMS")</f>
        <v>023931</v>
      </c>
      <c r="H874" s="12" t="s">
        <v>14676</v>
      </c>
      <c r="I874" s="2" t="s">
        <v>17173</v>
      </c>
      <c r="J874" s="3" t="s">
        <v>16472</v>
      </c>
      <c r="K874" s="13" t="s">
        <v>14679</v>
      </c>
      <c r="L874" s="3" t="s">
        <v>14680</v>
      </c>
      <c r="M874" s="3"/>
      <c r="N874" s="3" t="s">
        <v>14680</v>
      </c>
      <c r="O874" s="13" t="s">
        <v>14680</v>
      </c>
      <c r="P874" s="166" t="str">
        <f>IFERROR(VLOOKUP(D874,'TPMS-auto'!A:D, 4,0),"Not-in-TPMS")</f>
        <v>0008096</v>
      </c>
      <c r="Q874" s="169" t="str">
        <f>VLOOKUP(Table2[[#This Row],[Unit Number]],Ops,3,0)</f>
        <v>Monica, Cheryl &amp; Machell</v>
      </c>
      <c r="R874" s="173" t="str">
        <f>IFERROR(VLOOKUP(Table2[[#This Row],[Enterprise ID]], 'ExistingRental-12.11'!A:H, 3, 0), "Not Open On 12.11")</f>
        <v>Not Open On 12.11</v>
      </c>
      <c r="S874" s="167" t="str">
        <f>IF(Table2[[#This Row],[Start Rental Date]]="New Rental", "New Rental", "Rental Extension Request")</f>
        <v>New Rental</v>
      </c>
      <c r="T874" s="167" t="str">
        <f>IFERROR(IF(Table2[[#This Row],[Date of this request]]-Table2[[#This Row],[Tech Service Date]]&lt;60, "New Hire Rental", "Truck Breakdown"), "New Hire Rental")</f>
        <v>Truck Breakdown</v>
      </c>
      <c r="U874" s="167" t="str">
        <f>IFERROR(VLOOKUP(Table2[[#This Row],[Enterprise ID]], 'ExistingRental-12.11'!A:H, 7, 0), "Not Open On 12.11")</f>
        <v>Not Open On 12.11</v>
      </c>
      <c r="V874" s="173">
        <f>IFERROR(VLOOKUP(Table2[[#This Row],[Enterprise ID]],'Tech-ServiceDate'!A:B,2,0), "EitherNewHire or Termed")</f>
        <v>42135</v>
      </c>
      <c r="W874" s="41"/>
      <c r="X874" s="25"/>
    </row>
    <row r="875" spans="1:24" ht="33.75" customHeight="1">
      <c r="A875" s="15">
        <v>45973</v>
      </c>
      <c r="B875" s="8">
        <v>37057</v>
      </c>
      <c r="C875" s="9" t="s">
        <v>17119</v>
      </c>
      <c r="D875" s="10" t="s">
        <v>17120</v>
      </c>
      <c r="E875" s="174" t="str">
        <f t="shared" si="35"/>
        <v>37057</v>
      </c>
      <c r="F875" s="175">
        <f>IFERROR(VLOOKUP(D875,'TPMS-auto'!A:J, 10,0), "Not-in-TPMS")</f>
        <v>2523632466</v>
      </c>
      <c r="G875" s="175" t="str">
        <f>IFERROR(VLOOKUP(D875,'TPMS-auto'!A:J,6,0),"Not-in-TPMS")</f>
        <v>037057</v>
      </c>
      <c r="H875" s="12" t="s">
        <v>14676</v>
      </c>
      <c r="I875" s="11" t="s">
        <v>16606</v>
      </c>
      <c r="J875" s="13" t="s">
        <v>17450</v>
      </c>
      <c r="K875" s="13" t="s">
        <v>14679</v>
      </c>
      <c r="L875" s="13" t="s">
        <v>14680</v>
      </c>
      <c r="M875" s="13"/>
      <c r="N875" s="13" t="s">
        <v>14680</v>
      </c>
      <c r="O875" s="13" t="s">
        <v>14680</v>
      </c>
      <c r="P875" s="166" t="str">
        <f>IFERROR(VLOOKUP(D875,'TPMS-auto'!A:D, 4,0),"Not-in-TPMS")</f>
        <v>0008175</v>
      </c>
      <c r="Q875" s="169" t="str">
        <f>VLOOKUP(Table2[[#This Row],[Unit Number]],Ops,3,0)</f>
        <v>Rob &amp; Andrea</v>
      </c>
      <c r="R875" s="173">
        <f>IFERROR(VLOOKUP(Table2[[#This Row],[Enterprise ID]], 'ExistingRental-12.11'!A:H, 3, 0), "Not Open On 12.11")</f>
        <v>45993</v>
      </c>
      <c r="S875" s="167" t="str">
        <f>IF(Table2[[#This Row],[Start Rental Date]]="New Rental", "New Rental", "Rental Extension Request")</f>
        <v>New Rental</v>
      </c>
      <c r="T875" s="167" t="str">
        <f>IFERROR(IF(Table2[[#This Row],[Date of this request]]-Table2[[#This Row],[Tech Service Date]]&lt;60, "New Hire Rental", "Truck Breakdown"), "New Hire Rental")</f>
        <v>New Hire Rental</v>
      </c>
      <c r="U875" s="167" t="str">
        <f>IFERROR(VLOOKUP(Table2[[#This Row],[Enterprise ID]], 'ExistingRental-12.11'!A:H, 7, 0), "Not Open On 12.11")</f>
        <v>TRENT MATTHEWS</v>
      </c>
      <c r="V875" s="173">
        <f>IFERROR(VLOOKUP(Table2[[#This Row],[Enterprise ID]],'Tech-ServiceDate'!A:B,2,0), "EitherNewHire or Termed")</f>
        <v>45935</v>
      </c>
      <c r="W875" s="41"/>
      <c r="X875" s="25"/>
    </row>
    <row r="876" spans="1:24" ht="33.75" customHeight="1">
      <c r="A876" s="15">
        <v>45973</v>
      </c>
      <c r="B876" s="8">
        <v>61154</v>
      </c>
      <c r="C876" s="9" t="s">
        <v>17451</v>
      </c>
      <c r="D876" s="10" t="s">
        <v>17452</v>
      </c>
      <c r="E876" s="174" t="str">
        <f t="shared" si="35"/>
        <v>61154</v>
      </c>
      <c r="F876" s="175">
        <f>IFERROR(VLOOKUP(D876,'TPMS-auto'!A:J, 10,0), "Not-in-TPMS")</f>
        <v>4092021425</v>
      </c>
      <c r="G876" s="175" t="str">
        <f>IFERROR(VLOOKUP(D876,'TPMS-auto'!A:J,6,0),"Not-in-TPMS")</f>
        <v>061154</v>
      </c>
      <c r="H876" s="12" t="s">
        <v>14676</v>
      </c>
      <c r="I876" s="11" t="s">
        <v>17453</v>
      </c>
      <c r="J876" s="13" t="s">
        <v>17454</v>
      </c>
      <c r="K876" s="13" t="s">
        <v>14679</v>
      </c>
      <c r="L876" s="13" t="s">
        <v>14680</v>
      </c>
      <c r="M876" s="13"/>
      <c r="N876" s="13" t="s">
        <v>14680</v>
      </c>
      <c r="O876" s="13" t="s">
        <v>14680</v>
      </c>
      <c r="P876" s="166" t="str">
        <f>IFERROR(VLOOKUP(D876,'TPMS-auto'!A:D, 4,0),"Not-in-TPMS")</f>
        <v>0008107</v>
      </c>
      <c r="Q876" s="169" t="str">
        <f>VLOOKUP(Table2[[#This Row],[Unit Number]],Ops,3,0)</f>
        <v>Carol &amp; Tasha</v>
      </c>
      <c r="R876" s="173" t="str">
        <f>IFERROR(VLOOKUP(Table2[[#This Row],[Enterprise ID]], 'ExistingRental-12.11'!A:H, 3, 0), "Not Open On 12.11")</f>
        <v>Not Open On 12.11</v>
      </c>
      <c r="S876" s="167" t="str">
        <f>IF(Table2[[#This Row],[Start Rental Date]]="New Rental", "New Rental", "Rental Extension Request")</f>
        <v>New Rental</v>
      </c>
      <c r="T876" s="167" t="str">
        <f>IFERROR(IF(Table2[[#This Row],[Date of this request]]-Table2[[#This Row],[Tech Service Date]]&lt;60, "New Hire Rental", "Truck Breakdown"), "New Hire Rental")</f>
        <v>Truck Breakdown</v>
      </c>
      <c r="U876" s="167" t="str">
        <f>IFERROR(VLOOKUP(Table2[[#This Row],[Enterprise ID]], 'ExistingRental-12.11'!A:H, 7, 0), "Not Open On 12.11")</f>
        <v>Not Open On 12.11</v>
      </c>
      <c r="V876" s="173">
        <f>IFERROR(VLOOKUP(Table2[[#This Row],[Enterprise ID]],'Tech-ServiceDate'!A:B,2,0), "EitherNewHire or Termed")</f>
        <v>43157</v>
      </c>
      <c r="W876" s="41"/>
      <c r="X876" s="25"/>
    </row>
    <row r="877" spans="1:24" ht="33.75" customHeight="1">
      <c r="A877" s="15">
        <v>45973</v>
      </c>
      <c r="B877" s="7">
        <v>61467</v>
      </c>
      <c r="C877" s="4" t="s">
        <v>17455</v>
      </c>
      <c r="D877" s="5" t="s">
        <v>5883</v>
      </c>
      <c r="E877" s="176" t="str">
        <f t="shared" si="35"/>
        <v>61467</v>
      </c>
      <c r="F877" s="181">
        <f>IFERROR(VLOOKUP(D877,'TPMS-auto'!A:J, 10,0), "Not-in-TPMS")</f>
        <v>4058686617</v>
      </c>
      <c r="G877" s="181" t="str">
        <f>IFERROR(VLOOKUP(D877,'TPMS-auto'!A:J,6,0),"Not-in-TPMS")</f>
        <v>061467</v>
      </c>
      <c r="H877" s="12" t="s">
        <v>14676</v>
      </c>
      <c r="I877" s="2" t="s">
        <v>17456</v>
      </c>
      <c r="J877" s="3" t="s">
        <v>17457</v>
      </c>
      <c r="K877" s="13" t="s">
        <v>14679</v>
      </c>
      <c r="L877" s="13" t="s">
        <v>14680</v>
      </c>
      <c r="M877" s="13"/>
      <c r="N877" s="3" t="s">
        <v>14680</v>
      </c>
      <c r="O877" s="3" t="s">
        <v>14680</v>
      </c>
      <c r="P877" s="166" t="str">
        <f>IFERROR(VLOOKUP(D877,'TPMS-auto'!A:D, 4,0),"Not-in-TPMS")</f>
        <v>0008420</v>
      </c>
      <c r="Q877" s="169" t="str">
        <f>VLOOKUP(Table2[[#This Row],[Unit Number]],Ops,3,0)</f>
        <v>Rob &amp; Andrea</v>
      </c>
      <c r="R877" s="173">
        <f>IFERROR(VLOOKUP(Table2[[#This Row],[Enterprise ID]], 'ExistingRental-12.11'!A:H, 3, 0), "Not Open On 12.11")</f>
        <v>45973</v>
      </c>
      <c r="S877" s="167" t="str">
        <f>IF(Table2[[#This Row],[Start Rental Date]]="New Rental", "New Rental", "Rental Extension Request")</f>
        <v>New Rental</v>
      </c>
      <c r="T877" s="167" t="str">
        <f>IFERROR(IF(Table2[[#This Row],[Date of this request]]-Table2[[#This Row],[Tech Service Date]]&lt;60, "New Hire Rental", "Truck Breakdown"), "New Hire Rental")</f>
        <v>Truck Breakdown</v>
      </c>
      <c r="U877" s="167" t="str">
        <f>IFERROR(VLOOKUP(Table2[[#This Row],[Enterprise ID]], 'ExistingRental-12.11'!A:H, 7, 0), "Not Open On 12.11")</f>
        <v>HAROLD LEWIS</v>
      </c>
      <c r="V877" s="173">
        <f>IFERROR(VLOOKUP(Table2[[#This Row],[Enterprise ID]],'Tech-ServiceDate'!A:B,2,0), "EitherNewHire or Termed")</f>
        <v>30837</v>
      </c>
      <c r="W877" s="41"/>
      <c r="X877" s="25"/>
    </row>
    <row r="878" spans="1:24" ht="33.75" customHeight="1">
      <c r="A878" s="15">
        <v>45973</v>
      </c>
      <c r="B878" s="7">
        <v>37039</v>
      </c>
      <c r="C878" s="4" t="s">
        <v>17458</v>
      </c>
      <c r="D878" s="5" t="s">
        <v>17459</v>
      </c>
      <c r="E878" s="176" t="str">
        <f t="shared" si="35"/>
        <v>37039</v>
      </c>
      <c r="F878" s="181">
        <f>IFERROR(VLOOKUP(D878,'TPMS-auto'!A:J, 10,0), "Not-in-TPMS")</f>
        <v>7573324167</v>
      </c>
      <c r="G878" s="181" t="str">
        <f>IFERROR(VLOOKUP(D878,'TPMS-auto'!A:J,6,0),"Not-in-TPMS")</f>
        <v>037039</v>
      </c>
      <c r="H878" s="12" t="s">
        <v>14676</v>
      </c>
      <c r="I878" s="2" t="s">
        <v>17460</v>
      </c>
      <c r="J878" s="3" t="s">
        <v>17461</v>
      </c>
      <c r="K878" s="13" t="s">
        <v>14679</v>
      </c>
      <c r="L878" s="13" t="s">
        <v>14680</v>
      </c>
      <c r="M878" s="13"/>
      <c r="N878" s="3" t="s">
        <v>14680</v>
      </c>
      <c r="O878" s="3" t="s">
        <v>14680</v>
      </c>
      <c r="P878" s="166" t="str">
        <f>IFERROR(VLOOKUP(D878,'TPMS-auto'!A:D, 4,0),"Not-in-TPMS")</f>
        <v>0008175</v>
      </c>
      <c r="Q878" s="169" t="str">
        <f>VLOOKUP(Table2[[#This Row],[Unit Number]],Ops,3,0)</f>
        <v>Rob &amp; Andrea</v>
      </c>
      <c r="R878" s="173" t="str">
        <f>IFERROR(VLOOKUP(Table2[[#This Row],[Enterprise ID]], 'ExistingRental-12.11'!A:H, 3, 0), "Not Open On 12.11")</f>
        <v>Not Open On 12.11</v>
      </c>
      <c r="S878" s="167" t="str">
        <f>IF(Table2[[#This Row],[Start Rental Date]]="New Rental", "New Rental", "Rental Extension Request")</f>
        <v>New Rental</v>
      </c>
      <c r="T878" s="167" t="str">
        <f>IFERROR(IF(Table2[[#This Row],[Date of this request]]-Table2[[#This Row],[Tech Service Date]]&lt;60, "New Hire Rental", "Truck Breakdown"), "New Hire Rental")</f>
        <v>New Hire Rental</v>
      </c>
      <c r="U878" s="167" t="str">
        <f>IFERROR(VLOOKUP(Table2[[#This Row],[Enterprise ID]], 'ExistingRental-12.11'!A:H, 7, 0), "Not Open On 12.11")</f>
        <v>Not Open On 12.11</v>
      </c>
      <c r="V878" s="173">
        <f>IFERROR(VLOOKUP(Table2[[#This Row],[Enterprise ID]],'Tech-ServiceDate'!A:B,2,0), "EitherNewHire or Termed")</f>
        <v>45949</v>
      </c>
      <c r="W878" s="41"/>
      <c r="X878" s="25"/>
    </row>
    <row r="879" spans="1:24" ht="33.75" customHeight="1">
      <c r="A879" s="15">
        <v>45973</v>
      </c>
      <c r="B879" s="7">
        <v>23692</v>
      </c>
      <c r="C879" s="4" t="s">
        <v>17462</v>
      </c>
      <c r="D879" s="5" t="s">
        <v>17463</v>
      </c>
      <c r="E879" s="176" t="str">
        <f t="shared" si="35"/>
        <v>23692</v>
      </c>
      <c r="F879" s="181">
        <f>IFERROR(VLOOKUP(D879,'TPMS-auto'!A:J, 10,0), "Not-in-TPMS")</f>
        <v>6266630527</v>
      </c>
      <c r="G879" s="181" t="str">
        <f>IFERROR(VLOOKUP(D879,'TPMS-auto'!A:J,6,0),"Not-in-TPMS")</f>
        <v>023692</v>
      </c>
      <c r="H879" s="12" t="s">
        <v>14676</v>
      </c>
      <c r="I879" s="2" t="s">
        <v>17464</v>
      </c>
      <c r="J879" s="3" t="s">
        <v>17465</v>
      </c>
      <c r="K879" s="13" t="s">
        <v>14679</v>
      </c>
      <c r="L879" s="13" t="s">
        <v>14680</v>
      </c>
      <c r="M879" s="13"/>
      <c r="N879" s="3" t="s">
        <v>14680</v>
      </c>
      <c r="O879" s="3" t="s">
        <v>14680</v>
      </c>
      <c r="P879" s="166" t="str">
        <f>IFERROR(VLOOKUP(D879,'TPMS-auto'!A:D, 4,0),"Not-in-TPMS")</f>
        <v>0007108</v>
      </c>
      <c r="Q879" s="169" t="str">
        <f>VLOOKUP(Table2[[#This Row],[Unit Number]],Ops,3,0)</f>
        <v>Carol &amp; Tasha</v>
      </c>
      <c r="R879" s="173" t="str">
        <f>IFERROR(VLOOKUP(Table2[[#This Row],[Enterprise ID]], 'ExistingRental-12.11'!A:H, 3, 0), "Not Open On 12.11")</f>
        <v>Not Open On 12.11</v>
      </c>
      <c r="S879" s="167" t="str">
        <f>IF(Table2[[#This Row],[Start Rental Date]]="New Rental", "New Rental", "Rental Extension Request")</f>
        <v>New Rental</v>
      </c>
      <c r="T879" s="167" t="str">
        <f>IFERROR(IF(Table2[[#This Row],[Date of this request]]-Table2[[#This Row],[Tech Service Date]]&lt;60, "New Hire Rental", "Truck Breakdown"), "New Hire Rental")</f>
        <v>Truck Breakdown</v>
      </c>
      <c r="U879" s="167" t="str">
        <f>IFERROR(VLOOKUP(Table2[[#This Row],[Enterprise ID]], 'ExistingRental-12.11'!A:H, 7, 0), "Not Open On 12.11")</f>
        <v>Not Open On 12.11</v>
      </c>
      <c r="V879" s="173">
        <f>IFERROR(VLOOKUP(Table2[[#This Row],[Enterprise ID]],'Tech-ServiceDate'!A:B,2,0), "EitherNewHire or Termed")</f>
        <v>43024</v>
      </c>
      <c r="W879" s="41"/>
      <c r="X879" s="25"/>
    </row>
    <row r="880" spans="1:24" ht="33.75" customHeight="1">
      <c r="A880" s="15">
        <v>45973</v>
      </c>
      <c r="B880" s="7">
        <v>47389</v>
      </c>
      <c r="C880" s="4" t="s">
        <v>17466</v>
      </c>
      <c r="D880" s="5" t="s">
        <v>17467</v>
      </c>
      <c r="E880" s="176" t="str">
        <f t="shared" si="35"/>
        <v>47389</v>
      </c>
      <c r="F880" s="181">
        <f>IFERROR(VLOOKUP(D880,'TPMS-auto'!A:J, 10,0), "Not-in-TPMS")</f>
        <v>3346550144</v>
      </c>
      <c r="G880" s="181" t="str">
        <f>IFERROR(VLOOKUP(D880,'TPMS-auto'!A:J,6,0),"Not-in-TPMS")</f>
        <v>047389</v>
      </c>
      <c r="H880" s="12" t="s">
        <v>14676</v>
      </c>
      <c r="I880" s="3" t="s">
        <v>17468</v>
      </c>
      <c r="J880" s="3" t="s">
        <v>15426</v>
      </c>
      <c r="K880" s="3" t="s">
        <v>17469</v>
      </c>
      <c r="L880" s="13" t="s">
        <v>14680</v>
      </c>
      <c r="M880" s="13"/>
      <c r="N880" s="3" t="s">
        <v>14680</v>
      </c>
      <c r="O880" s="3" t="s">
        <v>14680</v>
      </c>
      <c r="P880" s="166" t="str">
        <f>IFERROR(VLOOKUP(D880,'TPMS-auto'!A:D, 4,0),"Not-in-TPMS")</f>
        <v>0008035</v>
      </c>
      <c r="Q880" s="169" t="str">
        <f>VLOOKUP(Table2[[#This Row],[Unit Number]],Ops,3,0)</f>
        <v>Rob &amp; Andrea</v>
      </c>
      <c r="R880" s="173">
        <f>IFERROR(VLOOKUP(Table2[[#This Row],[Enterprise ID]], 'ExistingRental-12.11'!A:H, 3, 0), "Not Open On 12.11")</f>
        <v>45973</v>
      </c>
      <c r="S880" s="167" t="str">
        <f>IF(Table2[[#This Row],[Start Rental Date]]="New Rental", "New Rental", "Rental Extension Request")</f>
        <v>New Rental</v>
      </c>
      <c r="T880" s="167" t="str">
        <f>IFERROR(IF(Table2[[#This Row],[Date of this request]]-Table2[[#This Row],[Tech Service Date]]&lt;60, "New Hire Rental", "Truck Breakdown"), "New Hire Rental")</f>
        <v>New Hire Rental</v>
      </c>
      <c r="U880" s="167" t="str">
        <f>IFERROR(VLOOKUP(Table2[[#This Row],[Enterprise ID]], 'ExistingRental-12.11'!A:H, 7, 0), "Not Open On 12.11")</f>
        <v>WILLIAM ADAMS</v>
      </c>
      <c r="V880" s="173">
        <f>IFERROR(VLOOKUP(Table2[[#This Row],[Enterprise ID]],'Tech-ServiceDate'!A:B,2,0), "EitherNewHire or Termed")</f>
        <v>45970</v>
      </c>
      <c r="W880" s="41"/>
      <c r="X880" s="25"/>
    </row>
    <row r="881" spans="1:24" ht="33.75" customHeight="1">
      <c r="A881" s="15">
        <v>45973</v>
      </c>
      <c r="B881" s="7">
        <v>36860</v>
      </c>
      <c r="C881" s="4" t="s">
        <v>17470</v>
      </c>
      <c r="D881" s="5" t="s">
        <v>5585</v>
      </c>
      <c r="E881" s="176" t="str">
        <f t="shared" si="35"/>
        <v>36860</v>
      </c>
      <c r="F881" s="181">
        <f>IFERROR(VLOOKUP(D881,'TPMS-auto'!A:J, 10,0), "Not-in-TPMS")</f>
        <v>6192773047</v>
      </c>
      <c r="G881" s="181" t="str">
        <f>IFERROR(VLOOKUP(D881,'TPMS-auto'!A:J,6,0),"Not-in-TPMS")</f>
        <v>036860</v>
      </c>
      <c r="H881" s="12" t="s">
        <v>14676</v>
      </c>
      <c r="I881" s="2" t="s">
        <v>17471</v>
      </c>
      <c r="J881" s="3" t="s">
        <v>17472</v>
      </c>
      <c r="K881" s="13" t="s">
        <v>17473</v>
      </c>
      <c r="L881" s="13" t="s">
        <v>14680</v>
      </c>
      <c r="M881" s="13"/>
      <c r="N881" s="3" t="s">
        <v>14680</v>
      </c>
      <c r="O881" s="3" t="s">
        <v>14680</v>
      </c>
      <c r="P881" s="166" t="str">
        <f>IFERROR(VLOOKUP(D881,'TPMS-auto'!A:D, 4,0),"Not-in-TPMS")</f>
        <v>0007088</v>
      </c>
      <c r="Q881" s="169" t="str">
        <f>VLOOKUP(Table2[[#This Row],[Unit Number]],Ops,3,0)</f>
        <v>Carol &amp; Tasha</v>
      </c>
      <c r="R881" s="173" t="str">
        <f>IFERROR(VLOOKUP(Table2[[#This Row],[Enterprise ID]], 'ExistingRental-12.11'!A:H, 3, 0), "Not Open On 12.11")</f>
        <v>Not Open On 12.11</v>
      </c>
      <c r="S881" s="167" t="str">
        <f>IF(Table2[[#This Row],[Start Rental Date]]="New Rental", "New Rental", "Rental Extension Request")</f>
        <v>New Rental</v>
      </c>
      <c r="T881" s="167" t="str">
        <f>IFERROR(IF(Table2[[#This Row],[Date of this request]]-Table2[[#This Row],[Tech Service Date]]&lt;60, "New Hire Rental", "Truck Breakdown"), "New Hire Rental")</f>
        <v>Truck Breakdown</v>
      </c>
      <c r="U881" s="167" t="str">
        <f>IFERROR(VLOOKUP(Table2[[#This Row],[Enterprise ID]], 'ExistingRental-12.11'!A:H, 7, 0), "Not Open On 12.11")</f>
        <v>Not Open On 12.11</v>
      </c>
      <c r="V881" s="173">
        <f>IFERROR(VLOOKUP(Table2[[#This Row],[Enterprise ID]],'Tech-ServiceDate'!A:B,2,0), "EitherNewHire or Termed")</f>
        <v>30761</v>
      </c>
      <c r="W881" s="41"/>
      <c r="X881" s="25"/>
    </row>
    <row r="882" spans="1:24" ht="33.75" customHeight="1">
      <c r="A882" s="15">
        <v>45973</v>
      </c>
      <c r="B882" s="7">
        <v>46259</v>
      </c>
      <c r="C882" s="4" t="s">
        <v>16629</v>
      </c>
      <c r="D882" s="5" t="s">
        <v>15560</v>
      </c>
      <c r="E882" s="176" t="str">
        <f t="shared" si="35"/>
        <v>46259</v>
      </c>
      <c r="F882" s="181">
        <f>IFERROR(VLOOKUP(D882,'TPMS-auto'!A:J, 10,0), "Not-in-TPMS")</f>
        <v>9724826682</v>
      </c>
      <c r="G882" s="181" t="str">
        <f>IFERROR(VLOOKUP(D882,'TPMS-auto'!A:J,6,0),"Not-in-TPMS")</f>
        <v>046259</v>
      </c>
      <c r="H882" s="12" t="s">
        <v>14676</v>
      </c>
      <c r="I882" s="2" t="s">
        <v>17474</v>
      </c>
      <c r="J882" s="3" t="s">
        <v>17475</v>
      </c>
      <c r="K882" s="13" t="s">
        <v>14679</v>
      </c>
      <c r="L882" s="13" t="s">
        <v>14680</v>
      </c>
      <c r="M882" s="13"/>
      <c r="N882" s="3" t="s">
        <v>14680</v>
      </c>
      <c r="O882" s="3" t="s">
        <v>14680</v>
      </c>
      <c r="P882" s="166" t="str">
        <f>IFERROR(VLOOKUP(D882,'TPMS-auto'!A:D, 4,0),"Not-in-TPMS")</f>
        <v>0007995</v>
      </c>
      <c r="Q882" s="169" t="str">
        <f>VLOOKUP(Table2[[#This Row],[Unit Number]],Ops,3,0)</f>
        <v>Carol &amp; Tasha</v>
      </c>
      <c r="R882" s="173" t="str">
        <f>IFERROR(VLOOKUP(Table2[[#This Row],[Enterprise ID]], 'ExistingRental-12.11'!A:H, 3, 0), "Not Open On 12.11")</f>
        <v>Not Open On 12.11</v>
      </c>
      <c r="S882" s="167" t="str">
        <f>IF(Table2[[#This Row],[Start Rental Date]]="New Rental", "New Rental", "Rental Extension Request")</f>
        <v>New Rental</v>
      </c>
      <c r="T882" s="167" t="str">
        <f>IFERROR(IF(Table2[[#This Row],[Date of this request]]-Table2[[#This Row],[Tech Service Date]]&lt;60, "New Hire Rental", "Truck Breakdown"), "New Hire Rental")</f>
        <v>Truck Breakdown</v>
      </c>
      <c r="U882" s="167" t="str">
        <f>IFERROR(VLOOKUP(Table2[[#This Row],[Enterprise ID]], 'ExistingRental-12.11'!A:H, 7, 0), "Not Open On 12.11")</f>
        <v>Not Open On 12.11</v>
      </c>
      <c r="V882" s="173">
        <f>IFERROR(VLOOKUP(Table2[[#This Row],[Enterprise ID]],'Tech-ServiceDate'!A:B,2,0), "EitherNewHire or Termed")</f>
        <v>44504</v>
      </c>
      <c r="W882" s="41"/>
      <c r="X882" s="25"/>
    </row>
    <row r="883" spans="1:24" ht="33.75" customHeight="1">
      <c r="A883" s="15">
        <v>45973</v>
      </c>
      <c r="B883" s="7">
        <v>21182</v>
      </c>
      <c r="C883" s="4" t="s">
        <v>17476</v>
      </c>
      <c r="D883" s="5" t="s">
        <v>17477</v>
      </c>
      <c r="E883" s="176" t="str">
        <f t="shared" si="35"/>
        <v>21182</v>
      </c>
      <c r="F883" s="181">
        <v>3056840011</v>
      </c>
      <c r="G883" s="181" t="str">
        <f>IFERROR(VLOOKUP(D883,'TPMS-auto'!A:J,6,0),"Not-in-TPMS")</f>
        <v>021182</v>
      </c>
      <c r="H883" s="12" t="s">
        <v>14676</v>
      </c>
      <c r="I883" s="2" t="s">
        <v>17478</v>
      </c>
      <c r="J883" s="3" t="s">
        <v>17479</v>
      </c>
      <c r="K883" s="3" t="s">
        <v>17480</v>
      </c>
      <c r="L883" s="13" t="s">
        <v>14680</v>
      </c>
      <c r="M883" s="13"/>
      <c r="N883" s="3" t="s">
        <v>14696</v>
      </c>
      <c r="O883" s="3"/>
      <c r="P883" s="166" t="str">
        <f>IFERROR(VLOOKUP(D883,'TPMS-auto'!A:D, 4,0),"Not-in-TPMS")</f>
        <v>0007435</v>
      </c>
      <c r="Q883" s="169" t="str">
        <f>VLOOKUP(Table2[[#This Row],[Unit Number]],Ops,3,0)</f>
        <v>Rob &amp; Andrea</v>
      </c>
      <c r="R883" s="173" t="str">
        <f>IFERROR(VLOOKUP(Table2[[#This Row],[Enterprise ID]], 'ExistingRental-12.11'!A:H, 3, 0), "Not Open On 12.11")</f>
        <v>Not Open On 12.11</v>
      </c>
      <c r="S883" s="167" t="str">
        <f>IF(Table2[[#This Row],[Start Rental Date]]="New Rental", "New Rental", "Rental Extension Request")</f>
        <v>New Rental</v>
      </c>
      <c r="T883" s="167" t="str">
        <f>IFERROR(IF(Table2[[#This Row],[Date of this request]]-Table2[[#This Row],[Tech Service Date]]&lt;60, "New Hire Rental", "Truck Breakdown"), "New Hire Rental")</f>
        <v>New Hire Rental</v>
      </c>
      <c r="U883" s="167" t="str">
        <f>IFERROR(VLOOKUP(Table2[[#This Row],[Enterprise ID]], 'ExistingRental-12.11'!A:H, 7, 0), "Not Open On 12.11")</f>
        <v>Not Open On 12.11</v>
      </c>
      <c r="V883" s="173">
        <f>IFERROR(VLOOKUP(Table2[[#This Row],[Enterprise ID]],'Tech-ServiceDate'!A:B,2,0), "EitherNewHire or Termed")</f>
        <v>45970</v>
      </c>
      <c r="W883" s="41"/>
      <c r="X883" s="25"/>
    </row>
    <row r="884" spans="1:24" ht="33.75" customHeight="1">
      <c r="A884" s="15">
        <v>45973</v>
      </c>
      <c r="B884" s="7">
        <v>46138</v>
      </c>
      <c r="C884" s="4" t="s">
        <v>17481</v>
      </c>
      <c r="D884" s="5" t="s">
        <v>17482</v>
      </c>
      <c r="E884" s="176" t="str">
        <f t="shared" si="35"/>
        <v>46138</v>
      </c>
      <c r="F884" s="181">
        <f>IFERROR(VLOOKUP(D884,'TPMS-auto'!A:J, 10,0), "Not-in-TPMS")</f>
        <v>7342191357</v>
      </c>
      <c r="G884" s="181" t="str">
        <f>IFERROR(VLOOKUP(D884,'TPMS-auto'!A:J,6,0),"Not-in-TPMS")</f>
        <v>046138</v>
      </c>
      <c r="H884" s="12" t="s">
        <v>14676</v>
      </c>
      <c r="I884" s="2" t="s">
        <v>17483</v>
      </c>
      <c r="J884" s="3" t="s">
        <v>17484</v>
      </c>
      <c r="K884" s="13" t="s">
        <v>14679</v>
      </c>
      <c r="L884" s="3" t="s">
        <v>14680</v>
      </c>
      <c r="M884" s="3"/>
      <c r="N884" s="3" t="s">
        <v>14680</v>
      </c>
      <c r="O884" s="3" t="s">
        <v>14680</v>
      </c>
      <c r="P884" s="166" t="str">
        <f>IFERROR(VLOOKUP(D884,'TPMS-auto'!A:D, 4,0),"Not-in-TPMS")</f>
        <v>0008309</v>
      </c>
      <c r="Q884" s="169" t="str">
        <f>VLOOKUP(Table2[[#This Row],[Unit Number]],Ops,3,0)</f>
        <v>Monica, Cheryl &amp; Machell</v>
      </c>
      <c r="R884" s="173" t="str">
        <f>IFERROR(VLOOKUP(Table2[[#This Row],[Enterprise ID]], 'ExistingRental-12.11'!A:H, 3, 0), "Not Open On 12.11")</f>
        <v>Not Open On 12.11</v>
      </c>
      <c r="S884" s="167" t="str">
        <f>IF(Table2[[#This Row],[Start Rental Date]]="New Rental", "New Rental", "Rental Extension Request")</f>
        <v>New Rental</v>
      </c>
      <c r="T884" s="167" t="str">
        <f>IFERROR(IF(Table2[[#This Row],[Date of this request]]-Table2[[#This Row],[Tech Service Date]]&lt;60, "New Hire Rental", "Truck Breakdown"), "New Hire Rental")</f>
        <v>Truck Breakdown</v>
      </c>
      <c r="U884" s="167" t="str">
        <f>IFERROR(VLOOKUP(Table2[[#This Row],[Enterprise ID]], 'ExistingRental-12.11'!A:H, 7, 0), "Not Open On 12.11")</f>
        <v>Not Open On 12.11</v>
      </c>
      <c r="V884" s="173">
        <f>IFERROR(VLOOKUP(Table2[[#This Row],[Enterprise ID]],'Tech-ServiceDate'!A:B,2,0), "EitherNewHire or Termed")</f>
        <v>44357</v>
      </c>
      <c r="W884" s="41"/>
      <c r="X884" s="25"/>
    </row>
    <row r="885" spans="1:24" ht="33.75" customHeight="1">
      <c r="A885" s="15">
        <v>45973</v>
      </c>
      <c r="B885" s="7">
        <v>47075</v>
      </c>
      <c r="C885" s="4" t="s">
        <v>17485</v>
      </c>
      <c r="D885" s="5" t="s">
        <v>11087</v>
      </c>
      <c r="E885" s="176" t="str">
        <f t="shared" si="35"/>
        <v>47075</v>
      </c>
      <c r="F885" s="181">
        <f>IFERROR(VLOOKUP(D885,'TPMS-auto'!A:J, 10,0), "Not-in-TPMS")</f>
        <v>5855539664</v>
      </c>
      <c r="G885" s="181" t="str">
        <f>IFERROR(VLOOKUP(D885,'TPMS-auto'!A:J,6,0),"Not-in-TPMS")</f>
        <v>047075</v>
      </c>
      <c r="H885" s="12" t="s">
        <v>14676</v>
      </c>
      <c r="I885" s="2" t="s">
        <v>17486</v>
      </c>
      <c r="J885" s="3" t="s">
        <v>17487</v>
      </c>
      <c r="K885" s="13" t="s">
        <v>14679</v>
      </c>
      <c r="L885" s="3" t="s">
        <v>14680</v>
      </c>
      <c r="M885" s="3"/>
      <c r="N885" s="3" t="s">
        <v>14680</v>
      </c>
      <c r="O885" s="3" t="s">
        <v>14680</v>
      </c>
      <c r="P885" s="166" t="str">
        <f>IFERROR(VLOOKUP(D885,'TPMS-auto'!A:D, 4,0),"Not-in-TPMS")</f>
        <v>0007670</v>
      </c>
      <c r="Q885" s="169" t="str">
        <f>VLOOKUP(Table2[[#This Row],[Unit Number]],Ops,3,0)</f>
        <v>Rob &amp; Andrea</v>
      </c>
      <c r="R885" s="173">
        <f>IFERROR(VLOOKUP(Table2[[#This Row],[Enterprise ID]], 'ExistingRental-12.11'!A:H, 3, 0), "Not Open On 12.11")</f>
        <v>45974</v>
      </c>
      <c r="S885" s="167" t="str">
        <f>IF(Table2[[#This Row],[Start Rental Date]]="New Rental", "New Rental", "Rental Extension Request")</f>
        <v>New Rental</v>
      </c>
      <c r="T885" s="167" t="str">
        <f>IFERROR(IF(Table2[[#This Row],[Date of this request]]-Table2[[#This Row],[Tech Service Date]]&lt;60, "New Hire Rental", "Truck Breakdown"), "New Hire Rental")</f>
        <v>Truck Breakdown</v>
      </c>
      <c r="U885" s="167" t="str">
        <f>IFERROR(VLOOKUP(Table2[[#This Row],[Enterprise ID]], 'ExistingRental-12.11'!A:H, 7, 0), "Not Open On 12.11")</f>
        <v>PATRICK LICATA</v>
      </c>
      <c r="V885" s="173">
        <f>IFERROR(VLOOKUP(Table2[[#This Row],[Enterprise ID]],'Tech-ServiceDate'!A:B,2,0), "EitherNewHire or Termed")</f>
        <v>37255</v>
      </c>
      <c r="W885" s="41"/>
      <c r="X885" s="25"/>
    </row>
    <row r="886" spans="1:24" ht="33.75" customHeight="1">
      <c r="A886" s="15">
        <v>45973</v>
      </c>
      <c r="B886" s="7">
        <v>46599</v>
      </c>
      <c r="C886" s="4" t="s">
        <v>17192</v>
      </c>
      <c r="D886" s="5" t="s">
        <v>5055</v>
      </c>
      <c r="E886" s="176" t="str">
        <f t="shared" si="35"/>
        <v>46599</v>
      </c>
      <c r="F886" s="181">
        <f>IFERROR(VLOOKUP(D886,'TPMS-auto'!A:J, 10,0), "Not-in-TPMS")</f>
        <v>7323510103</v>
      </c>
      <c r="G886" s="181" t="str">
        <f>IFERROR(VLOOKUP(D886,'TPMS-auto'!A:J,6,0),"Not-in-TPMS")</f>
        <v>046599</v>
      </c>
      <c r="H886" s="12">
        <v>45953</v>
      </c>
      <c r="I886" s="2" t="s">
        <v>16734</v>
      </c>
      <c r="J886" s="3" t="s">
        <v>16472</v>
      </c>
      <c r="K886" s="13" t="s">
        <v>14679</v>
      </c>
      <c r="L886" s="3" t="s">
        <v>14680</v>
      </c>
      <c r="M886" s="3"/>
      <c r="N886" s="3" t="s">
        <v>14680</v>
      </c>
      <c r="O886" s="3" t="s">
        <v>14680</v>
      </c>
      <c r="P886" s="166" t="str">
        <f>IFERROR(VLOOKUP(D886,'TPMS-auto'!A:D, 4,0),"Not-in-TPMS")</f>
        <v>0008380</v>
      </c>
      <c r="Q886" s="169" t="str">
        <f>VLOOKUP(Table2[[#This Row],[Unit Number]],Ops,3,0)</f>
        <v>Rob &amp; Andrea</v>
      </c>
      <c r="R886" s="173" t="str">
        <f>IFERROR(VLOOKUP(Table2[[#This Row],[Enterprise ID]], 'ExistingRental-12.11'!A:H, 3, 0), "Not Open On 12.11")</f>
        <v>Not Open On 12.11</v>
      </c>
      <c r="S886" s="167" t="str">
        <f>IF(Table2[[#This Row],[Start Rental Date]]="New Rental", "New Rental", "Rental Extension Request")</f>
        <v>Rental Extension Request</v>
      </c>
      <c r="T886" s="167" t="str">
        <f>IFERROR(IF(Table2[[#This Row],[Date of this request]]-Table2[[#This Row],[Tech Service Date]]&lt;60, "New Hire Rental", "Truck Breakdown"), "New Hire Rental")</f>
        <v>Truck Breakdown</v>
      </c>
      <c r="U886" s="167" t="str">
        <f>IFERROR(VLOOKUP(Table2[[#This Row],[Enterprise ID]], 'ExistingRental-12.11'!A:H, 7, 0), "Not Open On 12.11")</f>
        <v>Not Open On 12.11</v>
      </c>
      <c r="V886" s="173">
        <f>IFERROR(VLOOKUP(Table2[[#This Row],[Enterprise ID]],'Tech-ServiceDate'!A:B,2,0), "EitherNewHire or Termed")</f>
        <v>39053</v>
      </c>
      <c r="W886" s="41"/>
      <c r="X886" s="25"/>
    </row>
    <row r="887" spans="1:24" ht="33.75" customHeight="1">
      <c r="A887" s="15">
        <v>45974</v>
      </c>
      <c r="B887" s="8">
        <v>61522</v>
      </c>
      <c r="C887" s="9" t="s">
        <v>17488</v>
      </c>
      <c r="D887" s="10" t="s">
        <v>17489</v>
      </c>
      <c r="E887" s="174" t="str">
        <f t="shared" si="35"/>
        <v>61522</v>
      </c>
      <c r="F887" s="175">
        <f>IFERROR(VLOOKUP(D887,'TPMS-auto'!A:J, 10,0), "Not-in-TPMS")</f>
        <v>6262058807</v>
      </c>
      <c r="G887" s="175" t="str">
        <f>IFERROR(VLOOKUP(D887,'TPMS-auto'!A:J,6,0),"Not-in-TPMS")</f>
        <v>061522</v>
      </c>
      <c r="H887" s="12" t="s">
        <v>14676</v>
      </c>
      <c r="I887" s="11" t="s">
        <v>17490</v>
      </c>
      <c r="J887" s="13" t="s">
        <v>17491</v>
      </c>
      <c r="K887" s="13" t="s">
        <v>15451</v>
      </c>
      <c r="L887" s="13" t="s">
        <v>14680</v>
      </c>
      <c r="M887" s="13"/>
      <c r="N887" s="13" t="s">
        <v>14680</v>
      </c>
      <c r="O887" s="13" t="s">
        <v>14680</v>
      </c>
      <c r="P887" s="166" t="str">
        <f>IFERROR(VLOOKUP(D887,'TPMS-auto'!A:D, 4,0),"Not-in-TPMS")</f>
        <v>0007108</v>
      </c>
      <c r="Q887" s="169" t="str">
        <f>VLOOKUP(Table2[[#This Row],[Unit Number]],Ops,3,0)</f>
        <v>Carol &amp; Tasha</v>
      </c>
      <c r="R887" s="173" t="str">
        <f>IFERROR(VLOOKUP(Table2[[#This Row],[Enterprise ID]], 'ExistingRental-12.11'!A:H, 3, 0), "Not Open On 12.11")</f>
        <v>Not Open On 12.11</v>
      </c>
      <c r="S887" s="167" t="str">
        <f>IF(Table2[[#This Row],[Start Rental Date]]="New Rental", "New Rental", "Rental Extension Request")</f>
        <v>New Rental</v>
      </c>
      <c r="T887" s="167" t="str">
        <f>IFERROR(IF(Table2[[#This Row],[Date of this request]]-Table2[[#This Row],[Tech Service Date]]&lt;60, "New Hire Rental", "Truck Breakdown"), "New Hire Rental")</f>
        <v>Truck Breakdown</v>
      </c>
      <c r="U887" s="167" t="str">
        <f>IFERROR(VLOOKUP(Table2[[#This Row],[Enterprise ID]], 'ExistingRental-12.11'!A:H, 7, 0), "Not Open On 12.11")</f>
        <v>Not Open On 12.11</v>
      </c>
      <c r="V887" s="173">
        <f>IFERROR(VLOOKUP(Table2[[#This Row],[Enterprise ID]],'Tech-ServiceDate'!A:B,2,0), "EitherNewHire or Termed")</f>
        <v>43628</v>
      </c>
      <c r="W887" s="41"/>
      <c r="X887" s="25"/>
    </row>
    <row r="888" spans="1:24" ht="33.75" customHeight="1">
      <c r="A888" s="15">
        <v>45974</v>
      </c>
      <c r="B888" s="8">
        <v>36386</v>
      </c>
      <c r="C888" s="9" t="s">
        <v>17293</v>
      </c>
      <c r="D888" s="10" t="s">
        <v>17293</v>
      </c>
      <c r="E888" s="174" t="s">
        <v>17492</v>
      </c>
      <c r="F888" s="175">
        <v>4016635037</v>
      </c>
      <c r="G888" s="175" t="s">
        <v>17493</v>
      </c>
      <c r="H888" s="12">
        <v>45967</v>
      </c>
      <c r="I888" s="11" t="s">
        <v>15991</v>
      </c>
      <c r="J888" s="13" t="s">
        <v>17294</v>
      </c>
      <c r="K888" s="13" t="s">
        <v>14679</v>
      </c>
      <c r="L888" s="13" t="s">
        <v>14680</v>
      </c>
      <c r="M888" s="13"/>
      <c r="N888" s="13" t="s">
        <v>14680</v>
      </c>
      <c r="O888" s="13" t="s">
        <v>14680</v>
      </c>
      <c r="P888" s="166" t="str">
        <f>IFERROR(VLOOKUP(D888,'TPMS-auto'!A:D, 4,0),"Not-in-TPMS")</f>
        <v>0007670</v>
      </c>
      <c r="Q888" s="169" t="str">
        <f>VLOOKUP(Table2[[#This Row],[Unit Number]],Ops,3,0)</f>
        <v>Rob &amp; Andrea</v>
      </c>
      <c r="R888" s="173">
        <f>IFERROR(VLOOKUP(Table2[[#This Row],[Enterprise ID]], 'ExistingRental-12.11'!A:H, 3, 0), "Not Open On 12.11")</f>
        <v>46001</v>
      </c>
      <c r="S888" s="167" t="str">
        <f>IF(Table2[[#This Row],[Start Rental Date]]="New Rental", "New Rental", "Rental Extension Request")</f>
        <v>Rental Extension Request</v>
      </c>
      <c r="T888" s="167" t="str">
        <f>IFERROR(IF(Table2[[#This Row],[Date of this request]]-Table2[[#This Row],[Tech Service Date]]&lt;60, "New Hire Rental", "Truck Breakdown"), "New Hire Rental")</f>
        <v>New Hire Rental</v>
      </c>
      <c r="U888" s="167" t="str">
        <f>IFERROR(VLOOKUP(Table2[[#This Row],[Enterprise ID]], 'ExistingRental-12.11'!A:H, 7, 0), "Not Open On 12.11")</f>
        <v>V-DAL TUIOFU</v>
      </c>
      <c r="V888" s="173">
        <f>IFERROR(VLOOKUP(Table2[[#This Row],[Enterprise ID]],'Tech-ServiceDate'!A:B,2,0), "EitherNewHire or Termed")</f>
        <v>45956</v>
      </c>
      <c r="W888" s="41"/>
      <c r="X888" s="25"/>
    </row>
    <row r="889" spans="1:24" ht="33.75" customHeight="1">
      <c r="A889" s="15">
        <v>45974</v>
      </c>
      <c r="B889" s="8">
        <v>37275</v>
      </c>
      <c r="C889" s="9" t="s">
        <v>14928</v>
      </c>
      <c r="D889" s="10" t="s">
        <v>14929</v>
      </c>
      <c r="E889" s="174" t="s">
        <v>17494</v>
      </c>
      <c r="F889" s="175">
        <f>IFERROR(VLOOKUP(D889,'TPMS-auto'!A:J, 10,0), "Not-in-TPMS")</f>
        <v>2058642855</v>
      </c>
      <c r="G889" s="175" t="str">
        <f>IFERROR(VLOOKUP(D889,'TPMS-auto'!A:J,6,0),"Not-in-TPMS")</f>
        <v>037275</v>
      </c>
      <c r="H889" s="12" t="s">
        <v>14676</v>
      </c>
      <c r="I889" s="11" t="s">
        <v>17495</v>
      </c>
      <c r="J889" s="13" t="s">
        <v>17496</v>
      </c>
      <c r="K889" s="13" t="s">
        <v>15451</v>
      </c>
      <c r="L889" s="13" t="s">
        <v>14680</v>
      </c>
      <c r="M889" s="13"/>
      <c r="N889" s="13" t="s">
        <v>14680</v>
      </c>
      <c r="O889" s="13" t="s">
        <v>14680</v>
      </c>
      <c r="P889" s="166" t="str">
        <f>IFERROR(VLOOKUP(D889,'TPMS-auto'!A:D, 4,0),"Not-in-TPMS")</f>
        <v>0008035</v>
      </c>
      <c r="Q889" s="169" t="str">
        <f>VLOOKUP(Table2[[#This Row],[Unit Number]],Ops,3,0)</f>
        <v>Rob &amp; Andrea</v>
      </c>
      <c r="R889" s="173">
        <f>IFERROR(VLOOKUP(Table2[[#This Row],[Enterprise ID]], 'ExistingRental-12.11'!A:H, 3, 0), "Not Open On 12.11")</f>
        <v>45974</v>
      </c>
      <c r="S889" s="167" t="str">
        <f>IF(Table2[[#This Row],[Start Rental Date]]="New Rental", "New Rental", "Rental Extension Request")</f>
        <v>New Rental</v>
      </c>
      <c r="T889" s="167" t="str">
        <f>IFERROR(IF(Table2[[#This Row],[Date of this request]]-Table2[[#This Row],[Tech Service Date]]&lt;60, "New Hire Rental", "Truck Breakdown"), "New Hire Rental")</f>
        <v>Truck Breakdown</v>
      </c>
      <c r="U889" s="167" t="str">
        <f>IFERROR(VLOOKUP(Table2[[#This Row],[Enterprise ID]], 'ExistingRental-12.11'!A:H, 7, 0), "Not Open On 12.11")</f>
        <v>LUTHER ERBY COOPER</v>
      </c>
      <c r="V889" s="173">
        <f>IFERROR(VLOOKUP(Table2[[#This Row],[Enterprise ID]],'Tech-ServiceDate'!A:B,2,0), "EitherNewHire or Termed")</f>
        <v>45032</v>
      </c>
      <c r="W889" s="41"/>
      <c r="X889" s="25"/>
    </row>
    <row r="890" spans="1:24" ht="33.75" customHeight="1">
      <c r="A890" s="15">
        <v>45974</v>
      </c>
      <c r="B890" s="7">
        <v>61225</v>
      </c>
      <c r="C890" s="4" t="s">
        <v>17497</v>
      </c>
      <c r="D890" s="5" t="s">
        <v>15726</v>
      </c>
      <c r="E890" s="176" t="str">
        <f t="shared" ref="E890:E903" si="36">TRIM(B890)</f>
        <v>61225</v>
      </c>
      <c r="F890" s="181">
        <f>IFERROR(VLOOKUP(D890,'TPMS-auto'!A:J, 10,0), "Not-in-TPMS")</f>
        <v>3214661078</v>
      </c>
      <c r="G890" s="181" t="str">
        <f>IFERROR(VLOOKUP(D890,'TPMS-auto'!A:J,6,0),"Not-in-TPMS")</f>
        <v>061225</v>
      </c>
      <c r="H890" s="12">
        <v>45931</v>
      </c>
      <c r="I890" s="11" t="s">
        <v>15727</v>
      </c>
      <c r="J890" s="3" t="s">
        <v>17498</v>
      </c>
      <c r="K890" s="3" t="s">
        <v>17499</v>
      </c>
      <c r="L890" s="13" t="s">
        <v>14680</v>
      </c>
      <c r="M890" s="13"/>
      <c r="N890" s="3" t="s">
        <v>14696</v>
      </c>
      <c r="O890" s="3"/>
      <c r="P890" s="166" t="str">
        <f>IFERROR(VLOOKUP(D890,'TPMS-auto'!A:D, 4,0),"Not-in-TPMS")</f>
        <v>0007435</v>
      </c>
      <c r="Q890" s="169" t="str">
        <f>VLOOKUP(Table2[[#This Row],[Unit Number]],Ops,3,0)</f>
        <v>Rob &amp; Andrea</v>
      </c>
      <c r="R890" s="173" t="str">
        <f>IFERROR(VLOOKUP(Table2[[#This Row],[Enterprise ID]], 'ExistingRental-12.11'!A:H, 3, 0), "Not Open On 12.11")</f>
        <v>Not Open On 12.11</v>
      </c>
      <c r="S890" s="167" t="str">
        <f>IF(Table2[[#This Row],[Start Rental Date]]="New Rental", "New Rental", "Rental Extension Request")</f>
        <v>Rental Extension Request</v>
      </c>
      <c r="T890" s="167" t="str">
        <f>IFERROR(IF(Table2[[#This Row],[Date of this request]]-Table2[[#This Row],[Tech Service Date]]&lt;60, "New Hire Rental", "Truck Breakdown"), "New Hire Rental")</f>
        <v>Truck Breakdown</v>
      </c>
      <c r="U890" s="167" t="str">
        <f>IFERROR(VLOOKUP(Table2[[#This Row],[Enterprise ID]], 'ExistingRental-12.11'!A:H, 7, 0), "Not Open On 12.11")</f>
        <v>Not Open On 12.11</v>
      </c>
      <c r="V890" s="173">
        <f>IFERROR(VLOOKUP(Table2[[#This Row],[Enterprise ID]],'Tech-ServiceDate'!A:B,2,0), "EitherNewHire or Termed")</f>
        <v>45303</v>
      </c>
      <c r="W890" s="41"/>
      <c r="X890" s="25"/>
    </row>
    <row r="891" spans="1:24" ht="33.75" customHeight="1">
      <c r="A891" s="15">
        <v>45974</v>
      </c>
      <c r="B891" s="7">
        <v>23352</v>
      </c>
      <c r="C891" s="4" t="s">
        <v>17500</v>
      </c>
      <c r="D891" s="5" t="s">
        <v>17501</v>
      </c>
      <c r="E891" s="176" t="str">
        <f t="shared" si="36"/>
        <v>23352</v>
      </c>
      <c r="F891" s="181">
        <f>IFERROR(VLOOKUP(D891,'TPMS-auto'!A:J, 10,0), "Not-in-TPMS")</f>
        <v>6307681037</v>
      </c>
      <c r="G891" s="181" t="str">
        <f>IFERROR(VLOOKUP(D891,'TPMS-auto'!A:J,6,0),"Not-in-TPMS")</f>
        <v>023352</v>
      </c>
      <c r="H891" s="12" t="s">
        <v>14676</v>
      </c>
      <c r="I891" s="2" t="s">
        <v>16022</v>
      </c>
      <c r="J891" s="3" t="s">
        <v>17502</v>
      </c>
      <c r="K891" s="13" t="s">
        <v>15451</v>
      </c>
      <c r="L891" s="13" t="s">
        <v>14680</v>
      </c>
      <c r="M891" s="13"/>
      <c r="N891" s="3" t="s">
        <v>14680</v>
      </c>
      <c r="O891" s="3" t="s">
        <v>14680</v>
      </c>
      <c r="P891" s="166" t="str">
        <f>IFERROR(VLOOKUP(D891,'TPMS-auto'!A:D, 4,0),"Not-in-TPMS")</f>
        <v>0008555</v>
      </c>
      <c r="Q891" s="169" t="str">
        <f>VLOOKUP(Table2[[#This Row],[Unit Number]],Ops,3,0)</f>
        <v>Monica, Cheryl &amp; Machell</v>
      </c>
      <c r="R891" s="173" t="str">
        <f>IFERROR(VLOOKUP(Table2[[#This Row],[Enterprise ID]], 'ExistingRental-12.11'!A:H, 3, 0), "Not Open On 12.11")</f>
        <v>Not Open On 12.11</v>
      </c>
      <c r="S891" s="167" t="str">
        <f>IF(Table2[[#This Row],[Start Rental Date]]="New Rental", "New Rental", "Rental Extension Request")</f>
        <v>New Rental</v>
      </c>
      <c r="T891" s="167" t="str">
        <f>IFERROR(IF(Table2[[#This Row],[Date of this request]]-Table2[[#This Row],[Tech Service Date]]&lt;60, "New Hire Rental", "Truck Breakdown"), "New Hire Rental")</f>
        <v>New Hire Rental</v>
      </c>
      <c r="U891" s="167" t="str">
        <f>IFERROR(VLOOKUP(Table2[[#This Row],[Enterprise ID]], 'ExistingRental-12.11'!A:H, 7, 0), "Not Open On 12.11")</f>
        <v>Not Open On 12.11</v>
      </c>
      <c r="V891" s="173">
        <f>IFERROR(VLOOKUP(Table2[[#This Row],[Enterprise ID]],'Tech-ServiceDate'!A:B,2,0), "EitherNewHire or Termed")</f>
        <v>45956</v>
      </c>
      <c r="W891" s="41"/>
      <c r="X891" s="25"/>
    </row>
    <row r="892" spans="1:24" ht="33.75" customHeight="1">
      <c r="A892" s="15">
        <v>45974</v>
      </c>
      <c r="B892" s="7">
        <v>61457</v>
      </c>
      <c r="C892" s="4" t="s">
        <v>17503</v>
      </c>
      <c r="D892" s="5" t="s">
        <v>16540</v>
      </c>
      <c r="E892" s="176" t="str">
        <f t="shared" si="36"/>
        <v>61457</v>
      </c>
      <c r="F892" s="181">
        <f>IFERROR(VLOOKUP(D892,'TPMS-auto'!A:J, 10,0), "Not-in-TPMS")</f>
        <v>3012227235</v>
      </c>
      <c r="G892" s="181" t="str">
        <f>IFERROR(VLOOKUP(D892,'TPMS-auto'!A:J,6,0),"Not-in-TPMS")</f>
        <v>061457</v>
      </c>
      <c r="H892" s="12" t="s">
        <v>14676</v>
      </c>
      <c r="I892" s="2" t="s">
        <v>15752</v>
      </c>
      <c r="J892" s="3" t="s">
        <v>17504</v>
      </c>
      <c r="K892" s="13" t="s">
        <v>15451</v>
      </c>
      <c r="L892" s="13" t="s">
        <v>14680</v>
      </c>
      <c r="M892" s="13"/>
      <c r="N892" s="3" t="s">
        <v>14680</v>
      </c>
      <c r="O892" s="3" t="s">
        <v>14680</v>
      </c>
      <c r="P892" s="166" t="str">
        <f>IFERROR(VLOOKUP(D892,'TPMS-auto'!A:D, 4,0),"Not-in-TPMS")</f>
        <v>0007084</v>
      </c>
      <c r="Q892" s="169" t="str">
        <f>VLOOKUP(Table2[[#This Row],[Unit Number]],Ops,3,0)</f>
        <v>Monica, Cheryl &amp; Machell</v>
      </c>
      <c r="R892" s="173" t="str">
        <f>IFERROR(VLOOKUP(Table2[[#This Row],[Enterprise ID]], 'ExistingRental-12.11'!A:H, 3, 0), "Not Open On 12.11")</f>
        <v>Not Open On 12.11</v>
      </c>
      <c r="S892" s="167" t="str">
        <f>IF(Table2[[#This Row],[Start Rental Date]]="New Rental", "New Rental", "Rental Extension Request")</f>
        <v>New Rental</v>
      </c>
      <c r="T892" s="167" t="str">
        <f>IFERROR(IF(Table2[[#This Row],[Date of this request]]-Table2[[#This Row],[Tech Service Date]]&lt;60, "New Hire Rental", "Truck Breakdown"), "New Hire Rental")</f>
        <v>Truck Breakdown</v>
      </c>
      <c r="U892" s="167" t="str">
        <f>IFERROR(VLOOKUP(Table2[[#This Row],[Enterprise ID]], 'ExistingRental-12.11'!A:H, 7, 0), "Not Open On 12.11")</f>
        <v>Not Open On 12.11</v>
      </c>
      <c r="V892" s="173">
        <f>IFERROR(VLOOKUP(Table2[[#This Row],[Enterprise ID]],'Tech-ServiceDate'!A:B,2,0), "EitherNewHire or Termed")</f>
        <v>42863</v>
      </c>
      <c r="W892" s="41"/>
      <c r="X892" s="25"/>
    </row>
    <row r="893" spans="1:24" ht="33.75" customHeight="1">
      <c r="A893" s="15">
        <v>45974</v>
      </c>
      <c r="B893" s="7">
        <v>23261</v>
      </c>
      <c r="C893" s="4" t="s">
        <v>16632</v>
      </c>
      <c r="D893" s="5" t="s">
        <v>16633</v>
      </c>
      <c r="E893" s="176" t="str">
        <f t="shared" si="36"/>
        <v>23261</v>
      </c>
      <c r="F893" s="181">
        <f>IFERROR(VLOOKUP(D893,'TPMS-auto'!A:J, 10,0), "Not-in-TPMS")</f>
        <v>9165265144</v>
      </c>
      <c r="G893" s="181" t="str">
        <f>IFERROR(VLOOKUP(D893,'TPMS-auto'!A:J,6,0),"Not-in-TPMS")</f>
        <v>023261</v>
      </c>
      <c r="H893" s="12">
        <v>45967</v>
      </c>
      <c r="I893" s="2" t="s">
        <v>16634</v>
      </c>
      <c r="J893" s="3" t="s">
        <v>14935</v>
      </c>
      <c r="K893" s="13" t="s">
        <v>15451</v>
      </c>
      <c r="L893" s="3" t="s">
        <v>14680</v>
      </c>
      <c r="M893" s="3"/>
      <c r="N893" s="3" t="s">
        <v>14680</v>
      </c>
      <c r="O893" s="3" t="s">
        <v>14680</v>
      </c>
      <c r="P893" s="166" t="str">
        <f>IFERROR(VLOOKUP(D893,'TPMS-auto'!A:D, 4,0),"Not-in-TPMS")</f>
        <v>0008184</v>
      </c>
      <c r="Q893" s="169" t="str">
        <f>VLOOKUP(Table2[[#This Row],[Unit Number]],Ops,3,0)</f>
        <v>Carol &amp; Tasha</v>
      </c>
      <c r="R893" s="173" t="str">
        <f>IFERROR(VLOOKUP(Table2[[#This Row],[Enterprise ID]], 'ExistingRental-12.11'!A:H, 3, 0), "Not Open On 12.11")</f>
        <v>Not Open On 12.11</v>
      </c>
      <c r="S893" s="167" t="str">
        <f>IF(Table2[[#This Row],[Start Rental Date]]="New Rental", "New Rental", "Rental Extension Request")</f>
        <v>Rental Extension Request</v>
      </c>
      <c r="T893" s="167" t="str">
        <f>IFERROR(IF(Table2[[#This Row],[Date of this request]]-Table2[[#This Row],[Tech Service Date]]&lt;60, "New Hire Rental", "Truck Breakdown"), "New Hire Rental")</f>
        <v>Truck Breakdown</v>
      </c>
      <c r="U893" s="167" t="str">
        <f>IFERROR(VLOOKUP(Table2[[#This Row],[Enterprise ID]], 'ExistingRental-12.11'!A:H, 7, 0), "Not Open On 12.11")</f>
        <v>Not Open On 12.11</v>
      </c>
      <c r="V893" s="173">
        <f>IFERROR(VLOOKUP(Table2[[#This Row],[Enterprise ID]],'Tech-ServiceDate'!A:B,2,0), "EitherNewHire or Termed")</f>
        <v>43355</v>
      </c>
      <c r="W893" s="41"/>
      <c r="X893" s="25"/>
    </row>
    <row r="894" spans="1:24" ht="33.75" customHeight="1">
      <c r="A894" s="15">
        <v>45974</v>
      </c>
      <c r="B894" s="7">
        <v>46559</v>
      </c>
      <c r="C894" s="4" t="s">
        <v>17505</v>
      </c>
      <c r="D894" s="5" t="s">
        <v>17506</v>
      </c>
      <c r="E894" s="176" t="str">
        <f t="shared" si="36"/>
        <v>46559</v>
      </c>
      <c r="F894" s="181">
        <f>IFERROR(VLOOKUP(D894,'TPMS-auto'!A:J, 10,0), "Not-in-TPMS")</f>
        <v>9209617156</v>
      </c>
      <c r="G894" s="181" t="str">
        <f>IFERROR(VLOOKUP(D894,'TPMS-auto'!A:J,6,0),"Not-in-TPMS")</f>
        <v>046559</v>
      </c>
      <c r="H894" s="12" t="s">
        <v>14676</v>
      </c>
      <c r="I894" s="2" t="s">
        <v>17507</v>
      </c>
      <c r="J894" s="3" t="s">
        <v>15426</v>
      </c>
      <c r="K894" s="3" t="s">
        <v>17508</v>
      </c>
      <c r="L894" s="3" t="s">
        <v>14680</v>
      </c>
      <c r="M894" s="3"/>
      <c r="N894" s="3" t="s">
        <v>14680</v>
      </c>
      <c r="O894" s="3" t="s">
        <v>14680</v>
      </c>
      <c r="P894" s="166" t="str">
        <f>IFERROR(VLOOKUP(D894,'TPMS-auto'!A:D, 4,0),"Not-in-TPMS")</f>
        <v>0008555</v>
      </c>
      <c r="Q894" s="169" t="str">
        <f>VLOOKUP(Table2[[#This Row],[Unit Number]],Ops,3,0)</f>
        <v>Monica, Cheryl &amp; Machell</v>
      </c>
      <c r="R894" s="173" t="str">
        <f>IFERROR(VLOOKUP(Table2[[#This Row],[Enterprise ID]], 'ExistingRental-12.11'!A:H, 3, 0), "Not Open On 12.11")</f>
        <v>Not Open On 12.11</v>
      </c>
      <c r="S894" s="167" t="str">
        <f>IF(Table2[[#This Row],[Start Rental Date]]="New Rental", "New Rental", "Rental Extension Request")</f>
        <v>New Rental</v>
      </c>
      <c r="T894" s="167" t="str">
        <f>IFERROR(IF(Table2[[#This Row],[Date of this request]]-Table2[[#This Row],[Tech Service Date]]&lt;60, "New Hire Rental", "Truck Breakdown"), "New Hire Rental")</f>
        <v>New Hire Rental</v>
      </c>
      <c r="U894" s="167" t="str">
        <f>IFERROR(VLOOKUP(Table2[[#This Row],[Enterprise ID]], 'ExistingRental-12.11'!A:H, 7, 0), "Not Open On 12.11")</f>
        <v>Not Open On 12.11</v>
      </c>
      <c r="V894" s="173">
        <f>IFERROR(VLOOKUP(Table2[[#This Row],[Enterprise ID]],'Tech-ServiceDate'!A:B,2,0), "EitherNewHire or Termed")</f>
        <v>45963</v>
      </c>
      <c r="W894" s="41"/>
      <c r="X894" s="25"/>
    </row>
    <row r="895" spans="1:24" ht="33.75" customHeight="1">
      <c r="A895" s="15">
        <v>45974</v>
      </c>
      <c r="B895" s="7">
        <v>21144</v>
      </c>
      <c r="C895" s="4" t="s">
        <v>15826</v>
      </c>
      <c r="D895" s="5" t="s">
        <v>15210</v>
      </c>
      <c r="E895" s="176" t="str">
        <f t="shared" si="36"/>
        <v>21144</v>
      </c>
      <c r="F895" s="181">
        <f>IFERROR(VLOOKUP(D895,'TPMS-auto'!A:J, 10,0), "Not-in-TPMS")</f>
        <v>5597685143</v>
      </c>
      <c r="G895" s="181" t="str">
        <f>IFERROR(VLOOKUP(D895,'TPMS-auto'!A:J,6,0),"Not-in-TPMS")</f>
        <v>021144</v>
      </c>
      <c r="H895" s="12" t="s">
        <v>14676</v>
      </c>
      <c r="I895" s="2" t="s">
        <v>17509</v>
      </c>
      <c r="J895" s="3" t="s">
        <v>17510</v>
      </c>
      <c r="K895" s="13" t="s">
        <v>15451</v>
      </c>
      <c r="L895" s="3" t="s">
        <v>14680</v>
      </c>
      <c r="M895" s="3"/>
      <c r="N895" s="3" t="s">
        <v>14680</v>
      </c>
      <c r="O895" s="3" t="s">
        <v>14680</v>
      </c>
      <c r="P895" s="166" t="str">
        <f>IFERROR(VLOOKUP(D895,'TPMS-auto'!A:D, 4,0),"Not-in-TPMS")</f>
        <v>0008366</v>
      </c>
      <c r="Q895" s="169" t="str">
        <f>VLOOKUP(Table2[[#This Row],[Unit Number]],Ops,3,0)</f>
        <v>Carol &amp; Tasha</v>
      </c>
      <c r="R895" s="173">
        <f>IFERROR(VLOOKUP(Table2[[#This Row],[Enterprise ID]], 'ExistingRental-12.11'!A:H, 3, 0), "Not Open On 12.11")</f>
        <v>45974</v>
      </c>
      <c r="S895" s="167" t="str">
        <f>IF(Table2[[#This Row],[Start Rental Date]]="New Rental", "New Rental", "Rental Extension Request")</f>
        <v>New Rental</v>
      </c>
      <c r="T895" s="167" t="str">
        <f>IFERROR(IF(Table2[[#This Row],[Date of this request]]-Table2[[#This Row],[Tech Service Date]]&lt;60, "New Hire Rental", "Truck Breakdown"), "New Hire Rental")</f>
        <v>Truck Breakdown</v>
      </c>
      <c r="U895" s="167" t="str">
        <f>IFERROR(VLOOKUP(Table2[[#This Row],[Enterprise ID]], 'ExistingRental-12.11'!A:H, 7, 0), "Not Open On 12.11")</f>
        <v>ESTEBAN BANUELOS-MARTINEZ</v>
      </c>
      <c r="V895" s="173">
        <f>IFERROR(VLOOKUP(Table2[[#This Row],[Enterprise ID]],'Tech-ServiceDate'!A:B,2,0), "EitherNewHire or Termed")</f>
        <v>45529</v>
      </c>
      <c r="W895" s="41"/>
      <c r="X895" s="25"/>
    </row>
    <row r="896" spans="1:24" ht="33.75" customHeight="1">
      <c r="A896" s="15">
        <v>45974</v>
      </c>
      <c r="B896" s="7">
        <v>61472</v>
      </c>
      <c r="C896" s="4" t="s">
        <v>17511</v>
      </c>
      <c r="D896" s="5" t="s">
        <v>17512</v>
      </c>
      <c r="E896" s="176" t="str">
        <f t="shared" si="36"/>
        <v>61472</v>
      </c>
      <c r="F896" s="181">
        <f>IFERROR(VLOOKUP(D896,'TPMS-auto'!A:J, 10,0), "Not-in-TPMS")</f>
        <v>4028080016</v>
      </c>
      <c r="G896" s="181" t="str">
        <f>IFERROR(VLOOKUP(D896,'TPMS-auto'!A:J,6,0),"Not-in-TPMS")</f>
        <v>061472</v>
      </c>
      <c r="H896" s="12" t="s">
        <v>14676</v>
      </c>
      <c r="I896" s="2" t="s">
        <v>17513</v>
      </c>
      <c r="J896" s="3" t="s">
        <v>17514</v>
      </c>
      <c r="K896" s="13" t="s">
        <v>15451</v>
      </c>
      <c r="L896" s="3" t="s">
        <v>14680</v>
      </c>
      <c r="M896" s="3"/>
      <c r="N896" s="3" t="s">
        <v>14680</v>
      </c>
      <c r="O896" s="3" t="s">
        <v>14680</v>
      </c>
      <c r="P896" s="166" t="str">
        <f>IFERROR(VLOOKUP(D896,'TPMS-auto'!A:D, 4,0),"Not-in-TPMS")</f>
        <v>0008162</v>
      </c>
      <c r="Q896" s="169" t="str">
        <f>VLOOKUP(Table2[[#This Row],[Unit Number]],Ops,3,0)</f>
        <v>Monica, Cheryl &amp; Machell</v>
      </c>
      <c r="R896" s="173" t="str">
        <f>IFERROR(VLOOKUP(Table2[[#This Row],[Enterprise ID]], 'ExistingRental-12.11'!A:H, 3, 0), "Not Open On 12.11")</f>
        <v>Not Open On 12.11</v>
      </c>
      <c r="S896" s="167" t="str">
        <f>IF(Table2[[#This Row],[Start Rental Date]]="New Rental", "New Rental", "Rental Extension Request")</f>
        <v>New Rental</v>
      </c>
      <c r="T896" s="167" t="str">
        <f>IFERROR(IF(Table2[[#This Row],[Date of this request]]-Table2[[#This Row],[Tech Service Date]]&lt;60, "New Hire Rental", "Truck Breakdown"), "New Hire Rental")</f>
        <v>New Hire Rental</v>
      </c>
      <c r="U896" s="167" t="str">
        <f>IFERROR(VLOOKUP(Table2[[#This Row],[Enterprise ID]], 'ExistingRental-12.11'!A:H, 7, 0), "Not Open On 12.11")</f>
        <v>Not Open On 12.11</v>
      </c>
      <c r="V896" s="173">
        <f>IFERROR(VLOOKUP(Table2[[#This Row],[Enterprise ID]],'Tech-ServiceDate'!A:B,2,0), "EitherNewHire or Termed")</f>
        <v>45949</v>
      </c>
      <c r="W896" s="41"/>
      <c r="X896" s="25"/>
    </row>
    <row r="897" spans="1:24" ht="33.75" customHeight="1">
      <c r="A897" s="15">
        <v>45974</v>
      </c>
      <c r="B897" s="7">
        <v>36568</v>
      </c>
      <c r="C897" s="4" t="s">
        <v>17515</v>
      </c>
      <c r="D897" s="5" t="s">
        <v>15757</v>
      </c>
      <c r="E897" s="176" t="str">
        <f t="shared" si="36"/>
        <v>36568</v>
      </c>
      <c r="F897" s="181">
        <f>IFERROR(VLOOKUP(D897,'TPMS-auto'!A:J, 10,0), "Not-in-TPMS")</f>
        <v>7606410778</v>
      </c>
      <c r="G897" s="181" t="str">
        <f>IFERROR(VLOOKUP(D897,'TPMS-auto'!A:J,6,0),"Not-in-TPMS")</f>
        <v>036568</v>
      </c>
      <c r="H897" s="12" t="s">
        <v>14676</v>
      </c>
      <c r="I897" s="109" t="s">
        <v>17516</v>
      </c>
      <c r="J897" s="3" t="s">
        <v>17517</v>
      </c>
      <c r="K897" s="13" t="s">
        <v>15451</v>
      </c>
      <c r="L897" s="3" t="s">
        <v>14680</v>
      </c>
      <c r="M897" s="3"/>
      <c r="N897" s="3" t="s">
        <v>14680</v>
      </c>
      <c r="O897" s="3" t="s">
        <v>14680</v>
      </c>
      <c r="P897" s="166" t="str">
        <f>IFERROR(VLOOKUP(D897,'TPMS-auto'!A:D, 4,0),"Not-in-TPMS")</f>
        <v>0007088</v>
      </c>
      <c r="Q897" s="169" t="str">
        <f>VLOOKUP(Table2[[#This Row],[Unit Number]],Ops,3,0)</f>
        <v>Carol &amp; Tasha</v>
      </c>
      <c r="R897" s="173">
        <f>IFERROR(VLOOKUP(Table2[[#This Row],[Enterprise ID]], 'ExistingRental-12.11'!A:H, 3, 0), "Not Open On 12.11")</f>
        <v>45974</v>
      </c>
      <c r="S897" s="167" t="str">
        <f>IF(Table2[[#This Row],[Start Rental Date]]="New Rental", "New Rental", "Rental Extension Request")</f>
        <v>New Rental</v>
      </c>
      <c r="T897" s="167" t="str">
        <f>IFERROR(IF(Table2[[#This Row],[Date of this request]]-Table2[[#This Row],[Tech Service Date]]&lt;60, "New Hire Rental", "Truck Breakdown"), "New Hire Rental")</f>
        <v>Truck Breakdown</v>
      </c>
      <c r="U897" s="167" t="str">
        <f>IFERROR(VLOOKUP(Table2[[#This Row],[Enterprise ID]], 'ExistingRental-12.11'!A:H, 7, 0), "Not Open On 12.11")</f>
        <v>LUIS SOTELO</v>
      </c>
      <c r="V897" s="173">
        <f>IFERROR(VLOOKUP(Table2[[#This Row],[Enterprise ID]],'Tech-ServiceDate'!A:B,2,0), "EitherNewHire or Termed")</f>
        <v>45900</v>
      </c>
      <c r="W897" s="41"/>
      <c r="X897" s="25"/>
    </row>
    <row r="898" spans="1:24" ht="33.75" customHeight="1">
      <c r="A898" s="15">
        <v>45974</v>
      </c>
      <c r="B898" s="7">
        <v>46688</v>
      </c>
      <c r="C898" s="4" t="s">
        <v>16694</v>
      </c>
      <c r="D898" s="5" t="s">
        <v>16695</v>
      </c>
      <c r="E898" s="176" t="str">
        <f t="shared" si="36"/>
        <v>46688</v>
      </c>
      <c r="F898" s="181">
        <f>IFERROR(VLOOKUP(D898,'TPMS-auto'!A:J, 10,0), "Not-in-TPMS")</f>
        <v>5016170796</v>
      </c>
      <c r="G898" s="181" t="str">
        <f>IFERROR(VLOOKUP(D898,'TPMS-auto'!A:J,6,0),"Not-in-TPMS")</f>
        <v>046688</v>
      </c>
      <c r="H898" s="12" t="s">
        <v>14676</v>
      </c>
      <c r="I898" s="2" t="s">
        <v>16696</v>
      </c>
      <c r="J898" s="3" t="s">
        <v>17518</v>
      </c>
      <c r="K898" s="13" t="s">
        <v>15451</v>
      </c>
      <c r="L898" s="3" t="s">
        <v>14680</v>
      </c>
      <c r="M898" s="3"/>
      <c r="N898" s="3" t="s">
        <v>14680</v>
      </c>
      <c r="O898" s="3" t="s">
        <v>14680</v>
      </c>
      <c r="P898" s="166" t="str">
        <f>IFERROR(VLOOKUP(D898,'TPMS-auto'!A:D, 4,0),"Not-in-TPMS")</f>
        <v>0008206</v>
      </c>
      <c r="Q898" s="169" t="str">
        <f>VLOOKUP(Table2[[#This Row],[Unit Number]],Ops,3,0)</f>
        <v>Monica, Cheryl &amp; Machell</v>
      </c>
      <c r="R898" s="173">
        <f>IFERROR(VLOOKUP(Table2[[#This Row],[Enterprise ID]], 'ExistingRental-12.11'!A:H, 3, 0), "Not Open On 12.11")</f>
        <v>45996</v>
      </c>
      <c r="S898" s="167" t="str">
        <f>IF(Table2[[#This Row],[Start Rental Date]]="New Rental", "New Rental", "Rental Extension Request")</f>
        <v>New Rental</v>
      </c>
      <c r="T898" s="167" t="str">
        <f>IFERROR(IF(Table2[[#This Row],[Date of this request]]-Table2[[#This Row],[Tech Service Date]]&lt;60, "New Hire Rental", "Truck Breakdown"), "New Hire Rental")</f>
        <v>Truck Breakdown</v>
      </c>
      <c r="U898" s="167" t="str">
        <f>IFERROR(VLOOKUP(Table2[[#This Row],[Enterprise ID]], 'ExistingRental-12.11'!A:H, 7, 0), "Not Open On 12.11")</f>
        <v>JOHN ARRINGTON</v>
      </c>
      <c r="V898" s="173">
        <f>IFERROR(VLOOKUP(Table2[[#This Row],[Enterprise ID]],'Tech-ServiceDate'!A:B,2,0), "EitherNewHire or Termed")</f>
        <v>45417</v>
      </c>
      <c r="W898" s="41"/>
      <c r="X898" s="25"/>
    </row>
    <row r="899" spans="1:24" ht="33.75" customHeight="1">
      <c r="A899" s="15">
        <v>45974</v>
      </c>
      <c r="B899" s="7">
        <v>46369</v>
      </c>
      <c r="C899" s="4" t="s">
        <v>17519</v>
      </c>
      <c r="D899" s="5" t="s">
        <v>11199</v>
      </c>
      <c r="E899" s="176" t="str">
        <f t="shared" si="36"/>
        <v>46369</v>
      </c>
      <c r="F899" s="181">
        <f>IFERROR(VLOOKUP(D899,'TPMS-auto'!A:J, 10,0), "Not-in-TPMS")</f>
        <v>4099375037</v>
      </c>
      <c r="G899" s="181" t="str">
        <f>IFERROR(VLOOKUP(D899,'TPMS-auto'!A:J,6,0),"Not-in-TPMS")</f>
        <v>046369</v>
      </c>
      <c r="H899" s="12" t="s">
        <v>14676</v>
      </c>
      <c r="I899" s="109" t="s">
        <v>17520</v>
      </c>
      <c r="J899" s="3" t="s">
        <v>17521</v>
      </c>
      <c r="K899" s="13" t="s">
        <v>15451</v>
      </c>
      <c r="L899" s="3" t="s">
        <v>14680</v>
      </c>
      <c r="M899" s="3"/>
      <c r="N899" s="3" t="s">
        <v>14680</v>
      </c>
      <c r="O899" s="3" t="s">
        <v>14680</v>
      </c>
      <c r="P899" s="166" t="str">
        <f>IFERROR(VLOOKUP(D899,'TPMS-auto'!A:D, 4,0),"Not-in-TPMS")</f>
        <v>0008107</v>
      </c>
      <c r="Q899" s="169" t="str">
        <f>VLOOKUP(Table2[[#This Row],[Unit Number]],Ops,3,0)</f>
        <v>Carol &amp; Tasha</v>
      </c>
      <c r="R899" s="173" t="str">
        <f>IFERROR(VLOOKUP(Table2[[#This Row],[Enterprise ID]], 'ExistingRental-12.11'!A:H, 3, 0), "Not Open On 12.11")</f>
        <v>Not Open On 12.11</v>
      </c>
      <c r="S899" s="167" t="str">
        <f>IF(Table2[[#This Row],[Start Rental Date]]="New Rental", "New Rental", "Rental Extension Request")</f>
        <v>New Rental</v>
      </c>
      <c r="T899" s="167" t="str">
        <f>IFERROR(IF(Table2[[#This Row],[Date of this request]]-Table2[[#This Row],[Tech Service Date]]&lt;60, "New Hire Rental", "Truck Breakdown"), "New Hire Rental")</f>
        <v>Truck Breakdown</v>
      </c>
      <c r="U899" s="167" t="str">
        <f>IFERROR(VLOOKUP(Table2[[#This Row],[Enterprise ID]], 'ExistingRental-12.11'!A:H, 7, 0), "Not Open On 12.11")</f>
        <v>Not Open On 12.11</v>
      </c>
      <c r="V899" s="173">
        <f>IFERROR(VLOOKUP(Table2[[#This Row],[Enterprise ID]],'Tech-ServiceDate'!A:B,2,0), "EitherNewHire or Termed")</f>
        <v>35513</v>
      </c>
      <c r="W899" s="41"/>
      <c r="X899" s="25"/>
    </row>
    <row r="900" spans="1:24" ht="33.75" customHeight="1">
      <c r="A900" s="15">
        <v>45974</v>
      </c>
      <c r="B900" s="7">
        <v>36315</v>
      </c>
      <c r="C900" s="4" t="s">
        <v>15236</v>
      </c>
      <c r="D900" s="5" t="s">
        <v>15237</v>
      </c>
      <c r="E900" s="176" t="str">
        <f t="shared" si="36"/>
        <v>36315</v>
      </c>
      <c r="F900" s="181">
        <f>IFERROR(VLOOKUP(D900,'TPMS-auto'!A:J, 10,0), "Not-in-TPMS")</f>
        <v>9413100595</v>
      </c>
      <c r="G900" s="181" t="str">
        <f>IFERROR(VLOOKUP(D900,'TPMS-auto'!A:J,6,0),"Not-in-TPMS")</f>
        <v>036315</v>
      </c>
      <c r="H900" s="12" t="s">
        <v>14676</v>
      </c>
      <c r="I900" s="2" t="s">
        <v>17522</v>
      </c>
      <c r="J900" s="22" t="s">
        <v>17523</v>
      </c>
      <c r="K900" s="13" t="s">
        <v>15451</v>
      </c>
      <c r="L900" s="3" t="s">
        <v>14680</v>
      </c>
      <c r="M900" s="3"/>
      <c r="N900" s="3" t="s">
        <v>14680</v>
      </c>
      <c r="O900" s="3" t="s">
        <v>14680</v>
      </c>
      <c r="P900" s="166" t="str">
        <f>IFERROR(VLOOKUP(D900,'TPMS-auto'!A:D, 4,0),"Not-in-TPMS")</f>
        <v>0007435</v>
      </c>
      <c r="Q900" s="169" t="str">
        <f>VLOOKUP(Table2[[#This Row],[Unit Number]],Ops,3,0)</f>
        <v>Rob &amp; Andrea</v>
      </c>
      <c r="R900" s="173">
        <f>IFERROR(VLOOKUP(Table2[[#This Row],[Enterprise ID]], 'ExistingRental-12.11'!A:H, 3, 0), "Not Open On 12.11")</f>
        <v>45975</v>
      </c>
      <c r="S900" s="167" t="str">
        <f>IF(Table2[[#This Row],[Start Rental Date]]="New Rental", "New Rental", "Rental Extension Request")</f>
        <v>New Rental</v>
      </c>
      <c r="T900" s="167" t="str">
        <f>IFERROR(IF(Table2[[#This Row],[Date of this request]]-Table2[[#This Row],[Tech Service Date]]&lt;60, "New Hire Rental", "Truck Breakdown"), "New Hire Rental")</f>
        <v>Truck Breakdown</v>
      </c>
      <c r="U900" s="167" t="str">
        <f>IFERROR(VLOOKUP(Table2[[#This Row],[Enterprise ID]], 'ExistingRental-12.11'!A:H, 7, 0), "Not Open On 12.11")</f>
        <v>LUIS PEREZ</v>
      </c>
      <c r="V900" s="173">
        <f>IFERROR(VLOOKUP(Table2[[#This Row],[Enterprise ID]],'Tech-ServiceDate'!A:B,2,0), "EitherNewHire or Termed")</f>
        <v>44931</v>
      </c>
      <c r="W900" s="41"/>
      <c r="X900" s="25"/>
    </row>
    <row r="901" spans="1:24" ht="33.75" customHeight="1">
      <c r="A901" s="15">
        <v>45974</v>
      </c>
      <c r="B901" s="8">
        <v>46586</v>
      </c>
      <c r="C901" s="9" t="s">
        <v>17524</v>
      </c>
      <c r="D901" s="10" t="s">
        <v>449</v>
      </c>
      <c r="E901" s="174" t="str">
        <f t="shared" si="36"/>
        <v>46586</v>
      </c>
      <c r="F901" s="175">
        <f>IFERROR(VLOOKUP(D901,'TPMS-auto'!A:J, 10,0), "Not-in-TPMS")</f>
        <v>4845613975</v>
      </c>
      <c r="G901" s="175" t="str">
        <f>IFERROR(VLOOKUP(D901,'TPMS-auto'!A:J,6,0),"Not-in-TPMS")</f>
        <v>046586</v>
      </c>
      <c r="H901" s="12" t="s">
        <v>14676</v>
      </c>
      <c r="I901" s="11" t="s">
        <v>17525</v>
      </c>
      <c r="J901" s="13" t="s">
        <v>17526</v>
      </c>
      <c r="K901" s="13" t="s">
        <v>15451</v>
      </c>
      <c r="L901" s="13" t="s">
        <v>14680</v>
      </c>
      <c r="M901" s="13"/>
      <c r="N901" s="13" t="s">
        <v>14680</v>
      </c>
      <c r="O901" s="13" t="s">
        <v>14680</v>
      </c>
      <c r="P901" s="166" t="str">
        <f>IFERROR(VLOOKUP(D901,'TPMS-auto'!A:D, 4,0),"Not-in-TPMS")</f>
        <v>0008380</v>
      </c>
      <c r="Q901" s="169" t="str">
        <f>VLOOKUP(Table2[[#This Row],[Unit Number]],Ops,3,0)</f>
        <v>Rob &amp; Andrea</v>
      </c>
      <c r="R901" s="173" t="str">
        <f>IFERROR(VLOOKUP(Table2[[#This Row],[Enterprise ID]], 'ExistingRental-12.11'!A:H, 3, 0), "Not Open On 12.11")</f>
        <v>Not Open On 12.11</v>
      </c>
      <c r="S901" s="167" t="str">
        <f>IF(Table2[[#This Row],[Start Rental Date]]="New Rental", "New Rental", "Rental Extension Request")</f>
        <v>New Rental</v>
      </c>
      <c r="T901" s="167" t="str">
        <f>IFERROR(IF(Table2[[#This Row],[Date of this request]]-Table2[[#This Row],[Tech Service Date]]&lt;60, "New Hire Rental", "Truck Breakdown"), "New Hire Rental")</f>
        <v>Truck Breakdown</v>
      </c>
      <c r="U901" s="167" t="str">
        <f>IFERROR(VLOOKUP(Table2[[#This Row],[Enterprise ID]], 'ExistingRental-12.11'!A:H, 7, 0), "Not Open On 12.11")</f>
        <v>Not Open On 12.11</v>
      </c>
      <c r="V901" s="173">
        <f>IFERROR(VLOOKUP(Table2[[#This Row],[Enterprise ID]],'Tech-ServiceDate'!A:B,2,0), "EitherNewHire or Termed")</f>
        <v>33122</v>
      </c>
      <c r="W901" s="41"/>
      <c r="X901" s="25"/>
    </row>
    <row r="902" spans="1:24" ht="33.75" customHeight="1">
      <c r="A902" s="15">
        <v>45974</v>
      </c>
      <c r="B902" s="8">
        <v>46677</v>
      </c>
      <c r="C902" s="9" t="s">
        <v>14868</v>
      </c>
      <c r="D902" s="10" t="s">
        <v>4158</v>
      </c>
      <c r="E902" s="174" t="str">
        <f t="shared" si="36"/>
        <v>46677</v>
      </c>
      <c r="F902" s="175">
        <f>IFERROR(VLOOKUP(D902,'TPMS-auto'!A:J, 10,0), "Not-in-TPMS")</f>
        <v>5619005962</v>
      </c>
      <c r="G902" s="175" t="str">
        <f>IFERROR(VLOOKUP(D902,'TPMS-auto'!A:J,6,0),"Not-in-TPMS")</f>
        <v>046677</v>
      </c>
      <c r="H902" s="12" t="s">
        <v>14676</v>
      </c>
      <c r="I902" s="11" t="s">
        <v>17527</v>
      </c>
      <c r="J902" s="13" t="s">
        <v>17528</v>
      </c>
      <c r="K902" s="13" t="s">
        <v>15451</v>
      </c>
      <c r="L902" s="13" t="s">
        <v>14680</v>
      </c>
      <c r="M902" s="13"/>
      <c r="N902" s="13" t="s">
        <v>14680</v>
      </c>
      <c r="O902" s="13" t="s">
        <v>14680</v>
      </c>
      <c r="P902" s="166" t="str">
        <f>IFERROR(VLOOKUP(D902,'TPMS-auto'!A:D, 4,0),"Not-in-TPMS")</f>
        <v>0007435</v>
      </c>
      <c r="Q902" s="169" t="str">
        <f>VLOOKUP(Table2[[#This Row],[Unit Number]],Ops,3,0)</f>
        <v>Rob &amp; Andrea</v>
      </c>
      <c r="R902" s="173">
        <f>IFERROR(VLOOKUP(Table2[[#This Row],[Enterprise ID]], 'ExistingRental-12.11'!A:H, 3, 0), "Not Open On 12.11")</f>
        <v>45975</v>
      </c>
      <c r="S902" s="167" t="str">
        <f>IF(Table2[[#This Row],[Start Rental Date]]="New Rental", "New Rental", "Rental Extension Request")</f>
        <v>New Rental</v>
      </c>
      <c r="T902" s="167" t="str">
        <f>IFERROR(IF(Table2[[#This Row],[Date of this request]]-Table2[[#This Row],[Tech Service Date]]&lt;60, "New Hire Rental", "Truck Breakdown"), "New Hire Rental")</f>
        <v>Truck Breakdown</v>
      </c>
      <c r="U902" s="167" t="str">
        <f>IFERROR(VLOOKUP(Table2[[#This Row],[Enterprise ID]], 'ExistingRental-12.11'!A:H, 7, 0), "Not Open On 12.11")</f>
        <v>DWIGHT PINK</v>
      </c>
      <c r="V902" s="173">
        <f>IFERROR(VLOOKUP(Table2[[#This Row],[Enterprise ID]],'Tech-ServiceDate'!A:B,2,0), "EitherNewHire or Termed")</f>
        <v>36983</v>
      </c>
      <c r="W902" s="41"/>
      <c r="X902" s="25"/>
    </row>
    <row r="903" spans="1:24" ht="33.75" customHeight="1">
      <c r="A903" s="15">
        <v>45974</v>
      </c>
      <c r="B903" s="7">
        <v>36207</v>
      </c>
      <c r="C903" s="4" t="s">
        <v>17529</v>
      </c>
      <c r="D903" s="5" t="s">
        <v>17530</v>
      </c>
      <c r="E903" s="176" t="str">
        <f t="shared" si="36"/>
        <v>36207</v>
      </c>
      <c r="F903" s="181">
        <f>IFERROR(VLOOKUP(D903,'TPMS-auto'!A:J, 10,0), "Not-in-TPMS")</f>
        <v>3017285405</v>
      </c>
      <c r="G903" s="181" t="str">
        <f>IFERROR(VLOOKUP(D903,'TPMS-auto'!A:J,6,0),"Not-in-TPMS")</f>
        <v>036207</v>
      </c>
      <c r="H903" s="12" t="s">
        <v>14676</v>
      </c>
      <c r="I903" s="122" t="s">
        <v>17531</v>
      </c>
      <c r="J903" s="13" t="s">
        <v>17532</v>
      </c>
      <c r="K903" s="13" t="s">
        <v>15451</v>
      </c>
      <c r="L903" s="13" t="s">
        <v>14680</v>
      </c>
      <c r="M903" s="13"/>
      <c r="N903" s="3" t="s">
        <v>14680</v>
      </c>
      <c r="O903" s="3" t="s">
        <v>14680</v>
      </c>
      <c r="P903" s="166" t="str">
        <f>IFERROR(VLOOKUP(D903,'TPMS-auto'!A:D, 4,0),"Not-in-TPMS")</f>
        <v>0007084</v>
      </c>
      <c r="Q903" s="169" t="str">
        <f>VLOOKUP(Table2[[#This Row],[Unit Number]],Ops,3,0)</f>
        <v>Monica, Cheryl &amp; Machell</v>
      </c>
      <c r="R903" s="173">
        <f>IFERROR(VLOOKUP(Table2[[#This Row],[Enterprise ID]], 'ExistingRental-12.11'!A:H, 3, 0), "Not Open On 12.11")</f>
        <v>45992</v>
      </c>
      <c r="S903" s="167" t="str">
        <f>IF(Table2[[#This Row],[Start Rental Date]]="New Rental", "New Rental", "Rental Extension Request")</f>
        <v>New Rental</v>
      </c>
      <c r="T903" s="167" t="str">
        <f>IFERROR(IF(Table2[[#This Row],[Date of this request]]-Table2[[#This Row],[Tech Service Date]]&lt;60, "New Hire Rental", "Truck Breakdown"), "New Hire Rental")</f>
        <v>New Hire Rental</v>
      </c>
      <c r="U903" s="167" t="str">
        <f>IFERROR(VLOOKUP(Table2[[#This Row],[Enterprise ID]], 'ExistingRental-12.11'!A:H, 7, 0), "Not Open On 12.11")</f>
        <v>MUHAMMAD BILAL WALI</v>
      </c>
      <c r="V903" s="173">
        <f>IFERROR(VLOOKUP(Table2[[#This Row],[Enterprise ID]],'Tech-ServiceDate'!A:B,2,0), "EitherNewHire or Termed")</f>
        <v>45956</v>
      </c>
      <c r="W903" s="41"/>
      <c r="X903" s="25"/>
    </row>
    <row r="904" spans="1:24" ht="33.75" customHeight="1">
      <c r="A904" s="15">
        <v>45974</v>
      </c>
      <c r="B904" s="8">
        <v>23571</v>
      </c>
      <c r="C904" s="9" t="s">
        <v>17533</v>
      </c>
      <c r="D904" s="10" t="s">
        <v>17534</v>
      </c>
      <c r="E904" s="174"/>
      <c r="F904" s="181">
        <f>IFERROR(VLOOKUP(D904,'TPMS-auto'!A:J, 10,0), "Not-in-TPMS")</f>
        <v>3098682983</v>
      </c>
      <c r="G904" s="181" t="str">
        <f>IFERROR(VLOOKUP(D904,'TPMS-auto'!A:J,6,0),"Not-in-TPMS")</f>
        <v>023571</v>
      </c>
      <c r="H904" s="12" t="s">
        <v>14676</v>
      </c>
      <c r="I904" s="11" t="s">
        <v>17535</v>
      </c>
      <c r="J904" s="13" t="s">
        <v>15426</v>
      </c>
      <c r="K904" s="13" t="s">
        <v>17536</v>
      </c>
      <c r="L904" s="13" t="s">
        <v>14680</v>
      </c>
      <c r="M904" s="13"/>
      <c r="N904" s="13" t="s">
        <v>14680</v>
      </c>
      <c r="O904" s="13" t="s">
        <v>14680</v>
      </c>
      <c r="P904" s="166" t="str">
        <f>IFERROR(VLOOKUP(D904,'TPMS-auto'!A:D, 4,0),"Not-in-TPMS")</f>
        <v>0008096</v>
      </c>
      <c r="Q904" s="169" t="str">
        <f>VLOOKUP(Table2[[#This Row],[Unit Number]],Ops,3,0)</f>
        <v>Monica, Cheryl &amp; Machell</v>
      </c>
      <c r="R904" s="173">
        <f>IFERROR(VLOOKUP(Table2[[#This Row],[Enterprise ID]], 'ExistingRental-12.11'!A:H, 3, 0), "Not Open On 12.11")</f>
        <v>45982</v>
      </c>
      <c r="S904" s="167" t="str">
        <f>IF(Table2[[#This Row],[Start Rental Date]]="New Rental", "New Rental", "Rental Extension Request")</f>
        <v>New Rental</v>
      </c>
      <c r="T904" s="167" t="str">
        <f>IFERROR(IF(Table2[[#This Row],[Date of this request]]-Table2[[#This Row],[Tech Service Date]]&lt;60, "New Hire Rental", "Truck Breakdown"), "New Hire Rental")</f>
        <v>New Hire Rental</v>
      </c>
      <c r="U904" s="167" t="str">
        <f>IFERROR(VLOOKUP(Table2[[#This Row],[Enterprise ID]], 'ExistingRental-12.11'!A:H, 7, 0), "Not Open On 12.11")</f>
        <v>SEAN JOHNSON</v>
      </c>
      <c r="V904" s="173">
        <f>IFERROR(VLOOKUP(Table2[[#This Row],[Enterprise ID]],'Tech-ServiceDate'!A:B,2,0), "EitherNewHire or Termed")</f>
        <v>45963</v>
      </c>
      <c r="W904" s="41"/>
      <c r="X904" s="25"/>
    </row>
    <row r="905" spans="1:24" ht="33.75" customHeight="1">
      <c r="A905" s="15">
        <v>45974</v>
      </c>
      <c r="B905" s="7">
        <v>46987</v>
      </c>
      <c r="C905" s="4" t="s">
        <v>17537</v>
      </c>
      <c r="D905" s="5" t="s">
        <v>17057</v>
      </c>
      <c r="E905" s="176" t="str">
        <f>TRIM(B905)</f>
        <v>46987</v>
      </c>
      <c r="F905" s="181">
        <f>IFERROR(VLOOKUP(D905,'TPMS-auto'!A:J, 10,0), "Not-in-TPMS")</f>
        <v>8438555508</v>
      </c>
      <c r="G905" s="181" t="str">
        <f>IFERROR(VLOOKUP(D905,'TPMS-auto'!A:J,6,0),"Not-in-TPMS")</f>
        <v>046987</v>
      </c>
      <c r="H905" s="12" t="s">
        <v>14676</v>
      </c>
      <c r="I905" s="2" t="s">
        <v>17538</v>
      </c>
      <c r="J905" s="3" t="s">
        <v>17539</v>
      </c>
      <c r="K905" s="13" t="s">
        <v>15451</v>
      </c>
      <c r="L905" s="13" t="s">
        <v>14680</v>
      </c>
      <c r="M905" s="13"/>
      <c r="N905" s="3" t="s">
        <v>14680</v>
      </c>
      <c r="O905" s="13" t="s">
        <v>14680</v>
      </c>
      <c r="P905" s="166" t="str">
        <f>IFERROR(VLOOKUP(D905,'TPMS-auto'!A:D, 4,0),"Not-in-TPMS")</f>
        <v>0008175</v>
      </c>
      <c r="Q905" s="169" t="str">
        <f>VLOOKUP(Table2[[#This Row],[Unit Number]],Ops,3,0)</f>
        <v>Rob &amp; Andrea</v>
      </c>
      <c r="R905" s="173" t="str">
        <f>IFERROR(VLOOKUP(Table2[[#This Row],[Enterprise ID]], 'ExistingRental-12.11'!A:H, 3, 0), "Not Open On 12.11")</f>
        <v>Not Open On 12.11</v>
      </c>
      <c r="S905" s="167" t="str">
        <f>IF(Table2[[#This Row],[Start Rental Date]]="New Rental", "New Rental", "Rental Extension Request")</f>
        <v>New Rental</v>
      </c>
      <c r="T905" s="167" t="str">
        <f>IFERROR(IF(Table2[[#This Row],[Date of this request]]-Table2[[#This Row],[Tech Service Date]]&lt;60, "New Hire Rental", "Truck Breakdown"), "New Hire Rental")</f>
        <v>Truck Breakdown</v>
      </c>
      <c r="U905" s="167" t="str">
        <f>IFERROR(VLOOKUP(Table2[[#This Row],[Enterprise ID]], 'ExistingRental-12.11'!A:H, 7, 0), "Not Open On 12.11")</f>
        <v>Not Open On 12.11</v>
      </c>
      <c r="V905" s="173">
        <f>IFERROR(VLOOKUP(Table2[[#This Row],[Enterprise ID]],'Tech-ServiceDate'!A:B,2,0), "EitherNewHire or Termed")</f>
        <v>42436</v>
      </c>
      <c r="W905" s="41"/>
      <c r="X905" s="25"/>
    </row>
    <row r="906" spans="1:24" ht="33.75" customHeight="1">
      <c r="A906" s="15">
        <v>45974</v>
      </c>
      <c r="B906" s="8">
        <v>61751</v>
      </c>
      <c r="C906" s="9" t="s">
        <v>17540</v>
      </c>
      <c r="D906" s="10" t="s">
        <v>7032</v>
      </c>
      <c r="E906" s="174" t="str">
        <f>TRIM(B906)</f>
        <v>61751</v>
      </c>
      <c r="F906" s="175">
        <f>IFERROR(VLOOKUP(D906,'TPMS-auto'!A:J, 10,0), "Not-in-TPMS")</f>
        <v>8156563147</v>
      </c>
      <c r="G906" s="175" t="str">
        <f>IFERROR(VLOOKUP(D906,'TPMS-auto'!A:J,6,0),"Not-in-TPMS")</f>
        <v>061751</v>
      </c>
      <c r="H906" s="12" t="s">
        <v>14676</v>
      </c>
      <c r="I906" s="11" t="s">
        <v>17541</v>
      </c>
      <c r="J906" s="13" t="s">
        <v>17542</v>
      </c>
      <c r="K906" s="13" t="s">
        <v>15451</v>
      </c>
      <c r="L906" s="13" t="s">
        <v>14680</v>
      </c>
      <c r="M906" s="13"/>
      <c r="N906" s="13" t="s">
        <v>14680</v>
      </c>
      <c r="O906" s="13" t="s">
        <v>14680</v>
      </c>
      <c r="P906" s="166" t="str">
        <f>IFERROR(VLOOKUP(D906,'TPMS-auto'!A:D, 4,0),"Not-in-TPMS")</f>
        <v>0008555</v>
      </c>
      <c r="Q906" s="169" t="str">
        <f>VLOOKUP(Table2[[#This Row],[Unit Number]],Ops,3,0)</f>
        <v>Monica, Cheryl &amp; Machell</v>
      </c>
      <c r="R906" s="173" t="str">
        <f>IFERROR(VLOOKUP(Table2[[#This Row],[Enterprise ID]], 'ExistingRental-12.11'!A:H, 3, 0), "Not Open On 12.11")</f>
        <v>Not Open On 12.11</v>
      </c>
      <c r="S906" s="167" t="str">
        <f>IF(Table2[[#This Row],[Start Rental Date]]="New Rental", "New Rental", "Rental Extension Request")</f>
        <v>New Rental</v>
      </c>
      <c r="T906" s="167" t="str">
        <f>IFERROR(IF(Table2[[#This Row],[Date of this request]]-Table2[[#This Row],[Tech Service Date]]&lt;60, "New Hire Rental", "Truck Breakdown"), "New Hire Rental")</f>
        <v>Truck Breakdown</v>
      </c>
      <c r="U906" s="167" t="str">
        <f>IFERROR(VLOOKUP(Table2[[#This Row],[Enterprise ID]], 'ExistingRental-12.11'!A:H, 7, 0), "Not Open On 12.11")</f>
        <v>Not Open On 12.11</v>
      </c>
      <c r="V906" s="173">
        <f>IFERROR(VLOOKUP(Table2[[#This Row],[Enterprise ID]],'Tech-ServiceDate'!A:B,2,0), "EitherNewHire or Termed")</f>
        <v>31646</v>
      </c>
      <c r="W906" s="41"/>
      <c r="X906" s="25"/>
    </row>
    <row r="907" spans="1:24" ht="33.75" customHeight="1">
      <c r="A907" s="15">
        <v>45975</v>
      </c>
      <c r="B907" s="8">
        <v>22325</v>
      </c>
      <c r="C907" s="9" t="s">
        <v>17543</v>
      </c>
      <c r="D907" s="10" t="s">
        <v>17544</v>
      </c>
      <c r="E907" s="174" t="str">
        <f>TRIM(B907)</f>
        <v>22325</v>
      </c>
      <c r="F907" s="175">
        <f>IFERROR(VLOOKUP(D907,'TPMS-auto'!A:J, 10,0), "Not-in-TPMS")</f>
        <v>3103439294</v>
      </c>
      <c r="G907" s="175" t="str">
        <f>IFERROR(VLOOKUP(D907,'TPMS-auto'!A:J,6,0),"Not-in-TPMS")</f>
        <v>022325</v>
      </c>
      <c r="H907" s="12" t="s">
        <v>14676</v>
      </c>
      <c r="I907" s="11" t="s">
        <v>17545</v>
      </c>
      <c r="J907" s="13" t="s">
        <v>15403</v>
      </c>
      <c r="K907" s="13" t="s">
        <v>15451</v>
      </c>
      <c r="L907" s="13" t="s">
        <v>14680</v>
      </c>
      <c r="M907" s="13"/>
      <c r="N907" s="13" t="s">
        <v>14680</v>
      </c>
      <c r="O907" s="13" t="s">
        <v>14680</v>
      </c>
      <c r="P907" s="166" t="str">
        <f>IFERROR(VLOOKUP(D907,'TPMS-auto'!A:D, 4,0),"Not-in-TPMS")</f>
        <v>0007108</v>
      </c>
      <c r="Q907" s="169" t="str">
        <f>VLOOKUP(Table2[[#This Row],[Unit Number]],Ops,3,0)</f>
        <v>Carol &amp; Tasha</v>
      </c>
      <c r="R907" s="173">
        <f>IFERROR(VLOOKUP(Table2[[#This Row],[Enterprise ID]], 'ExistingRental-12.11'!A:H, 3, 0), "Not Open On 12.11")</f>
        <v>45975</v>
      </c>
      <c r="S907" s="167" t="str">
        <f>IF(Table2[[#This Row],[Start Rental Date]]="New Rental", "New Rental", "Rental Extension Request")</f>
        <v>New Rental</v>
      </c>
      <c r="T907" s="167" t="str">
        <f>IFERROR(IF(Table2[[#This Row],[Date of this request]]-Table2[[#This Row],[Tech Service Date]]&lt;60, "New Hire Rental", "Truck Breakdown"), "New Hire Rental")</f>
        <v>Truck Breakdown</v>
      </c>
      <c r="U907" s="167" t="str">
        <f>IFERROR(VLOOKUP(Table2[[#This Row],[Enterprise ID]], 'ExistingRental-12.11'!A:H, 7, 0), "Not Open On 12.11")</f>
        <v>ETHMANE MOHAMED VALL</v>
      </c>
      <c r="V907" s="173">
        <f>IFERROR(VLOOKUP(Table2[[#This Row],[Enterprise ID]],'Tech-ServiceDate'!A:B,2,0), "EitherNewHire or Termed")</f>
        <v>43593</v>
      </c>
      <c r="W907" s="41"/>
      <c r="X907" s="25"/>
    </row>
    <row r="908" spans="1:24" ht="33.75" customHeight="1">
      <c r="A908" s="15">
        <v>45975</v>
      </c>
      <c r="B908" s="8">
        <v>46643</v>
      </c>
      <c r="C908" s="9" t="s">
        <v>17546</v>
      </c>
      <c r="D908" s="10" t="s">
        <v>16520</v>
      </c>
      <c r="E908" s="174" t="str">
        <f>TRIM(B908)</f>
        <v>46643</v>
      </c>
      <c r="F908" s="175">
        <f>IFERROR(VLOOKUP(D908,'TPMS-auto'!A:J, 10,0), "Not-in-TPMS")</f>
        <v>5618843605</v>
      </c>
      <c r="G908" s="175" t="str">
        <f>IFERROR(VLOOKUP(D908,'TPMS-auto'!A:J,6,0),"Not-in-TPMS")</f>
        <v>046643</v>
      </c>
      <c r="H908" s="12" t="s">
        <v>14676</v>
      </c>
      <c r="I908" s="11" t="s">
        <v>17547</v>
      </c>
      <c r="J908" s="13" t="s">
        <v>17548</v>
      </c>
      <c r="K908" s="13" t="s">
        <v>15451</v>
      </c>
      <c r="L908" s="13" t="s">
        <v>14680</v>
      </c>
      <c r="M908" s="13"/>
      <c r="N908" s="13" t="s">
        <v>14680</v>
      </c>
      <c r="O908" s="13" t="s">
        <v>14680</v>
      </c>
      <c r="P908" s="166" t="str">
        <f>IFERROR(VLOOKUP(D908,'TPMS-auto'!A:D, 4,0),"Not-in-TPMS")</f>
        <v>0007435</v>
      </c>
      <c r="Q908" s="169" t="str">
        <f>VLOOKUP(Table2[[#This Row],[Unit Number]],Ops,3,0)</f>
        <v>Rob &amp; Andrea</v>
      </c>
      <c r="R908" s="173">
        <f>IFERROR(VLOOKUP(Table2[[#This Row],[Enterprise ID]], 'ExistingRental-12.11'!A:H, 3, 0), "Not Open On 12.11")</f>
        <v>45975</v>
      </c>
      <c r="S908" s="167" t="str">
        <f>IF(Table2[[#This Row],[Start Rental Date]]="New Rental", "New Rental", "Rental Extension Request")</f>
        <v>New Rental</v>
      </c>
      <c r="T908" s="167" t="str">
        <f>IFERROR(IF(Table2[[#This Row],[Date of this request]]-Table2[[#This Row],[Tech Service Date]]&lt;60, "New Hire Rental", "Truck Breakdown"), "New Hire Rental")</f>
        <v>Truck Breakdown</v>
      </c>
      <c r="U908" s="167" t="str">
        <f>IFERROR(VLOOKUP(Table2[[#This Row],[Enterprise ID]], 'ExistingRental-12.11'!A:H, 7, 0), "Not Open On 12.11")</f>
        <v>DELROY WHITE</v>
      </c>
      <c r="V908" s="173">
        <f>IFERROR(VLOOKUP(Table2[[#This Row],[Enterprise ID]],'Tech-ServiceDate'!A:B,2,0), "EitherNewHire or Termed")</f>
        <v>45137</v>
      </c>
      <c r="W908" s="41"/>
      <c r="X908" s="25"/>
    </row>
    <row r="909" spans="1:24" ht="33.75" customHeight="1">
      <c r="A909" s="15">
        <v>45975</v>
      </c>
      <c r="B909" s="8">
        <v>61029</v>
      </c>
      <c r="C909" s="9" t="s">
        <v>17549</v>
      </c>
      <c r="D909" s="10" t="s">
        <v>17550</v>
      </c>
      <c r="E909" s="174" t="str">
        <f>TRIM(B909)</f>
        <v>61029</v>
      </c>
      <c r="F909" s="175">
        <f>IFERROR(VLOOKUP(D909,'TPMS-auto'!A:J, 10,0), "Not-in-TPMS")</f>
        <v>7816002093</v>
      </c>
      <c r="G909" s="175" t="str">
        <f>IFERROR(VLOOKUP(D909,'TPMS-auto'!A:J,6,0),"Not-in-TPMS")</f>
        <v>061029</v>
      </c>
      <c r="H909" s="12" t="s">
        <v>14676</v>
      </c>
      <c r="I909" s="11" t="s">
        <v>17551</v>
      </c>
      <c r="J909" s="13" t="s">
        <v>17552</v>
      </c>
      <c r="K909" s="13" t="s">
        <v>17553</v>
      </c>
      <c r="L909" s="13"/>
      <c r="M909" s="13"/>
      <c r="N909" s="13"/>
      <c r="O909" s="13"/>
      <c r="P909" s="166" t="str">
        <f>IFERROR(VLOOKUP(D909,'TPMS-auto'!A:D, 4,0),"Not-in-TPMS")</f>
        <v>0007670</v>
      </c>
      <c r="Q909" s="169" t="str">
        <f>VLOOKUP(Table2[[#This Row],[Unit Number]],Ops,3,0)</f>
        <v>Rob &amp; Andrea</v>
      </c>
      <c r="R909" s="173" t="str">
        <f>IFERROR(VLOOKUP(Table2[[#This Row],[Enterprise ID]], 'ExistingRental-12.11'!A:H, 3, 0), "Not Open On 12.11")</f>
        <v>Not Open On 12.11</v>
      </c>
      <c r="S909" s="167" t="str">
        <f>IF(Table2[[#This Row],[Start Rental Date]]="New Rental", "New Rental", "Rental Extension Request")</f>
        <v>New Rental</v>
      </c>
      <c r="T909" s="167" t="str">
        <f>IFERROR(IF(Table2[[#This Row],[Date of this request]]-Table2[[#This Row],[Tech Service Date]]&lt;60, "New Hire Rental", "Truck Breakdown"), "New Hire Rental")</f>
        <v>Truck Breakdown</v>
      </c>
      <c r="U909" s="167" t="str">
        <f>IFERROR(VLOOKUP(Table2[[#This Row],[Enterprise ID]], 'ExistingRental-12.11'!A:H, 7, 0), "Not Open On 12.11")</f>
        <v>Not Open On 12.11</v>
      </c>
      <c r="V909" s="173">
        <f>IFERROR(VLOOKUP(Table2[[#This Row],[Enterprise ID]],'Tech-ServiceDate'!A:B,2,0), "EitherNewHire or Termed")</f>
        <v>41396</v>
      </c>
      <c r="W909" s="41"/>
      <c r="X909" s="25"/>
    </row>
    <row r="910" spans="1:24" ht="33.75" customHeight="1">
      <c r="A910" s="15">
        <v>45975</v>
      </c>
      <c r="B910" s="8">
        <v>47291</v>
      </c>
      <c r="C910" s="9" t="s">
        <v>16603</v>
      </c>
      <c r="D910" s="10" t="s">
        <v>15054</v>
      </c>
      <c r="E910" s="174" t="s">
        <v>17319</v>
      </c>
      <c r="F910" s="175">
        <v>7154922473</v>
      </c>
      <c r="G910" s="175" t="s">
        <v>17320</v>
      </c>
      <c r="H910" s="12">
        <v>45950</v>
      </c>
      <c r="I910" s="11" t="s">
        <v>17321</v>
      </c>
      <c r="J910" s="13" t="s">
        <v>17554</v>
      </c>
      <c r="K910" s="13" t="s">
        <v>17555</v>
      </c>
      <c r="L910" s="13" t="s">
        <v>14680</v>
      </c>
      <c r="M910" s="13"/>
      <c r="N910" s="13" t="s">
        <v>14680</v>
      </c>
      <c r="O910" s="13" t="s">
        <v>14680</v>
      </c>
      <c r="P910" s="166" t="str">
        <f>IFERROR(VLOOKUP(D910,'TPMS-auto'!A:D, 4,0),"Not-in-TPMS")</f>
        <v>0008162</v>
      </c>
      <c r="Q910" s="169" t="str">
        <f>VLOOKUP(Table2[[#This Row],[Unit Number]],Ops,3,0)</f>
        <v>Monica, Cheryl &amp; Machell</v>
      </c>
      <c r="R910" s="173">
        <f>IFERROR(VLOOKUP(Table2[[#This Row],[Enterprise ID]], 'ExistingRental-12.11'!A:H, 3, 0), "Not Open On 12.11")</f>
        <v>45895</v>
      </c>
      <c r="S910" s="167" t="str">
        <f>IF(Table2[[#This Row],[Start Rental Date]]="New Rental", "New Rental", "Rental Extension Request")</f>
        <v>Rental Extension Request</v>
      </c>
      <c r="T910" s="167" t="str">
        <f>IFERROR(IF(Table2[[#This Row],[Date of this request]]-Table2[[#This Row],[Tech Service Date]]&lt;60, "New Hire Rental", "Truck Breakdown"), "New Hire Rental")</f>
        <v>Truck Breakdown</v>
      </c>
      <c r="U910" s="167" t="str">
        <f>IFERROR(VLOOKUP(Table2[[#This Row],[Enterprise ID]], 'ExistingRental-12.11'!A:H, 7, 0), "Not Open On 12.11")</f>
        <v>SEAN WICKLANDER</v>
      </c>
      <c r="V910" s="173">
        <f>IFERROR(VLOOKUP(Table2[[#This Row],[Enterprise ID]],'Tech-ServiceDate'!A:B,2,0), "EitherNewHire or Termed")</f>
        <v>44896</v>
      </c>
      <c r="W910" s="41"/>
      <c r="X910" s="25"/>
    </row>
    <row r="911" spans="1:24" ht="33.75" customHeight="1">
      <c r="A911" s="15">
        <v>45975</v>
      </c>
      <c r="B911" s="8">
        <v>36405</v>
      </c>
      <c r="C911" s="9" t="s">
        <v>17556</v>
      </c>
      <c r="D911" s="10" t="s">
        <v>17557</v>
      </c>
      <c r="E911" s="174" t="str">
        <f t="shared" ref="E911:E922" si="37">TRIM(B911)</f>
        <v>36405</v>
      </c>
      <c r="F911" s="175">
        <f>IFERROR(VLOOKUP(D911,'TPMS-auto'!A:J, 10,0), "Not-in-TPMS")</f>
        <v>6314522363</v>
      </c>
      <c r="G911" s="175" t="str">
        <f>IFERROR(VLOOKUP(D911,'TPMS-auto'!A:J,6,0),"Not-in-TPMS")</f>
        <v>036405</v>
      </c>
      <c r="H911" s="12" t="s">
        <v>14676</v>
      </c>
      <c r="I911" s="11" t="s">
        <v>17558</v>
      </c>
      <c r="J911" s="13" t="s">
        <v>17559</v>
      </c>
      <c r="K911" s="13" t="s">
        <v>15451</v>
      </c>
      <c r="L911" s="13" t="s">
        <v>14680</v>
      </c>
      <c r="M911" s="13"/>
      <c r="N911" s="13" t="s">
        <v>14680</v>
      </c>
      <c r="O911" s="13" t="s">
        <v>14680</v>
      </c>
      <c r="P911" s="166" t="str">
        <f>IFERROR(VLOOKUP(D911,'TPMS-auto'!A:D, 4,0),"Not-in-TPMS")</f>
        <v>0007744</v>
      </c>
      <c r="Q911" s="169" t="str">
        <f>VLOOKUP(Table2[[#This Row],[Unit Number]],Ops,3,0)</f>
        <v>Rob &amp; Andrea</v>
      </c>
      <c r="R911" s="173" t="str">
        <f>IFERROR(VLOOKUP(Table2[[#This Row],[Enterprise ID]], 'ExistingRental-12.11'!A:H, 3, 0), "Not Open On 12.11")</f>
        <v>Not Open On 12.11</v>
      </c>
      <c r="S911" s="167" t="str">
        <f>IF(Table2[[#This Row],[Start Rental Date]]="New Rental", "New Rental", "Rental Extension Request")</f>
        <v>New Rental</v>
      </c>
      <c r="T911" s="167" t="str">
        <f>IFERROR(IF(Table2[[#This Row],[Date of this request]]-Table2[[#This Row],[Tech Service Date]]&lt;60, "New Hire Rental", "Truck Breakdown"), "New Hire Rental")</f>
        <v>Truck Breakdown</v>
      </c>
      <c r="U911" s="167" t="str">
        <f>IFERROR(VLOOKUP(Table2[[#This Row],[Enterprise ID]], 'ExistingRental-12.11'!A:H, 7, 0), "Not Open On 12.11")</f>
        <v>Not Open On 12.11</v>
      </c>
      <c r="V911" s="173">
        <f>IFERROR(VLOOKUP(Table2[[#This Row],[Enterprise ID]],'Tech-ServiceDate'!A:B,2,0), "EitherNewHire or Termed")</f>
        <v>45851</v>
      </c>
      <c r="W911" s="41"/>
      <c r="X911" s="25"/>
    </row>
    <row r="912" spans="1:24" ht="33.75" customHeight="1">
      <c r="A912" s="15">
        <v>45975</v>
      </c>
      <c r="B912" s="8">
        <v>24114</v>
      </c>
      <c r="C912" s="9" t="s">
        <v>17560</v>
      </c>
      <c r="D912" s="10" t="s">
        <v>17561</v>
      </c>
      <c r="E912" s="174" t="str">
        <f t="shared" si="37"/>
        <v>24114</v>
      </c>
      <c r="F912" s="175">
        <f>IFERROR(VLOOKUP(D912,'TPMS-auto'!A:J, 10,0), "Not-in-TPMS")</f>
        <v>5138148753</v>
      </c>
      <c r="G912" s="175" t="str">
        <f>IFERROR(VLOOKUP(D912,'TPMS-auto'!A:J,6,0),"Not-in-TPMS")</f>
        <v>024114</v>
      </c>
      <c r="H912" s="12" t="s">
        <v>14676</v>
      </c>
      <c r="I912" s="11" t="s">
        <v>17562</v>
      </c>
      <c r="J912" s="13" t="s">
        <v>17563</v>
      </c>
      <c r="K912" s="13" t="s">
        <v>15451</v>
      </c>
      <c r="L912" s="13" t="s">
        <v>14680</v>
      </c>
      <c r="M912" s="13"/>
      <c r="N912" s="13" t="s">
        <v>14680</v>
      </c>
      <c r="O912" s="13" t="s">
        <v>14680</v>
      </c>
      <c r="P912" s="166" t="str">
        <f>IFERROR(VLOOKUP(D912,'TPMS-auto'!A:D, 4,0),"Not-in-TPMS")</f>
        <v>0004766</v>
      </c>
      <c r="Q912" s="169" t="str">
        <f>VLOOKUP(Table2[[#This Row],[Unit Number]],Ops,3,0)</f>
        <v>Rob &amp; Andrea</v>
      </c>
      <c r="R912" s="173">
        <f>IFERROR(VLOOKUP(Table2[[#This Row],[Enterprise ID]], 'ExistingRental-12.11'!A:H, 3, 0), "Not Open On 12.11")</f>
        <v>45975</v>
      </c>
      <c r="S912" s="167" t="str">
        <f>IF(Table2[[#This Row],[Start Rental Date]]="New Rental", "New Rental", "Rental Extension Request")</f>
        <v>New Rental</v>
      </c>
      <c r="T912" s="167" t="str">
        <f>IFERROR(IF(Table2[[#This Row],[Date of this request]]-Table2[[#This Row],[Tech Service Date]]&lt;60, "New Hire Rental", "Truck Breakdown"), "New Hire Rental")</f>
        <v>Truck Breakdown</v>
      </c>
      <c r="U912" s="167" t="str">
        <f>IFERROR(VLOOKUP(Table2[[#This Row],[Enterprise ID]], 'ExistingRental-12.11'!A:H, 7, 0), "Not Open On 12.11")</f>
        <v>SEAN KELLY</v>
      </c>
      <c r="V912" s="173">
        <f>IFERROR(VLOOKUP(Table2[[#This Row],[Enterprise ID]],'Tech-ServiceDate'!A:B,2,0), "EitherNewHire or Termed")</f>
        <v>44699</v>
      </c>
      <c r="W912" s="41"/>
      <c r="X912" s="25"/>
    </row>
    <row r="913" spans="1:24" ht="33.75" customHeight="1">
      <c r="A913" s="15">
        <v>45975</v>
      </c>
      <c r="B913" s="8">
        <v>46210</v>
      </c>
      <c r="C913" s="9" t="s">
        <v>16105</v>
      </c>
      <c r="D913" s="10" t="s">
        <v>16106</v>
      </c>
      <c r="E913" s="174" t="str">
        <f t="shared" si="37"/>
        <v>46210</v>
      </c>
      <c r="F913" s="175">
        <f>IFERROR(VLOOKUP(D913,'TPMS-auto'!A:J, 10,0), "Not-in-TPMS")</f>
        <v>5122281385</v>
      </c>
      <c r="G913" s="175" t="str">
        <f>IFERROR(VLOOKUP(D913,'TPMS-auto'!A:J,6,0),"Not-in-TPMS")</f>
        <v>046210</v>
      </c>
      <c r="H913" s="12" t="s">
        <v>14676</v>
      </c>
      <c r="I913" s="11" t="s">
        <v>17564</v>
      </c>
      <c r="J913" s="13" t="s">
        <v>17565</v>
      </c>
      <c r="K913" s="13" t="s">
        <v>15451</v>
      </c>
      <c r="L913" s="13" t="s">
        <v>14680</v>
      </c>
      <c r="M913" s="13"/>
      <c r="N913" s="13" t="s">
        <v>14680</v>
      </c>
      <c r="O913" s="13" t="s">
        <v>14680</v>
      </c>
      <c r="P913" s="166" t="str">
        <f>IFERROR(VLOOKUP(D913,'TPMS-auto'!A:D, 4,0),"Not-in-TPMS")</f>
        <v>0008147</v>
      </c>
      <c r="Q913" s="169" t="str">
        <f>VLOOKUP(Table2[[#This Row],[Unit Number]],Ops,3,0)</f>
        <v>Carol &amp; Tasha</v>
      </c>
      <c r="R913" s="173">
        <f>IFERROR(VLOOKUP(Table2[[#This Row],[Enterprise ID]], 'ExistingRental-12.11'!A:H, 3, 0), "Not Open On 12.11")</f>
        <v>45992</v>
      </c>
      <c r="S913" s="167" t="str">
        <f>IF(Table2[[#This Row],[Start Rental Date]]="New Rental", "New Rental", "Rental Extension Request")</f>
        <v>New Rental</v>
      </c>
      <c r="T913" s="167" t="str">
        <f>IFERROR(IF(Table2[[#This Row],[Date of this request]]-Table2[[#This Row],[Tech Service Date]]&lt;60, "New Hire Rental", "Truck Breakdown"), "New Hire Rental")</f>
        <v>Truck Breakdown</v>
      </c>
      <c r="U913" s="167" t="str">
        <f>IFERROR(VLOOKUP(Table2[[#This Row],[Enterprise ID]], 'ExistingRental-12.11'!A:H, 7, 0), "Not Open On 12.11")</f>
        <v>BRANDON WEBB</v>
      </c>
      <c r="V913" s="173">
        <f>IFERROR(VLOOKUP(Table2[[#This Row],[Enterprise ID]],'Tech-ServiceDate'!A:B,2,0), "EitherNewHire or Termed")</f>
        <v>43460</v>
      </c>
      <c r="W913" s="41"/>
      <c r="X913" s="25"/>
    </row>
    <row r="914" spans="1:24" ht="33.75" customHeight="1">
      <c r="A914" s="15">
        <v>45975</v>
      </c>
      <c r="B914" s="7">
        <v>24107</v>
      </c>
      <c r="C914" s="4" t="s">
        <v>17566</v>
      </c>
      <c r="D914" s="5" t="s">
        <v>17567</v>
      </c>
      <c r="E914" s="176" t="str">
        <f t="shared" si="37"/>
        <v>24107</v>
      </c>
      <c r="F914" s="181">
        <f>IFERROR(VLOOKUP(D914,'TPMS-auto'!A:J, 10,0), "Not-in-TPMS")</f>
        <v>2813844583</v>
      </c>
      <c r="G914" s="181" t="str">
        <f>IFERROR(VLOOKUP(D914,'TPMS-auto'!A:J,6,0),"Not-in-TPMS")</f>
        <v>024107</v>
      </c>
      <c r="H914" s="12" t="s">
        <v>14676</v>
      </c>
      <c r="I914" s="2" t="s">
        <v>17568</v>
      </c>
      <c r="J914" s="3" t="s">
        <v>17569</v>
      </c>
      <c r="K914" s="13" t="s">
        <v>15451</v>
      </c>
      <c r="L914" s="13" t="s">
        <v>14680</v>
      </c>
      <c r="M914" s="13"/>
      <c r="N914" s="3" t="s">
        <v>14680</v>
      </c>
      <c r="O914" s="13" t="s">
        <v>14680</v>
      </c>
      <c r="P914" s="166" t="str">
        <f>IFERROR(VLOOKUP(D914,'TPMS-auto'!A:D, 4,0),"Not-in-TPMS")</f>
        <v>0008107</v>
      </c>
      <c r="Q914" s="169" t="str">
        <f>VLOOKUP(Table2[[#This Row],[Unit Number]],Ops,3,0)</f>
        <v>Carol &amp; Tasha</v>
      </c>
      <c r="R914" s="173" t="str">
        <f>IFERROR(VLOOKUP(Table2[[#This Row],[Enterprise ID]], 'ExistingRental-12.11'!A:H, 3, 0), "Not Open On 12.11")</f>
        <v>Not Open On 12.11</v>
      </c>
      <c r="S914" s="167" t="str">
        <f>IF(Table2[[#This Row],[Start Rental Date]]="New Rental", "New Rental", "Rental Extension Request")</f>
        <v>New Rental</v>
      </c>
      <c r="T914" s="167" t="str">
        <f>IFERROR(IF(Table2[[#This Row],[Date of this request]]-Table2[[#This Row],[Tech Service Date]]&lt;60, "New Hire Rental", "Truck Breakdown"), "New Hire Rental")</f>
        <v>Truck Breakdown</v>
      </c>
      <c r="U914" s="167" t="str">
        <f>IFERROR(VLOOKUP(Table2[[#This Row],[Enterprise ID]], 'ExistingRental-12.11'!A:H, 7, 0), "Not Open On 12.11")</f>
        <v>Not Open On 12.11</v>
      </c>
      <c r="V914" s="173">
        <f>IFERROR(VLOOKUP(Table2[[#This Row],[Enterprise ID]],'Tech-ServiceDate'!A:B,2,0), "EitherNewHire or Termed")</f>
        <v>45207</v>
      </c>
      <c r="W914" s="41"/>
      <c r="X914" s="25"/>
    </row>
    <row r="915" spans="1:24" ht="33.75" customHeight="1">
      <c r="A915" s="15">
        <v>45975</v>
      </c>
      <c r="B915" s="7">
        <v>46174</v>
      </c>
      <c r="C915" s="4" t="s">
        <v>17570</v>
      </c>
      <c r="D915" s="5" t="s">
        <v>15336</v>
      </c>
      <c r="E915" s="176" t="str">
        <f t="shared" si="37"/>
        <v>46174</v>
      </c>
      <c r="F915" s="181">
        <f>IFERROR(VLOOKUP(D915,'TPMS-auto'!A:J, 10,0), "Not-in-TPMS")</f>
        <v>5635790206</v>
      </c>
      <c r="G915" s="181" t="str">
        <f>IFERROR(VLOOKUP(D915,'TPMS-auto'!A:J,6,0),"Not-in-TPMS")</f>
        <v>061063</v>
      </c>
      <c r="H915" s="12">
        <v>45946</v>
      </c>
      <c r="I915" s="2" t="s">
        <v>15246</v>
      </c>
      <c r="J915" s="3" t="s">
        <v>15426</v>
      </c>
      <c r="K915" s="3"/>
      <c r="L915" s="13" t="s">
        <v>14680</v>
      </c>
      <c r="M915" s="13"/>
      <c r="N915" s="3" t="s">
        <v>14680</v>
      </c>
      <c r="O915" s="13" t="s">
        <v>14680</v>
      </c>
      <c r="P915" s="166" t="str">
        <f>IFERROR(VLOOKUP(D915,'TPMS-auto'!A:D, 4,0),"Not-in-TPMS")</f>
        <v>0008555</v>
      </c>
      <c r="Q915" s="169" t="str">
        <f>VLOOKUP(Table2[[#This Row],[Unit Number]],Ops,3,0)</f>
        <v>Monica, Cheryl &amp; Machell</v>
      </c>
      <c r="R915" s="173" t="str">
        <f>IFERROR(VLOOKUP(Table2[[#This Row],[Enterprise ID]], 'ExistingRental-12.11'!A:H, 3, 0), "Not Open On 12.11")</f>
        <v>Not Open On 12.11</v>
      </c>
      <c r="S915" s="167" t="str">
        <f>IF(Table2[[#This Row],[Start Rental Date]]="New Rental", "New Rental", "Rental Extension Request")</f>
        <v>Rental Extension Request</v>
      </c>
      <c r="T915" s="167" t="str">
        <f>IFERROR(IF(Table2[[#This Row],[Date of this request]]-Table2[[#This Row],[Tech Service Date]]&lt;60, "New Hire Rental", "Truck Breakdown"), "New Hire Rental")</f>
        <v>Truck Breakdown</v>
      </c>
      <c r="U915" s="167" t="str">
        <f>IFERROR(VLOOKUP(Table2[[#This Row],[Enterprise ID]], 'ExistingRental-12.11'!A:H, 7, 0), "Not Open On 12.11")</f>
        <v>Not Open On 12.11</v>
      </c>
      <c r="V915" s="173">
        <f>IFERROR(VLOOKUP(Table2[[#This Row],[Enterprise ID]],'Tech-ServiceDate'!A:B,2,0), "EitherNewHire or Termed")</f>
        <v>45872</v>
      </c>
      <c r="W915" s="41"/>
      <c r="X915" s="25"/>
    </row>
    <row r="916" spans="1:24" ht="33.75" customHeight="1">
      <c r="A916" s="15">
        <v>45975</v>
      </c>
      <c r="B916" s="7">
        <v>21180</v>
      </c>
      <c r="C916" s="4" t="s">
        <v>17571</v>
      </c>
      <c r="D916" s="5" t="s">
        <v>17006</v>
      </c>
      <c r="E916" s="176" t="str">
        <f t="shared" si="37"/>
        <v>21180</v>
      </c>
      <c r="F916" s="181">
        <f>IFERROR(VLOOKUP(D916,'TPMS-auto'!A:J, 10,0), "Not-in-TPMS")</f>
        <v>2404831317</v>
      </c>
      <c r="G916" s="181" t="str">
        <f>IFERROR(VLOOKUP(D916,'TPMS-auto'!A:J,6,0),"Not-in-TPMS")</f>
        <v>021180</v>
      </c>
      <c r="H916" s="12" t="s">
        <v>14676</v>
      </c>
      <c r="I916" s="2" t="s">
        <v>17572</v>
      </c>
      <c r="J916" s="3" t="s">
        <v>17573</v>
      </c>
      <c r="K916" s="13" t="s">
        <v>15451</v>
      </c>
      <c r="L916" s="13" t="s">
        <v>14680</v>
      </c>
      <c r="M916" s="13"/>
      <c r="N916" s="3" t="s">
        <v>14680</v>
      </c>
      <c r="O916" s="13" t="s">
        <v>14680</v>
      </c>
      <c r="P916" s="166" t="str">
        <f>IFERROR(VLOOKUP(D916,'TPMS-auto'!A:D, 4,0),"Not-in-TPMS")</f>
        <v>0007084</v>
      </c>
      <c r="Q916" s="169" t="str">
        <f>VLOOKUP(Table2[[#This Row],[Unit Number]],Ops,3,0)</f>
        <v>Monica, Cheryl &amp; Machell</v>
      </c>
      <c r="R916" s="173">
        <f>IFERROR(VLOOKUP(Table2[[#This Row],[Enterprise ID]], 'ExistingRental-12.11'!A:H, 3, 0), "Not Open On 12.11")</f>
        <v>45975</v>
      </c>
      <c r="S916" s="167" t="str">
        <f>IF(Table2[[#This Row],[Start Rental Date]]="New Rental", "New Rental", "Rental Extension Request")</f>
        <v>New Rental</v>
      </c>
      <c r="T916" s="167" t="str">
        <f>IFERROR(IF(Table2[[#This Row],[Date of this request]]-Table2[[#This Row],[Tech Service Date]]&lt;60, "New Hire Rental", "Truck Breakdown"), "New Hire Rental")</f>
        <v>Truck Breakdown</v>
      </c>
      <c r="U916" s="167" t="str">
        <f>IFERROR(VLOOKUP(Table2[[#This Row],[Enterprise ID]], 'ExistingRental-12.11'!A:H, 7, 0), "Not Open On 12.11")</f>
        <v>CESAR MIRANDA GOMEZ</v>
      </c>
      <c r="V916" s="173">
        <f>IFERROR(VLOOKUP(Table2[[#This Row],[Enterprise ID]],'Tech-ServiceDate'!A:B,2,0), "EitherNewHire or Termed")</f>
        <v>45333</v>
      </c>
      <c r="W916" s="41"/>
      <c r="X916" s="25"/>
    </row>
    <row r="917" spans="1:24" ht="33.75" customHeight="1">
      <c r="A917" s="15">
        <v>45975</v>
      </c>
      <c r="B917" s="7">
        <v>36605</v>
      </c>
      <c r="C917" s="4" t="s">
        <v>14896</v>
      </c>
      <c r="D917" s="5" t="s">
        <v>14897</v>
      </c>
      <c r="E917" s="176" t="str">
        <f t="shared" si="37"/>
        <v>36605</v>
      </c>
      <c r="F917" s="181">
        <f>IFERROR(VLOOKUP(D917,'TPMS-auto'!A:J, 10,0), "Not-in-TPMS")</f>
        <v>7156062268</v>
      </c>
      <c r="G917" s="181" t="str">
        <f>IFERROR(VLOOKUP(D917,'TPMS-auto'!A:J,6,0),"Not-in-TPMS")</f>
        <v>036605</v>
      </c>
      <c r="H917" s="12" t="s">
        <v>14676</v>
      </c>
      <c r="I917" s="2" t="s">
        <v>17574</v>
      </c>
      <c r="J917" s="3" t="s">
        <v>17575</v>
      </c>
      <c r="K917" s="13" t="s">
        <v>15451</v>
      </c>
      <c r="L917" s="13" t="s">
        <v>14680</v>
      </c>
      <c r="M917" s="13"/>
      <c r="N917" s="3" t="s">
        <v>14680</v>
      </c>
      <c r="O917" s="3" t="s">
        <v>14680</v>
      </c>
      <c r="P917" s="166" t="str">
        <f>IFERROR(VLOOKUP(D917,'TPMS-auto'!A:D, 4,0),"Not-in-TPMS")</f>
        <v>0008555</v>
      </c>
      <c r="Q917" s="169" t="str">
        <f>VLOOKUP(Table2[[#This Row],[Unit Number]],Ops,3,0)</f>
        <v>Monica, Cheryl &amp; Machell</v>
      </c>
      <c r="R917" s="173" t="str">
        <f>IFERROR(VLOOKUP(Table2[[#This Row],[Enterprise ID]], 'ExistingRental-12.11'!A:H, 3, 0), "Not Open On 12.11")</f>
        <v>Not Open On 12.11</v>
      </c>
      <c r="S917" s="167" t="str">
        <f>IF(Table2[[#This Row],[Start Rental Date]]="New Rental", "New Rental", "Rental Extension Request")</f>
        <v>New Rental</v>
      </c>
      <c r="T917" s="167" t="str">
        <f>IFERROR(IF(Table2[[#This Row],[Date of this request]]-Table2[[#This Row],[Tech Service Date]]&lt;60, "New Hire Rental", "Truck Breakdown"), "New Hire Rental")</f>
        <v>Truck Breakdown</v>
      </c>
      <c r="U917" s="167" t="str">
        <f>IFERROR(VLOOKUP(Table2[[#This Row],[Enterprise ID]], 'ExistingRental-12.11'!A:H, 7, 0), "Not Open On 12.11")</f>
        <v>Not Open On 12.11</v>
      </c>
      <c r="V917" s="173">
        <f>IFERROR(VLOOKUP(Table2[[#This Row],[Enterprise ID]],'Tech-ServiceDate'!A:B,2,0), "EitherNewHire or Termed")</f>
        <v>45001</v>
      </c>
      <c r="W917" s="41"/>
      <c r="X917" s="25"/>
    </row>
    <row r="918" spans="1:24" ht="33.75" customHeight="1">
      <c r="A918" s="15">
        <v>45975</v>
      </c>
      <c r="B918" s="7">
        <v>36280</v>
      </c>
      <c r="C918" s="4" t="s">
        <v>17576</v>
      </c>
      <c r="D918" s="5" t="s">
        <v>15293</v>
      </c>
      <c r="E918" s="176" t="str">
        <f t="shared" si="37"/>
        <v>36280</v>
      </c>
      <c r="F918" s="181">
        <f>IFERROR(VLOOKUP(D918,'TPMS-auto'!A:J, 10,0), "Not-in-TPMS")</f>
        <v>3363413808</v>
      </c>
      <c r="G918" s="181" t="str">
        <f>IFERROR(VLOOKUP(D918,'TPMS-auto'!A:J,6,0),"Not-in-TPMS")</f>
        <v>036280</v>
      </c>
      <c r="H918" s="12" t="s">
        <v>14676</v>
      </c>
      <c r="I918" s="2" t="s">
        <v>15294</v>
      </c>
      <c r="J918" s="3" t="s">
        <v>17577</v>
      </c>
      <c r="K918" s="13" t="s">
        <v>15451</v>
      </c>
      <c r="L918" s="13" t="s">
        <v>14680</v>
      </c>
      <c r="M918" s="13"/>
      <c r="N918" s="3" t="s">
        <v>14680</v>
      </c>
      <c r="O918" s="3" t="s">
        <v>14680</v>
      </c>
      <c r="P918" s="166" t="str">
        <f>IFERROR(VLOOKUP(D918,'TPMS-auto'!A:D, 4,0),"Not-in-TPMS")</f>
        <v>0008175</v>
      </c>
      <c r="Q918" s="169" t="str">
        <f>VLOOKUP(Table2[[#This Row],[Unit Number]],Ops,3,0)</f>
        <v>Rob &amp; Andrea</v>
      </c>
      <c r="R918" s="173" t="str">
        <f>IFERROR(VLOOKUP(Table2[[#This Row],[Enterprise ID]], 'ExistingRental-12.11'!A:H, 3, 0), "Not Open On 12.11")</f>
        <v>Not Open On 12.11</v>
      </c>
      <c r="S918" s="167" t="str">
        <f>IF(Table2[[#This Row],[Start Rental Date]]="New Rental", "New Rental", "Rental Extension Request")</f>
        <v>New Rental</v>
      </c>
      <c r="T918" s="167" t="str">
        <f>IFERROR(IF(Table2[[#This Row],[Date of this request]]-Table2[[#This Row],[Tech Service Date]]&lt;60, "New Hire Rental", "Truck Breakdown"), "New Hire Rental")</f>
        <v>Truck Breakdown</v>
      </c>
      <c r="U918" s="167" t="str">
        <f>IFERROR(VLOOKUP(Table2[[#This Row],[Enterprise ID]], 'ExistingRental-12.11'!A:H, 7, 0), "Not Open On 12.11")</f>
        <v>Not Open On 12.11</v>
      </c>
      <c r="V918" s="173">
        <f>IFERROR(VLOOKUP(Table2[[#This Row],[Enterprise ID]],'Tech-ServiceDate'!A:B,2,0), "EitherNewHire or Termed")</f>
        <v>43607</v>
      </c>
      <c r="W918" s="41"/>
      <c r="X918" s="25"/>
    </row>
    <row r="919" spans="1:24" ht="33.75" customHeight="1">
      <c r="A919" s="15">
        <v>45975</v>
      </c>
      <c r="B919" s="7">
        <v>61847</v>
      </c>
      <c r="C919" s="4" t="s">
        <v>17578</v>
      </c>
      <c r="D919" s="5" t="s">
        <v>13579</v>
      </c>
      <c r="E919" s="176" t="str">
        <f t="shared" si="37"/>
        <v>61847</v>
      </c>
      <c r="F919" s="181">
        <f>IFERROR(VLOOKUP(D919,'TPMS-auto'!A:J, 10,0), "Not-in-TPMS")</f>
        <v>5856486164</v>
      </c>
      <c r="G919" s="181" t="str">
        <f>IFERROR(VLOOKUP(D919,'TPMS-auto'!A:J,6,0),"Not-in-TPMS")</f>
        <v>061847</v>
      </c>
      <c r="H919" s="12" t="s">
        <v>14676</v>
      </c>
      <c r="I919" s="2" t="s">
        <v>17579</v>
      </c>
      <c r="J919" s="3" t="s">
        <v>17580</v>
      </c>
      <c r="K919" s="13" t="s">
        <v>15451</v>
      </c>
      <c r="L919" s="13" t="s">
        <v>14680</v>
      </c>
      <c r="M919" s="13"/>
      <c r="N919" s="3" t="s">
        <v>14680</v>
      </c>
      <c r="O919" s="3" t="s">
        <v>14680</v>
      </c>
      <c r="P919" s="166" t="str">
        <f>IFERROR(VLOOKUP(D919,'TPMS-auto'!A:D, 4,0),"Not-in-TPMS")</f>
        <v>0007670</v>
      </c>
      <c r="Q919" s="169" t="str">
        <f>VLOOKUP(Table2[[#This Row],[Unit Number]],Ops,3,0)</f>
        <v>Rob &amp; Andrea</v>
      </c>
      <c r="R919" s="173" t="str">
        <f>IFERROR(VLOOKUP(Table2[[#This Row],[Enterprise ID]], 'ExistingRental-12.11'!A:H, 3, 0), "Not Open On 12.11")</f>
        <v>Not Open On 12.11</v>
      </c>
      <c r="S919" s="167" t="str">
        <f>IF(Table2[[#This Row],[Start Rental Date]]="New Rental", "New Rental", "Rental Extension Request")</f>
        <v>New Rental</v>
      </c>
      <c r="T919" s="167" t="str">
        <f>IFERROR(IF(Table2[[#This Row],[Date of this request]]-Table2[[#This Row],[Tech Service Date]]&lt;60, "New Hire Rental", "Truck Breakdown"), "New Hire Rental")</f>
        <v>Truck Breakdown</v>
      </c>
      <c r="U919" s="167" t="str">
        <f>IFERROR(VLOOKUP(Table2[[#This Row],[Enterprise ID]], 'ExistingRental-12.11'!A:H, 7, 0), "Not Open On 12.11")</f>
        <v>Not Open On 12.11</v>
      </c>
      <c r="V919" s="173">
        <f>IFERROR(VLOOKUP(Table2[[#This Row],[Enterprise ID]],'Tech-ServiceDate'!A:B,2,0), "EitherNewHire or Termed")</f>
        <v>39482</v>
      </c>
      <c r="W919" s="41"/>
      <c r="X919" s="25"/>
    </row>
    <row r="920" spans="1:24" ht="33.75" customHeight="1">
      <c r="A920" s="15">
        <v>45975</v>
      </c>
      <c r="B920" s="7">
        <v>36237</v>
      </c>
      <c r="C920" s="4" t="s">
        <v>17581</v>
      </c>
      <c r="D920" s="5" t="s">
        <v>17582</v>
      </c>
      <c r="E920" s="176" t="str">
        <f t="shared" si="37"/>
        <v>36237</v>
      </c>
      <c r="F920" s="181">
        <f>IFERROR(VLOOKUP(D920,'TPMS-auto'!A:J, 10,0), "Not-in-TPMS")</f>
        <v>5189611575</v>
      </c>
      <c r="G920" s="181" t="str">
        <f>IFERROR(VLOOKUP(D920,'TPMS-auto'!A:J,6,0),"Not-in-TPMS")</f>
        <v>036237</v>
      </c>
      <c r="H920" s="12" t="s">
        <v>14676</v>
      </c>
      <c r="I920" s="2" t="s">
        <v>17583</v>
      </c>
      <c r="J920" s="3" t="s">
        <v>15426</v>
      </c>
      <c r="K920" s="3" t="s">
        <v>17584</v>
      </c>
      <c r="L920" s="13" t="s">
        <v>14680</v>
      </c>
      <c r="M920" s="13"/>
      <c r="N920" s="3" t="s">
        <v>14680</v>
      </c>
      <c r="O920" s="3" t="s">
        <v>14680</v>
      </c>
      <c r="P920" s="166" t="str">
        <f>IFERROR(VLOOKUP(D920,'TPMS-auto'!A:D, 4,0),"Not-in-TPMS")</f>
        <v>0007670</v>
      </c>
      <c r="Q920" s="169" t="str">
        <f>VLOOKUP(Table2[[#This Row],[Unit Number]],Ops,3,0)</f>
        <v>Rob &amp; Andrea</v>
      </c>
      <c r="R920" s="173">
        <f>IFERROR(VLOOKUP(Table2[[#This Row],[Enterprise ID]], 'ExistingRental-12.11'!A:H, 3, 0), "Not Open On 12.11")</f>
        <v>45976</v>
      </c>
      <c r="S920" s="167" t="str">
        <f>IF(Table2[[#This Row],[Start Rental Date]]="New Rental", "New Rental", "Rental Extension Request")</f>
        <v>New Rental</v>
      </c>
      <c r="T920" s="167" t="str">
        <f>IFERROR(IF(Table2[[#This Row],[Date of this request]]-Table2[[#This Row],[Tech Service Date]]&lt;60, "New Hire Rental", "Truck Breakdown"), "New Hire Rental")</f>
        <v>New Hire Rental</v>
      </c>
      <c r="U920" s="167" t="str">
        <f>IFERROR(VLOOKUP(Table2[[#This Row],[Enterprise ID]], 'ExistingRental-12.11'!A:H, 7, 0), "Not Open On 12.11")</f>
        <v>MARK KRUGER</v>
      </c>
      <c r="V920" s="173">
        <f>IFERROR(VLOOKUP(Table2[[#This Row],[Enterprise ID]],'Tech-ServiceDate'!A:B,2,0), "EitherNewHire or Termed")</f>
        <v>45963</v>
      </c>
      <c r="W920" s="41"/>
      <c r="X920" s="25"/>
    </row>
    <row r="921" spans="1:24" ht="33.75" customHeight="1">
      <c r="A921" s="15">
        <v>45975</v>
      </c>
      <c r="B921" s="8">
        <v>61555</v>
      </c>
      <c r="C921" s="9" t="s">
        <v>17585</v>
      </c>
      <c r="D921" s="10" t="s">
        <v>17586</v>
      </c>
      <c r="E921" s="174" t="str">
        <f t="shared" si="37"/>
        <v>61555</v>
      </c>
      <c r="F921" s="175">
        <f>IFERROR(VLOOKUP(D921,'TPMS-auto'!A:J, 10,0), "Not-in-TPMS")</f>
        <v>9048462060</v>
      </c>
      <c r="G921" s="175" t="str">
        <f>IFERROR(VLOOKUP(D921,'TPMS-auto'!A:J,6,0),"Not-in-TPMS")</f>
        <v>061555</v>
      </c>
      <c r="H921" s="12" t="s">
        <v>14676</v>
      </c>
      <c r="I921" s="11" t="s">
        <v>17587</v>
      </c>
      <c r="J921" s="13" t="s">
        <v>14935</v>
      </c>
      <c r="K921" s="13" t="s">
        <v>15451</v>
      </c>
      <c r="L921" s="13" t="s">
        <v>14680</v>
      </c>
      <c r="M921" s="13"/>
      <c r="N921" s="13" t="s">
        <v>14680</v>
      </c>
      <c r="O921" s="13" t="s">
        <v>14680</v>
      </c>
      <c r="P921" s="166" t="str">
        <f>IFERROR(VLOOKUP(D921,'TPMS-auto'!A:D, 4,0),"Not-in-TPMS")</f>
        <v>0007435</v>
      </c>
      <c r="Q921" s="169" t="str">
        <f>VLOOKUP(Table2[[#This Row],[Unit Number]],Ops,3,0)</f>
        <v>Rob &amp; Andrea</v>
      </c>
      <c r="R921" s="173">
        <f>IFERROR(VLOOKUP(Table2[[#This Row],[Enterprise ID]], 'ExistingRental-12.11'!A:H, 3, 0), "Not Open On 12.11")</f>
        <v>45979</v>
      </c>
      <c r="S921" s="167" t="str">
        <f>IF(Table2[[#This Row],[Start Rental Date]]="New Rental", "New Rental", "Rental Extension Request")</f>
        <v>New Rental</v>
      </c>
      <c r="T921" s="167" t="str">
        <f>IFERROR(IF(Table2[[#This Row],[Date of this request]]-Table2[[#This Row],[Tech Service Date]]&lt;60, "New Hire Rental", "Truck Breakdown"), "New Hire Rental")</f>
        <v>New Hire Rental</v>
      </c>
      <c r="U921" s="167" t="str">
        <f>IFERROR(VLOOKUP(Table2[[#This Row],[Enterprise ID]], 'ExistingRental-12.11'!A:H, 7, 0), "Not Open On 12.11")</f>
        <v>ROBERT SANCHEZ PINO</v>
      </c>
      <c r="V921" s="173">
        <f>IFERROR(VLOOKUP(Table2[[#This Row],[Enterprise ID]],'Tech-ServiceDate'!A:B,2,0), "EitherNewHire or Termed")</f>
        <v>45956</v>
      </c>
      <c r="W921" s="41"/>
      <c r="X921" s="25"/>
    </row>
    <row r="922" spans="1:24" ht="33.75" customHeight="1">
      <c r="A922" s="15">
        <v>45975</v>
      </c>
      <c r="B922" s="8">
        <v>23249</v>
      </c>
      <c r="C922" s="9" t="s">
        <v>17588</v>
      </c>
      <c r="D922" s="10" t="s">
        <v>17589</v>
      </c>
      <c r="E922" s="174" t="str">
        <f t="shared" si="37"/>
        <v>23249</v>
      </c>
      <c r="F922" s="175">
        <f>IFERROR(VLOOKUP(D922,'TPMS-auto'!A:J, 10,0), "Not-in-TPMS")</f>
        <v>9169319241</v>
      </c>
      <c r="G922" s="175" t="str">
        <f>IFERROR(VLOOKUP(D922,'TPMS-auto'!A:J,6,0),"Not-in-TPMS")</f>
        <v>023249</v>
      </c>
      <c r="H922" s="12" t="s">
        <v>14676</v>
      </c>
      <c r="I922" s="11" t="s">
        <v>17590</v>
      </c>
      <c r="J922" s="13" t="s">
        <v>17591</v>
      </c>
      <c r="K922" s="13" t="s">
        <v>15451</v>
      </c>
      <c r="L922" s="13" t="s">
        <v>14680</v>
      </c>
      <c r="M922" s="13"/>
      <c r="N922" s="13" t="s">
        <v>14680</v>
      </c>
      <c r="O922" s="13" t="s">
        <v>14680</v>
      </c>
      <c r="P922" s="166" t="str">
        <f>IFERROR(VLOOKUP(D922,'TPMS-auto'!A:D, 4,0),"Not-in-TPMS")</f>
        <v>0008184</v>
      </c>
      <c r="Q922" s="169" t="str">
        <f>VLOOKUP(Table2[[#This Row],[Unit Number]],Ops,3,0)</f>
        <v>Carol &amp; Tasha</v>
      </c>
      <c r="R922" s="173" t="str">
        <f>IFERROR(VLOOKUP(Table2[[#This Row],[Enterprise ID]], 'ExistingRental-12.11'!A:H, 3, 0), "Not Open On 12.11")</f>
        <v>Not Open On 12.11</v>
      </c>
      <c r="S922" s="167" t="str">
        <f>IF(Table2[[#This Row],[Start Rental Date]]="New Rental", "New Rental", "Rental Extension Request")</f>
        <v>New Rental</v>
      </c>
      <c r="T922" s="167" t="str">
        <f>IFERROR(IF(Table2[[#This Row],[Date of this request]]-Table2[[#This Row],[Tech Service Date]]&lt;60, "New Hire Rental", "Truck Breakdown"), "New Hire Rental")</f>
        <v>Truck Breakdown</v>
      </c>
      <c r="U922" s="167" t="str">
        <f>IFERROR(VLOOKUP(Table2[[#This Row],[Enterprise ID]], 'ExistingRental-12.11'!A:H, 7, 0), "Not Open On 12.11")</f>
        <v>Not Open On 12.11</v>
      </c>
      <c r="V922" s="173">
        <f>IFERROR(VLOOKUP(Table2[[#This Row],[Enterprise ID]],'Tech-ServiceDate'!A:B,2,0), "EitherNewHire or Termed")</f>
        <v>45207</v>
      </c>
      <c r="W922" s="41"/>
      <c r="X922" s="25"/>
    </row>
    <row r="923" spans="1:24" ht="33.75" customHeight="1">
      <c r="A923" s="15">
        <v>45975</v>
      </c>
      <c r="B923" s="8">
        <v>21542</v>
      </c>
      <c r="C923" s="9" t="s">
        <v>16497</v>
      </c>
      <c r="D923" s="10" t="s">
        <v>16493</v>
      </c>
      <c r="E923" s="174"/>
      <c r="F923" s="175">
        <f>IFERROR(VLOOKUP(D923,'TPMS-auto'!A:J, 10,0), "Not-in-TPMS")</f>
        <v>5045126053</v>
      </c>
      <c r="G923" s="175" t="str">
        <f>IFERROR(VLOOKUP(D923,'TPMS-auto'!A:J,6,0),"Not-in-TPMS")</f>
        <v>021542</v>
      </c>
      <c r="H923" s="12" t="s">
        <v>14676</v>
      </c>
      <c r="I923" s="11" t="s">
        <v>17592</v>
      </c>
      <c r="J923" s="13" t="s">
        <v>17593</v>
      </c>
      <c r="K923" s="13" t="s">
        <v>15451</v>
      </c>
      <c r="L923" s="13" t="s">
        <v>14680</v>
      </c>
      <c r="M923" s="13"/>
      <c r="N923" s="13" t="s">
        <v>14680</v>
      </c>
      <c r="O923" s="13" t="s">
        <v>14680</v>
      </c>
      <c r="P923" s="166" t="str">
        <f>IFERROR(VLOOKUP(D923,'TPMS-auto'!A:D, 4,0),"Not-in-TPMS")</f>
        <v>0008206</v>
      </c>
      <c r="Q923" s="169" t="str">
        <f>VLOOKUP(Table2[[#This Row],[Unit Number]],Ops,3,0)</f>
        <v>Monica, Cheryl &amp; Machell</v>
      </c>
      <c r="R923" s="173" t="str">
        <f>IFERROR(VLOOKUP(Table2[[#This Row],[Enterprise ID]], 'ExistingRental-12.11'!A:H, 3, 0), "Not Open On 12.11")</f>
        <v>Not Open On 12.11</v>
      </c>
      <c r="S923" s="167" t="str">
        <f>IF(Table2[[#This Row],[Start Rental Date]]="New Rental", "New Rental", "Rental Extension Request")</f>
        <v>New Rental</v>
      </c>
      <c r="T923" s="167" t="str">
        <f>IFERROR(IF(Table2[[#This Row],[Date of this request]]-Table2[[#This Row],[Tech Service Date]]&lt;60, "New Hire Rental", "Truck Breakdown"), "New Hire Rental")</f>
        <v>Truck Breakdown</v>
      </c>
      <c r="U923" s="167" t="str">
        <f>IFERROR(VLOOKUP(Table2[[#This Row],[Enterprise ID]], 'ExistingRental-12.11'!A:H, 7, 0), "Not Open On 12.11")</f>
        <v>Not Open On 12.11</v>
      </c>
      <c r="V923" s="173">
        <f>IFERROR(VLOOKUP(Table2[[#This Row],[Enterprise ID]],'Tech-ServiceDate'!A:B,2,0), "EitherNewHire or Termed")</f>
        <v>45298</v>
      </c>
      <c r="W923" s="41"/>
      <c r="X923" s="25"/>
    </row>
    <row r="924" spans="1:24" ht="33.75" customHeight="1">
      <c r="A924" s="15">
        <v>45975</v>
      </c>
      <c r="B924" s="8">
        <v>61220</v>
      </c>
      <c r="C924" s="9" t="s">
        <v>17594</v>
      </c>
      <c r="D924" s="10" t="s">
        <v>17595</v>
      </c>
      <c r="E924" s="174" t="str">
        <f t="shared" ref="E924:E955" si="38">TRIM(B924)</f>
        <v>61220</v>
      </c>
      <c r="F924" s="175">
        <f>IFERROR(VLOOKUP(D924,'TPMS-auto'!A:J, 10,0), "Not-in-TPMS")</f>
        <v>3255304235</v>
      </c>
      <c r="G924" s="175">
        <f>IFERROR(VLOOKUP(D924,'TPMS-auto'!A:J,6,0),"Not-in-TPMS")</f>
        <v>0</v>
      </c>
      <c r="H924" s="12" t="s">
        <v>14676</v>
      </c>
      <c r="I924" s="11" t="s">
        <v>17596</v>
      </c>
      <c r="J924" s="13" t="s">
        <v>17597</v>
      </c>
      <c r="K924" s="13" t="s">
        <v>15451</v>
      </c>
      <c r="L924" s="13" t="s">
        <v>14680</v>
      </c>
      <c r="M924" s="13"/>
      <c r="N924" s="13" t="s">
        <v>14680</v>
      </c>
      <c r="O924" s="13" t="s">
        <v>14680</v>
      </c>
      <c r="P924" s="166" t="str">
        <f>IFERROR(VLOOKUP(D924,'TPMS-auto'!A:D, 4,0),"Not-in-TPMS")</f>
        <v>0007995</v>
      </c>
      <c r="Q924" s="169" t="str">
        <f>VLOOKUP(Table2[[#This Row],[Unit Number]],Ops,3,0)</f>
        <v>Carol &amp; Tasha</v>
      </c>
      <c r="R924" s="173" t="str">
        <f>IFERROR(VLOOKUP(Table2[[#This Row],[Enterprise ID]], 'ExistingRental-12.11'!A:H, 3, 0), "Not Open On 12.11")</f>
        <v>Not Open On 12.11</v>
      </c>
      <c r="S924" s="167" t="str">
        <f>IF(Table2[[#This Row],[Start Rental Date]]="New Rental", "New Rental", "Rental Extension Request")</f>
        <v>New Rental</v>
      </c>
      <c r="T924" s="167" t="str">
        <f>IFERROR(IF(Table2[[#This Row],[Date of this request]]-Table2[[#This Row],[Tech Service Date]]&lt;60, "New Hire Rental", "Truck Breakdown"), "New Hire Rental")</f>
        <v>Truck Breakdown</v>
      </c>
      <c r="U924" s="167" t="str">
        <f>IFERROR(VLOOKUP(Table2[[#This Row],[Enterprise ID]], 'ExistingRental-12.11'!A:H, 7, 0), "Not Open On 12.11")</f>
        <v>Not Open On 12.11</v>
      </c>
      <c r="V924" s="173">
        <f>IFERROR(VLOOKUP(Table2[[#This Row],[Enterprise ID]],'Tech-ServiceDate'!A:B,2,0), "EitherNewHire or Termed")</f>
        <v>45158</v>
      </c>
      <c r="W924" s="41"/>
      <c r="X924" s="25"/>
    </row>
    <row r="925" spans="1:24" ht="33.75" customHeight="1">
      <c r="A925" s="15">
        <v>45975</v>
      </c>
      <c r="B925" s="8">
        <v>61257</v>
      </c>
      <c r="C925" s="9" t="s">
        <v>17598</v>
      </c>
      <c r="D925" s="10" t="s">
        <v>3753</v>
      </c>
      <c r="E925" s="174" t="str">
        <f t="shared" si="38"/>
        <v>61257</v>
      </c>
      <c r="F925" s="175">
        <f>IFERROR(VLOOKUP(D925,'TPMS-auto'!A:J, 10,0), "Not-in-TPMS")</f>
        <v>9082940684</v>
      </c>
      <c r="G925" s="175" t="str">
        <f>IFERROR(VLOOKUP(D925,'TPMS-auto'!A:J,6,0),"Not-in-TPMS")</f>
        <v>061257</v>
      </c>
      <c r="H925" s="12">
        <v>45882</v>
      </c>
      <c r="I925" s="11" t="s">
        <v>16964</v>
      </c>
      <c r="J925" s="13" t="s">
        <v>17599</v>
      </c>
      <c r="K925" s="13" t="s">
        <v>17600</v>
      </c>
      <c r="L925" s="13" t="s">
        <v>14680</v>
      </c>
      <c r="M925" s="13"/>
      <c r="N925" s="13" t="s">
        <v>14680</v>
      </c>
      <c r="O925" s="13" t="s">
        <v>14680</v>
      </c>
      <c r="P925" s="166" t="str">
        <f>IFERROR(VLOOKUP(D925,'TPMS-auto'!A:D, 4,0),"Not-in-TPMS")</f>
        <v>0008380</v>
      </c>
      <c r="Q925" s="169" t="str">
        <f>VLOOKUP(Table2[[#This Row],[Unit Number]],Ops,3,0)</f>
        <v>Rob &amp; Andrea</v>
      </c>
      <c r="R925" s="173">
        <f>IFERROR(VLOOKUP(Table2[[#This Row],[Enterprise ID]], 'ExistingRental-12.11'!A:H, 3, 0), "Not Open On 12.11")</f>
        <v>45882</v>
      </c>
      <c r="S925" s="167" t="str">
        <f>IF(Table2[[#This Row],[Start Rental Date]]="New Rental", "New Rental", "Rental Extension Request")</f>
        <v>Rental Extension Request</v>
      </c>
      <c r="T925" s="167" t="str">
        <f>IFERROR(IF(Table2[[#This Row],[Date of this request]]-Table2[[#This Row],[Tech Service Date]]&lt;60, "New Hire Rental", "Truck Breakdown"), "New Hire Rental")</f>
        <v>Truck Breakdown</v>
      </c>
      <c r="U925" s="167" t="str">
        <f>IFERROR(VLOOKUP(Table2[[#This Row],[Enterprise ID]], 'ExistingRental-12.11'!A:H, 7, 0), "Not Open On 12.11")</f>
        <v>DAVID HUBBARD</v>
      </c>
      <c r="V925" s="173">
        <f>IFERROR(VLOOKUP(Table2[[#This Row],[Enterprise ID]],'Tech-ServiceDate'!A:B,2,0), "EitherNewHire or Termed")</f>
        <v>30621</v>
      </c>
      <c r="W925" s="41"/>
      <c r="X925" s="25"/>
    </row>
    <row r="926" spans="1:24" ht="33.75" customHeight="1">
      <c r="A926" s="15">
        <v>45975</v>
      </c>
      <c r="B926" s="7">
        <v>21095</v>
      </c>
      <c r="C926" s="4" t="s">
        <v>16913</v>
      </c>
      <c r="D926" s="5" t="s">
        <v>16914</v>
      </c>
      <c r="E926" s="176" t="str">
        <f t="shared" si="38"/>
        <v>21095</v>
      </c>
      <c r="F926" s="181">
        <f>IFERROR(VLOOKUP(D926,'TPMS-auto'!A:J, 10,0), "Not-in-TPMS")</f>
        <v>6619360072</v>
      </c>
      <c r="G926" s="181" t="str">
        <f>IFERROR(VLOOKUP(D926,'TPMS-auto'!A:J,6,0),"Not-in-TPMS")</f>
        <v>021095</v>
      </c>
      <c r="H926" s="12" t="s">
        <v>14676</v>
      </c>
      <c r="I926" s="2" t="s">
        <v>17601</v>
      </c>
      <c r="J926" s="3" t="s">
        <v>17602</v>
      </c>
      <c r="K926" s="13" t="s">
        <v>15451</v>
      </c>
      <c r="L926" s="13" t="s">
        <v>14680</v>
      </c>
      <c r="M926" s="13"/>
      <c r="N926" s="3" t="s">
        <v>14680</v>
      </c>
      <c r="O926" s="3" t="s">
        <v>14680</v>
      </c>
      <c r="P926" s="166" t="str">
        <f>IFERROR(VLOOKUP(D926,'TPMS-auto'!A:D, 4,0),"Not-in-TPMS")</f>
        <v>0007108</v>
      </c>
      <c r="Q926" s="169" t="str">
        <f>VLOOKUP(Table2[[#This Row],[Unit Number]],Ops,3,0)</f>
        <v>Carol &amp; Tasha</v>
      </c>
      <c r="R926" s="173">
        <f>IFERROR(VLOOKUP(Table2[[#This Row],[Enterprise ID]], 'ExistingRental-12.11'!A:H, 3, 0), "Not Open On 12.11")</f>
        <v>45975</v>
      </c>
      <c r="S926" s="167" t="str">
        <f>IF(Table2[[#This Row],[Start Rental Date]]="New Rental", "New Rental", "Rental Extension Request")</f>
        <v>New Rental</v>
      </c>
      <c r="T926" s="167" t="str">
        <f>IFERROR(IF(Table2[[#This Row],[Date of this request]]-Table2[[#This Row],[Tech Service Date]]&lt;60, "New Hire Rental", "Truck Breakdown"), "New Hire Rental")</f>
        <v>Truck Breakdown</v>
      </c>
      <c r="U926" s="167" t="str">
        <f>IFERROR(VLOOKUP(Table2[[#This Row],[Enterprise ID]], 'ExistingRental-12.11'!A:H, 7, 0), "Not Open On 12.11")</f>
        <v>JC RODRIGUEZ</v>
      </c>
      <c r="V926" s="173">
        <f>IFERROR(VLOOKUP(Table2[[#This Row],[Enterprise ID]],'Tech-ServiceDate'!A:B,2,0), "EitherNewHire or Termed")</f>
        <v>45571</v>
      </c>
      <c r="W926" s="41"/>
      <c r="X926" s="25"/>
    </row>
    <row r="927" spans="1:24" ht="33.75" customHeight="1">
      <c r="A927" s="15">
        <v>45975</v>
      </c>
      <c r="B927" s="7">
        <v>61370</v>
      </c>
      <c r="C927" s="4" t="s">
        <v>17603</v>
      </c>
      <c r="D927" s="5" t="s">
        <v>17604</v>
      </c>
      <c r="E927" s="176" t="str">
        <f t="shared" si="38"/>
        <v>61370</v>
      </c>
      <c r="F927" s="181">
        <f>IFERROR(VLOOKUP(D927,'TPMS-auto'!A:J, 10,0), "Not-in-TPMS")</f>
        <v>3167495211</v>
      </c>
      <c r="G927" s="181" t="str">
        <f>IFERROR(VLOOKUP(D927,'TPMS-auto'!A:J,6,0),"Not-in-TPMS")</f>
        <v>061370</v>
      </c>
      <c r="H927" s="12" t="s">
        <v>14676</v>
      </c>
      <c r="I927" s="2" t="s">
        <v>17605</v>
      </c>
      <c r="J927" s="3" t="s">
        <v>17606</v>
      </c>
      <c r="K927" s="13" t="s">
        <v>15451</v>
      </c>
      <c r="L927" s="13" t="s">
        <v>14680</v>
      </c>
      <c r="M927" s="13"/>
      <c r="N927" s="3" t="s">
        <v>14680</v>
      </c>
      <c r="O927" s="3" t="s">
        <v>14680</v>
      </c>
      <c r="P927" s="166" t="str">
        <f>IFERROR(VLOOKUP(D927,'TPMS-auto'!A:D, 4,0),"Not-in-TPMS")</f>
        <v>0008420</v>
      </c>
      <c r="Q927" s="169" t="str">
        <f>VLOOKUP(Table2[[#This Row],[Unit Number]],Ops,3,0)</f>
        <v>Rob &amp; Andrea</v>
      </c>
      <c r="R927" s="173">
        <f>IFERROR(VLOOKUP(Table2[[#This Row],[Enterprise ID]], 'ExistingRental-12.11'!A:H, 3, 0), "Not Open On 12.11")</f>
        <v>45982</v>
      </c>
      <c r="S927" s="167" t="str">
        <f>IF(Table2[[#This Row],[Start Rental Date]]="New Rental", "New Rental", "Rental Extension Request")</f>
        <v>New Rental</v>
      </c>
      <c r="T927" s="167" t="str">
        <f>IFERROR(IF(Table2[[#This Row],[Date of this request]]-Table2[[#This Row],[Tech Service Date]]&lt;60, "New Hire Rental", "Truck Breakdown"), "New Hire Rental")</f>
        <v>Truck Breakdown</v>
      </c>
      <c r="U927" s="167" t="str">
        <f>IFERROR(VLOOKUP(Table2[[#This Row],[Enterprise ID]], 'ExistingRental-12.11'!A:H, 7, 0), "Not Open On 12.11")</f>
        <v>BRIAN MILLS</v>
      </c>
      <c r="V927" s="173">
        <f>IFERROR(VLOOKUP(Table2[[#This Row],[Enterprise ID]],'Tech-ServiceDate'!A:B,2,0), "EitherNewHire or Termed")</f>
        <v>42121</v>
      </c>
      <c r="W927" s="41"/>
      <c r="X927" s="25"/>
    </row>
    <row r="928" spans="1:24" ht="33.75" customHeight="1">
      <c r="A928" s="15">
        <v>45975</v>
      </c>
      <c r="B928" s="7">
        <v>47280</v>
      </c>
      <c r="C928" s="4" t="s">
        <v>15218</v>
      </c>
      <c r="D928" s="5" t="s">
        <v>15219</v>
      </c>
      <c r="E928" s="176" t="str">
        <f t="shared" si="38"/>
        <v>47280</v>
      </c>
      <c r="F928" s="181">
        <f>IFERROR(VLOOKUP(D928,'TPMS-auto'!A:J, 10,0), "Not-in-TPMS")</f>
        <v>5097011324</v>
      </c>
      <c r="G928" s="181" t="str">
        <f>IFERROR(VLOOKUP(D928,'TPMS-auto'!A:J,6,0),"Not-in-TPMS")</f>
        <v>047280</v>
      </c>
      <c r="H928" s="12" t="s">
        <v>14676</v>
      </c>
      <c r="I928" s="2" t="s">
        <v>16192</v>
      </c>
      <c r="J928" s="3" t="s">
        <v>17607</v>
      </c>
      <c r="K928" s="13" t="s">
        <v>15451</v>
      </c>
      <c r="L928" s="13" t="s">
        <v>14680</v>
      </c>
      <c r="M928" s="13"/>
      <c r="N928" s="3" t="s">
        <v>14680</v>
      </c>
      <c r="O928" s="3" t="s">
        <v>14680</v>
      </c>
      <c r="P928" s="166" t="str">
        <f>IFERROR(VLOOKUP(D928,'TPMS-auto'!A:D, 4,0),"Not-in-TPMS")</f>
        <v>0008228</v>
      </c>
      <c r="Q928" s="169" t="str">
        <f>VLOOKUP(Table2[[#This Row],[Unit Number]],Ops,3,0)</f>
        <v>Carol &amp; Tasha</v>
      </c>
      <c r="R928" s="173">
        <f>IFERROR(VLOOKUP(Table2[[#This Row],[Enterprise ID]], 'ExistingRental-12.11'!A:H, 3, 0), "Not Open On 12.11")</f>
        <v>46001</v>
      </c>
      <c r="S928" s="167" t="str">
        <f>IF(Table2[[#This Row],[Start Rental Date]]="New Rental", "New Rental", "Rental Extension Request")</f>
        <v>New Rental</v>
      </c>
      <c r="T928" s="167" t="str">
        <f>IFERROR(IF(Table2[[#This Row],[Date of this request]]-Table2[[#This Row],[Tech Service Date]]&lt;60, "New Hire Rental", "Truck Breakdown"), "New Hire Rental")</f>
        <v>Truck Breakdown</v>
      </c>
      <c r="U928" s="167" t="str">
        <f>IFERROR(VLOOKUP(Table2[[#This Row],[Enterprise ID]], 'ExistingRental-12.11'!A:H, 7, 0), "Not Open On 12.11")</f>
        <v>HARLEY BROWN</v>
      </c>
      <c r="V928" s="173">
        <f>IFERROR(VLOOKUP(Table2[[#This Row],[Enterprise ID]],'Tech-ServiceDate'!A:B,2,0), "EitherNewHire or Termed")</f>
        <v>45648</v>
      </c>
      <c r="W928" s="41"/>
      <c r="X928" s="25"/>
    </row>
    <row r="929" spans="1:24" ht="33.75" customHeight="1">
      <c r="A929" s="15">
        <v>45975</v>
      </c>
      <c r="B929" s="7">
        <v>61632</v>
      </c>
      <c r="C929" s="4" t="s">
        <v>17608</v>
      </c>
      <c r="D929" s="5" t="s">
        <v>17609</v>
      </c>
      <c r="E929" s="176" t="str">
        <f t="shared" si="38"/>
        <v>61632</v>
      </c>
      <c r="F929" s="181">
        <f>IFERROR(VLOOKUP(D929,'TPMS-auto'!A:J, 10,0), "Not-in-TPMS")</f>
        <v>7156060245</v>
      </c>
      <c r="G929" s="181" t="str">
        <f>IFERROR(VLOOKUP(D929,'TPMS-auto'!A:J,6,0),"Not-in-TPMS")</f>
        <v>061632</v>
      </c>
      <c r="H929" s="12" t="s">
        <v>14676</v>
      </c>
      <c r="I929" s="2" t="s">
        <v>17610</v>
      </c>
      <c r="J929" s="3" t="s">
        <v>17611</v>
      </c>
      <c r="K929" s="13" t="s">
        <v>15451</v>
      </c>
      <c r="L929" s="13" t="s">
        <v>14680</v>
      </c>
      <c r="M929" s="13"/>
      <c r="N929" s="3" t="s">
        <v>14680</v>
      </c>
      <c r="O929" s="3" t="s">
        <v>14680</v>
      </c>
      <c r="P929" s="166" t="str">
        <f>IFERROR(VLOOKUP(D929,'TPMS-auto'!A:D, 4,0),"Not-in-TPMS")</f>
        <v>0008555</v>
      </c>
      <c r="Q929" s="169" t="str">
        <f>VLOOKUP(Table2[[#This Row],[Unit Number]],Ops,3,0)</f>
        <v>Monica, Cheryl &amp; Machell</v>
      </c>
      <c r="R929" s="173">
        <f>IFERROR(VLOOKUP(Table2[[#This Row],[Enterprise ID]], 'ExistingRental-12.11'!A:H, 3, 0), "Not Open On 12.11")</f>
        <v>45992</v>
      </c>
      <c r="S929" s="167" t="str">
        <f>IF(Table2[[#This Row],[Start Rental Date]]="New Rental", "New Rental", "Rental Extension Request")</f>
        <v>New Rental</v>
      </c>
      <c r="T929" s="167" t="str">
        <f>IFERROR(IF(Table2[[#This Row],[Date of this request]]-Table2[[#This Row],[Tech Service Date]]&lt;60, "New Hire Rental", "Truck Breakdown"), "New Hire Rental")</f>
        <v>New Hire Rental</v>
      </c>
      <c r="U929" s="167" t="str">
        <f>IFERROR(VLOOKUP(Table2[[#This Row],[Enterprise ID]], 'ExistingRental-12.11'!A:H, 7, 0), "Not Open On 12.11")</f>
        <v>CHLOE VISGAR</v>
      </c>
      <c r="V929" s="173">
        <f>IFERROR(VLOOKUP(Table2[[#This Row],[Enterprise ID]],'Tech-ServiceDate'!A:B,2,0), "EitherNewHire or Termed")</f>
        <v>45963</v>
      </c>
      <c r="W929" s="41"/>
      <c r="X929" s="25"/>
    </row>
    <row r="930" spans="1:24" ht="33.75" customHeight="1">
      <c r="A930" s="15">
        <v>45978</v>
      </c>
      <c r="B930" s="8">
        <v>61343</v>
      </c>
      <c r="C930" s="9" t="s">
        <v>17612</v>
      </c>
      <c r="D930" s="10" t="s">
        <v>17613</v>
      </c>
      <c r="E930" s="174" t="str">
        <f t="shared" si="38"/>
        <v>61343</v>
      </c>
      <c r="F930" s="175">
        <f>IFERROR(VLOOKUP(D930,'TPMS-auto'!A:J, 10,0), "Not-in-TPMS")</f>
        <v>7752922082</v>
      </c>
      <c r="G930" s="175" t="str">
        <f>IFERROR(VLOOKUP(D930,'TPMS-auto'!A:J,6,0),"Not-in-TPMS")</f>
        <v>061343</v>
      </c>
      <c r="H930" s="12" t="s">
        <v>14676</v>
      </c>
      <c r="I930" s="11"/>
      <c r="J930" s="3" t="s">
        <v>17611</v>
      </c>
      <c r="K930" s="3" t="s">
        <v>17584</v>
      </c>
      <c r="L930" s="13" t="s">
        <v>14680</v>
      </c>
      <c r="M930" s="13"/>
      <c r="N930" s="13" t="s">
        <v>14680</v>
      </c>
      <c r="O930" s="13" t="s">
        <v>14680</v>
      </c>
      <c r="P930" s="166" t="str">
        <f>IFERROR(VLOOKUP(D930,'TPMS-auto'!A:D, 4,0),"Not-in-TPMS")</f>
        <v>0008184</v>
      </c>
      <c r="Q930" s="169" t="str">
        <f>VLOOKUP(Table2[[#This Row],[Unit Number]],Ops,3,0)</f>
        <v>Carol &amp; Tasha</v>
      </c>
      <c r="R930" s="173">
        <f>IFERROR(VLOOKUP(Table2[[#This Row],[Enterprise ID]], 'ExistingRental-12.11'!A:H, 3, 0), "Not Open On 12.11")</f>
        <v>45986</v>
      </c>
      <c r="S930" s="167" t="str">
        <f>IF(Table2[[#This Row],[Start Rental Date]]="New Rental", "New Rental", "Rental Extension Request")</f>
        <v>New Rental</v>
      </c>
      <c r="T930" s="167" t="str">
        <f>IFERROR(IF(Table2[[#This Row],[Date of this request]]-Table2[[#This Row],[Tech Service Date]]&lt;60, "New Hire Rental", "Truck Breakdown"), "New Hire Rental")</f>
        <v>New Hire Rental</v>
      </c>
      <c r="U930" s="167" t="str">
        <f>IFERROR(VLOOKUP(Table2[[#This Row],[Enterprise ID]], 'ExistingRental-12.11'!A:H, 7, 0), "Not Open On 12.11")</f>
        <v>FRANCISCO ARROYO-MEDINA</v>
      </c>
      <c r="V930" s="173">
        <f>IFERROR(VLOOKUP(Table2[[#This Row],[Enterprise ID]],'Tech-ServiceDate'!A:B,2,0), "EitherNewHire or Termed")</f>
        <v>45956</v>
      </c>
      <c r="W930" s="41"/>
      <c r="X930" s="25"/>
    </row>
    <row r="931" spans="1:24" ht="33.75" customHeight="1">
      <c r="A931" s="15">
        <v>45978</v>
      </c>
      <c r="B931" s="8">
        <v>47397</v>
      </c>
      <c r="C931" s="9" t="s">
        <v>17614</v>
      </c>
      <c r="D931" s="10" t="s">
        <v>17615</v>
      </c>
      <c r="E931" s="174" t="str">
        <f t="shared" si="38"/>
        <v>47397</v>
      </c>
      <c r="F931" s="175">
        <f>IFERROR(VLOOKUP(D931,'TPMS-auto'!A:J, 10,0), "Not-in-TPMS")</f>
        <v>4705961011</v>
      </c>
      <c r="G931" s="175" t="str">
        <f>IFERROR(VLOOKUP(D931,'TPMS-auto'!A:J,6,0),"Not-in-TPMS")</f>
        <v>047397</v>
      </c>
      <c r="H931" s="12" t="s">
        <v>14676</v>
      </c>
      <c r="I931" s="11" t="s">
        <v>17616</v>
      </c>
      <c r="J931" s="13" t="s">
        <v>17617</v>
      </c>
      <c r="K931" s="13" t="s">
        <v>15451</v>
      </c>
      <c r="L931" s="13" t="s">
        <v>14680</v>
      </c>
      <c r="M931" s="13"/>
      <c r="N931" s="13" t="s">
        <v>14680</v>
      </c>
      <c r="O931" s="13" t="s">
        <v>14680</v>
      </c>
      <c r="P931" s="166" t="str">
        <f>IFERROR(VLOOKUP(D931,'TPMS-auto'!A:D, 4,0),"Not-in-TPMS")</f>
        <v>0008035</v>
      </c>
      <c r="Q931" s="169" t="str">
        <f>VLOOKUP(Table2[[#This Row],[Unit Number]],Ops,3,0)</f>
        <v>Rob &amp; Andrea</v>
      </c>
      <c r="R931" s="173">
        <f>IFERROR(VLOOKUP(Table2[[#This Row],[Enterprise ID]], 'ExistingRental-12.11'!A:H, 3, 0), "Not Open On 12.11")</f>
        <v>45978</v>
      </c>
      <c r="S931" s="167" t="str">
        <f>IF(Table2[[#This Row],[Start Rental Date]]="New Rental", "New Rental", "Rental Extension Request")</f>
        <v>New Rental</v>
      </c>
      <c r="T931" s="167" t="str">
        <f>IFERROR(IF(Table2[[#This Row],[Date of this request]]-Table2[[#This Row],[Tech Service Date]]&lt;60, "New Hire Rental", "Truck Breakdown"), "New Hire Rental")</f>
        <v>Truck Breakdown</v>
      </c>
      <c r="U931" s="167" t="str">
        <f>IFERROR(VLOOKUP(Table2[[#This Row],[Enterprise ID]], 'ExistingRental-12.11'!A:H, 7, 0), "Not Open On 12.11")</f>
        <v>ANTHONY GILLIS</v>
      </c>
      <c r="V931" s="173">
        <f>IFERROR(VLOOKUP(Table2[[#This Row],[Enterprise ID]],'Tech-ServiceDate'!A:B,2,0), "EitherNewHire or Termed")</f>
        <v>45704</v>
      </c>
      <c r="W931" s="41"/>
      <c r="X931" s="25"/>
    </row>
    <row r="932" spans="1:24" ht="33.75" customHeight="1">
      <c r="A932" s="15">
        <v>45978</v>
      </c>
      <c r="B932" s="8">
        <v>36366</v>
      </c>
      <c r="C932" s="9" t="s">
        <v>17618</v>
      </c>
      <c r="D932" s="10" t="s">
        <v>17619</v>
      </c>
      <c r="E932" s="174" t="str">
        <f t="shared" si="38"/>
        <v>36366</v>
      </c>
      <c r="F932" s="175">
        <f>IFERROR(VLOOKUP(D932,'TPMS-auto'!A:J, 10,0), "Not-in-TPMS")</f>
        <v>2038872043</v>
      </c>
      <c r="G932" s="175" t="str">
        <f>IFERROR(VLOOKUP(D932,'TPMS-auto'!A:J,6,0),"Not-in-TPMS")</f>
        <v>036366</v>
      </c>
      <c r="H932" s="12" t="s">
        <v>14676</v>
      </c>
      <c r="I932" s="11"/>
      <c r="J932" s="3" t="s">
        <v>17611</v>
      </c>
      <c r="K932" s="3" t="s">
        <v>17584</v>
      </c>
      <c r="L932" s="13" t="s">
        <v>14680</v>
      </c>
      <c r="M932" s="13"/>
      <c r="N932" s="13" t="s">
        <v>14680</v>
      </c>
      <c r="O932" s="13" t="s">
        <v>14680</v>
      </c>
      <c r="P932" s="166" t="str">
        <f>IFERROR(VLOOKUP(D932,'TPMS-auto'!A:D, 4,0),"Not-in-TPMS")</f>
        <v>0007670</v>
      </c>
      <c r="Q932" s="169" t="str">
        <f>VLOOKUP(Table2[[#This Row],[Unit Number]],Ops,3,0)</f>
        <v>Rob &amp; Andrea</v>
      </c>
      <c r="R932" s="173">
        <f>IFERROR(VLOOKUP(Table2[[#This Row],[Enterprise ID]], 'ExistingRental-12.11'!A:H, 3, 0), "Not Open On 12.11")</f>
        <v>45993</v>
      </c>
      <c r="S932" s="167" t="str">
        <f>IF(Table2[[#This Row],[Start Rental Date]]="New Rental", "New Rental", "Rental Extension Request")</f>
        <v>New Rental</v>
      </c>
      <c r="T932" s="167" t="str">
        <f>IFERROR(IF(Table2[[#This Row],[Date of this request]]-Table2[[#This Row],[Tech Service Date]]&lt;60, "New Hire Rental", "Truck Breakdown"), "New Hire Rental")</f>
        <v>New Hire Rental</v>
      </c>
      <c r="U932" s="167" t="str">
        <f>IFERROR(VLOOKUP(Table2[[#This Row],[Enterprise ID]], 'ExistingRental-12.11'!A:H, 7, 0), "Not Open On 12.11")</f>
        <v>MICHAEL ANGELO</v>
      </c>
      <c r="V932" s="173">
        <f>IFERROR(VLOOKUP(Table2[[#This Row],[Enterprise ID]],'Tech-ServiceDate'!A:B,2,0), "EitherNewHire or Termed")</f>
        <v>45956</v>
      </c>
      <c r="W932" s="41"/>
      <c r="X932" s="25"/>
    </row>
    <row r="933" spans="1:24" ht="33.75" customHeight="1">
      <c r="A933" s="15">
        <v>45978</v>
      </c>
      <c r="B933" s="8">
        <v>46509</v>
      </c>
      <c r="C933" s="9" t="s">
        <v>17620</v>
      </c>
      <c r="D933" s="10" t="s">
        <v>14726</v>
      </c>
      <c r="E933" s="174" t="str">
        <f t="shared" si="38"/>
        <v>46509</v>
      </c>
      <c r="F933" s="175">
        <f>IFERROR(VLOOKUP(D933,'TPMS-auto'!A:J, 10,0), "Not-in-TPMS")</f>
        <v>7323185436</v>
      </c>
      <c r="G933" s="175" t="str">
        <f>IFERROR(VLOOKUP(D933,'TPMS-auto'!A:J,6,0),"Not-in-TPMS")</f>
        <v>046509</v>
      </c>
      <c r="H933" s="12" t="s">
        <v>14676</v>
      </c>
      <c r="I933" s="11" t="s">
        <v>17621</v>
      </c>
      <c r="J933" s="31" t="s">
        <v>17622</v>
      </c>
      <c r="K933" s="31" t="s">
        <v>17623</v>
      </c>
      <c r="L933" s="13" t="s">
        <v>14680</v>
      </c>
      <c r="M933" s="13"/>
      <c r="N933" s="13" t="s">
        <v>14680</v>
      </c>
      <c r="O933" s="13" t="s">
        <v>14680</v>
      </c>
      <c r="P933" s="166" t="str">
        <f>IFERROR(VLOOKUP(D933,'TPMS-auto'!A:D, 4,0),"Not-in-TPMS")</f>
        <v>0007084</v>
      </c>
      <c r="Q933" s="169" t="str">
        <f>VLOOKUP(Table2[[#This Row],[Unit Number]],Ops,3,0)</f>
        <v>Monica, Cheryl &amp; Machell</v>
      </c>
      <c r="R933" s="173">
        <f>IFERROR(VLOOKUP(Table2[[#This Row],[Enterprise ID]], 'ExistingRental-12.11'!A:H, 3, 0), "Not Open On 12.11")</f>
        <v>45992</v>
      </c>
      <c r="S933" s="167" t="str">
        <f>IF(Table2[[#This Row],[Start Rental Date]]="New Rental", "New Rental", "Rental Extension Request")</f>
        <v>New Rental</v>
      </c>
      <c r="T933" s="167" t="str">
        <f>IFERROR(IF(Table2[[#This Row],[Date of this request]]-Table2[[#This Row],[Tech Service Date]]&lt;60, "New Hire Rental", "Truck Breakdown"), "New Hire Rental")</f>
        <v>Truck Breakdown</v>
      </c>
      <c r="U933" s="167" t="str">
        <f>IFERROR(VLOOKUP(Table2[[#This Row],[Enterprise ID]], 'ExistingRental-12.11'!A:H, 7, 0), "Not Open On 12.11")</f>
        <v>FAZIL HAMZA</v>
      </c>
      <c r="V933" s="173">
        <f>IFERROR(VLOOKUP(Table2[[#This Row],[Enterprise ID]],'Tech-ServiceDate'!A:B,2,0), "EitherNewHire or Termed")</f>
        <v>44209</v>
      </c>
      <c r="W933" s="41"/>
      <c r="X933" s="25"/>
    </row>
    <row r="934" spans="1:24" ht="33.75" customHeight="1">
      <c r="A934" s="15">
        <v>45978</v>
      </c>
      <c r="B934" s="7">
        <v>36040</v>
      </c>
      <c r="C934" s="4" t="s">
        <v>17624</v>
      </c>
      <c r="D934" s="5" t="s">
        <v>15425</v>
      </c>
      <c r="E934" s="176" t="str">
        <f t="shared" si="38"/>
        <v>36040</v>
      </c>
      <c r="F934" s="181">
        <f>IFERROR(VLOOKUP(D934,'TPMS-auto'!A:J, 10,0), "Not-in-TPMS")</f>
        <v>2406430072</v>
      </c>
      <c r="G934" s="181" t="str">
        <f>IFERROR(VLOOKUP(D934,'TPMS-auto'!A:J,6,0),"Not-in-TPMS")</f>
        <v>036040</v>
      </c>
      <c r="H934" s="6">
        <v>45971</v>
      </c>
      <c r="I934" s="2" t="s">
        <v>15752</v>
      </c>
      <c r="J934" s="3" t="s">
        <v>17625</v>
      </c>
      <c r="K934" s="3" t="s">
        <v>17626</v>
      </c>
      <c r="L934" s="13" t="s">
        <v>14680</v>
      </c>
      <c r="M934" s="13"/>
      <c r="N934" s="3" t="s">
        <v>14680</v>
      </c>
      <c r="O934" s="13" t="s">
        <v>14680</v>
      </c>
      <c r="P934" s="166" t="str">
        <f>IFERROR(VLOOKUP(D934,'TPMS-auto'!A:D, 4,0),"Not-in-TPMS")</f>
        <v>0007084</v>
      </c>
      <c r="Q934" s="169" t="str">
        <f>VLOOKUP(Table2[[#This Row],[Unit Number]],Ops,3,0)</f>
        <v>Monica, Cheryl &amp; Machell</v>
      </c>
      <c r="R934" s="173">
        <f>IFERROR(VLOOKUP(Table2[[#This Row],[Enterprise ID]], 'ExistingRental-12.11'!A:H, 3, 0), "Not Open On 12.11")</f>
        <v>45971</v>
      </c>
      <c r="S934" s="167" t="str">
        <f>IF(Table2[[#This Row],[Start Rental Date]]="New Rental", "New Rental", "Rental Extension Request")</f>
        <v>Rental Extension Request</v>
      </c>
      <c r="T934" s="167" t="str">
        <f>IFERROR(IF(Table2[[#This Row],[Date of this request]]-Table2[[#This Row],[Tech Service Date]]&lt;60, "New Hire Rental", "Truck Breakdown"), "New Hire Rental")</f>
        <v>Truck Breakdown</v>
      </c>
      <c r="U934" s="167" t="str">
        <f>IFERROR(VLOOKUP(Table2[[#This Row],[Enterprise ID]], 'ExistingRental-12.11'!A:H, 7, 0), "Not Open On 12.11")</f>
        <v>ELISHA PEAKE</v>
      </c>
      <c r="V934" s="173">
        <f>IFERROR(VLOOKUP(Table2[[#This Row],[Enterprise ID]],'Tech-ServiceDate'!A:B,2,0), "EitherNewHire or Termed")</f>
        <v>45914</v>
      </c>
      <c r="W934" s="41"/>
      <c r="X934" s="25"/>
    </row>
    <row r="935" spans="1:24" ht="33.75" customHeight="1">
      <c r="A935" s="15">
        <v>45978</v>
      </c>
      <c r="B935" s="7">
        <v>46815</v>
      </c>
      <c r="C935" s="4" t="s">
        <v>17627</v>
      </c>
      <c r="D935" s="5" t="s">
        <v>16579</v>
      </c>
      <c r="E935" s="176" t="str">
        <f t="shared" si="38"/>
        <v>46815</v>
      </c>
      <c r="F935" s="181">
        <f>IFERROR(VLOOKUP(D935,'TPMS-auto'!A:J, 10,0), "Not-in-TPMS")</f>
        <v>8643401537</v>
      </c>
      <c r="G935" s="181" t="str">
        <f>IFERROR(VLOOKUP(D935,'TPMS-auto'!A:J,6,0),"Not-in-TPMS")</f>
        <v>046634</v>
      </c>
      <c r="H935" s="6">
        <v>45950</v>
      </c>
      <c r="I935" s="2"/>
      <c r="J935" s="3" t="s">
        <v>15426</v>
      </c>
      <c r="K935" s="3" t="s">
        <v>17628</v>
      </c>
      <c r="L935" s="13" t="s">
        <v>14680</v>
      </c>
      <c r="M935" s="13"/>
      <c r="N935" s="3" t="s">
        <v>14680</v>
      </c>
      <c r="O935" s="13" t="s">
        <v>14680</v>
      </c>
      <c r="P935" s="166" t="str">
        <f>IFERROR(VLOOKUP(D935,'TPMS-auto'!A:D, 4,0),"Not-in-TPMS")</f>
        <v>0004766</v>
      </c>
      <c r="Q935" s="169" t="str">
        <f>VLOOKUP(Table2[[#This Row],[Unit Number]],Ops,3,0)</f>
        <v>Rob &amp; Andrea</v>
      </c>
      <c r="R935" s="173" t="str">
        <f>IFERROR(VLOOKUP(Table2[[#This Row],[Enterprise ID]], 'ExistingRental-12.11'!A:H, 3, 0), "Not Open On 12.11")</f>
        <v>Not Open On 12.11</v>
      </c>
      <c r="S935" s="167" t="str">
        <f>IF(Table2[[#This Row],[Start Rental Date]]="New Rental", "New Rental", "Rental Extension Request")</f>
        <v>Rental Extension Request</v>
      </c>
      <c r="T935" s="167" t="str">
        <f>IFERROR(IF(Table2[[#This Row],[Date of this request]]-Table2[[#This Row],[Tech Service Date]]&lt;60, "New Hire Rental", "Truck Breakdown"), "New Hire Rental")</f>
        <v>New Hire Rental</v>
      </c>
      <c r="U935" s="167" t="str">
        <f>IFERROR(VLOOKUP(Table2[[#This Row],[Enterprise ID]], 'ExistingRental-12.11'!A:H, 7, 0), "Not Open On 12.11")</f>
        <v>Not Open On 12.11</v>
      </c>
      <c r="V935" s="173">
        <f>IFERROR(VLOOKUP(Table2[[#This Row],[Enterprise ID]],'Tech-ServiceDate'!A:B,2,0), "EitherNewHire or Termed")</f>
        <v>45935</v>
      </c>
      <c r="W935" s="41"/>
      <c r="X935" s="25"/>
    </row>
    <row r="936" spans="1:24" ht="33.75" customHeight="1">
      <c r="A936" s="15">
        <v>45978</v>
      </c>
      <c r="B936" s="7">
        <v>21704</v>
      </c>
      <c r="C936" s="4" t="s">
        <v>17629</v>
      </c>
      <c r="D936" s="5" t="s">
        <v>10544</v>
      </c>
      <c r="E936" s="176" t="str">
        <f t="shared" si="38"/>
        <v>21704</v>
      </c>
      <c r="F936" s="181">
        <f>IFERROR(VLOOKUP(D936,'TPMS-auto'!A:J, 10,0), "Not-in-TPMS")</f>
        <v>7276210000</v>
      </c>
      <c r="G936" s="181" t="str">
        <f>IFERROR(VLOOKUP(D936,'TPMS-auto'!A:J,6,0),"Not-in-TPMS")</f>
        <v>021704</v>
      </c>
      <c r="H936" s="12" t="s">
        <v>14676</v>
      </c>
      <c r="I936" s="2" t="s">
        <v>17630</v>
      </c>
      <c r="J936" s="3" t="s">
        <v>17631</v>
      </c>
      <c r="K936" s="3" t="s">
        <v>17632</v>
      </c>
      <c r="L936" s="13" t="s">
        <v>14680</v>
      </c>
      <c r="M936" s="13"/>
      <c r="N936" s="3" t="s">
        <v>14680</v>
      </c>
      <c r="O936" s="13" t="s">
        <v>14680</v>
      </c>
      <c r="P936" s="166" t="str">
        <f>IFERROR(VLOOKUP(D936,'TPMS-auto'!A:D, 4,0),"Not-in-TPMS")</f>
        <v>0007435</v>
      </c>
      <c r="Q936" s="169" t="str">
        <f>VLOOKUP(Table2[[#This Row],[Unit Number]],Ops,3,0)</f>
        <v>Rob &amp; Andrea</v>
      </c>
      <c r="R936" s="173">
        <f>IFERROR(VLOOKUP(Table2[[#This Row],[Enterprise ID]], 'ExistingRental-12.11'!A:H, 3, 0), "Not Open On 12.11")</f>
        <v>45978</v>
      </c>
      <c r="S936" s="167" t="str">
        <f>IF(Table2[[#This Row],[Start Rental Date]]="New Rental", "New Rental", "Rental Extension Request")</f>
        <v>New Rental</v>
      </c>
      <c r="T936" s="167" t="str">
        <f>IFERROR(IF(Table2[[#This Row],[Date of this request]]-Table2[[#This Row],[Tech Service Date]]&lt;60, "New Hire Rental", "Truck Breakdown"), "New Hire Rental")</f>
        <v>Truck Breakdown</v>
      </c>
      <c r="U936" s="167" t="str">
        <f>IFERROR(VLOOKUP(Table2[[#This Row],[Enterprise ID]], 'ExistingRental-12.11'!A:H, 7, 0), "Not Open On 12.11")</f>
        <v>NEDZAD CRNALIC</v>
      </c>
      <c r="V936" s="173">
        <f>IFERROR(VLOOKUP(Table2[[#This Row],[Enterprise ID]],'Tech-ServiceDate'!A:B,2,0), "EitherNewHire or Termed")</f>
        <v>38488</v>
      </c>
      <c r="W936" s="41"/>
      <c r="X936" s="25"/>
    </row>
    <row r="937" spans="1:24" ht="33.75" customHeight="1">
      <c r="A937" s="15">
        <v>45978</v>
      </c>
      <c r="B937" s="7">
        <v>22434</v>
      </c>
      <c r="C937" s="4" t="s">
        <v>17633</v>
      </c>
      <c r="D937" s="5" t="s">
        <v>17634</v>
      </c>
      <c r="E937" s="176" t="str">
        <f t="shared" si="38"/>
        <v>22434</v>
      </c>
      <c r="F937" s="181">
        <f>IFERROR(VLOOKUP(D937,'TPMS-auto'!A:J, 10,0), "Not-in-TPMS")</f>
        <v>6018680887</v>
      </c>
      <c r="G937" s="181" t="str">
        <f>IFERROR(VLOOKUP(D937,'TPMS-auto'!A:J,6,0),"Not-in-TPMS")</f>
        <v>022434</v>
      </c>
      <c r="H937" s="12" t="s">
        <v>14676</v>
      </c>
      <c r="I937" s="2" t="s">
        <v>17635</v>
      </c>
      <c r="J937" s="3" t="s">
        <v>17636</v>
      </c>
      <c r="K937" s="3" t="s">
        <v>17637</v>
      </c>
      <c r="L937" s="13" t="s">
        <v>14680</v>
      </c>
      <c r="M937" s="13"/>
      <c r="N937" s="3" t="s">
        <v>14680</v>
      </c>
      <c r="O937" s="3" t="s">
        <v>14680</v>
      </c>
      <c r="P937" s="166" t="str">
        <f>IFERROR(VLOOKUP(D937,'TPMS-auto'!A:D, 4,0),"Not-in-TPMS")</f>
        <v>0008206</v>
      </c>
      <c r="Q937" s="169" t="str">
        <f>VLOOKUP(Table2[[#This Row],[Unit Number]],Ops,3,0)</f>
        <v>Monica, Cheryl &amp; Machell</v>
      </c>
      <c r="R937" s="173" t="str">
        <f>IFERROR(VLOOKUP(Table2[[#This Row],[Enterprise ID]], 'ExistingRental-12.11'!A:H, 3, 0), "Not Open On 12.11")</f>
        <v>Not Open On 12.11</v>
      </c>
      <c r="S937" s="167" t="str">
        <f>IF(Table2[[#This Row],[Start Rental Date]]="New Rental", "New Rental", "Rental Extension Request")</f>
        <v>New Rental</v>
      </c>
      <c r="T937" s="167" t="str">
        <f>IFERROR(IF(Table2[[#This Row],[Date of this request]]-Table2[[#This Row],[Tech Service Date]]&lt;60, "New Hire Rental", "Truck Breakdown"), "New Hire Rental")</f>
        <v>New Hire Rental</v>
      </c>
      <c r="U937" s="167" t="str">
        <f>IFERROR(VLOOKUP(Table2[[#This Row],[Enterprise ID]], 'ExistingRental-12.11'!A:H, 7, 0), "Not Open On 12.11")</f>
        <v>Not Open On 12.11</v>
      </c>
      <c r="V937" s="173">
        <f>IFERROR(VLOOKUP(Table2[[#This Row],[Enterprise ID]],'Tech-ServiceDate'!A:B,2,0), "EitherNewHire or Termed")</f>
        <v>45963</v>
      </c>
      <c r="W937" s="41"/>
      <c r="X937" s="25"/>
    </row>
    <row r="938" spans="1:24" ht="33.75" customHeight="1">
      <c r="A938" s="15">
        <v>45978</v>
      </c>
      <c r="B938" s="8">
        <v>47078</v>
      </c>
      <c r="C938" s="9" t="s">
        <v>15593</v>
      </c>
      <c r="D938" s="10" t="s">
        <v>15594</v>
      </c>
      <c r="E938" s="174" t="str">
        <f t="shared" si="38"/>
        <v>47078</v>
      </c>
      <c r="F938" s="175">
        <f>IFERROR(VLOOKUP(D938,'TPMS-auto'!A:J, 10,0), "Not-in-TPMS")</f>
        <v>6075915386</v>
      </c>
      <c r="G938" s="175" t="str">
        <f>IFERROR(VLOOKUP(D938,'TPMS-auto'!A:J,6,0),"Not-in-TPMS")</f>
        <v>047078</v>
      </c>
      <c r="H938" s="12" t="s">
        <v>14676</v>
      </c>
      <c r="I938" s="11" t="s">
        <v>17638</v>
      </c>
      <c r="J938" s="13" t="s">
        <v>17639</v>
      </c>
      <c r="K938" s="13" t="s">
        <v>17640</v>
      </c>
      <c r="L938" s="13" t="s">
        <v>14680</v>
      </c>
      <c r="M938" s="13"/>
      <c r="N938" s="13" t="s">
        <v>14680</v>
      </c>
      <c r="O938" s="13" t="s">
        <v>14680</v>
      </c>
      <c r="P938" s="166" t="str">
        <f>IFERROR(VLOOKUP(D938,'TPMS-auto'!A:D, 4,0),"Not-in-TPMS")</f>
        <v>0007670</v>
      </c>
      <c r="Q938" s="169" t="str">
        <f>VLOOKUP(Table2[[#This Row],[Unit Number]],Ops,3,0)</f>
        <v>Rob &amp; Andrea</v>
      </c>
      <c r="R938" s="173">
        <f>IFERROR(VLOOKUP(Table2[[#This Row],[Enterprise ID]], 'ExistingRental-12.11'!A:H, 3, 0), "Not Open On 12.11")</f>
        <v>45978</v>
      </c>
      <c r="S938" s="167" t="str">
        <f>IF(Table2[[#This Row],[Start Rental Date]]="New Rental", "New Rental", "Rental Extension Request")</f>
        <v>New Rental</v>
      </c>
      <c r="T938" s="167" t="str">
        <f>IFERROR(IF(Table2[[#This Row],[Date of this request]]-Table2[[#This Row],[Tech Service Date]]&lt;60, "New Hire Rental", "Truck Breakdown"), "New Hire Rental")</f>
        <v>Truck Breakdown</v>
      </c>
      <c r="U938" s="167" t="str">
        <f>IFERROR(VLOOKUP(Table2[[#This Row],[Enterprise ID]], 'ExistingRental-12.11'!A:H, 7, 0), "Not Open On 12.11")</f>
        <v>BRENDAN FARRELL</v>
      </c>
      <c r="V938" s="173">
        <f>IFERROR(VLOOKUP(Table2[[#This Row],[Enterprise ID]],'Tech-ServiceDate'!A:B,2,0), "EitherNewHire or Termed")</f>
        <v>45620</v>
      </c>
      <c r="W938" s="41"/>
      <c r="X938" s="25"/>
    </row>
    <row r="939" spans="1:24" ht="33.75" customHeight="1">
      <c r="A939" s="15">
        <v>45978</v>
      </c>
      <c r="B939" s="7">
        <v>46641</v>
      </c>
      <c r="C939" s="4" t="s">
        <v>17641</v>
      </c>
      <c r="D939" s="5" t="s">
        <v>11913</v>
      </c>
      <c r="E939" s="176" t="str">
        <f t="shared" si="38"/>
        <v>46641</v>
      </c>
      <c r="F939" s="181">
        <f>IFERROR(VLOOKUP(D939,'TPMS-auto'!A:J, 10,0), "Not-in-TPMS")</f>
        <v>3529010826</v>
      </c>
      <c r="G939" s="181" t="str">
        <f>IFERROR(VLOOKUP(D939,'TPMS-auto'!A:J,6,0),"Not-in-TPMS")</f>
        <v>046641</v>
      </c>
      <c r="H939" s="12" t="s">
        <v>14676</v>
      </c>
      <c r="I939" s="2" t="s">
        <v>17642</v>
      </c>
      <c r="J939" s="3" t="s">
        <v>17643</v>
      </c>
      <c r="K939" s="3" t="s">
        <v>17632</v>
      </c>
      <c r="L939" s="13" t="s">
        <v>14680</v>
      </c>
      <c r="M939" s="13"/>
      <c r="N939" s="3" t="s">
        <v>14680</v>
      </c>
      <c r="O939" s="3" t="s">
        <v>14680</v>
      </c>
      <c r="P939" s="166" t="str">
        <f>IFERROR(VLOOKUP(D939,'TPMS-auto'!A:D, 4,0),"Not-in-TPMS")</f>
        <v>0007435</v>
      </c>
      <c r="Q939" s="169" t="str">
        <f>VLOOKUP(Table2[[#This Row],[Unit Number]],Ops,3,0)</f>
        <v>Rob &amp; Andrea</v>
      </c>
      <c r="R939" s="173" t="str">
        <f>IFERROR(VLOOKUP(Table2[[#This Row],[Enterprise ID]], 'ExistingRental-12.11'!A:H, 3, 0), "Not Open On 12.11")</f>
        <v>Not Open On 12.11</v>
      </c>
      <c r="S939" s="167" t="str">
        <f>IF(Table2[[#This Row],[Start Rental Date]]="New Rental", "New Rental", "Rental Extension Request")</f>
        <v>New Rental</v>
      </c>
      <c r="T939" s="167" t="str">
        <f>IFERROR(IF(Table2[[#This Row],[Date of this request]]-Table2[[#This Row],[Tech Service Date]]&lt;60, "New Hire Rental", "Truck Breakdown"), "New Hire Rental")</f>
        <v>Truck Breakdown</v>
      </c>
      <c r="U939" s="167" t="str">
        <f>IFERROR(VLOOKUP(Table2[[#This Row],[Enterprise ID]], 'ExistingRental-12.11'!A:H, 7, 0), "Not Open On 12.11")</f>
        <v>Not Open On 12.11</v>
      </c>
      <c r="V939" s="173">
        <f>IFERROR(VLOOKUP(Table2[[#This Row],[Enterprise ID]],'Tech-ServiceDate'!A:B,2,0), "EitherNewHire or Termed")</f>
        <v>34964</v>
      </c>
      <c r="W939" s="41"/>
      <c r="X939" s="25"/>
    </row>
    <row r="940" spans="1:24" ht="33.75" customHeight="1">
      <c r="A940" s="15">
        <v>45978</v>
      </c>
      <c r="B940" s="7">
        <v>47122</v>
      </c>
      <c r="C940" s="4" t="s">
        <v>15695</v>
      </c>
      <c r="D940" s="5" t="s">
        <v>15132</v>
      </c>
      <c r="E940" s="176" t="str">
        <f t="shared" si="38"/>
        <v>47122</v>
      </c>
      <c r="F940" s="181">
        <f>IFERROR(VLOOKUP(D940,'TPMS-auto'!A:J, 10,0), "Not-in-TPMS")</f>
        <v>2524148868</v>
      </c>
      <c r="G940" s="181" t="str">
        <f>IFERROR(VLOOKUP(D940,'TPMS-auto'!A:J,6,0),"Not-in-TPMS")</f>
        <v>047122</v>
      </c>
      <c r="H940" s="12" t="s">
        <v>14676</v>
      </c>
      <c r="I940" s="2" t="s">
        <v>17238</v>
      </c>
      <c r="J940" s="3" t="s">
        <v>17644</v>
      </c>
      <c r="K940" s="3" t="s">
        <v>17645</v>
      </c>
      <c r="L940" s="13" t="s">
        <v>14680</v>
      </c>
      <c r="M940" s="13"/>
      <c r="N940" s="3" t="s">
        <v>14680</v>
      </c>
      <c r="O940" s="3" t="s">
        <v>14680</v>
      </c>
      <c r="P940" s="166" t="str">
        <f>IFERROR(VLOOKUP(D940,'TPMS-auto'!A:D, 4,0),"Not-in-TPMS")</f>
        <v>0008175</v>
      </c>
      <c r="Q940" s="169" t="str">
        <f>VLOOKUP(Table2[[#This Row],[Unit Number]],Ops,3,0)</f>
        <v>Rob &amp; Andrea</v>
      </c>
      <c r="R940" s="173" t="str">
        <f>IFERROR(VLOOKUP(Table2[[#This Row],[Enterprise ID]], 'ExistingRental-12.11'!A:H, 3, 0), "Not Open On 12.11")</f>
        <v>Not Open On 12.11</v>
      </c>
      <c r="S940" s="167" t="str">
        <f>IF(Table2[[#This Row],[Start Rental Date]]="New Rental", "New Rental", "Rental Extension Request")</f>
        <v>New Rental</v>
      </c>
      <c r="T940" s="167" t="str">
        <f>IFERROR(IF(Table2[[#This Row],[Date of this request]]-Table2[[#This Row],[Tech Service Date]]&lt;60, "New Hire Rental", "Truck Breakdown"), "New Hire Rental")</f>
        <v>Truck Breakdown</v>
      </c>
      <c r="U940" s="167" t="str">
        <f>IFERROR(VLOOKUP(Table2[[#This Row],[Enterprise ID]], 'ExistingRental-12.11'!A:H, 7, 0), "Not Open On 12.11")</f>
        <v>Not Open On 12.11</v>
      </c>
      <c r="V940" s="173">
        <f>IFERROR(VLOOKUP(Table2[[#This Row],[Enterprise ID]],'Tech-ServiceDate'!A:B,2,0), "EitherNewHire or Termed")</f>
        <v>44469</v>
      </c>
      <c r="W940" s="41"/>
      <c r="X940" s="25"/>
    </row>
    <row r="941" spans="1:24" ht="33.75" customHeight="1">
      <c r="A941" s="15">
        <v>45978</v>
      </c>
      <c r="B941" s="7">
        <v>61015</v>
      </c>
      <c r="C941" s="4" t="s">
        <v>17646</v>
      </c>
      <c r="D941" s="5" t="s">
        <v>2193</v>
      </c>
      <c r="E941" s="176" t="str">
        <f t="shared" si="38"/>
        <v>61015</v>
      </c>
      <c r="F941" s="181">
        <f>IFERROR(VLOOKUP(D941,'TPMS-auto'!A:J, 10,0), "Not-in-TPMS")</f>
        <v>7249536540</v>
      </c>
      <c r="G941" s="181" t="str">
        <f>IFERROR(VLOOKUP(D941,'TPMS-auto'!A:J,6,0),"Not-in-TPMS")</f>
        <v>061016</v>
      </c>
      <c r="H941" s="12" t="s">
        <v>14676</v>
      </c>
      <c r="I941" s="2" t="s">
        <v>17647</v>
      </c>
      <c r="J941" s="3" t="s">
        <v>15394</v>
      </c>
      <c r="K941" s="81" t="s">
        <v>15911</v>
      </c>
      <c r="L941" s="13" t="s">
        <v>14680</v>
      </c>
      <c r="M941" s="13"/>
      <c r="N941" s="3" t="s">
        <v>14680</v>
      </c>
      <c r="O941" s="3" t="s">
        <v>14680</v>
      </c>
      <c r="P941" s="166" t="str">
        <f>IFERROR(VLOOKUP(D941,'TPMS-auto'!A:D, 4,0),"Not-in-TPMS")</f>
        <v>0004766</v>
      </c>
      <c r="Q941" s="169" t="str">
        <f>VLOOKUP(Table2[[#This Row],[Unit Number]],Ops,3,0)</f>
        <v>Rob &amp; Andrea</v>
      </c>
      <c r="R941" s="173" t="str">
        <f>IFERROR(VLOOKUP(Table2[[#This Row],[Enterprise ID]], 'ExistingRental-12.11'!A:H, 3, 0), "Not Open On 12.11")</f>
        <v>Not Open On 12.11</v>
      </c>
      <c r="S941" s="167" t="str">
        <f>IF(Table2[[#This Row],[Start Rental Date]]="New Rental", "New Rental", "Rental Extension Request")</f>
        <v>New Rental</v>
      </c>
      <c r="T941" s="167" t="str">
        <f>IFERROR(IF(Table2[[#This Row],[Date of this request]]-Table2[[#This Row],[Tech Service Date]]&lt;60, "New Hire Rental", "Truck Breakdown"), "New Hire Rental")</f>
        <v>Truck Breakdown</v>
      </c>
      <c r="U941" s="167" t="str">
        <f>IFERROR(VLOOKUP(Table2[[#This Row],[Enterprise ID]], 'ExistingRental-12.11'!A:H, 7, 0), "Not Open On 12.11")</f>
        <v>Not Open On 12.11</v>
      </c>
      <c r="V941" s="173">
        <f>IFERROR(VLOOKUP(Table2[[#This Row],[Enterprise ID]],'Tech-ServiceDate'!A:B,2,0), "EitherNewHire or Termed")</f>
        <v>37255</v>
      </c>
      <c r="W941" s="41"/>
      <c r="X941" s="25"/>
    </row>
    <row r="942" spans="1:24" ht="33.75" customHeight="1">
      <c r="A942" s="15">
        <v>45978</v>
      </c>
      <c r="B942" s="8">
        <v>46642</v>
      </c>
      <c r="C942" s="9" t="s">
        <v>17197</v>
      </c>
      <c r="D942" s="10" t="s">
        <v>12037</v>
      </c>
      <c r="E942" s="174" t="str">
        <f t="shared" si="38"/>
        <v>46642</v>
      </c>
      <c r="F942" s="175">
        <f>IFERROR(VLOOKUP(D942,'TPMS-auto'!A:J, 10,0), "Not-in-TPMS")</f>
        <v>3053377896</v>
      </c>
      <c r="G942" s="175" t="str">
        <f>IFERROR(VLOOKUP(D942,'TPMS-auto'!A:J,6,0),"Not-in-TPMS")</f>
        <v>046642</v>
      </c>
      <c r="H942" s="12">
        <v>45965</v>
      </c>
      <c r="I942" s="11" t="s">
        <v>17648</v>
      </c>
      <c r="J942" s="13" t="s">
        <v>17649</v>
      </c>
      <c r="K942" s="13" t="s">
        <v>14679</v>
      </c>
      <c r="L942" s="13" t="s">
        <v>14680</v>
      </c>
      <c r="M942" s="13"/>
      <c r="N942" s="13" t="s">
        <v>14680</v>
      </c>
      <c r="O942" s="13" t="s">
        <v>14680</v>
      </c>
      <c r="P942" s="166" t="str">
        <f>IFERROR(VLOOKUP(D942,'TPMS-auto'!A:D, 4,0),"Not-in-TPMS")</f>
        <v>0007435</v>
      </c>
      <c r="Q942" s="169" t="str">
        <f>VLOOKUP(Table2[[#This Row],[Unit Number]],Ops,3,0)</f>
        <v>Rob &amp; Andrea</v>
      </c>
      <c r="R942" s="173" t="str">
        <f>IFERROR(VLOOKUP(Table2[[#This Row],[Enterprise ID]], 'ExistingRental-12.11'!A:H, 3, 0), "Not Open On 12.11")</f>
        <v>Not Open On 12.11</v>
      </c>
      <c r="S942" s="167" t="str">
        <f>IF(Table2[[#This Row],[Start Rental Date]]="New Rental", "New Rental", "Rental Extension Request")</f>
        <v>Rental Extension Request</v>
      </c>
      <c r="T942" s="167" t="str">
        <f>IFERROR(IF(Table2[[#This Row],[Date of this request]]-Table2[[#This Row],[Tech Service Date]]&lt;60, "New Hire Rental", "Truck Breakdown"), "New Hire Rental")</f>
        <v>Truck Breakdown</v>
      </c>
      <c r="U942" s="167" t="str">
        <f>IFERROR(VLOOKUP(Table2[[#This Row],[Enterprise ID]], 'ExistingRental-12.11'!A:H, 7, 0), "Not Open On 12.11")</f>
        <v>Not Open On 12.11</v>
      </c>
      <c r="V942" s="173">
        <f>IFERROR(VLOOKUP(Table2[[#This Row],[Enterprise ID]],'Tech-ServiceDate'!A:B,2,0), "EitherNewHire or Termed")</f>
        <v>33462</v>
      </c>
      <c r="W942" s="41"/>
      <c r="X942" s="25"/>
    </row>
    <row r="943" spans="1:24" ht="33.75" customHeight="1">
      <c r="A943" s="15">
        <v>45978</v>
      </c>
      <c r="B943" s="7">
        <v>61694</v>
      </c>
      <c r="C943" s="4" t="s">
        <v>17650</v>
      </c>
      <c r="D943" s="5" t="s">
        <v>4838</v>
      </c>
      <c r="E943" s="176" t="str">
        <f t="shared" si="38"/>
        <v>61694</v>
      </c>
      <c r="F943" s="181">
        <f>IFERROR(VLOOKUP(D943,'TPMS-auto'!A:J, 10,0), "Not-in-TPMS")</f>
        <v>2109079811</v>
      </c>
      <c r="G943" s="181" t="str">
        <f>IFERROR(VLOOKUP(D943,'TPMS-auto'!A:J,6,0),"Not-in-TPMS")</f>
        <v>061694</v>
      </c>
      <c r="H943" s="12" t="s">
        <v>14676</v>
      </c>
      <c r="I943" s="2" t="s">
        <v>16798</v>
      </c>
      <c r="J943" s="3" t="s">
        <v>17651</v>
      </c>
      <c r="K943" s="13" t="s">
        <v>14679</v>
      </c>
      <c r="L943" s="13" t="s">
        <v>14680</v>
      </c>
      <c r="M943" s="13"/>
      <c r="N943" s="3" t="s">
        <v>14680</v>
      </c>
      <c r="O943" s="13" t="s">
        <v>14680</v>
      </c>
      <c r="P943" s="166" t="str">
        <f>IFERROR(VLOOKUP(D943,'TPMS-auto'!A:D, 4,0),"Not-in-TPMS")</f>
        <v>0008147</v>
      </c>
      <c r="Q943" s="169" t="str">
        <f>VLOOKUP(Table2[[#This Row],[Unit Number]],Ops,3,0)</f>
        <v>Carol &amp; Tasha</v>
      </c>
      <c r="R943" s="173" t="str">
        <f>IFERROR(VLOOKUP(Table2[[#This Row],[Enterprise ID]], 'ExistingRental-12.11'!A:H, 3, 0), "Not Open On 12.11")</f>
        <v>Not Open On 12.11</v>
      </c>
      <c r="S943" s="167" t="str">
        <f>IF(Table2[[#This Row],[Start Rental Date]]="New Rental", "New Rental", "Rental Extension Request")</f>
        <v>New Rental</v>
      </c>
      <c r="T943" s="167" t="str">
        <f>IFERROR(IF(Table2[[#This Row],[Date of this request]]-Table2[[#This Row],[Tech Service Date]]&lt;60, "New Hire Rental", "Truck Breakdown"), "New Hire Rental")</f>
        <v>Truck Breakdown</v>
      </c>
      <c r="U943" s="167" t="str">
        <f>IFERROR(VLOOKUP(Table2[[#This Row],[Enterprise ID]], 'ExistingRental-12.11'!A:H, 7, 0), "Not Open On 12.11")</f>
        <v>Not Open On 12.11</v>
      </c>
      <c r="V943" s="173">
        <f>IFERROR(VLOOKUP(Table2[[#This Row],[Enterprise ID]],'Tech-ServiceDate'!A:B,2,0), "EitherNewHire or Termed")</f>
        <v>36645</v>
      </c>
      <c r="W943" s="41"/>
      <c r="X943" s="25"/>
    </row>
    <row r="944" spans="1:24" ht="33.75" customHeight="1">
      <c r="A944" s="15">
        <v>45978</v>
      </c>
      <c r="B944" s="7">
        <v>37125</v>
      </c>
      <c r="C944" s="4" t="s">
        <v>17372</v>
      </c>
      <c r="D944" s="5" t="s">
        <v>14745</v>
      </c>
      <c r="E944" s="176" t="str">
        <f t="shared" si="38"/>
        <v>37125</v>
      </c>
      <c r="F944" s="181">
        <f>IFERROR(VLOOKUP(D944,'TPMS-auto'!A:J, 10,0), "Not-in-TPMS")</f>
        <v>2287602794</v>
      </c>
      <c r="G944" s="181" t="str">
        <f>IFERROR(VLOOKUP(D944,'TPMS-auto'!A:J,6,0),"Not-in-TPMS")</f>
        <v>037125</v>
      </c>
      <c r="H944" s="12" t="s">
        <v>14676</v>
      </c>
      <c r="I944" s="2" t="s">
        <v>16996</v>
      </c>
      <c r="J944" s="3" t="s">
        <v>17652</v>
      </c>
      <c r="K944" s="13" t="s">
        <v>14679</v>
      </c>
      <c r="L944" s="13" t="s">
        <v>14680</v>
      </c>
      <c r="M944" s="13"/>
      <c r="N944" s="3" t="s">
        <v>14680</v>
      </c>
      <c r="O944" s="13" t="s">
        <v>14680</v>
      </c>
      <c r="P944" s="166" t="str">
        <f>IFERROR(VLOOKUP(D944,'TPMS-auto'!A:D, 4,0),"Not-in-TPMS")</f>
        <v>0008206</v>
      </c>
      <c r="Q944" s="169" t="str">
        <f>VLOOKUP(Table2[[#This Row],[Unit Number]],Ops,3,0)</f>
        <v>Monica, Cheryl &amp; Machell</v>
      </c>
      <c r="R944" s="173">
        <f>IFERROR(VLOOKUP(Table2[[#This Row],[Enterprise ID]], 'ExistingRental-12.11'!A:H, 3, 0), "Not Open On 12.11")</f>
        <v>45971</v>
      </c>
      <c r="S944" s="167" t="str">
        <f>IF(Table2[[#This Row],[Start Rental Date]]="New Rental", "New Rental", "Rental Extension Request")</f>
        <v>New Rental</v>
      </c>
      <c r="T944" s="167" t="str">
        <f>IFERROR(IF(Table2[[#This Row],[Date of this request]]-Table2[[#This Row],[Tech Service Date]]&lt;60, "New Hire Rental", "Truck Breakdown"), "New Hire Rental")</f>
        <v>Truck Breakdown</v>
      </c>
      <c r="U944" s="167" t="str">
        <f>IFERROR(VLOOKUP(Table2[[#This Row],[Enterprise ID]], 'ExistingRental-12.11'!A:H, 7, 0), "Not Open On 12.11")</f>
        <v>KAREEM WILLIAMS</v>
      </c>
      <c r="V944" s="173">
        <f>IFERROR(VLOOKUP(Table2[[#This Row],[Enterprise ID]],'Tech-ServiceDate'!A:B,2,0), "EitherNewHire or Termed")</f>
        <v>45900</v>
      </c>
      <c r="W944" s="41"/>
      <c r="X944" s="25"/>
    </row>
    <row r="945" spans="1:24" ht="33.75" customHeight="1">
      <c r="A945" s="15">
        <v>45978</v>
      </c>
      <c r="B945" s="7">
        <v>46546</v>
      </c>
      <c r="C945" s="4" t="s">
        <v>17653</v>
      </c>
      <c r="D945" s="5" t="s">
        <v>17654</v>
      </c>
      <c r="E945" s="176" t="str">
        <f t="shared" si="38"/>
        <v>46546</v>
      </c>
      <c r="F945" s="181">
        <f>IFERROR(VLOOKUP(D945,'TPMS-auto'!A:J, 10,0), "Not-in-TPMS")</f>
        <v>7404080165</v>
      </c>
      <c r="G945" s="181" t="str">
        <f>IFERROR(VLOOKUP(D945,'TPMS-auto'!A:J,6,0),"Not-in-TPMS")</f>
        <v>046546</v>
      </c>
      <c r="H945" s="12" t="s">
        <v>14676</v>
      </c>
      <c r="I945" s="2" t="s">
        <v>17655</v>
      </c>
      <c r="J945" s="3" t="s">
        <v>17656</v>
      </c>
      <c r="K945" s="13" t="s">
        <v>14679</v>
      </c>
      <c r="L945" s="13" t="s">
        <v>14680</v>
      </c>
      <c r="M945" s="13"/>
      <c r="N945" s="3" t="s">
        <v>14680</v>
      </c>
      <c r="O945" s="13" t="s">
        <v>14680</v>
      </c>
      <c r="P945" s="166" t="str">
        <f>IFERROR(VLOOKUP(D945,'TPMS-auto'!A:D, 4,0),"Not-in-TPMS")</f>
        <v>0004766</v>
      </c>
      <c r="Q945" s="169" t="str">
        <f>VLOOKUP(Table2[[#This Row],[Unit Number]],Ops,3,0)</f>
        <v>Rob &amp; Andrea</v>
      </c>
      <c r="R945" s="173">
        <f>IFERROR(VLOOKUP(Table2[[#This Row],[Enterprise ID]], 'ExistingRental-12.11'!A:H, 3, 0), "Not Open On 12.11")</f>
        <v>45980</v>
      </c>
      <c r="S945" s="167" t="str">
        <f>IF(Table2[[#This Row],[Start Rental Date]]="New Rental", "New Rental", "Rental Extension Request")</f>
        <v>New Rental</v>
      </c>
      <c r="T945" s="167" t="str">
        <f>IFERROR(IF(Table2[[#This Row],[Date of this request]]-Table2[[#This Row],[Tech Service Date]]&lt;60, "New Hire Rental", "Truck Breakdown"), "New Hire Rental")</f>
        <v>Truck Breakdown</v>
      </c>
      <c r="U945" s="167" t="str">
        <f>IFERROR(VLOOKUP(Table2[[#This Row],[Enterprise ID]], 'ExistingRental-12.11'!A:H, 7, 0), "Not Open On 12.11")</f>
        <v>JOSHUA DICKERSON</v>
      </c>
      <c r="V945" s="173">
        <f>IFERROR(VLOOKUP(Table2[[#This Row],[Enterprise ID]],'Tech-ServiceDate'!A:B,2,0), "EitherNewHire or Termed")</f>
        <v>45844</v>
      </c>
      <c r="W945" s="41"/>
      <c r="X945" s="25"/>
    </row>
    <row r="946" spans="1:24" ht="33.75" customHeight="1">
      <c r="A946" s="15">
        <v>45978</v>
      </c>
      <c r="B946" s="7">
        <v>46017</v>
      </c>
      <c r="C946" s="4" t="s">
        <v>17657</v>
      </c>
      <c r="D946" s="5" t="s">
        <v>17658</v>
      </c>
      <c r="E946" s="176" t="str">
        <f t="shared" si="38"/>
        <v>46017</v>
      </c>
      <c r="F946" s="181">
        <f>IFERROR(VLOOKUP(D946,'TPMS-auto'!A:J, 10,0), "Not-in-TPMS")</f>
        <v>2254410274</v>
      </c>
      <c r="G946" s="181" t="str">
        <f>IFERROR(VLOOKUP(D946,'TPMS-auto'!A:J,6,0),"Not-in-TPMS")</f>
        <v>046017</v>
      </c>
      <c r="H946" s="12" t="s">
        <v>14676</v>
      </c>
      <c r="I946" s="2" t="s">
        <v>15906</v>
      </c>
      <c r="J946" s="3" t="s">
        <v>17659</v>
      </c>
      <c r="K946" s="13" t="s">
        <v>14679</v>
      </c>
      <c r="L946" s="13" t="s">
        <v>14680</v>
      </c>
      <c r="M946" s="13"/>
      <c r="N946" s="3" t="s">
        <v>14680</v>
      </c>
      <c r="O946" s="13" t="s">
        <v>14680</v>
      </c>
      <c r="P946" s="166" t="str">
        <f>IFERROR(VLOOKUP(D946,'TPMS-auto'!A:D, 4,0),"Not-in-TPMS")</f>
        <v>0008206</v>
      </c>
      <c r="Q946" s="169" t="str">
        <f>VLOOKUP(Table2[[#This Row],[Unit Number]],Ops,3,0)</f>
        <v>Monica, Cheryl &amp; Machell</v>
      </c>
      <c r="R946" s="173">
        <f>IFERROR(VLOOKUP(Table2[[#This Row],[Enterprise ID]], 'ExistingRental-12.11'!A:H, 3, 0), "Not Open On 12.11")</f>
        <v>45978</v>
      </c>
      <c r="S946" s="167" t="str">
        <f>IF(Table2[[#This Row],[Start Rental Date]]="New Rental", "New Rental", "Rental Extension Request")</f>
        <v>New Rental</v>
      </c>
      <c r="T946" s="167" t="str">
        <f>IFERROR(IF(Table2[[#This Row],[Date of this request]]-Table2[[#This Row],[Tech Service Date]]&lt;60, "New Hire Rental", "Truck Breakdown"), "New Hire Rental")</f>
        <v>New Hire Rental</v>
      </c>
      <c r="U946" s="167" t="str">
        <f>IFERROR(VLOOKUP(Table2[[#This Row],[Enterprise ID]], 'ExistingRental-12.11'!A:H, 7, 0), "Not Open On 12.11")</f>
        <v>JAVEN MITT</v>
      </c>
      <c r="V946" s="173">
        <f>IFERROR(VLOOKUP(Table2[[#This Row],[Enterprise ID]],'Tech-ServiceDate'!A:B,2,0), "EitherNewHire or Termed")</f>
        <v>45963</v>
      </c>
      <c r="W946" s="41"/>
      <c r="X946" s="25"/>
    </row>
    <row r="947" spans="1:24" ht="33.75" customHeight="1">
      <c r="A947" s="15">
        <v>45978</v>
      </c>
      <c r="B947" s="7">
        <v>37301</v>
      </c>
      <c r="C947" s="4" t="s">
        <v>17060</v>
      </c>
      <c r="D947" s="5" t="s">
        <v>16281</v>
      </c>
      <c r="E947" s="176" t="str">
        <f t="shared" si="38"/>
        <v>37301</v>
      </c>
      <c r="F947" s="181">
        <f>IFERROR(VLOOKUP(D947,'TPMS-auto'!A:J, 10,0), "Not-in-TPMS")</f>
        <v>4783880084</v>
      </c>
      <c r="G947" s="181" t="str">
        <f>IFERROR(VLOOKUP(D947,'TPMS-auto'!A:J,6,0),"Not-in-TPMS")</f>
        <v>037301</v>
      </c>
      <c r="H947" s="12" t="s">
        <v>14676</v>
      </c>
      <c r="I947" s="2" t="s">
        <v>16282</v>
      </c>
      <c r="J947" s="3" t="s">
        <v>17660</v>
      </c>
      <c r="K947" s="13" t="s">
        <v>14679</v>
      </c>
      <c r="L947" s="13" t="s">
        <v>14680</v>
      </c>
      <c r="M947" s="13"/>
      <c r="N947" s="3" t="s">
        <v>14680</v>
      </c>
      <c r="O947" s="3" t="s">
        <v>14680</v>
      </c>
      <c r="P947" s="166" t="str">
        <f>IFERROR(VLOOKUP(D947,'TPMS-auto'!A:D, 4,0),"Not-in-TPMS")</f>
        <v>0008035</v>
      </c>
      <c r="Q947" s="169" t="str">
        <f>VLOOKUP(Table2[[#This Row],[Unit Number]],Ops,3,0)</f>
        <v>Rob &amp; Andrea</v>
      </c>
      <c r="R947" s="173" t="str">
        <f>IFERROR(VLOOKUP(Table2[[#This Row],[Enterprise ID]], 'ExistingRental-12.11'!A:H, 3, 0), "Not Open On 12.11")</f>
        <v>Not Open On 12.11</v>
      </c>
      <c r="S947" s="167" t="str">
        <f>IF(Table2[[#This Row],[Start Rental Date]]="New Rental", "New Rental", "Rental Extension Request")</f>
        <v>New Rental</v>
      </c>
      <c r="T947" s="167" t="str">
        <f>IFERROR(IF(Table2[[#This Row],[Date of this request]]-Table2[[#This Row],[Tech Service Date]]&lt;60, "New Hire Rental", "Truck Breakdown"), "New Hire Rental")</f>
        <v>New Hire Rental</v>
      </c>
      <c r="U947" s="167" t="str">
        <f>IFERROR(VLOOKUP(Table2[[#This Row],[Enterprise ID]], 'ExistingRental-12.11'!A:H, 7, 0), "Not Open On 12.11")</f>
        <v>Not Open On 12.11</v>
      </c>
      <c r="V947" s="173">
        <f>IFERROR(VLOOKUP(Table2[[#This Row],[Enterprise ID]],'Tech-ServiceDate'!A:B,2,0), "EitherNewHire or Termed")</f>
        <v>45928</v>
      </c>
      <c r="W947" s="41"/>
      <c r="X947" s="25"/>
    </row>
    <row r="948" spans="1:24" ht="33.75" customHeight="1">
      <c r="A948" s="15">
        <v>45978</v>
      </c>
      <c r="B948" s="7">
        <v>61688</v>
      </c>
      <c r="C948" s="4" t="s">
        <v>17661</v>
      </c>
      <c r="D948" s="5" t="s">
        <v>3684</v>
      </c>
      <c r="E948" s="176" t="str">
        <f t="shared" si="38"/>
        <v>61688</v>
      </c>
      <c r="F948" s="181">
        <f>IFERROR(VLOOKUP(D948,'TPMS-auto'!A:J, 10,0), "Not-in-TPMS")</f>
        <v>2105488449</v>
      </c>
      <c r="G948" s="181" t="str">
        <f>IFERROR(VLOOKUP(D948,'TPMS-auto'!A:J,6,0),"Not-in-TPMS")</f>
        <v>061688</v>
      </c>
      <c r="H948" s="12" t="s">
        <v>14676</v>
      </c>
      <c r="I948" s="2" t="s">
        <v>17662</v>
      </c>
      <c r="J948" s="3" t="s">
        <v>17663</v>
      </c>
      <c r="K948" s="13" t="s">
        <v>14679</v>
      </c>
      <c r="L948" s="13" t="s">
        <v>14680</v>
      </c>
      <c r="M948" s="13"/>
      <c r="N948" s="3" t="s">
        <v>14680</v>
      </c>
      <c r="O948" s="3" t="s">
        <v>14680</v>
      </c>
      <c r="P948" s="166" t="str">
        <f>IFERROR(VLOOKUP(D948,'TPMS-auto'!A:D, 4,0),"Not-in-TPMS")</f>
        <v>0008147</v>
      </c>
      <c r="Q948" s="169" t="str">
        <f>VLOOKUP(Table2[[#This Row],[Unit Number]],Ops,3,0)</f>
        <v>Carol &amp; Tasha</v>
      </c>
      <c r="R948" s="173">
        <f>IFERROR(VLOOKUP(Table2[[#This Row],[Enterprise ID]], 'ExistingRental-12.11'!A:H, 3, 0), "Not Open On 12.11")</f>
        <v>45979</v>
      </c>
      <c r="S948" s="167" t="str">
        <f>IF(Table2[[#This Row],[Start Rental Date]]="New Rental", "New Rental", "Rental Extension Request")</f>
        <v>New Rental</v>
      </c>
      <c r="T948" s="167" t="str">
        <f>IFERROR(IF(Table2[[#This Row],[Date of this request]]-Table2[[#This Row],[Tech Service Date]]&lt;60, "New Hire Rental", "Truck Breakdown"), "New Hire Rental")</f>
        <v>Truck Breakdown</v>
      </c>
      <c r="U948" s="167" t="str">
        <f>IFERROR(VLOOKUP(Table2[[#This Row],[Enterprise ID]], 'ExistingRental-12.11'!A:H, 7, 0), "Not Open On 12.11")</f>
        <v>DONALD HANSON</v>
      </c>
      <c r="V948" s="173">
        <f>IFERROR(VLOOKUP(Table2[[#This Row],[Enterprise ID]],'Tech-ServiceDate'!A:B,2,0), "EitherNewHire or Termed")</f>
        <v>31160</v>
      </c>
      <c r="W948" s="41"/>
      <c r="X948" s="25"/>
    </row>
    <row r="949" spans="1:24" ht="33.75" customHeight="1">
      <c r="A949" s="15">
        <v>45978</v>
      </c>
      <c r="B949" s="7">
        <v>22280</v>
      </c>
      <c r="C949" s="4" t="s">
        <v>17664</v>
      </c>
      <c r="D949" s="5" t="s">
        <v>6746</v>
      </c>
      <c r="E949" s="176" t="str">
        <f t="shared" si="38"/>
        <v>22280</v>
      </c>
      <c r="F949" s="181">
        <f>IFERROR(VLOOKUP(D949,'TPMS-auto'!A:J, 10,0), "Not-in-TPMS")</f>
        <v>2622333585</v>
      </c>
      <c r="G949" s="181" t="str">
        <f>IFERROR(VLOOKUP(D949,'TPMS-auto'!A:J,6,0),"Not-in-TPMS")</f>
        <v>022280</v>
      </c>
      <c r="H949" s="12" t="s">
        <v>14676</v>
      </c>
      <c r="I949" s="2" t="s">
        <v>17665</v>
      </c>
      <c r="J949" s="3" t="s">
        <v>17666</v>
      </c>
      <c r="K949" s="13" t="s">
        <v>14679</v>
      </c>
      <c r="L949" s="13" t="s">
        <v>14680</v>
      </c>
      <c r="M949" s="13"/>
      <c r="N949" s="3" t="s">
        <v>14680</v>
      </c>
      <c r="O949" s="3" t="s">
        <v>14680</v>
      </c>
      <c r="P949" s="166" t="str">
        <f>IFERROR(VLOOKUP(D949,'TPMS-auto'!A:D, 4,0),"Not-in-TPMS")</f>
        <v>0008555</v>
      </c>
      <c r="Q949" s="169" t="str">
        <f>VLOOKUP(Table2[[#This Row],[Unit Number]],Ops,3,0)</f>
        <v>Monica, Cheryl &amp; Machell</v>
      </c>
      <c r="R949" s="173" t="str">
        <f>IFERROR(VLOOKUP(Table2[[#This Row],[Enterprise ID]], 'ExistingRental-12.11'!A:H, 3, 0), "Not Open On 12.11")</f>
        <v>Not Open On 12.11</v>
      </c>
      <c r="S949" s="167" t="str">
        <f>IF(Table2[[#This Row],[Start Rental Date]]="New Rental", "New Rental", "Rental Extension Request")</f>
        <v>New Rental</v>
      </c>
      <c r="T949" s="167" t="str">
        <f>IFERROR(IF(Table2[[#This Row],[Date of this request]]-Table2[[#This Row],[Tech Service Date]]&lt;60, "New Hire Rental", "Truck Breakdown"), "New Hire Rental")</f>
        <v>Truck Breakdown</v>
      </c>
      <c r="U949" s="167" t="str">
        <f>IFERROR(VLOOKUP(Table2[[#This Row],[Enterprise ID]], 'ExistingRental-12.11'!A:H, 7, 0), "Not Open On 12.11")</f>
        <v>Not Open On 12.11</v>
      </c>
      <c r="V949" s="173">
        <f>IFERROR(VLOOKUP(Table2[[#This Row],[Enterprise ID]],'Tech-ServiceDate'!A:B,2,0), "EitherNewHire or Termed")</f>
        <v>39357</v>
      </c>
      <c r="W949" s="41"/>
      <c r="X949" s="25"/>
    </row>
    <row r="950" spans="1:24" ht="33.75" customHeight="1">
      <c r="A950" s="15">
        <v>45978</v>
      </c>
      <c r="B950" s="8">
        <v>36184</v>
      </c>
      <c r="C950" s="9" t="s">
        <v>17667</v>
      </c>
      <c r="D950" s="10" t="s">
        <v>12808</v>
      </c>
      <c r="E950" s="174" t="str">
        <f t="shared" si="38"/>
        <v>36184</v>
      </c>
      <c r="F950" s="175">
        <f>IFERROR(VLOOKUP(D950,'TPMS-auto'!A:J, 10,0), "Not-in-TPMS")</f>
        <v>4129103674</v>
      </c>
      <c r="G950" s="175" t="str">
        <f>IFERROR(VLOOKUP(D950,'TPMS-auto'!A:J,6,0),"Not-in-TPMS")</f>
        <v>036184</v>
      </c>
      <c r="H950" s="12" t="s">
        <v>14676</v>
      </c>
      <c r="I950" s="11" t="s">
        <v>17668</v>
      </c>
      <c r="J950" s="3" t="s">
        <v>17663</v>
      </c>
      <c r="K950" s="13" t="s">
        <v>14679</v>
      </c>
      <c r="L950" s="13" t="s">
        <v>14680</v>
      </c>
      <c r="M950" s="13"/>
      <c r="N950" s="13" t="s">
        <v>14680</v>
      </c>
      <c r="O950" s="13" t="s">
        <v>14680</v>
      </c>
      <c r="P950" s="166" t="str">
        <f>IFERROR(VLOOKUP(D950,'TPMS-auto'!A:D, 4,0),"Not-in-TPMS")</f>
        <v>0006141</v>
      </c>
      <c r="Q950" s="169" t="str">
        <f>VLOOKUP(Table2[[#This Row],[Unit Number]],Ops,3,0)</f>
        <v>Monica, Cheryl &amp; Machell</v>
      </c>
      <c r="R950" s="173">
        <f>IFERROR(VLOOKUP(Table2[[#This Row],[Enterprise ID]], 'ExistingRental-12.11'!A:H, 3, 0), "Not Open On 12.11")</f>
        <v>45979</v>
      </c>
      <c r="S950" s="167" t="str">
        <f>IF(Table2[[#This Row],[Start Rental Date]]="New Rental", "New Rental", "Rental Extension Request")</f>
        <v>New Rental</v>
      </c>
      <c r="T950" s="167" t="str">
        <f>IFERROR(IF(Table2[[#This Row],[Date of this request]]-Table2[[#This Row],[Tech Service Date]]&lt;60, "New Hire Rental", "Truck Breakdown"), "New Hire Rental")</f>
        <v>Truck Breakdown</v>
      </c>
      <c r="U950" s="167" t="str">
        <f>IFERROR(VLOOKUP(Table2[[#This Row],[Enterprise ID]], 'ExistingRental-12.11'!A:H, 7, 0), "Not Open On 12.11")</f>
        <v>SALVATORE PALLOTTI</v>
      </c>
      <c r="V950" s="173">
        <f>IFERROR(VLOOKUP(Table2[[#This Row],[Enterprise ID]],'Tech-ServiceDate'!A:B,2,0), "EitherNewHire or Termed")</f>
        <v>36182</v>
      </c>
      <c r="W950" s="41"/>
      <c r="X950" s="25"/>
    </row>
    <row r="951" spans="1:24" ht="33.75" customHeight="1">
      <c r="A951" s="15">
        <v>45978</v>
      </c>
      <c r="B951" s="8">
        <v>61446</v>
      </c>
      <c r="C951" s="9" t="s">
        <v>17669</v>
      </c>
      <c r="D951" s="10" t="s">
        <v>17670</v>
      </c>
      <c r="E951" s="174" t="str">
        <f t="shared" si="38"/>
        <v>61446</v>
      </c>
      <c r="F951" s="175">
        <f>IFERROR(VLOOKUP(D951,'TPMS-auto'!A:J, 10,0), "Not-in-TPMS")</f>
        <v>7183043303</v>
      </c>
      <c r="G951" s="175" t="str">
        <f>IFERROR(VLOOKUP(D951,'TPMS-auto'!A:J,6,0),"Not-in-TPMS")</f>
        <v>061446</v>
      </c>
      <c r="H951" s="12" t="s">
        <v>14676</v>
      </c>
      <c r="I951" s="11" t="s">
        <v>17671</v>
      </c>
      <c r="J951" s="13" t="s">
        <v>17672</v>
      </c>
      <c r="K951" s="13" t="s">
        <v>14679</v>
      </c>
      <c r="L951" s="13" t="s">
        <v>14680</v>
      </c>
      <c r="M951" s="13"/>
      <c r="N951" s="13" t="s">
        <v>14680</v>
      </c>
      <c r="O951" s="13" t="s">
        <v>14680</v>
      </c>
      <c r="P951" s="166" t="str">
        <f>IFERROR(VLOOKUP(D951,'TPMS-auto'!A:D, 4,0),"Not-in-TPMS")</f>
        <v>0007744</v>
      </c>
      <c r="Q951" s="169" t="str">
        <f>VLOOKUP(Table2[[#This Row],[Unit Number]],Ops,3,0)</f>
        <v>Rob &amp; Andrea</v>
      </c>
      <c r="R951" s="173" t="str">
        <f>IFERROR(VLOOKUP(Table2[[#This Row],[Enterprise ID]], 'ExistingRental-12.11'!A:H, 3, 0), "Not Open On 12.11")</f>
        <v>Not Open On 12.11</v>
      </c>
      <c r="S951" s="167" t="str">
        <f>IF(Table2[[#This Row],[Start Rental Date]]="New Rental", "New Rental", "Rental Extension Request")</f>
        <v>New Rental</v>
      </c>
      <c r="T951" s="167" t="str">
        <f>IFERROR(IF(Table2[[#This Row],[Date of this request]]-Table2[[#This Row],[Tech Service Date]]&lt;60, "New Hire Rental", "Truck Breakdown"), "New Hire Rental")</f>
        <v>Truck Breakdown</v>
      </c>
      <c r="U951" s="167" t="str">
        <f>IFERROR(VLOOKUP(Table2[[#This Row],[Enterprise ID]], 'ExistingRental-12.11'!A:H, 7, 0), "Not Open On 12.11")</f>
        <v>Not Open On 12.11</v>
      </c>
      <c r="V951" s="173">
        <f>IFERROR(VLOOKUP(Table2[[#This Row],[Enterprise ID]],'Tech-ServiceDate'!A:B,2,0), "EitherNewHire or Termed")</f>
        <v>45907</v>
      </c>
      <c r="W951" s="41"/>
      <c r="X951" s="25"/>
    </row>
    <row r="952" spans="1:24" ht="33.75" customHeight="1">
      <c r="A952" s="15">
        <v>45979</v>
      </c>
      <c r="B952" s="8">
        <v>46691</v>
      </c>
      <c r="C952" s="9" t="s">
        <v>17436</v>
      </c>
      <c r="D952" s="10" t="s">
        <v>16879</v>
      </c>
      <c r="E952" s="174" t="str">
        <f t="shared" si="38"/>
        <v>46691</v>
      </c>
      <c r="F952" s="175">
        <f>IFERROR(VLOOKUP(D952,'TPMS-auto'!A:J, 10,0), "Not-in-TPMS")</f>
        <v>3187530054</v>
      </c>
      <c r="G952" s="175" t="str">
        <f>IFERROR(VLOOKUP(D952,'TPMS-auto'!A:J,6,0),"Not-in-TPMS")</f>
        <v>046691</v>
      </c>
      <c r="H952" s="12">
        <v>45972</v>
      </c>
      <c r="I952" s="2" t="s">
        <v>17437</v>
      </c>
      <c r="J952" s="3" t="s">
        <v>17438</v>
      </c>
      <c r="K952" s="13" t="s">
        <v>17673</v>
      </c>
      <c r="L952" s="3" t="s">
        <v>14680</v>
      </c>
      <c r="M952" s="13"/>
      <c r="N952" s="13" t="s">
        <v>14680</v>
      </c>
      <c r="O952" s="13" t="s">
        <v>14680</v>
      </c>
      <c r="P952" s="166" t="str">
        <f>IFERROR(VLOOKUP(D952,'TPMS-auto'!A:D, 4,0),"Not-in-TPMS")</f>
        <v>0008206</v>
      </c>
      <c r="Q952" s="169" t="str">
        <f>VLOOKUP(Table2[[#This Row],[Unit Number]],Ops,3,0)</f>
        <v>Monica, Cheryl &amp; Machell</v>
      </c>
      <c r="R952" s="173" t="str">
        <f>IFERROR(VLOOKUP(Table2[[#This Row],[Enterprise ID]], 'ExistingRental-12.11'!A:H, 3, 0), "Not Open On 12.11")</f>
        <v>Not Open On 12.11</v>
      </c>
      <c r="S952" s="167" t="str">
        <f>IF(Table2[[#This Row],[Start Rental Date]]="New Rental", "New Rental", "Rental Extension Request")</f>
        <v>Rental Extension Request</v>
      </c>
      <c r="T952" s="167" t="str">
        <f>IFERROR(IF(Table2[[#This Row],[Date of this request]]-Table2[[#This Row],[Tech Service Date]]&lt;60, "New Hire Rental", "Truck Breakdown"), "New Hire Rental")</f>
        <v>New Hire Rental</v>
      </c>
      <c r="U952" s="167" t="str">
        <f>IFERROR(VLOOKUP(Table2[[#This Row],[Enterprise ID]], 'ExistingRental-12.11'!A:H, 7, 0), "Not Open On 12.11")</f>
        <v>Not Open On 12.11</v>
      </c>
      <c r="V952" s="173">
        <f>IFERROR(VLOOKUP(Table2[[#This Row],[Enterprise ID]],'Tech-ServiceDate'!A:B,2,0), "EitherNewHire or Termed")</f>
        <v>45942</v>
      </c>
      <c r="W952" s="41"/>
      <c r="X952" s="25"/>
    </row>
    <row r="953" spans="1:24" ht="33.75" customHeight="1">
      <c r="A953" s="15">
        <v>45979</v>
      </c>
      <c r="B953" s="8">
        <v>21660</v>
      </c>
      <c r="C953" s="9" t="s">
        <v>17674</v>
      </c>
      <c r="D953" s="10" t="s">
        <v>17675</v>
      </c>
      <c r="E953" s="174" t="str">
        <f t="shared" si="38"/>
        <v>21660</v>
      </c>
      <c r="F953" s="175">
        <f>IFERROR(VLOOKUP(D953,'TPMS-auto'!A:J, 10,0), "Not-in-TPMS")</f>
        <v>4016026884</v>
      </c>
      <c r="G953" s="175" t="str">
        <f>IFERROR(VLOOKUP(D953,'TPMS-auto'!A:J,6,0),"Not-in-TPMS")</f>
        <v>021660</v>
      </c>
      <c r="H953" s="12" t="s">
        <v>14676</v>
      </c>
      <c r="I953" s="11" t="s">
        <v>17676</v>
      </c>
      <c r="J953" s="13" t="s">
        <v>17677</v>
      </c>
      <c r="K953" s="13" t="s">
        <v>14679</v>
      </c>
      <c r="L953" s="13" t="s">
        <v>14680</v>
      </c>
      <c r="M953" s="13"/>
      <c r="N953" s="13" t="s">
        <v>14680</v>
      </c>
      <c r="O953" s="13" t="s">
        <v>14680</v>
      </c>
      <c r="P953" s="166" t="str">
        <f>IFERROR(VLOOKUP(D953,'TPMS-auto'!A:D, 4,0),"Not-in-TPMS")</f>
        <v>0007670</v>
      </c>
      <c r="Q953" s="169" t="str">
        <f>VLOOKUP(Table2[[#This Row],[Unit Number]],Ops,3,0)</f>
        <v>Rob &amp; Andrea</v>
      </c>
      <c r="R953" s="173">
        <f>IFERROR(VLOOKUP(Table2[[#This Row],[Enterprise ID]], 'ExistingRental-12.11'!A:H, 3, 0), "Not Open On 12.11")</f>
        <v>45993</v>
      </c>
      <c r="S953" s="167" t="str">
        <f>IF(Table2[[#This Row],[Start Rental Date]]="New Rental", "New Rental", "Rental Extension Request")</f>
        <v>New Rental</v>
      </c>
      <c r="T953" s="167" t="str">
        <f>IFERROR(IF(Table2[[#This Row],[Date of this request]]-Table2[[#This Row],[Tech Service Date]]&lt;60, "New Hire Rental", "Truck Breakdown"), "New Hire Rental")</f>
        <v>Truck Breakdown</v>
      </c>
      <c r="U953" s="167" t="str">
        <f>IFERROR(VLOOKUP(Table2[[#This Row],[Enterprise ID]], 'ExistingRental-12.11'!A:H, 7, 0), "Not Open On 12.11")</f>
        <v>MAURY CAMARA</v>
      </c>
      <c r="V953" s="173">
        <f>IFERROR(VLOOKUP(Table2[[#This Row],[Enterprise ID]],'Tech-ServiceDate'!A:B,2,0), "EitherNewHire or Termed")</f>
        <v>45907</v>
      </c>
      <c r="W953" s="41"/>
      <c r="X953" s="25"/>
    </row>
    <row r="954" spans="1:24" ht="33.75" customHeight="1">
      <c r="A954" s="15">
        <v>45979</v>
      </c>
      <c r="B954" s="8">
        <v>46836</v>
      </c>
      <c r="C954" s="9" t="s">
        <v>17678</v>
      </c>
      <c r="D954" s="10" t="s">
        <v>3013</v>
      </c>
      <c r="E954" s="174" t="str">
        <f t="shared" si="38"/>
        <v>46836</v>
      </c>
      <c r="F954" s="175">
        <f>IFERROR(VLOOKUP(D954,'TPMS-auto'!A:J, 10,0), "Not-in-TPMS")</f>
        <v>9375031313</v>
      </c>
      <c r="G954" s="175" t="str">
        <f>IFERROR(VLOOKUP(D954,'TPMS-auto'!A:J,6,0),"Not-in-TPMS")</f>
        <v>046836</v>
      </c>
      <c r="H954" s="12" t="s">
        <v>14676</v>
      </c>
      <c r="I954" s="11" t="s">
        <v>17679</v>
      </c>
      <c r="J954" s="13" t="s">
        <v>17680</v>
      </c>
      <c r="K954" s="13" t="s">
        <v>14679</v>
      </c>
      <c r="L954" s="13" t="s">
        <v>14680</v>
      </c>
      <c r="M954" s="13"/>
      <c r="N954" s="13" t="s">
        <v>14680</v>
      </c>
      <c r="O954" s="13" t="s">
        <v>14680</v>
      </c>
      <c r="P954" s="166" t="str">
        <f>IFERROR(VLOOKUP(D954,'TPMS-auto'!A:D, 4,0),"Not-in-TPMS")</f>
        <v>0004766</v>
      </c>
      <c r="Q954" s="169" t="str">
        <f>VLOOKUP(Table2[[#This Row],[Unit Number]],Ops,3,0)</f>
        <v>Rob &amp; Andrea</v>
      </c>
      <c r="R954" s="173" t="str">
        <f>IFERROR(VLOOKUP(Table2[[#This Row],[Enterprise ID]], 'ExistingRental-12.11'!A:H, 3, 0), "Not Open On 12.11")</f>
        <v>Not Open On 12.11</v>
      </c>
      <c r="S954" s="167" t="str">
        <f>IF(Table2[[#This Row],[Start Rental Date]]="New Rental", "New Rental", "Rental Extension Request")</f>
        <v>New Rental</v>
      </c>
      <c r="T954" s="167" t="str">
        <f>IFERROR(IF(Table2[[#This Row],[Date of this request]]-Table2[[#This Row],[Tech Service Date]]&lt;60, "New Hire Rental", "Truck Breakdown"), "New Hire Rental")</f>
        <v>Truck Breakdown</v>
      </c>
      <c r="U954" s="167" t="str">
        <f>IFERROR(VLOOKUP(Table2[[#This Row],[Enterprise ID]], 'ExistingRental-12.11'!A:H, 7, 0), "Not Open On 12.11")</f>
        <v>Not Open On 12.11</v>
      </c>
      <c r="V954" s="173">
        <f>IFERROR(VLOOKUP(Table2[[#This Row],[Enterprise ID]],'Tech-ServiceDate'!A:B,2,0), "EitherNewHire or Termed")</f>
        <v>35714</v>
      </c>
      <c r="W954" s="41"/>
      <c r="X954" s="25"/>
    </row>
    <row r="955" spans="1:24" ht="33.75" customHeight="1">
      <c r="A955" s="15">
        <v>45979</v>
      </c>
      <c r="B955" s="7">
        <v>61816</v>
      </c>
      <c r="C955" s="4" t="s">
        <v>17681</v>
      </c>
      <c r="D955" s="5"/>
      <c r="E955" s="176" t="str">
        <f t="shared" si="38"/>
        <v>61816</v>
      </c>
      <c r="F955" s="181" t="str">
        <f>IFERROR(VLOOKUP(D955,'TPMS-auto'!A:J, 10,0), "Not-in-TPMS")</f>
        <v>Not-in-TPMS</v>
      </c>
      <c r="G955" s="181" t="str">
        <f>IFERROR(VLOOKUP(D955,'TPMS-auto'!A:J,6,0),"Not-in-TPMS")</f>
        <v>Not-in-TPMS</v>
      </c>
      <c r="H955" s="12" t="s">
        <v>14676</v>
      </c>
      <c r="I955" s="2" t="s">
        <v>17682</v>
      </c>
      <c r="J955" s="3" t="s">
        <v>17683</v>
      </c>
      <c r="K955" s="13" t="s">
        <v>14679</v>
      </c>
      <c r="L955" s="13" t="s">
        <v>14680</v>
      </c>
      <c r="M955" s="13"/>
      <c r="N955" s="3" t="s">
        <v>14680</v>
      </c>
      <c r="O955" s="13" t="s">
        <v>14680</v>
      </c>
      <c r="P955" s="166" t="str">
        <f>IFERROR(VLOOKUP(D955,'TPMS-auto'!A:D, 4,0),"Not-in-TPMS")</f>
        <v>Not-in-TPMS</v>
      </c>
      <c r="Q955" s="169" t="e">
        <f>VLOOKUP(Table2[[#This Row],[Unit Number]],Ops,3,0)</f>
        <v>#N/A</v>
      </c>
      <c r="R955" s="173" t="str">
        <f>IFERROR(VLOOKUP(Table2[[#This Row],[Enterprise ID]], 'ExistingRental-12.11'!A:H, 3, 0), "Not Open On 12.11")</f>
        <v>Not Open On 12.11</v>
      </c>
      <c r="S955" s="167" t="str">
        <f>IF(Table2[[#This Row],[Start Rental Date]]="New Rental", "New Rental", "Rental Extension Request")</f>
        <v>New Rental</v>
      </c>
      <c r="T955" s="167" t="str">
        <f>IFERROR(IF(Table2[[#This Row],[Date of this request]]-Table2[[#This Row],[Tech Service Date]]&lt;60, "New Hire Rental", "Truck Breakdown"), "New Hire Rental")</f>
        <v>New Hire Rental</v>
      </c>
      <c r="U955" s="167" t="str">
        <f>IFERROR(VLOOKUP(Table2[[#This Row],[Enterprise ID]], 'ExistingRental-12.11'!A:H, 7, 0), "Not Open On 12.11")</f>
        <v>Not Open On 12.11</v>
      </c>
      <c r="V955" s="173" t="str">
        <f>IFERROR(VLOOKUP(Table2[[#This Row],[Enterprise ID]],'Tech-ServiceDate'!A:B,2,0), "EitherNewHire or Termed")</f>
        <v>EitherNewHire or Termed</v>
      </c>
      <c r="W955" s="41"/>
      <c r="X955" s="25"/>
    </row>
    <row r="956" spans="1:24" ht="33.75" customHeight="1">
      <c r="A956" s="15">
        <v>45979</v>
      </c>
      <c r="B956" s="7">
        <v>61812</v>
      </c>
      <c r="C956" s="4" t="s">
        <v>17684</v>
      </c>
      <c r="D956" s="5" t="s">
        <v>17685</v>
      </c>
      <c r="E956" s="176" t="str">
        <f t="shared" ref="E956:E991" si="39">TRIM(B956)</f>
        <v>61812</v>
      </c>
      <c r="F956" s="181">
        <f>IFERROR(VLOOKUP(D956,'TPMS-auto'!A:J, 10,0), "Not-in-TPMS")</f>
        <v>9369554140</v>
      </c>
      <c r="G956" s="181" t="str">
        <f>IFERROR(VLOOKUP(D956,'TPMS-auto'!A:J,6,0),"Not-in-TPMS")</f>
        <v>061812</v>
      </c>
      <c r="H956" s="12" t="s">
        <v>14676</v>
      </c>
      <c r="I956" s="2"/>
      <c r="J956" s="3" t="s">
        <v>17686</v>
      </c>
      <c r="K956" s="3" t="s">
        <v>17687</v>
      </c>
      <c r="L956" s="13" t="s">
        <v>14680</v>
      </c>
      <c r="M956" s="13"/>
      <c r="N956" s="3" t="s">
        <v>14680</v>
      </c>
      <c r="O956" s="13" t="s">
        <v>14680</v>
      </c>
      <c r="P956" s="166" t="str">
        <f>IFERROR(VLOOKUP(D956,'TPMS-auto'!A:D, 4,0),"Not-in-TPMS")</f>
        <v>0008107</v>
      </c>
      <c r="Q956" s="169" t="str">
        <f>VLOOKUP(Table2[[#This Row],[Unit Number]],Ops,3,0)</f>
        <v>Carol &amp; Tasha</v>
      </c>
      <c r="R956" s="173">
        <f>IFERROR(VLOOKUP(Table2[[#This Row],[Enterprise ID]], 'ExistingRental-12.11'!A:H, 3, 0), "Not Open On 12.11")</f>
        <v>45998</v>
      </c>
      <c r="S956" s="167" t="str">
        <f>IF(Table2[[#This Row],[Start Rental Date]]="New Rental", "New Rental", "Rental Extension Request")</f>
        <v>New Rental</v>
      </c>
      <c r="T956" s="167" t="str">
        <f>IFERROR(IF(Table2[[#This Row],[Date of this request]]-Table2[[#This Row],[Tech Service Date]]&lt;60, "New Hire Rental", "Truck Breakdown"), "New Hire Rental")</f>
        <v>Truck Breakdown</v>
      </c>
      <c r="U956" s="167" t="str">
        <f>IFERROR(VLOOKUP(Table2[[#This Row],[Enterprise ID]], 'ExistingRental-12.11'!A:H, 7, 0), "Not Open On 12.11")</f>
        <v>ANTHONY STEPHENSON</v>
      </c>
      <c r="V956" s="173">
        <f>IFERROR(VLOOKUP(Table2[[#This Row],[Enterprise ID]],'Tech-ServiceDate'!A:B,2,0), "EitherNewHire or Termed")</f>
        <v>43892</v>
      </c>
      <c r="W956" s="41"/>
      <c r="X956" s="25"/>
    </row>
    <row r="957" spans="1:24" ht="33.75" customHeight="1">
      <c r="A957" s="15">
        <v>45979</v>
      </c>
      <c r="B957" s="8">
        <v>46502</v>
      </c>
      <c r="C957" s="9" t="s">
        <v>17688</v>
      </c>
      <c r="D957" s="10" t="s">
        <v>15574</v>
      </c>
      <c r="E957" s="174" t="str">
        <f t="shared" si="39"/>
        <v>46502</v>
      </c>
      <c r="F957" s="175">
        <f>IFERROR(VLOOKUP(D957,'TPMS-auto'!A:J, 10,0), "Not-in-TPMS")</f>
        <v>3018935023</v>
      </c>
      <c r="G957" s="175" t="str">
        <f>IFERROR(VLOOKUP(D957,'TPMS-auto'!A:J,6,0),"Not-in-TPMS")</f>
        <v>046502</v>
      </c>
      <c r="H957" s="12" t="s">
        <v>14676</v>
      </c>
      <c r="I957" s="11" t="s">
        <v>17689</v>
      </c>
      <c r="J957" s="13" t="s">
        <v>17690</v>
      </c>
      <c r="K957" s="13" t="s">
        <v>14679</v>
      </c>
      <c r="L957" s="13" t="s">
        <v>14680</v>
      </c>
      <c r="M957" s="13"/>
      <c r="N957" s="13" t="s">
        <v>14680</v>
      </c>
      <c r="O957" s="13" t="s">
        <v>14680</v>
      </c>
      <c r="P957" s="166" t="str">
        <f>IFERROR(VLOOKUP(D957,'TPMS-auto'!A:D, 4,0),"Not-in-TPMS")</f>
        <v>0007084</v>
      </c>
      <c r="Q957" s="169" t="str">
        <f>VLOOKUP(Table2[[#This Row],[Unit Number]],Ops,3,0)</f>
        <v>Monica, Cheryl &amp; Machell</v>
      </c>
      <c r="R957" s="173">
        <f>IFERROR(VLOOKUP(Table2[[#This Row],[Enterprise ID]], 'ExistingRental-12.11'!A:H, 3, 0), "Not Open On 12.11")</f>
        <v>45979</v>
      </c>
      <c r="S957" s="167" t="str">
        <f>IF(Table2[[#This Row],[Start Rental Date]]="New Rental", "New Rental", "Rental Extension Request")</f>
        <v>New Rental</v>
      </c>
      <c r="T957" s="167" t="str">
        <f>IFERROR(IF(Table2[[#This Row],[Date of this request]]-Table2[[#This Row],[Tech Service Date]]&lt;60, "New Hire Rental", "Truck Breakdown"), "New Hire Rental")</f>
        <v>Truck Breakdown</v>
      </c>
      <c r="U957" s="167" t="str">
        <f>IFERROR(VLOOKUP(Table2[[#This Row],[Enterprise ID]], 'ExistingRental-12.11'!A:H, 7, 0), "Not Open On 12.11")</f>
        <v>SAYED FAROZ FAKHRI</v>
      </c>
      <c r="V957" s="173">
        <f>IFERROR(VLOOKUP(Table2[[#This Row],[Enterprise ID]],'Tech-ServiceDate'!A:B,2,0), "EitherNewHire or Termed")</f>
        <v>44427</v>
      </c>
      <c r="W957" s="41"/>
      <c r="X957" s="25"/>
    </row>
    <row r="958" spans="1:24" ht="33.75" customHeight="1">
      <c r="A958" s="15">
        <v>45979</v>
      </c>
      <c r="B958" s="7">
        <v>61122</v>
      </c>
      <c r="C958" s="4" t="s">
        <v>17691</v>
      </c>
      <c r="D958" s="5" t="s">
        <v>17692</v>
      </c>
      <c r="E958" s="176" t="str">
        <f t="shared" si="39"/>
        <v>61122</v>
      </c>
      <c r="F958" s="181">
        <f>IFERROR(VLOOKUP(D958,'TPMS-auto'!A:J, 10,0), "Not-in-TPMS")</f>
        <v>8595130516</v>
      </c>
      <c r="G958" s="181" t="str">
        <f>IFERROR(VLOOKUP(D958,'TPMS-auto'!A:J,6,0),"Not-in-TPMS")</f>
        <v>061122</v>
      </c>
      <c r="H958" s="12" t="s">
        <v>14676</v>
      </c>
      <c r="I958" s="2" t="s">
        <v>17693</v>
      </c>
      <c r="J958" s="3" t="s">
        <v>17694</v>
      </c>
      <c r="K958" s="13" t="s">
        <v>14679</v>
      </c>
      <c r="L958" s="13" t="s">
        <v>14680</v>
      </c>
      <c r="M958" s="13"/>
      <c r="N958" s="3" t="s">
        <v>14680</v>
      </c>
      <c r="O958" s="13" t="s">
        <v>14680</v>
      </c>
      <c r="P958" s="166" t="str">
        <f>IFERROR(VLOOKUP(D958,'TPMS-auto'!A:D, 4,0),"Not-in-TPMS")</f>
        <v>0004766</v>
      </c>
      <c r="Q958" s="169" t="str">
        <f>VLOOKUP(Table2[[#This Row],[Unit Number]],Ops,3,0)</f>
        <v>Rob &amp; Andrea</v>
      </c>
      <c r="R958" s="173" t="str">
        <f>IFERROR(VLOOKUP(Table2[[#This Row],[Enterprise ID]], 'ExistingRental-12.11'!A:H, 3, 0), "Not Open On 12.11")</f>
        <v>Not Open On 12.11</v>
      </c>
      <c r="S958" s="167" t="str">
        <f>IF(Table2[[#This Row],[Start Rental Date]]="New Rental", "New Rental", "Rental Extension Request")</f>
        <v>New Rental</v>
      </c>
      <c r="T958" s="167" t="str">
        <f>IFERROR(IF(Table2[[#This Row],[Date of this request]]-Table2[[#This Row],[Tech Service Date]]&lt;60, "New Hire Rental", "Truck Breakdown"), "New Hire Rental")</f>
        <v>Truck Breakdown</v>
      </c>
      <c r="U958" s="167" t="str">
        <f>IFERROR(VLOOKUP(Table2[[#This Row],[Enterprise ID]], 'ExistingRental-12.11'!A:H, 7, 0), "Not Open On 12.11")</f>
        <v>Not Open On 12.11</v>
      </c>
      <c r="V958" s="173">
        <f>IFERROR(VLOOKUP(Table2[[#This Row],[Enterprise ID]],'Tech-ServiceDate'!A:B,2,0), "EitherNewHire or Termed")</f>
        <v>42947</v>
      </c>
      <c r="W958" s="41"/>
      <c r="X958" s="25"/>
    </row>
    <row r="959" spans="1:24" ht="33.75" customHeight="1">
      <c r="A959" s="15">
        <v>45979</v>
      </c>
      <c r="B959" s="7">
        <v>61611</v>
      </c>
      <c r="C959" s="4" t="s">
        <v>17695</v>
      </c>
      <c r="D959" s="5" t="s">
        <v>17696</v>
      </c>
      <c r="E959" s="176" t="str">
        <f t="shared" si="39"/>
        <v>61611</v>
      </c>
      <c r="F959" s="181">
        <f>IFERROR(VLOOKUP(D959,'TPMS-auto'!A:J, 10,0), "Not-in-TPMS")</f>
        <v>9286107291</v>
      </c>
      <c r="G959" s="181" t="str">
        <f>IFERROR(VLOOKUP(D959,'TPMS-auto'!A:J,6,0),"Not-in-TPMS")</f>
        <v>061611</v>
      </c>
      <c r="H959" s="12" t="s">
        <v>14676</v>
      </c>
      <c r="I959" s="2" t="s">
        <v>17697</v>
      </c>
      <c r="J959" s="3" t="s">
        <v>17698</v>
      </c>
      <c r="K959" s="13" t="s">
        <v>14679</v>
      </c>
      <c r="L959" s="13" t="s">
        <v>14680</v>
      </c>
      <c r="M959" s="13"/>
      <c r="N959" s="3" t="s">
        <v>14680</v>
      </c>
      <c r="O959" s="13" t="s">
        <v>14680</v>
      </c>
      <c r="P959" s="166" t="str">
        <f>IFERROR(VLOOKUP(D959,'TPMS-auto'!A:D, 4,0),"Not-in-TPMS")</f>
        <v>0007088</v>
      </c>
      <c r="Q959" s="169" t="str">
        <f>VLOOKUP(Table2[[#This Row],[Unit Number]],Ops,3,0)</f>
        <v>Carol &amp; Tasha</v>
      </c>
      <c r="R959" s="173">
        <f>IFERROR(VLOOKUP(Table2[[#This Row],[Enterprise ID]], 'ExistingRental-12.11'!A:H, 3, 0), "Not Open On 12.11")</f>
        <v>45979</v>
      </c>
      <c r="S959" s="167" t="str">
        <f>IF(Table2[[#This Row],[Start Rental Date]]="New Rental", "New Rental", "Rental Extension Request")</f>
        <v>New Rental</v>
      </c>
      <c r="T959" s="167" t="str">
        <f>IFERROR(IF(Table2[[#This Row],[Date of this request]]-Table2[[#This Row],[Tech Service Date]]&lt;60, "New Hire Rental", "Truck Breakdown"), "New Hire Rental")</f>
        <v>Truck Breakdown</v>
      </c>
      <c r="U959" s="167" t="str">
        <f>IFERROR(VLOOKUP(Table2[[#This Row],[Enterprise ID]], 'ExistingRental-12.11'!A:H, 7, 0), "Not Open On 12.11")</f>
        <v>STEVEN FARRELL</v>
      </c>
      <c r="V959" s="173">
        <f>IFERROR(VLOOKUP(Table2[[#This Row],[Enterprise ID]],'Tech-ServiceDate'!A:B,2,0), "EitherNewHire or Termed")</f>
        <v>44441</v>
      </c>
      <c r="W959" s="41"/>
      <c r="X959" s="25"/>
    </row>
    <row r="960" spans="1:24" ht="33.75" customHeight="1">
      <c r="A960" s="15">
        <v>45979</v>
      </c>
      <c r="B960" s="7">
        <v>61322</v>
      </c>
      <c r="C960" s="4" t="s">
        <v>17699</v>
      </c>
      <c r="D960" s="5" t="s">
        <v>6408</v>
      </c>
      <c r="E960" s="176" t="str">
        <f t="shared" si="39"/>
        <v>61322</v>
      </c>
      <c r="F960" s="181">
        <f>IFERROR(VLOOKUP(D960,'TPMS-auto'!A:J, 10,0), "Not-in-TPMS")</f>
        <v>5402140845</v>
      </c>
      <c r="G960" s="181" t="str">
        <f>IFERROR(VLOOKUP(D960,'TPMS-auto'!A:J,6,0),"Not-in-TPMS")</f>
        <v>061322</v>
      </c>
      <c r="H960" s="12" t="s">
        <v>14676</v>
      </c>
      <c r="I960" s="2" t="s">
        <v>17700</v>
      </c>
      <c r="J960" s="3" t="s">
        <v>17701</v>
      </c>
      <c r="K960" s="13" t="s">
        <v>14679</v>
      </c>
      <c r="L960" s="13" t="s">
        <v>14680</v>
      </c>
      <c r="M960" s="13"/>
      <c r="N960" s="3" t="s">
        <v>14680</v>
      </c>
      <c r="O960" s="13" t="s">
        <v>14680</v>
      </c>
      <c r="P960" s="166" t="str">
        <f>IFERROR(VLOOKUP(D960,'TPMS-auto'!A:D, 4,0),"Not-in-TPMS")</f>
        <v>0007084</v>
      </c>
      <c r="Q960" s="169" t="str">
        <f>VLOOKUP(Table2[[#This Row],[Unit Number]],Ops,3,0)</f>
        <v>Monica, Cheryl &amp; Machell</v>
      </c>
      <c r="R960" s="173" t="str">
        <f>IFERROR(VLOOKUP(Table2[[#This Row],[Enterprise ID]], 'ExistingRental-12.11'!A:H, 3, 0), "Not Open On 12.11")</f>
        <v>Not Open On 12.11</v>
      </c>
      <c r="S960" s="167" t="str">
        <f>IF(Table2[[#This Row],[Start Rental Date]]="New Rental", "New Rental", "Rental Extension Request")</f>
        <v>New Rental</v>
      </c>
      <c r="T960" s="167" t="str">
        <f>IFERROR(IF(Table2[[#This Row],[Date of this request]]-Table2[[#This Row],[Tech Service Date]]&lt;60, "New Hire Rental", "Truck Breakdown"), "New Hire Rental")</f>
        <v>Truck Breakdown</v>
      </c>
      <c r="U960" s="167" t="str">
        <f>IFERROR(VLOOKUP(Table2[[#This Row],[Enterprise ID]], 'ExistingRental-12.11'!A:H, 7, 0), "Not Open On 12.11")</f>
        <v>Not Open On 12.11</v>
      </c>
      <c r="V960" s="173">
        <f>IFERROR(VLOOKUP(Table2[[#This Row],[Enterprise ID]],'Tech-ServiceDate'!A:B,2,0), "EitherNewHire or Termed")</f>
        <v>38845</v>
      </c>
      <c r="W960" s="41"/>
      <c r="X960" s="25"/>
    </row>
    <row r="961" spans="1:24" ht="33.75" customHeight="1">
      <c r="A961" s="15">
        <v>45979</v>
      </c>
      <c r="B961" s="7">
        <v>36777</v>
      </c>
      <c r="C961" s="4" t="s">
        <v>17702</v>
      </c>
      <c r="D961" s="5" t="s">
        <v>16416</v>
      </c>
      <c r="E961" s="176" t="str">
        <f t="shared" si="39"/>
        <v>36777</v>
      </c>
      <c r="F961" s="181">
        <f>IFERROR(VLOOKUP(D961,'TPMS-auto'!A:J, 10,0), "Not-in-TPMS")</f>
        <v>8062070309</v>
      </c>
      <c r="G961" s="181" t="str">
        <f>IFERROR(VLOOKUP(D961,'TPMS-auto'!A:J,6,0),"Not-in-TPMS")</f>
        <v>036777</v>
      </c>
      <c r="H961" s="12">
        <v>45945</v>
      </c>
      <c r="I961" s="2" t="s">
        <v>17703</v>
      </c>
      <c r="J961" s="3" t="s">
        <v>17704</v>
      </c>
      <c r="K961" s="3" t="s">
        <v>14679</v>
      </c>
      <c r="L961" s="13" t="s">
        <v>14680</v>
      </c>
      <c r="M961" s="13"/>
      <c r="N961" s="3" t="s">
        <v>14680</v>
      </c>
      <c r="O961" s="13" t="s">
        <v>14680</v>
      </c>
      <c r="P961" s="166" t="str">
        <f>IFERROR(VLOOKUP(D961,'TPMS-auto'!A:D, 4,0),"Not-in-TPMS")</f>
        <v>0007995</v>
      </c>
      <c r="Q961" s="169" t="str">
        <f>VLOOKUP(Table2[[#This Row],[Unit Number]],Ops,3,0)</f>
        <v>Carol &amp; Tasha</v>
      </c>
      <c r="R961" s="173">
        <f>IFERROR(VLOOKUP(Table2[[#This Row],[Enterprise ID]], 'ExistingRental-12.11'!A:H, 3, 0), "Not Open On 12.11")</f>
        <v>45945</v>
      </c>
      <c r="S961" s="167" t="str">
        <f>IF(Table2[[#This Row],[Start Rental Date]]="New Rental", "New Rental", "Rental Extension Request")</f>
        <v>Rental Extension Request</v>
      </c>
      <c r="T961" s="167" t="str">
        <f>IFERROR(IF(Table2[[#This Row],[Date of this request]]-Table2[[#This Row],[Tech Service Date]]&lt;60, "New Hire Rental", "Truck Breakdown"), "New Hire Rental")</f>
        <v>Truck Breakdown</v>
      </c>
      <c r="U961" s="167" t="str">
        <f>IFERROR(VLOOKUP(Table2[[#This Row],[Enterprise ID]], 'ExistingRental-12.11'!A:H, 7, 0), "Not Open On 12.11")</f>
        <v>ERIC DAVIS</v>
      </c>
      <c r="V961" s="173">
        <f>IFERROR(VLOOKUP(Table2[[#This Row],[Enterprise ID]],'Tech-ServiceDate'!A:B,2,0), "EitherNewHire or Termed")</f>
        <v>44180</v>
      </c>
      <c r="W961" s="41"/>
      <c r="X961" s="25"/>
    </row>
    <row r="962" spans="1:24" ht="33.75" customHeight="1">
      <c r="A962" s="15">
        <v>45979</v>
      </c>
      <c r="B962" s="8">
        <v>37077</v>
      </c>
      <c r="C962" s="9" t="s">
        <v>17343</v>
      </c>
      <c r="D962" s="10" t="s">
        <v>7351</v>
      </c>
      <c r="E962" s="174" t="str">
        <f t="shared" si="39"/>
        <v>37077</v>
      </c>
      <c r="F962" s="175">
        <f>IFERROR(VLOOKUP(D962,'TPMS-auto'!A:J, 10,0), "Not-in-TPMS")</f>
        <v>4235122847</v>
      </c>
      <c r="G962" s="175" t="str">
        <f>IFERROR(VLOOKUP(D962,'TPMS-auto'!A:J,6,0),"Not-in-TPMS")</f>
        <v>037077</v>
      </c>
      <c r="H962" s="12" t="s">
        <v>14676</v>
      </c>
      <c r="I962" s="11" t="s">
        <v>17705</v>
      </c>
      <c r="J962" s="13" t="s">
        <v>17706</v>
      </c>
      <c r="K962" s="13" t="s">
        <v>14679</v>
      </c>
      <c r="L962" s="13" t="s">
        <v>14680</v>
      </c>
      <c r="M962" s="13"/>
      <c r="N962" s="13" t="s">
        <v>14680</v>
      </c>
      <c r="O962" s="13" t="s">
        <v>14680</v>
      </c>
      <c r="P962" s="166" t="str">
        <f>IFERROR(VLOOKUP(D962,'TPMS-auto'!A:D, 4,0),"Not-in-TPMS")</f>
        <v>0004766</v>
      </c>
      <c r="Q962" s="169" t="str">
        <f>VLOOKUP(Table2[[#This Row],[Unit Number]],Ops,3,0)</f>
        <v>Rob &amp; Andrea</v>
      </c>
      <c r="R962" s="173">
        <f>IFERROR(VLOOKUP(Table2[[#This Row],[Enterprise ID]], 'ExistingRental-12.11'!A:H, 3, 0), "Not Open On 12.11")</f>
        <v>45979</v>
      </c>
      <c r="S962" s="167" t="str">
        <f>IF(Table2[[#This Row],[Start Rental Date]]="New Rental", "New Rental", "Rental Extension Request")</f>
        <v>New Rental</v>
      </c>
      <c r="T962" s="167" t="str">
        <f>IFERROR(IF(Table2[[#This Row],[Date of this request]]-Table2[[#This Row],[Tech Service Date]]&lt;60, "New Hire Rental", "Truck Breakdown"), "New Hire Rental")</f>
        <v>Truck Breakdown</v>
      </c>
      <c r="U962" s="167" t="str">
        <f>IFERROR(VLOOKUP(Table2[[#This Row],[Enterprise ID]], 'ExistingRental-12.11'!A:H, 7, 0), "Not Open On 12.11")</f>
        <v>JAMES LEWIS</v>
      </c>
      <c r="V962" s="173">
        <f>IFERROR(VLOOKUP(Table2[[#This Row],[Enterprise ID]],'Tech-ServiceDate'!A:B,2,0), "EitherNewHire or Termed")</f>
        <v>32951</v>
      </c>
      <c r="W962" s="41"/>
      <c r="X962" s="25"/>
    </row>
    <row r="963" spans="1:24" ht="33.75" customHeight="1">
      <c r="A963" s="15">
        <v>45979</v>
      </c>
      <c r="B963" s="8">
        <v>46347</v>
      </c>
      <c r="C963" s="9" t="s">
        <v>17707</v>
      </c>
      <c r="D963" s="10" t="s">
        <v>5123</v>
      </c>
      <c r="E963" s="174" t="str">
        <f t="shared" si="39"/>
        <v>46347</v>
      </c>
      <c r="F963" s="175">
        <f>IFERROR(VLOOKUP(D963,'TPMS-auto'!A:J, 10,0), "Not-in-TPMS")</f>
        <v>8328499074</v>
      </c>
      <c r="G963" s="175" t="str">
        <f>IFERROR(VLOOKUP(D963,'TPMS-auto'!A:J,6,0),"Not-in-TPMS")</f>
        <v>046347</v>
      </c>
      <c r="H963" s="12" t="s">
        <v>14676</v>
      </c>
      <c r="I963" s="11" t="s">
        <v>17708</v>
      </c>
      <c r="J963" s="13" t="s">
        <v>17146</v>
      </c>
      <c r="K963" s="13" t="s">
        <v>14679</v>
      </c>
      <c r="L963" s="13" t="s">
        <v>14680</v>
      </c>
      <c r="M963" s="13"/>
      <c r="N963" s="13" t="s">
        <v>14680</v>
      </c>
      <c r="O963" s="13" t="s">
        <v>14680</v>
      </c>
      <c r="P963" s="166" t="str">
        <f>IFERROR(VLOOKUP(D963,'TPMS-auto'!A:D, 4,0),"Not-in-TPMS")</f>
        <v>0008107</v>
      </c>
      <c r="Q963" s="169" t="str">
        <f>VLOOKUP(Table2[[#This Row],[Unit Number]],Ops,3,0)</f>
        <v>Carol &amp; Tasha</v>
      </c>
      <c r="R963" s="173">
        <f>IFERROR(VLOOKUP(Table2[[#This Row],[Enterprise ID]], 'ExistingRental-12.11'!A:H, 3, 0), "Not Open On 12.11")</f>
        <v>45979</v>
      </c>
      <c r="S963" s="167" t="str">
        <f>IF(Table2[[#This Row],[Start Rental Date]]="New Rental", "New Rental", "Rental Extension Request")</f>
        <v>New Rental</v>
      </c>
      <c r="T963" s="167" t="str">
        <f>IFERROR(IF(Table2[[#This Row],[Date of this request]]-Table2[[#This Row],[Tech Service Date]]&lt;60, "New Hire Rental", "Truck Breakdown"), "New Hire Rental")</f>
        <v>Truck Breakdown</v>
      </c>
      <c r="U963" s="167" t="str">
        <f>IFERROR(VLOOKUP(Table2[[#This Row],[Enterprise ID]], 'ExistingRental-12.11'!A:H, 7, 0), "Not Open On 12.11")</f>
        <v>FRANCISCO HERNANDEZ</v>
      </c>
      <c r="V963" s="173">
        <f>IFERROR(VLOOKUP(Table2[[#This Row],[Enterprise ID]],'Tech-ServiceDate'!A:B,2,0), "EitherNewHire or Termed")</f>
        <v>31131</v>
      </c>
      <c r="W963" s="41"/>
      <c r="X963" s="25"/>
    </row>
    <row r="964" spans="1:24" ht="33.75" customHeight="1">
      <c r="A964" s="15">
        <v>45979</v>
      </c>
      <c r="B964" s="7">
        <v>46106</v>
      </c>
      <c r="C964" s="4" t="s">
        <v>17709</v>
      </c>
      <c r="D964" s="5" t="s">
        <v>17068</v>
      </c>
      <c r="E964" s="176" t="str">
        <f t="shared" si="39"/>
        <v>46106</v>
      </c>
      <c r="F964" s="181">
        <f>IFERROR(VLOOKUP(D964,'TPMS-auto'!A:J, 10,0), "Not-in-TPMS")</f>
        <v>8087881096</v>
      </c>
      <c r="G964" s="181" t="str">
        <f>IFERROR(VLOOKUP(D964,'TPMS-auto'!A:J,6,0),"Not-in-TPMS")</f>
        <v>046106</v>
      </c>
      <c r="H964" s="12" t="s">
        <v>14676</v>
      </c>
      <c r="I964" s="2" t="s">
        <v>17710</v>
      </c>
      <c r="J964" s="3" t="s">
        <v>17711</v>
      </c>
      <c r="K964" s="31" t="s">
        <v>17712</v>
      </c>
      <c r="L964" s="13" t="s">
        <v>14680</v>
      </c>
      <c r="M964" s="13"/>
      <c r="N964" s="22" t="s">
        <v>14696</v>
      </c>
      <c r="O964" s="3"/>
      <c r="P964" s="166" t="str">
        <f>IFERROR(VLOOKUP(D964,'TPMS-auto'!A:D, 4,0),"Not-in-TPMS")</f>
        <v>0008158</v>
      </c>
      <c r="Q964" s="169" t="str">
        <f>VLOOKUP(Table2[[#This Row],[Unit Number]],Ops,3,0)</f>
        <v>Carol &amp; Tasha</v>
      </c>
      <c r="R964" s="173" t="str">
        <f>IFERROR(VLOOKUP(Table2[[#This Row],[Enterprise ID]], 'ExistingRental-12.11'!A:H, 3, 0), "Not Open On 12.11")</f>
        <v>Not Open On 12.11</v>
      </c>
      <c r="S964" s="167" t="str">
        <f>IF(Table2[[#This Row],[Start Rental Date]]="New Rental", "New Rental", "Rental Extension Request")</f>
        <v>New Rental</v>
      </c>
      <c r="T964" s="167" t="str">
        <f>IFERROR(IF(Table2[[#This Row],[Date of this request]]-Table2[[#This Row],[Tech Service Date]]&lt;60, "New Hire Rental", "Truck Breakdown"), "New Hire Rental")</f>
        <v>Truck Breakdown</v>
      </c>
      <c r="U964" s="167" t="str">
        <f>IFERROR(VLOOKUP(Table2[[#This Row],[Enterprise ID]], 'ExistingRental-12.11'!A:H, 7, 0), "Not Open On 12.11")</f>
        <v>Not Open On 12.11</v>
      </c>
      <c r="V964" s="173">
        <f>IFERROR(VLOOKUP(Table2[[#This Row],[Enterprise ID]],'Tech-ServiceDate'!A:B,2,0), "EitherNewHire or Termed")</f>
        <v>45879</v>
      </c>
      <c r="W964" s="41"/>
      <c r="X964" s="25"/>
    </row>
    <row r="965" spans="1:24" ht="33.75" customHeight="1">
      <c r="A965" s="15">
        <v>45979</v>
      </c>
      <c r="B965" s="7">
        <v>61222</v>
      </c>
      <c r="C965" s="4" t="s">
        <v>17713</v>
      </c>
      <c r="D965" s="5" t="s">
        <v>17714</v>
      </c>
      <c r="E965" s="176" t="str">
        <f t="shared" si="39"/>
        <v>61222</v>
      </c>
      <c r="F965" s="181">
        <f>IFERROR(VLOOKUP(D965,'TPMS-auto'!A:J, 10,0), "Not-in-TPMS")</f>
        <v>5413163404</v>
      </c>
      <c r="G965" s="181" t="str">
        <f>IFERROR(VLOOKUP(D965,'TPMS-auto'!A:J,6,0),"Not-in-TPMS")</f>
        <v>061222</v>
      </c>
      <c r="H965" s="12" t="s">
        <v>14676</v>
      </c>
      <c r="I965" s="2" t="s">
        <v>17715</v>
      </c>
      <c r="J965" s="3" t="s">
        <v>17716</v>
      </c>
      <c r="K965" s="13" t="s">
        <v>14679</v>
      </c>
      <c r="L965" s="13" t="s">
        <v>14680</v>
      </c>
      <c r="M965" s="13"/>
      <c r="N965" s="3" t="s">
        <v>14680</v>
      </c>
      <c r="O965" s="3" t="s">
        <v>14680</v>
      </c>
      <c r="P965" s="166" t="str">
        <f>IFERROR(VLOOKUP(D965,'TPMS-auto'!A:D, 4,0),"Not-in-TPMS")</f>
        <v>0008228</v>
      </c>
      <c r="Q965" s="169" t="str">
        <f>VLOOKUP(Table2[[#This Row],[Unit Number]],Ops,3,0)</f>
        <v>Carol &amp; Tasha</v>
      </c>
      <c r="R965" s="173">
        <f>IFERROR(VLOOKUP(Table2[[#This Row],[Enterprise ID]], 'ExistingRental-12.11'!A:H, 3, 0), "Not Open On 12.11")</f>
        <v>45980</v>
      </c>
      <c r="S965" s="167" t="str">
        <f>IF(Table2[[#This Row],[Start Rental Date]]="New Rental", "New Rental", "Rental Extension Request")</f>
        <v>New Rental</v>
      </c>
      <c r="T965" s="167" t="str">
        <f>IFERROR(IF(Table2[[#This Row],[Date of this request]]-Table2[[#This Row],[Tech Service Date]]&lt;60, "New Hire Rental", "Truck Breakdown"), "New Hire Rental")</f>
        <v>Truck Breakdown</v>
      </c>
      <c r="U965" s="167" t="str">
        <f>IFERROR(VLOOKUP(Table2[[#This Row],[Enterprise ID]], 'ExistingRental-12.11'!A:H, 7, 0), "Not Open On 12.11")</f>
        <v>ARTHUR BIBLE JR</v>
      </c>
      <c r="V965" s="173">
        <f>IFERROR(VLOOKUP(Table2[[#This Row],[Enterprise ID]],'Tech-ServiceDate'!A:B,2,0), "EitherNewHire or Termed")</f>
        <v>42038</v>
      </c>
      <c r="W965" s="41"/>
      <c r="X965" s="25"/>
    </row>
    <row r="966" spans="1:24" ht="33.75" customHeight="1">
      <c r="A966" s="15">
        <v>45979</v>
      </c>
      <c r="B966" s="7">
        <v>36770</v>
      </c>
      <c r="C966" s="4" t="s">
        <v>17717</v>
      </c>
      <c r="D966" s="5" t="s">
        <v>9147</v>
      </c>
      <c r="E966" s="176" t="str">
        <f t="shared" si="39"/>
        <v>36770</v>
      </c>
      <c r="F966" s="181">
        <f>IFERROR(VLOOKUP(D966,'TPMS-auto'!A:J, 10,0), "Not-in-TPMS")</f>
        <v>3468483248</v>
      </c>
      <c r="G966" s="181" t="str">
        <f>IFERROR(VLOOKUP(D966,'TPMS-auto'!A:J,6,0),"Not-in-TPMS")</f>
        <v>036770</v>
      </c>
      <c r="H966" s="12" t="s">
        <v>14676</v>
      </c>
      <c r="I966" s="2" t="s">
        <v>15003</v>
      </c>
      <c r="J966" s="3" t="s">
        <v>17718</v>
      </c>
      <c r="K966" s="13" t="s">
        <v>14679</v>
      </c>
      <c r="L966" s="13" t="s">
        <v>14680</v>
      </c>
      <c r="M966" s="13"/>
      <c r="N966" s="3" t="s">
        <v>14680</v>
      </c>
      <c r="O966" s="3" t="s">
        <v>14680</v>
      </c>
      <c r="P966" s="166" t="str">
        <f>IFERROR(VLOOKUP(D966,'TPMS-auto'!A:D, 4,0),"Not-in-TPMS")</f>
        <v>0008107</v>
      </c>
      <c r="Q966" s="169" t="str">
        <f>VLOOKUP(Table2[[#This Row],[Unit Number]],Ops,3,0)</f>
        <v>Carol &amp; Tasha</v>
      </c>
      <c r="R966" s="173">
        <f>IFERROR(VLOOKUP(Table2[[#This Row],[Enterprise ID]], 'ExistingRental-12.11'!A:H, 3, 0), "Not Open On 12.11")</f>
        <v>45980</v>
      </c>
      <c r="S966" s="167" t="str">
        <f>IF(Table2[[#This Row],[Start Rental Date]]="New Rental", "New Rental", "Rental Extension Request")</f>
        <v>New Rental</v>
      </c>
      <c r="T966" s="167" t="str">
        <f>IFERROR(IF(Table2[[#This Row],[Date of this request]]-Table2[[#This Row],[Tech Service Date]]&lt;60, "New Hire Rental", "Truck Breakdown"), "New Hire Rental")</f>
        <v>Truck Breakdown</v>
      </c>
      <c r="U966" s="167" t="str">
        <f>IFERROR(VLOOKUP(Table2[[#This Row],[Enterprise ID]], 'ExistingRental-12.11'!A:H, 7, 0), "Not Open On 12.11")</f>
        <v>LOUIS SMITH</v>
      </c>
      <c r="V966" s="173">
        <f>IFERROR(VLOOKUP(Table2[[#This Row],[Enterprise ID]],'Tech-ServiceDate'!A:B,2,0), "EitherNewHire or Termed")</f>
        <v>39052</v>
      </c>
      <c r="W966" s="41"/>
      <c r="X966" s="25"/>
    </row>
    <row r="967" spans="1:24" ht="33.75" customHeight="1">
      <c r="A967" s="15">
        <v>45979</v>
      </c>
      <c r="B967" s="7">
        <v>59004</v>
      </c>
      <c r="C967" s="4" t="s">
        <v>17719</v>
      </c>
      <c r="D967" s="5" t="s">
        <v>17720</v>
      </c>
      <c r="E967" s="176" t="str">
        <f t="shared" si="39"/>
        <v>59004</v>
      </c>
      <c r="F967" s="181">
        <f>IFERROR(VLOOKUP(D967,'TPMS-auto'!A:J, 10,0), "Not-in-TPMS")</f>
        <v>8089804553</v>
      </c>
      <c r="G967" s="181" t="str">
        <f>IFERROR(VLOOKUP(D967,'TPMS-auto'!A:J,6,0),"Not-in-TPMS")</f>
        <v>059004</v>
      </c>
      <c r="H967" s="12" t="s">
        <v>14676</v>
      </c>
      <c r="I967" s="2" t="s">
        <v>17721</v>
      </c>
      <c r="J967" s="3" t="s">
        <v>17722</v>
      </c>
      <c r="K967" s="31" t="s">
        <v>17712</v>
      </c>
      <c r="L967" s="13" t="s">
        <v>14680</v>
      </c>
      <c r="M967" s="13"/>
      <c r="N967" s="22" t="s">
        <v>14696</v>
      </c>
      <c r="O967" s="3"/>
      <c r="P967" s="166" t="str">
        <f>IFERROR(VLOOKUP(D967,'TPMS-auto'!A:D, 4,0),"Not-in-TPMS")</f>
        <v>0008158</v>
      </c>
      <c r="Q967" s="169" t="str">
        <f>VLOOKUP(Table2[[#This Row],[Unit Number]],Ops,3,0)</f>
        <v>Carol &amp; Tasha</v>
      </c>
      <c r="R967" s="173" t="str">
        <f>IFERROR(VLOOKUP(Table2[[#This Row],[Enterprise ID]], 'ExistingRental-12.11'!A:H, 3, 0), "Not Open On 12.11")</f>
        <v>Not Open On 12.11</v>
      </c>
      <c r="S967" s="167" t="str">
        <f>IF(Table2[[#This Row],[Start Rental Date]]="New Rental", "New Rental", "Rental Extension Request")</f>
        <v>New Rental</v>
      </c>
      <c r="T967" s="167" t="str">
        <f>IFERROR(IF(Table2[[#This Row],[Date of this request]]-Table2[[#This Row],[Tech Service Date]]&lt;60, "New Hire Rental", "Truck Breakdown"), "New Hire Rental")</f>
        <v>New Hire Rental</v>
      </c>
      <c r="U967" s="167" t="str">
        <f>IFERROR(VLOOKUP(Table2[[#This Row],[Enterprise ID]], 'ExistingRental-12.11'!A:H, 7, 0), "Not Open On 12.11")</f>
        <v>Not Open On 12.11</v>
      </c>
      <c r="V967" s="173">
        <f>IFERROR(VLOOKUP(Table2[[#This Row],[Enterprise ID]],'Tech-ServiceDate'!A:B,2,0), "EitherNewHire or Termed")</f>
        <v>45949</v>
      </c>
      <c r="W967" s="41"/>
      <c r="X967" s="25"/>
    </row>
    <row r="968" spans="1:24" ht="33.75" customHeight="1">
      <c r="A968" s="15">
        <v>45979</v>
      </c>
      <c r="B968" s="7">
        <v>21076</v>
      </c>
      <c r="C968" s="4" t="s">
        <v>17246</v>
      </c>
      <c r="D968" s="5" t="s">
        <v>15274</v>
      </c>
      <c r="E968" s="176" t="str">
        <f t="shared" si="39"/>
        <v>21076</v>
      </c>
      <c r="F968" s="181">
        <f>IFERROR(VLOOKUP(D968,'TPMS-auto'!A:J, 10,0), "Not-in-TPMS")</f>
        <v>9289203014</v>
      </c>
      <c r="G968" s="181" t="str">
        <f>IFERROR(VLOOKUP(D968,'TPMS-auto'!A:J,6,0),"Not-in-TPMS")</f>
        <v>021076</v>
      </c>
      <c r="H968" s="12" t="s">
        <v>14676</v>
      </c>
      <c r="I968" s="2" t="s">
        <v>15275</v>
      </c>
      <c r="J968" s="3" t="s">
        <v>17723</v>
      </c>
      <c r="K968" s="13" t="s">
        <v>14679</v>
      </c>
      <c r="L968" s="3" t="s">
        <v>14680</v>
      </c>
      <c r="M968" s="3"/>
      <c r="N968" s="3" t="s">
        <v>14680</v>
      </c>
      <c r="O968" s="3" t="s">
        <v>14680</v>
      </c>
      <c r="P968" s="166" t="str">
        <f>IFERROR(VLOOKUP(D968,'TPMS-auto'!A:D, 4,0),"Not-in-TPMS")</f>
        <v>0007088</v>
      </c>
      <c r="Q968" s="169" t="str">
        <f>VLOOKUP(Table2[[#This Row],[Unit Number]],Ops,3,0)</f>
        <v>Carol &amp; Tasha</v>
      </c>
      <c r="R968" s="173">
        <f>IFERROR(VLOOKUP(Table2[[#This Row],[Enterprise ID]], 'ExistingRental-12.11'!A:H, 3, 0), "Not Open On 12.11")</f>
        <v>45993</v>
      </c>
      <c r="S968" s="167" t="str">
        <f>IF(Table2[[#This Row],[Start Rental Date]]="New Rental", "New Rental", "Rental Extension Request")</f>
        <v>New Rental</v>
      </c>
      <c r="T968" s="167" t="str">
        <f>IFERROR(IF(Table2[[#This Row],[Date of this request]]-Table2[[#This Row],[Tech Service Date]]&lt;60, "New Hire Rental", "Truck Breakdown"), "New Hire Rental")</f>
        <v>Truck Breakdown</v>
      </c>
      <c r="U968" s="167" t="str">
        <f>IFERROR(VLOOKUP(Table2[[#This Row],[Enterprise ID]], 'ExistingRental-12.11'!A:H, 7, 0), "Not Open On 12.11")</f>
        <v>JOSHUA RAITTER</v>
      </c>
      <c r="V968" s="173">
        <f>IFERROR(VLOOKUP(Table2[[#This Row],[Enterprise ID]],'Tech-ServiceDate'!A:B,2,0), "EitherNewHire or Termed")</f>
        <v>44231</v>
      </c>
      <c r="W968" s="41"/>
      <c r="X968" s="25"/>
    </row>
    <row r="969" spans="1:24" ht="33.75" customHeight="1">
      <c r="A969" s="15">
        <v>45980</v>
      </c>
      <c r="B969" s="8">
        <v>36096</v>
      </c>
      <c r="C969" s="9" t="s">
        <v>16672</v>
      </c>
      <c r="D969" s="10" t="s">
        <v>16673</v>
      </c>
      <c r="E969" s="174" t="str">
        <f t="shared" si="39"/>
        <v>36096</v>
      </c>
      <c r="F969" s="175">
        <f>IFERROR(VLOOKUP(D969,'TPMS-auto'!A:J, 10,0), "Not-in-TPMS")</f>
        <v>6122718135</v>
      </c>
      <c r="G969" s="175" t="str">
        <f>IFERROR(VLOOKUP(D969,'TPMS-auto'!A:J,6,0),"Not-in-TPMS")</f>
        <v>036096</v>
      </c>
      <c r="H969" s="12" t="s">
        <v>16219</v>
      </c>
      <c r="I969" s="11" t="s">
        <v>17724</v>
      </c>
      <c r="J969" s="13" t="s">
        <v>17725</v>
      </c>
      <c r="K969" s="13" t="s">
        <v>14679</v>
      </c>
      <c r="L969" s="13" t="s">
        <v>14680</v>
      </c>
      <c r="M969" s="13"/>
      <c r="N969" s="13" t="s">
        <v>14680</v>
      </c>
      <c r="O969" s="13" t="s">
        <v>14680</v>
      </c>
      <c r="P969" s="166" t="str">
        <f>IFERROR(VLOOKUP(D969,'TPMS-auto'!A:D, 4,0),"Not-in-TPMS")</f>
        <v>0008107</v>
      </c>
      <c r="Q969" s="169" t="str">
        <f>VLOOKUP(Table2[[#This Row],[Unit Number]],Ops,3,0)</f>
        <v>Carol &amp; Tasha</v>
      </c>
      <c r="R969" s="173">
        <f>IFERROR(VLOOKUP(Table2[[#This Row],[Enterprise ID]], 'ExistingRental-12.11'!A:H, 3, 0), "Not Open On 12.11")</f>
        <v>45980</v>
      </c>
      <c r="S969" s="167" t="str">
        <f>IF(Table2[[#This Row],[Start Rental Date]]="New Rental", "New Rental", "Rental Extension Request")</f>
        <v>New Rental</v>
      </c>
      <c r="T969" s="167" t="str">
        <f>IFERROR(IF(Table2[[#This Row],[Date of this request]]-Table2[[#This Row],[Tech Service Date]]&lt;60, "New Hire Rental", "Truck Breakdown"), "New Hire Rental")</f>
        <v>Truck Breakdown</v>
      </c>
      <c r="U969" s="167" t="str">
        <f>IFERROR(VLOOKUP(Table2[[#This Row],[Enterprise ID]], 'ExistingRental-12.11'!A:H, 7, 0), "Not Open On 12.11")</f>
        <v>JESUSA LOPEZ</v>
      </c>
      <c r="V969" s="173">
        <f>IFERROR(VLOOKUP(Table2[[#This Row],[Enterprise ID]],'Tech-ServiceDate'!A:B,2,0), "EitherNewHire or Termed")</f>
        <v>36185</v>
      </c>
      <c r="W969" s="41"/>
      <c r="X969" s="25"/>
    </row>
    <row r="970" spans="1:24" ht="33.75" customHeight="1">
      <c r="A970" s="15">
        <v>45980</v>
      </c>
      <c r="B970" s="8">
        <v>47370</v>
      </c>
      <c r="C970" s="9" t="s">
        <v>17726</v>
      </c>
      <c r="D970" s="10" t="s">
        <v>16889</v>
      </c>
      <c r="E970" s="174" t="str">
        <f t="shared" si="39"/>
        <v>47370</v>
      </c>
      <c r="F970" s="175">
        <f>IFERROR(VLOOKUP(D970,'TPMS-auto'!A:J, 10,0), "Not-in-TPMS")</f>
        <v>8032211088</v>
      </c>
      <c r="G970" s="175" t="str">
        <f>IFERROR(VLOOKUP(D970,'TPMS-auto'!A:J,6,0),"Not-in-TPMS")</f>
        <v>047370</v>
      </c>
      <c r="H970" s="12" t="s">
        <v>16219</v>
      </c>
      <c r="I970" s="11" t="s">
        <v>17727</v>
      </c>
      <c r="J970" s="13" t="s">
        <v>17728</v>
      </c>
      <c r="K970" s="13" t="s">
        <v>14679</v>
      </c>
      <c r="L970" s="13" t="s">
        <v>14680</v>
      </c>
      <c r="M970" s="13"/>
      <c r="N970" s="13" t="s">
        <v>14680</v>
      </c>
      <c r="O970" s="13" t="s">
        <v>14680</v>
      </c>
      <c r="P970" s="166" t="str">
        <f>IFERROR(VLOOKUP(D970,'TPMS-auto'!A:D, 4,0),"Not-in-TPMS")</f>
        <v>0008175</v>
      </c>
      <c r="Q970" s="169" t="str">
        <f>VLOOKUP(Table2[[#This Row],[Unit Number]],Ops,3,0)</f>
        <v>Rob &amp; Andrea</v>
      </c>
      <c r="R970" s="173">
        <f>IFERROR(VLOOKUP(Table2[[#This Row],[Enterprise ID]], 'ExistingRental-12.11'!A:H, 3, 0), "Not Open On 12.11")</f>
        <v>45985</v>
      </c>
      <c r="S970" s="167" t="str">
        <f>IF(Table2[[#This Row],[Start Rental Date]]="New Rental", "New Rental", "Rental Extension Request")</f>
        <v>New Rental</v>
      </c>
      <c r="T970" s="167" t="str">
        <f>IFERROR(IF(Table2[[#This Row],[Date of this request]]-Table2[[#This Row],[Tech Service Date]]&lt;60, "New Hire Rental", "Truck Breakdown"), "New Hire Rental")</f>
        <v>New Hire Rental</v>
      </c>
      <c r="U970" s="167" t="str">
        <f>IFERROR(VLOOKUP(Table2[[#This Row],[Enterprise ID]], 'ExistingRental-12.11'!A:H, 7, 0), "Not Open On 12.11")</f>
        <v>MARCUS FULLWOOD</v>
      </c>
      <c r="V970" s="173">
        <f>IFERROR(VLOOKUP(Table2[[#This Row],[Enterprise ID]],'Tech-ServiceDate'!A:B,2,0), "EitherNewHire or Termed")</f>
        <v>45921</v>
      </c>
      <c r="W970" s="41"/>
      <c r="X970" s="25"/>
    </row>
    <row r="971" spans="1:24" ht="33.75" customHeight="1">
      <c r="A971" s="15">
        <v>45980</v>
      </c>
      <c r="B971" s="8">
        <v>22153</v>
      </c>
      <c r="C971" s="9" t="s">
        <v>17729</v>
      </c>
      <c r="D971" s="10" t="s">
        <v>1998</v>
      </c>
      <c r="E971" s="174" t="str">
        <f t="shared" si="39"/>
        <v>22153</v>
      </c>
      <c r="F971" s="175">
        <f>IFERROR(VLOOKUP(D971,'TPMS-auto'!A:J, 10,0), "Not-in-TPMS")</f>
        <v>8438779789</v>
      </c>
      <c r="G971" s="175" t="str">
        <f>IFERROR(VLOOKUP(D971,'TPMS-auto'!A:J,6,0),"Not-in-TPMS")</f>
        <v>022153</v>
      </c>
      <c r="H971" s="12" t="s">
        <v>16219</v>
      </c>
      <c r="I971" s="11" t="s">
        <v>17730</v>
      </c>
      <c r="J971" s="13" t="s">
        <v>17731</v>
      </c>
      <c r="K971" s="13" t="s">
        <v>14679</v>
      </c>
      <c r="L971" s="13" t="s">
        <v>14680</v>
      </c>
      <c r="M971" s="13"/>
      <c r="N971" s="13" t="s">
        <v>14680</v>
      </c>
      <c r="O971" s="13" t="s">
        <v>14680</v>
      </c>
      <c r="P971" s="166" t="str">
        <f>IFERROR(VLOOKUP(D971,'TPMS-auto'!A:D, 4,0),"Not-in-TPMS")</f>
        <v>0008175</v>
      </c>
      <c r="Q971" s="169" t="str">
        <f>VLOOKUP(Table2[[#This Row],[Unit Number]],Ops,3,0)</f>
        <v>Rob &amp; Andrea</v>
      </c>
      <c r="R971" s="173">
        <f>IFERROR(VLOOKUP(Table2[[#This Row],[Enterprise ID]], 'ExistingRental-12.11'!A:H, 3, 0), "Not Open On 12.11")</f>
        <v>45992</v>
      </c>
      <c r="S971" s="167" t="str">
        <f>IF(Table2[[#This Row],[Start Rental Date]]="New Rental", "New Rental", "Rental Extension Request")</f>
        <v>New Rental</v>
      </c>
      <c r="T971" s="167" t="str">
        <f>IFERROR(IF(Table2[[#This Row],[Date of this request]]-Table2[[#This Row],[Tech Service Date]]&lt;60, "New Hire Rental", "Truck Breakdown"), "New Hire Rental")</f>
        <v>Truck Breakdown</v>
      </c>
      <c r="U971" s="167" t="str">
        <f>IFERROR(VLOOKUP(Table2[[#This Row],[Enterprise ID]], 'ExistingRental-12.11'!A:H, 7, 0), "Not Open On 12.11")</f>
        <v>BEN MCDOWELL</v>
      </c>
      <c r="V971" s="173">
        <f>IFERROR(VLOOKUP(Table2[[#This Row],[Enterprise ID]],'Tech-ServiceDate'!A:B,2,0), "EitherNewHire or Termed")</f>
        <v>36829</v>
      </c>
      <c r="W971" s="41"/>
      <c r="X971" s="25"/>
    </row>
    <row r="972" spans="1:24" ht="33.75" customHeight="1">
      <c r="A972" s="15">
        <v>45980</v>
      </c>
      <c r="B972" s="8">
        <v>22249</v>
      </c>
      <c r="C972" s="9" t="s">
        <v>17732</v>
      </c>
      <c r="D972" s="5" t="s">
        <v>15983</v>
      </c>
      <c r="E972" s="174" t="str">
        <f t="shared" si="39"/>
        <v>22249</v>
      </c>
      <c r="F972" s="175">
        <f>IFERROR(VLOOKUP(D972,'TPMS-auto'!A:J, 10,0), "Not-in-TPMS")</f>
        <v>5708404022</v>
      </c>
      <c r="G972" s="175" t="str">
        <f>IFERROR(VLOOKUP(D972,'TPMS-auto'!A:J,6,0),"Not-in-TPMS")</f>
        <v>022249</v>
      </c>
      <c r="H972" s="12" t="s">
        <v>16219</v>
      </c>
      <c r="I972" s="11" t="s">
        <v>15461</v>
      </c>
      <c r="J972" s="13" t="s">
        <v>17733</v>
      </c>
      <c r="K972" s="13" t="s">
        <v>14679</v>
      </c>
      <c r="L972" s="13" t="s">
        <v>14680</v>
      </c>
      <c r="M972" s="13"/>
      <c r="N972" s="13" t="s">
        <v>14680</v>
      </c>
      <c r="O972" s="13" t="s">
        <v>14680</v>
      </c>
      <c r="P972" s="166" t="str">
        <f>IFERROR(VLOOKUP(D972,'TPMS-auto'!A:D, 4,0),"Not-in-TPMS")</f>
        <v>0007670</v>
      </c>
      <c r="Q972" s="169" t="str">
        <f>VLOOKUP(Table2[[#This Row],[Unit Number]],Ops,3,0)</f>
        <v>Rob &amp; Andrea</v>
      </c>
      <c r="R972" s="173">
        <f>IFERROR(VLOOKUP(Table2[[#This Row],[Enterprise ID]], 'ExistingRental-12.11'!A:H, 3, 0), "Not Open On 12.11")</f>
        <v>45980</v>
      </c>
      <c r="S972" s="167" t="str">
        <f>IF(Table2[[#This Row],[Start Rental Date]]="New Rental", "New Rental", "Rental Extension Request")</f>
        <v>New Rental</v>
      </c>
      <c r="T972" s="167" t="str">
        <f>IFERROR(IF(Table2[[#This Row],[Date of this request]]-Table2[[#This Row],[Tech Service Date]]&lt;60, "New Hire Rental", "Truck Breakdown"), "New Hire Rental")</f>
        <v>Truck Breakdown</v>
      </c>
      <c r="U972" s="167" t="str">
        <f>IFERROR(VLOOKUP(Table2[[#This Row],[Enterprise ID]], 'ExistingRental-12.11'!A:H, 7, 0), "Not Open On 12.11")</f>
        <v>GEORGE JOHNSON</v>
      </c>
      <c r="V972" s="173">
        <f>IFERROR(VLOOKUP(Table2[[#This Row],[Enterprise ID]],'Tech-ServiceDate'!A:B,2,0), "EitherNewHire or Termed")</f>
        <v>41414</v>
      </c>
      <c r="W972" s="41"/>
      <c r="X972" s="25"/>
    </row>
    <row r="973" spans="1:24" ht="33.75" customHeight="1">
      <c r="A973" s="15">
        <v>45980</v>
      </c>
      <c r="B973" s="7">
        <v>46880</v>
      </c>
      <c r="C973" s="4" t="s">
        <v>17115</v>
      </c>
      <c r="D973" s="5" t="s">
        <v>15957</v>
      </c>
      <c r="E973" s="176" t="str">
        <f t="shared" si="39"/>
        <v>46880</v>
      </c>
      <c r="F973" s="181">
        <f>IFERROR(VLOOKUP(D973,'TPMS-auto'!A:J, 10,0), "Not-in-TPMS")</f>
        <v>5026980094</v>
      </c>
      <c r="G973" s="181" t="str">
        <f>IFERROR(VLOOKUP(D973,'TPMS-auto'!A:J,6,0),"Not-in-TPMS")</f>
        <v>046880</v>
      </c>
      <c r="H973" s="6">
        <v>45968</v>
      </c>
      <c r="I973" s="2" t="s">
        <v>17734</v>
      </c>
      <c r="J973" s="3" t="s">
        <v>17735</v>
      </c>
      <c r="K973" s="13" t="s">
        <v>14679</v>
      </c>
      <c r="L973" s="13" t="s">
        <v>14680</v>
      </c>
      <c r="M973" s="13"/>
      <c r="N973" s="3" t="s">
        <v>14680</v>
      </c>
      <c r="O973" s="3" t="s">
        <v>14680</v>
      </c>
      <c r="P973" s="166" t="str">
        <f>IFERROR(VLOOKUP(D973,'TPMS-auto'!A:D, 4,0),"Not-in-TPMS")</f>
        <v>0004766</v>
      </c>
      <c r="Q973" s="169" t="str">
        <f>VLOOKUP(Table2[[#This Row],[Unit Number]],Ops,3,0)</f>
        <v>Rob &amp; Andrea</v>
      </c>
      <c r="R973" s="173">
        <f>IFERROR(VLOOKUP(Table2[[#This Row],[Enterprise ID]], 'ExistingRental-12.11'!A:H, 3, 0), "Not Open On 12.11")</f>
        <v>45883</v>
      </c>
      <c r="S973" s="167" t="str">
        <f>IF(Table2[[#This Row],[Start Rental Date]]="New Rental", "New Rental", "Rental Extension Request")</f>
        <v>Rental Extension Request</v>
      </c>
      <c r="T973" s="167" t="str">
        <f>IFERROR(IF(Table2[[#This Row],[Date of this request]]-Table2[[#This Row],[Tech Service Date]]&lt;60, "New Hire Rental", "Truck Breakdown"), "New Hire Rental")</f>
        <v>Truck Breakdown</v>
      </c>
      <c r="U973" s="167" t="str">
        <f>IFERROR(VLOOKUP(Table2[[#This Row],[Enterprise ID]], 'ExistingRental-12.11'!A:H, 7, 0), "Not Open On 12.11")</f>
        <v>THEODORE DAILEY</v>
      </c>
      <c r="V973" s="173">
        <f>IFERROR(VLOOKUP(Table2[[#This Row],[Enterprise ID]],'Tech-ServiceDate'!A:B,2,0), "EitherNewHire or Termed")</f>
        <v>45907</v>
      </c>
      <c r="W973" s="41"/>
      <c r="X973" s="25"/>
    </row>
    <row r="974" spans="1:24" ht="33.75" customHeight="1">
      <c r="A974" s="15">
        <v>45980</v>
      </c>
      <c r="B974" s="7">
        <v>61257</v>
      </c>
      <c r="C974" s="4" t="s">
        <v>15822</v>
      </c>
      <c r="D974" s="5" t="s">
        <v>3753</v>
      </c>
      <c r="E974" s="176" t="str">
        <f t="shared" si="39"/>
        <v>61257</v>
      </c>
      <c r="F974" s="181">
        <f>IFERROR(VLOOKUP(D974,'TPMS-auto'!A:J, 10,0), "Not-in-TPMS")</f>
        <v>9082940684</v>
      </c>
      <c r="G974" s="181" t="str">
        <f>IFERROR(VLOOKUP(D974,'TPMS-auto'!A:J,6,0),"Not-in-TPMS")</f>
        <v>061257</v>
      </c>
      <c r="H974" s="6">
        <v>45975</v>
      </c>
      <c r="I974" s="2" t="s">
        <v>16964</v>
      </c>
      <c r="J974" s="22" t="s">
        <v>17599</v>
      </c>
      <c r="K974" s="3" t="s">
        <v>17736</v>
      </c>
      <c r="L974" s="13" t="s">
        <v>14680</v>
      </c>
      <c r="M974" s="13"/>
      <c r="N974" s="3" t="s">
        <v>14680</v>
      </c>
      <c r="O974" s="3" t="s">
        <v>14680</v>
      </c>
      <c r="P974" s="166" t="str">
        <f>IFERROR(VLOOKUP(D974,'TPMS-auto'!A:D, 4,0),"Not-in-TPMS")</f>
        <v>0008380</v>
      </c>
      <c r="Q974" s="169" t="str">
        <f>VLOOKUP(Table2[[#This Row],[Unit Number]],Ops,3,0)</f>
        <v>Rob &amp; Andrea</v>
      </c>
      <c r="R974" s="173">
        <f>IFERROR(VLOOKUP(Table2[[#This Row],[Enterprise ID]], 'ExistingRental-12.11'!A:H, 3, 0), "Not Open On 12.11")</f>
        <v>45882</v>
      </c>
      <c r="S974" s="167" t="str">
        <f>IF(Table2[[#This Row],[Start Rental Date]]="New Rental", "New Rental", "Rental Extension Request")</f>
        <v>Rental Extension Request</v>
      </c>
      <c r="T974" s="167" t="str">
        <f>IFERROR(IF(Table2[[#This Row],[Date of this request]]-Table2[[#This Row],[Tech Service Date]]&lt;60, "New Hire Rental", "Truck Breakdown"), "New Hire Rental")</f>
        <v>Truck Breakdown</v>
      </c>
      <c r="U974" s="167" t="str">
        <f>IFERROR(VLOOKUP(Table2[[#This Row],[Enterprise ID]], 'ExistingRental-12.11'!A:H, 7, 0), "Not Open On 12.11")</f>
        <v>DAVID HUBBARD</v>
      </c>
      <c r="V974" s="173">
        <f>IFERROR(VLOOKUP(Table2[[#This Row],[Enterprise ID]],'Tech-ServiceDate'!A:B,2,0), "EitherNewHire or Termed")</f>
        <v>30621</v>
      </c>
      <c r="W974" s="41"/>
      <c r="X974" s="25"/>
    </row>
    <row r="975" spans="1:24" ht="33.75" customHeight="1">
      <c r="A975" s="15">
        <v>45980</v>
      </c>
      <c r="B975" s="7">
        <v>23931</v>
      </c>
      <c r="C975" s="4" t="s">
        <v>17172</v>
      </c>
      <c r="D975" s="5" t="s">
        <v>15870</v>
      </c>
      <c r="E975" s="176" t="str">
        <f t="shared" si="39"/>
        <v>23931</v>
      </c>
      <c r="F975" s="181">
        <f>IFERROR(VLOOKUP(D975,'TPMS-auto'!A:J, 10,0), "Not-in-TPMS")</f>
        <v>7656399092</v>
      </c>
      <c r="G975" s="181" t="str">
        <f>IFERROR(VLOOKUP(D975,'TPMS-auto'!A:J,6,0),"Not-in-TPMS")</f>
        <v>023931</v>
      </c>
      <c r="H975" s="6">
        <v>45972</v>
      </c>
      <c r="I975" s="2" t="s">
        <v>17173</v>
      </c>
      <c r="J975" s="3" t="s">
        <v>17737</v>
      </c>
      <c r="K975" s="3" t="s">
        <v>17738</v>
      </c>
      <c r="L975" s="13" t="s">
        <v>14680</v>
      </c>
      <c r="M975" s="13"/>
      <c r="N975" s="3" t="s">
        <v>14680</v>
      </c>
      <c r="O975" s="3" t="s">
        <v>14680</v>
      </c>
      <c r="P975" s="166" t="str">
        <f>IFERROR(VLOOKUP(D975,'TPMS-auto'!A:D, 4,0),"Not-in-TPMS")</f>
        <v>0008096</v>
      </c>
      <c r="Q975" s="169" t="str">
        <f>VLOOKUP(Table2[[#This Row],[Unit Number]],Ops,3,0)</f>
        <v>Monica, Cheryl &amp; Machell</v>
      </c>
      <c r="R975" s="173" t="str">
        <f>IFERROR(VLOOKUP(Table2[[#This Row],[Enterprise ID]], 'ExistingRental-12.11'!A:H, 3, 0), "Not Open On 12.11")</f>
        <v>Not Open On 12.11</v>
      </c>
      <c r="S975" s="167" t="str">
        <f>IF(Table2[[#This Row],[Start Rental Date]]="New Rental", "New Rental", "Rental Extension Request")</f>
        <v>Rental Extension Request</v>
      </c>
      <c r="T975" s="167" t="str">
        <f>IFERROR(IF(Table2[[#This Row],[Date of this request]]-Table2[[#This Row],[Tech Service Date]]&lt;60, "New Hire Rental", "Truck Breakdown"), "New Hire Rental")</f>
        <v>Truck Breakdown</v>
      </c>
      <c r="U975" s="167" t="str">
        <f>IFERROR(VLOOKUP(Table2[[#This Row],[Enterprise ID]], 'ExistingRental-12.11'!A:H, 7, 0), "Not Open On 12.11")</f>
        <v>Not Open On 12.11</v>
      </c>
      <c r="V975" s="173">
        <f>IFERROR(VLOOKUP(Table2[[#This Row],[Enterprise ID]],'Tech-ServiceDate'!A:B,2,0), "EitherNewHire or Termed")</f>
        <v>42135</v>
      </c>
      <c r="W975" s="41"/>
      <c r="X975" s="25"/>
    </row>
    <row r="976" spans="1:24" ht="33.75" customHeight="1">
      <c r="A976" s="15">
        <v>45980</v>
      </c>
      <c r="B976" s="7">
        <v>36894</v>
      </c>
      <c r="C976" s="4" t="s">
        <v>17739</v>
      </c>
      <c r="D976" s="5" t="s">
        <v>17740</v>
      </c>
      <c r="E976" s="176" t="str">
        <f t="shared" si="39"/>
        <v>36894</v>
      </c>
      <c r="F976" s="181">
        <f>IFERROR(VLOOKUP(D976,'TPMS-auto'!A:J, 10,0), "Not-in-TPMS")</f>
        <v>2109293433</v>
      </c>
      <c r="G976" s="181" t="str">
        <f>IFERROR(VLOOKUP(D976,'TPMS-auto'!A:J,6,0),"Not-in-TPMS")</f>
        <v>036894</v>
      </c>
      <c r="H976" s="12" t="s">
        <v>16219</v>
      </c>
      <c r="I976" s="2" t="s">
        <v>17741</v>
      </c>
      <c r="J976" s="3" t="s">
        <v>17742</v>
      </c>
      <c r="K976" s="13" t="s">
        <v>14679</v>
      </c>
      <c r="L976" s="13" t="s">
        <v>14680</v>
      </c>
      <c r="M976" s="13"/>
      <c r="N976" s="3" t="s">
        <v>14680</v>
      </c>
      <c r="O976" s="3" t="s">
        <v>14680</v>
      </c>
      <c r="P976" s="166" t="str">
        <f>IFERROR(VLOOKUP(D976,'TPMS-auto'!A:D, 4,0),"Not-in-TPMS")</f>
        <v>0008147</v>
      </c>
      <c r="Q976" s="169" t="str">
        <f>VLOOKUP(Table2[[#This Row],[Unit Number]],Ops,3,0)</f>
        <v>Carol &amp; Tasha</v>
      </c>
      <c r="R976" s="173">
        <f>IFERROR(VLOOKUP(Table2[[#This Row],[Enterprise ID]], 'ExistingRental-12.11'!A:H, 3, 0), "Not Open On 12.11")</f>
        <v>45980</v>
      </c>
      <c r="S976" s="167" t="str">
        <f>IF(Table2[[#This Row],[Start Rental Date]]="New Rental", "New Rental", "Rental Extension Request")</f>
        <v>New Rental</v>
      </c>
      <c r="T976" s="167" t="str">
        <f>IFERROR(IF(Table2[[#This Row],[Date of this request]]-Table2[[#This Row],[Tech Service Date]]&lt;60, "New Hire Rental", "Truck Breakdown"), "New Hire Rental")</f>
        <v>Truck Breakdown</v>
      </c>
      <c r="U976" s="167" t="str">
        <f>IFERROR(VLOOKUP(Table2[[#This Row],[Enterprise ID]], 'ExistingRental-12.11'!A:H, 7, 0), "Not Open On 12.11")</f>
        <v>CHRISTOPHER FELTS</v>
      </c>
      <c r="V976" s="173">
        <f>IFERROR(VLOOKUP(Table2[[#This Row],[Enterprise ID]],'Tech-ServiceDate'!A:B,2,0), "EitherNewHire or Termed")</f>
        <v>45725</v>
      </c>
      <c r="W976" s="41"/>
      <c r="X976" s="25"/>
    </row>
    <row r="977" spans="1:24" ht="33.75" customHeight="1">
      <c r="A977" s="15">
        <v>45980</v>
      </c>
      <c r="B977" s="7">
        <v>61306</v>
      </c>
      <c r="C977" s="4" t="s">
        <v>17743</v>
      </c>
      <c r="D977" s="5" t="s">
        <v>7150</v>
      </c>
      <c r="E977" s="176" t="str">
        <f t="shared" si="39"/>
        <v>61306</v>
      </c>
      <c r="F977" s="181">
        <f>IFERROR(VLOOKUP(D977,'TPMS-auto'!A:J, 10,0), "Not-in-TPMS")</f>
        <v>3012564155</v>
      </c>
      <c r="G977" s="181" t="str">
        <f>IFERROR(VLOOKUP(D977,'TPMS-auto'!A:J,6,0),"Not-in-TPMS")</f>
        <v>061306</v>
      </c>
      <c r="H977" s="6">
        <v>45964</v>
      </c>
      <c r="I977" s="11" t="s">
        <v>17111</v>
      </c>
      <c r="J977" s="13" t="s">
        <v>17744</v>
      </c>
      <c r="K977" s="13" t="s">
        <v>14679</v>
      </c>
      <c r="L977" s="13" t="s">
        <v>14680</v>
      </c>
      <c r="M977" s="13"/>
      <c r="N977" s="3" t="s">
        <v>14680</v>
      </c>
      <c r="O977" s="3" t="s">
        <v>14680</v>
      </c>
      <c r="P977" s="166" t="str">
        <f>IFERROR(VLOOKUP(D977,'TPMS-auto'!A:D, 4,0),"Not-in-TPMS")</f>
        <v>0007084</v>
      </c>
      <c r="Q977" s="169" t="str">
        <f>VLOOKUP(Table2[[#This Row],[Unit Number]],Ops,3,0)</f>
        <v>Monica, Cheryl &amp; Machell</v>
      </c>
      <c r="R977" s="173">
        <f>IFERROR(VLOOKUP(Table2[[#This Row],[Enterprise ID]], 'ExistingRental-12.11'!A:H, 3, 0), "Not Open On 12.11")</f>
        <v>45980</v>
      </c>
      <c r="S977" s="167" t="str">
        <f>IF(Table2[[#This Row],[Start Rental Date]]="New Rental", "New Rental", "Rental Extension Request")</f>
        <v>Rental Extension Request</v>
      </c>
      <c r="T977" s="167" t="str">
        <f>IFERROR(IF(Table2[[#This Row],[Date of this request]]-Table2[[#This Row],[Tech Service Date]]&lt;60, "New Hire Rental", "Truck Breakdown"), "New Hire Rental")</f>
        <v>Truck Breakdown</v>
      </c>
      <c r="U977" s="167" t="str">
        <f>IFERROR(VLOOKUP(Table2[[#This Row],[Enterprise ID]], 'ExistingRental-12.11'!A:H, 7, 0), "Not Open On 12.11")</f>
        <v>JEFFREY HUME</v>
      </c>
      <c r="V977" s="173">
        <f>IFERROR(VLOOKUP(Table2[[#This Row],[Enterprise ID]],'Tech-ServiceDate'!A:B,2,0), "EitherNewHire or Termed")</f>
        <v>39693</v>
      </c>
      <c r="W977" s="41"/>
      <c r="X977" s="25"/>
    </row>
    <row r="978" spans="1:24" ht="33.75" customHeight="1">
      <c r="A978" s="15">
        <v>45980</v>
      </c>
      <c r="B978" s="7">
        <v>36228</v>
      </c>
      <c r="C978" s="4" t="s">
        <v>17386</v>
      </c>
      <c r="D978" s="5" t="s">
        <v>17387</v>
      </c>
      <c r="E978" s="176" t="str">
        <f t="shared" si="39"/>
        <v>36228</v>
      </c>
      <c r="F978" s="181">
        <f>IFERROR(VLOOKUP(D978,'TPMS-auto'!A:J, 10,0), "Not-in-TPMS")</f>
        <v>4077805287</v>
      </c>
      <c r="G978" s="181" t="str">
        <f>IFERROR(VLOOKUP(D978,'TPMS-auto'!A:J,6,0),"Not-in-TPMS")</f>
        <v>036228</v>
      </c>
      <c r="H978" s="12" t="s">
        <v>16219</v>
      </c>
      <c r="I978" s="2" t="s">
        <v>17745</v>
      </c>
      <c r="J978" s="2" t="s">
        <v>17643</v>
      </c>
      <c r="K978" s="13" t="s">
        <v>14679</v>
      </c>
      <c r="L978" s="3" t="s">
        <v>14680</v>
      </c>
      <c r="M978" s="3"/>
      <c r="N978" s="3" t="s">
        <v>14680</v>
      </c>
      <c r="O978" s="3" t="s">
        <v>14680</v>
      </c>
      <c r="P978" s="166" t="str">
        <f>IFERROR(VLOOKUP(D978,'TPMS-auto'!A:D, 4,0),"Not-in-TPMS")</f>
        <v>0007435</v>
      </c>
      <c r="Q978" s="169" t="str">
        <f>VLOOKUP(Table2[[#This Row],[Unit Number]],Ops,3,0)</f>
        <v>Rob &amp; Andrea</v>
      </c>
      <c r="R978" s="173">
        <f>IFERROR(VLOOKUP(Table2[[#This Row],[Enterprise ID]], 'ExistingRental-12.11'!A:H, 3, 0), "Not Open On 12.11")</f>
        <v>45980</v>
      </c>
      <c r="S978" s="167" t="str">
        <f>IF(Table2[[#This Row],[Start Rental Date]]="New Rental", "New Rental", "Rental Extension Request")</f>
        <v>New Rental</v>
      </c>
      <c r="T978" s="167" t="str">
        <f>IFERROR(IF(Table2[[#This Row],[Date of this request]]-Table2[[#This Row],[Tech Service Date]]&lt;60, "New Hire Rental", "Truck Breakdown"), "New Hire Rental")</f>
        <v>Truck Breakdown</v>
      </c>
      <c r="U978" s="167" t="str">
        <f>IFERROR(VLOOKUP(Table2[[#This Row],[Enterprise ID]], 'ExistingRental-12.11'!A:H, 7, 0), "Not Open On 12.11")</f>
        <v>JABARI FELTON</v>
      </c>
      <c r="V978" s="173">
        <f>IFERROR(VLOOKUP(Table2[[#This Row],[Enterprise ID]],'Tech-ServiceDate'!A:B,2,0), "EitherNewHire or Termed")</f>
        <v>45480</v>
      </c>
      <c r="W978" s="41"/>
      <c r="X978" s="25"/>
    </row>
    <row r="979" spans="1:24" ht="33.75" customHeight="1">
      <c r="A979" s="15">
        <v>45980</v>
      </c>
      <c r="B979" s="7">
        <v>46794</v>
      </c>
      <c r="C979" s="4" t="s">
        <v>17427</v>
      </c>
      <c r="D979" s="5" t="s">
        <v>15589</v>
      </c>
      <c r="E979" s="176" t="str">
        <f t="shared" si="39"/>
        <v>46794</v>
      </c>
      <c r="F979" s="181">
        <f>IFERROR(VLOOKUP(D979,'TPMS-auto'!A:J, 10,0), "Not-in-TPMS")</f>
        <v>2764941026</v>
      </c>
      <c r="G979" s="181" t="str">
        <f>IFERROR(VLOOKUP(D979,'TPMS-auto'!A:J,6,0),"Not-in-TPMS")</f>
        <v>046794</v>
      </c>
      <c r="H979" s="6">
        <v>45972</v>
      </c>
      <c r="I979" s="11"/>
      <c r="J979" s="70" t="s">
        <v>17428</v>
      </c>
      <c r="K979" s="3" t="s">
        <v>17736</v>
      </c>
      <c r="L979" s="13" t="s">
        <v>14680</v>
      </c>
      <c r="M979" s="13"/>
      <c r="N979" s="3" t="s">
        <v>14680</v>
      </c>
      <c r="O979" s="3" t="s">
        <v>14680</v>
      </c>
      <c r="P979" s="166" t="str">
        <f>IFERROR(VLOOKUP(D979,'TPMS-auto'!A:D, 4,0),"Not-in-TPMS")</f>
        <v>0004766</v>
      </c>
      <c r="Q979" s="169" t="str">
        <f>VLOOKUP(Table2[[#This Row],[Unit Number]],Ops,3,0)</f>
        <v>Rob &amp; Andrea</v>
      </c>
      <c r="R979" s="173" t="str">
        <f>IFERROR(VLOOKUP(Table2[[#This Row],[Enterprise ID]], 'ExistingRental-12.11'!A:H, 3, 0), "Not Open On 12.11")</f>
        <v>Not Open On 12.11</v>
      </c>
      <c r="S979" s="167" t="str">
        <f>IF(Table2[[#This Row],[Start Rental Date]]="New Rental", "New Rental", "Rental Extension Request")</f>
        <v>Rental Extension Request</v>
      </c>
      <c r="T979" s="167" t="str">
        <f>IFERROR(IF(Table2[[#This Row],[Date of this request]]-Table2[[#This Row],[Tech Service Date]]&lt;60, "New Hire Rental", "Truck Breakdown"), "New Hire Rental")</f>
        <v>Truck Breakdown</v>
      </c>
      <c r="U979" s="167" t="str">
        <f>IFERROR(VLOOKUP(Table2[[#This Row],[Enterprise ID]], 'ExistingRental-12.11'!A:H, 7, 0), "Not Open On 12.11")</f>
        <v>Not Open On 12.11</v>
      </c>
      <c r="V979" s="173">
        <f>IFERROR(VLOOKUP(Table2[[#This Row],[Enterprise ID]],'Tech-ServiceDate'!A:B,2,0), "EitherNewHire or Termed")</f>
        <v>45606</v>
      </c>
      <c r="W979" s="41"/>
      <c r="X979" s="25"/>
    </row>
    <row r="980" spans="1:24" ht="33.75" customHeight="1">
      <c r="A980" s="15">
        <v>45980</v>
      </c>
      <c r="B980" s="7">
        <v>23225</v>
      </c>
      <c r="C980" s="4" t="s">
        <v>17411</v>
      </c>
      <c r="D980" s="5" t="s">
        <v>17412</v>
      </c>
      <c r="E980" s="176" t="str">
        <f t="shared" si="39"/>
        <v>23225</v>
      </c>
      <c r="F980" s="181">
        <f>IFERROR(VLOOKUP(D980,'TPMS-auto'!A:J, 10,0), "Not-in-TPMS")</f>
        <v>5175255496</v>
      </c>
      <c r="G980" s="181" t="str">
        <f>IFERROR(VLOOKUP(D980,'TPMS-auto'!A:J,6,0),"Not-in-TPMS")</f>
        <v>023225</v>
      </c>
      <c r="H980" s="6">
        <v>45972</v>
      </c>
      <c r="I980" s="2" t="s">
        <v>17413</v>
      </c>
      <c r="J980" s="2" t="s">
        <v>17746</v>
      </c>
      <c r="K980" s="13" t="s">
        <v>14679</v>
      </c>
      <c r="L980" s="13" t="s">
        <v>14680</v>
      </c>
      <c r="M980" s="13"/>
      <c r="N980" s="3" t="s">
        <v>14680</v>
      </c>
      <c r="O980" s="3" t="s">
        <v>14680</v>
      </c>
      <c r="P980" s="166" t="str">
        <f>IFERROR(VLOOKUP(D980,'TPMS-auto'!A:D, 4,0),"Not-in-TPMS")</f>
        <v>0008220</v>
      </c>
      <c r="Q980" s="169" t="str">
        <f>VLOOKUP(Table2[[#This Row],[Unit Number]],Ops,3,0)</f>
        <v>Monica, Cheryl &amp; Machell</v>
      </c>
      <c r="R980" s="173">
        <f>IFERROR(VLOOKUP(Table2[[#This Row],[Enterprise ID]], 'ExistingRental-12.11'!A:H, 3, 0), "Not Open On 12.11")</f>
        <v>45974</v>
      </c>
      <c r="S980" s="167" t="str">
        <f>IF(Table2[[#This Row],[Start Rental Date]]="New Rental", "New Rental", "Rental Extension Request")</f>
        <v>Rental Extension Request</v>
      </c>
      <c r="T980" s="167" t="str">
        <f>IFERROR(IF(Table2[[#This Row],[Date of this request]]-Table2[[#This Row],[Tech Service Date]]&lt;60, "New Hire Rental", "Truck Breakdown"), "New Hire Rental")</f>
        <v>Truck Breakdown</v>
      </c>
      <c r="U980" s="167" t="str">
        <f>IFERROR(VLOOKUP(Table2[[#This Row],[Enterprise ID]], 'ExistingRental-12.11'!A:H, 7, 0), "Not Open On 12.11")</f>
        <v>JOSHUA SEVREY</v>
      </c>
      <c r="V980" s="173">
        <f>IFERROR(VLOOKUP(Table2[[#This Row],[Enterprise ID]],'Tech-ServiceDate'!A:B,2,0), "EitherNewHire or Termed")</f>
        <v>38867</v>
      </c>
      <c r="W980" s="41"/>
      <c r="X980" s="25"/>
    </row>
    <row r="981" spans="1:24" ht="33.75" customHeight="1">
      <c r="A981" s="15">
        <v>45980</v>
      </c>
      <c r="B981" s="7">
        <v>36269</v>
      </c>
      <c r="C981" s="4" t="s">
        <v>16604</v>
      </c>
      <c r="D981" s="5" t="s">
        <v>16605</v>
      </c>
      <c r="E981" s="176" t="str">
        <f t="shared" si="39"/>
        <v>36269</v>
      </c>
      <c r="F981" s="181">
        <f>IFERROR(VLOOKUP(D981,'TPMS-auto'!A:J, 10,0), "Not-in-TPMS")</f>
        <v>2525941533</v>
      </c>
      <c r="G981" s="181" t="str">
        <f>IFERROR(VLOOKUP(D981,'TPMS-auto'!A:J,6,0),"Not-in-TPMS")</f>
        <v>036269</v>
      </c>
      <c r="H981" s="12" t="s">
        <v>16219</v>
      </c>
      <c r="I981" s="2" t="s">
        <v>16606</v>
      </c>
      <c r="J981" s="3" t="s">
        <v>17747</v>
      </c>
      <c r="K981" s="13" t="s">
        <v>14679</v>
      </c>
      <c r="L981" s="13" t="s">
        <v>14680</v>
      </c>
      <c r="M981" s="13"/>
      <c r="N981" s="3" t="s">
        <v>14680</v>
      </c>
      <c r="O981" s="3" t="s">
        <v>14680</v>
      </c>
      <c r="P981" s="166" t="str">
        <f>IFERROR(VLOOKUP(D981,'TPMS-auto'!A:D, 4,0),"Not-in-TPMS")</f>
        <v>0008175</v>
      </c>
      <c r="Q981" s="169" t="str">
        <f>VLOOKUP(Table2[[#This Row],[Unit Number]],Ops,3,0)</f>
        <v>Rob &amp; Andrea</v>
      </c>
      <c r="R981" s="173">
        <f>IFERROR(VLOOKUP(Table2[[#This Row],[Enterprise ID]], 'ExistingRental-12.11'!A:H, 3, 0), "Not Open On 12.11")</f>
        <v>45980</v>
      </c>
      <c r="S981" s="167" t="str">
        <f>IF(Table2[[#This Row],[Start Rental Date]]="New Rental", "New Rental", "Rental Extension Request")</f>
        <v>New Rental</v>
      </c>
      <c r="T981" s="167" t="str">
        <f>IFERROR(IF(Table2[[#This Row],[Date of this request]]-Table2[[#This Row],[Tech Service Date]]&lt;60, "New Hire Rental", "Truck Breakdown"), "New Hire Rental")</f>
        <v>Truck Breakdown</v>
      </c>
      <c r="U981" s="167" t="str">
        <f>IFERROR(VLOOKUP(Table2[[#This Row],[Enterprise ID]], 'ExistingRental-12.11'!A:H, 7, 0), "Not Open On 12.11")</f>
        <v>WILLIAM BROWN</v>
      </c>
      <c r="V981" s="173">
        <f>IFERROR(VLOOKUP(Table2[[#This Row],[Enterprise ID]],'Tech-ServiceDate'!A:B,2,0), "EitherNewHire or Termed")</f>
        <v>45319</v>
      </c>
      <c r="W981" s="41"/>
      <c r="X981" s="25"/>
    </row>
    <row r="982" spans="1:24" ht="33.75" customHeight="1">
      <c r="A982" s="15">
        <v>45980</v>
      </c>
      <c r="B982" s="7">
        <v>46599</v>
      </c>
      <c r="C982" s="4" t="s">
        <v>17748</v>
      </c>
      <c r="D982" s="5" t="s">
        <v>5055</v>
      </c>
      <c r="E982" s="176" t="str">
        <f t="shared" si="39"/>
        <v>46599</v>
      </c>
      <c r="F982" s="181">
        <f>IFERROR(VLOOKUP(D982,'TPMS-auto'!A:J, 10,0), "Not-in-TPMS")</f>
        <v>7323510103</v>
      </c>
      <c r="G982" s="181" t="str">
        <f>IFERROR(VLOOKUP(D982,'TPMS-auto'!A:J,6,0),"Not-in-TPMS")</f>
        <v>046599</v>
      </c>
      <c r="H982" s="6">
        <v>45973</v>
      </c>
      <c r="I982" s="2" t="s">
        <v>16734</v>
      </c>
      <c r="J982" s="2" t="s">
        <v>17749</v>
      </c>
      <c r="K982" s="13" t="s">
        <v>14679</v>
      </c>
      <c r="L982" s="3" t="s">
        <v>14680</v>
      </c>
      <c r="M982" s="3"/>
      <c r="N982" s="3" t="s">
        <v>14680</v>
      </c>
      <c r="O982" s="3" t="s">
        <v>14680</v>
      </c>
      <c r="P982" s="166" t="str">
        <f>IFERROR(VLOOKUP(D982,'TPMS-auto'!A:D, 4,0),"Not-in-TPMS")</f>
        <v>0008380</v>
      </c>
      <c r="Q982" s="169" t="str">
        <f>VLOOKUP(Table2[[#This Row],[Unit Number]],Ops,3,0)</f>
        <v>Rob &amp; Andrea</v>
      </c>
      <c r="R982" s="173" t="str">
        <f>IFERROR(VLOOKUP(Table2[[#This Row],[Enterprise ID]], 'ExistingRental-12.11'!A:H, 3, 0), "Not Open On 12.11")</f>
        <v>Not Open On 12.11</v>
      </c>
      <c r="S982" s="167" t="str">
        <f>IF(Table2[[#This Row],[Start Rental Date]]="New Rental", "New Rental", "Rental Extension Request")</f>
        <v>Rental Extension Request</v>
      </c>
      <c r="T982" s="167" t="str">
        <f>IFERROR(IF(Table2[[#This Row],[Date of this request]]-Table2[[#This Row],[Tech Service Date]]&lt;60, "New Hire Rental", "Truck Breakdown"), "New Hire Rental")</f>
        <v>Truck Breakdown</v>
      </c>
      <c r="U982" s="167" t="str">
        <f>IFERROR(VLOOKUP(Table2[[#This Row],[Enterprise ID]], 'ExistingRental-12.11'!A:H, 7, 0), "Not Open On 12.11")</f>
        <v>Not Open On 12.11</v>
      </c>
      <c r="V982" s="173">
        <f>IFERROR(VLOOKUP(Table2[[#This Row],[Enterprise ID]],'Tech-ServiceDate'!A:B,2,0), "EitherNewHire or Termed")</f>
        <v>39053</v>
      </c>
      <c r="W982" s="41"/>
      <c r="X982" s="25"/>
    </row>
    <row r="983" spans="1:24" ht="33.75" customHeight="1">
      <c r="A983" s="15">
        <v>45980</v>
      </c>
      <c r="B983" s="8">
        <v>61432</v>
      </c>
      <c r="C983" s="9" t="s">
        <v>17750</v>
      </c>
      <c r="D983" s="10" t="s">
        <v>264</v>
      </c>
      <c r="E983" s="174" t="str">
        <f t="shared" si="39"/>
        <v>61432</v>
      </c>
      <c r="F983" s="175">
        <f>IFERROR(VLOOKUP(D983,'TPMS-auto'!A:J, 10,0), "Not-in-TPMS")</f>
        <v>9165454226</v>
      </c>
      <c r="G983" s="175" t="str">
        <f>IFERROR(VLOOKUP(D983,'TPMS-auto'!A:J,6,0),"Not-in-TPMS")</f>
        <v>061432</v>
      </c>
      <c r="H983" s="12" t="s">
        <v>16219</v>
      </c>
      <c r="I983" s="11" t="s">
        <v>17751</v>
      </c>
      <c r="J983" s="13" t="s">
        <v>17742</v>
      </c>
      <c r="K983" s="13" t="s">
        <v>14679</v>
      </c>
      <c r="L983" s="13" t="s">
        <v>14680</v>
      </c>
      <c r="M983" s="13"/>
      <c r="N983" s="13" t="s">
        <v>14680</v>
      </c>
      <c r="O983" s="13" t="s">
        <v>14680</v>
      </c>
      <c r="P983" s="166" t="str">
        <f>IFERROR(VLOOKUP(D983,'TPMS-auto'!A:D, 4,0),"Not-in-TPMS")</f>
        <v>0008184</v>
      </c>
      <c r="Q983" s="169" t="str">
        <f>VLOOKUP(Table2[[#This Row],[Unit Number]],Ops,3,0)</f>
        <v>Carol &amp; Tasha</v>
      </c>
      <c r="R983" s="173">
        <f>IFERROR(VLOOKUP(Table2[[#This Row],[Enterprise ID]], 'ExistingRental-12.11'!A:H, 3, 0), "Not Open On 12.11")</f>
        <v>45980</v>
      </c>
      <c r="S983" s="167" t="str">
        <f>IF(Table2[[#This Row],[Start Rental Date]]="New Rental", "New Rental", "Rental Extension Request")</f>
        <v>New Rental</v>
      </c>
      <c r="T983" s="167" t="str">
        <f>IFERROR(IF(Table2[[#This Row],[Date of this request]]-Table2[[#This Row],[Tech Service Date]]&lt;60, "New Hire Rental", "Truck Breakdown"), "New Hire Rental")</f>
        <v>Truck Breakdown</v>
      </c>
      <c r="U983" s="167" t="str">
        <f>IFERROR(VLOOKUP(Table2[[#This Row],[Enterprise ID]], 'ExistingRental-12.11'!A:H, 7, 0), "Not Open On 12.11")</f>
        <v>ADAM BEHLER</v>
      </c>
      <c r="V983" s="173">
        <f>IFERROR(VLOOKUP(Table2[[#This Row],[Enterprise ID]],'Tech-ServiceDate'!A:B,2,0), "EitherNewHire or Termed")</f>
        <v>37137</v>
      </c>
      <c r="W983" s="41"/>
      <c r="X983" s="25"/>
    </row>
    <row r="984" spans="1:24" ht="33.75" customHeight="1">
      <c r="A984" s="15">
        <v>45980</v>
      </c>
      <c r="B984" s="7">
        <v>47389</v>
      </c>
      <c r="C984" s="4" t="s">
        <v>17466</v>
      </c>
      <c r="D984" s="127" t="s">
        <v>17467</v>
      </c>
      <c r="E984" s="176" t="str">
        <f t="shared" si="39"/>
        <v>47389</v>
      </c>
      <c r="F984" s="181">
        <f>IFERROR(VLOOKUP(D984,'TPMS-auto'!A:J, 10,0), "Not-in-TPMS")</f>
        <v>3346550144</v>
      </c>
      <c r="G984" s="181" t="str">
        <f>IFERROR(VLOOKUP(D984,'TPMS-auto'!A:J,6,0),"Not-in-TPMS")</f>
        <v>047389</v>
      </c>
      <c r="H984" s="12">
        <v>45973</v>
      </c>
      <c r="I984" s="3" t="s">
        <v>17468</v>
      </c>
      <c r="J984" s="3" t="s">
        <v>15426</v>
      </c>
      <c r="K984" s="3" t="s">
        <v>17469</v>
      </c>
      <c r="L984" s="13" t="s">
        <v>14680</v>
      </c>
      <c r="M984" s="13"/>
      <c r="N984" s="13" t="s">
        <v>14680</v>
      </c>
      <c r="O984" s="13" t="s">
        <v>14680</v>
      </c>
      <c r="P984" s="166" t="str">
        <f>IFERROR(VLOOKUP(D984,'TPMS-auto'!A:D, 4,0),"Not-in-TPMS")</f>
        <v>0008035</v>
      </c>
      <c r="Q984" s="169" t="str">
        <f>VLOOKUP(Table2[[#This Row],[Unit Number]],Ops,3,0)</f>
        <v>Rob &amp; Andrea</v>
      </c>
      <c r="R984" s="173">
        <f>IFERROR(VLOOKUP(Table2[[#This Row],[Enterprise ID]], 'ExistingRental-12.11'!A:H, 3, 0), "Not Open On 12.11")</f>
        <v>45973</v>
      </c>
      <c r="S984" s="167" t="str">
        <f>IF(Table2[[#This Row],[Start Rental Date]]="New Rental", "New Rental", "Rental Extension Request")</f>
        <v>Rental Extension Request</v>
      </c>
      <c r="T984" s="167" t="str">
        <f>IFERROR(IF(Table2[[#This Row],[Date of this request]]-Table2[[#This Row],[Tech Service Date]]&lt;60, "New Hire Rental", "Truck Breakdown"), "New Hire Rental")</f>
        <v>New Hire Rental</v>
      </c>
      <c r="U984" s="167" t="str">
        <f>IFERROR(VLOOKUP(Table2[[#This Row],[Enterprise ID]], 'ExistingRental-12.11'!A:H, 7, 0), "Not Open On 12.11")</f>
        <v>WILLIAM ADAMS</v>
      </c>
      <c r="V984" s="173">
        <f>IFERROR(VLOOKUP(Table2[[#This Row],[Enterprise ID]],'Tech-ServiceDate'!A:B,2,0), "EitherNewHire or Termed")</f>
        <v>45970</v>
      </c>
      <c r="W984" s="41"/>
      <c r="X984" s="25"/>
    </row>
    <row r="985" spans="1:24" ht="33.75" customHeight="1">
      <c r="A985" s="15">
        <v>45980</v>
      </c>
      <c r="B985" s="7">
        <v>61192</v>
      </c>
      <c r="C985" s="4" t="s">
        <v>16911</v>
      </c>
      <c r="D985" s="5" t="s">
        <v>16078</v>
      </c>
      <c r="E985" s="176" t="str">
        <f t="shared" si="39"/>
        <v>61192</v>
      </c>
      <c r="F985" s="181">
        <f>IFERROR(VLOOKUP(D985,'TPMS-auto'!A:J, 10,0), "Not-in-TPMS")</f>
        <v>3034340716</v>
      </c>
      <c r="G985" s="181" t="str">
        <f>IFERROR(VLOOKUP(D985,'TPMS-auto'!A:J,6,0),"Not-in-TPMS")</f>
        <v>061815</v>
      </c>
      <c r="H985" s="6">
        <v>45938</v>
      </c>
      <c r="I985" s="11" t="s">
        <v>16079</v>
      </c>
      <c r="J985" s="13" t="s">
        <v>14846</v>
      </c>
      <c r="K985" s="11" t="s">
        <v>17752</v>
      </c>
      <c r="L985" s="13" t="s">
        <v>14680</v>
      </c>
      <c r="M985" s="13"/>
      <c r="N985" s="13" t="s">
        <v>14680</v>
      </c>
      <c r="O985" s="13" t="s">
        <v>14680</v>
      </c>
      <c r="P985" s="166" t="str">
        <f>IFERROR(VLOOKUP(D985,'TPMS-auto'!A:D, 4,0),"Not-in-TPMS")</f>
        <v>0008169</v>
      </c>
      <c r="Q985" s="169" t="str">
        <f>VLOOKUP(Table2[[#This Row],[Unit Number]],Ops,3,0)</f>
        <v>Carol &amp; Tasha</v>
      </c>
      <c r="R985" s="173" t="str">
        <f>IFERROR(VLOOKUP(Table2[[#This Row],[Enterprise ID]], 'ExistingRental-12.11'!A:H, 3, 0), "Not Open On 12.11")</f>
        <v>Not Open On 12.11</v>
      </c>
      <c r="S985" s="167" t="str">
        <f>IF(Table2[[#This Row],[Start Rental Date]]="New Rental", "New Rental", "Rental Extension Request")</f>
        <v>Rental Extension Request</v>
      </c>
      <c r="T985" s="167" t="str">
        <f>IFERROR(IF(Table2[[#This Row],[Date of this request]]-Table2[[#This Row],[Tech Service Date]]&lt;60, "New Hire Rental", "Truck Breakdown"), "New Hire Rental")</f>
        <v>Truck Breakdown</v>
      </c>
      <c r="U985" s="167" t="str">
        <f>IFERROR(VLOOKUP(Table2[[#This Row],[Enterprise ID]], 'ExistingRental-12.11'!A:H, 7, 0), "Not Open On 12.11")</f>
        <v>Not Open On 12.11</v>
      </c>
      <c r="V985" s="173">
        <f>IFERROR(VLOOKUP(Table2[[#This Row],[Enterprise ID]],'Tech-ServiceDate'!A:B,2,0), "EitherNewHire or Termed")</f>
        <v>45543</v>
      </c>
      <c r="W985" s="41"/>
      <c r="X985" s="25"/>
    </row>
    <row r="986" spans="1:24" ht="33.75" customHeight="1">
      <c r="A986" s="15">
        <v>45980</v>
      </c>
      <c r="B986" s="8">
        <v>37251</v>
      </c>
      <c r="C986" s="9" t="s">
        <v>17753</v>
      </c>
      <c r="D986" s="10" t="s">
        <v>17754</v>
      </c>
      <c r="E986" s="174" t="str">
        <f t="shared" si="39"/>
        <v>37251</v>
      </c>
      <c r="F986" s="175">
        <f>IFERROR(VLOOKUP(D986,'TPMS-auto'!A:J, 10,0), "Not-in-TPMS")</f>
        <v>9048403127</v>
      </c>
      <c r="G986" s="175" t="str">
        <f>IFERROR(VLOOKUP(D986,'TPMS-auto'!A:J,6,0),"Not-in-TPMS")</f>
        <v>037251</v>
      </c>
      <c r="H986" s="12" t="s">
        <v>16219</v>
      </c>
      <c r="I986" s="11" t="s">
        <v>17755</v>
      </c>
      <c r="J986" s="13" t="s">
        <v>17756</v>
      </c>
      <c r="K986" s="13" t="s">
        <v>15451</v>
      </c>
      <c r="L986" s="13" t="s">
        <v>14680</v>
      </c>
      <c r="M986" s="13"/>
      <c r="N986" s="13" t="s">
        <v>14680</v>
      </c>
      <c r="O986" s="13" t="s">
        <v>14680</v>
      </c>
      <c r="P986" s="166" t="str">
        <f>IFERROR(VLOOKUP(D986,'TPMS-auto'!A:D, 4,0),"Not-in-TPMS")</f>
        <v>0007435</v>
      </c>
      <c r="Q986" s="169" t="str">
        <f>VLOOKUP(Table2[[#This Row],[Unit Number]],Ops,3,0)</f>
        <v>Rob &amp; Andrea</v>
      </c>
      <c r="R986" s="173">
        <f>IFERROR(VLOOKUP(Table2[[#This Row],[Enterprise ID]], 'ExistingRental-12.11'!A:H, 3, 0), "Not Open On 12.11")</f>
        <v>45981</v>
      </c>
      <c r="S986" s="167" t="str">
        <f>IF(Table2[[#This Row],[Start Rental Date]]="New Rental", "New Rental", "Rental Extension Request")</f>
        <v>New Rental</v>
      </c>
      <c r="T986" s="167" t="str">
        <f>IFERROR(IF(Table2[[#This Row],[Date of this request]]-Table2[[#This Row],[Tech Service Date]]&lt;60, "New Hire Rental", "Truck Breakdown"), "New Hire Rental")</f>
        <v>Truck Breakdown</v>
      </c>
      <c r="U986" s="167" t="str">
        <f>IFERROR(VLOOKUP(Table2[[#This Row],[Enterprise ID]], 'ExistingRental-12.11'!A:H, 7, 0), "Not Open On 12.11")</f>
        <v>CONNOR LINGAFELTER-CRANE</v>
      </c>
      <c r="V986" s="173">
        <f>IFERROR(VLOOKUP(Table2[[#This Row],[Enterprise ID]],'Tech-ServiceDate'!A:B,2,0), "EitherNewHire or Termed")</f>
        <v>45480</v>
      </c>
      <c r="W986" s="41"/>
      <c r="X986" s="25"/>
    </row>
    <row r="987" spans="1:24" ht="33.75" customHeight="1">
      <c r="A987" s="15">
        <v>45980</v>
      </c>
      <c r="B987" s="8">
        <v>47040</v>
      </c>
      <c r="C987" s="9" t="s">
        <v>17757</v>
      </c>
      <c r="D987" s="10" t="s">
        <v>17758</v>
      </c>
      <c r="E987" s="174" t="str">
        <f t="shared" si="39"/>
        <v>47040</v>
      </c>
      <c r="F987" s="175">
        <f>IFERROR(VLOOKUP(D987,'TPMS-auto'!A:J, 10,0), "Not-in-TPMS")</f>
        <v>7746350742</v>
      </c>
      <c r="G987" s="175" t="str">
        <f>IFERROR(VLOOKUP(D987,'TPMS-auto'!A:J,6,0),"Not-in-TPMS")</f>
        <v>047040</v>
      </c>
      <c r="H987" s="12" t="s">
        <v>16219</v>
      </c>
      <c r="I987" s="11" t="s">
        <v>17759</v>
      </c>
      <c r="J987" s="13" t="s">
        <v>17760</v>
      </c>
      <c r="K987" s="13" t="s">
        <v>15451</v>
      </c>
      <c r="L987" s="13" t="s">
        <v>14680</v>
      </c>
      <c r="M987" s="13"/>
      <c r="N987" s="13" t="s">
        <v>14680</v>
      </c>
      <c r="O987" s="13" t="s">
        <v>14680</v>
      </c>
      <c r="P987" s="166" t="str">
        <f>IFERROR(VLOOKUP(D987,'TPMS-auto'!A:D, 4,0),"Not-in-TPMS")</f>
        <v>0007670</v>
      </c>
      <c r="Q987" s="169" t="str">
        <f>VLOOKUP(Table2[[#This Row],[Unit Number]],Ops,3,0)</f>
        <v>Rob &amp; Andrea</v>
      </c>
      <c r="R987" s="173">
        <f>IFERROR(VLOOKUP(Table2[[#This Row],[Enterprise ID]], 'ExistingRental-12.11'!A:H, 3, 0), "Not Open On 12.11")</f>
        <v>45981</v>
      </c>
      <c r="S987" s="167" t="str">
        <f>IF(Table2[[#This Row],[Start Rental Date]]="New Rental", "New Rental", "Rental Extension Request")</f>
        <v>New Rental</v>
      </c>
      <c r="T987" s="167" t="str">
        <f>IFERROR(IF(Table2[[#This Row],[Date of this request]]-Table2[[#This Row],[Tech Service Date]]&lt;60, "New Hire Rental", "Truck Breakdown"), "New Hire Rental")</f>
        <v>Truck Breakdown</v>
      </c>
      <c r="U987" s="167" t="str">
        <f>IFERROR(VLOOKUP(Table2[[#This Row],[Enterprise ID]], 'ExistingRental-12.11'!A:H, 7, 0), "Not Open On 12.11")</f>
        <v>TARA RAI</v>
      </c>
      <c r="V987" s="173">
        <f>IFERROR(VLOOKUP(Table2[[#This Row],[Enterprise ID]],'Tech-ServiceDate'!A:B,2,0), "EitherNewHire or Termed")</f>
        <v>44700</v>
      </c>
      <c r="W987" s="41"/>
      <c r="X987" s="25"/>
    </row>
    <row r="988" spans="1:24" ht="33.75" customHeight="1">
      <c r="A988" s="15">
        <v>45980</v>
      </c>
      <c r="B988" s="8">
        <v>61561</v>
      </c>
      <c r="C988" s="9" t="s">
        <v>17761</v>
      </c>
      <c r="D988" s="10" t="s">
        <v>17762</v>
      </c>
      <c r="E988" s="174" t="str">
        <f t="shared" si="39"/>
        <v>61561</v>
      </c>
      <c r="F988" s="175">
        <f>IFERROR(VLOOKUP(D988,'TPMS-auto'!A:J, 10,0), "Not-in-TPMS")</f>
        <v>5613329810</v>
      </c>
      <c r="G988" s="175" t="str">
        <f>IFERROR(VLOOKUP(D988,'TPMS-auto'!A:J,6,0),"Not-in-TPMS")</f>
        <v>061561</v>
      </c>
      <c r="H988" s="12" t="s">
        <v>16219</v>
      </c>
      <c r="I988" s="11" t="s">
        <v>17763</v>
      </c>
      <c r="J988" s="13" t="s">
        <v>17764</v>
      </c>
      <c r="K988" s="13" t="s">
        <v>14679</v>
      </c>
      <c r="L988" s="13" t="s">
        <v>14680</v>
      </c>
      <c r="M988" s="13"/>
      <c r="N988" s="13" t="s">
        <v>14680</v>
      </c>
      <c r="O988" s="13" t="s">
        <v>14680</v>
      </c>
      <c r="P988" s="166" t="str">
        <f>IFERROR(VLOOKUP(D988,'TPMS-auto'!A:D, 4,0),"Not-in-TPMS")</f>
        <v>0007435</v>
      </c>
      <c r="Q988" s="169" t="str">
        <f>VLOOKUP(Table2[[#This Row],[Unit Number]],Ops,3,0)</f>
        <v>Rob &amp; Andrea</v>
      </c>
      <c r="R988" s="173" t="str">
        <f>IFERROR(VLOOKUP(Table2[[#This Row],[Enterprise ID]], 'ExistingRental-12.11'!A:H, 3, 0), "Not Open On 12.11")</f>
        <v>Not Open On 12.11</v>
      </c>
      <c r="S988" s="167" t="str">
        <f>IF(Table2[[#This Row],[Start Rental Date]]="New Rental", "New Rental", "Rental Extension Request")</f>
        <v>New Rental</v>
      </c>
      <c r="T988" s="167" t="str">
        <f>IFERROR(IF(Table2[[#This Row],[Date of this request]]-Table2[[#This Row],[Tech Service Date]]&lt;60, "New Hire Rental", "Truck Breakdown"), "New Hire Rental")</f>
        <v>Truck Breakdown</v>
      </c>
      <c r="U988" s="167" t="str">
        <f>IFERROR(VLOOKUP(Table2[[#This Row],[Enterprise ID]], 'ExistingRental-12.11'!A:H, 7, 0), "Not Open On 12.11")</f>
        <v>Not Open On 12.11</v>
      </c>
      <c r="V988" s="173">
        <f>IFERROR(VLOOKUP(Table2[[#This Row],[Enterprise ID]],'Tech-ServiceDate'!A:B,2,0), "EitherNewHire or Termed")</f>
        <v>41582</v>
      </c>
      <c r="W988" s="41"/>
      <c r="X988" s="25"/>
    </row>
    <row r="989" spans="1:24" ht="33.75" customHeight="1">
      <c r="A989" s="15">
        <v>45980</v>
      </c>
      <c r="B989" s="8">
        <v>61804</v>
      </c>
      <c r="C989" s="9" t="s">
        <v>17765</v>
      </c>
      <c r="D989" s="10" t="s">
        <v>11468</v>
      </c>
      <c r="E989" s="174" t="str">
        <f t="shared" si="39"/>
        <v>61804</v>
      </c>
      <c r="F989" s="175">
        <f>IFERROR(VLOOKUP(D989,'TPMS-auto'!A:J, 10,0), "Not-in-TPMS")</f>
        <v>7075337683</v>
      </c>
      <c r="G989" s="175" t="str">
        <f>IFERROR(VLOOKUP(D989,'TPMS-auto'!A:J,6,0),"Not-in-TPMS")</f>
        <v>061804</v>
      </c>
      <c r="H989" s="12" t="s">
        <v>16219</v>
      </c>
      <c r="I989" s="11" t="s">
        <v>17766</v>
      </c>
      <c r="J989" s="13" t="s">
        <v>17112</v>
      </c>
      <c r="K989" s="13" t="s">
        <v>14679</v>
      </c>
      <c r="L989" s="13" t="s">
        <v>14680</v>
      </c>
      <c r="M989" s="13"/>
      <c r="N989" s="13" t="s">
        <v>14680</v>
      </c>
      <c r="O989" s="13" t="s">
        <v>14680</v>
      </c>
      <c r="P989" s="166" t="str">
        <f>IFERROR(VLOOKUP(D989,'TPMS-auto'!A:D, 4,0),"Not-in-TPMS")</f>
        <v>0008184</v>
      </c>
      <c r="Q989" s="169" t="str">
        <f>VLOOKUP(Table2[[#This Row],[Unit Number]],Ops,3,0)</f>
        <v>Carol &amp; Tasha</v>
      </c>
      <c r="R989" s="173" t="str">
        <f>IFERROR(VLOOKUP(Table2[[#This Row],[Enterprise ID]], 'ExistingRental-12.11'!A:H, 3, 0), "Not Open On 12.11")</f>
        <v>Not Open On 12.11</v>
      </c>
      <c r="S989" s="167" t="str">
        <f>IF(Table2[[#This Row],[Start Rental Date]]="New Rental", "New Rental", "Rental Extension Request")</f>
        <v>New Rental</v>
      </c>
      <c r="T989" s="167" t="str">
        <f>IFERROR(IF(Table2[[#This Row],[Date of this request]]-Table2[[#This Row],[Tech Service Date]]&lt;60, "New Hire Rental", "Truck Breakdown"), "New Hire Rental")</f>
        <v>Truck Breakdown</v>
      </c>
      <c r="U989" s="167" t="str">
        <f>IFERROR(VLOOKUP(Table2[[#This Row],[Enterprise ID]], 'ExistingRental-12.11'!A:H, 7, 0), "Not Open On 12.11")</f>
        <v>Not Open On 12.11</v>
      </c>
      <c r="V989" s="173">
        <f>IFERROR(VLOOKUP(Table2[[#This Row],[Enterprise ID]],'Tech-ServiceDate'!A:B,2,0), "EitherNewHire or Termed")</f>
        <v>38103</v>
      </c>
      <c r="W989" s="41"/>
      <c r="X989" s="25"/>
    </row>
    <row r="990" spans="1:24" ht="33.75" customHeight="1">
      <c r="A990" s="15">
        <v>45981</v>
      </c>
      <c r="B990" s="8">
        <v>46431</v>
      </c>
      <c r="C990" s="9" t="s">
        <v>17767</v>
      </c>
      <c r="D990" s="10" t="s">
        <v>15073</v>
      </c>
      <c r="E990" s="174" t="str">
        <f t="shared" si="39"/>
        <v>46431</v>
      </c>
      <c r="F990" s="175">
        <f>IFERROR(VLOOKUP(D990,'TPMS-auto'!A:J, 10,0), "Not-in-TPMS")</f>
        <v>8189411387</v>
      </c>
      <c r="G990" s="175" t="str">
        <f>IFERROR(VLOOKUP(D990,'TPMS-auto'!A:J,6,0),"Not-in-TPMS")</f>
        <v>046431</v>
      </c>
      <c r="H990" s="12" t="s">
        <v>16219</v>
      </c>
      <c r="I990" s="11" t="s">
        <v>15074</v>
      </c>
      <c r="J990" s="13" t="s">
        <v>17768</v>
      </c>
      <c r="K990" s="13" t="s">
        <v>14679</v>
      </c>
      <c r="L990" s="13" t="s">
        <v>14680</v>
      </c>
      <c r="M990" s="13"/>
      <c r="N990" s="13" t="s">
        <v>14680</v>
      </c>
      <c r="O990" s="13" t="s">
        <v>14680</v>
      </c>
      <c r="P990" s="166" t="str">
        <f>IFERROR(VLOOKUP(D990,'TPMS-auto'!A:D, 4,0),"Not-in-TPMS")</f>
        <v>0007108</v>
      </c>
      <c r="Q990" s="169" t="str">
        <f>VLOOKUP(Table2[[#This Row],[Unit Number]],Ops,3,0)</f>
        <v>Carol &amp; Tasha</v>
      </c>
      <c r="R990" s="173">
        <f>IFERROR(VLOOKUP(Table2[[#This Row],[Enterprise ID]], 'ExistingRental-12.11'!A:H, 3, 0), "Not Open On 12.11")</f>
        <v>45981</v>
      </c>
      <c r="S990" s="167" t="str">
        <f>IF(Table2[[#This Row],[Start Rental Date]]="New Rental", "New Rental", "Rental Extension Request")</f>
        <v>New Rental</v>
      </c>
      <c r="T990" s="167" t="str">
        <f>IFERROR(IF(Table2[[#This Row],[Date of this request]]-Table2[[#This Row],[Tech Service Date]]&lt;60, "New Hire Rental", "Truck Breakdown"), "New Hire Rental")</f>
        <v>Truck Breakdown</v>
      </c>
      <c r="U990" s="167" t="str">
        <f>IFERROR(VLOOKUP(Table2[[#This Row],[Enterprise ID]], 'ExistingRental-12.11'!A:H, 7, 0), "Not Open On 12.11")</f>
        <v>ASHLEY OROZCO</v>
      </c>
      <c r="V990" s="173">
        <f>IFERROR(VLOOKUP(Table2[[#This Row],[Enterprise ID]],'Tech-ServiceDate'!A:B,2,0), "EitherNewHire or Termed")</f>
        <v>45802</v>
      </c>
      <c r="W990" s="41"/>
      <c r="X990" s="25"/>
    </row>
    <row r="991" spans="1:24" ht="33.75" customHeight="1">
      <c r="A991" s="15">
        <v>45981</v>
      </c>
      <c r="B991" s="8">
        <v>6609</v>
      </c>
      <c r="C991" s="9" t="s">
        <v>17769</v>
      </c>
      <c r="D991" s="10" t="s">
        <v>17335</v>
      </c>
      <c r="E991" s="174" t="str">
        <f t="shared" si="39"/>
        <v>6609</v>
      </c>
      <c r="F991" s="175">
        <f>IFERROR(VLOOKUP(D991,'TPMS-auto'!A:J, 10,0), "Not-in-TPMS")</f>
        <v>5309835186</v>
      </c>
      <c r="G991" s="175" t="str">
        <f>IFERROR(VLOOKUP(D991,'TPMS-auto'!A:J,6,0),"Not-in-TPMS")</f>
        <v>006609</v>
      </c>
      <c r="H991" s="12" t="s">
        <v>16219</v>
      </c>
      <c r="I991" s="11" t="s">
        <v>17770</v>
      </c>
      <c r="J991" s="13" t="s">
        <v>17771</v>
      </c>
      <c r="K991" s="13" t="s">
        <v>17772</v>
      </c>
      <c r="L991" s="13" t="s">
        <v>14680</v>
      </c>
      <c r="M991" s="13"/>
      <c r="N991" s="13" t="s">
        <v>14680</v>
      </c>
      <c r="O991" s="13" t="s">
        <v>14680</v>
      </c>
      <c r="P991" s="166" t="str">
        <f>IFERROR(VLOOKUP(D991,'TPMS-auto'!A:D, 4,0),"Not-in-TPMS")</f>
        <v>0008184</v>
      </c>
      <c r="Q991" s="169" t="str">
        <f>VLOOKUP(Table2[[#This Row],[Unit Number]],Ops,3,0)</f>
        <v>Carol &amp; Tasha</v>
      </c>
      <c r="R991" s="173">
        <f>IFERROR(VLOOKUP(Table2[[#This Row],[Enterprise ID]], 'ExistingRental-12.11'!A:H, 3, 0), "Not Open On 12.11")</f>
        <v>45981</v>
      </c>
      <c r="S991" s="167" t="str">
        <f>IF(Table2[[#This Row],[Start Rental Date]]="New Rental", "New Rental", "Rental Extension Request")</f>
        <v>New Rental</v>
      </c>
      <c r="T991" s="167" t="str">
        <f>IFERROR(IF(Table2[[#This Row],[Date of this request]]-Table2[[#This Row],[Tech Service Date]]&lt;60, "New Hire Rental", "Truck Breakdown"), "New Hire Rental")</f>
        <v>New Hire Rental</v>
      </c>
      <c r="U991" s="167" t="str">
        <f>IFERROR(VLOOKUP(Table2[[#This Row],[Enterprise ID]], 'ExistingRental-12.11'!A:H, 7, 0), "Not Open On 12.11")</f>
        <v>ANTHONY LACEY</v>
      </c>
      <c r="V991" s="173">
        <f>IFERROR(VLOOKUP(Table2[[#This Row],[Enterprise ID]],'Tech-ServiceDate'!A:B,2,0), "EitherNewHire or Termed")</f>
        <v>45928</v>
      </c>
      <c r="W991" s="41"/>
      <c r="X991" s="25"/>
    </row>
    <row r="992" spans="1:24" ht="33.75" customHeight="1">
      <c r="A992" s="15">
        <v>45981</v>
      </c>
      <c r="B992" s="8">
        <v>22201</v>
      </c>
      <c r="C992" s="9" t="s">
        <v>17339</v>
      </c>
      <c r="D992" s="10" t="s">
        <v>17340</v>
      </c>
      <c r="E992" s="174" t="s">
        <v>17773</v>
      </c>
      <c r="F992" s="175">
        <v>4342472814</v>
      </c>
      <c r="G992" s="175" t="s">
        <v>17774</v>
      </c>
      <c r="H992" s="12">
        <v>45968</v>
      </c>
      <c r="I992" s="11" t="s">
        <v>17341</v>
      </c>
      <c r="J992" s="13" t="s">
        <v>15426</v>
      </c>
      <c r="K992" s="13" t="s">
        <v>17775</v>
      </c>
      <c r="L992" s="13" t="s">
        <v>14680</v>
      </c>
      <c r="M992" s="13"/>
      <c r="N992" s="13" t="s">
        <v>14680</v>
      </c>
      <c r="O992" s="13" t="s">
        <v>14680</v>
      </c>
      <c r="P992" s="166" t="str">
        <f>IFERROR(VLOOKUP(D992,'TPMS-auto'!A:D, 4,0),"Not-in-TPMS")</f>
        <v>0008175</v>
      </c>
      <c r="Q992" s="169" t="str">
        <f>VLOOKUP(Table2[[#This Row],[Unit Number]],Ops,3,0)</f>
        <v>Rob &amp; Andrea</v>
      </c>
      <c r="R992" s="173">
        <f>IFERROR(VLOOKUP(Table2[[#This Row],[Enterprise ID]], 'ExistingRental-12.11'!A:H, 3, 0), "Not Open On 12.11")</f>
        <v>45859</v>
      </c>
      <c r="S992" s="167" t="str">
        <f>IF(Table2[[#This Row],[Start Rental Date]]="New Rental", "New Rental", "Rental Extension Request")</f>
        <v>Rental Extension Request</v>
      </c>
      <c r="T992" s="167" t="str">
        <f>IFERROR(IF(Table2[[#This Row],[Date of this request]]-Table2[[#This Row],[Tech Service Date]]&lt;60, "New Hire Rental", "Truck Breakdown"), "New Hire Rental")</f>
        <v>New Hire Rental</v>
      </c>
      <c r="U992" s="167" t="str">
        <f>IFERROR(VLOOKUP(Table2[[#This Row],[Enterprise ID]], 'ExistingRental-12.11'!A:H, 7, 0), "Not Open On 12.11")</f>
        <v>ERIN TIPTON</v>
      </c>
      <c r="V992" s="173">
        <f>IFERROR(VLOOKUP(Table2[[#This Row],[Enterprise ID]],'Tech-ServiceDate'!A:B,2,0), "EitherNewHire or Termed")</f>
        <v>45956</v>
      </c>
      <c r="W992" s="41"/>
      <c r="X992" s="25"/>
    </row>
    <row r="993" spans="1:24" ht="33.75" customHeight="1">
      <c r="A993" s="15">
        <v>45981</v>
      </c>
      <c r="B993" s="8">
        <v>21720</v>
      </c>
      <c r="C993" s="9" t="s">
        <v>17776</v>
      </c>
      <c r="D993" s="10" t="s">
        <v>16380</v>
      </c>
      <c r="E993" s="174" t="str">
        <f t="shared" ref="E993:E1020" si="40">TRIM(B993)</f>
        <v>21720</v>
      </c>
      <c r="F993" s="175">
        <f>IFERROR(VLOOKUP(D993,'TPMS-auto'!A:J, 10,0), "Not-in-TPMS")</f>
        <v>2605150349</v>
      </c>
      <c r="G993" s="175" t="str">
        <f>IFERROR(VLOOKUP(D993,'TPMS-auto'!A:J,6,0),"Not-in-TPMS")</f>
        <v>021720</v>
      </c>
      <c r="H993" s="12" t="s">
        <v>16219</v>
      </c>
      <c r="I993" s="11"/>
      <c r="J993" s="13" t="s">
        <v>17777</v>
      </c>
      <c r="K993" s="13" t="s">
        <v>17778</v>
      </c>
      <c r="L993" s="13" t="s">
        <v>14680</v>
      </c>
      <c r="M993" s="13"/>
      <c r="N993" s="13" t="s">
        <v>14696</v>
      </c>
      <c r="O993" s="13"/>
      <c r="P993" s="166" t="str">
        <f>IFERROR(VLOOKUP(D993,'TPMS-auto'!A:D, 4,0),"Not-in-TPMS")</f>
        <v>0008096</v>
      </c>
      <c r="Q993" s="169" t="str">
        <f>VLOOKUP(Table2[[#This Row],[Unit Number]],Ops,3,0)</f>
        <v>Monica, Cheryl &amp; Machell</v>
      </c>
      <c r="R993" s="173">
        <f>IFERROR(VLOOKUP(Table2[[#This Row],[Enterprise ID]], 'ExistingRental-12.11'!A:H, 3, 0), "Not Open On 12.11")</f>
        <v>45992</v>
      </c>
      <c r="S993" s="167" t="str">
        <f>IF(Table2[[#This Row],[Start Rental Date]]="New Rental", "New Rental", "Rental Extension Request")</f>
        <v>New Rental</v>
      </c>
      <c r="T993" s="167" t="str">
        <f>IFERROR(IF(Table2[[#This Row],[Date of this request]]-Table2[[#This Row],[Tech Service Date]]&lt;60, "New Hire Rental", "Truck Breakdown"), "New Hire Rental")</f>
        <v>Truck Breakdown</v>
      </c>
      <c r="U993" s="167" t="str">
        <f>IFERROR(VLOOKUP(Table2[[#This Row],[Enterprise ID]], 'ExistingRental-12.11'!A:H, 7, 0), "Not Open On 12.11")</f>
        <v>MICHAEL MITCHELL</v>
      </c>
      <c r="V993" s="173">
        <f>IFERROR(VLOOKUP(Table2[[#This Row],[Enterprise ID]],'Tech-ServiceDate'!A:B,2,0), "EitherNewHire or Termed")</f>
        <v>45914</v>
      </c>
      <c r="W993" s="41"/>
      <c r="X993" s="25"/>
    </row>
    <row r="994" spans="1:24" ht="33.75" customHeight="1">
      <c r="A994" s="15">
        <v>45981</v>
      </c>
      <c r="B994" s="7">
        <v>46940</v>
      </c>
      <c r="C994" s="4" t="s">
        <v>17779</v>
      </c>
      <c r="D994" s="5" t="s">
        <v>17780</v>
      </c>
      <c r="E994" s="176" t="str">
        <f t="shared" si="40"/>
        <v>46940</v>
      </c>
      <c r="F994" s="181">
        <f>IFERROR(VLOOKUP(D994,'TPMS-auto'!A:J, 10,0), "Not-in-TPMS")</f>
        <v>7165793078</v>
      </c>
      <c r="G994" s="181" t="str">
        <f>IFERROR(VLOOKUP(D994,'TPMS-auto'!A:J,6,0),"Not-in-TPMS")</f>
        <v>046940</v>
      </c>
      <c r="H994" s="12" t="s">
        <v>16219</v>
      </c>
      <c r="I994" s="2" t="s">
        <v>17781</v>
      </c>
      <c r="J994" s="3" t="s">
        <v>17782</v>
      </c>
      <c r="K994" s="13" t="s">
        <v>14679</v>
      </c>
      <c r="L994" s="13" t="s">
        <v>14680</v>
      </c>
      <c r="M994" s="13"/>
      <c r="N994" s="3" t="s">
        <v>14680</v>
      </c>
      <c r="O994" s="3" t="s">
        <v>14680</v>
      </c>
      <c r="P994" s="166" t="str">
        <f>IFERROR(VLOOKUP(D994,'TPMS-auto'!A:D, 4,0),"Not-in-TPMS")</f>
        <v>0007670</v>
      </c>
      <c r="Q994" s="169" t="str">
        <f>VLOOKUP(Table2[[#This Row],[Unit Number]],Ops,3,0)</f>
        <v>Rob &amp; Andrea</v>
      </c>
      <c r="R994" s="173" t="str">
        <f>IFERROR(VLOOKUP(Table2[[#This Row],[Enterprise ID]], 'ExistingRental-12.11'!A:H, 3, 0), "Not Open On 12.11")</f>
        <v>Not Open On 12.11</v>
      </c>
      <c r="S994" s="167" t="str">
        <f>IF(Table2[[#This Row],[Start Rental Date]]="New Rental", "New Rental", "Rental Extension Request")</f>
        <v>New Rental</v>
      </c>
      <c r="T994" s="167" t="str">
        <f>IFERROR(IF(Table2[[#This Row],[Date of this request]]-Table2[[#This Row],[Tech Service Date]]&lt;60, "New Hire Rental", "Truck Breakdown"), "New Hire Rental")</f>
        <v>New Hire Rental</v>
      </c>
      <c r="U994" s="167" t="str">
        <f>IFERROR(VLOOKUP(Table2[[#This Row],[Enterprise ID]], 'ExistingRental-12.11'!A:H, 7, 0), "Not Open On 12.11")</f>
        <v>Not Open On 12.11</v>
      </c>
      <c r="V994" s="173">
        <f>IFERROR(VLOOKUP(Table2[[#This Row],[Enterprise ID]],'Tech-ServiceDate'!A:B,2,0), "EitherNewHire or Termed")</f>
        <v>45949</v>
      </c>
      <c r="W994" s="41"/>
      <c r="X994" s="25"/>
    </row>
    <row r="995" spans="1:24" ht="33.75" customHeight="1">
      <c r="A995" s="15">
        <v>45981</v>
      </c>
      <c r="B995" s="7">
        <v>21237</v>
      </c>
      <c r="C995" s="4" t="s">
        <v>17783</v>
      </c>
      <c r="D995" s="5" t="s">
        <v>17784</v>
      </c>
      <c r="E995" s="176" t="str">
        <f t="shared" si="40"/>
        <v>21237</v>
      </c>
      <c r="F995" s="181">
        <f>IFERROR(VLOOKUP(D995,'TPMS-auto'!A:J, 10,0), "Not-in-TPMS")</f>
        <v>7186660114</v>
      </c>
      <c r="G995" s="181" t="str">
        <f>IFERROR(VLOOKUP(D995,'TPMS-auto'!A:J,6,0),"Not-in-TPMS")</f>
        <v>021237</v>
      </c>
      <c r="H995" s="12" t="s">
        <v>16219</v>
      </c>
      <c r="I995" s="128" t="s">
        <v>17785</v>
      </c>
      <c r="J995" s="85" t="s">
        <v>17786</v>
      </c>
      <c r="K995" s="85"/>
      <c r="L995" s="13" t="s">
        <v>14680</v>
      </c>
      <c r="M995" s="13"/>
      <c r="N995" s="3" t="s">
        <v>14696</v>
      </c>
      <c r="O995" s="3"/>
      <c r="P995" s="166" t="str">
        <f>IFERROR(VLOOKUP(D995,'TPMS-auto'!A:D, 4,0),"Not-in-TPMS")</f>
        <v>0007744</v>
      </c>
      <c r="Q995" s="169" t="str">
        <f>VLOOKUP(Table2[[#This Row],[Unit Number]],Ops,3,0)</f>
        <v>Rob &amp; Andrea</v>
      </c>
      <c r="R995" s="173">
        <f>IFERROR(VLOOKUP(Table2[[#This Row],[Enterprise ID]], 'ExistingRental-12.11'!A:H, 3, 0), "Not Open On 12.11")</f>
        <v>45860</v>
      </c>
      <c r="S995" s="167" t="str">
        <f>IF(Table2[[#This Row],[Start Rental Date]]="New Rental", "New Rental", "Rental Extension Request")</f>
        <v>New Rental</v>
      </c>
      <c r="T995" s="167" t="str">
        <f>IFERROR(IF(Table2[[#This Row],[Date of this request]]-Table2[[#This Row],[Tech Service Date]]&lt;60, "New Hire Rental", "Truck Breakdown"), "New Hire Rental")</f>
        <v>Truck Breakdown</v>
      </c>
      <c r="U995" s="167" t="str">
        <f>IFERROR(VLOOKUP(Table2[[#This Row],[Enterprise ID]], 'ExistingRental-12.11'!A:H, 7, 0), "Not Open On 12.11")</f>
        <v>ARTHUR HARRIS</v>
      </c>
      <c r="V995" s="173">
        <f>IFERROR(VLOOKUP(Table2[[#This Row],[Enterprise ID]],'Tech-ServiceDate'!A:B,2,0), "EitherNewHire or Termed")</f>
        <v>45858</v>
      </c>
      <c r="W995" s="41"/>
      <c r="X995" s="25"/>
    </row>
    <row r="996" spans="1:24" ht="33.75" customHeight="1">
      <c r="A996" s="15">
        <v>45981</v>
      </c>
      <c r="B996" s="7">
        <v>23308</v>
      </c>
      <c r="C996" s="4" t="s">
        <v>17787</v>
      </c>
      <c r="D996" s="5" t="s">
        <v>17788</v>
      </c>
      <c r="E996" s="176" t="str">
        <f t="shared" si="40"/>
        <v>23308</v>
      </c>
      <c r="F996" s="181">
        <f>IFERROR(VLOOKUP(D996,'TPMS-auto'!A:J, 10,0), "Not-in-TPMS")</f>
        <v>5048770539</v>
      </c>
      <c r="G996" s="181" t="str">
        <f>IFERROR(VLOOKUP(D996,'TPMS-auto'!A:J,6,0),"Not-in-TPMS")</f>
        <v>023308</v>
      </c>
      <c r="H996" s="12" t="s">
        <v>16219</v>
      </c>
      <c r="I996" s="2" t="s">
        <v>17789</v>
      </c>
      <c r="J996" s="3" t="s">
        <v>17790</v>
      </c>
      <c r="K996" s="13" t="s">
        <v>14679</v>
      </c>
      <c r="L996" s="13" t="s">
        <v>14680</v>
      </c>
      <c r="M996" s="13"/>
      <c r="N996" s="3" t="s">
        <v>14680</v>
      </c>
      <c r="O996" s="3" t="s">
        <v>14680</v>
      </c>
      <c r="P996" s="166" t="str">
        <f>IFERROR(VLOOKUP(D996,'TPMS-auto'!A:D, 4,0),"Not-in-TPMS")</f>
        <v>0008206</v>
      </c>
      <c r="Q996" s="169" t="str">
        <f>VLOOKUP(Table2[[#This Row],[Unit Number]],Ops,3,0)</f>
        <v>Monica, Cheryl &amp; Machell</v>
      </c>
      <c r="R996" s="173" t="str">
        <f>IFERROR(VLOOKUP(Table2[[#This Row],[Enterprise ID]], 'ExistingRental-12.11'!A:H, 3, 0), "Not Open On 12.11")</f>
        <v>Not Open On 12.11</v>
      </c>
      <c r="S996" s="167" t="str">
        <f>IF(Table2[[#This Row],[Start Rental Date]]="New Rental", "New Rental", "Rental Extension Request")</f>
        <v>New Rental</v>
      </c>
      <c r="T996" s="167" t="str">
        <f>IFERROR(IF(Table2[[#This Row],[Date of this request]]-Table2[[#This Row],[Tech Service Date]]&lt;60, "New Hire Rental", "Truck Breakdown"), "New Hire Rental")</f>
        <v>Truck Breakdown</v>
      </c>
      <c r="U996" s="167" t="str">
        <f>IFERROR(VLOOKUP(Table2[[#This Row],[Enterprise ID]], 'ExistingRental-12.11'!A:H, 7, 0), "Not Open On 12.11")</f>
        <v>Not Open On 12.11</v>
      </c>
      <c r="V996" s="173">
        <f>IFERROR(VLOOKUP(Table2[[#This Row],[Enterprise ID]],'Tech-ServiceDate'!A:B,2,0), "EitherNewHire or Termed")</f>
        <v>45851</v>
      </c>
      <c r="W996" s="41"/>
      <c r="X996" s="25"/>
    </row>
    <row r="997" spans="1:24" ht="33.75" customHeight="1">
      <c r="A997" s="15">
        <v>45981</v>
      </c>
      <c r="B997" s="7">
        <v>46572</v>
      </c>
      <c r="C997" s="4" t="s">
        <v>17791</v>
      </c>
      <c r="D997" s="5" t="s">
        <v>17792</v>
      </c>
      <c r="E997" s="176" t="str">
        <f t="shared" si="40"/>
        <v>46572</v>
      </c>
      <c r="F997" s="181">
        <f>IFERROR(VLOOKUP(D997,'TPMS-auto'!A:J, 10,0), "Not-in-TPMS")</f>
        <v>5189610843</v>
      </c>
      <c r="G997" s="181" t="str">
        <f>IFERROR(VLOOKUP(D997,'TPMS-auto'!A:J,6,0),"Not-in-TPMS")</f>
        <v>046572</v>
      </c>
      <c r="H997" s="12" t="s">
        <v>16219</v>
      </c>
      <c r="I997" s="2" t="s">
        <v>17793</v>
      </c>
      <c r="J997" s="3" t="s">
        <v>17794</v>
      </c>
      <c r="K997" s="3" t="s">
        <v>17795</v>
      </c>
      <c r="L997" s="13" t="s">
        <v>14680</v>
      </c>
      <c r="M997" s="13"/>
      <c r="N997" s="3" t="s">
        <v>14680</v>
      </c>
      <c r="O997" s="3" t="s">
        <v>14680</v>
      </c>
      <c r="P997" s="166" t="str">
        <f>IFERROR(VLOOKUP(D997,'TPMS-auto'!A:D, 4,0),"Not-in-TPMS")</f>
        <v>0007670</v>
      </c>
      <c r="Q997" s="169" t="str">
        <f>VLOOKUP(Table2[[#This Row],[Unit Number]],Ops,3,0)</f>
        <v>Rob &amp; Andrea</v>
      </c>
      <c r="R997" s="173">
        <f>IFERROR(VLOOKUP(Table2[[#This Row],[Enterprise ID]], 'ExistingRental-12.11'!A:H, 3, 0), "Not Open On 12.11")</f>
        <v>45995</v>
      </c>
      <c r="S997" s="167" t="str">
        <f>IF(Table2[[#This Row],[Start Rental Date]]="New Rental", "New Rental", "Rental Extension Request")</f>
        <v>New Rental</v>
      </c>
      <c r="T997" s="167" t="str">
        <f>IFERROR(IF(Table2[[#This Row],[Date of this request]]-Table2[[#This Row],[Tech Service Date]]&lt;60, "New Hire Rental", "Truck Breakdown"), "New Hire Rental")</f>
        <v>New Hire Rental</v>
      </c>
      <c r="U997" s="167" t="str">
        <f>IFERROR(VLOOKUP(Table2[[#This Row],[Enterprise ID]], 'ExistingRental-12.11'!A:H, 7, 0), "Not Open On 12.11")</f>
        <v>DAVID DEDON</v>
      </c>
      <c r="V997" s="173">
        <f>IFERROR(VLOOKUP(Table2[[#This Row],[Enterprise ID]],'Tech-ServiceDate'!A:B,2,0), "EitherNewHire or Termed")</f>
        <v>45977</v>
      </c>
      <c r="W997" s="41"/>
      <c r="X997" s="25"/>
    </row>
    <row r="998" spans="1:24" ht="33.75" customHeight="1">
      <c r="A998" s="15">
        <v>45981</v>
      </c>
      <c r="B998" s="7">
        <v>61238</v>
      </c>
      <c r="C998" s="4" t="s">
        <v>17796</v>
      </c>
      <c r="D998" s="5" t="s">
        <v>15658</v>
      </c>
      <c r="E998" s="176" t="str">
        <f t="shared" si="40"/>
        <v>61238</v>
      </c>
      <c r="F998" s="181">
        <f>IFERROR(VLOOKUP(D998,'TPMS-auto'!A:J, 10,0), "Not-in-TPMS")</f>
        <v>3527211672</v>
      </c>
      <c r="G998" s="181" t="str">
        <f>IFERROR(VLOOKUP(D998,'TPMS-auto'!A:J,6,0),"Not-in-TPMS")</f>
        <v>061238</v>
      </c>
      <c r="H998" s="12" t="s">
        <v>16219</v>
      </c>
      <c r="I998" s="2" t="s">
        <v>17797</v>
      </c>
      <c r="J998" s="3" t="s">
        <v>17798</v>
      </c>
      <c r="K998" s="13" t="s">
        <v>14679</v>
      </c>
      <c r="L998" s="13" t="s">
        <v>14680</v>
      </c>
      <c r="M998" s="13"/>
      <c r="N998" s="3" t="s">
        <v>14680</v>
      </c>
      <c r="O998" s="3" t="s">
        <v>14680</v>
      </c>
      <c r="P998" s="166" t="str">
        <f>IFERROR(VLOOKUP(D998,'TPMS-auto'!A:D, 4,0),"Not-in-TPMS")</f>
        <v>0007435</v>
      </c>
      <c r="Q998" s="169" t="str">
        <f>VLOOKUP(Table2[[#This Row],[Unit Number]],Ops,3,0)</f>
        <v>Rob &amp; Andrea</v>
      </c>
      <c r="R998" s="173" t="str">
        <f>IFERROR(VLOOKUP(Table2[[#This Row],[Enterprise ID]], 'ExistingRental-12.11'!A:H, 3, 0), "Not Open On 12.11")</f>
        <v>Not Open On 12.11</v>
      </c>
      <c r="S998" s="167" t="str">
        <f>IF(Table2[[#This Row],[Start Rental Date]]="New Rental", "New Rental", "Rental Extension Request")</f>
        <v>New Rental</v>
      </c>
      <c r="T998" s="167" t="str">
        <f>IFERROR(IF(Table2[[#This Row],[Date of this request]]-Table2[[#This Row],[Tech Service Date]]&lt;60, "New Hire Rental", "Truck Breakdown"), "New Hire Rental")</f>
        <v>Truck Breakdown</v>
      </c>
      <c r="U998" s="167" t="str">
        <f>IFERROR(VLOOKUP(Table2[[#This Row],[Enterprise ID]], 'ExistingRental-12.11'!A:H, 7, 0), "Not Open On 12.11")</f>
        <v>Not Open On 12.11</v>
      </c>
      <c r="V998" s="173">
        <f>IFERROR(VLOOKUP(Table2[[#This Row],[Enterprise ID]],'Tech-ServiceDate'!A:B,2,0), "EitherNewHire or Termed")</f>
        <v>43600</v>
      </c>
      <c r="W998" s="41"/>
      <c r="X998" s="25"/>
    </row>
    <row r="999" spans="1:24" ht="33.75" customHeight="1">
      <c r="A999" s="15">
        <v>45981</v>
      </c>
      <c r="B999" s="8">
        <v>46212</v>
      </c>
      <c r="C999" s="9" t="s">
        <v>16545</v>
      </c>
      <c r="D999" s="10" t="s">
        <v>16546</v>
      </c>
      <c r="E999" s="174" t="str">
        <f t="shared" si="40"/>
        <v>46212</v>
      </c>
      <c r="F999" s="175">
        <f>IFERROR(VLOOKUP(D999,'TPMS-auto'!A:J, 10,0), "Not-in-TPMS")</f>
        <v>5122106363</v>
      </c>
      <c r="G999" s="175" t="str">
        <f>IFERROR(VLOOKUP(D999,'TPMS-auto'!A:J,6,0),"Not-in-TPMS")</f>
        <v>046212</v>
      </c>
      <c r="H999" s="12" t="s">
        <v>14676</v>
      </c>
      <c r="I999" s="11" t="s">
        <v>17799</v>
      </c>
      <c r="J999" s="13" t="s">
        <v>17800</v>
      </c>
      <c r="K999" s="13" t="s">
        <v>15451</v>
      </c>
      <c r="L999" s="13" t="s">
        <v>14680</v>
      </c>
      <c r="M999" s="13"/>
      <c r="N999" s="13" t="s">
        <v>14680</v>
      </c>
      <c r="O999" s="13" t="s">
        <v>14680</v>
      </c>
      <c r="P999" s="166" t="str">
        <f>IFERROR(VLOOKUP(D999,'TPMS-auto'!A:D, 4,0),"Not-in-TPMS")</f>
        <v>0008147</v>
      </c>
      <c r="Q999" s="169" t="str">
        <f>VLOOKUP(Table2[[#This Row],[Unit Number]],Ops,3,0)</f>
        <v>Carol &amp; Tasha</v>
      </c>
      <c r="R999" s="173">
        <f>IFERROR(VLOOKUP(Table2[[#This Row],[Enterprise ID]], 'ExistingRental-12.11'!A:H, 3, 0), "Not Open On 12.11")</f>
        <v>45981</v>
      </c>
      <c r="S999" s="167" t="str">
        <f>IF(Table2[[#This Row],[Start Rental Date]]="New Rental", "New Rental", "Rental Extension Request")</f>
        <v>New Rental</v>
      </c>
      <c r="T999" s="167" t="str">
        <f>IFERROR(IF(Table2[[#This Row],[Date of this request]]-Table2[[#This Row],[Tech Service Date]]&lt;60, "New Hire Rental", "Truck Breakdown"), "New Hire Rental")</f>
        <v>Truck Breakdown</v>
      </c>
      <c r="U999" s="167" t="str">
        <f>IFERROR(VLOOKUP(Table2[[#This Row],[Enterprise ID]], 'ExistingRental-12.11'!A:H, 7, 0), "Not Open On 12.11")</f>
        <v>WINFRED BUTLER</v>
      </c>
      <c r="V999" s="173">
        <f>IFERROR(VLOOKUP(Table2[[#This Row],[Enterprise ID]],'Tech-ServiceDate'!A:B,2,0), "EitherNewHire or Termed")</f>
        <v>44413</v>
      </c>
      <c r="W999" s="41"/>
      <c r="X999" s="25"/>
    </row>
    <row r="1000" spans="1:24" ht="33.75" customHeight="1">
      <c r="A1000" s="15">
        <v>45981</v>
      </c>
      <c r="B1000" s="8">
        <v>61745</v>
      </c>
      <c r="C1000" s="9" t="s">
        <v>17347</v>
      </c>
      <c r="D1000" s="10" t="s">
        <v>15861</v>
      </c>
      <c r="E1000" s="174" t="str">
        <f t="shared" si="40"/>
        <v>61745</v>
      </c>
      <c r="F1000" s="175">
        <f>IFERROR(VLOOKUP(D1000,'TPMS-auto'!A:J, 10,0), "Not-in-TPMS")</f>
        <v>3528093231</v>
      </c>
      <c r="G1000" s="175" t="str">
        <f>IFERROR(VLOOKUP(D1000,'TPMS-auto'!A:J,6,0),"Not-in-TPMS")</f>
        <v>061745</v>
      </c>
      <c r="H1000" s="12">
        <v>45968</v>
      </c>
      <c r="I1000" s="11" t="s">
        <v>17348</v>
      </c>
      <c r="J1000" s="13" t="s">
        <v>17349</v>
      </c>
      <c r="K1000" s="13" t="s">
        <v>14679</v>
      </c>
      <c r="L1000" s="13" t="s">
        <v>14680</v>
      </c>
      <c r="M1000" s="13"/>
      <c r="N1000" s="13" t="s">
        <v>14680</v>
      </c>
      <c r="O1000" s="13" t="s">
        <v>14680</v>
      </c>
      <c r="P1000" s="166" t="str">
        <f>IFERROR(VLOOKUP(D1000,'TPMS-auto'!A:D, 4,0),"Not-in-TPMS")</f>
        <v>0007435</v>
      </c>
      <c r="Q1000" s="169" t="str">
        <f>VLOOKUP(Table2[[#This Row],[Unit Number]],Ops,3,0)</f>
        <v>Rob &amp; Andrea</v>
      </c>
      <c r="R1000" s="173">
        <f>IFERROR(VLOOKUP(Table2[[#This Row],[Enterprise ID]], 'ExistingRental-12.11'!A:H, 3, 0), "Not Open On 12.11")</f>
        <v>45968</v>
      </c>
      <c r="S1000" s="167" t="str">
        <f>IF(Table2[[#This Row],[Start Rental Date]]="New Rental", "New Rental", "Rental Extension Request")</f>
        <v>Rental Extension Request</v>
      </c>
      <c r="T1000" s="167" t="str">
        <f>IFERROR(IF(Table2[[#This Row],[Date of this request]]-Table2[[#This Row],[Tech Service Date]]&lt;60, "New Hire Rental", "Truck Breakdown"), "New Hire Rental")</f>
        <v>Truck Breakdown</v>
      </c>
      <c r="U1000" s="167" t="str">
        <f>IFERROR(VLOOKUP(Table2[[#This Row],[Enterprise ID]], 'ExistingRental-12.11'!A:H, 7, 0), "Not Open On 12.11")</f>
        <v>ROBERTO AYALA MERCADO</v>
      </c>
      <c r="V1000" s="173">
        <f>IFERROR(VLOOKUP(Table2[[#This Row],[Enterprise ID]],'Tech-ServiceDate'!A:B,2,0), "EitherNewHire or Termed")</f>
        <v>45844</v>
      </c>
      <c r="W1000" s="41"/>
      <c r="X1000" s="25"/>
    </row>
    <row r="1001" spans="1:24" ht="33.75" customHeight="1">
      <c r="A1001" s="15">
        <v>45981</v>
      </c>
      <c r="B1001" s="7">
        <v>47087</v>
      </c>
      <c r="C1001" s="4" t="s">
        <v>17801</v>
      </c>
      <c r="D1001" s="5" t="s">
        <v>9448</v>
      </c>
      <c r="E1001" s="176" t="str">
        <f t="shared" si="40"/>
        <v>47087</v>
      </c>
      <c r="F1001" s="181">
        <f>IFERROR(VLOOKUP(D1001,'TPMS-auto'!A:J, 10,0), "Not-in-TPMS")</f>
        <v>8608196496</v>
      </c>
      <c r="G1001" s="181" t="str">
        <f>IFERROR(VLOOKUP(D1001,'TPMS-auto'!A:J,6,0),"Not-in-TPMS")</f>
        <v>047087</v>
      </c>
      <c r="H1001" s="12" t="s">
        <v>14676</v>
      </c>
      <c r="I1001" s="2" t="s">
        <v>17802</v>
      </c>
      <c r="J1001" s="3" t="s">
        <v>17803</v>
      </c>
      <c r="K1001" s="13" t="s">
        <v>14679</v>
      </c>
      <c r="L1001" s="13" t="s">
        <v>14680</v>
      </c>
      <c r="M1001" s="13"/>
      <c r="N1001" s="3" t="s">
        <v>14680</v>
      </c>
      <c r="O1001" s="13" t="s">
        <v>14680</v>
      </c>
      <c r="P1001" s="166" t="str">
        <f>IFERROR(VLOOKUP(D1001,'TPMS-auto'!A:D, 4,0),"Not-in-TPMS")</f>
        <v>0007670</v>
      </c>
      <c r="Q1001" s="169" t="str">
        <f>VLOOKUP(Table2[[#This Row],[Unit Number]],Ops,3,0)</f>
        <v>Rob &amp; Andrea</v>
      </c>
      <c r="R1001" s="173">
        <f>IFERROR(VLOOKUP(Table2[[#This Row],[Enterprise ID]], 'ExistingRental-12.11'!A:H, 3, 0), "Not Open On 12.11")</f>
        <v>45982</v>
      </c>
      <c r="S1001" s="167" t="str">
        <f>IF(Table2[[#This Row],[Start Rental Date]]="New Rental", "New Rental", "Rental Extension Request")</f>
        <v>New Rental</v>
      </c>
      <c r="T1001" s="167" t="str">
        <f>IFERROR(IF(Table2[[#This Row],[Date of this request]]-Table2[[#This Row],[Tech Service Date]]&lt;60, "New Hire Rental", "Truck Breakdown"), "New Hire Rental")</f>
        <v>Truck Breakdown</v>
      </c>
      <c r="U1001" s="167" t="str">
        <f>IFERROR(VLOOKUP(Table2[[#This Row],[Enterprise ID]], 'ExistingRental-12.11'!A:H, 7, 0), "Not Open On 12.11")</f>
        <v>MARC DAVIS</v>
      </c>
      <c r="V1001" s="173">
        <f>IFERROR(VLOOKUP(Table2[[#This Row],[Enterprise ID]],'Tech-ServiceDate'!A:B,2,0), "EitherNewHire or Termed")</f>
        <v>37292</v>
      </c>
      <c r="W1001" s="41"/>
      <c r="X1001" s="25"/>
    </row>
    <row r="1002" spans="1:24" ht="33.75" customHeight="1">
      <c r="A1002" s="15">
        <v>45981</v>
      </c>
      <c r="B1002" s="7">
        <v>46203</v>
      </c>
      <c r="C1002" s="4" t="s">
        <v>17804</v>
      </c>
      <c r="D1002" s="5" t="s">
        <v>17805</v>
      </c>
      <c r="E1002" s="176" t="str">
        <f t="shared" si="40"/>
        <v>46203</v>
      </c>
      <c r="F1002" s="181">
        <f>IFERROR(VLOOKUP(D1002,'TPMS-auto'!A:J, 10,0), "Not-in-TPMS")</f>
        <v>2544415845</v>
      </c>
      <c r="G1002" s="181" t="str">
        <f>IFERROR(VLOOKUP(D1002,'TPMS-auto'!A:J,6,0),"Not-in-TPMS")</f>
        <v>046203</v>
      </c>
      <c r="H1002" s="12" t="s">
        <v>14676</v>
      </c>
      <c r="I1002" s="2" t="s">
        <v>16927</v>
      </c>
      <c r="J1002" s="3" t="s">
        <v>17806</v>
      </c>
      <c r="K1002" s="13" t="s">
        <v>14679</v>
      </c>
      <c r="L1002" s="13" t="s">
        <v>14680</v>
      </c>
      <c r="M1002" s="13"/>
      <c r="N1002" s="3" t="s">
        <v>14680</v>
      </c>
      <c r="O1002" s="13" t="s">
        <v>14680</v>
      </c>
      <c r="P1002" s="166" t="str">
        <f>IFERROR(VLOOKUP(D1002,'TPMS-auto'!A:D, 4,0),"Not-in-TPMS")</f>
        <v>0008147</v>
      </c>
      <c r="Q1002" s="169" t="str">
        <f>VLOOKUP(Table2[[#This Row],[Unit Number]],Ops,3,0)</f>
        <v>Carol &amp; Tasha</v>
      </c>
      <c r="R1002" s="173" t="str">
        <f>IFERROR(VLOOKUP(Table2[[#This Row],[Enterprise ID]], 'ExistingRental-12.11'!A:H, 3, 0), "Not Open On 12.11")</f>
        <v>Not Open On 12.11</v>
      </c>
      <c r="S1002" s="167" t="str">
        <f>IF(Table2[[#This Row],[Start Rental Date]]="New Rental", "New Rental", "Rental Extension Request")</f>
        <v>New Rental</v>
      </c>
      <c r="T1002" s="167" t="str">
        <f>IFERROR(IF(Table2[[#This Row],[Date of this request]]-Table2[[#This Row],[Tech Service Date]]&lt;60, "New Hire Rental", "Truck Breakdown"), "New Hire Rental")</f>
        <v>Truck Breakdown</v>
      </c>
      <c r="U1002" s="167" t="str">
        <f>IFERROR(VLOOKUP(Table2[[#This Row],[Enterprise ID]], 'ExistingRental-12.11'!A:H, 7, 0), "Not Open On 12.11")</f>
        <v>Not Open On 12.11</v>
      </c>
      <c r="V1002" s="173">
        <f>IFERROR(VLOOKUP(Table2[[#This Row],[Enterprise ID]],'Tech-ServiceDate'!A:B,2,0), "EitherNewHire or Termed")</f>
        <v>43892</v>
      </c>
      <c r="W1002" s="41"/>
      <c r="X1002" s="25"/>
    </row>
    <row r="1003" spans="1:24" ht="33.75" customHeight="1">
      <c r="A1003" s="15">
        <v>45981</v>
      </c>
      <c r="B1003" s="7">
        <v>61100</v>
      </c>
      <c r="C1003" s="4" t="s">
        <v>17807</v>
      </c>
      <c r="D1003" s="5" t="s">
        <v>17808</v>
      </c>
      <c r="E1003" s="176" t="str">
        <f t="shared" si="40"/>
        <v>61100</v>
      </c>
      <c r="F1003" s="181">
        <f>IFERROR(VLOOKUP(D1003,'TPMS-auto'!A:J, 10,0), "Not-in-TPMS")</f>
        <v>4109017580</v>
      </c>
      <c r="G1003" s="181" t="str">
        <f>IFERROR(VLOOKUP(D1003,'TPMS-auto'!A:J,6,0),"Not-in-TPMS")</f>
        <v>061100</v>
      </c>
      <c r="H1003" s="12" t="s">
        <v>14676</v>
      </c>
      <c r="I1003" s="2" t="s">
        <v>17809</v>
      </c>
      <c r="J1003" s="3" t="s">
        <v>17810</v>
      </c>
      <c r="K1003" s="13" t="s">
        <v>14679</v>
      </c>
      <c r="L1003" s="13" t="s">
        <v>14680</v>
      </c>
      <c r="M1003" s="13"/>
      <c r="N1003" s="3" t="s">
        <v>14680</v>
      </c>
      <c r="O1003" s="13" t="s">
        <v>14680</v>
      </c>
      <c r="P1003" s="166" t="str">
        <f>IFERROR(VLOOKUP(D1003,'TPMS-auto'!A:D, 4,0),"Not-in-TPMS")</f>
        <v>0007084</v>
      </c>
      <c r="Q1003" s="169" t="str">
        <f>VLOOKUP(Table2[[#This Row],[Unit Number]],Ops,3,0)</f>
        <v>Monica, Cheryl &amp; Machell</v>
      </c>
      <c r="R1003" s="173">
        <f>IFERROR(VLOOKUP(Table2[[#This Row],[Enterprise ID]], 'ExistingRental-12.11'!A:H, 3, 0), "Not Open On 12.11")</f>
        <v>45982</v>
      </c>
      <c r="S1003" s="167" t="str">
        <f>IF(Table2[[#This Row],[Start Rental Date]]="New Rental", "New Rental", "Rental Extension Request")</f>
        <v>New Rental</v>
      </c>
      <c r="T1003" s="167" t="str">
        <f>IFERROR(IF(Table2[[#This Row],[Date of this request]]-Table2[[#This Row],[Tech Service Date]]&lt;60, "New Hire Rental", "Truck Breakdown"), "New Hire Rental")</f>
        <v>Truck Breakdown</v>
      </c>
      <c r="U1003" s="167" t="str">
        <f>IFERROR(VLOOKUP(Table2[[#This Row],[Enterprise ID]], 'ExistingRental-12.11'!A:H, 7, 0), "Not Open On 12.11")</f>
        <v>NIKITA BOYER</v>
      </c>
      <c r="V1003" s="173">
        <f>IFERROR(VLOOKUP(Table2[[#This Row],[Enterprise ID]],'Tech-ServiceDate'!A:B,2,0), "EitherNewHire or Termed")</f>
        <v>45214</v>
      </c>
      <c r="W1003" s="41"/>
      <c r="X1003" s="25"/>
    </row>
    <row r="1004" spans="1:24" ht="33.75" customHeight="1">
      <c r="A1004" s="15">
        <v>45982</v>
      </c>
      <c r="B1004" s="7">
        <v>36237</v>
      </c>
      <c r="C1004" s="4" t="s">
        <v>17581</v>
      </c>
      <c r="D1004" s="5" t="s">
        <v>17582</v>
      </c>
      <c r="E1004" s="176" t="str">
        <f t="shared" si="40"/>
        <v>36237</v>
      </c>
      <c r="F1004" s="181">
        <f>IFERROR(VLOOKUP(D1004,'TPMS-auto'!A:J, 10,0), "Not-in-TPMS")</f>
        <v>5189611575</v>
      </c>
      <c r="G1004" s="181" t="str">
        <f>IFERROR(VLOOKUP(D1004,'TPMS-auto'!A:J,6,0),"Not-in-TPMS")</f>
        <v>036237</v>
      </c>
      <c r="H1004" s="12">
        <v>45975</v>
      </c>
      <c r="I1004" s="2" t="s">
        <v>17583</v>
      </c>
      <c r="J1004" s="3" t="s">
        <v>15426</v>
      </c>
      <c r="K1004" s="3" t="s">
        <v>17584</v>
      </c>
      <c r="L1004" s="13" t="s">
        <v>14680</v>
      </c>
      <c r="M1004" s="13"/>
      <c r="N1004" s="3" t="s">
        <v>14680</v>
      </c>
      <c r="O1004" s="3" t="s">
        <v>14680</v>
      </c>
      <c r="P1004" s="166" t="str">
        <f>IFERROR(VLOOKUP(D1004,'TPMS-auto'!A:D, 4,0),"Not-in-TPMS")</f>
        <v>0007670</v>
      </c>
      <c r="Q1004" s="169" t="str">
        <f>VLOOKUP(Table2[[#This Row],[Unit Number]],Ops,3,0)</f>
        <v>Rob &amp; Andrea</v>
      </c>
      <c r="R1004" s="173">
        <f>IFERROR(VLOOKUP(Table2[[#This Row],[Enterprise ID]], 'ExistingRental-12.11'!A:H, 3, 0), "Not Open On 12.11")</f>
        <v>45976</v>
      </c>
      <c r="S1004" s="167" t="str">
        <f>IF(Table2[[#This Row],[Start Rental Date]]="New Rental", "New Rental", "Rental Extension Request")</f>
        <v>Rental Extension Request</v>
      </c>
      <c r="T1004" s="167" t="str">
        <f>IFERROR(IF(Table2[[#This Row],[Date of this request]]-Table2[[#This Row],[Tech Service Date]]&lt;60, "New Hire Rental", "Truck Breakdown"), "New Hire Rental")</f>
        <v>New Hire Rental</v>
      </c>
      <c r="U1004" s="167" t="str">
        <f>IFERROR(VLOOKUP(Table2[[#This Row],[Enterprise ID]], 'ExistingRental-12.11'!A:H, 7, 0), "Not Open On 12.11")</f>
        <v>MARK KRUGER</v>
      </c>
      <c r="V1004" s="173">
        <f>IFERROR(VLOOKUP(Table2[[#This Row],[Enterprise ID]],'Tech-ServiceDate'!A:B,2,0), "EitherNewHire or Termed")</f>
        <v>45963</v>
      </c>
      <c r="W1004" s="41"/>
      <c r="X1004" s="25"/>
    </row>
    <row r="1005" spans="1:24" ht="33.75" customHeight="1">
      <c r="A1005" s="15">
        <v>45982</v>
      </c>
      <c r="B1005" s="7">
        <v>46726</v>
      </c>
      <c r="C1005" s="4" t="s">
        <v>17811</v>
      </c>
      <c r="D1005" s="5" t="s">
        <v>17812</v>
      </c>
      <c r="E1005" s="176" t="str">
        <f t="shared" si="40"/>
        <v>46726</v>
      </c>
      <c r="F1005" s="181">
        <f>IFERROR(VLOOKUP(D1005,'TPMS-auto'!A:J, 10,0), "Not-in-TPMS")</f>
        <v>6095403825</v>
      </c>
      <c r="G1005" s="181" t="str">
        <f>IFERROR(VLOOKUP(D1005,'TPMS-auto'!A:J,6,0),"Not-in-TPMS")</f>
        <v>046726</v>
      </c>
      <c r="H1005" s="12" t="s">
        <v>14676</v>
      </c>
      <c r="I1005" s="2" t="s">
        <v>17813</v>
      </c>
      <c r="J1005" s="2" t="s">
        <v>17814</v>
      </c>
      <c r="K1005" s="70" t="s">
        <v>17815</v>
      </c>
      <c r="L1005" s="13" t="s">
        <v>14680</v>
      </c>
      <c r="M1005" s="13"/>
      <c r="N1005" s="3" t="s">
        <v>14696</v>
      </c>
      <c r="O1005" s="3"/>
      <c r="P1005" s="166" t="str">
        <f>IFERROR(VLOOKUP(D1005,'TPMS-auto'!A:D, 4,0),"Not-in-TPMS")</f>
        <v>0008380</v>
      </c>
      <c r="Q1005" s="169" t="str">
        <f>VLOOKUP(Table2[[#This Row],[Unit Number]],Ops,3,0)</f>
        <v>Rob &amp; Andrea</v>
      </c>
      <c r="R1005" s="173" t="str">
        <f>IFERROR(VLOOKUP(Table2[[#This Row],[Enterprise ID]], 'ExistingRental-12.11'!A:H, 3, 0), "Not Open On 12.11")</f>
        <v>Not Open On 12.11</v>
      </c>
      <c r="S1005" s="167" t="str">
        <f>IF(Table2[[#This Row],[Start Rental Date]]="New Rental", "New Rental", "Rental Extension Request")</f>
        <v>New Rental</v>
      </c>
      <c r="T1005" s="167" t="str">
        <f>IFERROR(IF(Table2[[#This Row],[Date of this request]]-Table2[[#This Row],[Tech Service Date]]&lt;60, "New Hire Rental", "Truck Breakdown"), "New Hire Rental")</f>
        <v>New Hire Rental</v>
      </c>
      <c r="U1005" s="167" t="str">
        <f>IFERROR(VLOOKUP(Table2[[#This Row],[Enterprise ID]], 'ExistingRental-12.11'!A:H, 7, 0), "Not Open On 12.11")</f>
        <v>Not Open On 12.11</v>
      </c>
      <c r="V1005" s="173">
        <f>IFERROR(VLOOKUP(Table2[[#This Row],[Enterprise ID]],'Tech-ServiceDate'!A:B,2,0), "EitherNewHire or Termed")</f>
        <v>45977</v>
      </c>
      <c r="W1005" s="41"/>
      <c r="X1005" s="25"/>
    </row>
    <row r="1006" spans="1:24" ht="33.75" customHeight="1">
      <c r="A1006" s="15">
        <v>45982</v>
      </c>
      <c r="B1006" s="7">
        <v>46993</v>
      </c>
      <c r="C1006" s="4" t="s">
        <v>17816</v>
      </c>
      <c r="D1006" s="5" t="s">
        <v>17817</v>
      </c>
      <c r="E1006" s="176" t="str">
        <f t="shared" si="40"/>
        <v>46993</v>
      </c>
      <c r="F1006" s="181">
        <f>IFERROR(VLOOKUP(D1006,'TPMS-auto'!A:J, 10,0), "Not-in-TPMS")</f>
        <v>9787018542</v>
      </c>
      <c r="G1006" s="181" t="str">
        <f>IFERROR(VLOOKUP(D1006,'TPMS-auto'!A:J,6,0),"Not-in-TPMS")</f>
        <v>046993</v>
      </c>
      <c r="H1006" s="12" t="s">
        <v>14676</v>
      </c>
      <c r="I1006" s="2" t="s">
        <v>17818</v>
      </c>
      <c r="J1006" s="3" t="s">
        <v>17819</v>
      </c>
      <c r="K1006" s="13" t="s">
        <v>14679</v>
      </c>
      <c r="L1006" s="13" t="s">
        <v>14680</v>
      </c>
      <c r="M1006" s="13"/>
      <c r="N1006" s="3" t="s">
        <v>14680</v>
      </c>
      <c r="O1006" s="3" t="s">
        <v>14680</v>
      </c>
      <c r="P1006" s="166" t="str">
        <f>IFERROR(VLOOKUP(D1006,'TPMS-auto'!A:D, 4,0),"Not-in-TPMS")</f>
        <v>0007670</v>
      </c>
      <c r="Q1006" s="169" t="str">
        <f>VLOOKUP(Table2[[#This Row],[Unit Number]],Ops,3,0)</f>
        <v>Rob &amp; Andrea</v>
      </c>
      <c r="R1006" s="173">
        <f>IFERROR(VLOOKUP(Table2[[#This Row],[Enterprise ID]], 'ExistingRental-12.11'!A:H, 3, 0), "Not Open On 12.11")</f>
        <v>45995</v>
      </c>
      <c r="S1006" s="167" t="str">
        <f>IF(Table2[[#This Row],[Start Rental Date]]="New Rental", "New Rental", "Rental Extension Request")</f>
        <v>New Rental</v>
      </c>
      <c r="T1006" s="167" t="str">
        <f>IFERROR(IF(Table2[[#This Row],[Date of this request]]-Table2[[#This Row],[Tech Service Date]]&lt;60, "New Hire Rental", "Truck Breakdown"), "New Hire Rental")</f>
        <v>Truck Breakdown</v>
      </c>
      <c r="U1006" s="167" t="str">
        <f>IFERROR(VLOOKUP(Table2[[#This Row],[Enterprise ID]], 'ExistingRental-12.11'!A:H, 7, 0), "Not Open On 12.11")</f>
        <v>RUBEN VENTURA</v>
      </c>
      <c r="V1006" s="173">
        <f>IFERROR(VLOOKUP(Table2[[#This Row],[Enterprise ID]],'Tech-ServiceDate'!A:B,2,0), "EitherNewHire or Termed")</f>
        <v>45200</v>
      </c>
      <c r="W1006" s="41"/>
      <c r="X1006" s="25"/>
    </row>
    <row r="1007" spans="1:24" ht="33.75" customHeight="1">
      <c r="A1007" s="15">
        <v>45982</v>
      </c>
      <c r="B1007" s="7">
        <v>47291</v>
      </c>
      <c r="C1007" s="4" t="s">
        <v>16603</v>
      </c>
      <c r="D1007" s="5" t="s">
        <v>15054</v>
      </c>
      <c r="E1007" s="176" t="str">
        <f t="shared" si="40"/>
        <v>47291</v>
      </c>
      <c r="F1007" s="181">
        <f>IFERROR(VLOOKUP(D1007,'TPMS-auto'!A:J, 10,0), "Not-in-TPMS")</f>
        <v>7154922473</v>
      </c>
      <c r="G1007" s="181" t="str">
        <f>IFERROR(VLOOKUP(D1007,'TPMS-auto'!A:J,6,0),"Not-in-TPMS")</f>
        <v>047291</v>
      </c>
      <c r="H1007" s="12">
        <v>45975</v>
      </c>
      <c r="I1007" s="11" t="s">
        <v>17321</v>
      </c>
      <c r="J1007" s="13" t="s">
        <v>17554</v>
      </c>
      <c r="K1007" s="13" t="s">
        <v>17555</v>
      </c>
      <c r="L1007" s="13" t="s">
        <v>14680</v>
      </c>
      <c r="M1007" s="13"/>
      <c r="N1007" s="3" t="s">
        <v>14680</v>
      </c>
      <c r="O1007" s="3" t="s">
        <v>14680</v>
      </c>
      <c r="P1007" s="166" t="str">
        <f>IFERROR(VLOOKUP(D1007,'TPMS-auto'!A:D, 4,0),"Not-in-TPMS")</f>
        <v>0008162</v>
      </c>
      <c r="Q1007" s="169" t="str">
        <f>VLOOKUP(Table2[[#This Row],[Unit Number]],Ops,3,0)</f>
        <v>Monica, Cheryl &amp; Machell</v>
      </c>
      <c r="R1007" s="173">
        <f>IFERROR(VLOOKUP(Table2[[#This Row],[Enterprise ID]], 'ExistingRental-12.11'!A:H, 3, 0), "Not Open On 12.11")</f>
        <v>45895</v>
      </c>
      <c r="S1007" s="167" t="str">
        <f>IF(Table2[[#This Row],[Start Rental Date]]="New Rental", "New Rental", "Rental Extension Request")</f>
        <v>Rental Extension Request</v>
      </c>
      <c r="T1007" s="167" t="str">
        <f>IFERROR(IF(Table2[[#This Row],[Date of this request]]-Table2[[#This Row],[Tech Service Date]]&lt;60, "New Hire Rental", "Truck Breakdown"), "New Hire Rental")</f>
        <v>Truck Breakdown</v>
      </c>
      <c r="U1007" s="167" t="str">
        <f>IFERROR(VLOOKUP(Table2[[#This Row],[Enterprise ID]], 'ExistingRental-12.11'!A:H, 7, 0), "Not Open On 12.11")</f>
        <v>SEAN WICKLANDER</v>
      </c>
      <c r="V1007" s="173">
        <f>IFERROR(VLOOKUP(Table2[[#This Row],[Enterprise ID]],'Tech-ServiceDate'!A:B,2,0), "EitherNewHire or Termed")</f>
        <v>44896</v>
      </c>
      <c r="W1007" s="41"/>
      <c r="X1007" s="25"/>
    </row>
    <row r="1008" spans="1:24" ht="33.75" customHeight="1">
      <c r="A1008" s="15">
        <v>45982</v>
      </c>
      <c r="B1008" s="7">
        <v>59004</v>
      </c>
      <c r="C1008" s="4" t="s">
        <v>17719</v>
      </c>
      <c r="D1008" s="5" t="s">
        <v>17720</v>
      </c>
      <c r="E1008" s="176" t="str">
        <f t="shared" si="40"/>
        <v>59004</v>
      </c>
      <c r="F1008" s="181">
        <f>IFERROR(VLOOKUP(D1008,'TPMS-auto'!A:J, 10,0), "Not-in-TPMS")</f>
        <v>8089804553</v>
      </c>
      <c r="G1008" s="181" t="str">
        <f>IFERROR(VLOOKUP(D1008,'TPMS-auto'!A:J,6,0),"Not-in-TPMS")</f>
        <v>059004</v>
      </c>
      <c r="H1008" s="12">
        <v>45979</v>
      </c>
      <c r="I1008" s="2" t="s">
        <v>17721</v>
      </c>
      <c r="J1008" s="3" t="s">
        <v>17722</v>
      </c>
      <c r="K1008" s="31" t="s">
        <v>17712</v>
      </c>
      <c r="L1008" s="13" t="s">
        <v>14680</v>
      </c>
      <c r="M1008" s="13"/>
      <c r="N1008" s="3" t="s">
        <v>14696</v>
      </c>
      <c r="O1008" s="3"/>
      <c r="P1008" s="166" t="str">
        <f>IFERROR(VLOOKUP(D1008,'TPMS-auto'!A:D, 4,0),"Not-in-TPMS")</f>
        <v>0008158</v>
      </c>
      <c r="Q1008" s="169" t="str">
        <f>VLOOKUP(Table2[[#This Row],[Unit Number]],Ops,3,0)</f>
        <v>Carol &amp; Tasha</v>
      </c>
      <c r="R1008" s="173" t="str">
        <f>IFERROR(VLOOKUP(Table2[[#This Row],[Enterprise ID]], 'ExistingRental-12.11'!A:H, 3, 0), "Not Open On 12.11")</f>
        <v>Not Open On 12.11</v>
      </c>
      <c r="S1008" s="167" t="str">
        <f>IF(Table2[[#This Row],[Start Rental Date]]="New Rental", "New Rental", "Rental Extension Request")</f>
        <v>Rental Extension Request</v>
      </c>
      <c r="T1008" s="167" t="str">
        <f>IFERROR(IF(Table2[[#This Row],[Date of this request]]-Table2[[#This Row],[Tech Service Date]]&lt;60, "New Hire Rental", "Truck Breakdown"), "New Hire Rental")</f>
        <v>New Hire Rental</v>
      </c>
      <c r="U1008" s="167" t="str">
        <f>IFERROR(VLOOKUP(Table2[[#This Row],[Enterprise ID]], 'ExistingRental-12.11'!A:H, 7, 0), "Not Open On 12.11")</f>
        <v>Not Open On 12.11</v>
      </c>
      <c r="V1008" s="173">
        <f>IFERROR(VLOOKUP(Table2[[#This Row],[Enterprise ID]],'Tech-ServiceDate'!A:B,2,0), "EitherNewHire or Termed")</f>
        <v>45949</v>
      </c>
      <c r="W1008" s="41"/>
      <c r="X1008" s="25"/>
    </row>
    <row r="1009" spans="1:24" ht="33.75" customHeight="1">
      <c r="A1009" s="15">
        <v>45982</v>
      </c>
      <c r="B1009" s="7">
        <v>61382</v>
      </c>
      <c r="C1009" s="4" t="s">
        <v>17820</v>
      </c>
      <c r="D1009" s="5" t="s">
        <v>17821</v>
      </c>
      <c r="E1009" s="176" t="str">
        <f t="shared" si="40"/>
        <v>61382</v>
      </c>
      <c r="F1009" s="181">
        <f>IFERROR(VLOOKUP(D1009,'TPMS-auto'!A:J, 10,0), "Not-in-TPMS")</f>
        <v>7189731696</v>
      </c>
      <c r="G1009" s="181" t="str">
        <f>IFERROR(VLOOKUP(D1009,'TPMS-auto'!A:J,6,0),"Not-in-TPMS")</f>
        <v>061382</v>
      </c>
      <c r="H1009" s="12" t="s">
        <v>14676</v>
      </c>
      <c r="I1009" s="2" t="s">
        <v>17822</v>
      </c>
      <c r="J1009" s="3" t="s">
        <v>17823</v>
      </c>
      <c r="K1009" s="13" t="s">
        <v>14679</v>
      </c>
      <c r="L1009" s="13" t="s">
        <v>14680</v>
      </c>
      <c r="M1009" s="13"/>
      <c r="N1009" s="3" t="s">
        <v>14696</v>
      </c>
      <c r="O1009" s="3"/>
      <c r="P1009" s="166" t="str">
        <f>IFERROR(VLOOKUP(D1009,'TPMS-auto'!A:D, 4,0),"Not-in-TPMS")</f>
        <v>0007744</v>
      </c>
      <c r="Q1009" s="169" t="str">
        <f>VLOOKUP(Table2[[#This Row],[Unit Number]],Ops,3,0)</f>
        <v>Rob &amp; Andrea</v>
      </c>
      <c r="R1009" s="173">
        <f>IFERROR(VLOOKUP(Table2[[#This Row],[Enterprise ID]], 'ExistingRental-12.11'!A:H, 3, 0), "Not Open On 12.11")</f>
        <v>45999</v>
      </c>
      <c r="S1009" s="167" t="str">
        <f>IF(Table2[[#This Row],[Start Rental Date]]="New Rental", "New Rental", "Rental Extension Request")</f>
        <v>New Rental</v>
      </c>
      <c r="T1009" s="167" t="str">
        <f>IFERROR(IF(Table2[[#This Row],[Date of this request]]-Table2[[#This Row],[Tech Service Date]]&lt;60, "New Hire Rental", "Truck Breakdown"), "New Hire Rental")</f>
        <v>New Hire Rental</v>
      </c>
      <c r="U1009" s="167" t="str">
        <f>IFERROR(VLOOKUP(Table2[[#This Row],[Enterprise ID]], 'ExistingRental-12.11'!A:H, 7, 0), "Not Open On 12.11")</f>
        <v>JUAN YEDRA LOPEZ</v>
      </c>
      <c r="V1009" s="173">
        <f>IFERROR(VLOOKUP(Table2[[#This Row],[Enterprise ID]],'Tech-ServiceDate'!A:B,2,0), "EitherNewHire or Termed")</f>
        <v>45977</v>
      </c>
      <c r="W1009" s="41"/>
      <c r="X1009" s="25"/>
    </row>
    <row r="1010" spans="1:24" ht="33.75" customHeight="1">
      <c r="A1010" s="15">
        <v>45982</v>
      </c>
      <c r="B1010" s="7">
        <v>61392</v>
      </c>
      <c r="C1010" s="4" t="s">
        <v>17824</v>
      </c>
      <c r="D1010" s="5" t="s">
        <v>16653</v>
      </c>
      <c r="E1010" s="176" t="str">
        <f t="shared" si="40"/>
        <v>61392</v>
      </c>
      <c r="F1010" s="181">
        <f>IFERROR(VLOOKUP(D1010,'TPMS-auto'!A:J, 10,0), "Not-in-TPMS")</f>
        <v>3054650974</v>
      </c>
      <c r="G1010" s="181" t="str">
        <f>IFERROR(VLOOKUP(D1010,'TPMS-auto'!A:J,6,0),"Not-in-TPMS")</f>
        <v>061392</v>
      </c>
      <c r="H1010" s="12" t="s">
        <v>14676</v>
      </c>
      <c r="I1010" s="2" t="s">
        <v>14869</v>
      </c>
      <c r="J1010" s="129" t="s">
        <v>17825</v>
      </c>
      <c r="K1010" s="13" t="s">
        <v>14679</v>
      </c>
      <c r="L1010" s="13" t="s">
        <v>14680</v>
      </c>
      <c r="M1010" s="13"/>
      <c r="N1010" s="3" t="s">
        <v>14680</v>
      </c>
      <c r="O1010" s="3" t="s">
        <v>14680</v>
      </c>
      <c r="P1010" s="166" t="str">
        <f>IFERROR(VLOOKUP(D1010,'TPMS-auto'!A:D, 4,0),"Not-in-TPMS")</f>
        <v>0007435</v>
      </c>
      <c r="Q1010" s="169" t="str">
        <f>VLOOKUP(Table2[[#This Row],[Unit Number]],Ops,3,0)</f>
        <v>Rob &amp; Andrea</v>
      </c>
      <c r="R1010" s="173" t="str">
        <f>IFERROR(VLOOKUP(Table2[[#This Row],[Enterprise ID]], 'ExistingRental-12.11'!A:H, 3, 0), "Not Open On 12.11")</f>
        <v>Not Open On 12.11</v>
      </c>
      <c r="S1010" s="167" t="str">
        <f>IF(Table2[[#This Row],[Start Rental Date]]="New Rental", "New Rental", "Rental Extension Request")</f>
        <v>New Rental</v>
      </c>
      <c r="T1010" s="167" t="str">
        <f>IFERROR(IF(Table2[[#This Row],[Date of this request]]-Table2[[#This Row],[Tech Service Date]]&lt;60, "New Hire Rental", "Truck Breakdown"), "New Hire Rental")</f>
        <v>Truck Breakdown</v>
      </c>
      <c r="U1010" s="167" t="str">
        <f>IFERROR(VLOOKUP(Table2[[#This Row],[Enterprise ID]], 'ExistingRental-12.11'!A:H, 7, 0), "Not Open On 12.11")</f>
        <v>Not Open On 12.11</v>
      </c>
      <c r="V1010" s="173">
        <f>IFERROR(VLOOKUP(Table2[[#This Row],[Enterprise ID]],'Tech-ServiceDate'!A:B,2,0), "EitherNewHire or Termed")</f>
        <v>42450</v>
      </c>
      <c r="W1010" s="41"/>
      <c r="X1010" s="25"/>
    </row>
    <row r="1011" spans="1:24" ht="33.75" customHeight="1">
      <c r="A1011" s="15">
        <v>45982</v>
      </c>
      <c r="B1011" s="7">
        <v>46210</v>
      </c>
      <c r="C1011" s="4" t="s">
        <v>17826</v>
      </c>
      <c r="D1011" s="5" t="s">
        <v>16106</v>
      </c>
      <c r="E1011" s="176" t="str">
        <f t="shared" si="40"/>
        <v>46210</v>
      </c>
      <c r="F1011" s="181">
        <f>IFERROR(VLOOKUP(D1011,'TPMS-auto'!A:J, 10,0), "Not-in-TPMS")</f>
        <v>5122281385</v>
      </c>
      <c r="G1011" s="181" t="str">
        <f>IFERROR(VLOOKUP(D1011,'TPMS-auto'!A:J,6,0),"Not-in-TPMS")</f>
        <v>046210</v>
      </c>
      <c r="H1011" s="12">
        <v>45975</v>
      </c>
      <c r="I1011" s="11" t="s">
        <v>17564</v>
      </c>
      <c r="J1011" s="13" t="s">
        <v>17565</v>
      </c>
      <c r="K1011" s="13" t="s">
        <v>15451</v>
      </c>
      <c r="L1011" s="13" t="s">
        <v>14680</v>
      </c>
      <c r="M1011" s="13"/>
      <c r="N1011" s="3" t="s">
        <v>14680</v>
      </c>
      <c r="O1011" s="3" t="s">
        <v>14680</v>
      </c>
      <c r="P1011" s="166" t="str">
        <f>IFERROR(VLOOKUP(D1011,'TPMS-auto'!A:D, 4,0),"Not-in-TPMS")</f>
        <v>0008147</v>
      </c>
      <c r="Q1011" s="169" t="str">
        <f>VLOOKUP(Table2[[#This Row],[Unit Number]],Ops,3,0)</f>
        <v>Carol &amp; Tasha</v>
      </c>
      <c r="R1011" s="173">
        <f>IFERROR(VLOOKUP(Table2[[#This Row],[Enterprise ID]], 'ExistingRental-12.11'!A:H, 3, 0), "Not Open On 12.11")</f>
        <v>45992</v>
      </c>
      <c r="S1011" s="167" t="str">
        <f>IF(Table2[[#This Row],[Start Rental Date]]="New Rental", "New Rental", "Rental Extension Request")</f>
        <v>Rental Extension Request</v>
      </c>
      <c r="T1011" s="167" t="str">
        <f>IFERROR(IF(Table2[[#This Row],[Date of this request]]-Table2[[#This Row],[Tech Service Date]]&lt;60, "New Hire Rental", "Truck Breakdown"), "New Hire Rental")</f>
        <v>Truck Breakdown</v>
      </c>
      <c r="U1011" s="167" t="str">
        <f>IFERROR(VLOOKUP(Table2[[#This Row],[Enterprise ID]], 'ExistingRental-12.11'!A:H, 7, 0), "Not Open On 12.11")</f>
        <v>BRANDON WEBB</v>
      </c>
      <c r="V1011" s="173">
        <f>IFERROR(VLOOKUP(Table2[[#This Row],[Enterprise ID]],'Tech-ServiceDate'!A:B,2,0), "EitherNewHire or Termed")</f>
        <v>43460</v>
      </c>
      <c r="W1011" s="41"/>
      <c r="X1011" s="25"/>
    </row>
    <row r="1012" spans="1:24" ht="33.75" customHeight="1">
      <c r="A1012" s="15">
        <v>45982</v>
      </c>
      <c r="B1012" s="7">
        <v>46369</v>
      </c>
      <c r="C1012" s="4" t="s">
        <v>17519</v>
      </c>
      <c r="D1012" s="5" t="s">
        <v>11199</v>
      </c>
      <c r="E1012" s="176" t="str">
        <f t="shared" si="40"/>
        <v>46369</v>
      </c>
      <c r="F1012" s="181">
        <f>IFERROR(VLOOKUP(D1012,'TPMS-auto'!A:J, 10,0), "Not-in-TPMS")</f>
        <v>4099375037</v>
      </c>
      <c r="G1012" s="181" t="str">
        <f>IFERROR(VLOOKUP(D1012,'TPMS-auto'!A:J,6,0),"Not-in-TPMS")</f>
        <v>046369</v>
      </c>
      <c r="H1012" s="12">
        <v>45974</v>
      </c>
      <c r="I1012" s="11" t="s">
        <v>17827</v>
      </c>
      <c r="J1012" s="3" t="s">
        <v>17828</v>
      </c>
      <c r="K1012" s="13" t="s">
        <v>15451</v>
      </c>
      <c r="L1012" s="3" t="s">
        <v>14680</v>
      </c>
      <c r="M1012" s="3"/>
      <c r="N1012" s="3" t="s">
        <v>14680</v>
      </c>
      <c r="O1012" s="3" t="s">
        <v>14680</v>
      </c>
      <c r="P1012" s="166" t="str">
        <f>IFERROR(VLOOKUP(D1012,'TPMS-auto'!A:D, 4,0),"Not-in-TPMS")</f>
        <v>0008107</v>
      </c>
      <c r="Q1012" s="169" t="str">
        <f>VLOOKUP(Table2[[#This Row],[Unit Number]],Ops,3,0)</f>
        <v>Carol &amp; Tasha</v>
      </c>
      <c r="R1012" s="173" t="str">
        <f>IFERROR(VLOOKUP(Table2[[#This Row],[Enterprise ID]], 'ExistingRental-12.11'!A:H, 3, 0), "Not Open On 12.11")</f>
        <v>Not Open On 12.11</v>
      </c>
      <c r="S1012" s="167" t="str">
        <f>IF(Table2[[#This Row],[Start Rental Date]]="New Rental", "New Rental", "Rental Extension Request")</f>
        <v>Rental Extension Request</v>
      </c>
      <c r="T1012" s="167" t="str">
        <f>IFERROR(IF(Table2[[#This Row],[Date of this request]]-Table2[[#This Row],[Tech Service Date]]&lt;60, "New Hire Rental", "Truck Breakdown"), "New Hire Rental")</f>
        <v>Truck Breakdown</v>
      </c>
      <c r="U1012" s="167" t="str">
        <f>IFERROR(VLOOKUP(Table2[[#This Row],[Enterprise ID]], 'ExistingRental-12.11'!A:H, 7, 0), "Not Open On 12.11")</f>
        <v>Not Open On 12.11</v>
      </c>
      <c r="V1012" s="173">
        <f>IFERROR(VLOOKUP(Table2[[#This Row],[Enterprise ID]],'Tech-ServiceDate'!A:B,2,0), "EitherNewHire or Termed")</f>
        <v>35513</v>
      </c>
      <c r="W1012" s="41"/>
      <c r="X1012" s="25"/>
    </row>
    <row r="1013" spans="1:24" ht="33.75" customHeight="1">
      <c r="A1013" s="15">
        <v>45982</v>
      </c>
      <c r="B1013" s="7">
        <v>46465</v>
      </c>
      <c r="C1013" s="4" t="s">
        <v>14833</v>
      </c>
      <c r="D1013" s="5" t="s">
        <v>14834</v>
      </c>
      <c r="E1013" s="176" t="str">
        <f t="shared" si="40"/>
        <v>46465</v>
      </c>
      <c r="F1013" s="181">
        <f>IFERROR(VLOOKUP(D1013,'TPMS-auto'!A:J, 10,0), "Not-in-TPMS")</f>
        <v>3028974391</v>
      </c>
      <c r="G1013" s="181" t="str">
        <f>IFERROR(VLOOKUP(D1013,'TPMS-auto'!A:J,6,0),"Not-in-TPMS")</f>
        <v>046465</v>
      </c>
      <c r="H1013" s="12" t="s">
        <v>14676</v>
      </c>
      <c r="I1013" s="11" t="s">
        <v>16907</v>
      </c>
      <c r="J1013" s="13" t="s">
        <v>17829</v>
      </c>
      <c r="K1013" s="13" t="s">
        <v>15451</v>
      </c>
      <c r="L1013" s="13" t="s">
        <v>14680</v>
      </c>
      <c r="M1013" s="13"/>
      <c r="N1013" s="3" t="s">
        <v>14680</v>
      </c>
      <c r="O1013" s="3" t="s">
        <v>14680</v>
      </c>
      <c r="P1013" s="166" t="str">
        <f>IFERROR(VLOOKUP(D1013,'TPMS-auto'!A:D, 4,0),"Not-in-TPMS")</f>
        <v>0007084</v>
      </c>
      <c r="Q1013" s="169" t="str">
        <f>VLOOKUP(Table2[[#This Row],[Unit Number]],Ops,3,0)</f>
        <v>Monica, Cheryl &amp; Machell</v>
      </c>
      <c r="R1013" s="173">
        <f>IFERROR(VLOOKUP(Table2[[#This Row],[Enterprise ID]], 'ExistingRental-12.11'!A:H, 3, 0), "Not Open On 12.11")</f>
        <v>46000</v>
      </c>
      <c r="S1013" s="167" t="str">
        <f>IF(Table2[[#This Row],[Start Rental Date]]="New Rental", "New Rental", "Rental Extension Request")</f>
        <v>New Rental</v>
      </c>
      <c r="T1013" s="167" t="str">
        <f>IFERROR(IF(Table2[[#This Row],[Date of this request]]-Table2[[#This Row],[Tech Service Date]]&lt;60, "New Hire Rental", "Truck Breakdown"), "New Hire Rental")</f>
        <v>Truck Breakdown</v>
      </c>
      <c r="U1013" s="167" t="str">
        <f>IFERROR(VLOOKUP(Table2[[#This Row],[Enterprise ID]], 'ExistingRental-12.11'!A:H, 7, 0), "Not Open On 12.11")</f>
        <v>MARSHALL COSTELLO</v>
      </c>
      <c r="V1013" s="173">
        <f>IFERROR(VLOOKUP(Table2[[#This Row],[Enterprise ID]],'Tech-ServiceDate'!A:B,2,0), "EitherNewHire or Termed")</f>
        <v>45886</v>
      </c>
      <c r="W1013" s="41"/>
      <c r="X1013" s="25"/>
    </row>
    <row r="1014" spans="1:24" ht="33.75" customHeight="1">
      <c r="A1014" s="15">
        <v>45982</v>
      </c>
      <c r="B1014" s="7">
        <v>61564</v>
      </c>
      <c r="C1014" s="4" t="s">
        <v>17830</v>
      </c>
      <c r="D1014" s="5" t="s">
        <v>17002</v>
      </c>
      <c r="E1014" s="176" t="str">
        <f t="shared" si="40"/>
        <v>61564</v>
      </c>
      <c r="F1014" s="181">
        <f>IFERROR(VLOOKUP(D1014,'TPMS-auto'!A:J, 10,0), "Not-in-TPMS")</f>
        <v>3865380853</v>
      </c>
      <c r="G1014" s="181" t="str">
        <f>IFERROR(VLOOKUP(D1014,'TPMS-auto'!A:J,6,0),"Not-in-TPMS")</f>
        <v>061564</v>
      </c>
      <c r="H1014" s="12" t="s">
        <v>14676</v>
      </c>
      <c r="I1014" s="2" t="s">
        <v>17831</v>
      </c>
      <c r="J1014" s="3" t="s">
        <v>17832</v>
      </c>
      <c r="K1014" s="13" t="s">
        <v>15451</v>
      </c>
      <c r="L1014" s="3" t="s">
        <v>14680</v>
      </c>
      <c r="M1014" s="3"/>
      <c r="N1014" s="3" t="s">
        <v>14680</v>
      </c>
      <c r="O1014" s="3" t="s">
        <v>14680</v>
      </c>
      <c r="P1014" s="166" t="str">
        <f>IFERROR(VLOOKUP(D1014,'TPMS-auto'!A:D, 4,0),"Not-in-TPMS")</f>
        <v>0007435</v>
      </c>
      <c r="Q1014" s="169" t="str">
        <f>VLOOKUP(Table2[[#This Row],[Unit Number]],Ops,3,0)</f>
        <v>Rob &amp; Andrea</v>
      </c>
      <c r="R1014" s="173">
        <f>IFERROR(VLOOKUP(Table2[[#This Row],[Enterprise ID]], 'ExistingRental-12.11'!A:H, 3, 0), "Not Open On 12.11")</f>
        <v>45982</v>
      </c>
      <c r="S1014" s="167" t="str">
        <f>IF(Table2[[#This Row],[Start Rental Date]]="New Rental", "New Rental", "Rental Extension Request")</f>
        <v>New Rental</v>
      </c>
      <c r="T1014" s="167" t="str">
        <f>IFERROR(IF(Table2[[#This Row],[Date of this request]]-Table2[[#This Row],[Tech Service Date]]&lt;60, "New Hire Rental", "Truck Breakdown"), "New Hire Rental")</f>
        <v>Truck Breakdown</v>
      </c>
      <c r="U1014" s="167" t="str">
        <f>IFERROR(VLOOKUP(Table2[[#This Row],[Enterprise ID]], 'ExistingRental-12.11'!A:H, 7, 0), "Not Open On 12.11")</f>
        <v>JON JACKSON</v>
      </c>
      <c r="V1014" s="173">
        <f>IFERROR(VLOOKUP(Table2[[#This Row],[Enterprise ID]],'Tech-ServiceDate'!A:B,2,0), "EitherNewHire or Termed")</f>
        <v>45851</v>
      </c>
      <c r="W1014" s="41"/>
      <c r="X1014" s="25"/>
    </row>
    <row r="1015" spans="1:24" ht="33.75" customHeight="1">
      <c r="A1015" s="15">
        <v>45982</v>
      </c>
      <c r="B1015" s="8">
        <v>21704</v>
      </c>
      <c r="C1015" s="9" t="s">
        <v>17629</v>
      </c>
      <c r="D1015" s="10" t="s">
        <v>10544</v>
      </c>
      <c r="E1015" s="174" t="str">
        <f t="shared" si="40"/>
        <v>21704</v>
      </c>
      <c r="F1015" s="175">
        <f>IFERROR(VLOOKUP(D1015,'TPMS-auto'!A:J, 10,0), "Not-in-TPMS")</f>
        <v>7276210000</v>
      </c>
      <c r="G1015" s="175" t="str">
        <f>IFERROR(VLOOKUP(D1015,'TPMS-auto'!A:J,6,0),"Not-in-TPMS")</f>
        <v>021704</v>
      </c>
      <c r="H1015" s="12">
        <v>45978</v>
      </c>
      <c r="I1015" s="11" t="s">
        <v>17630</v>
      </c>
      <c r="J1015" s="13" t="s">
        <v>17631</v>
      </c>
      <c r="K1015" s="13" t="s">
        <v>17632</v>
      </c>
      <c r="L1015" s="13" t="s">
        <v>14680</v>
      </c>
      <c r="M1015" s="13"/>
      <c r="N1015" s="13" t="s">
        <v>14680</v>
      </c>
      <c r="O1015" s="13" t="s">
        <v>14680</v>
      </c>
      <c r="P1015" s="166" t="str">
        <f>IFERROR(VLOOKUP(D1015,'TPMS-auto'!A:D, 4,0),"Not-in-TPMS")</f>
        <v>0007435</v>
      </c>
      <c r="Q1015" s="169" t="str">
        <f>VLOOKUP(Table2[[#This Row],[Unit Number]],Ops,3,0)</f>
        <v>Rob &amp; Andrea</v>
      </c>
      <c r="R1015" s="173">
        <f>IFERROR(VLOOKUP(Table2[[#This Row],[Enterprise ID]], 'ExistingRental-12.11'!A:H, 3, 0), "Not Open On 12.11")</f>
        <v>45978</v>
      </c>
      <c r="S1015" s="167" t="str">
        <f>IF(Table2[[#This Row],[Start Rental Date]]="New Rental", "New Rental", "Rental Extension Request")</f>
        <v>Rental Extension Request</v>
      </c>
      <c r="T1015" s="167" t="str">
        <f>IFERROR(IF(Table2[[#This Row],[Date of this request]]-Table2[[#This Row],[Tech Service Date]]&lt;60, "New Hire Rental", "Truck Breakdown"), "New Hire Rental")</f>
        <v>Truck Breakdown</v>
      </c>
      <c r="U1015" s="167" t="str">
        <f>IFERROR(VLOOKUP(Table2[[#This Row],[Enterprise ID]], 'ExistingRental-12.11'!A:H, 7, 0), "Not Open On 12.11")</f>
        <v>NEDZAD CRNALIC</v>
      </c>
      <c r="V1015" s="173">
        <f>IFERROR(VLOOKUP(Table2[[#This Row],[Enterprise ID]],'Tech-ServiceDate'!A:B,2,0), "EitherNewHire or Termed")</f>
        <v>38488</v>
      </c>
      <c r="W1015" s="41"/>
      <c r="X1015" s="25"/>
    </row>
    <row r="1016" spans="1:24" ht="33.75" customHeight="1">
      <c r="A1016" s="15">
        <v>45982</v>
      </c>
      <c r="B1016" s="8">
        <v>23874</v>
      </c>
      <c r="C1016" s="9" t="s">
        <v>15611</v>
      </c>
      <c r="D1016" s="10" t="s">
        <v>15612</v>
      </c>
      <c r="E1016" s="174" t="str">
        <f t="shared" si="40"/>
        <v>23874</v>
      </c>
      <c r="F1016" s="175">
        <f>IFERROR(VLOOKUP(D1016,'TPMS-auto'!A:J, 10,0), "Not-in-TPMS")</f>
        <v>2194552219</v>
      </c>
      <c r="G1016" s="175" t="str">
        <f>IFERROR(VLOOKUP(D1016,'TPMS-auto'!A:J,6,0),"Not-in-TPMS")</f>
        <v>023874</v>
      </c>
      <c r="H1016" s="12" t="s">
        <v>14676</v>
      </c>
      <c r="I1016" s="11" t="s">
        <v>15613</v>
      </c>
      <c r="J1016" s="13" t="s">
        <v>15614</v>
      </c>
      <c r="K1016" s="13" t="s">
        <v>14679</v>
      </c>
      <c r="L1016" s="13" t="s">
        <v>14680</v>
      </c>
      <c r="M1016" s="13"/>
      <c r="N1016" s="13" t="s">
        <v>14680</v>
      </c>
      <c r="O1016" s="13" t="s">
        <v>14680</v>
      </c>
      <c r="P1016" s="166" t="str">
        <f>IFERROR(VLOOKUP(D1016,'TPMS-auto'!A:D, 4,0),"Not-in-TPMS")</f>
        <v>0008555</v>
      </c>
      <c r="Q1016" s="169" t="str">
        <f>VLOOKUP(Table2[[#This Row],[Unit Number]],Ops,3,0)</f>
        <v>Monica, Cheryl &amp; Machell</v>
      </c>
      <c r="R1016" s="173">
        <f>IFERROR(VLOOKUP(Table2[[#This Row],[Enterprise ID]], 'ExistingRental-12.11'!A:H, 3, 0), "Not Open On 12.11")</f>
        <v>45930</v>
      </c>
      <c r="S1016" s="167" t="str">
        <f>IF(Table2[[#This Row],[Start Rental Date]]="New Rental", "New Rental", "Rental Extension Request")</f>
        <v>New Rental</v>
      </c>
      <c r="T1016" s="167" t="str">
        <f>IFERROR(IF(Table2[[#This Row],[Date of this request]]-Table2[[#This Row],[Tech Service Date]]&lt;60, "New Hire Rental", "Truck Breakdown"), "New Hire Rental")</f>
        <v>Truck Breakdown</v>
      </c>
      <c r="U1016" s="167" t="str">
        <f>IFERROR(VLOOKUP(Table2[[#This Row],[Enterprise ID]], 'ExistingRental-12.11'!A:H, 7, 0), "Not Open On 12.11")</f>
        <v>LETWAN HAND</v>
      </c>
      <c r="V1016" s="173">
        <f>IFERROR(VLOOKUP(Table2[[#This Row],[Enterprise ID]],'Tech-ServiceDate'!A:B,2,0), "EitherNewHire or Termed")</f>
        <v>42954</v>
      </c>
      <c r="W1016" s="41"/>
      <c r="X1016" s="25"/>
    </row>
    <row r="1017" spans="1:24" ht="33.75" customHeight="1">
      <c r="A1017" s="15">
        <v>45982</v>
      </c>
      <c r="B1017" s="8">
        <v>23261</v>
      </c>
      <c r="C1017" s="9" t="s">
        <v>16632</v>
      </c>
      <c r="D1017" s="10" t="s">
        <v>16633</v>
      </c>
      <c r="E1017" s="174" t="str">
        <f t="shared" si="40"/>
        <v>23261</v>
      </c>
      <c r="F1017" s="175">
        <f>IFERROR(VLOOKUP(D1017,'TPMS-auto'!A:J, 10,0), "Not-in-TPMS")</f>
        <v>9165265144</v>
      </c>
      <c r="G1017" s="175" t="str">
        <f>IFERROR(VLOOKUP(D1017,'TPMS-auto'!A:J,6,0),"Not-in-TPMS")</f>
        <v>023261</v>
      </c>
      <c r="H1017" s="12">
        <v>45974</v>
      </c>
      <c r="I1017" s="11" t="s">
        <v>16634</v>
      </c>
      <c r="J1017" s="13" t="s">
        <v>14935</v>
      </c>
      <c r="K1017" s="13" t="s">
        <v>15451</v>
      </c>
      <c r="L1017" s="13" t="s">
        <v>14680</v>
      </c>
      <c r="M1017" s="13"/>
      <c r="N1017" s="13" t="s">
        <v>14680</v>
      </c>
      <c r="O1017" s="13" t="s">
        <v>14680</v>
      </c>
      <c r="P1017" s="166" t="str">
        <f>IFERROR(VLOOKUP(D1017,'TPMS-auto'!A:D, 4,0),"Not-in-TPMS")</f>
        <v>0008184</v>
      </c>
      <c r="Q1017" s="169" t="str">
        <f>VLOOKUP(Table2[[#This Row],[Unit Number]],Ops,3,0)</f>
        <v>Carol &amp; Tasha</v>
      </c>
      <c r="R1017" s="173" t="str">
        <f>IFERROR(VLOOKUP(Table2[[#This Row],[Enterprise ID]], 'ExistingRental-12.11'!A:H, 3, 0), "Not Open On 12.11")</f>
        <v>Not Open On 12.11</v>
      </c>
      <c r="S1017" s="167" t="str">
        <f>IF(Table2[[#This Row],[Start Rental Date]]="New Rental", "New Rental", "Rental Extension Request")</f>
        <v>Rental Extension Request</v>
      </c>
      <c r="T1017" s="167" t="str">
        <f>IFERROR(IF(Table2[[#This Row],[Date of this request]]-Table2[[#This Row],[Tech Service Date]]&lt;60, "New Hire Rental", "Truck Breakdown"), "New Hire Rental")</f>
        <v>Truck Breakdown</v>
      </c>
      <c r="U1017" s="167" t="str">
        <f>IFERROR(VLOOKUP(Table2[[#This Row],[Enterprise ID]], 'ExistingRental-12.11'!A:H, 7, 0), "Not Open On 12.11")</f>
        <v>Not Open On 12.11</v>
      </c>
      <c r="V1017" s="173">
        <f>IFERROR(VLOOKUP(Table2[[#This Row],[Enterprise ID]],'Tech-ServiceDate'!A:B,2,0), "EitherNewHire or Termed")</f>
        <v>43355</v>
      </c>
      <c r="W1017" s="41"/>
      <c r="X1017" s="25"/>
    </row>
    <row r="1018" spans="1:24" ht="33.75" customHeight="1">
      <c r="A1018" s="15">
        <v>45982</v>
      </c>
      <c r="B1018" s="7">
        <v>36459</v>
      </c>
      <c r="C1018" s="4" t="s">
        <v>17833</v>
      </c>
      <c r="D1018" s="5" t="s">
        <v>17834</v>
      </c>
      <c r="E1018" s="176" t="str">
        <f t="shared" si="40"/>
        <v>36459</v>
      </c>
      <c r="F1018" s="181">
        <f>IFERROR(VLOOKUP(D1018,'TPMS-auto'!A:J, 10,0), "Not-in-TPMS")</f>
        <v>9193444283</v>
      </c>
      <c r="G1018" s="181" t="str">
        <f>IFERROR(VLOOKUP(D1018,'TPMS-auto'!A:J,6,0),"Not-in-TPMS")</f>
        <v>036459</v>
      </c>
      <c r="H1018" s="12" t="s">
        <v>14676</v>
      </c>
      <c r="I1018" s="2" t="s">
        <v>14764</v>
      </c>
      <c r="J1018" s="3" t="s">
        <v>17835</v>
      </c>
      <c r="K1018" s="13" t="s">
        <v>15451</v>
      </c>
      <c r="L1018" s="13" t="s">
        <v>14680</v>
      </c>
      <c r="M1018" s="13"/>
      <c r="N1018" s="3" t="s">
        <v>14680</v>
      </c>
      <c r="O1018" s="3" t="s">
        <v>14680</v>
      </c>
      <c r="P1018" s="166" t="str">
        <f>IFERROR(VLOOKUP(D1018,'TPMS-auto'!A:D, 4,0),"Not-in-TPMS")</f>
        <v>0008175</v>
      </c>
      <c r="Q1018" s="169" t="str">
        <f>VLOOKUP(Table2[[#This Row],[Unit Number]],Ops,3,0)</f>
        <v>Rob &amp; Andrea</v>
      </c>
      <c r="R1018" s="173" t="str">
        <f>IFERROR(VLOOKUP(Table2[[#This Row],[Enterprise ID]], 'ExistingRental-12.11'!A:H, 3, 0), "Not Open On 12.11")</f>
        <v>Not Open On 12.11</v>
      </c>
      <c r="S1018" s="167" t="str">
        <f>IF(Table2[[#This Row],[Start Rental Date]]="New Rental", "New Rental", "Rental Extension Request")</f>
        <v>New Rental</v>
      </c>
      <c r="T1018" s="167" t="str">
        <f>IFERROR(IF(Table2[[#This Row],[Date of this request]]-Table2[[#This Row],[Tech Service Date]]&lt;60, "New Hire Rental", "Truck Breakdown"), "New Hire Rental")</f>
        <v>Truck Breakdown</v>
      </c>
      <c r="U1018" s="167" t="str">
        <f>IFERROR(VLOOKUP(Table2[[#This Row],[Enterprise ID]], 'ExistingRental-12.11'!A:H, 7, 0), "Not Open On 12.11")</f>
        <v>Not Open On 12.11</v>
      </c>
      <c r="V1018" s="173">
        <f>IFERROR(VLOOKUP(Table2[[#This Row],[Enterprise ID]],'Tech-ServiceDate'!A:B,2,0), "EitherNewHire or Termed")</f>
        <v>41757</v>
      </c>
      <c r="W1018" s="41"/>
      <c r="X1018" s="25"/>
    </row>
    <row r="1019" spans="1:24" ht="33.75" customHeight="1">
      <c r="A1019" s="15">
        <v>45982</v>
      </c>
      <c r="B1019" s="7">
        <v>46218</v>
      </c>
      <c r="C1019" s="4" t="s">
        <v>17836</v>
      </c>
      <c r="D1019" s="5" t="s">
        <v>692</v>
      </c>
      <c r="E1019" s="176" t="str">
        <f t="shared" si="40"/>
        <v>46218</v>
      </c>
      <c r="F1019" s="181">
        <f>IFERROR(VLOOKUP(D1019,'TPMS-auto'!A:J, 10,0), "Not-in-TPMS")</f>
        <v>9562930202</v>
      </c>
      <c r="G1019" s="181" t="str">
        <f>IFERROR(VLOOKUP(D1019,'TPMS-auto'!A:J,6,0),"Not-in-TPMS")</f>
        <v>046218</v>
      </c>
      <c r="H1019" s="12" t="s">
        <v>14676</v>
      </c>
      <c r="I1019" s="2" t="s">
        <v>17837</v>
      </c>
      <c r="J1019" s="3" t="s">
        <v>16076</v>
      </c>
      <c r="K1019" s="13" t="s">
        <v>15451</v>
      </c>
      <c r="L1019" s="13" t="s">
        <v>14680</v>
      </c>
      <c r="M1019" s="13"/>
      <c r="N1019" s="3" t="s">
        <v>14680</v>
      </c>
      <c r="O1019" s="3" t="s">
        <v>14680</v>
      </c>
      <c r="P1019" s="166" t="str">
        <f>IFERROR(VLOOKUP(D1019,'TPMS-auto'!A:D, 4,0),"Not-in-TPMS")</f>
        <v>0008147</v>
      </c>
      <c r="Q1019" s="169" t="str">
        <f>VLOOKUP(Table2[[#This Row],[Unit Number]],Ops,3,0)</f>
        <v>Carol &amp; Tasha</v>
      </c>
      <c r="R1019" s="173">
        <f>IFERROR(VLOOKUP(Table2[[#This Row],[Enterprise ID]], 'ExistingRental-12.11'!A:H, 3, 0), "Not Open On 12.11")</f>
        <v>45982</v>
      </c>
      <c r="S1019" s="167" t="str">
        <f>IF(Table2[[#This Row],[Start Rental Date]]="New Rental", "New Rental", "Rental Extension Request")</f>
        <v>New Rental</v>
      </c>
      <c r="T1019" s="167" t="str">
        <f>IFERROR(IF(Table2[[#This Row],[Date of this request]]-Table2[[#This Row],[Tech Service Date]]&lt;60, "New Hire Rental", "Truck Breakdown"), "New Hire Rental")</f>
        <v>Truck Breakdown</v>
      </c>
      <c r="U1019" s="167" t="str">
        <f>IFERROR(VLOOKUP(Table2[[#This Row],[Enterprise ID]], 'ExistingRental-12.11'!A:H, 7, 0), "Not Open On 12.11")</f>
        <v>ALDO GAMEZ</v>
      </c>
      <c r="V1019" s="173">
        <f>IFERROR(VLOOKUP(Table2[[#This Row],[Enterprise ID]],'Tech-ServiceDate'!A:B,2,0), "EitherNewHire or Termed")</f>
        <v>38481</v>
      </c>
      <c r="W1019" s="41"/>
      <c r="X1019" s="25"/>
    </row>
    <row r="1020" spans="1:24" ht="33.75" customHeight="1">
      <c r="A1020" s="15">
        <v>45982</v>
      </c>
      <c r="B1020" s="7">
        <v>61149</v>
      </c>
      <c r="C1020" s="4" t="s">
        <v>17838</v>
      </c>
      <c r="D1020" s="5" t="s">
        <v>17839</v>
      </c>
      <c r="E1020" s="176" t="str">
        <f t="shared" si="40"/>
        <v>61149</v>
      </c>
      <c r="F1020" s="181">
        <f>IFERROR(VLOOKUP(D1020,'TPMS-auto'!A:J, 10,0), "Not-in-TPMS")</f>
        <v>9038692467</v>
      </c>
      <c r="G1020" s="181" t="str">
        <f>IFERROR(VLOOKUP(D1020,'TPMS-auto'!A:J,6,0),"Not-in-TPMS")</f>
        <v>061149</v>
      </c>
      <c r="H1020" s="12" t="s">
        <v>14676</v>
      </c>
      <c r="I1020" s="2" t="s">
        <v>17840</v>
      </c>
      <c r="J1020" s="3" t="s">
        <v>17841</v>
      </c>
      <c r="K1020" s="13" t="s">
        <v>15451</v>
      </c>
      <c r="L1020" s="13" t="s">
        <v>14680</v>
      </c>
      <c r="M1020" s="13"/>
      <c r="N1020" s="3" t="s">
        <v>14680</v>
      </c>
      <c r="O1020" s="3" t="s">
        <v>14680</v>
      </c>
      <c r="P1020" s="166" t="str">
        <f>IFERROR(VLOOKUP(D1020,'TPMS-auto'!A:D, 4,0),"Not-in-TPMS")</f>
        <v>0007995</v>
      </c>
      <c r="Q1020" s="169" t="str">
        <f>VLOOKUP(Table2[[#This Row],[Unit Number]],Ops,3,0)</f>
        <v>Carol &amp; Tasha</v>
      </c>
      <c r="R1020" s="173">
        <f>IFERROR(VLOOKUP(Table2[[#This Row],[Enterprise ID]], 'ExistingRental-12.11'!A:H, 3, 0), "Not Open On 12.11")</f>
        <v>45982</v>
      </c>
      <c r="S1020" s="167" t="str">
        <f>IF(Table2[[#This Row],[Start Rental Date]]="New Rental", "New Rental", "Rental Extension Request")</f>
        <v>New Rental</v>
      </c>
      <c r="T1020" s="167" t="str">
        <f>IFERROR(IF(Table2[[#This Row],[Date of this request]]-Table2[[#This Row],[Tech Service Date]]&lt;60, "New Hire Rental", "Truck Breakdown"), "New Hire Rental")</f>
        <v>Truck Breakdown</v>
      </c>
      <c r="U1020" s="167" t="str">
        <f>IFERROR(VLOOKUP(Table2[[#This Row],[Enterprise ID]], 'ExistingRental-12.11'!A:H, 7, 0), "Not Open On 12.11")</f>
        <v>JAMES COLEMAN</v>
      </c>
      <c r="V1020" s="173">
        <f>IFERROR(VLOOKUP(Table2[[#This Row],[Enterprise ID]],'Tech-ServiceDate'!A:B,2,0), "EitherNewHire or Termed")</f>
        <v>45816</v>
      </c>
      <c r="W1020" s="41"/>
      <c r="X1020" s="25"/>
    </row>
    <row r="1021" spans="1:24" ht="33.75" customHeight="1">
      <c r="A1021" s="15">
        <v>45985</v>
      </c>
      <c r="B1021" s="8">
        <v>46708</v>
      </c>
      <c r="C1021" s="9" t="s">
        <v>17102</v>
      </c>
      <c r="D1021" s="10" t="s">
        <v>16583</v>
      </c>
      <c r="E1021" s="174" t="s">
        <v>16819</v>
      </c>
      <c r="F1021" s="175">
        <v>2569623009</v>
      </c>
      <c r="G1021" s="175" t="s">
        <v>16820</v>
      </c>
      <c r="H1021" s="12">
        <v>45965</v>
      </c>
      <c r="I1021" s="11" t="s">
        <v>17842</v>
      </c>
      <c r="J1021" s="13" t="s">
        <v>17356</v>
      </c>
      <c r="K1021" s="13" t="s">
        <v>17843</v>
      </c>
      <c r="L1021" s="13" t="s">
        <v>14680</v>
      </c>
      <c r="M1021" s="13"/>
      <c r="N1021" s="3" t="s">
        <v>14680</v>
      </c>
      <c r="O1021" s="3" t="s">
        <v>14680</v>
      </c>
      <c r="P1021" s="166" t="str">
        <f>IFERROR(VLOOKUP(D1021,'TPMS-auto'!A:D, 4,0),"Not-in-TPMS")</f>
        <v>0008035</v>
      </c>
      <c r="Q1021" s="169" t="str">
        <f>VLOOKUP(Table2[[#This Row],[Unit Number]],Ops,3,0)</f>
        <v>Rob &amp; Andrea</v>
      </c>
      <c r="R1021" s="173">
        <f>IFERROR(VLOOKUP(Table2[[#This Row],[Enterprise ID]], 'ExistingRental-12.11'!A:H, 3, 0), "Not Open On 12.11")</f>
        <v>45965</v>
      </c>
      <c r="S1021" s="167" t="str">
        <f>IF(Table2[[#This Row],[Start Rental Date]]="New Rental", "New Rental", "Rental Extension Request")</f>
        <v>Rental Extension Request</v>
      </c>
      <c r="T1021" s="167" t="str">
        <f>IFERROR(IF(Table2[[#This Row],[Date of this request]]-Table2[[#This Row],[Tech Service Date]]&lt;60, "New Hire Rental", "Truck Breakdown"), "New Hire Rental")</f>
        <v>New Hire Rental</v>
      </c>
      <c r="U1021" s="167" t="str">
        <f>IFERROR(VLOOKUP(Table2[[#This Row],[Enterprise ID]], 'ExistingRental-12.11'!A:H, 7, 0), "Not Open On 12.11")</f>
        <v>JAYSHAWN ROWLS</v>
      </c>
      <c r="V1021" s="173">
        <f>IFERROR(VLOOKUP(Table2[[#This Row],[Enterprise ID]],'Tech-ServiceDate'!A:B,2,0), "EitherNewHire or Termed")</f>
        <v>45942</v>
      </c>
      <c r="W1021" s="41"/>
      <c r="X1021" s="25"/>
    </row>
    <row r="1022" spans="1:24" ht="33.75" customHeight="1">
      <c r="A1022" s="15">
        <v>45985</v>
      </c>
      <c r="B1022" s="8">
        <v>61522</v>
      </c>
      <c r="C1022" s="9" t="s">
        <v>17488</v>
      </c>
      <c r="D1022" s="10" t="s">
        <v>17489</v>
      </c>
      <c r="E1022" s="174" t="str">
        <f t="shared" ref="E1022:E1040" si="41">TRIM(B1022)</f>
        <v>61522</v>
      </c>
      <c r="F1022" s="175">
        <f>IFERROR(VLOOKUP(D1022,'TPMS-auto'!A:J, 10,0), "Not-in-TPMS")</f>
        <v>6262058807</v>
      </c>
      <c r="G1022" s="175" t="str">
        <f>IFERROR(VLOOKUP(D1022,'TPMS-auto'!A:J,6,0),"Not-in-TPMS")</f>
        <v>061522</v>
      </c>
      <c r="H1022" s="12">
        <v>45974</v>
      </c>
      <c r="I1022" s="11" t="s">
        <v>17490</v>
      </c>
      <c r="J1022" s="13" t="s">
        <v>17491</v>
      </c>
      <c r="K1022" s="13" t="s">
        <v>17844</v>
      </c>
      <c r="L1022" s="13" t="s">
        <v>14680</v>
      </c>
      <c r="M1022" s="13"/>
      <c r="N1022" s="13" t="s">
        <v>14680</v>
      </c>
      <c r="O1022" s="13" t="s">
        <v>14680</v>
      </c>
      <c r="P1022" s="166" t="str">
        <f>IFERROR(VLOOKUP(D1022,'TPMS-auto'!A:D, 4,0),"Not-in-TPMS")</f>
        <v>0007108</v>
      </c>
      <c r="Q1022" s="169" t="str">
        <f>VLOOKUP(Table2[[#This Row],[Unit Number]],Ops,3,0)</f>
        <v>Carol &amp; Tasha</v>
      </c>
      <c r="R1022" s="173" t="str">
        <f>IFERROR(VLOOKUP(Table2[[#This Row],[Enterprise ID]], 'ExistingRental-12.11'!A:H, 3, 0), "Not Open On 12.11")</f>
        <v>Not Open On 12.11</v>
      </c>
      <c r="S1022" s="167" t="str">
        <f>IF(Table2[[#This Row],[Start Rental Date]]="New Rental", "New Rental", "Rental Extension Request")</f>
        <v>Rental Extension Request</v>
      </c>
      <c r="T1022" s="167" t="str">
        <f>IFERROR(IF(Table2[[#This Row],[Date of this request]]-Table2[[#This Row],[Tech Service Date]]&lt;60, "New Hire Rental", "Truck Breakdown"), "New Hire Rental")</f>
        <v>Truck Breakdown</v>
      </c>
      <c r="U1022" s="167" t="str">
        <f>IFERROR(VLOOKUP(Table2[[#This Row],[Enterprise ID]], 'ExistingRental-12.11'!A:H, 7, 0), "Not Open On 12.11")</f>
        <v>Not Open On 12.11</v>
      </c>
      <c r="V1022" s="173">
        <f>IFERROR(VLOOKUP(Table2[[#This Row],[Enterprise ID]],'Tech-ServiceDate'!A:B,2,0), "EitherNewHire or Termed")</f>
        <v>43628</v>
      </c>
      <c r="W1022" s="41"/>
      <c r="X1022" s="25"/>
    </row>
    <row r="1023" spans="1:24" ht="33.75" customHeight="1">
      <c r="A1023" s="15">
        <v>45985</v>
      </c>
      <c r="B1023" s="8">
        <v>61592</v>
      </c>
      <c r="C1023" s="9" t="s">
        <v>17845</v>
      </c>
      <c r="D1023" s="10" t="s">
        <v>13616</v>
      </c>
      <c r="E1023" s="174" t="str">
        <f t="shared" si="41"/>
        <v>61592</v>
      </c>
      <c r="F1023" s="175">
        <f>IFERROR(VLOOKUP(D1023,'TPMS-auto'!A:J, 10,0), "Not-in-TPMS")</f>
        <v>3219871168</v>
      </c>
      <c r="G1023" s="175" t="str">
        <f>IFERROR(VLOOKUP(D1023,'TPMS-auto'!A:J,6,0),"Not-in-TPMS")</f>
        <v>061592</v>
      </c>
      <c r="H1023" s="12" t="s">
        <v>14676</v>
      </c>
      <c r="I1023" s="11" t="s">
        <v>17846</v>
      </c>
      <c r="J1023" s="13" t="s">
        <v>17847</v>
      </c>
      <c r="K1023" s="13" t="s">
        <v>15451</v>
      </c>
      <c r="L1023" s="13" t="s">
        <v>14680</v>
      </c>
      <c r="M1023" s="13"/>
      <c r="N1023" s="13" t="s">
        <v>14680</v>
      </c>
      <c r="O1023" s="13" t="s">
        <v>14680</v>
      </c>
      <c r="P1023" s="166" t="str">
        <f>IFERROR(VLOOKUP(D1023,'TPMS-auto'!A:D, 4,0),"Not-in-TPMS")</f>
        <v>0007435</v>
      </c>
      <c r="Q1023" s="169" t="str">
        <f>VLOOKUP(Table2[[#This Row],[Unit Number]],Ops,3,0)</f>
        <v>Rob &amp; Andrea</v>
      </c>
      <c r="R1023" s="173" t="str">
        <f>IFERROR(VLOOKUP(Table2[[#This Row],[Enterprise ID]], 'ExistingRental-12.11'!A:H, 3, 0), "Not Open On 12.11")</f>
        <v>Not Open On 12.11</v>
      </c>
      <c r="S1023" s="167" t="str">
        <f>IF(Table2[[#This Row],[Start Rental Date]]="New Rental", "New Rental", "Rental Extension Request")</f>
        <v>New Rental</v>
      </c>
      <c r="T1023" s="167" t="str">
        <f>IFERROR(IF(Table2[[#This Row],[Date of this request]]-Table2[[#This Row],[Tech Service Date]]&lt;60, "New Hire Rental", "Truck Breakdown"), "New Hire Rental")</f>
        <v>Truck Breakdown</v>
      </c>
      <c r="U1023" s="167" t="str">
        <f>IFERROR(VLOOKUP(Table2[[#This Row],[Enterprise ID]], 'ExistingRental-12.11'!A:H, 7, 0), "Not Open On 12.11")</f>
        <v>Not Open On 12.11</v>
      </c>
      <c r="V1023" s="173">
        <f>IFERROR(VLOOKUP(Table2[[#This Row],[Enterprise ID]],'Tech-ServiceDate'!A:B,2,0), "EitherNewHire or Termed")</f>
        <v>30848</v>
      </c>
      <c r="W1023" s="41"/>
      <c r="X1023" s="25"/>
    </row>
    <row r="1024" spans="1:24" ht="33.75" customHeight="1">
      <c r="A1024" s="15">
        <v>45985</v>
      </c>
      <c r="B1024" s="8">
        <v>24116</v>
      </c>
      <c r="C1024" s="8" t="s">
        <v>17848</v>
      </c>
      <c r="D1024" s="10" t="s">
        <v>17849</v>
      </c>
      <c r="E1024" s="174" t="str">
        <f t="shared" si="41"/>
        <v>24116</v>
      </c>
      <c r="F1024" s="175">
        <f>IFERROR(VLOOKUP(D1024,'TPMS-auto'!A:J, 10,0), "Not-in-TPMS")</f>
        <v>9015988329</v>
      </c>
      <c r="G1024" s="175" t="str">
        <f>IFERROR(VLOOKUP(D1024,'TPMS-auto'!A:J,6,0),"Not-in-TPMS")</f>
        <v>024116</v>
      </c>
      <c r="H1024" s="12" t="s">
        <v>14676</v>
      </c>
      <c r="I1024" s="11" t="s">
        <v>17850</v>
      </c>
      <c r="J1024" s="13" t="s">
        <v>17851</v>
      </c>
      <c r="K1024" s="13" t="s">
        <v>17632</v>
      </c>
      <c r="L1024" s="13" t="s">
        <v>14680</v>
      </c>
      <c r="M1024" s="13"/>
      <c r="N1024" s="13" t="s">
        <v>14680</v>
      </c>
      <c r="O1024" s="13" t="s">
        <v>14680</v>
      </c>
      <c r="P1024" s="166" t="str">
        <f>IFERROR(VLOOKUP(D1024,'TPMS-auto'!A:D, 4,0),"Not-in-TPMS")</f>
        <v>0008206</v>
      </c>
      <c r="Q1024" s="169" t="str">
        <f>VLOOKUP(Table2[[#This Row],[Unit Number]],Ops,3,0)</f>
        <v>Monica, Cheryl &amp; Machell</v>
      </c>
      <c r="R1024" s="173" t="str">
        <f>IFERROR(VLOOKUP(Table2[[#This Row],[Enterprise ID]], 'ExistingRental-12.11'!A:H, 3, 0), "Not Open On 12.11")</f>
        <v>Not Open On 12.11</v>
      </c>
      <c r="S1024" s="167" t="str">
        <f>IF(Table2[[#This Row],[Start Rental Date]]="New Rental", "New Rental", "Rental Extension Request")</f>
        <v>New Rental</v>
      </c>
      <c r="T1024" s="167" t="str">
        <f>IFERROR(IF(Table2[[#This Row],[Date of this request]]-Table2[[#This Row],[Tech Service Date]]&lt;60, "New Hire Rental", "Truck Breakdown"), "New Hire Rental")</f>
        <v>New Hire Rental</v>
      </c>
      <c r="U1024" s="167" t="str">
        <f>IFERROR(VLOOKUP(Table2[[#This Row],[Enterprise ID]], 'ExistingRental-12.11'!A:H, 7, 0), "Not Open On 12.11")</f>
        <v>Not Open On 12.11</v>
      </c>
      <c r="V1024" s="173">
        <f>IFERROR(VLOOKUP(Table2[[#This Row],[Enterprise ID]],'Tech-ServiceDate'!A:B,2,0), "EitherNewHire or Termed")</f>
        <v>45942</v>
      </c>
      <c r="W1024" s="41"/>
      <c r="X1024" s="25"/>
    </row>
    <row r="1025" spans="1:24" ht="33.75" customHeight="1">
      <c r="A1025" s="15">
        <v>45985</v>
      </c>
      <c r="B1025" s="7">
        <v>21365</v>
      </c>
      <c r="C1025" s="4" t="s">
        <v>17448</v>
      </c>
      <c r="D1025" s="5" t="s">
        <v>13647</v>
      </c>
      <c r="E1025" s="176" t="str">
        <f t="shared" si="41"/>
        <v>21365</v>
      </c>
      <c r="F1025" s="181">
        <f>IFERROR(VLOOKUP(D1025,'TPMS-auto'!A:J, 10,0), "Not-in-TPMS")</f>
        <v>8166171509</v>
      </c>
      <c r="G1025" s="181" t="str">
        <f>IFERROR(VLOOKUP(D1025,'TPMS-auto'!A:J,6,0),"Not-in-TPMS")</f>
        <v>021365</v>
      </c>
      <c r="H1025" s="12" t="s">
        <v>14676</v>
      </c>
      <c r="I1025" s="2" t="s">
        <v>17852</v>
      </c>
      <c r="J1025" s="3" t="s">
        <v>17853</v>
      </c>
      <c r="K1025" s="13" t="s">
        <v>17632</v>
      </c>
      <c r="L1025" s="13" t="s">
        <v>14680</v>
      </c>
      <c r="M1025" s="13"/>
      <c r="N1025" s="3" t="s">
        <v>14680</v>
      </c>
      <c r="O1025" s="3" t="s">
        <v>14680</v>
      </c>
      <c r="P1025" s="166" t="str">
        <f>IFERROR(VLOOKUP(D1025,'TPMS-auto'!A:D, 4,0),"Not-in-TPMS")</f>
        <v>0008420</v>
      </c>
      <c r="Q1025" s="169" t="str">
        <f>VLOOKUP(Table2[[#This Row],[Unit Number]],Ops,3,0)</f>
        <v>Rob &amp; Andrea</v>
      </c>
      <c r="R1025" s="173">
        <f>IFERROR(VLOOKUP(Table2[[#This Row],[Enterprise ID]], 'ExistingRental-12.11'!A:H, 3, 0), "Not Open On 12.11")</f>
        <v>45974</v>
      </c>
      <c r="S1025" s="167" t="str">
        <f>IF(Table2[[#This Row],[Start Rental Date]]="New Rental", "New Rental", "Rental Extension Request")</f>
        <v>New Rental</v>
      </c>
      <c r="T1025" s="167" t="str">
        <f>IFERROR(IF(Table2[[#This Row],[Date of this request]]-Table2[[#This Row],[Tech Service Date]]&lt;60, "New Hire Rental", "Truck Breakdown"), "New Hire Rental")</f>
        <v>Truck Breakdown</v>
      </c>
      <c r="U1025" s="167" t="str">
        <f>IFERROR(VLOOKUP(Table2[[#This Row],[Enterprise ID]], 'ExistingRental-12.11'!A:H, 7, 0), "Not Open On 12.11")</f>
        <v>TOM WEBER</v>
      </c>
      <c r="V1025" s="173">
        <f>IFERROR(VLOOKUP(Table2[[#This Row],[Enterprise ID]],'Tech-ServiceDate'!A:B,2,0), "EitherNewHire or Termed")</f>
        <v>36929</v>
      </c>
      <c r="W1025" s="41"/>
      <c r="X1025" s="25"/>
    </row>
    <row r="1026" spans="1:24" ht="33.75" customHeight="1">
      <c r="A1026" s="15">
        <v>45985</v>
      </c>
      <c r="B1026" s="7">
        <v>37385</v>
      </c>
      <c r="C1026" s="4" t="s">
        <v>17854</v>
      </c>
      <c r="D1026" s="5" t="s">
        <v>17855</v>
      </c>
      <c r="E1026" s="176" t="str">
        <f t="shared" si="41"/>
        <v>37385</v>
      </c>
      <c r="F1026" s="181">
        <f>IFERROR(VLOOKUP(D1026,'TPMS-auto'!A:J, 10,0), "Not-in-TPMS")</f>
        <v>9562156434</v>
      </c>
      <c r="G1026" s="181" t="str">
        <f>IFERROR(VLOOKUP(D1026,'TPMS-auto'!A:J,6,0),"Not-in-TPMS")</f>
        <v>037385</v>
      </c>
      <c r="H1026" s="12" t="s">
        <v>14676</v>
      </c>
      <c r="I1026" s="2" t="s">
        <v>17856</v>
      </c>
      <c r="J1026" s="3" t="s">
        <v>17857</v>
      </c>
      <c r="K1026" s="13" t="s">
        <v>17632</v>
      </c>
      <c r="L1026" s="13" t="s">
        <v>14680</v>
      </c>
      <c r="M1026" s="13"/>
      <c r="N1026" s="3" t="s">
        <v>14680</v>
      </c>
      <c r="O1026" s="3" t="s">
        <v>14680</v>
      </c>
      <c r="P1026" s="166" t="str">
        <f>IFERROR(VLOOKUP(D1026,'TPMS-auto'!A:D, 4,0),"Not-in-TPMS")</f>
        <v>0008147</v>
      </c>
      <c r="Q1026" s="169" t="str">
        <f>VLOOKUP(Table2[[#This Row],[Unit Number]],Ops,3,0)</f>
        <v>Carol &amp; Tasha</v>
      </c>
      <c r="R1026" s="173" t="str">
        <f>IFERROR(VLOOKUP(Table2[[#This Row],[Enterprise ID]], 'ExistingRental-12.11'!A:H, 3, 0), "Not Open On 12.11")</f>
        <v>Not Open On 12.11</v>
      </c>
      <c r="S1026" s="167" t="str">
        <f>IF(Table2[[#This Row],[Start Rental Date]]="New Rental", "New Rental", "Rental Extension Request")</f>
        <v>New Rental</v>
      </c>
      <c r="T1026" s="167" t="str">
        <f>IFERROR(IF(Table2[[#This Row],[Date of this request]]-Table2[[#This Row],[Tech Service Date]]&lt;60, "New Hire Rental", "Truck Breakdown"), "New Hire Rental")</f>
        <v>Truck Breakdown</v>
      </c>
      <c r="U1026" s="167" t="str">
        <f>IFERROR(VLOOKUP(Table2[[#This Row],[Enterprise ID]], 'ExistingRental-12.11'!A:H, 7, 0), "Not Open On 12.11")</f>
        <v>Not Open On 12.11</v>
      </c>
      <c r="V1026" s="173">
        <f>IFERROR(VLOOKUP(Table2[[#This Row],[Enterprise ID]],'Tech-ServiceDate'!A:B,2,0), "EitherNewHire or Termed")</f>
        <v>44277</v>
      </c>
      <c r="W1026" s="41"/>
      <c r="X1026" s="25"/>
    </row>
    <row r="1027" spans="1:24" ht="33.75" customHeight="1">
      <c r="A1027" s="15">
        <v>45985</v>
      </c>
      <c r="B1027" s="7">
        <v>61015</v>
      </c>
      <c r="C1027" s="4" t="s">
        <v>17117</v>
      </c>
      <c r="D1027" s="5" t="s">
        <v>2193</v>
      </c>
      <c r="E1027" s="176" t="str">
        <f t="shared" si="41"/>
        <v>61015</v>
      </c>
      <c r="F1027" s="181">
        <f>IFERROR(VLOOKUP(D1027,'TPMS-auto'!A:J, 10,0), "Not-in-TPMS")</f>
        <v>7249536540</v>
      </c>
      <c r="G1027" s="181" t="str">
        <f>IFERROR(VLOOKUP(D1027,'TPMS-auto'!A:J,6,0),"Not-in-TPMS")</f>
        <v>061016</v>
      </c>
      <c r="H1027" s="12" t="s">
        <v>14676</v>
      </c>
      <c r="I1027" s="2" t="s">
        <v>17858</v>
      </c>
      <c r="J1027" s="3" t="s">
        <v>15394</v>
      </c>
      <c r="K1027" s="13" t="s">
        <v>17859</v>
      </c>
      <c r="L1027" s="13" t="s">
        <v>14680</v>
      </c>
      <c r="M1027" s="13"/>
      <c r="N1027" s="3" t="s">
        <v>14680</v>
      </c>
      <c r="O1027" s="3" t="s">
        <v>14680</v>
      </c>
      <c r="P1027" s="166" t="str">
        <f>IFERROR(VLOOKUP(D1027,'TPMS-auto'!A:D, 4,0),"Not-in-TPMS")</f>
        <v>0004766</v>
      </c>
      <c r="Q1027" s="169" t="str">
        <f>VLOOKUP(Table2[[#This Row],[Unit Number]],Ops,3,0)</f>
        <v>Rob &amp; Andrea</v>
      </c>
      <c r="R1027" s="173" t="str">
        <f>IFERROR(VLOOKUP(Table2[[#This Row],[Enterprise ID]], 'ExistingRental-12.11'!A:H, 3, 0), "Not Open On 12.11")</f>
        <v>Not Open On 12.11</v>
      </c>
      <c r="S1027" s="167" t="str">
        <f>IF(Table2[[#This Row],[Start Rental Date]]="New Rental", "New Rental", "Rental Extension Request")</f>
        <v>New Rental</v>
      </c>
      <c r="T1027" s="167" t="str">
        <f>IFERROR(IF(Table2[[#This Row],[Date of this request]]-Table2[[#This Row],[Tech Service Date]]&lt;60, "New Hire Rental", "Truck Breakdown"), "New Hire Rental")</f>
        <v>Truck Breakdown</v>
      </c>
      <c r="U1027" s="167" t="str">
        <f>IFERROR(VLOOKUP(Table2[[#This Row],[Enterprise ID]], 'ExistingRental-12.11'!A:H, 7, 0), "Not Open On 12.11")</f>
        <v>Not Open On 12.11</v>
      </c>
      <c r="V1027" s="173">
        <f>IFERROR(VLOOKUP(Table2[[#This Row],[Enterprise ID]],'Tech-ServiceDate'!A:B,2,0), "EitherNewHire or Termed")</f>
        <v>37255</v>
      </c>
      <c r="W1027" s="41"/>
      <c r="X1027" s="25"/>
    </row>
    <row r="1028" spans="1:24" ht="33.75" customHeight="1">
      <c r="A1028" s="15">
        <v>45985</v>
      </c>
      <c r="B1028" s="7">
        <v>46502</v>
      </c>
      <c r="C1028" s="4" t="s">
        <v>17688</v>
      </c>
      <c r="D1028" s="5" t="s">
        <v>15574</v>
      </c>
      <c r="E1028" s="176" t="str">
        <f t="shared" si="41"/>
        <v>46502</v>
      </c>
      <c r="F1028" s="181">
        <f>IFERROR(VLOOKUP(D1028,'TPMS-auto'!A:J, 10,0), "Not-in-TPMS")</f>
        <v>3018935023</v>
      </c>
      <c r="G1028" s="181" t="str">
        <f>IFERROR(VLOOKUP(D1028,'TPMS-auto'!A:J,6,0),"Not-in-TPMS")</f>
        <v>046502</v>
      </c>
      <c r="H1028" s="12">
        <v>45979</v>
      </c>
      <c r="I1028" s="2" t="s">
        <v>17689</v>
      </c>
      <c r="J1028" s="3" t="s">
        <v>17690</v>
      </c>
      <c r="K1028" s="13" t="s">
        <v>14679</v>
      </c>
      <c r="L1028" s="13" t="s">
        <v>14680</v>
      </c>
      <c r="M1028" s="13"/>
      <c r="N1028" s="3" t="s">
        <v>14680</v>
      </c>
      <c r="O1028" s="3" t="s">
        <v>14680</v>
      </c>
      <c r="P1028" s="166" t="str">
        <f>IFERROR(VLOOKUP(D1028,'TPMS-auto'!A:D, 4,0),"Not-in-TPMS")</f>
        <v>0007084</v>
      </c>
      <c r="Q1028" s="169" t="str">
        <f>VLOOKUP(Table2[[#This Row],[Unit Number]],Ops,3,0)</f>
        <v>Monica, Cheryl &amp; Machell</v>
      </c>
      <c r="R1028" s="173">
        <f>IFERROR(VLOOKUP(Table2[[#This Row],[Enterprise ID]], 'ExistingRental-12.11'!A:H, 3, 0), "Not Open On 12.11")</f>
        <v>45979</v>
      </c>
      <c r="S1028" s="167" t="str">
        <f>IF(Table2[[#This Row],[Start Rental Date]]="New Rental", "New Rental", "Rental Extension Request")</f>
        <v>Rental Extension Request</v>
      </c>
      <c r="T1028" s="167" t="str">
        <f>IFERROR(IF(Table2[[#This Row],[Date of this request]]-Table2[[#This Row],[Tech Service Date]]&lt;60, "New Hire Rental", "Truck Breakdown"), "New Hire Rental")</f>
        <v>Truck Breakdown</v>
      </c>
      <c r="U1028" s="167" t="str">
        <f>IFERROR(VLOOKUP(Table2[[#This Row],[Enterprise ID]], 'ExistingRental-12.11'!A:H, 7, 0), "Not Open On 12.11")</f>
        <v>SAYED FAROZ FAKHRI</v>
      </c>
      <c r="V1028" s="173">
        <f>IFERROR(VLOOKUP(Table2[[#This Row],[Enterprise ID]],'Tech-ServiceDate'!A:B,2,0), "EitherNewHire or Termed")</f>
        <v>44427</v>
      </c>
      <c r="W1028" s="41"/>
      <c r="X1028" s="25"/>
    </row>
    <row r="1029" spans="1:24" ht="33.75" customHeight="1">
      <c r="A1029" s="15">
        <v>45985</v>
      </c>
      <c r="B1029" s="7">
        <v>47397</v>
      </c>
      <c r="C1029" s="4" t="s">
        <v>17860</v>
      </c>
      <c r="D1029" s="5" t="s">
        <v>17615</v>
      </c>
      <c r="E1029" s="176" t="str">
        <f t="shared" si="41"/>
        <v>47397</v>
      </c>
      <c r="F1029" s="181">
        <f>IFERROR(VLOOKUP(D1029,'TPMS-auto'!A:J, 10,0), "Not-in-TPMS")</f>
        <v>4705961011</v>
      </c>
      <c r="G1029" s="181" t="str">
        <f>IFERROR(VLOOKUP(D1029,'TPMS-auto'!A:J,6,0),"Not-in-TPMS")</f>
        <v>047397</v>
      </c>
      <c r="H1029" s="12">
        <v>45978</v>
      </c>
      <c r="I1029" s="2" t="s">
        <v>17616</v>
      </c>
      <c r="J1029" s="3" t="s">
        <v>17617</v>
      </c>
      <c r="K1029" s="13" t="s">
        <v>15451</v>
      </c>
      <c r="L1029" s="13" t="s">
        <v>14680</v>
      </c>
      <c r="M1029" s="13"/>
      <c r="N1029" s="3" t="s">
        <v>14680</v>
      </c>
      <c r="O1029" s="3" t="s">
        <v>14680</v>
      </c>
      <c r="P1029" s="166" t="str">
        <f>IFERROR(VLOOKUP(D1029,'TPMS-auto'!A:D, 4,0),"Not-in-TPMS")</f>
        <v>0008035</v>
      </c>
      <c r="Q1029" s="169" t="str">
        <f>VLOOKUP(Table2[[#This Row],[Unit Number]],Ops,3,0)</f>
        <v>Rob &amp; Andrea</v>
      </c>
      <c r="R1029" s="173">
        <f>IFERROR(VLOOKUP(Table2[[#This Row],[Enterprise ID]], 'ExistingRental-12.11'!A:H, 3, 0), "Not Open On 12.11")</f>
        <v>45978</v>
      </c>
      <c r="S1029" s="167" t="str">
        <f>IF(Table2[[#This Row],[Start Rental Date]]="New Rental", "New Rental", "Rental Extension Request")</f>
        <v>Rental Extension Request</v>
      </c>
      <c r="T1029" s="167" t="str">
        <f>IFERROR(IF(Table2[[#This Row],[Date of this request]]-Table2[[#This Row],[Tech Service Date]]&lt;60, "New Hire Rental", "Truck Breakdown"), "New Hire Rental")</f>
        <v>Truck Breakdown</v>
      </c>
      <c r="U1029" s="167" t="str">
        <f>IFERROR(VLOOKUP(Table2[[#This Row],[Enterprise ID]], 'ExistingRental-12.11'!A:H, 7, 0), "Not Open On 12.11")</f>
        <v>ANTHONY GILLIS</v>
      </c>
      <c r="V1029" s="173">
        <f>IFERROR(VLOOKUP(Table2[[#This Row],[Enterprise ID]],'Tech-ServiceDate'!A:B,2,0), "EitherNewHire or Termed")</f>
        <v>45704</v>
      </c>
      <c r="W1029" s="41"/>
      <c r="X1029" s="25"/>
    </row>
    <row r="1030" spans="1:24" ht="33.75" customHeight="1">
      <c r="A1030" s="15">
        <v>45985</v>
      </c>
      <c r="B1030" s="7">
        <v>61343</v>
      </c>
      <c r="C1030" s="4" t="s">
        <v>17861</v>
      </c>
      <c r="D1030" s="5" t="s">
        <v>17613</v>
      </c>
      <c r="E1030" s="176" t="str">
        <f t="shared" si="41"/>
        <v>61343</v>
      </c>
      <c r="F1030" s="181">
        <f>IFERROR(VLOOKUP(D1030,'TPMS-auto'!A:J, 10,0), "Not-in-TPMS")</f>
        <v>7752922082</v>
      </c>
      <c r="G1030" s="181" t="str">
        <f>IFERROR(VLOOKUP(D1030,'TPMS-auto'!A:J,6,0),"Not-in-TPMS")</f>
        <v>061343</v>
      </c>
      <c r="H1030" s="12">
        <v>45978</v>
      </c>
      <c r="I1030" s="2" t="s">
        <v>15732</v>
      </c>
      <c r="J1030" s="3" t="s">
        <v>17862</v>
      </c>
      <c r="K1030" s="13" t="s">
        <v>17584</v>
      </c>
      <c r="L1030" s="13" t="s">
        <v>14680</v>
      </c>
      <c r="M1030" s="13"/>
      <c r="N1030" s="3" t="s">
        <v>14680</v>
      </c>
      <c r="O1030" s="3" t="s">
        <v>14680</v>
      </c>
      <c r="P1030" s="166" t="str">
        <f>IFERROR(VLOOKUP(D1030,'TPMS-auto'!A:D, 4,0),"Not-in-TPMS")</f>
        <v>0008184</v>
      </c>
      <c r="Q1030" s="169" t="str">
        <f>VLOOKUP(Table2[[#This Row],[Unit Number]],Ops,3,0)</f>
        <v>Carol &amp; Tasha</v>
      </c>
      <c r="R1030" s="173">
        <f>IFERROR(VLOOKUP(Table2[[#This Row],[Enterprise ID]], 'ExistingRental-12.11'!A:H, 3, 0), "Not Open On 12.11")</f>
        <v>45986</v>
      </c>
      <c r="S1030" s="167" t="str">
        <f>IF(Table2[[#This Row],[Start Rental Date]]="New Rental", "New Rental", "Rental Extension Request")</f>
        <v>Rental Extension Request</v>
      </c>
      <c r="T1030" s="167" t="str">
        <f>IFERROR(IF(Table2[[#This Row],[Date of this request]]-Table2[[#This Row],[Tech Service Date]]&lt;60, "New Hire Rental", "Truck Breakdown"), "New Hire Rental")</f>
        <v>New Hire Rental</v>
      </c>
      <c r="U1030" s="167" t="str">
        <f>IFERROR(VLOOKUP(Table2[[#This Row],[Enterprise ID]], 'ExistingRental-12.11'!A:H, 7, 0), "Not Open On 12.11")</f>
        <v>FRANCISCO ARROYO-MEDINA</v>
      </c>
      <c r="V1030" s="173">
        <f>IFERROR(VLOOKUP(Table2[[#This Row],[Enterprise ID]],'Tech-ServiceDate'!A:B,2,0), "EitherNewHire or Termed")</f>
        <v>45956</v>
      </c>
      <c r="W1030" s="41"/>
      <c r="X1030" s="25"/>
    </row>
    <row r="1031" spans="1:24" ht="33.75" customHeight="1">
      <c r="A1031" s="15">
        <v>45985</v>
      </c>
      <c r="B1031" s="8">
        <v>23225</v>
      </c>
      <c r="C1031" s="9" t="s">
        <v>17411</v>
      </c>
      <c r="D1031" s="10" t="s">
        <v>17412</v>
      </c>
      <c r="E1031" s="174" t="str">
        <f t="shared" si="41"/>
        <v>23225</v>
      </c>
      <c r="F1031" s="175">
        <f>IFERROR(VLOOKUP(D1031,'TPMS-auto'!A:J, 10,0), "Not-in-TPMS")</f>
        <v>5175255496</v>
      </c>
      <c r="G1031" s="175" t="str">
        <f>IFERROR(VLOOKUP(D1031,'TPMS-auto'!A:J,6,0),"Not-in-TPMS")</f>
        <v>023225</v>
      </c>
      <c r="H1031" s="12" t="s">
        <v>14676</v>
      </c>
      <c r="I1031" s="11" t="s">
        <v>17863</v>
      </c>
      <c r="J1031" s="13" t="s">
        <v>17864</v>
      </c>
      <c r="K1031" s="13" t="s">
        <v>14679</v>
      </c>
      <c r="L1031" s="13" t="s">
        <v>14680</v>
      </c>
      <c r="M1031" s="13"/>
      <c r="N1031" s="13" t="s">
        <v>14680</v>
      </c>
      <c r="O1031" s="3" t="s">
        <v>14680</v>
      </c>
      <c r="P1031" s="166" t="str">
        <f>IFERROR(VLOOKUP(D1031,'TPMS-auto'!A:D, 4,0),"Not-in-TPMS")</f>
        <v>0008220</v>
      </c>
      <c r="Q1031" s="169" t="str">
        <f>VLOOKUP(Table2[[#This Row],[Unit Number]],Ops,3,0)</f>
        <v>Monica, Cheryl &amp; Machell</v>
      </c>
      <c r="R1031" s="173">
        <f>IFERROR(VLOOKUP(Table2[[#This Row],[Enterprise ID]], 'ExistingRental-12.11'!A:H, 3, 0), "Not Open On 12.11")</f>
        <v>45974</v>
      </c>
      <c r="S1031" s="167" t="str">
        <f>IF(Table2[[#This Row],[Start Rental Date]]="New Rental", "New Rental", "Rental Extension Request")</f>
        <v>New Rental</v>
      </c>
      <c r="T1031" s="167" t="str">
        <f>IFERROR(IF(Table2[[#This Row],[Date of this request]]-Table2[[#This Row],[Tech Service Date]]&lt;60, "New Hire Rental", "Truck Breakdown"), "New Hire Rental")</f>
        <v>Truck Breakdown</v>
      </c>
      <c r="U1031" s="167" t="str">
        <f>IFERROR(VLOOKUP(Table2[[#This Row],[Enterprise ID]], 'ExistingRental-12.11'!A:H, 7, 0), "Not Open On 12.11")</f>
        <v>JOSHUA SEVREY</v>
      </c>
      <c r="V1031" s="173">
        <f>IFERROR(VLOOKUP(Table2[[#This Row],[Enterprise ID]],'Tech-ServiceDate'!A:B,2,0), "EitherNewHire or Termed")</f>
        <v>38867</v>
      </c>
      <c r="W1031" s="41"/>
      <c r="X1031" s="25"/>
    </row>
    <row r="1032" spans="1:24" ht="33.75" customHeight="1">
      <c r="A1032" s="15">
        <v>45985</v>
      </c>
      <c r="B1032" s="7">
        <v>36676</v>
      </c>
      <c r="C1032" s="4" t="s">
        <v>17865</v>
      </c>
      <c r="D1032" s="5" t="s">
        <v>15323</v>
      </c>
      <c r="E1032" s="176" t="str">
        <f t="shared" si="41"/>
        <v>36676</v>
      </c>
      <c r="F1032" s="181">
        <f>IFERROR(VLOOKUP(D1032,'TPMS-auto'!A:J, 10,0), "Not-in-TPMS")</f>
        <v>3374860598</v>
      </c>
      <c r="G1032" s="181" t="str">
        <f>IFERROR(VLOOKUP(D1032,'TPMS-auto'!A:J,6,0),"Not-in-TPMS")</f>
        <v>036676</v>
      </c>
      <c r="H1032" s="12" t="s">
        <v>14676</v>
      </c>
      <c r="I1032" s="2" t="s">
        <v>17866</v>
      </c>
      <c r="J1032" s="3" t="s">
        <v>17867</v>
      </c>
      <c r="K1032" s="13" t="s">
        <v>14679</v>
      </c>
      <c r="L1032" s="13" t="s">
        <v>14680</v>
      </c>
      <c r="M1032" s="13"/>
      <c r="N1032" s="3" t="s">
        <v>14680</v>
      </c>
      <c r="O1032" s="3" t="s">
        <v>14680</v>
      </c>
      <c r="P1032" s="166" t="str">
        <f>IFERROR(VLOOKUP(D1032,'TPMS-auto'!A:D, 4,0),"Not-in-TPMS")</f>
        <v>0008107</v>
      </c>
      <c r="Q1032" s="169" t="str">
        <f>VLOOKUP(Table2[[#This Row],[Unit Number]],Ops,3,0)</f>
        <v>Carol &amp; Tasha</v>
      </c>
      <c r="R1032" s="173">
        <f>IFERROR(VLOOKUP(Table2[[#This Row],[Enterprise ID]], 'ExistingRental-12.11'!A:H, 3, 0), "Not Open On 12.11")</f>
        <v>45996</v>
      </c>
      <c r="S1032" s="167" t="str">
        <f>IF(Table2[[#This Row],[Start Rental Date]]="New Rental", "New Rental", "Rental Extension Request")</f>
        <v>New Rental</v>
      </c>
      <c r="T1032" s="167" t="str">
        <f>IFERROR(IF(Table2[[#This Row],[Date of this request]]-Table2[[#This Row],[Tech Service Date]]&lt;60, "New Hire Rental", "Truck Breakdown"), "New Hire Rental")</f>
        <v>Truck Breakdown</v>
      </c>
      <c r="U1032" s="167" t="str">
        <f>IFERROR(VLOOKUP(Table2[[#This Row],[Enterprise ID]], 'ExistingRental-12.11'!A:H, 7, 0), "Not Open On 12.11")</f>
        <v>LIONEST BONIN</v>
      </c>
      <c r="V1032" s="173">
        <f>IFERROR(VLOOKUP(Table2[[#This Row],[Enterprise ID]],'Tech-ServiceDate'!A:B,2,0), "EitherNewHire or Termed")</f>
        <v>44315</v>
      </c>
      <c r="W1032" s="41"/>
      <c r="X1032" s="25"/>
    </row>
    <row r="1033" spans="1:24" ht="33.75" customHeight="1">
      <c r="A1033" s="15">
        <v>45985</v>
      </c>
      <c r="B1033" s="8">
        <v>36915</v>
      </c>
      <c r="C1033" s="9" t="s">
        <v>17868</v>
      </c>
      <c r="D1033" s="10" t="s">
        <v>16796</v>
      </c>
      <c r="E1033" s="174" t="str">
        <f t="shared" si="41"/>
        <v>36915</v>
      </c>
      <c r="F1033" s="175">
        <f>IFERROR(VLOOKUP(D1033,'TPMS-auto'!A:J, 10,0), "Not-in-TPMS")</f>
        <v>2708787175</v>
      </c>
      <c r="G1033" s="175" t="str">
        <f>IFERROR(VLOOKUP(D1033,'TPMS-auto'!A:J,6,0),"Not-in-TPMS")</f>
        <v>036915</v>
      </c>
      <c r="H1033" s="12" t="s">
        <v>14676</v>
      </c>
      <c r="I1033" s="11" t="s">
        <v>17869</v>
      </c>
      <c r="J1033" s="13" t="s">
        <v>17870</v>
      </c>
      <c r="K1033" s="13" t="s">
        <v>14679</v>
      </c>
      <c r="L1033" s="13" t="s">
        <v>14680</v>
      </c>
      <c r="M1033" s="13"/>
      <c r="N1033" s="13" t="s">
        <v>14680</v>
      </c>
      <c r="O1033" s="3" t="s">
        <v>14680</v>
      </c>
      <c r="P1033" s="166" t="str">
        <f>IFERROR(VLOOKUP(D1033,'TPMS-auto'!A:D, 4,0),"Not-in-TPMS")</f>
        <v>0008096</v>
      </c>
      <c r="Q1033" s="169" t="str">
        <f>VLOOKUP(Table2[[#This Row],[Unit Number]],Ops,3,0)</f>
        <v>Monica, Cheryl &amp; Machell</v>
      </c>
      <c r="R1033" s="173">
        <f>IFERROR(VLOOKUP(Table2[[#This Row],[Enterprise ID]], 'ExistingRental-12.11'!A:H, 3, 0), "Not Open On 12.11")</f>
        <v>45960</v>
      </c>
      <c r="S1033" s="167" t="str">
        <f>IF(Table2[[#This Row],[Start Rental Date]]="New Rental", "New Rental", "Rental Extension Request")</f>
        <v>New Rental</v>
      </c>
      <c r="T1033" s="167" t="str">
        <f>IFERROR(IF(Table2[[#This Row],[Date of this request]]-Table2[[#This Row],[Tech Service Date]]&lt;60, "New Hire Rental", "Truck Breakdown"), "New Hire Rental")</f>
        <v>Truck Breakdown</v>
      </c>
      <c r="U1033" s="167" t="str">
        <f>IFERROR(VLOOKUP(Table2[[#This Row],[Enterprise ID]], 'ExistingRental-12.11'!A:H, 7, 0), "Not Open On 12.11")</f>
        <v>CHRISTOPHER SUTTON</v>
      </c>
      <c r="V1033" s="173">
        <f>IFERROR(VLOOKUP(Table2[[#This Row],[Enterprise ID]],'Tech-ServiceDate'!A:B,2,0), "EitherNewHire or Termed")</f>
        <v>45879</v>
      </c>
      <c r="W1033" s="41"/>
      <c r="X1033" s="25"/>
    </row>
    <row r="1034" spans="1:24" ht="33.75" customHeight="1">
      <c r="A1034" s="15">
        <v>45985</v>
      </c>
      <c r="B1034" s="7">
        <v>46499</v>
      </c>
      <c r="C1034" s="4" t="s">
        <v>17871</v>
      </c>
      <c r="D1034" s="5" t="s">
        <v>17872</v>
      </c>
      <c r="E1034" s="176" t="str">
        <f t="shared" si="41"/>
        <v>46499</v>
      </c>
      <c r="F1034" s="181">
        <f>IFERROR(VLOOKUP(D1034,'TPMS-auto'!A:J, 10,0), "Not-in-TPMS")</f>
        <v>3025536022</v>
      </c>
      <c r="G1034" s="181" t="str">
        <f>IFERROR(VLOOKUP(D1034,'TPMS-auto'!A:J,6,0),"Not-in-TPMS")</f>
        <v>046499</v>
      </c>
      <c r="H1034" s="12" t="s">
        <v>14676</v>
      </c>
      <c r="I1034" s="2" t="s">
        <v>17873</v>
      </c>
      <c r="J1034" s="3" t="s">
        <v>17874</v>
      </c>
      <c r="K1034" s="45" t="s">
        <v>17875</v>
      </c>
      <c r="L1034" s="3"/>
      <c r="M1034" s="3"/>
      <c r="N1034" s="45" t="s">
        <v>14696</v>
      </c>
      <c r="O1034" s="3"/>
      <c r="P1034" s="166" t="str">
        <f>IFERROR(VLOOKUP(D1034,'TPMS-auto'!A:D, 4,0),"Not-in-TPMS")</f>
        <v>0007084</v>
      </c>
      <c r="Q1034" s="169" t="str">
        <f>VLOOKUP(Table2[[#This Row],[Unit Number]],Ops,3,0)</f>
        <v>Monica, Cheryl &amp; Machell</v>
      </c>
      <c r="R1034" s="173">
        <f>IFERROR(VLOOKUP(Table2[[#This Row],[Enterprise ID]], 'ExistingRental-12.11'!A:H, 3, 0), "Not Open On 12.11")</f>
        <v>45968</v>
      </c>
      <c r="S1034" s="167" t="str">
        <f>IF(Table2[[#This Row],[Start Rental Date]]="New Rental", "New Rental", "Rental Extension Request")</f>
        <v>New Rental</v>
      </c>
      <c r="T1034" s="167" t="str">
        <f>IFERROR(IF(Table2[[#This Row],[Date of this request]]-Table2[[#This Row],[Tech Service Date]]&lt;60, "New Hire Rental", "Truck Breakdown"), "New Hire Rental")</f>
        <v>Truck Breakdown</v>
      </c>
      <c r="U1034" s="167" t="str">
        <f>IFERROR(VLOOKUP(Table2[[#This Row],[Enterprise ID]], 'ExistingRental-12.11'!A:H, 7, 0), "Not Open On 12.11")</f>
        <v>JOSEPH HARRISON</v>
      </c>
      <c r="V1034" s="173">
        <f>IFERROR(VLOOKUP(Table2[[#This Row],[Enterprise ID]],'Tech-ServiceDate'!A:B,2,0), "EitherNewHire or Termed")</f>
        <v>45886</v>
      </c>
      <c r="W1034" s="41"/>
      <c r="X1034" s="25"/>
    </row>
    <row r="1035" spans="1:24" ht="33.75" customHeight="1">
      <c r="A1035" s="15">
        <v>45985</v>
      </c>
      <c r="B1035" s="8">
        <v>61612</v>
      </c>
      <c r="C1035" s="9" t="s">
        <v>17876</v>
      </c>
      <c r="D1035" s="10" t="s">
        <v>5304</v>
      </c>
      <c r="E1035" s="174" t="str">
        <f t="shared" si="41"/>
        <v>61612</v>
      </c>
      <c r="F1035" s="175">
        <f>IFERROR(VLOOKUP(D1035,'TPMS-auto'!A:J, 10,0), "Not-in-TPMS")</f>
        <v>6027252505</v>
      </c>
      <c r="G1035" s="175" t="str">
        <f>IFERROR(VLOOKUP(D1035,'TPMS-auto'!A:J,6,0),"Not-in-TPMS")</f>
        <v>061612</v>
      </c>
      <c r="H1035" s="12" t="s">
        <v>14676</v>
      </c>
      <c r="I1035" s="11" t="s">
        <v>17877</v>
      </c>
      <c r="J1035" s="13" t="s">
        <v>17878</v>
      </c>
      <c r="K1035" s="13" t="s">
        <v>14679</v>
      </c>
      <c r="L1035" s="13" t="s">
        <v>14680</v>
      </c>
      <c r="M1035" s="13"/>
      <c r="N1035" s="13" t="s">
        <v>14680</v>
      </c>
      <c r="O1035" s="3" t="s">
        <v>14680</v>
      </c>
      <c r="P1035" s="166" t="str">
        <f>IFERROR(VLOOKUP(D1035,'TPMS-auto'!A:D, 4,0),"Not-in-TPMS")</f>
        <v>0007088</v>
      </c>
      <c r="Q1035" s="169" t="str">
        <f>VLOOKUP(Table2[[#This Row],[Unit Number]],Ops,3,0)</f>
        <v>Carol &amp; Tasha</v>
      </c>
      <c r="R1035" s="173" t="str">
        <f>IFERROR(VLOOKUP(Table2[[#This Row],[Enterprise ID]], 'ExistingRental-12.11'!A:H, 3, 0), "Not Open On 12.11")</f>
        <v>Not Open On 12.11</v>
      </c>
      <c r="S1035" s="167" t="str">
        <f>IF(Table2[[#This Row],[Start Rental Date]]="New Rental", "New Rental", "Rental Extension Request")</f>
        <v>New Rental</v>
      </c>
      <c r="T1035" s="167" t="str">
        <f>IFERROR(IF(Table2[[#This Row],[Date of this request]]-Table2[[#This Row],[Tech Service Date]]&lt;60, "New Hire Rental", "Truck Breakdown"), "New Hire Rental")</f>
        <v>Truck Breakdown</v>
      </c>
      <c r="U1035" s="167" t="str">
        <f>IFERROR(VLOOKUP(Table2[[#This Row],[Enterprise ID]], 'ExistingRental-12.11'!A:H, 7, 0), "Not Open On 12.11")</f>
        <v>Not Open On 12.11</v>
      </c>
      <c r="V1035" s="173">
        <f>IFERROR(VLOOKUP(Table2[[#This Row],[Enterprise ID]],'Tech-ServiceDate'!A:B,2,0), "EitherNewHire or Termed")</f>
        <v>39538</v>
      </c>
      <c r="W1035" s="41"/>
      <c r="X1035" s="25"/>
    </row>
    <row r="1036" spans="1:24" ht="33.75" customHeight="1">
      <c r="A1036" s="15">
        <v>45985</v>
      </c>
      <c r="B1036" s="7">
        <v>21204</v>
      </c>
      <c r="C1036" s="4" t="s">
        <v>17879</v>
      </c>
      <c r="D1036" s="5" t="s">
        <v>15808</v>
      </c>
      <c r="E1036" s="176" t="str">
        <f t="shared" si="41"/>
        <v>21204</v>
      </c>
      <c r="F1036" s="181" t="str">
        <f>IFERROR(VLOOKUP(D1036,'TPMS-auto'!A:J, 10,0), "Not-in-TPMS")</f>
        <v>Not-in-TPMS</v>
      </c>
      <c r="G1036" s="181" t="str">
        <f>IFERROR(VLOOKUP(D1036,'TPMS-auto'!A:J,6,0),"Not-in-TPMS")</f>
        <v>Not-in-TPMS</v>
      </c>
      <c r="H1036" s="12" t="s">
        <v>14676</v>
      </c>
      <c r="I1036" s="2" t="s">
        <v>17880</v>
      </c>
      <c r="J1036" s="3" t="s">
        <v>17881</v>
      </c>
      <c r="K1036" s="13" t="s">
        <v>14679</v>
      </c>
      <c r="L1036" s="13" t="s">
        <v>14680</v>
      </c>
      <c r="M1036" s="13"/>
      <c r="N1036" s="3" t="s">
        <v>14680</v>
      </c>
      <c r="O1036" s="3" t="s">
        <v>14680</v>
      </c>
      <c r="P1036" s="166" t="str">
        <f>IFERROR(VLOOKUP(D1036,'TPMS-auto'!A:D, 4,0),"Not-in-TPMS")</f>
        <v>Not-in-TPMS</v>
      </c>
      <c r="Q1036" s="169" t="e">
        <f>VLOOKUP(Table2[[#This Row],[Unit Number]],Ops,3,0)</f>
        <v>#N/A</v>
      </c>
      <c r="R1036" s="173" t="str">
        <f>IFERROR(VLOOKUP(Table2[[#This Row],[Enterprise ID]], 'ExistingRental-12.11'!A:H, 3, 0), "Not Open On 12.11")</f>
        <v>Not Open On 12.11</v>
      </c>
      <c r="S1036" s="167" t="str">
        <f>IF(Table2[[#This Row],[Start Rental Date]]="New Rental", "New Rental", "Rental Extension Request")</f>
        <v>New Rental</v>
      </c>
      <c r="T1036" s="167" t="str">
        <f>IFERROR(IF(Table2[[#This Row],[Date of this request]]-Table2[[#This Row],[Tech Service Date]]&lt;60, "New Hire Rental", "Truck Breakdown"), "New Hire Rental")</f>
        <v>New Hire Rental</v>
      </c>
      <c r="U1036" s="167" t="str">
        <f>IFERROR(VLOOKUP(Table2[[#This Row],[Enterprise ID]], 'ExistingRental-12.11'!A:H, 7, 0), "Not Open On 12.11")</f>
        <v>Not Open On 12.11</v>
      </c>
      <c r="V1036" s="173" t="str">
        <f>IFERROR(VLOOKUP(Table2[[#This Row],[Enterprise ID]],'Tech-ServiceDate'!A:B,2,0), "EitherNewHire or Termed")</f>
        <v>EitherNewHire or Termed</v>
      </c>
      <c r="W1036" s="41"/>
      <c r="X1036" s="25"/>
    </row>
    <row r="1037" spans="1:24" ht="33.75" customHeight="1">
      <c r="A1037" s="15">
        <v>45985</v>
      </c>
      <c r="B1037" s="7">
        <v>61688</v>
      </c>
      <c r="C1037" s="4" t="s">
        <v>17661</v>
      </c>
      <c r="D1037" s="5" t="s">
        <v>3684</v>
      </c>
      <c r="E1037" s="176" t="str">
        <f t="shared" si="41"/>
        <v>61688</v>
      </c>
      <c r="F1037" s="181">
        <f>IFERROR(VLOOKUP(D1037,'TPMS-auto'!A:J, 10,0), "Not-in-TPMS")</f>
        <v>2105488449</v>
      </c>
      <c r="G1037" s="181" t="str">
        <f>IFERROR(VLOOKUP(D1037,'TPMS-auto'!A:J,6,0),"Not-in-TPMS")</f>
        <v>061688</v>
      </c>
      <c r="H1037" s="12">
        <v>45978</v>
      </c>
      <c r="I1037" s="2" t="s">
        <v>17882</v>
      </c>
      <c r="J1037" s="3" t="s">
        <v>17883</v>
      </c>
      <c r="K1037" s="13" t="s">
        <v>14679</v>
      </c>
      <c r="L1037" s="13" t="s">
        <v>14680</v>
      </c>
      <c r="M1037" s="13"/>
      <c r="N1037" s="3" t="s">
        <v>14680</v>
      </c>
      <c r="O1037" s="3" t="s">
        <v>14680</v>
      </c>
      <c r="P1037" s="166" t="str">
        <f>IFERROR(VLOOKUP(D1037,'TPMS-auto'!A:D, 4,0),"Not-in-TPMS")</f>
        <v>0008147</v>
      </c>
      <c r="Q1037" s="169" t="str">
        <f>VLOOKUP(Table2[[#This Row],[Unit Number]],Ops,3,0)</f>
        <v>Carol &amp; Tasha</v>
      </c>
      <c r="R1037" s="173">
        <f>IFERROR(VLOOKUP(Table2[[#This Row],[Enterprise ID]], 'ExistingRental-12.11'!A:H, 3, 0), "Not Open On 12.11")</f>
        <v>45979</v>
      </c>
      <c r="S1037" s="167" t="str">
        <f>IF(Table2[[#This Row],[Start Rental Date]]="New Rental", "New Rental", "Rental Extension Request")</f>
        <v>Rental Extension Request</v>
      </c>
      <c r="T1037" s="167" t="str">
        <f>IFERROR(IF(Table2[[#This Row],[Date of this request]]-Table2[[#This Row],[Tech Service Date]]&lt;60, "New Hire Rental", "Truck Breakdown"), "New Hire Rental")</f>
        <v>Truck Breakdown</v>
      </c>
      <c r="U1037" s="167" t="str">
        <f>IFERROR(VLOOKUP(Table2[[#This Row],[Enterprise ID]], 'ExistingRental-12.11'!A:H, 7, 0), "Not Open On 12.11")</f>
        <v>DONALD HANSON</v>
      </c>
      <c r="V1037" s="173">
        <f>IFERROR(VLOOKUP(Table2[[#This Row],[Enterprise ID]],'Tech-ServiceDate'!A:B,2,0), "EitherNewHire or Termed")</f>
        <v>31160</v>
      </c>
      <c r="W1037" s="41"/>
      <c r="X1037" s="25"/>
    </row>
    <row r="1038" spans="1:24" ht="33.75" customHeight="1">
      <c r="A1038" s="15">
        <v>45985</v>
      </c>
      <c r="B1038" s="7">
        <v>46691</v>
      </c>
      <c r="C1038" s="9" t="s">
        <v>17436</v>
      </c>
      <c r="D1038" s="10" t="s">
        <v>16879</v>
      </c>
      <c r="E1038" s="176" t="str">
        <f t="shared" si="41"/>
        <v>46691</v>
      </c>
      <c r="F1038" s="175">
        <f>IFERROR(VLOOKUP(D1038,'TPMS-auto'!A:J, 10,0), "Not-in-TPMS")</f>
        <v>3187530054</v>
      </c>
      <c r="G1038" s="175" t="str">
        <f>IFERROR(VLOOKUP(D1038,'TPMS-auto'!A:J,6,0),"Not-in-TPMS")</f>
        <v>046691</v>
      </c>
      <c r="H1038" s="12">
        <v>45979</v>
      </c>
      <c r="I1038" s="2" t="s">
        <v>17884</v>
      </c>
      <c r="J1038" s="3" t="s">
        <v>17867</v>
      </c>
      <c r="K1038" s="13" t="s">
        <v>14679</v>
      </c>
      <c r="L1038" s="3" t="s">
        <v>14680</v>
      </c>
      <c r="M1038" s="3"/>
      <c r="N1038" s="3" t="s">
        <v>14680</v>
      </c>
      <c r="O1038" s="3" t="s">
        <v>14680</v>
      </c>
      <c r="P1038" s="166" t="str">
        <f>IFERROR(VLOOKUP(D1038,'TPMS-auto'!A:D, 4,0),"Not-in-TPMS")</f>
        <v>0008206</v>
      </c>
      <c r="Q1038" s="169" t="str">
        <f>VLOOKUP(Table2[[#This Row],[Unit Number]],Ops,3,0)</f>
        <v>Monica, Cheryl &amp; Machell</v>
      </c>
      <c r="R1038" s="173" t="str">
        <f>IFERROR(VLOOKUP(Table2[[#This Row],[Enterprise ID]], 'ExistingRental-12.11'!A:H, 3, 0), "Not Open On 12.11")</f>
        <v>Not Open On 12.11</v>
      </c>
      <c r="S1038" s="167" t="str">
        <f>IF(Table2[[#This Row],[Start Rental Date]]="New Rental", "New Rental", "Rental Extension Request")</f>
        <v>Rental Extension Request</v>
      </c>
      <c r="T1038" s="167" t="str">
        <f>IFERROR(IF(Table2[[#This Row],[Date of this request]]-Table2[[#This Row],[Tech Service Date]]&lt;60, "New Hire Rental", "Truck Breakdown"), "New Hire Rental")</f>
        <v>New Hire Rental</v>
      </c>
      <c r="U1038" s="167" t="str">
        <f>IFERROR(VLOOKUP(Table2[[#This Row],[Enterprise ID]], 'ExistingRental-12.11'!A:H, 7, 0), "Not Open On 12.11")</f>
        <v>Not Open On 12.11</v>
      </c>
      <c r="V1038" s="173">
        <f>IFERROR(VLOOKUP(Table2[[#This Row],[Enterprise ID]],'Tech-ServiceDate'!A:B,2,0), "EitherNewHire or Termed")</f>
        <v>45942</v>
      </c>
      <c r="W1038" s="41"/>
      <c r="X1038" s="25"/>
    </row>
    <row r="1039" spans="1:24" ht="33.75" customHeight="1">
      <c r="A1039" s="15">
        <v>45985</v>
      </c>
      <c r="B1039" s="7">
        <v>21689</v>
      </c>
      <c r="C1039" s="4" t="s">
        <v>17885</v>
      </c>
      <c r="D1039" s="5" t="s">
        <v>17886</v>
      </c>
      <c r="E1039" s="176" t="str">
        <f t="shared" si="41"/>
        <v>21689</v>
      </c>
      <c r="F1039" s="181">
        <f>IFERROR(VLOOKUP(D1039,'TPMS-auto'!A:J, 10,0), "Not-in-TPMS")</f>
        <v>9413102965</v>
      </c>
      <c r="G1039" s="181" t="str">
        <f>IFERROR(VLOOKUP(D1039,'TPMS-auto'!A:J,6,0),"Not-in-TPMS")</f>
        <v>021689</v>
      </c>
      <c r="H1039" s="12" t="s">
        <v>14676</v>
      </c>
      <c r="I1039" s="148" t="s">
        <v>17887</v>
      </c>
      <c r="J1039" s="3" t="s">
        <v>17888</v>
      </c>
      <c r="K1039" s="3" t="s">
        <v>17889</v>
      </c>
      <c r="L1039" s="3"/>
      <c r="M1039" s="3"/>
      <c r="N1039" s="3" t="s">
        <v>14680</v>
      </c>
      <c r="O1039" s="3" t="s">
        <v>14680</v>
      </c>
      <c r="P1039" s="166" t="str">
        <f>IFERROR(VLOOKUP(D1039,'TPMS-auto'!A:D, 4,0),"Not-in-TPMS")</f>
        <v>0007435</v>
      </c>
      <c r="Q1039" s="169" t="str">
        <f>VLOOKUP(Table2[[#This Row],[Unit Number]],Ops,3,0)</f>
        <v>Rob &amp; Andrea</v>
      </c>
      <c r="R1039" s="173">
        <f>IFERROR(VLOOKUP(Table2[[#This Row],[Enterprise ID]], 'ExistingRental-12.11'!A:H, 3, 0), "Not Open On 12.11")</f>
        <v>45986</v>
      </c>
      <c r="S1039" s="167" t="str">
        <f>IF(Table2[[#This Row],[Start Rental Date]]="New Rental", "New Rental", "Rental Extension Request")</f>
        <v>New Rental</v>
      </c>
      <c r="T1039" s="167" t="str">
        <f>IFERROR(IF(Table2[[#This Row],[Date of this request]]-Table2[[#This Row],[Tech Service Date]]&lt;60, "New Hire Rental", "Truck Breakdown"), "New Hire Rental")</f>
        <v>New Hire Rental</v>
      </c>
      <c r="U1039" s="167" t="str">
        <f>IFERROR(VLOOKUP(Table2[[#This Row],[Enterprise ID]], 'ExistingRental-12.11'!A:H, 7, 0), "Not Open On 12.11")</f>
        <v>RANDY PORTER</v>
      </c>
      <c r="V1039" s="173">
        <f>IFERROR(VLOOKUP(Table2[[#This Row],[Enterprise ID]],'Tech-ServiceDate'!A:B,2,0), "EitherNewHire or Termed")</f>
        <v>45970</v>
      </c>
      <c r="W1039" s="41"/>
      <c r="X1039" s="25"/>
    </row>
    <row r="1040" spans="1:24" ht="33.75" customHeight="1">
      <c r="A1040" s="15">
        <v>45985</v>
      </c>
      <c r="B1040" s="7">
        <v>89868</v>
      </c>
      <c r="C1040" s="4" t="s">
        <v>17890</v>
      </c>
      <c r="D1040" s="5" t="s">
        <v>17891</v>
      </c>
      <c r="E1040" s="176" t="str">
        <f t="shared" si="41"/>
        <v>89868</v>
      </c>
      <c r="F1040" s="181">
        <f>IFERROR(VLOOKUP(D1040,'TPMS-auto'!A:J, 10,0), "Not-in-TPMS")</f>
        <v>9365142244</v>
      </c>
      <c r="G1040" s="181" t="str">
        <f>IFERROR(VLOOKUP(D1040,'TPMS-auto'!A:J,6,0),"Not-in-TPMS")</f>
        <v>046326</v>
      </c>
      <c r="H1040" s="12" t="s">
        <v>14676</v>
      </c>
      <c r="I1040" s="2" t="s">
        <v>17892</v>
      </c>
      <c r="J1040" s="3" t="s">
        <v>17893</v>
      </c>
      <c r="K1040" s="13" t="s">
        <v>14679</v>
      </c>
      <c r="L1040" s="3" t="s">
        <v>14680</v>
      </c>
      <c r="M1040" s="3"/>
      <c r="N1040" s="3" t="s">
        <v>14680</v>
      </c>
      <c r="O1040" s="3" t="s">
        <v>14680</v>
      </c>
      <c r="P1040" s="166" t="str">
        <f>IFERROR(VLOOKUP(D1040,'TPMS-auto'!A:D, 4,0),"Not-in-TPMS")</f>
        <v>0008107</v>
      </c>
      <c r="Q1040" s="169" t="str">
        <f>VLOOKUP(Table2[[#This Row],[Unit Number]],Ops,3,0)</f>
        <v>Carol &amp; Tasha</v>
      </c>
      <c r="R1040" s="173" t="str">
        <f>IFERROR(VLOOKUP(Table2[[#This Row],[Enterprise ID]], 'ExistingRental-12.11'!A:H, 3, 0), "Not Open On 12.11")</f>
        <v>Not Open On 12.11</v>
      </c>
      <c r="S1040" s="167" t="str">
        <f>IF(Table2[[#This Row],[Start Rental Date]]="New Rental", "New Rental", "Rental Extension Request")</f>
        <v>New Rental</v>
      </c>
      <c r="T1040" s="167" t="str">
        <f>IFERROR(IF(Table2[[#This Row],[Date of this request]]-Table2[[#This Row],[Tech Service Date]]&lt;60, "New Hire Rental", "Truck Breakdown"), "New Hire Rental")</f>
        <v>Truck Breakdown</v>
      </c>
      <c r="U1040" s="167" t="str">
        <f>IFERROR(VLOOKUP(Table2[[#This Row],[Enterprise ID]], 'ExistingRental-12.11'!A:H, 7, 0), "Not Open On 12.11")</f>
        <v>Not Open On 12.11</v>
      </c>
      <c r="V1040" s="173">
        <f>IFERROR(VLOOKUP(Table2[[#This Row],[Enterprise ID]],'Tech-ServiceDate'!A:B,2,0), "EitherNewHire or Termed")</f>
        <v>45830</v>
      </c>
      <c r="W1040" s="41"/>
      <c r="X1040" s="25"/>
    </row>
    <row r="1041" spans="1:24" ht="33.75" customHeight="1">
      <c r="A1041" s="15">
        <v>45985</v>
      </c>
      <c r="B1041" s="7">
        <v>36043</v>
      </c>
      <c r="C1041" s="4" t="s">
        <v>15554</v>
      </c>
      <c r="D1041" s="5" t="s">
        <v>15555</v>
      </c>
      <c r="E1041" s="176" t="s">
        <v>16360</v>
      </c>
      <c r="F1041" s="181">
        <v>3025132891</v>
      </c>
      <c r="G1041" s="181" t="s">
        <v>16361</v>
      </c>
      <c r="H1041" s="12" t="s">
        <v>16219</v>
      </c>
      <c r="I1041" s="2" t="s">
        <v>17894</v>
      </c>
      <c r="J1041" s="3" t="s">
        <v>17895</v>
      </c>
      <c r="K1041" s="13" t="s">
        <v>14679</v>
      </c>
      <c r="L1041" s="3" t="s">
        <v>14680</v>
      </c>
      <c r="M1041" s="3"/>
      <c r="N1041" s="3" t="s">
        <v>14680</v>
      </c>
      <c r="O1041" s="3" t="s">
        <v>14680</v>
      </c>
      <c r="P1041" s="166" t="str">
        <f>IFERROR(VLOOKUP(D1041,'TPMS-auto'!A:D, 4,0),"Not-in-TPMS")</f>
        <v>0007084</v>
      </c>
      <c r="Q1041" s="169" t="str">
        <f>VLOOKUP(Table2[[#This Row],[Unit Number]],Ops,3,0)</f>
        <v>Monica, Cheryl &amp; Machell</v>
      </c>
      <c r="R1041" s="173">
        <f>IFERROR(VLOOKUP(Table2[[#This Row],[Enterprise ID]], 'ExistingRental-12.11'!A:H, 3, 0), "Not Open On 12.11")</f>
        <v>45986</v>
      </c>
      <c r="S1041" s="167" t="str">
        <f>IF(Table2[[#This Row],[Start Rental Date]]="New Rental", "New Rental", "Rental Extension Request")</f>
        <v>New Rental</v>
      </c>
      <c r="T1041" s="167" t="str">
        <f>IFERROR(IF(Table2[[#This Row],[Date of this request]]-Table2[[#This Row],[Tech Service Date]]&lt;60, "New Hire Rental", "Truck Breakdown"), "New Hire Rental")</f>
        <v>Truck Breakdown</v>
      </c>
      <c r="U1041" s="167" t="str">
        <f>IFERROR(VLOOKUP(Table2[[#This Row],[Enterprise ID]], 'ExistingRental-12.11'!A:H, 7, 0), "Not Open On 12.11")</f>
        <v>ELIJAH ENNIS</v>
      </c>
      <c r="V1041" s="173">
        <f>IFERROR(VLOOKUP(Table2[[#This Row],[Enterprise ID]],'Tech-ServiceDate'!A:B,2,0), "EitherNewHire or Termed")</f>
        <v>45886</v>
      </c>
      <c r="W1041" s="41"/>
      <c r="X1041" s="25"/>
    </row>
    <row r="1042" spans="1:24" ht="33.75" customHeight="1">
      <c r="A1042" s="15">
        <v>45985</v>
      </c>
      <c r="B1042" s="7">
        <v>36516</v>
      </c>
      <c r="C1042" s="4" t="s">
        <v>17896</v>
      </c>
      <c r="D1042" s="5" t="s">
        <v>14791</v>
      </c>
      <c r="E1042" s="176" t="str">
        <f>TRIM(B1042)</f>
        <v>36516</v>
      </c>
      <c r="F1042" s="181">
        <f>IFERROR(VLOOKUP(D1042,'TPMS-auto'!A:J, 10,0), "Not-in-TPMS")</f>
        <v>6895008458</v>
      </c>
      <c r="G1042" s="181" t="str">
        <f>IFERROR(VLOOKUP(D1042,'TPMS-auto'!A:J,6,0),"Not-in-TPMS")</f>
        <v>036516</v>
      </c>
      <c r="H1042" s="12" t="s">
        <v>14676</v>
      </c>
      <c r="I1042" s="2" t="s">
        <v>14792</v>
      </c>
      <c r="J1042" s="3" t="s">
        <v>17897</v>
      </c>
      <c r="K1042" s="13" t="s">
        <v>14679</v>
      </c>
      <c r="L1042" s="3" t="s">
        <v>14680</v>
      </c>
      <c r="M1042" s="3"/>
      <c r="N1042" s="3" t="s">
        <v>14680</v>
      </c>
      <c r="O1042" s="3" t="s">
        <v>14680</v>
      </c>
      <c r="P1042" s="166" t="str">
        <f>IFERROR(VLOOKUP(D1042,'TPMS-auto'!A:D, 4,0),"Not-in-TPMS")</f>
        <v>0007435</v>
      </c>
      <c r="Q1042" s="169" t="str">
        <f>VLOOKUP(Table2[[#This Row],[Unit Number]],Ops,3,0)</f>
        <v>Rob &amp; Andrea</v>
      </c>
      <c r="R1042" s="173">
        <f>IFERROR(VLOOKUP(Table2[[#This Row],[Enterprise ID]], 'ExistingRental-12.11'!A:H, 3, 0), "Not Open On 12.11")</f>
        <v>45986</v>
      </c>
      <c r="S1042" s="167" t="str">
        <f>IF(Table2[[#This Row],[Start Rental Date]]="New Rental", "New Rental", "Rental Extension Request")</f>
        <v>New Rental</v>
      </c>
      <c r="T1042" s="167" t="str">
        <f>IFERROR(IF(Table2[[#This Row],[Date of this request]]-Table2[[#This Row],[Tech Service Date]]&lt;60, "New Hire Rental", "Truck Breakdown"), "New Hire Rental")</f>
        <v>Truck Breakdown</v>
      </c>
      <c r="U1042" s="167" t="str">
        <f>IFERROR(VLOOKUP(Table2[[#This Row],[Enterprise ID]], 'ExistingRental-12.11'!A:H, 7, 0), "Not Open On 12.11")</f>
        <v>GEORGE LLOYD</v>
      </c>
      <c r="V1042" s="173">
        <f>IFERROR(VLOOKUP(Table2[[#This Row],[Enterprise ID]],'Tech-ServiceDate'!A:B,2,0), "EitherNewHire or Termed")</f>
        <v>44258</v>
      </c>
      <c r="W1042" s="41"/>
      <c r="X1042" s="25"/>
    </row>
    <row r="1043" spans="1:24" ht="33.75" customHeight="1">
      <c r="A1043" s="15">
        <v>45985</v>
      </c>
      <c r="B1043" s="8">
        <v>37125</v>
      </c>
      <c r="C1043" s="9" t="s">
        <v>17372</v>
      </c>
      <c r="D1043" s="10" t="s">
        <v>14745</v>
      </c>
      <c r="E1043" s="174" t="str">
        <f>TRIM(B1043)</f>
        <v>37125</v>
      </c>
      <c r="F1043" s="175">
        <f>IFERROR(VLOOKUP(D1043,'TPMS-auto'!A:J, 10,0), "Not-in-TPMS")</f>
        <v>2287602794</v>
      </c>
      <c r="G1043" s="175" t="str">
        <f>IFERROR(VLOOKUP(D1043,'TPMS-auto'!A:J,6,0),"Not-in-TPMS")</f>
        <v>037125</v>
      </c>
      <c r="H1043" s="12">
        <v>45978</v>
      </c>
      <c r="I1043" s="11" t="s">
        <v>16996</v>
      </c>
      <c r="J1043" s="13" t="s">
        <v>17652</v>
      </c>
      <c r="K1043" s="13" t="s">
        <v>14679</v>
      </c>
      <c r="L1043" s="13" t="s">
        <v>14680</v>
      </c>
      <c r="M1043" s="13"/>
      <c r="N1043" s="13" t="s">
        <v>14680</v>
      </c>
      <c r="O1043" s="3" t="s">
        <v>14680</v>
      </c>
      <c r="P1043" s="166" t="str">
        <f>IFERROR(VLOOKUP(D1043,'TPMS-auto'!A:D, 4,0),"Not-in-TPMS")</f>
        <v>0008206</v>
      </c>
      <c r="Q1043" s="169" t="str">
        <f>VLOOKUP(Table2[[#This Row],[Unit Number]],Ops,3,0)</f>
        <v>Monica, Cheryl &amp; Machell</v>
      </c>
      <c r="R1043" s="173">
        <f>IFERROR(VLOOKUP(Table2[[#This Row],[Enterprise ID]], 'ExistingRental-12.11'!A:H, 3, 0), "Not Open On 12.11")</f>
        <v>45971</v>
      </c>
      <c r="S1043" s="167" t="str">
        <f>IF(Table2[[#This Row],[Start Rental Date]]="New Rental", "New Rental", "Rental Extension Request")</f>
        <v>Rental Extension Request</v>
      </c>
      <c r="T1043" s="167" t="str">
        <f>IFERROR(IF(Table2[[#This Row],[Date of this request]]-Table2[[#This Row],[Tech Service Date]]&lt;60, "New Hire Rental", "Truck Breakdown"), "New Hire Rental")</f>
        <v>Truck Breakdown</v>
      </c>
      <c r="U1043" s="167" t="str">
        <f>IFERROR(VLOOKUP(Table2[[#This Row],[Enterprise ID]], 'ExistingRental-12.11'!A:H, 7, 0), "Not Open On 12.11")</f>
        <v>KAREEM WILLIAMS</v>
      </c>
      <c r="V1043" s="173">
        <f>IFERROR(VLOOKUP(Table2[[#This Row],[Enterprise ID]],'Tech-ServiceDate'!A:B,2,0), "EitherNewHire or Termed")</f>
        <v>45900</v>
      </c>
      <c r="W1043" s="41"/>
      <c r="X1043" s="25"/>
    </row>
    <row r="1044" spans="1:24" ht="33.75" customHeight="1">
      <c r="A1044" s="15">
        <v>45985</v>
      </c>
      <c r="B1044" s="8">
        <v>46227</v>
      </c>
      <c r="C1044" s="9" t="s">
        <v>15183</v>
      </c>
      <c r="D1044" s="10" t="s">
        <v>15184</v>
      </c>
      <c r="E1044" s="174" t="s">
        <v>16765</v>
      </c>
      <c r="F1044" s="175">
        <v>3613078005</v>
      </c>
      <c r="G1044" s="175" t="s">
        <v>16766</v>
      </c>
      <c r="H1044" s="12">
        <v>45954</v>
      </c>
      <c r="I1044" s="11" t="s">
        <v>15185</v>
      </c>
      <c r="J1044" s="13" t="s">
        <v>16767</v>
      </c>
      <c r="K1044" s="13" t="s">
        <v>14679</v>
      </c>
      <c r="L1044" s="13" t="s">
        <v>14680</v>
      </c>
      <c r="M1044" s="13"/>
      <c r="N1044" s="13" t="s">
        <v>14680</v>
      </c>
      <c r="O1044" s="13" t="s">
        <v>14680</v>
      </c>
      <c r="P1044" s="166" t="str">
        <f>IFERROR(VLOOKUP(D1044,'TPMS-auto'!A:D, 4,0),"Not-in-TPMS")</f>
        <v>0008147</v>
      </c>
      <c r="Q1044" s="169" t="str">
        <f>VLOOKUP(Table2[[#This Row],[Unit Number]],Ops,3,0)</f>
        <v>Carol &amp; Tasha</v>
      </c>
      <c r="R1044" s="173">
        <f>IFERROR(VLOOKUP(Table2[[#This Row],[Enterprise ID]], 'ExistingRental-12.11'!A:H, 3, 0), "Not Open On 12.11")</f>
        <v>45986</v>
      </c>
      <c r="S1044" s="167" t="str">
        <f>IF(Table2[[#This Row],[Start Rental Date]]="New Rental", "New Rental", "Rental Extension Request")</f>
        <v>Rental Extension Request</v>
      </c>
      <c r="T1044" s="167" t="str">
        <f>IFERROR(IF(Table2[[#This Row],[Date of this request]]-Table2[[#This Row],[Tech Service Date]]&lt;60, "New Hire Rental", "Truck Breakdown"), "New Hire Rental")</f>
        <v>Truck Breakdown</v>
      </c>
      <c r="U1044" s="167" t="str">
        <f>IFERROR(VLOOKUP(Table2[[#This Row],[Enterprise ID]], 'ExistingRental-12.11'!A:H, 7, 0), "Not Open On 12.11")</f>
        <v>HILARIO GONZALES JR</v>
      </c>
      <c r="V1044" s="173">
        <f>IFERROR(VLOOKUP(Table2[[#This Row],[Enterprise ID]],'Tech-ServiceDate'!A:B,2,0), "EitherNewHire or Termed")</f>
        <v>44336</v>
      </c>
      <c r="W1044" s="41"/>
      <c r="X1044" s="25"/>
    </row>
    <row r="1045" spans="1:24" ht="33.75" customHeight="1">
      <c r="A1045" s="15">
        <v>45986</v>
      </c>
      <c r="B1045" s="8">
        <v>36043</v>
      </c>
      <c r="C1045" s="9" t="s">
        <v>15554</v>
      </c>
      <c r="D1045" s="10" t="s">
        <v>15555</v>
      </c>
      <c r="E1045" s="174" t="s">
        <v>16360</v>
      </c>
      <c r="F1045" s="175">
        <v>3025132891</v>
      </c>
      <c r="G1045" s="175" t="s">
        <v>16361</v>
      </c>
      <c r="H1045" s="12" t="s">
        <v>16219</v>
      </c>
      <c r="I1045" s="11" t="s">
        <v>17898</v>
      </c>
      <c r="J1045" s="13" t="s">
        <v>17899</v>
      </c>
      <c r="K1045" s="13" t="s">
        <v>14679</v>
      </c>
      <c r="L1045" s="13" t="s">
        <v>14680</v>
      </c>
      <c r="M1045" s="13"/>
      <c r="N1045" s="13" t="s">
        <v>14680</v>
      </c>
      <c r="O1045" s="13" t="s">
        <v>14680</v>
      </c>
      <c r="P1045" s="166" t="str">
        <f>IFERROR(VLOOKUP(D1045,'TPMS-auto'!A:D, 4,0),"Not-in-TPMS")</f>
        <v>0007084</v>
      </c>
      <c r="Q1045" s="169" t="str">
        <f>VLOOKUP(Table2[[#This Row],[Unit Number]],Ops,3,0)</f>
        <v>Monica, Cheryl &amp; Machell</v>
      </c>
      <c r="R1045" s="173">
        <f>IFERROR(VLOOKUP(Table2[[#This Row],[Enterprise ID]], 'ExistingRental-12.11'!A:H, 3, 0), "Not Open On 12.11")</f>
        <v>45986</v>
      </c>
      <c r="S1045" s="167" t="str">
        <f>IF(Table2[[#This Row],[Start Rental Date]]="New Rental", "New Rental", "Rental Extension Request")</f>
        <v>New Rental</v>
      </c>
      <c r="T1045" s="167" t="str">
        <f>IFERROR(IF(Table2[[#This Row],[Date of this request]]-Table2[[#This Row],[Tech Service Date]]&lt;60, "New Hire Rental", "Truck Breakdown"), "New Hire Rental")</f>
        <v>Truck Breakdown</v>
      </c>
      <c r="U1045" s="167" t="str">
        <f>IFERROR(VLOOKUP(Table2[[#This Row],[Enterprise ID]], 'ExistingRental-12.11'!A:H, 7, 0), "Not Open On 12.11")</f>
        <v>ELIJAH ENNIS</v>
      </c>
      <c r="V1045" s="173">
        <f>IFERROR(VLOOKUP(Table2[[#This Row],[Enterprise ID]],'Tech-ServiceDate'!A:B,2,0), "EitherNewHire or Termed")</f>
        <v>45886</v>
      </c>
      <c r="W1045" s="41"/>
      <c r="X1045" s="25"/>
    </row>
    <row r="1046" spans="1:24" ht="33.75" customHeight="1">
      <c r="A1046" s="15">
        <v>45986</v>
      </c>
      <c r="B1046" s="8">
        <v>36366</v>
      </c>
      <c r="C1046" s="9" t="s">
        <v>17618</v>
      </c>
      <c r="D1046" s="10" t="s">
        <v>17619</v>
      </c>
      <c r="E1046" s="174" t="s">
        <v>17900</v>
      </c>
      <c r="F1046" s="175">
        <v>2038872043</v>
      </c>
      <c r="G1046" s="175" t="s">
        <v>17901</v>
      </c>
      <c r="H1046" s="12">
        <v>45978</v>
      </c>
      <c r="I1046" s="11" t="s">
        <v>17902</v>
      </c>
      <c r="J1046" s="13" t="s">
        <v>17903</v>
      </c>
      <c r="K1046" s="13" t="s">
        <v>17904</v>
      </c>
      <c r="L1046" s="13" t="s">
        <v>14680</v>
      </c>
      <c r="M1046" s="13"/>
      <c r="N1046" s="63" t="s">
        <v>14696</v>
      </c>
      <c r="O1046" s="13"/>
      <c r="P1046" s="166" t="str">
        <f>IFERROR(VLOOKUP(D1046,'TPMS-auto'!A:D, 4,0),"Not-in-TPMS")</f>
        <v>0007670</v>
      </c>
      <c r="Q1046" s="169" t="str">
        <f>VLOOKUP(Table2[[#This Row],[Unit Number]],Ops,3,0)</f>
        <v>Rob &amp; Andrea</v>
      </c>
      <c r="R1046" s="173">
        <f>IFERROR(VLOOKUP(Table2[[#This Row],[Enterprise ID]], 'ExistingRental-12.11'!A:H, 3, 0), "Not Open On 12.11")</f>
        <v>45993</v>
      </c>
      <c r="S1046" s="167" t="str">
        <f>IF(Table2[[#This Row],[Start Rental Date]]="New Rental", "New Rental", "Rental Extension Request")</f>
        <v>Rental Extension Request</v>
      </c>
      <c r="T1046" s="167" t="str">
        <f>IFERROR(IF(Table2[[#This Row],[Date of this request]]-Table2[[#This Row],[Tech Service Date]]&lt;60, "New Hire Rental", "Truck Breakdown"), "New Hire Rental")</f>
        <v>New Hire Rental</v>
      </c>
      <c r="U1046" s="167" t="str">
        <f>IFERROR(VLOOKUP(Table2[[#This Row],[Enterprise ID]], 'ExistingRental-12.11'!A:H, 7, 0), "Not Open On 12.11")</f>
        <v>MICHAEL ANGELO</v>
      </c>
      <c r="V1046" s="173">
        <f>IFERROR(VLOOKUP(Table2[[#This Row],[Enterprise ID]],'Tech-ServiceDate'!A:B,2,0), "EitherNewHire or Termed")</f>
        <v>45956</v>
      </c>
      <c r="W1046" s="41"/>
      <c r="X1046" s="25"/>
    </row>
    <row r="1047" spans="1:24" ht="33.75" customHeight="1">
      <c r="A1047" s="15">
        <v>45986</v>
      </c>
      <c r="B1047" s="8">
        <v>47073</v>
      </c>
      <c r="C1047" s="9" t="s">
        <v>16966</v>
      </c>
      <c r="D1047" s="10" t="s">
        <v>16967</v>
      </c>
      <c r="E1047" s="174" t="s">
        <v>17905</v>
      </c>
      <c r="F1047" s="175">
        <v>3159804912</v>
      </c>
      <c r="G1047" s="175" t="s">
        <v>17906</v>
      </c>
      <c r="H1047" s="12" t="s">
        <v>16219</v>
      </c>
      <c r="I1047" s="11" t="s">
        <v>16968</v>
      </c>
      <c r="J1047" s="31" t="s">
        <v>17907</v>
      </c>
      <c r="K1047" s="13" t="s">
        <v>15451</v>
      </c>
      <c r="L1047" s="13" t="s">
        <v>14680</v>
      </c>
      <c r="M1047" s="13"/>
      <c r="N1047" s="13" t="s">
        <v>14680</v>
      </c>
      <c r="O1047" s="13" t="s">
        <v>14680</v>
      </c>
      <c r="P1047" s="166" t="str">
        <f>IFERROR(VLOOKUP(D1047,'TPMS-auto'!A:D, 4,0),"Not-in-TPMS")</f>
        <v>0007670</v>
      </c>
      <c r="Q1047" s="169" t="str">
        <f>VLOOKUP(Table2[[#This Row],[Unit Number]],Ops,3,0)</f>
        <v>Rob &amp; Andrea</v>
      </c>
      <c r="R1047" s="173" t="str">
        <f>IFERROR(VLOOKUP(Table2[[#This Row],[Enterprise ID]], 'ExistingRental-12.11'!A:H, 3, 0), "Not Open On 12.11")</f>
        <v>Not Open On 12.11</v>
      </c>
      <c r="S1047" s="167" t="str">
        <f>IF(Table2[[#This Row],[Start Rental Date]]="New Rental", "New Rental", "Rental Extension Request")</f>
        <v>New Rental</v>
      </c>
      <c r="T1047" s="167" t="str">
        <f>IFERROR(IF(Table2[[#This Row],[Date of this request]]-Table2[[#This Row],[Tech Service Date]]&lt;60, "New Hire Rental", "Truck Breakdown"), "New Hire Rental")</f>
        <v>Truck Breakdown</v>
      </c>
      <c r="U1047" s="167" t="str">
        <f>IFERROR(VLOOKUP(Table2[[#This Row],[Enterprise ID]], 'ExistingRental-12.11'!A:H, 7, 0), "Not Open On 12.11")</f>
        <v>Not Open On 12.11</v>
      </c>
      <c r="V1047" s="173">
        <f>IFERROR(VLOOKUP(Table2[[#This Row],[Enterprise ID]],'Tech-ServiceDate'!A:B,2,0), "EitherNewHire or Termed")</f>
        <v>45333</v>
      </c>
      <c r="W1047" s="41"/>
      <c r="X1047" s="25"/>
    </row>
    <row r="1048" spans="1:24" ht="33.75" customHeight="1">
      <c r="A1048" s="15">
        <v>45986</v>
      </c>
      <c r="B1048" s="7">
        <v>37055</v>
      </c>
      <c r="C1048" s="4" t="s">
        <v>15469</v>
      </c>
      <c r="D1048" s="5" t="s">
        <v>6803</v>
      </c>
      <c r="E1048" s="176" t="str">
        <f t="shared" ref="E1048:E1069" si="42">TRIM(B1048)</f>
        <v>37055</v>
      </c>
      <c r="F1048" s="181">
        <f>IFERROR(VLOOKUP(D1048,'TPMS-auto'!A:J, 10,0), "Not-in-TPMS")</f>
        <v>3213013550</v>
      </c>
      <c r="G1048" s="181" t="str">
        <f>IFERROR(VLOOKUP(D1048,'TPMS-auto'!A:J,6,0),"Not-in-TPMS")</f>
        <v>037055</v>
      </c>
      <c r="H1048" s="12" t="s">
        <v>16219</v>
      </c>
      <c r="I1048" s="2" t="s">
        <v>15727</v>
      </c>
      <c r="J1048" s="3" t="s">
        <v>17908</v>
      </c>
      <c r="K1048" s="3" t="s">
        <v>15451</v>
      </c>
      <c r="L1048" s="3" t="s">
        <v>14680</v>
      </c>
      <c r="M1048" s="3"/>
      <c r="N1048" s="3" t="s">
        <v>14680</v>
      </c>
      <c r="O1048" s="3" t="s">
        <v>14680</v>
      </c>
      <c r="P1048" s="166" t="str">
        <f>IFERROR(VLOOKUP(D1048,'TPMS-auto'!A:D, 4,0),"Not-in-TPMS")</f>
        <v>0007435</v>
      </c>
      <c r="Q1048" s="169" t="str">
        <f>VLOOKUP(Table2[[#This Row],[Unit Number]],Ops,3,0)</f>
        <v>Rob &amp; Andrea</v>
      </c>
      <c r="R1048" s="173">
        <f>IFERROR(VLOOKUP(Table2[[#This Row],[Enterprise ID]], 'ExistingRental-12.11'!A:H, 3, 0), "Not Open On 12.11")</f>
        <v>45987</v>
      </c>
      <c r="S1048" s="167" t="str">
        <f>IF(Table2[[#This Row],[Start Rental Date]]="New Rental", "New Rental", "Rental Extension Request")</f>
        <v>New Rental</v>
      </c>
      <c r="T1048" s="167" t="str">
        <f>IFERROR(IF(Table2[[#This Row],[Date of this request]]-Table2[[#This Row],[Tech Service Date]]&lt;60, "New Hire Rental", "Truck Breakdown"), "New Hire Rental")</f>
        <v>Truck Breakdown</v>
      </c>
      <c r="U1048" s="167" t="str">
        <f>IFERROR(VLOOKUP(Table2[[#This Row],[Enterprise ID]], 'ExistingRental-12.11'!A:H, 7, 0), "Not Open On 12.11")</f>
        <v>JASON FLETCHER</v>
      </c>
      <c r="V1048" s="173">
        <f>IFERROR(VLOOKUP(Table2[[#This Row],[Enterprise ID]],'Tech-ServiceDate'!A:B,2,0), "EitherNewHire or Termed")</f>
        <v>30426</v>
      </c>
      <c r="W1048" s="41"/>
      <c r="X1048" s="25"/>
    </row>
    <row r="1049" spans="1:24" ht="33.75" customHeight="1">
      <c r="A1049" s="33">
        <v>45986</v>
      </c>
      <c r="B1049" s="7">
        <v>37309</v>
      </c>
      <c r="C1049" s="4" t="s">
        <v>16758</v>
      </c>
      <c r="D1049" s="5" t="s">
        <v>16392</v>
      </c>
      <c r="E1049" s="176" t="str">
        <f t="shared" si="42"/>
        <v>37309</v>
      </c>
      <c r="F1049" s="181">
        <f>IFERROR(VLOOKUP(D1049,'TPMS-auto'!A:J, 10,0), "Not-in-TPMS")</f>
        <v>5189860043</v>
      </c>
      <c r="G1049" s="181" t="str">
        <f>IFERROR(VLOOKUP(D1049,'TPMS-auto'!A:J,6,0),"Not-in-TPMS")</f>
        <v>037309</v>
      </c>
      <c r="H1049" s="6" t="s">
        <v>14676</v>
      </c>
      <c r="I1049" s="2" t="s">
        <v>17909</v>
      </c>
      <c r="J1049" s="3" t="s">
        <v>17910</v>
      </c>
      <c r="K1049" s="3" t="s">
        <v>15451</v>
      </c>
      <c r="L1049" s="3" t="s">
        <v>14680</v>
      </c>
      <c r="M1049" s="3"/>
      <c r="N1049" s="3" t="s">
        <v>14680</v>
      </c>
      <c r="O1049" s="3" t="s">
        <v>14680</v>
      </c>
      <c r="P1049" s="171" t="str">
        <f>IFERROR(VLOOKUP(D1049,'TPMS-auto'!A:D, 4,0),"Not-in-TPMS")</f>
        <v>0007670</v>
      </c>
      <c r="Q1049" s="170" t="str">
        <f>VLOOKUP(Table2[[#This Row],[Unit Number]],Ops,3,0)</f>
        <v>Rob &amp; Andrea</v>
      </c>
      <c r="R1049" s="173" t="str">
        <f>IFERROR(VLOOKUP(Table2[[#This Row],[Enterprise ID]], 'ExistingRental-12.11'!A:H, 3, 0), "Not Open On 12.11")</f>
        <v>Not Open On 12.11</v>
      </c>
      <c r="S1049" s="167" t="str">
        <f>IF(Table2[[#This Row],[Start Rental Date]]="New Rental", "New Rental", "Rental Extension Request")</f>
        <v>New Rental</v>
      </c>
      <c r="T1049" s="167" t="str">
        <f>IFERROR(IF(Table2[[#This Row],[Date of this request]]-Table2[[#This Row],[Tech Service Date]]&lt;60, "New Hire Rental", "Truck Breakdown"), "New Hire Rental")</f>
        <v>New Hire Rental</v>
      </c>
      <c r="U1049" s="167" t="str">
        <f>IFERROR(VLOOKUP(Table2[[#This Row],[Enterprise ID]], 'ExistingRental-12.11'!A:H, 7, 0), "Not Open On 12.11")</f>
        <v>Not Open On 12.11</v>
      </c>
      <c r="V1049" s="173">
        <f>IFERROR(VLOOKUP(Table2[[#This Row],[Enterprise ID]],'Tech-ServiceDate'!A:B,2,0), "EitherNewHire or Termed")</f>
        <v>45928</v>
      </c>
      <c r="W1049" s="41"/>
      <c r="X1049" s="25"/>
    </row>
    <row r="1050" spans="1:24" ht="33.75" customHeight="1">
      <c r="A1050" s="33">
        <v>45986</v>
      </c>
      <c r="B1050" s="7">
        <v>46499</v>
      </c>
      <c r="C1050" s="4" t="s">
        <v>17871</v>
      </c>
      <c r="D1050" s="5" t="s">
        <v>17872</v>
      </c>
      <c r="E1050" s="176" t="str">
        <f t="shared" si="42"/>
        <v>46499</v>
      </c>
      <c r="F1050" s="181">
        <f>IFERROR(VLOOKUP(D1050,'TPMS-auto'!A:J, 10,0), "Not-in-TPMS")</f>
        <v>3025536022</v>
      </c>
      <c r="G1050" s="181" t="str">
        <f>IFERROR(VLOOKUP(D1050,'TPMS-auto'!A:J,6,0),"Not-in-TPMS")</f>
        <v>046499</v>
      </c>
      <c r="H1050" s="12" t="s">
        <v>14676</v>
      </c>
      <c r="I1050" s="2" t="s">
        <v>17873</v>
      </c>
      <c r="J1050" s="3" t="s">
        <v>17874</v>
      </c>
      <c r="K1050" s="45" t="s">
        <v>17875</v>
      </c>
      <c r="L1050" s="3" t="s">
        <v>14680</v>
      </c>
      <c r="M1050" s="3"/>
      <c r="N1050" s="3" t="s">
        <v>14680</v>
      </c>
      <c r="O1050" s="3" t="s">
        <v>14680</v>
      </c>
      <c r="P1050" s="171" t="str">
        <f>IFERROR(VLOOKUP(D1050,'TPMS-auto'!A:D, 4,0),"Not-in-TPMS")</f>
        <v>0007084</v>
      </c>
      <c r="Q1050" s="170" t="str">
        <f>VLOOKUP(Table2[[#This Row],[Unit Number]],Ops,3,0)</f>
        <v>Monica, Cheryl &amp; Machell</v>
      </c>
      <c r="R1050" s="173">
        <f>IFERROR(VLOOKUP(Table2[[#This Row],[Enterprise ID]], 'ExistingRental-12.11'!A:H, 3, 0), "Not Open On 12.11")</f>
        <v>45968</v>
      </c>
      <c r="S1050" s="167" t="str">
        <f>IF(Table2[[#This Row],[Start Rental Date]]="New Rental", "New Rental", "Rental Extension Request")</f>
        <v>New Rental</v>
      </c>
      <c r="T1050" s="167" t="str">
        <f>IFERROR(IF(Table2[[#This Row],[Date of this request]]-Table2[[#This Row],[Tech Service Date]]&lt;60, "New Hire Rental", "Truck Breakdown"), "New Hire Rental")</f>
        <v>Truck Breakdown</v>
      </c>
      <c r="U1050" s="167" t="str">
        <f>IFERROR(VLOOKUP(Table2[[#This Row],[Enterprise ID]], 'ExistingRental-12.11'!A:H, 7, 0), "Not Open On 12.11")</f>
        <v>JOSEPH HARRISON</v>
      </c>
      <c r="V1050" s="173">
        <f>IFERROR(VLOOKUP(Table2[[#This Row],[Enterprise ID]],'Tech-ServiceDate'!A:B,2,0), "EitherNewHire or Termed")</f>
        <v>45886</v>
      </c>
      <c r="W1050" s="41"/>
      <c r="X1050" s="25"/>
    </row>
    <row r="1051" spans="1:24" ht="33.75" customHeight="1">
      <c r="A1051" s="33">
        <v>45986</v>
      </c>
      <c r="B1051" s="7">
        <v>46906</v>
      </c>
      <c r="C1051" s="9" t="s">
        <v>15661</v>
      </c>
      <c r="D1051" s="10" t="s">
        <v>3588</v>
      </c>
      <c r="E1051" s="176" t="str">
        <f t="shared" si="42"/>
        <v>46906</v>
      </c>
      <c r="F1051" s="181">
        <f>IFERROR(VLOOKUP(D1051,'TPMS-auto'!A:J, 10,0), "Not-in-TPMS")</f>
        <v>9013039659</v>
      </c>
      <c r="G1051" s="181" t="str">
        <f>IFERROR(VLOOKUP(D1051,'TPMS-auto'!A:J,6,0),"Not-in-TPMS")</f>
        <v>046906</v>
      </c>
      <c r="H1051" s="12" t="s">
        <v>14676</v>
      </c>
      <c r="I1051" s="2" t="s">
        <v>17911</v>
      </c>
      <c r="J1051" s="3" t="s">
        <v>17912</v>
      </c>
      <c r="K1051" s="3" t="s">
        <v>15451</v>
      </c>
      <c r="L1051" s="3" t="s">
        <v>14680</v>
      </c>
      <c r="M1051" s="3"/>
      <c r="N1051" s="3" t="s">
        <v>14680</v>
      </c>
      <c r="O1051" s="3" t="s">
        <v>14680</v>
      </c>
      <c r="P1051" s="171" t="str">
        <f>IFERROR(VLOOKUP(D1051,'TPMS-auto'!A:D, 4,0),"Not-in-TPMS")</f>
        <v>0008206</v>
      </c>
      <c r="Q1051" s="170" t="str">
        <f>VLOOKUP(Table2[[#This Row],[Unit Number]],Ops,3,0)</f>
        <v>Monica, Cheryl &amp; Machell</v>
      </c>
      <c r="R1051" s="173" t="str">
        <f>IFERROR(VLOOKUP(Table2[[#This Row],[Enterprise ID]], 'ExistingRental-12.11'!A:H, 3, 0), "Not Open On 12.11")</f>
        <v>Not Open On 12.11</v>
      </c>
      <c r="S1051" s="167" t="str">
        <f>IF(Table2[[#This Row],[Start Rental Date]]="New Rental", "New Rental", "Rental Extension Request")</f>
        <v>New Rental</v>
      </c>
      <c r="T1051" s="167" t="str">
        <f>IFERROR(IF(Table2[[#This Row],[Date of this request]]-Table2[[#This Row],[Tech Service Date]]&lt;60, "New Hire Rental", "Truck Breakdown"), "New Hire Rental")</f>
        <v>Truck Breakdown</v>
      </c>
      <c r="U1051" s="167" t="str">
        <f>IFERROR(VLOOKUP(Table2[[#This Row],[Enterprise ID]], 'ExistingRental-12.11'!A:H, 7, 0), "Not Open On 12.11")</f>
        <v>Not Open On 12.11</v>
      </c>
      <c r="V1051" s="173">
        <f>IFERROR(VLOOKUP(Table2[[#This Row],[Enterprise ID]],'Tech-ServiceDate'!A:B,2,0), "EitherNewHire or Termed")</f>
        <v>32633</v>
      </c>
      <c r="W1051" s="41"/>
      <c r="X1051" s="25"/>
    </row>
    <row r="1052" spans="1:24" ht="33.75" customHeight="1">
      <c r="A1052" s="33">
        <v>45986</v>
      </c>
      <c r="B1052" s="7">
        <v>61257</v>
      </c>
      <c r="C1052" s="4" t="s">
        <v>15822</v>
      </c>
      <c r="D1052" s="5" t="s">
        <v>3753</v>
      </c>
      <c r="E1052" s="176" t="str">
        <f t="shared" si="42"/>
        <v>61257</v>
      </c>
      <c r="F1052" s="181">
        <f>IFERROR(VLOOKUP(D1052,'TPMS-auto'!A:J, 10,0), "Not-in-TPMS")</f>
        <v>9082940684</v>
      </c>
      <c r="G1052" s="181" t="str">
        <f>IFERROR(VLOOKUP(D1052,'TPMS-auto'!A:J,6,0),"Not-in-TPMS")</f>
        <v>061257</v>
      </c>
      <c r="H1052" s="6">
        <v>45975</v>
      </c>
      <c r="I1052" s="2" t="s">
        <v>16964</v>
      </c>
      <c r="J1052" s="22" t="s">
        <v>17599</v>
      </c>
      <c r="K1052" s="3" t="s">
        <v>17736</v>
      </c>
      <c r="L1052" s="13" t="s">
        <v>14680</v>
      </c>
      <c r="M1052" s="13"/>
      <c r="N1052" s="3" t="s">
        <v>14680</v>
      </c>
      <c r="O1052" s="3" t="s">
        <v>14680</v>
      </c>
      <c r="P1052" s="171" t="str">
        <f>IFERROR(VLOOKUP(D1052,'TPMS-auto'!A:D, 4,0),"Not-in-TPMS")</f>
        <v>0008380</v>
      </c>
      <c r="Q1052" s="170" t="str">
        <f>VLOOKUP(Table2[[#This Row],[Unit Number]],Ops,3,0)</f>
        <v>Rob &amp; Andrea</v>
      </c>
      <c r="R1052" s="173">
        <f>IFERROR(VLOOKUP(Table2[[#This Row],[Enterprise ID]], 'ExistingRental-12.11'!A:H, 3, 0), "Not Open On 12.11")</f>
        <v>45882</v>
      </c>
      <c r="S1052" s="167" t="str">
        <f>IF(Table2[[#This Row],[Start Rental Date]]="New Rental", "New Rental", "Rental Extension Request")</f>
        <v>Rental Extension Request</v>
      </c>
      <c r="T1052" s="167" t="str">
        <f>IFERROR(IF(Table2[[#This Row],[Date of this request]]-Table2[[#This Row],[Tech Service Date]]&lt;60, "New Hire Rental", "Truck Breakdown"), "New Hire Rental")</f>
        <v>Truck Breakdown</v>
      </c>
      <c r="U1052" s="167" t="str">
        <f>IFERROR(VLOOKUP(Table2[[#This Row],[Enterprise ID]], 'ExistingRental-12.11'!A:H, 7, 0), "Not Open On 12.11")</f>
        <v>DAVID HUBBARD</v>
      </c>
      <c r="V1052" s="173">
        <f>IFERROR(VLOOKUP(Table2[[#This Row],[Enterprise ID]],'Tech-ServiceDate'!A:B,2,0), "EitherNewHire or Termed")</f>
        <v>30621</v>
      </c>
      <c r="W1052" s="41"/>
      <c r="X1052" s="25"/>
    </row>
    <row r="1053" spans="1:24" ht="33.75" customHeight="1">
      <c r="A1053" s="33">
        <v>45986</v>
      </c>
      <c r="B1053" s="8">
        <v>61493</v>
      </c>
      <c r="C1053" s="4" t="s">
        <v>16769</v>
      </c>
      <c r="D1053" s="5" t="s">
        <v>16770</v>
      </c>
      <c r="E1053" s="176" t="str">
        <f t="shared" si="42"/>
        <v>61493</v>
      </c>
      <c r="F1053" s="181">
        <f>IFERROR(VLOOKUP(D1053,'TPMS-auto'!A:J, 10,0), "Not-in-TPMS")</f>
        <v>7245711857</v>
      </c>
      <c r="G1053" s="181" t="str">
        <f>IFERROR(VLOOKUP(D1053,'TPMS-auto'!A:J,6,0),"Not-in-TPMS")</f>
        <v>061493</v>
      </c>
      <c r="H1053" s="12" t="s">
        <v>14676</v>
      </c>
      <c r="I1053" s="2" t="s">
        <v>17913</v>
      </c>
      <c r="J1053" s="3" t="s">
        <v>17914</v>
      </c>
      <c r="K1053" s="3" t="s">
        <v>15451</v>
      </c>
      <c r="L1053" s="3" t="s">
        <v>14680</v>
      </c>
      <c r="M1053" s="3"/>
      <c r="N1053" s="3" t="s">
        <v>14680</v>
      </c>
      <c r="O1053" s="3" t="s">
        <v>14680</v>
      </c>
      <c r="P1053" s="171" t="str">
        <f>IFERROR(VLOOKUP(D1053,'TPMS-auto'!A:D, 4,0),"Not-in-TPMS")</f>
        <v>0006141</v>
      </c>
      <c r="Q1053" s="170" t="str">
        <f>VLOOKUP(Table2[[#This Row],[Unit Number]],Ops,3,0)</f>
        <v>Monica, Cheryl &amp; Machell</v>
      </c>
      <c r="R1053" s="173" t="str">
        <f>IFERROR(VLOOKUP(Table2[[#This Row],[Enterprise ID]], 'ExistingRental-12.11'!A:H, 3, 0), "Not Open On 12.11")</f>
        <v>Not Open On 12.11</v>
      </c>
      <c r="S1053" s="167" t="str">
        <f>IF(Table2[[#This Row],[Start Rental Date]]="New Rental", "New Rental", "Rental Extension Request")</f>
        <v>New Rental</v>
      </c>
      <c r="T1053" s="167" t="str">
        <f>IFERROR(IF(Table2[[#This Row],[Date of this request]]-Table2[[#This Row],[Tech Service Date]]&lt;60, "New Hire Rental", "Truck Breakdown"), "New Hire Rental")</f>
        <v>Truck Breakdown</v>
      </c>
      <c r="U1053" s="167" t="str">
        <f>IFERROR(VLOOKUP(Table2[[#This Row],[Enterprise ID]], 'ExistingRental-12.11'!A:H, 7, 0), "Not Open On 12.11")</f>
        <v>Not Open On 12.11</v>
      </c>
      <c r="V1053" s="173">
        <f>IFERROR(VLOOKUP(Table2[[#This Row],[Enterprise ID]],'Tech-ServiceDate'!A:B,2,0), "EitherNewHire or Termed")</f>
        <v>44910</v>
      </c>
      <c r="W1053" s="41"/>
      <c r="X1053" s="25"/>
    </row>
    <row r="1054" spans="1:24" ht="33.75" customHeight="1">
      <c r="A1054" s="33">
        <v>45986</v>
      </c>
      <c r="B1054" s="8">
        <v>36040</v>
      </c>
      <c r="C1054" s="9" t="s">
        <v>17624</v>
      </c>
      <c r="D1054" s="10" t="s">
        <v>15425</v>
      </c>
      <c r="E1054" s="174" t="str">
        <f t="shared" si="42"/>
        <v>36040</v>
      </c>
      <c r="F1054" s="175">
        <f>IFERROR(VLOOKUP(D1054,'TPMS-auto'!A:J, 10,0), "Not-in-TPMS")</f>
        <v>2406430072</v>
      </c>
      <c r="G1054" s="175" t="str">
        <f>IFERROR(VLOOKUP(D1054,'TPMS-auto'!A:J,6,0),"Not-in-TPMS")</f>
        <v>036040</v>
      </c>
      <c r="H1054" s="6">
        <v>45978</v>
      </c>
      <c r="I1054" s="2" t="s">
        <v>15752</v>
      </c>
      <c r="J1054" s="3" t="s">
        <v>17625</v>
      </c>
      <c r="K1054" s="3" t="s">
        <v>17626</v>
      </c>
      <c r="L1054" s="13" t="s">
        <v>14680</v>
      </c>
      <c r="M1054" s="13"/>
      <c r="N1054" s="13" t="s">
        <v>14680</v>
      </c>
      <c r="O1054" s="13" t="s">
        <v>14680</v>
      </c>
      <c r="P1054" s="171" t="str">
        <f>IFERROR(VLOOKUP(D1054,'TPMS-auto'!A:D, 4,0),"Not-in-TPMS")</f>
        <v>0007084</v>
      </c>
      <c r="Q1054" s="170" t="str">
        <f>VLOOKUP(Table2[[#This Row],[Unit Number]],Ops,3,0)</f>
        <v>Monica, Cheryl &amp; Machell</v>
      </c>
      <c r="R1054" s="173">
        <f>IFERROR(VLOOKUP(Table2[[#This Row],[Enterprise ID]], 'ExistingRental-12.11'!A:H, 3, 0), "Not Open On 12.11")</f>
        <v>45971</v>
      </c>
      <c r="S1054" s="167" t="str">
        <f>IF(Table2[[#This Row],[Start Rental Date]]="New Rental", "New Rental", "Rental Extension Request")</f>
        <v>Rental Extension Request</v>
      </c>
      <c r="T1054" s="167" t="str">
        <f>IFERROR(IF(Table2[[#This Row],[Date of this request]]-Table2[[#This Row],[Tech Service Date]]&lt;60, "New Hire Rental", "Truck Breakdown"), "New Hire Rental")</f>
        <v>Truck Breakdown</v>
      </c>
      <c r="U1054" s="167" t="str">
        <f>IFERROR(VLOOKUP(Table2[[#This Row],[Enterprise ID]], 'ExistingRental-12.11'!A:H, 7, 0), "Not Open On 12.11")</f>
        <v>ELISHA PEAKE</v>
      </c>
      <c r="V1054" s="173">
        <f>IFERROR(VLOOKUP(Table2[[#This Row],[Enterprise ID]],'Tech-ServiceDate'!A:B,2,0), "EitherNewHire or Termed")</f>
        <v>45914</v>
      </c>
      <c r="W1054" s="41"/>
      <c r="X1054" s="25"/>
    </row>
    <row r="1055" spans="1:24" ht="33.75" customHeight="1">
      <c r="A1055" s="33">
        <v>45986</v>
      </c>
      <c r="B1055" s="7">
        <v>36629</v>
      </c>
      <c r="C1055" s="4" t="s">
        <v>17915</v>
      </c>
      <c r="D1055" s="5" t="s">
        <v>17916</v>
      </c>
      <c r="E1055" s="176" t="str">
        <f t="shared" si="42"/>
        <v>36629</v>
      </c>
      <c r="F1055" s="181">
        <f>IFERROR(VLOOKUP(D1055,'TPMS-auto'!A:J, 10,0), "Not-in-TPMS")</f>
        <v>2624691086</v>
      </c>
      <c r="G1055" s="181" t="str">
        <f>IFERROR(VLOOKUP(D1055,'TPMS-auto'!A:J,6,0),"Not-in-TPMS")</f>
        <v>036629</v>
      </c>
      <c r="H1055" s="12" t="s">
        <v>14676</v>
      </c>
      <c r="I1055" s="2" t="s">
        <v>17665</v>
      </c>
      <c r="J1055" s="3" t="s">
        <v>17917</v>
      </c>
      <c r="K1055" s="3" t="s">
        <v>15451</v>
      </c>
      <c r="L1055" s="3" t="s">
        <v>14680</v>
      </c>
      <c r="M1055" s="3"/>
      <c r="N1055" s="3" t="s">
        <v>14680</v>
      </c>
      <c r="O1055" s="3" t="s">
        <v>14680</v>
      </c>
      <c r="P1055" s="166" t="str">
        <f>IFERROR(VLOOKUP(D1055,'TPMS-auto'!A:D, 4,0),"Not-in-TPMS")</f>
        <v>0008555</v>
      </c>
      <c r="Q1055" s="169" t="str">
        <f>VLOOKUP(Table2[[#This Row],[Unit Number]],Ops,3,0)</f>
        <v>Monica, Cheryl &amp; Machell</v>
      </c>
      <c r="R1055" s="173" t="str">
        <f>IFERROR(VLOOKUP(Table2[[#This Row],[Enterprise ID]], 'ExistingRental-12.11'!A:H, 3, 0), "Not Open On 12.11")</f>
        <v>Not Open On 12.11</v>
      </c>
      <c r="S1055" s="167" t="str">
        <f>IF(Table2[[#This Row],[Start Rental Date]]="New Rental", "New Rental", "Rental Extension Request")</f>
        <v>New Rental</v>
      </c>
      <c r="T1055" s="167" t="str">
        <f>IFERROR(IF(Table2[[#This Row],[Date of this request]]-Table2[[#This Row],[Tech Service Date]]&lt;60, "New Hire Rental", "Truck Breakdown"), "New Hire Rental")</f>
        <v>Truck Breakdown</v>
      </c>
      <c r="U1055" s="167" t="str">
        <f>IFERROR(VLOOKUP(Table2[[#This Row],[Enterprise ID]], 'ExistingRental-12.11'!A:H, 7, 0), "Not Open On 12.11")</f>
        <v>Not Open On 12.11</v>
      </c>
      <c r="V1055" s="173">
        <f>IFERROR(VLOOKUP(Table2[[#This Row],[Enterprise ID]],'Tech-ServiceDate'!A:B,2,0), "EitherNewHire or Termed")</f>
        <v>44251</v>
      </c>
      <c r="W1055" s="41"/>
      <c r="X1055" s="25"/>
    </row>
    <row r="1056" spans="1:24" ht="33.75" customHeight="1">
      <c r="A1056" s="15">
        <v>45986</v>
      </c>
      <c r="B1056" s="7">
        <v>23065</v>
      </c>
      <c r="C1056" s="4" t="s">
        <v>17918</v>
      </c>
      <c r="D1056" s="5" t="s">
        <v>17919</v>
      </c>
      <c r="E1056" s="176" t="str">
        <f t="shared" si="42"/>
        <v>23065</v>
      </c>
      <c r="F1056" s="181">
        <f>IFERROR(VLOOKUP(D1056,'TPMS-auto'!A:J, 10,0), "Not-in-TPMS")</f>
        <v>8168382755</v>
      </c>
      <c r="G1056" s="181" t="str">
        <f>IFERROR(VLOOKUP(D1056,'TPMS-auto'!A:J,6,0),"Not-in-TPMS")</f>
        <v>023065</v>
      </c>
      <c r="H1056" s="12" t="s">
        <v>14676</v>
      </c>
      <c r="I1056" s="2" t="s">
        <v>17920</v>
      </c>
      <c r="J1056" s="3" t="s">
        <v>17921</v>
      </c>
      <c r="K1056" s="3" t="s">
        <v>15451</v>
      </c>
      <c r="L1056" s="3" t="s">
        <v>14680</v>
      </c>
      <c r="M1056" s="3"/>
      <c r="N1056" s="3" t="s">
        <v>14680</v>
      </c>
      <c r="O1056" s="3" t="s">
        <v>14680</v>
      </c>
      <c r="P1056" s="166" t="str">
        <f>IFERROR(VLOOKUP(D1056,'TPMS-auto'!A:D, 4,0),"Not-in-TPMS")</f>
        <v>0008420</v>
      </c>
      <c r="Q1056" s="169" t="str">
        <f>VLOOKUP(Table2[[#This Row],[Unit Number]],Ops,3,0)</f>
        <v>Rob &amp; Andrea</v>
      </c>
      <c r="R1056" s="173" t="str">
        <f>IFERROR(VLOOKUP(Table2[[#This Row],[Enterprise ID]], 'ExistingRental-12.11'!A:H, 3, 0), "Not Open On 12.11")</f>
        <v>Not Open On 12.11</v>
      </c>
      <c r="S1056" s="167" t="str">
        <f>IF(Table2[[#This Row],[Start Rental Date]]="New Rental", "New Rental", "Rental Extension Request")</f>
        <v>New Rental</v>
      </c>
      <c r="T1056" s="167" t="str">
        <f>IFERROR(IF(Table2[[#This Row],[Date of this request]]-Table2[[#This Row],[Tech Service Date]]&lt;60, "New Hire Rental", "Truck Breakdown"), "New Hire Rental")</f>
        <v>Truck Breakdown</v>
      </c>
      <c r="U1056" s="167" t="str">
        <f>IFERROR(VLOOKUP(Table2[[#This Row],[Enterprise ID]], 'ExistingRental-12.11'!A:H, 7, 0), "Not Open On 12.11")</f>
        <v>Not Open On 12.11</v>
      </c>
      <c r="V1056" s="173">
        <f>IFERROR(VLOOKUP(Table2[[#This Row],[Enterprise ID]],'Tech-ServiceDate'!A:B,2,0), "EitherNewHire or Termed")</f>
        <v>41813</v>
      </c>
      <c r="W1056" s="41"/>
      <c r="X1056" s="25"/>
    </row>
    <row r="1057" spans="1:24" ht="33.75" customHeight="1">
      <c r="A1057" s="15">
        <v>45986</v>
      </c>
      <c r="B1057" s="7">
        <v>61097</v>
      </c>
      <c r="C1057" s="4" t="s">
        <v>17922</v>
      </c>
      <c r="D1057" s="5" t="s">
        <v>2620</v>
      </c>
      <c r="E1057" s="176" t="str">
        <f t="shared" si="42"/>
        <v>61097</v>
      </c>
      <c r="F1057" s="181">
        <f>IFERROR(VLOOKUP(D1057,'TPMS-auto'!A:J, 10,0), "Not-in-TPMS")</f>
        <v>6187892876</v>
      </c>
      <c r="G1057" s="181" t="str">
        <f>IFERROR(VLOOKUP(D1057,'TPMS-auto'!A:J,6,0),"Not-in-TPMS")</f>
        <v>061097</v>
      </c>
      <c r="H1057" s="12" t="s">
        <v>14676</v>
      </c>
      <c r="I1057" s="2" t="s">
        <v>17923</v>
      </c>
      <c r="J1057" s="3" t="s">
        <v>17924</v>
      </c>
      <c r="K1057" s="3" t="s">
        <v>15451</v>
      </c>
      <c r="L1057" s="3" t="s">
        <v>14680</v>
      </c>
      <c r="M1057" s="3"/>
      <c r="N1057" s="3" t="s">
        <v>14680</v>
      </c>
      <c r="O1057" s="3" t="s">
        <v>14680</v>
      </c>
      <c r="P1057" s="166" t="str">
        <f>IFERROR(VLOOKUP(D1057,'TPMS-auto'!A:D, 4,0),"Not-in-TPMS")</f>
        <v>0007323</v>
      </c>
      <c r="Q1057" s="169" t="str">
        <f>VLOOKUP(Table2[[#This Row],[Unit Number]],Ops,3,0)</f>
        <v>Monica, Cheryl &amp; Machell</v>
      </c>
      <c r="R1057" s="173" t="str">
        <f>IFERROR(VLOOKUP(Table2[[#This Row],[Enterprise ID]], 'ExistingRental-12.11'!A:H, 3, 0), "Not Open On 12.11")</f>
        <v>Not Open On 12.11</v>
      </c>
      <c r="S1057" s="167" t="str">
        <f>IF(Table2[[#This Row],[Start Rental Date]]="New Rental", "New Rental", "Rental Extension Request")</f>
        <v>New Rental</v>
      </c>
      <c r="T1057" s="167" t="str">
        <f>IFERROR(IF(Table2[[#This Row],[Date of this request]]-Table2[[#This Row],[Tech Service Date]]&lt;60, "New Hire Rental", "Truck Breakdown"), "New Hire Rental")</f>
        <v>Truck Breakdown</v>
      </c>
      <c r="U1057" s="167" t="str">
        <f>IFERROR(VLOOKUP(Table2[[#This Row],[Enterprise ID]], 'ExistingRental-12.11'!A:H, 7, 0), "Not Open On 12.11")</f>
        <v>Not Open On 12.11</v>
      </c>
      <c r="V1057" s="173">
        <f>IFERROR(VLOOKUP(Table2[[#This Row],[Enterprise ID]],'Tech-ServiceDate'!A:B,2,0), "EitherNewHire or Termed")</f>
        <v>31264</v>
      </c>
      <c r="W1057" s="41"/>
      <c r="X1057" s="25"/>
    </row>
    <row r="1058" spans="1:24" ht="33.75" customHeight="1">
      <c r="A1058" s="15">
        <v>45986</v>
      </c>
      <c r="B1058" s="7">
        <v>46261</v>
      </c>
      <c r="C1058" s="4" t="s">
        <v>17925</v>
      </c>
      <c r="D1058" s="5" t="s">
        <v>17926</v>
      </c>
      <c r="E1058" s="176" t="str">
        <f t="shared" si="42"/>
        <v>46261</v>
      </c>
      <c r="F1058" s="181">
        <f>IFERROR(VLOOKUP(D1058,'TPMS-auto'!A:J, 10,0), "Not-in-TPMS")</f>
        <v>4326031006</v>
      </c>
      <c r="G1058" s="181" t="str">
        <f>IFERROR(VLOOKUP(D1058,'TPMS-auto'!A:J,6,0),"Not-in-TPMS")</f>
        <v>046261</v>
      </c>
      <c r="H1058" s="12" t="s">
        <v>14676</v>
      </c>
      <c r="I1058" s="2" t="s">
        <v>17927</v>
      </c>
      <c r="J1058" s="3" t="s">
        <v>17928</v>
      </c>
      <c r="K1058" s="3" t="s">
        <v>17929</v>
      </c>
      <c r="L1058" s="3" t="s">
        <v>14680</v>
      </c>
      <c r="M1058" s="3"/>
      <c r="N1058" s="3" t="s">
        <v>14680</v>
      </c>
      <c r="O1058" s="3" t="s">
        <v>14680</v>
      </c>
      <c r="P1058" s="166" t="str">
        <f>IFERROR(VLOOKUP(D1058,'TPMS-auto'!A:D, 4,0),"Not-in-TPMS")</f>
        <v>0008147</v>
      </c>
      <c r="Q1058" s="169" t="str">
        <f>VLOOKUP(Table2[[#This Row],[Unit Number]],Ops,3,0)</f>
        <v>Carol &amp; Tasha</v>
      </c>
      <c r="R1058" s="173">
        <f>IFERROR(VLOOKUP(Table2[[#This Row],[Enterprise ID]], 'ExistingRental-12.11'!A:H, 3, 0), "Not Open On 12.11")</f>
        <v>45989</v>
      </c>
      <c r="S1058" s="167" t="str">
        <f>IF(Table2[[#This Row],[Start Rental Date]]="New Rental", "New Rental", "Rental Extension Request")</f>
        <v>New Rental</v>
      </c>
      <c r="T1058" s="167" t="str">
        <f>IFERROR(IF(Table2[[#This Row],[Date of this request]]-Table2[[#This Row],[Tech Service Date]]&lt;60, "New Hire Rental", "Truck Breakdown"), "New Hire Rental")</f>
        <v>New Hire Rental</v>
      </c>
      <c r="U1058" s="167" t="str">
        <f>IFERROR(VLOOKUP(Table2[[#This Row],[Enterprise ID]], 'ExistingRental-12.11'!A:H, 7, 0), "Not Open On 12.11")</f>
        <v>CHRISTOPHER COOPER</v>
      </c>
      <c r="V1058" s="173">
        <f>IFERROR(VLOOKUP(Table2[[#This Row],[Enterprise ID]],'Tech-ServiceDate'!A:B,2,0), "EitherNewHire or Termed")</f>
        <v>45970</v>
      </c>
      <c r="W1058" s="41"/>
      <c r="X1058" s="25"/>
    </row>
    <row r="1059" spans="1:24" ht="33.75" customHeight="1">
      <c r="A1059" s="15">
        <v>45986</v>
      </c>
      <c r="B1059" s="7">
        <v>61745</v>
      </c>
      <c r="C1059" s="4" t="s">
        <v>17347</v>
      </c>
      <c r="D1059" s="5" t="s">
        <v>15861</v>
      </c>
      <c r="E1059" s="176" t="str">
        <f t="shared" si="42"/>
        <v>61745</v>
      </c>
      <c r="F1059" s="181">
        <f>IFERROR(VLOOKUP(D1059,'TPMS-auto'!A:J, 10,0), "Not-in-TPMS")</f>
        <v>3528093231</v>
      </c>
      <c r="G1059" s="181" t="str">
        <f>IFERROR(VLOOKUP(D1059,'TPMS-auto'!A:J,6,0),"Not-in-TPMS")</f>
        <v>061745</v>
      </c>
      <c r="H1059" s="6">
        <v>45981</v>
      </c>
      <c r="I1059" s="11" t="s">
        <v>17348</v>
      </c>
      <c r="J1059" s="13" t="s">
        <v>17349</v>
      </c>
      <c r="K1059" s="13" t="s">
        <v>14679</v>
      </c>
      <c r="L1059" s="13" t="s">
        <v>14680</v>
      </c>
      <c r="M1059" s="13"/>
      <c r="N1059" s="3" t="s">
        <v>14680</v>
      </c>
      <c r="O1059" s="3" t="s">
        <v>14680</v>
      </c>
      <c r="P1059" s="166" t="str">
        <f>IFERROR(VLOOKUP(D1059,'TPMS-auto'!A:D, 4,0),"Not-in-TPMS")</f>
        <v>0007435</v>
      </c>
      <c r="Q1059" s="169" t="str">
        <f>VLOOKUP(Table2[[#This Row],[Unit Number]],Ops,3,0)</f>
        <v>Rob &amp; Andrea</v>
      </c>
      <c r="R1059" s="173">
        <f>IFERROR(VLOOKUP(Table2[[#This Row],[Enterprise ID]], 'ExistingRental-12.11'!A:H, 3, 0), "Not Open On 12.11")</f>
        <v>45968</v>
      </c>
      <c r="S1059" s="167" t="str">
        <f>IF(Table2[[#This Row],[Start Rental Date]]="New Rental", "New Rental", "Rental Extension Request")</f>
        <v>Rental Extension Request</v>
      </c>
      <c r="T1059" s="167" t="str">
        <f>IFERROR(IF(Table2[[#This Row],[Date of this request]]-Table2[[#This Row],[Tech Service Date]]&lt;60, "New Hire Rental", "Truck Breakdown"), "New Hire Rental")</f>
        <v>Truck Breakdown</v>
      </c>
      <c r="U1059" s="167" t="str">
        <f>IFERROR(VLOOKUP(Table2[[#This Row],[Enterprise ID]], 'ExistingRental-12.11'!A:H, 7, 0), "Not Open On 12.11")</f>
        <v>ROBERTO AYALA MERCADO</v>
      </c>
      <c r="V1059" s="173">
        <f>IFERROR(VLOOKUP(Table2[[#This Row],[Enterprise ID]],'Tech-ServiceDate'!A:B,2,0), "EitherNewHire or Termed")</f>
        <v>45844</v>
      </c>
      <c r="W1059" s="41"/>
      <c r="X1059" s="25"/>
    </row>
    <row r="1060" spans="1:24" ht="33.75" customHeight="1">
      <c r="A1060" s="15">
        <v>45986</v>
      </c>
      <c r="B1060" s="7">
        <v>61572</v>
      </c>
      <c r="C1060" s="4" t="s">
        <v>17930</v>
      </c>
      <c r="D1060" s="5" t="s">
        <v>17931</v>
      </c>
      <c r="E1060" s="176" t="str">
        <f t="shared" si="42"/>
        <v>61572</v>
      </c>
      <c r="F1060" s="181">
        <f>IFERROR(VLOOKUP(D1060,'TPMS-auto'!A:J, 10,0), "Not-in-TPMS")</f>
        <v>8609842612</v>
      </c>
      <c r="G1060" s="181" t="str">
        <f>IFERROR(VLOOKUP(D1060,'TPMS-auto'!A:J,6,0),"Not-in-TPMS")</f>
        <v>061572</v>
      </c>
      <c r="H1060" s="12" t="s">
        <v>14676</v>
      </c>
      <c r="I1060" s="2" t="s">
        <v>17932</v>
      </c>
      <c r="J1060" s="3" t="s">
        <v>17933</v>
      </c>
      <c r="K1060" s="13" t="s">
        <v>14679</v>
      </c>
      <c r="L1060" s="13" t="s">
        <v>14680</v>
      </c>
      <c r="M1060" s="13"/>
      <c r="N1060" s="3" t="s">
        <v>14680</v>
      </c>
      <c r="O1060" s="3" t="s">
        <v>14680</v>
      </c>
      <c r="P1060" s="166" t="str">
        <f>IFERROR(VLOOKUP(D1060,'TPMS-auto'!A:D, 4,0),"Not-in-TPMS")</f>
        <v>0007670</v>
      </c>
      <c r="Q1060" s="169" t="str">
        <f>VLOOKUP(Table2[[#This Row],[Unit Number]],Ops,3,0)</f>
        <v>Rob &amp; Andrea</v>
      </c>
      <c r="R1060" s="173" t="str">
        <f>IFERROR(VLOOKUP(Table2[[#This Row],[Enterprise ID]], 'ExistingRental-12.11'!A:H, 3, 0), "Not Open On 12.11")</f>
        <v>Not Open On 12.11</v>
      </c>
      <c r="S1060" s="167" t="str">
        <f>IF(Table2[[#This Row],[Start Rental Date]]="New Rental", "New Rental", "Rental Extension Request")</f>
        <v>New Rental</v>
      </c>
      <c r="T1060" s="167" t="str">
        <f>IFERROR(IF(Table2[[#This Row],[Date of this request]]-Table2[[#This Row],[Tech Service Date]]&lt;60, "New Hire Rental", "Truck Breakdown"), "New Hire Rental")</f>
        <v>New Hire Rental</v>
      </c>
      <c r="U1060" s="167" t="str">
        <f>IFERROR(VLOOKUP(Table2[[#This Row],[Enterprise ID]], 'ExistingRental-12.11'!A:H, 7, 0), "Not Open On 12.11")</f>
        <v>Not Open On 12.11</v>
      </c>
      <c r="V1060" s="173">
        <f>IFERROR(VLOOKUP(Table2[[#This Row],[Enterprise ID]],'Tech-ServiceDate'!A:B,2,0), "EitherNewHire or Termed")</f>
        <v>45970</v>
      </c>
      <c r="W1060" s="41"/>
      <c r="X1060" s="25"/>
    </row>
    <row r="1061" spans="1:24" ht="33.75" customHeight="1">
      <c r="A1061" s="15">
        <v>45986</v>
      </c>
      <c r="B1061" s="7">
        <v>61192</v>
      </c>
      <c r="C1061" s="4" t="s">
        <v>16911</v>
      </c>
      <c r="D1061" s="5" t="s">
        <v>16078</v>
      </c>
      <c r="E1061" s="176" t="str">
        <f t="shared" si="42"/>
        <v>61192</v>
      </c>
      <c r="F1061" s="181">
        <f>IFERROR(VLOOKUP(D1061,'TPMS-auto'!A:J, 10,0), "Not-in-TPMS")</f>
        <v>3034340716</v>
      </c>
      <c r="G1061" s="181" t="str">
        <f>IFERROR(VLOOKUP(D1061,'TPMS-auto'!A:J,6,0),"Not-in-TPMS")</f>
        <v>061815</v>
      </c>
      <c r="H1061" s="6">
        <v>45980</v>
      </c>
      <c r="I1061" s="11" t="s">
        <v>16079</v>
      </c>
      <c r="J1061" s="13" t="s">
        <v>17934</v>
      </c>
      <c r="K1061" s="11" t="s">
        <v>17752</v>
      </c>
      <c r="L1061" s="13" t="s">
        <v>14680</v>
      </c>
      <c r="M1061" s="13"/>
      <c r="N1061" s="3" t="s">
        <v>14680</v>
      </c>
      <c r="O1061" s="3" t="s">
        <v>14680</v>
      </c>
      <c r="P1061" s="166" t="str">
        <f>IFERROR(VLOOKUP(D1061,'TPMS-auto'!A:D, 4,0),"Not-in-TPMS")</f>
        <v>0008169</v>
      </c>
      <c r="Q1061" s="169" t="str">
        <f>VLOOKUP(Table2[[#This Row],[Unit Number]],Ops,3,0)</f>
        <v>Carol &amp; Tasha</v>
      </c>
      <c r="R1061" s="173" t="str">
        <f>IFERROR(VLOOKUP(Table2[[#This Row],[Enterprise ID]], 'ExistingRental-12.11'!A:H, 3, 0), "Not Open On 12.11")</f>
        <v>Not Open On 12.11</v>
      </c>
      <c r="S1061" s="167" t="str">
        <f>IF(Table2[[#This Row],[Start Rental Date]]="New Rental", "New Rental", "Rental Extension Request")</f>
        <v>Rental Extension Request</v>
      </c>
      <c r="T1061" s="167" t="str">
        <f>IFERROR(IF(Table2[[#This Row],[Date of this request]]-Table2[[#This Row],[Tech Service Date]]&lt;60, "New Hire Rental", "Truck Breakdown"), "New Hire Rental")</f>
        <v>Truck Breakdown</v>
      </c>
      <c r="U1061" s="167" t="str">
        <f>IFERROR(VLOOKUP(Table2[[#This Row],[Enterprise ID]], 'ExistingRental-12.11'!A:H, 7, 0), "Not Open On 12.11")</f>
        <v>Not Open On 12.11</v>
      </c>
      <c r="V1061" s="173">
        <f>IFERROR(VLOOKUP(Table2[[#This Row],[Enterprise ID]],'Tech-ServiceDate'!A:B,2,0), "EitherNewHire or Termed")</f>
        <v>45543</v>
      </c>
      <c r="W1061" s="41"/>
      <c r="X1061" s="25"/>
    </row>
    <row r="1062" spans="1:24" ht="33.75" customHeight="1">
      <c r="A1062" s="15">
        <v>45986</v>
      </c>
      <c r="B1062" s="7">
        <v>46329</v>
      </c>
      <c r="C1062" s="4" t="s">
        <v>17935</v>
      </c>
      <c r="D1062" s="5" t="s">
        <v>9987</v>
      </c>
      <c r="E1062" s="176" t="str">
        <f t="shared" si="42"/>
        <v>46329</v>
      </c>
      <c r="F1062" s="181">
        <f>IFERROR(VLOOKUP(D1062,'TPMS-auto'!A:J, 10,0), "Not-in-TPMS")</f>
        <v>3464538872</v>
      </c>
      <c r="G1062" s="181" t="str">
        <f>IFERROR(VLOOKUP(D1062,'TPMS-auto'!A:J,6,0),"Not-in-TPMS")</f>
        <v>046329</v>
      </c>
      <c r="H1062" s="12" t="s">
        <v>14676</v>
      </c>
      <c r="I1062" s="2" t="s">
        <v>17936</v>
      </c>
      <c r="J1062" s="3" t="s">
        <v>17937</v>
      </c>
      <c r="K1062" s="13" t="s">
        <v>14679</v>
      </c>
      <c r="L1062" s="13" t="s">
        <v>14680</v>
      </c>
      <c r="M1062" s="13"/>
      <c r="N1062" s="3" t="s">
        <v>14680</v>
      </c>
      <c r="O1062" s="3" t="s">
        <v>14680</v>
      </c>
      <c r="P1062" s="166" t="str">
        <f>IFERROR(VLOOKUP(D1062,'TPMS-auto'!A:D, 4,0),"Not-in-TPMS")</f>
        <v>0008107</v>
      </c>
      <c r="Q1062" s="169" t="str">
        <f>VLOOKUP(Table2[[#This Row],[Unit Number]],Ops,3,0)</f>
        <v>Carol &amp; Tasha</v>
      </c>
      <c r="R1062" s="173" t="str">
        <f>IFERROR(VLOOKUP(Table2[[#This Row],[Enterprise ID]], 'ExistingRental-12.11'!A:H, 3, 0), "Not Open On 12.11")</f>
        <v>Not Open On 12.11</v>
      </c>
      <c r="S1062" s="167" t="str">
        <f>IF(Table2[[#This Row],[Start Rental Date]]="New Rental", "New Rental", "Rental Extension Request")</f>
        <v>New Rental</v>
      </c>
      <c r="T1062" s="167" t="str">
        <f>IFERROR(IF(Table2[[#This Row],[Date of this request]]-Table2[[#This Row],[Tech Service Date]]&lt;60, "New Hire Rental", "Truck Breakdown"), "New Hire Rental")</f>
        <v>Truck Breakdown</v>
      </c>
      <c r="U1062" s="167" t="str">
        <f>IFERROR(VLOOKUP(Table2[[#This Row],[Enterprise ID]], 'ExistingRental-12.11'!A:H, 7, 0), "Not Open On 12.11")</f>
        <v>Not Open On 12.11</v>
      </c>
      <c r="V1062" s="173">
        <f>IFERROR(VLOOKUP(Table2[[#This Row],[Enterprise ID]],'Tech-ServiceDate'!A:B,2,0), "EitherNewHire or Termed")</f>
        <v>34757</v>
      </c>
      <c r="W1062" s="41"/>
      <c r="X1062" s="25"/>
    </row>
    <row r="1063" spans="1:24" ht="33.75" customHeight="1">
      <c r="A1063" s="15">
        <v>45986</v>
      </c>
      <c r="B1063" s="8">
        <v>37377</v>
      </c>
      <c r="C1063" s="9" t="s">
        <v>17938</v>
      </c>
      <c r="D1063" s="10" t="s">
        <v>16218</v>
      </c>
      <c r="E1063" s="174" t="str">
        <f t="shared" si="42"/>
        <v>37377</v>
      </c>
      <c r="F1063" s="175">
        <f>IFERROR(VLOOKUP(D1063,'TPMS-auto'!A:J, 10,0), "Not-in-TPMS")</f>
        <v>7437703466</v>
      </c>
      <c r="G1063" s="175" t="str">
        <f>IFERROR(VLOOKUP(D1063,'TPMS-auto'!A:J,6,0),"Not-in-TPMS")</f>
        <v>037377</v>
      </c>
      <c r="H1063" s="12" t="s">
        <v>14676</v>
      </c>
      <c r="I1063" s="11" t="s">
        <v>17939</v>
      </c>
      <c r="J1063" s="13" t="s">
        <v>17940</v>
      </c>
      <c r="K1063" s="13" t="s">
        <v>14679</v>
      </c>
      <c r="L1063" s="13" t="s">
        <v>14680</v>
      </c>
      <c r="M1063" s="13"/>
      <c r="N1063" s="3" t="s">
        <v>14680</v>
      </c>
      <c r="O1063" s="3" t="s">
        <v>14680</v>
      </c>
      <c r="P1063" s="166" t="str">
        <f>IFERROR(VLOOKUP(D1063,'TPMS-auto'!A:D, 4,0),"Not-in-TPMS")</f>
        <v>0008175</v>
      </c>
      <c r="Q1063" s="169" t="str">
        <f>VLOOKUP(Table2[[#This Row],[Unit Number]],Ops,3,0)</f>
        <v>Rob &amp; Andrea</v>
      </c>
      <c r="R1063" s="173">
        <f>IFERROR(VLOOKUP(Table2[[#This Row],[Enterprise ID]], 'ExistingRental-12.11'!A:H, 3, 0), "Not Open On 12.11")</f>
        <v>45996</v>
      </c>
      <c r="S1063" s="167" t="str">
        <f>IF(Table2[[#This Row],[Start Rental Date]]="New Rental", "New Rental", "Rental Extension Request")</f>
        <v>New Rental</v>
      </c>
      <c r="T1063" s="167" t="str">
        <f>IFERROR(IF(Table2[[#This Row],[Date of this request]]-Table2[[#This Row],[Tech Service Date]]&lt;60, "New Hire Rental", "Truck Breakdown"), "New Hire Rental")</f>
        <v>New Hire Rental</v>
      </c>
      <c r="U1063" s="167" t="str">
        <f>IFERROR(VLOOKUP(Table2[[#This Row],[Enterprise ID]], 'ExistingRental-12.11'!A:H, 7, 0), "Not Open On 12.11")</f>
        <v>ISAAC CURTIS</v>
      </c>
      <c r="V1063" s="173">
        <f>IFERROR(VLOOKUP(Table2[[#This Row],[Enterprise ID]],'Tech-ServiceDate'!A:B,2,0), "EitherNewHire or Termed")</f>
        <v>45935</v>
      </c>
      <c r="W1063" s="41"/>
      <c r="X1063" s="25"/>
    </row>
    <row r="1064" spans="1:24" ht="33.75" customHeight="1">
      <c r="A1064" s="15">
        <v>45986</v>
      </c>
      <c r="B1064" s="7">
        <v>46371</v>
      </c>
      <c r="C1064" s="4" t="s">
        <v>17941</v>
      </c>
      <c r="D1064" s="5" t="s">
        <v>3243</v>
      </c>
      <c r="E1064" s="176" t="str">
        <f t="shared" si="42"/>
        <v>46371</v>
      </c>
      <c r="F1064" s="181">
        <f>IFERROR(VLOOKUP(D1064,'TPMS-auto'!A:J, 10,0), "Not-in-TPMS")</f>
        <v>9792507500</v>
      </c>
      <c r="G1064" s="181" t="str">
        <f>IFERROR(VLOOKUP(D1064,'TPMS-auto'!A:J,6,0),"Not-in-TPMS")</f>
        <v>046371</v>
      </c>
      <c r="H1064" s="12" t="s">
        <v>14676</v>
      </c>
      <c r="I1064" s="2" t="s">
        <v>17942</v>
      </c>
      <c r="J1064" s="3" t="s">
        <v>17943</v>
      </c>
      <c r="K1064" s="13" t="s">
        <v>14679</v>
      </c>
      <c r="L1064" s="13" t="s">
        <v>14680</v>
      </c>
      <c r="M1064" s="13"/>
      <c r="N1064" s="3" t="s">
        <v>14680</v>
      </c>
      <c r="O1064" s="3" t="s">
        <v>14680</v>
      </c>
      <c r="P1064" s="166" t="str">
        <f>IFERROR(VLOOKUP(D1064,'TPMS-auto'!A:D, 4,0),"Not-in-TPMS")</f>
        <v>0008107</v>
      </c>
      <c r="Q1064" s="169" t="str">
        <f>VLOOKUP(Table2[[#This Row],[Unit Number]],Ops,3,0)</f>
        <v>Carol &amp; Tasha</v>
      </c>
      <c r="R1064" s="173">
        <f>IFERROR(VLOOKUP(Table2[[#This Row],[Enterprise ID]], 'ExistingRental-12.11'!A:H, 3, 0), "Not Open On 12.11")</f>
        <v>45987</v>
      </c>
      <c r="S1064" s="167" t="str">
        <f>IF(Table2[[#This Row],[Start Rental Date]]="New Rental", "New Rental", "Rental Extension Request")</f>
        <v>New Rental</v>
      </c>
      <c r="T1064" s="167" t="str">
        <f>IFERROR(IF(Table2[[#This Row],[Date of this request]]-Table2[[#This Row],[Tech Service Date]]&lt;60, "New Hire Rental", "Truck Breakdown"), "New Hire Rental")</f>
        <v>Truck Breakdown</v>
      </c>
      <c r="U1064" s="167" t="str">
        <f>IFERROR(VLOOKUP(Table2[[#This Row],[Enterprise ID]], 'ExistingRental-12.11'!A:H, 7, 0), "Not Open On 12.11")</f>
        <v>CRAIG WELLS</v>
      </c>
      <c r="V1064" s="173">
        <f>IFERROR(VLOOKUP(Table2[[#This Row],[Enterprise ID]],'Tech-ServiceDate'!A:B,2,0), "EitherNewHire or Termed")</f>
        <v>38733</v>
      </c>
      <c r="W1064" s="41"/>
      <c r="X1064" s="25"/>
    </row>
    <row r="1065" spans="1:24" ht="33.75" customHeight="1">
      <c r="A1065" s="15">
        <v>45986</v>
      </c>
      <c r="B1065" s="7">
        <v>36196</v>
      </c>
      <c r="C1065" s="4" t="s">
        <v>16690</v>
      </c>
      <c r="D1065" s="5" t="s">
        <v>16691</v>
      </c>
      <c r="E1065" s="176" t="str">
        <f t="shared" si="42"/>
        <v>36196</v>
      </c>
      <c r="F1065" s="181">
        <f>IFERROR(VLOOKUP(D1065,'TPMS-auto'!A:J, 10,0), "Not-in-TPMS")</f>
        <v>8659102610</v>
      </c>
      <c r="G1065" s="181" t="str">
        <f>IFERROR(VLOOKUP(D1065,'TPMS-auto'!A:J,6,0),"Not-in-TPMS")</f>
        <v>036196</v>
      </c>
      <c r="H1065" s="12" t="s">
        <v>14676</v>
      </c>
      <c r="I1065" s="2" t="s">
        <v>17944</v>
      </c>
      <c r="J1065" s="3" t="s">
        <v>17945</v>
      </c>
      <c r="K1065" s="13" t="s">
        <v>14679</v>
      </c>
      <c r="L1065" s="13" t="s">
        <v>14680</v>
      </c>
      <c r="M1065" s="13"/>
      <c r="N1065" s="3" t="s">
        <v>14680</v>
      </c>
      <c r="O1065" s="3" t="s">
        <v>14680</v>
      </c>
      <c r="P1065" s="166" t="str">
        <f>IFERROR(VLOOKUP(D1065,'TPMS-auto'!A:D, 4,0),"Not-in-TPMS")</f>
        <v>0004766</v>
      </c>
      <c r="Q1065" s="169" t="str">
        <f>VLOOKUP(Table2[[#This Row],[Unit Number]],Ops,3,0)</f>
        <v>Rob &amp; Andrea</v>
      </c>
      <c r="R1065" s="173">
        <f>IFERROR(VLOOKUP(Table2[[#This Row],[Enterprise ID]], 'ExistingRental-12.11'!A:H, 3, 0), "Not Open On 12.11")</f>
        <v>45987</v>
      </c>
      <c r="S1065" s="167" t="str">
        <f>IF(Table2[[#This Row],[Start Rental Date]]="New Rental", "New Rental", "Rental Extension Request")</f>
        <v>New Rental</v>
      </c>
      <c r="T1065" s="167" t="str">
        <f>IFERROR(IF(Table2[[#This Row],[Date of this request]]-Table2[[#This Row],[Tech Service Date]]&lt;60, "New Hire Rental", "Truck Breakdown"), "New Hire Rental")</f>
        <v>New Hire Rental</v>
      </c>
      <c r="U1065" s="167" t="str">
        <f>IFERROR(VLOOKUP(Table2[[#This Row],[Enterprise ID]], 'ExistingRental-12.11'!A:H, 7, 0), "Not Open On 12.11")</f>
        <v>BLAKE KEITH</v>
      </c>
      <c r="V1065" s="173">
        <f>IFERROR(VLOOKUP(Table2[[#This Row],[Enterprise ID]],'Tech-ServiceDate'!A:B,2,0), "EitherNewHire or Termed")</f>
        <v>45942</v>
      </c>
      <c r="W1065" s="41"/>
      <c r="X1065" s="25"/>
    </row>
    <row r="1066" spans="1:24" ht="33.75" customHeight="1">
      <c r="A1066" s="15">
        <v>45986</v>
      </c>
      <c r="B1066" s="7">
        <v>46000</v>
      </c>
      <c r="C1066" s="4" t="s">
        <v>17946</v>
      </c>
      <c r="D1066" s="5" t="s">
        <v>17947</v>
      </c>
      <c r="E1066" s="176" t="str">
        <f t="shared" si="42"/>
        <v>46000</v>
      </c>
      <c r="F1066" s="181">
        <f>IFERROR(VLOOKUP(D1066,'TPMS-auto'!A:J, 10,0), "Not-in-TPMS")</f>
        <v>8018350487</v>
      </c>
      <c r="G1066" s="181" t="str">
        <f>IFERROR(VLOOKUP(D1066,'TPMS-auto'!A:J,6,0),"Not-in-TPMS")</f>
        <v>046000</v>
      </c>
      <c r="H1066" s="12" t="s">
        <v>14676</v>
      </c>
      <c r="I1066" s="2" t="s">
        <v>17170</v>
      </c>
      <c r="J1066" s="3" t="s">
        <v>15260</v>
      </c>
      <c r="K1066" s="13" t="s">
        <v>17948</v>
      </c>
      <c r="L1066" s="13" t="s">
        <v>14680</v>
      </c>
      <c r="M1066" s="13"/>
      <c r="N1066" s="3" t="s">
        <v>14680</v>
      </c>
      <c r="O1066" s="3" t="s">
        <v>14680</v>
      </c>
      <c r="P1066" s="166" t="str">
        <f>IFERROR(VLOOKUP(D1066,'TPMS-auto'!A:D, 4,0),"Not-in-TPMS")</f>
        <v>0008169</v>
      </c>
      <c r="Q1066" s="169" t="str">
        <f>VLOOKUP(Table2[[#This Row],[Unit Number]],Ops,3,0)</f>
        <v>Carol &amp; Tasha</v>
      </c>
      <c r="R1066" s="173" t="str">
        <f>IFERROR(VLOOKUP(Table2[[#This Row],[Enterprise ID]], 'ExistingRental-12.11'!A:H, 3, 0), "Not Open On 12.11")</f>
        <v>Not Open On 12.11</v>
      </c>
      <c r="S1066" s="167" t="str">
        <f>IF(Table2[[#This Row],[Start Rental Date]]="New Rental", "New Rental", "Rental Extension Request")</f>
        <v>New Rental</v>
      </c>
      <c r="T1066" s="167" t="str">
        <f>IFERROR(IF(Table2[[#This Row],[Date of this request]]-Table2[[#This Row],[Tech Service Date]]&lt;60, "New Hire Rental", "Truck Breakdown"), "New Hire Rental")</f>
        <v>New Hire Rental</v>
      </c>
      <c r="U1066" s="167" t="str">
        <f>IFERROR(VLOOKUP(Table2[[#This Row],[Enterprise ID]], 'ExistingRental-12.11'!A:H, 7, 0), "Not Open On 12.11")</f>
        <v>Not Open On 12.11</v>
      </c>
      <c r="V1066" s="173">
        <f>IFERROR(VLOOKUP(Table2[[#This Row],[Enterprise ID]],'Tech-ServiceDate'!A:B,2,0), "EitherNewHire or Termed")</f>
        <v>45970</v>
      </c>
      <c r="W1066" s="41"/>
      <c r="X1066" s="25"/>
    </row>
    <row r="1067" spans="1:24" ht="33.75" customHeight="1">
      <c r="A1067" s="15">
        <v>45986</v>
      </c>
      <c r="B1067" s="7">
        <v>21049</v>
      </c>
      <c r="C1067" s="4" t="s">
        <v>17949</v>
      </c>
      <c r="D1067" s="5"/>
      <c r="E1067" s="176" t="str">
        <f t="shared" si="42"/>
        <v>21049</v>
      </c>
      <c r="F1067" s="181" t="str">
        <f>IFERROR(VLOOKUP(D1067,'TPMS-auto'!A:J, 10,0), "Not-in-TPMS")</f>
        <v>Not-in-TPMS</v>
      </c>
      <c r="G1067" s="181" t="str">
        <f>IFERROR(VLOOKUP(D1067,'TPMS-auto'!A:J,6,0),"Not-in-TPMS")</f>
        <v>Not-in-TPMS</v>
      </c>
      <c r="H1067" s="12" t="s">
        <v>14676</v>
      </c>
      <c r="I1067" s="2" t="s">
        <v>17950</v>
      </c>
      <c r="J1067" s="3" t="s">
        <v>17951</v>
      </c>
      <c r="K1067" s="13" t="s">
        <v>14679</v>
      </c>
      <c r="L1067" s="13" t="s">
        <v>14680</v>
      </c>
      <c r="M1067" s="13"/>
      <c r="N1067" s="3" t="s">
        <v>14680</v>
      </c>
      <c r="O1067" s="3" t="s">
        <v>14680</v>
      </c>
      <c r="P1067" s="166" t="str">
        <f>IFERROR(VLOOKUP(D1067,'TPMS-auto'!A:D, 4,0),"Not-in-TPMS")</f>
        <v>Not-in-TPMS</v>
      </c>
      <c r="Q1067" s="169" t="e">
        <f>VLOOKUP(Table2[[#This Row],[Unit Number]],Ops,3,0)</f>
        <v>#N/A</v>
      </c>
      <c r="R1067" s="173" t="str">
        <f>IFERROR(VLOOKUP(Table2[[#This Row],[Enterprise ID]], 'ExistingRental-12.11'!A:H, 3, 0), "Not Open On 12.11")</f>
        <v>Not Open On 12.11</v>
      </c>
      <c r="S1067" s="167" t="str">
        <f>IF(Table2[[#This Row],[Start Rental Date]]="New Rental", "New Rental", "Rental Extension Request")</f>
        <v>New Rental</v>
      </c>
      <c r="T1067" s="167" t="str">
        <f>IFERROR(IF(Table2[[#This Row],[Date of this request]]-Table2[[#This Row],[Tech Service Date]]&lt;60, "New Hire Rental", "Truck Breakdown"), "New Hire Rental")</f>
        <v>New Hire Rental</v>
      </c>
      <c r="U1067" s="167" t="str">
        <f>IFERROR(VLOOKUP(Table2[[#This Row],[Enterprise ID]], 'ExistingRental-12.11'!A:H, 7, 0), "Not Open On 12.11")</f>
        <v>Not Open On 12.11</v>
      </c>
      <c r="V1067" s="173" t="str">
        <f>IFERROR(VLOOKUP(Table2[[#This Row],[Enterprise ID]],'Tech-ServiceDate'!A:B,2,0), "EitherNewHire or Termed")</f>
        <v>EitherNewHire or Termed</v>
      </c>
      <c r="W1067" s="41"/>
      <c r="X1067" s="25"/>
    </row>
    <row r="1068" spans="1:24" ht="33.75" customHeight="1">
      <c r="A1068" s="15">
        <v>45986</v>
      </c>
      <c r="B1068" s="7">
        <v>23377</v>
      </c>
      <c r="C1068" s="4" t="s">
        <v>17952</v>
      </c>
      <c r="D1068" s="5" t="s">
        <v>17275</v>
      </c>
      <c r="E1068" s="176" t="str">
        <f t="shared" si="42"/>
        <v>23377</v>
      </c>
      <c r="F1068" s="181">
        <f>IFERROR(VLOOKUP(D1068,'TPMS-auto'!A:J, 10,0), "Not-in-TPMS")</f>
        <v>5409151618</v>
      </c>
      <c r="G1068" s="181" t="str">
        <f>IFERROR(VLOOKUP(D1068,'TPMS-auto'!A:J,6,0),"Not-in-TPMS")</f>
        <v>023377</v>
      </c>
      <c r="H1068" s="12" t="s">
        <v>14676</v>
      </c>
      <c r="I1068" s="2" t="s">
        <v>17953</v>
      </c>
      <c r="J1068" s="3" t="s">
        <v>17954</v>
      </c>
      <c r="K1068" s="13" t="s">
        <v>14679</v>
      </c>
      <c r="L1068" s="13" t="s">
        <v>14680</v>
      </c>
      <c r="M1068" s="13"/>
      <c r="N1068" s="3" t="s">
        <v>14680</v>
      </c>
      <c r="O1068" s="3" t="s">
        <v>14680</v>
      </c>
      <c r="P1068" s="166" t="str">
        <f>IFERROR(VLOOKUP(D1068,'TPMS-auto'!A:D, 4,0),"Not-in-TPMS")</f>
        <v>0008175</v>
      </c>
      <c r="Q1068" s="169" t="str">
        <f>VLOOKUP(Table2[[#This Row],[Unit Number]],Ops,3,0)</f>
        <v>Rob &amp; Andrea</v>
      </c>
      <c r="R1068" s="173">
        <f>IFERROR(VLOOKUP(Table2[[#This Row],[Enterprise ID]], 'ExistingRental-12.11'!A:H, 3, 0), "Not Open On 12.11")</f>
        <v>45989</v>
      </c>
      <c r="S1068" s="167" t="str">
        <f>IF(Table2[[#This Row],[Start Rental Date]]="New Rental", "New Rental", "Rental Extension Request")</f>
        <v>New Rental</v>
      </c>
      <c r="T1068" s="167" t="str">
        <f>IFERROR(IF(Table2[[#This Row],[Date of this request]]-Table2[[#This Row],[Tech Service Date]]&lt;60, "New Hire Rental", "Truck Breakdown"), "New Hire Rental")</f>
        <v>New Hire Rental</v>
      </c>
      <c r="U1068" s="167" t="str">
        <f>IFERROR(VLOOKUP(Table2[[#This Row],[Enterprise ID]], 'ExistingRental-12.11'!A:H, 7, 0), "Not Open On 12.11")</f>
        <v>FRANK VELA</v>
      </c>
      <c r="V1068" s="173">
        <f>IFERROR(VLOOKUP(Table2[[#This Row],[Enterprise ID]],'Tech-ServiceDate'!A:B,2,0), "EitherNewHire or Termed")</f>
        <v>45928</v>
      </c>
      <c r="W1068" s="41"/>
      <c r="X1068" s="25"/>
    </row>
    <row r="1069" spans="1:24" ht="33.75" customHeight="1">
      <c r="A1069" s="15">
        <v>45986</v>
      </c>
      <c r="B1069" s="8">
        <v>61432</v>
      </c>
      <c r="C1069" s="9" t="s">
        <v>17750</v>
      </c>
      <c r="D1069" s="10" t="s">
        <v>264</v>
      </c>
      <c r="E1069" s="174" t="str">
        <f t="shared" si="42"/>
        <v>61432</v>
      </c>
      <c r="F1069" s="175">
        <f>IFERROR(VLOOKUP(D1069,'TPMS-auto'!A:J, 10,0), "Not-in-TPMS")</f>
        <v>9165454226</v>
      </c>
      <c r="G1069" s="175" t="str">
        <f>IFERROR(VLOOKUP(D1069,'TPMS-auto'!A:J,6,0),"Not-in-TPMS")</f>
        <v>061432</v>
      </c>
      <c r="H1069" s="12">
        <v>45980</v>
      </c>
      <c r="I1069" s="11" t="s">
        <v>17751</v>
      </c>
      <c r="J1069" s="13" t="s">
        <v>17742</v>
      </c>
      <c r="K1069" s="13" t="s">
        <v>14679</v>
      </c>
      <c r="L1069" s="13" t="s">
        <v>14680</v>
      </c>
      <c r="M1069" s="13"/>
      <c r="N1069" s="13" t="s">
        <v>14680</v>
      </c>
      <c r="O1069" s="13" t="s">
        <v>14680</v>
      </c>
      <c r="P1069" s="166" t="str">
        <f>IFERROR(VLOOKUP(D1069,'TPMS-auto'!A:D, 4,0),"Not-in-TPMS")</f>
        <v>0008184</v>
      </c>
      <c r="Q1069" s="169" t="str">
        <f>VLOOKUP(Table2[[#This Row],[Unit Number]],Ops,3,0)</f>
        <v>Carol &amp; Tasha</v>
      </c>
      <c r="R1069" s="173">
        <f>IFERROR(VLOOKUP(Table2[[#This Row],[Enterprise ID]], 'ExistingRental-12.11'!A:H, 3, 0), "Not Open On 12.11")</f>
        <v>45980</v>
      </c>
      <c r="S1069" s="167" t="str">
        <f>IF(Table2[[#This Row],[Start Rental Date]]="New Rental", "New Rental", "Rental Extension Request")</f>
        <v>Rental Extension Request</v>
      </c>
      <c r="T1069" s="167" t="str">
        <f>IFERROR(IF(Table2[[#This Row],[Date of this request]]-Table2[[#This Row],[Tech Service Date]]&lt;60, "New Hire Rental", "Truck Breakdown"), "New Hire Rental")</f>
        <v>Truck Breakdown</v>
      </c>
      <c r="U1069" s="167" t="str">
        <f>IFERROR(VLOOKUP(Table2[[#This Row],[Enterprise ID]], 'ExistingRental-12.11'!A:H, 7, 0), "Not Open On 12.11")</f>
        <v>ADAM BEHLER</v>
      </c>
      <c r="V1069" s="173">
        <f>IFERROR(VLOOKUP(Table2[[#This Row],[Enterprise ID]],'Tech-ServiceDate'!A:B,2,0), "EitherNewHire or Termed")</f>
        <v>37137</v>
      </c>
      <c r="W1069" s="41"/>
      <c r="X1069" s="25"/>
    </row>
    <row r="1070" spans="1:24" ht="33.75" customHeight="1">
      <c r="A1070" s="15">
        <v>45986</v>
      </c>
      <c r="B1070" s="7">
        <v>21503</v>
      </c>
      <c r="C1070" s="4" t="s">
        <v>17955</v>
      </c>
      <c r="D1070" s="5" t="s">
        <v>17956</v>
      </c>
      <c r="E1070" s="176"/>
      <c r="F1070" s="181">
        <f>IFERROR(VLOOKUP(D1070,'TPMS-auto'!A:J, 10,0), "Not-in-TPMS")</f>
        <v>2098893073</v>
      </c>
      <c r="G1070" s="181" t="str">
        <f>IFERROR(VLOOKUP(D1070,'TPMS-auto'!A:J,6,0),"Not-in-TPMS")</f>
        <v>021503</v>
      </c>
      <c r="H1070" s="12" t="s">
        <v>14676</v>
      </c>
      <c r="I1070" s="2" t="s">
        <v>17957</v>
      </c>
      <c r="J1070" s="3" t="s">
        <v>15260</v>
      </c>
      <c r="K1070" s="13" t="s">
        <v>17958</v>
      </c>
      <c r="L1070" s="13" t="s">
        <v>14680</v>
      </c>
      <c r="M1070" s="13"/>
      <c r="N1070" s="3" t="s">
        <v>14680</v>
      </c>
      <c r="O1070" s="3" t="s">
        <v>14680</v>
      </c>
      <c r="P1070" s="166" t="str">
        <f>IFERROR(VLOOKUP(D1070,'TPMS-auto'!A:D, 4,0),"Not-in-TPMS")</f>
        <v>0008184</v>
      </c>
      <c r="Q1070" s="169" t="str">
        <f>VLOOKUP(Table2[[#This Row],[Unit Number]],Ops,3,0)</f>
        <v>Carol &amp; Tasha</v>
      </c>
      <c r="R1070" s="173" t="str">
        <f>IFERROR(VLOOKUP(Table2[[#This Row],[Enterprise ID]], 'ExistingRental-12.11'!A:H, 3, 0), "Not Open On 12.11")</f>
        <v>Not Open On 12.11</v>
      </c>
      <c r="S1070" s="167" t="str">
        <f>IF(Table2[[#This Row],[Start Rental Date]]="New Rental", "New Rental", "Rental Extension Request")</f>
        <v>New Rental</v>
      </c>
      <c r="T1070" s="167" t="str">
        <f>IFERROR(IF(Table2[[#This Row],[Date of this request]]-Table2[[#This Row],[Tech Service Date]]&lt;60, "New Hire Rental", "Truck Breakdown"), "New Hire Rental")</f>
        <v>New Hire Rental</v>
      </c>
      <c r="U1070" s="167" t="str">
        <f>IFERROR(VLOOKUP(Table2[[#This Row],[Enterprise ID]], 'ExistingRental-12.11'!A:H, 7, 0), "Not Open On 12.11")</f>
        <v>Not Open On 12.11</v>
      </c>
      <c r="V1070" s="173">
        <f>IFERROR(VLOOKUP(Table2[[#This Row],[Enterprise ID]],'Tech-ServiceDate'!A:B,2,0), "EitherNewHire or Termed")</f>
        <v>45963</v>
      </c>
      <c r="W1070" s="41"/>
      <c r="X1070" s="25"/>
    </row>
    <row r="1071" spans="1:24" ht="33.75" customHeight="1">
      <c r="A1071" s="15">
        <v>45986</v>
      </c>
      <c r="B1071" s="8">
        <v>47040</v>
      </c>
      <c r="C1071" s="9" t="s">
        <v>17757</v>
      </c>
      <c r="D1071" s="10" t="s">
        <v>17758</v>
      </c>
      <c r="E1071" s="174" t="str">
        <f t="shared" ref="E1071:E1076" si="43">TRIM(B1071)</f>
        <v>47040</v>
      </c>
      <c r="F1071" s="175">
        <f>IFERROR(VLOOKUP(D1071,'TPMS-auto'!A:J, 10,0), "Not-in-TPMS")</f>
        <v>7746350742</v>
      </c>
      <c r="G1071" s="175" t="str">
        <f>IFERROR(VLOOKUP(D1071,'TPMS-auto'!A:J,6,0),"Not-in-TPMS")</f>
        <v>047040</v>
      </c>
      <c r="H1071" s="12">
        <v>45980</v>
      </c>
      <c r="I1071" s="11" t="s">
        <v>17959</v>
      </c>
      <c r="J1071" s="13" t="s">
        <v>17760</v>
      </c>
      <c r="K1071" s="13" t="s">
        <v>15451</v>
      </c>
      <c r="L1071" s="13" t="s">
        <v>14680</v>
      </c>
      <c r="M1071" s="13"/>
      <c r="N1071" s="13" t="s">
        <v>14680</v>
      </c>
      <c r="O1071" s="13" t="s">
        <v>14680</v>
      </c>
      <c r="P1071" s="166" t="str">
        <f>IFERROR(VLOOKUP(D1071,'TPMS-auto'!A:D, 4,0),"Not-in-TPMS")</f>
        <v>0007670</v>
      </c>
      <c r="Q1071" s="169" t="str">
        <f>VLOOKUP(Table2[[#This Row],[Unit Number]],Ops,3,0)</f>
        <v>Rob &amp; Andrea</v>
      </c>
      <c r="R1071" s="173">
        <f>IFERROR(VLOOKUP(Table2[[#This Row],[Enterprise ID]], 'ExistingRental-12.11'!A:H, 3, 0), "Not Open On 12.11")</f>
        <v>45981</v>
      </c>
      <c r="S1071" s="167" t="str">
        <f>IF(Table2[[#This Row],[Start Rental Date]]="New Rental", "New Rental", "Rental Extension Request")</f>
        <v>Rental Extension Request</v>
      </c>
      <c r="T1071" s="167" t="str">
        <f>IFERROR(IF(Table2[[#This Row],[Date of this request]]-Table2[[#This Row],[Tech Service Date]]&lt;60, "New Hire Rental", "Truck Breakdown"), "New Hire Rental")</f>
        <v>Truck Breakdown</v>
      </c>
      <c r="U1071" s="167" t="str">
        <f>IFERROR(VLOOKUP(Table2[[#This Row],[Enterprise ID]], 'ExistingRental-12.11'!A:H, 7, 0), "Not Open On 12.11")</f>
        <v>TARA RAI</v>
      </c>
      <c r="V1071" s="173">
        <f>IFERROR(VLOOKUP(Table2[[#This Row],[Enterprise ID]],'Tech-ServiceDate'!A:B,2,0), "EitherNewHire or Termed")</f>
        <v>44700</v>
      </c>
      <c r="W1071" s="41"/>
      <c r="X1071" s="25"/>
    </row>
    <row r="1072" spans="1:24" ht="33.75" customHeight="1">
      <c r="A1072" s="15">
        <v>45987</v>
      </c>
      <c r="B1072" s="7">
        <v>21192</v>
      </c>
      <c r="C1072" s="4" t="s">
        <v>17960</v>
      </c>
      <c r="D1072" s="5" t="s">
        <v>17961</v>
      </c>
      <c r="E1072" s="176" t="str">
        <f t="shared" si="43"/>
        <v>21192</v>
      </c>
      <c r="F1072" s="181">
        <f>IFERROR(VLOOKUP(D1072,'TPMS-auto'!A:J, 10,0), "Not-in-TPMS")</f>
        <v>7026100218</v>
      </c>
      <c r="G1072" s="181" t="str">
        <f>IFERROR(VLOOKUP(D1072,'TPMS-auto'!A:J,6,0),"Not-in-TPMS")</f>
        <v>021192</v>
      </c>
      <c r="H1072" s="12" t="s">
        <v>14676</v>
      </c>
      <c r="I1072" s="2" t="s">
        <v>17962</v>
      </c>
      <c r="J1072" s="3" t="s">
        <v>17963</v>
      </c>
      <c r="K1072" s="13" t="s">
        <v>17958</v>
      </c>
      <c r="L1072" s="3" t="s">
        <v>14680</v>
      </c>
      <c r="M1072" s="3"/>
      <c r="N1072" s="3" t="s">
        <v>14680</v>
      </c>
      <c r="O1072" s="3" t="s">
        <v>14680</v>
      </c>
      <c r="P1072" s="166" t="str">
        <f>IFERROR(VLOOKUP(D1072,'TPMS-auto'!A:D, 4,0),"Not-in-TPMS")</f>
        <v>0008366</v>
      </c>
      <c r="Q1072" s="169" t="str">
        <f>VLOOKUP(Table2[[#This Row],[Unit Number]],Ops,3,0)</f>
        <v>Carol &amp; Tasha</v>
      </c>
      <c r="R1072" s="173" t="str">
        <f>IFERROR(VLOOKUP(Table2[[#This Row],[Enterprise ID]], 'ExistingRental-12.11'!A:H, 3, 0), "Not Open On 12.11")</f>
        <v>Not Open On 12.11</v>
      </c>
      <c r="S1072" s="167" t="str">
        <f>IF(Table2[[#This Row],[Start Rental Date]]="New Rental", "New Rental", "Rental Extension Request")</f>
        <v>New Rental</v>
      </c>
      <c r="T1072" s="167" t="str">
        <f>IFERROR(IF(Table2[[#This Row],[Date of this request]]-Table2[[#This Row],[Tech Service Date]]&lt;60, "New Hire Rental", "Truck Breakdown"), "New Hire Rental")</f>
        <v>New Hire Rental</v>
      </c>
      <c r="U1072" s="167" t="str">
        <f>IFERROR(VLOOKUP(Table2[[#This Row],[Enterprise ID]], 'ExistingRental-12.11'!A:H, 7, 0), "Not Open On 12.11")</f>
        <v>Not Open On 12.11</v>
      </c>
      <c r="V1072" s="173">
        <f>IFERROR(VLOOKUP(Table2[[#This Row],[Enterprise ID]],'Tech-ServiceDate'!A:B,2,0), "EitherNewHire or Termed")</f>
        <v>45970</v>
      </c>
      <c r="W1072" s="41"/>
      <c r="X1072" s="25"/>
    </row>
    <row r="1073" spans="1:24" ht="33.75" customHeight="1">
      <c r="A1073" s="15">
        <v>45987</v>
      </c>
      <c r="B1073" s="7">
        <v>23022</v>
      </c>
      <c r="C1073" s="4" t="s">
        <v>14837</v>
      </c>
      <c r="D1073" s="5" t="s">
        <v>2358</v>
      </c>
      <c r="E1073" s="176" t="str">
        <f t="shared" si="43"/>
        <v>23022</v>
      </c>
      <c r="F1073" s="181">
        <f>IFERROR(VLOOKUP(D1073,'TPMS-auto'!A:J, 10,0), "Not-in-TPMS")</f>
        <v>9098466848</v>
      </c>
      <c r="G1073" s="181" t="str">
        <f>IFERROR(VLOOKUP(D1073,'TPMS-auto'!A:J,6,0),"Not-in-TPMS")</f>
        <v>023022</v>
      </c>
      <c r="H1073" s="6" t="s">
        <v>14676</v>
      </c>
      <c r="I1073" s="2" t="s">
        <v>17964</v>
      </c>
      <c r="J1073" s="3" t="s">
        <v>17965</v>
      </c>
      <c r="K1073" s="3" t="s">
        <v>15451</v>
      </c>
      <c r="L1073" s="3" t="s">
        <v>14680</v>
      </c>
      <c r="M1073" s="3"/>
      <c r="N1073" s="3" t="s">
        <v>14680</v>
      </c>
      <c r="O1073" s="3" t="s">
        <v>14680</v>
      </c>
      <c r="P1073" s="171" t="str">
        <f>IFERROR(VLOOKUP(D1073,'TPMS-auto'!A:D, 4,0),"Not-in-TPMS")</f>
        <v>0007108</v>
      </c>
      <c r="Q1073" s="170" t="str">
        <f>VLOOKUP(Table2[[#This Row],[Unit Number]],Ops,3,0)</f>
        <v>Carol &amp; Tasha</v>
      </c>
      <c r="R1073" s="173" t="str">
        <f>IFERROR(VLOOKUP(Table2[[#This Row],[Enterprise ID]], 'ExistingRental-12.11'!A:H, 3, 0), "Not Open On 12.11")</f>
        <v>Not Open On 12.11</v>
      </c>
      <c r="S1073" s="167" t="str">
        <f>IF(Table2[[#This Row],[Start Rental Date]]="New Rental", "New Rental", "Rental Extension Request")</f>
        <v>New Rental</v>
      </c>
      <c r="T1073" s="167" t="str">
        <f>IFERROR(IF(Table2[[#This Row],[Date of this request]]-Table2[[#This Row],[Tech Service Date]]&lt;60, "New Hire Rental", "Truck Breakdown"), "New Hire Rental")</f>
        <v>Truck Breakdown</v>
      </c>
      <c r="U1073" s="167" t="str">
        <f>IFERROR(VLOOKUP(Table2[[#This Row],[Enterprise ID]], 'ExistingRental-12.11'!A:H, 7, 0), "Not Open On 12.11")</f>
        <v>Not Open On 12.11</v>
      </c>
      <c r="V1073" s="173">
        <f>IFERROR(VLOOKUP(Table2[[#This Row],[Enterprise ID]],'Tech-ServiceDate'!A:B,2,0), "EitherNewHire or Termed")</f>
        <v>31979</v>
      </c>
      <c r="W1073" s="41"/>
      <c r="X1073" s="25"/>
    </row>
    <row r="1074" spans="1:24" ht="33.75" customHeight="1">
      <c r="A1074" s="15">
        <v>45987</v>
      </c>
      <c r="B1074" s="7">
        <v>36459</v>
      </c>
      <c r="C1074" s="4" t="s">
        <v>17833</v>
      </c>
      <c r="D1074" s="5" t="s">
        <v>17834</v>
      </c>
      <c r="E1074" s="176" t="str">
        <f t="shared" si="43"/>
        <v>36459</v>
      </c>
      <c r="F1074" s="181">
        <f>IFERROR(VLOOKUP(D1074,'TPMS-auto'!A:J, 10,0), "Not-in-TPMS")</f>
        <v>9193444283</v>
      </c>
      <c r="G1074" s="181" t="str">
        <f>IFERROR(VLOOKUP(D1074,'TPMS-auto'!A:J,6,0),"Not-in-TPMS")</f>
        <v>036459</v>
      </c>
      <c r="H1074" s="12">
        <v>45982</v>
      </c>
      <c r="I1074" s="2" t="s">
        <v>14764</v>
      </c>
      <c r="J1074" s="3" t="s">
        <v>17835</v>
      </c>
      <c r="K1074" s="13" t="s">
        <v>15451</v>
      </c>
      <c r="L1074" s="13" t="s">
        <v>14680</v>
      </c>
      <c r="M1074" s="13"/>
      <c r="N1074" s="3" t="s">
        <v>14680</v>
      </c>
      <c r="O1074" s="3" t="s">
        <v>14680</v>
      </c>
      <c r="P1074" s="171" t="str">
        <f>IFERROR(VLOOKUP(D1074,'TPMS-auto'!A:D, 4,0),"Not-in-TPMS")</f>
        <v>0008175</v>
      </c>
      <c r="Q1074" s="170" t="str">
        <f>VLOOKUP(Table2[[#This Row],[Unit Number]],Ops,3,0)</f>
        <v>Rob &amp; Andrea</v>
      </c>
      <c r="R1074" s="173" t="str">
        <f>IFERROR(VLOOKUP(Table2[[#This Row],[Enterprise ID]], 'ExistingRental-12.11'!A:H, 3, 0), "Not Open On 12.11")</f>
        <v>Not Open On 12.11</v>
      </c>
      <c r="S1074" s="167" t="str">
        <f>IF(Table2[[#This Row],[Start Rental Date]]="New Rental", "New Rental", "Rental Extension Request")</f>
        <v>Rental Extension Request</v>
      </c>
      <c r="T1074" s="167" t="str">
        <f>IFERROR(IF(Table2[[#This Row],[Date of this request]]-Table2[[#This Row],[Tech Service Date]]&lt;60, "New Hire Rental", "Truck Breakdown"), "New Hire Rental")</f>
        <v>Truck Breakdown</v>
      </c>
      <c r="U1074" s="167" t="str">
        <f>IFERROR(VLOOKUP(Table2[[#This Row],[Enterprise ID]], 'ExistingRental-12.11'!A:H, 7, 0), "Not Open On 12.11")</f>
        <v>Not Open On 12.11</v>
      </c>
      <c r="V1074" s="173">
        <f>IFERROR(VLOOKUP(Table2[[#This Row],[Enterprise ID]],'Tech-ServiceDate'!A:B,2,0), "EitherNewHire or Termed")</f>
        <v>41757</v>
      </c>
      <c r="W1074" s="41"/>
      <c r="X1074" s="25"/>
    </row>
    <row r="1075" spans="1:24" ht="33.75" customHeight="1">
      <c r="A1075" s="15">
        <v>45987</v>
      </c>
      <c r="B1075" s="7">
        <v>46964</v>
      </c>
      <c r="C1075" s="4" t="s">
        <v>16527</v>
      </c>
      <c r="D1075" s="5" t="s">
        <v>15894</v>
      </c>
      <c r="E1075" s="176" t="str">
        <f t="shared" si="43"/>
        <v>46964</v>
      </c>
      <c r="F1075" s="181">
        <f>IFERROR(VLOOKUP(D1075,'TPMS-auto'!A:J, 10,0), "Not-in-TPMS")</f>
        <v>2527223147</v>
      </c>
      <c r="G1075" s="181" t="str">
        <f>IFERROR(VLOOKUP(D1075,'TPMS-auto'!A:J,6,0),"Not-in-TPMS")</f>
        <v>046964</v>
      </c>
      <c r="H1075" s="6" t="s">
        <v>14676</v>
      </c>
      <c r="I1075" s="2" t="s">
        <v>17966</v>
      </c>
      <c r="J1075" s="3" t="s">
        <v>17967</v>
      </c>
      <c r="K1075" s="13" t="s">
        <v>15451</v>
      </c>
      <c r="L1075" s="3" t="s">
        <v>14680</v>
      </c>
      <c r="M1075" s="3"/>
      <c r="N1075" s="3" t="s">
        <v>14680</v>
      </c>
      <c r="O1075" s="3" t="s">
        <v>14680</v>
      </c>
      <c r="P1075" s="171" t="str">
        <f>IFERROR(VLOOKUP(D1075,'TPMS-auto'!A:D, 4,0),"Not-in-TPMS")</f>
        <v>0008175</v>
      </c>
      <c r="Q1075" s="170" t="str">
        <f>VLOOKUP(Table2[[#This Row],[Unit Number]],Ops,3,0)</f>
        <v>Rob &amp; Andrea</v>
      </c>
      <c r="R1075" s="173">
        <f>IFERROR(VLOOKUP(Table2[[#This Row],[Enterprise ID]], 'ExistingRental-12.11'!A:H, 3, 0), "Not Open On 12.11")</f>
        <v>45989</v>
      </c>
      <c r="S1075" s="167" t="str">
        <f>IF(Table2[[#This Row],[Start Rental Date]]="New Rental", "New Rental", "Rental Extension Request")</f>
        <v>New Rental</v>
      </c>
      <c r="T1075" s="167" t="str">
        <f>IFERROR(IF(Table2[[#This Row],[Date of this request]]-Table2[[#This Row],[Tech Service Date]]&lt;60, "New Hire Rental", "Truck Breakdown"), "New Hire Rental")</f>
        <v>Truck Breakdown</v>
      </c>
      <c r="U1075" s="167" t="str">
        <f>IFERROR(VLOOKUP(Table2[[#This Row],[Enterprise ID]], 'ExistingRental-12.11'!A:H, 7, 0), "Not Open On 12.11")</f>
        <v>MICHAEL BILLLUPS</v>
      </c>
      <c r="V1075" s="173">
        <f>IFERROR(VLOOKUP(Table2[[#This Row],[Enterprise ID]],'Tech-ServiceDate'!A:B,2,0), "EitherNewHire or Termed")</f>
        <v>45858</v>
      </c>
      <c r="W1075" s="41"/>
      <c r="X1075" s="25"/>
    </row>
    <row r="1076" spans="1:24" ht="33.75" customHeight="1">
      <c r="A1076" s="15">
        <v>45987</v>
      </c>
      <c r="B1076" s="7">
        <v>47106</v>
      </c>
      <c r="C1076" s="4" t="s">
        <v>17968</v>
      </c>
      <c r="D1076" s="5" t="s">
        <v>17969</v>
      </c>
      <c r="E1076" s="176" t="str">
        <f t="shared" si="43"/>
        <v>47106</v>
      </c>
      <c r="F1076" s="181">
        <f>IFERROR(VLOOKUP(D1076,'TPMS-auto'!A:J, 10,0), "Not-in-TPMS")</f>
        <v>5165231363</v>
      </c>
      <c r="G1076" s="181" t="str">
        <f>IFERROR(VLOOKUP(D1076,'TPMS-auto'!A:J,6,0),"Not-in-TPMS")</f>
        <v>047106</v>
      </c>
      <c r="H1076" s="6" t="s">
        <v>14676</v>
      </c>
      <c r="I1076" s="2" t="s">
        <v>17970</v>
      </c>
      <c r="J1076" s="3" t="s">
        <v>17971</v>
      </c>
      <c r="K1076" s="13" t="s">
        <v>15451</v>
      </c>
      <c r="L1076" s="3" t="s">
        <v>14680</v>
      </c>
      <c r="M1076" s="3"/>
      <c r="N1076" s="3" t="s">
        <v>14680</v>
      </c>
      <c r="O1076" s="3" t="s">
        <v>14680</v>
      </c>
      <c r="P1076" s="171" t="str">
        <f>IFERROR(VLOOKUP(D1076,'TPMS-auto'!A:D, 4,0),"Not-in-TPMS")</f>
        <v>0007744</v>
      </c>
      <c r="Q1076" s="170" t="str">
        <f>VLOOKUP(Table2[[#This Row],[Unit Number]],Ops,3,0)</f>
        <v>Rob &amp; Andrea</v>
      </c>
      <c r="R1076" s="173" t="str">
        <f>IFERROR(VLOOKUP(Table2[[#This Row],[Enterprise ID]], 'ExistingRental-12.11'!A:H, 3, 0), "Not Open On 12.11")</f>
        <v>Not Open On 12.11</v>
      </c>
      <c r="S1076" s="167" t="str">
        <f>IF(Table2[[#This Row],[Start Rental Date]]="New Rental", "New Rental", "Rental Extension Request")</f>
        <v>New Rental</v>
      </c>
      <c r="T1076" s="167" t="str">
        <f>IFERROR(IF(Table2[[#This Row],[Date of this request]]-Table2[[#This Row],[Tech Service Date]]&lt;60, "New Hire Rental", "Truck Breakdown"), "New Hire Rental")</f>
        <v>Truck Breakdown</v>
      </c>
      <c r="U1076" s="167" t="str">
        <f>IFERROR(VLOOKUP(Table2[[#This Row],[Enterprise ID]], 'ExistingRental-12.11'!A:H, 7, 0), "Not Open On 12.11")</f>
        <v>Not Open On 12.11</v>
      </c>
      <c r="V1076" s="173">
        <f>IFERROR(VLOOKUP(Table2[[#This Row],[Enterprise ID]],'Tech-ServiceDate'!A:B,2,0), "EitherNewHire or Termed")</f>
        <v>44819</v>
      </c>
      <c r="W1076" s="41"/>
      <c r="X1076" s="25"/>
    </row>
    <row r="1077" spans="1:24" ht="33.75" customHeight="1">
      <c r="A1077" s="15">
        <v>45987</v>
      </c>
      <c r="B1077" s="7">
        <v>47389</v>
      </c>
      <c r="C1077" s="4" t="s">
        <v>17466</v>
      </c>
      <c r="D1077" s="5" t="s">
        <v>17467</v>
      </c>
      <c r="E1077" s="176" t="s">
        <v>17972</v>
      </c>
      <c r="F1077" s="181">
        <v>3346550144</v>
      </c>
      <c r="G1077" s="181" t="s">
        <v>17973</v>
      </c>
      <c r="H1077" s="6">
        <v>45973</v>
      </c>
      <c r="I1077" s="2" t="s">
        <v>17468</v>
      </c>
      <c r="J1077" s="3" t="s">
        <v>15426</v>
      </c>
      <c r="K1077" s="3" t="s">
        <v>17469</v>
      </c>
      <c r="L1077" s="3" t="s">
        <v>14680</v>
      </c>
      <c r="M1077" s="3"/>
      <c r="N1077" s="3" t="s">
        <v>14680</v>
      </c>
      <c r="O1077" s="3" t="s">
        <v>14680</v>
      </c>
      <c r="P1077" s="171" t="str">
        <f>IFERROR(VLOOKUP(D1077,'TPMS-auto'!A:D, 4,0),"Not-in-TPMS")</f>
        <v>0008035</v>
      </c>
      <c r="Q1077" s="170" t="str">
        <f>VLOOKUP(Table2[[#This Row],[Unit Number]],Ops,3,0)</f>
        <v>Rob &amp; Andrea</v>
      </c>
      <c r="R1077" s="173">
        <f>IFERROR(VLOOKUP(Table2[[#This Row],[Enterprise ID]], 'ExistingRental-12.11'!A:H, 3, 0), "Not Open On 12.11")</f>
        <v>45973</v>
      </c>
      <c r="S1077" s="167" t="str">
        <f>IF(Table2[[#This Row],[Start Rental Date]]="New Rental", "New Rental", "Rental Extension Request")</f>
        <v>Rental Extension Request</v>
      </c>
      <c r="T1077" s="167" t="str">
        <f>IFERROR(IF(Table2[[#This Row],[Date of this request]]-Table2[[#This Row],[Tech Service Date]]&lt;60, "New Hire Rental", "Truck Breakdown"), "New Hire Rental")</f>
        <v>New Hire Rental</v>
      </c>
      <c r="U1077" s="167" t="str">
        <f>IFERROR(VLOOKUP(Table2[[#This Row],[Enterprise ID]], 'ExistingRental-12.11'!A:H, 7, 0), "Not Open On 12.11")</f>
        <v>WILLIAM ADAMS</v>
      </c>
      <c r="V1077" s="173">
        <f>IFERROR(VLOOKUP(Table2[[#This Row],[Enterprise ID]],'Tech-ServiceDate'!A:B,2,0), "EitherNewHire or Termed")</f>
        <v>45970</v>
      </c>
      <c r="W1077" s="41"/>
      <c r="X1077" s="25"/>
    </row>
    <row r="1078" spans="1:24" ht="33.75" customHeight="1">
      <c r="A1078" s="15">
        <v>45987</v>
      </c>
      <c r="B1078" s="7">
        <v>46855</v>
      </c>
      <c r="C1078" s="4" t="s">
        <v>17974</v>
      </c>
      <c r="D1078" s="5" t="s">
        <v>5188</v>
      </c>
      <c r="E1078" s="176" t="str">
        <f t="shared" ref="E1078:E1088" si="44">TRIM(B1078)</f>
        <v>46855</v>
      </c>
      <c r="F1078" s="181">
        <f>IFERROR(VLOOKUP(D1078,'TPMS-auto'!A:J, 10,0), "Not-in-TPMS")</f>
        <v>5746214274</v>
      </c>
      <c r="G1078" s="181" t="str">
        <f>IFERROR(VLOOKUP(D1078,'TPMS-auto'!A:J,6,0),"Not-in-TPMS")</f>
        <v>046855</v>
      </c>
      <c r="H1078" s="6" t="s">
        <v>14676</v>
      </c>
      <c r="I1078" s="2" t="s">
        <v>17975</v>
      </c>
      <c r="J1078" s="3" t="s">
        <v>17976</v>
      </c>
      <c r="K1078" s="13" t="s">
        <v>15451</v>
      </c>
      <c r="L1078" s="3" t="s">
        <v>14680</v>
      </c>
      <c r="M1078" s="3"/>
      <c r="N1078" s="3" t="s">
        <v>14680</v>
      </c>
      <c r="O1078" s="3" t="s">
        <v>14680</v>
      </c>
      <c r="P1078" s="166" t="str">
        <f>IFERROR(VLOOKUP(D1078,'TPMS-auto'!A:D, 4,0),"Not-in-TPMS")</f>
        <v>0008096</v>
      </c>
      <c r="Q1078" s="169" t="str">
        <f>VLOOKUP(Table2[[#This Row],[Unit Number]],Ops,3,0)</f>
        <v>Monica, Cheryl &amp; Machell</v>
      </c>
      <c r="R1078" s="173">
        <f>IFERROR(VLOOKUP(Table2[[#This Row],[Enterprise ID]], 'ExistingRental-12.11'!A:H, 3, 0), "Not Open On 12.11")</f>
        <v>45987</v>
      </c>
      <c r="S1078" s="167" t="str">
        <f>IF(Table2[[#This Row],[Start Rental Date]]="New Rental", "New Rental", "Rental Extension Request")</f>
        <v>New Rental</v>
      </c>
      <c r="T1078" s="167" t="str">
        <f>IFERROR(IF(Table2[[#This Row],[Date of this request]]-Table2[[#This Row],[Tech Service Date]]&lt;60, "New Hire Rental", "Truck Breakdown"), "New Hire Rental")</f>
        <v>Truck Breakdown</v>
      </c>
      <c r="U1078" s="167" t="str">
        <f>IFERROR(VLOOKUP(Table2[[#This Row],[Enterprise ID]], 'ExistingRental-12.11'!A:H, 7, 0), "Not Open On 12.11")</f>
        <v>FRANCIS MURPHY JR</v>
      </c>
      <c r="V1078" s="173">
        <f>IFERROR(VLOOKUP(Table2[[#This Row],[Enterprise ID]],'Tech-ServiceDate'!A:B,2,0), "EitherNewHire or Termed")</f>
        <v>33374</v>
      </c>
      <c r="W1078" s="41"/>
      <c r="X1078" s="25"/>
    </row>
    <row r="1079" spans="1:24" ht="33.75" customHeight="1">
      <c r="A1079" s="15">
        <v>45987</v>
      </c>
      <c r="B1079" s="7">
        <v>61263</v>
      </c>
      <c r="C1079" s="4" t="s">
        <v>17977</v>
      </c>
      <c r="D1079" s="5" t="s">
        <v>17978</v>
      </c>
      <c r="E1079" s="176" t="str">
        <f t="shared" si="44"/>
        <v>61263</v>
      </c>
      <c r="F1079" s="181">
        <f>IFERROR(VLOOKUP(D1079,'TPMS-auto'!A:J, 10,0), "Not-in-TPMS")</f>
        <v>9132960129</v>
      </c>
      <c r="G1079" s="181" t="str">
        <f>IFERROR(VLOOKUP(D1079,'TPMS-auto'!A:J,6,0),"Not-in-TPMS")</f>
        <v>061263</v>
      </c>
      <c r="H1079" s="6" t="s">
        <v>14676</v>
      </c>
      <c r="I1079" s="2" t="s">
        <v>17979</v>
      </c>
      <c r="J1079" s="3" t="s">
        <v>17980</v>
      </c>
      <c r="K1079" s="13" t="s">
        <v>15451</v>
      </c>
      <c r="L1079" s="3" t="s">
        <v>14680</v>
      </c>
      <c r="M1079" s="3"/>
      <c r="N1079" s="3" t="s">
        <v>14680</v>
      </c>
      <c r="O1079" s="3" t="s">
        <v>14680</v>
      </c>
      <c r="P1079" s="166" t="str">
        <f>IFERROR(VLOOKUP(D1079,'TPMS-auto'!A:D, 4,0),"Not-in-TPMS")</f>
        <v>0008420</v>
      </c>
      <c r="Q1079" s="169" t="str">
        <f>VLOOKUP(Table2[[#This Row],[Unit Number]],Ops,3,0)</f>
        <v>Rob &amp; Andrea</v>
      </c>
      <c r="R1079" s="173" t="str">
        <f>IFERROR(VLOOKUP(Table2[[#This Row],[Enterprise ID]], 'ExistingRental-12.11'!A:H, 3, 0), "Not Open On 12.11")</f>
        <v>Not Open On 12.11</v>
      </c>
      <c r="S1079" s="167" t="str">
        <f>IF(Table2[[#This Row],[Start Rental Date]]="New Rental", "New Rental", "Rental Extension Request")</f>
        <v>New Rental</v>
      </c>
      <c r="T1079" s="167" t="str">
        <f>IFERROR(IF(Table2[[#This Row],[Date of this request]]-Table2[[#This Row],[Tech Service Date]]&lt;60, "New Hire Rental", "Truck Breakdown"), "New Hire Rental")</f>
        <v>Truck Breakdown</v>
      </c>
      <c r="U1079" s="167" t="str">
        <f>IFERROR(VLOOKUP(Table2[[#This Row],[Enterprise ID]], 'ExistingRental-12.11'!A:H, 7, 0), "Not Open On 12.11")</f>
        <v>Not Open On 12.11</v>
      </c>
      <c r="V1079" s="173">
        <f>IFERROR(VLOOKUP(Table2[[#This Row],[Enterprise ID]],'Tech-ServiceDate'!A:B,2,0), "EitherNewHire or Termed")</f>
        <v>45015</v>
      </c>
      <c r="W1079" s="41"/>
      <c r="X1079" s="25"/>
    </row>
    <row r="1080" spans="1:24" ht="33.75" customHeight="1">
      <c r="A1080" s="15">
        <v>45987</v>
      </c>
      <c r="B1080" s="7" t="s">
        <v>17981</v>
      </c>
      <c r="C1080" s="4" t="s">
        <v>17982</v>
      </c>
      <c r="D1080" s="5" t="s">
        <v>17983</v>
      </c>
      <c r="E1080" s="176" t="str">
        <f t="shared" si="44"/>
        <v xml:space="preserve">	37409</v>
      </c>
      <c r="F1080" s="181">
        <f>IFERROR(VLOOKUP(D1080,'TPMS-auto'!A:J, 10,0), "Not-in-TPMS")</f>
        <v>7087963927</v>
      </c>
      <c r="G1080" s="181" t="str">
        <f>IFERROR(VLOOKUP(D1080,'TPMS-auto'!A:J,6,0),"Not-in-TPMS")</f>
        <v>037409</v>
      </c>
      <c r="H1080" s="6" t="s">
        <v>14676</v>
      </c>
      <c r="I1080" s="2" t="s">
        <v>17984</v>
      </c>
      <c r="J1080" s="3" t="s">
        <v>17985</v>
      </c>
      <c r="K1080" s="3" t="s">
        <v>17986</v>
      </c>
      <c r="L1080" s="3" t="s">
        <v>14680</v>
      </c>
      <c r="M1080" s="3"/>
      <c r="N1080" s="3" t="s">
        <v>14680</v>
      </c>
      <c r="O1080" s="3" t="s">
        <v>14680</v>
      </c>
      <c r="P1080" s="166" t="str">
        <f>IFERROR(VLOOKUP(D1080,'TPMS-auto'!A:D, 4,0),"Not-in-TPMS")</f>
        <v>0008555</v>
      </c>
      <c r="Q1080" s="169" t="str">
        <f>VLOOKUP(Table2[[#This Row],[Unit Number]],Ops,3,0)</f>
        <v>Monica, Cheryl &amp; Machell</v>
      </c>
      <c r="R1080" s="173" t="str">
        <f>IFERROR(VLOOKUP(Table2[[#This Row],[Enterprise ID]], 'ExistingRental-12.11'!A:H, 3, 0), "Not Open On 12.11")</f>
        <v>Not Open On 12.11</v>
      </c>
      <c r="S1080" s="167" t="str">
        <f>IF(Table2[[#This Row],[Start Rental Date]]="New Rental", "New Rental", "Rental Extension Request")</f>
        <v>New Rental</v>
      </c>
      <c r="T1080" s="167" t="str">
        <f>IFERROR(IF(Table2[[#This Row],[Date of this request]]-Table2[[#This Row],[Tech Service Date]]&lt;60, "New Hire Rental", "Truck Breakdown"), "New Hire Rental")</f>
        <v>Truck Breakdown</v>
      </c>
      <c r="U1080" s="167" t="str">
        <f>IFERROR(VLOOKUP(Table2[[#This Row],[Enterprise ID]], 'ExistingRental-12.11'!A:H, 7, 0), "Not Open On 12.11")</f>
        <v>Not Open On 12.11</v>
      </c>
      <c r="V1080" s="173">
        <f>IFERROR(VLOOKUP(Table2[[#This Row],[Enterprise ID]],'Tech-ServiceDate'!A:B,2,0), "EitherNewHire or Termed")</f>
        <v>44426</v>
      </c>
      <c r="W1080" s="41"/>
      <c r="X1080" s="25"/>
    </row>
    <row r="1081" spans="1:24" ht="33.75" customHeight="1">
      <c r="A1081" s="15">
        <v>45987</v>
      </c>
      <c r="B1081" s="7">
        <v>23844</v>
      </c>
      <c r="C1081" s="4" t="s">
        <v>16970</v>
      </c>
      <c r="D1081" s="5" t="s">
        <v>16971</v>
      </c>
      <c r="E1081" s="176" t="str">
        <f t="shared" si="44"/>
        <v>23844</v>
      </c>
      <c r="F1081" s="181">
        <f>IFERROR(VLOOKUP(D1081,'TPMS-auto'!A:J, 10,0), "Not-in-TPMS")</f>
        <v>8436977421</v>
      </c>
      <c r="G1081" s="181" t="str">
        <f>IFERROR(VLOOKUP(D1081,'TPMS-auto'!A:J,6,0),"Not-in-TPMS")</f>
        <v>023844</v>
      </c>
      <c r="H1081" s="6" t="s">
        <v>14676</v>
      </c>
      <c r="I1081" s="2" t="s">
        <v>17987</v>
      </c>
      <c r="J1081" s="3" t="s">
        <v>17988</v>
      </c>
      <c r="K1081" s="13" t="s">
        <v>15451</v>
      </c>
      <c r="L1081" s="3" t="s">
        <v>14680</v>
      </c>
      <c r="M1081" s="3"/>
      <c r="N1081" s="3" t="s">
        <v>14680</v>
      </c>
      <c r="O1081" s="3" t="s">
        <v>14680</v>
      </c>
      <c r="P1081" s="166" t="str">
        <f>IFERROR(VLOOKUP(D1081,'TPMS-auto'!A:D, 4,0),"Not-in-TPMS")</f>
        <v>0008175</v>
      </c>
      <c r="Q1081" s="169" t="str">
        <f>VLOOKUP(Table2[[#This Row],[Unit Number]],Ops,3,0)</f>
        <v>Rob &amp; Andrea</v>
      </c>
      <c r="R1081" s="173">
        <f>IFERROR(VLOOKUP(Table2[[#This Row],[Enterprise ID]], 'ExistingRental-12.11'!A:H, 3, 0), "Not Open On 12.11")</f>
        <v>45987</v>
      </c>
      <c r="S1081" s="167" t="str">
        <f>IF(Table2[[#This Row],[Start Rental Date]]="New Rental", "New Rental", "Rental Extension Request")</f>
        <v>New Rental</v>
      </c>
      <c r="T1081" s="167" t="str">
        <f>IFERROR(IF(Table2[[#This Row],[Date of this request]]-Table2[[#This Row],[Tech Service Date]]&lt;60, "New Hire Rental", "Truck Breakdown"), "New Hire Rental")</f>
        <v>Truck Breakdown</v>
      </c>
      <c r="U1081" s="167" t="str">
        <f>IFERROR(VLOOKUP(Table2[[#This Row],[Enterprise ID]], 'ExistingRental-12.11'!A:H, 7, 0), "Not Open On 12.11")</f>
        <v>VINCENT WHALEY</v>
      </c>
      <c r="V1081" s="173">
        <f>IFERROR(VLOOKUP(Table2[[#This Row],[Enterprise ID]],'Tech-ServiceDate'!A:B,2,0), "EitherNewHire or Termed")</f>
        <v>45340</v>
      </c>
      <c r="W1081" s="41"/>
      <c r="X1081" s="25"/>
    </row>
    <row r="1082" spans="1:24" ht="33.75" customHeight="1">
      <c r="A1082" s="15">
        <v>45987</v>
      </c>
      <c r="B1082" s="8">
        <v>23498</v>
      </c>
      <c r="C1082" s="9" t="s">
        <v>17989</v>
      </c>
      <c r="D1082" s="10" t="s">
        <v>17990</v>
      </c>
      <c r="E1082" s="174" t="str">
        <f t="shared" si="44"/>
        <v>23498</v>
      </c>
      <c r="F1082" s="175">
        <f>IFERROR(VLOOKUP(D1082,'TPMS-auto'!A:J, 10,0), "Not-in-TPMS")</f>
        <v>8289625024</v>
      </c>
      <c r="G1082" s="175" t="str">
        <f>IFERROR(VLOOKUP(D1082,'TPMS-auto'!A:J,6,0),"Not-in-TPMS")</f>
        <v>023498</v>
      </c>
      <c r="H1082" s="6" t="s">
        <v>14676</v>
      </c>
      <c r="I1082" s="11" t="s">
        <v>17991</v>
      </c>
      <c r="J1082" s="13" t="s">
        <v>17992</v>
      </c>
      <c r="K1082" s="13" t="s">
        <v>15451</v>
      </c>
      <c r="L1082" s="3" t="s">
        <v>14680</v>
      </c>
      <c r="M1082" s="13"/>
      <c r="N1082" s="13" t="s">
        <v>14680</v>
      </c>
      <c r="O1082" s="13" t="s">
        <v>14680</v>
      </c>
      <c r="P1082" s="166" t="str">
        <f>IFERROR(VLOOKUP(D1082,'TPMS-auto'!A:D, 4,0),"Not-in-TPMS")</f>
        <v>0004766</v>
      </c>
      <c r="Q1082" s="169" t="str">
        <f>VLOOKUP(Table2[[#This Row],[Unit Number]],Ops,3,0)</f>
        <v>Rob &amp; Andrea</v>
      </c>
      <c r="R1082" s="173">
        <f>IFERROR(VLOOKUP(Table2[[#This Row],[Enterprise ID]], 'ExistingRental-12.11'!A:H, 3, 0), "Not Open On 12.11")</f>
        <v>45987</v>
      </c>
      <c r="S1082" s="167" t="str">
        <f>IF(Table2[[#This Row],[Start Rental Date]]="New Rental", "New Rental", "Rental Extension Request")</f>
        <v>New Rental</v>
      </c>
      <c r="T1082" s="167" t="str">
        <f>IFERROR(IF(Table2[[#This Row],[Date of this request]]-Table2[[#This Row],[Tech Service Date]]&lt;60, "New Hire Rental", "Truck Breakdown"), "New Hire Rental")</f>
        <v>Truck Breakdown</v>
      </c>
      <c r="U1082" s="167" t="str">
        <f>IFERROR(VLOOKUP(Table2[[#This Row],[Enterprise ID]], 'ExistingRental-12.11'!A:H, 7, 0), "Not Open On 12.11")</f>
        <v>JUSTIN GREENE</v>
      </c>
      <c r="V1082" s="173">
        <f>IFERROR(VLOOKUP(Table2[[#This Row],[Enterprise ID]],'Tech-ServiceDate'!A:B,2,0), "EitherNewHire or Termed")</f>
        <v>45172</v>
      </c>
      <c r="W1082" s="41"/>
      <c r="X1082" s="25"/>
    </row>
    <row r="1083" spans="1:24" ht="33.75" customHeight="1">
      <c r="A1083" s="15">
        <v>45987</v>
      </c>
      <c r="B1083" s="8">
        <v>36894</v>
      </c>
      <c r="C1083" s="9" t="s">
        <v>17739</v>
      </c>
      <c r="D1083" s="10" t="s">
        <v>17740</v>
      </c>
      <c r="E1083" s="174" t="str">
        <f t="shared" si="44"/>
        <v>36894</v>
      </c>
      <c r="F1083" s="175">
        <f>IFERROR(VLOOKUP(D1083,'TPMS-auto'!A:J, 10,0), "Not-in-TPMS")</f>
        <v>2109293433</v>
      </c>
      <c r="G1083" s="175" t="str">
        <f>IFERROR(VLOOKUP(D1083,'TPMS-auto'!A:J,6,0),"Not-in-TPMS")</f>
        <v>036894</v>
      </c>
      <c r="H1083" s="12">
        <v>45980</v>
      </c>
      <c r="I1083" s="11" t="s">
        <v>17993</v>
      </c>
      <c r="J1083" s="13" t="s">
        <v>17994</v>
      </c>
      <c r="K1083" s="13" t="s">
        <v>14679</v>
      </c>
      <c r="L1083" s="13" t="s">
        <v>14680</v>
      </c>
      <c r="M1083" s="13"/>
      <c r="N1083" s="13" t="s">
        <v>14680</v>
      </c>
      <c r="O1083" s="13" t="s">
        <v>14680</v>
      </c>
      <c r="P1083" s="166" t="str">
        <f>IFERROR(VLOOKUP(D1083,'TPMS-auto'!A:D, 4,0),"Not-in-TPMS")</f>
        <v>0008147</v>
      </c>
      <c r="Q1083" s="169" t="str">
        <f>VLOOKUP(Table2[[#This Row],[Unit Number]],Ops,3,0)</f>
        <v>Carol &amp; Tasha</v>
      </c>
      <c r="R1083" s="173">
        <f>IFERROR(VLOOKUP(Table2[[#This Row],[Enterprise ID]], 'ExistingRental-12.11'!A:H, 3, 0), "Not Open On 12.11")</f>
        <v>45980</v>
      </c>
      <c r="S1083" s="167" t="str">
        <f>IF(Table2[[#This Row],[Start Rental Date]]="New Rental", "New Rental", "Rental Extension Request")</f>
        <v>Rental Extension Request</v>
      </c>
      <c r="T1083" s="167" t="str">
        <f>IFERROR(IF(Table2[[#This Row],[Date of this request]]-Table2[[#This Row],[Tech Service Date]]&lt;60, "New Hire Rental", "Truck Breakdown"), "New Hire Rental")</f>
        <v>Truck Breakdown</v>
      </c>
      <c r="U1083" s="167" t="str">
        <f>IFERROR(VLOOKUP(Table2[[#This Row],[Enterprise ID]], 'ExistingRental-12.11'!A:H, 7, 0), "Not Open On 12.11")</f>
        <v>CHRISTOPHER FELTS</v>
      </c>
      <c r="V1083" s="173">
        <f>IFERROR(VLOOKUP(Table2[[#This Row],[Enterprise ID]],'Tech-ServiceDate'!A:B,2,0), "EitherNewHire or Termed")</f>
        <v>45725</v>
      </c>
      <c r="W1083" s="41"/>
      <c r="X1083" s="25"/>
    </row>
    <row r="1084" spans="1:24" ht="33.75" customHeight="1">
      <c r="A1084" s="15">
        <v>45987</v>
      </c>
      <c r="B1084" s="7">
        <v>37268</v>
      </c>
      <c r="C1084" s="4" t="s">
        <v>17995</v>
      </c>
      <c r="D1084" s="5" t="s">
        <v>17996</v>
      </c>
      <c r="E1084" s="176" t="str">
        <f t="shared" si="44"/>
        <v>37268</v>
      </c>
      <c r="F1084" s="181">
        <f>IFERROR(VLOOKUP(D1084,'TPMS-auto'!A:J, 10,0), "Not-in-TPMS")</f>
        <v>7066270226</v>
      </c>
      <c r="G1084" s="181" t="str">
        <f>IFERROR(VLOOKUP(D1084,'TPMS-auto'!A:J,6,0),"Not-in-TPMS")</f>
        <v>037268</v>
      </c>
      <c r="H1084" s="6" t="s">
        <v>14676</v>
      </c>
      <c r="I1084" s="2" t="s">
        <v>17997</v>
      </c>
      <c r="J1084" s="149" t="s">
        <v>17998</v>
      </c>
      <c r="K1084" s="13" t="s">
        <v>17999</v>
      </c>
      <c r="L1084" s="3" t="s">
        <v>14680</v>
      </c>
      <c r="M1084" s="3"/>
      <c r="N1084" s="3" t="s">
        <v>14680</v>
      </c>
      <c r="O1084" s="3" t="s">
        <v>14680</v>
      </c>
      <c r="P1084" s="166" t="str">
        <f>IFERROR(VLOOKUP(D1084,'TPMS-auto'!A:D, 4,0),"Not-in-TPMS")</f>
        <v>0008035</v>
      </c>
      <c r="Q1084" s="169" t="str">
        <f>VLOOKUP(Table2[[#This Row],[Unit Number]],Ops,3,0)</f>
        <v>Rob &amp; Andrea</v>
      </c>
      <c r="R1084" s="173">
        <f>IFERROR(VLOOKUP(Table2[[#This Row],[Enterprise ID]], 'ExistingRental-12.11'!A:H, 3, 0), "Not Open On 12.11")</f>
        <v>45989</v>
      </c>
      <c r="S1084" s="167" t="str">
        <f>IF(Table2[[#This Row],[Start Rental Date]]="New Rental", "New Rental", "Rental Extension Request")</f>
        <v>New Rental</v>
      </c>
      <c r="T1084" s="167" t="str">
        <f>IFERROR(IF(Table2[[#This Row],[Date of this request]]-Table2[[#This Row],[Tech Service Date]]&lt;60, "New Hire Rental", "Truck Breakdown"), "New Hire Rental")</f>
        <v>Truck Breakdown</v>
      </c>
      <c r="U1084" s="167" t="str">
        <f>IFERROR(VLOOKUP(Table2[[#This Row],[Enterprise ID]], 'ExistingRental-12.11'!A:H, 7, 0), "Not Open On 12.11")</f>
        <v>JUSTIN WILBER</v>
      </c>
      <c r="V1084" s="173">
        <f>IFERROR(VLOOKUP(Table2[[#This Row],[Enterprise ID]],'Tech-ServiceDate'!A:B,2,0), "EitherNewHire or Termed")</f>
        <v>45907</v>
      </c>
      <c r="W1084" s="41"/>
      <c r="X1084" s="25"/>
    </row>
    <row r="1085" spans="1:24" ht="33.75" customHeight="1">
      <c r="A1085" s="15">
        <v>45987</v>
      </c>
      <c r="B1085" s="7" t="s">
        <v>16532</v>
      </c>
      <c r="C1085" s="4" t="s">
        <v>15385</v>
      </c>
      <c r="D1085" s="5" t="s">
        <v>15386</v>
      </c>
      <c r="E1085" s="176" t="str">
        <f t="shared" si="44"/>
        <v xml:space="preserve">37306	</v>
      </c>
      <c r="F1085" s="181">
        <f>IFERROR(VLOOKUP(D1085,'TPMS-auto'!A:J, 10,0), "Not-in-TPMS")</f>
        <v>5856644977</v>
      </c>
      <c r="G1085" s="181" t="str">
        <f>IFERROR(VLOOKUP(D1085,'TPMS-auto'!A:J,6,0),"Not-in-TPMS")</f>
        <v>037306</v>
      </c>
      <c r="H1085" s="6" t="s">
        <v>14676</v>
      </c>
      <c r="I1085" s="2" t="s">
        <v>18000</v>
      </c>
      <c r="J1085" s="3" t="s">
        <v>18001</v>
      </c>
      <c r="K1085" s="3" t="s">
        <v>15451</v>
      </c>
      <c r="L1085" s="3" t="s">
        <v>14680</v>
      </c>
      <c r="M1085" s="3"/>
      <c r="N1085" s="3" t="s">
        <v>14680</v>
      </c>
      <c r="O1085" s="3" t="s">
        <v>14680</v>
      </c>
      <c r="P1085" s="166" t="str">
        <f>IFERROR(VLOOKUP(D1085,'TPMS-auto'!A:D, 4,0),"Not-in-TPMS")</f>
        <v>0007670</v>
      </c>
      <c r="Q1085" s="169" t="str">
        <f>VLOOKUP(Table2[[#This Row],[Unit Number]],Ops,3,0)</f>
        <v>Rob &amp; Andrea</v>
      </c>
      <c r="R1085" s="173">
        <f>IFERROR(VLOOKUP(Table2[[#This Row],[Enterprise ID]], 'ExistingRental-12.11'!A:H, 3, 0), "Not Open On 12.11")</f>
        <v>45989</v>
      </c>
      <c r="S1085" s="167" t="str">
        <f>IF(Table2[[#This Row],[Start Rental Date]]="New Rental", "New Rental", "Rental Extension Request")</f>
        <v>New Rental</v>
      </c>
      <c r="T1085" s="167" t="str">
        <f>IFERROR(IF(Table2[[#This Row],[Date of this request]]-Table2[[#This Row],[Tech Service Date]]&lt;60, "New Hire Rental", "Truck Breakdown"), "New Hire Rental")</f>
        <v>Truck Breakdown</v>
      </c>
      <c r="U1085" s="167" t="str">
        <f>IFERROR(VLOOKUP(Table2[[#This Row],[Enterprise ID]], 'ExistingRental-12.11'!A:H, 7, 0), "Not Open On 12.11")</f>
        <v>BRETT WOLFF</v>
      </c>
      <c r="V1085" s="173">
        <f>IFERROR(VLOOKUP(Table2[[#This Row],[Enterprise ID]],'Tech-ServiceDate'!A:B,2,0), "EitherNewHire or Termed")</f>
        <v>44917</v>
      </c>
      <c r="W1085" s="41"/>
      <c r="X1085" s="25"/>
    </row>
    <row r="1086" spans="1:24" ht="33.75" customHeight="1">
      <c r="A1086" s="15">
        <v>45987</v>
      </c>
      <c r="B1086" s="7">
        <v>47280</v>
      </c>
      <c r="C1086" s="4" t="s">
        <v>15218</v>
      </c>
      <c r="D1086" s="5" t="s">
        <v>15219</v>
      </c>
      <c r="E1086" s="176" t="str">
        <f t="shared" si="44"/>
        <v>47280</v>
      </c>
      <c r="F1086" s="181">
        <f>IFERROR(VLOOKUP(D1086,'TPMS-auto'!A:J, 10,0), "Not-in-TPMS")</f>
        <v>5097011324</v>
      </c>
      <c r="G1086" s="181" t="str">
        <f>IFERROR(VLOOKUP(D1086,'TPMS-auto'!A:J,6,0),"Not-in-TPMS")</f>
        <v>047280</v>
      </c>
      <c r="H1086" s="12" t="s">
        <v>14676</v>
      </c>
      <c r="I1086" s="2" t="s">
        <v>16192</v>
      </c>
      <c r="J1086" s="3" t="s">
        <v>18002</v>
      </c>
      <c r="K1086" s="13" t="s">
        <v>15451</v>
      </c>
      <c r="L1086" s="13" t="s">
        <v>14680</v>
      </c>
      <c r="M1086" s="13"/>
      <c r="N1086" s="3" t="s">
        <v>14680</v>
      </c>
      <c r="O1086" s="3" t="s">
        <v>14680</v>
      </c>
      <c r="P1086" s="166" t="str">
        <f>IFERROR(VLOOKUP(D1086,'TPMS-auto'!A:D, 4,0),"Not-in-TPMS")</f>
        <v>0008228</v>
      </c>
      <c r="Q1086" s="169" t="str">
        <f>VLOOKUP(Table2[[#This Row],[Unit Number]],Ops,3,0)</f>
        <v>Carol &amp; Tasha</v>
      </c>
      <c r="R1086" s="173">
        <f>IFERROR(VLOOKUP(Table2[[#This Row],[Enterprise ID]], 'ExistingRental-12.11'!A:H, 3, 0), "Not Open On 12.11")</f>
        <v>46001</v>
      </c>
      <c r="S1086" s="167" t="str">
        <f>IF(Table2[[#This Row],[Start Rental Date]]="New Rental", "New Rental", "Rental Extension Request")</f>
        <v>New Rental</v>
      </c>
      <c r="T1086" s="167" t="str">
        <f>IFERROR(IF(Table2[[#This Row],[Date of this request]]-Table2[[#This Row],[Tech Service Date]]&lt;60, "New Hire Rental", "Truck Breakdown"), "New Hire Rental")</f>
        <v>Truck Breakdown</v>
      </c>
      <c r="U1086" s="167" t="str">
        <f>IFERROR(VLOOKUP(Table2[[#This Row],[Enterprise ID]], 'ExistingRental-12.11'!A:H, 7, 0), "Not Open On 12.11")</f>
        <v>HARLEY BROWN</v>
      </c>
      <c r="V1086" s="173">
        <f>IFERROR(VLOOKUP(Table2[[#This Row],[Enterprise ID]],'Tech-ServiceDate'!A:B,2,0), "EitherNewHire or Termed")</f>
        <v>45648</v>
      </c>
      <c r="W1086" s="41"/>
      <c r="X1086" s="25"/>
    </row>
    <row r="1087" spans="1:24" ht="33.75" customHeight="1">
      <c r="A1087" s="15">
        <v>45987</v>
      </c>
      <c r="B1087" s="8">
        <v>61306</v>
      </c>
      <c r="C1087" s="9" t="s">
        <v>17743</v>
      </c>
      <c r="D1087" s="10" t="s">
        <v>7150</v>
      </c>
      <c r="E1087" s="174" t="str">
        <f t="shared" si="44"/>
        <v>61306</v>
      </c>
      <c r="F1087" s="175">
        <f>IFERROR(VLOOKUP(D1087,'TPMS-auto'!A:J, 10,0), "Not-in-TPMS")</f>
        <v>3012564155</v>
      </c>
      <c r="G1087" s="175" t="str">
        <f>IFERROR(VLOOKUP(D1087,'TPMS-auto'!A:J,6,0),"Not-in-TPMS")</f>
        <v>061306</v>
      </c>
      <c r="H1087" s="12">
        <v>45964</v>
      </c>
      <c r="I1087" s="11" t="s">
        <v>17111</v>
      </c>
      <c r="J1087" s="13" t="s">
        <v>17744</v>
      </c>
      <c r="K1087" s="13" t="s">
        <v>14679</v>
      </c>
      <c r="L1087" s="13" t="s">
        <v>14680</v>
      </c>
      <c r="M1087" s="13"/>
      <c r="N1087" s="13" t="s">
        <v>14680</v>
      </c>
      <c r="O1087" s="13" t="s">
        <v>14680</v>
      </c>
      <c r="P1087" s="166" t="str">
        <f>IFERROR(VLOOKUP(D1087,'TPMS-auto'!A:D, 4,0),"Not-in-TPMS")</f>
        <v>0007084</v>
      </c>
      <c r="Q1087" s="169" t="str">
        <f>VLOOKUP(Table2[[#This Row],[Unit Number]],Ops,3,0)</f>
        <v>Monica, Cheryl &amp; Machell</v>
      </c>
      <c r="R1087" s="173">
        <f>IFERROR(VLOOKUP(Table2[[#This Row],[Enterprise ID]], 'ExistingRental-12.11'!A:H, 3, 0), "Not Open On 12.11")</f>
        <v>45980</v>
      </c>
      <c r="S1087" s="167" t="str">
        <f>IF(Table2[[#This Row],[Start Rental Date]]="New Rental", "New Rental", "Rental Extension Request")</f>
        <v>Rental Extension Request</v>
      </c>
      <c r="T1087" s="167" t="str">
        <f>IFERROR(IF(Table2[[#This Row],[Date of this request]]-Table2[[#This Row],[Tech Service Date]]&lt;60, "New Hire Rental", "Truck Breakdown"), "New Hire Rental")</f>
        <v>Truck Breakdown</v>
      </c>
      <c r="U1087" s="167" t="str">
        <f>IFERROR(VLOOKUP(Table2[[#This Row],[Enterprise ID]], 'ExistingRental-12.11'!A:H, 7, 0), "Not Open On 12.11")</f>
        <v>JEFFREY HUME</v>
      </c>
      <c r="V1087" s="173">
        <f>IFERROR(VLOOKUP(Table2[[#This Row],[Enterprise ID]],'Tech-ServiceDate'!A:B,2,0), "EitherNewHire or Termed")</f>
        <v>39693</v>
      </c>
      <c r="W1087" s="41"/>
      <c r="X1087" s="25"/>
    </row>
    <row r="1088" spans="1:24" ht="33.75" customHeight="1">
      <c r="A1088" s="15">
        <v>45987</v>
      </c>
      <c r="B1088" s="7">
        <v>21793</v>
      </c>
      <c r="C1088" s="4" t="s">
        <v>16446</v>
      </c>
      <c r="D1088" s="5" t="s">
        <v>16447</v>
      </c>
      <c r="E1088" s="176" t="str">
        <f t="shared" si="44"/>
        <v>21793</v>
      </c>
      <c r="F1088" s="177">
        <f>IFERROR(VLOOKUP(D1088,'TPMS-auto'!A:J, 10,0), "Not-in-TPMS")</f>
        <v>2108950725</v>
      </c>
      <c r="G1088" s="177" t="str">
        <f>IFERROR(VLOOKUP(D1088,'TPMS-auto'!A:J,6,0),"Not-in-TPMS")</f>
        <v>061686</v>
      </c>
      <c r="H1088" s="12">
        <v>45945</v>
      </c>
      <c r="I1088" s="2" t="s">
        <v>18003</v>
      </c>
      <c r="J1088" s="3" t="s">
        <v>18004</v>
      </c>
      <c r="K1088" s="3" t="s">
        <v>15451</v>
      </c>
      <c r="L1088" s="3" t="s">
        <v>14680</v>
      </c>
      <c r="M1088" s="3"/>
      <c r="N1088" s="3" t="s">
        <v>14680</v>
      </c>
      <c r="O1088" s="3" t="s">
        <v>14680</v>
      </c>
      <c r="P1088" s="166" t="str">
        <f>IFERROR(VLOOKUP(D1088,'TPMS-auto'!A:D, 4,0),"Not-in-TPMS")</f>
        <v>0008147</v>
      </c>
      <c r="Q1088" s="169" t="str">
        <f>VLOOKUP(Table2[[#This Row],[Unit Number]],Ops,3,0)</f>
        <v>Carol &amp; Tasha</v>
      </c>
      <c r="R1088" s="173" t="str">
        <f>IFERROR(VLOOKUP(Table2[[#This Row],[Enterprise ID]], 'ExistingRental-12.11'!A:H, 3, 0), "Not Open On 12.11")</f>
        <v>Not Open On 12.11</v>
      </c>
      <c r="S1088" s="167" t="str">
        <f>IF(Table2[[#This Row],[Start Rental Date]]="New Rental", "New Rental", "Rental Extension Request")</f>
        <v>Rental Extension Request</v>
      </c>
      <c r="T1088" s="167" t="str">
        <f>IFERROR(IF(Table2[[#This Row],[Date of this request]]-Table2[[#This Row],[Tech Service Date]]&lt;60, "New Hire Rental", "Truck Breakdown"), "New Hire Rental")</f>
        <v>Truck Breakdown</v>
      </c>
      <c r="U1088" s="167" t="str">
        <f>IFERROR(VLOOKUP(Table2[[#This Row],[Enterprise ID]], 'ExistingRental-12.11'!A:H, 7, 0), "Not Open On 12.11")</f>
        <v>Not Open On 12.11</v>
      </c>
      <c r="V1088" s="173">
        <f>IFERROR(VLOOKUP(Table2[[#This Row],[Enterprise ID]],'Tech-ServiceDate'!A:B,2,0), "EitherNewHire or Termed")</f>
        <v>44588</v>
      </c>
      <c r="W1088" s="41"/>
      <c r="X1088" s="25"/>
    </row>
    <row r="1089" spans="1:24" ht="33.75" customHeight="1">
      <c r="A1089" s="15">
        <v>45987</v>
      </c>
      <c r="B1089" s="7">
        <v>46546</v>
      </c>
      <c r="C1089" s="4" t="s">
        <v>17653</v>
      </c>
      <c r="D1089" s="5" t="s">
        <v>17654</v>
      </c>
      <c r="E1089" s="176" t="s">
        <v>18005</v>
      </c>
      <c r="F1089" s="181">
        <v>7404080165</v>
      </c>
      <c r="G1089" s="181" t="s">
        <v>18006</v>
      </c>
      <c r="H1089" s="6">
        <v>45978</v>
      </c>
      <c r="I1089" s="2" t="s">
        <v>17655</v>
      </c>
      <c r="J1089" s="3" t="s">
        <v>17656</v>
      </c>
      <c r="K1089" s="3" t="s">
        <v>14679</v>
      </c>
      <c r="L1089" s="3" t="s">
        <v>14680</v>
      </c>
      <c r="M1089" s="3"/>
      <c r="N1089" s="3" t="s">
        <v>14680</v>
      </c>
      <c r="O1089" s="3" t="s">
        <v>14680</v>
      </c>
      <c r="P1089" s="166" t="str">
        <f>IFERROR(VLOOKUP(D1089,'TPMS-auto'!A:D, 4,0),"Not-in-TPMS")</f>
        <v>0004766</v>
      </c>
      <c r="Q1089" s="169" t="str">
        <f>VLOOKUP(Table2[[#This Row],[Unit Number]],Ops,3,0)</f>
        <v>Rob &amp; Andrea</v>
      </c>
      <c r="R1089" s="173">
        <f>IFERROR(VLOOKUP(Table2[[#This Row],[Enterprise ID]], 'ExistingRental-12.11'!A:H, 3, 0), "Not Open On 12.11")</f>
        <v>45980</v>
      </c>
      <c r="S1089" s="167" t="str">
        <f>IF(Table2[[#This Row],[Start Rental Date]]="New Rental", "New Rental", "Rental Extension Request")</f>
        <v>Rental Extension Request</v>
      </c>
      <c r="T1089" s="167" t="str">
        <f>IFERROR(IF(Table2[[#This Row],[Date of this request]]-Table2[[#This Row],[Tech Service Date]]&lt;60, "New Hire Rental", "Truck Breakdown"), "New Hire Rental")</f>
        <v>Truck Breakdown</v>
      </c>
      <c r="U1089" s="167" t="str">
        <f>IFERROR(VLOOKUP(Table2[[#This Row],[Enterprise ID]], 'ExistingRental-12.11'!A:H, 7, 0), "Not Open On 12.11")</f>
        <v>JOSHUA DICKERSON</v>
      </c>
      <c r="V1089" s="173">
        <f>IFERROR(VLOOKUP(Table2[[#This Row],[Enterprise ID]],'Tech-ServiceDate'!A:B,2,0), "EitherNewHire or Termed")</f>
        <v>45844</v>
      </c>
      <c r="W1089" s="41"/>
      <c r="X1089" s="25"/>
    </row>
    <row r="1090" spans="1:24" ht="33.75" customHeight="1">
      <c r="A1090" s="15">
        <v>45987</v>
      </c>
      <c r="B1090" s="7">
        <v>23254</v>
      </c>
      <c r="C1090" s="4" t="s">
        <v>18007</v>
      </c>
      <c r="D1090" s="5" t="s">
        <v>18008</v>
      </c>
      <c r="E1090" s="176" t="str">
        <f t="shared" ref="E1090:E1102" si="45">TRIM(B1090)</f>
        <v>23254</v>
      </c>
      <c r="F1090" s="181">
        <f>IFERROR(VLOOKUP(D1090,'TPMS-auto'!A:J, 10,0), "Not-in-TPMS")</f>
        <v>9253674052</v>
      </c>
      <c r="G1090" s="181" t="str">
        <f>IFERROR(VLOOKUP(D1090,'TPMS-auto'!A:J,6,0),"Not-in-TPMS")</f>
        <v>023254</v>
      </c>
      <c r="H1090" s="12" t="s">
        <v>14676</v>
      </c>
      <c r="I1090" s="2" t="s">
        <v>17892</v>
      </c>
      <c r="J1090" s="3" t="s">
        <v>18009</v>
      </c>
      <c r="K1090" s="3" t="s">
        <v>14679</v>
      </c>
      <c r="L1090" s="3" t="s">
        <v>14680</v>
      </c>
      <c r="M1090" s="3"/>
      <c r="N1090" s="3" t="s">
        <v>14680</v>
      </c>
      <c r="O1090" s="3" t="s">
        <v>14680</v>
      </c>
      <c r="P1090" s="166" t="str">
        <f>IFERROR(VLOOKUP(D1090,'TPMS-auto'!A:D, 4,0),"Not-in-TPMS")</f>
        <v>0008184</v>
      </c>
      <c r="Q1090" s="169" t="str">
        <f>VLOOKUP(Table2[[#This Row],[Unit Number]],Ops,3,0)</f>
        <v>Carol &amp; Tasha</v>
      </c>
      <c r="R1090" s="173">
        <f>IFERROR(VLOOKUP(Table2[[#This Row],[Enterprise ID]], 'ExistingRental-12.11'!A:H, 3, 0), "Not Open On 12.11")</f>
        <v>45989</v>
      </c>
      <c r="S1090" s="167" t="str">
        <f>IF(Table2[[#This Row],[Start Rental Date]]="New Rental", "New Rental", "Rental Extension Request")</f>
        <v>New Rental</v>
      </c>
      <c r="T1090" s="167" t="str">
        <f>IFERROR(IF(Table2[[#This Row],[Date of this request]]-Table2[[#This Row],[Tech Service Date]]&lt;60, "New Hire Rental", "Truck Breakdown"), "New Hire Rental")</f>
        <v>Truck Breakdown</v>
      </c>
      <c r="U1090" s="167" t="str">
        <f>IFERROR(VLOOKUP(Table2[[#This Row],[Enterprise ID]], 'ExistingRental-12.11'!A:H, 7, 0), "Not Open On 12.11")</f>
        <v>ALLEN ENGEN</v>
      </c>
      <c r="V1090" s="173">
        <f>IFERROR(VLOOKUP(Table2[[#This Row],[Enterprise ID]],'Tech-ServiceDate'!A:B,2,0), "EitherNewHire or Termed")</f>
        <v>42499</v>
      </c>
      <c r="W1090" s="41"/>
      <c r="X1090" s="25"/>
    </row>
    <row r="1091" spans="1:24" ht="33.75" customHeight="1">
      <c r="A1091" s="15">
        <v>45988</v>
      </c>
      <c r="B1091" s="8">
        <v>61736</v>
      </c>
      <c r="C1091" s="9" t="s">
        <v>18010</v>
      </c>
      <c r="D1091" s="10" t="s">
        <v>18011</v>
      </c>
      <c r="E1091" s="174" t="str">
        <f t="shared" si="45"/>
        <v>61736</v>
      </c>
      <c r="F1091" s="175">
        <f>IFERROR(VLOOKUP(D1091,'TPMS-auto'!A:J, 10,0), "Not-in-TPMS")</f>
        <v>3604722716</v>
      </c>
      <c r="G1091" s="175" t="str">
        <f>IFERROR(VLOOKUP(D1091,'TPMS-auto'!A:J,6,0),"Not-in-TPMS")</f>
        <v>061736</v>
      </c>
      <c r="H1091" s="12" t="s">
        <v>14676</v>
      </c>
      <c r="I1091" s="11" t="s">
        <v>18012</v>
      </c>
      <c r="J1091" s="13" t="s">
        <v>18013</v>
      </c>
      <c r="K1091" s="22" t="s">
        <v>18014</v>
      </c>
      <c r="L1091" s="3" t="s">
        <v>14680</v>
      </c>
      <c r="M1091" s="13"/>
      <c r="N1091" s="31" t="s">
        <v>14996</v>
      </c>
      <c r="O1091" s="13" t="s">
        <v>14996</v>
      </c>
      <c r="P1091" s="166" t="str">
        <f>IFERROR(VLOOKUP(D1091,'TPMS-auto'!A:D, 4,0),"Not-in-TPMS")</f>
        <v>0008228</v>
      </c>
      <c r="Q1091" s="169" t="str">
        <f>VLOOKUP(Table2[[#This Row],[Unit Number]],Ops,3,0)</f>
        <v>Carol &amp; Tasha</v>
      </c>
      <c r="R1091" s="173" t="str">
        <f>IFERROR(VLOOKUP(Table2[[#This Row],[Enterprise ID]], 'ExistingRental-12.11'!A:H, 3, 0), "Not Open On 12.11")</f>
        <v>Not Open On 12.11</v>
      </c>
      <c r="S1091" s="167" t="str">
        <f>IF(Table2[[#This Row],[Start Rental Date]]="New Rental", "New Rental", "Rental Extension Request")</f>
        <v>New Rental</v>
      </c>
      <c r="T1091" s="167" t="str">
        <f>IFERROR(IF(Table2[[#This Row],[Date of this request]]-Table2[[#This Row],[Tech Service Date]]&lt;60, "New Hire Rental", "Truck Breakdown"), "New Hire Rental")</f>
        <v>Truck Breakdown</v>
      </c>
      <c r="U1091" s="167" t="str">
        <f>IFERROR(VLOOKUP(Table2[[#This Row],[Enterprise ID]], 'ExistingRental-12.11'!A:H, 7, 0), "Not Open On 12.11")</f>
        <v>Not Open On 12.11</v>
      </c>
      <c r="V1091" s="173">
        <f>IFERROR(VLOOKUP(Table2[[#This Row],[Enterprise ID]],'Tech-ServiceDate'!A:B,2,0), "EitherNewHire or Termed")</f>
        <v>44644</v>
      </c>
      <c r="W1091" s="41"/>
      <c r="X1091" s="25"/>
    </row>
    <row r="1092" spans="1:24" ht="33.75" customHeight="1">
      <c r="A1092" s="15">
        <v>45989</v>
      </c>
      <c r="B1092" s="8">
        <v>22334</v>
      </c>
      <c r="C1092" s="9" t="s">
        <v>17374</v>
      </c>
      <c r="D1092" s="10" t="s">
        <v>16990</v>
      </c>
      <c r="E1092" s="174" t="str">
        <f t="shared" si="45"/>
        <v>22334</v>
      </c>
      <c r="F1092" s="175">
        <f>IFERROR(VLOOKUP(D1092,'TPMS-auto'!A:J, 10,0), "Not-in-TPMS")</f>
        <v>6052312334</v>
      </c>
      <c r="G1092" s="175" t="str">
        <f>IFERROR(VLOOKUP(D1092,'TPMS-auto'!A:J,6,0),"Not-in-TPMS")</f>
        <v>022334</v>
      </c>
      <c r="H1092" s="12">
        <v>45967</v>
      </c>
      <c r="I1092" s="11" t="s">
        <v>17313</v>
      </c>
      <c r="J1092" s="13" t="s">
        <v>17314</v>
      </c>
      <c r="K1092" s="13" t="s">
        <v>14679</v>
      </c>
      <c r="L1092" s="13" t="s">
        <v>14680</v>
      </c>
      <c r="M1092" s="13"/>
      <c r="N1092" s="13" t="s">
        <v>14680</v>
      </c>
      <c r="O1092" s="13" t="s">
        <v>14680</v>
      </c>
      <c r="P1092" s="166" t="str">
        <f>IFERROR(VLOOKUP(D1092,'TPMS-auto'!A:D, 4,0),"Not-in-TPMS")</f>
        <v>0008162</v>
      </c>
      <c r="Q1092" s="169" t="str">
        <f>VLOOKUP(Table2[[#This Row],[Unit Number]],Ops,3,0)</f>
        <v>Monica, Cheryl &amp; Machell</v>
      </c>
      <c r="R1092" s="173">
        <f>IFERROR(VLOOKUP(Table2[[#This Row],[Enterprise ID]], 'ExistingRental-12.11'!A:H, 3, 0), "Not Open On 12.11")</f>
        <v>45959</v>
      </c>
      <c r="S1092" s="167" t="str">
        <f>IF(Table2[[#This Row],[Start Rental Date]]="New Rental", "New Rental", "Rental Extension Request")</f>
        <v>Rental Extension Request</v>
      </c>
      <c r="T1092" s="167" t="str">
        <f>IFERROR(IF(Table2[[#This Row],[Date of this request]]-Table2[[#This Row],[Tech Service Date]]&lt;60, "New Hire Rental", "Truck Breakdown"), "New Hire Rental")</f>
        <v>New Hire Rental</v>
      </c>
      <c r="U1092" s="167" t="str">
        <f>IFERROR(VLOOKUP(Table2[[#This Row],[Enterprise ID]], 'ExistingRental-12.11'!A:H, 7, 0), "Not Open On 12.11")</f>
        <v>DORIAN WADE</v>
      </c>
      <c r="V1092" s="173">
        <f>IFERROR(VLOOKUP(Table2[[#This Row],[Enterprise ID]],'Tech-ServiceDate'!A:B,2,0), "EitherNewHire or Termed")</f>
        <v>45935</v>
      </c>
      <c r="W1092" s="41"/>
      <c r="X1092" s="25"/>
    </row>
    <row r="1093" spans="1:24" ht="33.75" customHeight="1">
      <c r="A1093" s="15">
        <v>45989</v>
      </c>
      <c r="B1093" s="8">
        <v>36207</v>
      </c>
      <c r="C1093" s="9" t="s">
        <v>17529</v>
      </c>
      <c r="D1093" s="10" t="s">
        <v>17530</v>
      </c>
      <c r="E1093" s="174" t="str">
        <f t="shared" si="45"/>
        <v>36207</v>
      </c>
      <c r="F1093" s="175">
        <f>IFERROR(VLOOKUP(D1093,'TPMS-auto'!A:J, 10,0), "Not-in-TPMS")</f>
        <v>3017285405</v>
      </c>
      <c r="G1093" s="175" t="str">
        <f>IFERROR(VLOOKUP(D1093,'TPMS-auto'!A:J,6,0),"Not-in-TPMS")</f>
        <v>036207</v>
      </c>
      <c r="H1093" s="12" t="s">
        <v>14676</v>
      </c>
      <c r="I1093" s="11" t="s">
        <v>17531</v>
      </c>
      <c r="J1093" s="13" t="s">
        <v>17532</v>
      </c>
      <c r="K1093" s="13" t="s">
        <v>15451</v>
      </c>
      <c r="L1093" s="13" t="s">
        <v>14680</v>
      </c>
      <c r="M1093" s="13"/>
      <c r="N1093" s="13" t="s">
        <v>14680</v>
      </c>
      <c r="O1093" s="13" t="s">
        <v>14680</v>
      </c>
      <c r="P1093" s="166" t="str">
        <f>IFERROR(VLOOKUP(D1093,'TPMS-auto'!A:D, 4,0),"Not-in-TPMS")</f>
        <v>0007084</v>
      </c>
      <c r="Q1093" s="169" t="str">
        <f>VLOOKUP(Table2[[#This Row],[Unit Number]],Ops,3,0)</f>
        <v>Monica, Cheryl &amp; Machell</v>
      </c>
      <c r="R1093" s="173">
        <f>IFERROR(VLOOKUP(Table2[[#This Row],[Enterprise ID]], 'ExistingRental-12.11'!A:H, 3, 0), "Not Open On 12.11")</f>
        <v>45992</v>
      </c>
      <c r="S1093" s="167" t="str">
        <f>IF(Table2[[#This Row],[Start Rental Date]]="New Rental", "New Rental", "Rental Extension Request")</f>
        <v>New Rental</v>
      </c>
      <c r="T1093" s="167" t="str">
        <f>IFERROR(IF(Table2[[#This Row],[Date of this request]]-Table2[[#This Row],[Tech Service Date]]&lt;60, "New Hire Rental", "Truck Breakdown"), "New Hire Rental")</f>
        <v>New Hire Rental</v>
      </c>
      <c r="U1093" s="167" t="str">
        <f>IFERROR(VLOOKUP(Table2[[#This Row],[Enterprise ID]], 'ExistingRental-12.11'!A:H, 7, 0), "Not Open On 12.11")</f>
        <v>MUHAMMAD BILAL WALI</v>
      </c>
      <c r="V1093" s="173">
        <f>IFERROR(VLOOKUP(Table2[[#This Row],[Enterprise ID]],'Tech-ServiceDate'!A:B,2,0), "EitherNewHire or Termed")</f>
        <v>45956</v>
      </c>
      <c r="W1093" s="41"/>
      <c r="X1093" s="25"/>
    </row>
    <row r="1094" spans="1:24" ht="33.75" customHeight="1">
      <c r="A1094" s="15">
        <v>45989</v>
      </c>
      <c r="B1094" s="7">
        <v>6568</v>
      </c>
      <c r="C1094" s="4" t="s">
        <v>18015</v>
      </c>
      <c r="D1094" s="5" t="s">
        <v>2568</v>
      </c>
      <c r="E1094" s="176" t="str">
        <f t="shared" si="45"/>
        <v>6568</v>
      </c>
      <c r="F1094" s="181">
        <f>IFERROR(VLOOKUP(D1094,'TPMS-auto'!A:J, 10,0), "Not-in-TPMS")</f>
        <v>2148920567</v>
      </c>
      <c r="G1094" s="181" t="str">
        <f>IFERROR(VLOOKUP(D1094,'TPMS-auto'!A:J,6,0),"Not-in-TPMS")</f>
        <v>006568</v>
      </c>
      <c r="H1094" s="12" t="s">
        <v>14676</v>
      </c>
      <c r="I1094" s="2" t="s">
        <v>18016</v>
      </c>
      <c r="J1094" s="3" t="s">
        <v>18017</v>
      </c>
      <c r="K1094" s="13" t="s">
        <v>15451</v>
      </c>
      <c r="L1094" s="13" t="s">
        <v>14680</v>
      </c>
      <c r="M1094" s="13"/>
      <c r="N1094" s="3" t="s">
        <v>14680</v>
      </c>
      <c r="O1094" s="3" t="s">
        <v>14680</v>
      </c>
      <c r="P1094" s="166" t="str">
        <f>IFERROR(VLOOKUP(D1094,'TPMS-auto'!A:D, 4,0),"Not-in-TPMS")</f>
        <v>0008035</v>
      </c>
      <c r="Q1094" s="169" t="str">
        <f>VLOOKUP(Table2[[#This Row],[Unit Number]],Ops,3,0)</f>
        <v>Rob &amp; Andrea</v>
      </c>
      <c r="R1094" s="173">
        <f>IFERROR(VLOOKUP(Table2[[#This Row],[Enterprise ID]], 'ExistingRental-12.11'!A:H, 3, 0), "Not Open On 12.11")</f>
        <v>45992</v>
      </c>
      <c r="S1094" s="167" t="str">
        <f>IF(Table2[[#This Row],[Start Rental Date]]="New Rental", "New Rental", "Rental Extension Request")</f>
        <v>New Rental</v>
      </c>
      <c r="T1094" s="167" t="str">
        <f>IFERROR(IF(Table2[[#This Row],[Date of this request]]-Table2[[#This Row],[Tech Service Date]]&lt;60, "New Hire Rental", "Truck Breakdown"), "New Hire Rental")</f>
        <v>Truck Breakdown</v>
      </c>
      <c r="U1094" s="167" t="str">
        <f>IFERROR(VLOOKUP(Table2[[#This Row],[Enterprise ID]], 'ExistingRental-12.11'!A:H, 7, 0), "Not Open On 12.11")</f>
        <v>CORTEZ FLETCHER</v>
      </c>
      <c r="V1094" s="173">
        <f>IFERROR(VLOOKUP(Table2[[#This Row],[Enterprise ID]],'Tech-ServiceDate'!A:B,2,0), "EitherNewHire or Termed")</f>
        <v>33812</v>
      </c>
      <c r="W1094" s="41"/>
      <c r="X1094" s="25"/>
    </row>
    <row r="1095" spans="1:24" ht="33.75" customHeight="1">
      <c r="A1095" s="15">
        <v>45989</v>
      </c>
      <c r="B1095" s="7">
        <v>46688</v>
      </c>
      <c r="C1095" s="4" t="s">
        <v>16694</v>
      </c>
      <c r="D1095" s="5" t="s">
        <v>16695</v>
      </c>
      <c r="E1095" s="176" t="str">
        <f t="shared" si="45"/>
        <v>46688</v>
      </c>
      <c r="F1095" s="181">
        <f>IFERROR(VLOOKUP(D1095,'TPMS-auto'!A:J, 10,0), "Not-in-TPMS")</f>
        <v>5016170796</v>
      </c>
      <c r="G1095" s="181" t="str">
        <f>IFERROR(VLOOKUP(D1095,'TPMS-auto'!A:J,6,0),"Not-in-TPMS")</f>
        <v>046688</v>
      </c>
      <c r="H1095" s="12" t="s">
        <v>14676</v>
      </c>
      <c r="I1095" s="2" t="s">
        <v>18018</v>
      </c>
      <c r="J1095" s="3" t="s">
        <v>18019</v>
      </c>
      <c r="K1095" s="13" t="s">
        <v>15451</v>
      </c>
      <c r="L1095" s="3" t="s">
        <v>14680</v>
      </c>
      <c r="M1095" s="3"/>
      <c r="N1095" s="3" t="s">
        <v>14680</v>
      </c>
      <c r="O1095" s="3" t="s">
        <v>14680</v>
      </c>
      <c r="P1095" s="166" t="str">
        <f>IFERROR(VLOOKUP(D1095,'TPMS-auto'!A:D, 4,0),"Not-in-TPMS")</f>
        <v>0008206</v>
      </c>
      <c r="Q1095" s="169" t="str">
        <f>VLOOKUP(Table2[[#This Row],[Unit Number]],Ops,3,0)</f>
        <v>Monica, Cheryl &amp; Machell</v>
      </c>
      <c r="R1095" s="173">
        <f>IFERROR(VLOOKUP(Table2[[#This Row],[Enterprise ID]], 'ExistingRental-12.11'!A:H, 3, 0), "Not Open On 12.11")</f>
        <v>45996</v>
      </c>
      <c r="S1095" s="167" t="str">
        <f>IF(Table2[[#This Row],[Start Rental Date]]="New Rental", "New Rental", "Rental Extension Request")</f>
        <v>New Rental</v>
      </c>
      <c r="T1095" s="167" t="str">
        <f>IFERROR(IF(Table2[[#This Row],[Date of this request]]-Table2[[#This Row],[Tech Service Date]]&lt;60, "New Hire Rental", "Truck Breakdown"), "New Hire Rental")</f>
        <v>Truck Breakdown</v>
      </c>
      <c r="U1095" s="167" t="str">
        <f>IFERROR(VLOOKUP(Table2[[#This Row],[Enterprise ID]], 'ExistingRental-12.11'!A:H, 7, 0), "Not Open On 12.11")</f>
        <v>JOHN ARRINGTON</v>
      </c>
      <c r="V1095" s="173">
        <f>IFERROR(VLOOKUP(Table2[[#This Row],[Enterprise ID]],'Tech-ServiceDate'!A:B,2,0), "EitherNewHire or Termed")</f>
        <v>45417</v>
      </c>
      <c r="W1095" s="41"/>
      <c r="X1095" s="25"/>
    </row>
    <row r="1096" spans="1:24" ht="33.75" customHeight="1">
      <c r="A1096" s="15">
        <v>45989</v>
      </c>
      <c r="B1096" s="7" t="s">
        <v>18020</v>
      </c>
      <c r="C1096" s="4" t="s">
        <v>18021</v>
      </c>
      <c r="D1096" s="5" t="s">
        <v>15616</v>
      </c>
      <c r="E1096" s="176" t="str">
        <f t="shared" si="45"/>
        <v xml:space="preserve">46164	</v>
      </c>
      <c r="F1096" s="181">
        <f>IFERROR(VLOOKUP(D1096,'TPMS-auto'!A:J, 10,0), "Not-in-TPMS")</f>
        <v>8478120768</v>
      </c>
      <c r="G1096" s="181" t="str">
        <f>IFERROR(VLOOKUP(D1096,'TPMS-auto'!A:J,6,0),"Not-in-TPMS")</f>
        <v>046164</v>
      </c>
      <c r="H1096" s="12" t="s">
        <v>14676</v>
      </c>
      <c r="I1096" s="2" t="s">
        <v>18022</v>
      </c>
      <c r="J1096" s="3" t="s">
        <v>16649</v>
      </c>
      <c r="K1096" s="3" t="s">
        <v>14679</v>
      </c>
      <c r="L1096" s="3" t="s">
        <v>14680</v>
      </c>
      <c r="M1096" s="3"/>
      <c r="N1096" s="3" t="s">
        <v>14680</v>
      </c>
      <c r="O1096" s="3" t="s">
        <v>14680</v>
      </c>
      <c r="P1096" s="166" t="str">
        <f>IFERROR(VLOOKUP(D1096,'TPMS-auto'!A:D, 4,0),"Not-in-TPMS")</f>
        <v>0008555</v>
      </c>
      <c r="Q1096" s="169" t="str">
        <f>VLOOKUP(Table2[[#This Row],[Unit Number]],Ops,3,0)</f>
        <v>Monica, Cheryl &amp; Machell</v>
      </c>
      <c r="R1096" s="173">
        <f>IFERROR(VLOOKUP(Table2[[#This Row],[Enterprise ID]], 'ExistingRental-12.11'!A:H, 3, 0), "Not Open On 12.11")</f>
        <v>45994</v>
      </c>
      <c r="S1096" s="167" t="str">
        <f>IF(Table2[[#This Row],[Start Rental Date]]="New Rental", "New Rental", "Rental Extension Request")</f>
        <v>New Rental</v>
      </c>
      <c r="T1096" s="167" t="str">
        <f>IFERROR(IF(Table2[[#This Row],[Date of this request]]-Table2[[#This Row],[Tech Service Date]]&lt;60, "New Hire Rental", "Truck Breakdown"), "New Hire Rental")</f>
        <v>Truck Breakdown</v>
      </c>
      <c r="U1096" s="167" t="str">
        <f>IFERROR(VLOOKUP(Table2[[#This Row],[Enterprise ID]], 'ExistingRental-12.11'!A:H, 7, 0), "Not Open On 12.11")</f>
        <v>MARCO ARZUAGA</v>
      </c>
      <c r="V1096" s="173">
        <f>IFERROR(VLOOKUP(Table2[[#This Row],[Enterprise ID]],'Tech-ServiceDate'!A:B,2,0), "EitherNewHire or Termed")</f>
        <v>45858</v>
      </c>
      <c r="W1096" s="41"/>
      <c r="X1096" s="25"/>
    </row>
    <row r="1097" spans="1:24" ht="33.75" customHeight="1">
      <c r="A1097" s="15">
        <v>45989</v>
      </c>
      <c r="B1097" s="7">
        <v>37251</v>
      </c>
      <c r="C1097" s="4" t="s">
        <v>18023</v>
      </c>
      <c r="D1097" s="5" t="s">
        <v>17754</v>
      </c>
      <c r="E1097" s="176" t="str">
        <f t="shared" si="45"/>
        <v>37251</v>
      </c>
      <c r="F1097" s="181">
        <f>IFERROR(VLOOKUP(D1097,'TPMS-auto'!A:J, 10,0), "Not-in-TPMS")</f>
        <v>9048403127</v>
      </c>
      <c r="G1097" s="181" t="str">
        <f>IFERROR(VLOOKUP(D1097,'TPMS-auto'!A:J,6,0),"Not-in-TPMS")</f>
        <v>037251</v>
      </c>
      <c r="H1097" s="6">
        <v>45980</v>
      </c>
      <c r="I1097" s="11" t="s">
        <v>18024</v>
      </c>
      <c r="J1097" s="13" t="s">
        <v>17756</v>
      </c>
      <c r="K1097" s="13" t="s">
        <v>15451</v>
      </c>
      <c r="L1097" s="13" t="s">
        <v>14680</v>
      </c>
      <c r="M1097" s="13"/>
      <c r="N1097" s="3" t="s">
        <v>14680</v>
      </c>
      <c r="O1097" s="3" t="s">
        <v>14680</v>
      </c>
      <c r="P1097" s="166" t="str">
        <f>IFERROR(VLOOKUP(D1097,'TPMS-auto'!A:D, 4,0),"Not-in-TPMS")</f>
        <v>0007435</v>
      </c>
      <c r="Q1097" s="169" t="str">
        <f>VLOOKUP(Table2[[#This Row],[Unit Number]],Ops,3,0)</f>
        <v>Rob &amp; Andrea</v>
      </c>
      <c r="R1097" s="173">
        <f>IFERROR(VLOOKUP(Table2[[#This Row],[Enterprise ID]], 'ExistingRental-12.11'!A:H, 3, 0), "Not Open On 12.11")</f>
        <v>45981</v>
      </c>
      <c r="S1097" s="167" t="str">
        <f>IF(Table2[[#This Row],[Start Rental Date]]="New Rental", "New Rental", "Rental Extension Request")</f>
        <v>Rental Extension Request</v>
      </c>
      <c r="T1097" s="167" t="str">
        <f>IFERROR(IF(Table2[[#This Row],[Date of this request]]-Table2[[#This Row],[Tech Service Date]]&lt;60, "New Hire Rental", "Truck Breakdown"), "New Hire Rental")</f>
        <v>Truck Breakdown</v>
      </c>
      <c r="U1097" s="167" t="str">
        <f>IFERROR(VLOOKUP(Table2[[#This Row],[Enterprise ID]], 'ExistingRental-12.11'!A:H, 7, 0), "Not Open On 12.11")</f>
        <v>CONNOR LINGAFELTER-CRANE</v>
      </c>
      <c r="V1097" s="173">
        <f>IFERROR(VLOOKUP(Table2[[#This Row],[Enterprise ID]],'Tech-ServiceDate'!A:B,2,0), "EitherNewHire or Termed")</f>
        <v>45480</v>
      </c>
      <c r="W1097" s="41"/>
      <c r="X1097" s="25"/>
    </row>
    <row r="1098" spans="1:24" ht="33.75" customHeight="1">
      <c r="A1098" s="15">
        <v>45989</v>
      </c>
      <c r="B1098" s="7">
        <v>46957</v>
      </c>
      <c r="C1098" s="4" t="s">
        <v>18025</v>
      </c>
      <c r="D1098" s="5" t="s">
        <v>18026</v>
      </c>
      <c r="E1098" s="176" t="str">
        <f t="shared" si="45"/>
        <v>46957</v>
      </c>
      <c r="F1098" s="181">
        <f>IFERROR(VLOOKUP(D1098,'TPMS-auto'!A:J, 10,0), "Not-in-TPMS")</f>
        <v>7574043471</v>
      </c>
      <c r="G1098" s="181" t="str">
        <f>IFERROR(VLOOKUP(D1098,'TPMS-auto'!A:J,6,0),"Not-in-TPMS")</f>
        <v>046957</v>
      </c>
      <c r="H1098" s="12" t="s">
        <v>14676</v>
      </c>
      <c r="I1098" s="2" t="s">
        <v>18027</v>
      </c>
      <c r="J1098" s="3" t="s">
        <v>18028</v>
      </c>
      <c r="K1098" s="13" t="s">
        <v>15451</v>
      </c>
      <c r="L1098" s="13" t="s">
        <v>14680</v>
      </c>
      <c r="M1098" s="13"/>
      <c r="N1098" s="3" t="s">
        <v>14680</v>
      </c>
      <c r="O1098" s="3" t="s">
        <v>14680</v>
      </c>
      <c r="P1098" s="166" t="str">
        <f>IFERROR(VLOOKUP(D1098,'TPMS-auto'!A:D, 4,0),"Not-in-TPMS")</f>
        <v>0008175</v>
      </c>
      <c r="Q1098" s="169" t="str">
        <f>VLOOKUP(Table2[[#This Row],[Unit Number]],Ops,3,0)</f>
        <v>Rob &amp; Andrea</v>
      </c>
      <c r="R1098" s="173">
        <f>IFERROR(VLOOKUP(Table2[[#This Row],[Enterprise ID]], 'ExistingRental-12.11'!A:H, 3, 0), "Not Open On 12.11")</f>
        <v>45992</v>
      </c>
      <c r="S1098" s="167" t="str">
        <f>IF(Table2[[#This Row],[Start Rental Date]]="New Rental", "New Rental", "Rental Extension Request")</f>
        <v>New Rental</v>
      </c>
      <c r="T1098" s="167" t="str">
        <f>IFERROR(IF(Table2[[#This Row],[Date of this request]]-Table2[[#This Row],[Tech Service Date]]&lt;60, "New Hire Rental", "Truck Breakdown"), "New Hire Rental")</f>
        <v>Truck Breakdown</v>
      </c>
      <c r="U1098" s="167" t="str">
        <f>IFERROR(VLOOKUP(Table2[[#This Row],[Enterprise ID]], 'ExistingRental-12.11'!A:H, 7, 0), "Not Open On 12.11")</f>
        <v>ALEX BRAVAR</v>
      </c>
      <c r="V1098" s="173">
        <f>IFERROR(VLOOKUP(Table2[[#This Row],[Enterprise ID]],'Tech-ServiceDate'!A:B,2,0), "EitherNewHire or Termed")</f>
        <v>44250</v>
      </c>
      <c r="W1098" s="41"/>
      <c r="X1098" s="25"/>
    </row>
    <row r="1099" spans="1:24" ht="33.75" customHeight="1">
      <c r="A1099" s="15">
        <v>45989</v>
      </c>
      <c r="B1099" s="7">
        <v>61817</v>
      </c>
      <c r="C1099" s="4" t="s">
        <v>18029</v>
      </c>
      <c r="D1099" s="5" t="s">
        <v>18030</v>
      </c>
      <c r="E1099" s="176" t="str">
        <f t="shared" si="45"/>
        <v>61817</v>
      </c>
      <c r="F1099" s="181">
        <f>IFERROR(VLOOKUP(D1099,'TPMS-auto'!A:J, 10,0), "Not-in-TPMS")</f>
        <v>7197443309</v>
      </c>
      <c r="G1099" s="181" t="str">
        <f>IFERROR(VLOOKUP(D1099,'TPMS-auto'!A:J,6,0),"Not-in-TPMS")</f>
        <v>061817</v>
      </c>
      <c r="H1099" s="12" t="s">
        <v>14676</v>
      </c>
      <c r="I1099" s="2" t="s">
        <v>18031</v>
      </c>
      <c r="J1099" s="3" t="s">
        <v>18032</v>
      </c>
      <c r="K1099" s="13" t="s">
        <v>15451</v>
      </c>
      <c r="L1099" s="13" t="s">
        <v>14680</v>
      </c>
      <c r="M1099" s="13"/>
      <c r="N1099" s="3" t="s">
        <v>14680</v>
      </c>
      <c r="O1099" s="3" t="s">
        <v>14680</v>
      </c>
      <c r="P1099" s="166" t="str">
        <f>IFERROR(VLOOKUP(D1099,'TPMS-auto'!A:D, 4,0),"Not-in-TPMS")</f>
        <v>0008169</v>
      </c>
      <c r="Q1099" s="169" t="str">
        <f>VLOOKUP(Table2[[#This Row],[Unit Number]],Ops,3,0)</f>
        <v>Carol &amp; Tasha</v>
      </c>
      <c r="R1099" s="173" t="str">
        <f>IFERROR(VLOOKUP(Table2[[#This Row],[Enterprise ID]], 'ExistingRental-12.11'!A:H, 3, 0), "Not Open On 12.11")</f>
        <v>Not Open On 12.11</v>
      </c>
      <c r="S1099" s="167" t="str">
        <f>IF(Table2[[#This Row],[Start Rental Date]]="New Rental", "New Rental", "Rental Extension Request")</f>
        <v>New Rental</v>
      </c>
      <c r="T1099" s="167" t="str">
        <f>IFERROR(IF(Table2[[#This Row],[Date of this request]]-Table2[[#This Row],[Tech Service Date]]&lt;60, "New Hire Rental", "Truck Breakdown"), "New Hire Rental")</f>
        <v>New Hire Rental</v>
      </c>
      <c r="U1099" s="167" t="str">
        <f>IFERROR(VLOOKUP(Table2[[#This Row],[Enterprise ID]], 'ExistingRental-12.11'!A:H, 7, 0), "Not Open On 12.11")</f>
        <v>Not Open On 12.11</v>
      </c>
      <c r="V1099" s="173">
        <f>IFERROR(VLOOKUP(Table2[[#This Row],[Enterprise ID]],'Tech-ServiceDate'!A:B,2,0), "EitherNewHire or Termed")</f>
        <v>45935</v>
      </c>
      <c r="W1099" s="41"/>
      <c r="X1099" s="25"/>
    </row>
    <row r="1100" spans="1:24" ht="33.75" customHeight="1">
      <c r="A1100" s="15">
        <v>45989</v>
      </c>
      <c r="B1100" s="7">
        <v>23022</v>
      </c>
      <c r="C1100" s="4" t="s">
        <v>18033</v>
      </c>
      <c r="D1100" s="5" t="s">
        <v>2358</v>
      </c>
      <c r="E1100" s="176" t="str">
        <f t="shared" si="45"/>
        <v>23022</v>
      </c>
      <c r="F1100" s="181">
        <f>IFERROR(VLOOKUP(D1100,'TPMS-auto'!A:J, 10,0), "Not-in-TPMS")</f>
        <v>9098466848</v>
      </c>
      <c r="G1100" s="181" t="str">
        <f>IFERROR(VLOOKUP(D1100,'TPMS-auto'!A:J,6,0),"Not-in-TPMS")</f>
        <v>023022</v>
      </c>
      <c r="H1100" s="6">
        <v>45987</v>
      </c>
      <c r="I1100" s="2" t="s">
        <v>17964</v>
      </c>
      <c r="J1100" s="3" t="s">
        <v>17965</v>
      </c>
      <c r="K1100" s="3" t="s">
        <v>15451</v>
      </c>
      <c r="L1100" s="3" t="s">
        <v>14680</v>
      </c>
      <c r="M1100" s="3"/>
      <c r="N1100" s="3" t="s">
        <v>14680</v>
      </c>
      <c r="O1100" s="3" t="s">
        <v>14680</v>
      </c>
      <c r="P1100" s="166" t="str">
        <f>IFERROR(VLOOKUP(D1100,'TPMS-auto'!A:D, 4,0),"Not-in-TPMS")</f>
        <v>0007108</v>
      </c>
      <c r="Q1100" s="169" t="str">
        <f>VLOOKUP(Table2[[#This Row],[Unit Number]],Ops,3,0)</f>
        <v>Carol &amp; Tasha</v>
      </c>
      <c r="R1100" s="173" t="str">
        <f>IFERROR(VLOOKUP(Table2[[#This Row],[Enterprise ID]], 'ExistingRental-12.11'!A:H, 3, 0), "Not Open On 12.11")</f>
        <v>Not Open On 12.11</v>
      </c>
      <c r="S1100" s="167" t="str">
        <f>IF(Table2[[#This Row],[Start Rental Date]]="New Rental", "New Rental", "Rental Extension Request")</f>
        <v>Rental Extension Request</v>
      </c>
      <c r="T1100" s="167" t="str">
        <f>IFERROR(IF(Table2[[#This Row],[Date of this request]]-Table2[[#This Row],[Tech Service Date]]&lt;60, "New Hire Rental", "Truck Breakdown"), "New Hire Rental")</f>
        <v>Truck Breakdown</v>
      </c>
      <c r="U1100" s="167" t="str">
        <f>IFERROR(VLOOKUP(Table2[[#This Row],[Enterprise ID]], 'ExistingRental-12.11'!A:H, 7, 0), "Not Open On 12.11")</f>
        <v>Not Open On 12.11</v>
      </c>
      <c r="V1100" s="173">
        <f>IFERROR(VLOOKUP(Table2[[#This Row],[Enterprise ID]],'Tech-ServiceDate'!A:B,2,0), "EitherNewHire or Termed")</f>
        <v>31979</v>
      </c>
      <c r="W1100" s="41"/>
      <c r="X1100" s="25"/>
    </row>
    <row r="1101" spans="1:24" ht="33.75" customHeight="1">
      <c r="A1101" s="15">
        <v>45989</v>
      </c>
      <c r="B1101" s="7">
        <v>23530</v>
      </c>
      <c r="C1101" s="4" t="s">
        <v>18034</v>
      </c>
      <c r="D1101" s="5" t="s">
        <v>18035</v>
      </c>
      <c r="E1101" s="176" t="str">
        <f t="shared" si="45"/>
        <v>23530</v>
      </c>
      <c r="F1101" s="181">
        <f>IFERROR(VLOOKUP(D1101,'TPMS-auto'!A:J, 10,0), "Not-in-TPMS")</f>
        <v>3143130031</v>
      </c>
      <c r="G1101" s="181" t="str">
        <f>IFERROR(VLOOKUP(D1101,'TPMS-auto'!A:J,6,0),"Not-in-TPMS")</f>
        <v>023530</v>
      </c>
      <c r="H1101" s="12" t="s">
        <v>14676</v>
      </c>
      <c r="I1101" s="2" t="s">
        <v>18036</v>
      </c>
      <c r="J1101" s="3" t="s">
        <v>18037</v>
      </c>
      <c r="K1101" s="3" t="s">
        <v>15451</v>
      </c>
      <c r="L1101" s="3" t="s">
        <v>14680</v>
      </c>
      <c r="M1101" s="3"/>
      <c r="N1101" s="3" t="s">
        <v>14680</v>
      </c>
      <c r="O1101" s="3" t="s">
        <v>14680</v>
      </c>
      <c r="P1101" s="166" t="str">
        <f>IFERROR(VLOOKUP(D1101,'TPMS-auto'!A:D, 4,0),"Not-in-TPMS")</f>
        <v>0007323</v>
      </c>
      <c r="Q1101" s="169" t="str">
        <f>VLOOKUP(Table2[[#This Row],[Unit Number]],Ops,3,0)</f>
        <v>Monica, Cheryl &amp; Machell</v>
      </c>
      <c r="R1101" s="173" t="str">
        <f>IFERROR(VLOOKUP(Table2[[#This Row],[Enterprise ID]], 'ExistingRental-12.11'!A:H, 3, 0), "Not Open On 12.11")</f>
        <v>Not Open On 12.11</v>
      </c>
      <c r="S1101" s="167" t="str">
        <f>IF(Table2[[#This Row],[Start Rental Date]]="New Rental", "New Rental", "Rental Extension Request")</f>
        <v>New Rental</v>
      </c>
      <c r="T1101" s="167" t="str">
        <f>IFERROR(IF(Table2[[#This Row],[Date of this request]]-Table2[[#This Row],[Tech Service Date]]&lt;60, "New Hire Rental", "Truck Breakdown"), "New Hire Rental")</f>
        <v>Truck Breakdown</v>
      </c>
      <c r="U1101" s="167" t="str">
        <f>IFERROR(VLOOKUP(Table2[[#This Row],[Enterprise ID]], 'ExistingRental-12.11'!A:H, 7, 0), "Not Open On 12.11")</f>
        <v>Not Open On 12.11</v>
      </c>
      <c r="V1101" s="173">
        <f>IFERROR(VLOOKUP(Table2[[#This Row],[Enterprise ID]],'Tech-ServiceDate'!A:B,2,0), "EitherNewHire or Termed")</f>
        <v>43733</v>
      </c>
      <c r="W1101" s="41"/>
      <c r="X1101" s="25"/>
    </row>
    <row r="1102" spans="1:24" ht="33.75" customHeight="1">
      <c r="A1102" s="15">
        <v>45989</v>
      </c>
      <c r="B1102" s="7">
        <v>21239</v>
      </c>
      <c r="C1102" s="4" t="s">
        <v>18038</v>
      </c>
      <c r="D1102" s="5" t="s">
        <v>17264</v>
      </c>
      <c r="E1102" s="176" t="str">
        <f t="shared" si="45"/>
        <v>21239</v>
      </c>
      <c r="F1102" s="181">
        <f>IFERROR(VLOOKUP(D1102,'TPMS-auto'!A:J, 10,0), "Not-in-TPMS")</f>
        <v>9482325483</v>
      </c>
      <c r="G1102" s="181" t="str">
        <f>IFERROR(VLOOKUP(D1102,'TPMS-auto'!A:J,6,0),"Not-in-TPMS")</f>
        <v>061773</v>
      </c>
      <c r="H1102" s="12">
        <v>45966</v>
      </c>
      <c r="I1102" s="2" t="s">
        <v>17265</v>
      </c>
      <c r="J1102" s="3" t="s">
        <v>18039</v>
      </c>
      <c r="K1102" s="3" t="s">
        <v>15451</v>
      </c>
      <c r="L1102" s="3" t="s">
        <v>14680</v>
      </c>
      <c r="M1102" s="3"/>
      <c r="N1102" s="3" t="s">
        <v>14680</v>
      </c>
      <c r="O1102" s="3" t="s">
        <v>14680</v>
      </c>
      <c r="P1102" s="166" t="str">
        <f>IFERROR(VLOOKUP(D1102,'TPMS-auto'!A:D, 4,0),"Not-in-TPMS")</f>
        <v>0008175</v>
      </c>
      <c r="Q1102" s="169" t="str">
        <f>VLOOKUP(Table2[[#This Row],[Unit Number]],Ops,3,0)</f>
        <v>Rob &amp; Andrea</v>
      </c>
      <c r="R1102" s="173" t="str">
        <f>IFERROR(VLOOKUP(Table2[[#This Row],[Enterprise ID]], 'ExistingRental-12.11'!A:H, 3, 0), "Not Open On 12.11")</f>
        <v>Not Open On 12.11</v>
      </c>
      <c r="S1102" s="167" t="str">
        <f>IF(Table2[[#This Row],[Start Rental Date]]="New Rental", "New Rental", "Rental Extension Request")</f>
        <v>Rental Extension Request</v>
      </c>
      <c r="T1102" s="167" t="str">
        <f>IFERROR(IF(Table2[[#This Row],[Date of this request]]-Table2[[#This Row],[Tech Service Date]]&lt;60, "New Hire Rental", "Truck Breakdown"), "New Hire Rental")</f>
        <v>New Hire Rental</v>
      </c>
      <c r="U1102" s="167" t="str">
        <f>IFERROR(VLOOKUP(Table2[[#This Row],[Enterprise ID]], 'ExistingRental-12.11'!A:H, 7, 0), "Not Open On 12.11")</f>
        <v>Not Open On 12.11</v>
      </c>
      <c r="V1102" s="173">
        <f>IFERROR(VLOOKUP(Table2[[#This Row],[Enterprise ID]],'Tech-ServiceDate'!A:B,2,0), "EitherNewHire or Termed")</f>
        <v>45935</v>
      </c>
      <c r="W1102" s="41"/>
      <c r="X1102" s="25"/>
    </row>
    <row r="1103" spans="1:24" ht="33.75" customHeight="1">
      <c r="A1103" s="15">
        <v>45989</v>
      </c>
      <c r="B1103" s="7">
        <v>46976</v>
      </c>
      <c r="C1103" s="4" t="s">
        <v>15877</v>
      </c>
      <c r="D1103" s="5" t="s">
        <v>13197</v>
      </c>
      <c r="E1103" s="176" t="s">
        <v>16099</v>
      </c>
      <c r="F1103" s="181">
        <v>3012227835</v>
      </c>
      <c r="G1103" s="181" t="s">
        <v>18040</v>
      </c>
      <c r="H1103" s="6">
        <v>45968</v>
      </c>
      <c r="I1103" s="2" t="s">
        <v>18041</v>
      </c>
      <c r="J1103" s="3"/>
      <c r="K1103" s="3" t="s">
        <v>14679</v>
      </c>
      <c r="L1103" s="3" t="s">
        <v>14680</v>
      </c>
      <c r="M1103" s="3"/>
      <c r="N1103" s="3" t="s">
        <v>14680</v>
      </c>
      <c r="O1103" s="3" t="s">
        <v>14680</v>
      </c>
      <c r="P1103" s="166" t="str">
        <f>IFERROR(VLOOKUP(D1103,'TPMS-auto'!A:D, 4,0),"Not-in-TPMS")</f>
        <v>0007084</v>
      </c>
      <c r="Q1103" s="169" t="str">
        <f>VLOOKUP(Table2[[#This Row],[Unit Number]],Ops,3,0)</f>
        <v>Monica, Cheryl &amp; Machell</v>
      </c>
      <c r="R1103" s="173">
        <f>IFERROR(VLOOKUP(Table2[[#This Row],[Enterprise ID]], 'ExistingRental-12.11'!A:H, 3, 0), "Not Open On 12.11")</f>
        <v>45915</v>
      </c>
      <c r="S1103" s="167" t="str">
        <f>IF(Table2[[#This Row],[Start Rental Date]]="New Rental", "New Rental", "Rental Extension Request")</f>
        <v>Rental Extension Request</v>
      </c>
      <c r="T1103" s="167" t="str">
        <f>IFERROR(IF(Table2[[#This Row],[Date of this request]]-Table2[[#This Row],[Tech Service Date]]&lt;60, "New Hire Rental", "Truck Breakdown"), "New Hire Rental")</f>
        <v>Truck Breakdown</v>
      </c>
      <c r="U1103" s="167" t="str">
        <f>IFERROR(VLOOKUP(Table2[[#This Row],[Enterprise ID]], 'ExistingRental-12.11'!A:H, 7, 0), "Not Open On 12.11")</f>
        <v>THOMAS DOHERTY</v>
      </c>
      <c r="V1103" s="173">
        <f>IFERROR(VLOOKUP(Table2[[#This Row],[Enterprise ID]],'Tech-ServiceDate'!A:B,2,0), "EitherNewHire or Termed")</f>
        <v>39034</v>
      </c>
      <c r="W1103" s="41"/>
      <c r="X1103" s="25"/>
    </row>
    <row r="1104" spans="1:24" ht="33.75" customHeight="1">
      <c r="A1104" s="15">
        <v>45989</v>
      </c>
      <c r="B1104" s="7">
        <v>47029</v>
      </c>
      <c r="C1104" s="4" t="s">
        <v>18042</v>
      </c>
      <c r="D1104" s="5" t="s">
        <v>13107</v>
      </c>
      <c r="E1104" s="176" t="str">
        <f t="shared" ref="E1104:E1131" si="46">TRIM(B1104)</f>
        <v>47029</v>
      </c>
      <c r="F1104" s="181">
        <f>IFERROR(VLOOKUP(D1104,'TPMS-auto'!A:J, 10,0), "Not-in-TPMS")</f>
        <v>6034514365</v>
      </c>
      <c r="G1104" s="181" t="str">
        <f>IFERROR(VLOOKUP(D1104,'TPMS-auto'!A:J,6,0),"Not-in-TPMS")</f>
        <v>047029</v>
      </c>
      <c r="H1104" s="12" t="s">
        <v>14676</v>
      </c>
      <c r="I1104" s="2" t="s">
        <v>18043</v>
      </c>
      <c r="J1104" s="3" t="s">
        <v>18044</v>
      </c>
      <c r="K1104" s="3" t="s">
        <v>14679</v>
      </c>
      <c r="L1104" s="3" t="s">
        <v>14680</v>
      </c>
      <c r="M1104" s="3"/>
      <c r="N1104" s="3" t="s">
        <v>14680</v>
      </c>
      <c r="O1104" s="3" t="s">
        <v>14680</v>
      </c>
      <c r="P1104" s="166" t="str">
        <f>IFERROR(VLOOKUP(D1104,'TPMS-auto'!A:D, 4,0),"Not-in-TPMS")</f>
        <v>0007670</v>
      </c>
      <c r="Q1104" s="169" t="str">
        <f>VLOOKUP(Table2[[#This Row],[Unit Number]],Ops,3,0)</f>
        <v>Rob &amp; Andrea</v>
      </c>
      <c r="R1104" s="173">
        <f>IFERROR(VLOOKUP(Table2[[#This Row],[Enterprise ID]], 'ExistingRental-12.11'!A:H, 3, 0), "Not Open On 12.11")</f>
        <v>45992</v>
      </c>
      <c r="S1104" s="167" t="str">
        <f>IF(Table2[[#This Row],[Start Rental Date]]="New Rental", "New Rental", "Rental Extension Request")</f>
        <v>New Rental</v>
      </c>
      <c r="T1104" s="167" t="str">
        <f>IFERROR(IF(Table2[[#This Row],[Date of this request]]-Table2[[#This Row],[Tech Service Date]]&lt;60, "New Hire Rental", "Truck Breakdown"), "New Hire Rental")</f>
        <v>Truck Breakdown</v>
      </c>
      <c r="U1104" s="167" t="str">
        <f>IFERROR(VLOOKUP(Table2[[#This Row],[Enterprise ID]], 'ExistingRental-12.11'!A:H, 7, 0), "Not Open On 12.11")</f>
        <v>TIMOTHY BOLAND</v>
      </c>
      <c r="V1104" s="173">
        <f>IFERROR(VLOOKUP(Table2[[#This Row],[Enterprise ID]],'Tech-ServiceDate'!A:B,2,0), "EitherNewHire or Termed")</f>
        <v>31347</v>
      </c>
      <c r="W1104" s="41"/>
      <c r="X1104" s="25"/>
    </row>
    <row r="1105" spans="1:24" ht="33.75" customHeight="1">
      <c r="A1105" s="15">
        <v>45989</v>
      </c>
      <c r="B1105" s="7">
        <v>47291</v>
      </c>
      <c r="C1105" s="4" t="s">
        <v>16603</v>
      </c>
      <c r="D1105" s="5" t="s">
        <v>15054</v>
      </c>
      <c r="E1105" s="176" t="str">
        <f t="shared" si="46"/>
        <v>47291</v>
      </c>
      <c r="F1105" s="181">
        <f>IFERROR(VLOOKUP(D1105,'TPMS-auto'!A:J, 10,0), "Not-in-TPMS")</f>
        <v>7154922473</v>
      </c>
      <c r="G1105" s="181" t="str">
        <f>IFERROR(VLOOKUP(D1105,'TPMS-auto'!A:J,6,0),"Not-in-TPMS")</f>
        <v>047291</v>
      </c>
      <c r="H1105" s="12">
        <v>45982</v>
      </c>
      <c r="I1105" s="11" t="s">
        <v>17321</v>
      </c>
      <c r="J1105" s="13"/>
      <c r="K1105" s="3" t="s">
        <v>14679</v>
      </c>
      <c r="L1105" s="3" t="s">
        <v>14680</v>
      </c>
      <c r="M1105" s="3"/>
      <c r="N1105" s="3" t="s">
        <v>14680</v>
      </c>
      <c r="O1105" s="3" t="s">
        <v>14680</v>
      </c>
      <c r="P1105" s="166" t="str">
        <f>IFERROR(VLOOKUP(D1105,'TPMS-auto'!A:D, 4,0),"Not-in-TPMS")</f>
        <v>0008162</v>
      </c>
      <c r="Q1105" s="169" t="str">
        <f>VLOOKUP(Table2[[#This Row],[Unit Number]],Ops,3,0)</f>
        <v>Monica, Cheryl &amp; Machell</v>
      </c>
      <c r="R1105" s="173">
        <f>IFERROR(VLOOKUP(Table2[[#This Row],[Enterprise ID]], 'ExistingRental-12.11'!A:H, 3, 0), "Not Open On 12.11")</f>
        <v>45895</v>
      </c>
      <c r="S1105" s="167" t="str">
        <f>IF(Table2[[#This Row],[Start Rental Date]]="New Rental", "New Rental", "Rental Extension Request")</f>
        <v>Rental Extension Request</v>
      </c>
      <c r="T1105" s="167" t="str">
        <f>IFERROR(IF(Table2[[#This Row],[Date of this request]]-Table2[[#This Row],[Tech Service Date]]&lt;60, "New Hire Rental", "Truck Breakdown"), "New Hire Rental")</f>
        <v>Truck Breakdown</v>
      </c>
      <c r="U1105" s="167" t="str">
        <f>IFERROR(VLOOKUP(Table2[[#This Row],[Enterprise ID]], 'ExistingRental-12.11'!A:H, 7, 0), "Not Open On 12.11")</f>
        <v>SEAN WICKLANDER</v>
      </c>
      <c r="V1105" s="173">
        <f>IFERROR(VLOOKUP(Table2[[#This Row],[Enterprise ID]],'Tech-ServiceDate'!A:B,2,0), "EitherNewHire or Termed")</f>
        <v>44896</v>
      </c>
      <c r="W1105" s="41"/>
      <c r="X1105" s="25"/>
    </row>
    <row r="1106" spans="1:24" ht="33.75" customHeight="1">
      <c r="A1106" s="15">
        <v>45989</v>
      </c>
      <c r="B1106" s="7">
        <v>61367</v>
      </c>
      <c r="C1106" s="4" t="s">
        <v>18045</v>
      </c>
      <c r="D1106" s="5" t="s">
        <v>18046</v>
      </c>
      <c r="E1106" s="176" t="str">
        <f t="shared" si="46"/>
        <v>61367</v>
      </c>
      <c r="F1106" s="181">
        <f>IFERROR(VLOOKUP(D1106,'TPMS-auto'!A:J, 10,0), "Not-in-TPMS")</f>
        <v>8506312849</v>
      </c>
      <c r="G1106" s="181" t="str">
        <f>IFERROR(VLOOKUP(D1106,'TPMS-auto'!A:J,6,0),"Not-in-TPMS")</f>
        <v>061367</v>
      </c>
      <c r="H1106" s="12" t="s">
        <v>14676</v>
      </c>
      <c r="I1106" s="2" t="s">
        <v>18047</v>
      </c>
      <c r="J1106" s="3" t="s">
        <v>18048</v>
      </c>
      <c r="K1106" s="3" t="s">
        <v>14679</v>
      </c>
      <c r="L1106" s="3" t="s">
        <v>14680</v>
      </c>
      <c r="M1106" s="3"/>
      <c r="N1106" s="3" t="s">
        <v>14680</v>
      </c>
      <c r="O1106" s="3" t="s">
        <v>14680</v>
      </c>
      <c r="P1106" s="166" t="str">
        <f>IFERROR(VLOOKUP(D1106,'TPMS-auto'!A:D, 4,0),"Not-in-TPMS")</f>
        <v>0008035</v>
      </c>
      <c r="Q1106" s="169" t="str">
        <f>VLOOKUP(Table2[[#This Row],[Unit Number]],Ops,3,0)</f>
        <v>Rob &amp; Andrea</v>
      </c>
      <c r="R1106" s="173">
        <f>IFERROR(VLOOKUP(Table2[[#This Row],[Enterprise ID]], 'ExistingRental-12.11'!A:H, 3, 0), "Not Open On 12.11")</f>
        <v>45992</v>
      </c>
      <c r="S1106" s="167" t="str">
        <f>IF(Table2[[#This Row],[Start Rental Date]]="New Rental", "New Rental", "Rental Extension Request")</f>
        <v>New Rental</v>
      </c>
      <c r="T1106" s="167" t="str">
        <f>IFERROR(IF(Table2[[#This Row],[Date of this request]]-Table2[[#This Row],[Tech Service Date]]&lt;60, "New Hire Rental", "Truck Breakdown"), "New Hire Rental")</f>
        <v>Truck Breakdown</v>
      </c>
      <c r="U1106" s="167" t="str">
        <f>IFERROR(VLOOKUP(Table2[[#This Row],[Enterprise ID]], 'ExistingRental-12.11'!A:H, 7, 0), "Not Open On 12.11")</f>
        <v>MARK MCGILL</v>
      </c>
      <c r="V1106" s="173">
        <f>IFERROR(VLOOKUP(Table2[[#This Row],[Enterprise ID]],'Tech-ServiceDate'!A:B,2,0), "EitherNewHire or Termed")</f>
        <v>42478</v>
      </c>
      <c r="W1106" s="41"/>
      <c r="X1106" s="25"/>
    </row>
    <row r="1107" spans="1:24" ht="33.75" customHeight="1">
      <c r="A1107" s="15">
        <v>45992</v>
      </c>
      <c r="B1107" s="8">
        <v>21720</v>
      </c>
      <c r="C1107" s="9" t="s">
        <v>17776</v>
      </c>
      <c r="D1107" s="10" t="s">
        <v>16380</v>
      </c>
      <c r="E1107" s="174" t="str">
        <f t="shared" si="46"/>
        <v>21720</v>
      </c>
      <c r="F1107" s="175">
        <f>IFERROR(VLOOKUP(D1107,'TPMS-auto'!A:J, 10,0), "Not-in-TPMS")</f>
        <v>2605150349</v>
      </c>
      <c r="G1107" s="175" t="str">
        <f>IFERROR(VLOOKUP(D1107,'TPMS-auto'!A:J,6,0),"Not-in-TPMS")</f>
        <v>021720</v>
      </c>
      <c r="H1107" s="12">
        <v>45981</v>
      </c>
      <c r="I1107" s="11"/>
      <c r="J1107" s="13" t="s">
        <v>17777</v>
      </c>
      <c r="K1107" s="13" t="s">
        <v>17778</v>
      </c>
      <c r="L1107" s="13" t="s">
        <v>14680</v>
      </c>
      <c r="M1107" s="13"/>
      <c r="N1107" s="3" t="s">
        <v>14680</v>
      </c>
      <c r="O1107" s="3" t="s">
        <v>14680</v>
      </c>
      <c r="P1107" s="166" t="str">
        <f>IFERROR(VLOOKUP(D1107,'TPMS-auto'!A:D, 4,0),"Not-in-TPMS")</f>
        <v>0008096</v>
      </c>
      <c r="Q1107" s="169" t="str">
        <f>VLOOKUP(Table2[[#This Row],[Unit Number]],Ops,3,0)</f>
        <v>Monica, Cheryl &amp; Machell</v>
      </c>
      <c r="R1107" s="173">
        <f>IFERROR(VLOOKUP(Table2[[#This Row],[Enterprise ID]], 'ExistingRental-12.11'!A:H, 3, 0), "Not Open On 12.11")</f>
        <v>45992</v>
      </c>
      <c r="S1107" s="167" t="str">
        <f>IF(Table2[[#This Row],[Start Rental Date]]="New Rental", "New Rental", "Rental Extension Request")</f>
        <v>Rental Extension Request</v>
      </c>
      <c r="T1107" s="167" t="str">
        <f>IFERROR(IF(Table2[[#This Row],[Date of this request]]-Table2[[#This Row],[Tech Service Date]]&lt;60, "New Hire Rental", "Truck Breakdown"), "New Hire Rental")</f>
        <v>Truck Breakdown</v>
      </c>
      <c r="U1107" s="167" t="str">
        <f>IFERROR(VLOOKUP(Table2[[#This Row],[Enterprise ID]], 'ExistingRental-12.11'!A:H, 7, 0), "Not Open On 12.11")</f>
        <v>MICHAEL MITCHELL</v>
      </c>
      <c r="V1107" s="173">
        <f>IFERROR(VLOOKUP(Table2[[#This Row],[Enterprise ID]],'Tech-ServiceDate'!A:B,2,0), "EitherNewHire or Termed")</f>
        <v>45914</v>
      </c>
      <c r="W1107" s="41"/>
      <c r="X1107" s="25"/>
    </row>
    <row r="1108" spans="1:24" ht="33.75" customHeight="1">
      <c r="A1108" s="33">
        <v>45992</v>
      </c>
      <c r="B1108" s="8">
        <v>22153</v>
      </c>
      <c r="C1108" s="9" t="s">
        <v>17729</v>
      </c>
      <c r="D1108" s="10" t="s">
        <v>1998</v>
      </c>
      <c r="E1108" s="174" t="str">
        <f t="shared" si="46"/>
        <v>22153</v>
      </c>
      <c r="F1108" s="175">
        <f>IFERROR(VLOOKUP(D1108,'TPMS-auto'!A:J, 10,0), "Not-in-TPMS")</f>
        <v>8438779789</v>
      </c>
      <c r="G1108" s="175" t="str">
        <f>IFERROR(VLOOKUP(D1108,'TPMS-auto'!A:J,6,0),"Not-in-TPMS")</f>
        <v>022153</v>
      </c>
      <c r="H1108" s="12">
        <v>45980</v>
      </c>
      <c r="I1108" s="11" t="s">
        <v>17730</v>
      </c>
      <c r="J1108" s="13" t="s">
        <v>17731</v>
      </c>
      <c r="K1108" s="13" t="s">
        <v>14679</v>
      </c>
      <c r="L1108" s="13" t="s">
        <v>14680</v>
      </c>
      <c r="M1108" s="13"/>
      <c r="N1108" s="3" t="s">
        <v>14680</v>
      </c>
      <c r="O1108" s="3" t="s">
        <v>14680</v>
      </c>
      <c r="P1108" s="171" t="str">
        <f>IFERROR(VLOOKUP(D1108,'TPMS-auto'!A:D, 4,0),"Not-in-TPMS")</f>
        <v>0008175</v>
      </c>
      <c r="Q1108" s="170" t="str">
        <f>VLOOKUP(Table2[[#This Row],[Unit Number]],Ops,3,0)</f>
        <v>Rob &amp; Andrea</v>
      </c>
      <c r="R1108" s="173">
        <f>IFERROR(VLOOKUP(Table2[[#This Row],[Enterprise ID]], 'ExistingRental-12.11'!A:H, 3, 0), "Not Open On 12.11")</f>
        <v>45992</v>
      </c>
      <c r="S1108" s="167" t="str">
        <f>IF(Table2[[#This Row],[Start Rental Date]]="New Rental", "New Rental", "Rental Extension Request")</f>
        <v>Rental Extension Request</v>
      </c>
      <c r="T1108" s="167" t="str">
        <f>IFERROR(IF(Table2[[#This Row],[Date of this request]]-Table2[[#This Row],[Tech Service Date]]&lt;60, "New Hire Rental", "Truck Breakdown"), "New Hire Rental")</f>
        <v>Truck Breakdown</v>
      </c>
      <c r="U1108" s="167" t="str">
        <f>IFERROR(VLOOKUP(Table2[[#This Row],[Enterprise ID]], 'ExistingRental-12.11'!A:H, 7, 0), "Not Open On 12.11")</f>
        <v>BEN MCDOWELL</v>
      </c>
      <c r="V1108" s="173">
        <f>IFERROR(VLOOKUP(Table2[[#This Row],[Enterprise ID]],'Tech-ServiceDate'!A:B,2,0), "EitherNewHire or Termed")</f>
        <v>36829</v>
      </c>
      <c r="W1108" s="41"/>
      <c r="X1108" s="25"/>
    </row>
    <row r="1109" spans="1:24" ht="33.75" customHeight="1">
      <c r="A1109" s="33">
        <v>45992</v>
      </c>
      <c r="B1109" s="7">
        <v>24107</v>
      </c>
      <c r="C1109" s="4" t="s">
        <v>17566</v>
      </c>
      <c r="D1109" s="5" t="s">
        <v>17567</v>
      </c>
      <c r="E1109" s="176" t="str">
        <f t="shared" si="46"/>
        <v>24107</v>
      </c>
      <c r="F1109" s="181">
        <f>IFERROR(VLOOKUP(D1109,'TPMS-auto'!A:J, 10,0), "Not-in-TPMS")</f>
        <v>2813844583</v>
      </c>
      <c r="G1109" s="181" t="str">
        <f>IFERROR(VLOOKUP(D1109,'TPMS-auto'!A:J,6,0),"Not-in-TPMS")</f>
        <v>024107</v>
      </c>
      <c r="H1109" s="12">
        <v>45978</v>
      </c>
      <c r="I1109" s="2" t="s">
        <v>17568</v>
      </c>
      <c r="J1109" s="3" t="s">
        <v>17569</v>
      </c>
      <c r="K1109" s="13" t="s">
        <v>15451</v>
      </c>
      <c r="L1109" s="13" t="s">
        <v>14680</v>
      </c>
      <c r="M1109" s="13"/>
      <c r="N1109" s="3" t="s">
        <v>14680</v>
      </c>
      <c r="O1109" s="3" t="s">
        <v>14680</v>
      </c>
      <c r="P1109" s="171" t="str">
        <f>IFERROR(VLOOKUP(D1109,'TPMS-auto'!A:D, 4,0),"Not-in-TPMS")</f>
        <v>0008107</v>
      </c>
      <c r="Q1109" s="170" t="str">
        <f>VLOOKUP(Table2[[#This Row],[Unit Number]],Ops,3,0)</f>
        <v>Carol &amp; Tasha</v>
      </c>
      <c r="R1109" s="173" t="str">
        <f>IFERROR(VLOOKUP(Table2[[#This Row],[Enterprise ID]], 'ExistingRental-12.11'!A:H, 3, 0), "Not Open On 12.11")</f>
        <v>Not Open On 12.11</v>
      </c>
      <c r="S1109" s="167" t="str">
        <f>IF(Table2[[#This Row],[Start Rental Date]]="New Rental", "New Rental", "Rental Extension Request")</f>
        <v>Rental Extension Request</v>
      </c>
      <c r="T1109" s="167" t="str">
        <f>IFERROR(IF(Table2[[#This Row],[Date of this request]]-Table2[[#This Row],[Tech Service Date]]&lt;60, "New Hire Rental", "Truck Breakdown"), "New Hire Rental")</f>
        <v>Truck Breakdown</v>
      </c>
      <c r="U1109" s="167" t="str">
        <f>IFERROR(VLOOKUP(Table2[[#This Row],[Enterprise ID]], 'ExistingRental-12.11'!A:H, 7, 0), "Not Open On 12.11")</f>
        <v>Not Open On 12.11</v>
      </c>
      <c r="V1109" s="173">
        <f>IFERROR(VLOOKUP(Table2[[#This Row],[Enterprise ID]],'Tech-ServiceDate'!A:B,2,0), "EitherNewHire or Termed")</f>
        <v>45207</v>
      </c>
      <c r="W1109" s="41"/>
      <c r="X1109" s="25"/>
    </row>
    <row r="1110" spans="1:24" ht="33.75" customHeight="1">
      <c r="A1110" s="33">
        <v>45992</v>
      </c>
      <c r="B1110" s="8">
        <v>46509</v>
      </c>
      <c r="C1110" s="9" t="s">
        <v>17620</v>
      </c>
      <c r="D1110" s="10" t="s">
        <v>14726</v>
      </c>
      <c r="E1110" s="174" t="str">
        <f t="shared" si="46"/>
        <v>46509</v>
      </c>
      <c r="F1110" s="175">
        <f>IFERROR(VLOOKUP(D1110,'TPMS-auto'!A:J, 10,0), "Not-in-TPMS")</f>
        <v>7323185436</v>
      </c>
      <c r="G1110" s="175" t="str">
        <f>IFERROR(VLOOKUP(D1110,'TPMS-auto'!A:J,6,0),"Not-in-TPMS")</f>
        <v>046509</v>
      </c>
      <c r="H1110" s="12" t="s">
        <v>14676</v>
      </c>
      <c r="I1110" s="11" t="s">
        <v>17621</v>
      </c>
      <c r="J1110" s="31" t="s">
        <v>17622</v>
      </c>
      <c r="K1110" s="31" t="s">
        <v>17623</v>
      </c>
      <c r="L1110" s="13" t="s">
        <v>14680</v>
      </c>
      <c r="M1110" s="13"/>
      <c r="N1110" s="3" t="s">
        <v>14680</v>
      </c>
      <c r="O1110" s="3" t="s">
        <v>14680</v>
      </c>
      <c r="P1110" s="171" t="str">
        <f>IFERROR(VLOOKUP(D1110,'TPMS-auto'!A:D, 4,0),"Not-in-TPMS")</f>
        <v>0007084</v>
      </c>
      <c r="Q1110" s="170" t="str">
        <f>VLOOKUP(Table2[[#This Row],[Unit Number]],Ops,3,0)</f>
        <v>Monica, Cheryl &amp; Machell</v>
      </c>
      <c r="R1110" s="173">
        <f>IFERROR(VLOOKUP(Table2[[#This Row],[Enterprise ID]], 'ExistingRental-12.11'!A:H, 3, 0), "Not Open On 12.11")</f>
        <v>45992</v>
      </c>
      <c r="S1110" s="167" t="str">
        <f>IF(Table2[[#This Row],[Start Rental Date]]="New Rental", "New Rental", "Rental Extension Request")</f>
        <v>New Rental</v>
      </c>
      <c r="T1110" s="167" t="str">
        <f>IFERROR(IF(Table2[[#This Row],[Date of this request]]-Table2[[#This Row],[Tech Service Date]]&lt;60, "New Hire Rental", "Truck Breakdown"), "New Hire Rental")</f>
        <v>Truck Breakdown</v>
      </c>
      <c r="U1110" s="167" t="str">
        <f>IFERROR(VLOOKUP(Table2[[#This Row],[Enterprise ID]], 'ExistingRental-12.11'!A:H, 7, 0), "Not Open On 12.11")</f>
        <v>FAZIL HAMZA</v>
      </c>
      <c r="V1110" s="173">
        <f>IFERROR(VLOOKUP(Table2[[#This Row],[Enterprise ID]],'Tech-ServiceDate'!A:B,2,0), "EitherNewHire or Termed")</f>
        <v>44209</v>
      </c>
      <c r="W1110" s="41"/>
      <c r="X1110" s="25"/>
    </row>
    <row r="1111" spans="1:24" ht="33.75" customHeight="1">
      <c r="A1111" s="33">
        <v>45992</v>
      </c>
      <c r="B1111" s="7">
        <v>46555</v>
      </c>
      <c r="C1111" s="4" t="s">
        <v>18049</v>
      </c>
      <c r="D1111" s="5" t="s">
        <v>18050</v>
      </c>
      <c r="E1111" s="176" t="str">
        <f t="shared" si="46"/>
        <v>46555</v>
      </c>
      <c r="F1111" s="181">
        <f>IFERROR(VLOOKUP(D1111,'TPMS-auto'!A:J, 10,0), "Not-in-TPMS")</f>
        <v>7656240252</v>
      </c>
      <c r="G1111" s="181" t="str">
        <f>IFERROR(VLOOKUP(D1111,'TPMS-auto'!A:J,6,0),"Not-in-TPMS")</f>
        <v>046555</v>
      </c>
      <c r="H1111" s="6">
        <v>45992</v>
      </c>
      <c r="I1111" s="2" t="s">
        <v>18051</v>
      </c>
      <c r="J1111" s="3" t="s">
        <v>18052</v>
      </c>
      <c r="K1111" s="3" t="s">
        <v>14679</v>
      </c>
      <c r="L1111" s="3" t="s">
        <v>14680</v>
      </c>
      <c r="M1111" s="3"/>
      <c r="N1111" s="3" t="s">
        <v>14680</v>
      </c>
      <c r="O1111" s="3" t="s">
        <v>14680</v>
      </c>
      <c r="P1111" s="171" t="str">
        <f>IFERROR(VLOOKUP(D1111,'TPMS-auto'!A:D, 4,0),"Not-in-TPMS")</f>
        <v>0008096</v>
      </c>
      <c r="Q1111" s="170" t="str">
        <f>VLOOKUP(Table2[[#This Row],[Unit Number]],Ops,3,0)</f>
        <v>Monica, Cheryl &amp; Machell</v>
      </c>
      <c r="R1111" s="173">
        <f>IFERROR(VLOOKUP(Table2[[#This Row],[Enterprise ID]], 'ExistingRental-12.11'!A:H, 3, 0), "Not Open On 12.11")</f>
        <v>45993</v>
      </c>
      <c r="S1111" s="167" t="str">
        <f>IF(Table2[[#This Row],[Start Rental Date]]="New Rental", "New Rental", "Rental Extension Request")</f>
        <v>Rental Extension Request</v>
      </c>
      <c r="T1111" s="167" t="str">
        <f>IFERROR(IF(Table2[[#This Row],[Date of this request]]-Table2[[#This Row],[Tech Service Date]]&lt;60, "New Hire Rental", "Truck Breakdown"), "New Hire Rental")</f>
        <v>New Hire Rental</v>
      </c>
      <c r="U1111" s="167" t="str">
        <f>IFERROR(VLOOKUP(Table2[[#This Row],[Enterprise ID]], 'ExistingRental-12.11'!A:H, 7, 0), "Not Open On 12.11")</f>
        <v>CHRISTOPHER DAVENPORT</v>
      </c>
      <c r="V1111" s="173">
        <f>IFERROR(VLOOKUP(Table2[[#This Row],[Enterprise ID]],'Tech-ServiceDate'!A:B,2,0), "EitherNewHire or Termed")</f>
        <v>45949</v>
      </c>
      <c r="W1111" s="41"/>
      <c r="X1111" s="25"/>
    </row>
    <row r="1112" spans="1:24" ht="33.75" customHeight="1">
      <c r="A1112" s="33">
        <v>45992</v>
      </c>
      <c r="B1112" s="7">
        <v>46625</v>
      </c>
      <c r="C1112" s="4" t="s">
        <v>17303</v>
      </c>
      <c r="D1112" s="5" t="s">
        <v>17304</v>
      </c>
      <c r="E1112" s="176" t="str">
        <f t="shared" si="46"/>
        <v>46625</v>
      </c>
      <c r="F1112" s="181">
        <f>IFERROR(VLOOKUP(D1112,'TPMS-auto'!A:J, 10,0), "Not-in-TPMS")</f>
        <v>4072324448</v>
      </c>
      <c r="G1112" s="181" t="str">
        <f>IFERROR(VLOOKUP(D1112,'TPMS-auto'!A:J,6,0),"Not-in-TPMS")</f>
        <v>046625</v>
      </c>
      <c r="H1112" s="12">
        <v>45967</v>
      </c>
      <c r="I1112" s="2" t="s">
        <v>17305</v>
      </c>
      <c r="J1112" s="3" t="s">
        <v>17306</v>
      </c>
      <c r="K1112" s="13" t="s">
        <v>14679</v>
      </c>
      <c r="L1112" s="3" t="s">
        <v>14680</v>
      </c>
      <c r="M1112" s="3"/>
      <c r="N1112" s="3" t="s">
        <v>14680</v>
      </c>
      <c r="O1112" s="3" t="s">
        <v>14680</v>
      </c>
      <c r="P1112" s="171" t="str">
        <f>IFERROR(VLOOKUP(D1112,'TPMS-auto'!A:D, 4,0),"Not-in-TPMS")</f>
        <v>0007435</v>
      </c>
      <c r="Q1112" s="170" t="str">
        <f>VLOOKUP(Table2[[#This Row],[Unit Number]],Ops,3,0)</f>
        <v>Rob &amp; Andrea</v>
      </c>
      <c r="R1112" s="173">
        <f>IFERROR(VLOOKUP(Table2[[#This Row],[Enterprise ID]], 'ExistingRental-12.11'!A:H, 3, 0), "Not Open On 12.11")</f>
        <v>46001</v>
      </c>
      <c r="S1112" s="167" t="str">
        <f>IF(Table2[[#This Row],[Start Rental Date]]="New Rental", "New Rental", "Rental Extension Request")</f>
        <v>Rental Extension Request</v>
      </c>
      <c r="T1112" s="167" t="str">
        <f>IFERROR(IF(Table2[[#This Row],[Date of this request]]-Table2[[#This Row],[Tech Service Date]]&lt;60, "New Hire Rental", "Truck Breakdown"), "New Hire Rental")</f>
        <v>Truck Breakdown</v>
      </c>
      <c r="U1112" s="167" t="str">
        <f>IFERROR(VLOOKUP(Table2[[#This Row],[Enterprise ID]], 'ExistingRental-12.11'!A:H, 7, 0), "Not Open On 12.11")</f>
        <v>JOSHUA VARGAS</v>
      </c>
      <c r="V1112" s="173">
        <f>IFERROR(VLOOKUP(Table2[[#This Row],[Enterprise ID]],'Tech-ServiceDate'!A:B,2,0), "EitherNewHire or Termed")</f>
        <v>44434</v>
      </c>
      <c r="W1112" s="41"/>
      <c r="X1112" s="25"/>
    </row>
    <row r="1113" spans="1:24" ht="33.75" customHeight="1">
      <c r="A1113" s="33">
        <v>45992</v>
      </c>
      <c r="B1113" s="7">
        <v>46906</v>
      </c>
      <c r="C1113" s="9" t="s">
        <v>15661</v>
      </c>
      <c r="D1113" s="10" t="s">
        <v>3588</v>
      </c>
      <c r="E1113" s="176" t="str">
        <f t="shared" si="46"/>
        <v>46906</v>
      </c>
      <c r="F1113" s="181">
        <f>IFERROR(VLOOKUP(D1113,'TPMS-auto'!A:J, 10,0), "Not-in-TPMS")</f>
        <v>9013039659</v>
      </c>
      <c r="G1113" s="181" t="str">
        <f>IFERROR(VLOOKUP(D1113,'TPMS-auto'!A:J,6,0),"Not-in-TPMS")</f>
        <v>046906</v>
      </c>
      <c r="H1113" s="12">
        <v>45986</v>
      </c>
      <c r="I1113" s="2" t="s">
        <v>17911</v>
      </c>
      <c r="J1113" s="3" t="s">
        <v>17912</v>
      </c>
      <c r="K1113" s="3" t="s">
        <v>15451</v>
      </c>
      <c r="L1113" s="3" t="s">
        <v>14680</v>
      </c>
      <c r="M1113" s="3"/>
      <c r="N1113" s="3" t="s">
        <v>14680</v>
      </c>
      <c r="O1113" s="3" t="s">
        <v>14680</v>
      </c>
      <c r="P1113" s="171" t="str">
        <f>IFERROR(VLOOKUP(D1113,'TPMS-auto'!A:D, 4,0),"Not-in-TPMS")</f>
        <v>0008206</v>
      </c>
      <c r="Q1113" s="170" t="str">
        <f>VLOOKUP(Table2[[#This Row],[Unit Number]],Ops,3,0)</f>
        <v>Monica, Cheryl &amp; Machell</v>
      </c>
      <c r="R1113" s="173" t="str">
        <f>IFERROR(VLOOKUP(Table2[[#This Row],[Enterprise ID]], 'ExistingRental-12.11'!A:H, 3, 0), "Not Open On 12.11")</f>
        <v>Not Open On 12.11</v>
      </c>
      <c r="S1113" s="167" t="str">
        <f>IF(Table2[[#This Row],[Start Rental Date]]="New Rental", "New Rental", "Rental Extension Request")</f>
        <v>Rental Extension Request</v>
      </c>
      <c r="T1113" s="167" t="str">
        <f>IFERROR(IF(Table2[[#This Row],[Date of this request]]-Table2[[#This Row],[Tech Service Date]]&lt;60, "New Hire Rental", "Truck Breakdown"), "New Hire Rental")</f>
        <v>Truck Breakdown</v>
      </c>
      <c r="U1113" s="167" t="str">
        <f>IFERROR(VLOOKUP(Table2[[#This Row],[Enterprise ID]], 'ExistingRental-12.11'!A:H, 7, 0), "Not Open On 12.11")</f>
        <v>Not Open On 12.11</v>
      </c>
      <c r="V1113" s="173">
        <f>IFERROR(VLOOKUP(Table2[[#This Row],[Enterprise ID]],'Tech-ServiceDate'!A:B,2,0), "EitherNewHire or Termed")</f>
        <v>32633</v>
      </c>
      <c r="W1113" s="41"/>
      <c r="X1113" s="25"/>
    </row>
    <row r="1114" spans="1:24" ht="33.75" customHeight="1">
      <c r="A1114" s="33">
        <v>45992</v>
      </c>
      <c r="B1114" s="7">
        <v>61632</v>
      </c>
      <c r="C1114" s="4" t="s">
        <v>17608</v>
      </c>
      <c r="D1114" s="5" t="s">
        <v>17609</v>
      </c>
      <c r="E1114" s="176" t="str">
        <f t="shared" si="46"/>
        <v>61632</v>
      </c>
      <c r="F1114" s="181">
        <f>IFERROR(VLOOKUP(D1114,'TPMS-auto'!A:J, 10,0), "Not-in-TPMS")</f>
        <v>7156060245</v>
      </c>
      <c r="G1114" s="181" t="str">
        <f>IFERROR(VLOOKUP(D1114,'TPMS-auto'!A:J,6,0),"Not-in-TPMS")</f>
        <v>061632</v>
      </c>
      <c r="H1114" s="12" t="s">
        <v>14676</v>
      </c>
      <c r="I1114" s="2" t="s">
        <v>17610</v>
      </c>
      <c r="J1114" s="3" t="s">
        <v>17611</v>
      </c>
      <c r="K1114" s="13" t="s">
        <v>15451</v>
      </c>
      <c r="L1114" s="13" t="s">
        <v>14680</v>
      </c>
      <c r="M1114" s="13"/>
      <c r="N1114" s="3" t="s">
        <v>14680</v>
      </c>
      <c r="O1114" s="3" t="s">
        <v>14680</v>
      </c>
      <c r="P1114" s="171" t="str">
        <f>IFERROR(VLOOKUP(D1114,'TPMS-auto'!A:D, 4,0),"Not-in-TPMS")</f>
        <v>0008555</v>
      </c>
      <c r="Q1114" s="170" t="str">
        <f>VLOOKUP(Table2[[#This Row],[Unit Number]],Ops,3,0)</f>
        <v>Monica, Cheryl &amp; Machell</v>
      </c>
      <c r="R1114" s="173">
        <f>IFERROR(VLOOKUP(Table2[[#This Row],[Enterprise ID]], 'ExistingRental-12.11'!A:H, 3, 0), "Not Open On 12.11")</f>
        <v>45992</v>
      </c>
      <c r="S1114" s="167" t="str">
        <f>IF(Table2[[#This Row],[Start Rental Date]]="New Rental", "New Rental", "Rental Extension Request")</f>
        <v>New Rental</v>
      </c>
      <c r="T1114" s="167" t="str">
        <f>IFERROR(IF(Table2[[#This Row],[Date of this request]]-Table2[[#This Row],[Tech Service Date]]&lt;60, "New Hire Rental", "Truck Breakdown"), "New Hire Rental")</f>
        <v>New Hire Rental</v>
      </c>
      <c r="U1114" s="167" t="str">
        <f>IFERROR(VLOOKUP(Table2[[#This Row],[Enterprise ID]], 'ExistingRental-12.11'!A:H, 7, 0), "Not Open On 12.11")</f>
        <v>CHLOE VISGAR</v>
      </c>
      <c r="V1114" s="173">
        <f>IFERROR(VLOOKUP(Table2[[#This Row],[Enterprise ID]],'Tech-ServiceDate'!A:B,2,0), "EitherNewHire or Termed")</f>
        <v>45963</v>
      </c>
      <c r="W1114" s="41"/>
      <c r="X1114" s="25"/>
    </row>
    <row r="1115" spans="1:24" ht="33.75" customHeight="1">
      <c r="A1115" s="33">
        <v>45992</v>
      </c>
      <c r="B1115" s="7">
        <v>61688</v>
      </c>
      <c r="C1115" s="4" t="s">
        <v>17661</v>
      </c>
      <c r="D1115" s="5" t="s">
        <v>3684</v>
      </c>
      <c r="E1115" s="176" t="str">
        <f t="shared" si="46"/>
        <v>61688</v>
      </c>
      <c r="F1115" s="181">
        <f>IFERROR(VLOOKUP(D1115,'TPMS-auto'!A:J, 10,0), "Not-in-TPMS")</f>
        <v>2105488449</v>
      </c>
      <c r="G1115" s="181" t="str">
        <f>IFERROR(VLOOKUP(D1115,'TPMS-auto'!A:J,6,0),"Not-in-TPMS")</f>
        <v>061688</v>
      </c>
      <c r="H1115" s="12">
        <v>45978</v>
      </c>
      <c r="I1115" s="2" t="s">
        <v>17662</v>
      </c>
      <c r="J1115" s="3" t="s">
        <v>17663</v>
      </c>
      <c r="K1115" s="13" t="s">
        <v>14679</v>
      </c>
      <c r="L1115" s="13" t="s">
        <v>14680</v>
      </c>
      <c r="M1115" s="13"/>
      <c r="N1115" s="13" t="s">
        <v>14680</v>
      </c>
      <c r="O1115" s="13" t="s">
        <v>14680</v>
      </c>
      <c r="P1115" s="171" t="str">
        <f>IFERROR(VLOOKUP(D1115,'TPMS-auto'!A:D, 4,0),"Not-in-TPMS")</f>
        <v>0008147</v>
      </c>
      <c r="Q1115" s="170" t="str">
        <f>VLOOKUP(Table2[[#This Row],[Unit Number]],Ops,3,0)</f>
        <v>Carol &amp; Tasha</v>
      </c>
      <c r="R1115" s="173">
        <f>IFERROR(VLOOKUP(Table2[[#This Row],[Enterprise ID]], 'ExistingRental-12.11'!A:H, 3, 0), "Not Open On 12.11")</f>
        <v>45979</v>
      </c>
      <c r="S1115" s="167" t="str">
        <f>IF(Table2[[#This Row],[Start Rental Date]]="New Rental", "New Rental", "Rental Extension Request")</f>
        <v>Rental Extension Request</v>
      </c>
      <c r="T1115" s="167" t="str">
        <f>IFERROR(IF(Table2[[#This Row],[Date of this request]]-Table2[[#This Row],[Tech Service Date]]&lt;60, "New Hire Rental", "Truck Breakdown"), "New Hire Rental")</f>
        <v>Truck Breakdown</v>
      </c>
      <c r="U1115" s="167" t="str">
        <f>IFERROR(VLOOKUP(Table2[[#This Row],[Enterprise ID]], 'ExistingRental-12.11'!A:H, 7, 0), "Not Open On 12.11")</f>
        <v>DONALD HANSON</v>
      </c>
      <c r="V1115" s="173">
        <f>IFERROR(VLOOKUP(Table2[[#This Row],[Enterprise ID]],'Tech-ServiceDate'!A:B,2,0), "EitherNewHire or Termed")</f>
        <v>31160</v>
      </c>
      <c r="W1115" s="41"/>
      <c r="X1115" s="25"/>
    </row>
    <row r="1116" spans="1:24" ht="33.75" customHeight="1">
      <c r="A1116" s="15">
        <v>45992</v>
      </c>
      <c r="B1116" s="7">
        <v>37032</v>
      </c>
      <c r="C1116" s="4" t="s">
        <v>18053</v>
      </c>
      <c r="D1116" s="5" t="s">
        <v>18054</v>
      </c>
      <c r="E1116" s="176" t="str">
        <f t="shared" si="46"/>
        <v>37032</v>
      </c>
      <c r="F1116" s="181">
        <f>IFERROR(VLOOKUP(D1116,'TPMS-auto'!A:J, 10,0), "Not-in-TPMS")</f>
        <v>7574084265</v>
      </c>
      <c r="G1116" s="181" t="str">
        <f>IFERROR(VLOOKUP(D1116,'TPMS-auto'!A:J,6,0),"Not-in-TPMS")</f>
        <v>037032</v>
      </c>
      <c r="H1116" s="12" t="s">
        <v>14676</v>
      </c>
      <c r="I1116" s="2" t="s">
        <v>18055</v>
      </c>
      <c r="J1116" s="3" t="s">
        <v>18056</v>
      </c>
      <c r="K1116" s="13" t="s">
        <v>14679</v>
      </c>
      <c r="L1116" s="13" t="s">
        <v>14680</v>
      </c>
      <c r="M1116" s="13"/>
      <c r="N1116" s="3" t="s">
        <v>14680</v>
      </c>
      <c r="O1116" s="3" t="s">
        <v>14680</v>
      </c>
      <c r="P1116" s="166" t="str">
        <f>IFERROR(VLOOKUP(D1116,'TPMS-auto'!A:D, 4,0),"Not-in-TPMS")</f>
        <v>0008175</v>
      </c>
      <c r="Q1116" s="169" t="str">
        <f>VLOOKUP(Table2[[#This Row],[Unit Number]],Ops,3,0)</f>
        <v>Rob &amp; Andrea</v>
      </c>
      <c r="R1116" s="173">
        <f>IFERROR(VLOOKUP(Table2[[#This Row],[Enterprise ID]], 'ExistingRental-12.11'!A:H, 3, 0), "Not Open On 12.11")</f>
        <v>45993</v>
      </c>
      <c r="S1116" s="167" t="str">
        <f>IF(Table2[[#This Row],[Start Rental Date]]="New Rental", "New Rental", "Rental Extension Request")</f>
        <v>New Rental</v>
      </c>
      <c r="T1116" s="167" t="str">
        <f>IFERROR(IF(Table2[[#This Row],[Date of this request]]-Table2[[#This Row],[Tech Service Date]]&lt;60, "New Hire Rental", "Truck Breakdown"), "New Hire Rental")</f>
        <v>Truck Breakdown</v>
      </c>
      <c r="U1116" s="167" t="str">
        <f>IFERROR(VLOOKUP(Table2[[#This Row],[Enterprise ID]], 'ExistingRental-12.11'!A:H, 7, 0), "Not Open On 12.11")</f>
        <v>SCOTTY BROWN</v>
      </c>
      <c r="V1116" s="173">
        <f>IFERROR(VLOOKUP(Table2[[#This Row],[Enterprise ID]],'Tech-ServiceDate'!A:B,2,0), "EitherNewHire or Termed")</f>
        <v>44406</v>
      </c>
      <c r="W1116" s="41"/>
      <c r="X1116" s="25"/>
    </row>
    <row r="1117" spans="1:24" ht="33.75" customHeight="1">
      <c r="A1117" s="15">
        <v>45992</v>
      </c>
      <c r="B1117" s="7">
        <v>47104</v>
      </c>
      <c r="C1117" s="4" t="s">
        <v>18057</v>
      </c>
      <c r="D1117" s="5" t="s">
        <v>18058</v>
      </c>
      <c r="E1117" s="176" t="str">
        <f t="shared" si="46"/>
        <v>47104</v>
      </c>
      <c r="F1117" s="181">
        <f>IFERROR(VLOOKUP(D1117,'TPMS-auto'!A:J, 10,0), "Not-in-TPMS")</f>
        <v>9149120158</v>
      </c>
      <c r="G1117" s="181" t="str">
        <f>IFERROR(VLOOKUP(D1117,'TPMS-auto'!A:J,6,0),"Not-in-TPMS")</f>
        <v>047104</v>
      </c>
      <c r="H1117" s="12" t="s">
        <v>14676</v>
      </c>
      <c r="I1117" s="2" t="s">
        <v>18059</v>
      </c>
      <c r="J1117" s="3" t="s">
        <v>18060</v>
      </c>
      <c r="K1117" s="13" t="s">
        <v>14679</v>
      </c>
      <c r="L1117" s="13" t="s">
        <v>14680</v>
      </c>
      <c r="M1117" s="13"/>
      <c r="N1117" s="3" t="s">
        <v>14680</v>
      </c>
      <c r="O1117" s="3" t="s">
        <v>14680</v>
      </c>
      <c r="P1117" s="171" t="str">
        <f>IFERROR(VLOOKUP(D1117,'TPMS-auto'!A:D, 4,0),"Not-in-TPMS")</f>
        <v>0007670</v>
      </c>
      <c r="Q1117" s="170" t="str">
        <f>VLOOKUP(Table2[[#This Row],[Unit Number]],Ops,3,0)</f>
        <v>Rob &amp; Andrea</v>
      </c>
      <c r="R1117" s="173">
        <f>IFERROR(VLOOKUP(Table2[[#This Row],[Enterprise ID]], 'ExistingRental-12.11'!A:H, 3, 0), "Not Open On 12.11")</f>
        <v>45992</v>
      </c>
      <c r="S1117" s="167" t="str">
        <f>IF(Table2[[#This Row],[Start Rental Date]]="New Rental", "New Rental", "Rental Extension Request")</f>
        <v>New Rental</v>
      </c>
      <c r="T1117" s="167" t="str">
        <f>IFERROR(IF(Table2[[#This Row],[Date of this request]]-Table2[[#This Row],[Tech Service Date]]&lt;60, "New Hire Rental", "Truck Breakdown"), "New Hire Rental")</f>
        <v>New Hire Rental</v>
      </c>
      <c r="U1117" s="167" t="str">
        <f>IFERROR(VLOOKUP(Table2[[#This Row],[Enterprise ID]], 'ExistingRental-12.11'!A:H, 7, 0), "Not Open On 12.11")</f>
        <v>THEODORE KIMBERLING</v>
      </c>
      <c r="V1117" s="173">
        <f>IFERROR(VLOOKUP(Table2[[#This Row],[Enterprise ID]],'Tech-ServiceDate'!A:B,2,0), "EitherNewHire or Termed")</f>
        <v>45942</v>
      </c>
      <c r="W1117" s="41"/>
      <c r="X1117" s="25"/>
    </row>
    <row r="1118" spans="1:24" ht="33.75" customHeight="1">
      <c r="A1118" s="15">
        <v>45992</v>
      </c>
      <c r="B1118" s="7">
        <v>61748</v>
      </c>
      <c r="C1118" s="4" t="s">
        <v>18061</v>
      </c>
      <c r="D1118" s="5" t="s">
        <v>18062</v>
      </c>
      <c r="E1118" s="176" t="str">
        <f t="shared" si="46"/>
        <v>61748</v>
      </c>
      <c r="F1118" s="181">
        <f>IFERROR(VLOOKUP(D1118,'TPMS-auto'!A:J, 10,0), "Not-in-TPMS")</f>
        <v>2177291132</v>
      </c>
      <c r="G1118" s="181" t="str">
        <f>IFERROR(VLOOKUP(D1118,'TPMS-auto'!A:J,6,0),"Not-in-TPMS")</f>
        <v>061748</v>
      </c>
      <c r="H1118" s="12" t="s">
        <v>14676</v>
      </c>
      <c r="I1118" s="2" t="s">
        <v>18063</v>
      </c>
      <c r="J1118" s="3" t="s">
        <v>18064</v>
      </c>
      <c r="K1118" s="13" t="s">
        <v>14679</v>
      </c>
      <c r="L1118" s="13" t="s">
        <v>14680</v>
      </c>
      <c r="M1118" s="13"/>
      <c r="N1118" s="3" t="s">
        <v>14680</v>
      </c>
      <c r="O1118" s="3" t="s">
        <v>14680</v>
      </c>
      <c r="P1118" s="171" t="str">
        <f>IFERROR(VLOOKUP(D1118,'TPMS-auto'!A:D, 4,0),"Not-in-TPMS")</f>
        <v>0008096</v>
      </c>
      <c r="Q1118" s="170" t="str">
        <f>VLOOKUP(Table2[[#This Row],[Unit Number]],Ops,3,0)</f>
        <v>Monica, Cheryl &amp; Machell</v>
      </c>
      <c r="R1118" s="173" t="str">
        <f>IFERROR(VLOOKUP(Table2[[#This Row],[Enterprise ID]], 'ExistingRental-12.11'!A:H, 3, 0), "Not Open On 12.11")</f>
        <v>Not Open On 12.11</v>
      </c>
      <c r="S1118" s="167" t="str">
        <f>IF(Table2[[#This Row],[Start Rental Date]]="New Rental", "New Rental", "Rental Extension Request")</f>
        <v>New Rental</v>
      </c>
      <c r="T1118" s="167" t="str">
        <f>IFERROR(IF(Table2[[#This Row],[Date of this request]]-Table2[[#This Row],[Tech Service Date]]&lt;60, "New Hire Rental", "Truck Breakdown"), "New Hire Rental")</f>
        <v>Truck Breakdown</v>
      </c>
      <c r="U1118" s="167" t="str">
        <f>IFERROR(VLOOKUP(Table2[[#This Row],[Enterprise ID]], 'ExistingRental-12.11'!A:H, 7, 0), "Not Open On 12.11")</f>
        <v>Not Open On 12.11</v>
      </c>
      <c r="V1118" s="173">
        <f>IFERROR(VLOOKUP(Table2[[#This Row],[Enterprise ID]],'Tech-ServiceDate'!A:B,2,0), "EitherNewHire or Termed")</f>
        <v>39385</v>
      </c>
      <c r="W1118" s="41"/>
      <c r="X1118" s="25"/>
    </row>
    <row r="1119" spans="1:24" ht="33.75" customHeight="1">
      <c r="A1119" s="15">
        <v>45992</v>
      </c>
      <c r="B1119" s="8">
        <v>61752</v>
      </c>
      <c r="C1119" s="9" t="s">
        <v>18065</v>
      </c>
      <c r="D1119" s="10" t="s">
        <v>7335</v>
      </c>
      <c r="E1119" s="174" t="str">
        <f t="shared" si="46"/>
        <v>61752</v>
      </c>
      <c r="F1119" s="175">
        <f>IFERROR(VLOOKUP(D1119,'TPMS-auto'!A:J, 10,0), "Not-in-TPMS")</f>
        <v>8476308206</v>
      </c>
      <c r="G1119" s="175" t="str">
        <f>IFERROR(VLOOKUP(D1119,'TPMS-auto'!A:J,6,0),"Not-in-TPMS")</f>
        <v>061752</v>
      </c>
      <c r="H1119" s="12" t="s">
        <v>14676</v>
      </c>
      <c r="I1119" s="11" t="s">
        <v>18066</v>
      </c>
      <c r="J1119" s="13" t="s">
        <v>18067</v>
      </c>
      <c r="K1119" s="13" t="s">
        <v>14679</v>
      </c>
      <c r="L1119" s="13" t="s">
        <v>14680</v>
      </c>
      <c r="M1119" s="13"/>
      <c r="N1119" s="13" t="s">
        <v>14680</v>
      </c>
      <c r="O1119" s="13" t="s">
        <v>14680</v>
      </c>
      <c r="P1119" s="171" t="str">
        <f>IFERROR(VLOOKUP(D1119,'TPMS-auto'!A:D, 4,0),"Not-in-TPMS")</f>
        <v>0008555</v>
      </c>
      <c r="Q1119" s="170" t="str">
        <f>VLOOKUP(Table2[[#This Row],[Unit Number]],Ops,3,0)</f>
        <v>Monica, Cheryl &amp; Machell</v>
      </c>
      <c r="R1119" s="173" t="str">
        <f>IFERROR(VLOOKUP(Table2[[#This Row],[Enterprise ID]], 'ExistingRental-12.11'!A:H, 3, 0), "Not Open On 12.11")</f>
        <v>Not Open On 12.11</v>
      </c>
      <c r="S1119" s="167" t="str">
        <f>IF(Table2[[#This Row],[Start Rental Date]]="New Rental", "New Rental", "Rental Extension Request")</f>
        <v>New Rental</v>
      </c>
      <c r="T1119" s="167" t="str">
        <f>IFERROR(IF(Table2[[#This Row],[Date of this request]]-Table2[[#This Row],[Tech Service Date]]&lt;60, "New Hire Rental", "Truck Breakdown"), "New Hire Rental")</f>
        <v>Truck Breakdown</v>
      </c>
      <c r="U1119" s="167" t="str">
        <f>IFERROR(VLOOKUP(Table2[[#This Row],[Enterprise ID]], 'ExistingRental-12.11'!A:H, 7, 0), "Not Open On 12.11")</f>
        <v>Not Open On 12.11</v>
      </c>
      <c r="V1119" s="173">
        <f>IFERROR(VLOOKUP(Table2[[#This Row],[Enterprise ID]],'Tech-ServiceDate'!A:B,2,0), "EitherNewHire or Termed")</f>
        <v>38418</v>
      </c>
      <c r="W1119" s="41"/>
      <c r="X1119" s="25"/>
    </row>
    <row r="1120" spans="1:24" ht="33.75" customHeight="1">
      <c r="A1120" s="15">
        <v>45992</v>
      </c>
      <c r="B1120" s="8">
        <v>23966</v>
      </c>
      <c r="C1120" s="9" t="s">
        <v>18068</v>
      </c>
      <c r="D1120" s="10" t="s">
        <v>16068</v>
      </c>
      <c r="E1120" s="174" t="str">
        <f t="shared" si="46"/>
        <v>23966</v>
      </c>
      <c r="F1120" s="175">
        <f>IFERROR(VLOOKUP(D1120,'TPMS-auto'!A:J, 10,0), "Not-in-TPMS")</f>
        <v>3167301420</v>
      </c>
      <c r="G1120" s="175" t="str">
        <f>IFERROR(VLOOKUP(D1120,'TPMS-auto'!A:J,6,0),"Not-in-TPMS")</f>
        <v>023966</v>
      </c>
      <c r="H1120" s="12" t="s">
        <v>14676</v>
      </c>
      <c r="I1120" s="11" t="s">
        <v>16069</v>
      </c>
      <c r="J1120" s="13" t="s">
        <v>18069</v>
      </c>
      <c r="K1120" s="13" t="s">
        <v>14679</v>
      </c>
      <c r="L1120" s="13" t="s">
        <v>14680</v>
      </c>
      <c r="M1120" s="13"/>
      <c r="N1120" s="13" t="s">
        <v>14680</v>
      </c>
      <c r="O1120" s="13" t="s">
        <v>14680</v>
      </c>
      <c r="P1120" s="166" t="str">
        <f>IFERROR(VLOOKUP(D1120,'TPMS-auto'!A:D, 4,0),"Not-in-TPMS")</f>
        <v>0008420</v>
      </c>
      <c r="Q1120" s="169" t="str">
        <f>VLOOKUP(Table2[[#This Row],[Unit Number]],Ops,3,0)</f>
        <v>Rob &amp; Andrea</v>
      </c>
      <c r="R1120" s="173">
        <f>IFERROR(VLOOKUP(Table2[[#This Row],[Enterprise ID]], 'ExistingRental-12.11'!A:H, 3, 0), "Not Open On 12.11")</f>
        <v>45992</v>
      </c>
      <c r="S1120" s="167" t="str">
        <f>IF(Table2[[#This Row],[Start Rental Date]]="New Rental", "New Rental", "Rental Extension Request")</f>
        <v>New Rental</v>
      </c>
      <c r="T1120" s="167" t="str">
        <f>IFERROR(IF(Table2[[#This Row],[Date of this request]]-Table2[[#This Row],[Tech Service Date]]&lt;60, "New Hire Rental", "Truck Breakdown"), "New Hire Rental")</f>
        <v>Truck Breakdown</v>
      </c>
      <c r="U1120" s="167" t="str">
        <f>IFERROR(VLOOKUP(Table2[[#This Row],[Enterprise ID]], 'ExistingRental-12.11'!A:H, 7, 0), "Not Open On 12.11")</f>
        <v>ERIC KELLY</v>
      </c>
      <c r="V1120" s="173">
        <f>IFERROR(VLOOKUP(Table2[[#This Row],[Enterprise ID]],'Tech-ServiceDate'!A:B,2,0), "EitherNewHire or Termed")</f>
        <v>44018</v>
      </c>
      <c r="W1120" s="41"/>
      <c r="X1120" s="25"/>
    </row>
    <row r="1121" spans="1:24" ht="33.75" customHeight="1">
      <c r="A1121" s="15">
        <v>45992</v>
      </c>
      <c r="B1121" s="8">
        <v>36051</v>
      </c>
      <c r="C1121" s="9" t="s">
        <v>18070</v>
      </c>
      <c r="D1121" s="10" t="s">
        <v>18071</v>
      </c>
      <c r="E1121" s="174" t="str">
        <f t="shared" si="46"/>
        <v>36051</v>
      </c>
      <c r="F1121" s="175">
        <f>IFERROR(VLOOKUP(D1121,'TPMS-auto'!A:J, 10,0), "Not-in-TPMS")</f>
        <v>3019962048</v>
      </c>
      <c r="G1121" s="175" t="str">
        <f>IFERROR(VLOOKUP(D1121,'TPMS-auto'!A:J,6,0),"Not-in-TPMS")</f>
        <v>036051</v>
      </c>
      <c r="H1121" s="12" t="s">
        <v>14676</v>
      </c>
      <c r="I1121" s="11" t="s">
        <v>18072</v>
      </c>
      <c r="J1121" s="13" t="s">
        <v>18073</v>
      </c>
      <c r="K1121" s="13" t="s">
        <v>14679</v>
      </c>
      <c r="L1121" s="13" t="s">
        <v>14680</v>
      </c>
      <c r="M1121" s="13"/>
      <c r="N1121" s="13" t="s">
        <v>14680</v>
      </c>
      <c r="O1121" s="13" t="s">
        <v>14680</v>
      </c>
      <c r="P1121" s="166" t="str">
        <f>IFERROR(VLOOKUP(D1121,'TPMS-auto'!A:D, 4,0),"Not-in-TPMS")</f>
        <v>0007084</v>
      </c>
      <c r="Q1121" s="169" t="str">
        <f>VLOOKUP(Table2[[#This Row],[Unit Number]],Ops,3,0)</f>
        <v>Monica, Cheryl &amp; Machell</v>
      </c>
      <c r="R1121" s="173">
        <f>IFERROR(VLOOKUP(Table2[[#This Row],[Enterprise ID]], 'ExistingRental-12.11'!A:H, 3, 0), "Not Open On 12.11")</f>
        <v>45992</v>
      </c>
      <c r="S1121" s="167" t="str">
        <f>IF(Table2[[#This Row],[Start Rental Date]]="New Rental", "New Rental", "Rental Extension Request")</f>
        <v>New Rental</v>
      </c>
      <c r="T1121" s="167" t="str">
        <f>IFERROR(IF(Table2[[#This Row],[Date of this request]]-Table2[[#This Row],[Tech Service Date]]&lt;60, "New Hire Rental", "Truck Breakdown"), "New Hire Rental")</f>
        <v>Truck Breakdown</v>
      </c>
      <c r="U1121" s="167" t="str">
        <f>IFERROR(VLOOKUP(Table2[[#This Row],[Enterprise ID]], 'ExistingRental-12.11'!A:H, 7, 0), "Not Open On 12.11")</f>
        <v>HABIBULLAH QURAISHI</v>
      </c>
      <c r="V1121" s="173">
        <f>IFERROR(VLOOKUP(Table2[[#This Row],[Enterprise ID]],'Tech-ServiceDate'!A:B,2,0), "EitherNewHire or Termed")</f>
        <v>45207</v>
      </c>
      <c r="W1121" s="41"/>
      <c r="X1121" s="25"/>
    </row>
    <row r="1122" spans="1:24" ht="33.75" customHeight="1">
      <c r="A1122" s="15">
        <v>45992</v>
      </c>
      <c r="B1122" s="8">
        <v>36207</v>
      </c>
      <c r="C1122" s="9" t="s">
        <v>17529</v>
      </c>
      <c r="D1122" s="10" t="s">
        <v>17530</v>
      </c>
      <c r="E1122" s="174" t="str">
        <f t="shared" si="46"/>
        <v>36207</v>
      </c>
      <c r="F1122" s="175">
        <f>IFERROR(VLOOKUP(D1122,'TPMS-auto'!A:J, 10,0), "Not-in-TPMS")</f>
        <v>3017285405</v>
      </c>
      <c r="G1122" s="175" t="str">
        <f>IFERROR(VLOOKUP(D1122,'TPMS-auto'!A:J,6,0),"Not-in-TPMS")</f>
        <v>036207</v>
      </c>
      <c r="H1122" s="12" t="s">
        <v>14676</v>
      </c>
      <c r="I1122" s="11" t="s">
        <v>15878</v>
      </c>
      <c r="J1122" s="13" t="s">
        <v>16121</v>
      </c>
      <c r="K1122" s="13" t="s">
        <v>15451</v>
      </c>
      <c r="L1122" s="13" t="s">
        <v>14680</v>
      </c>
      <c r="M1122" s="13"/>
      <c r="N1122" s="13" t="s">
        <v>14680</v>
      </c>
      <c r="O1122" s="13" t="s">
        <v>14680</v>
      </c>
      <c r="P1122" s="166" t="str">
        <f>IFERROR(VLOOKUP(D1122,'TPMS-auto'!A:D, 4,0),"Not-in-TPMS")</f>
        <v>0007084</v>
      </c>
      <c r="Q1122" s="169" t="str">
        <f>VLOOKUP(Table2[[#This Row],[Unit Number]],Ops,3,0)</f>
        <v>Monica, Cheryl &amp; Machell</v>
      </c>
      <c r="R1122" s="173">
        <f>IFERROR(VLOOKUP(Table2[[#This Row],[Enterprise ID]], 'ExistingRental-12.11'!A:H, 3, 0), "Not Open On 12.11")</f>
        <v>45992</v>
      </c>
      <c r="S1122" s="167" t="str">
        <f>IF(Table2[[#This Row],[Start Rental Date]]="New Rental", "New Rental", "Rental Extension Request")</f>
        <v>New Rental</v>
      </c>
      <c r="T1122" s="167" t="str">
        <f>IFERROR(IF(Table2[[#This Row],[Date of this request]]-Table2[[#This Row],[Tech Service Date]]&lt;60, "New Hire Rental", "Truck Breakdown"), "New Hire Rental")</f>
        <v>New Hire Rental</v>
      </c>
      <c r="U1122" s="167" t="str">
        <f>IFERROR(VLOOKUP(Table2[[#This Row],[Enterprise ID]], 'ExistingRental-12.11'!A:H, 7, 0), "Not Open On 12.11")</f>
        <v>MUHAMMAD BILAL WALI</v>
      </c>
      <c r="V1122" s="173">
        <f>IFERROR(VLOOKUP(Table2[[#This Row],[Enterprise ID]],'Tech-ServiceDate'!A:B,2,0), "EitherNewHire or Termed")</f>
        <v>45956</v>
      </c>
      <c r="W1122" s="41"/>
      <c r="X1122" s="25"/>
    </row>
    <row r="1123" spans="1:24" ht="33.75" customHeight="1">
      <c r="A1123" s="15">
        <v>45992</v>
      </c>
      <c r="B1123" s="8">
        <v>46210</v>
      </c>
      <c r="C1123" s="9" t="s">
        <v>17826</v>
      </c>
      <c r="D1123" s="10" t="s">
        <v>16106</v>
      </c>
      <c r="E1123" s="174" t="str">
        <f t="shared" si="46"/>
        <v>46210</v>
      </c>
      <c r="F1123" s="175">
        <f>IFERROR(VLOOKUP(D1123,'TPMS-auto'!A:J, 10,0), "Not-in-TPMS")</f>
        <v>5122281385</v>
      </c>
      <c r="G1123" s="175" t="str">
        <f>IFERROR(VLOOKUP(D1123,'TPMS-auto'!A:J,6,0),"Not-in-TPMS")</f>
        <v>046210</v>
      </c>
      <c r="H1123" s="12" t="s">
        <v>14676</v>
      </c>
      <c r="I1123" s="11" t="s">
        <v>16473</v>
      </c>
      <c r="J1123" s="13" t="s">
        <v>18074</v>
      </c>
      <c r="K1123" s="13" t="s">
        <v>15451</v>
      </c>
      <c r="L1123" s="13" t="s">
        <v>14680</v>
      </c>
      <c r="M1123" s="13"/>
      <c r="N1123" s="13" t="s">
        <v>14680</v>
      </c>
      <c r="O1123" s="13" t="s">
        <v>14680</v>
      </c>
      <c r="P1123" s="166" t="str">
        <f>IFERROR(VLOOKUP(D1123,'TPMS-auto'!A:D, 4,0),"Not-in-TPMS")</f>
        <v>0008147</v>
      </c>
      <c r="Q1123" s="169" t="str">
        <f>VLOOKUP(Table2[[#This Row],[Unit Number]],Ops,3,0)</f>
        <v>Carol &amp; Tasha</v>
      </c>
      <c r="R1123" s="173">
        <f>IFERROR(VLOOKUP(Table2[[#This Row],[Enterprise ID]], 'ExistingRental-12.11'!A:H, 3, 0), "Not Open On 12.11")</f>
        <v>45992</v>
      </c>
      <c r="S1123" s="167" t="str">
        <f>IF(Table2[[#This Row],[Start Rental Date]]="New Rental", "New Rental", "Rental Extension Request")</f>
        <v>New Rental</v>
      </c>
      <c r="T1123" s="167" t="str">
        <f>IFERROR(IF(Table2[[#This Row],[Date of this request]]-Table2[[#This Row],[Tech Service Date]]&lt;60, "New Hire Rental", "Truck Breakdown"), "New Hire Rental")</f>
        <v>Truck Breakdown</v>
      </c>
      <c r="U1123" s="167" t="str">
        <f>IFERROR(VLOOKUP(Table2[[#This Row],[Enterprise ID]], 'ExistingRental-12.11'!A:H, 7, 0), "Not Open On 12.11")</f>
        <v>BRANDON WEBB</v>
      </c>
      <c r="V1123" s="173">
        <f>IFERROR(VLOOKUP(Table2[[#This Row],[Enterprise ID]],'Tech-ServiceDate'!A:B,2,0), "EitherNewHire or Termed")</f>
        <v>43460</v>
      </c>
      <c r="W1123" s="41"/>
      <c r="X1123" s="25"/>
    </row>
    <row r="1124" spans="1:24" ht="33.75" customHeight="1">
      <c r="A1124" s="15">
        <v>45992</v>
      </c>
      <c r="B1124" s="8">
        <v>46276</v>
      </c>
      <c r="C1124" s="9" t="s">
        <v>18075</v>
      </c>
      <c r="D1124" s="10" t="s">
        <v>13746</v>
      </c>
      <c r="E1124" s="174" t="str">
        <f t="shared" si="46"/>
        <v>46276</v>
      </c>
      <c r="F1124" s="175">
        <f>IFERROR(VLOOKUP(D1124,'TPMS-auto'!A:J, 10,0), "Not-in-TPMS")</f>
        <v>9034909052</v>
      </c>
      <c r="G1124" s="175" t="str">
        <f>IFERROR(VLOOKUP(D1124,'TPMS-auto'!A:J,6,0),"Not-in-TPMS")</f>
        <v>046276</v>
      </c>
      <c r="H1124" s="12" t="s">
        <v>14676</v>
      </c>
      <c r="I1124" s="11" t="s">
        <v>18076</v>
      </c>
      <c r="J1124" s="13" t="s">
        <v>18077</v>
      </c>
      <c r="K1124" s="13" t="s">
        <v>15451</v>
      </c>
      <c r="L1124" s="13" t="s">
        <v>14680</v>
      </c>
      <c r="M1124" s="13"/>
      <c r="N1124" s="13" t="s">
        <v>14680</v>
      </c>
      <c r="O1124" s="13" t="s">
        <v>14680</v>
      </c>
      <c r="P1124" s="166" t="str">
        <f>IFERROR(VLOOKUP(D1124,'TPMS-auto'!A:D, 4,0),"Not-in-TPMS")</f>
        <v>0007995</v>
      </c>
      <c r="Q1124" s="169" t="str">
        <f>VLOOKUP(Table2[[#This Row],[Unit Number]],Ops,3,0)</f>
        <v>Carol &amp; Tasha</v>
      </c>
      <c r="R1124" s="173">
        <f>IFERROR(VLOOKUP(Table2[[#This Row],[Enterprise ID]], 'ExistingRental-12.11'!A:H, 3, 0), "Not Open On 12.11")</f>
        <v>45992</v>
      </c>
      <c r="S1124" s="167" t="str">
        <f>IF(Table2[[#This Row],[Start Rental Date]]="New Rental", "New Rental", "Rental Extension Request")</f>
        <v>New Rental</v>
      </c>
      <c r="T1124" s="167" t="str">
        <f>IFERROR(IF(Table2[[#This Row],[Date of this request]]-Table2[[#This Row],[Tech Service Date]]&lt;60, "New Hire Rental", "Truck Breakdown"), "New Hire Rental")</f>
        <v>Truck Breakdown</v>
      </c>
      <c r="U1124" s="167" t="str">
        <f>IFERROR(VLOOKUP(Table2[[#This Row],[Enterprise ID]], 'ExistingRental-12.11'!A:H, 7, 0), "Not Open On 12.11")</f>
        <v>VICTOR HAWKINS</v>
      </c>
      <c r="V1124" s="173">
        <f>IFERROR(VLOOKUP(Table2[[#This Row],[Enterprise ID]],'Tech-ServiceDate'!A:B,2,0), "EitherNewHire or Termed")</f>
        <v>41162</v>
      </c>
      <c r="W1124" s="41"/>
      <c r="X1124" s="25"/>
    </row>
    <row r="1125" spans="1:24" ht="33.75" customHeight="1">
      <c r="A1125" s="15">
        <v>45992</v>
      </c>
      <c r="B1125" s="8">
        <v>46863</v>
      </c>
      <c r="C1125" s="9" t="s">
        <v>18078</v>
      </c>
      <c r="D1125" s="10" t="s">
        <v>16409</v>
      </c>
      <c r="E1125" s="174" t="str">
        <f t="shared" si="46"/>
        <v>46863</v>
      </c>
      <c r="F1125" s="175">
        <f>IFERROR(VLOOKUP(D1125,'TPMS-auto'!A:J, 10,0), "Not-in-TPMS")</f>
        <v>2608042842</v>
      </c>
      <c r="G1125" s="175" t="str">
        <f>IFERROR(VLOOKUP(D1125,'TPMS-auto'!A:J,6,0),"Not-in-TPMS")</f>
        <v>046863</v>
      </c>
      <c r="H1125" s="12" t="s">
        <v>14676</v>
      </c>
      <c r="I1125" s="11" t="s">
        <v>18079</v>
      </c>
      <c r="J1125" s="13" t="s">
        <v>18080</v>
      </c>
      <c r="K1125" s="13" t="s">
        <v>15451</v>
      </c>
      <c r="L1125" s="13" t="s">
        <v>14680</v>
      </c>
      <c r="M1125" s="13"/>
      <c r="N1125" s="13" t="s">
        <v>14680</v>
      </c>
      <c r="O1125" s="13" t="s">
        <v>14680</v>
      </c>
      <c r="P1125" s="166" t="str">
        <f>IFERROR(VLOOKUP(D1125,'TPMS-auto'!A:D, 4,0),"Not-in-TPMS")</f>
        <v>0008096</v>
      </c>
      <c r="Q1125" s="169" t="str">
        <f>VLOOKUP(Table2[[#This Row],[Unit Number]],Ops,3,0)</f>
        <v>Monica, Cheryl &amp; Machell</v>
      </c>
      <c r="R1125" s="173">
        <f>IFERROR(VLOOKUP(Table2[[#This Row],[Enterprise ID]], 'ExistingRental-12.11'!A:H, 3, 0), "Not Open On 12.11")</f>
        <v>45992</v>
      </c>
      <c r="S1125" s="167" t="str">
        <f>IF(Table2[[#This Row],[Start Rental Date]]="New Rental", "New Rental", "Rental Extension Request")</f>
        <v>New Rental</v>
      </c>
      <c r="T1125" s="167" t="str">
        <f>IFERROR(IF(Table2[[#This Row],[Date of this request]]-Table2[[#This Row],[Tech Service Date]]&lt;60, "New Hire Rental", "Truck Breakdown"), "New Hire Rental")</f>
        <v>New Hire Rental</v>
      </c>
      <c r="U1125" s="167" t="str">
        <f>IFERROR(VLOOKUP(Table2[[#This Row],[Enterprise ID]], 'ExistingRental-12.11'!A:H, 7, 0), "Not Open On 12.11")</f>
        <v>ANTHONY ARNOLD</v>
      </c>
      <c r="V1125" s="173">
        <f>IFERROR(VLOOKUP(Table2[[#This Row],[Enterprise ID]],'Tech-ServiceDate'!A:B,2,0), "EitherNewHire or Termed")</f>
        <v>45935</v>
      </c>
      <c r="W1125" s="41"/>
      <c r="X1125" s="25"/>
    </row>
    <row r="1126" spans="1:24" ht="33.75" customHeight="1">
      <c r="A1126" s="15">
        <v>45992</v>
      </c>
      <c r="B1126" s="8">
        <v>61015</v>
      </c>
      <c r="C1126" s="9" t="s">
        <v>17646</v>
      </c>
      <c r="D1126" s="5" t="s">
        <v>2193</v>
      </c>
      <c r="E1126" s="174" t="str">
        <f t="shared" si="46"/>
        <v>61015</v>
      </c>
      <c r="F1126" s="175">
        <f>IFERROR(VLOOKUP(D1126,'TPMS-auto'!A:J, 10,0), "Not-in-TPMS")</f>
        <v>7249536540</v>
      </c>
      <c r="G1126" s="175" t="str">
        <f>IFERROR(VLOOKUP(D1126,'TPMS-auto'!A:J,6,0),"Not-in-TPMS")</f>
        <v>061016</v>
      </c>
      <c r="H1126" s="12">
        <v>45985</v>
      </c>
      <c r="I1126" s="2" t="s">
        <v>18081</v>
      </c>
      <c r="J1126" s="3" t="s">
        <v>15394</v>
      </c>
      <c r="K1126" s="13" t="s">
        <v>18082</v>
      </c>
      <c r="L1126" s="13" t="s">
        <v>14680</v>
      </c>
      <c r="M1126" s="13"/>
      <c r="N1126" s="13" t="s">
        <v>14680</v>
      </c>
      <c r="O1126" s="13" t="s">
        <v>14680</v>
      </c>
      <c r="P1126" s="166" t="str">
        <f>IFERROR(VLOOKUP(D1126,'TPMS-auto'!A:D, 4,0),"Not-in-TPMS")</f>
        <v>0004766</v>
      </c>
      <c r="Q1126" s="169" t="str">
        <f>VLOOKUP(Table2[[#This Row],[Unit Number]],Ops,3,0)</f>
        <v>Rob &amp; Andrea</v>
      </c>
      <c r="R1126" s="173" t="str">
        <f>IFERROR(VLOOKUP(Table2[[#This Row],[Enterprise ID]], 'ExistingRental-12.11'!A:H, 3, 0), "Not Open On 12.11")</f>
        <v>Not Open On 12.11</v>
      </c>
      <c r="S1126" s="167" t="str">
        <f>IF(Table2[[#This Row],[Start Rental Date]]="New Rental", "New Rental", "Rental Extension Request")</f>
        <v>Rental Extension Request</v>
      </c>
      <c r="T1126" s="167" t="str">
        <f>IFERROR(IF(Table2[[#This Row],[Date of this request]]-Table2[[#This Row],[Tech Service Date]]&lt;60, "New Hire Rental", "Truck Breakdown"), "New Hire Rental")</f>
        <v>Truck Breakdown</v>
      </c>
      <c r="U1126" s="167" t="str">
        <f>IFERROR(VLOOKUP(Table2[[#This Row],[Enterprise ID]], 'ExistingRental-12.11'!A:H, 7, 0), "Not Open On 12.11")</f>
        <v>Not Open On 12.11</v>
      </c>
      <c r="V1126" s="173">
        <f>IFERROR(VLOOKUP(Table2[[#This Row],[Enterprise ID]],'Tech-ServiceDate'!A:B,2,0), "EitherNewHire or Termed")</f>
        <v>37255</v>
      </c>
      <c r="W1126" s="41"/>
      <c r="X1126" s="25"/>
    </row>
    <row r="1127" spans="1:24" ht="33.75" customHeight="1">
      <c r="A1127" s="15">
        <v>45992</v>
      </c>
      <c r="B1127" s="8">
        <v>61165</v>
      </c>
      <c r="C1127" s="9" t="s">
        <v>18083</v>
      </c>
      <c r="D1127" s="10" t="s">
        <v>3345</v>
      </c>
      <c r="E1127" s="174" t="str">
        <f t="shared" si="46"/>
        <v>61165</v>
      </c>
      <c r="F1127" s="175">
        <f>IFERROR(VLOOKUP(D1127,'TPMS-auto'!A:J, 10,0), "Not-in-TPMS")</f>
        <v>9369554419</v>
      </c>
      <c r="G1127" s="175" t="str">
        <f>IFERROR(VLOOKUP(D1127,'TPMS-auto'!A:J,6,0),"Not-in-TPMS")</f>
        <v>061165</v>
      </c>
      <c r="H1127" s="12" t="s">
        <v>14676</v>
      </c>
      <c r="I1127" s="11" t="s">
        <v>15429</v>
      </c>
      <c r="J1127" s="13" t="s">
        <v>18084</v>
      </c>
      <c r="K1127" s="13" t="s">
        <v>15451</v>
      </c>
      <c r="L1127" s="13" t="s">
        <v>14680</v>
      </c>
      <c r="M1127" s="13"/>
      <c r="N1127" s="13" t="s">
        <v>14680</v>
      </c>
      <c r="O1127" s="13" t="s">
        <v>14680</v>
      </c>
      <c r="P1127" s="166" t="str">
        <f>IFERROR(VLOOKUP(D1127,'TPMS-auto'!A:D, 4,0),"Not-in-TPMS")</f>
        <v>0008107</v>
      </c>
      <c r="Q1127" s="169" t="str">
        <f>VLOOKUP(Table2[[#This Row],[Unit Number]],Ops,3,0)</f>
        <v>Carol &amp; Tasha</v>
      </c>
      <c r="R1127" s="173">
        <f>IFERROR(VLOOKUP(Table2[[#This Row],[Enterprise ID]], 'ExistingRental-12.11'!A:H, 3, 0), "Not Open On 12.11")</f>
        <v>45992</v>
      </c>
      <c r="S1127" s="167" t="str">
        <f>IF(Table2[[#This Row],[Start Rental Date]]="New Rental", "New Rental", "Rental Extension Request")</f>
        <v>New Rental</v>
      </c>
      <c r="T1127" s="167" t="str">
        <f>IFERROR(IF(Table2[[#This Row],[Date of this request]]-Table2[[#This Row],[Tech Service Date]]&lt;60, "New Hire Rental", "Truck Breakdown"), "New Hire Rental")</f>
        <v>Truck Breakdown</v>
      </c>
      <c r="U1127" s="167" t="str">
        <f>IFERROR(VLOOKUP(Table2[[#This Row],[Enterprise ID]], 'ExistingRental-12.11'!A:H, 7, 0), "Not Open On 12.11")</f>
        <v>DAVID BARRINGER</v>
      </c>
      <c r="V1127" s="173">
        <f>IFERROR(VLOOKUP(Table2[[#This Row],[Enterprise ID]],'Tech-ServiceDate'!A:B,2,0), "EitherNewHire or Termed")</f>
        <v>40091</v>
      </c>
      <c r="W1127" s="41"/>
      <c r="X1127" s="25"/>
    </row>
    <row r="1128" spans="1:24" ht="33.75" customHeight="1">
      <c r="A1128" s="15">
        <v>45992</v>
      </c>
      <c r="B1128" s="8">
        <v>61592</v>
      </c>
      <c r="C1128" s="9" t="s">
        <v>18085</v>
      </c>
      <c r="D1128" s="10" t="s">
        <v>13616</v>
      </c>
      <c r="E1128" s="174" t="str">
        <f t="shared" si="46"/>
        <v>61592</v>
      </c>
      <c r="F1128" s="175">
        <f>IFERROR(VLOOKUP(D1128,'TPMS-auto'!A:J, 10,0), "Not-in-TPMS")</f>
        <v>3219871168</v>
      </c>
      <c r="G1128" s="175" t="str">
        <f>IFERROR(VLOOKUP(D1128,'TPMS-auto'!A:J,6,0),"Not-in-TPMS")</f>
        <v>061592</v>
      </c>
      <c r="H1128" s="12">
        <v>45985</v>
      </c>
      <c r="I1128" s="11" t="s">
        <v>17846</v>
      </c>
      <c r="J1128" s="13" t="s">
        <v>17847</v>
      </c>
      <c r="K1128" s="13" t="s">
        <v>15451</v>
      </c>
      <c r="L1128" s="13" t="s">
        <v>14680</v>
      </c>
      <c r="M1128" s="13"/>
      <c r="N1128" s="13" t="s">
        <v>14680</v>
      </c>
      <c r="O1128" s="13" t="s">
        <v>14680</v>
      </c>
      <c r="P1128" s="166" t="str">
        <f>IFERROR(VLOOKUP(D1128,'TPMS-auto'!A:D, 4,0),"Not-in-TPMS")</f>
        <v>0007435</v>
      </c>
      <c r="Q1128" s="169" t="str">
        <f>VLOOKUP(Table2[[#This Row],[Unit Number]],Ops,3,0)</f>
        <v>Rob &amp; Andrea</v>
      </c>
      <c r="R1128" s="173" t="str">
        <f>IFERROR(VLOOKUP(Table2[[#This Row],[Enterprise ID]], 'ExistingRental-12.11'!A:H, 3, 0), "Not Open On 12.11")</f>
        <v>Not Open On 12.11</v>
      </c>
      <c r="S1128" s="167" t="str">
        <f>IF(Table2[[#This Row],[Start Rental Date]]="New Rental", "New Rental", "Rental Extension Request")</f>
        <v>Rental Extension Request</v>
      </c>
      <c r="T1128" s="167" t="str">
        <f>IFERROR(IF(Table2[[#This Row],[Date of this request]]-Table2[[#This Row],[Tech Service Date]]&lt;60, "New Hire Rental", "Truck Breakdown"), "New Hire Rental")</f>
        <v>Truck Breakdown</v>
      </c>
      <c r="U1128" s="167" t="str">
        <f>IFERROR(VLOOKUP(Table2[[#This Row],[Enterprise ID]], 'ExistingRental-12.11'!A:H, 7, 0), "Not Open On 12.11")</f>
        <v>Not Open On 12.11</v>
      </c>
      <c r="V1128" s="173">
        <f>IFERROR(VLOOKUP(Table2[[#This Row],[Enterprise ID]],'Tech-ServiceDate'!A:B,2,0), "EitherNewHire or Termed")</f>
        <v>30848</v>
      </c>
      <c r="W1128" s="41"/>
      <c r="X1128" s="25"/>
    </row>
    <row r="1129" spans="1:24" ht="33.75" customHeight="1">
      <c r="A1129" s="15">
        <v>45992</v>
      </c>
      <c r="B1129" s="7">
        <v>46880</v>
      </c>
      <c r="C1129" s="4" t="s">
        <v>17115</v>
      </c>
      <c r="D1129" s="5" t="s">
        <v>15957</v>
      </c>
      <c r="E1129" s="176" t="str">
        <f t="shared" si="46"/>
        <v>46880</v>
      </c>
      <c r="F1129" s="181">
        <f>IFERROR(VLOOKUP(D1129,'TPMS-auto'!A:J, 10,0), "Not-in-TPMS")</f>
        <v>5026980094</v>
      </c>
      <c r="G1129" s="181" t="str">
        <f>IFERROR(VLOOKUP(D1129,'TPMS-auto'!A:J,6,0),"Not-in-TPMS")</f>
        <v>046880</v>
      </c>
      <c r="H1129" s="12" t="s">
        <v>14676</v>
      </c>
      <c r="I1129" s="2" t="s">
        <v>18086</v>
      </c>
      <c r="J1129" s="3" t="s">
        <v>18087</v>
      </c>
      <c r="K1129" s="3" t="s">
        <v>18088</v>
      </c>
      <c r="L1129" s="13" t="s">
        <v>14680</v>
      </c>
      <c r="M1129" s="13"/>
      <c r="N1129" s="3" t="s">
        <v>18089</v>
      </c>
      <c r="O1129" s="3" t="s">
        <v>14680</v>
      </c>
      <c r="P1129" s="166" t="str">
        <f>IFERROR(VLOOKUP(D1129,'TPMS-auto'!A:D, 4,0),"Not-in-TPMS")</f>
        <v>0004766</v>
      </c>
      <c r="Q1129" s="169" t="str">
        <f>VLOOKUP(Table2[[#This Row],[Unit Number]],Ops,3,0)</f>
        <v>Rob &amp; Andrea</v>
      </c>
      <c r="R1129" s="173">
        <f>IFERROR(VLOOKUP(Table2[[#This Row],[Enterprise ID]], 'ExistingRental-12.11'!A:H, 3, 0), "Not Open On 12.11")</f>
        <v>45883</v>
      </c>
      <c r="S1129" s="167" t="str">
        <f>IF(Table2[[#This Row],[Start Rental Date]]="New Rental", "New Rental", "Rental Extension Request")</f>
        <v>New Rental</v>
      </c>
      <c r="T1129" s="167" t="str">
        <f>IFERROR(IF(Table2[[#This Row],[Date of this request]]-Table2[[#This Row],[Tech Service Date]]&lt;60, "New Hire Rental", "Truck Breakdown"), "New Hire Rental")</f>
        <v>Truck Breakdown</v>
      </c>
      <c r="U1129" s="167" t="str">
        <f>IFERROR(VLOOKUP(Table2[[#This Row],[Enterprise ID]], 'ExistingRental-12.11'!A:H, 7, 0), "Not Open On 12.11")</f>
        <v>THEODORE DAILEY</v>
      </c>
      <c r="V1129" s="173">
        <f>IFERROR(VLOOKUP(Table2[[#This Row],[Enterprise ID]],'Tech-ServiceDate'!A:B,2,0), "EitherNewHire or Termed")</f>
        <v>45907</v>
      </c>
      <c r="W1129" s="41"/>
      <c r="X1129" s="25"/>
    </row>
    <row r="1130" spans="1:24" ht="33.75" customHeight="1">
      <c r="A1130" s="15">
        <v>45992</v>
      </c>
      <c r="B1130" s="8">
        <v>37125</v>
      </c>
      <c r="C1130" s="9" t="s">
        <v>17372</v>
      </c>
      <c r="D1130" s="10" t="s">
        <v>14745</v>
      </c>
      <c r="E1130" s="174" t="str">
        <f t="shared" si="46"/>
        <v>37125</v>
      </c>
      <c r="F1130" s="175">
        <f>IFERROR(VLOOKUP(D1130,'TPMS-auto'!A:J, 10,0), "Not-in-TPMS")</f>
        <v>2287602794</v>
      </c>
      <c r="G1130" s="175" t="str">
        <f>IFERROR(VLOOKUP(D1130,'TPMS-auto'!A:J,6,0),"Not-in-TPMS")</f>
        <v>037125</v>
      </c>
      <c r="H1130" s="12">
        <v>45978</v>
      </c>
      <c r="I1130" s="11" t="s">
        <v>16996</v>
      </c>
      <c r="J1130" s="13" t="s">
        <v>17652</v>
      </c>
      <c r="K1130" s="13" t="s">
        <v>14679</v>
      </c>
      <c r="L1130" s="13" t="s">
        <v>14680</v>
      </c>
      <c r="M1130" s="13"/>
      <c r="N1130" s="13" t="s">
        <v>18089</v>
      </c>
      <c r="O1130" s="13" t="s">
        <v>14680</v>
      </c>
      <c r="P1130" s="166" t="str">
        <f>IFERROR(VLOOKUP(D1130,'TPMS-auto'!A:D, 4,0),"Not-in-TPMS")</f>
        <v>0008206</v>
      </c>
      <c r="Q1130" s="169" t="str">
        <f>VLOOKUP(Table2[[#This Row],[Unit Number]],Ops,3,0)</f>
        <v>Monica, Cheryl &amp; Machell</v>
      </c>
      <c r="R1130" s="173">
        <f>IFERROR(VLOOKUP(Table2[[#This Row],[Enterprise ID]], 'ExistingRental-12.11'!A:H, 3, 0), "Not Open On 12.11")</f>
        <v>45971</v>
      </c>
      <c r="S1130" s="167" t="str">
        <f>IF(Table2[[#This Row],[Start Rental Date]]="New Rental", "New Rental", "Rental Extension Request")</f>
        <v>Rental Extension Request</v>
      </c>
      <c r="T1130" s="167" t="str">
        <f>IFERROR(IF(Table2[[#This Row],[Date of this request]]-Table2[[#This Row],[Tech Service Date]]&lt;60, "New Hire Rental", "Truck Breakdown"), "New Hire Rental")</f>
        <v>Truck Breakdown</v>
      </c>
      <c r="U1130" s="167" t="str">
        <f>IFERROR(VLOOKUP(Table2[[#This Row],[Enterprise ID]], 'ExistingRental-12.11'!A:H, 7, 0), "Not Open On 12.11")</f>
        <v>KAREEM WILLIAMS</v>
      </c>
      <c r="V1130" s="173">
        <f>IFERROR(VLOOKUP(Table2[[#This Row],[Enterprise ID]],'Tech-ServiceDate'!A:B,2,0), "EitherNewHire or Termed")</f>
        <v>45900</v>
      </c>
      <c r="W1130" s="41"/>
      <c r="X1130" s="25"/>
    </row>
    <row r="1131" spans="1:24" ht="33.75" customHeight="1">
      <c r="A1131" s="15">
        <v>45992</v>
      </c>
      <c r="B1131" s="8">
        <v>46502</v>
      </c>
      <c r="C1131" s="9" t="s">
        <v>17688</v>
      </c>
      <c r="D1131" s="10" t="s">
        <v>15574</v>
      </c>
      <c r="E1131" s="174" t="str">
        <f t="shared" si="46"/>
        <v>46502</v>
      </c>
      <c r="F1131" s="175">
        <f>IFERROR(VLOOKUP(D1131,'TPMS-auto'!A:J, 10,0), "Not-in-TPMS")</f>
        <v>3018935023</v>
      </c>
      <c r="G1131" s="175" t="str">
        <f>IFERROR(VLOOKUP(D1131,'TPMS-auto'!A:J,6,0),"Not-in-TPMS")</f>
        <v>046502</v>
      </c>
      <c r="H1131" s="12">
        <v>45979</v>
      </c>
      <c r="I1131" s="11" t="s">
        <v>17689</v>
      </c>
      <c r="J1131" s="13" t="s">
        <v>17690</v>
      </c>
      <c r="K1131" s="13" t="s">
        <v>14679</v>
      </c>
      <c r="L1131" s="13" t="s">
        <v>14680</v>
      </c>
      <c r="M1131" s="13"/>
      <c r="N1131" s="13" t="s">
        <v>18089</v>
      </c>
      <c r="O1131" s="13" t="s">
        <v>14680</v>
      </c>
      <c r="P1131" s="166" t="str">
        <f>IFERROR(VLOOKUP(D1131,'TPMS-auto'!A:D, 4,0),"Not-in-TPMS")</f>
        <v>0007084</v>
      </c>
      <c r="Q1131" s="169" t="str">
        <f>VLOOKUP(Table2[[#This Row],[Unit Number]],Ops,3,0)</f>
        <v>Monica, Cheryl &amp; Machell</v>
      </c>
      <c r="R1131" s="173">
        <f>IFERROR(VLOOKUP(Table2[[#This Row],[Enterprise ID]], 'ExistingRental-12.11'!A:H, 3, 0), "Not Open On 12.11")</f>
        <v>45979</v>
      </c>
      <c r="S1131" s="167" t="str">
        <f>IF(Table2[[#This Row],[Start Rental Date]]="New Rental", "New Rental", "Rental Extension Request")</f>
        <v>Rental Extension Request</v>
      </c>
      <c r="T1131" s="167" t="str">
        <f>IFERROR(IF(Table2[[#This Row],[Date of this request]]-Table2[[#This Row],[Tech Service Date]]&lt;60, "New Hire Rental", "Truck Breakdown"), "New Hire Rental")</f>
        <v>Truck Breakdown</v>
      </c>
      <c r="U1131" s="167" t="str">
        <f>IFERROR(VLOOKUP(Table2[[#This Row],[Enterprise ID]], 'ExistingRental-12.11'!A:H, 7, 0), "Not Open On 12.11")</f>
        <v>SAYED FAROZ FAKHRI</v>
      </c>
      <c r="V1131" s="173">
        <f>IFERROR(VLOOKUP(Table2[[#This Row],[Enterprise ID]],'Tech-ServiceDate'!A:B,2,0), "EitherNewHire or Termed")</f>
        <v>44427</v>
      </c>
      <c r="W1131" s="41"/>
      <c r="X1131" s="25"/>
    </row>
    <row r="1132" spans="1:24" ht="33.75" customHeight="1">
      <c r="A1132" s="15">
        <v>45992</v>
      </c>
      <c r="B1132" s="8">
        <v>47040</v>
      </c>
      <c r="C1132" s="9" t="s">
        <v>17757</v>
      </c>
      <c r="D1132" s="10" t="s">
        <v>17758</v>
      </c>
      <c r="E1132" s="174" t="s">
        <v>18090</v>
      </c>
      <c r="F1132" s="175">
        <v>7746350742</v>
      </c>
      <c r="G1132" s="175" t="s">
        <v>18091</v>
      </c>
      <c r="H1132" s="12">
        <v>45980</v>
      </c>
      <c r="I1132" s="11" t="s">
        <v>17959</v>
      </c>
      <c r="J1132" s="13" t="s">
        <v>17760</v>
      </c>
      <c r="K1132" s="13" t="s">
        <v>15451</v>
      </c>
      <c r="L1132" s="13" t="s">
        <v>14680</v>
      </c>
      <c r="M1132" s="13"/>
      <c r="N1132" s="13" t="s">
        <v>18089</v>
      </c>
      <c r="O1132" s="13" t="s">
        <v>14680</v>
      </c>
      <c r="P1132" s="166" t="str">
        <f>IFERROR(VLOOKUP(D1132,'TPMS-auto'!A:D, 4,0),"Not-in-TPMS")</f>
        <v>0007670</v>
      </c>
      <c r="Q1132" s="169" t="str">
        <f>VLOOKUP(Table2[[#This Row],[Unit Number]],Ops,3,0)</f>
        <v>Rob &amp; Andrea</v>
      </c>
      <c r="R1132" s="173">
        <f>IFERROR(VLOOKUP(Table2[[#This Row],[Enterprise ID]], 'ExistingRental-12.11'!A:H, 3, 0), "Not Open On 12.11")</f>
        <v>45981</v>
      </c>
      <c r="S1132" s="167" t="str">
        <f>IF(Table2[[#This Row],[Start Rental Date]]="New Rental", "New Rental", "Rental Extension Request")</f>
        <v>Rental Extension Request</v>
      </c>
      <c r="T1132" s="167" t="str">
        <f>IFERROR(IF(Table2[[#This Row],[Date of this request]]-Table2[[#This Row],[Tech Service Date]]&lt;60, "New Hire Rental", "Truck Breakdown"), "New Hire Rental")</f>
        <v>Truck Breakdown</v>
      </c>
      <c r="U1132" s="167" t="str">
        <f>IFERROR(VLOOKUP(Table2[[#This Row],[Enterprise ID]], 'ExistingRental-12.11'!A:H, 7, 0), "Not Open On 12.11")</f>
        <v>TARA RAI</v>
      </c>
      <c r="V1132" s="173">
        <f>IFERROR(VLOOKUP(Table2[[#This Row],[Enterprise ID]],'Tech-ServiceDate'!A:B,2,0), "EitherNewHire or Termed")</f>
        <v>44700</v>
      </c>
      <c r="W1132" s="41"/>
      <c r="X1132" s="25"/>
    </row>
    <row r="1133" spans="1:24" ht="33.75" customHeight="1">
      <c r="A1133" s="15">
        <v>45992</v>
      </c>
      <c r="B1133" s="8">
        <v>21557</v>
      </c>
      <c r="C1133" s="9" t="s">
        <v>18092</v>
      </c>
      <c r="D1133" s="10" t="s">
        <v>17425</v>
      </c>
      <c r="E1133" s="174" t="str">
        <f t="shared" ref="E1133:E1138" si="47">TRIM(B1133)</f>
        <v>21557</v>
      </c>
      <c r="F1133" s="175">
        <f>IFERROR(VLOOKUP(D1133,'TPMS-auto'!A:J, 10,0), "Not-in-TPMS")</f>
        <v>6017510718</v>
      </c>
      <c r="G1133" s="175" t="str">
        <f>IFERROR(VLOOKUP(D1133,'TPMS-auto'!A:J,6,0),"Not-in-TPMS")</f>
        <v>021557</v>
      </c>
      <c r="H1133" s="12" t="s">
        <v>14676</v>
      </c>
      <c r="I1133" s="11" t="s">
        <v>18093</v>
      </c>
      <c r="J1133" s="3" t="s">
        <v>18094</v>
      </c>
      <c r="K1133" s="13" t="s">
        <v>14679</v>
      </c>
      <c r="L1133" s="13" t="s">
        <v>14680</v>
      </c>
      <c r="M1133" s="13"/>
      <c r="N1133" s="13" t="s">
        <v>18089</v>
      </c>
      <c r="O1133" s="13" t="s">
        <v>14680</v>
      </c>
      <c r="P1133" s="166" t="str">
        <f>IFERROR(VLOOKUP(D1133,'TPMS-auto'!A:D, 4,0),"Not-in-TPMS")</f>
        <v>0008206</v>
      </c>
      <c r="Q1133" s="169" t="str">
        <f>VLOOKUP(Table2[[#This Row],[Unit Number]],Ops,3,0)</f>
        <v>Monica, Cheryl &amp; Machell</v>
      </c>
      <c r="R1133" s="173">
        <f>IFERROR(VLOOKUP(Table2[[#This Row],[Enterprise ID]], 'ExistingRental-12.11'!A:H, 3, 0), "Not Open On 12.11")</f>
        <v>45992</v>
      </c>
      <c r="S1133" s="167" t="str">
        <f>IF(Table2[[#This Row],[Start Rental Date]]="New Rental", "New Rental", "Rental Extension Request")</f>
        <v>New Rental</v>
      </c>
      <c r="T1133" s="167" t="str">
        <f>IFERROR(IF(Table2[[#This Row],[Date of this request]]-Table2[[#This Row],[Tech Service Date]]&lt;60, "New Hire Rental", "Truck Breakdown"), "New Hire Rental")</f>
        <v>Truck Breakdown</v>
      </c>
      <c r="U1133" s="167" t="str">
        <f>IFERROR(VLOOKUP(Table2[[#This Row],[Enterprise ID]], 'ExistingRental-12.11'!A:H, 7, 0), "Not Open On 12.11")</f>
        <v>JAMES CHISOLM</v>
      </c>
      <c r="V1133" s="173">
        <f>IFERROR(VLOOKUP(Table2[[#This Row],[Enterprise ID]],'Tech-ServiceDate'!A:B,2,0), "EitherNewHire or Termed")</f>
        <v>45571</v>
      </c>
      <c r="W1133" s="41"/>
      <c r="X1133" s="25"/>
    </row>
    <row r="1134" spans="1:24" ht="33.75" customHeight="1">
      <c r="A1134" s="15">
        <v>45992</v>
      </c>
      <c r="B1134" s="8">
        <v>36031</v>
      </c>
      <c r="C1134" s="9" t="s">
        <v>18095</v>
      </c>
      <c r="D1134" s="10" t="s">
        <v>18096</v>
      </c>
      <c r="E1134" s="174" t="str">
        <f t="shared" si="47"/>
        <v>36031</v>
      </c>
      <c r="F1134" s="175">
        <f>IFERROR(VLOOKUP(D1134,'TPMS-auto'!A:J, 10,0), "Not-in-TPMS")</f>
        <v>4109017784</v>
      </c>
      <c r="G1134" s="175" t="str">
        <f>IFERROR(VLOOKUP(D1134,'TPMS-auto'!A:J,6,0),"Not-in-TPMS")</f>
        <v>036031</v>
      </c>
      <c r="H1134" s="12" t="s">
        <v>14676</v>
      </c>
      <c r="I1134" s="11" t="s">
        <v>18097</v>
      </c>
      <c r="J1134" s="13" t="s">
        <v>18098</v>
      </c>
      <c r="K1134" s="13" t="s">
        <v>18099</v>
      </c>
      <c r="L1134" s="13" t="s">
        <v>14680</v>
      </c>
      <c r="M1134" s="13"/>
      <c r="N1134" s="13" t="s">
        <v>18089</v>
      </c>
      <c r="O1134" s="13" t="s">
        <v>14680</v>
      </c>
      <c r="P1134" s="166" t="str">
        <f>IFERROR(VLOOKUP(D1134,'TPMS-auto'!A:D, 4,0),"Not-in-TPMS")</f>
        <v>0007084</v>
      </c>
      <c r="Q1134" s="169" t="str">
        <f>VLOOKUP(Table2[[#This Row],[Unit Number]],Ops,3,0)</f>
        <v>Monica, Cheryl &amp; Machell</v>
      </c>
      <c r="R1134" s="173">
        <f>IFERROR(VLOOKUP(Table2[[#This Row],[Enterprise ID]], 'ExistingRental-12.11'!A:H, 3, 0), "Not Open On 12.11")</f>
        <v>45992</v>
      </c>
      <c r="S1134" s="167" t="str">
        <f>IF(Table2[[#This Row],[Start Rental Date]]="New Rental", "New Rental", "Rental Extension Request")</f>
        <v>New Rental</v>
      </c>
      <c r="T1134" s="167" t="str">
        <f>IFERROR(IF(Table2[[#This Row],[Date of this request]]-Table2[[#This Row],[Tech Service Date]]&lt;60, "New Hire Rental", "Truck Breakdown"), "New Hire Rental")</f>
        <v>Truck Breakdown</v>
      </c>
      <c r="U1134" s="167" t="str">
        <f>IFERROR(VLOOKUP(Table2[[#This Row],[Enterprise ID]], 'ExistingRental-12.11'!A:H, 7, 0), "Not Open On 12.11")</f>
        <v>HAROLD WHEELER</v>
      </c>
      <c r="V1134" s="173">
        <f>IFERROR(VLOOKUP(Table2[[#This Row],[Enterprise ID]],'Tech-ServiceDate'!A:B,2,0), "EitherNewHire or Termed")</f>
        <v>44658</v>
      </c>
      <c r="W1134" s="41"/>
      <c r="X1134" s="25"/>
    </row>
    <row r="1135" spans="1:24" ht="33.75" customHeight="1">
      <c r="A1135" s="15">
        <v>45992</v>
      </c>
      <c r="B1135" s="8">
        <v>61187</v>
      </c>
      <c r="C1135" s="9" t="s">
        <v>18100</v>
      </c>
      <c r="D1135" s="10" t="s">
        <v>18101</v>
      </c>
      <c r="E1135" s="174" t="str">
        <f t="shared" si="47"/>
        <v>61187</v>
      </c>
      <c r="F1135" s="175">
        <f>IFERROR(VLOOKUP(D1135,'TPMS-auto'!A:J, 10,0), "Not-in-TPMS")</f>
        <v>2189401156</v>
      </c>
      <c r="G1135" s="175" t="str">
        <f>IFERROR(VLOOKUP(D1135,'TPMS-auto'!A:J,6,0),"Not-in-TPMS")</f>
        <v>061187</v>
      </c>
      <c r="H1135" s="12" t="s">
        <v>14676</v>
      </c>
      <c r="I1135" s="13" t="s">
        <v>18102</v>
      </c>
      <c r="J1135" s="3" t="s">
        <v>18103</v>
      </c>
      <c r="K1135" s="13" t="s">
        <v>14679</v>
      </c>
      <c r="L1135" s="13" t="s">
        <v>14680</v>
      </c>
      <c r="M1135" s="13"/>
      <c r="N1135" s="13" t="s">
        <v>14680</v>
      </c>
      <c r="O1135" s="13" t="s">
        <v>14680</v>
      </c>
      <c r="P1135" s="166" t="str">
        <f>IFERROR(VLOOKUP(D1135,'TPMS-auto'!A:D, 4,0),"Not-in-TPMS")</f>
        <v>0008162</v>
      </c>
      <c r="Q1135" s="169" t="str">
        <f>VLOOKUP(Table2[[#This Row],[Unit Number]],Ops,3,0)</f>
        <v>Monica, Cheryl &amp; Machell</v>
      </c>
      <c r="R1135" s="173" t="str">
        <f>IFERROR(VLOOKUP(Table2[[#This Row],[Enterprise ID]], 'ExistingRental-12.11'!A:H, 3, 0), "Not Open On 12.11")</f>
        <v>Not Open On 12.11</v>
      </c>
      <c r="S1135" s="167" t="str">
        <f>IF(Table2[[#This Row],[Start Rental Date]]="New Rental", "New Rental", "Rental Extension Request")</f>
        <v>New Rental</v>
      </c>
      <c r="T1135" s="167" t="str">
        <f>IFERROR(IF(Table2[[#This Row],[Date of this request]]-Table2[[#This Row],[Tech Service Date]]&lt;60, "New Hire Rental", "Truck Breakdown"), "New Hire Rental")</f>
        <v>New Hire Rental</v>
      </c>
      <c r="U1135" s="167" t="str">
        <f>IFERROR(VLOOKUP(Table2[[#This Row],[Enterprise ID]], 'ExistingRental-12.11'!A:H, 7, 0), "Not Open On 12.11")</f>
        <v>Not Open On 12.11</v>
      </c>
      <c r="V1135" s="173">
        <f>IFERROR(VLOOKUP(Table2[[#This Row],[Enterprise ID]],'Tech-ServiceDate'!A:B,2,0), "EitherNewHire or Termed")</f>
        <v>45963</v>
      </c>
      <c r="W1135" s="41"/>
      <c r="X1135" s="25"/>
    </row>
    <row r="1136" spans="1:24" ht="33.75" customHeight="1">
      <c r="A1136" s="15">
        <v>45992</v>
      </c>
      <c r="B1136" s="8">
        <v>61668</v>
      </c>
      <c r="C1136" s="9" t="s">
        <v>18104</v>
      </c>
      <c r="D1136" s="10" t="s">
        <v>6193</v>
      </c>
      <c r="E1136" s="174" t="str">
        <f t="shared" si="47"/>
        <v>61668</v>
      </c>
      <c r="F1136" s="175">
        <f>IFERROR(VLOOKUP(D1136,'TPMS-auto'!A:J, 10,0), "Not-in-TPMS")</f>
        <v>6143770547</v>
      </c>
      <c r="G1136" s="175" t="str">
        <f>IFERROR(VLOOKUP(D1136,'TPMS-auto'!A:J,6,0),"Not-in-TPMS")</f>
        <v>061668</v>
      </c>
      <c r="H1136" s="12" t="s">
        <v>14676</v>
      </c>
      <c r="I1136" s="11" t="s">
        <v>18105</v>
      </c>
      <c r="J1136" s="13" t="s">
        <v>18106</v>
      </c>
      <c r="K1136" s="13" t="s">
        <v>14679</v>
      </c>
      <c r="L1136" s="13" t="s">
        <v>14680</v>
      </c>
      <c r="M1136" s="13"/>
      <c r="N1136" s="13" t="s">
        <v>14680</v>
      </c>
      <c r="O1136" s="13" t="s">
        <v>14680</v>
      </c>
      <c r="P1136" s="166" t="str">
        <f>IFERROR(VLOOKUP(D1136,'TPMS-auto'!A:D, 4,0),"Not-in-TPMS")</f>
        <v>0004766</v>
      </c>
      <c r="Q1136" s="169" t="str">
        <f>VLOOKUP(Table2[[#This Row],[Unit Number]],Ops,3,0)</f>
        <v>Rob &amp; Andrea</v>
      </c>
      <c r="R1136" s="173" t="str">
        <f>IFERROR(VLOOKUP(Table2[[#This Row],[Enterprise ID]], 'ExistingRental-12.11'!A:H, 3, 0), "Not Open On 12.11")</f>
        <v>Not Open On 12.11</v>
      </c>
      <c r="S1136" s="167" t="str">
        <f>IF(Table2[[#This Row],[Start Rental Date]]="New Rental", "New Rental", "Rental Extension Request")</f>
        <v>New Rental</v>
      </c>
      <c r="T1136" s="167" t="str">
        <f>IFERROR(IF(Table2[[#This Row],[Date of this request]]-Table2[[#This Row],[Tech Service Date]]&lt;60, "New Hire Rental", "Truck Breakdown"), "New Hire Rental")</f>
        <v>Truck Breakdown</v>
      </c>
      <c r="U1136" s="167" t="str">
        <f>IFERROR(VLOOKUP(Table2[[#This Row],[Enterprise ID]], 'ExistingRental-12.11'!A:H, 7, 0), "Not Open On 12.11")</f>
        <v>Not Open On 12.11</v>
      </c>
      <c r="V1136" s="173">
        <f>IFERROR(VLOOKUP(Table2[[#This Row],[Enterprise ID]],'Tech-ServiceDate'!A:B,2,0), "EitherNewHire or Termed")</f>
        <v>33497</v>
      </c>
      <c r="W1136" s="41"/>
      <c r="X1136" s="25"/>
    </row>
    <row r="1137" spans="1:24" ht="33.75" customHeight="1">
      <c r="A1137" s="15">
        <v>45992</v>
      </c>
      <c r="B1137" s="8">
        <v>61776</v>
      </c>
      <c r="C1137" s="9" t="s">
        <v>18107</v>
      </c>
      <c r="D1137" s="10" t="s">
        <v>13190</v>
      </c>
      <c r="E1137" s="174" t="str">
        <f t="shared" si="47"/>
        <v>61776</v>
      </c>
      <c r="F1137" s="175">
        <f>IFERROR(VLOOKUP(D1137,'TPMS-auto'!A:J, 10,0), "Not-in-TPMS")</f>
        <v>9172145166</v>
      </c>
      <c r="G1137" s="175" t="str">
        <f>IFERROR(VLOOKUP(D1137,'TPMS-auto'!A:J,6,0),"Not-in-TPMS")</f>
        <v>061776</v>
      </c>
      <c r="H1137" s="12" t="s">
        <v>14676</v>
      </c>
      <c r="I1137" s="11" t="s">
        <v>18108</v>
      </c>
      <c r="J1137" s="13" t="s">
        <v>18109</v>
      </c>
      <c r="K1137" s="13" t="s">
        <v>14679</v>
      </c>
      <c r="L1137" s="13" t="s">
        <v>14680</v>
      </c>
      <c r="M1137" s="13"/>
      <c r="N1137" s="13" t="s">
        <v>14680</v>
      </c>
      <c r="O1137" s="13" t="s">
        <v>14680</v>
      </c>
      <c r="P1137" s="166" t="str">
        <f>IFERROR(VLOOKUP(D1137,'TPMS-auto'!A:D, 4,0),"Not-in-TPMS")</f>
        <v>0008380</v>
      </c>
      <c r="Q1137" s="169" t="str">
        <f>VLOOKUP(Table2[[#This Row],[Unit Number]],Ops,3,0)</f>
        <v>Rob &amp; Andrea</v>
      </c>
      <c r="R1137" s="173" t="str">
        <f>IFERROR(VLOOKUP(Table2[[#This Row],[Enterprise ID]], 'ExistingRental-12.11'!A:H, 3, 0), "Not Open On 12.11")</f>
        <v>Not Open On 12.11</v>
      </c>
      <c r="S1137" s="167" t="str">
        <f>IF(Table2[[#This Row],[Start Rental Date]]="New Rental", "New Rental", "Rental Extension Request")</f>
        <v>New Rental</v>
      </c>
      <c r="T1137" s="167" t="str">
        <f>IFERROR(IF(Table2[[#This Row],[Date of this request]]-Table2[[#This Row],[Tech Service Date]]&lt;60, "New Hire Rental", "Truck Breakdown"), "New Hire Rental")</f>
        <v>Truck Breakdown</v>
      </c>
      <c r="U1137" s="167" t="str">
        <f>IFERROR(VLOOKUP(Table2[[#This Row],[Enterprise ID]], 'ExistingRental-12.11'!A:H, 7, 0), "Not Open On 12.11")</f>
        <v>Not Open On 12.11</v>
      </c>
      <c r="V1137" s="173">
        <f>IFERROR(VLOOKUP(Table2[[#This Row],[Enterprise ID]],'Tech-ServiceDate'!A:B,2,0), "EitherNewHire or Termed")</f>
        <v>27582</v>
      </c>
      <c r="W1137" s="41"/>
      <c r="X1137" s="25"/>
    </row>
    <row r="1138" spans="1:24" ht="33.75" customHeight="1">
      <c r="A1138" s="15">
        <v>45992</v>
      </c>
      <c r="B1138" s="8">
        <v>61640</v>
      </c>
      <c r="C1138" s="9" t="s">
        <v>16829</v>
      </c>
      <c r="D1138" s="10" t="s">
        <v>16830</v>
      </c>
      <c r="E1138" s="174" t="str">
        <f t="shared" si="47"/>
        <v>61640</v>
      </c>
      <c r="F1138" s="175">
        <f>IFERROR(VLOOKUP(D1138,'TPMS-auto'!A:J, 10,0), "Not-in-TPMS")</f>
        <v>9209616281</v>
      </c>
      <c r="G1138" s="175" t="str">
        <f>IFERROR(VLOOKUP(D1138,'TPMS-auto'!A:J,6,0),"Not-in-TPMS")</f>
        <v>061640</v>
      </c>
      <c r="H1138" s="12" t="s">
        <v>14676</v>
      </c>
      <c r="I1138" s="11" t="s">
        <v>17398</v>
      </c>
      <c r="J1138" s="13" t="s">
        <v>17399</v>
      </c>
      <c r="K1138" s="13" t="s">
        <v>14679</v>
      </c>
      <c r="L1138" s="13" t="s">
        <v>14680</v>
      </c>
      <c r="M1138" s="13"/>
      <c r="N1138" s="13" t="s">
        <v>14680</v>
      </c>
      <c r="O1138" s="13" t="s">
        <v>14680</v>
      </c>
      <c r="P1138" s="166" t="str">
        <f>IFERROR(VLOOKUP(D1138,'TPMS-auto'!A:D, 4,0),"Not-in-TPMS")</f>
        <v>0008555</v>
      </c>
      <c r="Q1138" s="169" t="str">
        <f>VLOOKUP(Table2[[#This Row],[Unit Number]],Ops,3,0)</f>
        <v>Monica, Cheryl &amp; Machell</v>
      </c>
      <c r="R1138" s="173">
        <f>IFERROR(VLOOKUP(Table2[[#This Row],[Enterprise ID]], 'ExistingRental-12.11'!A:H, 3, 0), "Not Open On 12.11")</f>
        <v>45992</v>
      </c>
      <c r="S1138" s="167" t="str">
        <f>IF(Table2[[#This Row],[Start Rental Date]]="New Rental", "New Rental", "Rental Extension Request")</f>
        <v>New Rental</v>
      </c>
      <c r="T1138" s="167" t="str">
        <f>IFERROR(IF(Table2[[#This Row],[Date of this request]]-Table2[[#This Row],[Tech Service Date]]&lt;60, "New Hire Rental", "Truck Breakdown"), "New Hire Rental")</f>
        <v>New Hire Rental</v>
      </c>
      <c r="U1138" s="167" t="str">
        <f>IFERROR(VLOOKUP(Table2[[#This Row],[Enterprise ID]], 'ExistingRental-12.11'!A:H, 7, 0), "Not Open On 12.11")</f>
        <v>DIVONTAE CASTO</v>
      </c>
      <c r="V1138" s="173">
        <f>IFERROR(VLOOKUP(Table2[[#This Row],[Enterprise ID]],'Tech-ServiceDate'!A:B,2,0), "EitherNewHire or Termed")</f>
        <v>45942</v>
      </c>
      <c r="W1138" s="41"/>
      <c r="X1138" s="25"/>
    </row>
    <row r="1139" spans="1:24" ht="33.75" customHeight="1">
      <c r="A1139" s="15">
        <v>45992</v>
      </c>
      <c r="B1139" s="7">
        <v>46601</v>
      </c>
      <c r="C1139" s="4" t="s">
        <v>18110</v>
      </c>
      <c r="D1139" s="5" t="s">
        <v>18111</v>
      </c>
      <c r="E1139" s="176">
        <v>46601</v>
      </c>
      <c r="F1139" s="181">
        <f>IFERROR(VLOOKUP(D1139,'TPMS-auto'!A:J, 10,0), "Not-in-TPMS")</f>
        <v>5708403222</v>
      </c>
      <c r="G1139" s="181" t="str">
        <f>IFERROR(VLOOKUP(D1139,'TPMS-auto'!A:J,6,0),"Not-in-TPMS")</f>
        <v>046601</v>
      </c>
      <c r="H1139" s="12" t="s">
        <v>14676</v>
      </c>
      <c r="I1139" s="2" t="s">
        <v>18112</v>
      </c>
      <c r="J1139" s="3" t="s">
        <v>18113</v>
      </c>
      <c r="K1139" s="13" t="s">
        <v>14679</v>
      </c>
      <c r="L1139" s="13" t="s">
        <v>14680</v>
      </c>
      <c r="M1139" s="13"/>
      <c r="N1139" s="3" t="s">
        <v>14680</v>
      </c>
      <c r="O1139" s="3" t="s">
        <v>14680</v>
      </c>
      <c r="P1139" s="166" t="str">
        <f>IFERROR(VLOOKUP(D1139,'TPMS-auto'!A:D, 4,0),"Not-in-TPMS")</f>
        <v>0007670</v>
      </c>
      <c r="Q1139" s="169" t="str">
        <f>VLOOKUP(Table2[[#This Row],[Unit Number]],Ops,3,0)</f>
        <v>Rob &amp; Andrea</v>
      </c>
      <c r="R1139" s="173">
        <f>IFERROR(VLOOKUP(Table2[[#This Row],[Enterprise ID]], 'ExistingRental-12.11'!A:H, 3, 0), "Not Open On 12.11")</f>
        <v>45993</v>
      </c>
      <c r="S1139" s="167" t="str">
        <f>IF(Table2[[#This Row],[Start Rental Date]]="New Rental", "New Rental", "Rental Extension Request")</f>
        <v>New Rental</v>
      </c>
      <c r="T1139" s="167" t="str">
        <f>IFERROR(IF(Table2[[#This Row],[Date of this request]]-Table2[[#This Row],[Tech Service Date]]&lt;60, "New Hire Rental", "Truck Breakdown"), "New Hire Rental")</f>
        <v>New Hire Rental</v>
      </c>
      <c r="U1139" s="167" t="str">
        <f>IFERROR(VLOOKUP(Table2[[#This Row],[Enterprise ID]], 'ExistingRental-12.11'!A:H, 7, 0), "Not Open On 12.11")</f>
        <v>GERALD MINIER</v>
      </c>
      <c r="V1139" s="173">
        <f>IFERROR(VLOOKUP(Table2[[#This Row],[Enterprise ID]],'Tech-ServiceDate'!A:B,2,0), "EitherNewHire or Termed")</f>
        <v>45977</v>
      </c>
      <c r="W1139" s="41"/>
      <c r="X1139" s="25"/>
    </row>
    <row r="1140" spans="1:24" ht="33.75" customHeight="1">
      <c r="A1140" s="15">
        <v>45992</v>
      </c>
      <c r="B1140" s="7">
        <v>36606</v>
      </c>
      <c r="C1140" s="4" t="s">
        <v>18114</v>
      </c>
      <c r="D1140" s="5" t="s">
        <v>18115</v>
      </c>
      <c r="E1140" s="176"/>
      <c r="F1140" s="181">
        <f>IFERROR(VLOOKUP(D1140,'TPMS-auto'!A:J, 10,0), "Not-in-TPMS")</f>
        <v>9255800400</v>
      </c>
      <c r="G1140" s="181" t="str">
        <f>IFERROR(VLOOKUP(D1140,'TPMS-auto'!A:J,6,0),"Not-in-TPMS")</f>
        <v>036606</v>
      </c>
      <c r="H1140" s="12" t="s">
        <v>14676</v>
      </c>
      <c r="I1140" s="2" t="s">
        <v>17892</v>
      </c>
      <c r="J1140" s="3" t="s">
        <v>18116</v>
      </c>
      <c r="K1140" s="13" t="s">
        <v>14679</v>
      </c>
      <c r="L1140" s="13" t="s">
        <v>14680</v>
      </c>
      <c r="M1140" s="13"/>
      <c r="N1140" s="3" t="s">
        <v>14680</v>
      </c>
      <c r="O1140" s="3" t="s">
        <v>14680</v>
      </c>
      <c r="P1140" s="166" t="str">
        <f>IFERROR(VLOOKUP(D1140,'TPMS-auto'!A:D, 4,0),"Not-in-TPMS")</f>
        <v>0008184</v>
      </c>
      <c r="Q1140" s="169" t="str">
        <f>VLOOKUP(Table2[[#This Row],[Unit Number]],Ops,3,0)</f>
        <v>Carol &amp; Tasha</v>
      </c>
      <c r="R1140" s="173">
        <f>IFERROR(VLOOKUP(Table2[[#This Row],[Enterprise ID]], 'ExistingRental-12.11'!A:H, 3, 0), "Not Open On 12.11")</f>
        <v>45992</v>
      </c>
      <c r="S1140" s="167" t="str">
        <f>IF(Table2[[#This Row],[Start Rental Date]]="New Rental", "New Rental", "Rental Extension Request")</f>
        <v>New Rental</v>
      </c>
      <c r="T1140" s="167" t="str">
        <f>IFERROR(IF(Table2[[#This Row],[Date of this request]]-Table2[[#This Row],[Tech Service Date]]&lt;60, "New Hire Rental", "Truck Breakdown"), "New Hire Rental")</f>
        <v>Truck Breakdown</v>
      </c>
      <c r="U1140" s="167" t="str">
        <f>IFERROR(VLOOKUP(Table2[[#This Row],[Enterprise ID]], 'ExistingRental-12.11'!A:H, 7, 0), "Not Open On 12.11")</f>
        <v>AHMAD PARWIZ SAMADI</v>
      </c>
      <c r="V1140" s="173">
        <f>IFERROR(VLOOKUP(Table2[[#This Row],[Enterprise ID]],'Tech-ServiceDate'!A:B,2,0), "EitherNewHire or Termed")</f>
        <v>45473</v>
      </c>
      <c r="W1140" s="41"/>
      <c r="X1140" s="25"/>
    </row>
    <row r="1141" spans="1:24" ht="33.75" customHeight="1">
      <c r="A1141" s="15">
        <v>45992</v>
      </c>
      <c r="B1141" s="8">
        <v>46499</v>
      </c>
      <c r="C1141" s="9" t="s">
        <v>17871</v>
      </c>
      <c r="D1141" s="10" t="s">
        <v>17872</v>
      </c>
      <c r="E1141" s="174" t="str">
        <f>TRIM(B1141)</f>
        <v>46499</v>
      </c>
      <c r="F1141" s="175">
        <f>IFERROR(VLOOKUP(D1141,'TPMS-auto'!A:J, 10,0), "Not-in-TPMS")</f>
        <v>3025536022</v>
      </c>
      <c r="G1141" s="175" t="str">
        <f>IFERROR(VLOOKUP(D1141,'TPMS-auto'!A:J,6,0),"Not-in-TPMS")</f>
        <v>046499</v>
      </c>
      <c r="H1141" s="12">
        <v>45986</v>
      </c>
      <c r="I1141" s="11" t="s">
        <v>17873</v>
      </c>
      <c r="J1141" s="13" t="s">
        <v>17874</v>
      </c>
      <c r="K1141" s="13" t="s">
        <v>17875</v>
      </c>
      <c r="L1141" s="13" t="s">
        <v>14680</v>
      </c>
      <c r="M1141" s="13"/>
      <c r="N1141" s="13" t="s">
        <v>14680</v>
      </c>
      <c r="O1141" s="13" t="s">
        <v>14680</v>
      </c>
      <c r="P1141" s="166" t="str">
        <f>IFERROR(VLOOKUP(D1141,'TPMS-auto'!A:D, 4,0),"Not-in-TPMS")</f>
        <v>0007084</v>
      </c>
      <c r="Q1141" s="169" t="str">
        <f>VLOOKUP(Table2[[#This Row],[Unit Number]],Ops,3,0)</f>
        <v>Monica, Cheryl &amp; Machell</v>
      </c>
      <c r="R1141" s="173">
        <f>IFERROR(VLOOKUP(Table2[[#This Row],[Enterprise ID]], 'ExistingRental-12.11'!A:H, 3, 0), "Not Open On 12.11")</f>
        <v>45968</v>
      </c>
      <c r="S1141" s="167" t="str">
        <f>IF(Table2[[#This Row],[Start Rental Date]]="New Rental", "New Rental", "Rental Extension Request")</f>
        <v>Rental Extension Request</v>
      </c>
      <c r="T1141" s="167" t="str">
        <f>IFERROR(IF(Table2[[#This Row],[Date of this request]]-Table2[[#This Row],[Tech Service Date]]&lt;60, "New Hire Rental", "Truck Breakdown"), "New Hire Rental")</f>
        <v>Truck Breakdown</v>
      </c>
      <c r="U1141" s="167" t="str">
        <f>IFERROR(VLOOKUP(Table2[[#This Row],[Enterprise ID]], 'ExistingRental-12.11'!A:H, 7, 0), "Not Open On 12.11")</f>
        <v>JOSEPH HARRISON</v>
      </c>
      <c r="V1141" s="173">
        <f>IFERROR(VLOOKUP(Table2[[#This Row],[Enterprise ID]],'Tech-ServiceDate'!A:B,2,0), "EitherNewHire or Termed")</f>
        <v>45886</v>
      </c>
      <c r="W1141" s="41"/>
      <c r="X1141" s="25"/>
    </row>
    <row r="1142" spans="1:24" ht="33.75" customHeight="1">
      <c r="A1142" s="15">
        <v>45992</v>
      </c>
      <c r="B1142" s="8">
        <v>61679</v>
      </c>
      <c r="C1142" s="9" t="s">
        <v>14701</v>
      </c>
      <c r="D1142" s="10" t="s">
        <v>14702</v>
      </c>
      <c r="E1142" s="174" t="str">
        <f>TRIM(B1142)</f>
        <v>61679</v>
      </c>
      <c r="F1142" s="175">
        <f>IFERROR(VLOOKUP(D1142,'TPMS-auto'!A:J, 10,0), "Not-in-TPMS")</f>
        <v>9154330595</v>
      </c>
      <c r="G1142" s="175" t="str">
        <f>IFERROR(VLOOKUP(D1142,'TPMS-auto'!A:J,6,0),"Not-in-TPMS")</f>
        <v>061679</v>
      </c>
      <c r="H1142" s="12" t="s">
        <v>14676</v>
      </c>
      <c r="I1142" s="11" t="s">
        <v>14703</v>
      </c>
      <c r="J1142" s="13" t="s">
        <v>18117</v>
      </c>
      <c r="K1142" s="13" t="s">
        <v>14679</v>
      </c>
      <c r="L1142" s="13" t="s">
        <v>14680</v>
      </c>
      <c r="M1142" s="13"/>
      <c r="N1142" s="13" t="s">
        <v>14680</v>
      </c>
      <c r="O1142" s="13" t="s">
        <v>14680</v>
      </c>
      <c r="P1142" s="166" t="str">
        <f>IFERROR(VLOOKUP(D1142,'TPMS-auto'!A:D, 4,0),"Not-in-TPMS")</f>
        <v>0008147</v>
      </c>
      <c r="Q1142" s="169" t="str">
        <f>VLOOKUP(Table2[[#This Row],[Unit Number]],Ops,3,0)</f>
        <v>Carol &amp; Tasha</v>
      </c>
      <c r="R1142" s="173">
        <f>IFERROR(VLOOKUP(Table2[[#This Row],[Enterprise ID]], 'ExistingRental-12.11'!A:H, 3, 0), "Not Open On 12.11")</f>
        <v>45993</v>
      </c>
      <c r="S1142" s="167" t="str">
        <f>IF(Table2[[#This Row],[Start Rental Date]]="New Rental", "New Rental", "Rental Extension Request")</f>
        <v>New Rental</v>
      </c>
      <c r="T1142" s="167" t="str">
        <f>IFERROR(IF(Table2[[#This Row],[Date of this request]]-Table2[[#This Row],[Tech Service Date]]&lt;60, "New Hire Rental", "Truck Breakdown"), "New Hire Rental")</f>
        <v>Truck Breakdown</v>
      </c>
      <c r="U1142" s="167" t="str">
        <f>IFERROR(VLOOKUP(Table2[[#This Row],[Enterprise ID]], 'ExistingRental-12.11'!A:H, 7, 0), "Not Open On 12.11")</f>
        <v>ELIJAH JUAREZ</v>
      </c>
      <c r="V1142" s="173">
        <f>IFERROR(VLOOKUP(Table2[[#This Row],[Enterprise ID]],'Tech-ServiceDate'!A:B,2,0), "EitherNewHire or Termed")</f>
        <v>44805</v>
      </c>
      <c r="W1142" s="41"/>
      <c r="X1142" s="25"/>
    </row>
    <row r="1143" spans="1:24" ht="33.75" customHeight="1">
      <c r="A1143" s="15">
        <v>45992</v>
      </c>
      <c r="B1143" s="8">
        <v>21076</v>
      </c>
      <c r="C1143" s="9" t="s">
        <v>17246</v>
      </c>
      <c r="D1143" s="10" t="s">
        <v>15274</v>
      </c>
      <c r="E1143" s="174" t="str">
        <f>TRIM(B1143)</f>
        <v>21076</v>
      </c>
      <c r="F1143" s="175">
        <f>IFERROR(VLOOKUP(D1143,'TPMS-auto'!A:J, 10,0), "Not-in-TPMS")</f>
        <v>9289203014</v>
      </c>
      <c r="G1143" s="175" t="str">
        <f>IFERROR(VLOOKUP(D1143,'TPMS-auto'!A:J,6,0),"Not-in-TPMS")</f>
        <v>021076</v>
      </c>
      <c r="H1143" s="12" t="s">
        <v>14676</v>
      </c>
      <c r="I1143" s="11" t="s">
        <v>15275</v>
      </c>
      <c r="J1143" s="13" t="s">
        <v>18118</v>
      </c>
      <c r="K1143" s="13" t="s">
        <v>14679</v>
      </c>
      <c r="L1143" s="13" t="s">
        <v>14680</v>
      </c>
      <c r="M1143" s="13"/>
      <c r="N1143" s="13" t="s">
        <v>14680</v>
      </c>
      <c r="O1143" s="13" t="s">
        <v>14680</v>
      </c>
      <c r="P1143" s="166" t="str">
        <f>IFERROR(VLOOKUP(D1143,'TPMS-auto'!A:D, 4,0),"Not-in-TPMS")</f>
        <v>0007088</v>
      </c>
      <c r="Q1143" s="169" t="str">
        <f>VLOOKUP(Table2[[#This Row],[Unit Number]],Ops,3,0)</f>
        <v>Carol &amp; Tasha</v>
      </c>
      <c r="R1143" s="173">
        <f>IFERROR(VLOOKUP(Table2[[#This Row],[Enterprise ID]], 'ExistingRental-12.11'!A:H, 3, 0), "Not Open On 12.11")</f>
        <v>45993</v>
      </c>
      <c r="S1143" s="167" t="str">
        <f>IF(Table2[[#This Row],[Start Rental Date]]="New Rental", "New Rental", "Rental Extension Request")</f>
        <v>New Rental</v>
      </c>
      <c r="T1143" s="167" t="str">
        <f>IFERROR(IF(Table2[[#This Row],[Date of this request]]-Table2[[#This Row],[Tech Service Date]]&lt;60, "New Hire Rental", "Truck Breakdown"), "New Hire Rental")</f>
        <v>Truck Breakdown</v>
      </c>
      <c r="U1143" s="167" t="str">
        <f>IFERROR(VLOOKUP(Table2[[#This Row],[Enterprise ID]], 'ExistingRental-12.11'!A:H, 7, 0), "Not Open On 12.11")</f>
        <v>JOSHUA RAITTER</v>
      </c>
      <c r="V1143" s="173">
        <f>IFERROR(VLOOKUP(Table2[[#This Row],[Enterprise ID]],'Tech-ServiceDate'!A:B,2,0), "EitherNewHire or Termed")</f>
        <v>44231</v>
      </c>
      <c r="W1143" s="41"/>
      <c r="X1143" s="25"/>
    </row>
    <row r="1144" spans="1:24" ht="33.75" customHeight="1">
      <c r="A1144" s="15">
        <v>45992</v>
      </c>
      <c r="B1144" s="8">
        <v>47282</v>
      </c>
      <c r="C1144" s="9" t="s">
        <v>16333</v>
      </c>
      <c r="D1144" s="10" t="s">
        <v>16334</v>
      </c>
      <c r="E1144" s="174" t="s">
        <v>18119</v>
      </c>
      <c r="F1144" s="175">
        <v>3609468710</v>
      </c>
      <c r="G1144" s="175" t="s">
        <v>18120</v>
      </c>
      <c r="H1144" s="12" t="s">
        <v>16219</v>
      </c>
      <c r="I1144" s="11" t="s">
        <v>16335</v>
      </c>
      <c r="J1144" s="13" t="s">
        <v>16649</v>
      </c>
      <c r="K1144" s="13" t="s">
        <v>14679</v>
      </c>
      <c r="L1144" s="13" t="s">
        <v>14680</v>
      </c>
      <c r="M1144" s="13"/>
      <c r="N1144" s="13" t="s">
        <v>14680</v>
      </c>
      <c r="O1144" s="13" t="s">
        <v>14680</v>
      </c>
      <c r="P1144" s="166" t="str">
        <f>IFERROR(VLOOKUP(D1144,'TPMS-auto'!A:D, 4,0),"Not-in-TPMS")</f>
        <v>0008228</v>
      </c>
      <c r="Q1144" s="169" t="str">
        <f>VLOOKUP(Table2[[#This Row],[Unit Number]],Ops,3,0)</f>
        <v>Carol &amp; Tasha</v>
      </c>
      <c r="R1144" s="173" t="str">
        <f>IFERROR(VLOOKUP(Table2[[#This Row],[Enterprise ID]], 'ExistingRental-12.11'!A:H, 3, 0), "Not Open On 12.11")</f>
        <v>Not Open On 12.11</v>
      </c>
      <c r="S1144" s="167" t="str">
        <f>IF(Table2[[#This Row],[Start Rental Date]]="New Rental", "New Rental", "Rental Extension Request")</f>
        <v>New Rental</v>
      </c>
      <c r="T1144" s="167" t="str">
        <f>IFERROR(IF(Table2[[#This Row],[Date of this request]]-Table2[[#This Row],[Tech Service Date]]&lt;60, "New Hire Rental", "Truck Breakdown"), "New Hire Rental")</f>
        <v>Truck Breakdown</v>
      </c>
      <c r="U1144" s="167" t="str">
        <f>IFERROR(VLOOKUP(Table2[[#This Row],[Enterprise ID]], 'ExistingRental-12.11'!A:H, 7, 0), "Not Open On 12.11")</f>
        <v>Not Open On 12.11</v>
      </c>
      <c r="V1144" s="173">
        <f>IFERROR(VLOOKUP(Table2[[#This Row],[Enterprise ID]],'Tech-ServiceDate'!A:B,2,0), "EitherNewHire or Termed")</f>
        <v>44162</v>
      </c>
      <c r="W1144" s="41"/>
      <c r="X1144" s="25"/>
    </row>
    <row r="1145" spans="1:24" ht="33.75" customHeight="1">
      <c r="A1145" s="15">
        <v>45992</v>
      </c>
      <c r="B1145" s="8">
        <v>47397</v>
      </c>
      <c r="C1145" s="9" t="s">
        <v>17860</v>
      </c>
      <c r="D1145" s="10" t="s">
        <v>17615</v>
      </c>
      <c r="E1145" s="174" t="s">
        <v>18121</v>
      </c>
      <c r="F1145" s="175">
        <v>4705961011</v>
      </c>
      <c r="G1145" s="175" t="s">
        <v>18122</v>
      </c>
      <c r="H1145" s="12">
        <v>45985</v>
      </c>
      <c r="I1145" s="11" t="s">
        <v>17616</v>
      </c>
      <c r="J1145" s="13" t="s">
        <v>17617</v>
      </c>
      <c r="K1145" s="13" t="s">
        <v>15451</v>
      </c>
      <c r="L1145" s="13" t="s">
        <v>14680</v>
      </c>
      <c r="M1145" s="13"/>
      <c r="N1145" s="13" t="s">
        <v>14680</v>
      </c>
      <c r="O1145" s="13" t="s">
        <v>14680</v>
      </c>
      <c r="P1145" s="166" t="str">
        <f>IFERROR(VLOOKUP(D1145,'TPMS-auto'!A:D, 4,0),"Not-in-TPMS")</f>
        <v>0008035</v>
      </c>
      <c r="Q1145" s="169" t="str">
        <f>VLOOKUP(Table2[[#This Row],[Unit Number]],Ops,3,0)</f>
        <v>Rob &amp; Andrea</v>
      </c>
      <c r="R1145" s="173">
        <f>IFERROR(VLOOKUP(Table2[[#This Row],[Enterprise ID]], 'ExistingRental-12.11'!A:H, 3, 0), "Not Open On 12.11")</f>
        <v>45978</v>
      </c>
      <c r="S1145" s="167" t="str">
        <f>IF(Table2[[#This Row],[Start Rental Date]]="New Rental", "New Rental", "Rental Extension Request")</f>
        <v>Rental Extension Request</v>
      </c>
      <c r="T1145" s="167" t="str">
        <f>IFERROR(IF(Table2[[#This Row],[Date of this request]]-Table2[[#This Row],[Tech Service Date]]&lt;60, "New Hire Rental", "Truck Breakdown"), "New Hire Rental")</f>
        <v>Truck Breakdown</v>
      </c>
      <c r="U1145" s="167" t="str">
        <f>IFERROR(VLOOKUP(Table2[[#This Row],[Enterprise ID]], 'ExistingRental-12.11'!A:H, 7, 0), "Not Open On 12.11")</f>
        <v>ANTHONY GILLIS</v>
      </c>
      <c r="V1145" s="173">
        <f>IFERROR(VLOOKUP(Table2[[#This Row],[Enterprise ID]],'Tech-ServiceDate'!A:B,2,0), "EitherNewHire or Termed")</f>
        <v>45704</v>
      </c>
      <c r="W1145" s="41"/>
      <c r="X1145" s="25"/>
    </row>
    <row r="1146" spans="1:24" ht="33.75" customHeight="1">
      <c r="A1146" s="15">
        <v>45993</v>
      </c>
      <c r="B1146" s="8">
        <v>36366</v>
      </c>
      <c r="C1146" s="9" t="s">
        <v>17618</v>
      </c>
      <c r="D1146" s="10" t="s">
        <v>17619</v>
      </c>
      <c r="E1146" s="174" t="s">
        <v>17900</v>
      </c>
      <c r="F1146" s="175">
        <v>2038872043</v>
      </c>
      <c r="G1146" s="175" t="s">
        <v>17901</v>
      </c>
      <c r="H1146" s="12" t="s">
        <v>14676</v>
      </c>
      <c r="I1146" s="11" t="s">
        <v>17902</v>
      </c>
      <c r="J1146" s="13" t="s">
        <v>16649</v>
      </c>
      <c r="K1146" s="13" t="s">
        <v>14679</v>
      </c>
      <c r="L1146" s="13" t="s">
        <v>14680</v>
      </c>
      <c r="M1146" s="13"/>
      <c r="N1146" s="13" t="s">
        <v>14680</v>
      </c>
      <c r="O1146" s="13" t="s">
        <v>14680</v>
      </c>
      <c r="P1146" s="166" t="str">
        <f>IFERROR(VLOOKUP(D1146,'TPMS-auto'!A:D, 4,0),"Not-in-TPMS")</f>
        <v>0007670</v>
      </c>
      <c r="Q1146" s="169" t="str">
        <f>VLOOKUP(Table2[[#This Row],[Unit Number]],Ops,3,0)</f>
        <v>Rob &amp; Andrea</v>
      </c>
      <c r="R1146" s="173">
        <f>IFERROR(VLOOKUP(Table2[[#This Row],[Enterprise ID]], 'ExistingRental-12.11'!A:H, 3, 0), "Not Open On 12.11")</f>
        <v>45993</v>
      </c>
      <c r="S1146" s="167" t="str">
        <f>IF(Table2[[#This Row],[Start Rental Date]]="New Rental", "New Rental", "Rental Extension Request")</f>
        <v>New Rental</v>
      </c>
      <c r="T1146" s="167" t="str">
        <f>IFERROR(IF(Table2[[#This Row],[Date of this request]]-Table2[[#This Row],[Tech Service Date]]&lt;60, "New Hire Rental", "Truck Breakdown"), "New Hire Rental")</f>
        <v>New Hire Rental</v>
      </c>
      <c r="U1146" s="167" t="str">
        <f>IFERROR(VLOOKUP(Table2[[#This Row],[Enterprise ID]], 'ExistingRental-12.11'!A:H, 7, 0), "Not Open On 12.11")</f>
        <v>MICHAEL ANGELO</v>
      </c>
      <c r="V1146" s="173">
        <f>IFERROR(VLOOKUP(Table2[[#This Row],[Enterprise ID]],'Tech-ServiceDate'!A:B,2,0), "EitherNewHire or Termed")</f>
        <v>45956</v>
      </c>
      <c r="W1146" s="41"/>
      <c r="X1146" s="25"/>
    </row>
    <row r="1147" spans="1:24" ht="33.75" customHeight="1">
      <c r="A1147" s="15">
        <v>45993</v>
      </c>
      <c r="B1147" s="8">
        <v>61376</v>
      </c>
      <c r="C1147" s="9" t="s">
        <v>18123</v>
      </c>
      <c r="D1147" s="10" t="s">
        <v>18124</v>
      </c>
      <c r="E1147" s="174" t="str">
        <f t="shared" ref="E1147:E1158" si="48">TRIM(B1147)</f>
        <v>61376</v>
      </c>
      <c r="F1147" s="175">
        <f>IFERROR(VLOOKUP(D1147,'TPMS-auto'!A:J, 10,0), "Not-in-TPMS")</f>
        <v>7038430525</v>
      </c>
      <c r="G1147" s="175" t="str">
        <f>IFERROR(VLOOKUP(D1147,'TPMS-auto'!A:J,6,0),"Not-in-TPMS")</f>
        <v>061376</v>
      </c>
      <c r="H1147" s="12" t="s">
        <v>14676</v>
      </c>
      <c r="I1147" s="11" t="s">
        <v>18125</v>
      </c>
      <c r="J1147" s="13" t="s">
        <v>15414</v>
      </c>
      <c r="K1147" s="13" t="s">
        <v>14679</v>
      </c>
      <c r="L1147" s="13" t="s">
        <v>14680</v>
      </c>
      <c r="M1147" s="13"/>
      <c r="N1147" s="13" t="s">
        <v>14680</v>
      </c>
      <c r="O1147" s="13" t="s">
        <v>14680</v>
      </c>
      <c r="P1147" s="166" t="str">
        <f>IFERROR(VLOOKUP(D1147,'TPMS-auto'!A:D, 4,0),"Not-in-TPMS")</f>
        <v>0007084</v>
      </c>
      <c r="Q1147" s="169" t="str">
        <f>VLOOKUP(Table2[[#This Row],[Unit Number]],Ops,3,0)</f>
        <v>Monica, Cheryl &amp; Machell</v>
      </c>
      <c r="R1147" s="173">
        <f>IFERROR(VLOOKUP(Table2[[#This Row],[Enterprise ID]], 'ExistingRental-12.11'!A:H, 3, 0), "Not Open On 12.11")</f>
        <v>45994</v>
      </c>
      <c r="S1147" s="167" t="str">
        <f>IF(Table2[[#This Row],[Start Rental Date]]="New Rental", "New Rental", "Rental Extension Request")</f>
        <v>New Rental</v>
      </c>
      <c r="T1147" s="167" t="str">
        <f>IFERROR(IF(Table2[[#This Row],[Date of this request]]-Table2[[#This Row],[Tech Service Date]]&lt;60, "New Hire Rental", "Truck Breakdown"), "New Hire Rental")</f>
        <v>Truck Breakdown</v>
      </c>
      <c r="U1147" s="167" t="str">
        <f>IFERROR(VLOOKUP(Table2[[#This Row],[Enterprise ID]], 'ExistingRental-12.11'!A:H, 7, 0), "Not Open On 12.11")</f>
        <v>HUNG HA</v>
      </c>
      <c r="V1147" s="173">
        <f>IFERROR(VLOOKUP(Table2[[#This Row],[Enterprise ID]],'Tech-ServiceDate'!A:B,2,0), "EitherNewHire or Termed")</f>
        <v>44567</v>
      </c>
      <c r="W1147" s="41"/>
      <c r="X1147" s="25"/>
    </row>
    <row r="1148" spans="1:24" ht="33.75" customHeight="1">
      <c r="A1148" s="15">
        <v>45993</v>
      </c>
      <c r="B1148" s="8">
        <v>61626</v>
      </c>
      <c r="C1148" s="9" t="s">
        <v>18126</v>
      </c>
      <c r="D1148" s="10" t="s">
        <v>18127</v>
      </c>
      <c r="E1148" s="174" t="str">
        <f t="shared" si="48"/>
        <v>61626</v>
      </c>
      <c r="F1148" s="175">
        <f>IFERROR(VLOOKUP(D1148,'TPMS-auto'!A:J, 10,0), "Not-in-TPMS")</f>
        <v>2693007067</v>
      </c>
      <c r="G1148" s="175" t="str">
        <f>IFERROR(VLOOKUP(D1148,'TPMS-auto'!A:J,6,0),"Not-in-TPMS")</f>
        <v>061626</v>
      </c>
      <c r="H1148" s="12" t="s">
        <v>14676</v>
      </c>
      <c r="I1148" s="11" t="s">
        <v>18128</v>
      </c>
      <c r="J1148" s="13" t="s">
        <v>15075</v>
      </c>
      <c r="K1148" s="13" t="s">
        <v>15451</v>
      </c>
      <c r="L1148" s="13" t="s">
        <v>14680</v>
      </c>
      <c r="M1148" s="13"/>
      <c r="N1148" s="13" t="s">
        <v>14680</v>
      </c>
      <c r="O1148" s="13" t="s">
        <v>14680</v>
      </c>
      <c r="P1148" s="166" t="str">
        <f>IFERROR(VLOOKUP(D1148,'TPMS-auto'!A:D, 4,0),"Not-in-TPMS")</f>
        <v>0008220</v>
      </c>
      <c r="Q1148" s="169" t="str">
        <f>VLOOKUP(Table2[[#This Row],[Unit Number]],Ops,3,0)</f>
        <v>Monica, Cheryl &amp; Machell</v>
      </c>
      <c r="R1148" s="173">
        <f>IFERROR(VLOOKUP(Table2[[#This Row],[Enterprise ID]], 'ExistingRental-12.11'!A:H, 3, 0), "Not Open On 12.11")</f>
        <v>45993</v>
      </c>
      <c r="S1148" s="167" t="str">
        <f>IF(Table2[[#This Row],[Start Rental Date]]="New Rental", "New Rental", "Rental Extension Request")</f>
        <v>New Rental</v>
      </c>
      <c r="T1148" s="167" t="str">
        <f>IFERROR(IF(Table2[[#This Row],[Date of this request]]-Table2[[#This Row],[Tech Service Date]]&lt;60, "New Hire Rental", "Truck Breakdown"), "New Hire Rental")</f>
        <v>Truck Breakdown</v>
      </c>
      <c r="U1148" s="167" t="str">
        <f>IFERROR(VLOOKUP(Table2[[#This Row],[Enterprise ID]], 'ExistingRental-12.11'!A:H, 7, 0), "Not Open On 12.11")</f>
        <v>JACOB LANG</v>
      </c>
      <c r="V1148" s="173">
        <f>IFERROR(VLOOKUP(Table2[[#This Row],[Enterprise ID]],'Tech-ServiceDate'!A:B,2,0), "EitherNewHire or Termed")</f>
        <v>43297</v>
      </c>
      <c r="W1148" s="41"/>
      <c r="X1148" s="25"/>
    </row>
    <row r="1149" spans="1:24" ht="33.75" customHeight="1">
      <c r="A1149" s="15">
        <v>45993</v>
      </c>
      <c r="B1149" s="8">
        <v>23467</v>
      </c>
      <c r="C1149" s="9" t="s">
        <v>18129</v>
      </c>
      <c r="D1149" s="10" t="s">
        <v>18130</v>
      </c>
      <c r="E1149" s="174" t="str">
        <f t="shared" si="48"/>
        <v>23467</v>
      </c>
      <c r="F1149" s="175">
        <f>IFERROR(VLOOKUP(D1149,'TPMS-auto'!A:J, 10,0), "Not-in-TPMS")</f>
        <v>8704082099</v>
      </c>
      <c r="G1149" s="175" t="str">
        <f>IFERROR(VLOOKUP(D1149,'TPMS-auto'!A:J,6,0),"Not-in-TPMS")</f>
        <v>023467</v>
      </c>
      <c r="H1149" s="12" t="s">
        <v>14676</v>
      </c>
      <c r="I1149" s="11" t="s">
        <v>16996</v>
      </c>
      <c r="J1149" s="13" t="s">
        <v>18131</v>
      </c>
      <c r="K1149" s="13" t="s">
        <v>18132</v>
      </c>
      <c r="L1149" s="13" t="s">
        <v>14680</v>
      </c>
      <c r="M1149" s="13"/>
      <c r="N1149" s="13" t="s">
        <v>14680</v>
      </c>
      <c r="O1149" s="13" t="s">
        <v>14680</v>
      </c>
      <c r="P1149" s="166" t="str">
        <f>IFERROR(VLOOKUP(D1149,'TPMS-auto'!A:D, 4,0),"Not-in-TPMS")</f>
        <v>0008206</v>
      </c>
      <c r="Q1149" s="169" t="str">
        <f>VLOOKUP(Table2[[#This Row],[Unit Number]],Ops,3,0)</f>
        <v>Monica, Cheryl &amp; Machell</v>
      </c>
      <c r="R1149" s="173">
        <f>IFERROR(VLOOKUP(Table2[[#This Row],[Enterprise ID]], 'ExistingRental-12.11'!A:H, 3, 0), "Not Open On 12.11")</f>
        <v>45993</v>
      </c>
      <c r="S1149" s="167" t="str">
        <f>IF(Table2[[#This Row],[Start Rental Date]]="New Rental", "New Rental", "Rental Extension Request")</f>
        <v>New Rental</v>
      </c>
      <c r="T1149" s="167" t="str">
        <f>IFERROR(IF(Table2[[#This Row],[Date of this request]]-Table2[[#This Row],[Tech Service Date]]&lt;60, "New Hire Rental", "Truck Breakdown"), "New Hire Rental")</f>
        <v>New Hire Rental</v>
      </c>
      <c r="U1149" s="167" t="str">
        <f>IFERROR(VLOOKUP(Table2[[#This Row],[Enterprise ID]], 'ExistingRental-12.11'!A:H, 7, 0), "Not Open On 12.11")</f>
        <v>MACK BRAGGS</v>
      </c>
      <c r="V1149" s="173">
        <f>IFERROR(VLOOKUP(Table2[[#This Row],[Enterprise ID]],'Tech-ServiceDate'!A:B,2,0), "EitherNewHire or Termed")</f>
        <v>45977</v>
      </c>
      <c r="W1149" s="41"/>
      <c r="X1149" s="25"/>
    </row>
    <row r="1150" spans="1:24" ht="33.75" customHeight="1">
      <c r="A1150" s="15">
        <v>45993</v>
      </c>
      <c r="B1150" s="7">
        <v>47074</v>
      </c>
      <c r="C1150" s="4" t="s">
        <v>18133</v>
      </c>
      <c r="D1150" s="5" t="s">
        <v>18134</v>
      </c>
      <c r="E1150" s="176" t="str">
        <f t="shared" si="48"/>
        <v>47074</v>
      </c>
      <c r="F1150" s="181">
        <f>IFERROR(VLOOKUP(D1150,'TPMS-auto'!A:J, 10,0), "Not-in-TPMS")</f>
        <v>8023698320</v>
      </c>
      <c r="G1150" s="181" t="str">
        <f>IFERROR(VLOOKUP(D1150,'TPMS-auto'!A:J,6,0),"Not-in-TPMS")</f>
        <v>047074</v>
      </c>
      <c r="H1150" s="12" t="s">
        <v>14676</v>
      </c>
      <c r="I1150" s="2" t="s">
        <v>18135</v>
      </c>
      <c r="J1150" s="3" t="s">
        <v>18136</v>
      </c>
      <c r="K1150" s="13" t="s">
        <v>15451</v>
      </c>
      <c r="L1150" s="13" t="s">
        <v>14680</v>
      </c>
      <c r="M1150" s="13"/>
      <c r="N1150" s="3" t="s">
        <v>14680</v>
      </c>
      <c r="O1150" s="3" t="s">
        <v>14680</v>
      </c>
      <c r="P1150" s="166" t="str">
        <f>IFERROR(VLOOKUP(D1150,'TPMS-auto'!A:D, 4,0),"Not-in-TPMS")</f>
        <v>0007670</v>
      </c>
      <c r="Q1150" s="169" t="str">
        <f>VLOOKUP(Table2[[#This Row],[Unit Number]],Ops,3,0)</f>
        <v>Rob &amp; Andrea</v>
      </c>
      <c r="R1150" s="173" t="str">
        <f>IFERROR(VLOOKUP(Table2[[#This Row],[Enterprise ID]], 'ExistingRental-12.11'!A:H, 3, 0), "Not Open On 12.11")</f>
        <v>Not Open On 12.11</v>
      </c>
      <c r="S1150" s="167" t="str">
        <f>IF(Table2[[#This Row],[Start Rental Date]]="New Rental", "New Rental", "Rental Extension Request")</f>
        <v>New Rental</v>
      </c>
      <c r="T1150" s="167" t="str">
        <f>IFERROR(IF(Table2[[#This Row],[Date of this request]]-Table2[[#This Row],[Tech Service Date]]&lt;60, "New Hire Rental", "Truck Breakdown"), "New Hire Rental")</f>
        <v>Truck Breakdown</v>
      </c>
      <c r="U1150" s="167" t="str">
        <f>IFERROR(VLOOKUP(Table2[[#This Row],[Enterprise ID]], 'ExistingRental-12.11'!A:H, 7, 0), "Not Open On 12.11")</f>
        <v>Not Open On 12.11</v>
      </c>
      <c r="V1150" s="173">
        <f>IFERROR(VLOOKUP(Table2[[#This Row],[Enterprise ID]],'Tech-ServiceDate'!A:B,2,0), "EitherNewHire or Termed")</f>
        <v>45291</v>
      </c>
      <c r="W1150" s="41"/>
      <c r="X1150" s="25"/>
    </row>
    <row r="1151" spans="1:24" ht="33.75" customHeight="1">
      <c r="A1151" s="15">
        <v>45993</v>
      </c>
      <c r="B1151" s="7">
        <v>61192</v>
      </c>
      <c r="C1151" s="4" t="s">
        <v>18137</v>
      </c>
      <c r="D1151" s="5" t="s">
        <v>16078</v>
      </c>
      <c r="E1151" s="176" t="str">
        <f t="shared" si="48"/>
        <v>61192</v>
      </c>
      <c r="F1151" s="181">
        <f>IFERROR(VLOOKUP(D1151,'TPMS-auto'!A:J, 10,0), "Not-in-TPMS")</f>
        <v>3034340716</v>
      </c>
      <c r="G1151" s="181" t="str">
        <f>IFERROR(VLOOKUP(D1151,'TPMS-auto'!A:J,6,0),"Not-in-TPMS")</f>
        <v>061815</v>
      </c>
      <c r="H1151" s="6">
        <v>45986</v>
      </c>
      <c r="I1151" s="11" t="s">
        <v>16079</v>
      </c>
      <c r="J1151" s="13" t="s">
        <v>17934</v>
      </c>
      <c r="K1151" s="11" t="s">
        <v>17752</v>
      </c>
      <c r="L1151" s="13" t="s">
        <v>14680</v>
      </c>
      <c r="M1151" s="13"/>
      <c r="N1151" s="3" t="s">
        <v>14680</v>
      </c>
      <c r="O1151" s="3" t="s">
        <v>14680</v>
      </c>
      <c r="P1151" s="166" t="str">
        <f>IFERROR(VLOOKUP(D1151,'TPMS-auto'!A:D, 4,0),"Not-in-TPMS")</f>
        <v>0008169</v>
      </c>
      <c r="Q1151" s="169" t="str">
        <f>VLOOKUP(Table2[[#This Row],[Unit Number]],Ops,3,0)</f>
        <v>Carol &amp; Tasha</v>
      </c>
      <c r="R1151" s="173" t="str">
        <f>IFERROR(VLOOKUP(Table2[[#This Row],[Enterprise ID]], 'ExistingRental-12.11'!A:H, 3, 0), "Not Open On 12.11")</f>
        <v>Not Open On 12.11</v>
      </c>
      <c r="S1151" s="167" t="str">
        <f>IF(Table2[[#This Row],[Start Rental Date]]="New Rental", "New Rental", "Rental Extension Request")</f>
        <v>Rental Extension Request</v>
      </c>
      <c r="T1151" s="167" t="str">
        <f>IFERROR(IF(Table2[[#This Row],[Date of this request]]-Table2[[#This Row],[Tech Service Date]]&lt;60, "New Hire Rental", "Truck Breakdown"), "New Hire Rental")</f>
        <v>Truck Breakdown</v>
      </c>
      <c r="U1151" s="167" t="str">
        <f>IFERROR(VLOOKUP(Table2[[#This Row],[Enterprise ID]], 'ExistingRental-12.11'!A:H, 7, 0), "Not Open On 12.11")</f>
        <v>Not Open On 12.11</v>
      </c>
      <c r="V1151" s="173">
        <f>IFERROR(VLOOKUP(Table2[[#This Row],[Enterprise ID]],'Tech-ServiceDate'!A:B,2,0), "EitherNewHire or Termed")</f>
        <v>45543</v>
      </c>
      <c r="W1151" s="41"/>
      <c r="X1151" s="25"/>
    </row>
    <row r="1152" spans="1:24" ht="33.75" customHeight="1">
      <c r="A1152" s="15">
        <v>45993</v>
      </c>
      <c r="B1152" s="7">
        <v>23530</v>
      </c>
      <c r="C1152" s="4" t="s">
        <v>18034</v>
      </c>
      <c r="D1152" s="5" t="s">
        <v>18035</v>
      </c>
      <c r="E1152" s="176" t="str">
        <f t="shared" si="48"/>
        <v>23530</v>
      </c>
      <c r="F1152" s="181">
        <f>IFERROR(VLOOKUP(D1152,'TPMS-auto'!A:J, 10,0), "Not-in-TPMS")</f>
        <v>3143130031</v>
      </c>
      <c r="G1152" s="181" t="str">
        <f>IFERROR(VLOOKUP(D1152,'TPMS-auto'!A:J,6,0),"Not-in-TPMS")</f>
        <v>023530</v>
      </c>
      <c r="H1152" s="6">
        <v>45989</v>
      </c>
      <c r="I1152" s="2" t="s">
        <v>18036</v>
      </c>
      <c r="J1152" s="3" t="s">
        <v>18037</v>
      </c>
      <c r="K1152" s="3" t="s">
        <v>18138</v>
      </c>
      <c r="L1152" s="3" t="s">
        <v>14680</v>
      </c>
      <c r="M1152" s="3"/>
      <c r="N1152" s="3" t="s">
        <v>14680</v>
      </c>
      <c r="O1152" s="3" t="s">
        <v>14680</v>
      </c>
      <c r="P1152" s="166" t="str">
        <f>IFERROR(VLOOKUP(D1152,'TPMS-auto'!A:D, 4,0),"Not-in-TPMS")</f>
        <v>0007323</v>
      </c>
      <c r="Q1152" s="169" t="str">
        <f>VLOOKUP(Table2[[#This Row],[Unit Number]],Ops,3,0)</f>
        <v>Monica, Cheryl &amp; Machell</v>
      </c>
      <c r="R1152" s="173" t="str">
        <f>IFERROR(VLOOKUP(Table2[[#This Row],[Enterprise ID]], 'ExistingRental-12.11'!A:H, 3, 0), "Not Open On 12.11")</f>
        <v>Not Open On 12.11</v>
      </c>
      <c r="S1152" s="167" t="str">
        <f>IF(Table2[[#This Row],[Start Rental Date]]="New Rental", "New Rental", "Rental Extension Request")</f>
        <v>Rental Extension Request</v>
      </c>
      <c r="T1152" s="167" t="str">
        <f>IFERROR(IF(Table2[[#This Row],[Date of this request]]-Table2[[#This Row],[Tech Service Date]]&lt;60, "New Hire Rental", "Truck Breakdown"), "New Hire Rental")</f>
        <v>Truck Breakdown</v>
      </c>
      <c r="U1152" s="167" t="str">
        <f>IFERROR(VLOOKUP(Table2[[#This Row],[Enterprise ID]], 'ExistingRental-12.11'!A:H, 7, 0), "Not Open On 12.11")</f>
        <v>Not Open On 12.11</v>
      </c>
      <c r="V1152" s="173">
        <f>IFERROR(VLOOKUP(Table2[[#This Row],[Enterprise ID]],'Tech-ServiceDate'!A:B,2,0), "EitherNewHire or Termed")</f>
        <v>43733</v>
      </c>
      <c r="W1152" s="41"/>
      <c r="X1152" s="25"/>
    </row>
    <row r="1153" spans="1:24" ht="33.75" customHeight="1">
      <c r="A1153" s="15">
        <v>45993</v>
      </c>
      <c r="B1153" s="7">
        <v>36040</v>
      </c>
      <c r="C1153" s="4" t="s">
        <v>17624</v>
      </c>
      <c r="D1153" s="5" t="s">
        <v>15425</v>
      </c>
      <c r="E1153" s="176" t="str">
        <f t="shared" si="48"/>
        <v>36040</v>
      </c>
      <c r="F1153" s="181">
        <f>IFERROR(VLOOKUP(D1153,'TPMS-auto'!A:J, 10,0), "Not-in-TPMS")</f>
        <v>2406430072</v>
      </c>
      <c r="G1153" s="181" t="str">
        <f>IFERROR(VLOOKUP(D1153,'TPMS-auto'!A:J,6,0),"Not-in-TPMS")</f>
        <v>036040</v>
      </c>
      <c r="H1153" s="6">
        <v>45986</v>
      </c>
      <c r="I1153" s="2" t="s">
        <v>15752</v>
      </c>
      <c r="J1153" s="3" t="s">
        <v>17625</v>
      </c>
      <c r="K1153" s="3" t="s">
        <v>18139</v>
      </c>
      <c r="L1153" s="13" t="s">
        <v>14680</v>
      </c>
      <c r="M1153" s="13"/>
      <c r="N1153" s="3" t="s">
        <v>14680</v>
      </c>
      <c r="O1153" s="3" t="s">
        <v>14680</v>
      </c>
      <c r="P1153" s="166" t="str">
        <f>IFERROR(VLOOKUP(D1153,'TPMS-auto'!A:D, 4,0),"Not-in-TPMS")</f>
        <v>0007084</v>
      </c>
      <c r="Q1153" s="169" t="str">
        <f>VLOOKUP(Table2[[#This Row],[Unit Number]],Ops,3,0)</f>
        <v>Monica, Cheryl &amp; Machell</v>
      </c>
      <c r="R1153" s="173">
        <f>IFERROR(VLOOKUP(Table2[[#This Row],[Enterprise ID]], 'ExistingRental-12.11'!A:H, 3, 0), "Not Open On 12.11")</f>
        <v>45971</v>
      </c>
      <c r="S1153" s="167" t="str">
        <f>IF(Table2[[#This Row],[Start Rental Date]]="New Rental", "New Rental", "Rental Extension Request")</f>
        <v>Rental Extension Request</v>
      </c>
      <c r="T1153" s="167" t="str">
        <f>IFERROR(IF(Table2[[#This Row],[Date of this request]]-Table2[[#This Row],[Tech Service Date]]&lt;60, "New Hire Rental", "Truck Breakdown"), "New Hire Rental")</f>
        <v>Truck Breakdown</v>
      </c>
      <c r="U1153" s="167" t="str">
        <f>IFERROR(VLOOKUP(Table2[[#This Row],[Enterprise ID]], 'ExistingRental-12.11'!A:H, 7, 0), "Not Open On 12.11")</f>
        <v>ELISHA PEAKE</v>
      </c>
      <c r="V1153" s="173">
        <f>IFERROR(VLOOKUP(Table2[[#This Row],[Enterprise ID]],'Tech-ServiceDate'!A:B,2,0), "EitherNewHire or Termed")</f>
        <v>45914</v>
      </c>
      <c r="W1153" s="41"/>
      <c r="X1153" s="25"/>
    </row>
    <row r="1154" spans="1:24" ht="33.75" customHeight="1">
      <c r="A1154" s="15">
        <v>45993</v>
      </c>
      <c r="B1154" s="7">
        <v>37057</v>
      </c>
      <c r="C1154" s="4" t="s">
        <v>17119</v>
      </c>
      <c r="D1154" s="5" t="s">
        <v>17120</v>
      </c>
      <c r="E1154" s="176" t="str">
        <f t="shared" si="48"/>
        <v>37057</v>
      </c>
      <c r="F1154" s="181">
        <f>IFERROR(VLOOKUP(D1154,'TPMS-auto'!A:J, 10,0), "Not-in-TPMS")</f>
        <v>2523632466</v>
      </c>
      <c r="G1154" s="181" t="str">
        <f>IFERROR(VLOOKUP(D1154,'TPMS-auto'!A:J,6,0),"Not-in-TPMS")</f>
        <v>037057</v>
      </c>
      <c r="H1154" s="12" t="s">
        <v>14676</v>
      </c>
      <c r="I1154" s="2" t="s">
        <v>18140</v>
      </c>
      <c r="J1154" s="3" t="s">
        <v>18141</v>
      </c>
      <c r="K1154" s="13" t="s">
        <v>15451</v>
      </c>
      <c r="L1154" s="13" t="s">
        <v>14680</v>
      </c>
      <c r="M1154" s="13"/>
      <c r="N1154" s="3" t="s">
        <v>14680</v>
      </c>
      <c r="O1154" s="3" t="s">
        <v>14680</v>
      </c>
      <c r="P1154" s="166" t="str">
        <f>IFERROR(VLOOKUP(D1154,'TPMS-auto'!A:D, 4,0),"Not-in-TPMS")</f>
        <v>0008175</v>
      </c>
      <c r="Q1154" s="169" t="str">
        <f>VLOOKUP(Table2[[#This Row],[Unit Number]],Ops,3,0)</f>
        <v>Rob &amp; Andrea</v>
      </c>
      <c r="R1154" s="173">
        <f>IFERROR(VLOOKUP(Table2[[#This Row],[Enterprise ID]], 'ExistingRental-12.11'!A:H, 3, 0), "Not Open On 12.11")</f>
        <v>45993</v>
      </c>
      <c r="S1154" s="167" t="str">
        <f>IF(Table2[[#This Row],[Start Rental Date]]="New Rental", "New Rental", "Rental Extension Request")</f>
        <v>New Rental</v>
      </c>
      <c r="T1154" s="167" t="str">
        <f>IFERROR(IF(Table2[[#This Row],[Date of this request]]-Table2[[#This Row],[Tech Service Date]]&lt;60, "New Hire Rental", "Truck Breakdown"), "New Hire Rental")</f>
        <v>New Hire Rental</v>
      </c>
      <c r="U1154" s="167" t="str">
        <f>IFERROR(VLOOKUP(Table2[[#This Row],[Enterprise ID]], 'ExistingRental-12.11'!A:H, 7, 0), "Not Open On 12.11")</f>
        <v>TRENT MATTHEWS</v>
      </c>
      <c r="V1154" s="173">
        <f>IFERROR(VLOOKUP(Table2[[#This Row],[Enterprise ID]],'Tech-ServiceDate'!A:B,2,0), "EitherNewHire or Termed")</f>
        <v>45935</v>
      </c>
      <c r="W1154" s="41"/>
      <c r="X1154" s="25"/>
    </row>
    <row r="1155" spans="1:24" ht="33.75" customHeight="1">
      <c r="A1155" s="15">
        <v>45993</v>
      </c>
      <c r="B1155" s="7">
        <v>46708</v>
      </c>
      <c r="C1155" s="4" t="s">
        <v>17102</v>
      </c>
      <c r="D1155" s="5" t="s">
        <v>16583</v>
      </c>
      <c r="E1155" s="176" t="str">
        <f t="shared" si="48"/>
        <v>46708</v>
      </c>
      <c r="F1155" s="181">
        <f>IFERROR(VLOOKUP(D1155,'TPMS-auto'!A:J, 10,0), "Not-in-TPMS")</f>
        <v>2569623009</v>
      </c>
      <c r="G1155" s="181" t="str">
        <f>IFERROR(VLOOKUP(D1155,'TPMS-auto'!A:J,6,0),"Not-in-TPMS")</f>
        <v>046708</v>
      </c>
      <c r="H1155" s="6">
        <v>45985</v>
      </c>
      <c r="I1155" s="11" t="s">
        <v>17842</v>
      </c>
      <c r="J1155" s="13" t="s">
        <v>17356</v>
      </c>
      <c r="K1155" s="13" t="s">
        <v>17843</v>
      </c>
      <c r="L1155" s="13" t="s">
        <v>14680</v>
      </c>
      <c r="M1155" s="13"/>
      <c r="N1155" s="3" t="s">
        <v>14680</v>
      </c>
      <c r="O1155" s="3" t="s">
        <v>14680</v>
      </c>
      <c r="P1155" s="166" t="str">
        <f>IFERROR(VLOOKUP(D1155,'TPMS-auto'!A:D, 4,0),"Not-in-TPMS")</f>
        <v>0008035</v>
      </c>
      <c r="Q1155" s="169" t="str">
        <f>VLOOKUP(Table2[[#This Row],[Unit Number]],Ops,3,0)</f>
        <v>Rob &amp; Andrea</v>
      </c>
      <c r="R1155" s="173">
        <f>IFERROR(VLOOKUP(Table2[[#This Row],[Enterprise ID]], 'ExistingRental-12.11'!A:H, 3, 0), "Not Open On 12.11")</f>
        <v>45965</v>
      </c>
      <c r="S1155" s="167" t="str">
        <f>IF(Table2[[#This Row],[Start Rental Date]]="New Rental", "New Rental", "Rental Extension Request")</f>
        <v>Rental Extension Request</v>
      </c>
      <c r="T1155" s="167" t="str">
        <f>IFERROR(IF(Table2[[#This Row],[Date of this request]]-Table2[[#This Row],[Tech Service Date]]&lt;60, "New Hire Rental", "Truck Breakdown"), "New Hire Rental")</f>
        <v>New Hire Rental</v>
      </c>
      <c r="U1155" s="167" t="str">
        <f>IFERROR(VLOOKUP(Table2[[#This Row],[Enterprise ID]], 'ExistingRental-12.11'!A:H, 7, 0), "Not Open On 12.11")</f>
        <v>JAYSHAWN ROWLS</v>
      </c>
      <c r="V1155" s="173">
        <f>IFERROR(VLOOKUP(Table2[[#This Row],[Enterprise ID]],'Tech-ServiceDate'!A:B,2,0), "EitherNewHire or Termed")</f>
        <v>45942</v>
      </c>
      <c r="W1155" s="41"/>
      <c r="X1155" s="25"/>
    </row>
    <row r="1156" spans="1:24" ht="33.75" customHeight="1">
      <c r="A1156" s="15">
        <v>45993</v>
      </c>
      <c r="B1156" s="7">
        <v>46748</v>
      </c>
      <c r="C1156" s="4" t="s">
        <v>18142</v>
      </c>
      <c r="D1156" s="5" t="s">
        <v>17376</v>
      </c>
      <c r="E1156" s="176" t="str">
        <f t="shared" si="48"/>
        <v>46748</v>
      </c>
      <c r="F1156" s="181">
        <f>IFERROR(VLOOKUP(D1156,'TPMS-auto'!A:J, 10,0), "Not-in-TPMS")</f>
        <v>2523630764</v>
      </c>
      <c r="G1156" s="181" t="str">
        <f>IFERROR(VLOOKUP(D1156,'TPMS-auto'!A:J,6,0),"Not-in-TPMS")</f>
        <v>046748</v>
      </c>
      <c r="H1156" s="12" t="s">
        <v>14676</v>
      </c>
      <c r="I1156" s="2" t="s">
        <v>18143</v>
      </c>
      <c r="J1156" s="3" t="s">
        <v>18144</v>
      </c>
      <c r="K1156" s="13" t="s">
        <v>15451</v>
      </c>
      <c r="L1156" s="13" t="s">
        <v>14680</v>
      </c>
      <c r="M1156" s="13"/>
      <c r="N1156" s="3" t="s">
        <v>14680</v>
      </c>
      <c r="O1156" s="3" t="s">
        <v>14680</v>
      </c>
      <c r="P1156" s="166" t="str">
        <f>IFERROR(VLOOKUP(D1156,'TPMS-auto'!A:D, 4,0),"Not-in-TPMS")</f>
        <v>0008175</v>
      </c>
      <c r="Q1156" s="169" t="str">
        <f>VLOOKUP(Table2[[#This Row],[Unit Number]],Ops,3,0)</f>
        <v>Rob &amp; Andrea</v>
      </c>
      <c r="R1156" s="173">
        <f>IFERROR(VLOOKUP(Table2[[#This Row],[Enterprise ID]], 'ExistingRental-12.11'!A:H, 3, 0), "Not Open On 12.11")</f>
        <v>45993</v>
      </c>
      <c r="S1156" s="167" t="str">
        <f>IF(Table2[[#This Row],[Start Rental Date]]="New Rental", "New Rental", "Rental Extension Request")</f>
        <v>New Rental</v>
      </c>
      <c r="T1156" s="167" t="str">
        <f>IFERROR(IF(Table2[[#This Row],[Date of this request]]-Table2[[#This Row],[Tech Service Date]]&lt;60, "New Hire Rental", "Truck Breakdown"), "New Hire Rental")</f>
        <v>New Hire Rental</v>
      </c>
      <c r="U1156" s="167" t="str">
        <f>IFERROR(VLOOKUP(Table2[[#This Row],[Enterprise ID]], 'ExistingRental-12.11'!A:H, 7, 0), "Not Open On 12.11")</f>
        <v>ANDREW RICHARDSON</v>
      </c>
      <c r="V1156" s="173">
        <f>IFERROR(VLOOKUP(Table2[[#This Row],[Enterprise ID]],'Tech-ServiceDate'!A:B,2,0), "EitherNewHire or Termed")</f>
        <v>45949</v>
      </c>
      <c r="W1156" s="41"/>
      <c r="X1156" s="25"/>
    </row>
    <row r="1157" spans="1:24" ht="33.75" customHeight="1">
      <c r="A1157" s="15">
        <v>45993</v>
      </c>
      <c r="B1157" s="7">
        <v>61104</v>
      </c>
      <c r="C1157" s="4" t="s">
        <v>18145</v>
      </c>
      <c r="D1157" s="5" t="s">
        <v>3364</v>
      </c>
      <c r="E1157" s="176" t="str">
        <f t="shared" si="48"/>
        <v>61104</v>
      </c>
      <c r="F1157" s="181">
        <f>IFERROR(VLOOKUP(D1157,'TPMS-auto'!A:J, 10,0), "Not-in-TPMS")</f>
        <v>7247714951</v>
      </c>
      <c r="G1157" s="181" t="str">
        <f>IFERROR(VLOOKUP(D1157,'TPMS-auto'!A:J,6,0),"Not-in-TPMS")</f>
        <v>061104</v>
      </c>
      <c r="H1157" s="12" t="s">
        <v>14676</v>
      </c>
      <c r="I1157" s="2" t="s">
        <v>18146</v>
      </c>
      <c r="J1157" s="3" t="s">
        <v>18147</v>
      </c>
      <c r="K1157" s="13" t="s">
        <v>15451</v>
      </c>
      <c r="L1157" s="13" t="s">
        <v>14680</v>
      </c>
      <c r="M1157" s="13"/>
      <c r="N1157" s="3" t="s">
        <v>14680</v>
      </c>
      <c r="O1157" s="3" t="s">
        <v>14680</v>
      </c>
      <c r="P1157" s="166" t="str">
        <f>IFERROR(VLOOKUP(D1157,'TPMS-auto'!A:D, 4,0),"Not-in-TPMS")</f>
        <v>0006141</v>
      </c>
      <c r="Q1157" s="169" t="str">
        <f>VLOOKUP(Table2[[#This Row],[Unit Number]],Ops,3,0)</f>
        <v>Monica, Cheryl &amp; Machell</v>
      </c>
      <c r="R1157" s="173">
        <f>IFERROR(VLOOKUP(Table2[[#This Row],[Enterprise ID]], 'ExistingRental-12.11'!A:H, 3, 0), "Not Open On 12.11")</f>
        <v>45993</v>
      </c>
      <c r="S1157" s="167" t="str">
        <f>IF(Table2[[#This Row],[Start Rental Date]]="New Rental", "New Rental", "Rental Extension Request")</f>
        <v>New Rental</v>
      </c>
      <c r="T1157" s="167" t="str">
        <f>IFERROR(IF(Table2[[#This Row],[Date of this request]]-Table2[[#This Row],[Tech Service Date]]&lt;60, "New Hire Rental", "Truck Breakdown"), "New Hire Rental")</f>
        <v>Truck Breakdown</v>
      </c>
      <c r="U1157" s="167" t="str">
        <f>IFERROR(VLOOKUP(Table2[[#This Row],[Enterprise ID]], 'ExistingRental-12.11'!A:H, 7, 0), "Not Open On 12.11")</f>
        <v>DAVID BEM</v>
      </c>
      <c r="V1157" s="173">
        <f>IFERROR(VLOOKUP(Table2[[#This Row],[Enterprise ID]],'Tech-ServiceDate'!A:B,2,0), "EitherNewHire or Termed")</f>
        <v>39034</v>
      </c>
      <c r="W1157" s="41"/>
      <c r="X1157" s="25"/>
    </row>
    <row r="1158" spans="1:24" ht="33.75" customHeight="1">
      <c r="A1158" s="15">
        <v>45993</v>
      </c>
      <c r="B1158" s="7">
        <v>37251</v>
      </c>
      <c r="C1158" s="4" t="s">
        <v>18023</v>
      </c>
      <c r="D1158" s="5" t="s">
        <v>17754</v>
      </c>
      <c r="E1158" s="176" t="str">
        <f t="shared" si="48"/>
        <v>37251</v>
      </c>
      <c r="F1158" s="181">
        <f>IFERROR(VLOOKUP(D1158,'TPMS-auto'!A:J, 10,0), "Not-in-TPMS")</f>
        <v>9048403127</v>
      </c>
      <c r="G1158" s="181" t="str">
        <f>IFERROR(VLOOKUP(D1158,'TPMS-auto'!A:J,6,0),"Not-in-TPMS")</f>
        <v>037251</v>
      </c>
      <c r="H1158" s="6">
        <v>45989</v>
      </c>
      <c r="I1158" s="11" t="s">
        <v>18024</v>
      </c>
      <c r="J1158" s="13" t="s">
        <v>17756</v>
      </c>
      <c r="K1158" s="13" t="s">
        <v>15451</v>
      </c>
      <c r="L1158" s="13" t="s">
        <v>14680</v>
      </c>
      <c r="M1158" s="13"/>
      <c r="N1158" s="3" t="s">
        <v>14680</v>
      </c>
      <c r="O1158" s="3" t="s">
        <v>14680</v>
      </c>
      <c r="P1158" s="166" t="str">
        <f>IFERROR(VLOOKUP(D1158,'TPMS-auto'!A:D, 4,0),"Not-in-TPMS")</f>
        <v>0007435</v>
      </c>
      <c r="Q1158" s="169" t="str">
        <f>VLOOKUP(Table2[[#This Row],[Unit Number]],Ops,3,0)</f>
        <v>Rob &amp; Andrea</v>
      </c>
      <c r="R1158" s="173">
        <f>IFERROR(VLOOKUP(Table2[[#This Row],[Enterprise ID]], 'ExistingRental-12.11'!A:H, 3, 0), "Not Open On 12.11")</f>
        <v>45981</v>
      </c>
      <c r="S1158" s="167" t="str">
        <f>IF(Table2[[#This Row],[Start Rental Date]]="New Rental", "New Rental", "Rental Extension Request")</f>
        <v>Rental Extension Request</v>
      </c>
      <c r="T1158" s="167" t="str">
        <f>IFERROR(IF(Table2[[#This Row],[Date of this request]]-Table2[[#This Row],[Tech Service Date]]&lt;60, "New Hire Rental", "Truck Breakdown"), "New Hire Rental")</f>
        <v>Truck Breakdown</v>
      </c>
      <c r="U1158" s="167" t="str">
        <f>IFERROR(VLOOKUP(Table2[[#This Row],[Enterprise ID]], 'ExistingRental-12.11'!A:H, 7, 0), "Not Open On 12.11")</f>
        <v>CONNOR LINGAFELTER-CRANE</v>
      </c>
      <c r="V1158" s="173">
        <f>IFERROR(VLOOKUP(Table2[[#This Row],[Enterprise ID]],'Tech-ServiceDate'!A:B,2,0), "EitherNewHire or Termed")</f>
        <v>45480</v>
      </c>
      <c r="W1158" s="41"/>
      <c r="X1158" s="25"/>
    </row>
    <row r="1159" spans="1:24" ht="33.75" customHeight="1">
      <c r="A1159" s="15">
        <v>45993</v>
      </c>
      <c r="B1159" s="8">
        <v>21315</v>
      </c>
      <c r="C1159" s="9" t="s">
        <v>15813</v>
      </c>
      <c r="D1159" s="10" t="s">
        <v>15814</v>
      </c>
      <c r="E1159" s="174" t="s">
        <v>16309</v>
      </c>
      <c r="F1159" s="175">
        <v>5135373061</v>
      </c>
      <c r="G1159" s="175" t="s">
        <v>16310</v>
      </c>
      <c r="H1159" s="12" t="s">
        <v>16219</v>
      </c>
      <c r="I1159" s="11" t="s">
        <v>18148</v>
      </c>
      <c r="J1159" s="13" t="s">
        <v>18149</v>
      </c>
      <c r="K1159" s="13" t="s">
        <v>17632</v>
      </c>
      <c r="L1159" s="13" t="s">
        <v>14680</v>
      </c>
      <c r="M1159" s="13"/>
      <c r="N1159" s="13" t="s">
        <v>14680</v>
      </c>
      <c r="O1159" s="13" t="s">
        <v>14680</v>
      </c>
      <c r="P1159" s="166" t="str">
        <f>IFERROR(VLOOKUP(D1159,'TPMS-auto'!A:D, 4,0),"Not-in-TPMS")</f>
        <v>0004766</v>
      </c>
      <c r="Q1159" s="169" t="str">
        <f>VLOOKUP(Table2[[#This Row],[Unit Number]],Ops,3,0)</f>
        <v>Rob &amp; Andrea</v>
      </c>
      <c r="R1159" s="173" t="str">
        <f>IFERROR(VLOOKUP(Table2[[#This Row],[Enterprise ID]], 'ExistingRental-12.11'!A:H, 3, 0), "Not Open On 12.11")</f>
        <v>Not Open On 12.11</v>
      </c>
      <c r="S1159" s="167" t="str">
        <f>IF(Table2[[#This Row],[Start Rental Date]]="New Rental", "New Rental", "Rental Extension Request")</f>
        <v>New Rental</v>
      </c>
      <c r="T1159" s="167" t="str">
        <f>IFERROR(IF(Table2[[#This Row],[Date of this request]]-Table2[[#This Row],[Tech Service Date]]&lt;60, "New Hire Rental", "Truck Breakdown"), "New Hire Rental")</f>
        <v>Truck Breakdown</v>
      </c>
      <c r="U1159" s="167" t="str">
        <f>IFERROR(VLOOKUP(Table2[[#This Row],[Enterprise ID]], 'ExistingRental-12.11'!A:H, 7, 0), "Not Open On 12.11")</f>
        <v>Not Open On 12.11</v>
      </c>
      <c r="V1159" s="173">
        <f>IFERROR(VLOOKUP(Table2[[#This Row],[Enterprise ID]],'Tech-ServiceDate'!A:B,2,0), "EitherNewHire or Termed")</f>
        <v>45837</v>
      </c>
      <c r="W1159" s="41"/>
      <c r="X1159" s="25"/>
    </row>
    <row r="1160" spans="1:24" ht="33.75" customHeight="1">
      <c r="A1160" s="15">
        <v>45993</v>
      </c>
      <c r="B1160" s="7">
        <v>47022</v>
      </c>
      <c r="C1160" s="4" t="s">
        <v>18150</v>
      </c>
      <c r="D1160" s="5" t="s">
        <v>18151</v>
      </c>
      <c r="E1160" s="176" t="str">
        <f>TRIM(B1160)</f>
        <v>47022</v>
      </c>
      <c r="F1160" s="181">
        <f>IFERROR(VLOOKUP(D1160,'TPMS-auto'!A:J, 10,0), "Not-in-TPMS")</f>
        <v>2073149501</v>
      </c>
      <c r="G1160" s="181" t="str">
        <f>IFERROR(VLOOKUP(D1160,'TPMS-auto'!A:J,6,0),"Not-in-TPMS")</f>
        <v>047022</v>
      </c>
      <c r="H1160" s="12" t="s">
        <v>16219</v>
      </c>
      <c r="I1160" s="11" t="s">
        <v>18148</v>
      </c>
      <c r="J1160" s="107" t="s">
        <v>16716</v>
      </c>
      <c r="K1160" s="13" t="s">
        <v>17632</v>
      </c>
      <c r="L1160" s="13" t="s">
        <v>14680</v>
      </c>
      <c r="M1160" s="13"/>
      <c r="N1160" s="3" t="s">
        <v>14680</v>
      </c>
      <c r="O1160" s="3" t="s">
        <v>14680</v>
      </c>
      <c r="P1160" s="166" t="str">
        <f>IFERROR(VLOOKUP(D1160,'TPMS-auto'!A:D, 4,0),"Not-in-TPMS")</f>
        <v>0007670</v>
      </c>
      <c r="Q1160" s="169" t="str">
        <f>VLOOKUP(Table2[[#This Row],[Unit Number]],Ops,3,0)</f>
        <v>Rob &amp; Andrea</v>
      </c>
      <c r="R1160" s="173">
        <f>IFERROR(VLOOKUP(Table2[[#This Row],[Enterprise ID]], 'ExistingRental-12.11'!A:H, 3, 0), "Not Open On 12.11")</f>
        <v>45994</v>
      </c>
      <c r="S1160" s="167" t="str">
        <f>IF(Table2[[#This Row],[Start Rental Date]]="New Rental", "New Rental", "Rental Extension Request")</f>
        <v>New Rental</v>
      </c>
      <c r="T1160" s="167" t="str">
        <f>IFERROR(IF(Table2[[#This Row],[Date of this request]]-Table2[[#This Row],[Tech Service Date]]&lt;60, "New Hire Rental", "Truck Breakdown"), "New Hire Rental")</f>
        <v>Truck Breakdown</v>
      </c>
      <c r="U1160" s="167" t="str">
        <f>IFERROR(VLOOKUP(Table2[[#This Row],[Enterprise ID]], 'ExistingRental-12.11'!A:H, 7, 0), "Not Open On 12.11")</f>
        <v>ALEX SIMONDS</v>
      </c>
      <c r="V1160" s="173">
        <f>IFERROR(VLOOKUP(Table2[[#This Row],[Enterprise ID]],'Tech-ServiceDate'!A:B,2,0), "EitherNewHire or Termed")</f>
        <v>45144</v>
      </c>
      <c r="W1160" s="41"/>
      <c r="X1160" s="25"/>
    </row>
    <row r="1161" spans="1:24" ht="33.75" customHeight="1">
      <c r="A1161" s="15">
        <v>45993</v>
      </c>
      <c r="B1161" s="7">
        <v>46470</v>
      </c>
      <c r="C1161" s="4" t="s">
        <v>18152</v>
      </c>
      <c r="D1161" s="5" t="s">
        <v>18153</v>
      </c>
      <c r="E1161" s="176" t="str">
        <f>TRIM(B1161)</f>
        <v>46470</v>
      </c>
      <c r="F1161" s="181">
        <f>IFERROR(VLOOKUP(D1161,'TPMS-auto'!A:J, 10,0), "Not-in-TPMS")</f>
        <v>8486331086</v>
      </c>
      <c r="G1161" s="181" t="str">
        <f>IFERROR(VLOOKUP(D1161,'TPMS-auto'!A:J,6,0),"Not-in-TPMS")</f>
        <v>046470</v>
      </c>
      <c r="H1161" s="12" t="s">
        <v>16219</v>
      </c>
      <c r="I1161" s="2" t="s">
        <v>18154</v>
      </c>
      <c r="J1161" s="3" t="s">
        <v>18155</v>
      </c>
      <c r="K1161" s="13" t="s">
        <v>17632</v>
      </c>
      <c r="L1161" s="13" t="s">
        <v>14680</v>
      </c>
      <c r="M1161" s="13"/>
      <c r="N1161" s="3" t="s">
        <v>14680</v>
      </c>
      <c r="O1161" s="3" t="s">
        <v>14680</v>
      </c>
      <c r="P1161" s="166" t="str">
        <f>IFERROR(VLOOKUP(D1161,'TPMS-auto'!A:D, 4,0),"Not-in-TPMS")</f>
        <v>0007983</v>
      </c>
      <c r="Q1161" s="169" t="str">
        <f>VLOOKUP(Table2[[#This Row],[Unit Number]],Ops,3,0)</f>
        <v>Rob &amp; Andrea</v>
      </c>
      <c r="R1161" s="173" t="str">
        <f>IFERROR(VLOOKUP(Table2[[#This Row],[Enterprise ID]], 'ExistingRental-12.11'!A:H, 3, 0), "Not Open On 12.11")</f>
        <v>Not Open On 12.11</v>
      </c>
      <c r="S1161" s="167" t="str">
        <f>IF(Table2[[#This Row],[Start Rental Date]]="New Rental", "New Rental", "Rental Extension Request")</f>
        <v>New Rental</v>
      </c>
      <c r="T1161" s="167" t="str">
        <f>IFERROR(IF(Table2[[#This Row],[Date of this request]]-Table2[[#This Row],[Tech Service Date]]&lt;60, "New Hire Rental", "Truck Breakdown"), "New Hire Rental")</f>
        <v>Truck Breakdown</v>
      </c>
      <c r="U1161" s="167" t="str">
        <f>IFERROR(VLOOKUP(Table2[[#This Row],[Enterprise ID]], 'ExistingRental-12.11'!A:H, 7, 0), "Not Open On 12.11")</f>
        <v>Not Open On 12.11</v>
      </c>
      <c r="V1161" s="173">
        <f>IFERROR(VLOOKUP(Table2[[#This Row],[Enterprise ID]],'Tech-ServiceDate'!A:B,2,0), "EitherNewHire or Termed")</f>
        <v>43174</v>
      </c>
      <c r="W1161" s="41"/>
      <c r="X1161" s="25"/>
    </row>
    <row r="1162" spans="1:24" ht="33.75" customHeight="1">
      <c r="A1162" s="15">
        <v>45993</v>
      </c>
      <c r="B1162" s="8">
        <v>21660</v>
      </c>
      <c r="C1162" s="9" t="s">
        <v>17674</v>
      </c>
      <c r="D1162" s="10" t="s">
        <v>17675</v>
      </c>
      <c r="E1162" s="174" t="s">
        <v>18156</v>
      </c>
      <c r="F1162" s="175">
        <v>4016026884</v>
      </c>
      <c r="G1162" s="175" t="s">
        <v>18157</v>
      </c>
      <c r="H1162" s="12" t="s">
        <v>14676</v>
      </c>
      <c r="I1162" s="11" t="s">
        <v>17676</v>
      </c>
      <c r="J1162" s="13" t="s">
        <v>17677</v>
      </c>
      <c r="K1162" s="13" t="s">
        <v>14679</v>
      </c>
      <c r="L1162" s="13" t="s">
        <v>14680</v>
      </c>
      <c r="M1162" s="13"/>
      <c r="N1162" s="13" t="s">
        <v>14680</v>
      </c>
      <c r="O1162" s="3" t="s">
        <v>14680</v>
      </c>
      <c r="P1162" s="166" t="str">
        <f>IFERROR(VLOOKUP(D1162,'TPMS-auto'!A:D, 4,0),"Not-in-TPMS")</f>
        <v>0007670</v>
      </c>
      <c r="Q1162" s="169" t="str">
        <f>VLOOKUP(Table2[[#This Row],[Unit Number]],Ops,3,0)</f>
        <v>Rob &amp; Andrea</v>
      </c>
      <c r="R1162" s="173">
        <f>IFERROR(VLOOKUP(Table2[[#This Row],[Enterprise ID]], 'ExistingRental-12.11'!A:H, 3, 0), "Not Open On 12.11")</f>
        <v>45993</v>
      </c>
      <c r="S1162" s="167" t="str">
        <f>IF(Table2[[#This Row],[Start Rental Date]]="New Rental", "New Rental", "Rental Extension Request")</f>
        <v>New Rental</v>
      </c>
      <c r="T1162" s="167" t="str">
        <f>IFERROR(IF(Table2[[#This Row],[Date of this request]]-Table2[[#This Row],[Tech Service Date]]&lt;60, "New Hire Rental", "Truck Breakdown"), "New Hire Rental")</f>
        <v>Truck Breakdown</v>
      </c>
      <c r="U1162" s="167" t="str">
        <f>IFERROR(VLOOKUP(Table2[[#This Row],[Enterprise ID]], 'ExistingRental-12.11'!A:H, 7, 0), "Not Open On 12.11")</f>
        <v>MAURY CAMARA</v>
      </c>
      <c r="V1162" s="173">
        <f>IFERROR(VLOOKUP(Table2[[#This Row],[Enterprise ID]],'Tech-ServiceDate'!A:B,2,0), "EitherNewHire or Termed")</f>
        <v>45907</v>
      </c>
      <c r="W1162" s="41"/>
      <c r="X1162" s="25"/>
    </row>
    <row r="1163" spans="1:24" ht="33.75" customHeight="1">
      <c r="A1163" s="15">
        <v>45993</v>
      </c>
      <c r="B1163" s="7">
        <v>21824</v>
      </c>
      <c r="C1163" s="4" t="s">
        <v>18158</v>
      </c>
      <c r="D1163" s="5" t="s">
        <v>3213</v>
      </c>
      <c r="E1163" s="176" t="str">
        <f t="shared" ref="E1163:E1182" si="49">TRIM(B1163)</f>
        <v>21824</v>
      </c>
      <c r="F1163" s="181">
        <f>IFERROR(VLOOKUP(D1163,'TPMS-auto'!A:J, 10,0), "Not-in-TPMS")</f>
        <v>3613898086</v>
      </c>
      <c r="G1163" s="181" t="str">
        <f>IFERROR(VLOOKUP(D1163,'TPMS-auto'!A:J,6,0),"Not-in-TPMS")</f>
        <v>021824</v>
      </c>
      <c r="H1163" s="12" t="s">
        <v>14676</v>
      </c>
      <c r="I1163" s="2" t="s">
        <v>15185</v>
      </c>
      <c r="J1163" s="3" t="s">
        <v>18159</v>
      </c>
      <c r="K1163" s="13" t="s">
        <v>14679</v>
      </c>
      <c r="L1163" s="13" t="s">
        <v>14680</v>
      </c>
      <c r="M1163" s="13"/>
      <c r="N1163" s="3" t="s">
        <v>14680</v>
      </c>
      <c r="O1163" s="3" t="s">
        <v>14680</v>
      </c>
      <c r="P1163" s="166" t="str">
        <f>IFERROR(VLOOKUP(D1163,'TPMS-auto'!A:D, 4,0),"Not-in-TPMS")</f>
        <v>0008147</v>
      </c>
      <c r="Q1163" s="169" t="str">
        <f>VLOOKUP(Table2[[#This Row],[Unit Number]],Ops,3,0)</f>
        <v>Carol &amp; Tasha</v>
      </c>
      <c r="R1163" s="173" t="str">
        <f>IFERROR(VLOOKUP(Table2[[#This Row],[Enterprise ID]], 'ExistingRental-12.11'!A:H, 3, 0), "Not Open On 12.11")</f>
        <v>Not Open On 12.11</v>
      </c>
      <c r="S1163" s="167" t="str">
        <f>IF(Table2[[#This Row],[Start Rental Date]]="New Rental", "New Rental", "Rental Extension Request")</f>
        <v>New Rental</v>
      </c>
      <c r="T1163" s="167" t="str">
        <f>IFERROR(IF(Table2[[#This Row],[Date of this request]]-Table2[[#This Row],[Tech Service Date]]&lt;60, "New Hire Rental", "Truck Breakdown"), "New Hire Rental")</f>
        <v>Truck Breakdown</v>
      </c>
      <c r="U1163" s="167" t="str">
        <f>IFERROR(VLOOKUP(Table2[[#This Row],[Enterprise ID]], 'ExistingRental-12.11'!A:H, 7, 0), "Not Open On 12.11")</f>
        <v>Not Open On 12.11</v>
      </c>
      <c r="V1163" s="173">
        <f>IFERROR(VLOOKUP(Table2[[#This Row],[Enterprise ID]],'Tech-ServiceDate'!A:B,2,0), "EitherNewHire or Termed")</f>
        <v>36927</v>
      </c>
      <c r="W1163" s="41"/>
      <c r="X1163" s="25"/>
    </row>
    <row r="1164" spans="1:24" ht="33.75" customHeight="1">
      <c r="A1164" s="15">
        <v>45993</v>
      </c>
      <c r="B1164" s="7">
        <v>46329</v>
      </c>
      <c r="C1164" s="4" t="s">
        <v>17935</v>
      </c>
      <c r="D1164" s="5" t="s">
        <v>9987</v>
      </c>
      <c r="E1164" s="176" t="str">
        <f t="shared" si="49"/>
        <v>46329</v>
      </c>
      <c r="F1164" s="181">
        <f>IFERROR(VLOOKUP(D1164,'TPMS-auto'!A:J, 10,0), "Not-in-TPMS")</f>
        <v>3464538872</v>
      </c>
      <c r="G1164" s="181" t="str">
        <f>IFERROR(VLOOKUP(D1164,'TPMS-auto'!A:J,6,0),"Not-in-TPMS")</f>
        <v>046329</v>
      </c>
      <c r="H1164" s="12" t="s">
        <v>14676</v>
      </c>
      <c r="I1164" s="2" t="s">
        <v>17936</v>
      </c>
      <c r="J1164" s="3" t="s">
        <v>17937</v>
      </c>
      <c r="K1164" s="13" t="s">
        <v>14679</v>
      </c>
      <c r="L1164" s="13" t="s">
        <v>14680</v>
      </c>
      <c r="M1164" s="13"/>
      <c r="N1164" s="3" t="s">
        <v>14680</v>
      </c>
      <c r="O1164" s="3" t="s">
        <v>14680</v>
      </c>
      <c r="P1164" s="166" t="str">
        <f>IFERROR(VLOOKUP(D1164,'TPMS-auto'!A:D, 4,0),"Not-in-TPMS")</f>
        <v>0008107</v>
      </c>
      <c r="Q1164" s="169" t="str">
        <f>VLOOKUP(Table2[[#This Row],[Unit Number]],Ops,3,0)</f>
        <v>Carol &amp; Tasha</v>
      </c>
      <c r="R1164" s="173" t="str">
        <f>IFERROR(VLOOKUP(Table2[[#This Row],[Enterprise ID]], 'ExistingRental-12.11'!A:H, 3, 0), "Not Open On 12.11")</f>
        <v>Not Open On 12.11</v>
      </c>
      <c r="S1164" s="167" t="str">
        <f>IF(Table2[[#This Row],[Start Rental Date]]="New Rental", "New Rental", "Rental Extension Request")</f>
        <v>New Rental</v>
      </c>
      <c r="T1164" s="167" t="str">
        <f>IFERROR(IF(Table2[[#This Row],[Date of this request]]-Table2[[#This Row],[Tech Service Date]]&lt;60, "New Hire Rental", "Truck Breakdown"), "New Hire Rental")</f>
        <v>Truck Breakdown</v>
      </c>
      <c r="U1164" s="167" t="str">
        <f>IFERROR(VLOOKUP(Table2[[#This Row],[Enterprise ID]], 'ExistingRental-12.11'!A:H, 7, 0), "Not Open On 12.11")</f>
        <v>Not Open On 12.11</v>
      </c>
      <c r="V1164" s="173">
        <f>IFERROR(VLOOKUP(Table2[[#This Row],[Enterprise ID]],'Tech-ServiceDate'!A:B,2,0), "EitherNewHire or Termed")</f>
        <v>34757</v>
      </c>
      <c r="W1164" s="41"/>
      <c r="X1164" s="25"/>
    </row>
    <row r="1165" spans="1:24" ht="33.75" customHeight="1">
      <c r="A1165" s="15">
        <v>45993</v>
      </c>
      <c r="B1165" s="7">
        <v>46531</v>
      </c>
      <c r="C1165" s="4" t="s">
        <v>18160</v>
      </c>
      <c r="D1165" s="5" t="s">
        <v>18161</v>
      </c>
      <c r="E1165" s="176" t="str">
        <f t="shared" si="49"/>
        <v>46531</v>
      </c>
      <c r="F1165" s="181">
        <f>IFERROR(VLOOKUP(D1165,'TPMS-auto'!A:J, 10,0), "Not-in-TPMS")</f>
        <v>3304151334</v>
      </c>
      <c r="G1165" s="181" t="str">
        <f>IFERROR(VLOOKUP(D1165,'TPMS-auto'!A:J,6,0),"Not-in-TPMS")</f>
        <v>046531</v>
      </c>
      <c r="H1165" s="12" t="s">
        <v>14676</v>
      </c>
      <c r="I1165" s="2" t="s">
        <v>18162</v>
      </c>
      <c r="J1165" s="3"/>
      <c r="K1165" s="13" t="s">
        <v>14679</v>
      </c>
      <c r="L1165" s="3"/>
      <c r="M1165" s="3"/>
      <c r="N1165" s="3"/>
      <c r="O1165" s="3"/>
      <c r="P1165" s="166" t="str">
        <f>IFERROR(VLOOKUP(D1165,'TPMS-auto'!A:D, 4,0),"Not-in-TPMS")</f>
        <v>0004766</v>
      </c>
      <c r="Q1165" s="169" t="str">
        <f>VLOOKUP(Table2[[#This Row],[Unit Number]],Ops,3,0)</f>
        <v>Rob &amp; Andrea</v>
      </c>
      <c r="R1165" s="173">
        <f>IFERROR(VLOOKUP(Table2[[#This Row],[Enterprise ID]], 'ExistingRental-12.11'!A:H, 3, 0), "Not Open On 12.11")</f>
        <v>45996</v>
      </c>
      <c r="S1165" s="167" t="str">
        <f>IF(Table2[[#This Row],[Start Rental Date]]="New Rental", "New Rental", "Rental Extension Request")</f>
        <v>New Rental</v>
      </c>
      <c r="T1165" s="167" t="str">
        <f>IFERROR(IF(Table2[[#This Row],[Date of this request]]-Table2[[#This Row],[Tech Service Date]]&lt;60, "New Hire Rental", "Truck Breakdown"), "New Hire Rental")</f>
        <v>New Hire Rental</v>
      </c>
      <c r="U1165" s="167" t="str">
        <f>IFERROR(VLOOKUP(Table2[[#This Row],[Enterprise ID]], 'ExistingRental-12.11'!A:H, 7, 0), "Not Open On 12.11")</f>
        <v>JOHN MCCABE</v>
      </c>
      <c r="V1165" s="173">
        <f>IFERROR(VLOOKUP(Table2[[#This Row],[Enterprise ID]],'Tech-ServiceDate'!A:B,2,0), "EitherNewHire or Termed")</f>
        <v>45977</v>
      </c>
      <c r="W1165" s="41"/>
      <c r="X1165" s="25"/>
    </row>
    <row r="1166" spans="1:24" ht="33.75" customHeight="1">
      <c r="A1166" s="15">
        <v>45993</v>
      </c>
      <c r="B1166" s="7">
        <v>47412</v>
      </c>
      <c r="C1166" s="4" t="s">
        <v>18163</v>
      </c>
      <c r="D1166" s="5" t="s">
        <v>13285</v>
      </c>
      <c r="E1166" s="176" t="str">
        <f t="shared" si="49"/>
        <v>47412</v>
      </c>
      <c r="F1166" s="181">
        <f>IFERROR(VLOOKUP(D1166,'TPMS-auto'!A:J, 10,0), "Not-in-TPMS")</f>
        <v>6786302971</v>
      </c>
      <c r="G1166" s="181" t="str">
        <f>IFERROR(VLOOKUP(D1166,'TPMS-auto'!A:J,6,0),"Not-in-TPMS")</f>
        <v>047412</v>
      </c>
      <c r="H1166" s="12" t="s">
        <v>14676</v>
      </c>
      <c r="I1166" s="2" t="s">
        <v>18164</v>
      </c>
      <c r="J1166" s="3" t="s">
        <v>18165</v>
      </c>
      <c r="K1166" s="13" t="s">
        <v>14679</v>
      </c>
      <c r="L1166" s="13" t="s">
        <v>14680</v>
      </c>
      <c r="M1166" s="13"/>
      <c r="N1166" s="3" t="s">
        <v>14680</v>
      </c>
      <c r="O1166" s="3" t="s">
        <v>14680</v>
      </c>
      <c r="P1166" s="166" t="str">
        <f>IFERROR(VLOOKUP(D1166,'TPMS-auto'!A:D, 4,0),"Not-in-TPMS")</f>
        <v>0008035</v>
      </c>
      <c r="Q1166" s="169" t="str">
        <f>VLOOKUP(Table2[[#This Row],[Unit Number]],Ops,3,0)</f>
        <v>Rob &amp; Andrea</v>
      </c>
      <c r="R1166" s="173">
        <f>IFERROR(VLOOKUP(Table2[[#This Row],[Enterprise ID]], 'ExistingRental-12.11'!A:H, 3, 0), "Not Open On 12.11")</f>
        <v>45994</v>
      </c>
      <c r="S1166" s="167" t="str">
        <f>IF(Table2[[#This Row],[Start Rental Date]]="New Rental", "New Rental", "Rental Extension Request")</f>
        <v>New Rental</v>
      </c>
      <c r="T1166" s="167" t="str">
        <f>IFERROR(IF(Table2[[#This Row],[Date of this request]]-Table2[[#This Row],[Tech Service Date]]&lt;60, "New Hire Rental", "Truck Breakdown"), "New Hire Rental")</f>
        <v>Truck Breakdown</v>
      </c>
      <c r="U1166" s="167" t="str">
        <f>IFERROR(VLOOKUP(Table2[[#This Row],[Enterprise ID]], 'ExistingRental-12.11'!A:H, 7, 0), "Not Open On 12.11")</f>
        <v>TIMOTHY HOLBROOK</v>
      </c>
      <c r="V1166" s="173">
        <f>IFERROR(VLOOKUP(Table2[[#This Row],[Enterprise ID]],'Tech-ServiceDate'!A:B,2,0), "EitherNewHire or Termed")</f>
        <v>32973</v>
      </c>
      <c r="W1166" s="41"/>
      <c r="X1166" s="25"/>
    </row>
    <row r="1167" spans="1:24" ht="33.75" customHeight="1">
      <c r="A1167" s="15">
        <v>45993</v>
      </c>
      <c r="B1167" s="7">
        <v>36604</v>
      </c>
      <c r="C1167" s="4" t="s">
        <v>18166</v>
      </c>
      <c r="D1167" s="5" t="s">
        <v>18167</v>
      </c>
      <c r="E1167" s="176" t="str">
        <f t="shared" si="49"/>
        <v>36604</v>
      </c>
      <c r="F1167" s="181">
        <f>IFERROR(VLOOKUP(D1167,'TPMS-auto'!A:J, 10,0), "Not-in-TPMS")</f>
        <v>7197250247</v>
      </c>
      <c r="G1167" s="181" t="str">
        <f>IFERROR(VLOOKUP(D1167,'TPMS-auto'!A:J,6,0),"Not-in-TPMS")</f>
        <v>036604</v>
      </c>
      <c r="H1167" s="12" t="s">
        <v>14676</v>
      </c>
      <c r="I1167" s="2" t="s">
        <v>18168</v>
      </c>
      <c r="J1167" s="13" t="s">
        <v>14679</v>
      </c>
      <c r="K1167" s="13" t="s">
        <v>14679</v>
      </c>
      <c r="L1167" s="13" t="s">
        <v>14680</v>
      </c>
      <c r="M1167" s="13"/>
      <c r="N1167" s="3" t="s">
        <v>14680</v>
      </c>
      <c r="O1167" s="3" t="s">
        <v>14680</v>
      </c>
      <c r="P1167" s="166" t="str">
        <f>IFERROR(VLOOKUP(D1167,'TPMS-auto'!A:D, 4,0),"Not-in-TPMS")</f>
        <v>0008169</v>
      </c>
      <c r="Q1167" s="169" t="str">
        <f>VLOOKUP(Table2[[#This Row],[Unit Number]],Ops,3,0)</f>
        <v>Carol &amp; Tasha</v>
      </c>
      <c r="R1167" s="173">
        <f>IFERROR(VLOOKUP(Table2[[#This Row],[Enterprise ID]], 'ExistingRental-12.11'!A:H, 3, 0), "Not Open On 12.11")</f>
        <v>45995</v>
      </c>
      <c r="S1167" s="167" t="str">
        <f>IF(Table2[[#This Row],[Start Rental Date]]="New Rental", "New Rental", "Rental Extension Request")</f>
        <v>New Rental</v>
      </c>
      <c r="T1167" s="167" t="str">
        <f>IFERROR(IF(Table2[[#This Row],[Date of this request]]-Table2[[#This Row],[Tech Service Date]]&lt;60, "New Hire Rental", "Truck Breakdown"), "New Hire Rental")</f>
        <v>New Hire Rental</v>
      </c>
      <c r="U1167" s="167" t="str">
        <f>IFERROR(VLOOKUP(Table2[[#This Row],[Enterprise ID]], 'ExistingRental-12.11'!A:H, 7, 0), "Not Open On 12.11")</f>
        <v>JEREMY ALVAREZ</v>
      </c>
      <c r="V1167" s="173">
        <f>IFERROR(VLOOKUP(Table2[[#This Row],[Enterprise ID]],'Tech-ServiceDate'!A:B,2,0), "EitherNewHire or Termed")</f>
        <v>45949</v>
      </c>
      <c r="W1167" s="41"/>
      <c r="X1167" s="25"/>
    </row>
    <row r="1168" spans="1:24" ht="33.75" customHeight="1">
      <c r="A1168" s="15">
        <v>45994</v>
      </c>
      <c r="B1168" s="8">
        <v>6121</v>
      </c>
      <c r="C1168" s="9" t="s">
        <v>18169</v>
      </c>
      <c r="D1168" s="10" t="s">
        <v>12500</v>
      </c>
      <c r="E1168" s="174" t="str">
        <f t="shared" si="49"/>
        <v>6121</v>
      </c>
      <c r="F1168" s="175">
        <f>IFERROR(VLOOKUP(D1168,'TPMS-auto'!A:J, 10,0), "Not-in-TPMS")</f>
        <v>7038435717</v>
      </c>
      <c r="G1168" s="175" t="str">
        <f>IFERROR(VLOOKUP(D1168,'TPMS-auto'!A:J,6,0),"Not-in-TPMS")</f>
        <v>006121</v>
      </c>
      <c r="H1168" s="12" t="s">
        <v>14676</v>
      </c>
      <c r="I1168" s="11" t="s">
        <v>18170</v>
      </c>
      <c r="J1168" s="13" t="s">
        <v>18171</v>
      </c>
      <c r="K1168" s="13" t="s">
        <v>14679</v>
      </c>
      <c r="L1168" s="13" t="s">
        <v>14680</v>
      </c>
      <c r="M1168" s="13" t="s">
        <v>14680</v>
      </c>
      <c r="N1168" s="13" t="s">
        <v>14680</v>
      </c>
      <c r="O1168" s="13" t="s">
        <v>14680</v>
      </c>
      <c r="P1168" s="166" t="str">
        <f>IFERROR(VLOOKUP(D1168,'TPMS-auto'!A:D, 4,0),"Not-in-TPMS")</f>
        <v>0007084</v>
      </c>
      <c r="Q1168" s="169" t="str">
        <f>VLOOKUP(Table2[[#This Row],[Unit Number]],Ops,3,0)</f>
        <v>Monica, Cheryl &amp; Machell</v>
      </c>
      <c r="R1168" s="173">
        <f>IFERROR(VLOOKUP(Table2[[#This Row],[Enterprise ID]], 'ExistingRental-12.11'!A:H, 3, 0), "Not Open On 12.11")</f>
        <v>45994</v>
      </c>
      <c r="S1168" s="167" t="str">
        <f>IF(Table2[[#This Row],[Start Rental Date]]="New Rental", "New Rental", "Rental Extension Request")</f>
        <v>New Rental</v>
      </c>
      <c r="T1168" s="167" t="str">
        <f>IFERROR(IF(Table2[[#This Row],[Date of this request]]-Table2[[#This Row],[Tech Service Date]]&lt;60, "New Hire Rental", "Truck Breakdown"), "New Hire Rental")</f>
        <v>Truck Breakdown</v>
      </c>
      <c r="U1168" s="167" t="str">
        <f>IFERROR(VLOOKUP(Table2[[#This Row],[Enterprise ID]], 'ExistingRental-12.11'!A:H, 7, 0), "Not Open On 12.11")</f>
        <v>SOLOMON FESSHAYE</v>
      </c>
      <c r="V1168" s="173">
        <f>IFERROR(VLOOKUP(Table2[[#This Row],[Enterprise ID]],'Tech-ServiceDate'!A:B,2,0), "EitherNewHire or Termed")</f>
        <v>44629</v>
      </c>
      <c r="W1168" s="41"/>
      <c r="X1168" s="25"/>
    </row>
    <row r="1169" spans="1:24" ht="33.75" customHeight="1">
      <c r="A1169" s="15">
        <v>45994</v>
      </c>
      <c r="B1169" s="8">
        <v>36407</v>
      </c>
      <c r="C1169" s="9" t="s">
        <v>18172</v>
      </c>
      <c r="D1169" s="10" t="s">
        <v>3274</v>
      </c>
      <c r="E1169" s="174" t="str">
        <f t="shared" si="49"/>
        <v>36407</v>
      </c>
      <c r="F1169" s="175">
        <f>IFERROR(VLOOKUP(D1169,'TPMS-auto'!A:J, 10,0), "Not-in-TPMS")</f>
        <v>5702661782</v>
      </c>
      <c r="G1169" s="175" t="str">
        <f>IFERROR(VLOOKUP(D1169,'TPMS-auto'!A:J,6,0),"Not-in-TPMS")</f>
        <v>036407</v>
      </c>
      <c r="H1169" s="12" t="s">
        <v>14676</v>
      </c>
      <c r="I1169" s="11" t="s">
        <v>15328</v>
      </c>
      <c r="J1169" s="13" t="s">
        <v>18173</v>
      </c>
      <c r="K1169" s="13" t="s">
        <v>15451</v>
      </c>
      <c r="L1169" s="13" t="s">
        <v>14680</v>
      </c>
      <c r="M1169" s="13" t="s">
        <v>14680</v>
      </c>
      <c r="N1169" s="13" t="s">
        <v>14680</v>
      </c>
      <c r="O1169" s="13" t="s">
        <v>14680</v>
      </c>
      <c r="P1169" s="166" t="str">
        <f>IFERROR(VLOOKUP(D1169,'TPMS-auto'!A:D, 4,0),"Not-in-TPMS")</f>
        <v>0007670</v>
      </c>
      <c r="Q1169" s="169" t="str">
        <f>VLOOKUP(Table2[[#This Row],[Unit Number]],Ops,3,0)</f>
        <v>Rob &amp; Andrea</v>
      </c>
      <c r="R1169" s="173">
        <f>IFERROR(VLOOKUP(Table2[[#This Row],[Enterprise ID]], 'ExistingRental-12.11'!A:H, 3, 0), "Not Open On 12.11")</f>
        <v>45995</v>
      </c>
      <c r="S1169" s="167" t="str">
        <f>IF(Table2[[#This Row],[Start Rental Date]]="New Rental", "New Rental", "Rental Extension Request")</f>
        <v>New Rental</v>
      </c>
      <c r="T1169" s="167" t="str">
        <f>IFERROR(IF(Table2[[#This Row],[Date of this request]]-Table2[[#This Row],[Tech Service Date]]&lt;60, "New Hire Rental", "Truck Breakdown"), "New Hire Rental")</f>
        <v>Truck Breakdown</v>
      </c>
      <c r="U1169" s="167" t="str">
        <f>IFERROR(VLOOKUP(Table2[[#This Row],[Enterprise ID]], 'ExistingRental-12.11'!A:H, 7, 0), "Not Open On 12.11")</f>
        <v>CHRISTOPHER WURTZ</v>
      </c>
      <c r="V1169" s="173">
        <f>IFERROR(VLOOKUP(Table2[[#This Row],[Enterprise ID]],'Tech-ServiceDate'!A:B,2,0), "EitherNewHire or Termed")</f>
        <v>32699</v>
      </c>
      <c r="W1169" s="41"/>
      <c r="X1169" s="25"/>
    </row>
    <row r="1170" spans="1:24" ht="33.75" customHeight="1">
      <c r="A1170" s="15">
        <v>45994</v>
      </c>
      <c r="B1170" s="7">
        <v>46221</v>
      </c>
      <c r="C1170" s="4" t="s">
        <v>18174</v>
      </c>
      <c r="D1170" s="5" t="s">
        <v>13225</v>
      </c>
      <c r="E1170" s="176" t="str">
        <f t="shared" si="49"/>
        <v>46221</v>
      </c>
      <c r="F1170" s="181">
        <f>IFERROR(VLOOKUP(D1170,'TPMS-auto'!A:J, 10,0), "Not-in-TPMS")</f>
        <v>2102046852</v>
      </c>
      <c r="G1170" s="181" t="str">
        <f>IFERROR(VLOOKUP(D1170,'TPMS-auto'!A:J,6,0),"Not-in-TPMS")</f>
        <v>046221</v>
      </c>
      <c r="H1170" s="12" t="s">
        <v>14676</v>
      </c>
      <c r="I1170" s="2" t="s">
        <v>16448</v>
      </c>
      <c r="J1170" s="3" t="s">
        <v>18175</v>
      </c>
      <c r="K1170" s="13" t="s">
        <v>14679</v>
      </c>
      <c r="L1170" s="13" t="s">
        <v>14680</v>
      </c>
      <c r="M1170" s="13"/>
      <c r="N1170" s="3" t="s">
        <v>14680</v>
      </c>
      <c r="O1170" s="3" t="s">
        <v>14680</v>
      </c>
      <c r="P1170" s="166" t="str">
        <f>IFERROR(VLOOKUP(D1170,'TPMS-auto'!A:D, 4,0),"Not-in-TPMS")</f>
        <v>0008147</v>
      </c>
      <c r="Q1170" s="169" t="str">
        <f>VLOOKUP(Table2[[#This Row],[Unit Number]],Ops,3,0)</f>
        <v>Carol &amp; Tasha</v>
      </c>
      <c r="R1170" s="173" t="str">
        <f>IFERROR(VLOOKUP(Table2[[#This Row],[Enterprise ID]], 'ExistingRental-12.11'!A:H, 3, 0), "Not Open On 12.11")</f>
        <v>Not Open On 12.11</v>
      </c>
      <c r="S1170" s="167" t="str">
        <f>IF(Table2[[#This Row],[Start Rental Date]]="New Rental", "New Rental", "Rental Extension Request")</f>
        <v>New Rental</v>
      </c>
      <c r="T1170" s="167" t="str">
        <f>IFERROR(IF(Table2[[#This Row],[Date of this request]]-Table2[[#This Row],[Tech Service Date]]&lt;60, "New Hire Rental", "Truck Breakdown"), "New Hire Rental")</f>
        <v>Truck Breakdown</v>
      </c>
      <c r="U1170" s="167" t="str">
        <f>IFERROR(VLOOKUP(Table2[[#This Row],[Enterprise ID]], 'ExistingRental-12.11'!A:H, 7, 0), "Not Open On 12.11")</f>
        <v>Not Open On 12.11</v>
      </c>
      <c r="V1170" s="173">
        <f>IFERROR(VLOOKUP(Table2[[#This Row],[Enterprise ID]],'Tech-ServiceDate'!A:B,2,0), "EitherNewHire or Termed")</f>
        <v>40987</v>
      </c>
      <c r="W1170" s="41"/>
      <c r="X1170" s="25"/>
    </row>
    <row r="1171" spans="1:24" ht="33.75" customHeight="1">
      <c r="A1171" s="15">
        <v>45994</v>
      </c>
      <c r="B1171" s="7">
        <v>6008</v>
      </c>
      <c r="C1171" s="4" t="s">
        <v>18176</v>
      </c>
      <c r="D1171" s="5" t="s">
        <v>15197</v>
      </c>
      <c r="E1171" s="176" t="str">
        <f t="shared" si="49"/>
        <v>6008</v>
      </c>
      <c r="F1171" s="181">
        <f>IFERROR(VLOOKUP(D1171,'TPMS-auto'!A:J, 10,0), "Not-in-TPMS")</f>
        <v>7038631826</v>
      </c>
      <c r="G1171" s="181">
        <f>IFERROR(VLOOKUP(D1171,'TPMS-auto'!A:J,6,0),"Not-in-TPMS")</f>
        <v>0</v>
      </c>
      <c r="H1171" s="12" t="s">
        <v>14676</v>
      </c>
      <c r="I1171" s="2" t="s">
        <v>17894</v>
      </c>
      <c r="J1171" s="3" t="s">
        <v>18177</v>
      </c>
      <c r="K1171" s="13" t="s">
        <v>14679</v>
      </c>
      <c r="L1171" s="13" t="s">
        <v>14680</v>
      </c>
      <c r="M1171" s="13"/>
      <c r="N1171" s="3" t="s">
        <v>14680</v>
      </c>
      <c r="O1171" s="3" t="s">
        <v>14680</v>
      </c>
      <c r="P1171" s="166" t="str">
        <f>IFERROR(VLOOKUP(D1171,'TPMS-auto'!A:D, 4,0),"Not-in-TPMS")</f>
        <v>0007084</v>
      </c>
      <c r="Q1171" s="169" t="str">
        <f>VLOOKUP(Table2[[#This Row],[Unit Number]],Ops,3,0)</f>
        <v>Monica, Cheryl &amp; Machell</v>
      </c>
      <c r="R1171" s="173">
        <f>IFERROR(VLOOKUP(Table2[[#This Row],[Enterprise ID]], 'ExistingRental-12.11'!A:H, 3, 0), "Not Open On 12.11")</f>
        <v>45994</v>
      </c>
      <c r="S1171" s="167" t="str">
        <f>IF(Table2[[#This Row],[Start Rental Date]]="New Rental", "New Rental", "Rental Extension Request")</f>
        <v>New Rental</v>
      </c>
      <c r="T1171" s="167" t="str">
        <f>IFERROR(IF(Table2[[#This Row],[Date of this request]]-Table2[[#This Row],[Tech Service Date]]&lt;60, "New Hire Rental", "Truck Breakdown"), "New Hire Rental")</f>
        <v>Truck Breakdown</v>
      </c>
      <c r="U1171" s="167" t="str">
        <f>IFERROR(VLOOKUP(Table2[[#This Row],[Enterprise ID]], 'ExistingRental-12.11'!A:H, 7, 0), "Not Open On 12.11")</f>
        <v>ABDUL LATIF KATAWAZI</v>
      </c>
      <c r="V1171" s="173">
        <f>IFERROR(VLOOKUP(Table2[[#This Row],[Enterprise ID]],'Tech-ServiceDate'!A:B,2,0), "EitherNewHire or Termed")</f>
        <v>45858</v>
      </c>
      <c r="W1171" s="41"/>
      <c r="X1171" s="25"/>
    </row>
    <row r="1172" spans="1:24" ht="33.75" customHeight="1">
      <c r="A1172" s="15">
        <v>45994</v>
      </c>
      <c r="B1172" s="7">
        <v>46572</v>
      </c>
      <c r="C1172" s="4" t="s">
        <v>18178</v>
      </c>
      <c r="D1172" s="5" t="s">
        <v>17792</v>
      </c>
      <c r="E1172" s="176" t="str">
        <f t="shared" si="49"/>
        <v>46572</v>
      </c>
      <c r="F1172" s="181">
        <f>IFERROR(VLOOKUP(D1172,'TPMS-auto'!A:J, 10,0), "Not-in-TPMS")</f>
        <v>5189610843</v>
      </c>
      <c r="G1172" s="181" t="str">
        <f>IFERROR(VLOOKUP(D1172,'TPMS-auto'!A:J,6,0),"Not-in-TPMS")</f>
        <v>046572</v>
      </c>
      <c r="H1172" s="12" t="s">
        <v>14676</v>
      </c>
      <c r="I1172" s="2" t="s">
        <v>18179</v>
      </c>
      <c r="J1172" s="3" t="s">
        <v>18180</v>
      </c>
      <c r="K1172" s="13" t="s">
        <v>14679</v>
      </c>
      <c r="L1172" s="13" t="s">
        <v>14680</v>
      </c>
      <c r="M1172" s="13"/>
      <c r="N1172" s="3" t="s">
        <v>14680</v>
      </c>
      <c r="O1172" s="3" t="s">
        <v>14680</v>
      </c>
      <c r="P1172" s="166" t="str">
        <f>IFERROR(VLOOKUP(D1172,'TPMS-auto'!A:D, 4,0),"Not-in-TPMS")</f>
        <v>0007670</v>
      </c>
      <c r="Q1172" s="169" t="str">
        <f>VLOOKUP(Table2[[#This Row],[Unit Number]],Ops,3,0)</f>
        <v>Rob &amp; Andrea</v>
      </c>
      <c r="R1172" s="173">
        <f>IFERROR(VLOOKUP(Table2[[#This Row],[Enterprise ID]], 'ExistingRental-12.11'!A:H, 3, 0), "Not Open On 12.11")</f>
        <v>45995</v>
      </c>
      <c r="S1172" s="167" t="str">
        <f>IF(Table2[[#This Row],[Start Rental Date]]="New Rental", "New Rental", "Rental Extension Request")</f>
        <v>New Rental</v>
      </c>
      <c r="T1172" s="167" t="str">
        <f>IFERROR(IF(Table2[[#This Row],[Date of this request]]-Table2[[#This Row],[Tech Service Date]]&lt;60, "New Hire Rental", "Truck Breakdown"), "New Hire Rental")</f>
        <v>New Hire Rental</v>
      </c>
      <c r="U1172" s="167" t="str">
        <f>IFERROR(VLOOKUP(Table2[[#This Row],[Enterprise ID]], 'ExistingRental-12.11'!A:H, 7, 0), "Not Open On 12.11")</f>
        <v>DAVID DEDON</v>
      </c>
      <c r="V1172" s="173">
        <f>IFERROR(VLOOKUP(Table2[[#This Row],[Enterprise ID]],'Tech-ServiceDate'!A:B,2,0), "EitherNewHire or Termed")</f>
        <v>45977</v>
      </c>
      <c r="W1172" s="41"/>
      <c r="X1172" s="25"/>
    </row>
    <row r="1173" spans="1:24" ht="33.75" customHeight="1">
      <c r="A1173" s="15">
        <v>45994</v>
      </c>
      <c r="B1173" s="7">
        <v>61812</v>
      </c>
      <c r="C1173" s="4" t="s">
        <v>17684</v>
      </c>
      <c r="D1173" s="5" t="s">
        <v>17685</v>
      </c>
      <c r="E1173" s="176" t="str">
        <f t="shared" si="49"/>
        <v>61812</v>
      </c>
      <c r="F1173" s="181">
        <f>IFERROR(VLOOKUP(D1173,'TPMS-auto'!A:J, 10,0), "Not-in-TPMS")</f>
        <v>9369554140</v>
      </c>
      <c r="G1173" s="181" t="str">
        <f>IFERROR(VLOOKUP(D1173,'TPMS-auto'!A:J,6,0),"Not-in-TPMS")</f>
        <v>061812</v>
      </c>
      <c r="H1173" s="12" t="s">
        <v>14676</v>
      </c>
      <c r="I1173" s="2" t="s">
        <v>18181</v>
      </c>
      <c r="J1173" s="3" t="s">
        <v>18182</v>
      </c>
      <c r="K1173" s="3" t="s">
        <v>18183</v>
      </c>
      <c r="L1173" s="13" t="s">
        <v>14680</v>
      </c>
      <c r="M1173" s="13"/>
      <c r="N1173" s="3" t="s">
        <v>14680</v>
      </c>
      <c r="O1173" s="3" t="s">
        <v>14680</v>
      </c>
      <c r="P1173" s="166" t="str">
        <f>IFERROR(VLOOKUP(D1173,'TPMS-auto'!A:D, 4,0),"Not-in-TPMS")</f>
        <v>0008107</v>
      </c>
      <c r="Q1173" s="169" t="str">
        <f>VLOOKUP(Table2[[#This Row],[Unit Number]],Ops,3,0)</f>
        <v>Carol &amp; Tasha</v>
      </c>
      <c r="R1173" s="173">
        <f>IFERROR(VLOOKUP(Table2[[#This Row],[Enterprise ID]], 'ExistingRental-12.11'!A:H, 3, 0), "Not Open On 12.11")</f>
        <v>45998</v>
      </c>
      <c r="S1173" s="167" t="str">
        <f>IF(Table2[[#This Row],[Start Rental Date]]="New Rental", "New Rental", "Rental Extension Request")</f>
        <v>New Rental</v>
      </c>
      <c r="T1173" s="167" t="str">
        <f>IFERROR(IF(Table2[[#This Row],[Date of this request]]-Table2[[#This Row],[Tech Service Date]]&lt;60, "New Hire Rental", "Truck Breakdown"), "New Hire Rental")</f>
        <v>Truck Breakdown</v>
      </c>
      <c r="U1173" s="167" t="str">
        <f>IFERROR(VLOOKUP(Table2[[#This Row],[Enterprise ID]], 'ExistingRental-12.11'!A:H, 7, 0), "Not Open On 12.11")</f>
        <v>ANTHONY STEPHENSON</v>
      </c>
      <c r="V1173" s="173">
        <f>IFERROR(VLOOKUP(Table2[[#This Row],[Enterprise ID]],'Tech-ServiceDate'!A:B,2,0), "EitherNewHire or Termed")</f>
        <v>43892</v>
      </c>
      <c r="W1173" s="41"/>
      <c r="X1173" s="25"/>
    </row>
    <row r="1174" spans="1:24" ht="33.75" customHeight="1">
      <c r="A1174" s="15">
        <v>45994</v>
      </c>
      <c r="B1174" s="7">
        <v>22153</v>
      </c>
      <c r="C1174" s="4" t="s">
        <v>18184</v>
      </c>
      <c r="D1174" s="5" t="s">
        <v>1998</v>
      </c>
      <c r="E1174" s="176" t="str">
        <f t="shared" si="49"/>
        <v>22153</v>
      </c>
      <c r="F1174" s="181">
        <f>IFERROR(VLOOKUP(D1174,'TPMS-auto'!A:J, 10,0), "Not-in-TPMS")</f>
        <v>8438779789</v>
      </c>
      <c r="G1174" s="181" t="str">
        <f>IFERROR(VLOOKUP(D1174,'TPMS-auto'!A:J,6,0),"Not-in-TPMS")</f>
        <v>022153</v>
      </c>
      <c r="H1174" s="6">
        <v>45992</v>
      </c>
      <c r="I1174" s="11" t="s">
        <v>17730</v>
      </c>
      <c r="J1174" s="13" t="s">
        <v>17731</v>
      </c>
      <c r="K1174" s="13" t="s">
        <v>14679</v>
      </c>
      <c r="L1174" s="13" t="s">
        <v>14680</v>
      </c>
      <c r="M1174" s="13"/>
      <c r="N1174" s="3" t="s">
        <v>14680</v>
      </c>
      <c r="O1174" s="3" t="s">
        <v>14680</v>
      </c>
      <c r="P1174" s="166" t="str">
        <f>IFERROR(VLOOKUP(D1174,'TPMS-auto'!A:D, 4,0),"Not-in-TPMS")</f>
        <v>0008175</v>
      </c>
      <c r="Q1174" s="169" t="str">
        <f>VLOOKUP(Table2[[#This Row],[Unit Number]],Ops,3,0)</f>
        <v>Rob &amp; Andrea</v>
      </c>
      <c r="R1174" s="173">
        <f>IFERROR(VLOOKUP(Table2[[#This Row],[Enterprise ID]], 'ExistingRental-12.11'!A:H, 3, 0), "Not Open On 12.11")</f>
        <v>45992</v>
      </c>
      <c r="S1174" s="167" t="str">
        <f>IF(Table2[[#This Row],[Start Rental Date]]="New Rental", "New Rental", "Rental Extension Request")</f>
        <v>Rental Extension Request</v>
      </c>
      <c r="T1174" s="167" t="str">
        <f>IFERROR(IF(Table2[[#This Row],[Date of this request]]-Table2[[#This Row],[Tech Service Date]]&lt;60, "New Hire Rental", "Truck Breakdown"), "New Hire Rental")</f>
        <v>Truck Breakdown</v>
      </c>
      <c r="U1174" s="167" t="str">
        <f>IFERROR(VLOOKUP(Table2[[#This Row],[Enterprise ID]], 'ExistingRental-12.11'!A:H, 7, 0), "Not Open On 12.11")</f>
        <v>BEN MCDOWELL</v>
      </c>
      <c r="V1174" s="173">
        <f>IFERROR(VLOOKUP(Table2[[#This Row],[Enterprise ID]],'Tech-ServiceDate'!A:B,2,0), "EitherNewHire or Termed")</f>
        <v>36829</v>
      </c>
      <c r="W1174" s="41"/>
      <c r="X1174" s="25"/>
    </row>
    <row r="1175" spans="1:24" ht="33.75" customHeight="1">
      <c r="A1175" s="15">
        <v>45994</v>
      </c>
      <c r="B1175" s="7">
        <v>22187</v>
      </c>
      <c r="C1175" s="4" t="s">
        <v>18185</v>
      </c>
      <c r="D1175" s="5" t="s">
        <v>16004</v>
      </c>
      <c r="E1175" s="176" t="str">
        <f t="shared" si="49"/>
        <v>22187</v>
      </c>
      <c r="F1175" s="181">
        <f>IFERROR(VLOOKUP(D1175,'TPMS-auto'!A:J, 10,0), "Not-in-TPMS")</f>
        <v>8289895421</v>
      </c>
      <c r="G1175" s="181" t="str">
        <f>IFERROR(VLOOKUP(D1175,'TPMS-auto'!A:J,6,0),"Not-in-TPMS")</f>
        <v>022187</v>
      </c>
      <c r="H1175" s="12" t="s">
        <v>14676</v>
      </c>
      <c r="I1175" s="2" t="s">
        <v>18186</v>
      </c>
      <c r="J1175" s="3" t="s">
        <v>18187</v>
      </c>
      <c r="K1175" s="13" t="s">
        <v>14679</v>
      </c>
      <c r="L1175" s="13" t="s">
        <v>14680</v>
      </c>
      <c r="M1175" s="40"/>
      <c r="N1175" s="3" t="s">
        <v>14680</v>
      </c>
      <c r="O1175" s="3" t="s">
        <v>14680</v>
      </c>
      <c r="P1175" s="171" t="str">
        <f>IFERROR(VLOOKUP(D1175,'TPMS-auto'!A:D, 4,0),"Not-in-TPMS")</f>
        <v>0004766</v>
      </c>
      <c r="Q1175" s="170" t="str">
        <f>VLOOKUP(Table2[[#This Row],[Unit Number]],Ops,3,0)</f>
        <v>Rob &amp; Andrea</v>
      </c>
      <c r="R1175" s="173" t="str">
        <f>IFERROR(VLOOKUP(Table2[[#This Row],[Enterprise ID]], 'ExistingRental-12.11'!A:H, 3, 0), "Not Open On 12.11")</f>
        <v>Not Open On 12.11</v>
      </c>
      <c r="S1175" s="167" t="str">
        <f>IF(Table2[[#This Row],[Start Rental Date]]="New Rental", "New Rental", "Rental Extension Request")</f>
        <v>New Rental</v>
      </c>
      <c r="T1175" s="167" t="str">
        <f>IFERROR(IF(Table2[[#This Row],[Date of this request]]-Table2[[#This Row],[Tech Service Date]]&lt;60, "New Hire Rental", "Truck Breakdown"), "New Hire Rental")</f>
        <v>Truck Breakdown</v>
      </c>
      <c r="U1175" s="167" t="str">
        <f>IFERROR(VLOOKUP(Table2[[#This Row],[Enterprise ID]], 'ExistingRental-12.11'!A:H, 7, 0), "Not Open On 12.11")</f>
        <v>Not Open On 12.11</v>
      </c>
      <c r="V1175" s="173">
        <f>IFERROR(VLOOKUP(Table2[[#This Row],[Enterprise ID]],'Tech-ServiceDate'!A:B,2,0), "EitherNewHire or Termed")</f>
        <v>45760</v>
      </c>
      <c r="W1175" s="41"/>
      <c r="X1175" s="25"/>
    </row>
    <row r="1176" spans="1:24" ht="33.75" customHeight="1">
      <c r="A1176" s="15">
        <v>45994</v>
      </c>
      <c r="B1176" s="7">
        <v>36222</v>
      </c>
      <c r="C1176" s="4" t="s">
        <v>18188</v>
      </c>
      <c r="D1176" s="5" t="s">
        <v>18189</v>
      </c>
      <c r="E1176" s="176" t="str">
        <f t="shared" si="49"/>
        <v>36222</v>
      </c>
      <c r="F1176" s="181">
        <f>IFERROR(VLOOKUP(D1176,'TPMS-auto'!A:J, 10,0), "Not-in-TPMS")</f>
        <v>3348613091</v>
      </c>
      <c r="G1176" s="181" t="str">
        <f>IFERROR(VLOOKUP(D1176,'TPMS-auto'!A:J,6,0),"Not-in-TPMS")</f>
        <v>036222</v>
      </c>
      <c r="H1176" s="12" t="s">
        <v>14676</v>
      </c>
      <c r="I1176" s="2" t="s">
        <v>18190</v>
      </c>
      <c r="J1176" s="3" t="s">
        <v>18191</v>
      </c>
      <c r="K1176" s="13" t="s">
        <v>14679</v>
      </c>
      <c r="L1176" s="13" t="s">
        <v>14680</v>
      </c>
      <c r="M1176" s="13"/>
      <c r="N1176" s="3" t="s">
        <v>14680</v>
      </c>
      <c r="O1176" s="3" t="s">
        <v>14680</v>
      </c>
      <c r="P1176" s="166" t="str">
        <f>IFERROR(VLOOKUP(D1176,'TPMS-auto'!A:D, 4,0),"Not-in-TPMS")</f>
        <v>0008035</v>
      </c>
      <c r="Q1176" s="169" t="str">
        <f>VLOOKUP(Table2[[#This Row],[Unit Number]],Ops,3,0)</f>
        <v>Rob &amp; Andrea</v>
      </c>
      <c r="R1176" s="173" t="str">
        <f>IFERROR(VLOOKUP(Table2[[#This Row],[Enterprise ID]], 'ExistingRental-12.11'!A:H, 3, 0), "Not Open On 12.11")</f>
        <v>Not Open On 12.11</v>
      </c>
      <c r="S1176" s="167" t="str">
        <f>IF(Table2[[#This Row],[Start Rental Date]]="New Rental", "New Rental", "Rental Extension Request")</f>
        <v>New Rental</v>
      </c>
      <c r="T1176" s="167" t="str">
        <f>IFERROR(IF(Table2[[#This Row],[Date of this request]]-Table2[[#This Row],[Tech Service Date]]&lt;60, "New Hire Rental", "Truck Breakdown"), "New Hire Rental")</f>
        <v>Truck Breakdown</v>
      </c>
      <c r="U1176" s="167" t="str">
        <f>IFERROR(VLOOKUP(Table2[[#This Row],[Enterprise ID]], 'ExistingRental-12.11'!A:H, 7, 0), "Not Open On 12.11")</f>
        <v>Not Open On 12.11</v>
      </c>
      <c r="V1176" s="173">
        <f>IFERROR(VLOOKUP(Table2[[#This Row],[Enterprise ID]],'Tech-ServiceDate'!A:B,2,0), "EitherNewHire or Termed")</f>
        <v>45900</v>
      </c>
      <c r="W1176" s="41"/>
      <c r="X1176" s="25"/>
    </row>
    <row r="1177" spans="1:24" ht="33.75" customHeight="1">
      <c r="A1177" s="15">
        <v>45994</v>
      </c>
      <c r="B1177" s="7">
        <v>23377</v>
      </c>
      <c r="C1177" s="4" t="s">
        <v>17952</v>
      </c>
      <c r="D1177" s="5" t="s">
        <v>17275</v>
      </c>
      <c r="E1177" s="176" t="str">
        <f t="shared" si="49"/>
        <v>23377</v>
      </c>
      <c r="F1177" s="181">
        <f>IFERROR(VLOOKUP(D1177,'TPMS-auto'!A:J, 10,0), "Not-in-TPMS")</f>
        <v>5409151618</v>
      </c>
      <c r="G1177" s="181" t="str">
        <f>IFERROR(VLOOKUP(D1177,'TPMS-auto'!A:J,6,0),"Not-in-TPMS")</f>
        <v>023377</v>
      </c>
      <c r="H1177" s="6">
        <v>45986</v>
      </c>
      <c r="I1177" s="2" t="s">
        <v>17953</v>
      </c>
      <c r="J1177" s="3" t="s">
        <v>17954</v>
      </c>
      <c r="K1177" s="13" t="s">
        <v>14679</v>
      </c>
      <c r="L1177" s="13" t="s">
        <v>14680</v>
      </c>
      <c r="M1177" s="13"/>
      <c r="N1177" s="3" t="s">
        <v>14680</v>
      </c>
      <c r="O1177" s="3" t="s">
        <v>14680</v>
      </c>
      <c r="P1177" s="166" t="str">
        <f>IFERROR(VLOOKUP(D1177,'TPMS-auto'!A:D, 4,0),"Not-in-TPMS")</f>
        <v>0008175</v>
      </c>
      <c r="Q1177" s="169" t="str">
        <f>VLOOKUP(Table2[[#This Row],[Unit Number]],Ops,3,0)</f>
        <v>Rob &amp; Andrea</v>
      </c>
      <c r="R1177" s="173">
        <f>IFERROR(VLOOKUP(Table2[[#This Row],[Enterprise ID]], 'ExistingRental-12.11'!A:H, 3, 0), "Not Open On 12.11")</f>
        <v>45989</v>
      </c>
      <c r="S1177" s="167" t="str">
        <f>IF(Table2[[#This Row],[Start Rental Date]]="New Rental", "New Rental", "Rental Extension Request")</f>
        <v>Rental Extension Request</v>
      </c>
      <c r="T1177" s="167" t="str">
        <f>IFERROR(IF(Table2[[#This Row],[Date of this request]]-Table2[[#This Row],[Tech Service Date]]&lt;60, "New Hire Rental", "Truck Breakdown"), "New Hire Rental")</f>
        <v>Truck Breakdown</v>
      </c>
      <c r="U1177" s="167" t="str">
        <f>IFERROR(VLOOKUP(Table2[[#This Row],[Enterprise ID]], 'ExistingRental-12.11'!A:H, 7, 0), "Not Open On 12.11")</f>
        <v>FRANK VELA</v>
      </c>
      <c r="V1177" s="173">
        <f>IFERROR(VLOOKUP(Table2[[#This Row],[Enterprise ID]],'Tech-ServiceDate'!A:B,2,0), "EitherNewHire or Termed")</f>
        <v>45928</v>
      </c>
      <c r="W1177" s="41"/>
      <c r="X1177" s="25"/>
    </row>
    <row r="1178" spans="1:24" ht="33.75" customHeight="1">
      <c r="A1178" s="15">
        <v>45994</v>
      </c>
      <c r="B1178" s="7">
        <v>24042</v>
      </c>
      <c r="C1178" s="4" t="s">
        <v>18192</v>
      </c>
      <c r="D1178" s="5" t="s">
        <v>11872</v>
      </c>
      <c r="E1178" s="176" t="str">
        <f t="shared" si="49"/>
        <v>24042</v>
      </c>
      <c r="F1178" s="181">
        <f>IFERROR(VLOOKUP(D1178,'TPMS-auto'!A:J, 10,0), "Not-in-TPMS")</f>
        <v>7023448310</v>
      </c>
      <c r="G1178" s="181" t="str">
        <f>IFERROR(VLOOKUP(D1178,'TPMS-auto'!A:J,6,0),"Not-in-TPMS")</f>
        <v>023740</v>
      </c>
      <c r="H1178" s="12" t="s">
        <v>14676</v>
      </c>
      <c r="I1178" s="2" t="s">
        <v>18193</v>
      </c>
      <c r="J1178" s="3" t="s">
        <v>18194</v>
      </c>
      <c r="K1178" s="13" t="s">
        <v>14679</v>
      </c>
      <c r="L1178" s="13" t="s">
        <v>14680</v>
      </c>
      <c r="M1178" s="13"/>
      <c r="N1178" s="3" t="s">
        <v>14680</v>
      </c>
      <c r="O1178" s="3" t="s">
        <v>14680</v>
      </c>
      <c r="P1178" s="166" t="str">
        <f>IFERROR(VLOOKUP(D1178,'TPMS-auto'!A:D, 4,0),"Not-in-TPMS")</f>
        <v>0008366</v>
      </c>
      <c r="Q1178" s="169" t="str">
        <f>VLOOKUP(Table2[[#This Row],[Unit Number]],Ops,3,0)</f>
        <v>Carol &amp; Tasha</v>
      </c>
      <c r="R1178" s="173" t="str">
        <f>IFERROR(VLOOKUP(Table2[[#This Row],[Enterprise ID]], 'ExistingRental-12.11'!A:H, 3, 0), "Not Open On 12.11")</f>
        <v>Not Open On 12.11</v>
      </c>
      <c r="S1178" s="167" t="str">
        <f>IF(Table2[[#This Row],[Start Rental Date]]="New Rental", "New Rental", "Rental Extension Request")</f>
        <v>New Rental</v>
      </c>
      <c r="T1178" s="167" t="str">
        <f>IFERROR(IF(Table2[[#This Row],[Date of this request]]-Table2[[#This Row],[Tech Service Date]]&lt;60, "New Hire Rental", "Truck Breakdown"), "New Hire Rental")</f>
        <v>Truck Breakdown</v>
      </c>
      <c r="U1178" s="167" t="str">
        <f>IFERROR(VLOOKUP(Table2[[#This Row],[Enterprise ID]], 'ExistingRental-12.11'!A:H, 7, 0), "Not Open On 12.11")</f>
        <v>Not Open On 12.11</v>
      </c>
      <c r="V1178" s="173">
        <f>IFERROR(VLOOKUP(Table2[[#This Row],[Enterprise ID]],'Tech-ServiceDate'!A:B,2,0), "EitherNewHire or Termed")</f>
        <v>32456</v>
      </c>
      <c r="W1178" s="41"/>
      <c r="X1178" s="25"/>
    </row>
    <row r="1179" spans="1:24" ht="33.75" customHeight="1">
      <c r="A1179" s="15">
        <v>45994</v>
      </c>
      <c r="B1179" s="7">
        <v>47112</v>
      </c>
      <c r="C1179" s="4" t="s">
        <v>18195</v>
      </c>
      <c r="D1179" s="5" t="s">
        <v>8449</v>
      </c>
      <c r="E1179" s="176" t="str">
        <f t="shared" si="49"/>
        <v>47112</v>
      </c>
      <c r="F1179" s="181">
        <f>IFERROR(VLOOKUP(D1179,'TPMS-auto'!A:J, 10,0), "Not-in-TPMS")</f>
        <v>7184151547</v>
      </c>
      <c r="G1179" s="181" t="str">
        <f>IFERROR(VLOOKUP(D1179,'TPMS-auto'!A:J,6,0),"Not-in-TPMS")</f>
        <v>047112</v>
      </c>
      <c r="H1179" s="12" t="s">
        <v>14676</v>
      </c>
      <c r="I1179" s="2" t="s">
        <v>18196</v>
      </c>
      <c r="J1179" s="3" t="s">
        <v>18197</v>
      </c>
      <c r="K1179" s="13" t="s">
        <v>14679</v>
      </c>
      <c r="L1179" s="13" t="s">
        <v>14680</v>
      </c>
      <c r="M1179" s="13"/>
      <c r="N1179" s="3" t="s">
        <v>14680</v>
      </c>
      <c r="O1179" s="3" t="s">
        <v>14680</v>
      </c>
      <c r="P1179" s="166" t="str">
        <f>IFERROR(VLOOKUP(D1179,'TPMS-auto'!A:D, 4,0),"Not-in-TPMS")</f>
        <v>0007744</v>
      </c>
      <c r="Q1179" s="169" t="str">
        <f>VLOOKUP(Table2[[#This Row],[Unit Number]],Ops,3,0)</f>
        <v>Rob &amp; Andrea</v>
      </c>
      <c r="R1179" s="173" t="str">
        <f>IFERROR(VLOOKUP(Table2[[#This Row],[Enterprise ID]], 'ExistingRental-12.11'!A:H, 3, 0), "Not Open On 12.11")</f>
        <v>Not Open On 12.11</v>
      </c>
      <c r="S1179" s="167" t="str">
        <f>IF(Table2[[#This Row],[Start Rental Date]]="New Rental", "New Rental", "Rental Extension Request")</f>
        <v>New Rental</v>
      </c>
      <c r="T1179" s="167" t="str">
        <f>IFERROR(IF(Table2[[#This Row],[Date of this request]]-Table2[[#This Row],[Tech Service Date]]&lt;60, "New Hire Rental", "Truck Breakdown"), "New Hire Rental")</f>
        <v>Truck Breakdown</v>
      </c>
      <c r="U1179" s="167" t="str">
        <f>IFERROR(VLOOKUP(Table2[[#This Row],[Enterprise ID]], 'ExistingRental-12.11'!A:H, 7, 0), "Not Open On 12.11")</f>
        <v>Not Open On 12.11</v>
      </c>
      <c r="V1179" s="173">
        <f>IFERROR(VLOOKUP(Table2[[#This Row],[Enterprise ID]],'Tech-ServiceDate'!A:B,2,0), "EitherNewHire or Termed")</f>
        <v>37740</v>
      </c>
      <c r="W1179" s="41"/>
      <c r="X1179" s="25"/>
    </row>
    <row r="1180" spans="1:24" ht="33.75" customHeight="1">
      <c r="A1180" s="15">
        <v>45994</v>
      </c>
      <c r="B1180" s="7">
        <v>24116</v>
      </c>
      <c r="C1180" s="4" t="s">
        <v>17848</v>
      </c>
      <c r="D1180" s="5" t="s">
        <v>17849</v>
      </c>
      <c r="E1180" s="176" t="str">
        <f t="shared" si="49"/>
        <v>24116</v>
      </c>
      <c r="F1180" s="181">
        <f>IFERROR(VLOOKUP(D1180,'TPMS-auto'!A:J, 10,0), "Not-in-TPMS")</f>
        <v>9015988329</v>
      </c>
      <c r="G1180" s="181" t="str">
        <f>IFERROR(VLOOKUP(D1180,'TPMS-auto'!A:J,6,0),"Not-in-TPMS")</f>
        <v>024116</v>
      </c>
      <c r="H1180" s="6">
        <v>45985</v>
      </c>
      <c r="I1180" s="11" t="s">
        <v>17850</v>
      </c>
      <c r="J1180" s="13" t="s">
        <v>17851</v>
      </c>
      <c r="K1180" s="13" t="s">
        <v>17632</v>
      </c>
      <c r="L1180" s="13" t="s">
        <v>14680</v>
      </c>
      <c r="M1180" s="13"/>
      <c r="N1180" s="3" t="s">
        <v>14680</v>
      </c>
      <c r="O1180" s="3" t="s">
        <v>14680</v>
      </c>
      <c r="P1180" s="166" t="str">
        <f>IFERROR(VLOOKUP(D1180,'TPMS-auto'!A:D, 4,0),"Not-in-TPMS")</f>
        <v>0008206</v>
      </c>
      <c r="Q1180" s="169" t="str">
        <f>VLOOKUP(Table2[[#This Row],[Unit Number]],Ops,3,0)</f>
        <v>Monica, Cheryl &amp; Machell</v>
      </c>
      <c r="R1180" s="173" t="str">
        <f>IFERROR(VLOOKUP(Table2[[#This Row],[Enterprise ID]], 'ExistingRental-12.11'!A:H, 3, 0), "Not Open On 12.11")</f>
        <v>Not Open On 12.11</v>
      </c>
      <c r="S1180" s="167" t="str">
        <f>IF(Table2[[#This Row],[Start Rental Date]]="New Rental", "New Rental", "Rental Extension Request")</f>
        <v>Rental Extension Request</v>
      </c>
      <c r="T1180" s="167" t="str">
        <f>IFERROR(IF(Table2[[#This Row],[Date of this request]]-Table2[[#This Row],[Tech Service Date]]&lt;60, "New Hire Rental", "Truck Breakdown"), "New Hire Rental")</f>
        <v>New Hire Rental</v>
      </c>
      <c r="U1180" s="167" t="str">
        <f>IFERROR(VLOOKUP(Table2[[#This Row],[Enterprise ID]], 'ExistingRental-12.11'!A:H, 7, 0), "Not Open On 12.11")</f>
        <v>Not Open On 12.11</v>
      </c>
      <c r="V1180" s="173">
        <f>IFERROR(VLOOKUP(Table2[[#This Row],[Enterprise ID]],'Tech-ServiceDate'!A:B,2,0), "EitherNewHire or Termed")</f>
        <v>45942</v>
      </c>
      <c r="W1180" s="41"/>
      <c r="X1180" s="25"/>
    </row>
    <row r="1181" spans="1:24" ht="33.75" customHeight="1">
      <c r="A1181" s="15">
        <v>45994</v>
      </c>
      <c r="B1181" s="7">
        <v>61432</v>
      </c>
      <c r="C1181" s="4" t="s">
        <v>18198</v>
      </c>
      <c r="D1181" s="5" t="s">
        <v>264</v>
      </c>
      <c r="E1181" s="176" t="str">
        <f t="shared" si="49"/>
        <v>61432</v>
      </c>
      <c r="F1181" s="181">
        <f>IFERROR(VLOOKUP(D1181,'TPMS-auto'!A:J, 10,0), "Not-in-TPMS")</f>
        <v>9165454226</v>
      </c>
      <c r="G1181" s="181" t="str">
        <f>IFERROR(VLOOKUP(D1181,'TPMS-auto'!A:J,6,0),"Not-in-TPMS")</f>
        <v>061432</v>
      </c>
      <c r="H1181" s="6">
        <v>45986</v>
      </c>
      <c r="I1181" s="11" t="s">
        <v>17751</v>
      </c>
      <c r="J1181" s="13" t="s">
        <v>17742</v>
      </c>
      <c r="K1181" s="13" t="s">
        <v>14679</v>
      </c>
      <c r="L1181" s="13" t="s">
        <v>14680</v>
      </c>
      <c r="M1181" s="13"/>
      <c r="N1181" s="3" t="s">
        <v>14680</v>
      </c>
      <c r="O1181" s="3" t="s">
        <v>14680</v>
      </c>
      <c r="P1181" s="166" t="str">
        <f>IFERROR(VLOOKUP(D1181,'TPMS-auto'!A:D, 4,0),"Not-in-TPMS")</f>
        <v>0008184</v>
      </c>
      <c r="Q1181" s="169" t="str">
        <f>VLOOKUP(Table2[[#This Row],[Unit Number]],Ops,3,0)</f>
        <v>Carol &amp; Tasha</v>
      </c>
      <c r="R1181" s="173">
        <f>IFERROR(VLOOKUP(Table2[[#This Row],[Enterprise ID]], 'ExistingRental-12.11'!A:H, 3, 0), "Not Open On 12.11")</f>
        <v>45980</v>
      </c>
      <c r="S1181" s="167" t="str">
        <f>IF(Table2[[#This Row],[Start Rental Date]]="New Rental", "New Rental", "Rental Extension Request")</f>
        <v>Rental Extension Request</v>
      </c>
      <c r="T1181" s="167" t="str">
        <f>IFERROR(IF(Table2[[#This Row],[Date of this request]]-Table2[[#This Row],[Tech Service Date]]&lt;60, "New Hire Rental", "Truck Breakdown"), "New Hire Rental")</f>
        <v>Truck Breakdown</v>
      </c>
      <c r="U1181" s="167" t="str">
        <f>IFERROR(VLOOKUP(Table2[[#This Row],[Enterprise ID]], 'ExistingRental-12.11'!A:H, 7, 0), "Not Open On 12.11")</f>
        <v>ADAM BEHLER</v>
      </c>
      <c r="V1181" s="173">
        <f>IFERROR(VLOOKUP(Table2[[#This Row],[Enterprise ID]],'Tech-ServiceDate'!A:B,2,0), "EitherNewHire or Termed")</f>
        <v>37137</v>
      </c>
      <c r="W1181" s="41"/>
      <c r="X1181" s="25"/>
    </row>
    <row r="1182" spans="1:24" ht="33.75" customHeight="1">
      <c r="A1182" s="15">
        <v>45994</v>
      </c>
      <c r="B1182" s="8">
        <v>61308</v>
      </c>
      <c r="C1182" s="9" t="s">
        <v>18199</v>
      </c>
      <c r="D1182" s="10" t="s">
        <v>14878</v>
      </c>
      <c r="E1182" s="174" t="str">
        <f t="shared" si="49"/>
        <v>61308</v>
      </c>
      <c r="F1182" s="175">
        <f>IFERROR(VLOOKUP(D1182,'TPMS-auto'!A:J, 10,0), "Not-in-TPMS")</f>
        <v>3013791012</v>
      </c>
      <c r="G1182" s="175" t="str">
        <f>IFERROR(VLOOKUP(D1182,'TPMS-auto'!A:J,6,0),"Not-in-TPMS")</f>
        <v>061308</v>
      </c>
      <c r="H1182" s="6">
        <v>45964</v>
      </c>
      <c r="I1182" s="11" t="s">
        <v>18200</v>
      </c>
      <c r="J1182" s="13" t="s">
        <v>18201</v>
      </c>
      <c r="K1182" s="13" t="s">
        <v>14679</v>
      </c>
      <c r="L1182" s="13" t="s">
        <v>14680</v>
      </c>
      <c r="M1182" s="13"/>
      <c r="N1182" s="13" t="s">
        <v>14680</v>
      </c>
      <c r="O1182" s="13" t="s">
        <v>14680</v>
      </c>
      <c r="P1182" s="166" t="str">
        <f>IFERROR(VLOOKUP(D1182,'TPMS-auto'!A:D, 4,0),"Not-in-TPMS")</f>
        <v>0007084</v>
      </c>
      <c r="Q1182" s="169" t="str">
        <f>VLOOKUP(Table2[[#This Row],[Unit Number]],Ops,3,0)</f>
        <v>Monica, Cheryl &amp; Machell</v>
      </c>
      <c r="R1182" s="173">
        <f>IFERROR(VLOOKUP(Table2[[#This Row],[Enterprise ID]], 'ExistingRental-12.11'!A:H, 3, 0), "Not Open On 12.11")</f>
        <v>45964</v>
      </c>
      <c r="S1182" s="167" t="str">
        <f>IF(Table2[[#This Row],[Start Rental Date]]="New Rental", "New Rental", "Rental Extension Request")</f>
        <v>Rental Extension Request</v>
      </c>
      <c r="T1182" s="167" t="str">
        <f>IFERROR(IF(Table2[[#This Row],[Date of this request]]-Table2[[#This Row],[Tech Service Date]]&lt;60, "New Hire Rental", "Truck Breakdown"), "New Hire Rental")</f>
        <v>Truck Breakdown</v>
      </c>
      <c r="U1182" s="167" t="str">
        <f>IFERROR(VLOOKUP(Table2[[#This Row],[Enterprise ID]], 'ExistingRental-12.11'!A:H, 7, 0), "Not Open On 12.11")</f>
        <v>HAMAYOON AZIMI</v>
      </c>
      <c r="V1182" s="173">
        <f>IFERROR(VLOOKUP(Table2[[#This Row],[Enterprise ID]],'Tech-ServiceDate'!A:B,2,0), "EitherNewHire or Termed")</f>
        <v>42772</v>
      </c>
      <c r="W1182" s="41"/>
      <c r="X1182" s="25"/>
    </row>
    <row r="1183" spans="1:24" ht="33.75" customHeight="1">
      <c r="A1183" s="15">
        <v>45994</v>
      </c>
      <c r="B1183" s="7">
        <v>46600</v>
      </c>
      <c r="C1183" s="4" t="s">
        <v>15504</v>
      </c>
      <c r="D1183" s="5" t="s">
        <v>15505</v>
      </c>
      <c r="E1183" s="176" t="s">
        <v>15836</v>
      </c>
      <c r="F1183" s="177">
        <f>IFERROR(VLOOKUP(D1183,'TPMS-auto'!A:J, 10,0), "Not-in-TPMS")</f>
        <v>2016937420</v>
      </c>
      <c r="G1183" s="177" t="str">
        <f>IFERROR(VLOOKUP(D1183,'TPMS-auto'!A:J,6,0),"Not-in-TPMS")</f>
        <v>046600</v>
      </c>
      <c r="H1183" s="6">
        <v>45933</v>
      </c>
      <c r="I1183" s="2" t="s">
        <v>15506</v>
      </c>
      <c r="J1183" s="3" t="s">
        <v>18202</v>
      </c>
      <c r="K1183" s="13" t="s">
        <v>14679</v>
      </c>
      <c r="L1183" s="13" t="s">
        <v>14680</v>
      </c>
      <c r="M1183" s="13"/>
      <c r="N1183" s="13" t="s">
        <v>14680</v>
      </c>
      <c r="O1183" s="13" t="s">
        <v>14680</v>
      </c>
      <c r="P1183" s="166" t="str">
        <f>IFERROR(VLOOKUP(D1183,'TPMS-auto'!A:D, 4,0),"Not-in-TPMS")</f>
        <v>0008380</v>
      </c>
      <c r="Q1183" s="169" t="str">
        <f>VLOOKUP(Table2[[#This Row],[Unit Number]],Ops,3,0)</f>
        <v>Rob &amp; Andrea</v>
      </c>
      <c r="R1183" s="173">
        <f>IFERROR(VLOOKUP(Table2[[#This Row],[Enterprise ID]], 'ExistingRental-12.11'!A:H, 3, 0), "Not Open On 12.11")</f>
        <v>45994</v>
      </c>
      <c r="S1183" s="167" t="str">
        <f>IF(Table2[[#This Row],[Start Rental Date]]="New Rental", "New Rental", "Rental Extension Request")</f>
        <v>Rental Extension Request</v>
      </c>
      <c r="T1183" s="167" t="str">
        <f>IFERROR(IF(Table2[[#This Row],[Date of this request]]-Table2[[#This Row],[Tech Service Date]]&lt;60, "New Hire Rental", "Truck Breakdown"), "New Hire Rental")</f>
        <v>Truck Breakdown</v>
      </c>
      <c r="U1183" s="167" t="str">
        <f>IFERROR(VLOOKUP(Table2[[#This Row],[Enterprise ID]], 'ExistingRental-12.11'!A:H, 7, 0), "Not Open On 12.11")</f>
        <v>JUAN FLORES</v>
      </c>
      <c r="V1183" s="173">
        <f>IFERROR(VLOOKUP(Table2[[#This Row],[Enterprise ID]],'Tech-ServiceDate'!A:B,2,0), "EitherNewHire or Termed")</f>
        <v>41829</v>
      </c>
      <c r="W1183" s="41"/>
      <c r="X1183" s="25"/>
    </row>
    <row r="1184" spans="1:24" ht="33.75" customHeight="1">
      <c r="A1184" s="15">
        <v>45994</v>
      </c>
      <c r="B1184" s="7">
        <v>47009</v>
      </c>
      <c r="C1184" s="4" t="s">
        <v>18203</v>
      </c>
      <c r="D1184" s="5"/>
      <c r="E1184" s="176" t="str">
        <f t="shared" ref="E1184:E1203" si="50">TRIM(B1184)</f>
        <v>47009</v>
      </c>
      <c r="F1184" s="177">
        <v>6036420338</v>
      </c>
      <c r="G1184" s="181" t="str">
        <f>IFERROR(VLOOKUP(D1184,'TPMS-auto'!A:J,6,0),"Not-in-TPMS")</f>
        <v>Not-in-TPMS</v>
      </c>
      <c r="H1184" s="12" t="s">
        <v>14676</v>
      </c>
      <c r="I1184" s="2" t="s">
        <v>18204</v>
      </c>
      <c r="J1184" s="3" t="s">
        <v>18205</v>
      </c>
      <c r="K1184" s="13" t="s">
        <v>14679</v>
      </c>
      <c r="L1184" s="13" t="s">
        <v>14680</v>
      </c>
      <c r="M1184" s="13"/>
      <c r="N1184" s="3" t="s">
        <v>14680</v>
      </c>
      <c r="O1184" s="3" t="s">
        <v>14680</v>
      </c>
      <c r="P1184" s="166" t="str">
        <f>IFERROR(VLOOKUP(D1184,'TPMS-auto'!A:D, 4,0),"Not-in-TPMS")</f>
        <v>Not-in-TPMS</v>
      </c>
      <c r="Q1184" s="169" t="e">
        <f>VLOOKUP(Table2[[#This Row],[Unit Number]],Ops,3,0)</f>
        <v>#N/A</v>
      </c>
      <c r="R1184" s="173" t="str">
        <f>IFERROR(VLOOKUP(Table2[[#This Row],[Enterprise ID]], 'ExistingRental-12.11'!A:H, 3, 0), "Not Open On 12.11")</f>
        <v>Not Open On 12.11</v>
      </c>
      <c r="S1184" s="167" t="str">
        <f>IF(Table2[[#This Row],[Start Rental Date]]="New Rental", "New Rental", "Rental Extension Request")</f>
        <v>New Rental</v>
      </c>
      <c r="T1184" s="167" t="str">
        <f>IFERROR(IF(Table2[[#This Row],[Date of this request]]-Table2[[#This Row],[Tech Service Date]]&lt;60, "New Hire Rental", "Truck Breakdown"), "New Hire Rental")</f>
        <v>New Hire Rental</v>
      </c>
      <c r="U1184" s="167" t="str">
        <f>IFERROR(VLOOKUP(Table2[[#This Row],[Enterprise ID]], 'ExistingRental-12.11'!A:H, 7, 0), "Not Open On 12.11")</f>
        <v>Not Open On 12.11</v>
      </c>
      <c r="V1184" s="173" t="str">
        <f>IFERROR(VLOOKUP(Table2[[#This Row],[Enterprise ID]],'Tech-ServiceDate'!A:B,2,0), "EitherNewHire or Termed")</f>
        <v>EitherNewHire or Termed</v>
      </c>
      <c r="W1184" s="41"/>
      <c r="X1184" s="25"/>
    </row>
    <row r="1185" spans="1:24" ht="33.75" customHeight="1">
      <c r="A1185" s="15">
        <v>45994</v>
      </c>
      <c r="B1185" s="8">
        <v>23225</v>
      </c>
      <c r="C1185" s="9" t="s">
        <v>17411</v>
      </c>
      <c r="D1185" s="10" t="s">
        <v>17412</v>
      </c>
      <c r="E1185" s="174" t="str">
        <f t="shared" si="50"/>
        <v>23225</v>
      </c>
      <c r="F1185" s="175">
        <f>IFERROR(VLOOKUP(D1185,'TPMS-auto'!A:J, 10,0), "Not-in-TPMS")</f>
        <v>5175255496</v>
      </c>
      <c r="G1185" s="175" t="str">
        <f>IFERROR(VLOOKUP(D1185,'TPMS-auto'!A:J,6,0),"Not-in-TPMS")</f>
        <v>023225</v>
      </c>
      <c r="H1185" s="12">
        <v>45985</v>
      </c>
      <c r="I1185" s="11" t="s">
        <v>18206</v>
      </c>
      <c r="J1185" s="13" t="s">
        <v>17864</v>
      </c>
      <c r="K1185" s="13" t="s">
        <v>14679</v>
      </c>
      <c r="L1185" s="13" t="s">
        <v>14680</v>
      </c>
      <c r="M1185" s="13"/>
      <c r="N1185" s="13" t="s">
        <v>14680</v>
      </c>
      <c r="O1185" s="13" t="s">
        <v>14680</v>
      </c>
      <c r="P1185" s="166" t="str">
        <f>IFERROR(VLOOKUP(D1185,'TPMS-auto'!A:D, 4,0),"Not-in-TPMS")</f>
        <v>0008220</v>
      </c>
      <c r="Q1185" s="169" t="str">
        <f>VLOOKUP(Table2[[#This Row],[Unit Number]],Ops,3,0)</f>
        <v>Monica, Cheryl &amp; Machell</v>
      </c>
      <c r="R1185" s="173">
        <f>IFERROR(VLOOKUP(Table2[[#This Row],[Enterprise ID]], 'ExistingRental-12.11'!A:H, 3, 0), "Not Open On 12.11")</f>
        <v>45974</v>
      </c>
      <c r="S1185" s="167" t="str">
        <f>IF(Table2[[#This Row],[Start Rental Date]]="New Rental", "New Rental", "Rental Extension Request")</f>
        <v>Rental Extension Request</v>
      </c>
      <c r="T1185" s="167" t="str">
        <f>IFERROR(IF(Table2[[#This Row],[Date of this request]]-Table2[[#This Row],[Tech Service Date]]&lt;60, "New Hire Rental", "Truck Breakdown"), "New Hire Rental")</f>
        <v>Truck Breakdown</v>
      </c>
      <c r="U1185" s="167" t="str">
        <f>IFERROR(VLOOKUP(Table2[[#This Row],[Enterprise ID]], 'ExistingRental-12.11'!A:H, 7, 0), "Not Open On 12.11")</f>
        <v>JOSHUA SEVREY</v>
      </c>
      <c r="V1185" s="173">
        <f>IFERROR(VLOOKUP(Table2[[#This Row],[Enterprise ID]],'Tech-ServiceDate'!A:B,2,0), "EitherNewHire or Termed")</f>
        <v>38867</v>
      </c>
      <c r="W1185" s="41"/>
      <c r="X1185" s="25"/>
    </row>
    <row r="1186" spans="1:24" ht="33.75" customHeight="1">
      <c r="A1186" s="15">
        <v>45995</v>
      </c>
      <c r="B1186" s="8">
        <v>36215</v>
      </c>
      <c r="C1186" s="9" t="s">
        <v>18207</v>
      </c>
      <c r="D1186" s="10" t="s">
        <v>18208</v>
      </c>
      <c r="E1186" s="174" t="str">
        <f t="shared" si="50"/>
        <v>36215</v>
      </c>
      <c r="F1186" s="175">
        <f>IFERROR(VLOOKUP(D1186,'TPMS-auto'!A:J, 10,0), "Not-in-TPMS")</f>
        <v>2039433339</v>
      </c>
      <c r="G1186" s="175" t="str">
        <f>IFERROR(VLOOKUP(D1186,'TPMS-auto'!A:J,6,0),"Not-in-TPMS")</f>
        <v>036215</v>
      </c>
      <c r="H1186" s="12" t="s">
        <v>14676</v>
      </c>
      <c r="I1186" s="11"/>
      <c r="J1186" s="13" t="s">
        <v>15426</v>
      </c>
      <c r="K1186" s="13" t="s">
        <v>18209</v>
      </c>
      <c r="L1186" s="13" t="s">
        <v>14680</v>
      </c>
      <c r="M1186" s="13"/>
      <c r="N1186" s="31" t="s">
        <v>14680</v>
      </c>
      <c r="O1186" s="13" t="s">
        <v>14680</v>
      </c>
      <c r="P1186" s="166" t="str">
        <f>IFERROR(VLOOKUP(D1186,'TPMS-auto'!A:D, 4,0),"Not-in-TPMS")</f>
        <v>0007670</v>
      </c>
      <c r="Q1186" s="169" t="str">
        <f>VLOOKUP(Table2[[#This Row],[Unit Number]],Ops,3,0)</f>
        <v>Rob &amp; Andrea</v>
      </c>
      <c r="R1186" s="173">
        <f>IFERROR(VLOOKUP(Table2[[#This Row],[Enterprise ID]], 'ExistingRental-12.11'!A:H, 3, 0), "Not Open On 12.11")</f>
        <v>45996</v>
      </c>
      <c r="S1186" s="167" t="str">
        <f>IF(Table2[[#This Row],[Start Rental Date]]="New Rental", "New Rental", "Rental Extension Request")</f>
        <v>New Rental</v>
      </c>
      <c r="T1186" s="167" t="str">
        <f>IFERROR(IF(Table2[[#This Row],[Date of this request]]-Table2[[#This Row],[Tech Service Date]]&lt;60, "New Hire Rental", "Truck Breakdown"), "New Hire Rental")</f>
        <v>New Hire Rental</v>
      </c>
      <c r="U1186" s="167" t="str">
        <f>IFERROR(VLOOKUP(Table2[[#This Row],[Enterprise ID]], 'ExistingRental-12.11'!A:H, 7, 0), "Not Open On 12.11")</f>
        <v>GEARY JORDAN</v>
      </c>
      <c r="V1186" s="173">
        <f>IFERROR(VLOOKUP(Table2[[#This Row],[Enterprise ID]],'Tech-ServiceDate'!A:B,2,0), "EitherNewHire or Termed")</f>
        <v>45970</v>
      </c>
      <c r="W1186" s="41"/>
      <c r="X1186" s="25"/>
    </row>
    <row r="1187" spans="1:24" ht="33.75" customHeight="1">
      <c r="A1187" s="15">
        <v>45995</v>
      </c>
      <c r="B1187" s="7">
        <v>37255</v>
      </c>
      <c r="C1187" s="4" t="s">
        <v>18210</v>
      </c>
      <c r="D1187" s="5"/>
      <c r="E1187" s="176" t="str">
        <f t="shared" si="50"/>
        <v>37255</v>
      </c>
      <c r="F1187" s="181" t="str">
        <f>IFERROR(VLOOKUP(D1187,'TPMS-auto'!A:J, 10,0), "Not-in-TPMS")</f>
        <v>Not-in-TPMS</v>
      </c>
      <c r="G1187" s="181" t="str">
        <f>IFERROR(VLOOKUP(D1187,'TPMS-auto'!A:J,6,0),"Not-in-TPMS")</f>
        <v>Not-in-TPMS</v>
      </c>
      <c r="H1187" s="12" t="s">
        <v>14676</v>
      </c>
      <c r="I1187" s="2" t="s">
        <v>18211</v>
      </c>
      <c r="J1187" s="3" t="s">
        <v>18212</v>
      </c>
      <c r="K1187" s="13" t="s">
        <v>14679</v>
      </c>
      <c r="L1187" s="13" t="s">
        <v>14680</v>
      </c>
      <c r="M1187" s="13"/>
      <c r="N1187" s="3" t="s">
        <v>14680</v>
      </c>
      <c r="O1187" s="3" t="s">
        <v>14680</v>
      </c>
      <c r="P1187" s="166" t="str">
        <f>IFERROR(VLOOKUP(D1187,'TPMS-auto'!A:D, 4,0),"Not-in-TPMS")</f>
        <v>Not-in-TPMS</v>
      </c>
      <c r="Q1187" s="169" t="e">
        <f>VLOOKUP(Table2[[#This Row],[Unit Number]],Ops,3,0)</f>
        <v>#N/A</v>
      </c>
      <c r="R1187" s="173" t="str">
        <f>IFERROR(VLOOKUP(Table2[[#This Row],[Enterprise ID]], 'ExistingRental-12.11'!A:H, 3, 0), "Not Open On 12.11")</f>
        <v>Not Open On 12.11</v>
      </c>
      <c r="S1187" s="167" t="str">
        <f>IF(Table2[[#This Row],[Start Rental Date]]="New Rental", "New Rental", "Rental Extension Request")</f>
        <v>New Rental</v>
      </c>
      <c r="T1187" s="167" t="str">
        <f>IFERROR(IF(Table2[[#This Row],[Date of this request]]-Table2[[#This Row],[Tech Service Date]]&lt;60, "New Hire Rental", "Truck Breakdown"), "New Hire Rental")</f>
        <v>New Hire Rental</v>
      </c>
      <c r="U1187" s="167" t="str">
        <f>IFERROR(VLOOKUP(Table2[[#This Row],[Enterprise ID]], 'ExistingRental-12.11'!A:H, 7, 0), "Not Open On 12.11")</f>
        <v>Not Open On 12.11</v>
      </c>
      <c r="V1187" s="173" t="str">
        <f>IFERROR(VLOOKUP(Table2[[#This Row],[Enterprise ID]],'Tech-ServiceDate'!A:B,2,0), "EitherNewHire or Termed")</f>
        <v>EitherNewHire or Termed</v>
      </c>
      <c r="W1187" s="41"/>
      <c r="X1187" s="25"/>
    </row>
    <row r="1188" spans="1:24" ht="33.75" customHeight="1">
      <c r="A1188" s="15">
        <v>45995</v>
      </c>
      <c r="B1188" s="7">
        <v>46993</v>
      </c>
      <c r="C1188" s="4" t="s">
        <v>17816</v>
      </c>
      <c r="D1188" s="5" t="s">
        <v>17817</v>
      </c>
      <c r="E1188" s="176" t="str">
        <f t="shared" si="50"/>
        <v>46993</v>
      </c>
      <c r="F1188" s="181">
        <f>IFERROR(VLOOKUP(D1188,'TPMS-auto'!A:J, 10,0), "Not-in-TPMS")</f>
        <v>9787018542</v>
      </c>
      <c r="G1188" s="181" t="str">
        <f>IFERROR(VLOOKUP(D1188,'TPMS-auto'!A:J,6,0),"Not-in-TPMS")</f>
        <v>046993</v>
      </c>
      <c r="H1188" s="12" t="s">
        <v>14676</v>
      </c>
      <c r="I1188" s="2" t="s">
        <v>18213</v>
      </c>
      <c r="J1188" s="3" t="s">
        <v>18214</v>
      </c>
      <c r="K1188" s="13" t="s">
        <v>14679</v>
      </c>
      <c r="L1188" s="13" t="s">
        <v>14680</v>
      </c>
      <c r="M1188" s="13"/>
      <c r="N1188" s="3" t="s">
        <v>14680</v>
      </c>
      <c r="O1188" s="3" t="s">
        <v>14680</v>
      </c>
      <c r="P1188" s="166" t="str">
        <f>IFERROR(VLOOKUP(D1188,'TPMS-auto'!A:D, 4,0),"Not-in-TPMS")</f>
        <v>0007670</v>
      </c>
      <c r="Q1188" s="169" t="str">
        <f>VLOOKUP(Table2[[#This Row],[Unit Number]],Ops,3,0)</f>
        <v>Rob &amp; Andrea</v>
      </c>
      <c r="R1188" s="173">
        <f>IFERROR(VLOOKUP(Table2[[#This Row],[Enterprise ID]], 'ExistingRental-12.11'!A:H, 3, 0), "Not Open On 12.11")</f>
        <v>45995</v>
      </c>
      <c r="S1188" s="167" t="str">
        <f>IF(Table2[[#This Row],[Start Rental Date]]="New Rental", "New Rental", "Rental Extension Request")</f>
        <v>New Rental</v>
      </c>
      <c r="T1188" s="167" t="str">
        <f>IFERROR(IF(Table2[[#This Row],[Date of this request]]-Table2[[#This Row],[Tech Service Date]]&lt;60, "New Hire Rental", "Truck Breakdown"), "New Hire Rental")</f>
        <v>Truck Breakdown</v>
      </c>
      <c r="U1188" s="167" t="str">
        <f>IFERROR(VLOOKUP(Table2[[#This Row],[Enterprise ID]], 'ExistingRental-12.11'!A:H, 7, 0), "Not Open On 12.11")</f>
        <v>RUBEN VENTURA</v>
      </c>
      <c r="V1188" s="173">
        <f>IFERROR(VLOOKUP(Table2[[#This Row],[Enterprise ID]],'Tech-ServiceDate'!A:B,2,0), "EitherNewHire or Termed")</f>
        <v>45200</v>
      </c>
      <c r="W1188" s="41"/>
      <c r="X1188" s="25"/>
    </row>
    <row r="1189" spans="1:24" ht="33.75" customHeight="1">
      <c r="A1189" s="15">
        <v>45995</v>
      </c>
      <c r="B1189" s="7">
        <v>71012</v>
      </c>
      <c r="C1189" s="4" t="s">
        <v>18215</v>
      </c>
      <c r="D1189" s="5" t="s">
        <v>8570</v>
      </c>
      <c r="E1189" s="176" t="str">
        <f t="shared" si="50"/>
        <v>71012</v>
      </c>
      <c r="F1189" s="181">
        <f>IFERROR(VLOOKUP(D1189,'TPMS-auto'!A:J, 10,0), "Not-in-TPMS")</f>
        <v>3124786854</v>
      </c>
      <c r="G1189" s="181" t="str">
        <f>IFERROR(VLOOKUP(D1189,'TPMS-auto'!A:J,6,0),"Not-in-TPMS")</f>
        <v>071012</v>
      </c>
      <c r="H1189" s="12" t="s">
        <v>14676</v>
      </c>
      <c r="I1189" s="2" t="s">
        <v>18216</v>
      </c>
      <c r="J1189" s="3" t="s">
        <v>16121</v>
      </c>
      <c r="K1189" s="13" t="s">
        <v>14679</v>
      </c>
      <c r="L1189" s="13" t="s">
        <v>14680</v>
      </c>
      <c r="M1189" s="13"/>
      <c r="N1189" s="3" t="s">
        <v>14680</v>
      </c>
      <c r="O1189" s="3" t="s">
        <v>14680</v>
      </c>
      <c r="P1189" s="166" t="str">
        <f>IFERROR(VLOOKUP(D1189,'TPMS-auto'!A:D, 4,0),"Not-in-TPMS")</f>
        <v>0008555</v>
      </c>
      <c r="Q1189" s="169" t="str">
        <f>VLOOKUP(Table2[[#This Row],[Unit Number]],Ops,3,0)</f>
        <v>Monica, Cheryl &amp; Machell</v>
      </c>
      <c r="R1189" s="173">
        <f>IFERROR(VLOOKUP(Table2[[#This Row],[Enterprise ID]], 'ExistingRental-12.11'!A:H, 3, 0), "Not Open On 12.11")</f>
        <v>45995</v>
      </c>
      <c r="S1189" s="167" t="str">
        <f>IF(Table2[[#This Row],[Start Rental Date]]="New Rental", "New Rental", "Rental Extension Request")</f>
        <v>New Rental</v>
      </c>
      <c r="T1189" s="167" t="str">
        <f>IFERROR(IF(Table2[[#This Row],[Date of this request]]-Table2[[#This Row],[Tech Service Date]]&lt;60, "New Hire Rental", "Truck Breakdown"), "New Hire Rental")</f>
        <v>Truck Breakdown</v>
      </c>
      <c r="U1189" s="167" t="str">
        <f>IFERROR(VLOOKUP(Table2[[#This Row],[Enterprise ID]], 'ExistingRental-12.11'!A:H, 7, 0), "Not Open On 12.11")</f>
        <v>KENNETH HAYMER</v>
      </c>
      <c r="V1189" s="173">
        <f>IFERROR(VLOOKUP(Table2[[#This Row],[Enterprise ID]],'Tech-ServiceDate'!A:B,2,0), "EitherNewHire or Termed")</f>
        <v>34983</v>
      </c>
      <c r="W1189" s="41"/>
      <c r="X1189" s="25"/>
    </row>
    <row r="1190" spans="1:24" ht="33.75" customHeight="1">
      <c r="A1190" s="15">
        <v>45995</v>
      </c>
      <c r="B1190" s="7">
        <v>23254</v>
      </c>
      <c r="C1190" s="4" t="s">
        <v>18007</v>
      </c>
      <c r="D1190" s="5" t="s">
        <v>18008</v>
      </c>
      <c r="E1190" s="176" t="str">
        <f t="shared" si="50"/>
        <v>23254</v>
      </c>
      <c r="F1190" s="181">
        <f>IFERROR(VLOOKUP(D1190,'TPMS-auto'!A:J, 10,0), "Not-in-TPMS")</f>
        <v>9253674052</v>
      </c>
      <c r="G1190" s="181" t="str">
        <f>IFERROR(VLOOKUP(D1190,'TPMS-auto'!A:J,6,0),"Not-in-TPMS")</f>
        <v>023254</v>
      </c>
      <c r="H1190" s="12">
        <v>45987</v>
      </c>
      <c r="I1190" s="2" t="s">
        <v>18217</v>
      </c>
      <c r="J1190" s="3" t="s">
        <v>18218</v>
      </c>
      <c r="K1190" s="3" t="s">
        <v>14679</v>
      </c>
      <c r="L1190" s="3" t="s">
        <v>14680</v>
      </c>
      <c r="M1190" s="13"/>
      <c r="N1190" s="3" t="s">
        <v>14680</v>
      </c>
      <c r="O1190" s="3" t="s">
        <v>14680</v>
      </c>
      <c r="P1190" s="166" t="str">
        <f>IFERROR(VLOOKUP(D1190,'TPMS-auto'!A:D, 4,0),"Not-in-TPMS")</f>
        <v>0008184</v>
      </c>
      <c r="Q1190" s="169" t="str">
        <f>VLOOKUP(Table2[[#This Row],[Unit Number]],Ops,3,0)</f>
        <v>Carol &amp; Tasha</v>
      </c>
      <c r="R1190" s="173">
        <f>IFERROR(VLOOKUP(Table2[[#This Row],[Enterprise ID]], 'ExistingRental-12.11'!A:H, 3, 0), "Not Open On 12.11")</f>
        <v>45989</v>
      </c>
      <c r="S1190" s="167" t="str">
        <f>IF(Table2[[#This Row],[Start Rental Date]]="New Rental", "New Rental", "Rental Extension Request")</f>
        <v>Rental Extension Request</v>
      </c>
      <c r="T1190" s="167" t="str">
        <f>IFERROR(IF(Table2[[#This Row],[Date of this request]]-Table2[[#This Row],[Tech Service Date]]&lt;60, "New Hire Rental", "Truck Breakdown"), "New Hire Rental")</f>
        <v>Truck Breakdown</v>
      </c>
      <c r="U1190" s="167" t="str">
        <f>IFERROR(VLOOKUP(Table2[[#This Row],[Enterprise ID]], 'ExistingRental-12.11'!A:H, 7, 0), "Not Open On 12.11")</f>
        <v>ALLEN ENGEN</v>
      </c>
      <c r="V1190" s="173">
        <f>IFERROR(VLOOKUP(Table2[[#This Row],[Enterprise ID]],'Tech-ServiceDate'!A:B,2,0), "EitherNewHire or Termed")</f>
        <v>42499</v>
      </c>
      <c r="W1190" s="41"/>
      <c r="X1190" s="25"/>
    </row>
    <row r="1191" spans="1:24" ht="33.75" customHeight="1">
      <c r="A1191" s="15">
        <v>45995</v>
      </c>
      <c r="B1191" s="7">
        <v>46977</v>
      </c>
      <c r="C1191" s="4" t="s">
        <v>18219</v>
      </c>
      <c r="D1191" s="5" t="s">
        <v>570</v>
      </c>
      <c r="E1191" s="176" t="str">
        <f t="shared" si="50"/>
        <v>46977</v>
      </c>
      <c r="F1191" s="181">
        <f>IFERROR(VLOOKUP(D1191,'TPMS-auto'!A:J, 10,0), "Not-in-TPMS")</f>
        <v>7576219851</v>
      </c>
      <c r="G1191" s="181" t="str">
        <f>IFERROR(VLOOKUP(D1191,'TPMS-auto'!A:J,6,0),"Not-in-TPMS")</f>
        <v>046977</v>
      </c>
      <c r="H1191" s="12" t="s">
        <v>14676</v>
      </c>
      <c r="I1191" s="2" t="s">
        <v>18220</v>
      </c>
      <c r="J1191" s="3" t="s">
        <v>18221</v>
      </c>
      <c r="K1191" s="3" t="s">
        <v>14679</v>
      </c>
      <c r="L1191" s="3" t="s">
        <v>14680</v>
      </c>
      <c r="M1191" s="13"/>
      <c r="N1191" s="3" t="s">
        <v>14680</v>
      </c>
      <c r="O1191" s="3" t="s">
        <v>14680</v>
      </c>
      <c r="P1191" s="166" t="str">
        <f>IFERROR(VLOOKUP(D1191,'TPMS-auto'!A:D, 4,0),"Not-in-TPMS")</f>
        <v>0008175</v>
      </c>
      <c r="Q1191" s="169" t="str">
        <f>VLOOKUP(Table2[[#This Row],[Unit Number]],Ops,3,0)</f>
        <v>Rob &amp; Andrea</v>
      </c>
      <c r="R1191" s="173">
        <f>IFERROR(VLOOKUP(Table2[[#This Row],[Enterprise ID]], 'ExistingRental-12.11'!A:H, 3, 0), "Not Open On 12.11")</f>
        <v>45995</v>
      </c>
      <c r="S1191" s="167" t="str">
        <f>IF(Table2[[#This Row],[Start Rental Date]]="New Rental", "New Rental", "Rental Extension Request")</f>
        <v>New Rental</v>
      </c>
      <c r="T1191" s="167" t="str">
        <f>IFERROR(IF(Table2[[#This Row],[Date of this request]]-Table2[[#This Row],[Tech Service Date]]&lt;60, "New Hire Rental", "Truck Breakdown"), "New Hire Rental")</f>
        <v>Truck Breakdown</v>
      </c>
      <c r="U1191" s="167" t="str">
        <f>IFERROR(VLOOKUP(Table2[[#This Row],[Enterprise ID]], 'ExistingRental-12.11'!A:H, 7, 0), "Not Open On 12.11")</f>
        <v>ANTHONY ESPOSITO</v>
      </c>
      <c r="V1191" s="173">
        <f>IFERROR(VLOOKUP(Table2[[#This Row],[Enterprise ID]],'Tech-ServiceDate'!A:B,2,0), "EitherNewHire or Termed")</f>
        <v>39181</v>
      </c>
      <c r="W1191" s="41"/>
      <c r="X1191" s="25"/>
    </row>
    <row r="1192" spans="1:24" ht="33.75" customHeight="1">
      <c r="A1192" s="15">
        <v>45995</v>
      </c>
      <c r="B1192" s="7">
        <v>47001</v>
      </c>
      <c r="C1192" s="4" t="s">
        <v>16589</v>
      </c>
      <c r="D1192" s="5" t="s">
        <v>16590</v>
      </c>
      <c r="E1192" s="176" t="str">
        <f t="shared" si="50"/>
        <v>47001</v>
      </c>
      <c r="F1192" s="181">
        <f>IFERROR(VLOOKUP(D1192,'TPMS-auto'!A:J, 10,0), "Not-in-TPMS")</f>
        <v>2039043004</v>
      </c>
      <c r="G1192" s="181" t="str">
        <f>IFERROR(VLOOKUP(D1192,'TPMS-auto'!A:J,6,0),"Not-in-TPMS")</f>
        <v>047001</v>
      </c>
      <c r="H1192" s="12" t="s">
        <v>14676</v>
      </c>
      <c r="I1192" s="2" t="s">
        <v>18222</v>
      </c>
      <c r="J1192" s="3" t="s">
        <v>18223</v>
      </c>
      <c r="K1192" s="3" t="s">
        <v>14679</v>
      </c>
      <c r="L1192" s="3" t="s">
        <v>14680</v>
      </c>
      <c r="M1192" s="13"/>
      <c r="N1192" s="3" t="s">
        <v>14680</v>
      </c>
      <c r="O1192" s="3" t="s">
        <v>14680</v>
      </c>
      <c r="P1192" s="166" t="str">
        <f>IFERROR(VLOOKUP(D1192,'TPMS-auto'!A:D, 4,0),"Not-in-TPMS")</f>
        <v>0007670</v>
      </c>
      <c r="Q1192" s="169" t="str">
        <f>VLOOKUP(Table2[[#This Row],[Unit Number]],Ops,3,0)</f>
        <v>Rob &amp; Andrea</v>
      </c>
      <c r="R1192" s="173">
        <f>IFERROR(VLOOKUP(Table2[[#This Row],[Enterprise ID]], 'ExistingRental-12.11'!A:H, 3, 0), "Not Open On 12.11")</f>
        <v>45995</v>
      </c>
      <c r="S1192" s="167" t="str">
        <f>IF(Table2[[#This Row],[Start Rental Date]]="New Rental", "New Rental", "Rental Extension Request")</f>
        <v>New Rental</v>
      </c>
      <c r="T1192" s="167" t="str">
        <f>IFERROR(IF(Table2[[#This Row],[Date of this request]]-Table2[[#This Row],[Tech Service Date]]&lt;60, "New Hire Rental", "Truck Breakdown"), "New Hire Rental")</f>
        <v>Truck Breakdown</v>
      </c>
      <c r="U1192" s="167" t="str">
        <f>IFERROR(VLOOKUP(Table2[[#This Row],[Enterprise ID]], 'ExistingRental-12.11'!A:H, 7, 0), "Not Open On 12.11")</f>
        <v>ANDRE YOUNG</v>
      </c>
      <c r="V1192" s="173">
        <f>IFERROR(VLOOKUP(Table2[[#This Row],[Enterprise ID]],'Tech-ServiceDate'!A:B,2,0), "EitherNewHire or Termed")</f>
        <v>45935</v>
      </c>
      <c r="W1192" s="41"/>
      <c r="X1192" s="25"/>
    </row>
    <row r="1193" spans="1:24" ht="33.75" customHeight="1">
      <c r="A1193" s="15">
        <v>45995</v>
      </c>
      <c r="B1193" s="7">
        <v>47389</v>
      </c>
      <c r="C1193" s="4" t="s">
        <v>17466</v>
      </c>
      <c r="D1193" s="5" t="s">
        <v>17467</v>
      </c>
      <c r="E1193" s="176" t="str">
        <f t="shared" si="50"/>
        <v>47389</v>
      </c>
      <c r="F1193" s="181">
        <f>IFERROR(VLOOKUP(D1193,'TPMS-auto'!A:J, 10,0), "Not-in-TPMS")</f>
        <v>3346550144</v>
      </c>
      <c r="G1193" s="181" t="str">
        <f>IFERROR(VLOOKUP(D1193,'TPMS-auto'!A:J,6,0),"Not-in-TPMS")</f>
        <v>047389</v>
      </c>
      <c r="H1193" s="12">
        <v>45987</v>
      </c>
      <c r="I1193" s="2" t="s">
        <v>17468</v>
      </c>
      <c r="J1193" s="3" t="s">
        <v>15426</v>
      </c>
      <c r="K1193" s="3" t="s">
        <v>17469</v>
      </c>
      <c r="L1193" s="3" t="s">
        <v>14680</v>
      </c>
      <c r="M1193" s="13"/>
      <c r="N1193" s="3" t="s">
        <v>14680</v>
      </c>
      <c r="O1193" s="3" t="s">
        <v>14680</v>
      </c>
      <c r="P1193" s="166" t="str">
        <f>IFERROR(VLOOKUP(D1193,'TPMS-auto'!A:D, 4,0),"Not-in-TPMS")</f>
        <v>0008035</v>
      </c>
      <c r="Q1193" s="169" t="str">
        <f>VLOOKUP(Table2[[#This Row],[Unit Number]],Ops,3,0)</f>
        <v>Rob &amp; Andrea</v>
      </c>
      <c r="R1193" s="173">
        <f>IFERROR(VLOOKUP(Table2[[#This Row],[Enterprise ID]], 'ExistingRental-12.11'!A:H, 3, 0), "Not Open On 12.11")</f>
        <v>45973</v>
      </c>
      <c r="S1193" s="167" t="str">
        <f>IF(Table2[[#This Row],[Start Rental Date]]="New Rental", "New Rental", "Rental Extension Request")</f>
        <v>Rental Extension Request</v>
      </c>
      <c r="T1193" s="167" t="str">
        <f>IFERROR(IF(Table2[[#This Row],[Date of this request]]-Table2[[#This Row],[Tech Service Date]]&lt;60, "New Hire Rental", "Truck Breakdown"), "New Hire Rental")</f>
        <v>New Hire Rental</v>
      </c>
      <c r="U1193" s="167" t="str">
        <f>IFERROR(VLOOKUP(Table2[[#This Row],[Enterprise ID]], 'ExistingRental-12.11'!A:H, 7, 0), "Not Open On 12.11")</f>
        <v>WILLIAM ADAMS</v>
      </c>
      <c r="V1193" s="173">
        <f>IFERROR(VLOOKUP(Table2[[#This Row],[Enterprise ID]],'Tech-ServiceDate'!A:B,2,0), "EitherNewHire or Termed")</f>
        <v>45970</v>
      </c>
      <c r="W1193" s="41"/>
      <c r="X1193" s="25"/>
    </row>
    <row r="1194" spans="1:24" ht="33.75" customHeight="1">
      <c r="A1194" s="15">
        <v>45995</v>
      </c>
      <c r="B1194" s="8">
        <v>46470</v>
      </c>
      <c r="C1194" s="9" t="s">
        <v>18152</v>
      </c>
      <c r="D1194" s="10" t="s">
        <v>18153</v>
      </c>
      <c r="E1194" s="174" t="str">
        <f t="shared" si="50"/>
        <v>46470</v>
      </c>
      <c r="F1194" s="175">
        <f>IFERROR(VLOOKUP(D1194,'TPMS-auto'!A:J, 10,0), "Not-in-TPMS")</f>
        <v>8486331086</v>
      </c>
      <c r="G1194" s="175" t="str">
        <f>IFERROR(VLOOKUP(D1194,'TPMS-auto'!A:J,6,0),"Not-in-TPMS")</f>
        <v>046470</v>
      </c>
      <c r="H1194" s="12" t="s">
        <v>16219</v>
      </c>
      <c r="I1194" s="11" t="s">
        <v>18154</v>
      </c>
      <c r="J1194" s="13" t="s">
        <v>18155</v>
      </c>
      <c r="K1194" s="13" t="s">
        <v>17632</v>
      </c>
      <c r="L1194" s="13" t="s">
        <v>14680</v>
      </c>
      <c r="M1194" s="13"/>
      <c r="N1194" s="13" t="s">
        <v>14680</v>
      </c>
      <c r="O1194" s="13" t="s">
        <v>14680</v>
      </c>
      <c r="P1194" s="166" t="str">
        <f>IFERROR(VLOOKUP(D1194,'TPMS-auto'!A:D, 4,0),"Not-in-TPMS")</f>
        <v>0007983</v>
      </c>
      <c r="Q1194" s="169" t="str">
        <f>VLOOKUP(Table2[[#This Row],[Unit Number]],Ops,3,0)</f>
        <v>Rob &amp; Andrea</v>
      </c>
      <c r="R1194" s="173" t="str">
        <f>IFERROR(VLOOKUP(Table2[[#This Row],[Enterprise ID]], 'ExistingRental-12.11'!A:H, 3, 0), "Not Open On 12.11")</f>
        <v>Not Open On 12.11</v>
      </c>
      <c r="S1194" s="167" t="str">
        <f>IF(Table2[[#This Row],[Start Rental Date]]="New Rental", "New Rental", "Rental Extension Request")</f>
        <v>New Rental</v>
      </c>
      <c r="T1194" s="167" t="str">
        <f>IFERROR(IF(Table2[[#This Row],[Date of this request]]-Table2[[#This Row],[Tech Service Date]]&lt;60, "New Hire Rental", "Truck Breakdown"), "New Hire Rental")</f>
        <v>Truck Breakdown</v>
      </c>
      <c r="U1194" s="167" t="str">
        <f>IFERROR(VLOOKUP(Table2[[#This Row],[Enterprise ID]], 'ExistingRental-12.11'!A:H, 7, 0), "Not Open On 12.11")</f>
        <v>Not Open On 12.11</v>
      </c>
      <c r="V1194" s="173">
        <f>IFERROR(VLOOKUP(Table2[[#This Row],[Enterprise ID]],'Tech-ServiceDate'!A:B,2,0), "EitherNewHire or Termed")</f>
        <v>43174</v>
      </c>
      <c r="W1194" s="41"/>
      <c r="X1194" s="25"/>
    </row>
    <row r="1195" spans="1:24" ht="33.75" customHeight="1">
      <c r="A1195" s="15">
        <v>45995</v>
      </c>
      <c r="B1195" s="8">
        <v>61219</v>
      </c>
      <c r="C1195" s="9" t="s">
        <v>18224</v>
      </c>
      <c r="D1195" s="10" t="s">
        <v>18225</v>
      </c>
      <c r="E1195" s="174" t="str">
        <f t="shared" si="50"/>
        <v>61219</v>
      </c>
      <c r="F1195" s="175">
        <f>IFERROR(VLOOKUP(D1195,'TPMS-auto'!A:J, 10,0), "Not-in-TPMS")</f>
        <v>2147842515</v>
      </c>
      <c r="G1195" s="175" t="str">
        <f>IFERROR(VLOOKUP(D1195,'TPMS-auto'!A:J,6,0),"Not-in-TPMS")</f>
        <v>061219</v>
      </c>
      <c r="H1195" s="12" t="s">
        <v>14676</v>
      </c>
      <c r="I1195" s="11" t="s">
        <v>18226</v>
      </c>
      <c r="J1195" s="13" t="s">
        <v>18227</v>
      </c>
      <c r="K1195" s="13" t="s">
        <v>15451</v>
      </c>
      <c r="L1195" s="13" t="s">
        <v>14680</v>
      </c>
      <c r="M1195" s="13"/>
      <c r="N1195" s="13" t="s">
        <v>14680</v>
      </c>
      <c r="O1195" s="13" t="s">
        <v>14680</v>
      </c>
      <c r="P1195" s="166" t="str">
        <f>IFERROR(VLOOKUP(D1195,'TPMS-auto'!A:D, 4,0),"Not-in-TPMS")</f>
        <v>0007995</v>
      </c>
      <c r="Q1195" s="169" t="str">
        <f>VLOOKUP(Table2[[#This Row],[Unit Number]],Ops,3,0)</f>
        <v>Carol &amp; Tasha</v>
      </c>
      <c r="R1195" s="173">
        <f>IFERROR(VLOOKUP(Table2[[#This Row],[Enterprise ID]], 'ExistingRental-12.11'!A:H, 3, 0), "Not Open On 12.11")</f>
        <v>45995</v>
      </c>
      <c r="S1195" s="167" t="str">
        <f>IF(Table2[[#This Row],[Start Rental Date]]="New Rental", "New Rental", "Rental Extension Request")</f>
        <v>New Rental</v>
      </c>
      <c r="T1195" s="167" t="str">
        <f>IFERROR(IF(Table2[[#This Row],[Date of this request]]-Table2[[#This Row],[Tech Service Date]]&lt;60, "New Hire Rental", "Truck Breakdown"), "New Hire Rental")</f>
        <v>Truck Breakdown</v>
      </c>
      <c r="U1195" s="167" t="str">
        <f>IFERROR(VLOOKUP(Table2[[#This Row],[Enterprise ID]], 'ExistingRental-12.11'!A:H, 7, 0), "Not Open On 12.11")</f>
        <v>NOAH BOX</v>
      </c>
      <c r="V1195" s="173">
        <f>IFERROR(VLOOKUP(Table2[[#This Row],[Enterprise ID]],'Tech-ServiceDate'!A:B,2,0), "EitherNewHire or Termed")</f>
        <v>44840</v>
      </c>
      <c r="W1195" s="41"/>
      <c r="X1195" s="25"/>
    </row>
    <row r="1196" spans="1:24" ht="33.75" customHeight="1">
      <c r="A1196" s="15">
        <v>45995</v>
      </c>
      <c r="B1196" s="8">
        <v>23474</v>
      </c>
      <c r="C1196" s="9" t="s">
        <v>18228</v>
      </c>
      <c r="D1196" s="10" t="s">
        <v>18229</v>
      </c>
      <c r="E1196" s="174" t="str">
        <f t="shared" si="50"/>
        <v>23474</v>
      </c>
      <c r="F1196" s="175">
        <f>IFERROR(VLOOKUP(D1196,'TPMS-auto'!A:J, 10,0), "Not-in-TPMS")</f>
        <v>3348613153</v>
      </c>
      <c r="G1196" s="175" t="str">
        <f>IFERROR(VLOOKUP(D1196,'TPMS-auto'!A:J,6,0),"Not-in-TPMS")</f>
        <v>023474</v>
      </c>
      <c r="H1196" s="12" t="s">
        <v>14676</v>
      </c>
      <c r="I1196" s="11" t="s">
        <v>18230</v>
      </c>
      <c r="J1196" s="13" t="s">
        <v>18231</v>
      </c>
      <c r="K1196" s="13" t="s">
        <v>14679</v>
      </c>
      <c r="L1196" s="13" t="s">
        <v>14680</v>
      </c>
      <c r="M1196" s="13"/>
      <c r="N1196" s="13" t="s">
        <v>14680</v>
      </c>
      <c r="O1196" s="13" t="s">
        <v>14680</v>
      </c>
      <c r="P1196" s="166" t="str">
        <f>IFERROR(VLOOKUP(D1196,'TPMS-auto'!A:D, 4,0),"Not-in-TPMS")</f>
        <v>0008035</v>
      </c>
      <c r="Q1196" s="169" t="str">
        <f>VLOOKUP(Table2[[#This Row],[Unit Number]],Ops,3,0)</f>
        <v>Rob &amp; Andrea</v>
      </c>
      <c r="R1196" s="173">
        <f>IFERROR(VLOOKUP(Table2[[#This Row],[Enterprise ID]], 'ExistingRental-12.11'!A:H, 3, 0), "Not Open On 12.11")</f>
        <v>45996</v>
      </c>
      <c r="S1196" s="167" t="str">
        <f>IF(Table2[[#This Row],[Start Rental Date]]="New Rental", "New Rental", "Rental Extension Request")</f>
        <v>New Rental</v>
      </c>
      <c r="T1196" s="167" t="str">
        <f>IFERROR(IF(Table2[[#This Row],[Date of this request]]-Table2[[#This Row],[Tech Service Date]]&lt;60, "New Hire Rental", "Truck Breakdown"), "New Hire Rental")</f>
        <v>Truck Breakdown</v>
      </c>
      <c r="U1196" s="167" t="str">
        <f>IFERROR(VLOOKUP(Table2[[#This Row],[Enterprise ID]], 'ExistingRental-12.11'!A:H, 7, 0), "Not Open On 12.11")</f>
        <v>AUSTIN STCLAIR</v>
      </c>
      <c r="V1196" s="173">
        <f>IFERROR(VLOOKUP(Table2[[#This Row],[Enterprise ID]],'Tech-ServiceDate'!A:B,2,0), "EitherNewHire or Termed")</f>
        <v>45900</v>
      </c>
      <c r="W1196" s="41"/>
      <c r="X1196" s="25"/>
    </row>
    <row r="1197" spans="1:24" ht="33.75" customHeight="1">
      <c r="A1197" s="15">
        <v>45995</v>
      </c>
      <c r="B1197" s="8">
        <v>46581</v>
      </c>
      <c r="C1197" s="9" t="s">
        <v>18232</v>
      </c>
      <c r="D1197" s="10" t="s">
        <v>6610</v>
      </c>
      <c r="E1197" s="174" t="str">
        <f t="shared" si="50"/>
        <v>46581</v>
      </c>
      <c r="F1197" s="175">
        <f>IFERROR(VLOOKUP(D1197,'TPMS-auto'!A:J, 10,0), "Not-in-TPMS")</f>
        <v>3863154176</v>
      </c>
      <c r="G1197" s="175" t="str">
        <f>IFERROR(VLOOKUP(D1197,'TPMS-auto'!A:J,6,0),"Not-in-TPMS")</f>
        <v>046581</v>
      </c>
      <c r="H1197" s="12" t="s">
        <v>14676</v>
      </c>
      <c r="I1197" s="11" t="s">
        <v>18233</v>
      </c>
      <c r="J1197" s="13" t="s">
        <v>18234</v>
      </c>
      <c r="K1197" s="13" t="s">
        <v>14679</v>
      </c>
      <c r="L1197" s="13" t="s">
        <v>14680</v>
      </c>
      <c r="M1197" s="13"/>
      <c r="N1197" s="13" t="s">
        <v>14680</v>
      </c>
      <c r="O1197" s="13" t="s">
        <v>14680</v>
      </c>
      <c r="P1197" s="166" t="str">
        <f>IFERROR(VLOOKUP(D1197,'TPMS-auto'!A:D, 4,0),"Not-in-TPMS")</f>
        <v>0008380</v>
      </c>
      <c r="Q1197" s="169" t="str">
        <f>VLOOKUP(Table2[[#This Row],[Unit Number]],Ops,3,0)</f>
        <v>Rob &amp; Andrea</v>
      </c>
      <c r="R1197" s="173">
        <f>IFERROR(VLOOKUP(Table2[[#This Row],[Enterprise ID]], 'ExistingRental-12.11'!A:H, 3, 0), "Not Open On 12.11")</f>
        <v>45995</v>
      </c>
      <c r="S1197" s="167" t="str">
        <f>IF(Table2[[#This Row],[Start Rental Date]]="New Rental", "New Rental", "Rental Extension Request")</f>
        <v>New Rental</v>
      </c>
      <c r="T1197" s="167" t="str">
        <f>IFERROR(IF(Table2[[#This Row],[Date of this request]]-Table2[[#This Row],[Tech Service Date]]&lt;60, "New Hire Rental", "Truck Breakdown"), "New Hire Rental")</f>
        <v>Truck Breakdown</v>
      </c>
      <c r="U1197" s="167" t="str">
        <f>IFERROR(VLOOKUP(Table2[[#This Row],[Enterprise ID]], 'ExistingRental-12.11'!A:H, 7, 0), "Not Open On 12.11")</f>
        <v>JAMES DAWSON</v>
      </c>
      <c r="V1197" s="173">
        <f>IFERROR(VLOOKUP(Table2[[#This Row],[Enterprise ID]],'Tech-ServiceDate'!A:B,2,0), "EitherNewHire or Termed")</f>
        <v>32125</v>
      </c>
      <c r="W1197" s="41"/>
      <c r="X1197" s="25"/>
    </row>
    <row r="1198" spans="1:24" ht="33.75" customHeight="1">
      <c r="A1198" s="15">
        <v>45995</v>
      </c>
      <c r="B1198" s="8">
        <v>46597</v>
      </c>
      <c r="C1198" s="9" t="s">
        <v>18235</v>
      </c>
      <c r="D1198" s="10" t="s">
        <v>18236</v>
      </c>
      <c r="E1198" s="174" t="str">
        <f t="shared" si="50"/>
        <v>46597</v>
      </c>
      <c r="F1198" s="175">
        <f>IFERROR(VLOOKUP(D1198,'TPMS-auto'!A:J, 10,0), "Not-in-TPMS")</f>
        <v>7576064059</v>
      </c>
      <c r="G1198" s="175" t="str">
        <f>IFERROR(VLOOKUP(D1198,'TPMS-auto'!A:J,6,0),"Not-in-TPMS")</f>
        <v>046597</v>
      </c>
      <c r="H1198" s="12" t="s">
        <v>14676</v>
      </c>
      <c r="I1198" s="12"/>
      <c r="J1198" s="13" t="s">
        <v>18237</v>
      </c>
      <c r="K1198" s="12" t="s">
        <v>18238</v>
      </c>
      <c r="L1198" s="12"/>
      <c r="M1198" s="13"/>
      <c r="N1198" s="13" t="s">
        <v>14680</v>
      </c>
      <c r="O1198" s="13" t="s">
        <v>14680</v>
      </c>
      <c r="P1198" s="166" t="str">
        <f>IFERROR(VLOOKUP(D1198,'TPMS-auto'!A:D, 4,0),"Not-in-TPMS")</f>
        <v>0008175</v>
      </c>
      <c r="Q1198" s="169" t="str">
        <f>VLOOKUP(Table2[[#This Row],[Unit Number]],Ops,3,0)</f>
        <v>Rob &amp; Andrea</v>
      </c>
      <c r="R1198" s="173">
        <f>IFERROR(VLOOKUP(Table2[[#This Row],[Enterprise ID]], 'ExistingRental-12.11'!A:H, 3, 0), "Not Open On 12.11")</f>
        <v>46000</v>
      </c>
      <c r="S1198" s="167" t="str">
        <f>IF(Table2[[#This Row],[Start Rental Date]]="New Rental", "New Rental", "Rental Extension Request")</f>
        <v>New Rental</v>
      </c>
      <c r="T1198" s="167" t="str">
        <f>IFERROR(IF(Table2[[#This Row],[Date of this request]]-Table2[[#This Row],[Tech Service Date]]&lt;60, "New Hire Rental", "Truck Breakdown"), "New Hire Rental")</f>
        <v>Truck Breakdown</v>
      </c>
      <c r="U1198" s="167" t="str">
        <f>IFERROR(VLOOKUP(Table2[[#This Row],[Enterprise ID]], 'ExistingRental-12.11'!A:H, 7, 0), "Not Open On 12.11")</f>
        <v>JUSTIN HOFFMAN</v>
      </c>
      <c r="V1198" s="173">
        <f>IFERROR(VLOOKUP(Table2[[#This Row],[Enterprise ID]],'Tech-ServiceDate'!A:B,2,0), "EitherNewHire or Termed")</f>
        <v>45193</v>
      </c>
      <c r="W1198" s="41"/>
      <c r="X1198" s="25"/>
    </row>
    <row r="1199" spans="1:24" ht="33.75" customHeight="1">
      <c r="A1199" s="15">
        <v>45995</v>
      </c>
      <c r="B1199" s="8">
        <v>46688</v>
      </c>
      <c r="C1199" s="9" t="s">
        <v>16694</v>
      </c>
      <c r="D1199" s="10" t="s">
        <v>16695</v>
      </c>
      <c r="E1199" s="174" t="str">
        <f t="shared" si="50"/>
        <v>46688</v>
      </c>
      <c r="F1199" s="175">
        <f>IFERROR(VLOOKUP(D1199,'TPMS-auto'!A:J, 10,0), "Not-in-TPMS")</f>
        <v>5016170796</v>
      </c>
      <c r="G1199" s="175" t="str">
        <f>IFERROR(VLOOKUP(D1199,'TPMS-auto'!A:J,6,0),"Not-in-TPMS")</f>
        <v>046688</v>
      </c>
      <c r="H1199" s="12">
        <v>45989</v>
      </c>
      <c r="I1199" s="11" t="s">
        <v>18018</v>
      </c>
      <c r="J1199" s="12" t="s">
        <v>18019</v>
      </c>
      <c r="K1199" s="12" t="s">
        <v>15451</v>
      </c>
      <c r="L1199" s="13" t="s">
        <v>14680</v>
      </c>
      <c r="M1199" s="13"/>
      <c r="N1199" s="13" t="s">
        <v>14680</v>
      </c>
      <c r="O1199" s="13" t="s">
        <v>14680</v>
      </c>
      <c r="P1199" s="166" t="str">
        <f>IFERROR(VLOOKUP(D1199,'TPMS-auto'!A:D, 4,0),"Not-in-TPMS")</f>
        <v>0008206</v>
      </c>
      <c r="Q1199" s="169" t="str">
        <f>VLOOKUP(Table2[[#This Row],[Unit Number]],Ops,3,0)</f>
        <v>Monica, Cheryl &amp; Machell</v>
      </c>
      <c r="R1199" s="173">
        <f>IFERROR(VLOOKUP(Table2[[#This Row],[Enterprise ID]], 'ExistingRental-12.11'!A:H, 3, 0), "Not Open On 12.11")</f>
        <v>45996</v>
      </c>
      <c r="S1199" s="167" t="str">
        <f>IF(Table2[[#This Row],[Start Rental Date]]="New Rental", "New Rental", "Rental Extension Request")</f>
        <v>Rental Extension Request</v>
      </c>
      <c r="T1199" s="167" t="str">
        <f>IFERROR(IF(Table2[[#This Row],[Date of this request]]-Table2[[#This Row],[Tech Service Date]]&lt;60, "New Hire Rental", "Truck Breakdown"), "New Hire Rental")</f>
        <v>Truck Breakdown</v>
      </c>
      <c r="U1199" s="167" t="str">
        <f>IFERROR(VLOOKUP(Table2[[#This Row],[Enterprise ID]], 'ExistingRental-12.11'!A:H, 7, 0), "Not Open On 12.11")</f>
        <v>JOHN ARRINGTON</v>
      </c>
      <c r="V1199" s="173">
        <f>IFERROR(VLOOKUP(Table2[[#This Row],[Enterprise ID]],'Tech-ServiceDate'!A:B,2,0), "EitherNewHire or Termed")</f>
        <v>45417</v>
      </c>
      <c r="W1199" s="41"/>
      <c r="X1199" s="25"/>
    </row>
    <row r="1200" spans="1:24" ht="33.75" customHeight="1">
      <c r="A1200" s="15">
        <v>45995</v>
      </c>
      <c r="B1200" s="8">
        <v>61579</v>
      </c>
      <c r="C1200" s="9" t="s">
        <v>18239</v>
      </c>
      <c r="D1200" s="10"/>
      <c r="E1200" s="174" t="str">
        <f t="shared" si="50"/>
        <v>61579</v>
      </c>
      <c r="F1200" s="175" t="str">
        <f>IFERROR(VLOOKUP(D1200,'TPMS-auto'!A:J, 10,0), "Not-in-TPMS")</f>
        <v>Not-in-TPMS</v>
      </c>
      <c r="G1200" s="175" t="str">
        <f>IFERROR(VLOOKUP(D1200,'TPMS-auto'!A:J,6,0),"Not-in-TPMS")</f>
        <v>Not-in-TPMS</v>
      </c>
      <c r="H1200" s="12" t="s">
        <v>14676</v>
      </c>
      <c r="I1200" s="73" t="s">
        <v>18240</v>
      </c>
      <c r="J1200" s="3" t="s">
        <v>17928</v>
      </c>
      <c r="K1200" s="12" t="s">
        <v>15451</v>
      </c>
      <c r="L1200" s="13" t="s">
        <v>14680</v>
      </c>
      <c r="M1200" s="13" t="s">
        <v>14680</v>
      </c>
      <c r="N1200" s="13" t="s">
        <v>14680</v>
      </c>
      <c r="O1200" s="13" t="s">
        <v>14680</v>
      </c>
      <c r="P1200" s="166" t="str">
        <f>IFERROR(VLOOKUP(D1200,'TPMS-auto'!A:D, 4,0),"Not-in-TPMS")</f>
        <v>Not-in-TPMS</v>
      </c>
      <c r="Q1200" s="169" t="e">
        <f>VLOOKUP(Table2[[#This Row],[Unit Number]],Ops,3,0)</f>
        <v>#N/A</v>
      </c>
      <c r="R1200" s="173" t="str">
        <f>IFERROR(VLOOKUP(Table2[[#This Row],[Enterprise ID]], 'ExistingRental-12.11'!A:H, 3, 0), "Not Open On 12.11")</f>
        <v>Not Open On 12.11</v>
      </c>
      <c r="S1200" s="167" t="str">
        <f>IF(Table2[[#This Row],[Start Rental Date]]="New Rental", "New Rental", "Rental Extension Request")</f>
        <v>New Rental</v>
      </c>
      <c r="T1200" s="167" t="str">
        <f>IFERROR(IF(Table2[[#This Row],[Date of this request]]-Table2[[#This Row],[Tech Service Date]]&lt;60, "New Hire Rental", "Truck Breakdown"), "New Hire Rental")</f>
        <v>New Hire Rental</v>
      </c>
      <c r="U1200" s="167" t="str">
        <f>IFERROR(VLOOKUP(Table2[[#This Row],[Enterprise ID]], 'ExistingRental-12.11'!A:H, 7, 0), "Not Open On 12.11")</f>
        <v>Not Open On 12.11</v>
      </c>
      <c r="V1200" s="173" t="str">
        <f>IFERROR(VLOOKUP(Table2[[#This Row],[Enterprise ID]],'Tech-ServiceDate'!A:B,2,0), "EitherNewHire or Termed")</f>
        <v>EitherNewHire or Termed</v>
      </c>
      <c r="W1200" s="41"/>
      <c r="X1200" s="25"/>
    </row>
    <row r="1201" spans="1:24" ht="33.75" customHeight="1">
      <c r="A1201" s="15">
        <v>45995</v>
      </c>
      <c r="B1201" s="8">
        <v>61462</v>
      </c>
      <c r="C1201" s="9" t="s">
        <v>15762</v>
      </c>
      <c r="D1201" s="10" t="s">
        <v>10430</v>
      </c>
      <c r="E1201" s="174" t="str">
        <f t="shared" si="50"/>
        <v>61462</v>
      </c>
      <c r="F1201" s="175">
        <f>IFERROR(VLOOKUP(D1201,'TPMS-auto'!A:J, 10,0), "Not-in-TPMS")</f>
        <v>3025190345</v>
      </c>
      <c r="G1201" s="175" t="str">
        <f>IFERROR(VLOOKUP(D1201,'TPMS-auto'!A:J,6,0),"Not-in-TPMS")</f>
        <v>061462</v>
      </c>
      <c r="H1201" s="12">
        <v>45932</v>
      </c>
      <c r="I1201" s="11" t="s">
        <v>15763</v>
      </c>
      <c r="J1201" s="13" t="s">
        <v>18241</v>
      </c>
      <c r="K1201" s="12" t="s">
        <v>15451</v>
      </c>
      <c r="L1201" s="13" t="s">
        <v>14680</v>
      </c>
      <c r="M1201" s="13"/>
      <c r="N1201" s="13" t="s">
        <v>14680</v>
      </c>
      <c r="O1201" s="13" t="s">
        <v>14680</v>
      </c>
      <c r="P1201" s="166" t="str">
        <f>IFERROR(VLOOKUP(D1201,'TPMS-auto'!A:D, 4,0),"Not-in-TPMS")</f>
        <v>0007084</v>
      </c>
      <c r="Q1201" s="169" t="str">
        <f>VLOOKUP(Table2[[#This Row],[Unit Number]],Ops,3,0)</f>
        <v>Monica, Cheryl &amp; Machell</v>
      </c>
      <c r="R1201" s="173">
        <f>IFERROR(VLOOKUP(Table2[[#This Row],[Enterprise ID]], 'ExistingRental-12.11'!A:H, 3, 0), "Not Open On 12.11")</f>
        <v>45908</v>
      </c>
      <c r="S1201" s="167" t="str">
        <f>IF(Table2[[#This Row],[Start Rental Date]]="New Rental", "New Rental", "Rental Extension Request")</f>
        <v>Rental Extension Request</v>
      </c>
      <c r="T1201" s="167" t="str">
        <f>IFERROR(IF(Table2[[#This Row],[Date of this request]]-Table2[[#This Row],[Tech Service Date]]&lt;60, "New Hire Rental", "Truck Breakdown"), "New Hire Rental")</f>
        <v>Truck Breakdown</v>
      </c>
      <c r="U1201" s="167" t="str">
        <f>IFERROR(VLOOKUP(Table2[[#This Row],[Enterprise ID]], 'ExistingRental-12.11'!A:H, 7, 0), "Not Open On 12.11")</f>
        <v>MIKE WRIGHT</v>
      </c>
      <c r="V1201" s="173">
        <f>IFERROR(VLOOKUP(Table2[[#This Row],[Enterprise ID]],'Tech-ServiceDate'!A:B,2,0), "EitherNewHire or Termed")</f>
        <v>36934</v>
      </c>
      <c r="W1201" s="41"/>
      <c r="X1201" s="25"/>
    </row>
    <row r="1202" spans="1:24" ht="33.75" customHeight="1">
      <c r="A1202" s="15">
        <v>45996</v>
      </c>
      <c r="B1202" s="8">
        <v>88053</v>
      </c>
      <c r="C1202" s="9" t="s">
        <v>18242</v>
      </c>
      <c r="D1202" s="10"/>
      <c r="E1202" s="174" t="str">
        <f t="shared" si="50"/>
        <v>88053</v>
      </c>
      <c r="F1202" s="175" t="str">
        <f>IFERROR(VLOOKUP(D1202,'TPMS-auto'!A:J, 10,0), "Not-in-TPMS")</f>
        <v>Not-in-TPMS</v>
      </c>
      <c r="G1202" s="175" t="str">
        <f>IFERROR(VLOOKUP(D1202,'TPMS-auto'!A:J,6,0),"Not-in-TPMS")</f>
        <v>Not-in-TPMS</v>
      </c>
      <c r="H1202" s="12" t="s">
        <v>14676</v>
      </c>
      <c r="I1202" s="11" t="s">
        <v>18243</v>
      </c>
      <c r="J1202" s="11" t="s">
        <v>18243</v>
      </c>
      <c r="K1202" s="11" t="s">
        <v>18243</v>
      </c>
      <c r="L1202" s="13"/>
      <c r="M1202" s="13"/>
      <c r="N1202" s="13" t="s">
        <v>14680</v>
      </c>
      <c r="O1202" s="3" t="s">
        <v>14680</v>
      </c>
      <c r="P1202" s="166" t="str">
        <f>IFERROR(VLOOKUP(D1202,'TPMS-auto'!A:D, 4,0),"Not-in-TPMS")</f>
        <v>Not-in-TPMS</v>
      </c>
      <c r="Q1202" s="169" t="e">
        <f>VLOOKUP(Table2[[#This Row],[Unit Number]],Ops,3,0)</f>
        <v>#N/A</v>
      </c>
      <c r="R1202" s="173" t="str">
        <f>IFERROR(VLOOKUP(Table2[[#This Row],[Enterprise ID]], 'ExistingRental-12.11'!A:H, 3, 0), "Not Open On 12.11")</f>
        <v>Not Open On 12.11</v>
      </c>
      <c r="S1202" s="167" t="str">
        <f>IF(Table2[[#This Row],[Start Rental Date]]="New Rental", "New Rental", "Rental Extension Request")</f>
        <v>New Rental</v>
      </c>
      <c r="T1202" s="167" t="str">
        <f>IFERROR(IF(Table2[[#This Row],[Date of this request]]-Table2[[#This Row],[Tech Service Date]]&lt;60, "New Hire Rental", "Truck Breakdown"), "New Hire Rental")</f>
        <v>New Hire Rental</v>
      </c>
      <c r="U1202" s="167" t="str">
        <f>IFERROR(VLOOKUP(Table2[[#This Row],[Enterprise ID]], 'ExistingRental-12.11'!A:H, 7, 0), "Not Open On 12.11")</f>
        <v>Not Open On 12.11</v>
      </c>
      <c r="V1202" s="173" t="str">
        <f>IFERROR(VLOOKUP(Table2[[#This Row],[Enterprise ID]],'Tech-ServiceDate'!A:B,2,0), "EitherNewHire or Termed")</f>
        <v>EitherNewHire or Termed</v>
      </c>
      <c r="W1202" s="41"/>
      <c r="X1202" s="25"/>
    </row>
    <row r="1203" spans="1:24" ht="33.75" customHeight="1">
      <c r="A1203" s="15">
        <v>45996</v>
      </c>
      <c r="B1203" s="7">
        <v>36676</v>
      </c>
      <c r="C1203" s="4" t="s">
        <v>17865</v>
      </c>
      <c r="D1203" s="5" t="s">
        <v>15323</v>
      </c>
      <c r="E1203" s="176" t="str">
        <f t="shared" si="50"/>
        <v>36676</v>
      </c>
      <c r="F1203" s="181">
        <f>IFERROR(VLOOKUP(D1203,'TPMS-auto'!A:J, 10,0), "Not-in-TPMS")</f>
        <v>3374860598</v>
      </c>
      <c r="G1203" s="181" t="str">
        <f>IFERROR(VLOOKUP(D1203,'TPMS-auto'!A:J,6,0),"Not-in-TPMS")</f>
        <v>036676</v>
      </c>
      <c r="H1203" s="12">
        <v>45985</v>
      </c>
      <c r="I1203" s="2" t="s">
        <v>17866</v>
      </c>
      <c r="J1203" s="3" t="s">
        <v>17867</v>
      </c>
      <c r="K1203" s="13" t="s">
        <v>14679</v>
      </c>
      <c r="L1203" s="13" t="s">
        <v>14680</v>
      </c>
      <c r="M1203" s="13"/>
      <c r="N1203" s="3" t="s">
        <v>14680</v>
      </c>
      <c r="O1203" s="3" t="s">
        <v>14680</v>
      </c>
      <c r="P1203" s="166" t="str">
        <f>IFERROR(VLOOKUP(D1203,'TPMS-auto'!A:D, 4,0),"Not-in-TPMS")</f>
        <v>0008107</v>
      </c>
      <c r="Q1203" s="169" t="str">
        <f>VLOOKUP(Table2[[#This Row],[Unit Number]],Ops,3,0)</f>
        <v>Carol &amp; Tasha</v>
      </c>
      <c r="R1203" s="173">
        <f>IFERROR(VLOOKUP(Table2[[#This Row],[Enterprise ID]], 'ExistingRental-12.11'!A:H, 3, 0), "Not Open On 12.11")</f>
        <v>45996</v>
      </c>
      <c r="S1203" s="167" t="str">
        <f>IF(Table2[[#This Row],[Start Rental Date]]="New Rental", "New Rental", "Rental Extension Request")</f>
        <v>Rental Extension Request</v>
      </c>
      <c r="T1203" s="167" t="str">
        <f>IFERROR(IF(Table2[[#This Row],[Date of this request]]-Table2[[#This Row],[Tech Service Date]]&lt;60, "New Hire Rental", "Truck Breakdown"), "New Hire Rental")</f>
        <v>Truck Breakdown</v>
      </c>
      <c r="U1203" s="167" t="str">
        <f>IFERROR(VLOOKUP(Table2[[#This Row],[Enterprise ID]], 'ExistingRental-12.11'!A:H, 7, 0), "Not Open On 12.11")</f>
        <v>LIONEST BONIN</v>
      </c>
      <c r="V1203" s="173">
        <f>IFERROR(VLOOKUP(Table2[[#This Row],[Enterprise ID]],'Tech-ServiceDate'!A:B,2,0), "EitherNewHire or Termed")</f>
        <v>44315</v>
      </c>
      <c r="W1203" s="41"/>
      <c r="X1203" s="25"/>
    </row>
    <row r="1204" spans="1:24" ht="33.75" customHeight="1">
      <c r="A1204" s="33">
        <v>45996</v>
      </c>
      <c r="B1204" s="8">
        <v>37077</v>
      </c>
      <c r="C1204" s="9" t="s">
        <v>17343</v>
      </c>
      <c r="D1204" s="10" t="s">
        <v>7351</v>
      </c>
      <c r="E1204" s="174" t="s">
        <v>18244</v>
      </c>
      <c r="F1204" s="175">
        <v>4235122847</v>
      </c>
      <c r="G1204" s="175" t="s">
        <v>18245</v>
      </c>
      <c r="H1204" s="12">
        <v>45979</v>
      </c>
      <c r="I1204" s="2" t="s">
        <v>17705</v>
      </c>
      <c r="J1204" s="6" t="s">
        <v>17706</v>
      </c>
      <c r="K1204" s="3" t="s">
        <v>14679</v>
      </c>
      <c r="L1204" s="3" t="s">
        <v>14680</v>
      </c>
      <c r="M1204" s="40"/>
      <c r="N1204" s="3" t="s">
        <v>14680</v>
      </c>
      <c r="O1204" s="3" t="s">
        <v>14680</v>
      </c>
      <c r="P1204" s="171" t="str">
        <f>IFERROR(VLOOKUP(D1204,'TPMS-auto'!A:D, 4,0),"Not-in-TPMS")</f>
        <v>0004766</v>
      </c>
      <c r="Q1204" s="170" t="str">
        <f>VLOOKUP(Table2[[#This Row],[Unit Number]],Ops,3,0)</f>
        <v>Rob &amp; Andrea</v>
      </c>
      <c r="R1204" s="173">
        <f>IFERROR(VLOOKUP(Table2[[#This Row],[Enterprise ID]], 'ExistingRental-12.11'!A:H, 3, 0), "Not Open On 12.11")</f>
        <v>45979</v>
      </c>
      <c r="S1204" s="167" t="str">
        <f>IF(Table2[[#This Row],[Start Rental Date]]="New Rental", "New Rental", "Rental Extension Request")</f>
        <v>Rental Extension Request</v>
      </c>
      <c r="T1204" s="167" t="str">
        <f>IFERROR(IF(Table2[[#This Row],[Date of this request]]-Table2[[#This Row],[Tech Service Date]]&lt;60, "New Hire Rental", "Truck Breakdown"), "New Hire Rental")</f>
        <v>Truck Breakdown</v>
      </c>
      <c r="U1204" s="167" t="str">
        <f>IFERROR(VLOOKUP(Table2[[#This Row],[Enterprise ID]], 'ExistingRental-12.11'!A:H, 7, 0), "Not Open On 12.11")</f>
        <v>JAMES LEWIS</v>
      </c>
      <c r="V1204" s="173">
        <f>IFERROR(VLOOKUP(Table2[[#This Row],[Enterprise ID]],'Tech-ServiceDate'!A:B,2,0), "EitherNewHire or Termed")</f>
        <v>32951</v>
      </c>
      <c r="W1204" s="41"/>
      <c r="X1204" s="25"/>
    </row>
    <row r="1205" spans="1:24" ht="33.75" customHeight="1">
      <c r="A1205" s="33">
        <v>45996</v>
      </c>
      <c r="B1205" s="7">
        <v>37377</v>
      </c>
      <c r="C1205" s="4" t="s">
        <v>17938</v>
      </c>
      <c r="D1205" s="5" t="s">
        <v>16218</v>
      </c>
      <c r="E1205" s="176" t="s">
        <v>16817</v>
      </c>
      <c r="F1205" s="181">
        <v>7437703466</v>
      </c>
      <c r="G1205" s="181" t="s">
        <v>18246</v>
      </c>
      <c r="H1205" s="6">
        <v>45986</v>
      </c>
      <c r="I1205" s="2" t="s">
        <v>17939</v>
      </c>
      <c r="J1205" s="6" t="s">
        <v>17940</v>
      </c>
      <c r="K1205" s="3" t="s">
        <v>14679</v>
      </c>
      <c r="L1205" s="3" t="s">
        <v>14680</v>
      </c>
      <c r="M1205" s="40"/>
      <c r="N1205" s="3" t="s">
        <v>14680</v>
      </c>
      <c r="O1205" s="3" t="s">
        <v>14680</v>
      </c>
      <c r="P1205" s="171" t="str">
        <f>IFERROR(VLOOKUP(D1205,'TPMS-auto'!A:D, 4,0),"Not-in-TPMS")</f>
        <v>0008175</v>
      </c>
      <c r="Q1205" s="170" t="str">
        <f>VLOOKUP(Table2[[#This Row],[Unit Number]],Ops,3,0)</f>
        <v>Rob &amp; Andrea</v>
      </c>
      <c r="R1205" s="173">
        <f>IFERROR(VLOOKUP(Table2[[#This Row],[Enterprise ID]], 'ExistingRental-12.11'!A:H, 3, 0), "Not Open On 12.11")</f>
        <v>45996</v>
      </c>
      <c r="S1205" s="167" t="str">
        <f>IF(Table2[[#This Row],[Start Rental Date]]="New Rental", "New Rental", "Rental Extension Request")</f>
        <v>Rental Extension Request</v>
      </c>
      <c r="T1205" s="167" t="str">
        <f>IFERROR(IF(Table2[[#This Row],[Date of this request]]-Table2[[#This Row],[Tech Service Date]]&lt;60, "New Hire Rental", "Truck Breakdown"), "New Hire Rental")</f>
        <v>Truck Breakdown</v>
      </c>
      <c r="U1205" s="167" t="str">
        <f>IFERROR(VLOOKUP(Table2[[#This Row],[Enterprise ID]], 'ExistingRental-12.11'!A:H, 7, 0), "Not Open On 12.11")</f>
        <v>ISAAC CURTIS</v>
      </c>
      <c r="V1205" s="173">
        <f>IFERROR(VLOOKUP(Table2[[#This Row],[Enterprise ID]],'Tech-ServiceDate'!A:B,2,0), "EitherNewHire or Termed")</f>
        <v>45935</v>
      </c>
      <c r="W1205" s="41"/>
      <c r="X1205" s="25"/>
    </row>
    <row r="1206" spans="1:24" ht="33.75" customHeight="1">
      <c r="A1206" s="33">
        <v>45996</v>
      </c>
      <c r="B1206" s="7">
        <v>47029</v>
      </c>
      <c r="C1206" s="4" t="s">
        <v>18042</v>
      </c>
      <c r="D1206" s="5" t="s">
        <v>13107</v>
      </c>
      <c r="E1206" s="176" t="s">
        <v>18247</v>
      </c>
      <c r="F1206" s="181">
        <v>6034514365</v>
      </c>
      <c r="G1206" s="181" t="s">
        <v>18248</v>
      </c>
      <c r="H1206" s="6">
        <v>45989</v>
      </c>
      <c r="I1206" s="2" t="s">
        <v>18043</v>
      </c>
      <c r="J1206" s="6" t="s">
        <v>18044</v>
      </c>
      <c r="K1206" s="3" t="s">
        <v>14679</v>
      </c>
      <c r="L1206" s="3" t="s">
        <v>14680</v>
      </c>
      <c r="M1206" s="40"/>
      <c r="N1206" s="3" t="s">
        <v>14680</v>
      </c>
      <c r="O1206" s="3" t="s">
        <v>14680</v>
      </c>
      <c r="P1206" s="171" t="str">
        <f>IFERROR(VLOOKUP(D1206,'TPMS-auto'!A:D, 4,0),"Not-in-TPMS")</f>
        <v>0007670</v>
      </c>
      <c r="Q1206" s="170" t="str">
        <f>VLOOKUP(Table2[[#This Row],[Unit Number]],Ops,3,0)</f>
        <v>Rob &amp; Andrea</v>
      </c>
      <c r="R1206" s="173">
        <f>IFERROR(VLOOKUP(Table2[[#This Row],[Enterprise ID]], 'ExistingRental-12.11'!A:H, 3, 0), "Not Open On 12.11")</f>
        <v>45992</v>
      </c>
      <c r="S1206" s="167" t="str">
        <f>IF(Table2[[#This Row],[Start Rental Date]]="New Rental", "New Rental", "Rental Extension Request")</f>
        <v>Rental Extension Request</v>
      </c>
      <c r="T1206" s="167" t="str">
        <f>IFERROR(IF(Table2[[#This Row],[Date of this request]]-Table2[[#This Row],[Tech Service Date]]&lt;60, "New Hire Rental", "Truck Breakdown"), "New Hire Rental")</f>
        <v>Truck Breakdown</v>
      </c>
      <c r="U1206" s="167" t="str">
        <f>IFERROR(VLOOKUP(Table2[[#This Row],[Enterprise ID]], 'ExistingRental-12.11'!A:H, 7, 0), "Not Open On 12.11")</f>
        <v>TIMOTHY BOLAND</v>
      </c>
      <c r="V1206" s="173">
        <f>IFERROR(VLOOKUP(Table2[[#This Row],[Enterprise ID]],'Tech-ServiceDate'!A:B,2,0), "EitherNewHire or Termed")</f>
        <v>31347</v>
      </c>
      <c r="W1206" s="41"/>
      <c r="X1206" s="25"/>
    </row>
    <row r="1207" spans="1:24" ht="33.75" customHeight="1">
      <c r="A1207" s="33">
        <v>45996</v>
      </c>
      <c r="B1207" s="7">
        <v>47135</v>
      </c>
      <c r="C1207" s="4" t="s">
        <v>18249</v>
      </c>
      <c r="D1207" s="5" t="s">
        <v>7440</v>
      </c>
      <c r="E1207" s="176" t="str">
        <f t="shared" ref="E1207:E1216" si="51">TRIM(B1207)</f>
        <v>47135</v>
      </c>
      <c r="F1207" s="181">
        <f>IFERROR(VLOOKUP(D1207,'TPMS-auto'!A:J, 10,0), "Not-in-TPMS")</f>
        <v>2766964340</v>
      </c>
      <c r="G1207" s="181" t="str">
        <f>IFERROR(VLOOKUP(D1207,'TPMS-auto'!A:J,6,0),"Not-in-TPMS")</f>
        <v>047135</v>
      </c>
      <c r="H1207" s="12" t="s">
        <v>14676</v>
      </c>
      <c r="I1207" s="2" t="s">
        <v>18250</v>
      </c>
      <c r="J1207" s="6" t="s">
        <v>18251</v>
      </c>
      <c r="K1207" s="3" t="s">
        <v>14679</v>
      </c>
      <c r="L1207" s="3" t="s">
        <v>14680</v>
      </c>
      <c r="M1207" s="40" t="s">
        <v>14680</v>
      </c>
      <c r="N1207" s="3" t="s">
        <v>14680</v>
      </c>
      <c r="O1207" s="3" t="s">
        <v>14680</v>
      </c>
      <c r="P1207" s="171" t="str">
        <f>IFERROR(VLOOKUP(D1207,'TPMS-auto'!A:D, 4,0),"Not-in-TPMS")</f>
        <v>0004766</v>
      </c>
      <c r="Q1207" s="170" t="str">
        <f>VLOOKUP(Table2[[#This Row],[Unit Number]],Ops,3,0)</f>
        <v>Rob &amp; Andrea</v>
      </c>
      <c r="R1207" s="173" t="str">
        <f>IFERROR(VLOOKUP(Table2[[#This Row],[Enterprise ID]], 'ExistingRental-12.11'!A:H, 3, 0), "Not Open On 12.11")</f>
        <v>Not Open On 12.11</v>
      </c>
      <c r="S1207" s="167" t="str">
        <f>IF(Table2[[#This Row],[Start Rental Date]]="New Rental", "New Rental", "Rental Extension Request")</f>
        <v>New Rental</v>
      </c>
      <c r="T1207" s="167" t="str">
        <f>IFERROR(IF(Table2[[#This Row],[Date of this request]]-Table2[[#This Row],[Tech Service Date]]&lt;60, "New Hire Rental", "Truck Breakdown"), "New Hire Rental")</f>
        <v>Truck Breakdown</v>
      </c>
      <c r="U1207" s="167" t="str">
        <f>IFERROR(VLOOKUP(Table2[[#This Row],[Enterprise ID]], 'ExistingRental-12.11'!A:H, 7, 0), "Not Open On 12.11")</f>
        <v>Not Open On 12.11</v>
      </c>
      <c r="V1207" s="173">
        <f>IFERROR(VLOOKUP(Table2[[#This Row],[Enterprise ID]],'Tech-ServiceDate'!A:B,2,0), "EitherNewHire or Termed")</f>
        <v>29936</v>
      </c>
      <c r="W1207" s="41"/>
      <c r="X1207" s="25"/>
    </row>
    <row r="1208" spans="1:24" ht="33.75" customHeight="1">
      <c r="A1208" s="33">
        <v>45996</v>
      </c>
      <c r="B1208" s="7">
        <v>47317</v>
      </c>
      <c r="C1208" s="4" t="s">
        <v>18252</v>
      </c>
      <c r="D1208" s="5" t="s">
        <v>18253</v>
      </c>
      <c r="E1208" s="176" t="str">
        <f t="shared" si="51"/>
        <v>47317</v>
      </c>
      <c r="F1208" s="181">
        <f>IFERROR(VLOOKUP(D1208,'TPMS-auto'!A:J, 10,0), "Not-in-TPMS")</f>
        <v>5805321629</v>
      </c>
      <c r="G1208" s="181" t="str">
        <f>IFERROR(VLOOKUP(D1208,'TPMS-auto'!A:J,6,0),"Not-in-TPMS")</f>
        <v>047317</v>
      </c>
      <c r="H1208" s="12" t="s">
        <v>14676</v>
      </c>
      <c r="I1208" s="2" t="s">
        <v>18254</v>
      </c>
      <c r="J1208" s="6" t="s">
        <v>18255</v>
      </c>
      <c r="K1208" s="3" t="s">
        <v>14679</v>
      </c>
      <c r="L1208" s="3" t="s">
        <v>14680</v>
      </c>
      <c r="M1208" s="40" t="s">
        <v>14680</v>
      </c>
      <c r="N1208" s="3" t="s">
        <v>14680</v>
      </c>
      <c r="O1208" s="3" t="s">
        <v>14680</v>
      </c>
      <c r="P1208" s="171" t="str">
        <f>IFERROR(VLOOKUP(D1208,'TPMS-auto'!A:D, 4,0),"Not-in-TPMS")</f>
        <v>0008420</v>
      </c>
      <c r="Q1208" s="170" t="str">
        <f>VLOOKUP(Table2[[#This Row],[Unit Number]],Ops,3,0)</f>
        <v>Rob &amp; Andrea</v>
      </c>
      <c r="R1208" s="173" t="str">
        <f>IFERROR(VLOOKUP(Table2[[#This Row],[Enterprise ID]], 'ExistingRental-12.11'!A:H, 3, 0), "Not Open On 12.11")</f>
        <v>Not Open On 12.11</v>
      </c>
      <c r="S1208" s="167" t="str">
        <f>IF(Table2[[#This Row],[Start Rental Date]]="New Rental", "New Rental", "Rental Extension Request")</f>
        <v>New Rental</v>
      </c>
      <c r="T1208" s="167" t="str">
        <f>IFERROR(IF(Table2[[#This Row],[Date of this request]]-Table2[[#This Row],[Tech Service Date]]&lt;60, "New Hire Rental", "Truck Breakdown"), "New Hire Rental")</f>
        <v>Truck Breakdown</v>
      </c>
      <c r="U1208" s="167" t="str">
        <f>IFERROR(VLOOKUP(Table2[[#This Row],[Enterprise ID]], 'ExistingRental-12.11'!A:H, 7, 0), "Not Open On 12.11")</f>
        <v>Not Open On 12.11</v>
      </c>
      <c r="V1208" s="173">
        <f>IFERROR(VLOOKUP(Table2[[#This Row],[Enterprise ID]],'Tech-ServiceDate'!A:B,2,0), "EitherNewHire or Termed")</f>
        <v>45571</v>
      </c>
      <c r="W1208" s="41"/>
      <c r="X1208" s="25"/>
    </row>
    <row r="1209" spans="1:24" ht="33.75" customHeight="1">
      <c r="A1209" s="33">
        <v>45996</v>
      </c>
      <c r="B1209" s="7">
        <v>61577</v>
      </c>
      <c r="C1209" s="4" t="s">
        <v>18256</v>
      </c>
      <c r="D1209" s="5" t="s">
        <v>11457</v>
      </c>
      <c r="E1209" s="176" t="str">
        <f t="shared" si="51"/>
        <v>61577</v>
      </c>
      <c r="F1209" s="181">
        <f>IFERROR(VLOOKUP(D1209,'TPMS-auto'!A:J, 10,0), "Not-in-TPMS")</f>
        <v>5015109055</v>
      </c>
      <c r="G1209" s="181" t="str">
        <f>IFERROR(VLOOKUP(D1209,'TPMS-auto'!A:J,6,0),"Not-in-TPMS")</f>
        <v>061577</v>
      </c>
      <c r="H1209" s="12" t="s">
        <v>14676</v>
      </c>
      <c r="I1209" s="2" t="s">
        <v>18257</v>
      </c>
      <c r="J1209" s="6" t="s">
        <v>18258</v>
      </c>
      <c r="K1209" s="3" t="s">
        <v>14679</v>
      </c>
      <c r="L1209" s="3" t="s">
        <v>14680</v>
      </c>
      <c r="M1209" s="40" t="s">
        <v>14680</v>
      </c>
      <c r="N1209" s="3" t="s">
        <v>14680</v>
      </c>
      <c r="O1209" s="3" t="s">
        <v>14680</v>
      </c>
      <c r="P1209" s="171" t="str">
        <f>IFERROR(VLOOKUP(D1209,'TPMS-auto'!A:D, 4,0),"Not-in-TPMS")</f>
        <v>0007670</v>
      </c>
      <c r="Q1209" s="170" t="str">
        <f>VLOOKUP(Table2[[#This Row],[Unit Number]],Ops,3,0)</f>
        <v>Rob &amp; Andrea</v>
      </c>
      <c r="R1209" s="173">
        <f>IFERROR(VLOOKUP(Table2[[#This Row],[Enterprise ID]], 'ExistingRental-12.11'!A:H, 3, 0), "Not Open On 12.11")</f>
        <v>45996</v>
      </c>
      <c r="S1209" s="167" t="str">
        <f>IF(Table2[[#This Row],[Start Rental Date]]="New Rental", "New Rental", "Rental Extension Request")</f>
        <v>New Rental</v>
      </c>
      <c r="T1209" s="167" t="str">
        <f>IFERROR(IF(Table2[[#This Row],[Date of this request]]-Table2[[#This Row],[Tech Service Date]]&lt;60, "New Hire Rental", "Truck Breakdown"), "New Hire Rental")</f>
        <v>Truck Breakdown</v>
      </c>
      <c r="U1209" s="167" t="str">
        <f>IFERROR(VLOOKUP(Table2[[#This Row],[Enterprise ID]], 'ExistingRental-12.11'!A:H, 7, 0), "Not Open On 12.11")</f>
        <v>RAYMOND DELEKTA</v>
      </c>
      <c r="V1209" s="173">
        <f>IFERROR(VLOOKUP(Table2[[#This Row],[Enterprise ID]],'Tech-ServiceDate'!A:B,2,0), "EitherNewHire or Termed")</f>
        <v>36990</v>
      </c>
      <c r="W1209" s="41"/>
      <c r="X1209" s="25"/>
    </row>
    <row r="1210" spans="1:24" ht="33.75" customHeight="1">
      <c r="A1210" s="33">
        <v>45996</v>
      </c>
      <c r="B1210" s="8">
        <v>23932</v>
      </c>
      <c r="C1210" s="9" t="s">
        <v>18259</v>
      </c>
      <c r="D1210" s="10" t="s">
        <v>16660</v>
      </c>
      <c r="E1210" s="174" t="str">
        <f t="shared" si="51"/>
        <v>23932</v>
      </c>
      <c r="F1210" s="175">
        <f>IFERROR(VLOOKUP(D1210,'TPMS-auto'!A:J, 10,0), "Not-in-TPMS")</f>
        <v>8646520260</v>
      </c>
      <c r="G1210" s="175">
        <f>IFERROR(VLOOKUP(D1210,'TPMS-auto'!A:J,6,0),"Not-in-TPMS")</f>
        <v>0</v>
      </c>
      <c r="H1210" s="12" t="s">
        <v>14676</v>
      </c>
      <c r="I1210" s="11" t="s">
        <v>18260</v>
      </c>
      <c r="J1210" s="13" t="s">
        <v>18261</v>
      </c>
      <c r="K1210" s="3" t="s">
        <v>14679</v>
      </c>
      <c r="L1210" s="3" t="s">
        <v>14680</v>
      </c>
      <c r="M1210" s="40" t="s">
        <v>14680</v>
      </c>
      <c r="N1210" s="13" t="s">
        <v>14680</v>
      </c>
      <c r="O1210" s="13" t="s">
        <v>14680</v>
      </c>
      <c r="P1210" s="166" t="str">
        <f>IFERROR(VLOOKUP(D1210,'TPMS-auto'!A:D, 4,0),"Not-in-TPMS")</f>
        <v>0004766</v>
      </c>
      <c r="Q1210" s="169" t="str">
        <f>VLOOKUP(Table2[[#This Row],[Unit Number]],Ops,3,0)</f>
        <v>Rob &amp; Andrea</v>
      </c>
      <c r="R1210" s="173">
        <f>IFERROR(VLOOKUP(Table2[[#This Row],[Enterprise ID]], 'ExistingRental-12.11'!A:H, 3, 0), "Not Open On 12.11")</f>
        <v>45999</v>
      </c>
      <c r="S1210" s="167" t="str">
        <f>IF(Table2[[#This Row],[Start Rental Date]]="New Rental", "New Rental", "Rental Extension Request")</f>
        <v>New Rental</v>
      </c>
      <c r="T1210" s="167" t="str">
        <f>IFERROR(IF(Table2[[#This Row],[Date of this request]]-Table2[[#This Row],[Tech Service Date]]&lt;60, "New Hire Rental", "Truck Breakdown"), "New Hire Rental")</f>
        <v>Truck Breakdown</v>
      </c>
      <c r="U1210" s="167" t="str">
        <f>IFERROR(VLOOKUP(Table2[[#This Row],[Enterprise ID]], 'ExistingRental-12.11'!A:H, 7, 0), "Not Open On 12.11")</f>
        <v>JEFFERY YOWE</v>
      </c>
      <c r="V1210" s="173">
        <f>IFERROR(VLOOKUP(Table2[[#This Row],[Enterprise ID]],'Tech-ServiceDate'!A:B,2,0), "EitherNewHire or Termed")</f>
        <v>45928</v>
      </c>
      <c r="W1210" s="41"/>
      <c r="X1210" s="25"/>
    </row>
    <row r="1211" spans="1:24" ht="33.75" customHeight="1">
      <c r="A1211" s="15">
        <v>45996</v>
      </c>
      <c r="B1211" s="7">
        <v>36459</v>
      </c>
      <c r="C1211" s="4" t="s">
        <v>17833</v>
      </c>
      <c r="D1211" s="5" t="s">
        <v>17834</v>
      </c>
      <c r="E1211" s="176" t="str">
        <f t="shared" si="51"/>
        <v>36459</v>
      </c>
      <c r="F1211" s="181">
        <f>IFERROR(VLOOKUP(D1211,'TPMS-auto'!A:J, 10,0), "Not-in-TPMS")</f>
        <v>9193444283</v>
      </c>
      <c r="G1211" s="181" t="str">
        <f>IFERROR(VLOOKUP(D1211,'TPMS-auto'!A:J,6,0),"Not-in-TPMS")</f>
        <v>036459</v>
      </c>
      <c r="H1211" s="12">
        <v>45982</v>
      </c>
      <c r="I1211" s="2" t="s">
        <v>14764</v>
      </c>
      <c r="J1211" s="3" t="s">
        <v>17835</v>
      </c>
      <c r="K1211" s="13" t="s">
        <v>15451</v>
      </c>
      <c r="L1211" s="13" t="s">
        <v>14680</v>
      </c>
      <c r="M1211" s="13"/>
      <c r="N1211" s="3" t="s">
        <v>14680</v>
      </c>
      <c r="O1211" s="3" t="s">
        <v>14680</v>
      </c>
      <c r="P1211" s="166" t="str">
        <f>IFERROR(VLOOKUP(D1211,'TPMS-auto'!A:D, 4,0),"Not-in-TPMS")</f>
        <v>0008175</v>
      </c>
      <c r="Q1211" s="169" t="str">
        <f>VLOOKUP(Table2[[#This Row],[Unit Number]],Ops,3,0)</f>
        <v>Rob &amp; Andrea</v>
      </c>
      <c r="R1211" s="173" t="str">
        <f>IFERROR(VLOOKUP(Table2[[#This Row],[Enterprise ID]], 'ExistingRental-12.11'!A:H, 3, 0), "Not Open On 12.11")</f>
        <v>Not Open On 12.11</v>
      </c>
      <c r="S1211" s="167" t="str">
        <f>IF(Table2[[#This Row],[Start Rental Date]]="New Rental", "New Rental", "Rental Extension Request")</f>
        <v>Rental Extension Request</v>
      </c>
      <c r="T1211" s="167" t="str">
        <f>IFERROR(IF(Table2[[#This Row],[Date of this request]]-Table2[[#This Row],[Tech Service Date]]&lt;60, "New Hire Rental", "Truck Breakdown"), "New Hire Rental")</f>
        <v>Truck Breakdown</v>
      </c>
      <c r="U1211" s="167" t="str">
        <f>IFERROR(VLOOKUP(Table2[[#This Row],[Enterprise ID]], 'ExistingRental-12.11'!A:H, 7, 0), "Not Open On 12.11")</f>
        <v>Not Open On 12.11</v>
      </c>
      <c r="V1211" s="173">
        <f>IFERROR(VLOOKUP(Table2[[#This Row],[Enterprise ID]],'Tech-ServiceDate'!A:B,2,0), "EitherNewHire or Termed")</f>
        <v>41757</v>
      </c>
      <c r="W1211" s="41"/>
      <c r="X1211" s="25"/>
    </row>
    <row r="1212" spans="1:24" ht="33.75" customHeight="1">
      <c r="A1212" s="15">
        <v>45996</v>
      </c>
      <c r="B1212" s="8">
        <v>46645</v>
      </c>
      <c r="C1212" s="9" t="s">
        <v>15432</v>
      </c>
      <c r="D1212" s="10" t="s">
        <v>15433</v>
      </c>
      <c r="E1212" s="174" t="str">
        <f t="shared" si="51"/>
        <v>46645</v>
      </c>
      <c r="F1212" s="175">
        <f>IFERROR(VLOOKUP(D1212,'TPMS-auto'!A:J, 10,0), "Not-in-TPMS")</f>
        <v>9546052740</v>
      </c>
      <c r="G1212" s="175" t="str">
        <f>IFERROR(VLOOKUP(D1212,'TPMS-auto'!A:J,6,0),"Not-in-TPMS")</f>
        <v>046645</v>
      </c>
      <c r="H1212" s="12">
        <v>45967</v>
      </c>
      <c r="I1212" s="11" t="s">
        <v>18262</v>
      </c>
      <c r="J1212" s="13" t="s">
        <v>17295</v>
      </c>
      <c r="K1212" s="13" t="s">
        <v>14679</v>
      </c>
      <c r="L1212" s="13" t="s">
        <v>14680</v>
      </c>
      <c r="M1212" s="13"/>
      <c r="N1212" s="13" t="s">
        <v>14680</v>
      </c>
      <c r="O1212" s="13" t="s">
        <v>14680</v>
      </c>
      <c r="P1212" s="166" t="str">
        <f>IFERROR(VLOOKUP(D1212,'TPMS-auto'!A:D, 4,0),"Not-in-TPMS")</f>
        <v>0007435</v>
      </c>
      <c r="Q1212" s="169" t="str">
        <f>VLOOKUP(Table2[[#This Row],[Unit Number]],Ops,3,0)</f>
        <v>Rob &amp; Andrea</v>
      </c>
      <c r="R1212" s="173">
        <f>IFERROR(VLOOKUP(Table2[[#This Row],[Enterprise ID]], 'ExistingRental-12.11'!A:H, 3, 0), "Not Open On 12.11")</f>
        <v>45967</v>
      </c>
      <c r="S1212" s="167" t="str">
        <f>IF(Table2[[#This Row],[Start Rental Date]]="New Rental", "New Rental", "Rental Extension Request")</f>
        <v>Rental Extension Request</v>
      </c>
      <c r="T1212" s="167" t="str">
        <f>IFERROR(IF(Table2[[#This Row],[Date of this request]]-Table2[[#This Row],[Tech Service Date]]&lt;60, "New Hire Rental", "Truck Breakdown"), "New Hire Rental")</f>
        <v>Truck Breakdown</v>
      </c>
      <c r="U1212" s="167" t="str">
        <f>IFERROR(VLOOKUP(Table2[[#This Row],[Enterprise ID]], 'ExistingRental-12.11'!A:H, 7, 0), "Not Open On 12.11")</f>
        <v>GEORGE PAGONAS</v>
      </c>
      <c r="V1212" s="173">
        <f>IFERROR(VLOOKUP(Table2[[#This Row],[Enterprise ID]],'Tech-ServiceDate'!A:B,2,0), "EitherNewHire or Termed")</f>
        <v>45914</v>
      </c>
      <c r="W1212" s="41"/>
      <c r="X1212" s="25"/>
    </row>
    <row r="1213" spans="1:24" ht="33.75" customHeight="1">
      <c r="A1213" s="15">
        <v>45996</v>
      </c>
      <c r="B1213" s="8">
        <v>22368</v>
      </c>
      <c r="C1213" s="9" t="s">
        <v>14906</v>
      </c>
      <c r="D1213" s="10" t="s">
        <v>14907</v>
      </c>
      <c r="E1213" s="174" t="str">
        <f t="shared" si="51"/>
        <v>22368</v>
      </c>
      <c r="F1213" s="177">
        <f>IFERROR(VLOOKUP(D1213,'TPMS-auto'!A:J, 10,0), "Not-in-TPMS")</f>
        <v>5746214542</v>
      </c>
      <c r="G1213" s="177" t="str">
        <f>IFERROR(VLOOKUP(D1213,'TPMS-auto'!A:J,6,0),"Not-in-TPMS")</f>
        <v>022368</v>
      </c>
      <c r="H1213" s="12">
        <v>45940</v>
      </c>
      <c r="I1213" s="11" t="s">
        <v>18263</v>
      </c>
      <c r="J1213" s="13" t="s">
        <v>18264</v>
      </c>
      <c r="K1213" s="13" t="s">
        <v>14679</v>
      </c>
      <c r="L1213" s="13" t="s">
        <v>14680</v>
      </c>
      <c r="M1213" s="13"/>
      <c r="N1213" s="3" t="s">
        <v>14680</v>
      </c>
      <c r="O1213" s="3" t="s">
        <v>14680</v>
      </c>
      <c r="P1213" s="166" t="str">
        <f>IFERROR(VLOOKUP(D1213,'TPMS-auto'!A:D, 4,0),"Not-in-TPMS")</f>
        <v>0008096</v>
      </c>
      <c r="Q1213" s="169" t="str">
        <f>VLOOKUP(Table2[[#This Row],[Unit Number]],Ops,3,0)</f>
        <v>Monica, Cheryl &amp; Machell</v>
      </c>
      <c r="R1213" s="173">
        <f>IFERROR(VLOOKUP(Table2[[#This Row],[Enterprise ID]], 'ExistingRental-12.11'!A:H, 3, 0), "Not Open On 12.11")</f>
        <v>45999</v>
      </c>
      <c r="S1213" s="167" t="str">
        <f>IF(Table2[[#This Row],[Start Rental Date]]="New Rental", "New Rental", "Rental Extension Request")</f>
        <v>Rental Extension Request</v>
      </c>
      <c r="T1213" s="167" t="str">
        <f>IFERROR(IF(Table2[[#This Row],[Date of this request]]-Table2[[#This Row],[Tech Service Date]]&lt;60, "New Hire Rental", "Truck Breakdown"), "New Hire Rental")</f>
        <v>Truck Breakdown</v>
      </c>
      <c r="U1213" s="167" t="str">
        <f>IFERROR(VLOOKUP(Table2[[#This Row],[Enterprise ID]], 'ExistingRental-12.11'!A:H, 7, 0), "Not Open On 12.11")</f>
        <v>MARK POLITE</v>
      </c>
      <c r="V1213" s="173">
        <f>IFERROR(VLOOKUP(Table2[[#This Row],[Enterprise ID]],'Tech-ServiceDate'!A:B,2,0), "EitherNewHire or Termed")</f>
        <v>45900</v>
      </c>
      <c r="W1213" s="41"/>
      <c r="X1213" s="25"/>
    </row>
    <row r="1214" spans="1:24" ht="33.75" customHeight="1">
      <c r="A1214" s="15">
        <v>45996</v>
      </c>
      <c r="B1214" s="8">
        <v>61382</v>
      </c>
      <c r="C1214" s="9" t="s">
        <v>17820</v>
      </c>
      <c r="D1214" s="10" t="s">
        <v>17821</v>
      </c>
      <c r="E1214" s="174" t="str">
        <f t="shared" si="51"/>
        <v>61382</v>
      </c>
      <c r="F1214" s="175">
        <f>IFERROR(VLOOKUP(D1214,'TPMS-auto'!A:J, 10,0), "Not-in-TPMS")</f>
        <v>7189731696</v>
      </c>
      <c r="G1214" s="175" t="str">
        <f>IFERROR(VLOOKUP(D1214,'TPMS-auto'!A:J,6,0),"Not-in-TPMS")</f>
        <v>061382</v>
      </c>
      <c r="H1214" s="12">
        <v>45982</v>
      </c>
      <c r="I1214" s="11" t="s">
        <v>17822</v>
      </c>
      <c r="J1214" s="13" t="s">
        <v>17611</v>
      </c>
      <c r="K1214" s="13"/>
      <c r="L1214" s="13" t="s">
        <v>14680</v>
      </c>
      <c r="M1214" s="13"/>
      <c r="N1214" s="13" t="s">
        <v>14680</v>
      </c>
      <c r="O1214" s="13" t="s">
        <v>14680</v>
      </c>
      <c r="P1214" s="166" t="str">
        <f>IFERROR(VLOOKUP(D1214,'TPMS-auto'!A:D, 4,0),"Not-in-TPMS")</f>
        <v>0007744</v>
      </c>
      <c r="Q1214" s="169" t="str">
        <f>VLOOKUP(Table2[[#This Row],[Unit Number]],Ops,3,0)</f>
        <v>Rob &amp; Andrea</v>
      </c>
      <c r="R1214" s="173">
        <f>IFERROR(VLOOKUP(Table2[[#This Row],[Enterprise ID]], 'ExistingRental-12.11'!A:H, 3, 0), "Not Open On 12.11")</f>
        <v>45999</v>
      </c>
      <c r="S1214" s="167" t="str">
        <f>IF(Table2[[#This Row],[Start Rental Date]]="New Rental", "New Rental", "Rental Extension Request")</f>
        <v>Rental Extension Request</v>
      </c>
      <c r="T1214" s="167" t="str">
        <f>IFERROR(IF(Table2[[#This Row],[Date of this request]]-Table2[[#This Row],[Tech Service Date]]&lt;60, "New Hire Rental", "Truck Breakdown"), "New Hire Rental")</f>
        <v>New Hire Rental</v>
      </c>
      <c r="U1214" s="167" t="str">
        <f>IFERROR(VLOOKUP(Table2[[#This Row],[Enterprise ID]], 'ExistingRental-12.11'!A:H, 7, 0), "Not Open On 12.11")</f>
        <v>JUAN YEDRA LOPEZ</v>
      </c>
      <c r="V1214" s="173">
        <f>IFERROR(VLOOKUP(Table2[[#This Row],[Enterprise ID]],'Tech-ServiceDate'!A:B,2,0), "EitherNewHire or Termed")</f>
        <v>45977</v>
      </c>
      <c r="W1214" s="41"/>
      <c r="X1214" s="25"/>
    </row>
    <row r="1215" spans="1:24" ht="33.75" customHeight="1">
      <c r="A1215" s="15">
        <v>45996</v>
      </c>
      <c r="B1215" s="8">
        <v>47291</v>
      </c>
      <c r="C1215" s="9" t="s">
        <v>16603</v>
      </c>
      <c r="D1215" s="10" t="s">
        <v>15054</v>
      </c>
      <c r="E1215" s="174" t="str">
        <f t="shared" si="51"/>
        <v>47291</v>
      </c>
      <c r="F1215" s="175">
        <f>IFERROR(VLOOKUP(D1215,'TPMS-auto'!A:J, 10,0), "Not-in-TPMS")</f>
        <v>7154922473</v>
      </c>
      <c r="G1215" s="175" t="str">
        <f>IFERROR(VLOOKUP(D1215,'TPMS-auto'!A:J,6,0),"Not-in-TPMS")</f>
        <v>047291</v>
      </c>
      <c r="H1215" s="12">
        <v>45989</v>
      </c>
      <c r="I1215" s="11" t="s">
        <v>17321</v>
      </c>
      <c r="J1215" s="13"/>
      <c r="K1215" s="13" t="s">
        <v>14679</v>
      </c>
      <c r="L1215" s="13" t="s">
        <v>14680</v>
      </c>
      <c r="M1215" s="13"/>
      <c r="N1215" s="13" t="s">
        <v>14680</v>
      </c>
      <c r="O1215" s="13" t="s">
        <v>14680</v>
      </c>
      <c r="P1215" s="166" t="str">
        <f>IFERROR(VLOOKUP(D1215,'TPMS-auto'!A:D, 4,0),"Not-in-TPMS")</f>
        <v>0008162</v>
      </c>
      <c r="Q1215" s="169" t="str">
        <f>VLOOKUP(Table2[[#This Row],[Unit Number]],Ops,3,0)</f>
        <v>Monica, Cheryl &amp; Machell</v>
      </c>
      <c r="R1215" s="173">
        <f>IFERROR(VLOOKUP(Table2[[#This Row],[Enterprise ID]], 'ExistingRental-12.11'!A:H, 3, 0), "Not Open On 12.11")</f>
        <v>45895</v>
      </c>
      <c r="S1215" s="167" t="str">
        <f>IF(Table2[[#This Row],[Start Rental Date]]="New Rental", "New Rental", "Rental Extension Request")</f>
        <v>Rental Extension Request</v>
      </c>
      <c r="T1215" s="167" t="str">
        <f>IFERROR(IF(Table2[[#This Row],[Date of this request]]-Table2[[#This Row],[Tech Service Date]]&lt;60, "New Hire Rental", "Truck Breakdown"), "New Hire Rental")</f>
        <v>Truck Breakdown</v>
      </c>
      <c r="U1215" s="167" t="str">
        <f>IFERROR(VLOOKUP(Table2[[#This Row],[Enterprise ID]], 'ExistingRental-12.11'!A:H, 7, 0), "Not Open On 12.11")</f>
        <v>SEAN WICKLANDER</v>
      </c>
      <c r="V1215" s="173">
        <f>IFERROR(VLOOKUP(Table2[[#This Row],[Enterprise ID]],'Tech-ServiceDate'!A:B,2,0), "EitherNewHire or Termed")</f>
        <v>44896</v>
      </c>
      <c r="W1215" s="41"/>
      <c r="X1215" s="25"/>
    </row>
    <row r="1216" spans="1:24" ht="33.75" customHeight="1">
      <c r="A1216" s="15">
        <v>45996</v>
      </c>
      <c r="B1216" s="7">
        <v>47252</v>
      </c>
      <c r="C1216" s="4" t="s">
        <v>18265</v>
      </c>
      <c r="D1216" s="5" t="s">
        <v>18266</v>
      </c>
      <c r="E1216" s="176" t="str">
        <f t="shared" si="51"/>
        <v>47252</v>
      </c>
      <c r="F1216" s="181">
        <f>IFERROR(VLOOKUP(D1216,'TPMS-auto'!A:J, 10,0), "Not-in-TPMS")</f>
        <v>3603901135</v>
      </c>
      <c r="G1216" s="181" t="str">
        <f>IFERROR(VLOOKUP(D1216,'TPMS-auto'!A:J,6,0),"Not-in-TPMS")</f>
        <v>047252</v>
      </c>
      <c r="H1216" s="12" t="s">
        <v>14676</v>
      </c>
      <c r="I1216" s="2" t="s">
        <v>18267</v>
      </c>
      <c r="J1216" s="3" t="s">
        <v>16716</v>
      </c>
      <c r="K1216" s="13" t="s">
        <v>14679</v>
      </c>
      <c r="L1216" s="13" t="s">
        <v>14680</v>
      </c>
      <c r="M1216" s="13" t="s">
        <v>14680</v>
      </c>
      <c r="N1216" s="3" t="s">
        <v>14680</v>
      </c>
      <c r="O1216" s="3" t="s">
        <v>14680</v>
      </c>
      <c r="P1216" s="166" t="str">
        <f>IFERROR(VLOOKUP(D1216,'TPMS-auto'!A:D, 4,0),"Not-in-TPMS")</f>
        <v>0008228</v>
      </c>
      <c r="Q1216" s="169" t="str">
        <f>VLOOKUP(Table2[[#This Row],[Unit Number]],Ops,3,0)</f>
        <v>Carol &amp; Tasha</v>
      </c>
      <c r="R1216" s="173">
        <f>IFERROR(VLOOKUP(Table2[[#This Row],[Enterprise ID]], 'ExistingRental-12.11'!A:H, 3, 0), "Not Open On 12.11")</f>
        <v>46000</v>
      </c>
      <c r="S1216" s="167" t="str">
        <f>IF(Table2[[#This Row],[Start Rental Date]]="New Rental", "New Rental", "Rental Extension Request")</f>
        <v>New Rental</v>
      </c>
      <c r="T1216" s="167" t="str">
        <f>IFERROR(IF(Table2[[#This Row],[Date of this request]]-Table2[[#This Row],[Tech Service Date]]&lt;60, "New Hire Rental", "Truck Breakdown"), "New Hire Rental")</f>
        <v>Truck Breakdown</v>
      </c>
      <c r="U1216" s="167" t="str">
        <f>IFERROR(VLOOKUP(Table2[[#This Row],[Enterprise ID]], 'ExistingRental-12.11'!A:H, 7, 0), "Not Open On 12.11")</f>
        <v>TYLER BURDICK</v>
      </c>
      <c r="V1216" s="173">
        <f>IFERROR(VLOOKUP(Table2[[#This Row],[Enterprise ID]],'Tech-ServiceDate'!A:B,2,0), "EitherNewHire or Termed")</f>
        <v>43152</v>
      </c>
      <c r="W1216" s="41"/>
      <c r="X1216" s="25"/>
    </row>
    <row r="1217" spans="1:24" ht="33.75" customHeight="1">
      <c r="A1217" s="15">
        <v>45996</v>
      </c>
      <c r="B1217" s="7">
        <v>6008</v>
      </c>
      <c r="C1217" s="4" t="s">
        <v>18176</v>
      </c>
      <c r="D1217" s="5" t="s">
        <v>15197</v>
      </c>
      <c r="E1217" s="176" t="s">
        <v>18268</v>
      </c>
      <c r="F1217" s="181">
        <v>7038631826</v>
      </c>
      <c r="G1217" s="181">
        <v>0</v>
      </c>
      <c r="H1217" s="6">
        <v>45994</v>
      </c>
      <c r="I1217" s="2" t="s">
        <v>17894</v>
      </c>
      <c r="J1217" s="3" t="s">
        <v>18177</v>
      </c>
      <c r="K1217" s="3" t="s">
        <v>14679</v>
      </c>
      <c r="L1217" s="3" t="s">
        <v>14680</v>
      </c>
      <c r="M1217" s="13"/>
      <c r="N1217" s="3" t="s">
        <v>14680</v>
      </c>
      <c r="O1217" s="3" t="s">
        <v>14680</v>
      </c>
      <c r="P1217" s="166" t="str">
        <f>IFERROR(VLOOKUP(D1217,'TPMS-auto'!A:D, 4,0),"Not-in-TPMS")</f>
        <v>0007084</v>
      </c>
      <c r="Q1217" s="169" t="str">
        <f>VLOOKUP(Table2[[#This Row],[Unit Number]],Ops,3,0)</f>
        <v>Monica, Cheryl &amp; Machell</v>
      </c>
      <c r="R1217" s="173">
        <f>IFERROR(VLOOKUP(Table2[[#This Row],[Enterprise ID]], 'ExistingRental-12.11'!A:H, 3, 0), "Not Open On 12.11")</f>
        <v>45994</v>
      </c>
      <c r="S1217" s="167" t="str">
        <f>IF(Table2[[#This Row],[Start Rental Date]]="New Rental", "New Rental", "Rental Extension Request")</f>
        <v>Rental Extension Request</v>
      </c>
      <c r="T1217" s="167" t="str">
        <f>IFERROR(IF(Table2[[#This Row],[Date of this request]]-Table2[[#This Row],[Tech Service Date]]&lt;60, "New Hire Rental", "Truck Breakdown"), "New Hire Rental")</f>
        <v>Truck Breakdown</v>
      </c>
      <c r="U1217" s="167" t="str">
        <f>IFERROR(VLOOKUP(Table2[[#This Row],[Enterprise ID]], 'ExistingRental-12.11'!A:H, 7, 0), "Not Open On 12.11")</f>
        <v>ABDUL LATIF KATAWAZI</v>
      </c>
      <c r="V1217" s="173">
        <f>IFERROR(VLOOKUP(Table2[[#This Row],[Enterprise ID]],'Tech-ServiceDate'!A:B,2,0), "EitherNewHire or Termed")</f>
        <v>45858</v>
      </c>
      <c r="W1217" s="41"/>
      <c r="X1217" s="25"/>
    </row>
    <row r="1218" spans="1:24" ht="33.75" customHeight="1">
      <c r="A1218" s="33">
        <v>45996</v>
      </c>
      <c r="B1218" s="7">
        <v>37055</v>
      </c>
      <c r="C1218" s="4" t="s">
        <v>15469</v>
      </c>
      <c r="D1218" s="5" t="s">
        <v>6803</v>
      </c>
      <c r="E1218" s="176" t="s">
        <v>18269</v>
      </c>
      <c r="F1218" s="181">
        <v>3213013550</v>
      </c>
      <c r="G1218" s="181" t="s">
        <v>18270</v>
      </c>
      <c r="H1218" s="6">
        <v>45986</v>
      </c>
      <c r="I1218" s="2" t="s">
        <v>15727</v>
      </c>
      <c r="J1218" s="3" t="s">
        <v>17908</v>
      </c>
      <c r="K1218" s="3" t="s">
        <v>15451</v>
      </c>
      <c r="L1218" s="3" t="s">
        <v>14680</v>
      </c>
      <c r="M1218" s="40"/>
      <c r="N1218" s="3" t="s">
        <v>14680</v>
      </c>
      <c r="O1218" s="3" t="s">
        <v>14680</v>
      </c>
      <c r="P1218" s="171" t="str">
        <f>IFERROR(VLOOKUP(D1218,'TPMS-auto'!A:D, 4,0),"Not-in-TPMS")</f>
        <v>0007435</v>
      </c>
      <c r="Q1218" s="170" t="str">
        <f>VLOOKUP(Table2[[#This Row],[Unit Number]],Ops,3,0)</f>
        <v>Rob &amp; Andrea</v>
      </c>
      <c r="R1218" s="173">
        <f>IFERROR(VLOOKUP(Table2[[#This Row],[Enterprise ID]], 'ExistingRental-12.11'!A:H, 3, 0), "Not Open On 12.11")</f>
        <v>45987</v>
      </c>
      <c r="S1218" s="167" t="str">
        <f>IF(Table2[[#This Row],[Start Rental Date]]="New Rental", "New Rental", "Rental Extension Request")</f>
        <v>Rental Extension Request</v>
      </c>
      <c r="T1218" s="167" t="str">
        <f>IFERROR(IF(Table2[[#This Row],[Date of this request]]-Table2[[#This Row],[Tech Service Date]]&lt;60, "New Hire Rental", "Truck Breakdown"), "New Hire Rental")</f>
        <v>Truck Breakdown</v>
      </c>
      <c r="U1218" s="167" t="str">
        <f>IFERROR(VLOOKUP(Table2[[#This Row],[Enterprise ID]], 'ExistingRental-12.11'!A:H, 7, 0), "Not Open On 12.11")</f>
        <v>JASON FLETCHER</v>
      </c>
      <c r="V1218" s="173">
        <f>IFERROR(VLOOKUP(Table2[[#This Row],[Enterprise ID]],'Tech-ServiceDate'!A:B,2,0), "EitherNewHire or Termed")</f>
        <v>30426</v>
      </c>
      <c r="W1218" s="41"/>
      <c r="X1218" s="25"/>
    </row>
    <row r="1219" spans="1:24" ht="33.75" customHeight="1">
      <c r="A1219" s="33">
        <v>45996</v>
      </c>
      <c r="B1219" s="7">
        <v>61058</v>
      </c>
      <c r="C1219" s="4" t="s">
        <v>18271</v>
      </c>
      <c r="D1219" s="5" t="s">
        <v>18272</v>
      </c>
      <c r="E1219" s="176" t="str">
        <f>TRIM(B1219)</f>
        <v>61058</v>
      </c>
      <c r="F1219" s="181">
        <f>IFERROR(VLOOKUP(D1219,'TPMS-auto'!A:J, 10,0), "Not-in-TPMS")</f>
        <v>8088976523</v>
      </c>
      <c r="G1219" s="181" t="str">
        <f>IFERROR(VLOOKUP(D1219,'TPMS-auto'!A:J,6,0),"Not-in-TPMS")</f>
        <v>061058</v>
      </c>
      <c r="H1219" s="12" t="s">
        <v>14676</v>
      </c>
      <c r="I1219" s="2" t="s">
        <v>18273</v>
      </c>
      <c r="J1219" s="3" t="s">
        <v>18274</v>
      </c>
      <c r="K1219" s="3" t="s">
        <v>15451</v>
      </c>
      <c r="L1219" s="3" t="s">
        <v>14680</v>
      </c>
      <c r="M1219" s="40"/>
      <c r="N1219" s="3" t="s">
        <v>14680</v>
      </c>
      <c r="O1219" s="3"/>
      <c r="P1219" s="171" t="str">
        <f>IFERROR(VLOOKUP(D1219,'TPMS-auto'!A:D, 4,0),"Not-in-TPMS")</f>
        <v>0008158</v>
      </c>
      <c r="Q1219" s="170" t="str">
        <f>VLOOKUP(Table2[[#This Row],[Unit Number]],Ops,3,0)</f>
        <v>Carol &amp; Tasha</v>
      </c>
      <c r="R1219" s="173" t="str">
        <f>IFERROR(VLOOKUP(Table2[[#This Row],[Enterprise ID]], 'ExistingRental-12.11'!A:H, 3, 0), "Not Open On 12.11")</f>
        <v>Not Open On 12.11</v>
      </c>
      <c r="S1219" s="167" t="str">
        <f>IF(Table2[[#This Row],[Start Rental Date]]="New Rental", "New Rental", "Rental Extension Request")</f>
        <v>New Rental</v>
      </c>
      <c r="T1219" s="167" t="str">
        <f>IFERROR(IF(Table2[[#This Row],[Date of this request]]-Table2[[#This Row],[Tech Service Date]]&lt;60, "New Hire Rental", "Truck Breakdown"), "New Hire Rental")</f>
        <v>New Hire Rental</v>
      </c>
      <c r="U1219" s="167" t="str">
        <f>IFERROR(VLOOKUP(Table2[[#This Row],[Enterprise ID]], 'ExistingRental-12.11'!A:H, 7, 0), "Not Open On 12.11")</f>
        <v>Not Open On 12.11</v>
      </c>
      <c r="V1219" s="173">
        <f>IFERROR(VLOOKUP(Table2[[#This Row],[Enterprise ID]],'Tech-ServiceDate'!A:B,2,0), "EitherNewHire or Termed")</f>
        <v>45984</v>
      </c>
      <c r="W1219" s="41"/>
      <c r="X1219" s="25"/>
    </row>
    <row r="1220" spans="1:24" ht="33.75" customHeight="1">
      <c r="A1220" s="33">
        <v>45996</v>
      </c>
      <c r="B1220" s="8">
        <v>61632</v>
      </c>
      <c r="C1220" s="9" t="s">
        <v>17608</v>
      </c>
      <c r="D1220" s="10" t="s">
        <v>17609</v>
      </c>
      <c r="E1220" s="176" t="str">
        <f>TRIM(B1220)</f>
        <v>61632</v>
      </c>
      <c r="F1220" s="175">
        <v>7156060245</v>
      </c>
      <c r="G1220" s="175" t="s">
        <v>18275</v>
      </c>
      <c r="H1220" s="12">
        <v>45992</v>
      </c>
      <c r="I1220" s="11" t="s">
        <v>17610</v>
      </c>
      <c r="J1220" s="13" t="s">
        <v>17611</v>
      </c>
      <c r="K1220" s="13" t="s">
        <v>15451</v>
      </c>
      <c r="L1220" s="13" t="s">
        <v>14680</v>
      </c>
      <c r="M1220" s="40"/>
      <c r="N1220" s="13" t="s">
        <v>14680</v>
      </c>
      <c r="O1220" s="13" t="s">
        <v>14680</v>
      </c>
      <c r="P1220" s="171" t="str">
        <f>IFERROR(VLOOKUP(D1220,'TPMS-auto'!A:D, 4,0),"Not-in-TPMS")</f>
        <v>0008555</v>
      </c>
      <c r="Q1220" s="170" t="str">
        <f>VLOOKUP(Table2[[#This Row],[Unit Number]],Ops,3,0)</f>
        <v>Monica, Cheryl &amp; Machell</v>
      </c>
      <c r="R1220" s="173">
        <f>IFERROR(VLOOKUP(Table2[[#This Row],[Enterprise ID]], 'ExistingRental-12.11'!A:H, 3, 0), "Not Open On 12.11")</f>
        <v>45992</v>
      </c>
      <c r="S1220" s="167" t="str">
        <f>IF(Table2[[#This Row],[Start Rental Date]]="New Rental", "New Rental", "Rental Extension Request")</f>
        <v>Rental Extension Request</v>
      </c>
      <c r="T1220" s="167" t="str">
        <f>IFERROR(IF(Table2[[#This Row],[Date of this request]]-Table2[[#This Row],[Tech Service Date]]&lt;60, "New Hire Rental", "Truck Breakdown"), "New Hire Rental")</f>
        <v>New Hire Rental</v>
      </c>
      <c r="U1220" s="167" t="str">
        <f>IFERROR(VLOOKUP(Table2[[#This Row],[Enterprise ID]], 'ExistingRental-12.11'!A:H, 7, 0), "Not Open On 12.11")</f>
        <v>CHLOE VISGAR</v>
      </c>
      <c r="V1220" s="173">
        <f>IFERROR(VLOOKUP(Table2[[#This Row],[Enterprise ID]],'Tech-ServiceDate'!A:B,2,0), "EitherNewHire or Termed")</f>
        <v>45963</v>
      </c>
      <c r="W1220" s="41"/>
      <c r="X1220" s="25"/>
    </row>
    <row r="1221" spans="1:24" ht="33.75" customHeight="1">
      <c r="A1221" s="15">
        <v>45997</v>
      </c>
      <c r="B1221" s="8">
        <v>21091</v>
      </c>
      <c r="C1221" s="9" t="s">
        <v>14711</v>
      </c>
      <c r="D1221" s="10" t="s">
        <v>7846</v>
      </c>
      <c r="E1221" s="176" t="str">
        <f>TRIM(B1221)</f>
        <v>21091</v>
      </c>
      <c r="F1221" s="175">
        <v>6262032405</v>
      </c>
      <c r="G1221" s="175" t="s">
        <v>18276</v>
      </c>
      <c r="H1221" s="12" t="s">
        <v>14676</v>
      </c>
      <c r="I1221" s="11" t="s">
        <v>18277</v>
      </c>
      <c r="J1221" s="13" t="s">
        <v>18278</v>
      </c>
      <c r="K1221" s="13" t="s">
        <v>15451</v>
      </c>
      <c r="L1221" s="13" t="s">
        <v>14680</v>
      </c>
      <c r="M1221" s="13"/>
      <c r="N1221" s="13" t="s">
        <v>14680</v>
      </c>
      <c r="O1221" s="13" t="s">
        <v>14680</v>
      </c>
      <c r="P1221" s="166" t="str">
        <f>IFERROR(VLOOKUP(D1221,'TPMS-auto'!A:D, 4,0),"Not-in-TPMS")</f>
        <v>0007108</v>
      </c>
      <c r="Q1221" s="169" t="str">
        <f>VLOOKUP(Table2[[#This Row],[Unit Number]],Ops,3,0)</f>
        <v>Carol &amp; Tasha</v>
      </c>
      <c r="R1221" s="173" t="str">
        <f>IFERROR(VLOOKUP(Table2[[#This Row],[Enterprise ID]], 'ExistingRental-12.11'!A:H, 3, 0), "Not Open On 12.11")</f>
        <v>Not Open On 12.11</v>
      </c>
      <c r="S1221" s="167" t="str">
        <f>IF(Table2[[#This Row],[Start Rental Date]]="New Rental", "New Rental", "Rental Extension Request")</f>
        <v>New Rental</v>
      </c>
      <c r="T1221" s="167" t="str">
        <f>IFERROR(IF(Table2[[#This Row],[Date of this request]]-Table2[[#This Row],[Tech Service Date]]&lt;60, "New Hire Rental", "Truck Breakdown"), "New Hire Rental")</f>
        <v>Truck Breakdown</v>
      </c>
      <c r="U1221" s="167" t="str">
        <f>IFERROR(VLOOKUP(Table2[[#This Row],[Enterprise ID]], 'ExistingRental-12.11'!A:H, 7, 0), "Not Open On 12.11")</f>
        <v>Not Open On 12.11</v>
      </c>
      <c r="V1221" s="173">
        <f>IFERROR(VLOOKUP(Table2[[#This Row],[Enterprise ID]],'Tech-ServiceDate'!A:B,2,0), "EitherNewHire or Termed")</f>
        <v>40785</v>
      </c>
      <c r="W1221" s="41"/>
      <c r="X1221" s="25"/>
    </row>
    <row r="1222" spans="1:24" ht="33.75" customHeight="1">
      <c r="A1222" s="15">
        <v>45997</v>
      </c>
      <c r="B1222" s="8">
        <v>47273</v>
      </c>
      <c r="C1222" s="9" t="s">
        <v>15099</v>
      </c>
      <c r="D1222" s="10" t="s">
        <v>15100</v>
      </c>
      <c r="E1222" s="176" t="str">
        <f>TRIM(B1222)</f>
        <v>47273</v>
      </c>
      <c r="F1222" s="175">
        <v>2085803354</v>
      </c>
      <c r="G1222" s="175" t="s">
        <v>18279</v>
      </c>
      <c r="H1222" s="12" t="s">
        <v>14676</v>
      </c>
      <c r="I1222" s="11" t="s">
        <v>15101</v>
      </c>
      <c r="J1222" s="13" t="s">
        <v>18280</v>
      </c>
      <c r="K1222" s="13" t="s">
        <v>15451</v>
      </c>
      <c r="L1222" s="13" t="s">
        <v>14680</v>
      </c>
      <c r="M1222" s="13"/>
      <c r="N1222" s="13" t="s">
        <v>14680</v>
      </c>
      <c r="O1222" s="13" t="s">
        <v>14680</v>
      </c>
      <c r="P1222" s="166" t="str">
        <f>IFERROR(VLOOKUP(D1222,'TPMS-auto'!A:D, 4,0),"Not-in-TPMS")</f>
        <v>0008228</v>
      </c>
      <c r="Q1222" s="169" t="str">
        <f>VLOOKUP(Table2[[#This Row],[Unit Number]],Ops,3,0)</f>
        <v>Carol &amp; Tasha</v>
      </c>
      <c r="R1222" s="173">
        <f>IFERROR(VLOOKUP(Table2[[#This Row],[Enterprise ID]], 'ExistingRental-12.11'!A:H, 3, 0), "Not Open On 12.11")</f>
        <v>46000</v>
      </c>
      <c r="S1222" s="167" t="str">
        <f>IF(Table2[[#This Row],[Start Rental Date]]="New Rental", "New Rental", "Rental Extension Request")</f>
        <v>New Rental</v>
      </c>
      <c r="T1222" s="167" t="str">
        <f>IFERROR(IF(Table2[[#This Row],[Date of this request]]-Table2[[#This Row],[Tech Service Date]]&lt;60, "New Hire Rental", "Truck Breakdown"), "New Hire Rental")</f>
        <v>Truck Breakdown</v>
      </c>
      <c r="U1222" s="167" t="str">
        <f>IFERROR(VLOOKUP(Table2[[#This Row],[Enterprise ID]], 'ExistingRental-12.11'!A:H, 7, 0), "Not Open On 12.11")</f>
        <v>MARK HIGGINS</v>
      </c>
      <c r="V1222" s="173">
        <f>IFERROR(VLOOKUP(Table2[[#This Row],[Enterprise ID]],'Tech-ServiceDate'!A:B,2,0), "EitherNewHire or Termed")</f>
        <v>44462</v>
      </c>
      <c r="W1222" s="41"/>
      <c r="X1222" s="25"/>
    </row>
    <row r="1223" spans="1:24" ht="33.75" customHeight="1">
      <c r="A1223" s="15">
        <v>45999</v>
      </c>
      <c r="B1223" s="7">
        <v>21537</v>
      </c>
      <c r="C1223" s="4" t="s">
        <v>14866</v>
      </c>
      <c r="D1223" s="21" t="s">
        <v>3333</v>
      </c>
      <c r="E1223" s="176">
        <v>82</v>
      </c>
      <c r="F1223" s="177">
        <f>IFERROR(VLOOKUP(D1223,'TPMS-auto'!A:J, 10,0), "Not-in-TPMS")</f>
        <v>9854033640</v>
      </c>
      <c r="G1223" s="177" t="str">
        <f>IFERROR(VLOOKUP(D1223,'TPMS-auto'!A:J,6,0),"Not-in-TPMS")</f>
        <v>037167</v>
      </c>
      <c r="H1223" s="12" t="s">
        <v>14676</v>
      </c>
      <c r="I1223" s="2"/>
      <c r="J1223" s="3" t="s">
        <v>18281</v>
      </c>
      <c r="K1223" s="3" t="s">
        <v>15778</v>
      </c>
      <c r="L1223" s="3"/>
      <c r="M1223" s="13"/>
      <c r="N1223" s="3" t="s">
        <v>14680</v>
      </c>
      <c r="O1223" s="3"/>
      <c r="P1223" s="166" t="str">
        <f>IFERROR(VLOOKUP(D1223,'TPMS-auto'!A:D, 4,0),"Not-in-TPMS")</f>
        <v>0008206</v>
      </c>
      <c r="Q1223" s="169" t="str">
        <f>VLOOKUP(Table2[[#This Row],[Unit Number]],Ops,3,0)</f>
        <v>Monica, Cheryl &amp; Machell</v>
      </c>
      <c r="R1223" s="173" t="str">
        <f>IFERROR(VLOOKUP(Table2[[#This Row],[Enterprise ID]], 'ExistingRental-12.11'!A:H, 3, 0), "Not Open On 12.11")</f>
        <v>Not Open On 12.11</v>
      </c>
      <c r="S1223" s="167" t="str">
        <f>IF(Table2[[#This Row],[Start Rental Date]]="New Rental", "New Rental", "Rental Extension Request")</f>
        <v>New Rental</v>
      </c>
      <c r="T1223" s="167" t="str">
        <f>IFERROR(IF(Table2[[#This Row],[Date of this request]]-Table2[[#This Row],[Tech Service Date]]&lt;60, "New Hire Rental", "Truck Breakdown"), "New Hire Rental")</f>
        <v>Truck Breakdown</v>
      </c>
      <c r="U1223" s="167" t="str">
        <f>IFERROR(VLOOKUP(Table2[[#This Row],[Enterprise ID]], 'ExistingRental-12.11'!A:H, 7, 0), "Not Open On 12.11")</f>
        <v>Not Open On 12.11</v>
      </c>
      <c r="V1223" s="173">
        <f>IFERROR(VLOOKUP(Table2[[#This Row],[Enterprise ID]],'Tech-ServiceDate'!A:B,2,0), "EitherNewHire or Termed")</f>
        <v>36976</v>
      </c>
      <c r="W1223" s="41"/>
      <c r="X1223" s="25"/>
    </row>
    <row r="1224" spans="1:24" ht="33.75" customHeight="1">
      <c r="A1224" s="15">
        <v>45999</v>
      </c>
      <c r="B1224" s="8">
        <v>21704</v>
      </c>
      <c r="C1224" s="9" t="s">
        <v>17629</v>
      </c>
      <c r="D1224" s="10" t="s">
        <v>10544</v>
      </c>
      <c r="E1224" s="176" t="str">
        <f t="shared" ref="E1224:E1270" si="52">TRIM(B1224)</f>
        <v>21704</v>
      </c>
      <c r="F1224" s="175">
        <f>IFERROR(VLOOKUP(D1224,'TPMS-auto'!A:J, 10,0), "Not-in-TPMS")</f>
        <v>7276210000</v>
      </c>
      <c r="G1224" s="175" t="str">
        <f>IFERROR(VLOOKUP(D1224,'TPMS-auto'!A:J,6,0),"Not-in-TPMS")</f>
        <v>021704</v>
      </c>
      <c r="H1224" s="12">
        <v>45978</v>
      </c>
      <c r="I1224" s="11" t="s">
        <v>17630</v>
      </c>
      <c r="J1224" s="13" t="s">
        <v>17631</v>
      </c>
      <c r="K1224" s="13" t="s">
        <v>17632</v>
      </c>
      <c r="L1224" s="13" t="s">
        <v>14680</v>
      </c>
      <c r="M1224" s="40"/>
      <c r="N1224" s="3" t="s">
        <v>14680</v>
      </c>
      <c r="O1224" s="3" t="s">
        <v>14680</v>
      </c>
      <c r="P1224" s="171" t="str">
        <f>IFERROR(VLOOKUP(D1224,'TPMS-auto'!A:D, 4,0),"Not-in-TPMS")</f>
        <v>0007435</v>
      </c>
      <c r="Q1224" s="170" t="str">
        <f>VLOOKUP(Table2[[#This Row],[Unit Number]],Ops,3,0)</f>
        <v>Rob &amp; Andrea</v>
      </c>
      <c r="R1224" s="173">
        <f>IFERROR(VLOOKUP(Table2[[#This Row],[Enterprise ID]], 'ExistingRental-12.11'!A:H, 3, 0), "Not Open On 12.11")</f>
        <v>45978</v>
      </c>
      <c r="S1224" s="167" t="str">
        <f>IF(Table2[[#This Row],[Start Rental Date]]="New Rental", "New Rental", "Rental Extension Request")</f>
        <v>Rental Extension Request</v>
      </c>
      <c r="T1224" s="167" t="str">
        <f>IFERROR(IF(Table2[[#This Row],[Date of this request]]-Table2[[#This Row],[Tech Service Date]]&lt;60, "New Hire Rental", "Truck Breakdown"), "New Hire Rental")</f>
        <v>Truck Breakdown</v>
      </c>
      <c r="U1224" s="167" t="str">
        <f>IFERROR(VLOOKUP(Table2[[#This Row],[Enterprise ID]], 'ExistingRental-12.11'!A:H, 7, 0), "Not Open On 12.11")</f>
        <v>NEDZAD CRNALIC</v>
      </c>
      <c r="V1224" s="173">
        <f>IFERROR(VLOOKUP(Table2[[#This Row],[Enterprise ID]],'Tech-ServiceDate'!A:B,2,0), "EitherNewHire or Termed")</f>
        <v>38488</v>
      </c>
      <c r="W1224" s="41"/>
      <c r="X1224" s="25"/>
    </row>
    <row r="1225" spans="1:24" ht="33.75" customHeight="1">
      <c r="A1225" s="15">
        <v>45999</v>
      </c>
      <c r="B1225" s="7">
        <v>46307</v>
      </c>
      <c r="C1225" s="4" t="s">
        <v>18282</v>
      </c>
      <c r="D1225" s="5" t="s">
        <v>18283</v>
      </c>
      <c r="E1225" s="176" t="str">
        <f t="shared" si="52"/>
        <v>46307</v>
      </c>
      <c r="F1225" s="181">
        <f>IFERROR(VLOOKUP(D1225,'TPMS-auto'!A:J, 10,0), "Not-in-TPMS")</f>
        <v>8322469133</v>
      </c>
      <c r="G1225" s="181" t="str">
        <f>IFERROR(VLOOKUP(D1225,'TPMS-auto'!A:J,6,0),"Not-in-TPMS")</f>
        <v>046307</v>
      </c>
      <c r="H1225" s="12" t="s">
        <v>14676</v>
      </c>
      <c r="I1225" s="2" t="s">
        <v>18284</v>
      </c>
      <c r="J1225" s="3" t="s">
        <v>18285</v>
      </c>
      <c r="K1225" s="13" t="s">
        <v>17632</v>
      </c>
      <c r="L1225" s="13" t="s">
        <v>14680</v>
      </c>
      <c r="M1225" s="13" t="s">
        <v>14680</v>
      </c>
      <c r="N1225" s="3" t="s">
        <v>14680</v>
      </c>
      <c r="O1225" s="3" t="s">
        <v>14680</v>
      </c>
      <c r="P1225" s="171" t="str">
        <f>IFERROR(VLOOKUP(D1225,'TPMS-auto'!A:D, 4,0),"Not-in-TPMS")</f>
        <v>0008107</v>
      </c>
      <c r="Q1225" s="170" t="str">
        <f>VLOOKUP(Table2[[#This Row],[Unit Number]],Ops,3,0)</f>
        <v>Carol &amp; Tasha</v>
      </c>
      <c r="R1225" s="173" t="str">
        <f>IFERROR(VLOOKUP(Table2[[#This Row],[Enterprise ID]], 'ExistingRental-12.11'!A:H, 3, 0), "Not Open On 12.11")</f>
        <v>Not Open On 12.11</v>
      </c>
      <c r="S1225" s="167" t="str">
        <f>IF(Table2[[#This Row],[Start Rental Date]]="New Rental", "New Rental", "Rental Extension Request")</f>
        <v>New Rental</v>
      </c>
      <c r="T1225" s="167" t="str">
        <f>IFERROR(IF(Table2[[#This Row],[Date of this request]]-Table2[[#This Row],[Tech Service Date]]&lt;60, "New Hire Rental", "Truck Breakdown"), "New Hire Rental")</f>
        <v>Truck Breakdown</v>
      </c>
      <c r="U1225" s="167" t="str">
        <f>IFERROR(VLOOKUP(Table2[[#This Row],[Enterprise ID]], 'ExistingRental-12.11'!A:H, 7, 0), "Not Open On 12.11")</f>
        <v>Not Open On 12.11</v>
      </c>
      <c r="V1225" s="173">
        <f>IFERROR(VLOOKUP(Table2[[#This Row],[Enterprise ID]],'Tech-ServiceDate'!A:B,2,0), "EitherNewHire or Termed")</f>
        <v>43081</v>
      </c>
      <c r="W1225" s="41"/>
      <c r="X1225" s="25"/>
    </row>
    <row r="1226" spans="1:24" ht="33.75" customHeight="1">
      <c r="A1226" s="15">
        <v>45999</v>
      </c>
      <c r="B1226" s="8">
        <v>61805</v>
      </c>
      <c r="C1226" s="9" t="s">
        <v>18286</v>
      </c>
      <c r="D1226" s="10" t="s">
        <v>18287</v>
      </c>
      <c r="E1226" s="176" t="str">
        <f t="shared" si="52"/>
        <v>61805</v>
      </c>
      <c r="F1226" s="175">
        <f>IFERROR(VLOOKUP(D1226,'TPMS-auto'!A:J, 10,0), "Not-in-TPMS")</f>
        <v>2162996289</v>
      </c>
      <c r="G1226" s="175" t="str">
        <f>IFERROR(VLOOKUP(D1226,'TPMS-auto'!A:J,6,0),"Not-in-TPMS")</f>
        <v>061805</v>
      </c>
      <c r="H1226" s="12" t="s">
        <v>14676</v>
      </c>
      <c r="I1226" s="11" t="s">
        <v>18288</v>
      </c>
      <c r="J1226" s="3" t="s">
        <v>18285</v>
      </c>
      <c r="K1226" s="13" t="s">
        <v>17632</v>
      </c>
      <c r="L1226" s="13" t="s">
        <v>14680</v>
      </c>
      <c r="M1226" s="13" t="s">
        <v>14680</v>
      </c>
      <c r="N1226" s="13" t="s">
        <v>14680</v>
      </c>
      <c r="O1226" s="13" t="s">
        <v>14680</v>
      </c>
      <c r="P1226" s="171" t="str">
        <f>IFERROR(VLOOKUP(D1226,'TPMS-auto'!A:D, 4,0),"Not-in-TPMS")</f>
        <v>0004766</v>
      </c>
      <c r="Q1226" s="170" t="str">
        <f>VLOOKUP(Table2[[#This Row],[Unit Number]],Ops,3,0)</f>
        <v>Rob &amp; Andrea</v>
      </c>
      <c r="R1226" s="173">
        <f>IFERROR(VLOOKUP(Table2[[#This Row],[Enterprise ID]], 'ExistingRental-12.11'!A:H, 3, 0), "Not Open On 12.11")</f>
        <v>45999</v>
      </c>
      <c r="S1226" s="167" t="str">
        <f>IF(Table2[[#This Row],[Start Rental Date]]="New Rental", "New Rental", "Rental Extension Request")</f>
        <v>New Rental</v>
      </c>
      <c r="T1226" s="167" t="str">
        <f>IFERROR(IF(Table2[[#This Row],[Date of this request]]-Table2[[#This Row],[Tech Service Date]]&lt;60, "New Hire Rental", "Truck Breakdown"), "New Hire Rental")</f>
        <v>Truck Breakdown</v>
      </c>
      <c r="U1226" s="167" t="str">
        <f>IFERROR(VLOOKUP(Table2[[#This Row],[Enterprise ID]], 'ExistingRental-12.11'!A:H, 7, 0), "Not Open On 12.11")</f>
        <v>FRANK GAYDOS</v>
      </c>
      <c r="V1226" s="173">
        <f>IFERROR(VLOOKUP(Table2[[#This Row],[Enterprise ID]],'Tech-ServiceDate'!A:B,2,0), "EitherNewHire or Termed")</f>
        <v>44553</v>
      </c>
      <c r="W1226" s="41"/>
      <c r="X1226" s="25"/>
    </row>
    <row r="1227" spans="1:24" ht="33.75" customHeight="1">
      <c r="A1227" s="15">
        <v>45999</v>
      </c>
      <c r="B1227" s="7">
        <v>36040</v>
      </c>
      <c r="C1227" s="4" t="s">
        <v>17624</v>
      </c>
      <c r="D1227" s="5" t="s">
        <v>15425</v>
      </c>
      <c r="E1227" s="176" t="str">
        <f t="shared" si="52"/>
        <v>36040</v>
      </c>
      <c r="F1227" s="181">
        <f>IFERROR(VLOOKUP(D1227,'TPMS-auto'!A:J, 10,0), "Not-in-TPMS")</f>
        <v>2406430072</v>
      </c>
      <c r="G1227" s="181" t="str">
        <f>IFERROR(VLOOKUP(D1227,'TPMS-auto'!A:J,6,0),"Not-in-TPMS")</f>
        <v>036040</v>
      </c>
      <c r="H1227" s="6">
        <v>45986</v>
      </c>
      <c r="I1227" s="2" t="s">
        <v>15752</v>
      </c>
      <c r="J1227" s="3" t="s">
        <v>17625</v>
      </c>
      <c r="K1227" s="3" t="s">
        <v>18139</v>
      </c>
      <c r="L1227" s="13" t="s">
        <v>14680</v>
      </c>
      <c r="M1227" s="13"/>
      <c r="N1227" s="3" t="s">
        <v>14680</v>
      </c>
      <c r="O1227" s="3" t="s">
        <v>14680</v>
      </c>
      <c r="P1227" s="166" t="str">
        <f>IFERROR(VLOOKUP(D1227,'TPMS-auto'!A:D, 4,0),"Not-in-TPMS")</f>
        <v>0007084</v>
      </c>
      <c r="Q1227" s="169" t="str">
        <f>VLOOKUP(Table2[[#This Row],[Unit Number]],Ops,3,0)</f>
        <v>Monica, Cheryl &amp; Machell</v>
      </c>
      <c r="R1227" s="173">
        <f>IFERROR(VLOOKUP(Table2[[#This Row],[Enterprise ID]], 'ExistingRental-12.11'!A:H, 3, 0), "Not Open On 12.11")</f>
        <v>45971</v>
      </c>
      <c r="S1227" s="167" t="str">
        <f>IF(Table2[[#This Row],[Start Rental Date]]="New Rental", "New Rental", "Rental Extension Request")</f>
        <v>Rental Extension Request</v>
      </c>
      <c r="T1227" s="167" t="str">
        <f>IFERROR(IF(Table2[[#This Row],[Date of this request]]-Table2[[#This Row],[Tech Service Date]]&lt;60, "New Hire Rental", "Truck Breakdown"), "New Hire Rental")</f>
        <v>Truck Breakdown</v>
      </c>
      <c r="U1227" s="167" t="str">
        <f>IFERROR(VLOOKUP(Table2[[#This Row],[Enterprise ID]], 'ExistingRental-12.11'!A:H, 7, 0), "Not Open On 12.11")</f>
        <v>ELISHA PEAKE</v>
      </c>
      <c r="V1227" s="173">
        <f>IFERROR(VLOOKUP(Table2[[#This Row],[Enterprise ID]],'Tech-ServiceDate'!A:B,2,0), "EitherNewHire or Termed")</f>
        <v>45914</v>
      </c>
      <c r="W1227" s="41"/>
      <c r="X1227" s="25"/>
    </row>
    <row r="1228" spans="1:24" ht="33.75" customHeight="1">
      <c r="A1228" s="15">
        <v>45999</v>
      </c>
      <c r="B1228" s="7">
        <v>36167</v>
      </c>
      <c r="C1228" s="4" t="s">
        <v>18289</v>
      </c>
      <c r="D1228" s="5" t="s">
        <v>15480</v>
      </c>
      <c r="E1228" s="176" t="str">
        <f t="shared" si="52"/>
        <v>36167</v>
      </c>
      <c r="F1228" s="181">
        <f>IFERROR(VLOOKUP(D1228,'TPMS-auto'!A:J, 10,0), "Not-in-TPMS")</f>
        <v>8438451401</v>
      </c>
      <c r="G1228" s="181" t="str">
        <f>IFERROR(VLOOKUP(D1228,'TPMS-auto'!A:J,6,0),"Not-in-TPMS")</f>
        <v>036167</v>
      </c>
      <c r="H1228" s="12" t="s">
        <v>14676</v>
      </c>
      <c r="I1228" s="2" t="s">
        <v>18290</v>
      </c>
      <c r="J1228" s="3" t="s">
        <v>18291</v>
      </c>
      <c r="K1228" s="13" t="s">
        <v>18292</v>
      </c>
      <c r="L1228" s="13" t="s">
        <v>14680</v>
      </c>
      <c r="M1228" s="13" t="s">
        <v>14680</v>
      </c>
      <c r="N1228" s="3" t="s">
        <v>14680</v>
      </c>
      <c r="O1228" s="3" t="s">
        <v>14680</v>
      </c>
      <c r="P1228" s="171" t="str">
        <f>IFERROR(VLOOKUP(D1228,'TPMS-auto'!A:D, 4,0),"Not-in-TPMS")</f>
        <v>0008175</v>
      </c>
      <c r="Q1228" s="170" t="str">
        <f>VLOOKUP(Table2[[#This Row],[Unit Number]],Ops,3,0)</f>
        <v>Rob &amp; Andrea</v>
      </c>
      <c r="R1228" s="173" t="str">
        <f>IFERROR(VLOOKUP(Table2[[#This Row],[Enterprise ID]], 'ExistingRental-12.11'!A:H, 3, 0), "Not Open On 12.11")</f>
        <v>Not Open On 12.11</v>
      </c>
      <c r="S1228" s="167" t="str">
        <f>IF(Table2[[#This Row],[Start Rental Date]]="New Rental", "New Rental", "Rental Extension Request")</f>
        <v>New Rental</v>
      </c>
      <c r="T1228" s="167" t="str">
        <f>IFERROR(IF(Table2[[#This Row],[Date of this request]]-Table2[[#This Row],[Tech Service Date]]&lt;60, "New Hire Rental", "Truck Breakdown"), "New Hire Rental")</f>
        <v>Truck Breakdown</v>
      </c>
      <c r="U1228" s="167" t="str">
        <f>IFERROR(VLOOKUP(Table2[[#This Row],[Enterprise ID]], 'ExistingRental-12.11'!A:H, 7, 0), "Not Open On 12.11")</f>
        <v>Not Open On 12.11</v>
      </c>
      <c r="V1228" s="173">
        <f>IFERROR(VLOOKUP(Table2[[#This Row],[Enterprise ID]],'Tech-ServiceDate'!A:B,2,0), "EitherNewHire or Termed")</f>
        <v>45746</v>
      </c>
      <c r="W1228" s="41"/>
      <c r="X1228" s="25"/>
    </row>
    <row r="1229" spans="1:24" ht="33.75" customHeight="1">
      <c r="A1229" s="15">
        <v>45999</v>
      </c>
      <c r="B1229" s="7">
        <v>46465</v>
      </c>
      <c r="C1229" s="4" t="s">
        <v>14833</v>
      </c>
      <c r="D1229" s="5" t="s">
        <v>14834</v>
      </c>
      <c r="E1229" s="176" t="str">
        <f t="shared" si="52"/>
        <v>46465</v>
      </c>
      <c r="F1229" s="181">
        <f>IFERROR(VLOOKUP(D1229,'TPMS-auto'!A:J, 10,0), "Not-in-TPMS")</f>
        <v>3028974391</v>
      </c>
      <c r="G1229" s="181" t="str">
        <f>IFERROR(VLOOKUP(D1229,'TPMS-auto'!A:J,6,0),"Not-in-TPMS")</f>
        <v>046465</v>
      </c>
      <c r="H1229" s="12">
        <v>45982</v>
      </c>
      <c r="I1229" s="2" t="s">
        <v>18293</v>
      </c>
      <c r="J1229" s="3" t="s">
        <v>18294</v>
      </c>
      <c r="K1229" s="13" t="s">
        <v>18295</v>
      </c>
      <c r="L1229" s="13" t="s">
        <v>14680</v>
      </c>
      <c r="M1229" s="40"/>
      <c r="N1229" s="3" t="s">
        <v>14680</v>
      </c>
      <c r="O1229" s="3" t="s">
        <v>14680</v>
      </c>
      <c r="P1229" s="171" t="str">
        <f>IFERROR(VLOOKUP(D1229,'TPMS-auto'!A:D, 4,0),"Not-in-TPMS")</f>
        <v>0007084</v>
      </c>
      <c r="Q1229" s="170" t="str">
        <f>VLOOKUP(Table2[[#This Row],[Unit Number]],Ops,3,0)</f>
        <v>Monica, Cheryl &amp; Machell</v>
      </c>
      <c r="R1229" s="173">
        <f>IFERROR(VLOOKUP(Table2[[#This Row],[Enterprise ID]], 'ExistingRental-12.11'!A:H, 3, 0), "Not Open On 12.11")</f>
        <v>46000</v>
      </c>
      <c r="S1229" s="167" t="str">
        <f>IF(Table2[[#This Row],[Start Rental Date]]="New Rental", "New Rental", "Rental Extension Request")</f>
        <v>Rental Extension Request</v>
      </c>
      <c r="T1229" s="167" t="str">
        <f>IFERROR(IF(Table2[[#This Row],[Date of this request]]-Table2[[#This Row],[Tech Service Date]]&lt;60, "New Hire Rental", "Truck Breakdown"), "New Hire Rental")</f>
        <v>Truck Breakdown</v>
      </c>
      <c r="U1229" s="167" t="str">
        <f>IFERROR(VLOOKUP(Table2[[#This Row],[Enterprise ID]], 'ExistingRental-12.11'!A:H, 7, 0), "Not Open On 12.11")</f>
        <v>MARSHALL COSTELLO</v>
      </c>
      <c r="V1229" s="173">
        <f>IFERROR(VLOOKUP(Table2[[#This Row],[Enterprise ID]],'Tech-ServiceDate'!A:B,2,0), "EitherNewHire or Termed")</f>
        <v>45886</v>
      </c>
      <c r="W1229" s="41"/>
      <c r="X1229" s="25"/>
    </row>
    <row r="1230" spans="1:24" ht="33.75" customHeight="1">
      <c r="A1230" s="33">
        <v>45999</v>
      </c>
      <c r="B1230" s="8">
        <v>46502</v>
      </c>
      <c r="C1230" s="9" t="s">
        <v>17688</v>
      </c>
      <c r="D1230" s="10" t="s">
        <v>15574</v>
      </c>
      <c r="E1230" s="176" t="str">
        <f t="shared" si="52"/>
        <v>46502</v>
      </c>
      <c r="F1230" s="175">
        <f>IFERROR(VLOOKUP(D1230,'TPMS-auto'!A:J, 10,0), "Not-in-TPMS")</f>
        <v>3018935023</v>
      </c>
      <c r="G1230" s="175" t="str">
        <f>IFERROR(VLOOKUP(D1230,'TPMS-auto'!A:J,6,0),"Not-in-TPMS")</f>
        <v>046502</v>
      </c>
      <c r="H1230" s="12">
        <v>45979</v>
      </c>
      <c r="I1230" s="11" t="s">
        <v>17689</v>
      </c>
      <c r="J1230" s="13" t="s">
        <v>17690</v>
      </c>
      <c r="K1230" s="13" t="s">
        <v>14679</v>
      </c>
      <c r="L1230" s="13" t="s">
        <v>14680</v>
      </c>
      <c r="M1230" s="40"/>
      <c r="N1230" s="3" t="s">
        <v>14680</v>
      </c>
      <c r="O1230" s="3" t="s">
        <v>14680</v>
      </c>
      <c r="P1230" s="171" t="str">
        <f>IFERROR(VLOOKUP(D1230,'TPMS-auto'!A:D, 4,0),"Not-in-TPMS")</f>
        <v>0007084</v>
      </c>
      <c r="Q1230" s="170" t="str">
        <f>VLOOKUP(Table2[[#This Row],[Unit Number]],Ops,3,0)</f>
        <v>Monica, Cheryl &amp; Machell</v>
      </c>
      <c r="R1230" s="173">
        <f>IFERROR(VLOOKUP(Table2[[#This Row],[Enterprise ID]], 'ExistingRental-12.11'!A:H, 3, 0), "Not Open On 12.11")</f>
        <v>45979</v>
      </c>
      <c r="S1230" s="167" t="str">
        <f>IF(Table2[[#This Row],[Start Rental Date]]="New Rental", "New Rental", "Rental Extension Request")</f>
        <v>Rental Extension Request</v>
      </c>
      <c r="T1230" s="167" t="str">
        <f>IFERROR(IF(Table2[[#This Row],[Date of this request]]-Table2[[#This Row],[Tech Service Date]]&lt;60, "New Hire Rental", "Truck Breakdown"), "New Hire Rental")</f>
        <v>Truck Breakdown</v>
      </c>
      <c r="U1230" s="167" t="str">
        <f>IFERROR(VLOOKUP(Table2[[#This Row],[Enterprise ID]], 'ExistingRental-12.11'!A:H, 7, 0), "Not Open On 12.11")</f>
        <v>SAYED FAROZ FAKHRI</v>
      </c>
      <c r="V1230" s="173">
        <f>IFERROR(VLOOKUP(Table2[[#This Row],[Enterprise ID]],'Tech-ServiceDate'!A:B,2,0), "EitherNewHire or Termed")</f>
        <v>44427</v>
      </c>
      <c r="W1230" s="41"/>
      <c r="X1230" s="25"/>
    </row>
    <row r="1231" spans="1:24" ht="33.75" customHeight="1">
      <c r="A1231" s="33">
        <v>45999</v>
      </c>
      <c r="B1231" s="7">
        <v>46708</v>
      </c>
      <c r="C1231" s="4" t="s">
        <v>17102</v>
      </c>
      <c r="D1231" s="5" t="s">
        <v>16583</v>
      </c>
      <c r="E1231" s="176" t="str">
        <f t="shared" si="52"/>
        <v>46708</v>
      </c>
      <c r="F1231" s="181">
        <v>2569623009</v>
      </c>
      <c r="G1231" s="181" t="s">
        <v>16820</v>
      </c>
      <c r="H1231" s="6">
        <v>45985</v>
      </c>
      <c r="I1231" s="2" t="s">
        <v>17842</v>
      </c>
      <c r="J1231" s="3" t="s">
        <v>17356</v>
      </c>
      <c r="K1231" s="3" t="s">
        <v>18296</v>
      </c>
      <c r="L1231" s="3" t="s">
        <v>14680</v>
      </c>
      <c r="M1231" s="40"/>
      <c r="N1231" s="3" t="s">
        <v>14680</v>
      </c>
      <c r="O1231" s="3" t="s">
        <v>14680</v>
      </c>
      <c r="P1231" s="171" t="str">
        <f>IFERROR(VLOOKUP(D1231,'TPMS-auto'!A:D, 4,0),"Not-in-TPMS")</f>
        <v>0008035</v>
      </c>
      <c r="Q1231" s="170" t="str">
        <f>VLOOKUP(Table2[[#This Row],[Unit Number]],Ops,3,0)</f>
        <v>Rob &amp; Andrea</v>
      </c>
      <c r="R1231" s="173">
        <f>IFERROR(VLOOKUP(Table2[[#This Row],[Enterprise ID]], 'ExistingRental-12.11'!A:H, 3, 0), "Not Open On 12.11")</f>
        <v>45965</v>
      </c>
      <c r="S1231" s="167" t="str">
        <f>IF(Table2[[#This Row],[Start Rental Date]]="New Rental", "New Rental", "Rental Extension Request")</f>
        <v>Rental Extension Request</v>
      </c>
      <c r="T1231" s="167" t="str">
        <f>IFERROR(IF(Table2[[#This Row],[Date of this request]]-Table2[[#This Row],[Tech Service Date]]&lt;60, "New Hire Rental", "Truck Breakdown"), "New Hire Rental")</f>
        <v>New Hire Rental</v>
      </c>
      <c r="U1231" s="167" t="str">
        <f>IFERROR(VLOOKUP(Table2[[#This Row],[Enterprise ID]], 'ExistingRental-12.11'!A:H, 7, 0), "Not Open On 12.11")</f>
        <v>JAYSHAWN ROWLS</v>
      </c>
      <c r="V1231" s="173">
        <f>IFERROR(VLOOKUP(Table2[[#This Row],[Enterprise ID]],'Tech-ServiceDate'!A:B,2,0), "EitherNewHire or Termed")</f>
        <v>45942</v>
      </c>
      <c r="W1231" s="41"/>
      <c r="X1231" s="25"/>
    </row>
    <row r="1232" spans="1:24" ht="33.75" customHeight="1">
      <c r="A1232" s="33">
        <v>45999</v>
      </c>
      <c r="B1232" s="8">
        <v>61015</v>
      </c>
      <c r="C1232" s="9" t="s">
        <v>17646</v>
      </c>
      <c r="D1232" s="5" t="s">
        <v>2193</v>
      </c>
      <c r="E1232" s="176" t="str">
        <f t="shared" si="52"/>
        <v>61015</v>
      </c>
      <c r="F1232" s="175">
        <f>IFERROR(VLOOKUP(D1232,'TPMS-auto'!A:J, 10,0), "Not-in-TPMS")</f>
        <v>7249536540</v>
      </c>
      <c r="G1232" s="175" t="str">
        <f>IFERROR(VLOOKUP(D1232,'TPMS-auto'!A:J,6,0),"Not-in-TPMS")</f>
        <v>061016</v>
      </c>
      <c r="H1232" s="6">
        <v>45985</v>
      </c>
      <c r="I1232" s="2" t="s">
        <v>17858</v>
      </c>
      <c r="J1232" s="3" t="s">
        <v>15394</v>
      </c>
      <c r="K1232" s="13" t="s">
        <v>17859</v>
      </c>
      <c r="L1232" s="13" t="s">
        <v>14680</v>
      </c>
      <c r="M1232" s="40"/>
      <c r="N1232" s="13" t="s">
        <v>14680</v>
      </c>
      <c r="O1232" s="13" t="s">
        <v>14680</v>
      </c>
      <c r="P1232" s="171" t="str">
        <f>IFERROR(VLOOKUP(D1232,'TPMS-auto'!A:D, 4,0),"Not-in-TPMS")</f>
        <v>0004766</v>
      </c>
      <c r="Q1232" s="170" t="str">
        <f>VLOOKUP(Table2[[#This Row],[Unit Number]],Ops,3,0)</f>
        <v>Rob &amp; Andrea</v>
      </c>
      <c r="R1232" s="173" t="str">
        <f>IFERROR(VLOOKUP(Table2[[#This Row],[Enterprise ID]], 'ExistingRental-12.11'!A:H, 3, 0), "Not Open On 12.11")</f>
        <v>Not Open On 12.11</v>
      </c>
      <c r="S1232" s="167" t="str">
        <f>IF(Table2[[#This Row],[Start Rental Date]]="New Rental", "New Rental", "Rental Extension Request")</f>
        <v>Rental Extension Request</v>
      </c>
      <c r="T1232" s="167" t="str">
        <f>IFERROR(IF(Table2[[#This Row],[Date of this request]]-Table2[[#This Row],[Tech Service Date]]&lt;60, "New Hire Rental", "Truck Breakdown"), "New Hire Rental")</f>
        <v>Truck Breakdown</v>
      </c>
      <c r="U1232" s="167" t="str">
        <f>IFERROR(VLOOKUP(Table2[[#This Row],[Enterprise ID]], 'ExistingRental-12.11'!A:H, 7, 0), "Not Open On 12.11")</f>
        <v>Not Open On 12.11</v>
      </c>
      <c r="V1232" s="173">
        <f>IFERROR(VLOOKUP(Table2[[#This Row],[Enterprise ID]],'Tech-ServiceDate'!A:B,2,0), "EitherNewHire or Termed")</f>
        <v>37255</v>
      </c>
      <c r="W1232" s="41"/>
      <c r="X1232" s="25"/>
    </row>
    <row r="1233" spans="1:24" ht="33.75" customHeight="1">
      <c r="A1233" s="15">
        <v>45999</v>
      </c>
      <c r="B1233" s="7">
        <v>36655</v>
      </c>
      <c r="C1233" s="4" t="s">
        <v>18297</v>
      </c>
      <c r="D1233" s="5" t="s">
        <v>11162</v>
      </c>
      <c r="E1233" s="176" t="str">
        <f t="shared" si="52"/>
        <v>36655</v>
      </c>
      <c r="F1233" s="181">
        <f>IFERROR(VLOOKUP(D1233,'TPMS-auto'!A:J, 10,0), "Not-in-TPMS")</f>
        <v>9892844668</v>
      </c>
      <c r="G1233" s="181" t="str">
        <f>IFERROR(VLOOKUP(D1233,'TPMS-auto'!A:J,6,0),"Not-in-TPMS")</f>
        <v>036655</v>
      </c>
      <c r="H1233" s="12" t="s">
        <v>14676</v>
      </c>
      <c r="I1233" s="2" t="s">
        <v>18298</v>
      </c>
      <c r="J1233" s="3" t="s">
        <v>18299</v>
      </c>
      <c r="K1233" s="13" t="s">
        <v>14679</v>
      </c>
      <c r="L1233" s="13" t="s">
        <v>14680</v>
      </c>
      <c r="M1233" s="13" t="s">
        <v>14680</v>
      </c>
      <c r="N1233" s="3" t="s">
        <v>14680</v>
      </c>
      <c r="O1233" s="3" t="s">
        <v>14680</v>
      </c>
      <c r="P1233" s="166" t="str">
        <f>IFERROR(VLOOKUP(D1233,'TPMS-auto'!A:D, 4,0),"Not-in-TPMS")</f>
        <v>0008220</v>
      </c>
      <c r="Q1233" s="169" t="str">
        <f>VLOOKUP(Table2[[#This Row],[Unit Number]],Ops,3,0)</f>
        <v>Monica, Cheryl &amp; Machell</v>
      </c>
      <c r="R1233" s="173">
        <f>IFERROR(VLOOKUP(Table2[[#This Row],[Enterprise ID]], 'ExistingRental-12.11'!A:H, 3, 0), "Not Open On 12.11")</f>
        <v>46000</v>
      </c>
      <c r="S1233" s="167" t="str">
        <f>IF(Table2[[#This Row],[Start Rental Date]]="New Rental", "New Rental", "Rental Extension Request")</f>
        <v>New Rental</v>
      </c>
      <c r="T1233" s="167" t="str">
        <f>IFERROR(IF(Table2[[#This Row],[Date of this request]]-Table2[[#This Row],[Tech Service Date]]&lt;60, "New Hire Rental", "Truck Breakdown"), "New Hire Rental")</f>
        <v>Truck Breakdown</v>
      </c>
      <c r="U1233" s="167" t="str">
        <f>IFERROR(VLOOKUP(Table2[[#This Row],[Enterprise ID]], 'ExistingRental-12.11'!A:H, 7, 0), "Not Open On 12.11")</f>
        <v>PATRICK SKOCELAS</v>
      </c>
      <c r="V1233" s="173">
        <f>IFERROR(VLOOKUP(Table2[[#This Row],[Enterprise ID]],'Tech-ServiceDate'!A:B,2,0), "EitherNewHire or Termed")</f>
        <v>32400</v>
      </c>
      <c r="W1233" s="41"/>
      <c r="X1233" s="25"/>
    </row>
    <row r="1234" spans="1:24" ht="33.75" customHeight="1">
      <c r="A1234" s="15">
        <v>45999</v>
      </c>
      <c r="B1234" s="7">
        <v>36785</v>
      </c>
      <c r="C1234" s="4" t="s">
        <v>17244</v>
      </c>
      <c r="D1234" s="5" t="s">
        <v>15781</v>
      </c>
      <c r="E1234" s="176" t="str">
        <f t="shared" si="52"/>
        <v>36785</v>
      </c>
      <c r="F1234" s="181">
        <f>IFERROR(VLOOKUP(D1234,'TPMS-auto'!A:J, 10,0), "Not-in-TPMS")</f>
        <v>5128281526</v>
      </c>
      <c r="G1234" s="181" t="str">
        <f>IFERROR(VLOOKUP(D1234,'TPMS-auto'!A:J,6,0),"Not-in-TPMS")</f>
        <v>036785</v>
      </c>
      <c r="H1234" s="12" t="s">
        <v>14676</v>
      </c>
      <c r="I1234" s="2" t="s">
        <v>18300</v>
      </c>
      <c r="J1234" s="3" t="s">
        <v>18301</v>
      </c>
      <c r="K1234" s="13" t="s">
        <v>14679</v>
      </c>
      <c r="L1234" s="13" t="s">
        <v>14680</v>
      </c>
      <c r="M1234" s="13"/>
      <c r="N1234" s="3" t="s">
        <v>14680</v>
      </c>
      <c r="O1234" s="3" t="s">
        <v>14680</v>
      </c>
      <c r="P1234" s="166" t="str">
        <f>IFERROR(VLOOKUP(D1234,'TPMS-auto'!A:D, 4,0),"Not-in-TPMS")</f>
        <v>0008147</v>
      </c>
      <c r="Q1234" s="169" t="str">
        <f>VLOOKUP(Table2[[#This Row],[Unit Number]],Ops,3,0)</f>
        <v>Carol &amp; Tasha</v>
      </c>
      <c r="R1234" s="173">
        <f>IFERROR(VLOOKUP(Table2[[#This Row],[Enterprise ID]], 'ExistingRental-12.11'!A:H, 3, 0), "Not Open On 12.11")</f>
        <v>46001</v>
      </c>
      <c r="S1234" s="167" t="str">
        <f>IF(Table2[[#This Row],[Start Rental Date]]="New Rental", "New Rental", "Rental Extension Request")</f>
        <v>New Rental</v>
      </c>
      <c r="T1234" s="167" t="str">
        <f>IFERROR(IF(Table2[[#This Row],[Date of this request]]-Table2[[#This Row],[Tech Service Date]]&lt;60, "New Hire Rental", "Truck Breakdown"), "New Hire Rental")</f>
        <v>Truck Breakdown</v>
      </c>
      <c r="U1234" s="167" t="str">
        <f>IFERROR(VLOOKUP(Table2[[#This Row],[Enterprise ID]], 'ExistingRental-12.11'!A:H, 7, 0), "Not Open On 12.11")</f>
        <v>BEN GEBBERT</v>
      </c>
      <c r="V1234" s="173">
        <f>IFERROR(VLOOKUP(Table2[[#This Row],[Enterprise ID]],'Tech-ServiceDate'!A:B,2,0), "EitherNewHire or Termed")</f>
        <v>45900</v>
      </c>
      <c r="W1234" s="41"/>
      <c r="X1234" s="25"/>
    </row>
    <row r="1235" spans="1:24" ht="33.75" customHeight="1">
      <c r="A1235" s="15">
        <v>45999</v>
      </c>
      <c r="B1235" s="7">
        <v>36376</v>
      </c>
      <c r="C1235" s="4" t="s">
        <v>15297</v>
      </c>
      <c r="D1235" s="5" t="s">
        <v>15298</v>
      </c>
      <c r="E1235" s="176" t="str">
        <f t="shared" si="52"/>
        <v>36376</v>
      </c>
      <c r="F1235" s="181">
        <v>9785518213</v>
      </c>
      <c r="G1235" s="181" t="s">
        <v>18302</v>
      </c>
      <c r="H1235" s="12" t="s">
        <v>14676</v>
      </c>
      <c r="I1235" s="2" t="s">
        <v>18303</v>
      </c>
      <c r="J1235" s="3" t="s">
        <v>18304</v>
      </c>
      <c r="K1235" s="13" t="s">
        <v>14679</v>
      </c>
      <c r="L1235" s="13" t="s">
        <v>14680</v>
      </c>
      <c r="M1235" s="13" t="s">
        <v>14680</v>
      </c>
      <c r="N1235" s="3" t="s">
        <v>14680</v>
      </c>
      <c r="O1235" s="3" t="s">
        <v>14680</v>
      </c>
      <c r="P1235" s="166" t="str">
        <f>IFERROR(VLOOKUP(D1235,'TPMS-auto'!A:D, 4,0),"Not-in-TPMS")</f>
        <v>0007670</v>
      </c>
      <c r="Q1235" s="169" t="str">
        <f>VLOOKUP(Table2[[#This Row],[Unit Number]],Ops,3,0)</f>
        <v>Rob &amp; Andrea</v>
      </c>
      <c r="R1235" s="173">
        <f>IFERROR(VLOOKUP(Table2[[#This Row],[Enterprise ID]], 'ExistingRental-12.11'!A:H, 3, 0), "Not Open On 12.11")</f>
        <v>46000</v>
      </c>
      <c r="S1235" s="167" t="str">
        <f>IF(Table2[[#This Row],[Start Rental Date]]="New Rental", "New Rental", "Rental Extension Request")</f>
        <v>New Rental</v>
      </c>
      <c r="T1235" s="167" t="str">
        <f>IFERROR(IF(Table2[[#This Row],[Date of this request]]-Table2[[#This Row],[Tech Service Date]]&lt;60, "New Hire Rental", "Truck Breakdown"), "New Hire Rental")</f>
        <v>Truck Breakdown</v>
      </c>
      <c r="U1235" s="167" t="str">
        <f>IFERROR(VLOOKUP(Table2[[#This Row],[Enterprise ID]], 'ExistingRental-12.11'!A:H, 7, 0), "Not Open On 12.11")</f>
        <v>JAIME QUINONES</v>
      </c>
      <c r="V1235" s="173">
        <f>IFERROR(VLOOKUP(Table2[[#This Row],[Enterprise ID]],'Tech-ServiceDate'!A:B,2,0), "EitherNewHire or Termed")</f>
        <v>45291</v>
      </c>
      <c r="W1235" s="41"/>
      <c r="X1235" s="25"/>
    </row>
    <row r="1236" spans="1:24" ht="33.75" customHeight="1">
      <c r="A1236" s="15">
        <v>45999</v>
      </c>
      <c r="B1236" s="7">
        <v>61661</v>
      </c>
      <c r="C1236" s="4" t="s">
        <v>18305</v>
      </c>
      <c r="D1236" s="5" t="s">
        <v>18306</v>
      </c>
      <c r="E1236" s="176" t="str">
        <f t="shared" si="52"/>
        <v>61661</v>
      </c>
      <c r="F1236" s="181">
        <f>IFERROR(VLOOKUP(D1236,'TPMS-auto'!A:J, 10,0), "Not-in-TPMS")</f>
        <v>9859560362</v>
      </c>
      <c r="G1236" s="181" t="str">
        <f>IFERROR(VLOOKUP(D1236,'TPMS-auto'!A:J,6,0),"Not-in-TPMS")</f>
        <v>061661</v>
      </c>
      <c r="H1236" s="12" t="s">
        <v>14676</v>
      </c>
      <c r="I1236" s="2" t="s">
        <v>18307</v>
      </c>
      <c r="J1236" s="3" t="s">
        <v>18308</v>
      </c>
      <c r="K1236" s="13" t="s">
        <v>14679</v>
      </c>
      <c r="L1236" s="13" t="s">
        <v>14680</v>
      </c>
      <c r="M1236" s="13" t="s">
        <v>14680</v>
      </c>
      <c r="N1236" s="3" t="s">
        <v>14680</v>
      </c>
      <c r="O1236" s="3" t="s">
        <v>14680</v>
      </c>
      <c r="P1236" s="166" t="str">
        <f>IFERROR(VLOOKUP(D1236,'TPMS-auto'!A:D, 4,0),"Not-in-TPMS")</f>
        <v>0008206</v>
      </c>
      <c r="Q1236" s="169" t="str">
        <f>VLOOKUP(Table2[[#This Row],[Unit Number]],Ops,3,0)</f>
        <v>Monica, Cheryl &amp; Machell</v>
      </c>
      <c r="R1236" s="173">
        <f>IFERROR(VLOOKUP(Table2[[#This Row],[Enterprise ID]], 'ExistingRental-12.11'!A:H, 3, 0), "Not Open On 12.11")</f>
        <v>45999</v>
      </c>
      <c r="S1236" s="167" t="str">
        <f>IF(Table2[[#This Row],[Start Rental Date]]="New Rental", "New Rental", "Rental Extension Request")</f>
        <v>New Rental</v>
      </c>
      <c r="T1236" s="167" t="str">
        <f>IFERROR(IF(Table2[[#This Row],[Date of this request]]-Table2[[#This Row],[Tech Service Date]]&lt;60, "New Hire Rental", "Truck Breakdown"), "New Hire Rental")</f>
        <v>New Hire Rental</v>
      </c>
      <c r="U1236" s="167" t="str">
        <f>IFERROR(VLOOKUP(Table2[[#This Row],[Enterprise ID]], 'ExistingRental-12.11'!A:H, 7, 0), "Not Open On 12.11")</f>
        <v>VAUGHN HOWARD</v>
      </c>
      <c r="V1236" s="173">
        <f>IFERROR(VLOOKUP(Table2[[#This Row],[Enterprise ID]],'Tech-ServiceDate'!A:B,2,0), "EitherNewHire or Termed")</f>
        <v>45970</v>
      </c>
      <c r="W1236" s="41"/>
      <c r="X1236" s="25"/>
    </row>
    <row r="1237" spans="1:24" ht="33.75" customHeight="1">
      <c r="A1237" s="15">
        <v>45999</v>
      </c>
      <c r="B1237" s="7">
        <v>23325</v>
      </c>
      <c r="C1237" s="4" t="s">
        <v>18309</v>
      </c>
      <c r="D1237" s="5" t="s">
        <v>4542</v>
      </c>
      <c r="E1237" s="176" t="str">
        <f t="shared" si="52"/>
        <v>23325</v>
      </c>
      <c r="F1237" s="181">
        <f>IFERROR(VLOOKUP(D1237,'TPMS-auto'!A:J, 10,0), "Not-in-TPMS")</f>
        <v>8305843474</v>
      </c>
      <c r="G1237" s="181" t="str">
        <f>IFERROR(VLOOKUP(D1237,'TPMS-auto'!A:J,6,0),"Not-in-TPMS")</f>
        <v>023325</v>
      </c>
      <c r="H1237" s="12" t="s">
        <v>14676</v>
      </c>
      <c r="I1237" s="2" t="s">
        <v>18310</v>
      </c>
      <c r="J1237" s="3" t="s">
        <v>18173</v>
      </c>
      <c r="K1237" s="3" t="s">
        <v>14679</v>
      </c>
      <c r="L1237" s="3" t="s">
        <v>14680</v>
      </c>
      <c r="M1237" s="13"/>
      <c r="N1237" s="3" t="s">
        <v>14680</v>
      </c>
      <c r="O1237" s="3" t="s">
        <v>14680</v>
      </c>
      <c r="P1237" s="166" t="str">
        <f>IFERROR(VLOOKUP(D1237,'TPMS-auto'!A:D, 4,0),"Not-in-TPMS")</f>
        <v>0008147</v>
      </c>
      <c r="Q1237" s="169" t="str">
        <f>VLOOKUP(Table2[[#This Row],[Unit Number]],Ops,3,0)</f>
        <v>Carol &amp; Tasha</v>
      </c>
      <c r="R1237" s="173">
        <f>IFERROR(VLOOKUP(Table2[[#This Row],[Enterprise ID]], 'ExistingRental-12.11'!A:H, 3, 0), "Not Open On 12.11")</f>
        <v>45999</v>
      </c>
      <c r="S1237" s="167" t="str">
        <f>IF(Table2[[#This Row],[Start Rental Date]]="New Rental", "New Rental", "Rental Extension Request")</f>
        <v>New Rental</v>
      </c>
      <c r="T1237" s="167" t="str">
        <f>IFERROR(IF(Table2[[#This Row],[Date of this request]]-Table2[[#This Row],[Tech Service Date]]&lt;60, "New Hire Rental", "Truck Breakdown"), "New Hire Rental")</f>
        <v>Truck Breakdown</v>
      </c>
      <c r="U1237" s="167" t="str">
        <f>IFERROR(VLOOKUP(Table2[[#This Row],[Enterprise ID]], 'ExistingRental-12.11'!A:H, 7, 0), "Not Open On 12.11")</f>
        <v>ERNESTO CHAVIRA</v>
      </c>
      <c r="V1237" s="173">
        <f>IFERROR(VLOOKUP(Table2[[#This Row],[Enterprise ID]],'Tech-ServiceDate'!A:B,2,0), "EitherNewHire or Termed")</f>
        <v>41204</v>
      </c>
      <c r="W1237" s="41"/>
      <c r="X1237" s="25"/>
    </row>
    <row r="1238" spans="1:24" ht="33.75" customHeight="1">
      <c r="A1238" s="15">
        <v>45999</v>
      </c>
      <c r="B1238" s="7">
        <v>47019</v>
      </c>
      <c r="C1238" s="4" t="s">
        <v>18311</v>
      </c>
      <c r="D1238" s="5" t="s">
        <v>18312</v>
      </c>
      <c r="E1238" s="176" t="str">
        <f t="shared" si="52"/>
        <v>47019</v>
      </c>
      <c r="F1238" s="181">
        <f>IFERROR(VLOOKUP(D1238,'TPMS-auto'!A:J, 10,0), "Not-in-TPMS")</f>
        <v>5082253901</v>
      </c>
      <c r="G1238" s="181" t="str">
        <f>IFERROR(VLOOKUP(D1238,'TPMS-auto'!A:J,6,0),"Not-in-TPMS")</f>
        <v>047019</v>
      </c>
      <c r="H1238" s="12" t="s">
        <v>14676</v>
      </c>
      <c r="I1238" s="2" t="s">
        <v>18313</v>
      </c>
      <c r="J1238" s="3" t="s">
        <v>18314</v>
      </c>
      <c r="K1238" s="3" t="s">
        <v>14679</v>
      </c>
      <c r="L1238" s="3" t="s">
        <v>14680</v>
      </c>
      <c r="M1238" s="13"/>
      <c r="N1238" s="3" t="s">
        <v>14680</v>
      </c>
      <c r="O1238" s="3" t="s">
        <v>14680</v>
      </c>
      <c r="P1238" s="166" t="str">
        <f>IFERROR(VLOOKUP(D1238,'TPMS-auto'!A:D, 4,0),"Not-in-TPMS")</f>
        <v>0007670</v>
      </c>
      <c r="Q1238" s="169" t="str">
        <f>VLOOKUP(Table2[[#This Row],[Unit Number]],Ops,3,0)</f>
        <v>Rob &amp; Andrea</v>
      </c>
      <c r="R1238" s="173">
        <f>IFERROR(VLOOKUP(Table2[[#This Row],[Enterprise ID]], 'ExistingRental-12.11'!A:H, 3, 0), "Not Open On 12.11")</f>
        <v>46001</v>
      </c>
      <c r="S1238" s="167" t="str">
        <f>IF(Table2[[#This Row],[Start Rental Date]]="New Rental", "New Rental", "Rental Extension Request")</f>
        <v>New Rental</v>
      </c>
      <c r="T1238" s="167" t="str">
        <f>IFERROR(IF(Table2[[#This Row],[Date of this request]]-Table2[[#This Row],[Tech Service Date]]&lt;60, "New Hire Rental", "Truck Breakdown"), "New Hire Rental")</f>
        <v>Truck Breakdown</v>
      </c>
      <c r="U1238" s="167" t="str">
        <f>IFERROR(VLOOKUP(Table2[[#This Row],[Enterprise ID]], 'ExistingRental-12.11'!A:H, 7, 0), "Not Open On 12.11")</f>
        <v>ERICK DENIS</v>
      </c>
      <c r="V1238" s="173">
        <f>IFERROR(VLOOKUP(Table2[[#This Row],[Enterprise ID]],'Tech-ServiceDate'!A:B,2,0), "EitherNewHire or Termed")</f>
        <v>43165</v>
      </c>
      <c r="W1238" s="41"/>
      <c r="X1238" s="25"/>
    </row>
    <row r="1239" spans="1:24" ht="33.75" customHeight="1">
      <c r="A1239" s="33">
        <v>45999</v>
      </c>
      <c r="B1239" s="7">
        <v>47322</v>
      </c>
      <c r="C1239" s="4" t="s">
        <v>18315</v>
      </c>
      <c r="D1239" s="5" t="s">
        <v>8032</v>
      </c>
      <c r="E1239" s="176" t="str">
        <f t="shared" si="52"/>
        <v>47322</v>
      </c>
      <c r="F1239" s="181">
        <f>IFERROR(VLOOKUP(D1239,'TPMS-auto'!A:J, 10,0), "Not-in-TPMS")</f>
        <v>8087669352</v>
      </c>
      <c r="G1239" s="181" t="str">
        <f>IFERROR(VLOOKUP(D1239,'TPMS-auto'!A:J,6,0),"Not-in-TPMS")</f>
        <v>047322</v>
      </c>
      <c r="H1239" s="12" t="s">
        <v>14676</v>
      </c>
      <c r="I1239" s="2"/>
      <c r="J1239" s="3" t="s">
        <v>18316</v>
      </c>
      <c r="K1239" s="3" t="s">
        <v>14679</v>
      </c>
      <c r="L1239" s="3"/>
      <c r="M1239" s="40"/>
      <c r="N1239" s="3"/>
      <c r="O1239" s="3"/>
      <c r="P1239" s="171" t="str">
        <f>IFERROR(VLOOKUP(D1239,'TPMS-auto'!A:D, 4,0),"Not-in-TPMS")</f>
        <v>0008158</v>
      </c>
      <c r="Q1239" s="170" t="str">
        <f>VLOOKUP(Table2[[#This Row],[Unit Number]],Ops,3,0)</f>
        <v>Carol &amp; Tasha</v>
      </c>
      <c r="R1239" s="173" t="str">
        <f>IFERROR(VLOOKUP(Table2[[#This Row],[Enterprise ID]], 'ExistingRental-12.11'!A:H, 3, 0), "Not Open On 12.11")</f>
        <v>Not Open On 12.11</v>
      </c>
      <c r="S1239" s="167" t="str">
        <f>IF(Table2[[#This Row],[Start Rental Date]]="New Rental", "New Rental", "Rental Extension Request")</f>
        <v>New Rental</v>
      </c>
      <c r="T1239" s="167" t="str">
        <f>IFERROR(IF(Table2[[#This Row],[Date of this request]]-Table2[[#This Row],[Tech Service Date]]&lt;60, "New Hire Rental", "Truck Breakdown"), "New Hire Rental")</f>
        <v>Truck Breakdown</v>
      </c>
      <c r="U1239" s="167" t="str">
        <f>IFERROR(VLOOKUP(Table2[[#This Row],[Enterprise ID]], 'ExistingRental-12.11'!A:H, 7, 0), "Not Open On 12.11")</f>
        <v>Not Open On 12.11</v>
      </c>
      <c r="V1239" s="173">
        <f>IFERROR(VLOOKUP(Table2[[#This Row],[Enterprise ID]],'Tech-ServiceDate'!A:B,2,0), "EitherNewHire or Termed")</f>
        <v>38411</v>
      </c>
      <c r="W1239" s="41"/>
      <c r="X1239" s="25"/>
    </row>
    <row r="1240" spans="1:24" ht="33.75" customHeight="1">
      <c r="A1240" s="15">
        <v>45999</v>
      </c>
      <c r="B1240" s="8">
        <v>36376</v>
      </c>
      <c r="C1240" s="9" t="s">
        <v>15297</v>
      </c>
      <c r="D1240" s="10" t="s">
        <v>15298</v>
      </c>
      <c r="E1240" s="176" t="str">
        <f t="shared" si="52"/>
        <v>36376</v>
      </c>
      <c r="F1240" s="175">
        <v>9785518213</v>
      </c>
      <c r="G1240" s="175" t="s">
        <v>18302</v>
      </c>
      <c r="H1240" s="12" t="s">
        <v>14676</v>
      </c>
      <c r="I1240" s="11" t="s">
        <v>18317</v>
      </c>
      <c r="J1240" s="13" t="s">
        <v>15075</v>
      </c>
      <c r="K1240" s="13" t="s">
        <v>14679</v>
      </c>
      <c r="L1240" s="13" t="s">
        <v>14680</v>
      </c>
      <c r="M1240" s="13"/>
      <c r="N1240" s="13" t="s">
        <v>14680</v>
      </c>
      <c r="O1240" s="13" t="s">
        <v>14680</v>
      </c>
      <c r="P1240" s="166" t="str">
        <f>IFERROR(VLOOKUP(D1240,'TPMS-auto'!A:D, 4,0),"Not-in-TPMS")</f>
        <v>0007670</v>
      </c>
      <c r="Q1240" s="169" t="str">
        <f>VLOOKUP(Table2[[#This Row],[Unit Number]],Ops,3,0)</f>
        <v>Rob &amp; Andrea</v>
      </c>
      <c r="R1240" s="173">
        <f>IFERROR(VLOOKUP(Table2[[#This Row],[Enterprise ID]], 'ExistingRental-12.11'!A:H, 3, 0), "Not Open On 12.11")</f>
        <v>46000</v>
      </c>
      <c r="S1240" s="167" t="str">
        <f>IF(Table2[[#This Row],[Start Rental Date]]="New Rental", "New Rental", "Rental Extension Request")</f>
        <v>New Rental</v>
      </c>
      <c r="T1240" s="167" t="str">
        <f>IFERROR(IF(Table2[[#This Row],[Date of this request]]-Table2[[#This Row],[Tech Service Date]]&lt;60, "New Hire Rental", "Truck Breakdown"), "New Hire Rental")</f>
        <v>Truck Breakdown</v>
      </c>
      <c r="U1240" s="167" t="str">
        <f>IFERROR(VLOOKUP(Table2[[#This Row],[Enterprise ID]], 'ExistingRental-12.11'!A:H, 7, 0), "Not Open On 12.11")</f>
        <v>JAIME QUINONES</v>
      </c>
      <c r="V1240" s="173">
        <f>IFERROR(VLOOKUP(Table2[[#This Row],[Enterprise ID]],'Tech-ServiceDate'!A:B,2,0), "EitherNewHire or Termed")</f>
        <v>45291</v>
      </c>
      <c r="W1240" s="41"/>
      <c r="X1240" s="25"/>
    </row>
    <row r="1241" spans="1:24" ht="33.75" customHeight="1">
      <c r="A1241" s="15">
        <v>45999</v>
      </c>
      <c r="B1241" s="8">
        <v>61688</v>
      </c>
      <c r="C1241" s="9" t="s">
        <v>17661</v>
      </c>
      <c r="D1241" s="10" t="s">
        <v>3684</v>
      </c>
      <c r="E1241" s="176" t="str">
        <f t="shared" si="52"/>
        <v>61688</v>
      </c>
      <c r="F1241" s="175">
        <v>2105488449</v>
      </c>
      <c r="G1241" s="175" t="s">
        <v>18318</v>
      </c>
      <c r="H1241" s="12">
        <v>45978</v>
      </c>
      <c r="I1241" s="11" t="s">
        <v>17662</v>
      </c>
      <c r="J1241" s="13" t="s">
        <v>17663</v>
      </c>
      <c r="K1241" s="13" t="s">
        <v>14679</v>
      </c>
      <c r="L1241" s="13" t="s">
        <v>14680</v>
      </c>
      <c r="M1241" s="13"/>
      <c r="N1241" s="13" t="s">
        <v>14680</v>
      </c>
      <c r="O1241" s="13" t="s">
        <v>14680</v>
      </c>
      <c r="P1241" s="166" t="str">
        <f>IFERROR(VLOOKUP(D1241,'TPMS-auto'!A:D, 4,0),"Not-in-TPMS")</f>
        <v>0008147</v>
      </c>
      <c r="Q1241" s="169" t="str">
        <f>VLOOKUP(Table2[[#This Row],[Unit Number]],Ops,3,0)</f>
        <v>Carol &amp; Tasha</v>
      </c>
      <c r="R1241" s="173">
        <f>IFERROR(VLOOKUP(Table2[[#This Row],[Enterprise ID]], 'ExistingRental-12.11'!A:H, 3, 0), "Not Open On 12.11")</f>
        <v>45979</v>
      </c>
      <c r="S1241" s="167" t="str">
        <f>IF(Table2[[#This Row],[Start Rental Date]]="New Rental", "New Rental", "Rental Extension Request")</f>
        <v>Rental Extension Request</v>
      </c>
      <c r="T1241" s="167" t="str">
        <f>IFERROR(IF(Table2[[#This Row],[Date of this request]]-Table2[[#This Row],[Tech Service Date]]&lt;60, "New Hire Rental", "Truck Breakdown"), "New Hire Rental")</f>
        <v>Truck Breakdown</v>
      </c>
      <c r="U1241" s="167" t="str">
        <f>IFERROR(VLOOKUP(Table2[[#This Row],[Enterprise ID]], 'ExistingRental-12.11'!A:H, 7, 0), "Not Open On 12.11")</f>
        <v>DONALD HANSON</v>
      </c>
      <c r="V1241" s="173">
        <f>IFERROR(VLOOKUP(Table2[[#This Row],[Enterprise ID]],'Tech-ServiceDate'!A:B,2,0), "EitherNewHire or Termed")</f>
        <v>31160</v>
      </c>
      <c r="W1241" s="41"/>
      <c r="X1241" s="25"/>
    </row>
    <row r="1242" spans="1:24" ht="33.75" customHeight="1">
      <c r="A1242" s="15">
        <v>46000</v>
      </c>
      <c r="B1242" s="8">
        <v>61763</v>
      </c>
      <c r="C1242" s="9" t="s">
        <v>18319</v>
      </c>
      <c r="D1242" s="10" t="s">
        <v>18320</v>
      </c>
      <c r="E1242" s="176" t="str">
        <f t="shared" si="52"/>
        <v>61763</v>
      </c>
      <c r="F1242" s="175">
        <f>IFERROR(VLOOKUP(D1242,'TPMS-auto'!A:J, 10,0), "Not-in-TPMS")</f>
        <v>2698610084</v>
      </c>
      <c r="G1242" s="175" t="str">
        <f>IFERROR(VLOOKUP(D1242,'TPMS-auto'!A:J,6,0),"Not-in-TPMS")</f>
        <v>061763</v>
      </c>
      <c r="H1242" s="12" t="s">
        <v>14676</v>
      </c>
      <c r="I1242" s="11" t="s">
        <v>18321</v>
      </c>
      <c r="J1242" s="13" t="s">
        <v>18322</v>
      </c>
      <c r="K1242" s="13" t="s">
        <v>14679</v>
      </c>
      <c r="L1242" s="13" t="s">
        <v>14680</v>
      </c>
      <c r="M1242" s="13" t="s">
        <v>14680</v>
      </c>
      <c r="N1242" s="13" t="s">
        <v>14680</v>
      </c>
      <c r="O1242" s="13" t="s">
        <v>14680</v>
      </c>
      <c r="P1242" s="166" t="str">
        <f>IFERROR(VLOOKUP(D1242,'TPMS-auto'!A:D, 4,0),"Not-in-TPMS")</f>
        <v>0008220</v>
      </c>
      <c r="Q1242" s="169" t="str">
        <f>VLOOKUP(Table2[[#This Row],[Unit Number]],Ops,3,0)</f>
        <v>Monica, Cheryl &amp; Machell</v>
      </c>
      <c r="R1242" s="173">
        <f>IFERROR(VLOOKUP(Table2[[#This Row],[Enterprise ID]], 'ExistingRental-12.11'!A:H, 3, 0), "Not Open On 12.11")</f>
        <v>46000</v>
      </c>
      <c r="S1242" s="167" t="str">
        <f>IF(Table2[[#This Row],[Start Rental Date]]="New Rental", "New Rental", "Rental Extension Request")</f>
        <v>New Rental</v>
      </c>
      <c r="T1242" s="167" t="str">
        <f>IFERROR(IF(Table2[[#This Row],[Date of this request]]-Table2[[#This Row],[Tech Service Date]]&lt;60, "New Hire Rental", "Truck Breakdown"), "New Hire Rental")</f>
        <v>Truck Breakdown</v>
      </c>
      <c r="U1242" s="167" t="str">
        <f>IFERROR(VLOOKUP(Table2[[#This Row],[Enterprise ID]], 'ExistingRental-12.11'!A:H, 7, 0), "Not Open On 12.11")</f>
        <v>ROBERT KELLY</v>
      </c>
      <c r="V1242" s="173">
        <f>IFERROR(VLOOKUP(Table2[[#This Row],[Enterprise ID]],'Tech-ServiceDate'!A:B,2,0), "EitherNewHire or Termed")</f>
        <v>44973</v>
      </c>
      <c r="W1242" s="41"/>
      <c r="X1242" s="25"/>
    </row>
    <row r="1243" spans="1:24" ht="33.75" customHeight="1">
      <c r="A1243" s="15">
        <v>46000</v>
      </c>
      <c r="B1243" s="8">
        <v>36386</v>
      </c>
      <c r="C1243" s="5" t="s">
        <v>18323</v>
      </c>
      <c r="D1243" s="5" t="s">
        <v>17293</v>
      </c>
      <c r="E1243" s="176" t="str">
        <f t="shared" si="52"/>
        <v>36386</v>
      </c>
      <c r="F1243" s="181" t="str">
        <f>IFERROR(VLOOKUP(D1243,'TPMS-auto'!#REF!, 10,0), "Not-in-TPMS")</f>
        <v>Not-in-TPMS</v>
      </c>
      <c r="G1243" s="181" t="str">
        <f>IFERROR(VLOOKUP(D1243,'TPMS-auto'!#REF!,6,0),"Not-in-TPMS")</f>
        <v>Not-in-TPMS</v>
      </c>
      <c r="H1243" s="12" t="s">
        <v>14676</v>
      </c>
      <c r="I1243" s="11" t="s">
        <v>18324</v>
      </c>
      <c r="J1243" s="13" t="s">
        <v>18325</v>
      </c>
      <c r="K1243" s="13" t="s">
        <v>14679</v>
      </c>
      <c r="L1243" s="13" t="s">
        <v>14680</v>
      </c>
      <c r="M1243" s="13" t="s">
        <v>14680</v>
      </c>
      <c r="N1243" s="13" t="s">
        <v>14680</v>
      </c>
      <c r="O1243" s="13" t="s">
        <v>14680</v>
      </c>
      <c r="P1243" s="166" t="str">
        <f>IFERROR(VLOOKUP(D1243,'TPMS-auto'!A:D, 4,0),"Not-in-TPMS")</f>
        <v>0007670</v>
      </c>
      <c r="Q1243" s="169" t="str">
        <f>VLOOKUP(Table2[[#This Row],[Unit Number]],Ops,3,0)</f>
        <v>Rob &amp; Andrea</v>
      </c>
      <c r="R1243" s="173">
        <f>IFERROR(VLOOKUP(Table2[[#This Row],[Enterprise ID]], 'ExistingRental-12.11'!A:H, 3, 0), "Not Open On 12.11")</f>
        <v>46001</v>
      </c>
      <c r="S1243" s="167" t="str">
        <f>IF(Table2[[#This Row],[Start Rental Date]]="New Rental", "New Rental", "Rental Extension Request")</f>
        <v>New Rental</v>
      </c>
      <c r="T1243" s="167" t="str">
        <f>IFERROR(IF(Table2[[#This Row],[Date of this request]]-Table2[[#This Row],[Tech Service Date]]&lt;60, "New Hire Rental", "Truck Breakdown"), "New Hire Rental")</f>
        <v>New Hire Rental</v>
      </c>
      <c r="U1243" s="167" t="str">
        <f>IFERROR(VLOOKUP(Table2[[#This Row],[Enterprise ID]], 'ExistingRental-12.11'!A:H, 7, 0), "Not Open On 12.11")</f>
        <v>V-DAL TUIOFU</v>
      </c>
      <c r="V1243" s="173">
        <f>IFERROR(VLOOKUP(Table2[[#This Row],[Enterprise ID]],'Tech-ServiceDate'!A:B,2,0), "EitherNewHire or Termed")</f>
        <v>45956</v>
      </c>
      <c r="W1243" s="41"/>
      <c r="X1243" s="25"/>
    </row>
    <row r="1244" spans="1:24" ht="33.75" customHeight="1">
      <c r="A1244" s="15">
        <v>46000</v>
      </c>
      <c r="B1244" s="8">
        <v>61386</v>
      </c>
      <c r="C1244" s="9" t="s">
        <v>18326</v>
      </c>
      <c r="D1244" s="10" t="s">
        <v>1490</v>
      </c>
      <c r="E1244" s="176" t="str">
        <f t="shared" si="52"/>
        <v>61386</v>
      </c>
      <c r="F1244" s="175">
        <f>IFERROR(VLOOKUP(D1244,'TPMS-auto'!A:J, 10,0), "Not-in-TPMS")</f>
        <v>3212404001</v>
      </c>
      <c r="G1244" s="175" t="str">
        <f>IFERROR(VLOOKUP(D1244,'TPMS-auto'!A:J,6,0),"Not-in-TPMS")</f>
        <v>061386</v>
      </c>
      <c r="H1244" s="12" t="s">
        <v>14676</v>
      </c>
      <c r="I1244" s="11" t="s">
        <v>18327</v>
      </c>
      <c r="J1244" s="13" t="s">
        <v>18328</v>
      </c>
      <c r="K1244" s="13" t="s">
        <v>14679</v>
      </c>
      <c r="L1244" s="13" t="s">
        <v>14680</v>
      </c>
      <c r="M1244" s="13" t="s">
        <v>14680</v>
      </c>
      <c r="N1244" s="13" t="s">
        <v>14680</v>
      </c>
      <c r="O1244" s="13" t="s">
        <v>14680</v>
      </c>
      <c r="P1244" s="166" t="str">
        <f>IFERROR(VLOOKUP(D1244,'TPMS-auto'!A:D, 4,0),"Not-in-TPMS")</f>
        <v>0007435</v>
      </c>
      <c r="Q1244" s="169" t="str">
        <f>VLOOKUP(Table2[[#This Row],[Unit Number]],Ops,3,0)</f>
        <v>Rob &amp; Andrea</v>
      </c>
      <c r="R1244" s="173">
        <f>IFERROR(VLOOKUP(Table2[[#This Row],[Enterprise ID]], 'ExistingRental-12.11'!A:H, 3, 0), "Not Open On 12.11")</f>
        <v>46000</v>
      </c>
      <c r="S1244" s="167" t="str">
        <f>IF(Table2[[#This Row],[Start Rental Date]]="New Rental", "New Rental", "Rental Extension Request")</f>
        <v>New Rental</v>
      </c>
      <c r="T1244" s="167" t="str">
        <f>IFERROR(IF(Table2[[#This Row],[Date of this request]]-Table2[[#This Row],[Tech Service Date]]&lt;60, "New Hire Rental", "Truck Breakdown"), "New Hire Rental")</f>
        <v>Truck Breakdown</v>
      </c>
      <c r="U1244" s="167" t="str">
        <f>IFERROR(VLOOKUP(Table2[[#This Row],[Enterprise ID]], 'ExistingRental-12.11'!A:H, 7, 0), "Not Open On 12.11")</f>
        <v>AUDREY WATTERSON</v>
      </c>
      <c r="V1244" s="173">
        <f>IFERROR(VLOOKUP(Table2[[#This Row],[Enterprise ID]],'Tech-ServiceDate'!A:B,2,0), "EitherNewHire or Termed")</f>
        <v>37298</v>
      </c>
      <c r="W1244" s="41"/>
      <c r="X1244" s="25"/>
    </row>
    <row r="1245" spans="1:24" ht="33.75" customHeight="1">
      <c r="A1245" s="15">
        <v>46000</v>
      </c>
      <c r="B1245" s="8">
        <v>61571</v>
      </c>
      <c r="C1245" s="9" t="s">
        <v>18329</v>
      </c>
      <c r="D1245" s="10" t="s">
        <v>18330</v>
      </c>
      <c r="E1245" s="176" t="str">
        <f t="shared" si="52"/>
        <v>61571</v>
      </c>
      <c r="F1245" s="175">
        <f>IFERROR(VLOOKUP(D1245,'TPMS-auto'!A:J, 10,0), "Not-in-TPMS")</f>
        <v>4017863971</v>
      </c>
      <c r="G1245" s="175" t="str">
        <f>IFERROR(VLOOKUP(D1245,'TPMS-auto'!A:J,6,0),"Not-in-TPMS")</f>
        <v>047060</v>
      </c>
      <c r="H1245" s="12" t="s">
        <v>14676</v>
      </c>
      <c r="I1245" s="11" t="s">
        <v>17129</v>
      </c>
      <c r="J1245" s="13" t="s">
        <v>18331</v>
      </c>
      <c r="K1245" s="13" t="s">
        <v>14679</v>
      </c>
      <c r="L1245" s="13" t="s">
        <v>14680</v>
      </c>
      <c r="M1245" s="13" t="s">
        <v>14680</v>
      </c>
      <c r="N1245" s="13" t="s">
        <v>14680</v>
      </c>
      <c r="O1245" s="13" t="s">
        <v>14680</v>
      </c>
      <c r="P1245" s="166" t="str">
        <f>IFERROR(VLOOKUP(D1245,'TPMS-auto'!A:D, 4,0),"Not-in-TPMS")</f>
        <v>0007670</v>
      </c>
      <c r="Q1245" s="169" t="str">
        <f>VLOOKUP(Table2[[#This Row],[Unit Number]],Ops,3,0)</f>
        <v>Rob &amp; Andrea</v>
      </c>
      <c r="R1245" s="173" t="str">
        <f>IFERROR(VLOOKUP(Table2[[#This Row],[Enterprise ID]], 'ExistingRental-12.11'!A:H, 3, 0), "Not Open On 12.11")</f>
        <v>Not Open On 12.11</v>
      </c>
      <c r="S1245" s="167" t="str">
        <f>IF(Table2[[#This Row],[Start Rental Date]]="New Rental", "New Rental", "Rental Extension Request")</f>
        <v>New Rental</v>
      </c>
      <c r="T1245" s="167" t="str">
        <f>IFERROR(IF(Table2[[#This Row],[Date of this request]]-Table2[[#This Row],[Tech Service Date]]&lt;60, "New Hire Rental", "Truck Breakdown"), "New Hire Rental")</f>
        <v>Truck Breakdown</v>
      </c>
      <c r="U1245" s="167" t="str">
        <f>IFERROR(VLOOKUP(Table2[[#This Row],[Enterprise ID]], 'ExistingRental-12.11'!A:H, 7, 0), "Not Open On 12.11")</f>
        <v>Not Open On 12.11</v>
      </c>
      <c r="V1245" s="173">
        <f>IFERROR(VLOOKUP(Table2[[#This Row],[Enterprise ID]],'Tech-ServiceDate'!A:B,2,0), "EitherNewHire or Termed")</f>
        <v>44658</v>
      </c>
      <c r="W1245" s="41"/>
      <c r="X1245" s="25"/>
    </row>
    <row r="1246" spans="1:24" ht="33.75" customHeight="1">
      <c r="A1246" s="15">
        <v>46000</v>
      </c>
      <c r="B1246" s="8">
        <v>23331</v>
      </c>
      <c r="C1246" s="9" t="s">
        <v>18332</v>
      </c>
      <c r="D1246" s="10" t="s">
        <v>18333</v>
      </c>
      <c r="E1246" s="176" t="str">
        <f t="shared" si="52"/>
        <v>23331</v>
      </c>
      <c r="F1246" s="175">
        <f>IFERROR(VLOOKUP(D1246,'TPMS-auto'!A:J, 10,0), "Not-in-TPMS")</f>
        <v>3099890888</v>
      </c>
      <c r="G1246" s="175" t="str">
        <f>IFERROR(VLOOKUP(D1246,'TPMS-auto'!A:J,6,0),"Not-in-TPMS")</f>
        <v>023331</v>
      </c>
      <c r="H1246" s="12" t="s">
        <v>14676</v>
      </c>
      <c r="I1246" s="11" t="s">
        <v>18334</v>
      </c>
      <c r="J1246" s="13" t="s">
        <v>18335</v>
      </c>
      <c r="K1246" s="13" t="s">
        <v>14679</v>
      </c>
      <c r="L1246" s="13" t="s">
        <v>14680</v>
      </c>
      <c r="M1246" s="13" t="s">
        <v>14680</v>
      </c>
      <c r="N1246" s="13" t="s">
        <v>14680</v>
      </c>
      <c r="O1246" s="13" t="s">
        <v>14680</v>
      </c>
      <c r="P1246" s="166" t="str">
        <f>IFERROR(VLOOKUP(D1246,'TPMS-auto'!A:D, 4,0),"Not-in-TPMS")</f>
        <v>0008096</v>
      </c>
      <c r="Q1246" s="169" t="str">
        <f>VLOOKUP(Table2[[#This Row],[Unit Number]],Ops,3,0)</f>
        <v>Monica, Cheryl &amp; Machell</v>
      </c>
      <c r="R1246" s="173" t="str">
        <f>IFERROR(VLOOKUP(Table2[[#This Row],[Enterprise ID]], 'ExistingRental-12.11'!A:H, 3, 0), "Not Open On 12.11")</f>
        <v>Not Open On 12.11</v>
      </c>
      <c r="S1246" s="167" t="str">
        <f>IF(Table2[[#This Row],[Start Rental Date]]="New Rental", "New Rental", "Rental Extension Request")</f>
        <v>New Rental</v>
      </c>
      <c r="T1246" s="167" t="str">
        <f>IFERROR(IF(Table2[[#This Row],[Date of this request]]-Table2[[#This Row],[Tech Service Date]]&lt;60, "New Hire Rental", "Truck Breakdown"), "New Hire Rental")</f>
        <v>New Hire Rental</v>
      </c>
      <c r="U1246" s="167" t="str">
        <f>IFERROR(VLOOKUP(Table2[[#This Row],[Enterprise ID]], 'ExistingRental-12.11'!A:H, 7, 0), "Not Open On 12.11")</f>
        <v>Not Open On 12.11</v>
      </c>
      <c r="V1246" s="173">
        <f>IFERROR(VLOOKUP(Table2[[#This Row],[Enterprise ID]],'Tech-ServiceDate'!A:B,2,0), "EitherNewHire or Termed")</f>
        <v>45942</v>
      </c>
      <c r="W1246" s="41"/>
      <c r="X1246" s="25"/>
    </row>
    <row r="1247" spans="1:24" ht="33.75" customHeight="1">
      <c r="A1247" s="15">
        <v>46000</v>
      </c>
      <c r="B1247" s="8">
        <v>23140</v>
      </c>
      <c r="C1247" s="9" t="s">
        <v>18336</v>
      </c>
      <c r="D1247" s="10" t="s">
        <v>8542</v>
      </c>
      <c r="E1247" s="176" t="str">
        <f t="shared" si="52"/>
        <v>23140</v>
      </c>
      <c r="F1247" s="175">
        <f>IFERROR(VLOOKUP(D1247,'TPMS-auto'!A:J, 10,0), "Not-in-TPMS")</f>
        <v>3525812028</v>
      </c>
      <c r="G1247" s="175" t="str">
        <f>IFERROR(VLOOKUP(D1247,'TPMS-auto'!A:J,6,0),"Not-in-TPMS")</f>
        <v>023140</v>
      </c>
      <c r="H1247" s="12" t="s">
        <v>14676</v>
      </c>
      <c r="I1247" s="11" t="s">
        <v>18337</v>
      </c>
      <c r="J1247" s="13" t="s">
        <v>17742</v>
      </c>
      <c r="K1247" s="13" t="s">
        <v>14679</v>
      </c>
      <c r="L1247" s="13" t="s">
        <v>14680</v>
      </c>
      <c r="M1247" s="13" t="s">
        <v>14680</v>
      </c>
      <c r="N1247" s="13" t="s">
        <v>14680</v>
      </c>
      <c r="O1247" s="13" t="s">
        <v>14680</v>
      </c>
      <c r="P1247" s="166" t="str">
        <f>IFERROR(VLOOKUP(D1247,'TPMS-auto'!A:D, 4,0),"Not-in-TPMS")</f>
        <v>0007435</v>
      </c>
      <c r="Q1247" s="169" t="str">
        <f>VLOOKUP(Table2[[#This Row],[Unit Number]],Ops,3,0)</f>
        <v>Rob &amp; Andrea</v>
      </c>
      <c r="R1247" s="173">
        <f>IFERROR(VLOOKUP(Table2[[#This Row],[Enterprise ID]], 'ExistingRental-12.11'!A:H, 3, 0), "Not Open On 12.11")</f>
        <v>46000</v>
      </c>
      <c r="S1247" s="167" t="str">
        <f>IF(Table2[[#This Row],[Start Rental Date]]="New Rental", "New Rental", "Rental Extension Request")</f>
        <v>New Rental</v>
      </c>
      <c r="T1247" s="167" t="str">
        <f>IFERROR(IF(Table2[[#This Row],[Date of this request]]-Table2[[#This Row],[Tech Service Date]]&lt;60, "New Hire Rental", "Truck Breakdown"), "New Hire Rental")</f>
        <v>Truck Breakdown</v>
      </c>
      <c r="U1247" s="167" t="str">
        <f>IFERROR(VLOOKUP(Table2[[#This Row],[Enterprise ID]], 'ExistingRental-12.11'!A:H, 7, 0), "Not Open On 12.11")</f>
        <v>KENNETH GOOD</v>
      </c>
      <c r="V1247" s="173">
        <f>IFERROR(VLOOKUP(Table2[[#This Row],[Enterprise ID]],'Tech-ServiceDate'!A:B,2,0), "EitherNewHire or Termed")</f>
        <v>28210</v>
      </c>
      <c r="W1247" s="41"/>
      <c r="X1247" s="25"/>
    </row>
    <row r="1248" spans="1:24" ht="33.75" customHeight="1">
      <c r="A1248" s="15">
        <v>46000</v>
      </c>
      <c r="B1248" s="7">
        <v>37064</v>
      </c>
      <c r="C1248" s="4" t="s">
        <v>18338</v>
      </c>
      <c r="D1248" s="5" t="s">
        <v>18339</v>
      </c>
      <c r="E1248" s="176" t="str">
        <f t="shared" si="52"/>
        <v>37064</v>
      </c>
      <c r="F1248" s="181">
        <f>IFERROR(VLOOKUP(D1248,'TPMS-auto'!A:J, 10,0), "Not-in-TPMS")</f>
        <v>4148650556</v>
      </c>
      <c r="G1248" s="181" t="str">
        <f>IFERROR(VLOOKUP(D1248,'TPMS-auto'!A:J,6,0),"Not-in-TPMS")</f>
        <v>037064</v>
      </c>
      <c r="H1248" s="12" t="s">
        <v>14676</v>
      </c>
      <c r="I1248" s="2" t="s">
        <v>17665</v>
      </c>
      <c r="J1248" s="3" t="s">
        <v>18340</v>
      </c>
      <c r="K1248" s="13" t="s">
        <v>14679</v>
      </c>
      <c r="L1248" s="13" t="s">
        <v>14680</v>
      </c>
      <c r="M1248" s="13" t="s">
        <v>14680</v>
      </c>
      <c r="N1248" s="3" t="s">
        <v>14680</v>
      </c>
      <c r="O1248" s="13" t="s">
        <v>14680</v>
      </c>
      <c r="P1248" s="166" t="str">
        <f>IFERROR(VLOOKUP(D1248,'TPMS-auto'!A:D, 4,0),"Not-in-TPMS")</f>
        <v>0008555</v>
      </c>
      <c r="Q1248" s="169" t="str">
        <f>VLOOKUP(Table2[[#This Row],[Unit Number]],Ops,3,0)</f>
        <v>Monica, Cheryl &amp; Machell</v>
      </c>
      <c r="R1248" s="173" t="str">
        <f>IFERROR(VLOOKUP(Table2[[#This Row],[Enterprise ID]], 'ExistingRental-12.11'!A:H, 3, 0), "Not Open On 12.11")</f>
        <v>Not Open On 12.11</v>
      </c>
      <c r="S1248" s="167" t="str">
        <f>IF(Table2[[#This Row],[Start Rental Date]]="New Rental", "New Rental", "Rental Extension Request")</f>
        <v>New Rental</v>
      </c>
      <c r="T1248" s="167" t="str">
        <f>IFERROR(IF(Table2[[#This Row],[Date of this request]]-Table2[[#This Row],[Tech Service Date]]&lt;60, "New Hire Rental", "Truck Breakdown"), "New Hire Rental")</f>
        <v>New Hire Rental</v>
      </c>
      <c r="U1248" s="167" t="str">
        <f>IFERROR(VLOOKUP(Table2[[#This Row],[Enterprise ID]], 'ExistingRental-12.11'!A:H, 7, 0), "Not Open On 12.11")</f>
        <v>Not Open On 12.11</v>
      </c>
      <c r="V1248" s="173">
        <f>IFERROR(VLOOKUP(Table2[[#This Row],[Enterprise ID]],'Tech-ServiceDate'!A:B,2,0), "EitherNewHire or Termed")</f>
        <v>45977</v>
      </c>
      <c r="W1248" s="41"/>
      <c r="X1248" s="25"/>
    </row>
    <row r="1249" spans="1:24" ht="33.75" customHeight="1">
      <c r="A1249" s="15">
        <v>46000</v>
      </c>
      <c r="B1249" s="7">
        <v>61360</v>
      </c>
      <c r="C1249" s="4" t="s">
        <v>18341</v>
      </c>
      <c r="D1249" s="5" t="s">
        <v>3747</v>
      </c>
      <c r="E1249" s="176" t="str">
        <f t="shared" si="52"/>
        <v>61360</v>
      </c>
      <c r="F1249" s="181">
        <f>IFERROR(VLOOKUP(D1249,'TPMS-auto'!A:J, 10,0), "Not-in-TPMS")</f>
        <v>4042473033</v>
      </c>
      <c r="G1249" s="181" t="str">
        <f>IFERROR(VLOOKUP(D1249,'TPMS-auto'!A:J,6,0),"Not-in-TPMS")</f>
        <v>061360</v>
      </c>
      <c r="H1249" s="12" t="s">
        <v>14676</v>
      </c>
      <c r="I1249" s="2"/>
      <c r="J1249" s="3" t="s">
        <v>18342</v>
      </c>
      <c r="K1249" s="3" t="s">
        <v>18343</v>
      </c>
      <c r="L1249" s="13" t="s">
        <v>14680</v>
      </c>
      <c r="M1249" s="13"/>
      <c r="N1249" s="3" t="s">
        <v>14680</v>
      </c>
      <c r="O1249" s="13" t="s">
        <v>14680</v>
      </c>
      <c r="P1249" s="166" t="str">
        <f>IFERROR(VLOOKUP(D1249,'TPMS-auto'!A:D, 4,0),"Not-in-TPMS")</f>
        <v>0008035</v>
      </c>
      <c r="Q1249" s="169" t="str">
        <f>VLOOKUP(Table2[[#This Row],[Unit Number]],Ops,3,0)</f>
        <v>Rob &amp; Andrea</v>
      </c>
      <c r="R1249" s="173">
        <f>IFERROR(VLOOKUP(Table2[[#This Row],[Enterprise ID]], 'ExistingRental-12.11'!A:H, 3, 0), "Not Open On 12.11")</f>
        <v>45999</v>
      </c>
      <c r="S1249" s="167" t="str">
        <f>IF(Table2[[#This Row],[Start Rental Date]]="New Rental", "New Rental", "Rental Extension Request")</f>
        <v>New Rental</v>
      </c>
      <c r="T1249" s="167" t="str">
        <f>IFERROR(IF(Table2[[#This Row],[Date of this request]]-Table2[[#This Row],[Tech Service Date]]&lt;60, "New Hire Rental", "Truck Breakdown"), "New Hire Rental")</f>
        <v>Truck Breakdown</v>
      </c>
      <c r="U1249" s="167" t="str">
        <f>IFERROR(VLOOKUP(Table2[[#This Row],[Enterprise ID]], 'ExistingRental-12.11'!A:H, 7, 0), "Not Open On 12.11")</f>
        <v>DWAYNE HOWELL</v>
      </c>
      <c r="V1249" s="173">
        <f>IFERROR(VLOOKUP(Table2[[#This Row],[Enterprise ID]],'Tech-ServiceDate'!A:B,2,0), "EitherNewHire or Termed")</f>
        <v>29766</v>
      </c>
      <c r="W1249" s="41"/>
      <c r="X1249" s="25"/>
    </row>
    <row r="1250" spans="1:24" ht="33.75" customHeight="1">
      <c r="A1250" s="15">
        <v>46000</v>
      </c>
      <c r="B1250" s="7">
        <v>61476</v>
      </c>
      <c r="C1250" s="4" t="s">
        <v>18344</v>
      </c>
      <c r="D1250" s="5" t="s">
        <v>18345</v>
      </c>
      <c r="E1250" s="176" t="str">
        <f t="shared" si="52"/>
        <v>61476</v>
      </c>
      <c r="F1250" s="181">
        <f>IFERROR(VLOOKUP(D1250,'TPMS-auto'!A:J, 10,0), "Not-in-TPMS")</f>
        <v>4059896003</v>
      </c>
      <c r="G1250" s="181" t="str">
        <f>IFERROR(VLOOKUP(D1250,'TPMS-auto'!A:J,6,0),"Not-in-TPMS")</f>
        <v>061476</v>
      </c>
      <c r="H1250" s="12" t="s">
        <v>14676</v>
      </c>
      <c r="I1250" s="2" t="s">
        <v>18346</v>
      </c>
      <c r="J1250" s="3" t="s">
        <v>18347</v>
      </c>
      <c r="K1250" s="13" t="s">
        <v>14679</v>
      </c>
      <c r="L1250" s="13" t="s">
        <v>14680</v>
      </c>
      <c r="M1250" s="13" t="s">
        <v>14680</v>
      </c>
      <c r="N1250" s="3" t="s">
        <v>14680</v>
      </c>
      <c r="O1250" s="13" t="s">
        <v>14680</v>
      </c>
      <c r="P1250" s="166" t="str">
        <f>IFERROR(VLOOKUP(D1250,'TPMS-auto'!A:D, 4,0),"Not-in-TPMS")</f>
        <v>0008420</v>
      </c>
      <c r="Q1250" s="169" t="str">
        <f>VLOOKUP(Table2[[#This Row],[Unit Number]],Ops,3,0)</f>
        <v>Rob &amp; Andrea</v>
      </c>
      <c r="R1250" s="173" t="str">
        <f>IFERROR(VLOOKUP(Table2[[#This Row],[Enterprise ID]], 'ExistingRental-12.11'!A:H, 3, 0), "Not Open On 12.11")</f>
        <v>Not Open On 12.11</v>
      </c>
      <c r="S1250" s="167" t="str">
        <f>IF(Table2[[#This Row],[Start Rental Date]]="New Rental", "New Rental", "Rental Extension Request")</f>
        <v>New Rental</v>
      </c>
      <c r="T1250" s="167" t="str">
        <f>IFERROR(IF(Table2[[#This Row],[Date of this request]]-Table2[[#This Row],[Tech Service Date]]&lt;60, "New Hire Rental", "Truck Breakdown"), "New Hire Rental")</f>
        <v>Truck Breakdown</v>
      </c>
      <c r="U1250" s="167" t="str">
        <f>IFERROR(VLOOKUP(Table2[[#This Row],[Enterprise ID]], 'ExistingRental-12.11'!A:H, 7, 0), "Not Open On 12.11")</f>
        <v>Not Open On 12.11</v>
      </c>
      <c r="V1250" s="173">
        <f>IFERROR(VLOOKUP(Table2[[#This Row],[Enterprise ID]],'Tech-ServiceDate'!A:B,2,0), "EitherNewHire or Termed")</f>
        <v>44448</v>
      </c>
      <c r="W1250" s="41"/>
      <c r="X1250" s="25"/>
    </row>
    <row r="1251" spans="1:24" ht="33.75" customHeight="1">
      <c r="A1251" s="15">
        <v>46000</v>
      </c>
      <c r="B1251" s="7">
        <v>24021</v>
      </c>
      <c r="C1251" s="4" t="s">
        <v>18348</v>
      </c>
      <c r="D1251" s="5" t="s">
        <v>10666</v>
      </c>
      <c r="E1251" s="176" t="str">
        <f t="shared" si="52"/>
        <v>24021</v>
      </c>
      <c r="F1251" s="181">
        <f>IFERROR(VLOOKUP(D1251,'TPMS-auto'!A:J, 10,0), "Not-in-TPMS")</f>
        <v>6612206975</v>
      </c>
      <c r="G1251" s="181" t="str">
        <f>IFERROR(VLOOKUP(D1251,'TPMS-auto'!A:J,6,0),"Not-in-TPMS")</f>
        <v>022350</v>
      </c>
      <c r="H1251" s="12" t="s">
        <v>14676</v>
      </c>
      <c r="I1251" s="2" t="s">
        <v>18349</v>
      </c>
      <c r="J1251" s="3" t="s">
        <v>18350</v>
      </c>
      <c r="K1251" s="13" t="s">
        <v>14679</v>
      </c>
      <c r="L1251" s="13" t="s">
        <v>14680</v>
      </c>
      <c r="M1251" s="13" t="s">
        <v>14680</v>
      </c>
      <c r="N1251" s="3" t="s">
        <v>14680</v>
      </c>
      <c r="O1251" s="3" t="s">
        <v>14680</v>
      </c>
      <c r="P1251" s="166" t="str">
        <f>IFERROR(VLOOKUP(D1251,'TPMS-auto'!A:D, 4,0),"Not-in-TPMS")</f>
        <v>0008366</v>
      </c>
      <c r="Q1251" s="169" t="str">
        <f>VLOOKUP(Table2[[#This Row],[Unit Number]],Ops,3,0)</f>
        <v>Carol &amp; Tasha</v>
      </c>
      <c r="R1251" s="173" t="str">
        <f>IFERROR(VLOOKUP(Table2[[#This Row],[Enterprise ID]], 'ExistingRental-12.11'!A:H, 3, 0), "Not Open On 12.11")</f>
        <v>Not Open On 12.11</v>
      </c>
      <c r="S1251" s="167" t="str">
        <f>IF(Table2[[#This Row],[Start Rental Date]]="New Rental", "New Rental", "Rental Extension Request")</f>
        <v>New Rental</v>
      </c>
      <c r="T1251" s="167" t="str">
        <f>IFERROR(IF(Table2[[#This Row],[Date of this request]]-Table2[[#This Row],[Tech Service Date]]&lt;60, "New Hire Rental", "Truck Breakdown"), "New Hire Rental")</f>
        <v>Truck Breakdown</v>
      </c>
      <c r="U1251" s="167" t="str">
        <f>IFERROR(VLOOKUP(Table2[[#This Row],[Enterprise ID]], 'ExistingRental-12.11'!A:H, 7, 0), "Not Open On 12.11")</f>
        <v>Not Open On 12.11</v>
      </c>
      <c r="V1251" s="173">
        <f>IFERROR(VLOOKUP(Table2[[#This Row],[Enterprise ID]],'Tech-ServiceDate'!A:B,2,0), "EitherNewHire or Termed")</f>
        <v>38132</v>
      </c>
      <c r="W1251" s="41"/>
      <c r="X1251" s="25"/>
    </row>
    <row r="1252" spans="1:24" ht="33.75" customHeight="1">
      <c r="A1252" s="15">
        <v>46000</v>
      </c>
      <c r="B1252" s="7">
        <v>46625</v>
      </c>
      <c r="C1252" s="4" t="s">
        <v>18351</v>
      </c>
      <c r="D1252" s="5" t="s">
        <v>17304</v>
      </c>
      <c r="E1252" s="176" t="str">
        <f t="shared" si="52"/>
        <v>46625</v>
      </c>
      <c r="F1252" s="181">
        <f>IFERROR(VLOOKUP(D1252,'TPMS-auto'!A:J, 10,0), "Not-in-TPMS")</f>
        <v>4072324448</v>
      </c>
      <c r="G1252" s="181" t="str">
        <f>IFERROR(VLOOKUP(D1252,'TPMS-auto'!A:J,6,0),"Not-in-TPMS")</f>
        <v>046625</v>
      </c>
      <c r="H1252" s="12" t="s">
        <v>14676</v>
      </c>
      <c r="I1252" s="2" t="s">
        <v>18352</v>
      </c>
      <c r="J1252" s="3" t="s">
        <v>18180</v>
      </c>
      <c r="K1252" s="13" t="s">
        <v>14679</v>
      </c>
      <c r="L1252" s="13" t="s">
        <v>14680</v>
      </c>
      <c r="M1252" s="13" t="s">
        <v>14680</v>
      </c>
      <c r="N1252" s="3" t="s">
        <v>14680</v>
      </c>
      <c r="O1252" s="3" t="s">
        <v>14680</v>
      </c>
      <c r="P1252" s="166" t="str">
        <f>IFERROR(VLOOKUP(D1252,'TPMS-auto'!A:D, 4,0),"Not-in-TPMS")</f>
        <v>0007435</v>
      </c>
      <c r="Q1252" s="169" t="str">
        <f>VLOOKUP(Table2[[#This Row],[Unit Number]],Ops,3,0)</f>
        <v>Rob &amp; Andrea</v>
      </c>
      <c r="R1252" s="173">
        <f>IFERROR(VLOOKUP(Table2[[#This Row],[Enterprise ID]], 'ExistingRental-12.11'!A:H, 3, 0), "Not Open On 12.11")</f>
        <v>46001</v>
      </c>
      <c r="S1252" s="167" t="str">
        <f>IF(Table2[[#This Row],[Start Rental Date]]="New Rental", "New Rental", "Rental Extension Request")</f>
        <v>New Rental</v>
      </c>
      <c r="T1252" s="167" t="str">
        <f>IFERROR(IF(Table2[[#This Row],[Date of this request]]-Table2[[#This Row],[Tech Service Date]]&lt;60, "New Hire Rental", "Truck Breakdown"), "New Hire Rental")</f>
        <v>Truck Breakdown</v>
      </c>
      <c r="U1252" s="167" t="str">
        <f>IFERROR(VLOOKUP(Table2[[#This Row],[Enterprise ID]], 'ExistingRental-12.11'!A:H, 7, 0), "Not Open On 12.11")</f>
        <v>JOSHUA VARGAS</v>
      </c>
      <c r="V1252" s="173">
        <f>IFERROR(VLOOKUP(Table2[[#This Row],[Enterprise ID]],'Tech-ServiceDate'!A:B,2,0), "EitherNewHire or Termed")</f>
        <v>44434</v>
      </c>
      <c r="W1252" s="41"/>
      <c r="X1252" s="25"/>
    </row>
    <row r="1253" spans="1:24" ht="33.75" customHeight="1">
      <c r="A1253" s="15">
        <v>46000</v>
      </c>
      <c r="B1253" s="7">
        <v>47315</v>
      </c>
      <c r="C1253" s="4" t="s">
        <v>18353</v>
      </c>
      <c r="D1253" s="5" t="s">
        <v>3984</v>
      </c>
      <c r="E1253" s="176" t="str">
        <f t="shared" si="52"/>
        <v>47315</v>
      </c>
      <c r="F1253" s="181">
        <f>IFERROR(VLOOKUP(D1253,'TPMS-auto'!A:J, 10,0), "Not-in-TPMS")</f>
        <v>4178341635</v>
      </c>
      <c r="G1253" s="181" t="str">
        <f>IFERROR(VLOOKUP(D1253,'TPMS-auto'!A:J,6,0),"Not-in-TPMS")</f>
        <v>047315</v>
      </c>
      <c r="H1253" s="12" t="s">
        <v>14676</v>
      </c>
      <c r="I1253" s="2" t="s">
        <v>18354</v>
      </c>
      <c r="J1253" s="3" t="s">
        <v>16716</v>
      </c>
      <c r="K1253" s="13" t="s">
        <v>14679</v>
      </c>
      <c r="L1253" s="13" t="s">
        <v>14680</v>
      </c>
      <c r="M1253" s="13" t="s">
        <v>14680</v>
      </c>
      <c r="N1253" s="3" t="s">
        <v>14680</v>
      </c>
      <c r="O1253" s="3" t="s">
        <v>14680</v>
      </c>
      <c r="P1253" s="166" t="str">
        <f>IFERROR(VLOOKUP(D1253,'TPMS-auto'!A:D, 4,0),"Not-in-TPMS")</f>
        <v>0008420</v>
      </c>
      <c r="Q1253" s="169" t="str">
        <f>VLOOKUP(Table2[[#This Row],[Unit Number]],Ops,3,0)</f>
        <v>Rob &amp; Andrea</v>
      </c>
      <c r="R1253" s="173" t="str">
        <f>IFERROR(VLOOKUP(Table2[[#This Row],[Enterprise ID]], 'ExistingRental-12.11'!A:H, 3, 0), "Not Open On 12.11")</f>
        <v>Not Open On 12.11</v>
      </c>
      <c r="S1253" s="167" t="str">
        <f>IF(Table2[[#This Row],[Start Rental Date]]="New Rental", "New Rental", "Rental Extension Request")</f>
        <v>New Rental</v>
      </c>
      <c r="T1253" s="167" t="str">
        <f>IFERROR(IF(Table2[[#This Row],[Date of this request]]-Table2[[#This Row],[Tech Service Date]]&lt;60, "New Hire Rental", "Truck Breakdown"), "New Hire Rental")</f>
        <v>Truck Breakdown</v>
      </c>
      <c r="U1253" s="167" t="str">
        <f>IFERROR(VLOOKUP(Table2[[#This Row],[Enterprise ID]], 'ExistingRental-12.11'!A:H, 7, 0), "Not Open On 12.11")</f>
        <v>Not Open On 12.11</v>
      </c>
      <c r="V1253" s="173">
        <f>IFERROR(VLOOKUP(Table2[[#This Row],[Enterprise ID]],'Tech-ServiceDate'!A:B,2,0), "EitherNewHire or Termed")</f>
        <v>32373</v>
      </c>
      <c r="W1253" s="41"/>
      <c r="X1253" s="25"/>
    </row>
    <row r="1254" spans="1:24" ht="33.75" customHeight="1">
      <c r="A1254" s="15">
        <v>46000</v>
      </c>
      <c r="B1254" s="7">
        <v>61650</v>
      </c>
      <c r="C1254" s="4" t="s">
        <v>18355</v>
      </c>
      <c r="D1254" s="5" t="s">
        <v>18356</v>
      </c>
      <c r="E1254" s="176" t="str">
        <f t="shared" si="52"/>
        <v>61650</v>
      </c>
      <c r="F1254" s="181">
        <f>IFERROR(VLOOKUP(D1254,'TPMS-auto'!A:J, 10,0), "Not-in-TPMS")</f>
        <v>2192390340</v>
      </c>
      <c r="G1254" s="181" t="str">
        <f>IFERROR(VLOOKUP(D1254,'TPMS-auto'!A:J,6,0),"Not-in-TPMS")</f>
        <v>061650</v>
      </c>
      <c r="H1254" s="12" t="s">
        <v>14676</v>
      </c>
      <c r="I1254" s="2"/>
      <c r="J1254" s="3" t="s">
        <v>15426</v>
      </c>
      <c r="K1254" s="3" t="s">
        <v>18357</v>
      </c>
      <c r="L1254" s="13" t="s">
        <v>14680</v>
      </c>
      <c r="M1254" s="13" t="s">
        <v>14680</v>
      </c>
      <c r="N1254" s="3" t="s">
        <v>14680</v>
      </c>
      <c r="O1254" s="3" t="s">
        <v>14680</v>
      </c>
      <c r="P1254" s="166" t="str">
        <f>IFERROR(VLOOKUP(D1254,'TPMS-auto'!A:D, 4,0),"Not-in-TPMS")</f>
        <v>0008555</v>
      </c>
      <c r="Q1254" s="169" t="str">
        <f>VLOOKUP(Table2[[#This Row],[Unit Number]],Ops,3,0)</f>
        <v>Monica, Cheryl &amp; Machell</v>
      </c>
      <c r="R1254" s="173">
        <f>IFERROR(VLOOKUP(Table2[[#This Row],[Enterprise ID]], 'ExistingRental-12.11'!A:H, 3, 0), "Not Open On 12.11")</f>
        <v>46000</v>
      </c>
      <c r="S1254" s="167" t="str">
        <f>IF(Table2[[#This Row],[Start Rental Date]]="New Rental", "New Rental", "Rental Extension Request")</f>
        <v>New Rental</v>
      </c>
      <c r="T1254" s="167" t="str">
        <f>IFERROR(IF(Table2[[#This Row],[Date of this request]]-Table2[[#This Row],[Tech Service Date]]&lt;60, "New Hire Rental", "Truck Breakdown"), "New Hire Rental")</f>
        <v>New Hire Rental</v>
      </c>
      <c r="U1254" s="167" t="str">
        <f>IFERROR(VLOOKUP(Table2[[#This Row],[Enterprise ID]], 'ExistingRental-12.11'!A:H, 7, 0), "Not Open On 12.11")</f>
        <v>JOSEPH MENDOZA</v>
      </c>
      <c r="V1254" s="173">
        <f>IFERROR(VLOOKUP(Table2[[#This Row],[Enterprise ID]],'Tech-ServiceDate'!A:B,2,0), "EitherNewHire or Termed")</f>
        <v>45977</v>
      </c>
      <c r="W1254" s="41"/>
      <c r="X1254" s="25"/>
    </row>
    <row r="1255" spans="1:24" ht="33.75" customHeight="1">
      <c r="A1255" s="15">
        <v>46000</v>
      </c>
      <c r="B1255" s="7">
        <v>21980</v>
      </c>
      <c r="C1255" s="4" t="s">
        <v>18358</v>
      </c>
      <c r="D1255" s="5" t="s">
        <v>16199</v>
      </c>
      <c r="E1255" s="176" t="str">
        <f t="shared" si="52"/>
        <v>21980</v>
      </c>
      <c r="F1255" s="181">
        <f>IFERROR(VLOOKUP(D1255,'TPMS-auto'!A:J, 10,0), "Not-in-TPMS")</f>
        <v>4196545005</v>
      </c>
      <c r="G1255" s="181" t="str">
        <f>IFERROR(VLOOKUP(D1255,'TPMS-auto'!A:J,6,0),"Not-in-TPMS")</f>
        <v>021980</v>
      </c>
      <c r="H1255" s="6">
        <v>45940</v>
      </c>
      <c r="I1255" s="11" t="s">
        <v>18359</v>
      </c>
      <c r="J1255" s="13" t="s">
        <v>18360</v>
      </c>
      <c r="K1255" s="13" t="s">
        <v>16194</v>
      </c>
      <c r="L1255" s="13" t="s">
        <v>14680</v>
      </c>
      <c r="M1255" s="13" t="s">
        <v>14680</v>
      </c>
      <c r="N1255" s="3" t="s">
        <v>14680</v>
      </c>
      <c r="O1255" s="3" t="s">
        <v>14680</v>
      </c>
      <c r="P1255" s="166" t="str">
        <f>IFERROR(VLOOKUP(D1255,'TPMS-auto'!A:D, 4,0),"Not-in-TPMS")</f>
        <v>0008309</v>
      </c>
      <c r="Q1255" s="169" t="str">
        <f>VLOOKUP(Table2[[#This Row],[Unit Number]],Ops,3,0)</f>
        <v>Monica, Cheryl &amp; Machell</v>
      </c>
      <c r="R1255" s="173">
        <f>IFERROR(VLOOKUP(Table2[[#This Row],[Enterprise ID]], 'ExistingRental-12.11'!A:H, 3, 0), "Not Open On 12.11")</f>
        <v>46001</v>
      </c>
      <c r="S1255" s="167" t="str">
        <f>IF(Table2[[#This Row],[Start Rental Date]]="New Rental", "New Rental", "Rental Extension Request")</f>
        <v>Rental Extension Request</v>
      </c>
      <c r="T1255" s="167" t="str">
        <f>IFERROR(IF(Table2[[#This Row],[Date of this request]]-Table2[[#This Row],[Tech Service Date]]&lt;60, "New Hire Rental", "Truck Breakdown"), "New Hire Rental")</f>
        <v>Truck Breakdown</v>
      </c>
      <c r="U1255" s="167" t="str">
        <f>IFERROR(VLOOKUP(Table2[[#This Row],[Enterprise ID]], 'ExistingRental-12.11'!A:H, 7, 0), "Not Open On 12.11")</f>
        <v>JAMES OBRIEN</v>
      </c>
      <c r="V1255" s="173">
        <f>IFERROR(VLOOKUP(Table2[[#This Row],[Enterprise ID]],'Tech-ServiceDate'!A:B,2,0), "EitherNewHire or Termed")</f>
        <v>45319</v>
      </c>
      <c r="W1255" s="41"/>
      <c r="X1255" s="25"/>
    </row>
    <row r="1256" spans="1:24" ht="33.75" customHeight="1">
      <c r="A1256" s="15">
        <v>46000</v>
      </c>
      <c r="B1256" s="8">
        <v>36676</v>
      </c>
      <c r="C1256" s="5" t="s">
        <v>17865</v>
      </c>
      <c r="D1256" s="8" t="s">
        <v>15323</v>
      </c>
      <c r="E1256" s="176" t="str">
        <f t="shared" si="52"/>
        <v>36676</v>
      </c>
      <c r="F1256" s="181" t="str">
        <f>IFERROR(VLOOKUP(D1256,'TPMS-auto'!#REF!, 10,0), "Not-in-TPMS")</f>
        <v>Not-in-TPMS</v>
      </c>
      <c r="G1256" s="181" t="str">
        <f>IFERROR(VLOOKUP(D1256,'TPMS-auto'!#REF!,6,0),"Not-in-TPMS")</f>
        <v>Not-in-TPMS</v>
      </c>
      <c r="H1256" s="6">
        <v>45985</v>
      </c>
      <c r="I1256" s="2" t="s">
        <v>17866</v>
      </c>
      <c r="J1256" s="3" t="s">
        <v>17867</v>
      </c>
      <c r="K1256" s="13" t="s">
        <v>14679</v>
      </c>
      <c r="L1256" s="13" t="s">
        <v>14680</v>
      </c>
      <c r="M1256" s="13"/>
      <c r="N1256" s="13" t="s">
        <v>14680</v>
      </c>
      <c r="O1256" s="13" t="s">
        <v>14680</v>
      </c>
      <c r="P1256" s="166" t="str">
        <f>IFERROR(VLOOKUP(D1256,'TPMS-auto'!A:D, 4,0),"Not-in-TPMS")</f>
        <v>0008107</v>
      </c>
      <c r="Q1256" s="169" t="str">
        <f>VLOOKUP(Table2[[#This Row],[Unit Number]],Ops,3,0)</f>
        <v>Carol &amp; Tasha</v>
      </c>
      <c r="R1256" s="173">
        <f>IFERROR(VLOOKUP(Table2[[#This Row],[Enterprise ID]], 'ExistingRental-12.11'!A:H, 3, 0), "Not Open On 12.11")</f>
        <v>45996</v>
      </c>
      <c r="S1256" s="167" t="str">
        <f>IF(Table2[[#This Row],[Start Rental Date]]="New Rental", "New Rental", "Rental Extension Request")</f>
        <v>Rental Extension Request</v>
      </c>
      <c r="T1256" s="167" t="str">
        <f>IFERROR(IF(Table2[[#This Row],[Date of this request]]-Table2[[#This Row],[Tech Service Date]]&lt;60, "New Hire Rental", "Truck Breakdown"), "New Hire Rental")</f>
        <v>Truck Breakdown</v>
      </c>
      <c r="U1256" s="167" t="str">
        <f>IFERROR(VLOOKUP(Table2[[#This Row],[Enterprise ID]], 'ExistingRental-12.11'!A:H, 7, 0), "Not Open On 12.11")</f>
        <v>LIONEST BONIN</v>
      </c>
      <c r="V1256" s="173">
        <f>IFERROR(VLOOKUP(Table2[[#This Row],[Enterprise ID]],'Tech-ServiceDate'!A:B,2,0), "EitherNewHire or Termed")</f>
        <v>44315</v>
      </c>
      <c r="W1256" s="41"/>
      <c r="X1256" s="25"/>
    </row>
    <row r="1257" spans="1:24" ht="33.75" customHeight="1">
      <c r="A1257" s="15">
        <v>46000</v>
      </c>
      <c r="B1257" s="7">
        <v>46710</v>
      </c>
      <c r="C1257" s="4" t="s">
        <v>18361</v>
      </c>
      <c r="D1257" s="5" t="s">
        <v>18362</v>
      </c>
      <c r="E1257" s="176" t="str">
        <f t="shared" si="52"/>
        <v>46710</v>
      </c>
      <c r="F1257" s="181">
        <f>IFERROR(VLOOKUP(D1257,'TPMS-auto'!A:J, 10,0), "Not-in-TPMS")</f>
        <v>8509640047</v>
      </c>
      <c r="G1257" s="181" t="str">
        <f>IFERROR(VLOOKUP(D1257,'TPMS-auto'!A:J,6,0),"Not-in-TPMS")</f>
        <v>046710</v>
      </c>
      <c r="H1257" s="6" t="s">
        <v>14676</v>
      </c>
      <c r="I1257" s="2" t="s">
        <v>18363</v>
      </c>
      <c r="J1257" s="3" t="s">
        <v>18364</v>
      </c>
      <c r="K1257" s="13" t="s">
        <v>14679</v>
      </c>
      <c r="L1257" s="13" t="s">
        <v>14680</v>
      </c>
      <c r="M1257" s="13" t="s">
        <v>14680</v>
      </c>
      <c r="N1257" s="3" t="s">
        <v>14680</v>
      </c>
      <c r="O1257" s="3" t="s">
        <v>14680</v>
      </c>
      <c r="P1257" s="166" t="str">
        <f>IFERROR(VLOOKUP(D1257,'TPMS-auto'!A:D, 4,0),"Not-in-TPMS")</f>
        <v>0008035</v>
      </c>
      <c r="Q1257" s="169" t="str">
        <f>VLOOKUP(Table2[[#This Row],[Unit Number]],Ops,3,0)</f>
        <v>Rob &amp; Andrea</v>
      </c>
      <c r="R1257" s="173" t="str">
        <f>IFERROR(VLOOKUP(Table2[[#This Row],[Enterprise ID]], 'ExistingRental-12.11'!A:H, 3, 0), "Not Open On 12.11")</f>
        <v>Not Open On 12.11</v>
      </c>
      <c r="S1257" s="167" t="str">
        <f>IF(Table2[[#This Row],[Start Rental Date]]="New Rental", "New Rental", "Rental Extension Request")</f>
        <v>New Rental</v>
      </c>
      <c r="T1257" s="167" t="str">
        <f>IFERROR(IF(Table2[[#This Row],[Date of this request]]-Table2[[#This Row],[Tech Service Date]]&lt;60, "New Hire Rental", "Truck Breakdown"), "New Hire Rental")</f>
        <v>New Hire Rental</v>
      </c>
      <c r="U1257" s="167" t="str">
        <f>IFERROR(VLOOKUP(Table2[[#This Row],[Enterprise ID]], 'ExistingRental-12.11'!A:H, 7, 0), "Not Open On 12.11")</f>
        <v>Not Open On 12.11</v>
      </c>
      <c r="V1257" s="173">
        <f>IFERROR(VLOOKUP(Table2[[#This Row],[Enterprise ID]],'Tech-ServiceDate'!A:B,2,0), "EitherNewHire or Termed")</f>
        <v>45984</v>
      </c>
      <c r="W1257" s="41"/>
      <c r="X1257" s="25"/>
    </row>
    <row r="1258" spans="1:24" ht="33.75" customHeight="1">
      <c r="A1258" s="15">
        <v>46000</v>
      </c>
      <c r="B1258" s="7">
        <v>47389</v>
      </c>
      <c r="C1258" s="4" t="s">
        <v>18365</v>
      </c>
      <c r="D1258" s="5" t="s">
        <v>17467</v>
      </c>
      <c r="E1258" s="176" t="str">
        <f t="shared" si="52"/>
        <v>47389</v>
      </c>
      <c r="F1258" s="181">
        <f>IFERROR(VLOOKUP(D1258,'TPMS-auto'!A:J, 10,0), "Not-in-TPMS")</f>
        <v>3346550144</v>
      </c>
      <c r="G1258" s="175" t="s">
        <v>17973</v>
      </c>
      <c r="H1258" s="12">
        <v>45973</v>
      </c>
      <c r="I1258" s="73" t="s">
        <v>17468</v>
      </c>
      <c r="J1258" s="13" t="s">
        <v>15426</v>
      </c>
      <c r="K1258" s="13" t="s">
        <v>17469</v>
      </c>
      <c r="L1258" s="13" t="s">
        <v>14680</v>
      </c>
      <c r="M1258" s="13"/>
      <c r="N1258" s="3" t="s">
        <v>14680</v>
      </c>
      <c r="O1258" s="3" t="s">
        <v>14680</v>
      </c>
      <c r="P1258" s="166" t="str">
        <f>IFERROR(VLOOKUP(D1258,'TPMS-auto'!A:D, 4,0),"Not-in-TPMS")</f>
        <v>0008035</v>
      </c>
      <c r="Q1258" s="169" t="str">
        <f>VLOOKUP(Table2[[#This Row],[Unit Number]],Ops,3,0)</f>
        <v>Rob &amp; Andrea</v>
      </c>
      <c r="R1258" s="173">
        <f>IFERROR(VLOOKUP(Table2[[#This Row],[Enterprise ID]], 'ExistingRental-12.11'!A:H, 3, 0), "Not Open On 12.11")</f>
        <v>45973</v>
      </c>
      <c r="S1258" s="167" t="str">
        <f>IF(Table2[[#This Row],[Start Rental Date]]="New Rental", "New Rental", "Rental Extension Request")</f>
        <v>Rental Extension Request</v>
      </c>
      <c r="T1258" s="167" t="str">
        <f>IFERROR(IF(Table2[[#This Row],[Date of this request]]-Table2[[#This Row],[Tech Service Date]]&lt;60, "New Hire Rental", "Truck Breakdown"), "New Hire Rental")</f>
        <v>New Hire Rental</v>
      </c>
      <c r="U1258" s="167" t="str">
        <f>IFERROR(VLOOKUP(Table2[[#This Row],[Enterprise ID]], 'ExistingRental-12.11'!A:H, 7, 0), "Not Open On 12.11")</f>
        <v>WILLIAM ADAMS</v>
      </c>
      <c r="V1258" s="173">
        <f>IFERROR(VLOOKUP(Table2[[#This Row],[Enterprise ID]],'Tech-ServiceDate'!A:B,2,0), "EitherNewHire or Termed")</f>
        <v>45970</v>
      </c>
      <c r="W1258" s="41"/>
      <c r="X1258" s="25"/>
    </row>
    <row r="1259" spans="1:24" ht="33.75" customHeight="1">
      <c r="A1259" s="15">
        <v>46000</v>
      </c>
      <c r="B1259" s="7">
        <v>46024</v>
      </c>
      <c r="C1259" s="4" t="s">
        <v>18366</v>
      </c>
      <c r="D1259" s="5" t="s">
        <v>8221</v>
      </c>
      <c r="E1259" s="176" t="str">
        <f t="shared" si="52"/>
        <v>46024</v>
      </c>
      <c r="F1259" s="175">
        <f>IFERROR(VLOOKUP(D1259,'TPMS-auto'!A:J, 10,0), "Not-in-TPMS")</f>
        <v>7756911618</v>
      </c>
      <c r="G1259" s="175" t="str">
        <f>IFERROR(VLOOKUP(D1259,'TPMS-auto'!A:J,6,0),"Not-in-TPMS")</f>
        <v>046024</v>
      </c>
      <c r="H1259" s="6" t="s">
        <v>14676</v>
      </c>
      <c r="I1259" s="72" t="s">
        <v>18367</v>
      </c>
      <c r="J1259" s="3" t="s">
        <v>18368</v>
      </c>
      <c r="K1259" s="13" t="s">
        <v>14679</v>
      </c>
      <c r="L1259" s="13" t="s">
        <v>14680</v>
      </c>
      <c r="M1259" s="13" t="s">
        <v>14680</v>
      </c>
      <c r="N1259" s="3" t="s">
        <v>14680</v>
      </c>
      <c r="O1259" s="3" t="s">
        <v>14680</v>
      </c>
      <c r="P1259" s="166" t="str">
        <f>IFERROR(VLOOKUP(D1259,'TPMS-auto'!A:D, 4,0),"Not-in-TPMS")</f>
        <v>0008184</v>
      </c>
      <c r="Q1259" s="169" t="str">
        <f>VLOOKUP(Table2[[#This Row],[Unit Number]],Ops,3,0)</f>
        <v>Carol &amp; Tasha</v>
      </c>
      <c r="R1259" s="173">
        <f>IFERROR(VLOOKUP(Table2[[#This Row],[Enterprise ID]], 'ExistingRental-12.11'!A:H, 3, 0), "Not Open On 12.11")</f>
        <v>46001</v>
      </c>
      <c r="S1259" s="167" t="str">
        <f>IF(Table2[[#This Row],[Start Rental Date]]="New Rental", "New Rental", "Rental Extension Request")</f>
        <v>New Rental</v>
      </c>
      <c r="T1259" s="167" t="str">
        <f>IFERROR(IF(Table2[[#This Row],[Date of this request]]-Table2[[#This Row],[Tech Service Date]]&lt;60, "New Hire Rental", "Truck Breakdown"), "New Hire Rental")</f>
        <v>Truck Breakdown</v>
      </c>
      <c r="U1259" s="167" t="str">
        <f>IFERROR(VLOOKUP(Table2[[#This Row],[Enterprise ID]], 'ExistingRental-12.11'!A:H, 7, 0), "Not Open On 12.11")</f>
        <v>JOANNA PADILLA</v>
      </c>
      <c r="V1259" s="173">
        <f>IFERROR(VLOOKUP(Table2[[#This Row],[Enterprise ID]],'Tech-ServiceDate'!A:B,2,0), "EitherNewHire or Termed")</f>
        <v>40668</v>
      </c>
      <c r="W1259" s="41"/>
      <c r="X1259" s="25"/>
    </row>
    <row r="1260" spans="1:24" ht="33.75" customHeight="1">
      <c r="A1260" s="15">
        <v>46000</v>
      </c>
      <c r="B1260" s="8">
        <v>36570</v>
      </c>
      <c r="C1260" s="4" t="s">
        <v>18369</v>
      </c>
      <c r="D1260" s="5" t="s">
        <v>18370</v>
      </c>
      <c r="E1260" s="176" t="str">
        <f t="shared" si="52"/>
        <v>36570</v>
      </c>
      <c r="F1260" s="175">
        <f>IFERROR(VLOOKUP(D1260,'TPMS-auto'!A:J, 10,0), "Not-in-TPMS")</f>
        <v>6195722543</v>
      </c>
      <c r="G1260" s="175" t="str">
        <f>IFERROR(VLOOKUP(D1260,'TPMS-auto'!A:J,6,0),"Not-in-TPMS")</f>
        <v>036570</v>
      </c>
      <c r="H1260" s="6" t="s">
        <v>14676</v>
      </c>
      <c r="I1260" s="11" t="s">
        <v>18371</v>
      </c>
      <c r="J1260" s="13" t="s">
        <v>18372</v>
      </c>
      <c r="K1260" s="13" t="s">
        <v>14679</v>
      </c>
      <c r="L1260" s="13" t="s">
        <v>14680</v>
      </c>
      <c r="M1260" s="13" t="s">
        <v>14680</v>
      </c>
      <c r="N1260" s="13" t="s">
        <v>14680</v>
      </c>
      <c r="O1260" s="13" t="s">
        <v>14680</v>
      </c>
      <c r="P1260" s="166" t="str">
        <f>IFERROR(VLOOKUP(D1260,'TPMS-auto'!A:D, 4,0),"Not-in-TPMS")</f>
        <v>0007088</v>
      </c>
      <c r="Q1260" s="169" t="str">
        <f>VLOOKUP(Table2[[#This Row],[Unit Number]],Ops,3,0)</f>
        <v>Carol &amp; Tasha</v>
      </c>
      <c r="R1260" s="173">
        <f>IFERROR(VLOOKUP(Table2[[#This Row],[Enterprise ID]], 'ExistingRental-12.11'!A:H, 3, 0), "Not Open On 12.11")</f>
        <v>46000</v>
      </c>
      <c r="S1260" s="167" t="str">
        <f>IF(Table2[[#This Row],[Start Rental Date]]="New Rental", "New Rental", "Rental Extension Request")</f>
        <v>New Rental</v>
      </c>
      <c r="T1260" s="167" t="str">
        <f>IFERROR(IF(Table2[[#This Row],[Date of this request]]-Table2[[#This Row],[Tech Service Date]]&lt;60, "New Hire Rental", "Truck Breakdown"), "New Hire Rental")</f>
        <v>Truck Breakdown</v>
      </c>
      <c r="U1260" s="167" t="str">
        <f>IFERROR(VLOOKUP(Table2[[#This Row],[Enterprise ID]], 'ExistingRental-12.11'!A:H, 7, 0), "Not Open On 12.11")</f>
        <v>RUDY RIVAS</v>
      </c>
      <c r="V1260" s="173">
        <f>IFERROR(VLOOKUP(Table2[[#This Row],[Enterprise ID]],'Tech-ServiceDate'!A:B,2,0), "EitherNewHire or Termed")</f>
        <v>43423</v>
      </c>
      <c r="W1260" s="41"/>
      <c r="X1260" s="25"/>
    </row>
    <row r="1261" spans="1:24" ht="33.75" customHeight="1">
      <c r="A1261" s="15">
        <v>46000</v>
      </c>
      <c r="B1261" s="7">
        <v>61755</v>
      </c>
      <c r="C1261" s="4" t="s">
        <v>18373</v>
      </c>
      <c r="D1261" s="5" t="s">
        <v>7380</v>
      </c>
      <c r="E1261" s="176" t="str">
        <f t="shared" si="52"/>
        <v>61755</v>
      </c>
      <c r="F1261" s="181">
        <f>IFERROR(VLOOKUP(D1261,'TPMS-auto'!A:J, 10,0), "Not-in-TPMS")</f>
        <v>2192380088</v>
      </c>
      <c r="G1261" s="181" t="str">
        <f>IFERROR(VLOOKUP(D1261,'TPMS-auto'!A:J,6,0),"Not-in-TPMS")</f>
        <v>061755</v>
      </c>
      <c r="H1261" s="6" t="s">
        <v>14676</v>
      </c>
      <c r="I1261" s="2" t="s">
        <v>18374</v>
      </c>
      <c r="J1261" s="3" t="s">
        <v>18375</v>
      </c>
      <c r="K1261" s="13" t="s">
        <v>14679</v>
      </c>
      <c r="L1261" s="13" t="s">
        <v>14680</v>
      </c>
      <c r="M1261" s="13" t="s">
        <v>14680</v>
      </c>
      <c r="N1261" s="3" t="s">
        <v>14680</v>
      </c>
      <c r="O1261" s="3" t="s">
        <v>14680</v>
      </c>
      <c r="P1261" s="166" t="str">
        <f>IFERROR(VLOOKUP(D1261,'TPMS-auto'!A:D, 4,0),"Not-in-TPMS")</f>
        <v>0008555</v>
      </c>
      <c r="Q1261" s="169" t="str">
        <f>VLOOKUP(Table2[[#This Row],[Unit Number]],Ops,3,0)</f>
        <v>Monica, Cheryl &amp; Machell</v>
      </c>
      <c r="R1261" s="173">
        <f>IFERROR(VLOOKUP(Table2[[#This Row],[Enterprise ID]], 'ExistingRental-12.11'!A:H, 3, 0), "Not Open On 12.11")</f>
        <v>46000</v>
      </c>
      <c r="S1261" s="167" t="str">
        <f>IF(Table2[[#This Row],[Start Rental Date]]="New Rental", "New Rental", "Rental Extension Request")</f>
        <v>New Rental</v>
      </c>
      <c r="T1261" s="167" t="str">
        <f>IFERROR(IF(Table2[[#This Row],[Date of this request]]-Table2[[#This Row],[Tech Service Date]]&lt;60, "New Hire Rental", "Truck Breakdown"), "New Hire Rental")</f>
        <v>Truck Breakdown</v>
      </c>
      <c r="U1261" s="167" t="str">
        <f>IFERROR(VLOOKUP(Table2[[#This Row],[Enterprise ID]], 'ExistingRental-12.11'!A:H, 7, 0), "Not Open On 12.11")</f>
        <v>JAMES LONG</v>
      </c>
      <c r="V1261" s="173">
        <f>IFERROR(VLOOKUP(Table2[[#This Row],[Enterprise ID]],'Tech-ServiceDate'!A:B,2,0), "EitherNewHire or Termed")</f>
        <v>36920</v>
      </c>
      <c r="W1261" s="41"/>
      <c r="X1261" s="25"/>
    </row>
    <row r="1262" spans="1:24" ht="33.75" customHeight="1">
      <c r="A1262" s="15">
        <v>46000</v>
      </c>
      <c r="B1262" s="7">
        <v>22153</v>
      </c>
      <c r="C1262" s="4" t="s">
        <v>18184</v>
      </c>
      <c r="D1262" s="5" t="s">
        <v>1998</v>
      </c>
      <c r="E1262" s="176" t="str">
        <f t="shared" si="52"/>
        <v>22153</v>
      </c>
      <c r="F1262" s="181">
        <f>IFERROR(VLOOKUP(D1262,'TPMS-auto'!A:J, 10,0), "Not-in-TPMS")</f>
        <v>8438779789</v>
      </c>
      <c r="G1262" s="181" t="str">
        <f>IFERROR(VLOOKUP(D1262,'TPMS-auto'!A:J,6,0),"Not-in-TPMS")</f>
        <v>022153</v>
      </c>
      <c r="H1262" s="6">
        <v>45992</v>
      </c>
      <c r="I1262" s="2" t="s">
        <v>18376</v>
      </c>
      <c r="J1262" s="3" t="s">
        <v>18377</v>
      </c>
      <c r="K1262" s="3" t="s">
        <v>14679</v>
      </c>
      <c r="L1262" s="3" t="s">
        <v>14680</v>
      </c>
      <c r="M1262" s="13"/>
      <c r="N1262" s="3" t="s">
        <v>14680</v>
      </c>
      <c r="O1262" s="3" t="s">
        <v>14680</v>
      </c>
      <c r="P1262" s="166" t="str">
        <f>IFERROR(VLOOKUP(D1262,'TPMS-auto'!A:D, 4,0),"Not-in-TPMS")</f>
        <v>0008175</v>
      </c>
      <c r="Q1262" s="169" t="str">
        <f>VLOOKUP(Table2[[#This Row],[Unit Number]],Ops,3,0)</f>
        <v>Rob &amp; Andrea</v>
      </c>
      <c r="R1262" s="173">
        <f>IFERROR(VLOOKUP(Table2[[#This Row],[Enterprise ID]], 'ExistingRental-12.11'!A:H, 3, 0), "Not Open On 12.11")</f>
        <v>45992</v>
      </c>
      <c r="S1262" s="167" t="str">
        <f>IF(Table2[[#This Row],[Start Rental Date]]="New Rental", "New Rental", "Rental Extension Request")</f>
        <v>Rental Extension Request</v>
      </c>
      <c r="T1262" s="167" t="str">
        <f>IFERROR(IF(Table2[[#This Row],[Date of this request]]-Table2[[#This Row],[Tech Service Date]]&lt;60, "New Hire Rental", "Truck Breakdown"), "New Hire Rental")</f>
        <v>Truck Breakdown</v>
      </c>
      <c r="U1262" s="167" t="str">
        <f>IFERROR(VLOOKUP(Table2[[#This Row],[Enterprise ID]], 'ExistingRental-12.11'!A:H, 7, 0), "Not Open On 12.11")</f>
        <v>BEN MCDOWELL</v>
      </c>
      <c r="V1262" s="173">
        <f>IFERROR(VLOOKUP(Table2[[#This Row],[Enterprise ID]],'Tech-ServiceDate'!A:B,2,0), "EitherNewHire or Termed")</f>
        <v>36829</v>
      </c>
      <c r="W1262" s="41"/>
      <c r="X1262" s="25"/>
    </row>
    <row r="1263" spans="1:24" ht="33.75" customHeight="1">
      <c r="A1263" s="15">
        <v>46001</v>
      </c>
      <c r="B1263" s="7">
        <v>36082</v>
      </c>
      <c r="C1263" s="4" t="s">
        <v>18378</v>
      </c>
      <c r="D1263" s="5" t="s">
        <v>6292</v>
      </c>
      <c r="E1263" s="176" t="str">
        <f t="shared" si="52"/>
        <v>36082</v>
      </c>
      <c r="F1263" s="181">
        <f>IFERROR(VLOOKUP(D1263,'TPMS-auto'!A:J, 10,0), "Not-in-TPMS")</f>
        <v>2172000164</v>
      </c>
      <c r="G1263" s="181" t="str">
        <f>IFERROR(VLOOKUP(D1263,'TPMS-auto'!A:J,6,0),"Not-in-TPMS")</f>
        <v>036082</v>
      </c>
      <c r="H1263" s="6" t="s">
        <v>14676</v>
      </c>
      <c r="I1263" s="2" t="s">
        <v>18379</v>
      </c>
      <c r="J1263" s="3" t="s">
        <v>18380</v>
      </c>
      <c r="K1263" s="3" t="s">
        <v>15451</v>
      </c>
      <c r="L1263" s="3" t="s">
        <v>14680</v>
      </c>
      <c r="M1263" s="13" t="s">
        <v>14680</v>
      </c>
      <c r="N1263" s="3" t="s">
        <v>14680</v>
      </c>
      <c r="O1263" s="3" t="s">
        <v>14680</v>
      </c>
      <c r="P1263" s="166" t="str">
        <f>IFERROR(VLOOKUP(D1263,'TPMS-auto'!A:D, 4,0),"Not-in-TPMS")</f>
        <v>0008096</v>
      </c>
      <c r="Q1263" s="169" t="str">
        <f>VLOOKUP(Table2[[#This Row],[Unit Number]],Ops,3,0)</f>
        <v>Monica, Cheryl &amp; Machell</v>
      </c>
      <c r="R1263" s="173" t="str">
        <f>IFERROR(VLOOKUP(Table2[[#This Row],[Enterprise ID]], 'ExistingRental-12.11'!A:H, 3, 0), "Not Open On 12.11")</f>
        <v>Not Open On 12.11</v>
      </c>
      <c r="S1263" s="167" t="str">
        <f>IF(Table2[[#This Row],[Start Rental Date]]="New Rental", "New Rental", "Rental Extension Request")</f>
        <v>New Rental</v>
      </c>
      <c r="T1263" s="167" t="str">
        <f>IFERROR(IF(Table2[[#This Row],[Date of this request]]-Table2[[#This Row],[Tech Service Date]]&lt;60, "New Hire Rental", "Truck Breakdown"), "New Hire Rental")</f>
        <v>Truck Breakdown</v>
      </c>
      <c r="U1263" s="167" t="str">
        <f>IFERROR(VLOOKUP(Table2[[#This Row],[Enterprise ID]], 'ExistingRental-12.11'!A:H, 7, 0), "Not Open On 12.11")</f>
        <v>Not Open On 12.11</v>
      </c>
      <c r="V1263" s="173">
        <f>IFERROR(VLOOKUP(Table2[[#This Row],[Enterprise ID]],'Tech-ServiceDate'!A:B,2,0), "EitherNewHire or Termed")</f>
        <v>32363</v>
      </c>
      <c r="W1263" s="41"/>
      <c r="X1263" s="25"/>
    </row>
    <row r="1264" spans="1:24" ht="33.75" customHeight="1">
      <c r="A1264" s="15">
        <v>46001</v>
      </c>
      <c r="B1264" s="7">
        <v>47280</v>
      </c>
      <c r="C1264" s="4" t="s">
        <v>15218</v>
      </c>
      <c r="D1264" s="5" t="s">
        <v>15219</v>
      </c>
      <c r="E1264" s="176" t="str">
        <f t="shared" si="52"/>
        <v>47280</v>
      </c>
      <c r="F1264" s="181">
        <f>IFERROR(VLOOKUP(D1264,'TPMS-auto'!A:J, 10,0), "Not-in-TPMS")</f>
        <v>5097011324</v>
      </c>
      <c r="G1264" s="181" t="str">
        <f>IFERROR(VLOOKUP(D1264,'TPMS-auto'!A:J,6,0),"Not-in-TPMS")</f>
        <v>047280</v>
      </c>
      <c r="H1264" s="6" t="s">
        <v>14676</v>
      </c>
      <c r="I1264" s="2" t="s">
        <v>18381</v>
      </c>
      <c r="J1264" s="3" t="s">
        <v>18382</v>
      </c>
      <c r="K1264" s="3" t="s">
        <v>15451</v>
      </c>
      <c r="L1264" s="3" t="s">
        <v>14680</v>
      </c>
      <c r="M1264" s="13"/>
      <c r="N1264" s="3" t="s">
        <v>14680</v>
      </c>
      <c r="O1264" s="3" t="s">
        <v>14680</v>
      </c>
      <c r="P1264" s="166" t="str">
        <f>IFERROR(VLOOKUP(D1264,'TPMS-auto'!A:D, 4,0),"Not-in-TPMS")</f>
        <v>0008228</v>
      </c>
      <c r="Q1264" s="169" t="str">
        <f>VLOOKUP(Table2[[#This Row],[Unit Number]],Ops,3,0)</f>
        <v>Carol &amp; Tasha</v>
      </c>
      <c r="R1264" s="173">
        <f>IFERROR(VLOOKUP(Table2[[#This Row],[Enterprise ID]], 'ExistingRental-12.11'!A:H, 3, 0), "Not Open On 12.11")</f>
        <v>46001</v>
      </c>
      <c r="S1264" s="167" t="str">
        <f>IF(Table2[[#This Row],[Start Rental Date]]="New Rental", "New Rental", "Rental Extension Request")</f>
        <v>New Rental</v>
      </c>
      <c r="T1264" s="167" t="str">
        <f>IFERROR(IF(Table2[[#This Row],[Date of this request]]-Table2[[#This Row],[Tech Service Date]]&lt;60, "New Hire Rental", "Truck Breakdown"), "New Hire Rental")</f>
        <v>Truck Breakdown</v>
      </c>
      <c r="U1264" s="167" t="str">
        <f>IFERROR(VLOOKUP(Table2[[#This Row],[Enterprise ID]], 'ExistingRental-12.11'!A:H, 7, 0), "Not Open On 12.11")</f>
        <v>HARLEY BROWN</v>
      </c>
      <c r="V1264" s="173">
        <f>IFERROR(VLOOKUP(Table2[[#This Row],[Enterprise ID]],'Tech-ServiceDate'!A:B,2,0), "EitherNewHire or Termed")</f>
        <v>45648</v>
      </c>
      <c r="W1264" s="41"/>
      <c r="X1264" s="25"/>
    </row>
    <row r="1265" spans="1:24" ht="33.75" customHeight="1">
      <c r="A1265" s="15">
        <v>46001</v>
      </c>
      <c r="B1265" s="7">
        <v>61192</v>
      </c>
      <c r="C1265" s="4" t="s">
        <v>16077</v>
      </c>
      <c r="D1265" s="5" t="s">
        <v>16078</v>
      </c>
      <c r="E1265" s="176" t="str">
        <f t="shared" si="52"/>
        <v>61192</v>
      </c>
      <c r="F1265" s="181">
        <f>IFERROR(VLOOKUP(D1265,'TPMS-auto'!A:J, 10,0), "Not-in-TPMS")</f>
        <v>3034340716</v>
      </c>
      <c r="G1265" s="181" t="str">
        <f>IFERROR(VLOOKUP(D1265,'TPMS-auto'!A:J,6,0),"Not-in-TPMS")</f>
        <v>061815</v>
      </c>
      <c r="H1265" s="6">
        <v>45986</v>
      </c>
      <c r="I1265" s="2" t="s">
        <v>18383</v>
      </c>
      <c r="J1265" s="3" t="s">
        <v>14846</v>
      </c>
      <c r="K1265" s="3" t="s">
        <v>15483</v>
      </c>
      <c r="L1265" s="3" t="s">
        <v>14680</v>
      </c>
      <c r="M1265" s="13"/>
      <c r="N1265" s="3" t="s">
        <v>14680</v>
      </c>
      <c r="O1265" s="3" t="s">
        <v>14680</v>
      </c>
      <c r="P1265" s="166" t="str">
        <f>IFERROR(VLOOKUP(D1265,'TPMS-auto'!A:D, 4,0),"Not-in-TPMS")</f>
        <v>0008169</v>
      </c>
      <c r="Q1265" s="169" t="str">
        <f>VLOOKUP(Table2[[#This Row],[Unit Number]],Ops,3,0)</f>
        <v>Carol &amp; Tasha</v>
      </c>
      <c r="R1265" s="173" t="str">
        <f>IFERROR(VLOOKUP(Table2[[#This Row],[Enterprise ID]], 'ExistingRental-12.11'!A:H, 3, 0), "Not Open On 12.11")</f>
        <v>Not Open On 12.11</v>
      </c>
      <c r="S1265" s="167" t="str">
        <f>IF(Table2[[#This Row],[Start Rental Date]]="New Rental", "New Rental", "Rental Extension Request")</f>
        <v>Rental Extension Request</v>
      </c>
      <c r="T1265" s="167" t="str">
        <f>IFERROR(IF(Table2[[#This Row],[Date of this request]]-Table2[[#This Row],[Tech Service Date]]&lt;60, "New Hire Rental", "Truck Breakdown"), "New Hire Rental")</f>
        <v>Truck Breakdown</v>
      </c>
      <c r="U1265" s="167" t="str">
        <f>IFERROR(VLOOKUP(Table2[[#This Row],[Enterprise ID]], 'ExistingRental-12.11'!A:H, 7, 0), "Not Open On 12.11")</f>
        <v>Not Open On 12.11</v>
      </c>
      <c r="V1265" s="173">
        <f>IFERROR(VLOOKUP(Table2[[#This Row],[Enterprise ID]],'Tech-ServiceDate'!A:B,2,0), "EitherNewHire or Termed")</f>
        <v>45543</v>
      </c>
      <c r="W1265" s="41"/>
      <c r="X1265" s="25"/>
    </row>
    <row r="1266" spans="1:24" ht="33.75" customHeight="1">
      <c r="A1266" s="15">
        <v>46001</v>
      </c>
      <c r="B1266" s="7">
        <v>23876</v>
      </c>
      <c r="C1266" s="4" t="s">
        <v>18384</v>
      </c>
      <c r="D1266" s="5" t="s">
        <v>18385</v>
      </c>
      <c r="E1266" s="176" t="str">
        <f t="shared" si="52"/>
        <v>23876</v>
      </c>
      <c r="F1266" s="181">
        <f>IFERROR(VLOOKUP(D1266,'TPMS-auto'!A:J, 10,0), "Not-in-TPMS")</f>
        <v>7739510259</v>
      </c>
      <c r="G1266" s="181" t="str">
        <f>IFERROR(VLOOKUP(D1266,'TPMS-auto'!A:J,6,0),"Not-in-TPMS")</f>
        <v>023876</v>
      </c>
      <c r="H1266" s="6" t="s">
        <v>14676</v>
      </c>
      <c r="I1266" s="2" t="s">
        <v>18386</v>
      </c>
      <c r="J1266" s="3" t="s">
        <v>18387</v>
      </c>
      <c r="K1266" s="3" t="s">
        <v>18388</v>
      </c>
      <c r="L1266" s="3" t="s">
        <v>14680</v>
      </c>
      <c r="M1266" s="13"/>
      <c r="N1266" s="3" t="s">
        <v>14680</v>
      </c>
      <c r="O1266" s="3" t="s">
        <v>14680</v>
      </c>
      <c r="P1266" s="166" t="str">
        <f>IFERROR(VLOOKUP(D1266,'TPMS-auto'!A:D, 4,0),"Not-in-TPMS")</f>
        <v>0008555</v>
      </c>
      <c r="Q1266" s="169" t="str">
        <f>VLOOKUP(Table2[[#This Row],[Unit Number]],Ops,3,0)</f>
        <v>Monica, Cheryl &amp; Machell</v>
      </c>
      <c r="R1266" s="173">
        <f>IFERROR(VLOOKUP(Table2[[#This Row],[Enterprise ID]], 'ExistingRental-12.11'!A:H, 3, 0), "Not Open On 12.11")</f>
        <v>46001</v>
      </c>
      <c r="S1266" s="167" t="str">
        <f>IF(Table2[[#This Row],[Start Rental Date]]="New Rental", "New Rental", "Rental Extension Request")</f>
        <v>New Rental</v>
      </c>
      <c r="T1266" s="167" t="str">
        <f>IFERROR(IF(Table2[[#This Row],[Date of this request]]-Table2[[#This Row],[Tech Service Date]]&lt;60, "New Hire Rental", "Truck Breakdown"), "New Hire Rental")</f>
        <v>Truck Breakdown</v>
      </c>
      <c r="U1266" s="167" t="str">
        <f>IFERROR(VLOOKUP(Table2[[#This Row],[Enterprise ID]], 'ExistingRental-12.11'!A:H, 7, 0), "Not Open On 12.11")</f>
        <v>MIGUEL SERRATO</v>
      </c>
      <c r="V1266" s="173">
        <f>IFERROR(VLOOKUP(Table2[[#This Row],[Enterprise ID]],'Tech-ServiceDate'!A:B,2,0), "EitherNewHire or Termed")</f>
        <v>45186</v>
      </c>
      <c r="W1266" s="41"/>
      <c r="X1266" s="25"/>
    </row>
    <row r="1267" spans="1:24" ht="33.75" customHeight="1">
      <c r="A1267" s="15">
        <v>46001</v>
      </c>
      <c r="B1267" s="7">
        <v>61257</v>
      </c>
      <c r="C1267" s="4" t="s">
        <v>15822</v>
      </c>
      <c r="D1267" s="5" t="s">
        <v>3753</v>
      </c>
      <c r="E1267" s="176" t="str">
        <f t="shared" si="52"/>
        <v>61257</v>
      </c>
      <c r="F1267" s="181">
        <f>IFERROR(VLOOKUP(D1267,'TPMS-auto'!A:J, 10,0), "Not-in-TPMS")</f>
        <v>9082940684</v>
      </c>
      <c r="G1267" s="181" t="str">
        <f>IFERROR(VLOOKUP(D1267,'TPMS-auto'!A:J,6,0),"Not-in-TPMS")</f>
        <v>061257</v>
      </c>
      <c r="H1267" s="6">
        <v>45882</v>
      </c>
      <c r="I1267" s="2" t="s">
        <v>16964</v>
      </c>
      <c r="J1267" s="22" t="s">
        <v>17599</v>
      </c>
      <c r="K1267" s="3" t="s">
        <v>17736</v>
      </c>
      <c r="L1267" s="13" t="s">
        <v>14680</v>
      </c>
      <c r="M1267" s="13"/>
      <c r="N1267" s="13" t="s">
        <v>14680</v>
      </c>
      <c r="O1267" s="13" t="s">
        <v>14680</v>
      </c>
      <c r="P1267" s="166" t="str">
        <f>IFERROR(VLOOKUP(D1267,'TPMS-auto'!A:D, 4,0),"Not-in-TPMS")</f>
        <v>0008380</v>
      </c>
      <c r="Q1267" s="169" t="str">
        <f>VLOOKUP(Table2[[#This Row],[Unit Number]],Ops,3,0)</f>
        <v>Rob &amp; Andrea</v>
      </c>
      <c r="R1267" s="173">
        <f>IFERROR(VLOOKUP(Table2[[#This Row],[Enterprise ID]], 'ExistingRental-12.11'!A:H, 3, 0), "Not Open On 12.11")</f>
        <v>45882</v>
      </c>
      <c r="S1267" s="167" t="str">
        <f>IF(Table2[[#This Row],[Start Rental Date]]="New Rental", "New Rental", "Rental Extension Request")</f>
        <v>Rental Extension Request</v>
      </c>
      <c r="T1267" s="167" t="str">
        <f>IFERROR(IF(Table2[[#This Row],[Date of this request]]-Table2[[#This Row],[Tech Service Date]]&lt;60, "New Hire Rental", "Truck Breakdown"), "New Hire Rental")</f>
        <v>Truck Breakdown</v>
      </c>
      <c r="U1267" s="167" t="str">
        <f>IFERROR(VLOOKUP(Table2[[#This Row],[Enterprise ID]], 'ExistingRental-12.11'!A:H, 7, 0), "Not Open On 12.11")</f>
        <v>DAVID HUBBARD</v>
      </c>
      <c r="V1267" s="173">
        <f>IFERROR(VLOOKUP(Table2[[#This Row],[Enterprise ID]],'Tech-ServiceDate'!A:B,2,0), "EitherNewHire or Termed")</f>
        <v>30621</v>
      </c>
      <c r="W1267" s="41"/>
      <c r="X1267" s="25"/>
    </row>
    <row r="1268" spans="1:24" ht="33.75" customHeight="1">
      <c r="A1268" s="15">
        <v>46001</v>
      </c>
      <c r="B1268" s="7">
        <v>61443</v>
      </c>
      <c r="C1268" s="4" t="s">
        <v>18389</v>
      </c>
      <c r="D1268" s="5" t="s">
        <v>12194</v>
      </c>
      <c r="E1268" s="176" t="str">
        <f t="shared" si="52"/>
        <v>61443</v>
      </c>
      <c r="F1268" s="181">
        <f>IFERROR(VLOOKUP(D1268,'TPMS-auto'!A:J, 10,0), "Not-in-TPMS")</f>
        <v>6313087405</v>
      </c>
      <c r="G1268" s="181" t="str">
        <f>IFERROR(VLOOKUP(D1268,'TPMS-auto'!A:J,6,0),"Not-in-TPMS")</f>
        <v>061443</v>
      </c>
      <c r="H1268" s="6" t="s">
        <v>14676</v>
      </c>
      <c r="I1268" s="2" t="s">
        <v>18390</v>
      </c>
      <c r="J1268" s="25" t="s">
        <v>18391</v>
      </c>
      <c r="K1268" s="3" t="s">
        <v>15451</v>
      </c>
      <c r="L1268" s="3" t="s">
        <v>14680</v>
      </c>
      <c r="M1268" s="3" t="s">
        <v>14680</v>
      </c>
      <c r="N1268" s="3" t="s">
        <v>14680</v>
      </c>
      <c r="O1268" s="3" t="s">
        <v>14680</v>
      </c>
      <c r="P1268" s="166" t="str">
        <f>IFERROR(VLOOKUP(D1268,'TPMS-auto'!A:D, 4,0),"Not-in-TPMS")</f>
        <v>0007744</v>
      </c>
      <c r="Q1268" s="169" t="str">
        <f>VLOOKUP(Table2[[#This Row],[Unit Number]],Ops,3,0)</f>
        <v>Rob &amp; Andrea</v>
      </c>
      <c r="R1268" s="173">
        <f>IFERROR(VLOOKUP(Table2[[#This Row],[Enterprise ID]], 'ExistingRental-12.11'!A:H, 3, 0), "Not Open On 12.11")</f>
        <v>46001</v>
      </c>
      <c r="S1268" s="167" t="str">
        <f>IF(Table2[[#This Row],[Start Rental Date]]="New Rental", "New Rental", "Rental Extension Request")</f>
        <v>New Rental</v>
      </c>
      <c r="T1268" s="167" t="str">
        <f>IFERROR(IF(Table2[[#This Row],[Date of this request]]-Table2[[#This Row],[Tech Service Date]]&lt;60, "New Hire Rental", "Truck Breakdown"), "New Hire Rental")</f>
        <v>Truck Breakdown</v>
      </c>
      <c r="U1268" s="167" t="str">
        <f>IFERROR(VLOOKUP(Table2[[#This Row],[Enterprise ID]], 'ExistingRental-12.11'!A:H, 7, 0), "Not Open On 12.11")</f>
        <v>ROBERT SNOW</v>
      </c>
      <c r="V1268" s="173">
        <f>IFERROR(VLOOKUP(Table2[[#This Row],[Enterprise ID]],'Tech-ServiceDate'!A:B,2,0), "EitherNewHire or Termed")</f>
        <v>40357</v>
      </c>
      <c r="W1268" s="41"/>
      <c r="X1268" s="25"/>
    </row>
    <row r="1269" spans="1:24" ht="33.75" customHeight="1">
      <c r="A1269" s="15">
        <v>46001</v>
      </c>
      <c r="B1269" s="7">
        <v>46261</v>
      </c>
      <c r="C1269" s="4" t="s">
        <v>17925</v>
      </c>
      <c r="D1269" s="5" t="s">
        <v>17926</v>
      </c>
      <c r="E1269" s="176" t="str">
        <f t="shared" si="52"/>
        <v>46261</v>
      </c>
      <c r="F1269" s="181">
        <f>IFERROR(VLOOKUP(D1269,'TPMS-auto'!A:J, 10,0), "Not-in-TPMS")</f>
        <v>4326031006</v>
      </c>
      <c r="G1269" s="181" t="str">
        <f>IFERROR(VLOOKUP(D1269,'TPMS-auto'!A:J,6,0),"Not-in-TPMS")</f>
        <v>046261</v>
      </c>
      <c r="H1269" s="6">
        <v>45986</v>
      </c>
      <c r="I1269" s="2" t="s">
        <v>17927</v>
      </c>
      <c r="J1269" s="3" t="s">
        <v>17928</v>
      </c>
      <c r="K1269" s="3" t="s">
        <v>17929</v>
      </c>
      <c r="L1269" s="3" t="s">
        <v>14680</v>
      </c>
      <c r="M1269" s="13"/>
      <c r="N1269" s="3" t="s">
        <v>14680</v>
      </c>
      <c r="O1269" s="3" t="s">
        <v>14680</v>
      </c>
      <c r="P1269" s="166" t="str">
        <f>IFERROR(VLOOKUP(D1269,'TPMS-auto'!A:D, 4,0),"Not-in-TPMS")</f>
        <v>0008147</v>
      </c>
      <c r="Q1269" s="169" t="str">
        <f>VLOOKUP(Table2[[#This Row],[Unit Number]],Ops,3,0)</f>
        <v>Carol &amp; Tasha</v>
      </c>
      <c r="R1269" s="173">
        <f>IFERROR(VLOOKUP(Table2[[#This Row],[Enterprise ID]], 'ExistingRental-12.11'!A:H, 3, 0), "Not Open On 12.11")</f>
        <v>45989</v>
      </c>
      <c r="S1269" s="167" t="str">
        <f>IF(Table2[[#This Row],[Start Rental Date]]="New Rental", "New Rental", "Rental Extension Request")</f>
        <v>Rental Extension Request</v>
      </c>
      <c r="T1269" s="167" t="str">
        <f>IFERROR(IF(Table2[[#This Row],[Date of this request]]-Table2[[#This Row],[Tech Service Date]]&lt;60, "New Hire Rental", "Truck Breakdown"), "New Hire Rental")</f>
        <v>New Hire Rental</v>
      </c>
      <c r="U1269" s="167" t="str">
        <f>IFERROR(VLOOKUP(Table2[[#This Row],[Enterprise ID]], 'ExistingRental-12.11'!A:H, 7, 0), "Not Open On 12.11")</f>
        <v>CHRISTOPHER COOPER</v>
      </c>
      <c r="V1269" s="173">
        <f>IFERROR(VLOOKUP(Table2[[#This Row],[Enterprise ID]],'Tech-ServiceDate'!A:B,2,0), "EitherNewHire or Termed")</f>
        <v>45970</v>
      </c>
      <c r="W1269" s="41"/>
      <c r="X1269" s="25"/>
    </row>
    <row r="1270" spans="1:24" ht="33.75" customHeight="1">
      <c r="A1270" s="15">
        <v>46001</v>
      </c>
      <c r="B1270" s="7">
        <v>61148</v>
      </c>
      <c r="C1270" s="4" t="s">
        <v>18392</v>
      </c>
      <c r="D1270" s="5" t="s">
        <v>8795</v>
      </c>
      <c r="E1270" s="176" t="str">
        <f t="shared" si="52"/>
        <v>61148</v>
      </c>
      <c r="F1270" s="181">
        <f>IFERROR(VLOOKUP(D1270,'TPMS-auto'!A:J, 10,0), "Not-in-TPMS")</f>
        <v>9729042958</v>
      </c>
      <c r="G1270" s="181" t="str">
        <f>IFERROR(VLOOKUP(D1270,'TPMS-auto'!A:J,6,0),"Not-in-TPMS")</f>
        <v>061148</v>
      </c>
      <c r="H1270" s="6" t="s">
        <v>14676</v>
      </c>
      <c r="I1270" s="2" t="s">
        <v>18393</v>
      </c>
      <c r="J1270" s="3" t="s">
        <v>18394</v>
      </c>
      <c r="K1270" s="3" t="s">
        <v>15451</v>
      </c>
      <c r="L1270" s="3" t="s">
        <v>14680</v>
      </c>
      <c r="M1270" s="3" t="s">
        <v>14680</v>
      </c>
      <c r="N1270" s="3" t="s">
        <v>14680</v>
      </c>
      <c r="O1270" s="3" t="s">
        <v>14680</v>
      </c>
      <c r="P1270" s="166" t="str">
        <f>IFERROR(VLOOKUP(D1270,'TPMS-auto'!A:D, 4,0),"Not-in-TPMS")</f>
        <v>0007995</v>
      </c>
      <c r="Q1270" s="169" t="str">
        <f>VLOOKUP(Table2[[#This Row],[Unit Number]],Ops,3,0)</f>
        <v>Carol &amp; Tasha</v>
      </c>
      <c r="R1270" s="173">
        <f>IFERROR(VLOOKUP(Table2[[#This Row],[Enterprise ID]], 'ExistingRental-12.11'!A:H, 3, 0), "Not Open On 12.11")</f>
        <v>46001</v>
      </c>
      <c r="S1270" s="167" t="str">
        <f>IF(Table2[[#This Row],[Start Rental Date]]="New Rental", "New Rental", "Rental Extension Request")</f>
        <v>New Rental</v>
      </c>
      <c r="T1270" s="167" t="str">
        <f>IFERROR(IF(Table2[[#This Row],[Date of this request]]-Table2[[#This Row],[Tech Service Date]]&lt;60, "New Hire Rental", "Truck Breakdown"), "New Hire Rental")</f>
        <v>Truck Breakdown</v>
      </c>
      <c r="U1270" s="167" t="str">
        <f>IFERROR(VLOOKUP(Table2[[#This Row],[Enterprise ID]], 'ExistingRental-12.11'!A:H, 7, 0), "Not Open On 12.11")</f>
        <v>KEVIN TERRELL</v>
      </c>
      <c r="V1270" s="173">
        <f>IFERROR(VLOOKUP(Table2[[#This Row],[Enterprise ID]],'Tech-ServiceDate'!A:B,2,0), "EitherNewHire or Termed")</f>
        <v>40672</v>
      </c>
      <c r="W1270" s="41"/>
      <c r="X1270" s="25"/>
    </row>
    <row r="1271" spans="1:24" ht="33.75" customHeight="1">
      <c r="A1271" s="15">
        <v>46001</v>
      </c>
      <c r="B1271" s="8">
        <v>23225</v>
      </c>
      <c r="C1271" s="9" t="s">
        <v>17411</v>
      </c>
      <c r="D1271" s="10" t="s">
        <v>17412</v>
      </c>
      <c r="E1271" s="174" t="s">
        <v>9870</v>
      </c>
      <c r="F1271" s="175">
        <v>5175255496</v>
      </c>
      <c r="G1271" s="175" t="s">
        <v>18395</v>
      </c>
      <c r="H1271" s="12">
        <v>45985</v>
      </c>
      <c r="I1271" s="11" t="s">
        <v>18206</v>
      </c>
      <c r="J1271" s="13" t="s">
        <v>17864</v>
      </c>
      <c r="K1271" s="13" t="s">
        <v>14679</v>
      </c>
      <c r="L1271" s="13" t="s">
        <v>14680</v>
      </c>
      <c r="M1271" s="13"/>
      <c r="N1271" s="13" t="s">
        <v>14680</v>
      </c>
      <c r="O1271" s="13" t="s">
        <v>14680</v>
      </c>
      <c r="P1271" s="166" t="str">
        <f>IFERROR(VLOOKUP(D1271,'TPMS-auto'!A:D, 4,0),"Not-in-TPMS")</f>
        <v>0008220</v>
      </c>
      <c r="Q1271" s="169" t="str">
        <f>VLOOKUP(Table2[[#This Row],[Unit Number]],Ops,3,0)</f>
        <v>Monica, Cheryl &amp; Machell</v>
      </c>
      <c r="R1271" s="173">
        <f>IFERROR(VLOOKUP(Table2[[#This Row],[Enterprise ID]], 'ExistingRental-12.11'!A:H, 3, 0), "Not Open On 12.11")</f>
        <v>45974</v>
      </c>
      <c r="S1271" s="167" t="str">
        <f>IF(Table2[[#This Row],[Start Rental Date]]="New Rental", "New Rental", "Rental Extension Request")</f>
        <v>Rental Extension Request</v>
      </c>
      <c r="T1271" s="167" t="str">
        <f>IFERROR(IF(Table2[[#This Row],[Date of this request]]-Table2[[#This Row],[Tech Service Date]]&lt;60, "New Hire Rental", "Truck Breakdown"), "New Hire Rental")</f>
        <v>Truck Breakdown</v>
      </c>
      <c r="U1271" s="167" t="str">
        <f>IFERROR(VLOOKUP(Table2[[#This Row],[Enterprise ID]], 'ExistingRental-12.11'!A:H, 7, 0), "Not Open On 12.11")</f>
        <v>JOSHUA SEVREY</v>
      </c>
      <c r="V1271" s="173">
        <f>IFERROR(VLOOKUP(Table2[[#This Row],[Enterprise ID]],'Tech-ServiceDate'!A:B,2,0), "EitherNewHire or Termed")</f>
        <v>38867</v>
      </c>
      <c r="W1271" s="41"/>
      <c r="X1271" s="25"/>
    </row>
    <row r="1272" spans="1:24" ht="33.75" customHeight="1">
      <c r="A1272" s="15">
        <v>46001</v>
      </c>
      <c r="B1272" s="8">
        <v>61067</v>
      </c>
      <c r="C1272" s="9" t="s">
        <v>18396</v>
      </c>
      <c r="D1272" s="10" t="s">
        <v>18397</v>
      </c>
      <c r="E1272" s="174" t="str">
        <f t="shared" ref="E1272:E1294" si="53">TRIM(B1272)</f>
        <v>61067</v>
      </c>
      <c r="F1272" s="175">
        <f>IFERROR(VLOOKUP(D1272,'TPMS-auto'!A:J, 10,0), "Not-in-TPMS")</f>
        <v>9038248859</v>
      </c>
      <c r="G1272" s="175" t="str">
        <f>IFERROR(VLOOKUP(D1272,'TPMS-auto'!A:J,6,0),"Not-in-TPMS")</f>
        <v>061067</v>
      </c>
      <c r="H1272" s="6" t="s">
        <v>14676</v>
      </c>
      <c r="I1272" s="11" t="s">
        <v>18398</v>
      </c>
      <c r="J1272" s="13" t="s">
        <v>18399</v>
      </c>
      <c r="K1272" s="13" t="s">
        <v>14679</v>
      </c>
      <c r="L1272" s="13" t="s">
        <v>14680</v>
      </c>
      <c r="M1272" s="13"/>
      <c r="N1272" s="13" t="s">
        <v>14680</v>
      </c>
      <c r="O1272" s="13" t="s">
        <v>14680</v>
      </c>
      <c r="P1272" s="166" t="str">
        <f>IFERROR(VLOOKUP(D1272,'TPMS-auto'!A:D, 4,0),"Not-in-TPMS")</f>
        <v>0008206</v>
      </c>
      <c r="Q1272" s="169" t="str">
        <f>VLOOKUP(Table2[[#This Row],[Unit Number]],Ops,3,0)</f>
        <v>Monica, Cheryl &amp; Machell</v>
      </c>
      <c r="R1272" s="173" t="str">
        <f>IFERROR(VLOOKUP(Table2[[#This Row],[Enterprise ID]], 'ExistingRental-12.11'!A:H, 3, 0), "Not Open On 12.11")</f>
        <v>Not Open On 12.11</v>
      </c>
      <c r="S1272" s="167" t="str">
        <f>IF(Table2[[#This Row],[Start Rental Date]]="New Rental", "New Rental", "Rental Extension Request")</f>
        <v>New Rental</v>
      </c>
      <c r="T1272" s="167" t="str">
        <f>IFERROR(IF(Table2[[#This Row],[Date of this request]]-Table2[[#This Row],[Tech Service Date]]&lt;60, "New Hire Rental", "Truck Breakdown"), "New Hire Rental")</f>
        <v>Truck Breakdown</v>
      </c>
      <c r="U1272" s="167" t="str">
        <f>IFERROR(VLOOKUP(Table2[[#This Row],[Enterprise ID]], 'ExistingRental-12.11'!A:H, 7, 0), "Not Open On 12.11")</f>
        <v>Not Open On 12.11</v>
      </c>
      <c r="V1272" s="173">
        <f>IFERROR(VLOOKUP(Table2[[#This Row],[Enterprise ID]],'Tech-ServiceDate'!A:B,2,0), "EitherNewHire or Termed")</f>
        <v>44623</v>
      </c>
      <c r="W1272" s="41"/>
      <c r="X1272" s="25"/>
    </row>
    <row r="1273" spans="1:24" ht="33.75" customHeight="1">
      <c r="A1273" s="15">
        <v>46001</v>
      </c>
      <c r="B1273" s="7">
        <v>46071</v>
      </c>
      <c r="C1273" s="4" t="s">
        <v>18400</v>
      </c>
      <c r="D1273" s="5" t="s">
        <v>18401</v>
      </c>
      <c r="E1273" s="176" t="str">
        <f t="shared" si="53"/>
        <v>46071</v>
      </c>
      <c r="F1273" s="181">
        <f>IFERROR(VLOOKUP(D1273,'TPMS-auto'!A:J, 10,0), "Not-in-TPMS")</f>
        <v>4157400264</v>
      </c>
      <c r="G1273" s="181" t="str">
        <f>IFERROR(VLOOKUP(D1273,'TPMS-auto'!A:J,6,0),"Not-in-TPMS")</f>
        <v>046071</v>
      </c>
      <c r="H1273" s="6" t="s">
        <v>14676</v>
      </c>
      <c r="I1273" s="2" t="s">
        <v>18402</v>
      </c>
      <c r="J1273" s="3" t="s">
        <v>17928</v>
      </c>
      <c r="K1273" s="13" t="s">
        <v>18403</v>
      </c>
      <c r="L1273" s="13" t="s">
        <v>14680</v>
      </c>
      <c r="M1273" s="13" t="s">
        <v>14680</v>
      </c>
      <c r="N1273" s="3" t="s">
        <v>14680</v>
      </c>
      <c r="O1273" s="3" t="s">
        <v>14680</v>
      </c>
      <c r="P1273" s="166" t="str">
        <f>IFERROR(VLOOKUP(D1273,'TPMS-auto'!A:D, 4,0),"Not-in-TPMS")</f>
        <v>0008184</v>
      </c>
      <c r="Q1273" s="169" t="str">
        <f>VLOOKUP(Table2[[#This Row],[Unit Number]],Ops,3,0)</f>
        <v>Carol &amp; Tasha</v>
      </c>
      <c r="R1273" s="173" t="str">
        <f>IFERROR(VLOOKUP(Table2[[#This Row],[Enterprise ID]], 'ExistingRental-12.11'!A:H, 3, 0), "Not Open On 12.11")</f>
        <v>Not Open On 12.11</v>
      </c>
      <c r="S1273" s="167" t="str">
        <f>IF(Table2[[#This Row],[Start Rental Date]]="New Rental", "New Rental", "Rental Extension Request")</f>
        <v>New Rental</v>
      </c>
      <c r="T1273" s="167" t="str">
        <f>IFERROR(IF(Table2[[#This Row],[Date of this request]]-Table2[[#This Row],[Tech Service Date]]&lt;60, "New Hire Rental", "Truck Breakdown"), "New Hire Rental")</f>
        <v>New Hire Rental</v>
      </c>
      <c r="U1273" s="167" t="str">
        <f>IFERROR(VLOOKUP(Table2[[#This Row],[Enterprise ID]], 'ExistingRental-12.11'!A:H, 7, 0), "Not Open On 12.11")</f>
        <v>Not Open On 12.11</v>
      </c>
      <c r="V1273" s="173">
        <f>IFERROR(VLOOKUP(Table2[[#This Row],[Enterprise ID]],'Tech-ServiceDate'!A:B,2,0), "EitherNewHire or Termed")</f>
        <v>45984</v>
      </c>
      <c r="W1273" s="41"/>
      <c r="X1273" s="25"/>
    </row>
    <row r="1274" spans="1:24" ht="33.75" customHeight="1">
      <c r="A1274" s="15">
        <v>46001</v>
      </c>
      <c r="B1274" s="7">
        <v>21160</v>
      </c>
      <c r="C1274" s="4" t="s">
        <v>18404</v>
      </c>
      <c r="D1274" s="5" t="s">
        <v>18405</v>
      </c>
      <c r="E1274" s="176" t="str">
        <f t="shared" si="53"/>
        <v>21160</v>
      </c>
      <c r="F1274" s="181">
        <f>IFERROR(VLOOKUP(D1274,'TPMS-auto'!A:J, 10,0), "Not-in-TPMS")</f>
        <v>6307683321</v>
      </c>
      <c r="G1274" s="181" t="str">
        <f>IFERROR(VLOOKUP(D1274,'TPMS-auto'!A:J,6,0),"Not-in-TPMS")</f>
        <v>021160</v>
      </c>
      <c r="H1274" s="6" t="s">
        <v>14676</v>
      </c>
      <c r="I1274" s="2" t="s">
        <v>16008</v>
      </c>
      <c r="J1274" s="3" t="s">
        <v>17928</v>
      </c>
      <c r="K1274" s="13" t="s">
        <v>18403</v>
      </c>
      <c r="L1274" s="13" t="s">
        <v>14680</v>
      </c>
      <c r="M1274" s="13" t="s">
        <v>14680</v>
      </c>
      <c r="N1274" s="3" t="s">
        <v>14680</v>
      </c>
      <c r="O1274" s="3" t="s">
        <v>14680</v>
      </c>
      <c r="P1274" s="166" t="str">
        <f>IFERROR(VLOOKUP(D1274,'TPMS-auto'!A:D, 4,0),"Not-in-TPMS")</f>
        <v>0008555</v>
      </c>
      <c r="Q1274" s="169" t="str">
        <f>VLOOKUP(Table2[[#This Row],[Unit Number]],Ops,3,0)</f>
        <v>Monica, Cheryl &amp; Machell</v>
      </c>
      <c r="R1274" s="173" t="str">
        <f>IFERROR(VLOOKUP(Table2[[#This Row],[Enterprise ID]], 'ExistingRental-12.11'!A:H, 3, 0), "Not Open On 12.11")</f>
        <v>Not Open On 12.11</v>
      </c>
      <c r="S1274" s="167" t="str">
        <f>IF(Table2[[#This Row],[Start Rental Date]]="New Rental", "New Rental", "Rental Extension Request")</f>
        <v>New Rental</v>
      </c>
      <c r="T1274" s="167" t="str">
        <f>IFERROR(IF(Table2[[#This Row],[Date of this request]]-Table2[[#This Row],[Tech Service Date]]&lt;60, "New Hire Rental", "Truck Breakdown"), "New Hire Rental")</f>
        <v>New Hire Rental</v>
      </c>
      <c r="U1274" s="167" t="str">
        <f>IFERROR(VLOOKUP(Table2[[#This Row],[Enterprise ID]], 'ExistingRental-12.11'!A:H, 7, 0), "Not Open On 12.11")</f>
        <v>Not Open On 12.11</v>
      </c>
      <c r="V1274" s="173">
        <f>IFERROR(VLOOKUP(Table2[[#This Row],[Enterprise ID]],'Tech-ServiceDate'!A:B,2,0), "EitherNewHire or Termed")</f>
        <v>45977</v>
      </c>
      <c r="W1274" s="41"/>
      <c r="X1274" s="25"/>
    </row>
    <row r="1275" spans="1:24" ht="33.75" customHeight="1">
      <c r="A1275" s="15">
        <v>46001</v>
      </c>
      <c r="B1275" s="8">
        <v>46674</v>
      </c>
      <c r="C1275" s="9" t="s">
        <v>18406</v>
      </c>
      <c r="D1275" s="10" t="s">
        <v>18407</v>
      </c>
      <c r="E1275" s="174" t="str">
        <f t="shared" si="53"/>
        <v>46674</v>
      </c>
      <c r="F1275" s="175">
        <f>IFERROR(VLOOKUP(D1275,'TPMS-auto'!A:J, 10,0), "Not-in-TPMS")</f>
        <v>5016728335</v>
      </c>
      <c r="G1275" s="175" t="str">
        <f>IFERROR(VLOOKUP(D1275,'TPMS-auto'!A:J,6,0),"Not-in-TPMS")</f>
        <v>046674</v>
      </c>
      <c r="H1275" s="6" t="s">
        <v>14676</v>
      </c>
      <c r="I1275" s="11" t="s">
        <v>18408</v>
      </c>
      <c r="J1275" s="13" t="s">
        <v>18409</v>
      </c>
      <c r="K1275" s="13" t="s">
        <v>14679</v>
      </c>
      <c r="L1275" s="13" t="s">
        <v>14680</v>
      </c>
      <c r="M1275" s="13"/>
      <c r="N1275" s="13" t="s">
        <v>14680</v>
      </c>
      <c r="O1275" s="13" t="s">
        <v>14680</v>
      </c>
      <c r="P1275" s="166" t="str">
        <f>IFERROR(VLOOKUP(D1275,'TPMS-auto'!A:D, 4,0),"Not-in-TPMS")</f>
        <v>0008206</v>
      </c>
      <c r="Q1275" s="169" t="str">
        <f>VLOOKUP(Table2[[#This Row],[Unit Number]],Ops,3,0)</f>
        <v>Monica, Cheryl &amp; Machell</v>
      </c>
      <c r="R1275" s="173" t="str">
        <f>IFERROR(VLOOKUP(Table2[[#This Row],[Enterprise ID]], 'ExistingRental-12.11'!A:H, 3, 0), "Not Open On 12.11")</f>
        <v>Not Open On 12.11</v>
      </c>
      <c r="S1275" s="167" t="str">
        <f>IF(Table2[[#This Row],[Start Rental Date]]="New Rental", "New Rental", "Rental Extension Request")</f>
        <v>New Rental</v>
      </c>
      <c r="T1275" s="167" t="str">
        <f>IFERROR(IF(Table2[[#This Row],[Date of this request]]-Table2[[#This Row],[Tech Service Date]]&lt;60, "New Hire Rental", "Truck Breakdown"), "New Hire Rental")</f>
        <v>Truck Breakdown</v>
      </c>
      <c r="U1275" s="167" t="str">
        <f>IFERROR(VLOOKUP(Table2[[#This Row],[Enterprise ID]], 'ExistingRental-12.11'!A:H, 7, 0), "Not Open On 12.11")</f>
        <v>Not Open On 12.11</v>
      </c>
      <c r="V1275" s="173">
        <f>IFERROR(VLOOKUP(Table2[[#This Row],[Enterprise ID]],'Tech-ServiceDate'!A:B,2,0), "EitherNewHire or Termed")</f>
        <v>45557</v>
      </c>
      <c r="W1275" s="41"/>
      <c r="X1275" s="25"/>
    </row>
    <row r="1276" spans="1:24" ht="33.75" customHeight="1">
      <c r="A1276" s="15">
        <v>46001</v>
      </c>
      <c r="B1276" s="8">
        <v>61351</v>
      </c>
      <c r="C1276" s="9" t="s">
        <v>18410</v>
      </c>
      <c r="D1276" s="10" t="s">
        <v>18411</v>
      </c>
      <c r="E1276" s="174" t="str">
        <f t="shared" si="53"/>
        <v>61351</v>
      </c>
      <c r="F1276" s="175">
        <f>IFERROR(VLOOKUP(D1276,'TPMS-auto'!A:J, 10,0), "Not-in-TPMS")</f>
        <v>7134974394</v>
      </c>
      <c r="G1276" s="175" t="str">
        <f>IFERROR(VLOOKUP(D1276,'TPMS-auto'!A:J,6,0),"Not-in-TPMS")</f>
        <v>061351</v>
      </c>
      <c r="H1276" s="6" t="s">
        <v>14676</v>
      </c>
      <c r="I1276" s="11"/>
      <c r="J1276" s="13" t="s">
        <v>17928</v>
      </c>
      <c r="K1276" s="13" t="s">
        <v>18403</v>
      </c>
      <c r="L1276" s="13" t="s">
        <v>14680</v>
      </c>
      <c r="M1276" s="13"/>
      <c r="N1276" s="13" t="s">
        <v>14680</v>
      </c>
      <c r="O1276" s="13" t="s">
        <v>14680</v>
      </c>
      <c r="P1276" s="166" t="str">
        <f>IFERROR(VLOOKUP(D1276,'TPMS-auto'!A:D, 4,0),"Not-in-TPMS")</f>
        <v>0008184</v>
      </c>
      <c r="Q1276" s="169" t="str">
        <f>VLOOKUP(Table2[[#This Row],[Unit Number]],Ops,3,0)</f>
        <v>Carol &amp; Tasha</v>
      </c>
      <c r="R1276" s="173" t="str">
        <f>IFERROR(VLOOKUP(Table2[[#This Row],[Enterprise ID]], 'ExistingRental-12.11'!A:H, 3, 0), "Not Open On 12.11")</f>
        <v>Not Open On 12.11</v>
      </c>
      <c r="S1276" s="167" t="str">
        <f>IF(Table2[[#This Row],[Start Rental Date]]="New Rental", "New Rental", "Rental Extension Request")</f>
        <v>New Rental</v>
      </c>
      <c r="T1276" s="167" t="str">
        <f>IFERROR(IF(Table2[[#This Row],[Date of this request]]-Table2[[#This Row],[Tech Service Date]]&lt;60, "New Hire Rental", "Truck Breakdown"), "New Hire Rental")</f>
        <v>New Hire Rental</v>
      </c>
      <c r="U1276" s="167" t="str">
        <f>IFERROR(VLOOKUP(Table2[[#This Row],[Enterprise ID]], 'ExistingRental-12.11'!A:H, 7, 0), "Not Open On 12.11")</f>
        <v>Not Open On 12.11</v>
      </c>
      <c r="V1276" s="173">
        <f>IFERROR(VLOOKUP(Table2[[#This Row],[Enterprise ID]],'Tech-ServiceDate'!A:B,2,0), "EitherNewHire or Termed")</f>
        <v>45977</v>
      </c>
      <c r="W1276" s="41"/>
      <c r="X1276" s="25"/>
    </row>
    <row r="1277" spans="1:24" ht="33.75" customHeight="1">
      <c r="A1277" s="15">
        <v>46002</v>
      </c>
      <c r="B1277" s="8">
        <v>21281</v>
      </c>
      <c r="C1277" s="9" t="s">
        <v>18412</v>
      </c>
      <c r="D1277" s="10" t="s">
        <v>15607</v>
      </c>
      <c r="E1277" s="174" t="str">
        <f t="shared" si="53"/>
        <v>21281</v>
      </c>
      <c r="F1277" s="175">
        <f>IFERROR(VLOOKUP(D1277,'TPMS-auto'!A:J, 10,0), "Not-in-TPMS")</f>
        <v>2146800258</v>
      </c>
      <c r="G1277" s="175" t="str">
        <f>IFERROR(VLOOKUP(D1277,'TPMS-auto'!A:J,6,0),"Not-in-TPMS")</f>
        <v>021281</v>
      </c>
      <c r="H1277" s="6" t="s">
        <v>14676</v>
      </c>
      <c r="I1277" s="11" t="s">
        <v>18413</v>
      </c>
      <c r="J1277" s="13" t="s">
        <v>18414</v>
      </c>
      <c r="K1277" s="13" t="s">
        <v>14679</v>
      </c>
      <c r="L1277" s="13" t="s">
        <v>14680</v>
      </c>
      <c r="M1277" s="13" t="s">
        <v>14680</v>
      </c>
      <c r="N1277" s="13" t="s">
        <v>14680</v>
      </c>
      <c r="O1277" s="13" t="s">
        <v>14680</v>
      </c>
      <c r="P1277" s="166" t="str">
        <f>IFERROR(VLOOKUP(D1277,'TPMS-auto'!A:D, 4,0),"Not-in-TPMS")</f>
        <v>0007995</v>
      </c>
      <c r="Q1277" s="169" t="str">
        <f>VLOOKUP(Table2[[#This Row],[Unit Number]],Ops,3,0)</f>
        <v>Carol &amp; Tasha</v>
      </c>
      <c r="R1277" s="173" t="str">
        <f>IFERROR(VLOOKUP(Table2[[#This Row],[Enterprise ID]], 'ExistingRental-12.11'!A:H, 3, 0), "Not Open On 12.11")</f>
        <v>Not Open On 12.11</v>
      </c>
      <c r="S1277" s="167" t="str">
        <f>IF(Table2[[#This Row],[Start Rental Date]]="New Rental", "New Rental", "Rental Extension Request")</f>
        <v>New Rental</v>
      </c>
      <c r="T1277" s="167" t="str">
        <f>IFERROR(IF(Table2[[#This Row],[Date of this request]]-Table2[[#This Row],[Tech Service Date]]&lt;60, "New Hire Rental", "Truck Breakdown"), "New Hire Rental")</f>
        <v>Truck Breakdown</v>
      </c>
      <c r="U1277" s="167" t="str">
        <f>IFERROR(VLOOKUP(Table2[[#This Row],[Enterprise ID]], 'ExistingRental-12.11'!A:H, 7, 0), "Not Open On 12.11")</f>
        <v>Not Open On 12.11</v>
      </c>
      <c r="V1277" s="173">
        <f>IFERROR(VLOOKUP(Table2[[#This Row],[Enterprise ID]],'Tech-ServiceDate'!A:B,2,0), "EitherNewHire or Termed")</f>
        <v>45613</v>
      </c>
      <c r="W1277" s="41"/>
      <c r="X1277" s="25"/>
    </row>
    <row r="1278" spans="1:24" ht="33.75" customHeight="1">
      <c r="A1278" s="15">
        <v>46002</v>
      </c>
      <c r="B1278" s="7">
        <v>36605</v>
      </c>
      <c r="C1278" s="4" t="s">
        <v>14896</v>
      </c>
      <c r="D1278" s="5" t="s">
        <v>14897</v>
      </c>
      <c r="E1278" s="176" t="str">
        <f t="shared" si="53"/>
        <v>36605</v>
      </c>
      <c r="F1278" s="181">
        <f>IFERROR(VLOOKUP(D1278,'TPMS-auto'!A:J, 10,0), "Not-in-TPMS")</f>
        <v>7156062268</v>
      </c>
      <c r="G1278" s="181" t="str">
        <f>IFERROR(VLOOKUP(D1278,'TPMS-auto'!A:J,6,0),"Not-in-TPMS")</f>
        <v>036605</v>
      </c>
      <c r="H1278" s="6" t="s">
        <v>14676</v>
      </c>
      <c r="I1278" s="2" t="s">
        <v>17574</v>
      </c>
      <c r="J1278" s="3" t="s">
        <v>18415</v>
      </c>
      <c r="K1278" s="13" t="s">
        <v>14679</v>
      </c>
      <c r="L1278" s="13" t="s">
        <v>14680</v>
      </c>
      <c r="M1278" s="13" t="s">
        <v>14680</v>
      </c>
      <c r="N1278" s="3" t="s">
        <v>14680</v>
      </c>
      <c r="O1278" s="3" t="s">
        <v>14680</v>
      </c>
      <c r="P1278" s="166" t="str">
        <f>IFERROR(VLOOKUP(D1278,'TPMS-auto'!A:D, 4,0),"Not-in-TPMS")</f>
        <v>0008555</v>
      </c>
      <c r="Q1278" s="169" t="str">
        <f>VLOOKUP(Table2[[#This Row],[Unit Number]],Ops,3,0)</f>
        <v>Monica, Cheryl &amp; Machell</v>
      </c>
      <c r="R1278" s="173" t="str">
        <f>IFERROR(VLOOKUP(Table2[[#This Row],[Enterprise ID]], 'ExistingRental-12.11'!A:H, 3, 0), "Not Open On 12.11")</f>
        <v>Not Open On 12.11</v>
      </c>
      <c r="S1278" s="167" t="str">
        <f>IF(Table2[[#This Row],[Start Rental Date]]="New Rental", "New Rental", "Rental Extension Request")</f>
        <v>New Rental</v>
      </c>
      <c r="T1278" s="167" t="str">
        <f>IFERROR(IF(Table2[[#This Row],[Date of this request]]-Table2[[#This Row],[Tech Service Date]]&lt;60, "New Hire Rental", "Truck Breakdown"), "New Hire Rental")</f>
        <v>Truck Breakdown</v>
      </c>
      <c r="U1278" s="167" t="str">
        <f>IFERROR(VLOOKUP(Table2[[#This Row],[Enterprise ID]], 'ExistingRental-12.11'!A:H, 7, 0), "Not Open On 12.11")</f>
        <v>Not Open On 12.11</v>
      </c>
      <c r="V1278" s="173">
        <f>IFERROR(VLOOKUP(Table2[[#This Row],[Enterprise ID]],'Tech-ServiceDate'!A:B,2,0), "EitherNewHire or Termed")</f>
        <v>45001</v>
      </c>
      <c r="W1278" s="41"/>
      <c r="X1278" s="25"/>
    </row>
    <row r="1279" spans="1:24" ht="33.75" customHeight="1">
      <c r="A1279" s="15">
        <v>46002</v>
      </c>
      <c r="B1279" s="7">
        <v>37309</v>
      </c>
      <c r="C1279" s="4" t="s">
        <v>16758</v>
      </c>
      <c r="D1279" s="5" t="s">
        <v>16392</v>
      </c>
      <c r="E1279" s="176" t="str">
        <f t="shared" si="53"/>
        <v>37309</v>
      </c>
      <c r="F1279" s="181">
        <f>IFERROR(VLOOKUP(D1279,'TPMS-auto'!A:J, 10,0), "Not-in-TPMS")</f>
        <v>5189860043</v>
      </c>
      <c r="G1279" s="181" t="str">
        <f>IFERROR(VLOOKUP(D1279,'TPMS-auto'!A:J,6,0),"Not-in-TPMS")</f>
        <v>037309</v>
      </c>
      <c r="H1279" s="6" t="s">
        <v>14676</v>
      </c>
      <c r="I1279" s="2" t="s">
        <v>18416</v>
      </c>
      <c r="J1279" s="3" t="s">
        <v>18417</v>
      </c>
      <c r="K1279" s="13" t="s">
        <v>14679</v>
      </c>
      <c r="L1279" s="13" t="s">
        <v>14680</v>
      </c>
      <c r="M1279" s="13" t="s">
        <v>14680</v>
      </c>
      <c r="N1279" s="3" t="s">
        <v>14680</v>
      </c>
      <c r="O1279" s="3" t="s">
        <v>14680</v>
      </c>
      <c r="P1279" s="171" t="str">
        <f>IFERROR(VLOOKUP(D1279,'TPMS-auto'!A:D, 4,0),"Not-in-TPMS")</f>
        <v>0007670</v>
      </c>
      <c r="Q1279" s="170" t="str">
        <f>VLOOKUP(Table2[[#This Row],[Unit Number]],Ops,3,0)</f>
        <v>Rob &amp; Andrea</v>
      </c>
      <c r="R1279" s="173" t="str">
        <f>IFERROR(VLOOKUP(Table2[[#This Row],[Enterprise ID]], 'ExistingRental-12.11'!A:H, 3, 0), "Not Open On 12.11")</f>
        <v>Not Open On 12.11</v>
      </c>
      <c r="S1279" s="167" t="str">
        <f>IF(Table2[[#This Row],[Start Rental Date]]="New Rental", "New Rental", "Rental Extension Request")</f>
        <v>New Rental</v>
      </c>
      <c r="T1279" s="167" t="str">
        <f>IFERROR(IF(Table2[[#This Row],[Date of this request]]-Table2[[#This Row],[Tech Service Date]]&lt;60, "New Hire Rental", "Truck Breakdown"), "New Hire Rental")</f>
        <v>Truck Breakdown</v>
      </c>
      <c r="U1279" s="167" t="str">
        <f>IFERROR(VLOOKUP(Table2[[#This Row],[Enterprise ID]], 'ExistingRental-12.11'!A:H, 7, 0), "Not Open On 12.11")</f>
        <v>Not Open On 12.11</v>
      </c>
      <c r="V1279" s="173">
        <f>IFERROR(VLOOKUP(Table2[[#This Row],[Enterprise ID]],'Tech-ServiceDate'!A:B,2,0), "EitherNewHire or Termed")</f>
        <v>45928</v>
      </c>
      <c r="W1279" s="41"/>
      <c r="X1279" s="25"/>
    </row>
    <row r="1280" spans="1:24" ht="33.75" customHeight="1">
      <c r="A1280" s="15">
        <v>46002</v>
      </c>
      <c r="B1280" s="7">
        <v>46484</v>
      </c>
      <c r="C1280" s="4" t="s">
        <v>18418</v>
      </c>
      <c r="D1280" s="5" t="s">
        <v>10944</v>
      </c>
      <c r="E1280" s="176" t="str">
        <f t="shared" si="53"/>
        <v>46484</v>
      </c>
      <c r="F1280" s="181">
        <f>IFERROR(VLOOKUP(D1280,'TPMS-auto'!A:J, 10,0), "Not-in-TPMS")</f>
        <v>4437682369</v>
      </c>
      <c r="G1280" s="181" t="str">
        <f>IFERROR(VLOOKUP(D1280,'TPMS-auto'!A:J,6,0),"Not-in-TPMS")</f>
        <v>046484</v>
      </c>
      <c r="H1280" s="6" t="s">
        <v>14676</v>
      </c>
      <c r="I1280" s="2" t="s">
        <v>18419</v>
      </c>
      <c r="J1280" s="3" t="s">
        <v>18420</v>
      </c>
      <c r="K1280" s="13" t="s">
        <v>14679</v>
      </c>
      <c r="L1280" s="13" t="s">
        <v>14680</v>
      </c>
      <c r="M1280" s="13" t="s">
        <v>14680</v>
      </c>
      <c r="N1280" s="3" t="s">
        <v>14680</v>
      </c>
      <c r="O1280" s="3" t="s">
        <v>14680</v>
      </c>
      <c r="P1280" s="171" t="str">
        <f>IFERROR(VLOOKUP(D1280,'TPMS-auto'!A:D, 4,0),"Not-in-TPMS")</f>
        <v>0007084</v>
      </c>
      <c r="Q1280" s="170" t="str">
        <f>VLOOKUP(Table2[[#This Row],[Unit Number]],Ops,3,0)</f>
        <v>Monica, Cheryl &amp; Machell</v>
      </c>
      <c r="R1280" s="173" t="str">
        <f>IFERROR(VLOOKUP(Table2[[#This Row],[Enterprise ID]], 'ExistingRental-12.11'!A:H, 3, 0), "Not Open On 12.11")</f>
        <v>Not Open On 12.11</v>
      </c>
      <c r="S1280" s="167" t="str">
        <f>IF(Table2[[#This Row],[Start Rental Date]]="New Rental", "New Rental", "Rental Extension Request")</f>
        <v>New Rental</v>
      </c>
      <c r="T1280" s="167" t="str">
        <f>IFERROR(IF(Table2[[#This Row],[Date of this request]]-Table2[[#This Row],[Tech Service Date]]&lt;60, "New Hire Rental", "Truck Breakdown"), "New Hire Rental")</f>
        <v>Truck Breakdown</v>
      </c>
      <c r="U1280" s="167" t="str">
        <f>IFERROR(VLOOKUP(Table2[[#This Row],[Enterprise ID]], 'ExistingRental-12.11'!A:H, 7, 0), "Not Open On 12.11")</f>
        <v>Not Open On 12.11</v>
      </c>
      <c r="V1280" s="173">
        <f>IFERROR(VLOOKUP(Table2[[#This Row],[Enterprise ID]],'Tech-ServiceDate'!A:B,2,0), "EitherNewHire or Termed")</f>
        <v>37255</v>
      </c>
      <c r="W1280" s="41"/>
      <c r="X1280" s="25"/>
    </row>
    <row r="1281" spans="1:24" ht="33.75" customHeight="1">
      <c r="A1281" s="15">
        <v>46002</v>
      </c>
      <c r="B1281" s="7">
        <v>46629</v>
      </c>
      <c r="C1281" s="4" t="s">
        <v>18421</v>
      </c>
      <c r="D1281" s="5" t="s">
        <v>16419</v>
      </c>
      <c r="E1281" s="176" t="str">
        <f t="shared" si="53"/>
        <v>46629</v>
      </c>
      <c r="F1281" s="181">
        <f>IFERROR(VLOOKUP(D1281,'TPMS-auto'!A:J, 10,0), "Not-in-TPMS")</f>
        <v>8138930329</v>
      </c>
      <c r="G1281" s="181" t="str">
        <f>IFERROR(VLOOKUP(D1281,'TPMS-auto'!A:J,6,0),"Not-in-TPMS")</f>
        <v>046629</v>
      </c>
      <c r="H1281" s="6" t="s">
        <v>14676</v>
      </c>
      <c r="I1281" s="2" t="s">
        <v>18422</v>
      </c>
      <c r="J1281" s="3" t="s">
        <v>18423</v>
      </c>
      <c r="K1281" s="13" t="s">
        <v>14679</v>
      </c>
      <c r="L1281" s="13" t="s">
        <v>14680</v>
      </c>
      <c r="M1281" s="13" t="s">
        <v>14680</v>
      </c>
      <c r="N1281" s="3" t="s">
        <v>14680</v>
      </c>
      <c r="O1281" s="3" t="s">
        <v>14680</v>
      </c>
      <c r="P1281" s="171" t="str">
        <f>IFERROR(VLOOKUP(D1281,'TPMS-auto'!A:D, 4,0),"Not-in-TPMS")</f>
        <v>0007435</v>
      </c>
      <c r="Q1281" s="170" t="str">
        <f>VLOOKUP(Table2[[#This Row],[Unit Number]],Ops,3,0)</f>
        <v>Rob &amp; Andrea</v>
      </c>
      <c r="R1281" s="173" t="str">
        <f>IFERROR(VLOOKUP(Table2[[#This Row],[Enterprise ID]], 'ExistingRental-12.11'!A:H, 3, 0), "Not Open On 12.11")</f>
        <v>Not Open On 12.11</v>
      </c>
      <c r="S1281" s="167" t="str">
        <f>IF(Table2[[#This Row],[Start Rental Date]]="New Rental", "New Rental", "Rental Extension Request")</f>
        <v>New Rental</v>
      </c>
      <c r="T1281" s="167" t="str">
        <f>IFERROR(IF(Table2[[#This Row],[Date of this request]]-Table2[[#This Row],[Tech Service Date]]&lt;60, "New Hire Rental", "Truck Breakdown"), "New Hire Rental")</f>
        <v>Truck Breakdown</v>
      </c>
      <c r="U1281" s="167" t="str">
        <f>IFERROR(VLOOKUP(Table2[[#This Row],[Enterprise ID]], 'ExistingRental-12.11'!A:H, 7, 0), "Not Open On 12.11")</f>
        <v>Not Open On 12.11</v>
      </c>
      <c r="V1281" s="173">
        <f>IFERROR(VLOOKUP(Table2[[#This Row],[Enterprise ID]],'Tech-ServiceDate'!A:B,2,0), "EitherNewHire or Termed")</f>
        <v>44833</v>
      </c>
      <c r="W1281" s="41"/>
      <c r="X1281" s="25"/>
    </row>
    <row r="1282" spans="1:24" ht="33.75" customHeight="1">
      <c r="A1282" s="15">
        <v>46002</v>
      </c>
      <c r="B1282" s="7">
        <v>47009</v>
      </c>
      <c r="C1282" s="4" t="s">
        <v>18424</v>
      </c>
      <c r="D1282" s="5"/>
      <c r="E1282" s="176" t="str">
        <f t="shared" si="53"/>
        <v>47009</v>
      </c>
      <c r="F1282" s="181" t="str">
        <f>IFERROR(VLOOKUP(D1282,'TPMS-auto'!A:J, 10,0), "Not-in-TPMS")</f>
        <v>Not-in-TPMS</v>
      </c>
      <c r="G1282" s="181" t="str">
        <f>IFERROR(VLOOKUP(D1282,'TPMS-auto'!A:J,6,0),"Not-in-TPMS")</f>
        <v>Not-in-TPMS</v>
      </c>
      <c r="H1282" s="6">
        <v>45994</v>
      </c>
      <c r="I1282" s="2" t="s">
        <v>16670</v>
      </c>
      <c r="J1282" s="3" t="s">
        <v>18425</v>
      </c>
      <c r="K1282" s="13" t="s">
        <v>18426</v>
      </c>
      <c r="L1282" s="13" t="s">
        <v>14680</v>
      </c>
      <c r="M1282" s="40"/>
      <c r="N1282" s="3" t="s">
        <v>14680</v>
      </c>
      <c r="O1282" s="3"/>
      <c r="P1282" s="171" t="str">
        <f>IFERROR(VLOOKUP(D1282,'TPMS-auto'!A:D, 4,0),"Not-in-TPMS")</f>
        <v>Not-in-TPMS</v>
      </c>
      <c r="Q1282" s="170" t="e">
        <f>VLOOKUP(Table2[[#This Row],[Unit Number]],Ops,3,0)</f>
        <v>#N/A</v>
      </c>
      <c r="R1282" s="173" t="str">
        <f>IFERROR(VLOOKUP(Table2[[#This Row],[Enterprise ID]], 'ExistingRental-12.11'!A:H, 3, 0), "Not Open On 12.11")</f>
        <v>Not Open On 12.11</v>
      </c>
      <c r="S1282" s="167" t="str">
        <f>IF(Table2[[#This Row],[Start Rental Date]]="New Rental", "New Rental", "Rental Extension Request")</f>
        <v>Rental Extension Request</v>
      </c>
      <c r="T1282" s="167" t="str">
        <f>IFERROR(IF(Table2[[#This Row],[Date of this request]]-Table2[[#This Row],[Tech Service Date]]&lt;60, "New Hire Rental", "Truck Breakdown"), "New Hire Rental")</f>
        <v>New Hire Rental</v>
      </c>
      <c r="U1282" s="167" t="str">
        <f>IFERROR(VLOOKUP(Table2[[#This Row],[Enterprise ID]], 'ExistingRental-12.11'!A:H, 7, 0), "Not Open On 12.11")</f>
        <v>Not Open On 12.11</v>
      </c>
      <c r="V1282" s="173" t="str">
        <f>IFERROR(VLOOKUP(Table2[[#This Row],[Enterprise ID]],'Tech-ServiceDate'!A:B,2,0), "EitherNewHire or Termed")</f>
        <v>EitherNewHire or Termed</v>
      </c>
      <c r="W1282" s="41"/>
      <c r="X1282" s="25"/>
    </row>
    <row r="1283" spans="1:24" ht="33.75" customHeight="1">
      <c r="A1283" s="15">
        <v>46002</v>
      </c>
      <c r="B1283" s="7">
        <v>61157</v>
      </c>
      <c r="C1283" s="4" t="s">
        <v>18427</v>
      </c>
      <c r="D1283" s="5" t="s">
        <v>18428</v>
      </c>
      <c r="E1283" s="176" t="str">
        <f t="shared" si="53"/>
        <v>61157</v>
      </c>
      <c r="F1283" s="181">
        <f>IFERROR(VLOOKUP(D1283,'TPMS-auto'!A:J, 10,0), "Not-in-TPMS")</f>
        <v>8328201739</v>
      </c>
      <c r="G1283" s="181" t="str">
        <f>IFERROR(VLOOKUP(D1283,'TPMS-auto'!A:J,6,0),"Not-in-TPMS")</f>
        <v>061157</v>
      </c>
      <c r="H1283" s="6" t="s">
        <v>14676</v>
      </c>
      <c r="I1283" s="2" t="s">
        <v>18429</v>
      </c>
      <c r="J1283" s="3" t="s">
        <v>18430</v>
      </c>
      <c r="K1283" s="13" t="s">
        <v>14679</v>
      </c>
      <c r="L1283" s="13" t="s">
        <v>14680</v>
      </c>
      <c r="M1283" s="13" t="s">
        <v>14680</v>
      </c>
      <c r="N1283" s="3" t="s">
        <v>14680</v>
      </c>
      <c r="O1283" s="3"/>
      <c r="P1283" s="171" t="str">
        <f>IFERROR(VLOOKUP(D1283,'TPMS-auto'!A:D, 4,0),"Not-in-TPMS")</f>
        <v>0008107</v>
      </c>
      <c r="Q1283" s="170" t="str">
        <f>VLOOKUP(Table2[[#This Row],[Unit Number]],Ops,3,0)</f>
        <v>Carol &amp; Tasha</v>
      </c>
      <c r="R1283" s="173" t="str">
        <f>IFERROR(VLOOKUP(Table2[[#This Row],[Enterprise ID]], 'ExistingRental-12.11'!A:H, 3, 0), "Not Open On 12.11")</f>
        <v>Not Open On 12.11</v>
      </c>
      <c r="S1283" s="167" t="str">
        <f>IF(Table2[[#This Row],[Start Rental Date]]="New Rental", "New Rental", "Rental Extension Request")</f>
        <v>New Rental</v>
      </c>
      <c r="T1283" s="167" t="str">
        <f>IFERROR(IF(Table2[[#This Row],[Date of this request]]-Table2[[#This Row],[Tech Service Date]]&lt;60, "New Hire Rental", "Truck Breakdown"), "New Hire Rental")</f>
        <v>Truck Breakdown</v>
      </c>
      <c r="U1283" s="167" t="str">
        <f>IFERROR(VLOOKUP(Table2[[#This Row],[Enterprise ID]], 'ExistingRental-12.11'!A:H, 7, 0), "Not Open On 12.11")</f>
        <v>Not Open On 12.11</v>
      </c>
      <c r="V1283" s="173">
        <f>IFERROR(VLOOKUP(Table2[[#This Row],[Enterprise ID]],'Tech-ServiceDate'!A:B,2,0), "EitherNewHire or Termed")</f>
        <v>45158</v>
      </c>
      <c r="W1283" s="41"/>
      <c r="X1283" s="25"/>
    </row>
    <row r="1284" spans="1:24" ht="33.75" customHeight="1">
      <c r="A1284" s="15">
        <v>46002</v>
      </c>
      <c r="B1284" s="7">
        <v>61460</v>
      </c>
      <c r="C1284" s="4" t="s">
        <v>18431</v>
      </c>
      <c r="D1284" s="5" t="s">
        <v>6998</v>
      </c>
      <c r="E1284" s="176" t="str">
        <f t="shared" si="53"/>
        <v>61460</v>
      </c>
      <c r="F1284" s="181">
        <f>IFERROR(VLOOKUP(D1284,'TPMS-auto'!A:J, 10,0), "Not-in-TPMS")</f>
        <v>3017925932</v>
      </c>
      <c r="G1284" s="181" t="str">
        <f>IFERROR(VLOOKUP(D1284,'TPMS-auto'!A:J,6,0),"Not-in-TPMS")</f>
        <v>061460</v>
      </c>
      <c r="H1284" s="6" t="s">
        <v>14676</v>
      </c>
      <c r="I1284" s="2" t="s">
        <v>15458</v>
      </c>
      <c r="J1284" s="3" t="s">
        <v>18432</v>
      </c>
      <c r="K1284" s="13" t="s">
        <v>14679</v>
      </c>
      <c r="L1284" s="13" t="s">
        <v>14680</v>
      </c>
      <c r="M1284" s="40"/>
      <c r="N1284" s="3" t="s">
        <v>14680</v>
      </c>
      <c r="O1284" s="3" t="s">
        <v>14680</v>
      </c>
      <c r="P1284" s="171" t="str">
        <f>IFERROR(VLOOKUP(D1284,'TPMS-auto'!A:D, 4,0),"Not-in-TPMS")</f>
        <v>0007084</v>
      </c>
      <c r="Q1284" s="170" t="str">
        <f>VLOOKUP(Table2[[#This Row],[Unit Number]],Ops,3,0)</f>
        <v>Monica, Cheryl &amp; Machell</v>
      </c>
      <c r="R1284" s="173" t="str">
        <f>IFERROR(VLOOKUP(Table2[[#This Row],[Enterprise ID]], 'ExistingRental-12.11'!A:H, 3, 0), "Not Open On 12.11")</f>
        <v>Not Open On 12.11</v>
      </c>
      <c r="S1284" s="167" t="str">
        <f>IF(Table2[[#This Row],[Start Rental Date]]="New Rental", "New Rental", "Rental Extension Request")</f>
        <v>New Rental</v>
      </c>
      <c r="T1284" s="167" t="str">
        <f>IFERROR(IF(Table2[[#This Row],[Date of this request]]-Table2[[#This Row],[Tech Service Date]]&lt;60, "New Hire Rental", "Truck Breakdown"), "New Hire Rental")</f>
        <v>Truck Breakdown</v>
      </c>
      <c r="U1284" s="167" t="str">
        <f>IFERROR(VLOOKUP(Table2[[#This Row],[Enterprise ID]], 'ExistingRental-12.11'!A:H, 7, 0), "Not Open On 12.11")</f>
        <v>Not Open On 12.11</v>
      </c>
      <c r="V1284" s="173">
        <f>IFERROR(VLOOKUP(Table2[[#This Row],[Enterprise ID]],'Tech-ServiceDate'!A:B,2,0), "EitherNewHire or Termed")</f>
        <v>40588</v>
      </c>
      <c r="W1284" s="41"/>
      <c r="X1284" s="25"/>
    </row>
    <row r="1285" spans="1:24" ht="33.75" customHeight="1">
      <c r="A1285" s="15">
        <v>46002</v>
      </c>
      <c r="B1285" s="7">
        <v>61547</v>
      </c>
      <c r="C1285" s="4" t="s">
        <v>17030</v>
      </c>
      <c r="D1285" s="5" t="s">
        <v>17031</v>
      </c>
      <c r="E1285" s="176" t="str">
        <f t="shared" si="53"/>
        <v>61547</v>
      </c>
      <c r="F1285" s="181">
        <f>IFERROR(VLOOKUP(D1285,'TPMS-auto'!A:J, 10,0), "Not-in-TPMS")</f>
        <v>9379724158</v>
      </c>
      <c r="G1285" s="181" t="str">
        <f>IFERROR(VLOOKUP(D1285,'TPMS-auto'!A:J,6,0),"Not-in-TPMS")</f>
        <v>061547</v>
      </c>
      <c r="H1285" s="6" t="s">
        <v>14676</v>
      </c>
      <c r="I1285" s="2" t="s">
        <v>18433</v>
      </c>
      <c r="J1285" s="3" t="s">
        <v>18056</v>
      </c>
      <c r="K1285" s="13" t="s">
        <v>14679</v>
      </c>
      <c r="L1285" s="13" t="s">
        <v>14680</v>
      </c>
      <c r="M1285" s="13" t="s">
        <v>14680</v>
      </c>
      <c r="N1285" s="3" t="s">
        <v>14680</v>
      </c>
      <c r="O1285" s="3" t="s">
        <v>14680</v>
      </c>
      <c r="P1285" s="171" t="str">
        <f>IFERROR(VLOOKUP(D1285,'TPMS-auto'!A:D, 4,0),"Not-in-TPMS")</f>
        <v>0004766</v>
      </c>
      <c r="Q1285" s="170" t="str">
        <f>VLOOKUP(Table2[[#This Row],[Unit Number]],Ops,3,0)</f>
        <v>Rob &amp; Andrea</v>
      </c>
      <c r="R1285" s="173" t="str">
        <f>IFERROR(VLOOKUP(Table2[[#This Row],[Enterprise ID]], 'ExistingRental-12.11'!A:H, 3, 0), "Not Open On 12.11")</f>
        <v>Not Open On 12.11</v>
      </c>
      <c r="S1285" s="167" t="str">
        <f>IF(Table2[[#This Row],[Start Rental Date]]="New Rental", "New Rental", "Rental Extension Request")</f>
        <v>New Rental</v>
      </c>
      <c r="T1285" s="167" t="str">
        <f>IFERROR(IF(Table2[[#This Row],[Date of this request]]-Table2[[#This Row],[Tech Service Date]]&lt;60, "New Hire Rental", "Truck Breakdown"), "New Hire Rental")</f>
        <v>New Hire Rental</v>
      </c>
      <c r="U1285" s="167" t="str">
        <f>IFERROR(VLOOKUP(Table2[[#This Row],[Enterprise ID]], 'ExistingRental-12.11'!A:H, 7, 0), "Not Open On 12.11")</f>
        <v>Not Open On 12.11</v>
      </c>
      <c r="V1285" s="173">
        <f>IFERROR(VLOOKUP(Table2[[#This Row],[Enterprise ID]],'Tech-ServiceDate'!A:B,2,0), "EitherNewHire or Termed")</f>
        <v>45949</v>
      </c>
      <c r="W1285" s="41"/>
      <c r="X1285" s="25"/>
    </row>
    <row r="1286" spans="1:24" ht="33.75" customHeight="1">
      <c r="A1286" s="15">
        <v>46002</v>
      </c>
      <c r="B1286" s="8">
        <v>46553</v>
      </c>
      <c r="C1286" s="9" t="s">
        <v>18434</v>
      </c>
      <c r="D1286" s="10" t="s">
        <v>18435</v>
      </c>
      <c r="E1286" s="174" t="str">
        <f t="shared" si="53"/>
        <v>46553</v>
      </c>
      <c r="F1286" s="175">
        <f>IFERROR(VLOOKUP(D1286,'TPMS-auto'!A:J, 10,0), "Not-in-TPMS")</f>
        <v>0</v>
      </c>
      <c r="G1286" s="175">
        <f>IFERROR(VLOOKUP(D1286,'TPMS-auto'!A:J,6,0),"Not-in-TPMS")</f>
        <v>0</v>
      </c>
      <c r="H1286" s="6" t="s">
        <v>14676</v>
      </c>
      <c r="I1286" s="11"/>
      <c r="J1286" s="13" t="s">
        <v>15426</v>
      </c>
      <c r="K1286" s="13" t="s">
        <v>18436</v>
      </c>
      <c r="L1286" s="13" t="s">
        <v>14680</v>
      </c>
      <c r="M1286" s="13" t="s">
        <v>14680</v>
      </c>
      <c r="N1286" s="13" t="s">
        <v>14680</v>
      </c>
      <c r="O1286" s="3" t="s">
        <v>14680</v>
      </c>
      <c r="P1286" s="166" t="str">
        <f>IFERROR(VLOOKUP(D1286,'TPMS-auto'!A:D, 4,0),"Not-in-TPMS")</f>
        <v>0004766</v>
      </c>
      <c r="Q1286" s="169" t="str">
        <f>VLOOKUP(Table2[[#This Row],[Unit Number]],Ops,3,0)</f>
        <v>Rob &amp; Andrea</v>
      </c>
      <c r="R1286" s="173" t="str">
        <f>IFERROR(VLOOKUP(Table2[[#This Row],[Enterprise ID]], 'ExistingRental-12.11'!A:H, 3, 0), "Not Open On 12.11")</f>
        <v>Not Open On 12.11</v>
      </c>
      <c r="S1286" s="167" t="str">
        <f>IF(Table2[[#This Row],[Start Rental Date]]="New Rental", "New Rental", "Rental Extension Request")</f>
        <v>New Rental</v>
      </c>
      <c r="T1286" s="167" t="str">
        <f>IFERROR(IF(Table2[[#This Row],[Date of this request]]-Table2[[#This Row],[Tech Service Date]]&lt;60, "New Hire Rental", "Truck Breakdown"), "New Hire Rental")</f>
        <v>New Hire Rental</v>
      </c>
      <c r="U1286" s="167" t="str">
        <f>IFERROR(VLOOKUP(Table2[[#This Row],[Enterprise ID]], 'ExistingRental-12.11'!A:H, 7, 0), "Not Open On 12.11")</f>
        <v>Not Open On 12.11</v>
      </c>
      <c r="V1286" s="173" t="str">
        <f>IFERROR(VLOOKUP(Table2[[#This Row],[Enterprise ID]],'Tech-ServiceDate'!A:B,2,0), "EitherNewHire or Termed")</f>
        <v>EitherNewHire or Termed</v>
      </c>
      <c r="W1286" s="41"/>
      <c r="X1286" s="25"/>
    </row>
    <row r="1287" spans="1:24" ht="33.75" customHeight="1">
      <c r="A1287" s="15">
        <v>46002</v>
      </c>
      <c r="B1287" s="8">
        <v>21207</v>
      </c>
      <c r="C1287" s="9" t="s">
        <v>18437</v>
      </c>
      <c r="D1287" s="10" t="s">
        <v>14779</v>
      </c>
      <c r="E1287" s="174" t="str">
        <f t="shared" si="53"/>
        <v>21207</v>
      </c>
      <c r="F1287" s="175">
        <f>IFERROR(VLOOKUP(D1287,'TPMS-auto'!A:J, 10,0), "Not-in-TPMS")</f>
        <v>8136480860</v>
      </c>
      <c r="G1287" s="175" t="str">
        <f>IFERROR(VLOOKUP(D1287,'TPMS-auto'!A:J,6,0),"Not-in-TPMS")</f>
        <v>021207</v>
      </c>
      <c r="H1287" s="6" t="s">
        <v>14676</v>
      </c>
      <c r="I1287" s="11" t="s">
        <v>18438</v>
      </c>
      <c r="J1287" s="13" t="s">
        <v>18439</v>
      </c>
      <c r="K1287" s="13" t="s">
        <v>14679</v>
      </c>
      <c r="L1287" s="13" t="s">
        <v>14680</v>
      </c>
      <c r="M1287" s="13"/>
      <c r="N1287" s="13" t="s">
        <v>14680</v>
      </c>
      <c r="O1287" s="3" t="s">
        <v>14680</v>
      </c>
      <c r="P1287" s="166" t="str">
        <f>IFERROR(VLOOKUP(D1287,'TPMS-auto'!A:D, 4,0),"Not-in-TPMS")</f>
        <v>0007435</v>
      </c>
      <c r="Q1287" s="169" t="str">
        <f>VLOOKUP(Table2[[#This Row],[Unit Number]],Ops,3,0)</f>
        <v>Rob &amp; Andrea</v>
      </c>
      <c r="R1287" s="173">
        <f>IFERROR(VLOOKUP(Table2[[#This Row],[Enterprise ID]], 'ExistingRental-12.11'!A:H, 3, 0), "Not Open On 12.11")</f>
        <v>45861</v>
      </c>
      <c r="S1287" s="167" t="str">
        <f>IF(Table2[[#This Row],[Start Rental Date]]="New Rental", "New Rental", "Rental Extension Request")</f>
        <v>New Rental</v>
      </c>
      <c r="T1287" s="167" t="str">
        <f>IFERROR(IF(Table2[[#This Row],[Date of this request]]-Table2[[#This Row],[Tech Service Date]]&lt;60, "New Hire Rental", "Truck Breakdown"), "New Hire Rental")</f>
        <v>Truck Breakdown</v>
      </c>
      <c r="U1287" s="167" t="str">
        <f>IFERROR(VLOOKUP(Table2[[#This Row],[Enterprise ID]], 'ExistingRental-12.11'!A:H, 7, 0), "Not Open On 12.11")</f>
        <v>TYLER CARNAHAN</v>
      </c>
      <c r="V1287" s="173">
        <f>IFERROR(VLOOKUP(Table2[[#This Row],[Enterprise ID]],'Tech-ServiceDate'!A:B,2,0), "EitherNewHire or Termed")</f>
        <v>45893</v>
      </c>
      <c r="W1287" s="41"/>
      <c r="X1287" s="25"/>
    </row>
    <row r="1288" spans="1:24" ht="33.75" customHeight="1">
      <c r="A1288" s="15">
        <v>46002</v>
      </c>
      <c r="B1288" s="8">
        <v>36590</v>
      </c>
      <c r="C1288" s="9" t="s">
        <v>18440</v>
      </c>
      <c r="D1288" s="10" t="s">
        <v>18441</v>
      </c>
      <c r="E1288" s="174" t="str">
        <f t="shared" si="53"/>
        <v>36590</v>
      </c>
      <c r="F1288" s="175">
        <f>IFERROR(VLOOKUP(D1288,'TPMS-auto'!A:J, 10,0), "Not-in-TPMS")</f>
        <v>2699241119</v>
      </c>
      <c r="G1288" s="175" t="str">
        <f>IFERROR(VLOOKUP(D1288,'TPMS-auto'!A:J,6,0),"Not-in-TPMS")</f>
        <v>036590</v>
      </c>
      <c r="H1288" s="6" t="s">
        <v>14676</v>
      </c>
      <c r="I1288" s="11" t="s">
        <v>18442</v>
      </c>
      <c r="J1288" s="13" t="s">
        <v>18443</v>
      </c>
      <c r="K1288" s="13" t="s">
        <v>14679</v>
      </c>
      <c r="L1288" s="13" t="s">
        <v>14680</v>
      </c>
      <c r="M1288" s="13" t="s">
        <v>14680</v>
      </c>
      <c r="N1288" s="13" t="s">
        <v>14680</v>
      </c>
      <c r="O1288" s="3" t="s">
        <v>14680</v>
      </c>
      <c r="P1288" s="166" t="str">
        <f>IFERROR(VLOOKUP(D1288,'TPMS-auto'!A:D, 4,0),"Not-in-TPMS")</f>
        <v>0008220</v>
      </c>
      <c r="Q1288" s="169" t="str">
        <f>VLOOKUP(Table2[[#This Row],[Unit Number]],Ops,3,0)</f>
        <v>Monica, Cheryl &amp; Machell</v>
      </c>
      <c r="R1288" s="173" t="str">
        <f>IFERROR(VLOOKUP(Table2[[#This Row],[Enterprise ID]], 'ExistingRental-12.11'!A:H, 3, 0), "Not Open On 12.11")</f>
        <v>Not Open On 12.11</v>
      </c>
      <c r="S1288" s="167" t="str">
        <f>IF(Table2[[#This Row],[Start Rental Date]]="New Rental", "New Rental", "Rental Extension Request")</f>
        <v>New Rental</v>
      </c>
      <c r="T1288" s="167" t="str">
        <f>IFERROR(IF(Table2[[#This Row],[Date of this request]]-Table2[[#This Row],[Tech Service Date]]&lt;60, "New Hire Rental", "Truck Breakdown"), "New Hire Rental")</f>
        <v>Truck Breakdown</v>
      </c>
      <c r="U1288" s="167" t="str">
        <f>IFERROR(VLOOKUP(Table2[[#This Row],[Enterprise ID]], 'ExistingRental-12.11'!A:H, 7, 0), "Not Open On 12.11")</f>
        <v>Not Open On 12.11</v>
      </c>
      <c r="V1288" s="173">
        <f>IFERROR(VLOOKUP(Table2[[#This Row],[Enterprise ID]],'Tech-ServiceDate'!A:B,2,0), "EitherNewHire or Termed")</f>
        <v>45788</v>
      </c>
      <c r="W1288" s="41"/>
      <c r="X1288" s="25"/>
    </row>
    <row r="1289" spans="1:24" ht="33.75" customHeight="1">
      <c r="A1289" s="15">
        <v>46002</v>
      </c>
      <c r="B1289" s="7">
        <v>36478</v>
      </c>
      <c r="C1289" s="4" t="s">
        <v>18444</v>
      </c>
      <c r="D1289" s="5" t="s">
        <v>16330</v>
      </c>
      <c r="E1289" s="176" t="str">
        <f t="shared" si="53"/>
        <v>36478</v>
      </c>
      <c r="F1289" s="181">
        <f>IFERROR(VLOOKUP(D1289,'TPMS-auto'!A:J, 10,0), "Not-in-TPMS")</f>
        <v>8047505698</v>
      </c>
      <c r="G1289" s="181" t="str">
        <f>IFERROR(VLOOKUP(D1289,'TPMS-auto'!A:J,6,0),"Not-in-TPMS")</f>
        <v>036478</v>
      </c>
      <c r="H1289" s="6" t="s">
        <v>14676</v>
      </c>
      <c r="I1289" s="2" t="s">
        <v>18445</v>
      </c>
      <c r="J1289" s="3" t="s">
        <v>18446</v>
      </c>
      <c r="K1289" s="13" t="s">
        <v>14679</v>
      </c>
      <c r="L1289" s="13" t="s">
        <v>14680</v>
      </c>
      <c r="M1289" s="13" t="s">
        <v>14680</v>
      </c>
      <c r="N1289" s="3" t="s">
        <v>14680</v>
      </c>
      <c r="O1289" s="3" t="s">
        <v>14680</v>
      </c>
      <c r="P1289" s="166" t="str">
        <f>IFERROR(VLOOKUP(D1289,'TPMS-auto'!A:D, 4,0),"Not-in-TPMS")</f>
        <v>0008175</v>
      </c>
      <c r="Q1289" s="166" t="str">
        <f>VLOOKUP(Table2[[#This Row],[Unit Number]],Ops,3,0)</f>
        <v>Rob &amp; Andrea</v>
      </c>
      <c r="R1289" s="173" t="str">
        <f>IFERROR(VLOOKUP(Table2[[#This Row],[Enterprise ID]], 'ExistingRental-12.11'!A:H, 3, 0), "Not Open On 12.11")</f>
        <v>Not Open On 12.11</v>
      </c>
      <c r="S1289" s="167" t="str">
        <f>IF(Table2[[#This Row],[Start Rental Date]]="New Rental", "New Rental", "Rental Extension Request")</f>
        <v>New Rental</v>
      </c>
      <c r="T1289" s="167" t="str">
        <f>IFERROR(IF(Table2[[#This Row],[Date of this request]]-Table2[[#This Row],[Tech Service Date]]&lt;60, "New Hire Rental", "Truck Breakdown"), "New Hire Rental")</f>
        <v>Truck Breakdown</v>
      </c>
      <c r="U1289" s="167" t="str">
        <f>IFERROR(VLOOKUP(Table2[[#This Row],[Enterprise ID]], 'ExistingRental-12.11'!A:H, 7, 0), "Not Open On 12.11")</f>
        <v>Not Open On 12.11</v>
      </c>
      <c r="V1289" s="173">
        <f>IFERROR(VLOOKUP(Table2[[#This Row],[Enterprise ID]],'Tech-ServiceDate'!A:B,2,0), "EitherNewHire or Termed")</f>
        <v>44910</v>
      </c>
      <c r="W1289" s="41"/>
      <c r="X1289" s="25"/>
    </row>
    <row r="1290" spans="1:24" ht="33.75" customHeight="1">
      <c r="A1290" s="15">
        <v>46002</v>
      </c>
      <c r="B1290" s="7">
        <v>37055</v>
      </c>
      <c r="C1290" s="4" t="s">
        <v>18447</v>
      </c>
      <c r="D1290" s="5" t="s">
        <v>6803</v>
      </c>
      <c r="E1290" s="176" t="str">
        <f t="shared" si="53"/>
        <v>37055</v>
      </c>
      <c r="F1290" s="181">
        <f>IFERROR(VLOOKUP(D1290,'TPMS-auto'!A:J, 10,0), "Not-in-TPMS")</f>
        <v>3213013550</v>
      </c>
      <c r="G1290" s="181" t="str">
        <f>IFERROR(VLOOKUP(D1290,'TPMS-auto'!A:J,6,0),"Not-in-TPMS")</f>
        <v>037055</v>
      </c>
      <c r="H1290" s="6">
        <v>45996</v>
      </c>
      <c r="I1290" s="2" t="s">
        <v>15727</v>
      </c>
      <c r="J1290" s="3" t="s">
        <v>17908</v>
      </c>
      <c r="K1290" s="3" t="s">
        <v>15451</v>
      </c>
      <c r="L1290" s="3" t="s">
        <v>14680</v>
      </c>
      <c r="M1290" s="13"/>
      <c r="N1290" s="3" t="s">
        <v>14680</v>
      </c>
      <c r="O1290" s="3" t="s">
        <v>14680</v>
      </c>
      <c r="P1290" s="166" t="str">
        <f>IFERROR(VLOOKUP(D1290,'TPMS-auto'!A:D, 4,0),"Not-in-TPMS")</f>
        <v>0007435</v>
      </c>
      <c r="Q1290" s="166" t="str">
        <f>VLOOKUP(Table2[[#This Row],[Unit Number]],Ops,3,0)</f>
        <v>Rob &amp; Andrea</v>
      </c>
      <c r="R1290" s="173">
        <f>IFERROR(VLOOKUP(Table2[[#This Row],[Enterprise ID]], 'ExistingRental-12.11'!A:H, 3, 0), "Not Open On 12.11")</f>
        <v>45987</v>
      </c>
      <c r="S1290" s="167" t="str">
        <f>IF(Table2[[#This Row],[Start Rental Date]]="New Rental", "New Rental", "Rental Extension Request")</f>
        <v>Rental Extension Request</v>
      </c>
      <c r="T1290" s="167" t="str">
        <f>IFERROR(IF(Table2[[#This Row],[Date of this request]]-Table2[[#This Row],[Tech Service Date]]&lt;60, "New Hire Rental", "Truck Breakdown"), "New Hire Rental")</f>
        <v>Truck Breakdown</v>
      </c>
      <c r="U1290" s="167" t="str">
        <f>IFERROR(VLOOKUP(Table2[[#This Row],[Enterprise ID]], 'ExistingRental-12.11'!A:H, 7, 0), "Not Open On 12.11")</f>
        <v>JASON FLETCHER</v>
      </c>
      <c r="V1290" s="173">
        <f>IFERROR(VLOOKUP(Table2[[#This Row],[Enterprise ID]],'Tech-ServiceDate'!A:B,2,0), "EitherNewHire or Termed")</f>
        <v>30426</v>
      </c>
      <c r="W1290" s="41"/>
      <c r="X1290" s="25"/>
    </row>
    <row r="1291" spans="1:24" ht="33.75" customHeight="1">
      <c r="A1291" s="15">
        <v>46002</v>
      </c>
      <c r="B1291" s="7">
        <v>36919</v>
      </c>
      <c r="C1291" s="4" t="s">
        <v>18448</v>
      </c>
      <c r="D1291" s="5" t="s">
        <v>18449</v>
      </c>
      <c r="E1291" s="176" t="str">
        <f t="shared" si="53"/>
        <v>36919</v>
      </c>
      <c r="F1291" s="181">
        <f>IFERROR(VLOOKUP(D1291,'TPMS-auto'!A:J, 10,0), "Not-in-TPMS")</f>
        <v>2154329301</v>
      </c>
      <c r="G1291" s="181">
        <f>IFERROR(VLOOKUP(D1291,'TPMS-auto'!A:J,6,0),"Not-in-TPMS")</f>
        <v>0</v>
      </c>
      <c r="H1291" s="6" t="s">
        <v>14676</v>
      </c>
      <c r="I1291" s="2"/>
      <c r="J1291" s="3" t="s">
        <v>15426</v>
      </c>
      <c r="K1291" s="3" t="s">
        <v>15451</v>
      </c>
      <c r="L1291" s="3" t="s">
        <v>14680</v>
      </c>
      <c r="M1291" s="13"/>
      <c r="N1291" s="3" t="s">
        <v>14680</v>
      </c>
      <c r="O1291" s="3" t="s">
        <v>14680</v>
      </c>
      <c r="P1291" s="166" t="str">
        <f>IFERROR(VLOOKUP(D1291,'TPMS-auto'!A:D, 4,0),"Not-in-TPMS")</f>
        <v>0008555</v>
      </c>
      <c r="Q1291" s="166" t="str">
        <f>VLOOKUP(Table2[[#This Row],[Unit Number]],Ops,3,0)</f>
        <v>Monica, Cheryl &amp; Machell</v>
      </c>
      <c r="R1291" s="173" t="str">
        <f>IFERROR(VLOOKUP(Table2[[#This Row],[Enterprise ID]], 'ExistingRental-12.11'!A:H, 3, 0), "Not Open On 12.11")</f>
        <v>Not Open On 12.11</v>
      </c>
      <c r="S1291" s="167" t="str">
        <f>IF(Table2[[#This Row],[Start Rental Date]]="New Rental", "New Rental", "Rental Extension Request")</f>
        <v>New Rental</v>
      </c>
      <c r="T1291" s="167" t="str">
        <f>IFERROR(IF(Table2[[#This Row],[Date of this request]]-Table2[[#This Row],[Tech Service Date]]&lt;60, "New Hire Rental", "Truck Breakdown"), "New Hire Rental")</f>
        <v>New Hire Rental</v>
      </c>
      <c r="U1291" s="167" t="str">
        <f>IFERROR(VLOOKUP(Table2[[#This Row],[Enterprise ID]], 'ExistingRental-12.11'!A:H, 7, 0), "Not Open On 12.11")</f>
        <v>Not Open On 12.11</v>
      </c>
      <c r="V1291" s="173" t="str">
        <f>IFERROR(VLOOKUP(Table2[[#This Row],[Enterprise ID]],'Tech-ServiceDate'!A:B,2,0), "EitherNewHire or Termed")</f>
        <v>EitherNewHire or Termed</v>
      </c>
      <c r="W1291" s="41"/>
      <c r="X1291" s="25"/>
    </row>
    <row r="1292" spans="1:24" ht="33.75" customHeight="1">
      <c r="A1292" s="33">
        <v>46002</v>
      </c>
      <c r="B1292" s="7">
        <v>47029</v>
      </c>
      <c r="C1292" s="4" t="s">
        <v>18042</v>
      </c>
      <c r="D1292" s="5" t="s">
        <v>13107</v>
      </c>
      <c r="E1292" s="176" t="str">
        <f t="shared" si="53"/>
        <v>47029</v>
      </c>
      <c r="F1292" s="181">
        <f>IFERROR(VLOOKUP(D1292,'TPMS-auto'!A:J, 10,0), "Not-in-TPMS")</f>
        <v>6034514365</v>
      </c>
      <c r="G1292" s="181" t="str">
        <f>IFERROR(VLOOKUP(D1292,'TPMS-auto'!A:J,6,0),"Not-in-TPMS")</f>
        <v>047029</v>
      </c>
      <c r="H1292" s="12">
        <v>45989</v>
      </c>
      <c r="I1292" s="2" t="s">
        <v>18043</v>
      </c>
      <c r="J1292" s="3" t="s">
        <v>18044</v>
      </c>
      <c r="K1292" s="3" t="s">
        <v>14679</v>
      </c>
      <c r="L1292" s="3" t="s">
        <v>14680</v>
      </c>
      <c r="M1292" s="40"/>
      <c r="N1292" s="3" t="s">
        <v>14680</v>
      </c>
      <c r="O1292" s="3" t="s">
        <v>14680</v>
      </c>
      <c r="P1292" s="171" t="str">
        <f>IFERROR(VLOOKUP(D1292,'TPMS-auto'!A:D, 4,0),"Not-in-TPMS")</f>
        <v>0007670</v>
      </c>
      <c r="Q1292" s="171" t="str">
        <f>VLOOKUP(Table2[[#This Row],[Unit Number]],Ops,3,0)</f>
        <v>Rob &amp; Andrea</v>
      </c>
      <c r="R1292" s="173">
        <f>IFERROR(VLOOKUP(Table2[[#This Row],[Enterprise ID]], 'ExistingRental-12.11'!A:H, 3, 0), "Not Open On 12.11")</f>
        <v>45992</v>
      </c>
      <c r="S1292" s="167" t="str">
        <f>IF(Table2[[#This Row],[Start Rental Date]]="New Rental", "New Rental", "Rental Extension Request")</f>
        <v>Rental Extension Request</v>
      </c>
      <c r="T1292" s="167" t="str">
        <f>IFERROR(IF(Table2[[#This Row],[Date of this request]]-Table2[[#This Row],[Tech Service Date]]&lt;60, "New Hire Rental", "Truck Breakdown"), "New Hire Rental")</f>
        <v>Truck Breakdown</v>
      </c>
      <c r="U1292" s="167" t="str">
        <f>IFERROR(VLOOKUP(Table2[[#This Row],[Enterprise ID]], 'ExistingRental-12.11'!A:H, 7, 0), "Not Open On 12.11")</f>
        <v>TIMOTHY BOLAND</v>
      </c>
      <c r="V1292" s="173">
        <f>IFERROR(VLOOKUP(Table2[[#This Row],[Enterprise ID]],'Tech-ServiceDate'!A:B,2,0), "EitherNewHire or Termed")</f>
        <v>31347</v>
      </c>
      <c r="W1292" s="41"/>
      <c r="X1292" s="25"/>
    </row>
    <row r="1293" spans="1:24" ht="33.75" customHeight="1">
      <c r="A1293" s="33">
        <v>46002</v>
      </c>
      <c r="B1293" s="8">
        <v>47166</v>
      </c>
      <c r="C1293" s="9" t="s">
        <v>18450</v>
      </c>
      <c r="D1293" s="10" t="s">
        <v>18451</v>
      </c>
      <c r="E1293" s="174" t="str">
        <f t="shared" si="53"/>
        <v>47166</v>
      </c>
      <c r="F1293" s="175">
        <f>IFERROR(VLOOKUP(D1293,'TPMS-auto'!A:J, 10,0), "Not-in-TPMS")</f>
        <v>3345451628</v>
      </c>
      <c r="G1293" s="175" t="str">
        <f>IFERROR(VLOOKUP(D1293,'TPMS-auto'!A:J,6,0),"Not-in-TPMS")</f>
        <v>047166</v>
      </c>
      <c r="H1293" s="6" t="s">
        <v>14676</v>
      </c>
      <c r="I1293" s="11" t="s">
        <v>18452</v>
      </c>
      <c r="J1293" s="13" t="s">
        <v>18453</v>
      </c>
      <c r="K1293" s="3" t="s">
        <v>14679</v>
      </c>
      <c r="L1293" s="3" t="s">
        <v>14680</v>
      </c>
      <c r="M1293" s="3" t="s">
        <v>14680</v>
      </c>
      <c r="N1293" s="13" t="s">
        <v>14680</v>
      </c>
      <c r="O1293" s="13" t="s">
        <v>14680</v>
      </c>
      <c r="P1293" s="171" t="str">
        <f>IFERROR(VLOOKUP(D1293,'TPMS-auto'!A:D, 4,0),"Not-in-TPMS")</f>
        <v>0008035</v>
      </c>
      <c r="Q1293" s="171" t="str">
        <f>VLOOKUP(Table2[[#This Row],[Unit Number]],Ops,3,0)</f>
        <v>Rob &amp; Andrea</v>
      </c>
      <c r="R1293" s="173" t="str">
        <f>IFERROR(VLOOKUP(Table2[[#This Row],[Enterprise ID]], 'ExistingRental-12.11'!A:H, 3, 0), "Not Open On 12.11")</f>
        <v>Not Open On 12.11</v>
      </c>
      <c r="S1293" s="167" t="str">
        <f>IF(Table2[[#This Row],[Start Rental Date]]="New Rental", "New Rental", "Rental Extension Request")</f>
        <v>New Rental</v>
      </c>
      <c r="T1293" s="167" t="str">
        <f>IFERROR(IF(Table2[[#This Row],[Date of this request]]-Table2[[#This Row],[Tech Service Date]]&lt;60, "New Hire Rental", "Truck Breakdown"), "New Hire Rental")</f>
        <v>Truck Breakdown</v>
      </c>
      <c r="U1293" s="167" t="str">
        <f>IFERROR(VLOOKUP(Table2[[#This Row],[Enterprise ID]], 'ExistingRental-12.11'!A:H, 7, 0), "Not Open On 12.11")</f>
        <v>Not Open On 12.11</v>
      </c>
      <c r="V1293" s="173">
        <f>IFERROR(VLOOKUP(Table2[[#This Row],[Enterprise ID]],'Tech-ServiceDate'!A:B,2,0), "EitherNewHire or Termed")</f>
        <v>42961</v>
      </c>
      <c r="W1293" s="41"/>
      <c r="X1293" s="25"/>
    </row>
    <row r="1294" spans="1:24" ht="33.75" customHeight="1">
      <c r="A1294" s="15">
        <v>46002</v>
      </c>
      <c r="B1294" s="7">
        <v>21705</v>
      </c>
      <c r="C1294" s="4" t="s">
        <v>18454</v>
      </c>
      <c r="D1294" s="5" t="s">
        <v>18455</v>
      </c>
      <c r="E1294" s="176" t="str">
        <f t="shared" si="53"/>
        <v>21705</v>
      </c>
      <c r="F1294" s="181">
        <f>IFERROR(VLOOKUP(D1294,'TPMS-auto'!A:J, 10,0), "Not-in-TPMS")</f>
        <v>9047492048</v>
      </c>
      <c r="G1294" s="181" t="str">
        <f>IFERROR(VLOOKUP(D1294,'TPMS-auto'!A:J,6,0),"Not-in-TPMS")</f>
        <v>021705</v>
      </c>
      <c r="H1294" s="6" t="s">
        <v>14676</v>
      </c>
      <c r="I1294" s="2" t="s">
        <v>17039</v>
      </c>
      <c r="J1294" s="3" t="s">
        <v>18456</v>
      </c>
      <c r="K1294" s="3" t="s">
        <v>14679</v>
      </c>
      <c r="L1294" s="3" t="s">
        <v>14680</v>
      </c>
      <c r="M1294" s="3" t="s">
        <v>14680</v>
      </c>
      <c r="N1294" s="3" t="s">
        <v>14680</v>
      </c>
      <c r="O1294" s="3" t="s">
        <v>14680</v>
      </c>
      <c r="P1294" s="166" t="str">
        <f>IFERROR(VLOOKUP(D1294,'TPMS-auto'!A:D, 4,0),"Not-in-TPMS")</f>
        <v>0007435</v>
      </c>
      <c r="Q1294" s="166" t="str">
        <f>VLOOKUP(Table2[[#This Row],[Unit Number]],Ops,3,0)</f>
        <v>Rob &amp; Andrea</v>
      </c>
      <c r="R1294" s="173" t="str">
        <f>IFERROR(VLOOKUP(Table2[[#This Row],[Enterprise ID]], 'ExistingRental-12.11'!A:H, 3, 0), "Not Open On 12.11")</f>
        <v>Not Open On 12.11</v>
      </c>
      <c r="S1294" s="167" t="str">
        <f>IF(Table2[[#This Row],[Start Rental Date]]="New Rental", "New Rental", "Rental Extension Request")</f>
        <v>New Rental</v>
      </c>
      <c r="T1294" s="167" t="str">
        <f>IFERROR(IF(Table2[[#This Row],[Date of this request]]-Table2[[#This Row],[Tech Service Date]]&lt;60, "New Hire Rental", "Truck Breakdown"), "New Hire Rental")</f>
        <v>Truck Breakdown</v>
      </c>
      <c r="U1294" s="167" t="str">
        <f>IFERROR(VLOOKUP(Table2[[#This Row],[Enterprise ID]], 'ExistingRental-12.11'!A:H, 7, 0), "Not Open On 12.11")</f>
        <v>Not Open On 12.11</v>
      </c>
      <c r="V1294" s="173">
        <f>IFERROR(VLOOKUP(Table2[[#This Row],[Enterprise ID]],'Tech-ServiceDate'!A:B,2,0), "EitherNewHire or Termed")</f>
        <v>45928</v>
      </c>
      <c r="W1294" s="41"/>
      <c r="X1294" s="25"/>
    </row>
    <row r="1295" spans="1:24" ht="33.75" customHeight="1">
      <c r="A1295" s="15">
        <v>46002</v>
      </c>
      <c r="B1295" s="8">
        <v>46976</v>
      </c>
      <c r="C1295" s="9" t="s">
        <v>15877</v>
      </c>
      <c r="D1295" s="10" t="s">
        <v>13197</v>
      </c>
      <c r="E1295" s="174" t="s">
        <v>16099</v>
      </c>
      <c r="F1295" s="175">
        <v>3012227835</v>
      </c>
      <c r="G1295" s="175" t="s">
        <v>18040</v>
      </c>
      <c r="H1295" s="12">
        <v>45989</v>
      </c>
      <c r="I1295" s="11" t="s">
        <v>18041</v>
      </c>
      <c r="J1295" s="13" t="s">
        <v>18457</v>
      </c>
      <c r="K1295" s="13" t="s">
        <v>14679</v>
      </c>
      <c r="L1295" s="13" t="s">
        <v>14680</v>
      </c>
      <c r="M1295" s="13"/>
      <c r="N1295" s="13" t="s">
        <v>14680</v>
      </c>
      <c r="O1295" s="13" t="s">
        <v>14680</v>
      </c>
      <c r="P1295" s="166" t="str">
        <f>IFERROR(VLOOKUP(D1295,'TPMS-auto'!A:D, 4,0),"Not-in-TPMS")</f>
        <v>0007084</v>
      </c>
      <c r="Q1295" s="166" t="str">
        <f>VLOOKUP(Table2[[#This Row],[Unit Number]],Ops,3,0)</f>
        <v>Monica, Cheryl &amp; Machell</v>
      </c>
      <c r="R1295" s="173">
        <f>IFERROR(VLOOKUP(Table2[[#This Row],[Enterprise ID]], 'ExistingRental-12.11'!A:H, 3, 0), "Not Open On 12.11")</f>
        <v>45915</v>
      </c>
      <c r="S1295" s="167" t="str">
        <f>IF(Table2[[#This Row],[Start Rental Date]]="New Rental", "New Rental", "Rental Extension Request")</f>
        <v>Rental Extension Request</v>
      </c>
      <c r="T1295" s="167" t="str">
        <f>IFERROR(IF(Table2[[#This Row],[Date of this request]]-Table2[[#This Row],[Tech Service Date]]&lt;60, "New Hire Rental", "Truck Breakdown"), "New Hire Rental")</f>
        <v>Truck Breakdown</v>
      </c>
      <c r="U1295" s="167" t="str">
        <f>IFERROR(VLOOKUP(Table2[[#This Row],[Enterprise ID]], 'ExistingRental-12.11'!A:H, 7, 0), "Not Open On 12.11")</f>
        <v>THOMAS DOHERTY</v>
      </c>
      <c r="V1295" s="173">
        <f>IFERROR(VLOOKUP(Table2[[#This Row],[Enterprise ID]],'Tech-ServiceDate'!A:B,2,0), "EitherNewHire or Termed")</f>
        <v>39034</v>
      </c>
      <c r="W1295" s="41"/>
      <c r="X1295" s="25"/>
    </row>
    <row r="1296" spans="1:24" ht="33.75" customHeight="1">
      <c r="A1296" s="15">
        <v>46002</v>
      </c>
      <c r="B1296" s="7">
        <v>61272</v>
      </c>
      <c r="C1296" s="4" t="s">
        <v>18458</v>
      </c>
      <c r="D1296" s="5" t="s">
        <v>5538</v>
      </c>
      <c r="E1296" s="176" t="str">
        <f>TRIM(B1296)</f>
        <v>61272</v>
      </c>
      <c r="F1296" s="181">
        <f>IFERROR(VLOOKUP(D1296,'TPMS-auto'!A:J, 10,0), "Not-in-TPMS")</f>
        <v>5039834131</v>
      </c>
      <c r="G1296" s="181" t="str">
        <f>IFERROR(VLOOKUP(D1296,'TPMS-auto'!A:J,6,0),"Not-in-TPMS")</f>
        <v>061272</v>
      </c>
      <c r="H1296" s="6" t="s">
        <v>14676</v>
      </c>
      <c r="I1296" s="2" t="s">
        <v>18459</v>
      </c>
      <c r="J1296" s="3" t="s">
        <v>15426</v>
      </c>
      <c r="K1296" s="13" t="s">
        <v>14679</v>
      </c>
      <c r="L1296" s="13" t="s">
        <v>14680</v>
      </c>
      <c r="M1296" s="3" t="s">
        <v>14680</v>
      </c>
      <c r="N1296" s="3" t="s">
        <v>14680</v>
      </c>
      <c r="O1296" s="3" t="s">
        <v>14680</v>
      </c>
      <c r="P1296" s="166" t="str">
        <f>IFERROR(VLOOKUP(D1296,'TPMS-auto'!A:D, 4,0),"Not-in-TPMS")</f>
        <v>0008228</v>
      </c>
      <c r="Q1296" s="166" t="str">
        <f>VLOOKUP(Table2[[#This Row],[Unit Number]],Ops,3,0)</f>
        <v>Carol &amp; Tasha</v>
      </c>
      <c r="R1296" s="173" t="str">
        <f>IFERROR(VLOOKUP(Table2[[#This Row],[Enterprise ID]], 'ExistingRental-12.11'!A:H, 3, 0), "Not Open On 12.11")</f>
        <v>Not Open On 12.11</v>
      </c>
      <c r="S1296" s="167" t="str">
        <f>IF(Table2[[#This Row],[Start Rental Date]]="New Rental", "New Rental", "Rental Extension Request")</f>
        <v>New Rental</v>
      </c>
      <c r="T1296" s="167" t="str">
        <f>IFERROR(IF(Table2[[#This Row],[Date of this request]]-Table2[[#This Row],[Tech Service Date]]&lt;60, "New Hire Rental", "Truck Breakdown"), "New Hire Rental")</f>
        <v>Truck Breakdown</v>
      </c>
      <c r="U1296" s="167" t="str">
        <f>IFERROR(VLOOKUP(Table2[[#This Row],[Enterprise ID]], 'ExistingRental-12.11'!A:H, 7, 0), "Not Open On 12.11")</f>
        <v>Not Open On 12.11</v>
      </c>
      <c r="V1296" s="173">
        <f>IFERROR(VLOOKUP(Table2[[#This Row],[Enterprise ID]],'Tech-ServiceDate'!A:B,2,0), "EitherNewHire or Termed")</f>
        <v>32574</v>
      </c>
      <c r="W1296" s="41"/>
      <c r="X1296" s="25"/>
    </row>
    <row r="1297" spans="1:24" ht="33.75" customHeight="1">
      <c r="A1297" s="15">
        <v>46002</v>
      </c>
      <c r="B1297" s="8">
        <v>61649</v>
      </c>
      <c r="C1297" s="9" t="s">
        <v>16773</v>
      </c>
      <c r="D1297" s="10" t="s">
        <v>16774</v>
      </c>
      <c r="E1297" s="174" t="s">
        <v>16876</v>
      </c>
      <c r="F1297" s="175">
        <v>9203162614</v>
      </c>
      <c r="G1297" s="175" t="s">
        <v>16877</v>
      </c>
      <c r="H1297" s="12">
        <v>45957</v>
      </c>
      <c r="I1297" s="11" t="s">
        <v>15744</v>
      </c>
      <c r="J1297" s="13" t="s">
        <v>15426</v>
      </c>
      <c r="K1297" s="13" t="s">
        <v>14679</v>
      </c>
      <c r="L1297" s="13" t="s">
        <v>14680</v>
      </c>
      <c r="M1297" s="13"/>
      <c r="N1297" s="13" t="s">
        <v>14680</v>
      </c>
      <c r="O1297" s="13" t="s">
        <v>14680</v>
      </c>
      <c r="P1297" s="166" t="str">
        <f>IFERROR(VLOOKUP(D1297,'TPMS-auto'!A:D, 4,0),"Not-in-TPMS")</f>
        <v>Not-in-TPMS</v>
      </c>
      <c r="Q1297" s="166" t="e">
        <f>VLOOKUP(Table2[[#This Row],[Unit Number]],Ops,3,0)</f>
        <v>#N/A</v>
      </c>
      <c r="R1297" s="173" t="str">
        <f>IFERROR(VLOOKUP(Table2[[#This Row],[Enterprise ID]], 'ExistingRental-12.11'!A:H, 3, 0), "Not Open On 12.11")</f>
        <v>Not Open On 12.11</v>
      </c>
      <c r="S1297" s="167" t="str">
        <f>IF(Table2[[#This Row],[Start Rental Date]]="New Rental", "New Rental", "Rental Extension Request")</f>
        <v>Rental Extension Request</v>
      </c>
      <c r="T1297" s="167" t="str">
        <f>IFERROR(IF(Table2[[#This Row],[Date of this request]]-Table2[[#This Row],[Tech Service Date]]&lt;60, "New Hire Rental", "Truck Breakdown"), "New Hire Rental")</f>
        <v>New Hire Rental</v>
      </c>
      <c r="U1297" s="167" t="str">
        <f>IFERROR(VLOOKUP(Table2[[#This Row],[Enterprise ID]], 'ExistingRental-12.11'!A:H, 7, 0), "Not Open On 12.11")</f>
        <v>Not Open On 12.11</v>
      </c>
      <c r="V1297" s="173" t="str">
        <f>IFERROR(VLOOKUP(Table2[[#This Row],[Enterprise ID]],'Tech-ServiceDate'!A:B,2,0), "EitherNewHire or Termed")</f>
        <v>EitherNewHire or Termed</v>
      </c>
      <c r="W1297" s="41"/>
      <c r="X1297" s="25"/>
    </row>
    <row r="1298" spans="1:24" ht="33.75" customHeight="1">
      <c r="A1298" s="15">
        <v>46002</v>
      </c>
      <c r="B1298" s="7">
        <v>47104</v>
      </c>
      <c r="C1298" s="4" t="s">
        <v>18057</v>
      </c>
      <c r="D1298" s="5" t="s">
        <v>18058</v>
      </c>
      <c r="E1298" s="176" t="s">
        <v>18460</v>
      </c>
      <c r="F1298" s="181">
        <v>9149120158</v>
      </c>
      <c r="G1298" s="181" t="s">
        <v>18461</v>
      </c>
      <c r="H1298" s="6">
        <v>45992</v>
      </c>
      <c r="I1298" s="2" t="s">
        <v>18059</v>
      </c>
      <c r="J1298" s="3" t="s">
        <v>18060</v>
      </c>
      <c r="K1298" s="3" t="s">
        <v>14679</v>
      </c>
      <c r="L1298" s="3" t="s">
        <v>14680</v>
      </c>
      <c r="M1298" s="13"/>
      <c r="N1298" s="3" t="s">
        <v>14680</v>
      </c>
      <c r="O1298" s="3" t="s">
        <v>14680</v>
      </c>
      <c r="P1298" s="166" t="str">
        <f>IFERROR(VLOOKUP(D1298,'TPMS-auto'!A:D, 4,0),"Not-in-TPMS")</f>
        <v>0007670</v>
      </c>
      <c r="Q1298" s="166" t="str">
        <f>VLOOKUP(Table2[[#This Row],[Unit Number]],Ops,3,0)</f>
        <v>Rob &amp; Andrea</v>
      </c>
      <c r="R1298" s="173">
        <f>IFERROR(VLOOKUP(Table2[[#This Row],[Enterprise ID]], 'ExistingRental-12.11'!A:H, 3, 0), "Not Open On 12.11")</f>
        <v>45992</v>
      </c>
      <c r="S1298" s="167" t="str">
        <f>IF(Table2[[#This Row],[Start Rental Date]]="New Rental", "New Rental", "Rental Extension Request")</f>
        <v>Rental Extension Request</v>
      </c>
      <c r="T1298" s="167" t="str">
        <f>IFERROR(IF(Table2[[#This Row],[Date of this request]]-Table2[[#This Row],[Tech Service Date]]&lt;60, "New Hire Rental", "Truck Breakdown"), "New Hire Rental")</f>
        <v>Truck Breakdown</v>
      </c>
      <c r="U1298" s="167" t="str">
        <f>IFERROR(VLOOKUP(Table2[[#This Row],[Enterprise ID]], 'ExistingRental-12.11'!A:H, 7, 0), "Not Open On 12.11")</f>
        <v>THEODORE KIMBERLING</v>
      </c>
      <c r="V1298" s="173">
        <f>IFERROR(VLOOKUP(Table2[[#This Row],[Enterprise ID]],'Tech-ServiceDate'!A:B,2,0), "EitherNewHire or Termed")</f>
        <v>45942</v>
      </c>
      <c r="W1298" s="41"/>
      <c r="X1298" s="25"/>
    </row>
    <row r="1299" spans="1:24" ht="33.75" customHeight="1">
      <c r="A1299" s="15">
        <v>46002</v>
      </c>
      <c r="B1299" s="7">
        <v>47230</v>
      </c>
      <c r="C1299" s="4" t="s">
        <v>18462</v>
      </c>
      <c r="D1299" s="5" t="s">
        <v>17268</v>
      </c>
      <c r="E1299" s="176" t="str">
        <f>TRIM(B1299)</f>
        <v>47230</v>
      </c>
      <c r="F1299" s="181">
        <f>IFERROR(VLOOKUP(D1299,'TPMS-auto'!A:J, 10,0), "Not-in-TPMS")</f>
        <v>5097011250</v>
      </c>
      <c r="G1299" s="181" t="str">
        <f>IFERROR(VLOOKUP(D1299,'TPMS-auto'!A:J,6,0),"Not-in-TPMS")</f>
        <v>047230</v>
      </c>
      <c r="H1299" s="6">
        <v>45967</v>
      </c>
      <c r="I1299" s="11" t="s">
        <v>18463</v>
      </c>
      <c r="J1299" s="13" t="s">
        <v>18464</v>
      </c>
      <c r="K1299" s="13" t="s">
        <v>14679</v>
      </c>
      <c r="L1299" s="13" t="s">
        <v>14680</v>
      </c>
      <c r="M1299" s="40"/>
      <c r="N1299" s="3" t="s">
        <v>14680</v>
      </c>
      <c r="O1299" s="3" t="s">
        <v>14680</v>
      </c>
      <c r="P1299" s="171" t="str">
        <f>IFERROR(VLOOKUP(D1299,'TPMS-auto'!A:D, 4,0),"Not-in-TPMS")</f>
        <v>0008228</v>
      </c>
      <c r="Q1299" s="171" t="str">
        <f>VLOOKUP(Table2[[#This Row],[Unit Number]],Ops,3,0)</f>
        <v>Carol &amp; Tasha</v>
      </c>
      <c r="R1299" s="173" t="str">
        <f>IFERROR(VLOOKUP(Table2[[#This Row],[Enterprise ID]], 'ExistingRental-12.11'!A:H, 3, 0), "Not Open On 12.11")</f>
        <v>Not Open On 12.11</v>
      </c>
      <c r="S1299" s="167" t="str">
        <f>IF(Table2[[#This Row],[Start Rental Date]]="New Rental", "New Rental", "Rental Extension Request")</f>
        <v>Rental Extension Request</v>
      </c>
      <c r="T1299" s="167" t="str">
        <f>IFERROR(IF(Table2[[#This Row],[Date of this request]]-Table2[[#This Row],[Tech Service Date]]&lt;60, "New Hire Rental", "Truck Breakdown"), "New Hire Rental")</f>
        <v>New Hire Rental</v>
      </c>
      <c r="U1299" s="167" t="str">
        <f>IFERROR(VLOOKUP(Table2[[#This Row],[Enterprise ID]], 'ExistingRental-12.11'!A:H, 7, 0), "Not Open On 12.11")</f>
        <v>Not Open On 12.11</v>
      </c>
      <c r="V1299" s="173">
        <f>IFERROR(VLOOKUP(Table2[[#This Row],[Enterprise ID]],'Tech-ServiceDate'!A:B,2,0), "EitherNewHire or Termed")</f>
        <v>45956</v>
      </c>
      <c r="W1299" s="41"/>
      <c r="X1299" s="25"/>
    </row>
    <row r="1300" spans="1:24" ht="33.75" customHeight="1">
      <c r="A1300" s="15">
        <v>46002</v>
      </c>
      <c r="B1300" s="8">
        <v>61361</v>
      </c>
      <c r="C1300" s="9" t="s">
        <v>18465</v>
      </c>
      <c r="D1300" s="10" t="s">
        <v>1502</v>
      </c>
      <c r="E1300" s="174" t="str">
        <f>TRIM(B1300)</f>
        <v>61361</v>
      </c>
      <c r="F1300" s="175">
        <f>IFERROR(VLOOKUP(D1300,'TPMS-auto'!A:J, 10,0), "Not-in-TPMS")</f>
        <v>7703019268</v>
      </c>
      <c r="G1300" s="175" t="str">
        <f>IFERROR(VLOOKUP(D1300,'TPMS-auto'!A:J,6,0),"Not-in-TPMS")</f>
        <v>061361</v>
      </c>
      <c r="H1300" s="6" t="s">
        <v>14676</v>
      </c>
      <c r="I1300" s="11" t="s">
        <v>18466</v>
      </c>
      <c r="J1300" s="13" t="s">
        <v>18467</v>
      </c>
      <c r="K1300" s="13" t="s">
        <v>14679</v>
      </c>
      <c r="L1300" s="13" t="s">
        <v>14680</v>
      </c>
      <c r="M1300" s="40" t="s">
        <v>14680</v>
      </c>
      <c r="N1300" s="13" t="s">
        <v>14680</v>
      </c>
      <c r="O1300" s="13" t="s">
        <v>14680</v>
      </c>
      <c r="P1300" s="171" t="str">
        <f>IFERROR(VLOOKUP(D1300,'TPMS-auto'!A:D, 4,0),"Not-in-TPMS")</f>
        <v>0008035</v>
      </c>
      <c r="Q1300" s="171" t="str">
        <f>VLOOKUP(Table2[[#This Row],[Unit Number]],Ops,3,0)</f>
        <v>Rob &amp; Andrea</v>
      </c>
      <c r="R1300" s="173" t="str">
        <f>IFERROR(VLOOKUP(Table2[[#This Row],[Enterprise ID]], 'ExistingRental-12.11'!A:H, 3, 0), "Not Open On 12.11")</f>
        <v>Not Open On 12.11</v>
      </c>
      <c r="S1300" s="167" t="str">
        <f>IF(Table2[[#This Row],[Start Rental Date]]="New Rental", "New Rental", "Rental Extension Request")</f>
        <v>New Rental</v>
      </c>
      <c r="T1300" s="167" t="str">
        <f>IFERROR(IF(Table2[[#This Row],[Date of this request]]-Table2[[#This Row],[Tech Service Date]]&lt;60, "New Hire Rental", "Truck Breakdown"), "New Hire Rental")</f>
        <v>Truck Breakdown</v>
      </c>
      <c r="U1300" s="167" t="str">
        <f>IFERROR(VLOOKUP(Table2[[#This Row],[Enterprise ID]], 'ExistingRental-12.11'!A:H, 7, 0), "Not Open On 12.11")</f>
        <v>Not Open On 12.11</v>
      </c>
      <c r="V1300" s="173">
        <f>IFERROR(VLOOKUP(Table2[[#This Row],[Enterprise ID]],'Tech-ServiceDate'!A:B,2,0), "EitherNewHire or Termed")</f>
        <v>39055</v>
      </c>
      <c r="W1300" s="41"/>
      <c r="X1300" s="25"/>
    </row>
    <row r="1301" spans="1:24" ht="33.75" customHeight="1">
      <c r="A1301" s="15">
        <v>46002</v>
      </c>
      <c r="B1301" s="8">
        <v>21285</v>
      </c>
      <c r="C1301" s="9" t="s">
        <v>16917</v>
      </c>
      <c r="D1301" s="10" t="s">
        <v>16918</v>
      </c>
      <c r="E1301" s="174" t="s">
        <v>18468</v>
      </c>
      <c r="F1301" s="175">
        <v>4077281392</v>
      </c>
      <c r="G1301" s="175" t="s">
        <v>18469</v>
      </c>
      <c r="H1301" s="12">
        <v>45958</v>
      </c>
      <c r="I1301" s="11" t="s">
        <v>16919</v>
      </c>
      <c r="J1301" s="13" t="s">
        <v>16920</v>
      </c>
      <c r="K1301" s="13" t="s">
        <v>15451</v>
      </c>
      <c r="L1301" s="13" t="s">
        <v>14680</v>
      </c>
      <c r="M1301" s="13"/>
      <c r="N1301" s="13" t="s">
        <v>14680</v>
      </c>
      <c r="O1301" s="13" t="s">
        <v>14680</v>
      </c>
      <c r="P1301" s="166" t="str">
        <f>IFERROR(VLOOKUP(D1301,'TPMS-auto'!A:D, 4,0),"Not-in-TPMS")</f>
        <v>0007435</v>
      </c>
      <c r="Q1301" s="166" t="str">
        <f>VLOOKUP(Table2[[#This Row],[Unit Number]],Ops,3,0)</f>
        <v>Rob &amp; Andrea</v>
      </c>
      <c r="R1301" s="173">
        <f>IFERROR(VLOOKUP(Table2[[#This Row],[Enterprise ID]], 'ExistingRental-12.11'!A:H, 3, 0), "Not Open On 12.11")</f>
        <v>45959</v>
      </c>
      <c r="S1301" s="167" t="str">
        <f>IF(Table2[[#This Row],[Start Rental Date]]="New Rental", "New Rental", "Rental Extension Request")</f>
        <v>Rental Extension Request</v>
      </c>
      <c r="T1301" s="167" t="str">
        <f>IFERROR(IF(Table2[[#This Row],[Date of this request]]-Table2[[#This Row],[Tech Service Date]]&lt;60, "New Hire Rental", "Truck Breakdown"), "New Hire Rental")</f>
        <v>Truck Breakdown</v>
      </c>
      <c r="U1301" s="167" t="str">
        <f>IFERROR(VLOOKUP(Table2[[#This Row],[Enterprise ID]], 'ExistingRental-12.11'!A:H, 7, 0), "Not Open On 12.11")</f>
        <v>JORGE SORIANO</v>
      </c>
      <c r="V1301" s="173">
        <f>IFERROR(VLOOKUP(Table2[[#This Row],[Enterprise ID]],'Tech-ServiceDate'!A:B,2,0), "EitherNewHire or Termed")</f>
        <v>45928</v>
      </c>
      <c r="W1301" s="41"/>
      <c r="X1301" s="25"/>
    </row>
    <row r="1302" spans="1:24" ht="33.75" customHeight="1">
      <c r="A1302" s="15">
        <v>46002</v>
      </c>
      <c r="B1302" s="7">
        <v>36845</v>
      </c>
      <c r="C1302" s="4" t="s">
        <v>18470</v>
      </c>
      <c r="D1302" s="10" t="s">
        <v>18471</v>
      </c>
      <c r="E1302" s="176" t="str">
        <f t="shared" ref="E1302:E1312" si="54">TRIM(B1302)</f>
        <v>36845</v>
      </c>
      <c r="F1302" s="181">
        <f>IFERROR(VLOOKUP(D1302,'TPMS-auto'!A:J, 10,0), "Not-in-TPMS")</f>
        <v>2089482947</v>
      </c>
      <c r="G1302" s="181" t="str">
        <f>IFERROR(VLOOKUP(D1302,'TPMS-auto'!A:J,6,0),"Not-in-TPMS")</f>
        <v>036845</v>
      </c>
      <c r="H1302" s="6" t="s">
        <v>14676</v>
      </c>
      <c r="I1302" s="2" t="s">
        <v>18472</v>
      </c>
      <c r="J1302" s="3" t="s">
        <v>18473</v>
      </c>
      <c r="K1302" s="13" t="s">
        <v>15451</v>
      </c>
      <c r="L1302" s="13" t="s">
        <v>14680</v>
      </c>
      <c r="M1302" s="40" t="s">
        <v>14680</v>
      </c>
      <c r="N1302" s="3" t="s">
        <v>14680</v>
      </c>
      <c r="O1302" s="3" t="s">
        <v>14680</v>
      </c>
      <c r="P1302" s="166" t="str">
        <f>IFERROR(VLOOKUP(D1302,'TPMS-auto'!A:D, 4,0),"Not-in-TPMS")</f>
        <v>0008228</v>
      </c>
      <c r="Q1302" s="166" t="str">
        <f>VLOOKUP(Table2[[#This Row],[Unit Number]],Ops,3,0)</f>
        <v>Carol &amp; Tasha</v>
      </c>
      <c r="R1302" s="173" t="str">
        <f>IFERROR(VLOOKUP(Table2[[#This Row],[Enterprise ID]], 'ExistingRental-12.11'!A:H, 3, 0), "Not Open On 12.11")</f>
        <v>Not Open On 12.11</v>
      </c>
      <c r="S1302" s="167" t="str">
        <f>IF(Table2[[#This Row],[Start Rental Date]]="New Rental", "New Rental", "Rental Extension Request")</f>
        <v>New Rental</v>
      </c>
      <c r="T1302" s="167" t="str">
        <f>IFERROR(IF(Table2[[#This Row],[Date of this request]]-Table2[[#This Row],[Tech Service Date]]&lt;60, "New Hire Rental", "Truck Breakdown"), "New Hire Rental")</f>
        <v>Truck Breakdown</v>
      </c>
      <c r="U1302" s="167" t="str">
        <f>IFERROR(VLOOKUP(Table2[[#This Row],[Enterprise ID]], 'ExistingRental-12.11'!A:H, 7, 0), "Not Open On 12.11")</f>
        <v>Not Open On 12.11</v>
      </c>
      <c r="V1302" s="173">
        <f>IFERROR(VLOOKUP(Table2[[#This Row],[Enterprise ID]],'Tech-ServiceDate'!A:B,2,0), "EitherNewHire or Termed")</f>
        <v>45424</v>
      </c>
      <c r="W1302" s="41"/>
      <c r="X1302" s="25"/>
    </row>
    <row r="1303" spans="1:24" ht="33.75" customHeight="1">
      <c r="A1303" s="15">
        <v>46003</v>
      </c>
      <c r="B1303" s="8">
        <v>46957</v>
      </c>
      <c r="C1303" s="9" t="s">
        <v>18025</v>
      </c>
      <c r="D1303" s="10" t="s">
        <v>18026</v>
      </c>
      <c r="E1303" s="174" t="str">
        <f t="shared" si="54"/>
        <v>46957</v>
      </c>
      <c r="F1303" s="175">
        <f>IFERROR(VLOOKUP(D1303,'TPMS-auto'!A:J, 10,0), "Not-in-TPMS")</f>
        <v>7574043471</v>
      </c>
      <c r="G1303" s="175" t="str">
        <f>IFERROR(VLOOKUP(D1303,'TPMS-auto'!A:J,6,0),"Not-in-TPMS")</f>
        <v>046957</v>
      </c>
      <c r="H1303" s="12">
        <v>45989</v>
      </c>
      <c r="I1303" s="2" t="s">
        <v>18027</v>
      </c>
      <c r="J1303" s="3" t="s">
        <v>18028</v>
      </c>
      <c r="K1303" s="13" t="s">
        <v>18474</v>
      </c>
      <c r="L1303" s="13" t="s">
        <v>14680</v>
      </c>
      <c r="M1303" s="13"/>
      <c r="N1303" s="13" t="s">
        <v>14680</v>
      </c>
      <c r="O1303" s="13" t="s">
        <v>14680</v>
      </c>
      <c r="P1303" s="166" t="str">
        <f>IFERROR(VLOOKUP(D1303,'TPMS-auto'!A:D, 4,0),"Not-in-TPMS")</f>
        <v>0008175</v>
      </c>
      <c r="Q1303" s="166" t="str">
        <f>VLOOKUP(Table2[[#This Row],[Unit Number]],Ops,3,0)</f>
        <v>Rob &amp; Andrea</v>
      </c>
      <c r="R1303" s="173">
        <f>IFERROR(VLOOKUP(Table2[[#This Row],[Enterprise ID]], 'ExistingRental-12.11'!A:H, 3, 0), "Not Open On 12.11")</f>
        <v>45992</v>
      </c>
      <c r="S1303" s="167" t="str">
        <f>IF(Table2[[#This Row],[Start Rental Date]]="New Rental", "New Rental", "Rental Extension Request")</f>
        <v>Rental Extension Request</v>
      </c>
      <c r="T1303" s="167" t="str">
        <f>IFERROR(IF(Table2[[#This Row],[Date of this request]]-Table2[[#This Row],[Tech Service Date]]&lt;60, "New Hire Rental", "Truck Breakdown"), "New Hire Rental")</f>
        <v>Truck Breakdown</v>
      </c>
      <c r="U1303" s="167" t="str">
        <f>IFERROR(VLOOKUP(Table2[[#This Row],[Enterprise ID]], 'ExistingRental-12.11'!A:H, 7, 0), "Not Open On 12.11")</f>
        <v>ALEX BRAVAR</v>
      </c>
      <c r="V1303" s="173">
        <f>IFERROR(VLOOKUP(Table2[[#This Row],[Enterprise ID]],'Tech-ServiceDate'!A:B,2,0), "EitherNewHire or Termed")</f>
        <v>44250</v>
      </c>
      <c r="W1303" s="41"/>
      <c r="X1303" s="25"/>
    </row>
    <row r="1304" spans="1:24" ht="33.75" customHeight="1">
      <c r="A1304" s="15">
        <v>46003</v>
      </c>
      <c r="B1304" s="8">
        <v>61042</v>
      </c>
      <c r="C1304" s="9" t="s">
        <v>18475</v>
      </c>
      <c r="D1304" s="10" t="s">
        <v>18476</v>
      </c>
      <c r="E1304" s="174" t="str">
        <f t="shared" si="54"/>
        <v>61042</v>
      </c>
      <c r="F1304" s="175">
        <f>IFERROR(VLOOKUP(D1304,'TPMS-auto'!A:J, 10,0), "Not-in-TPMS")</f>
        <v>7739461915</v>
      </c>
      <c r="G1304" s="175" t="str">
        <f>IFERROR(VLOOKUP(D1304,'TPMS-auto'!A:J,6,0),"Not-in-TPMS")</f>
        <v>061042</v>
      </c>
      <c r="H1304" s="6" t="s">
        <v>14676</v>
      </c>
      <c r="I1304" s="11" t="s">
        <v>18477</v>
      </c>
      <c r="J1304" s="13" t="s">
        <v>18478</v>
      </c>
      <c r="K1304" s="13" t="s">
        <v>15451</v>
      </c>
      <c r="L1304" s="13" t="s">
        <v>14680</v>
      </c>
      <c r="M1304" s="13" t="s">
        <v>14680</v>
      </c>
      <c r="N1304" s="13" t="s">
        <v>14680</v>
      </c>
      <c r="O1304" s="13" t="s">
        <v>14680</v>
      </c>
      <c r="P1304" s="166" t="str">
        <f>IFERROR(VLOOKUP(D1304,'TPMS-auto'!A:D, 4,0),"Not-in-TPMS")</f>
        <v>0008555</v>
      </c>
      <c r="Q1304" s="166" t="str">
        <f>VLOOKUP(Table2[[#This Row],[Unit Number]],Ops,3,0)</f>
        <v>Monica, Cheryl &amp; Machell</v>
      </c>
      <c r="R1304" s="173" t="str">
        <f>IFERROR(VLOOKUP(Table2[[#This Row],[Enterprise ID]], 'ExistingRental-12.11'!A:H, 3, 0), "Not Open On 12.11")</f>
        <v>Not Open On 12.11</v>
      </c>
      <c r="S1304" s="167" t="str">
        <f>IF(Table2[[#This Row],[Start Rental Date]]="New Rental", "New Rental", "Rental Extension Request")</f>
        <v>New Rental</v>
      </c>
      <c r="T1304" s="167" t="str">
        <f>IFERROR(IF(Table2[[#This Row],[Date of this request]]-Table2[[#This Row],[Tech Service Date]]&lt;60, "New Hire Rental", "Truck Breakdown"), "New Hire Rental")</f>
        <v>New Hire Rental</v>
      </c>
      <c r="U1304" s="167" t="str">
        <f>IFERROR(VLOOKUP(Table2[[#This Row],[Enterprise ID]], 'ExistingRental-12.11'!A:H, 7, 0), "Not Open On 12.11")</f>
        <v>Not Open On 12.11</v>
      </c>
      <c r="V1304" s="173">
        <f>IFERROR(VLOOKUP(Table2[[#This Row],[Enterprise ID]],'Tech-ServiceDate'!A:B,2,0), "EitherNewHire or Termed")</f>
        <v>45963</v>
      </c>
      <c r="W1304" s="41"/>
      <c r="X1304" s="25"/>
    </row>
    <row r="1305" spans="1:24" ht="33.75" customHeight="1">
      <c r="A1305" s="15">
        <v>46003</v>
      </c>
      <c r="B1305" s="7">
        <v>23498</v>
      </c>
      <c r="C1305" s="4" t="s">
        <v>17989</v>
      </c>
      <c r="D1305" s="5" t="s">
        <v>17990</v>
      </c>
      <c r="E1305" s="176" t="str">
        <f t="shared" si="54"/>
        <v>23498</v>
      </c>
      <c r="F1305" s="181">
        <f>IFERROR(VLOOKUP(D1305,'TPMS-auto'!A:J, 10,0), "Not-in-TPMS")</f>
        <v>8289625024</v>
      </c>
      <c r="G1305" s="181" t="str">
        <f>IFERROR(VLOOKUP(D1305,'TPMS-auto'!A:J,6,0),"Not-in-TPMS")</f>
        <v>023498</v>
      </c>
      <c r="H1305" s="6">
        <v>45987</v>
      </c>
      <c r="I1305" s="11" t="s">
        <v>17991</v>
      </c>
      <c r="J1305" s="13" t="s">
        <v>17992</v>
      </c>
      <c r="K1305" s="13" t="s">
        <v>15451</v>
      </c>
      <c r="L1305" s="3" t="s">
        <v>14680</v>
      </c>
      <c r="M1305" s="13"/>
      <c r="N1305" s="3" t="s">
        <v>14680</v>
      </c>
      <c r="O1305" s="3" t="s">
        <v>14680</v>
      </c>
      <c r="P1305" s="166" t="str">
        <f>IFERROR(VLOOKUP(D1305,'TPMS-auto'!A:D, 4,0),"Not-in-TPMS")</f>
        <v>0004766</v>
      </c>
      <c r="Q1305" s="166" t="str">
        <f>VLOOKUP(Table2[[#This Row],[Unit Number]],Ops,3,0)</f>
        <v>Rob &amp; Andrea</v>
      </c>
      <c r="R1305" s="173">
        <f>IFERROR(VLOOKUP(Table2[[#This Row],[Enterprise ID]], 'ExistingRental-12.11'!A:H, 3, 0), "Not Open On 12.11")</f>
        <v>45987</v>
      </c>
      <c r="S1305" s="167" t="str">
        <f>IF(Table2[[#This Row],[Start Rental Date]]="New Rental", "New Rental", "Rental Extension Request")</f>
        <v>Rental Extension Request</v>
      </c>
      <c r="T1305" s="167" t="str">
        <f>IFERROR(IF(Table2[[#This Row],[Date of this request]]-Table2[[#This Row],[Tech Service Date]]&lt;60, "New Hire Rental", "Truck Breakdown"), "New Hire Rental")</f>
        <v>Truck Breakdown</v>
      </c>
      <c r="U1305" s="167" t="str">
        <f>IFERROR(VLOOKUP(Table2[[#This Row],[Enterprise ID]], 'ExistingRental-12.11'!A:H, 7, 0), "Not Open On 12.11")</f>
        <v>JUSTIN GREENE</v>
      </c>
      <c r="V1305" s="173">
        <f>IFERROR(VLOOKUP(Table2[[#This Row],[Enterprise ID]],'Tech-ServiceDate'!A:B,2,0), "EitherNewHire or Termed")</f>
        <v>45172</v>
      </c>
      <c r="W1305" s="41"/>
      <c r="X1305" s="25"/>
    </row>
    <row r="1306" spans="1:24" ht="33.75" customHeight="1">
      <c r="A1306" s="15">
        <v>46003</v>
      </c>
      <c r="B1306" s="7">
        <v>37032</v>
      </c>
      <c r="C1306" s="4" t="s">
        <v>18053</v>
      </c>
      <c r="D1306" s="5" t="s">
        <v>18054</v>
      </c>
      <c r="E1306" s="176" t="str">
        <f t="shared" si="54"/>
        <v>37032</v>
      </c>
      <c r="F1306" s="181">
        <f>IFERROR(VLOOKUP(D1306,'TPMS-auto'!A:J, 10,0), "Not-in-TPMS")</f>
        <v>7574084265</v>
      </c>
      <c r="G1306" s="181" t="str">
        <f>IFERROR(VLOOKUP(D1306,'TPMS-auto'!A:J,6,0),"Not-in-TPMS")</f>
        <v>037032</v>
      </c>
      <c r="H1306" s="6">
        <v>45992</v>
      </c>
      <c r="I1306" s="2" t="s">
        <v>18055</v>
      </c>
      <c r="J1306" s="3" t="s">
        <v>18056</v>
      </c>
      <c r="K1306" s="13" t="s">
        <v>14679</v>
      </c>
      <c r="L1306" s="13" t="s">
        <v>14680</v>
      </c>
      <c r="M1306" s="13" t="s">
        <v>14680</v>
      </c>
      <c r="N1306" s="3" t="s">
        <v>14680</v>
      </c>
      <c r="O1306" s="3" t="s">
        <v>14680</v>
      </c>
      <c r="P1306" s="166" t="str">
        <f>IFERROR(VLOOKUP(D1306,'TPMS-auto'!A:D, 4,0),"Not-in-TPMS")</f>
        <v>0008175</v>
      </c>
      <c r="Q1306" s="166" t="str">
        <f>VLOOKUP(Table2[[#This Row],[Unit Number]],Ops,3,0)</f>
        <v>Rob &amp; Andrea</v>
      </c>
      <c r="R1306" s="173">
        <f>IFERROR(VLOOKUP(Table2[[#This Row],[Enterprise ID]], 'ExistingRental-12.11'!A:H, 3, 0), "Not Open On 12.11")</f>
        <v>45993</v>
      </c>
      <c r="S1306" s="167" t="str">
        <f>IF(Table2[[#This Row],[Start Rental Date]]="New Rental", "New Rental", "Rental Extension Request")</f>
        <v>Rental Extension Request</v>
      </c>
      <c r="T1306" s="167" t="str">
        <f>IFERROR(IF(Table2[[#This Row],[Date of this request]]-Table2[[#This Row],[Tech Service Date]]&lt;60, "New Hire Rental", "Truck Breakdown"), "New Hire Rental")</f>
        <v>Truck Breakdown</v>
      </c>
      <c r="U1306" s="167" t="str">
        <f>IFERROR(VLOOKUP(Table2[[#This Row],[Enterprise ID]], 'ExistingRental-12.11'!A:H, 7, 0), "Not Open On 12.11")</f>
        <v>SCOTTY BROWN</v>
      </c>
      <c r="V1306" s="173">
        <f>IFERROR(VLOOKUP(Table2[[#This Row],[Enterprise ID]],'Tech-ServiceDate'!A:B,2,0), "EitherNewHire or Termed")</f>
        <v>44406</v>
      </c>
      <c r="W1306" s="41"/>
      <c r="X1306" s="25"/>
    </row>
    <row r="1307" spans="1:24" ht="33.75" customHeight="1">
      <c r="A1307" s="15">
        <v>46003</v>
      </c>
      <c r="B1307" s="7">
        <v>47264</v>
      </c>
      <c r="C1307" s="4" t="s">
        <v>18479</v>
      </c>
      <c r="D1307" s="5" t="s">
        <v>18480</v>
      </c>
      <c r="E1307" s="176" t="str">
        <f t="shared" si="54"/>
        <v>47264</v>
      </c>
      <c r="F1307" s="181">
        <f>IFERROR(VLOOKUP(D1307,'TPMS-auto'!A:J, 10,0), "Not-in-TPMS")</f>
        <v>3608206491</v>
      </c>
      <c r="G1307" s="181" t="str">
        <f>IFERROR(VLOOKUP(D1307,'TPMS-auto'!A:J,6,0),"Not-in-TPMS")</f>
        <v>047264</v>
      </c>
      <c r="H1307" s="6" t="s">
        <v>14676</v>
      </c>
      <c r="I1307" s="2" t="s">
        <v>18481</v>
      </c>
      <c r="J1307" s="3" t="s">
        <v>18482</v>
      </c>
      <c r="K1307" s="13" t="s">
        <v>14679</v>
      </c>
      <c r="L1307" s="13" t="s">
        <v>14680</v>
      </c>
      <c r="M1307" s="13" t="s">
        <v>14680</v>
      </c>
      <c r="N1307" s="3" t="s">
        <v>14680</v>
      </c>
      <c r="O1307" s="3" t="s">
        <v>14680</v>
      </c>
      <c r="P1307" s="166" t="str">
        <f>IFERROR(VLOOKUP(D1307,'TPMS-auto'!A:D, 4,0),"Not-in-TPMS")</f>
        <v>0008228</v>
      </c>
      <c r="Q1307" s="166" t="str">
        <f>VLOOKUP(Table2[[#This Row],[Unit Number]],Ops,3,0)</f>
        <v>Carol &amp; Tasha</v>
      </c>
      <c r="R1307" s="173" t="str">
        <f>IFERROR(VLOOKUP(Table2[[#This Row],[Enterprise ID]], 'ExistingRental-12.11'!A:H, 3, 0), "Not Open On 12.11")</f>
        <v>Not Open On 12.11</v>
      </c>
      <c r="S1307" s="167" t="str">
        <f>IF(Table2[[#This Row],[Start Rental Date]]="New Rental", "New Rental", "Rental Extension Request")</f>
        <v>New Rental</v>
      </c>
      <c r="T1307" s="167" t="str">
        <f>IFERROR(IF(Table2[[#This Row],[Date of this request]]-Table2[[#This Row],[Tech Service Date]]&lt;60, "New Hire Rental", "Truck Breakdown"), "New Hire Rental")</f>
        <v>Truck Breakdown</v>
      </c>
      <c r="U1307" s="167" t="str">
        <f>IFERROR(VLOOKUP(Table2[[#This Row],[Enterprise ID]], 'ExistingRental-12.11'!A:H, 7, 0), "Not Open On 12.11")</f>
        <v>Not Open On 12.11</v>
      </c>
      <c r="V1307" s="173">
        <f>IFERROR(VLOOKUP(Table2[[#This Row],[Enterprise ID]],'Tech-ServiceDate'!A:B,2,0), "EitherNewHire or Termed")</f>
        <v>44378</v>
      </c>
      <c r="W1307" s="41"/>
      <c r="X1307" s="25"/>
    </row>
    <row r="1308" spans="1:24" ht="33.75" customHeight="1">
      <c r="A1308" s="15">
        <v>46003</v>
      </c>
      <c r="B1308" s="7">
        <v>61373</v>
      </c>
      <c r="C1308" s="4" t="s">
        <v>18483</v>
      </c>
      <c r="D1308" s="5" t="s">
        <v>18484</v>
      </c>
      <c r="E1308" s="176" t="str">
        <f t="shared" si="54"/>
        <v>61373</v>
      </c>
      <c r="F1308" s="181">
        <f>IFERROR(VLOOKUP(D1308,'TPMS-auto'!A:J, 10,0), "Not-in-TPMS")</f>
        <v>3028982749</v>
      </c>
      <c r="G1308" s="181" t="str">
        <f>IFERROR(VLOOKUP(D1308,'TPMS-auto'!A:J,6,0),"Not-in-TPMS")</f>
        <v>061373</v>
      </c>
      <c r="H1308" s="6">
        <v>46559</v>
      </c>
      <c r="I1308" s="2" t="s">
        <v>18485</v>
      </c>
      <c r="J1308" s="3" t="s">
        <v>17505</v>
      </c>
      <c r="K1308" s="13" t="s">
        <v>17506</v>
      </c>
      <c r="L1308" s="13">
        <v>9209617156</v>
      </c>
      <c r="M1308" s="13" t="s">
        <v>18486</v>
      </c>
      <c r="N1308" s="3" t="s">
        <v>14676</v>
      </c>
      <c r="O1308" s="3" t="s">
        <v>14680</v>
      </c>
      <c r="P1308" s="166" t="str">
        <f>IFERROR(VLOOKUP(D1308,'TPMS-auto'!A:D, 4,0),"Not-in-TPMS")</f>
        <v>0007084</v>
      </c>
      <c r="Q1308" s="166" t="str">
        <f>VLOOKUP(Table2[[#This Row],[Unit Number]],Ops,3,0)</f>
        <v>Monica, Cheryl &amp; Machell</v>
      </c>
      <c r="R1308" s="173" t="str">
        <f>IFERROR(VLOOKUP(Table2[[#This Row],[Enterprise ID]], 'ExistingRental-12.11'!A:H, 3, 0), "Not Open On 12.11")</f>
        <v>Not Open On 12.11</v>
      </c>
      <c r="S1308" s="167" t="str">
        <f>IF(Table2[[#This Row],[Start Rental Date]]="New Rental", "New Rental", "Rental Extension Request")</f>
        <v>Rental Extension Request</v>
      </c>
      <c r="T1308" s="167" t="str">
        <f>IFERROR(IF(Table2[[#This Row],[Date of this request]]-Table2[[#This Row],[Tech Service Date]]&lt;60, "New Hire Rental", "Truck Breakdown"), "New Hire Rental")</f>
        <v>Truck Breakdown</v>
      </c>
      <c r="U1308" s="167" t="str">
        <f>IFERROR(VLOOKUP(Table2[[#This Row],[Enterprise ID]], 'ExistingRental-12.11'!A:H, 7, 0), "Not Open On 12.11")</f>
        <v>Not Open On 12.11</v>
      </c>
      <c r="V1308" s="173">
        <f>IFERROR(VLOOKUP(Table2[[#This Row],[Enterprise ID]],'Tech-ServiceDate'!A:B,2,0), "EitherNewHire or Termed")</f>
        <v>45711</v>
      </c>
      <c r="W1308" s="41"/>
      <c r="X1308" s="25"/>
    </row>
    <row r="1309" spans="1:24" ht="33.75" customHeight="1">
      <c r="A1309" s="15">
        <v>46003</v>
      </c>
      <c r="B1309" s="7">
        <v>36031</v>
      </c>
      <c r="C1309" s="4" t="s">
        <v>18095</v>
      </c>
      <c r="D1309" s="5" t="s">
        <v>18096</v>
      </c>
      <c r="E1309" s="176" t="str">
        <f t="shared" si="54"/>
        <v>36031</v>
      </c>
      <c r="F1309" s="181">
        <f>IFERROR(VLOOKUP(D1309,'TPMS-auto'!A:J, 10,0), "Not-in-TPMS")</f>
        <v>4109017784</v>
      </c>
      <c r="G1309" s="181" t="str">
        <f>IFERROR(VLOOKUP(D1309,'TPMS-auto'!A:J,6,0),"Not-in-TPMS")</f>
        <v>036031</v>
      </c>
      <c r="H1309" s="6">
        <v>45992</v>
      </c>
      <c r="I1309" s="11" t="s">
        <v>18097</v>
      </c>
      <c r="J1309" s="13" t="s">
        <v>18098</v>
      </c>
      <c r="K1309" s="13" t="s">
        <v>18099</v>
      </c>
      <c r="L1309" s="13" t="s">
        <v>14680</v>
      </c>
      <c r="M1309" s="13"/>
      <c r="N1309" s="3" t="s">
        <v>14680</v>
      </c>
      <c r="O1309" s="3" t="s">
        <v>14680</v>
      </c>
      <c r="P1309" s="166" t="str">
        <f>IFERROR(VLOOKUP(D1309,'TPMS-auto'!A:D, 4,0),"Not-in-TPMS")</f>
        <v>0007084</v>
      </c>
      <c r="Q1309" s="166" t="str">
        <f>VLOOKUP(Table2[[#This Row],[Unit Number]],Ops,3,0)</f>
        <v>Monica, Cheryl &amp; Machell</v>
      </c>
      <c r="R1309" s="173">
        <f>IFERROR(VLOOKUP(Table2[[#This Row],[Enterprise ID]], 'ExistingRental-12.11'!A:H, 3, 0), "Not Open On 12.11")</f>
        <v>45992</v>
      </c>
      <c r="S1309" s="167" t="str">
        <f>IF(Table2[[#This Row],[Start Rental Date]]="New Rental", "New Rental", "Rental Extension Request")</f>
        <v>Rental Extension Request</v>
      </c>
      <c r="T1309" s="167" t="str">
        <f>IFERROR(IF(Table2[[#This Row],[Date of this request]]-Table2[[#This Row],[Tech Service Date]]&lt;60, "New Hire Rental", "Truck Breakdown"), "New Hire Rental")</f>
        <v>Truck Breakdown</v>
      </c>
      <c r="U1309" s="167" t="str">
        <f>IFERROR(VLOOKUP(Table2[[#This Row],[Enterprise ID]], 'ExistingRental-12.11'!A:H, 7, 0), "Not Open On 12.11")</f>
        <v>HAROLD WHEELER</v>
      </c>
      <c r="V1309" s="173">
        <f>IFERROR(VLOOKUP(Table2[[#This Row],[Enterprise ID]],'Tech-ServiceDate'!A:B,2,0), "EitherNewHire or Termed")</f>
        <v>44658</v>
      </c>
      <c r="W1309" s="41"/>
      <c r="X1309" s="25"/>
    </row>
    <row r="1310" spans="1:24" ht="33.75" customHeight="1">
      <c r="A1310" s="15">
        <v>46003</v>
      </c>
      <c r="B1310" s="7">
        <v>21316</v>
      </c>
      <c r="C1310" s="4" t="s">
        <v>18487</v>
      </c>
      <c r="D1310" s="5" t="s">
        <v>18488</v>
      </c>
      <c r="E1310" s="176" t="str">
        <f t="shared" si="54"/>
        <v>21316</v>
      </c>
      <c r="F1310" s="181">
        <f>IFERROR(VLOOKUP(D1310,'TPMS-auto'!A:J, 10,0), "Not-in-TPMS")</f>
        <v>0</v>
      </c>
      <c r="G1310" s="181">
        <f>IFERROR(VLOOKUP(D1310,'TPMS-auto'!A:J,6,0),"Not-in-TPMS")</f>
        <v>0</v>
      </c>
      <c r="H1310" s="6" t="s">
        <v>14676</v>
      </c>
      <c r="I1310" s="2" t="s">
        <v>18489</v>
      </c>
      <c r="J1310" s="3" t="s">
        <v>18490</v>
      </c>
      <c r="K1310" s="13" t="s">
        <v>14679</v>
      </c>
      <c r="L1310" s="13" t="s">
        <v>14680</v>
      </c>
      <c r="M1310" s="13" t="s">
        <v>14680</v>
      </c>
      <c r="N1310" s="3" t="s">
        <v>14680</v>
      </c>
      <c r="O1310" s="3" t="s">
        <v>14680</v>
      </c>
      <c r="P1310" s="166" t="str">
        <f>IFERROR(VLOOKUP(D1310,'TPMS-auto'!A:D, 4,0),"Not-in-TPMS")</f>
        <v>0004766</v>
      </c>
      <c r="Q1310" s="166" t="str">
        <f>VLOOKUP(Table2[[#This Row],[Unit Number]],Ops,3,0)</f>
        <v>Rob &amp; Andrea</v>
      </c>
      <c r="R1310" s="173" t="str">
        <f>IFERROR(VLOOKUP(Table2[[#This Row],[Enterprise ID]], 'ExistingRental-12.11'!A:H, 3, 0), "Not Open On 12.11")</f>
        <v>Not Open On 12.11</v>
      </c>
      <c r="S1310" s="167" t="str">
        <f>IF(Table2[[#This Row],[Start Rental Date]]="New Rental", "New Rental", "Rental Extension Request")</f>
        <v>New Rental</v>
      </c>
      <c r="T1310" s="167" t="str">
        <f>IFERROR(IF(Table2[[#This Row],[Date of this request]]-Table2[[#This Row],[Tech Service Date]]&lt;60, "New Hire Rental", "Truck Breakdown"), "New Hire Rental")</f>
        <v>New Hire Rental</v>
      </c>
      <c r="U1310" s="167" t="str">
        <f>IFERROR(VLOOKUP(Table2[[#This Row],[Enterprise ID]], 'ExistingRental-12.11'!A:H, 7, 0), "Not Open On 12.11")</f>
        <v>Not Open On 12.11</v>
      </c>
      <c r="V1310" s="173" t="str">
        <f>IFERROR(VLOOKUP(Table2[[#This Row],[Enterprise ID]],'Tech-ServiceDate'!A:B,2,0), "EitherNewHire or Termed")</f>
        <v>EitherNewHire or Termed</v>
      </c>
      <c r="W1310" s="41"/>
      <c r="X1310" s="25"/>
    </row>
    <row r="1311" spans="1:24" ht="33.75" customHeight="1">
      <c r="A1311" s="15">
        <v>46003</v>
      </c>
      <c r="B1311" s="8">
        <v>36406</v>
      </c>
      <c r="C1311" s="9" t="s">
        <v>18491</v>
      </c>
      <c r="D1311" s="10" t="s">
        <v>18492</v>
      </c>
      <c r="E1311" s="174" t="str">
        <f t="shared" si="54"/>
        <v>36406</v>
      </c>
      <c r="F1311" s="175">
        <f>IFERROR(VLOOKUP(D1311,'TPMS-auto'!A:J, 10,0), "Not-in-TPMS")</f>
        <v>5189612059</v>
      </c>
      <c r="G1311" s="175" t="str">
        <f>IFERROR(VLOOKUP(D1311,'TPMS-auto'!A:J,6,0),"Not-in-TPMS")</f>
        <v>036406</v>
      </c>
      <c r="H1311" s="6" t="s">
        <v>14676</v>
      </c>
      <c r="I1311" s="11" t="s">
        <v>18493</v>
      </c>
      <c r="J1311" s="13" t="s">
        <v>18494</v>
      </c>
      <c r="K1311" s="13" t="s">
        <v>14679</v>
      </c>
      <c r="L1311" s="13" t="s">
        <v>14680</v>
      </c>
      <c r="M1311" s="13"/>
      <c r="N1311" s="13" t="s">
        <v>14680</v>
      </c>
      <c r="O1311" s="13" t="s">
        <v>14680</v>
      </c>
      <c r="P1311" s="166" t="str">
        <f>IFERROR(VLOOKUP(D1311,'TPMS-auto'!A:D, 4,0),"Not-in-TPMS")</f>
        <v>0007670</v>
      </c>
      <c r="Q1311" s="166" t="str">
        <f>VLOOKUP(Table2[[#This Row],[Unit Number]],Ops,3,0)</f>
        <v>Rob &amp; Andrea</v>
      </c>
      <c r="R1311" s="173" t="str">
        <f>IFERROR(VLOOKUP(Table2[[#This Row],[Enterprise ID]], 'ExistingRental-12.11'!A:H, 3, 0), "Not Open On 12.11")</f>
        <v>Not Open On 12.11</v>
      </c>
      <c r="S1311" s="167" t="str">
        <f>IF(Table2[[#This Row],[Start Rental Date]]="New Rental", "New Rental", "Rental Extension Request")</f>
        <v>New Rental</v>
      </c>
      <c r="T1311" s="167" t="str">
        <f>IFERROR(IF(Table2[[#This Row],[Date of this request]]-Table2[[#This Row],[Tech Service Date]]&lt;60, "New Hire Rental", "Truck Breakdown"), "New Hire Rental")</f>
        <v>Truck Breakdown</v>
      </c>
      <c r="U1311" s="167" t="str">
        <f>IFERROR(VLOOKUP(Table2[[#This Row],[Enterprise ID]], 'ExistingRental-12.11'!A:H, 7, 0), "Not Open On 12.11")</f>
        <v>Not Open On 12.11</v>
      </c>
      <c r="V1311" s="173">
        <f>IFERROR(VLOOKUP(Table2[[#This Row],[Enterprise ID]],'Tech-ServiceDate'!A:B,2,0), "EitherNewHire or Termed")</f>
        <v>45823</v>
      </c>
      <c r="W1311" s="41"/>
      <c r="X1311" s="25"/>
    </row>
    <row r="1312" spans="1:24" ht="33.75" customHeight="1">
      <c r="A1312" s="15">
        <v>46003</v>
      </c>
      <c r="B1312" s="8">
        <v>47332</v>
      </c>
      <c r="C1312" s="9" t="s">
        <v>18495</v>
      </c>
      <c r="D1312" s="10" t="s">
        <v>18496</v>
      </c>
      <c r="E1312" s="174" t="str">
        <f t="shared" si="54"/>
        <v>47332</v>
      </c>
      <c r="F1312" s="175" t="str">
        <f>IFERROR(VLOOKUP(D1312,'TPMS-auto'!A:J, 10,0), "Not-in-TPMS")</f>
        <v>Not-in-TPMS</v>
      </c>
      <c r="G1312" s="175" t="str">
        <f>IFERROR(VLOOKUP(D1312,'TPMS-auto'!A:J,6,0),"Not-in-TPMS")</f>
        <v>Not-in-TPMS</v>
      </c>
      <c r="H1312" s="6" t="s">
        <v>14676</v>
      </c>
      <c r="I1312" s="11"/>
      <c r="J1312" s="13" t="s">
        <v>15426</v>
      </c>
      <c r="K1312" s="13" t="s">
        <v>18497</v>
      </c>
      <c r="L1312" s="13" t="s">
        <v>14680</v>
      </c>
      <c r="M1312" s="13"/>
      <c r="N1312" s="13" t="s">
        <v>14680</v>
      </c>
      <c r="O1312" s="13" t="s">
        <v>14680</v>
      </c>
      <c r="P1312" s="166" t="str">
        <f>IFERROR(VLOOKUP(D1312,'TPMS-auto'!A:D, 4,0),"Not-in-TPMS")</f>
        <v>Not-in-TPMS</v>
      </c>
      <c r="Q1312" s="166" t="e">
        <f>VLOOKUP(Table2[[#This Row],[Unit Number]],Ops,3,0)</f>
        <v>#N/A</v>
      </c>
      <c r="R1312" s="173" t="str">
        <f>IFERROR(VLOOKUP(Table2[[#This Row],[Enterprise ID]], 'ExistingRental-12.11'!A:H, 3, 0), "Not Open On 12.11")</f>
        <v>Not Open On 12.11</v>
      </c>
      <c r="S1312" s="167" t="str">
        <f>IF(Table2[[#This Row],[Start Rental Date]]="New Rental", "New Rental", "Rental Extension Request")</f>
        <v>New Rental</v>
      </c>
      <c r="T1312" s="167" t="str">
        <f>IFERROR(IF(Table2[[#This Row],[Date of this request]]-Table2[[#This Row],[Tech Service Date]]&lt;60, "New Hire Rental", "Truck Breakdown"), "New Hire Rental")</f>
        <v>New Hire Rental</v>
      </c>
      <c r="U1312" s="167" t="str">
        <f>IFERROR(VLOOKUP(Table2[[#This Row],[Enterprise ID]], 'ExistingRental-12.11'!A:H, 7, 0), "Not Open On 12.11")</f>
        <v>Not Open On 12.11</v>
      </c>
      <c r="V1312" s="173" t="str">
        <f>IFERROR(VLOOKUP(Table2[[#This Row],[Enterprise ID]],'Tech-ServiceDate'!A:B,2,0), "EitherNewHire or Termed")</f>
        <v>EitherNewHire or Termed</v>
      </c>
      <c r="W1312" s="41"/>
      <c r="X1312" s="25"/>
    </row>
    <row r="1313" spans="1:24" ht="33.75" customHeight="1">
      <c r="A1313" s="15">
        <v>46003</v>
      </c>
      <c r="B1313" s="8">
        <v>46559</v>
      </c>
      <c r="C1313" s="9" t="s">
        <v>17505</v>
      </c>
      <c r="D1313" s="10" t="s">
        <v>17506</v>
      </c>
      <c r="E1313" s="174" t="s">
        <v>18485</v>
      </c>
      <c r="F1313" s="175">
        <v>9209617156</v>
      </c>
      <c r="G1313" s="175" t="s">
        <v>18486</v>
      </c>
      <c r="H1313" s="6" t="s">
        <v>14676</v>
      </c>
      <c r="I1313" s="11"/>
      <c r="J1313" s="13" t="s">
        <v>16811</v>
      </c>
      <c r="K1313" s="13"/>
      <c r="L1313" s="13" t="s">
        <v>14680</v>
      </c>
      <c r="M1313" s="13"/>
      <c r="N1313" s="13" t="s">
        <v>14680</v>
      </c>
      <c r="O1313" s="13" t="s">
        <v>14680</v>
      </c>
      <c r="P1313" s="166" t="str">
        <f>IFERROR(VLOOKUP(D1313,'TPMS-auto'!A:D, 4,0),"Not-in-TPMS")</f>
        <v>0008555</v>
      </c>
      <c r="Q1313" s="166" t="str">
        <f>VLOOKUP(Table2[[#This Row],[Unit Number]],Ops,3,0)</f>
        <v>Monica, Cheryl &amp; Machell</v>
      </c>
      <c r="R1313" s="173" t="str">
        <f>IFERROR(VLOOKUP(Table2[[#This Row],[Enterprise ID]], 'ExistingRental-12.11'!A:H, 3, 0), "Not Open On 12.11")</f>
        <v>Not Open On 12.11</v>
      </c>
      <c r="S1313" s="167" t="str">
        <f>IF(Table2[[#This Row],[Start Rental Date]]="New Rental", "New Rental", "Rental Extension Request")</f>
        <v>New Rental</v>
      </c>
      <c r="T1313" s="167" t="str">
        <f>IFERROR(IF(Table2[[#This Row],[Date of this request]]-Table2[[#This Row],[Tech Service Date]]&lt;60, "New Hire Rental", "Truck Breakdown"), "New Hire Rental")</f>
        <v>New Hire Rental</v>
      </c>
      <c r="U1313" s="167" t="str">
        <f>IFERROR(VLOOKUP(Table2[[#This Row],[Enterprise ID]], 'ExistingRental-12.11'!A:H, 7, 0), "Not Open On 12.11")</f>
        <v>Not Open On 12.11</v>
      </c>
      <c r="V1313" s="173">
        <f>IFERROR(VLOOKUP(Table2[[#This Row],[Enterprise ID]],'Tech-ServiceDate'!A:B,2,0), "EitherNewHire or Termed")</f>
        <v>45963</v>
      </c>
      <c r="W1313" s="41"/>
      <c r="X1313" s="25"/>
    </row>
    <row r="1314" spans="1:24" ht="33.75" customHeight="1">
      <c r="A1314" s="15">
        <v>46003</v>
      </c>
      <c r="B1314" s="8">
        <v>46210</v>
      </c>
      <c r="C1314" s="9" t="s">
        <v>17826</v>
      </c>
      <c r="D1314" s="10" t="s">
        <v>16106</v>
      </c>
      <c r="E1314" s="174" t="s">
        <v>18498</v>
      </c>
      <c r="F1314" s="175">
        <v>5122281385</v>
      </c>
      <c r="G1314" s="175" t="s">
        <v>18499</v>
      </c>
      <c r="H1314" s="12">
        <v>45992</v>
      </c>
      <c r="I1314" s="11" t="s">
        <v>16473</v>
      </c>
      <c r="J1314" s="13" t="s">
        <v>18074</v>
      </c>
      <c r="K1314" s="13" t="s">
        <v>15451</v>
      </c>
      <c r="L1314" s="13" t="s">
        <v>14680</v>
      </c>
      <c r="M1314" s="13"/>
      <c r="N1314" s="13" t="s">
        <v>14680</v>
      </c>
      <c r="O1314" s="13" t="s">
        <v>14680</v>
      </c>
      <c r="P1314" s="166" t="str">
        <f>IFERROR(VLOOKUP(D1314,'TPMS-auto'!A:D, 4,0),"Not-in-TPMS")</f>
        <v>0008147</v>
      </c>
      <c r="Q1314" s="166" t="str">
        <f>VLOOKUP(Table2[[#This Row],[Unit Number]],Ops,3,0)</f>
        <v>Carol &amp; Tasha</v>
      </c>
      <c r="R1314" s="173">
        <f>IFERROR(VLOOKUP(Table2[[#This Row],[Enterprise ID]], 'ExistingRental-12.11'!A:H, 3, 0), "Not Open On 12.11")</f>
        <v>45992</v>
      </c>
      <c r="S1314" s="167" t="str">
        <f>IF(Table2[[#This Row],[Start Rental Date]]="New Rental", "New Rental", "Rental Extension Request")</f>
        <v>Rental Extension Request</v>
      </c>
      <c r="T1314" s="167" t="str">
        <f>IFERROR(IF(Table2[[#This Row],[Date of this request]]-Table2[[#This Row],[Tech Service Date]]&lt;60, "New Hire Rental", "Truck Breakdown"), "New Hire Rental")</f>
        <v>Truck Breakdown</v>
      </c>
      <c r="U1314" s="167" t="str">
        <f>IFERROR(VLOOKUP(Table2[[#This Row],[Enterprise ID]], 'ExistingRental-12.11'!A:H, 7, 0), "Not Open On 12.11")</f>
        <v>BRANDON WEBB</v>
      </c>
      <c r="V1314" s="173">
        <f>IFERROR(VLOOKUP(Table2[[#This Row],[Enterprise ID]],'Tech-ServiceDate'!A:B,2,0), "EitherNewHire or Termed")</f>
        <v>43460</v>
      </c>
      <c r="W1314" s="41"/>
      <c r="X1314" s="25"/>
    </row>
    <row r="1315" spans="1:24" ht="33.75" customHeight="1">
      <c r="A1315" s="15">
        <v>46003</v>
      </c>
      <c r="B1315" s="8">
        <v>46265</v>
      </c>
      <c r="C1315" s="9" t="s">
        <v>18500</v>
      </c>
      <c r="D1315" s="10" t="s">
        <v>143</v>
      </c>
      <c r="E1315" s="174" t="str">
        <f>TRIM(B1315)</f>
        <v>46265</v>
      </c>
      <c r="F1315" s="175">
        <f>IFERROR(VLOOKUP(D1315,'TPMS-auto'!A:J, 10,0), "Not-in-TPMS")</f>
        <v>8064711497</v>
      </c>
      <c r="G1315" s="175" t="str">
        <f>IFERROR(VLOOKUP(D1315,'TPMS-auto'!A:J,6,0),"Not-in-TPMS")</f>
        <v>046265</v>
      </c>
      <c r="H1315" s="6" t="s">
        <v>14676</v>
      </c>
      <c r="I1315" s="11" t="s">
        <v>18501</v>
      </c>
      <c r="J1315" s="13" t="s">
        <v>16461</v>
      </c>
      <c r="K1315" s="13" t="s">
        <v>15451</v>
      </c>
      <c r="L1315" s="13" t="s">
        <v>14680</v>
      </c>
      <c r="M1315" s="13"/>
      <c r="N1315" s="13" t="s">
        <v>14680</v>
      </c>
      <c r="O1315" s="13" t="s">
        <v>14680</v>
      </c>
      <c r="P1315" s="166" t="str">
        <f>IFERROR(VLOOKUP(D1315,'TPMS-auto'!A:D, 4,0),"Not-in-TPMS")</f>
        <v>0007995</v>
      </c>
      <c r="Q1315" s="166" t="str">
        <f>VLOOKUP(Table2[[#This Row],[Unit Number]],Ops,3,0)</f>
        <v>Carol &amp; Tasha</v>
      </c>
      <c r="R1315" s="173" t="str">
        <f>IFERROR(VLOOKUP(Table2[[#This Row],[Enterprise ID]], 'ExistingRental-12.11'!A:H, 3, 0), "Not Open On 12.11")</f>
        <v>Not Open On 12.11</v>
      </c>
      <c r="S1315" s="167" t="str">
        <f>IF(Table2[[#This Row],[Start Rental Date]]="New Rental", "New Rental", "Rental Extension Request")</f>
        <v>New Rental</v>
      </c>
      <c r="T1315" s="167" t="str">
        <f>IFERROR(IF(Table2[[#This Row],[Date of this request]]-Table2[[#This Row],[Tech Service Date]]&lt;60, "New Hire Rental", "Truck Breakdown"), "New Hire Rental")</f>
        <v>Truck Breakdown</v>
      </c>
      <c r="U1315" s="167" t="str">
        <f>IFERROR(VLOOKUP(Table2[[#This Row],[Enterprise ID]], 'ExistingRental-12.11'!A:H, 7, 0), "Not Open On 12.11")</f>
        <v>Not Open On 12.11</v>
      </c>
      <c r="V1315" s="173">
        <f>IFERROR(VLOOKUP(Table2[[#This Row],[Enterprise ID]],'Tech-ServiceDate'!A:B,2,0), "EitherNewHire or Termed")</f>
        <v>32656</v>
      </c>
      <c r="W1315" s="41"/>
      <c r="X1315" s="25"/>
    </row>
    <row r="1316" spans="1:24" ht="33.75" customHeight="1">
      <c r="A1316" s="15">
        <v>46003</v>
      </c>
      <c r="B1316" s="8">
        <v>23261</v>
      </c>
      <c r="C1316" s="9" t="s">
        <v>17053</v>
      </c>
      <c r="D1316" s="10" t="s">
        <v>16633</v>
      </c>
      <c r="E1316" s="174" t="s">
        <v>18502</v>
      </c>
      <c r="F1316" s="175">
        <v>9165265144</v>
      </c>
      <c r="G1316" s="175" t="s">
        <v>18503</v>
      </c>
      <c r="H1316" s="6" t="s">
        <v>14676</v>
      </c>
      <c r="I1316" s="11"/>
      <c r="J1316" s="13" t="s">
        <v>15426</v>
      </c>
      <c r="K1316" s="13" t="s">
        <v>18504</v>
      </c>
      <c r="L1316" s="13"/>
      <c r="M1316" s="13"/>
      <c r="N1316" s="13" t="s">
        <v>14680</v>
      </c>
      <c r="O1316" s="13" t="s">
        <v>14680</v>
      </c>
      <c r="P1316" s="166" t="str">
        <f>IFERROR(VLOOKUP(D1316,'TPMS-auto'!A:D, 4,0),"Not-in-TPMS")</f>
        <v>0008184</v>
      </c>
      <c r="Q1316" s="166" t="str">
        <f>VLOOKUP(Table2[[#This Row],[Unit Number]],Ops,3,0)</f>
        <v>Carol &amp; Tasha</v>
      </c>
      <c r="R1316" s="173" t="str">
        <f>IFERROR(VLOOKUP(Table2[[#This Row],[Enterprise ID]], 'ExistingRental-12.11'!A:H, 3, 0), "Not Open On 12.11")</f>
        <v>Not Open On 12.11</v>
      </c>
      <c r="S1316" s="167" t="str">
        <f>IF(Table2[[#This Row],[Start Rental Date]]="New Rental", "New Rental", "Rental Extension Request")</f>
        <v>New Rental</v>
      </c>
      <c r="T1316" s="167" t="str">
        <f>IFERROR(IF(Table2[[#This Row],[Date of this request]]-Table2[[#This Row],[Tech Service Date]]&lt;60, "New Hire Rental", "Truck Breakdown"), "New Hire Rental")</f>
        <v>Truck Breakdown</v>
      </c>
      <c r="U1316" s="167" t="str">
        <f>IFERROR(VLOOKUP(Table2[[#This Row],[Enterprise ID]], 'ExistingRental-12.11'!A:H, 7, 0), "Not Open On 12.11")</f>
        <v>Not Open On 12.11</v>
      </c>
      <c r="V1316" s="173">
        <f>IFERROR(VLOOKUP(Table2[[#This Row],[Enterprise ID]],'Tech-ServiceDate'!A:B,2,0), "EitherNewHire or Termed")</f>
        <v>43355</v>
      </c>
      <c r="W1316" s="41"/>
      <c r="X1316" s="25"/>
    </row>
    <row r="1317" spans="1:24" ht="33.75" customHeight="1">
      <c r="A1317" s="15">
        <v>46003</v>
      </c>
      <c r="B1317" s="8">
        <v>46866</v>
      </c>
      <c r="C1317" s="9" t="s">
        <v>16371</v>
      </c>
      <c r="D1317" s="10" t="s">
        <v>16372</v>
      </c>
      <c r="E1317" s="174" t="str">
        <f>TRIM(B1317)</f>
        <v>46866</v>
      </c>
      <c r="F1317" s="175">
        <f>IFERROR(VLOOKUP(D1317,'TPMS-auto'!A:J, 10,0), "Not-in-TPMS")</f>
        <v>8125811133</v>
      </c>
      <c r="G1317" s="175" t="str">
        <f>IFERROR(VLOOKUP(D1317,'TPMS-auto'!A:J,6,0),"Not-in-TPMS")</f>
        <v>046866</v>
      </c>
      <c r="H1317" s="12" t="s">
        <v>14676</v>
      </c>
      <c r="I1317" s="11" t="s">
        <v>18505</v>
      </c>
      <c r="J1317" s="13" t="s">
        <v>18506</v>
      </c>
      <c r="K1317" s="13" t="s">
        <v>15451</v>
      </c>
      <c r="L1317" s="13" t="s">
        <v>14680</v>
      </c>
      <c r="M1317" s="13"/>
      <c r="N1317" s="13" t="s">
        <v>14680</v>
      </c>
      <c r="O1317" s="13" t="s">
        <v>14680</v>
      </c>
      <c r="P1317" s="166" t="str">
        <f>IFERROR(VLOOKUP(D1317,'TPMS-auto'!A:D, 4,0),"Not-in-TPMS")</f>
        <v>0008096</v>
      </c>
      <c r="Q1317" s="166" t="str">
        <f>VLOOKUP(Table2[[#This Row],[Unit Number]],Ops,3,0)</f>
        <v>Monica, Cheryl &amp; Machell</v>
      </c>
      <c r="R1317" s="173" t="str">
        <f>IFERROR(VLOOKUP(Table2[[#This Row],[Enterprise ID]], 'ExistingRental-12.11'!A:H, 3, 0), "Not Open On 12.11")</f>
        <v>Not Open On 12.11</v>
      </c>
      <c r="S1317" s="167" t="str">
        <f>IF(Table2[[#This Row],[Start Rental Date]]="New Rental", "New Rental", "Rental Extension Request")</f>
        <v>New Rental</v>
      </c>
      <c r="T1317" s="167" t="str">
        <f>IFERROR(IF(Table2[[#This Row],[Date of this request]]-Table2[[#This Row],[Tech Service Date]]&lt;60, "New Hire Rental", "Truck Breakdown"), "New Hire Rental")</f>
        <v>Truck Breakdown</v>
      </c>
      <c r="U1317" s="167" t="str">
        <f>IFERROR(VLOOKUP(Table2[[#This Row],[Enterprise ID]], 'ExistingRental-12.11'!A:H, 7, 0), "Not Open On 12.11")</f>
        <v>Not Open On 12.11</v>
      </c>
      <c r="V1317" s="173">
        <f>IFERROR(VLOOKUP(Table2[[#This Row],[Enterprise ID]],'Tech-ServiceDate'!A:B,2,0), "EitherNewHire or Termed")</f>
        <v>45851</v>
      </c>
      <c r="W1317" s="41"/>
      <c r="X1317" s="25"/>
    </row>
    <row r="1318" spans="1:24" ht="33.75" customHeight="1">
      <c r="A1318" s="15">
        <v>46006</v>
      </c>
      <c r="B1318" s="7">
        <v>47291</v>
      </c>
      <c r="C1318" s="4" t="s">
        <v>16603</v>
      </c>
      <c r="D1318" s="5" t="s">
        <v>15054</v>
      </c>
      <c r="E1318" s="176" t="s">
        <v>17319</v>
      </c>
      <c r="F1318" s="181">
        <v>7154922473</v>
      </c>
      <c r="G1318" s="181" t="s">
        <v>17320</v>
      </c>
      <c r="H1318" s="6">
        <v>45989</v>
      </c>
      <c r="I1318" s="2" t="s">
        <v>17321</v>
      </c>
      <c r="J1318" s="3"/>
      <c r="K1318" s="3" t="s">
        <v>14679</v>
      </c>
      <c r="L1318" s="3" t="s">
        <v>14680</v>
      </c>
      <c r="M1318" s="13"/>
      <c r="N1318" s="3" t="s">
        <v>14680</v>
      </c>
      <c r="O1318" s="3" t="s">
        <v>14680</v>
      </c>
      <c r="P1318" s="166" t="str">
        <f>IFERROR(VLOOKUP(D1318,'TPMS-auto'!A:D, 4,0),"Not-in-TPMS")</f>
        <v>0008162</v>
      </c>
      <c r="Q1318" s="166" t="str">
        <f>VLOOKUP(Table2[[#This Row],[Unit Number]],Ops,3,0)</f>
        <v>Monica, Cheryl &amp; Machell</v>
      </c>
      <c r="R1318" s="173">
        <f>IFERROR(VLOOKUP(Table2[[#This Row],[Enterprise ID]], 'ExistingRental-12.11'!A:H, 3, 0), "Not Open On 12.11")</f>
        <v>45895</v>
      </c>
      <c r="S1318" s="167" t="str">
        <f>IF(Table2[[#This Row],[Start Rental Date]]="New Rental", "New Rental", "Rental Extension Request")</f>
        <v>Rental Extension Request</v>
      </c>
      <c r="T1318" s="167" t="str">
        <f>IFERROR(IF(Table2[[#This Row],[Date of this request]]-Table2[[#This Row],[Tech Service Date]]&lt;60, "New Hire Rental", "Truck Breakdown"), "New Hire Rental")</f>
        <v>Truck Breakdown</v>
      </c>
      <c r="U1318" s="167" t="str">
        <f>IFERROR(VLOOKUP(Table2[[#This Row],[Enterprise ID]], 'ExistingRental-12.11'!A:H, 7, 0), "Not Open On 12.11")</f>
        <v>SEAN WICKLANDER</v>
      </c>
      <c r="V1318" s="173">
        <f>IFERROR(VLOOKUP(Table2[[#This Row],[Enterprise ID]],'Tech-ServiceDate'!A:B,2,0), "EitherNewHire or Termed")</f>
        <v>44896</v>
      </c>
      <c r="W1318" s="41"/>
      <c r="X1318" s="25"/>
    </row>
    <row r="1319" spans="1:24" ht="33.75" customHeight="1">
      <c r="A1319" s="33">
        <v>46006</v>
      </c>
      <c r="B1319" s="7">
        <v>23944</v>
      </c>
      <c r="C1319" s="4" t="s">
        <v>15545</v>
      </c>
      <c r="D1319" s="5" t="s">
        <v>15546</v>
      </c>
      <c r="E1319" s="176" t="s">
        <v>15848</v>
      </c>
      <c r="F1319" s="181">
        <v>4059921492</v>
      </c>
      <c r="G1319" s="181" t="s">
        <v>16397</v>
      </c>
      <c r="H1319" s="12" t="s">
        <v>14676</v>
      </c>
      <c r="I1319" s="2" t="s">
        <v>18507</v>
      </c>
      <c r="J1319" s="3" t="s">
        <v>18508</v>
      </c>
      <c r="K1319" s="3" t="s">
        <v>14679</v>
      </c>
      <c r="L1319" s="3" t="s">
        <v>14680</v>
      </c>
      <c r="M1319" s="3" t="s">
        <v>14680</v>
      </c>
      <c r="N1319" s="3" t="s">
        <v>14680</v>
      </c>
      <c r="O1319" s="3" t="s">
        <v>14680</v>
      </c>
      <c r="P1319" s="171" t="str">
        <f>IFERROR(VLOOKUP(D1319,'TPMS-auto'!A:D, 4,0),"Not-in-TPMS")</f>
        <v>Not-in-TPMS</v>
      </c>
      <c r="Q1319" s="171" t="e">
        <f>VLOOKUP(Table2[[#This Row],[Unit Number]],Ops,3,0)</f>
        <v>#N/A</v>
      </c>
      <c r="R1319" s="173" t="str">
        <f>IFERROR(VLOOKUP(Table2[[#This Row],[Enterprise ID]], 'ExistingRental-12.11'!A:H, 3, 0), "Not Open On 12.11")</f>
        <v>Not Open On 12.11</v>
      </c>
      <c r="S1319" s="167" t="str">
        <f>IF(Table2[[#This Row],[Start Rental Date]]="New Rental", "New Rental", "Rental Extension Request")</f>
        <v>New Rental</v>
      </c>
      <c r="T1319" s="167" t="str">
        <f>IFERROR(IF(Table2[[#This Row],[Date of this request]]-Table2[[#This Row],[Tech Service Date]]&lt;60, "New Hire Rental", "Truck Breakdown"), "New Hire Rental")</f>
        <v>New Hire Rental</v>
      </c>
      <c r="U1319" s="167" t="str">
        <f>IFERROR(VLOOKUP(Table2[[#This Row],[Enterprise ID]], 'ExistingRental-12.11'!A:H, 7, 0), "Not Open On 12.11")</f>
        <v>Not Open On 12.11</v>
      </c>
      <c r="V1319" s="173" t="str">
        <f>IFERROR(VLOOKUP(Table2[[#This Row],[Enterprise ID]],'Tech-ServiceDate'!A:B,2,0), "EitherNewHire or Termed")</f>
        <v>EitherNewHire or Termed</v>
      </c>
      <c r="W1319" s="41"/>
      <c r="X1319" s="25"/>
    </row>
    <row r="1320" spans="1:24" ht="33.75" customHeight="1">
      <c r="A1320" s="33">
        <v>46006</v>
      </c>
      <c r="B1320" s="7">
        <v>36237</v>
      </c>
      <c r="C1320" s="4" t="s">
        <v>17581</v>
      </c>
      <c r="D1320" s="5" t="s">
        <v>17582</v>
      </c>
      <c r="E1320" s="176" t="s">
        <v>18509</v>
      </c>
      <c r="F1320" s="181">
        <v>5189611575</v>
      </c>
      <c r="G1320" s="181" t="s">
        <v>18510</v>
      </c>
      <c r="H1320" s="6">
        <v>45975</v>
      </c>
      <c r="I1320" s="2" t="s">
        <v>17583</v>
      </c>
      <c r="J1320" s="3" t="s">
        <v>15426</v>
      </c>
      <c r="K1320" s="3" t="s">
        <v>17584</v>
      </c>
      <c r="L1320" s="3" t="s">
        <v>14680</v>
      </c>
      <c r="M1320" s="40"/>
      <c r="N1320" s="3" t="s">
        <v>14680</v>
      </c>
      <c r="O1320" s="3" t="s">
        <v>14680</v>
      </c>
      <c r="P1320" s="171" t="str">
        <f>IFERROR(VLOOKUP(D1320,'TPMS-auto'!A:D, 4,0),"Not-in-TPMS")</f>
        <v>0007670</v>
      </c>
      <c r="Q1320" s="171" t="str">
        <f>VLOOKUP(Table2[[#This Row],[Unit Number]],Ops,3,0)</f>
        <v>Rob &amp; Andrea</v>
      </c>
      <c r="R1320" s="173">
        <f>IFERROR(VLOOKUP(Table2[[#This Row],[Enterprise ID]], 'ExistingRental-12.11'!A:H, 3, 0), "Not Open On 12.11")</f>
        <v>45976</v>
      </c>
      <c r="S1320" s="167" t="str">
        <f>IF(Table2[[#This Row],[Start Rental Date]]="New Rental", "New Rental", "Rental Extension Request")</f>
        <v>Rental Extension Request</v>
      </c>
      <c r="T1320" s="167" t="str">
        <f>IFERROR(IF(Table2[[#This Row],[Date of this request]]-Table2[[#This Row],[Tech Service Date]]&lt;60, "New Hire Rental", "Truck Breakdown"), "New Hire Rental")</f>
        <v>New Hire Rental</v>
      </c>
      <c r="U1320" s="167" t="str">
        <f>IFERROR(VLOOKUP(Table2[[#This Row],[Enterprise ID]], 'ExistingRental-12.11'!A:H, 7, 0), "Not Open On 12.11")</f>
        <v>MARK KRUGER</v>
      </c>
      <c r="V1320" s="173">
        <f>IFERROR(VLOOKUP(Table2[[#This Row],[Enterprise ID]],'Tech-ServiceDate'!A:B,2,0), "EitherNewHire or Termed")</f>
        <v>45963</v>
      </c>
      <c r="W1320" s="41"/>
      <c r="X1320" s="25"/>
    </row>
    <row r="1321" spans="1:24" ht="33.75" customHeight="1">
      <c r="A1321" s="33">
        <v>46006</v>
      </c>
      <c r="B1321" s="8">
        <v>36366</v>
      </c>
      <c r="C1321" s="9" t="s">
        <v>17618</v>
      </c>
      <c r="D1321" s="10" t="s">
        <v>17619</v>
      </c>
      <c r="E1321" s="174" t="s">
        <v>17900</v>
      </c>
      <c r="F1321" s="175">
        <v>2038872043</v>
      </c>
      <c r="G1321" s="175" t="s">
        <v>17901</v>
      </c>
      <c r="H1321" s="12" t="s">
        <v>14676</v>
      </c>
      <c r="I1321" s="2" t="s">
        <v>16951</v>
      </c>
      <c r="J1321" s="3" t="s">
        <v>16649</v>
      </c>
      <c r="K1321" s="3" t="s">
        <v>14679</v>
      </c>
      <c r="L1321" s="3" t="s">
        <v>14680</v>
      </c>
      <c r="M1321" s="3" t="s">
        <v>14680</v>
      </c>
      <c r="N1321" s="3" t="s">
        <v>14680</v>
      </c>
      <c r="O1321" s="3" t="s">
        <v>14680</v>
      </c>
      <c r="P1321" s="171" t="str">
        <f>IFERROR(VLOOKUP(D1321,'TPMS-auto'!A:D, 4,0),"Not-in-TPMS")</f>
        <v>0007670</v>
      </c>
      <c r="Q1321" s="171" t="str">
        <f>VLOOKUP(Table2[[#This Row],[Unit Number]],Ops,3,0)</f>
        <v>Rob &amp; Andrea</v>
      </c>
      <c r="R1321" s="173">
        <f>IFERROR(VLOOKUP(Table2[[#This Row],[Enterprise ID]], 'ExistingRental-12.11'!A:H, 3, 0), "Not Open On 12.11")</f>
        <v>45993</v>
      </c>
      <c r="S1321" s="167" t="str">
        <f>IF(Table2[[#This Row],[Start Rental Date]]="New Rental", "New Rental", "Rental Extension Request")</f>
        <v>New Rental</v>
      </c>
      <c r="T1321" s="167" t="str">
        <f>IFERROR(IF(Table2[[#This Row],[Date of this request]]-Table2[[#This Row],[Tech Service Date]]&lt;60, "New Hire Rental", "Truck Breakdown"), "New Hire Rental")</f>
        <v>New Hire Rental</v>
      </c>
      <c r="U1321" s="167" t="str">
        <f>IFERROR(VLOOKUP(Table2[[#This Row],[Enterprise ID]], 'ExistingRental-12.11'!A:H, 7, 0), "Not Open On 12.11")</f>
        <v>MICHAEL ANGELO</v>
      </c>
      <c r="V1321" s="173">
        <f>IFERROR(VLOOKUP(Table2[[#This Row],[Enterprise ID]],'Tech-ServiceDate'!A:B,2,0), "EitherNewHire or Termed")</f>
        <v>45956</v>
      </c>
      <c r="W1321" s="41"/>
      <c r="X1321" s="25"/>
    </row>
    <row r="1322" spans="1:24" ht="33.75" customHeight="1">
      <c r="A1322" s="33">
        <v>46006</v>
      </c>
      <c r="B1322" s="7">
        <v>47291</v>
      </c>
      <c r="C1322" s="4" t="s">
        <v>16603</v>
      </c>
      <c r="D1322" s="5" t="s">
        <v>15054</v>
      </c>
      <c r="E1322" s="176" t="s">
        <v>17319</v>
      </c>
      <c r="F1322" s="181">
        <v>7154922473</v>
      </c>
      <c r="G1322" s="181" t="s">
        <v>17320</v>
      </c>
      <c r="H1322" s="6">
        <v>45989</v>
      </c>
      <c r="I1322" s="2" t="s">
        <v>17321</v>
      </c>
      <c r="J1322" s="3"/>
      <c r="K1322" s="3" t="s">
        <v>14679</v>
      </c>
      <c r="L1322" s="3" t="s">
        <v>14680</v>
      </c>
      <c r="M1322" s="40"/>
      <c r="N1322" s="3" t="s">
        <v>14680</v>
      </c>
      <c r="O1322" s="3" t="s">
        <v>14680</v>
      </c>
      <c r="P1322" s="171" t="str">
        <f>IFERROR(VLOOKUP(D1322,'TPMS-auto'!A:D, 4,0),"Not-in-TPMS")</f>
        <v>0008162</v>
      </c>
      <c r="Q1322" s="171" t="str">
        <f>VLOOKUP(Table2[[#This Row],[Unit Number]],Ops,3,0)</f>
        <v>Monica, Cheryl &amp; Machell</v>
      </c>
      <c r="R1322" s="173">
        <f>IFERROR(VLOOKUP(Table2[[#This Row],[Enterprise ID]], 'ExistingRental-12.11'!A:H, 3, 0), "Not Open On 12.11")</f>
        <v>45895</v>
      </c>
      <c r="S1322" s="167" t="str">
        <f>IF(Table2[[#This Row],[Start Rental Date]]="New Rental", "New Rental", "Rental Extension Request")</f>
        <v>Rental Extension Request</v>
      </c>
      <c r="T1322" s="167" t="str">
        <f>IFERROR(IF(Table2[[#This Row],[Date of this request]]-Table2[[#This Row],[Tech Service Date]]&lt;60, "New Hire Rental", "Truck Breakdown"), "New Hire Rental")</f>
        <v>Truck Breakdown</v>
      </c>
      <c r="U1322" s="167" t="str">
        <f>IFERROR(VLOOKUP(Table2[[#This Row],[Enterprise ID]], 'ExistingRental-12.11'!A:H, 7, 0), "Not Open On 12.11")</f>
        <v>SEAN WICKLANDER</v>
      </c>
      <c r="V1322" s="173">
        <f>IFERROR(VLOOKUP(Table2[[#This Row],[Enterprise ID]],'Tech-ServiceDate'!A:B,2,0), "EitherNewHire or Termed")</f>
        <v>44896</v>
      </c>
      <c r="W1322" s="41"/>
      <c r="X1322" s="25"/>
    </row>
    <row r="1323" spans="1:24" ht="33.75" customHeight="1">
      <c r="A1323" s="33">
        <v>46006</v>
      </c>
      <c r="B1323" s="7">
        <v>47397</v>
      </c>
      <c r="C1323" s="4" t="s">
        <v>17860</v>
      </c>
      <c r="D1323" s="5" t="s">
        <v>17615</v>
      </c>
      <c r="E1323" s="176" t="s">
        <v>18121</v>
      </c>
      <c r="F1323" s="181">
        <v>4705961011</v>
      </c>
      <c r="G1323" s="181" t="s">
        <v>18122</v>
      </c>
      <c r="H1323" s="6">
        <v>45985</v>
      </c>
      <c r="I1323" s="2" t="s">
        <v>17616</v>
      </c>
      <c r="J1323" s="3" t="s">
        <v>17617</v>
      </c>
      <c r="K1323" s="3" t="s">
        <v>15451</v>
      </c>
      <c r="L1323" s="3" t="s">
        <v>14680</v>
      </c>
      <c r="M1323" s="40"/>
      <c r="N1323" s="3" t="s">
        <v>14680</v>
      </c>
      <c r="O1323" s="3" t="s">
        <v>14680</v>
      </c>
      <c r="P1323" s="171" t="str">
        <f>IFERROR(VLOOKUP(D1323,'TPMS-auto'!A:D, 4,0),"Not-in-TPMS")</f>
        <v>0008035</v>
      </c>
      <c r="Q1323" s="171" t="str">
        <f>VLOOKUP(Table2[[#This Row],[Unit Number]],Ops,3,0)</f>
        <v>Rob &amp; Andrea</v>
      </c>
      <c r="R1323" s="173">
        <f>IFERROR(VLOOKUP(Table2[[#This Row],[Enterprise ID]], 'ExistingRental-12.11'!A:H, 3, 0), "Not Open On 12.11")</f>
        <v>45978</v>
      </c>
      <c r="S1323" s="167" t="str">
        <f>IF(Table2[[#This Row],[Start Rental Date]]="New Rental", "New Rental", "Rental Extension Request")</f>
        <v>Rental Extension Request</v>
      </c>
      <c r="T1323" s="167" t="str">
        <f>IFERROR(IF(Table2[[#This Row],[Date of this request]]-Table2[[#This Row],[Tech Service Date]]&lt;60, "New Hire Rental", "Truck Breakdown"), "New Hire Rental")</f>
        <v>Truck Breakdown</v>
      </c>
      <c r="U1323" s="167" t="str">
        <f>IFERROR(VLOOKUP(Table2[[#This Row],[Enterprise ID]], 'ExistingRental-12.11'!A:H, 7, 0), "Not Open On 12.11")</f>
        <v>ANTHONY GILLIS</v>
      </c>
      <c r="V1323" s="173">
        <f>IFERROR(VLOOKUP(Table2[[#This Row],[Enterprise ID]],'Tech-ServiceDate'!A:B,2,0), "EitherNewHire or Termed")</f>
        <v>45704</v>
      </c>
      <c r="W1323" s="41"/>
      <c r="X1323" s="25"/>
    </row>
    <row r="1324" spans="1:24" ht="33.75" customHeight="1">
      <c r="A1324" s="33">
        <v>46006</v>
      </c>
      <c r="B1324" s="8">
        <v>61300</v>
      </c>
      <c r="C1324" s="9" t="s">
        <v>18511</v>
      </c>
      <c r="D1324" s="10" t="s">
        <v>18512</v>
      </c>
      <c r="E1324" s="174" t="str">
        <f>TRIM(B1324)</f>
        <v>61300</v>
      </c>
      <c r="F1324" s="175">
        <f>IFERROR(VLOOKUP(D1324,'TPMS-auto'!A:J, 10,0), "Not-in-TPMS")</f>
        <v>4436823312</v>
      </c>
      <c r="G1324" s="175" t="str">
        <f>IFERROR(VLOOKUP(D1324,'TPMS-auto'!A:J,6,0),"Not-in-TPMS")</f>
        <v>061300</v>
      </c>
      <c r="H1324" s="12" t="s">
        <v>14676</v>
      </c>
      <c r="I1324" s="11" t="s">
        <v>18513</v>
      </c>
      <c r="J1324" s="13" t="s">
        <v>18173</v>
      </c>
      <c r="K1324" s="3" t="s">
        <v>15451</v>
      </c>
      <c r="L1324" s="13" t="s">
        <v>14680</v>
      </c>
      <c r="M1324" s="13" t="s">
        <v>14680</v>
      </c>
      <c r="N1324" s="13" t="s">
        <v>14680</v>
      </c>
      <c r="O1324" s="13" t="s">
        <v>14680</v>
      </c>
      <c r="P1324" s="171" t="str">
        <f>IFERROR(VLOOKUP(D1324,'TPMS-auto'!A:D, 4,0),"Not-in-TPMS")</f>
        <v>0007084</v>
      </c>
      <c r="Q1324" s="171" t="str">
        <f>VLOOKUP(Table2[[#This Row],[Unit Number]],Ops,3,0)</f>
        <v>Monica, Cheryl &amp; Machell</v>
      </c>
      <c r="R1324" s="173" t="str">
        <f>IFERROR(VLOOKUP(Table2[[#This Row],[Enterprise ID]], 'ExistingRental-12.11'!A:H, 3, 0), "Not Open On 12.11")</f>
        <v>Not Open On 12.11</v>
      </c>
      <c r="S1324" s="167" t="str">
        <f>IF(Table2[[#This Row],[Start Rental Date]]="New Rental", "New Rental", "Rental Extension Request")</f>
        <v>New Rental</v>
      </c>
      <c r="T1324" s="167" t="str">
        <f>IFERROR(IF(Table2[[#This Row],[Date of this request]]-Table2[[#This Row],[Tech Service Date]]&lt;60, "New Hire Rental", "Truck Breakdown"), "New Hire Rental")</f>
        <v>Truck Breakdown</v>
      </c>
      <c r="U1324" s="167" t="str">
        <f>IFERROR(VLOOKUP(Table2[[#This Row],[Enterprise ID]], 'ExistingRental-12.11'!A:H, 7, 0), "Not Open On 12.11")</f>
        <v>Not Open On 12.11</v>
      </c>
      <c r="V1324" s="173">
        <f>IFERROR(VLOOKUP(Table2[[#This Row],[Enterprise ID]],'Tech-ServiceDate'!A:B,2,0), "EitherNewHire or Termed")</f>
        <v>42366</v>
      </c>
      <c r="W1324" s="41"/>
      <c r="X1324" s="25"/>
    </row>
    <row r="1325" spans="1:24" ht="33.75" customHeight="1">
      <c r="A1325" s="33">
        <v>46006</v>
      </c>
      <c r="B1325" s="7">
        <v>21704</v>
      </c>
      <c r="C1325" s="4" t="s">
        <v>17629</v>
      </c>
      <c r="D1325" s="5" t="s">
        <v>10544</v>
      </c>
      <c r="E1325" s="176" t="s">
        <v>18514</v>
      </c>
      <c r="F1325" s="181">
        <v>7276210000</v>
      </c>
      <c r="G1325" s="181" t="s">
        <v>18515</v>
      </c>
      <c r="H1325" s="6">
        <v>45978</v>
      </c>
      <c r="I1325" s="2" t="s">
        <v>17630</v>
      </c>
      <c r="J1325" s="3" t="s">
        <v>17631</v>
      </c>
      <c r="K1325" s="3" t="s">
        <v>17632</v>
      </c>
      <c r="L1325" s="3" t="s">
        <v>14680</v>
      </c>
      <c r="M1325" s="13"/>
      <c r="N1325" s="3" t="s">
        <v>14680</v>
      </c>
      <c r="O1325" s="3" t="s">
        <v>14680</v>
      </c>
      <c r="P1325" s="166" t="str">
        <f>IFERROR(VLOOKUP(D1325,'TPMS-auto'!A:D, 4,0),"Not-in-TPMS")</f>
        <v>0007435</v>
      </c>
      <c r="Q1325" s="166" t="str">
        <f>VLOOKUP(Table2[[#This Row],[Unit Number]],Ops,3,0)</f>
        <v>Rob &amp; Andrea</v>
      </c>
      <c r="R1325" s="173">
        <f>IFERROR(VLOOKUP(Table2[[#This Row],[Enterprise ID]], 'ExistingRental-12.11'!A:H, 3, 0), "Not Open On 12.11")</f>
        <v>45978</v>
      </c>
      <c r="S1325" s="167" t="str">
        <f>IF(Table2[[#This Row],[Start Rental Date]]="New Rental", "New Rental", "Rental Extension Request")</f>
        <v>Rental Extension Request</v>
      </c>
      <c r="T1325" s="167" t="str">
        <f>IFERROR(IF(Table2[[#This Row],[Date of this request]]-Table2[[#This Row],[Tech Service Date]]&lt;60, "New Hire Rental", "Truck Breakdown"), "New Hire Rental")</f>
        <v>Truck Breakdown</v>
      </c>
      <c r="U1325" s="167" t="str">
        <f>IFERROR(VLOOKUP(Table2[[#This Row],[Enterprise ID]], 'ExistingRental-12.11'!A:H, 7, 0), "Not Open On 12.11")</f>
        <v>NEDZAD CRNALIC</v>
      </c>
      <c r="V1325" s="173">
        <f>IFERROR(VLOOKUP(Table2[[#This Row],[Enterprise ID]],'Tech-ServiceDate'!A:B,2,0), "EitherNewHire or Termed")</f>
        <v>38488</v>
      </c>
      <c r="W1325" s="41"/>
      <c r="X1325" s="25"/>
    </row>
    <row r="1326" spans="1:24" ht="33.75" customHeight="1">
      <c r="A1326" s="33">
        <v>46006</v>
      </c>
      <c r="B1326" s="8">
        <v>61308</v>
      </c>
      <c r="C1326" s="9" t="s">
        <v>18199</v>
      </c>
      <c r="D1326" s="10" t="s">
        <v>14878</v>
      </c>
      <c r="E1326" s="174" t="s">
        <v>18516</v>
      </c>
      <c r="F1326" s="175">
        <v>3013791012</v>
      </c>
      <c r="G1326" s="175" t="s">
        <v>18517</v>
      </c>
      <c r="H1326" s="12">
        <v>45964</v>
      </c>
      <c r="I1326" s="11" t="s">
        <v>18200</v>
      </c>
      <c r="J1326" s="13" t="s">
        <v>18201</v>
      </c>
      <c r="K1326" s="13" t="s">
        <v>14679</v>
      </c>
      <c r="L1326" s="13" t="s">
        <v>14680</v>
      </c>
      <c r="M1326" s="13"/>
      <c r="N1326" s="13" t="s">
        <v>14680</v>
      </c>
      <c r="O1326" s="13" t="s">
        <v>14680</v>
      </c>
      <c r="P1326" s="166" t="str">
        <f>IFERROR(VLOOKUP(D1326,'TPMS-auto'!A:D, 4,0),"Not-in-TPMS")</f>
        <v>0007084</v>
      </c>
      <c r="Q1326" s="166" t="str">
        <f>VLOOKUP(Table2[[#This Row],[Unit Number]],Ops,3,0)</f>
        <v>Monica, Cheryl &amp; Machell</v>
      </c>
      <c r="R1326" s="173">
        <f>IFERROR(VLOOKUP(Table2[[#This Row],[Enterprise ID]], 'ExistingRental-12.11'!A:H, 3, 0), "Not Open On 12.11")</f>
        <v>45964</v>
      </c>
      <c r="S1326" s="167" t="str">
        <f>IF(Table2[[#This Row],[Start Rental Date]]="New Rental", "New Rental", "Rental Extension Request")</f>
        <v>Rental Extension Request</v>
      </c>
      <c r="T1326" s="167" t="str">
        <f>IFERROR(IF(Table2[[#This Row],[Date of this request]]-Table2[[#This Row],[Tech Service Date]]&lt;60, "New Hire Rental", "Truck Breakdown"), "New Hire Rental")</f>
        <v>Truck Breakdown</v>
      </c>
      <c r="U1326" s="167" t="str">
        <f>IFERROR(VLOOKUP(Table2[[#This Row],[Enterprise ID]], 'ExistingRental-12.11'!A:H, 7, 0), "Not Open On 12.11")</f>
        <v>HAMAYOON AZIMI</v>
      </c>
      <c r="V1326" s="173">
        <f>IFERROR(VLOOKUP(Table2[[#This Row],[Enterprise ID]],'Tech-ServiceDate'!A:B,2,0), "EitherNewHire or Termed")</f>
        <v>42772</v>
      </c>
      <c r="W1326" s="41"/>
      <c r="X1326" s="25"/>
    </row>
    <row r="1327" spans="1:24" ht="33.75" customHeight="1">
      <c r="A1327" s="33">
        <v>46006</v>
      </c>
      <c r="B1327" s="8">
        <v>21675</v>
      </c>
      <c r="C1327" s="9" t="s">
        <v>15638</v>
      </c>
      <c r="D1327" s="10" t="s">
        <v>15639</v>
      </c>
      <c r="E1327" s="174" t="s">
        <v>18518</v>
      </c>
      <c r="F1327" s="175">
        <v>3305591394</v>
      </c>
      <c r="G1327" s="175" t="s">
        <v>18519</v>
      </c>
      <c r="H1327" s="12" t="s">
        <v>14676</v>
      </c>
      <c r="I1327" s="11" t="s">
        <v>15640</v>
      </c>
      <c r="J1327" s="13" t="s">
        <v>18520</v>
      </c>
      <c r="K1327" s="13" t="s">
        <v>14679</v>
      </c>
      <c r="L1327" s="13" t="s">
        <v>14680</v>
      </c>
      <c r="M1327" s="13" t="s">
        <v>14680</v>
      </c>
      <c r="N1327" s="13" t="s">
        <v>14680</v>
      </c>
      <c r="O1327" s="13" t="s">
        <v>14680</v>
      </c>
      <c r="P1327" s="166" t="str">
        <f>IFERROR(VLOOKUP(D1327,'TPMS-auto'!A:D, 4,0),"Not-in-TPMS")</f>
        <v>0004766</v>
      </c>
      <c r="Q1327" s="166" t="str">
        <f>VLOOKUP(Table2[[#This Row],[Unit Number]],Ops,3,0)</f>
        <v>Rob &amp; Andrea</v>
      </c>
      <c r="R1327" s="173" t="str">
        <f>IFERROR(VLOOKUP(Table2[[#This Row],[Enterprise ID]], 'ExistingRental-12.11'!A:H, 3, 0), "Not Open On 12.11")</f>
        <v>Not Open On 12.11</v>
      </c>
      <c r="S1327" s="167" t="str">
        <f>IF(Table2[[#This Row],[Start Rental Date]]="New Rental", "New Rental", "Rental Extension Request")</f>
        <v>New Rental</v>
      </c>
      <c r="T1327" s="167" t="str">
        <f>IFERROR(IF(Table2[[#This Row],[Date of this request]]-Table2[[#This Row],[Tech Service Date]]&lt;60, "New Hire Rental", "Truck Breakdown"), "New Hire Rental")</f>
        <v>Truck Breakdown</v>
      </c>
      <c r="U1327" s="167" t="str">
        <f>IFERROR(VLOOKUP(Table2[[#This Row],[Enterprise ID]], 'ExistingRental-12.11'!A:H, 7, 0), "Not Open On 12.11")</f>
        <v>Not Open On 12.11</v>
      </c>
      <c r="V1327" s="173">
        <f>IFERROR(VLOOKUP(Table2[[#This Row],[Enterprise ID]],'Tech-ServiceDate'!A:B,2,0), "EitherNewHire or Termed")</f>
        <v>45158</v>
      </c>
      <c r="W1327" s="41"/>
      <c r="X1327" s="25"/>
    </row>
    <row r="1328" spans="1:24" ht="33.75" customHeight="1">
      <c r="A1328" s="33">
        <v>46006</v>
      </c>
      <c r="B1328" s="8">
        <v>46802</v>
      </c>
      <c r="C1328" s="9" t="s">
        <v>14933</v>
      </c>
      <c r="D1328" s="10" t="s">
        <v>14934</v>
      </c>
      <c r="E1328" s="174" t="s">
        <v>18521</v>
      </c>
      <c r="F1328" s="175">
        <v>7048340147</v>
      </c>
      <c r="G1328" s="175" t="s">
        <v>18522</v>
      </c>
      <c r="H1328" s="12" t="s">
        <v>14676</v>
      </c>
      <c r="I1328" s="11" t="s">
        <v>18523</v>
      </c>
      <c r="J1328" s="13" t="s">
        <v>16649</v>
      </c>
      <c r="K1328" s="13" t="s">
        <v>14679</v>
      </c>
      <c r="L1328" s="13" t="s">
        <v>14680</v>
      </c>
      <c r="M1328" s="13" t="s">
        <v>14680</v>
      </c>
      <c r="N1328" s="13" t="s">
        <v>14680</v>
      </c>
      <c r="O1328" s="13" t="s">
        <v>14680</v>
      </c>
      <c r="P1328" s="166" t="str">
        <f>IFERROR(VLOOKUP(D1328,'TPMS-auto'!A:D, 4,0),"Not-in-TPMS")</f>
        <v>0004766</v>
      </c>
      <c r="Q1328" s="166" t="str">
        <f>VLOOKUP(Table2[[#This Row],[Unit Number]],Ops,3,0)</f>
        <v>Rob &amp; Andrea</v>
      </c>
      <c r="R1328" s="173" t="str">
        <f>IFERROR(VLOOKUP(Table2[[#This Row],[Enterprise ID]], 'ExistingRental-12.11'!A:H, 3, 0), "Not Open On 12.11")</f>
        <v>Not Open On 12.11</v>
      </c>
      <c r="S1328" s="167" t="str">
        <f>IF(Table2[[#This Row],[Start Rental Date]]="New Rental", "New Rental", "Rental Extension Request")</f>
        <v>New Rental</v>
      </c>
      <c r="T1328" s="167" t="str">
        <f>IFERROR(IF(Table2[[#This Row],[Date of this request]]-Table2[[#This Row],[Tech Service Date]]&lt;60, "New Hire Rental", "Truck Breakdown"), "New Hire Rental")</f>
        <v>Truck Breakdown</v>
      </c>
      <c r="U1328" s="167" t="str">
        <f>IFERROR(VLOOKUP(Table2[[#This Row],[Enterprise ID]], 'ExistingRental-12.11'!A:H, 7, 0), "Not Open On 12.11")</f>
        <v>Not Open On 12.11</v>
      </c>
      <c r="V1328" s="173">
        <f>IFERROR(VLOOKUP(Table2[[#This Row],[Enterprise ID]],'Tech-ServiceDate'!A:B,2,0), "EitherNewHire or Termed")</f>
        <v>44118</v>
      </c>
      <c r="W1328" s="41"/>
      <c r="X1328" s="25"/>
    </row>
    <row r="1329" spans="1:24" ht="33.75" customHeight="1">
      <c r="A1329" s="33">
        <v>46006</v>
      </c>
      <c r="B1329" s="8">
        <v>61651</v>
      </c>
      <c r="C1329" s="9" t="s">
        <v>18524</v>
      </c>
      <c r="D1329" s="10" t="s">
        <v>18525</v>
      </c>
      <c r="E1329" s="174" t="str">
        <f>TRIM(B1329)</f>
        <v>61651</v>
      </c>
      <c r="F1329" s="175">
        <f>IFERROR(VLOOKUP(D1329,'TPMS-auto'!A:J, 10,0), "Not-in-TPMS")</f>
        <v>2254494318</v>
      </c>
      <c r="G1329" s="175" t="str">
        <f>IFERROR(VLOOKUP(D1329,'TPMS-auto'!A:J,6,0),"Not-in-TPMS")</f>
        <v>061651</v>
      </c>
      <c r="H1329" s="12" t="s">
        <v>14676</v>
      </c>
      <c r="I1329" s="2" t="s">
        <v>18526</v>
      </c>
      <c r="J1329" s="13" t="s">
        <v>15414</v>
      </c>
      <c r="K1329" s="13" t="s">
        <v>14679</v>
      </c>
      <c r="L1329" s="13" t="s">
        <v>14680</v>
      </c>
      <c r="M1329" s="13" t="s">
        <v>14680</v>
      </c>
      <c r="N1329" s="13" t="s">
        <v>14680</v>
      </c>
      <c r="O1329" s="13" t="s">
        <v>14680</v>
      </c>
      <c r="P1329" s="166" t="str">
        <f>IFERROR(VLOOKUP(D1329,'TPMS-auto'!A:D, 4,0),"Not-in-TPMS")</f>
        <v>0008206</v>
      </c>
      <c r="Q1329" s="166" t="str">
        <f>VLOOKUP(Table2[[#This Row],[Unit Number]],Ops,3,0)</f>
        <v>Monica, Cheryl &amp; Machell</v>
      </c>
      <c r="R1329" s="173" t="str">
        <f>IFERROR(VLOOKUP(Table2[[#This Row],[Enterprise ID]], 'ExistingRental-12.11'!A:H, 3, 0), "Not Open On 12.11")</f>
        <v>Not Open On 12.11</v>
      </c>
      <c r="S1329" s="167" t="str">
        <f>IF(Table2[[#This Row],[Start Rental Date]]="New Rental", "New Rental", "Rental Extension Request")</f>
        <v>New Rental</v>
      </c>
      <c r="T1329" s="167" t="str">
        <f>IFERROR(IF(Table2[[#This Row],[Date of this request]]-Table2[[#This Row],[Tech Service Date]]&lt;60, "New Hire Rental", "Truck Breakdown"), "New Hire Rental")</f>
        <v>Truck Breakdown</v>
      </c>
      <c r="U1329" s="167" t="str">
        <f>IFERROR(VLOOKUP(Table2[[#This Row],[Enterprise ID]], 'ExistingRental-12.11'!A:H, 7, 0), "Not Open On 12.11")</f>
        <v>Not Open On 12.11</v>
      </c>
      <c r="V1329" s="173">
        <f>IFERROR(VLOOKUP(Table2[[#This Row],[Enterprise ID]],'Tech-ServiceDate'!A:B,2,0), "EitherNewHire or Termed")</f>
        <v>41855</v>
      </c>
      <c r="W1329" s="41"/>
      <c r="X1329" s="25"/>
    </row>
    <row r="1330" spans="1:24" ht="33.75" customHeight="1">
      <c r="A1330" s="33">
        <v>46006</v>
      </c>
      <c r="B1330" s="7">
        <v>46708</v>
      </c>
      <c r="C1330" s="4" t="s">
        <v>17102</v>
      </c>
      <c r="D1330" s="5" t="s">
        <v>16583</v>
      </c>
      <c r="E1330" s="176" t="s">
        <v>16819</v>
      </c>
      <c r="F1330" s="181">
        <v>2569623009</v>
      </c>
      <c r="G1330" s="181" t="s">
        <v>16820</v>
      </c>
      <c r="H1330" s="6">
        <v>45985</v>
      </c>
      <c r="I1330" s="2" t="s">
        <v>17842</v>
      </c>
      <c r="J1330" s="3" t="s">
        <v>17356</v>
      </c>
      <c r="K1330" s="3" t="s">
        <v>18296</v>
      </c>
      <c r="L1330" s="3" t="s">
        <v>14680</v>
      </c>
      <c r="M1330" s="13"/>
      <c r="N1330" s="3" t="s">
        <v>14680</v>
      </c>
      <c r="O1330" s="3" t="s">
        <v>14680</v>
      </c>
      <c r="P1330" s="166" t="str">
        <f>IFERROR(VLOOKUP(D1330,'TPMS-auto'!A:D, 4,0),"Not-in-TPMS")</f>
        <v>0008035</v>
      </c>
      <c r="Q1330" s="166" t="str">
        <f>VLOOKUP(Table2[[#This Row],[Unit Number]],Ops,3,0)</f>
        <v>Rob &amp; Andrea</v>
      </c>
      <c r="R1330" s="173">
        <f>IFERROR(VLOOKUP(Table2[[#This Row],[Enterprise ID]], 'ExistingRental-12.11'!A:H, 3, 0), "Not Open On 12.11")</f>
        <v>45965</v>
      </c>
      <c r="S1330" s="167" t="str">
        <f>IF(Table2[[#This Row],[Start Rental Date]]="New Rental", "New Rental", "Rental Extension Request")</f>
        <v>Rental Extension Request</v>
      </c>
      <c r="T1330" s="167" t="str">
        <f>IFERROR(IF(Table2[[#This Row],[Date of this request]]-Table2[[#This Row],[Tech Service Date]]&lt;60, "New Hire Rental", "Truck Breakdown"), "New Hire Rental")</f>
        <v>Truck Breakdown</v>
      </c>
      <c r="U1330" s="167" t="str">
        <f>IFERROR(VLOOKUP(Table2[[#This Row],[Enterprise ID]], 'ExistingRental-12.11'!A:H, 7, 0), "Not Open On 12.11")</f>
        <v>JAYSHAWN ROWLS</v>
      </c>
      <c r="V1330" s="173">
        <f>IFERROR(VLOOKUP(Table2[[#This Row],[Enterprise ID]],'Tech-ServiceDate'!A:B,2,0), "EitherNewHire or Termed")</f>
        <v>45942</v>
      </c>
      <c r="W1330" s="41"/>
      <c r="X1330" s="25"/>
    </row>
    <row r="1331" spans="1:24" ht="33.75" customHeight="1">
      <c r="A1331" s="33">
        <v>46006</v>
      </c>
      <c r="B1331" s="8">
        <v>36040</v>
      </c>
      <c r="C1331" s="9" t="s">
        <v>17624</v>
      </c>
      <c r="D1331" s="10" t="s">
        <v>15425</v>
      </c>
      <c r="E1331" s="174" t="s">
        <v>15883</v>
      </c>
      <c r="F1331" s="175">
        <v>2406430072</v>
      </c>
      <c r="G1331" s="175" t="s">
        <v>17357</v>
      </c>
      <c r="H1331" s="12">
        <v>45986</v>
      </c>
      <c r="I1331" s="11" t="s">
        <v>15752</v>
      </c>
      <c r="J1331" s="13" t="s">
        <v>17625</v>
      </c>
      <c r="K1331" s="13" t="s">
        <v>18139</v>
      </c>
      <c r="L1331" s="13" t="s">
        <v>14680</v>
      </c>
      <c r="M1331" s="13"/>
      <c r="N1331" s="13" t="s">
        <v>14680</v>
      </c>
      <c r="O1331" s="13" t="s">
        <v>14680</v>
      </c>
      <c r="P1331" s="166" t="str">
        <f>IFERROR(VLOOKUP(D1331,'TPMS-auto'!A:D, 4,0),"Not-in-TPMS")</f>
        <v>0007084</v>
      </c>
      <c r="Q1331" s="166" t="str">
        <f>VLOOKUP(Table2[[#This Row],[Unit Number]],Ops,3,0)</f>
        <v>Monica, Cheryl &amp; Machell</v>
      </c>
      <c r="R1331" s="173">
        <f>IFERROR(VLOOKUP(Table2[[#This Row],[Enterprise ID]], 'ExistingRental-12.11'!A:H, 3, 0), "Not Open On 12.11")</f>
        <v>45971</v>
      </c>
      <c r="S1331" s="167" t="str">
        <f>IF(Table2[[#This Row],[Start Rental Date]]="New Rental", "New Rental", "Rental Extension Request")</f>
        <v>Rental Extension Request</v>
      </c>
      <c r="T1331" s="167" t="str">
        <f>IFERROR(IF(Table2[[#This Row],[Date of this request]]-Table2[[#This Row],[Tech Service Date]]&lt;60, "New Hire Rental", "Truck Breakdown"), "New Hire Rental")</f>
        <v>Truck Breakdown</v>
      </c>
      <c r="U1331" s="167" t="str">
        <f>IFERROR(VLOOKUP(Table2[[#This Row],[Enterprise ID]], 'ExistingRental-12.11'!A:H, 7, 0), "Not Open On 12.11")</f>
        <v>ELISHA PEAKE</v>
      </c>
      <c r="V1331" s="173">
        <f>IFERROR(VLOOKUP(Table2[[#This Row],[Enterprise ID]],'Tech-ServiceDate'!A:B,2,0), "EitherNewHire or Termed")</f>
        <v>45914</v>
      </c>
      <c r="W1331" s="41"/>
      <c r="X1331" s="25"/>
    </row>
    <row r="1332" spans="1:24" ht="33.75" customHeight="1">
      <c r="A1332" s="33">
        <v>46006</v>
      </c>
      <c r="B1332" s="8">
        <v>61306</v>
      </c>
      <c r="C1332" s="9" t="s">
        <v>17743</v>
      </c>
      <c r="D1332" s="10" t="s">
        <v>7150</v>
      </c>
      <c r="E1332" s="174" t="str">
        <f>TRIM(B1332)</f>
        <v>61306</v>
      </c>
      <c r="F1332" s="175">
        <f>IFERROR(VLOOKUP(D1332,'TPMS-auto'!A:J, 10,0), "Not-in-TPMS")</f>
        <v>3012564155</v>
      </c>
      <c r="G1332" s="175" t="str">
        <f>IFERROR(VLOOKUP(D1332,'TPMS-auto'!A:J,6,0),"Not-in-TPMS")</f>
        <v>061306</v>
      </c>
      <c r="H1332" s="12">
        <v>45964</v>
      </c>
      <c r="I1332" s="11" t="s">
        <v>17111</v>
      </c>
      <c r="J1332" s="13" t="s">
        <v>17744</v>
      </c>
      <c r="K1332" s="13" t="s">
        <v>14679</v>
      </c>
      <c r="L1332" s="13" t="s">
        <v>14680</v>
      </c>
      <c r="M1332" s="13"/>
      <c r="N1332" s="13" t="s">
        <v>14680</v>
      </c>
      <c r="O1332" s="13" t="s">
        <v>14680</v>
      </c>
      <c r="P1332" s="166" t="str">
        <f>IFERROR(VLOOKUP(D1332,'TPMS-auto'!A:D, 4,0),"Not-in-TPMS")</f>
        <v>0007084</v>
      </c>
      <c r="Q1332" s="166" t="str">
        <f>VLOOKUP(Table2[[#This Row],[Unit Number]],Ops,3,0)</f>
        <v>Monica, Cheryl &amp; Machell</v>
      </c>
      <c r="R1332" s="173">
        <f>IFERROR(VLOOKUP(Table2[[#This Row],[Enterprise ID]], 'ExistingRental-12.11'!A:H, 3, 0), "Not Open On 12.11")</f>
        <v>45980</v>
      </c>
      <c r="S1332" s="167" t="str">
        <f>IF(Table2[[#This Row],[Start Rental Date]]="New Rental", "New Rental", "Rental Extension Request")</f>
        <v>Rental Extension Request</v>
      </c>
      <c r="T1332" s="167" t="str">
        <f>IFERROR(IF(Table2[[#This Row],[Date of this request]]-Table2[[#This Row],[Tech Service Date]]&lt;60, "New Hire Rental", "Truck Breakdown"), "New Hire Rental")</f>
        <v>Truck Breakdown</v>
      </c>
      <c r="U1332" s="167" t="str">
        <f>IFERROR(VLOOKUP(Table2[[#This Row],[Enterprise ID]], 'ExistingRental-12.11'!A:H, 7, 0), "Not Open On 12.11")</f>
        <v>JEFFREY HUME</v>
      </c>
      <c r="V1332" s="173">
        <f>IFERROR(VLOOKUP(Table2[[#This Row],[Enterprise ID]],'Tech-ServiceDate'!A:B,2,0), "EitherNewHire or Termed")</f>
        <v>39693</v>
      </c>
      <c r="W1332" s="41"/>
      <c r="X1332" s="25"/>
    </row>
    <row r="1333" spans="1:24" ht="33.75" customHeight="1">
      <c r="A1333" s="33">
        <v>46006</v>
      </c>
      <c r="B1333" s="8">
        <v>46265</v>
      </c>
      <c r="C1333" s="9" t="s">
        <v>18500</v>
      </c>
      <c r="D1333" s="10" t="s">
        <v>143</v>
      </c>
      <c r="E1333" s="174" t="s">
        <v>18527</v>
      </c>
      <c r="F1333" s="175">
        <v>8064711497</v>
      </c>
      <c r="G1333" s="175" t="s">
        <v>18528</v>
      </c>
      <c r="H1333" s="12" t="s">
        <v>14676</v>
      </c>
      <c r="I1333" s="11" t="s">
        <v>18501</v>
      </c>
      <c r="J1333" s="13" t="s">
        <v>16461</v>
      </c>
      <c r="K1333" s="13" t="s">
        <v>15451</v>
      </c>
      <c r="L1333" s="13" t="s">
        <v>14680</v>
      </c>
      <c r="M1333" s="13" t="s">
        <v>14680</v>
      </c>
      <c r="N1333" s="13" t="s">
        <v>14680</v>
      </c>
      <c r="O1333" s="13" t="s">
        <v>14680</v>
      </c>
      <c r="P1333" s="166" t="str">
        <f>IFERROR(VLOOKUP(D1333,'TPMS-auto'!A:D, 4,0),"Not-in-TPMS")</f>
        <v>0007995</v>
      </c>
      <c r="Q1333" s="166" t="str">
        <f>VLOOKUP(Table2[[#This Row],[Unit Number]],Ops,3,0)</f>
        <v>Carol &amp; Tasha</v>
      </c>
      <c r="R1333" s="173" t="str">
        <f>IFERROR(VLOOKUP(Table2[[#This Row],[Enterprise ID]], 'ExistingRental-12.11'!A:H, 3, 0), "Not Open On 12.11")</f>
        <v>Not Open On 12.11</v>
      </c>
      <c r="S1333" s="167" t="str">
        <f>IF(Table2[[#This Row],[Start Rental Date]]="New Rental", "New Rental", "Rental Extension Request")</f>
        <v>New Rental</v>
      </c>
      <c r="T1333" s="167" t="str">
        <f>IFERROR(IF(Table2[[#This Row],[Date of this request]]-Table2[[#This Row],[Tech Service Date]]&lt;60, "New Hire Rental", "Truck Breakdown"), "New Hire Rental")</f>
        <v>Truck Breakdown</v>
      </c>
      <c r="U1333" s="167" t="str">
        <f>IFERROR(VLOOKUP(Table2[[#This Row],[Enterprise ID]], 'ExistingRental-12.11'!A:H, 7, 0), "Not Open On 12.11")</f>
        <v>Not Open On 12.11</v>
      </c>
      <c r="V1333" s="173">
        <f>IFERROR(VLOOKUP(Table2[[#This Row],[Enterprise ID]],'Tech-ServiceDate'!A:B,2,0), "EitherNewHire or Termed")</f>
        <v>32656</v>
      </c>
      <c r="W1333" s="41"/>
      <c r="X1333" s="25"/>
    </row>
    <row r="1334" spans="1:24" ht="33.75" customHeight="1">
      <c r="A1334" s="33">
        <v>46006</v>
      </c>
      <c r="B1334" s="8">
        <v>47154</v>
      </c>
      <c r="C1334" s="9" t="s">
        <v>18529</v>
      </c>
      <c r="D1334" s="10" t="s">
        <v>12518</v>
      </c>
      <c r="E1334" s="174" t="str">
        <f>TRIM(B1334)</f>
        <v>47154</v>
      </c>
      <c r="F1334" s="175">
        <f>IFERROR(VLOOKUP(D1334,'TPMS-auto'!A:J, 10,0), "Not-in-TPMS")</f>
        <v>7249006119</v>
      </c>
      <c r="G1334" s="175" t="str">
        <f>IFERROR(VLOOKUP(D1334,'TPMS-auto'!A:J,6,0),"Not-in-TPMS")</f>
        <v>047154</v>
      </c>
      <c r="H1334" s="12" t="s">
        <v>14676</v>
      </c>
      <c r="I1334" s="11" t="s">
        <v>18530</v>
      </c>
      <c r="J1334" s="11" t="s">
        <v>18531</v>
      </c>
      <c r="K1334" s="13" t="s">
        <v>14679</v>
      </c>
      <c r="L1334" s="13" t="s">
        <v>14680</v>
      </c>
      <c r="M1334" s="13" t="s">
        <v>14680</v>
      </c>
      <c r="N1334" s="13" t="s">
        <v>14680</v>
      </c>
      <c r="O1334" s="13" t="s">
        <v>14680</v>
      </c>
      <c r="P1334" s="166" t="str">
        <f>IFERROR(VLOOKUP(D1334,'TPMS-auto'!A:D, 4,0),"Not-in-TPMS")</f>
        <v>0004766</v>
      </c>
      <c r="Q1334" s="166" t="str">
        <f>VLOOKUP(Table2[[#This Row],[Unit Number]],Ops,3,0)</f>
        <v>Rob &amp; Andrea</v>
      </c>
      <c r="R1334" s="173" t="str">
        <f>IFERROR(VLOOKUP(Table2[[#This Row],[Enterprise ID]], 'ExistingRental-12.11'!A:H, 3, 0), "Not Open On 12.11")</f>
        <v>Not Open On 12.11</v>
      </c>
      <c r="S1334" s="167" t="str">
        <f>IF(Table2[[#This Row],[Start Rental Date]]="New Rental", "New Rental", "Rental Extension Request")</f>
        <v>New Rental</v>
      </c>
      <c r="T1334" s="167" t="str">
        <f>IFERROR(IF(Table2[[#This Row],[Date of this request]]-Table2[[#This Row],[Tech Service Date]]&lt;60, "New Hire Rental", "Truck Breakdown"), "New Hire Rental")</f>
        <v>Truck Breakdown</v>
      </c>
      <c r="U1334" s="167" t="str">
        <f>IFERROR(VLOOKUP(Table2[[#This Row],[Enterprise ID]], 'ExistingRental-12.11'!A:H, 7, 0), "Not Open On 12.11")</f>
        <v>Not Open On 12.11</v>
      </c>
      <c r="V1334" s="173">
        <f>IFERROR(VLOOKUP(Table2[[#This Row],[Enterprise ID]],'Tech-ServiceDate'!A:B,2,0), "EitherNewHire or Termed")</f>
        <v>34442</v>
      </c>
      <c r="W1334" s="41"/>
      <c r="X1334" s="25"/>
    </row>
    <row r="1335" spans="1:24" ht="33.75" customHeight="1">
      <c r="A1335" s="33">
        <v>46006</v>
      </c>
      <c r="B1335" s="8">
        <v>61015</v>
      </c>
      <c r="C1335" s="9" t="s">
        <v>17646</v>
      </c>
      <c r="D1335" s="10" t="s">
        <v>2193</v>
      </c>
      <c r="E1335" s="174" t="s">
        <v>15910</v>
      </c>
      <c r="F1335" s="175">
        <v>7249536540</v>
      </c>
      <c r="G1335" s="175" t="s">
        <v>16356</v>
      </c>
      <c r="H1335" s="12">
        <v>45985</v>
      </c>
      <c r="I1335" s="11" t="s">
        <v>17858</v>
      </c>
      <c r="J1335" s="13" t="s">
        <v>15394</v>
      </c>
      <c r="K1335" s="13" t="s">
        <v>17859</v>
      </c>
      <c r="L1335" s="13" t="s">
        <v>14680</v>
      </c>
      <c r="M1335" s="13"/>
      <c r="N1335" s="13" t="s">
        <v>14680</v>
      </c>
      <c r="O1335" s="13" t="s">
        <v>14680</v>
      </c>
      <c r="P1335" s="166" t="str">
        <f>IFERROR(VLOOKUP(D1335,'TPMS-auto'!A:D, 4,0),"Not-in-TPMS")</f>
        <v>0004766</v>
      </c>
      <c r="Q1335" s="166" t="str">
        <f>VLOOKUP(Table2[[#This Row],[Unit Number]],Ops,3,0)</f>
        <v>Rob &amp; Andrea</v>
      </c>
      <c r="R1335" s="173" t="str">
        <f>IFERROR(VLOOKUP(Table2[[#This Row],[Enterprise ID]], 'ExistingRental-12.11'!A:H, 3, 0), "Not Open On 12.11")</f>
        <v>Not Open On 12.11</v>
      </c>
      <c r="S1335" s="167" t="str">
        <f>IF(Table2[[#This Row],[Start Rental Date]]="New Rental", "New Rental", "Rental Extension Request")</f>
        <v>Rental Extension Request</v>
      </c>
      <c r="T1335" s="167" t="str">
        <f>IFERROR(IF(Table2[[#This Row],[Date of this request]]-Table2[[#This Row],[Tech Service Date]]&lt;60, "New Hire Rental", "Truck Breakdown"), "New Hire Rental")</f>
        <v>Truck Breakdown</v>
      </c>
      <c r="U1335" s="167" t="str">
        <f>IFERROR(VLOOKUP(Table2[[#This Row],[Enterprise ID]], 'ExistingRental-12.11'!A:H, 7, 0), "Not Open On 12.11")</f>
        <v>Not Open On 12.11</v>
      </c>
      <c r="V1335" s="173">
        <f>IFERROR(VLOOKUP(Table2[[#This Row],[Enterprise ID]],'Tech-ServiceDate'!A:B,2,0), "EitherNewHire or Termed")</f>
        <v>37255</v>
      </c>
      <c r="W1335" s="41"/>
      <c r="X1335" s="25"/>
    </row>
    <row r="1336" spans="1:24" ht="33.75" customHeight="1">
      <c r="A1336" s="15">
        <v>46006</v>
      </c>
      <c r="B1336" s="8">
        <v>46555</v>
      </c>
      <c r="C1336" s="9" t="s">
        <v>18049</v>
      </c>
      <c r="D1336" s="10" t="s">
        <v>18050</v>
      </c>
      <c r="E1336" s="174" t="s">
        <v>18532</v>
      </c>
      <c r="F1336" s="175">
        <v>7656240252</v>
      </c>
      <c r="G1336" s="175" t="s">
        <v>18533</v>
      </c>
      <c r="H1336" s="12">
        <v>45992</v>
      </c>
      <c r="I1336" s="11" t="s">
        <v>18051</v>
      </c>
      <c r="J1336" s="13" t="s">
        <v>18052</v>
      </c>
      <c r="K1336" s="13" t="s">
        <v>14679</v>
      </c>
      <c r="L1336" s="13" t="s">
        <v>14680</v>
      </c>
      <c r="M1336" s="13"/>
      <c r="N1336" s="13" t="s">
        <v>14680</v>
      </c>
      <c r="O1336" s="13" t="s">
        <v>14680</v>
      </c>
      <c r="P1336" s="166" t="str">
        <f>IFERROR(VLOOKUP(D1336,'TPMS-auto'!A:D, 4,0),"Not-in-TPMS")</f>
        <v>0008096</v>
      </c>
      <c r="Q1336" s="166" t="str">
        <f>VLOOKUP(Table2[[#This Row],[Unit Number]],Ops,3,0)</f>
        <v>Monica, Cheryl &amp; Machell</v>
      </c>
      <c r="R1336" s="173">
        <f>IFERROR(VLOOKUP(Table2[[#This Row],[Enterprise ID]], 'ExistingRental-12.11'!A:H, 3, 0), "Not Open On 12.11")</f>
        <v>45993</v>
      </c>
      <c r="S1336" s="167" t="str">
        <f>IF(Table2[[#This Row],[Start Rental Date]]="New Rental", "New Rental", "Rental Extension Request")</f>
        <v>Rental Extension Request</v>
      </c>
      <c r="T1336" s="167" t="str">
        <f>IFERROR(IF(Table2[[#This Row],[Date of this request]]-Table2[[#This Row],[Tech Service Date]]&lt;60, "New Hire Rental", "Truck Breakdown"), "New Hire Rental")</f>
        <v>New Hire Rental</v>
      </c>
      <c r="U1336" s="167" t="str">
        <f>IFERROR(VLOOKUP(Table2[[#This Row],[Enterprise ID]], 'ExistingRental-12.11'!A:H, 7, 0), "Not Open On 12.11")</f>
        <v>CHRISTOPHER DAVENPORT</v>
      </c>
      <c r="V1336" s="173">
        <f>IFERROR(VLOOKUP(Table2[[#This Row],[Enterprise ID]],'Tech-ServiceDate'!A:B,2,0), "EitherNewHire or Termed")</f>
        <v>45949</v>
      </c>
      <c r="W1336" s="41"/>
      <c r="X1336" s="25"/>
    </row>
    <row r="1337" spans="1:24" ht="33.75" customHeight="1">
      <c r="A1337" s="15">
        <v>46006</v>
      </c>
      <c r="B1337" s="7">
        <v>46835</v>
      </c>
      <c r="C1337" s="4" t="s">
        <v>14715</v>
      </c>
      <c r="D1337" s="5" t="s">
        <v>14716</v>
      </c>
      <c r="E1337" s="176" t="str">
        <f>TRIM(B1337)</f>
        <v>46835</v>
      </c>
      <c r="F1337" s="181">
        <f>IFERROR(VLOOKUP(D1337,'TPMS-auto'!A:J, 10,0), "Not-in-TPMS")</f>
        <v>8287230074</v>
      </c>
      <c r="G1337" s="181" t="str">
        <f>IFERROR(VLOOKUP(D1337,'TPMS-auto'!A:J,6,0),"Not-in-TPMS")</f>
        <v>046835</v>
      </c>
      <c r="H1337" s="12" t="s">
        <v>14676</v>
      </c>
      <c r="I1337" s="2" t="s">
        <v>18534</v>
      </c>
      <c r="J1337" s="3" t="s">
        <v>18535</v>
      </c>
      <c r="K1337" s="13" t="s">
        <v>14679</v>
      </c>
      <c r="L1337" s="13" t="s">
        <v>14680</v>
      </c>
      <c r="M1337" s="13" t="s">
        <v>14680</v>
      </c>
      <c r="N1337" s="3" t="s">
        <v>14680</v>
      </c>
      <c r="O1337" s="3" t="s">
        <v>14680</v>
      </c>
      <c r="P1337" s="166" t="str">
        <f>IFERROR(VLOOKUP(D1337,'TPMS-auto'!A:D, 4,0),"Not-in-TPMS")</f>
        <v>0004766</v>
      </c>
      <c r="Q1337" s="166" t="str">
        <f>VLOOKUP(Table2[[#This Row],[Unit Number]],Ops,3,0)</f>
        <v>Rob &amp; Andrea</v>
      </c>
      <c r="R1337" s="173" t="str">
        <f>IFERROR(VLOOKUP(Table2[[#This Row],[Enterprise ID]], 'ExistingRental-12.11'!A:H, 3, 0), "Not Open On 12.11")</f>
        <v>Not Open On 12.11</v>
      </c>
      <c r="S1337" s="167" t="str">
        <f>IF(Table2[[#This Row],[Start Rental Date]]="New Rental", "New Rental", "Rental Extension Request")</f>
        <v>New Rental</v>
      </c>
      <c r="T1337" s="167" t="str">
        <f>IFERROR(IF(Table2[[#This Row],[Date of this request]]-Table2[[#This Row],[Tech Service Date]]&lt;60, "New Hire Rental", "Truck Breakdown"), "New Hire Rental")</f>
        <v>Truck Breakdown</v>
      </c>
      <c r="U1337" s="167" t="str">
        <f>IFERROR(VLOOKUP(Table2[[#This Row],[Enterprise ID]], 'ExistingRental-12.11'!A:H, 7, 0), "Not Open On 12.11")</f>
        <v>Not Open On 12.11</v>
      </c>
      <c r="V1337" s="173">
        <f>IFERROR(VLOOKUP(Table2[[#This Row],[Enterprise ID]],'Tech-ServiceDate'!A:B,2,0), "EitherNewHire or Termed")</f>
        <v>45501</v>
      </c>
      <c r="W1337" s="41"/>
      <c r="X1337" s="25"/>
    </row>
    <row r="1338" spans="1:24" ht="33.75" customHeight="1">
      <c r="A1338" s="15">
        <v>46006</v>
      </c>
      <c r="B1338" s="8">
        <v>46836</v>
      </c>
      <c r="C1338" s="9" t="s">
        <v>17678</v>
      </c>
      <c r="D1338" s="10" t="s">
        <v>3013</v>
      </c>
      <c r="E1338" s="174" t="s">
        <v>18536</v>
      </c>
      <c r="F1338" s="175">
        <v>9375031313</v>
      </c>
      <c r="G1338" s="175" t="s">
        <v>18537</v>
      </c>
      <c r="H1338" s="12" t="s">
        <v>14676</v>
      </c>
      <c r="I1338" s="11" t="s">
        <v>18538</v>
      </c>
      <c r="J1338" s="13" t="s">
        <v>18539</v>
      </c>
      <c r="K1338" s="13" t="s">
        <v>14679</v>
      </c>
      <c r="L1338" s="13" t="s">
        <v>14680</v>
      </c>
      <c r="M1338" s="13" t="s">
        <v>14680</v>
      </c>
      <c r="N1338" s="13" t="s">
        <v>14680</v>
      </c>
      <c r="O1338" s="13" t="s">
        <v>14680</v>
      </c>
      <c r="P1338" s="166" t="str">
        <f>IFERROR(VLOOKUP(D1338,'TPMS-auto'!A:D, 4,0),"Not-in-TPMS")</f>
        <v>0004766</v>
      </c>
      <c r="Q1338" s="166" t="str">
        <f>VLOOKUP(Table2[[#This Row],[Unit Number]],Ops,3,0)</f>
        <v>Rob &amp; Andrea</v>
      </c>
      <c r="R1338" s="173" t="str">
        <f>IFERROR(VLOOKUP(Table2[[#This Row],[Enterprise ID]], 'ExistingRental-12.11'!A:H, 3, 0), "Not Open On 12.11")</f>
        <v>Not Open On 12.11</v>
      </c>
      <c r="S1338" s="167" t="str">
        <f>IF(Table2[[#This Row],[Start Rental Date]]="New Rental", "New Rental", "Rental Extension Request")</f>
        <v>New Rental</v>
      </c>
      <c r="T1338" s="167" t="str">
        <f>IFERROR(IF(Table2[[#This Row],[Date of this request]]-Table2[[#This Row],[Tech Service Date]]&lt;60, "New Hire Rental", "Truck Breakdown"), "New Hire Rental")</f>
        <v>Truck Breakdown</v>
      </c>
      <c r="U1338" s="167" t="str">
        <f>IFERROR(VLOOKUP(Table2[[#This Row],[Enterprise ID]], 'ExistingRental-12.11'!A:H, 7, 0), "Not Open On 12.11")</f>
        <v>Not Open On 12.11</v>
      </c>
      <c r="V1338" s="173">
        <f>IFERROR(VLOOKUP(Table2[[#This Row],[Enterprise ID]],'Tech-ServiceDate'!A:B,2,0), "EitherNewHire or Termed")</f>
        <v>35714</v>
      </c>
      <c r="W1338" s="41"/>
      <c r="X1338" s="25"/>
    </row>
    <row r="1339" spans="1:24" ht="33.75" customHeight="1">
      <c r="A1339" s="15">
        <v>46006</v>
      </c>
      <c r="B1339" s="8">
        <v>61301</v>
      </c>
      <c r="C1339" s="9" t="s">
        <v>18540</v>
      </c>
      <c r="D1339" s="10" t="s">
        <v>18541</v>
      </c>
      <c r="E1339" s="174" t="str">
        <f>TRIM(B1339)</f>
        <v>61301</v>
      </c>
      <c r="F1339" s="175">
        <f>IFERROR(VLOOKUP(D1339,'TPMS-auto'!A:J, 10,0), "Not-in-TPMS")</f>
        <v>2023846558</v>
      </c>
      <c r="G1339" s="175" t="str">
        <f>IFERROR(VLOOKUP(D1339,'TPMS-auto'!A:J,6,0),"Not-in-TPMS")</f>
        <v>061301</v>
      </c>
      <c r="H1339" s="12" t="s">
        <v>14676</v>
      </c>
      <c r="I1339" s="11" t="s">
        <v>18542</v>
      </c>
      <c r="J1339" s="13" t="s">
        <v>18543</v>
      </c>
      <c r="K1339" s="13" t="s">
        <v>14679</v>
      </c>
      <c r="L1339" s="13" t="s">
        <v>14680</v>
      </c>
      <c r="M1339" s="13" t="s">
        <v>14680</v>
      </c>
      <c r="N1339" s="13" t="s">
        <v>14680</v>
      </c>
      <c r="O1339" s="13" t="s">
        <v>14680</v>
      </c>
      <c r="P1339" s="166" t="str">
        <f>IFERROR(VLOOKUP(D1339,'TPMS-auto'!A:D, 4,0),"Not-in-TPMS")</f>
        <v>0007084</v>
      </c>
      <c r="Q1339" s="166" t="str">
        <f>VLOOKUP(Table2[[#This Row],[Unit Number]],Ops,3,0)</f>
        <v>Monica, Cheryl &amp; Machell</v>
      </c>
      <c r="R1339" s="173" t="str">
        <f>IFERROR(VLOOKUP(Table2[[#This Row],[Enterprise ID]], 'ExistingRental-12.11'!A:H, 3, 0), "Not Open On 12.11")</f>
        <v>Not Open On 12.11</v>
      </c>
      <c r="S1339" s="167" t="str">
        <f>IF(Table2[[#This Row],[Start Rental Date]]="New Rental", "New Rental", "Rental Extension Request")</f>
        <v>New Rental</v>
      </c>
      <c r="T1339" s="167" t="str">
        <f>IFERROR(IF(Table2[[#This Row],[Date of this request]]-Table2[[#This Row],[Tech Service Date]]&lt;60, "New Hire Rental", "Truck Breakdown"), "New Hire Rental")</f>
        <v>Truck Breakdown</v>
      </c>
      <c r="U1339" s="167" t="str">
        <f>IFERROR(VLOOKUP(Table2[[#This Row],[Enterprise ID]], 'ExistingRental-12.11'!A:H, 7, 0), "Not Open On 12.11")</f>
        <v>Not Open On 12.11</v>
      </c>
      <c r="V1339" s="173">
        <f>IFERROR(VLOOKUP(Table2[[#This Row],[Enterprise ID]],'Tech-ServiceDate'!A:B,2,0), "EitherNewHire or Termed")</f>
        <v>42450</v>
      </c>
      <c r="W1339" s="41"/>
      <c r="X1339" s="25"/>
    </row>
    <row r="1340" spans="1:24" ht="33.75" customHeight="1">
      <c r="A1340" s="15">
        <v>46006</v>
      </c>
      <c r="B1340" s="8">
        <v>23876</v>
      </c>
      <c r="C1340" s="9" t="s">
        <v>18384</v>
      </c>
      <c r="D1340" s="10" t="s">
        <v>18385</v>
      </c>
      <c r="E1340" s="174" t="s">
        <v>18544</v>
      </c>
      <c r="F1340" s="175">
        <v>7739510259</v>
      </c>
      <c r="G1340" s="175" t="s">
        <v>18545</v>
      </c>
      <c r="H1340" s="12" t="s">
        <v>14676</v>
      </c>
      <c r="I1340" s="11" t="s">
        <v>18386</v>
      </c>
      <c r="J1340" s="13" t="s">
        <v>18387</v>
      </c>
      <c r="K1340" s="13" t="s">
        <v>18546</v>
      </c>
      <c r="L1340" s="13" t="s">
        <v>14680</v>
      </c>
      <c r="M1340" s="13" t="s">
        <v>14680</v>
      </c>
      <c r="N1340" s="13" t="s">
        <v>14680</v>
      </c>
      <c r="O1340" s="13" t="s">
        <v>14680</v>
      </c>
      <c r="P1340" s="166" t="str">
        <f>IFERROR(VLOOKUP(D1340,'TPMS-auto'!A:D, 4,0),"Not-in-TPMS")</f>
        <v>0008555</v>
      </c>
      <c r="Q1340" s="166" t="str">
        <f>VLOOKUP(Table2[[#This Row],[Unit Number]],Ops,3,0)</f>
        <v>Monica, Cheryl &amp; Machell</v>
      </c>
      <c r="R1340" s="173">
        <f>IFERROR(VLOOKUP(Table2[[#This Row],[Enterprise ID]], 'ExistingRental-12.11'!A:H, 3, 0), "Not Open On 12.11")</f>
        <v>46001</v>
      </c>
      <c r="S1340" s="167" t="str">
        <f>IF(Table2[[#This Row],[Start Rental Date]]="New Rental", "New Rental", "Rental Extension Request")</f>
        <v>New Rental</v>
      </c>
      <c r="T1340" s="167" t="str">
        <f>IFERROR(IF(Table2[[#This Row],[Date of this request]]-Table2[[#This Row],[Tech Service Date]]&lt;60, "New Hire Rental", "Truck Breakdown"), "New Hire Rental")</f>
        <v>Truck Breakdown</v>
      </c>
      <c r="U1340" s="167" t="str">
        <f>IFERROR(VLOOKUP(Table2[[#This Row],[Enterprise ID]], 'ExistingRental-12.11'!A:H, 7, 0), "Not Open On 12.11")</f>
        <v>MIGUEL SERRATO</v>
      </c>
      <c r="V1340" s="173">
        <f>IFERROR(VLOOKUP(Table2[[#This Row],[Enterprise ID]],'Tech-ServiceDate'!A:B,2,0), "EitherNewHire or Termed")</f>
        <v>45186</v>
      </c>
      <c r="W1340" s="41"/>
      <c r="X1340" s="25"/>
    </row>
    <row r="1341" spans="1:24" ht="33.75" customHeight="1">
      <c r="A1341" s="15">
        <v>46006</v>
      </c>
      <c r="B1341" s="8">
        <v>46502</v>
      </c>
      <c r="C1341" s="9" t="s">
        <v>17688</v>
      </c>
      <c r="D1341" s="10" t="s">
        <v>15574</v>
      </c>
      <c r="E1341" s="174" t="s">
        <v>18547</v>
      </c>
      <c r="F1341" s="175">
        <v>3018935023</v>
      </c>
      <c r="G1341" s="175" t="s">
        <v>18548</v>
      </c>
      <c r="H1341" s="12">
        <v>45979</v>
      </c>
      <c r="I1341" s="11" t="s">
        <v>17689</v>
      </c>
      <c r="J1341" s="13" t="s">
        <v>17690</v>
      </c>
      <c r="K1341" s="13" t="s">
        <v>14679</v>
      </c>
      <c r="L1341" s="13" t="s">
        <v>14680</v>
      </c>
      <c r="M1341" s="13"/>
      <c r="N1341" s="13" t="s">
        <v>14680</v>
      </c>
      <c r="O1341" s="13" t="s">
        <v>14680</v>
      </c>
      <c r="P1341" s="166" t="str">
        <f>IFERROR(VLOOKUP(D1341,'TPMS-auto'!A:D, 4,0),"Not-in-TPMS")</f>
        <v>0007084</v>
      </c>
      <c r="Q1341" s="166" t="str">
        <f>VLOOKUP(Table2[[#This Row],[Unit Number]],Ops,3,0)</f>
        <v>Monica, Cheryl &amp; Machell</v>
      </c>
      <c r="R1341" s="173">
        <f>IFERROR(VLOOKUP(Table2[[#This Row],[Enterprise ID]], 'ExistingRental-12.11'!A:H, 3, 0), "Not Open On 12.11")</f>
        <v>45979</v>
      </c>
      <c r="S1341" s="167" t="str">
        <f>IF(Table2[[#This Row],[Start Rental Date]]="New Rental", "New Rental", "Rental Extension Request")</f>
        <v>Rental Extension Request</v>
      </c>
      <c r="T1341" s="167" t="str">
        <f>IFERROR(IF(Table2[[#This Row],[Date of this request]]-Table2[[#This Row],[Tech Service Date]]&lt;60, "New Hire Rental", "Truck Breakdown"), "New Hire Rental")</f>
        <v>Truck Breakdown</v>
      </c>
      <c r="U1341" s="167" t="str">
        <f>IFERROR(VLOOKUP(Table2[[#This Row],[Enterprise ID]], 'ExistingRental-12.11'!A:H, 7, 0), "Not Open On 12.11")</f>
        <v>SAYED FAROZ FAKHRI</v>
      </c>
      <c r="V1341" s="173">
        <f>IFERROR(VLOOKUP(Table2[[#This Row],[Enterprise ID]],'Tech-ServiceDate'!A:B,2,0), "EitherNewHire or Termed")</f>
        <v>44427</v>
      </c>
      <c r="W1341" s="41"/>
      <c r="X1341" s="25"/>
    </row>
    <row r="1342" spans="1:24" ht="33.75" customHeight="1">
      <c r="A1342" s="15">
        <v>46006</v>
      </c>
      <c r="B1342" s="8">
        <v>46209</v>
      </c>
      <c r="C1342" s="9" t="s">
        <v>14770</v>
      </c>
      <c r="D1342" s="10" t="s">
        <v>14771</v>
      </c>
      <c r="E1342" s="174" t="s">
        <v>18549</v>
      </c>
      <c r="F1342" s="175">
        <v>2109150317</v>
      </c>
      <c r="G1342" s="175" t="s">
        <v>18550</v>
      </c>
      <c r="H1342" s="12" t="s">
        <v>14676</v>
      </c>
      <c r="I1342" s="11"/>
      <c r="J1342" s="13" t="s">
        <v>18551</v>
      </c>
      <c r="K1342" s="13" t="s">
        <v>14679</v>
      </c>
      <c r="L1342" s="13" t="s">
        <v>14680</v>
      </c>
      <c r="M1342" s="13" t="s">
        <v>14680</v>
      </c>
      <c r="N1342" s="13" t="s">
        <v>14680</v>
      </c>
      <c r="O1342" s="13" t="s">
        <v>14680</v>
      </c>
      <c r="P1342" s="166" t="str">
        <f>IFERROR(VLOOKUP(D1342,'TPMS-auto'!A:D, 4,0),"Not-in-TPMS")</f>
        <v>0008147</v>
      </c>
      <c r="Q1342" s="166" t="str">
        <f>VLOOKUP(Table2[[#This Row],[Unit Number]],Ops,3,0)</f>
        <v>Carol &amp; Tasha</v>
      </c>
      <c r="R1342" s="173">
        <f>IFERROR(VLOOKUP(Table2[[#This Row],[Enterprise ID]], 'ExistingRental-12.11'!A:H, 3, 0), "Not Open On 12.11")</f>
        <v>45960</v>
      </c>
      <c r="S1342" s="167" t="str">
        <f>IF(Table2[[#This Row],[Start Rental Date]]="New Rental", "New Rental", "Rental Extension Request")</f>
        <v>New Rental</v>
      </c>
      <c r="T1342" s="167" t="str">
        <f>IFERROR(IF(Table2[[#This Row],[Date of this request]]-Table2[[#This Row],[Tech Service Date]]&lt;60, "New Hire Rental", "Truck Breakdown"), "New Hire Rental")</f>
        <v>Truck Breakdown</v>
      </c>
      <c r="U1342" s="167" t="str">
        <f>IFERROR(VLOOKUP(Table2[[#This Row],[Enterprise ID]], 'ExistingRental-12.11'!A:H, 7, 0), "Not Open On 12.11")</f>
        <v>JORGE PENA</v>
      </c>
      <c r="V1342" s="173">
        <f>IFERROR(VLOOKUP(Table2[[#This Row],[Enterprise ID]],'Tech-ServiceDate'!A:B,2,0), "EitherNewHire or Termed")</f>
        <v>44980</v>
      </c>
      <c r="W1342" s="41"/>
      <c r="X1342" s="25"/>
    </row>
    <row r="1343" spans="1:24" ht="33.75" customHeight="1">
      <c r="A1343" s="15">
        <v>46006</v>
      </c>
      <c r="B1343" s="7">
        <v>61254</v>
      </c>
      <c r="C1343" s="4" t="s">
        <v>18552</v>
      </c>
      <c r="D1343" s="5" t="s">
        <v>11901</v>
      </c>
      <c r="E1343" s="176" t="str">
        <f>TRIM(B1343)</f>
        <v>61254</v>
      </c>
      <c r="F1343" s="181">
        <f>IFERROR(VLOOKUP(D1343,'TPMS-auto'!A:J, 10,0), "Not-in-TPMS")</f>
        <v>2019572643</v>
      </c>
      <c r="G1343" s="181" t="str">
        <f>IFERROR(VLOOKUP(D1343,'TPMS-auto'!A:J,6,0),"Not-in-TPMS")</f>
        <v>061254</v>
      </c>
      <c r="H1343" s="12" t="s">
        <v>14676</v>
      </c>
      <c r="I1343" s="2" t="s">
        <v>18553</v>
      </c>
      <c r="J1343" s="3" t="s">
        <v>18554</v>
      </c>
      <c r="K1343" s="13" t="s">
        <v>14679</v>
      </c>
      <c r="L1343" s="13" t="s">
        <v>14680</v>
      </c>
      <c r="M1343" s="13" t="s">
        <v>14680</v>
      </c>
      <c r="N1343" s="3" t="s">
        <v>14680</v>
      </c>
      <c r="O1343" s="3" t="s">
        <v>14680</v>
      </c>
      <c r="P1343" s="166" t="str">
        <f>IFERROR(VLOOKUP(D1343,'TPMS-auto'!A:D, 4,0),"Not-in-TPMS")</f>
        <v>0008380</v>
      </c>
      <c r="Q1343" s="166" t="str">
        <f>VLOOKUP(Table2[[#This Row],[Unit Number]],Ops,3,0)</f>
        <v>Rob &amp; Andrea</v>
      </c>
      <c r="R1343" s="173" t="str">
        <f>IFERROR(VLOOKUP(Table2[[#This Row],[Enterprise ID]], 'ExistingRental-12.11'!A:H, 3, 0), "Not Open On 12.11")</f>
        <v>Not Open On 12.11</v>
      </c>
      <c r="S1343" s="167" t="str">
        <f>IF(Table2[[#This Row],[Start Rental Date]]="New Rental", "New Rental", "Rental Extension Request")</f>
        <v>New Rental</v>
      </c>
      <c r="T1343" s="167" t="str">
        <f>IFERROR(IF(Table2[[#This Row],[Date of this request]]-Table2[[#This Row],[Tech Service Date]]&lt;60, "New Hire Rental", "Truck Breakdown"), "New Hire Rental")</f>
        <v>Truck Breakdown</v>
      </c>
      <c r="U1343" s="167" t="str">
        <f>IFERROR(VLOOKUP(Table2[[#This Row],[Enterprise ID]], 'ExistingRental-12.11'!A:H, 7, 0), "Not Open On 12.11")</f>
        <v>Not Open On 12.11</v>
      </c>
      <c r="V1343" s="173">
        <f>IFERROR(VLOOKUP(Table2[[#This Row],[Enterprise ID]],'Tech-ServiceDate'!A:B,2,0), "EitherNewHire or Termed")</f>
        <v>24944</v>
      </c>
      <c r="W1343" s="41"/>
      <c r="X1343" s="25"/>
    </row>
    <row r="1344" spans="1:24" ht="33.75" customHeight="1">
      <c r="A1344" s="15">
        <v>46006</v>
      </c>
      <c r="B1344" s="8">
        <v>61257</v>
      </c>
      <c r="C1344" s="9" t="s">
        <v>15822</v>
      </c>
      <c r="D1344" s="10" t="s">
        <v>3753</v>
      </c>
      <c r="E1344" s="174" t="s">
        <v>16541</v>
      </c>
      <c r="F1344" s="175">
        <v>9082940684</v>
      </c>
      <c r="G1344" s="175" t="s">
        <v>18555</v>
      </c>
      <c r="H1344" s="12">
        <v>45882</v>
      </c>
      <c r="I1344" s="11" t="s">
        <v>16964</v>
      </c>
      <c r="J1344" s="13" t="s">
        <v>17599</v>
      </c>
      <c r="K1344" s="13" t="s">
        <v>17736</v>
      </c>
      <c r="L1344" s="13" t="s">
        <v>14680</v>
      </c>
      <c r="M1344" s="13"/>
      <c r="N1344" s="13" t="s">
        <v>14680</v>
      </c>
      <c r="O1344" s="13" t="s">
        <v>14680</v>
      </c>
      <c r="P1344" s="166" t="str">
        <f>IFERROR(VLOOKUP(D1344,'TPMS-auto'!A:D, 4,0),"Not-in-TPMS")</f>
        <v>0008380</v>
      </c>
      <c r="Q1344" s="166" t="str">
        <f>VLOOKUP(Table2[[#This Row],[Unit Number]],Ops,3,0)</f>
        <v>Rob &amp; Andrea</v>
      </c>
      <c r="R1344" s="173">
        <f>IFERROR(VLOOKUP(Table2[[#This Row],[Enterprise ID]], 'ExistingRental-12.11'!A:H, 3, 0), "Not Open On 12.11")</f>
        <v>45882</v>
      </c>
      <c r="S1344" s="167" t="str">
        <f>IF(Table2[[#This Row],[Start Rental Date]]="New Rental", "New Rental", "Rental Extension Request")</f>
        <v>Rental Extension Request</v>
      </c>
      <c r="T1344" s="167" t="str">
        <f>IFERROR(IF(Table2[[#This Row],[Date of this request]]-Table2[[#This Row],[Tech Service Date]]&lt;60, "New Hire Rental", "Truck Breakdown"), "New Hire Rental")</f>
        <v>Truck Breakdown</v>
      </c>
      <c r="U1344" s="167" t="str">
        <f>IFERROR(VLOOKUP(Table2[[#This Row],[Enterprise ID]], 'ExistingRental-12.11'!A:H, 7, 0), "Not Open On 12.11")</f>
        <v>DAVID HUBBARD</v>
      </c>
      <c r="V1344" s="173">
        <f>IFERROR(VLOOKUP(Table2[[#This Row],[Enterprise ID]],'Tech-ServiceDate'!A:B,2,0), "EitherNewHire or Termed")</f>
        <v>30621</v>
      </c>
      <c r="W1344" s="41"/>
      <c r="X1344" s="25"/>
    </row>
    <row r="1345" spans="1:24" ht="33.75" customHeight="1">
      <c r="A1345" s="15">
        <v>46006</v>
      </c>
      <c r="B1345" s="8">
        <v>36207</v>
      </c>
      <c r="C1345" s="9" t="s">
        <v>17529</v>
      </c>
      <c r="D1345" s="10" t="s">
        <v>17530</v>
      </c>
      <c r="E1345" s="174" t="s">
        <v>18556</v>
      </c>
      <c r="F1345" s="175">
        <v>3017285405</v>
      </c>
      <c r="G1345" s="175" t="s">
        <v>18557</v>
      </c>
      <c r="H1345" s="12">
        <v>45992</v>
      </c>
      <c r="I1345" s="11" t="s">
        <v>15878</v>
      </c>
      <c r="J1345" s="13" t="s">
        <v>16121</v>
      </c>
      <c r="K1345" s="13" t="s">
        <v>15451</v>
      </c>
      <c r="L1345" s="13" t="s">
        <v>14680</v>
      </c>
      <c r="M1345" s="13"/>
      <c r="N1345" s="13" t="s">
        <v>14680</v>
      </c>
      <c r="O1345" s="13"/>
      <c r="P1345" s="166" t="str">
        <f>IFERROR(VLOOKUP(D1345,'TPMS-auto'!A:D, 4,0),"Not-in-TPMS")</f>
        <v>0007084</v>
      </c>
      <c r="Q1345" s="166" t="str">
        <f>VLOOKUP(Table2[[#This Row],[Unit Number]],Ops,3,0)</f>
        <v>Monica, Cheryl &amp; Machell</v>
      </c>
      <c r="R1345" s="173">
        <f>IFERROR(VLOOKUP(Table2[[#This Row],[Enterprise ID]], 'ExistingRental-12.11'!A:H, 3, 0), "Not Open On 12.11")</f>
        <v>45992</v>
      </c>
      <c r="S1345" s="167" t="str">
        <f>IF(Table2[[#This Row],[Start Rental Date]]="New Rental", "New Rental", "Rental Extension Request")</f>
        <v>Rental Extension Request</v>
      </c>
      <c r="T1345" s="167" t="str">
        <f>IFERROR(IF(Table2[[#This Row],[Date of this request]]-Table2[[#This Row],[Tech Service Date]]&lt;60, "New Hire Rental", "Truck Breakdown"), "New Hire Rental")</f>
        <v>New Hire Rental</v>
      </c>
      <c r="U1345" s="167" t="str">
        <f>IFERROR(VLOOKUP(Table2[[#This Row],[Enterprise ID]], 'ExistingRental-12.11'!A:H, 7, 0), "Not Open On 12.11")</f>
        <v>MUHAMMAD BILAL WALI</v>
      </c>
      <c r="V1345" s="173">
        <f>IFERROR(VLOOKUP(Table2[[#This Row],[Enterprise ID]],'Tech-ServiceDate'!A:B,2,0), "EitherNewHire or Termed")</f>
        <v>45956</v>
      </c>
      <c r="W1345" s="41"/>
      <c r="X1345" s="25"/>
    </row>
    <row r="1346" spans="1:24" ht="33.75" customHeight="1">
      <c r="A1346" s="15">
        <v>46006</v>
      </c>
      <c r="B1346" s="8">
        <v>46880</v>
      </c>
      <c r="C1346" s="9" t="s">
        <v>17115</v>
      </c>
      <c r="D1346" s="10" t="s">
        <v>15957</v>
      </c>
      <c r="E1346" s="174" t="str">
        <f>TRIM(B1346)</f>
        <v>46880</v>
      </c>
      <c r="F1346" s="175">
        <f>IFERROR(VLOOKUP(D1346,'TPMS-auto'!A:J, 10,0), "Not-in-TPMS")</f>
        <v>5026980094</v>
      </c>
      <c r="G1346" s="175" t="str">
        <f>IFERROR(VLOOKUP(D1346,'TPMS-auto'!A:J,6,0),"Not-in-TPMS")</f>
        <v>046880</v>
      </c>
      <c r="H1346" s="12">
        <v>45992</v>
      </c>
      <c r="I1346" s="11" t="s">
        <v>18086</v>
      </c>
      <c r="J1346" s="13" t="s">
        <v>18087</v>
      </c>
      <c r="K1346" s="13" t="s">
        <v>18088</v>
      </c>
      <c r="L1346" s="13" t="s">
        <v>14680</v>
      </c>
      <c r="M1346" s="13"/>
      <c r="N1346" s="13" t="s">
        <v>14680</v>
      </c>
      <c r="O1346" s="13" t="s">
        <v>14680</v>
      </c>
      <c r="P1346" s="166" t="str">
        <f>IFERROR(VLOOKUP(D1346,'TPMS-auto'!A:D, 4,0),"Not-in-TPMS")</f>
        <v>0004766</v>
      </c>
      <c r="Q1346" s="166" t="str">
        <f>VLOOKUP(Table2[[#This Row],[Unit Number]],Ops,3,0)</f>
        <v>Rob &amp; Andrea</v>
      </c>
      <c r="R1346" s="173">
        <f>IFERROR(VLOOKUP(Table2[[#This Row],[Enterprise ID]], 'ExistingRental-12.11'!A:H, 3, 0), "Not Open On 12.11")</f>
        <v>45883</v>
      </c>
      <c r="S1346" s="167" t="str">
        <f>IF(Table2[[#This Row],[Start Rental Date]]="New Rental", "New Rental", "Rental Extension Request")</f>
        <v>Rental Extension Request</v>
      </c>
      <c r="T1346" s="167" t="str">
        <f>IFERROR(IF(Table2[[#This Row],[Date of this request]]-Table2[[#This Row],[Tech Service Date]]&lt;60, "New Hire Rental", "Truck Breakdown"), "New Hire Rental")</f>
        <v>Truck Breakdown</v>
      </c>
      <c r="U1346" s="167" t="str">
        <f>IFERROR(VLOOKUP(Table2[[#This Row],[Enterprise ID]], 'ExistingRental-12.11'!A:H, 7, 0), "Not Open On 12.11")</f>
        <v>THEODORE DAILEY</v>
      </c>
      <c r="V1346" s="173">
        <f>IFERROR(VLOOKUP(Table2[[#This Row],[Enterprise ID]],'Tech-ServiceDate'!A:B,2,0), "EitherNewHire or Termed")</f>
        <v>45907</v>
      </c>
      <c r="W1346" s="41"/>
      <c r="X1346" s="25"/>
    </row>
    <row r="1347" spans="1:24" ht="33.75" customHeight="1">
      <c r="A1347" s="15">
        <v>46007</v>
      </c>
      <c r="B1347" s="8">
        <v>36770</v>
      </c>
      <c r="C1347" s="9" t="s">
        <v>17717</v>
      </c>
      <c r="D1347" s="10" t="s">
        <v>9147</v>
      </c>
      <c r="E1347" s="174" t="s">
        <v>18558</v>
      </c>
      <c r="F1347" s="175">
        <v>3468483248</v>
      </c>
      <c r="G1347" s="175" t="s">
        <v>18559</v>
      </c>
      <c r="H1347" s="12">
        <v>45979</v>
      </c>
      <c r="I1347" s="2" t="s">
        <v>15003</v>
      </c>
      <c r="J1347" s="3" t="s">
        <v>17718</v>
      </c>
      <c r="K1347" s="13" t="s">
        <v>14679</v>
      </c>
      <c r="L1347" s="13" t="s">
        <v>14680</v>
      </c>
      <c r="M1347" s="13"/>
      <c r="N1347" s="13" t="s">
        <v>14680</v>
      </c>
      <c r="O1347" s="13" t="s">
        <v>14680</v>
      </c>
      <c r="P1347" s="166" t="str">
        <f>IFERROR(VLOOKUP(D1347,'TPMS-auto'!A:D, 4,0),"Not-in-TPMS")</f>
        <v>0008107</v>
      </c>
      <c r="Q1347" s="166" t="str">
        <f>VLOOKUP(Table2[[#This Row],[Unit Number]],Ops,3,0)</f>
        <v>Carol &amp; Tasha</v>
      </c>
      <c r="R1347" s="173">
        <f>IFERROR(VLOOKUP(Table2[[#This Row],[Enterprise ID]], 'ExistingRental-12.11'!A:H, 3, 0), "Not Open On 12.11")</f>
        <v>45980</v>
      </c>
      <c r="S1347" s="167" t="str">
        <f>IF(Table2[[#This Row],[Start Rental Date]]="New Rental", "New Rental", "Rental Extension Request")</f>
        <v>Rental Extension Request</v>
      </c>
      <c r="T1347" s="167" t="str">
        <f>IFERROR(IF(Table2[[#This Row],[Date of this request]]-Table2[[#This Row],[Tech Service Date]]&lt;60, "New Hire Rental", "Truck Breakdown"), "New Hire Rental")</f>
        <v>Truck Breakdown</v>
      </c>
      <c r="U1347" s="167" t="str">
        <f>IFERROR(VLOOKUP(Table2[[#This Row],[Enterprise ID]], 'ExistingRental-12.11'!A:H, 7, 0), "Not Open On 12.11")</f>
        <v>LOUIS SMITH</v>
      </c>
      <c r="V1347" s="173">
        <f>IFERROR(VLOOKUP(Table2[[#This Row],[Enterprise ID]],'Tech-ServiceDate'!A:B,2,0), "EitherNewHire or Termed")</f>
        <v>39052</v>
      </c>
      <c r="W1347" s="41"/>
      <c r="X1347" s="25"/>
    </row>
    <row r="1348" spans="1:24" ht="33.75" customHeight="1">
      <c r="A1348" s="15">
        <v>46007</v>
      </c>
      <c r="B1348" s="8">
        <v>61688</v>
      </c>
      <c r="C1348" s="9" t="s">
        <v>17661</v>
      </c>
      <c r="D1348" s="10" t="s">
        <v>3684</v>
      </c>
      <c r="E1348" s="174" t="s">
        <v>18560</v>
      </c>
      <c r="F1348" s="175">
        <v>2105488449</v>
      </c>
      <c r="G1348" s="175" t="s">
        <v>18318</v>
      </c>
      <c r="H1348" s="12">
        <v>45978</v>
      </c>
      <c r="I1348" s="11" t="s">
        <v>17662</v>
      </c>
      <c r="J1348" s="13" t="s">
        <v>18561</v>
      </c>
      <c r="K1348" s="13" t="s">
        <v>16651</v>
      </c>
      <c r="L1348" s="13" t="s">
        <v>14680</v>
      </c>
      <c r="M1348" s="13"/>
      <c r="N1348" s="13" t="s">
        <v>14680</v>
      </c>
      <c r="O1348" s="13" t="s">
        <v>14680</v>
      </c>
      <c r="P1348" s="166" t="str">
        <f>IFERROR(VLOOKUP(D1348,'TPMS-auto'!A:D, 4,0),"Not-in-TPMS")</f>
        <v>0008147</v>
      </c>
      <c r="Q1348" s="166" t="str">
        <f>VLOOKUP(Table2[[#This Row],[Unit Number]],Ops,3,0)</f>
        <v>Carol &amp; Tasha</v>
      </c>
      <c r="R1348" s="173">
        <f>IFERROR(VLOOKUP(Table2[[#This Row],[Enterprise ID]], 'ExistingRental-12.11'!A:H, 3, 0), "Not Open On 12.11")</f>
        <v>45979</v>
      </c>
      <c r="S1348" s="167" t="str">
        <f>IF(Table2[[#This Row],[Start Rental Date]]="New Rental", "New Rental", "Rental Extension Request")</f>
        <v>Rental Extension Request</v>
      </c>
      <c r="T1348" s="167" t="str">
        <f>IFERROR(IF(Table2[[#This Row],[Date of this request]]-Table2[[#This Row],[Tech Service Date]]&lt;60, "New Hire Rental", "Truck Breakdown"), "New Hire Rental")</f>
        <v>Truck Breakdown</v>
      </c>
      <c r="U1348" s="167" t="str">
        <f>IFERROR(VLOOKUP(Table2[[#This Row],[Enterprise ID]], 'ExistingRental-12.11'!A:H, 7, 0), "Not Open On 12.11")</f>
        <v>DONALD HANSON</v>
      </c>
      <c r="V1348" s="173">
        <f>IFERROR(VLOOKUP(Table2[[#This Row],[Enterprise ID]],'Tech-ServiceDate'!A:B,2,0), "EitherNewHire or Termed")</f>
        <v>31160</v>
      </c>
      <c r="W1348" s="41"/>
      <c r="X1348" s="25"/>
    </row>
    <row r="1349" spans="1:24" ht="33.75" customHeight="1">
      <c r="A1349" s="15">
        <v>46007</v>
      </c>
      <c r="B1349" s="8">
        <v>46887</v>
      </c>
      <c r="C1349" s="9" t="s">
        <v>18562</v>
      </c>
      <c r="D1349" s="10" t="s">
        <v>18563</v>
      </c>
      <c r="E1349" s="174" t="str">
        <f>TRIM(B1349)</f>
        <v>46887</v>
      </c>
      <c r="F1349" s="175">
        <f>IFERROR(VLOOKUP(D1349,'TPMS-auto'!A:J, 10,0), "Not-in-TPMS")</f>
        <v>6293280404</v>
      </c>
      <c r="G1349" s="175" t="str">
        <f>IFERROR(VLOOKUP(D1349,'TPMS-auto'!A:J,6,0),"Not-in-TPMS")</f>
        <v>046887</v>
      </c>
      <c r="H1349" s="12" t="s">
        <v>14676</v>
      </c>
      <c r="I1349" s="11" t="s">
        <v>18564</v>
      </c>
      <c r="J1349" s="13" t="s">
        <v>18565</v>
      </c>
      <c r="K1349" s="13" t="s">
        <v>14679</v>
      </c>
      <c r="L1349" s="13" t="s">
        <v>14680</v>
      </c>
      <c r="M1349" s="13" t="s">
        <v>14680</v>
      </c>
      <c r="N1349" s="13" t="s">
        <v>14680</v>
      </c>
      <c r="O1349" s="13" t="s">
        <v>14680</v>
      </c>
      <c r="P1349" s="166" t="str">
        <f>IFERROR(VLOOKUP(D1349,'TPMS-auto'!A:D, 4,0),"Not-in-TPMS")</f>
        <v>0008206</v>
      </c>
      <c r="Q1349" s="166" t="str">
        <f>VLOOKUP(Table2[[#This Row],[Unit Number]],Ops,3,0)</f>
        <v>Monica, Cheryl &amp; Machell</v>
      </c>
      <c r="R1349" s="173" t="str">
        <f>IFERROR(VLOOKUP(Table2[[#This Row],[Enterprise ID]], 'ExistingRental-12.11'!A:H, 3, 0), "Not Open On 12.11")</f>
        <v>Not Open On 12.11</v>
      </c>
      <c r="S1349" s="167" t="str">
        <f>IF(Table2[[#This Row],[Start Rental Date]]="New Rental", "New Rental", "Rental Extension Request")</f>
        <v>New Rental</v>
      </c>
      <c r="T1349" s="167" t="str">
        <f>IFERROR(IF(Table2[[#This Row],[Date of this request]]-Table2[[#This Row],[Tech Service Date]]&lt;60, "New Hire Rental", "Truck Breakdown"), "New Hire Rental")</f>
        <v>Truck Breakdown</v>
      </c>
      <c r="U1349" s="167" t="str">
        <f>IFERROR(VLOOKUP(Table2[[#This Row],[Enterprise ID]], 'ExistingRental-12.11'!A:H, 7, 0), "Not Open On 12.11")</f>
        <v>Not Open On 12.11</v>
      </c>
      <c r="V1349" s="173">
        <f>IFERROR(VLOOKUP(Table2[[#This Row],[Enterprise ID]],'Tech-ServiceDate'!A:B,2,0), "EitherNewHire or Termed")</f>
        <v>45746</v>
      </c>
      <c r="W1349" s="41"/>
      <c r="X1349" s="25"/>
    </row>
    <row r="1350" spans="1:24" ht="33.75" customHeight="1">
      <c r="A1350" s="15">
        <v>46007</v>
      </c>
      <c r="B1350" s="7">
        <v>61754</v>
      </c>
      <c r="C1350" s="4" t="s">
        <v>18566</v>
      </c>
      <c r="D1350" s="5" t="s">
        <v>18567</v>
      </c>
      <c r="E1350" s="176" t="str">
        <f>TRIM(B1350)</f>
        <v>61754</v>
      </c>
      <c r="F1350" s="181">
        <f>IFERROR(VLOOKUP(D1350,'TPMS-auto'!A:J, 10,0), "Not-in-TPMS")</f>
        <v>7737460132</v>
      </c>
      <c r="G1350" s="181" t="str">
        <f>IFERROR(VLOOKUP(D1350,'TPMS-auto'!A:J,6,0),"Not-in-TPMS")</f>
        <v>061754</v>
      </c>
      <c r="H1350" s="12" t="s">
        <v>14676</v>
      </c>
      <c r="I1350" s="2" t="s">
        <v>15967</v>
      </c>
      <c r="J1350" s="3" t="s">
        <v>18568</v>
      </c>
      <c r="K1350" s="3" t="s">
        <v>18569</v>
      </c>
      <c r="L1350" s="13" t="s">
        <v>14680</v>
      </c>
      <c r="M1350" s="13" t="s">
        <v>14680</v>
      </c>
      <c r="N1350" s="3" t="s">
        <v>14680</v>
      </c>
      <c r="O1350" s="3" t="s">
        <v>14680</v>
      </c>
      <c r="P1350" s="166" t="str">
        <f>IFERROR(VLOOKUP(D1350,'TPMS-auto'!A:D, 4,0),"Not-in-TPMS")</f>
        <v>0008555</v>
      </c>
      <c r="Q1350" s="166" t="str">
        <f>VLOOKUP(Table2[[#This Row],[Unit Number]],Ops,3,0)</f>
        <v>Monica, Cheryl &amp; Machell</v>
      </c>
      <c r="R1350" s="173" t="str">
        <f>IFERROR(VLOOKUP(Table2[[#This Row],[Enterprise ID]], 'ExistingRental-12.11'!A:H, 3, 0), "Not Open On 12.11")</f>
        <v>Not Open On 12.11</v>
      </c>
      <c r="S1350" s="167" t="str">
        <f>IF(Table2[[#This Row],[Start Rental Date]]="New Rental", "New Rental", "Rental Extension Request")</f>
        <v>New Rental</v>
      </c>
      <c r="T1350" s="167" t="str">
        <f>IFERROR(IF(Table2[[#This Row],[Date of this request]]-Table2[[#This Row],[Tech Service Date]]&lt;60, "New Hire Rental", "Truck Breakdown"), "New Hire Rental")</f>
        <v>Truck Breakdown</v>
      </c>
      <c r="U1350" s="167" t="str">
        <f>IFERROR(VLOOKUP(Table2[[#This Row],[Enterprise ID]], 'ExistingRental-12.11'!A:H, 7, 0), "Not Open On 12.11")</f>
        <v>Not Open On 12.11</v>
      </c>
      <c r="V1350" s="173">
        <f>IFERROR(VLOOKUP(Table2[[#This Row],[Enterprise ID]],'Tech-ServiceDate'!A:B,2,0), "EitherNewHire or Termed")</f>
        <v>42135</v>
      </c>
      <c r="W1350" s="41"/>
      <c r="X1350" s="25"/>
    </row>
    <row r="1351" spans="1:24" ht="33.75" customHeight="1">
      <c r="A1351" s="15">
        <v>46007</v>
      </c>
      <c r="B1351" s="7">
        <v>46986</v>
      </c>
      <c r="C1351" s="4" t="s">
        <v>14988</v>
      </c>
      <c r="D1351" s="5" t="s">
        <v>14989</v>
      </c>
      <c r="E1351" s="176" t="str">
        <f>TRIM(B1351)</f>
        <v>46986</v>
      </c>
      <c r="F1351" s="181">
        <f>IFERROR(VLOOKUP(D1351,'TPMS-auto'!A:J, 10,0), "Not-in-TPMS")</f>
        <v>7578310437</v>
      </c>
      <c r="G1351" s="181" t="str">
        <f>IFERROR(VLOOKUP(D1351,'TPMS-auto'!A:J,6,0),"Not-in-TPMS")</f>
        <v>046986</v>
      </c>
      <c r="H1351" s="12" t="s">
        <v>14676</v>
      </c>
      <c r="I1351" s="2" t="s">
        <v>18570</v>
      </c>
      <c r="J1351" s="3" t="s">
        <v>18571</v>
      </c>
      <c r="K1351" s="13" t="s">
        <v>18572</v>
      </c>
      <c r="L1351" s="13" t="s">
        <v>14680</v>
      </c>
      <c r="M1351" s="13" t="s">
        <v>14680</v>
      </c>
      <c r="N1351" s="3" t="s">
        <v>14680</v>
      </c>
      <c r="O1351" s="3" t="s">
        <v>14680</v>
      </c>
      <c r="P1351" s="166" t="str">
        <f>IFERROR(VLOOKUP(D1351,'TPMS-auto'!A:D, 4,0),"Not-in-TPMS")</f>
        <v>0008175</v>
      </c>
      <c r="Q1351" s="166" t="str">
        <f>VLOOKUP(Table2[[#This Row],[Unit Number]],Ops,3,0)</f>
        <v>Rob &amp; Andrea</v>
      </c>
      <c r="R1351" s="173" t="str">
        <f>IFERROR(VLOOKUP(Table2[[#This Row],[Enterprise ID]], 'ExistingRental-12.11'!A:H, 3, 0), "Not Open On 12.11")</f>
        <v>Not Open On 12.11</v>
      </c>
      <c r="S1351" s="167" t="str">
        <f>IF(Table2[[#This Row],[Start Rental Date]]="New Rental", "New Rental", "Rental Extension Request")</f>
        <v>New Rental</v>
      </c>
      <c r="T1351" s="167" t="str">
        <f>IFERROR(IF(Table2[[#This Row],[Date of this request]]-Table2[[#This Row],[Tech Service Date]]&lt;60, "New Hire Rental", "Truck Breakdown"), "New Hire Rental")</f>
        <v>Truck Breakdown</v>
      </c>
      <c r="U1351" s="167" t="str">
        <f>IFERROR(VLOOKUP(Table2[[#This Row],[Enterprise ID]], 'ExistingRental-12.11'!A:H, 7, 0), "Not Open On 12.11")</f>
        <v>Not Open On 12.11</v>
      </c>
      <c r="V1351" s="173">
        <f>IFERROR(VLOOKUP(Table2[[#This Row],[Enterprise ID]],'Tech-ServiceDate'!A:B,2,0), "EitherNewHire or Termed")</f>
        <v>45893</v>
      </c>
      <c r="W1351" s="41"/>
      <c r="X1351" s="25"/>
    </row>
    <row r="1352" spans="1:24" ht="33.75" customHeight="1">
      <c r="A1352" s="15">
        <v>46007</v>
      </c>
      <c r="B1352" s="7">
        <v>61603</v>
      </c>
      <c r="C1352" s="4" t="s">
        <v>18573</v>
      </c>
      <c r="D1352" s="5" t="s">
        <v>13883</v>
      </c>
      <c r="E1352" s="176" t="str">
        <f>TRIM(B1352)</f>
        <v>61603</v>
      </c>
      <c r="F1352" s="181">
        <f>IFERROR(VLOOKUP(D1352,'TPMS-auto'!A:J, 10,0), "Not-in-TPMS")</f>
        <v>6232765037</v>
      </c>
      <c r="G1352" s="181" t="str">
        <f>IFERROR(VLOOKUP(D1352,'TPMS-auto'!A:J,6,0),"Not-in-TPMS")</f>
        <v>061603</v>
      </c>
      <c r="H1352" s="12" t="s">
        <v>14676</v>
      </c>
      <c r="I1352" s="2" t="s">
        <v>18574</v>
      </c>
      <c r="J1352" s="3" t="s">
        <v>18575</v>
      </c>
      <c r="K1352" s="13" t="s">
        <v>14679</v>
      </c>
      <c r="L1352" s="13" t="s">
        <v>14680</v>
      </c>
      <c r="M1352" s="13" t="s">
        <v>14680</v>
      </c>
      <c r="N1352" s="3" t="s">
        <v>14680</v>
      </c>
      <c r="O1352" s="3" t="s">
        <v>14680</v>
      </c>
      <c r="P1352" s="166" t="str">
        <f>IFERROR(VLOOKUP(D1352,'TPMS-auto'!A:D, 4,0),"Not-in-TPMS")</f>
        <v>0007088</v>
      </c>
      <c r="Q1352" s="166" t="str">
        <f>VLOOKUP(Table2[[#This Row],[Unit Number]],Ops,3,0)</f>
        <v>Carol &amp; Tasha</v>
      </c>
      <c r="R1352" s="173" t="str">
        <f>IFERROR(VLOOKUP(Table2[[#This Row],[Enterprise ID]], 'ExistingRental-12.11'!A:H, 3, 0), "Not Open On 12.11")</f>
        <v>Not Open On 12.11</v>
      </c>
      <c r="S1352" s="167" t="str">
        <f>IF(Table2[[#This Row],[Start Rental Date]]="New Rental", "New Rental", "Rental Extension Request")</f>
        <v>New Rental</v>
      </c>
      <c r="T1352" s="167" t="str">
        <f>IFERROR(IF(Table2[[#This Row],[Date of this request]]-Table2[[#This Row],[Tech Service Date]]&lt;60, "New Hire Rental", "Truck Breakdown"), "New Hire Rental")</f>
        <v>Truck Breakdown</v>
      </c>
      <c r="U1352" s="167" t="str">
        <f>IFERROR(VLOOKUP(Table2[[#This Row],[Enterprise ID]], 'ExistingRental-12.11'!A:H, 7, 0), "Not Open On 12.11")</f>
        <v>Not Open On 12.11</v>
      </c>
      <c r="V1352" s="173">
        <f>IFERROR(VLOOKUP(Table2[[#This Row],[Enterprise ID]],'Tech-ServiceDate'!A:B,2,0), "EitherNewHire or Termed")</f>
        <v>39860</v>
      </c>
      <c r="W1352" s="41"/>
      <c r="X1352" s="25"/>
    </row>
    <row r="1353" spans="1:24" ht="33.75" customHeight="1">
      <c r="A1353" s="15">
        <v>46007</v>
      </c>
      <c r="B1353" s="8">
        <v>21831</v>
      </c>
      <c r="C1353" s="9" t="s">
        <v>17390</v>
      </c>
      <c r="D1353" s="10" t="s">
        <v>8576</v>
      </c>
      <c r="E1353" s="174" t="s">
        <v>18576</v>
      </c>
      <c r="F1353" s="175">
        <v>6824150436</v>
      </c>
      <c r="G1353" s="175" t="s">
        <v>18577</v>
      </c>
      <c r="H1353" s="12" t="s">
        <v>14676</v>
      </c>
      <c r="I1353" s="11" t="s">
        <v>18578</v>
      </c>
      <c r="J1353" s="13" t="s">
        <v>16811</v>
      </c>
      <c r="K1353" s="13" t="s">
        <v>14679</v>
      </c>
      <c r="L1353" s="13" t="s">
        <v>14680</v>
      </c>
      <c r="M1353" s="13" t="s">
        <v>14680</v>
      </c>
      <c r="N1353" s="13" t="s">
        <v>14680</v>
      </c>
      <c r="O1353" s="13" t="s">
        <v>14680</v>
      </c>
      <c r="P1353" s="166" t="str">
        <f>IFERROR(VLOOKUP(D1353,'TPMS-auto'!A:D, 4,0),"Not-in-TPMS")</f>
        <v>0008420</v>
      </c>
      <c r="Q1353" s="166" t="str">
        <f>VLOOKUP(Table2[[#This Row],[Unit Number]],Ops,3,0)</f>
        <v>Rob &amp; Andrea</v>
      </c>
      <c r="R1353" s="173" t="str">
        <f>IFERROR(VLOOKUP(Table2[[#This Row],[Enterprise ID]], 'ExistingRental-12.11'!A:H, 3, 0), "Not Open On 12.11")</f>
        <v>Not Open On 12.11</v>
      </c>
      <c r="S1353" s="167" t="str">
        <f>IF(Table2[[#This Row],[Start Rental Date]]="New Rental", "New Rental", "Rental Extension Request")</f>
        <v>New Rental</v>
      </c>
      <c r="T1353" s="167" t="str">
        <f>IFERROR(IF(Table2[[#This Row],[Date of this request]]-Table2[[#This Row],[Tech Service Date]]&lt;60, "New Hire Rental", "Truck Breakdown"), "New Hire Rental")</f>
        <v>Truck Breakdown</v>
      </c>
      <c r="U1353" s="167" t="str">
        <f>IFERROR(VLOOKUP(Table2[[#This Row],[Enterprise ID]], 'ExistingRental-12.11'!A:H, 7, 0), "Not Open On 12.11")</f>
        <v>Not Open On 12.11</v>
      </c>
      <c r="V1353" s="173">
        <f>IFERROR(VLOOKUP(Table2[[#This Row],[Enterprise ID]],'Tech-ServiceDate'!A:B,2,0), "EitherNewHire or Termed")</f>
        <v>39916</v>
      </c>
      <c r="W1353" s="41"/>
      <c r="X1353" s="25"/>
    </row>
    <row r="1354" spans="1:24" ht="33.75" customHeight="1">
      <c r="A1354" s="15">
        <v>46007</v>
      </c>
      <c r="B1354" s="7">
        <v>61192</v>
      </c>
      <c r="C1354" s="4" t="s">
        <v>16077</v>
      </c>
      <c r="D1354" s="5" t="s">
        <v>16078</v>
      </c>
      <c r="E1354" s="176" t="str">
        <f>TRIM(B1354)</f>
        <v>61192</v>
      </c>
      <c r="F1354" s="181">
        <f>IFERROR(VLOOKUP(D1354,'TPMS-auto'!A:J, 10,0), "Not-in-TPMS")</f>
        <v>3034340716</v>
      </c>
      <c r="G1354" s="181" t="str">
        <f>IFERROR(VLOOKUP(D1354,'TPMS-auto'!A:J,6,0),"Not-in-TPMS")</f>
        <v>061815</v>
      </c>
      <c r="H1354" s="6">
        <v>46001</v>
      </c>
      <c r="I1354" s="2" t="s">
        <v>18383</v>
      </c>
      <c r="J1354" s="3" t="s">
        <v>14846</v>
      </c>
      <c r="K1354" s="3" t="s">
        <v>15483</v>
      </c>
      <c r="L1354" s="3" t="s">
        <v>14680</v>
      </c>
      <c r="M1354" s="13"/>
      <c r="N1354" s="3" t="s">
        <v>14680</v>
      </c>
      <c r="O1354" s="3" t="s">
        <v>14680</v>
      </c>
      <c r="P1354" s="166" t="str">
        <f>IFERROR(VLOOKUP(D1354,'TPMS-auto'!A:D, 4,0),"Not-in-TPMS")</f>
        <v>0008169</v>
      </c>
      <c r="Q1354" s="166" t="str">
        <f>VLOOKUP(Table2[[#This Row],[Unit Number]],Ops,3,0)</f>
        <v>Carol &amp; Tasha</v>
      </c>
      <c r="R1354" s="173" t="str">
        <f>IFERROR(VLOOKUP(Table2[[#This Row],[Enterprise ID]], 'ExistingRental-12.11'!A:H, 3, 0), "Not Open On 12.11")</f>
        <v>Not Open On 12.11</v>
      </c>
      <c r="S1354" s="167" t="str">
        <f>IF(Table2[[#This Row],[Start Rental Date]]="New Rental", "New Rental", "Rental Extension Request")</f>
        <v>Rental Extension Request</v>
      </c>
      <c r="T1354" s="167" t="str">
        <f>IFERROR(IF(Table2[[#This Row],[Date of this request]]-Table2[[#This Row],[Tech Service Date]]&lt;60, "New Hire Rental", "Truck Breakdown"), "New Hire Rental")</f>
        <v>Truck Breakdown</v>
      </c>
      <c r="U1354" s="167" t="str">
        <f>IFERROR(VLOOKUP(Table2[[#This Row],[Enterprise ID]], 'ExistingRental-12.11'!A:H, 7, 0), "Not Open On 12.11")</f>
        <v>Not Open On 12.11</v>
      </c>
      <c r="V1354" s="173">
        <f>IFERROR(VLOOKUP(Table2[[#This Row],[Enterprise ID]],'Tech-ServiceDate'!A:B,2,0), "EitherNewHire or Termed")</f>
        <v>45543</v>
      </c>
      <c r="W1354" s="41"/>
      <c r="X1354" s="25"/>
    </row>
    <row r="1355" spans="1:24" ht="33.75" customHeight="1">
      <c r="A1355" s="15">
        <v>46007</v>
      </c>
      <c r="B1355" s="7">
        <v>61340</v>
      </c>
      <c r="C1355" s="4" t="s">
        <v>18579</v>
      </c>
      <c r="D1355" s="5" t="s">
        <v>508</v>
      </c>
      <c r="E1355" s="176" t="str">
        <f>TRIM(B1355)</f>
        <v>61340</v>
      </c>
      <c r="F1355" s="181">
        <f>IFERROR(VLOOKUP(D1355,'TPMS-auto'!A:J, 10,0), "Not-in-TPMS")</f>
        <v>5109939018</v>
      </c>
      <c r="G1355" s="181" t="str">
        <f>IFERROR(VLOOKUP(D1355,'TPMS-auto'!A:J,6,0),"Not-in-TPMS")</f>
        <v>061340</v>
      </c>
      <c r="H1355" s="12" t="s">
        <v>14676</v>
      </c>
      <c r="I1355" s="2" t="s">
        <v>18580</v>
      </c>
      <c r="J1355" s="3" t="s">
        <v>18581</v>
      </c>
      <c r="K1355" s="13" t="s">
        <v>14679</v>
      </c>
      <c r="L1355" s="13" t="s">
        <v>14680</v>
      </c>
      <c r="M1355" s="13" t="s">
        <v>14680</v>
      </c>
      <c r="N1355" s="3" t="s">
        <v>14680</v>
      </c>
      <c r="O1355" s="3" t="s">
        <v>14680</v>
      </c>
      <c r="P1355" s="166" t="str">
        <f>IFERROR(VLOOKUP(D1355,'TPMS-auto'!A:D, 4,0),"Not-in-TPMS")</f>
        <v>0008184</v>
      </c>
      <c r="Q1355" s="166" t="str">
        <f>VLOOKUP(Table2[[#This Row],[Unit Number]],Ops,3,0)</f>
        <v>Carol &amp; Tasha</v>
      </c>
      <c r="R1355" s="173" t="str">
        <f>IFERROR(VLOOKUP(Table2[[#This Row],[Enterprise ID]], 'ExistingRental-12.11'!A:H, 3, 0), "Not Open On 12.11")</f>
        <v>Not Open On 12.11</v>
      </c>
      <c r="S1355" s="167" t="str">
        <f>IF(Table2[[#This Row],[Start Rental Date]]="New Rental", "New Rental", "Rental Extension Request")</f>
        <v>New Rental</v>
      </c>
      <c r="T1355" s="167" t="str">
        <f>IFERROR(IF(Table2[[#This Row],[Date of this request]]-Table2[[#This Row],[Tech Service Date]]&lt;60, "New Hire Rental", "Truck Breakdown"), "New Hire Rental")</f>
        <v>Truck Breakdown</v>
      </c>
      <c r="U1355" s="167" t="str">
        <f>IFERROR(VLOOKUP(Table2[[#This Row],[Enterprise ID]], 'ExistingRental-12.11'!A:H, 7, 0), "Not Open On 12.11")</f>
        <v>Not Open On 12.11</v>
      </c>
      <c r="V1355" s="173">
        <f>IFERROR(VLOOKUP(Table2[[#This Row],[Enterprise ID]],'Tech-ServiceDate'!A:B,2,0), "EitherNewHire or Termed")</f>
        <v>40283</v>
      </c>
      <c r="W1355" s="41"/>
      <c r="X1355" s="25"/>
    </row>
    <row r="1356" spans="1:24" ht="33.75" customHeight="1">
      <c r="A1356" s="15">
        <v>46007</v>
      </c>
      <c r="B1356" s="7">
        <v>36676</v>
      </c>
      <c r="C1356" s="4" t="s">
        <v>17865</v>
      </c>
      <c r="D1356" s="5" t="s">
        <v>15323</v>
      </c>
      <c r="E1356" s="176" t="str">
        <f>TRIM(B1356)</f>
        <v>36676</v>
      </c>
      <c r="F1356" s="181">
        <f>IFERROR(VLOOKUP(D1356,'TPMS-auto'!A:J, 10,0), "Not-in-TPMS")</f>
        <v>3374860598</v>
      </c>
      <c r="G1356" s="181" t="str">
        <f>IFERROR(VLOOKUP(D1356,'TPMS-auto'!A:J,6,0),"Not-in-TPMS")</f>
        <v>036676</v>
      </c>
      <c r="H1356" s="6">
        <v>46000</v>
      </c>
      <c r="I1356" s="2" t="s">
        <v>18582</v>
      </c>
      <c r="J1356" s="3" t="s">
        <v>17867</v>
      </c>
      <c r="K1356" s="13" t="s">
        <v>14679</v>
      </c>
      <c r="L1356" s="13" t="s">
        <v>14680</v>
      </c>
      <c r="M1356" s="13"/>
      <c r="N1356" s="3" t="s">
        <v>14680</v>
      </c>
      <c r="O1356" s="3" t="s">
        <v>14680</v>
      </c>
      <c r="P1356" s="166" t="str">
        <f>IFERROR(VLOOKUP(D1356,'TPMS-auto'!A:D, 4,0),"Not-in-TPMS")</f>
        <v>0008107</v>
      </c>
      <c r="Q1356" s="166" t="str">
        <f>VLOOKUP(Table2[[#This Row],[Unit Number]],Ops,3,0)</f>
        <v>Carol &amp; Tasha</v>
      </c>
      <c r="R1356" s="173">
        <f>IFERROR(VLOOKUP(Table2[[#This Row],[Enterprise ID]], 'ExistingRental-12.11'!A:H, 3, 0), "Not Open On 12.11")</f>
        <v>45996</v>
      </c>
      <c r="S1356" s="167" t="str">
        <f>IF(Table2[[#This Row],[Start Rental Date]]="New Rental", "New Rental", "Rental Extension Request")</f>
        <v>Rental Extension Request</v>
      </c>
      <c r="T1356" s="167" t="str">
        <f>IFERROR(IF(Table2[[#This Row],[Date of this request]]-Table2[[#This Row],[Tech Service Date]]&lt;60, "New Hire Rental", "Truck Breakdown"), "New Hire Rental")</f>
        <v>Truck Breakdown</v>
      </c>
      <c r="U1356" s="167" t="str">
        <f>IFERROR(VLOOKUP(Table2[[#This Row],[Enterprise ID]], 'ExistingRental-12.11'!A:H, 7, 0), "Not Open On 12.11")</f>
        <v>LIONEST BONIN</v>
      </c>
      <c r="V1356" s="173">
        <f>IFERROR(VLOOKUP(Table2[[#This Row],[Enterprise ID]],'Tech-ServiceDate'!A:B,2,0), "EitherNewHire or Termed")</f>
        <v>44315</v>
      </c>
      <c r="W1356" s="41"/>
      <c r="X1356" s="25"/>
    </row>
    <row r="1357" spans="1:24" ht="33.75" customHeight="1">
      <c r="A1357" s="15">
        <v>46007</v>
      </c>
      <c r="B1357" s="8">
        <v>36605</v>
      </c>
      <c r="C1357" s="9" t="s">
        <v>14896</v>
      </c>
      <c r="D1357" s="10" t="s">
        <v>14897</v>
      </c>
      <c r="E1357" s="174" t="str">
        <f>TRIM(B1357)</f>
        <v>36605</v>
      </c>
      <c r="F1357" s="175">
        <f>IFERROR(VLOOKUP(D1357,'TPMS-auto'!A:J, 10,0), "Not-in-TPMS")</f>
        <v>7156062268</v>
      </c>
      <c r="G1357" s="175" t="str">
        <f>IFERROR(VLOOKUP(D1357,'TPMS-auto'!A:J,6,0),"Not-in-TPMS")</f>
        <v>036605</v>
      </c>
      <c r="H1357" s="12">
        <v>46002</v>
      </c>
      <c r="I1357" s="11" t="s">
        <v>17574</v>
      </c>
      <c r="J1357" s="13" t="s">
        <v>18583</v>
      </c>
      <c r="K1357" s="13" t="s">
        <v>14679</v>
      </c>
      <c r="L1357" s="13" t="s">
        <v>14680</v>
      </c>
      <c r="M1357" s="13"/>
      <c r="N1357" s="13" t="s">
        <v>14680</v>
      </c>
      <c r="O1357" s="3" t="s">
        <v>14680</v>
      </c>
      <c r="P1357" s="166" t="str">
        <f>IFERROR(VLOOKUP(D1357,'TPMS-auto'!A:D, 4,0),"Not-in-TPMS")</f>
        <v>0008555</v>
      </c>
      <c r="Q1357" s="166" t="str">
        <f>VLOOKUP(Table2[[#This Row],[Unit Number]],Ops,3,0)</f>
        <v>Monica, Cheryl &amp; Machell</v>
      </c>
      <c r="R1357" s="173" t="str">
        <f>IFERROR(VLOOKUP(Table2[[#This Row],[Enterprise ID]], 'ExistingRental-12.11'!A:H, 3, 0), "Not Open On 12.11")</f>
        <v>Not Open On 12.11</v>
      </c>
      <c r="S1357" s="167" t="str">
        <f>IF(Table2[[#This Row],[Start Rental Date]]="New Rental", "New Rental", "Rental Extension Request")</f>
        <v>Rental Extension Request</v>
      </c>
      <c r="T1357" s="167" t="str">
        <f>IFERROR(IF(Table2[[#This Row],[Date of this request]]-Table2[[#This Row],[Tech Service Date]]&lt;60, "New Hire Rental", "Truck Breakdown"), "New Hire Rental")</f>
        <v>Truck Breakdown</v>
      </c>
      <c r="U1357" s="167" t="str">
        <f>IFERROR(VLOOKUP(Table2[[#This Row],[Enterprise ID]], 'ExistingRental-12.11'!A:H, 7, 0), "Not Open On 12.11")</f>
        <v>Not Open On 12.11</v>
      </c>
      <c r="V1357" s="173">
        <f>IFERROR(VLOOKUP(Table2[[#This Row],[Enterprise ID]],'Tech-ServiceDate'!A:B,2,0), "EitherNewHire or Termed")</f>
        <v>45001</v>
      </c>
      <c r="W1357" s="41"/>
      <c r="X1357" s="25"/>
    </row>
    <row r="1358" spans="1:24" ht="33.75" customHeight="1">
      <c r="A1358" s="15">
        <v>46007</v>
      </c>
      <c r="B1358" s="8">
        <v>47073</v>
      </c>
      <c r="C1358" s="9" t="s">
        <v>16966</v>
      </c>
      <c r="D1358" s="10" t="s">
        <v>16967</v>
      </c>
      <c r="E1358" s="174" t="s">
        <v>17905</v>
      </c>
      <c r="F1358" s="175">
        <v>3159804912</v>
      </c>
      <c r="G1358" s="175" t="s">
        <v>17906</v>
      </c>
      <c r="H1358" s="12">
        <v>45986</v>
      </c>
      <c r="I1358" s="11" t="s">
        <v>18584</v>
      </c>
      <c r="J1358" s="13" t="s">
        <v>18585</v>
      </c>
      <c r="K1358" s="13" t="s">
        <v>15451</v>
      </c>
      <c r="L1358" s="13" t="s">
        <v>14680</v>
      </c>
      <c r="M1358" s="13" t="s">
        <v>14680</v>
      </c>
      <c r="N1358" s="13" t="s">
        <v>14680</v>
      </c>
      <c r="O1358" s="13" t="s">
        <v>14680</v>
      </c>
      <c r="P1358" s="166" t="str">
        <f>IFERROR(VLOOKUP(D1358,'TPMS-auto'!A:D, 4,0),"Not-in-TPMS")</f>
        <v>0007670</v>
      </c>
      <c r="Q1358" s="166" t="str">
        <f>VLOOKUP(Table2[[#This Row],[Unit Number]],Ops,3,0)</f>
        <v>Rob &amp; Andrea</v>
      </c>
      <c r="R1358" s="173" t="str">
        <f>IFERROR(VLOOKUP(Table2[[#This Row],[Enterprise ID]], 'ExistingRental-12.11'!A:H, 3, 0), "Not Open On 12.11")</f>
        <v>Not Open On 12.11</v>
      </c>
      <c r="S1358" s="167" t="str">
        <f>IF(Table2[[#This Row],[Start Rental Date]]="New Rental", "New Rental", "Rental Extension Request")</f>
        <v>Rental Extension Request</v>
      </c>
      <c r="T1358" s="167" t="str">
        <f>IFERROR(IF(Table2[[#This Row],[Date of this request]]-Table2[[#This Row],[Tech Service Date]]&lt;60, "New Hire Rental", "Truck Breakdown"), "New Hire Rental")</f>
        <v>Truck Breakdown</v>
      </c>
      <c r="U1358" s="167" t="str">
        <f>IFERROR(VLOOKUP(Table2[[#This Row],[Enterprise ID]], 'ExistingRental-12.11'!A:H, 7, 0), "Not Open On 12.11")</f>
        <v>Not Open On 12.11</v>
      </c>
      <c r="V1358" s="173">
        <f>IFERROR(VLOOKUP(Table2[[#This Row],[Enterprise ID]],'Tech-ServiceDate'!A:B,2,0), "EitherNewHire or Termed")</f>
        <v>45333</v>
      </c>
      <c r="W1358" s="41"/>
      <c r="X1358" s="25"/>
    </row>
    <row r="1359" spans="1:24" ht="33.75" customHeight="1">
      <c r="A1359" s="15">
        <v>46007</v>
      </c>
      <c r="B1359" s="8">
        <v>46174</v>
      </c>
      <c r="C1359" s="9" t="s">
        <v>17570</v>
      </c>
      <c r="D1359" s="10" t="s">
        <v>15336</v>
      </c>
      <c r="E1359" s="174" t="str">
        <f t="shared" ref="E1359:E1370" si="55">TRIM(B1359)</f>
        <v>46174</v>
      </c>
      <c r="F1359" s="175">
        <f>IFERROR(VLOOKUP(D1359,'TPMS-auto'!A:J, 10,0), "Not-in-TPMS")</f>
        <v>5635790206</v>
      </c>
      <c r="G1359" s="175" t="str">
        <f>IFERROR(VLOOKUP(D1359,'TPMS-auto'!A:J,6,0),"Not-in-TPMS")</f>
        <v>061063</v>
      </c>
      <c r="H1359" s="12">
        <v>45975</v>
      </c>
      <c r="I1359" s="11" t="s">
        <v>15246</v>
      </c>
      <c r="J1359" s="13" t="s">
        <v>15426</v>
      </c>
      <c r="K1359" s="13" t="s">
        <v>15451</v>
      </c>
      <c r="L1359" s="13" t="s">
        <v>14680</v>
      </c>
      <c r="M1359" s="13"/>
      <c r="N1359" s="13" t="s">
        <v>14680</v>
      </c>
      <c r="O1359" s="13" t="s">
        <v>14680</v>
      </c>
      <c r="P1359" s="166" t="str">
        <f>IFERROR(VLOOKUP(D1359,'TPMS-auto'!A:D, 4,0),"Not-in-TPMS")</f>
        <v>0008555</v>
      </c>
      <c r="Q1359" s="166" t="str">
        <f>VLOOKUP(Table2[[#This Row],[Unit Number]],Ops,3,0)</f>
        <v>Monica, Cheryl &amp; Machell</v>
      </c>
      <c r="R1359" s="173" t="str">
        <f>IFERROR(VLOOKUP(Table2[[#This Row],[Enterprise ID]], 'ExistingRental-12.11'!A:H, 3, 0), "Not Open On 12.11")</f>
        <v>Not Open On 12.11</v>
      </c>
      <c r="S1359" s="167" t="str">
        <f>IF(Table2[[#This Row],[Start Rental Date]]="New Rental", "New Rental", "Rental Extension Request")</f>
        <v>Rental Extension Request</v>
      </c>
      <c r="T1359" s="167" t="str">
        <f>IFERROR(IF(Table2[[#This Row],[Date of this request]]-Table2[[#This Row],[Tech Service Date]]&lt;60, "New Hire Rental", "Truck Breakdown"), "New Hire Rental")</f>
        <v>Truck Breakdown</v>
      </c>
      <c r="U1359" s="167" t="str">
        <f>IFERROR(VLOOKUP(Table2[[#This Row],[Enterprise ID]], 'ExistingRental-12.11'!A:H, 7, 0), "Not Open On 12.11")</f>
        <v>Not Open On 12.11</v>
      </c>
      <c r="V1359" s="173">
        <f>IFERROR(VLOOKUP(Table2[[#This Row],[Enterprise ID]],'Tech-ServiceDate'!A:B,2,0), "EitherNewHire or Termed")</f>
        <v>45872</v>
      </c>
      <c r="W1359" s="41"/>
      <c r="X1359" s="25"/>
    </row>
    <row r="1360" spans="1:24" ht="33.75" customHeight="1">
      <c r="A1360" s="15">
        <v>46007</v>
      </c>
      <c r="B1360" s="7">
        <v>23548</v>
      </c>
      <c r="C1360" s="4" t="s">
        <v>16136</v>
      </c>
      <c r="D1360" s="5" t="s">
        <v>16137</v>
      </c>
      <c r="E1360" s="176" t="str">
        <f t="shared" si="55"/>
        <v>23548</v>
      </c>
      <c r="F1360" s="181">
        <f>IFERROR(VLOOKUP(D1360,'TPMS-auto'!A:J, 10,0), "Not-in-TPMS")</f>
        <v>4236473059</v>
      </c>
      <c r="G1360" s="181" t="str">
        <f>IFERROR(VLOOKUP(D1360,'TPMS-auto'!A:J,6,0),"Not-in-TPMS")</f>
        <v>046791</v>
      </c>
      <c r="H1360" s="6" t="s">
        <v>14676</v>
      </c>
      <c r="I1360" s="2" t="s">
        <v>16138</v>
      </c>
      <c r="J1360" s="3" t="s">
        <v>18561</v>
      </c>
      <c r="K1360" s="3" t="s">
        <v>16651</v>
      </c>
      <c r="L1360" s="3" t="s">
        <v>14680</v>
      </c>
      <c r="M1360" s="13"/>
      <c r="N1360" s="3" t="s">
        <v>14680</v>
      </c>
      <c r="O1360" s="3" t="s">
        <v>14680</v>
      </c>
      <c r="P1360" s="166" t="str">
        <f>IFERROR(VLOOKUP(D1360,'TPMS-auto'!A:D, 4,0),"Not-in-TPMS")</f>
        <v>0004766</v>
      </c>
      <c r="Q1360" s="166" t="str">
        <f>VLOOKUP(Table2[[#This Row],[Unit Number]],Ops,3,0)</f>
        <v>Rob &amp; Andrea</v>
      </c>
      <c r="R1360" s="173" t="str">
        <f>IFERROR(VLOOKUP(Table2[[#This Row],[Enterprise ID]], 'ExistingRental-12.11'!A:H, 3, 0), "Not Open On 12.11")</f>
        <v>Not Open On 12.11</v>
      </c>
      <c r="S1360" s="167" t="str">
        <f>IF(Table2[[#This Row],[Start Rental Date]]="New Rental", "New Rental", "Rental Extension Request")</f>
        <v>New Rental</v>
      </c>
      <c r="T1360" s="167" t="str">
        <f>IFERROR(IF(Table2[[#This Row],[Date of this request]]-Table2[[#This Row],[Tech Service Date]]&lt;60, "New Hire Rental", "Truck Breakdown"), "New Hire Rental")</f>
        <v>Truck Breakdown</v>
      </c>
      <c r="U1360" s="167" t="str">
        <f>IFERROR(VLOOKUP(Table2[[#This Row],[Enterprise ID]], 'ExistingRental-12.11'!A:H, 7, 0), "Not Open On 12.11")</f>
        <v>Not Open On 12.11</v>
      </c>
      <c r="V1360" s="173">
        <f>IFERROR(VLOOKUP(Table2[[#This Row],[Enterprise ID]],'Tech-ServiceDate'!A:B,2,0), "EitherNewHire or Termed")</f>
        <v>44225</v>
      </c>
      <c r="W1360" s="41"/>
      <c r="X1360" s="25"/>
    </row>
    <row r="1361" spans="1:24" ht="33.75" customHeight="1">
      <c r="A1361" s="15">
        <v>46007</v>
      </c>
      <c r="B1361" s="7">
        <v>36108</v>
      </c>
      <c r="C1361" s="4" t="s">
        <v>18586</v>
      </c>
      <c r="D1361" s="5" t="s">
        <v>18587</v>
      </c>
      <c r="E1361" s="176" t="str">
        <f t="shared" si="55"/>
        <v>36108</v>
      </c>
      <c r="F1361" s="181">
        <f>IFERROR(VLOOKUP(D1361,'TPMS-auto'!A:J, 10,0), "Not-in-TPMS")</f>
        <v>9039331172</v>
      </c>
      <c r="G1361" s="181" t="str">
        <f>IFERROR(VLOOKUP(D1361,'TPMS-auto'!A:J,6,0),"Not-in-TPMS")</f>
        <v>036108</v>
      </c>
      <c r="H1361" s="6">
        <v>45939</v>
      </c>
      <c r="I1361" s="2" t="s">
        <v>18588</v>
      </c>
      <c r="J1361" s="3" t="s">
        <v>15426</v>
      </c>
      <c r="K1361" s="3" t="s">
        <v>15451</v>
      </c>
      <c r="L1361" s="3" t="s">
        <v>14680</v>
      </c>
      <c r="M1361" s="13" t="s">
        <v>14680</v>
      </c>
      <c r="N1361" s="3" t="s">
        <v>14680</v>
      </c>
      <c r="O1361" s="3" t="s">
        <v>14680</v>
      </c>
      <c r="P1361" s="166" t="str">
        <f>IFERROR(VLOOKUP(D1361,'TPMS-auto'!A:D, 4,0),"Not-in-TPMS")</f>
        <v>0007995</v>
      </c>
      <c r="Q1361" s="166" t="str">
        <f>VLOOKUP(Table2[[#This Row],[Unit Number]],Ops,3,0)</f>
        <v>Carol &amp; Tasha</v>
      </c>
      <c r="R1361" s="173" t="str">
        <f>IFERROR(VLOOKUP(Table2[[#This Row],[Enterprise ID]], 'ExistingRental-12.11'!A:H, 3, 0), "Not Open On 12.11")</f>
        <v>Not Open On 12.11</v>
      </c>
      <c r="S1361" s="167" t="str">
        <f>IF(Table2[[#This Row],[Start Rental Date]]="New Rental", "New Rental", "Rental Extension Request")</f>
        <v>Rental Extension Request</v>
      </c>
      <c r="T1361" s="167" t="str">
        <f>IFERROR(IF(Table2[[#This Row],[Date of this request]]-Table2[[#This Row],[Tech Service Date]]&lt;60, "New Hire Rental", "Truck Breakdown"), "New Hire Rental")</f>
        <v>New Hire Rental</v>
      </c>
      <c r="U1361" s="167" t="str">
        <f>IFERROR(VLOOKUP(Table2[[#This Row],[Enterprise ID]], 'ExistingRental-12.11'!A:H, 7, 0), "Not Open On 12.11")</f>
        <v>Not Open On 12.11</v>
      </c>
      <c r="V1361" s="173">
        <f>IFERROR(VLOOKUP(Table2[[#This Row],[Enterprise ID]],'Tech-ServiceDate'!A:B,2,0), "EitherNewHire or Termed")</f>
        <v>45977</v>
      </c>
      <c r="W1361" s="41"/>
      <c r="X1361" s="25"/>
    </row>
    <row r="1362" spans="1:24" ht="33.75" customHeight="1">
      <c r="A1362" s="15">
        <v>46007</v>
      </c>
      <c r="B1362" s="7">
        <v>47389</v>
      </c>
      <c r="C1362" s="4" t="s">
        <v>18365</v>
      </c>
      <c r="D1362" s="5" t="s">
        <v>17467</v>
      </c>
      <c r="E1362" s="176" t="str">
        <f t="shared" si="55"/>
        <v>47389</v>
      </c>
      <c r="F1362" s="181">
        <f>IFERROR(VLOOKUP(D1362,'TPMS-auto'!A:J, 10,0), "Not-in-TPMS")</f>
        <v>3346550144</v>
      </c>
      <c r="G1362" s="181" t="str">
        <f>IFERROR(VLOOKUP(D1362,'TPMS-auto'!A:J,6,0),"Not-in-TPMS")</f>
        <v>047389</v>
      </c>
      <c r="H1362" s="6">
        <v>45973</v>
      </c>
      <c r="I1362" s="2" t="s">
        <v>17468</v>
      </c>
      <c r="J1362" s="3" t="s">
        <v>15426</v>
      </c>
      <c r="K1362" s="3" t="s">
        <v>17469</v>
      </c>
      <c r="L1362" s="3" t="s">
        <v>14680</v>
      </c>
      <c r="M1362" s="13"/>
      <c r="N1362" s="3" t="s">
        <v>14680</v>
      </c>
      <c r="O1362" s="3" t="s">
        <v>14680</v>
      </c>
      <c r="P1362" s="166" t="str">
        <f>IFERROR(VLOOKUP(D1362,'TPMS-auto'!A:D, 4,0),"Not-in-TPMS")</f>
        <v>0008035</v>
      </c>
      <c r="Q1362" s="166" t="str">
        <f>VLOOKUP(Table2[[#This Row],[Unit Number]],Ops,3,0)</f>
        <v>Rob &amp; Andrea</v>
      </c>
      <c r="R1362" s="173">
        <f>IFERROR(VLOOKUP(Table2[[#This Row],[Enterprise ID]], 'ExistingRental-12.11'!A:H, 3, 0), "Not Open On 12.11")</f>
        <v>45973</v>
      </c>
      <c r="S1362" s="167" t="str">
        <f>IF(Table2[[#This Row],[Start Rental Date]]="New Rental", "New Rental", "Rental Extension Request")</f>
        <v>Rental Extension Request</v>
      </c>
      <c r="T1362" s="167" t="str">
        <f>IFERROR(IF(Table2[[#This Row],[Date of this request]]-Table2[[#This Row],[Tech Service Date]]&lt;60, "New Hire Rental", "Truck Breakdown"), "New Hire Rental")</f>
        <v>New Hire Rental</v>
      </c>
      <c r="U1362" s="167" t="str">
        <f>IFERROR(VLOOKUP(Table2[[#This Row],[Enterprise ID]], 'ExistingRental-12.11'!A:H, 7, 0), "Not Open On 12.11")</f>
        <v>WILLIAM ADAMS</v>
      </c>
      <c r="V1362" s="173">
        <f>IFERROR(VLOOKUP(Table2[[#This Row],[Enterprise ID]],'Tech-ServiceDate'!A:B,2,0), "EitherNewHire or Termed")</f>
        <v>45970</v>
      </c>
      <c r="W1362" s="41"/>
      <c r="X1362" s="25"/>
    </row>
    <row r="1363" spans="1:24" ht="33.75" customHeight="1">
      <c r="A1363" s="15">
        <v>46007</v>
      </c>
      <c r="B1363" s="7">
        <v>23861</v>
      </c>
      <c r="C1363" s="4" t="s">
        <v>15376</v>
      </c>
      <c r="D1363" s="5" t="s">
        <v>15377</v>
      </c>
      <c r="E1363" s="176" t="str">
        <f t="shared" si="55"/>
        <v>23861</v>
      </c>
      <c r="F1363" s="181">
        <f>IFERROR(VLOOKUP(D1363,'TPMS-auto'!A:J, 10,0), "Not-in-TPMS")</f>
        <v>3313273001</v>
      </c>
      <c r="G1363" s="181" t="str">
        <f>IFERROR(VLOOKUP(D1363,'TPMS-auto'!A:J,6,0),"Not-in-TPMS")</f>
        <v>023861</v>
      </c>
      <c r="H1363" s="6">
        <v>45925</v>
      </c>
      <c r="I1363" s="2" t="s">
        <v>18589</v>
      </c>
      <c r="J1363" s="3" t="s">
        <v>18590</v>
      </c>
      <c r="K1363" s="3" t="s">
        <v>15451</v>
      </c>
      <c r="L1363" s="3" t="s">
        <v>14680</v>
      </c>
      <c r="M1363" s="13"/>
      <c r="N1363" s="3" t="s">
        <v>14680</v>
      </c>
      <c r="O1363" s="3" t="s">
        <v>14680</v>
      </c>
      <c r="P1363" s="166" t="str">
        <f>IFERROR(VLOOKUP(D1363,'TPMS-auto'!A:D, 4,0),"Not-in-TPMS")</f>
        <v>0008555</v>
      </c>
      <c r="Q1363" s="166" t="str">
        <f>VLOOKUP(Table2[[#This Row],[Unit Number]],Ops,3,0)</f>
        <v>Monica, Cheryl &amp; Machell</v>
      </c>
      <c r="R1363" s="173" t="str">
        <f>IFERROR(VLOOKUP(Table2[[#This Row],[Enterprise ID]], 'ExistingRental-12.11'!A:H, 3, 0), "Not Open On 12.11")</f>
        <v>Not Open On 12.11</v>
      </c>
      <c r="S1363" s="167" t="str">
        <f>IF(Table2[[#This Row],[Start Rental Date]]="New Rental", "New Rental", "Rental Extension Request")</f>
        <v>Rental Extension Request</v>
      </c>
      <c r="T1363" s="167" t="str">
        <f>IFERROR(IF(Table2[[#This Row],[Date of this request]]-Table2[[#This Row],[Tech Service Date]]&lt;60, "New Hire Rental", "Truck Breakdown"), "New Hire Rental")</f>
        <v>Truck Breakdown</v>
      </c>
      <c r="U1363" s="167" t="str">
        <f>IFERROR(VLOOKUP(Table2[[#This Row],[Enterprise ID]], 'ExistingRental-12.11'!A:H, 7, 0), "Not Open On 12.11")</f>
        <v>Not Open On 12.11</v>
      </c>
      <c r="V1363" s="173">
        <f>IFERROR(VLOOKUP(Table2[[#This Row],[Enterprise ID]],'Tech-ServiceDate'!A:B,2,0), "EitherNewHire or Termed")</f>
        <v>45907</v>
      </c>
      <c r="W1363" s="41"/>
      <c r="X1363" s="25"/>
    </row>
    <row r="1364" spans="1:24" ht="33.75" customHeight="1">
      <c r="A1364" s="15">
        <v>46008</v>
      </c>
      <c r="B1364" s="7">
        <v>37303</v>
      </c>
      <c r="C1364" s="4" t="s">
        <v>17218</v>
      </c>
      <c r="D1364" s="5" t="s">
        <v>17219</v>
      </c>
      <c r="E1364" s="176" t="str">
        <f t="shared" si="55"/>
        <v>37303</v>
      </c>
      <c r="F1364" s="181">
        <f>IFERROR(VLOOKUP(D1364,'TPMS-auto'!A:J, 10,0), "Not-in-TPMS")</f>
        <v>3158860334</v>
      </c>
      <c r="G1364" s="181" t="str">
        <f>IFERROR(VLOOKUP(D1364,'TPMS-auto'!A:J,6,0),"Not-in-TPMS")</f>
        <v>037303</v>
      </c>
      <c r="H1364" s="6">
        <v>45966</v>
      </c>
      <c r="I1364" s="2" t="s">
        <v>17220</v>
      </c>
      <c r="J1364" s="3" t="s">
        <v>18591</v>
      </c>
      <c r="K1364" s="3" t="s">
        <v>15451</v>
      </c>
      <c r="L1364" s="3" t="s">
        <v>14680</v>
      </c>
      <c r="M1364" s="13"/>
      <c r="N1364" s="3" t="s">
        <v>14680</v>
      </c>
      <c r="O1364" s="3" t="s">
        <v>14680</v>
      </c>
      <c r="P1364" s="166" t="str">
        <f>IFERROR(VLOOKUP(D1364,'TPMS-auto'!A:D, 4,0),"Not-in-TPMS")</f>
        <v>0007670</v>
      </c>
      <c r="Q1364" s="166" t="str">
        <f>VLOOKUP(Table2[[#This Row],[Unit Number]],Ops,3,0)</f>
        <v>Rob &amp; Andrea</v>
      </c>
      <c r="R1364" s="173" t="str">
        <f>IFERROR(VLOOKUP(Table2[[#This Row],[Enterprise ID]], 'ExistingRental-12.11'!A:H, 3, 0), "Not Open On 12.11")</f>
        <v>Not Open On 12.11</v>
      </c>
      <c r="S1364" s="167" t="str">
        <f>IF(Table2[[#This Row],[Start Rental Date]]="New Rental", "New Rental", "Rental Extension Request")</f>
        <v>Rental Extension Request</v>
      </c>
      <c r="T1364" s="167" t="str">
        <f>IFERROR(IF(Table2[[#This Row],[Date of this request]]-Table2[[#This Row],[Tech Service Date]]&lt;60, "New Hire Rental", "Truck Breakdown"), "New Hire Rental")</f>
        <v>New Hire Rental</v>
      </c>
      <c r="U1364" s="167" t="str">
        <f>IFERROR(VLOOKUP(Table2[[#This Row],[Enterprise ID]], 'ExistingRental-12.11'!A:H, 7, 0), "Not Open On 12.11")</f>
        <v>Not Open On 12.11</v>
      </c>
      <c r="V1364" s="173">
        <f>IFERROR(VLOOKUP(Table2[[#This Row],[Enterprise ID]],'Tech-ServiceDate'!A:B,2,0), "EitherNewHire or Termed")</f>
        <v>45956</v>
      </c>
      <c r="W1364" s="41"/>
      <c r="X1364" s="25"/>
    </row>
    <row r="1365" spans="1:24" ht="33.75" customHeight="1">
      <c r="A1365" s="15">
        <v>46008</v>
      </c>
      <c r="B1365" s="7">
        <v>46507</v>
      </c>
      <c r="C1365" s="4" t="s">
        <v>18592</v>
      </c>
      <c r="D1365" s="5" t="s">
        <v>10676</v>
      </c>
      <c r="E1365" s="176" t="str">
        <f t="shared" si="55"/>
        <v>46507</v>
      </c>
      <c r="F1365" s="181">
        <f>IFERROR(VLOOKUP(D1365,'TPMS-auto'!A:J, 10,0), "Not-in-TPMS")</f>
        <v>3012150054</v>
      </c>
      <c r="G1365" s="181" t="str">
        <f>IFERROR(VLOOKUP(D1365,'TPMS-auto'!A:J,6,0),"Not-in-TPMS")</f>
        <v>046507</v>
      </c>
      <c r="H1365" s="6">
        <v>46008</v>
      </c>
      <c r="I1365" s="2" t="s">
        <v>18593</v>
      </c>
      <c r="J1365" s="3" t="s">
        <v>18594</v>
      </c>
      <c r="K1365" s="3" t="s">
        <v>15451</v>
      </c>
      <c r="L1365" s="3" t="s">
        <v>14680</v>
      </c>
      <c r="M1365" s="13"/>
      <c r="N1365" s="3" t="s">
        <v>14680</v>
      </c>
      <c r="O1365" s="3" t="s">
        <v>14680</v>
      </c>
      <c r="P1365" s="166" t="str">
        <f>IFERROR(VLOOKUP(D1365,'TPMS-auto'!A:D, 4,0),"Not-in-TPMS")</f>
        <v>0007084</v>
      </c>
      <c r="Q1365" s="166" t="str">
        <f>VLOOKUP(Table2[[#This Row],[Unit Number]],Ops,3,0)</f>
        <v>Monica, Cheryl &amp; Machell</v>
      </c>
      <c r="R1365" s="173" t="str">
        <f>IFERROR(VLOOKUP(Table2[[#This Row],[Enterprise ID]], 'ExistingRental-12.11'!A:H, 3, 0), "Not Open On 12.11")</f>
        <v>Not Open On 12.11</v>
      </c>
      <c r="S1365" s="167" t="str">
        <f>IF(Table2[[#This Row],[Start Rental Date]]="New Rental", "New Rental", "Rental Extension Request")</f>
        <v>Rental Extension Request</v>
      </c>
      <c r="T1365" s="167" t="str">
        <f>IFERROR(IF(Table2[[#This Row],[Date of this request]]-Table2[[#This Row],[Tech Service Date]]&lt;60, "New Hire Rental", "Truck Breakdown"), "New Hire Rental")</f>
        <v>Truck Breakdown</v>
      </c>
      <c r="U1365" s="167" t="str">
        <f>IFERROR(VLOOKUP(Table2[[#This Row],[Enterprise ID]], 'ExistingRental-12.11'!A:H, 7, 0), "Not Open On 12.11")</f>
        <v>Not Open On 12.11</v>
      </c>
      <c r="V1365" s="173">
        <f>IFERROR(VLOOKUP(Table2[[#This Row],[Enterprise ID]],'Tech-ServiceDate'!A:B,2,0), "EitherNewHire or Termed")</f>
        <v>39951</v>
      </c>
      <c r="W1365" s="41"/>
      <c r="X1365" s="25"/>
    </row>
    <row r="1366" spans="1:24" ht="33.75" customHeight="1">
      <c r="A1366" s="15">
        <v>46008</v>
      </c>
      <c r="B1366" s="7">
        <v>36182</v>
      </c>
      <c r="C1366" s="4" t="s">
        <v>18595</v>
      </c>
      <c r="D1366" s="5" t="s">
        <v>18596</v>
      </c>
      <c r="E1366" s="176" t="str">
        <f t="shared" si="55"/>
        <v>36182</v>
      </c>
      <c r="F1366" s="181">
        <f>IFERROR(VLOOKUP(D1366,'TPMS-auto'!A:J, 10,0), "Not-in-TPMS")</f>
        <v>5136162329</v>
      </c>
      <c r="G1366" s="181" t="str">
        <f>IFERROR(VLOOKUP(D1366,'TPMS-auto'!A:J,6,0),"Not-in-TPMS")</f>
        <v>036182</v>
      </c>
      <c r="H1366" s="6" t="s">
        <v>14676</v>
      </c>
      <c r="I1366" s="2" t="s">
        <v>18597</v>
      </c>
      <c r="J1366" s="3" t="s">
        <v>18598</v>
      </c>
      <c r="K1366" s="3" t="s">
        <v>15451</v>
      </c>
      <c r="L1366" s="3" t="s">
        <v>14680</v>
      </c>
      <c r="M1366" s="13" t="s">
        <v>14680</v>
      </c>
      <c r="N1366" s="3" t="s">
        <v>14680</v>
      </c>
      <c r="O1366" s="3" t="s">
        <v>14680</v>
      </c>
      <c r="P1366" s="166" t="str">
        <f>IFERROR(VLOOKUP(D1366,'TPMS-auto'!A:D, 4,0),"Not-in-TPMS")</f>
        <v>0004766</v>
      </c>
      <c r="Q1366" s="166" t="str">
        <f>VLOOKUP(Table2[[#This Row],[Unit Number]],Ops,3,0)</f>
        <v>Rob &amp; Andrea</v>
      </c>
      <c r="R1366" s="173" t="str">
        <f>IFERROR(VLOOKUP(Table2[[#This Row],[Enterprise ID]], 'ExistingRental-12.11'!A:H, 3, 0), "Not Open On 12.11")</f>
        <v>Not Open On 12.11</v>
      </c>
      <c r="S1366" s="167" t="str">
        <f>IF(Table2[[#This Row],[Start Rental Date]]="New Rental", "New Rental", "Rental Extension Request")</f>
        <v>New Rental</v>
      </c>
      <c r="T1366" s="167" t="str">
        <f>IFERROR(IF(Table2[[#This Row],[Date of this request]]-Table2[[#This Row],[Tech Service Date]]&lt;60, "New Hire Rental", "Truck Breakdown"), "New Hire Rental")</f>
        <v>Truck Breakdown</v>
      </c>
      <c r="U1366" s="167" t="str">
        <f>IFERROR(VLOOKUP(Table2[[#This Row],[Enterprise ID]], 'ExistingRental-12.11'!A:H, 7, 0), "Not Open On 12.11")</f>
        <v>Not Open On 12.11</v>
      </c>
      <c r="V1366" s="173">
        <f>IFERROR(VLOOKUP(Table2[[#This Row],[Enterprise ID]],'Tech-ServiceDate'!A:B,2,0), "EitherNewHire or Termed")</f>
        <v>45921</v>
      </c>
      <c r="W1366" s="41"/>
      <c r="X1366" s="25"/>
    </row>
    <row r="1367" spans="1:24" ht="33.75" customHeight="1">
      <c r="A1367" s="15">
        <v>46008</v>
      </c>
      <c r="B1367" s="7">
        <v>36638</v>
      </c>
      <c r="C1367" s="4" t="s">
        <v>18599</v>
      </c>
      <c r="D1367" s="5" t="s">
        <v>15412</v>
      </c>
      <c r="E1367" s="176" t="str">
        <f t="shared" si="55"/>
        <v>36638</v>
      </c>
      <c r="F1367" s="181">
        <f>IFERROR(VLOOKUP(D1367,'TPMS-auto'!A:J, 10,0), "Not-in-TPMS")</f>
        <v>2693770553</v>
      </c>
      <c r="G1367" s="181" t="str">
        <f>IFERROR(VLOOKUP(D1367,'TPMS-auto'!A:J,6,0),"Not-in-TPMS")</f>
        <v>088127</v>
      </c>
      <c r="H1367" s="6" t="s">
        <v>14676</v>
      </c>
      <c r="I1367" s="2" t="s">
        <v>18600</v>
      </c>
      <c r="J1367" s="3" t="s">
        <v>18601</v>
      </c>
      <c r="K1367" s="3" t="s">
        <v>15451</v>
      </c>
      <c r="L1367" s="3" t="s">
        <v>14680</v>
      </c>
      <c r="M1367" s="13" t="s">
        <v>14680</v>
      </c>
      <c r="N1367" s="3" t="s">
        <v>14680</v>
      </c>
      <c r="O1367" s="3" t="s">
        <v>14680</v>
      </c>
      <c r="P1367" s="166" t="str">
        <f>IFERROR(VLOOKUP(D1367,'TPMS-auto'!A:D, 4,0),"Not-in-TPMS")</f>
        <v>0008220</v>
      </c>
      <c r="Q1367" s="166" t="str">
        <f>VLOOKUP(Table2[[#This Row],[Unit Number]],Ops,3,0)</f>
        <v>Monica, Cheryl &amp; Machell</v>
      </c>
      <c r="R1367" s="173" t="str">
        <f>IFERROR(VLOOKUP(Table2[[#This Row],[Enterprise ID]], 'ExistingRental-12.11'!A:H, 3, 0), "Not Open On 12.11")</f>
        <v>Not Open On 12.11</v>
      </c>
      <c r="S1367" s="167" t="str">
        <f>IF(Table2[[#This Row],[Start Rental Date]]="New Rental", "New Rental", "Rental Extension Request")</f>
        <v>New Rental</v>
      </c>
      <c r="T1367" s="167" t="str">
        <f>IFERROR(IF(Table2[[#This Row],[Date of this request]]-Table2[[#This Row],[Tech Service Date]]&lt;60, "New Hire Rental", "Truck Breakdown"), "New Hire Rental")</f>
        <v>Truck Breakdown</v>
      </c>
      <c r="U1367" s="167" t="str">
        <f>IFERROR(VLOOKUP(Table2[[#This Row],[Enterprise ID]], 'ExistingRental-12.11'!A:H, 7, 0), "Not Open On 12.11")</f>
        <v>Not Open On 12.11</v>
      </c>
      <c r="V1367" s="173">
        <f>IFERROR(VLOOKUP(Table2[[#This Row],[Enterprise ID]],'Tech-ServiceDate'!A:B,2,0), "EitherNewHire or Termed")</f>
        <v>45872</v>
      </c>
      <c r="W1367" s="41"/>
      <c r="X1367" s="25"/>
    </row>
    <row r="1368" spans="1:24" ht="33.75" customHeight="1">
      <c r="A1368" s="15">
        <v>46008</v>
      </c>
      <c r="B1368" s="7">
        <v>36840</v>
      </c>
      <c r="C1368" s="4" t="s">
        <v>18602</v>
      </c>
      <c r="D1368" s="5" t="s">
        <v>18603</v>
      </c>
      <c r="E1368" s="176" t="str">
        <f t="shared" si="55"/>
        <v>36840</v>
      </c>
      <c r="F1368" s="181">
        <f>IFERROR(VLOOKUP(D1368,'TPMS-auto'!A:J, 10,0), "Not-in-TPMS")</f>
        <v>9717124952</v>
      </c>
      <c r="G1368" s="181" t="str">
        <f>IFERROR(VLOOKUP(D1368,'TPMS-auto'!A:J,6,0),"Not-in-TPMS")</f>
        <v>036840</v>
      </c>
      <c r="H1368" s="6" t="s">
        <v>14676</v>
      </c>
      <c r="I1368" s="2" t="s">
        <v>18604</v>
      </c>
      <c r="J1368" s="3" t="s">
        <v>18605</v>
      </c>
      <c r="K1368" s="3" t="s">
        <v>15451</v>
      </c>
      <c r="L1368" s="3" t="s">
        <v>14680</v>
      </c>
      <c r="M1368" s="13" t="s">
        <v>14680</v>
      </c>
      <c r="N1368" s="3" t="s">
        <v>14680</v>
      </c>
      <c r="O1368" s="3" t="s">
        <v>14680</v>
      </c>
      <c r="P1368" s="166" t="str">
        <f>IFERROR(VLOOKUP(D1368,'TPMS-auto'!A:D, 4,0),"Not-in-TPMS")</f>
        <v>0008228</v>
      </c>
      <c r="Q1368" s="166" t="str">
        <f>VLOOKUP(Table2[[#This Row],[Unit Number]],Ops,3,0)</f>
        <v>Carol &amp; Tasha</v>
      </c>
      <c r="R1368" s="173" t="str">
        <f>IFERROR(VLOOKUP(Table2[[#This Row],[Enterprise ID]], 'ExistingRental-12.11'!A:H, 3, 0), "Not Open On 12.11")</f>
        <v>Not Open On 12.11</v>
      </c>
      <c r="S1368" s="167" t="str">
        <f>IF(Table2[[#This Row],[Start Rental Date]]="New Rental", "New Rental", "Rental Extension Request")</f>
        <v>New Rental</v>
      </c>
      <c r="T1368" s="167" t="str">
        <f>IFERROR(IF(Table2[[#This Row],[Date of this request]]-Table2[[#This Row],[Tech Service Date]]&lt;60, "New Hire Rental", "Truck Breakdown"), "New Hire Rental")</f>
        <v>Truck Breakdown</v>
      </c>
      <c r="U1368" s="167" t="str">
        <f>IFERROR(VLOOKUP(Table2[[#This Row],[Enterprise ID]], 'ExistingRental-12.11'!A:H, 7, 0), "Not Open On 12.11")</f>
        <v>Not Open On 12.11</v>
      </c>
      <c r="V1368" s="173">
        <f>IFERROR(VLOOKUP(Table2[[#This Row],[Enterprise ID]],'Tech-ServiceDate'!A:B,2,0), "EitherNewHire or Termed")</f>
        <v>45466</v>
      </c>
      <c r="W1368" s="41"/>
      <c r="X1368" s="25"/>
    </row>
    <row r="1369" spans="1:24" ht="33.75" customHeight="1">
      <c r="A1369" s="15">
        <v>46008</v>
      </c>
      <c r="B1369" s="8">
        <v>21980</v>
      </c>
      <c r="C1369" s="9" t="s">
        <v>18358</v>
      </c>
      <c r="D1369" s="10" t="s">
        <v>16199</v>
      </c>
      <c r="E1369" s="174" t="str">
        <f t="shared" si="55"/>
        <v>21980</v>
      </c>
      <c r="F1369" s="175">
        <f>IFERROR(VLOOKUP(D1369,'TPMS-auto'!A:J, 10,0), "Not-in-TPMS")</f>
        <v>4196545005</v>
      </c>
      <c r="G1369" s="175" t="str">
        <f>IFERROR(VLOOKUP(D1369,'TPMS-auto'!A:J,6,0),"Not-in-TPMS")</f>
        <v>021980</v>
      </c>
      <c r="H1369" s="6" t="s">
        <v>14676</v>
      </c>
      <c r="I1369" s="11" t="s">
        <v>18606</v>
      </c>
      <c r="J1369" s="13" t="s">
        <v>18607</v>
      </c>
      <c r="K1369" s="3" t="s">
        <v>15451</v>
      </c>
      <c r="L1369" s="3" t="s">
        <v>14680</v>
      </c>
      <c r="M1369" s="13" t="s">
        <v>14680</v>
      </c>
      <c r="N1369" s="3" t="s">
        <v>14680</v>
      </c>
      <c r="O1369" s="13" t="s">
        <v>14680</v>
      </c>
      <c r="P1369" s="166" t="str">
        <f>IFERROR(VLOOKUP(D1369,'TPMS-auto'!A:D, 4,0),"Not-in-TPMS")</f>
        <v>0008309</v>
      </c>
      <c r="Q1369" s="166" t="str">
        <f>VLOOKUP(Table2[[#This Row],[Unit Number]],Ops,3,0)</f>
        <v>Monica, Cheryl &amp; Machell</v>
      </c>
      <c r="R1369" s="173">
        <f>IFERROR(VLOOKUP(Table2[[#This Row],[Enterprise ID]], 'ExistingRental-12.11'!A:H, 3, 0), "Not Open On 12.11")</f>
        <v>46001</v>
      </c>
      <c r="S1369" s="167" t="str">
        <f>IF(Table2[[#This Row],[Start Rental Date]]="New Rental", "New Rental", "Rental Extension Request")</f>
        <v>New Rental</v>
      </c>
      <c r="T1369" s="167" t="str">
        <f>IFERROR(IF(Table2[[#This Row],[Date of this request]]-Table2[[#This Row],[Tech Service Date]]&lt;60, "New Hire Rental", "Truck Breakdown"), "New Hire Rental")</f>
        <v>Truck Breakdown</v>
      </c>
      <c r="U1369" s="167" t="str">
        <f>IFERROR(VLOOKUP(Table2[[#This Row],[Enterprise ID]], 'ExistingRental-12.11'!A:H, 7, 0), "Not Open On 12.11")</f>
        <v>JAMES OBRIEN</v>
      </c>
      <c r="V1369" s="173">
        <f>IFERROR(VLOOKUP(Table2[[#This Row],[Enterprise ID]],'Tech-ServiceDate'!A:B,2,0), "EitherNewHire or Termed")</f>
        <v>45319</v>
      </c>
      <c r="W1369" s="41"/>
      <c r="X1369" s="25"/>
    </row>
    <row r="1370" spans="1:24" ht="33.75" customHeight="1">
      <c r="A1370" s="15">
        <v>46008</v>
      </c>
      <c r="B1370" s="7">
        <v>21654</v>
      </c>
      <c r="C1370" s="4" t="s">
        <v>18608</v>
      </c>
      <c r="D1370" s="5" t="s">
        <v>15141</v>
      </c>
      <c r="E1370" s="176" t="str">
        <f t="shared" si="55"/>
        <v>21654</v>
      </c>
      <c r="F1370" s="181">
        <f>IFERROR(VLOOKUP(D1370,'TPMS-auto'!A:J, 10,0), "Not-in-TPMS")</f>
        <v>7572846540</v>
      </c>
      <c r="G1370" s="181" t="str">
        <f>IFERROR(VLOOKUP(D1370,'TPMS-auto'!A:J,6,0),"Not-in-TPMS")</f>
        <v>021654</v>
      </c>
      <c r="H1370" s="6">
        <v>45923</v>
      </c>
      <c r="I1370" s="2" t="s">
        <v>18609</v>
      </c>
      <c r="J1370" s="2" t="s">
        <v>18610</v>
      </c>
      <c r="K1370" s="3" t="s">
        <v>15451</v>
      </c>
      <c r="L1370" s="3" t="s">
        <v>14680</v>
      </c>
      <c r="M1370" s="13"/>
      <c r="N1370" s="3" t="s">
        <v>14680</v>
      </c>
      <c r="O1370" s="3" t="s">
        <v>14680</v>
      </c>
      <c r="P1370" s="166" t="str">
        <f>IFERROR(VLOOKUP(D1370,'TPMS-auto'!A:D, 4,0),"Not-in-TPMS")</f>
        <v>0008175</v>
      </c>
      <c r="Q1370" s="166" t="str">
        <f>VLOOKUP(Table2[[#This Row],[Unit Number]],Ops,3,0)</f>
        <v>Rob &amp; Andrea</v>
      </c>
      <c r="R1370" s="173" t="str">
        <f>IFERROR(VLOOKUP(Table2[[#This Row],[Enterprise ID]], 'ExistingRental-12.11'!A:H, 3, 0), "Not Open On 12.11")</f>
        <v>Not Open On 12.11</v>
      </c>
      <c r="S1370" s="167" t="str">
        <f>IF(Table2[[#This Row],[Start Rental Date]]="New Rental", "New Rental", "Rental Extension Request")</f>
        <v>Rental Extension Request</v>
      </c>
      <c r="T1370" s="167" t="str">
        <f>IFERROR(IF(Table2[[#This Row],[Date of this request]]-Table2[[#This Row],[Tech Service Date]]&lt;60, "New Hire Rental", "Truck Breakdown"), "New Hire Rental")</f>
        <v>Truck Breakdown</v>
      </c>
      <c r="U1370" s="167" t="str">
        <f>IFERROR(VLOOKUP(Table2[[#This Row],[Enterprise ID]], 'ExistingRental-12.11'!A:H, 7, 0), "Not Open On 12.11")</f>
        <v>Not Open On 12.11</v>
      </c>
      <c r="V1370" s="173">
        <f>IFERROR(VLOOKUP(Table2[[#This Row],[Enterprise ID]],'Tech-ServiceDate'!A:B,2,0), "EitherNewHire or Termed")</f>
        <v>44329</v>
      </c>
    </row>
    <row r="1371" spans="1:24" ht="33.75" customHeight="1">
      <c r="A1371" s="15">
        <v>46008</v>
      </c>
      <c r="B1371" s="7">
        <v>36023</v>
      </c>
      <c r="C1371" s="4" t="s">
        <v>16711</v>
      </c>
      <c r="D1371" s="5" t="s">
        <v>16712</v>
      </c>
      <c r="E1371" s="176" t="s">
        <v>18611</v>
      </c>
      <c r="F1371" s="181">
        <v>4109771339</v>
      </c>
      <c r="G1371" s="181" t="s">
        <v>18612</v>
      </c>
      <c r="H1371" s="6">
        <v>45952</v>
      </c>
      <c r="I1371" s="2" t="s">
        <v>18613</v>
      </c>
      <c r="J1371" s="3" t="s">
        <v>15426</v>
      </c>
      <c r="K1371" s="3" t="s">
        <v>14679</v>
      </c>
      <c r="L1371" s="3" t="s">
        <v>14680</v>
      </c>
      <c r="M1371" s="13"/>
      <c r="N1371" s="3" t="s">
        <v>14680</v>
      </c>
      <c r="O1371" s="3" t="s">
        <v>14680</v>
      </c>
      <c r="P1371" s="166" t="str">
        <f>IFERROR(VLOOKUP(D1371,'TPMS-auto'!A:D, 4,0),"Not-in-TPMS")</f>
        <v>0007084</v>
      </c>
      <c r="Q1371" s="166" t="str">
        <f>VLOOKUP(Table2[[#This Row],[Unit Number]],Ops,3,0)</f>
        <v>Monica, Cheryl &amp; Machell</v>
      </c>
      <c r="R1371" s="173">
        <f>IFERROR(VLOOKUP(Table2[[#This Row],[Enterprise ID]], 'ExistingRental-12.11'!A:H, 3, 0), "Not Open On 12.11")</f>
        <v>45952</v>
      </c>
      <c r="S1371" s="167" t="str">
        <f>IF(Table2[[#This Row],[Start Rental Date]]="New Rental", "New Rental", "Rental Extension Request")</f>
        <v>Rental Extension Request</v>
      </c>
      <c r="T1371" s="167" t="str">
        <f>IFERROR(IF(Table2[[#This Row],[Date of this request]]-Table2[[#This Row],[Tech Service Date]]&lt;60, "New Hire Rental", "Truck Breakdown"), "New Hire Rental")</f>
        <v>Truck Breakdown</v>
      </c>
      <c r="U1371" s="167" t="str">
        <f>IFERROR(VLOOKUP(Table2[[#This Row],[Enterprise ID]], 'ExistingRental-12.11'!A:H, 7, 0), "Not Open On 12.11")</f>
        <v>CARTER ANDERSEN</v>
      </c>
      <c r="V1371" s="173">
        <f>IFERROR(VLOOKUP(Table2[[#This Row],[Enterprise ID]],'Tech-ServiceDate'!A:B,2,0), "EitherNewHire or Termed")</f>
        <v>45935</v>
      </c>
    </row>
    <row r="1372" spans="1:24" ht="33.75" customHeight="1">
      <c r="A1372" s="15">
        <v>46008</v>
      </c>
      <c r="B1372" s="7">
        <v>46153</v>
      </c>
      <c r="C1372" s="4" t="s">
        <v>18614</v>
      </c>
      <c r="D1372" s="5" t="s">
        <v>18615</v>
      </c>
      <c r="E1372" s="176" t="str">
        <f>TRIM(B1372)</f>
        <v>46153</v>
      </c>
      <c r="F1372" s="181">
        <f>IFERROR(VLOOKUP(D1372,'TPMS-auto'!A:J, 10,0), "Not-in-TPMS")</f>
        <v>8157900118</v>
      </c>
      <c r="G1372" s="181" t="str">
        <f>IFERROR(VLOOKUP(D1372,'TPMS-auto'!A:J,6,0),"Not-in-TPMS")</f>
        <v>046153</v>
      </c>
      <c r="H1372" s="6" t="s">
        <v>14676</v>
      </c>
      <c r="I1372" s="2" t="s">
        <v>18616</v>
      </c>
      <c r="J1372" s="3" t="s">
        <v>18617</v>
      </c>
      <c r="K1372" s="3" t="s">
        <v>14679</v>
      </c>
      <c r="L1372" s="3" t="s">
        <v>14680</v>
      </c>
      <c r="M1372" s="13" t="s">
        <v>14680</v>
      </c>
      <c r="N1372" s="3" t="s">
        <v>14680</v>
      </c>
      <c r="O1372" s="3" t="s">
        <v>14680</v>
      </c>
      <c r="P1372" s="166" t="str">
        <f>IFERROR(VLOOKUP(D1372,'TPMS-auto'!A:D, 4,0),"Not-in-TPMS")</f>
        <v>0008555</v>
      </c>
      <c r="Q1372" s="166" t="str">
        <f>VLOOKUP(Table2[[#This Row],[Unit Number]],Ops,3,0)</f>
        <v>Monica, Cheryl &amp; Machell</v>
      </c>
      <c r="R1372" s="173" t="str">
        <f>IFERROR(VLOOKUP(Table2[[#This Row],[Enterprise ID]], 'ExistingRental-12.11'!A:H, 3, 0), "Not Open On 12.11")</f>
        <v>Not Open On 12.11</v>
      </c>
      <c r="S1372" s="167" t="str">
        <f>IF(Table2[[#This Row],[Start Rental Date]]="New Rental", "New Rental", "Rental Extension Request")</f>
        <v>New Rental</v>
      </c>
      <c r="T1372" s="167" t="str">
        <f>IFERROR(IF(Table2[[#This Row],[Date of this request]]-Table2[[#This Row],[Tech Service Date]]&lt;60, "New Hire Rental", "Truck Breakdown"), "New Hire Rental")</f>
        <v>Truck Breakdown</v>
      </c>
      <c r="U1372" s="167" t="str">
        <f>IFERROR(VLOOKUP(Table2[[#This Row],[Enterprise ID]], 'ExistingRental-12.11'!A:H, 7, 0), "Not Open On 12.11")</f>
        <v>Not Open On 12.11</v>
      </c>
      <c r="V1372" s="173">
        <f>IFERROR(VLOOKUP(Table2[[#This Row],[Enterprise ID]],'Tech-ServiceDate'!A:B,2,0), "EitherNewHire or Termed")</f>
        <v>44728</v>
      </c>
    </row>
    <row r="1373" spans="1:24" ht="33.75" customHeight="1">
      <c r="A1373" s="15">
        <v>46008</v>
      </c>
      <c r="B1373" s="8">
        <v>36631</v>
      </c>
      <c r="C1373" s="9" t="s">
        <v>18618</v>
      </c>
      <c r="D1373" s="10" t="s">
        <v>18619</v>
      </c>
      <c r="E1373" s="174" t="str">
        <f>TRIM(B1373)</f>
        <v>36631</v>
      </c>
      <c r="F1373" s="175">
        <f>IFERROR(VLOOKUP(D1373,'TPMS-auto'!A:J, 10,0), "Not-in-TPMS")</f>
        <v>2289180595</v>
      </c>
      <c r="G1373" s="175" t="str">
        <f>IFERROR(VLOOKUP(D1373,'TPMS-auto'!A:J,6,0),"Not-in-TPMS")</f>
        <v>036631</v>
      </c>
      <c r="H1373" s="6" t="s">
        <v>14676</v>
      </c>
      <c r="I1373" s="11" t="s">
        <v>18620</v>
      </c>
      <c r="J1373" s="13" t="s">
        <v>18621</v>
      </c>
      <c r="K1373" s="13" t="s">
        <v>15451</v>
      </c>
      <c r="L1373" s="13" t="s">
        <v>14680</v>
      </c>
      <c r="M1373" s="13"/>
      <c r="N1373" s="13" t="s">
        <v>14680</v>
      </c>
      <c r="O1373" s="13" t="s">
        <v>14680</v>
      </c>
      <c r="P1373" s="166" t="str">
        <f>IFERROR(VLOOKUP(D1373,'TPMS-auto'!A:D, 4,0),"Not-in-TPMS")</f>
        <v>0008206</v>
      </c>
      <c r="Q1373" s="166" t="str">
        <f>VLOOKUP(Table2[[#This Row],[Unit Number]],Ops,3,0)</f>
        <v>Monica, Cheryl &amp; Machell</v>
      </c>
      <c r="R1373" s="172" t="str">
        <f>IFERROR(VLOOKUP(Table2[[#This Row],[Enterprise ID]], 'ExistingRental-12.11'!A:H, 3, 0), "Not Open On 12.11")</f>
        <v>Not Open On 12.11</v>
      </c>
      <c r="S1373" s="166" t="str">
        <f>IF(Table2[[#This Row],[Start Rental Date]]="New Rental", "New Rental", "Rental Extension Request")</f>
        <v>New Rental</v>
      </c>
      <c r="T1373" s="166" t="str">
        <f>IFERROR(IF(Table2[[#This Row],[Date of this request]]-Table2[[#This Row],[Tech Service Date]]&lt;60, "New Hire Rental", "Truck Breakdown"), "New Hire Rental")</f>
        <v>Truck Breakdown</v>
      </c>
      <c r="U1373" s="166" t="str">
        <f>IFERROR(VLOOKUP(Table2[[#This Row],[Enterprise ID]], 'ExistingRental-12.11'!A:H, 7, 0), "Not Open On 12.11")</f>
        <v>Not Open On 12.11</v>
      </c>
      <c r="V1373" s="172">
        <f>IFERROR(VLOOKUP(Table2[[#This Row],[Enterprise ID]],'Tech-ServiceDate'!A:B,2,0), "EitherNewHire or Termed")</f>
        <v>45823</v>
      </c>
    </row>
    <row r="1374" spans="1:24" ht="33.75" customHeight="1">
      <c r="A1374" s="15">
        <v>46008</v>
      </c>
      <c r="B1374" s="7">
        <v>23225</v>
      </c>
      <c r="C1374" s="4" t="s">
        <v>17411</v>
      </c>
      <c r="D1374" s="5" t="s">
        <v>17412</v>
      </c>
      <c r="E1374" s="176" t="s">
        <v>9870</v>
      </c>
      <c r="F1374" s="181">
        <v>5175255496</v>
      </c>
      <c r="G1374" s="181" t="s">
        <v>18395</v>
      </c>
      <c r="H1374" s="6">
        <v>46001</v>
      </c>
      <c r="I1374" s="2" t="s">
        <v>18206</v>
      </c>
      <c r="J1374" s="3" t="s">
        <v>17864</v>
      </c>
      <c r="K1374" s="3" t="s">
        <v>14679</v>
      </c>
      <c r="L1374" s="3" t="s">
        <v>14680</v>
      </c>
      <c r="M1374" s="13"/>
      <c r="N1374" s="3" t="s">
        <v>14680</v>
      </c>
      <c r="O1374" s="3" t="s">
        <v>14680</v>
      </c>
      <c r="P1374" s="166" t="str">
        <f>IFERROR(VLOOKUP(D1374,'TPMS-auto'!A:D, 4,0),"Not-in-TPMS")</f>
        <v>0008220</v>
      </c>
      <c r="Q1374" s="166" t="str">
        <f>VLOOKUP(Table2[[#This Row],[Unit Number]],Ops,3,0)</f>
        <v>Monica, Cheryl &amp; Machell</v>
      </c>
      <c r="R1374" s="173">
        <f>IFERROR(VLOOKUP(Table2[[#This Row],[Enterprise ID]], 'ExistingRental-12.11'!A:H, 3, 0), "Not Open On 12.11")</f>
        <v>45974</v>
      </c>
      <c r="S1374" s="167" t="str">
        <f>IF(Table2[[#This Row],[Start Rental Date]]="New Rental", "New Rental", "Rental Extension Request")</f>
        <v>Rental Extension Request</v>
      </c>
      <c r="T1374" s="167" t="str">
        <f>IFERROR(IF(Table2[[#This Row],[Date of this request]]-Table2[[#This Row],[Tech Service Date]]&lt;60, "New Hire Rental", "Truck Breakdown"), "New Hire Rental")</f>
        <v>Truck Breakdown</v>
      </c>
      <c r="U1374" s="167" t="str">
        <f>IFERROR(VLOOKUP(Table2[[#This Row],[Enterprise ID]], 'ExistingRental-12.11'!A:H, 7, 0), "Not Open On 12.11")</f>
        <v>JOSHUA SEVREY</v>
      </c>
      <c r="V1374" s="173">
        <f>IFERROR(VLOOKUP(Table2[[#This Row],[Enterprise ID]],'Tech-ServiceDate'!A:B,2,0), "EitherNewHire or Termed")</f>
        <v>38867</v>
      </c>
    </row>
    <row r="1375" spans="1:24" ht="33.75" customHeight="1">
      <c r="A1375" s="15">
        <v>46008</v>
      </c>
      <c r="B1375" s="7">
        <v>61583</v>
      </c>
      <c r="C1375" s="4" t="s">
        <v>17255</v>
      </c>
      <c r="D1375" s="5" t="s">
        <v>7172</v>
      </c>
      <c r="E1375" s="176" t="str">
        <f>TRIM(B1375)</f>
        <v>61583</v>
      </c>
      <c r="F1375" s="181">
        <f>IFERROR(VLOOKUP(D1375,'TPMS-auto'!A:J, 10,0), "Not-in-TPMS")</f>
        <v>2053594179</v>
      </c>
      <c r="G1375" s="181" t="str">
        <f>IFERROR(VLOOKUP(D1375,'TPMS-auto'!A:J,6,0),"Not-in-TPMS")</f>
        <v>061583</v>
      </c>
      <c r="H1375" s="12">
        <v>45966</v>
      </c>
      <c r="I1375" s="2" t="s">
        <v>18622</v>
      </c>
      <c r="J1375" s="3" t="s">
        <v>18623</v>
      </c>
      <c r="K1375" s="13" t="s">
        <v>14679</v>
      </c>
      <c r="L1375" s="3" t="s">
        <v>14680</v>
      </c>
      <c r="M1375" s="13"/>
      <c r="N1375" s="3" t="s">
        <v>14680</v>
      </c>
      <c r="O1375" s="3" t="s">
        <v>14680</v>
      </c>
      <c r="P1375" s="166" t="str">
        <f>IFERROR(VLOOKUP(D1375,'TPMS-auto'!A:D, 4,0),"Not-in-TPMS")</f>
        <v>0008035</v>
      </c>
      <c r="Q1375" s="166" t="str">
        <f>VLOOKUP(Table2[[#This Row],[Unit Number]],Ops,3,0)</f>
        <v>Rob &amp; Andrea</v>
      </c>
      <c r="R1375" s="173" t="str">
        <f>IFERROR(VLOOKUP(Table2[[#This Row],[Enterprise ID]], 'ExistingRental-12.11'!A:H, 3, 0), "Not Open On 12.11")</f>
        <v>Not Open On 12.11</v>
      </c>
      <c r="S1375" s="167" t="str">
        <f>IF(Table2[[#This Row],[Start Rental Date]]="New Rental", "New Rental", "Rental Extension Request")</f>
        <v>Rental Extension Request</v>
      </c>
      <c r="T1375" s="167" t="str">
        <f>IFERROR(IF(Table2[[#This Row],[Date of this request]]-Table2[[#This Row],[Tech Service Date]]&lt;60, "New Hire Rental", "Truck Breakdown"), "New Hire Rental")</f>
        <v>Truck Breakdown</v>
      </c>
      <c r="U1375" s="167" t="str">
        <f>IFERROR(VLOOKUP(Table2[[#This Row],[Enterprise ID]], 'ExistingRental-12.11'!A:H, 7, 0), "Not Open On 12.11")</f>
        <v>Not Open On 12.11</v>
      </c>
      <c r="V1375" s="173">
        <f>IFERROR(VLOOKUP(Table2[[#This Row],[Enterprise ID]],'Tech-ServiceDate'!A:B,2,0), "EitherNewHire or Termed")</f>
        <v>34145</v>
      </c>
    </row>
    <row r="1376" spans="1:24" ht="33.75" customHeight="1">
      <c r="A1376" s="15">
        <v>46008</v>
      </c>
      <c r="B1376" s="8">
        <v>47119</v>
      </c>
      <c r="C1376" s="9" t="s">
        <v>17299</v>
      </c>
      <c r="D1376" s="10" t="s">
        <v>17300</v>
      </c>
      <c r="E1376" s="174" t="str">
        <f>TRIM(B1376)</f>
        <v>47119</v>
      </c>
      <c r="F1376" s="175">
        <f>IFERROR(VLOOKUP(D1376,'TPMS-auto'!A:J, 10,0), "Not-in-TPMS")</f>
        <v>4237504415</v>
      </c>
      <c r="G1376" s="175" t="str">
        <f>IFERROR(VLOOKUP(D1376,'TPMS-auto'!A:J,6,0),"Not-in-TPMS")</f>
        <v>047119</v>
      </c>
      <c r="H1376" s="12">
        <v>45967</v>
      </c>
      <c r="I1376" s="11" t="s">
        <v>18624</v>
      </c>
      <c r="J1376" s="13" t="s">
        <v>18625</v>
      </c>
      <c r="K1376" s="13" t="s">
        <v>14679</v>
      </c>
      <c r="L1376" s="13" t="s">
        <v>14680</v>
      </c>
      <c r="M1376" s="13"/>
      <c r="N1376" s="13" t="s">
        <v>14680</v>
      </c>
      <c r="O1376" s="13" t="s">
        <v>14680</v>
      </c>
      <c r="P1376" s="166" t="str">
        <f>IFERROR(VLOOKUP(D1376,'TPMS-auto'!A:D, 4,0),"Not-in-TPMS")</f>
        <v>0008206</v>
      </c>
      <c r="Q1376" s="166" t="str">
        <f>VLOOKUP(Table2[[#This Row],[Unit Number]],Ops,3,0)</f>
        <v>Monica, Cheryl &amp; Machell</v>
      </c>
      <c r="R1376" s="172" t="str">
        <f>IFERROR(VLOOKUP(Table2[[#This Row],[Enterprise ID]], 'ExistingRental-12.11'!A:H, 3, 0), "Not Open On 12.11")</f>
        <v>Not Open On 12.11</v>
      </c>
      <c r="S1376" s="166" t="str">
        <f>IF(Table2[[#This Row],[Start Rental Date]]="New Rental", "New Rental", "Rental Extension Request")</f>
        <v>Rental Extension Request</v>
      </c>
      <c r="T1376" s="166" t="str">
        <f>IFERROR(IF(Table2[[#This Row],[Date of this request]]-Table2[[#This Row],[Tech Service Date]]&lt;60, "New Hire Rental", "Truck Breakdown"), "New Hire Rental")</f>
        <v>Truck Breakdown</v>
      </c>
      <c r="U1376" s="166" t="str">
        <f>IFERROR(VLOOKUP(Table2[[#This Row],[Enterprise ID]], 'ExistingRental-12.11'!A:H, 7, 0), "Not Open On 12.11")</f>
        <v>Not Open On 12.11</v>
      </c>
      <c r="V1376" s="172">
        <f>IFERROR(VLOOKUP(Table2[[#This Row],[Enterprise ID]],'Tech-ServiceDate'!A:B,2,0), "EitherNewHire or Termed")</f>
        <v>45606</v>
      </c>
    </row>
    <row r="1377" spans="1:22" ht="33.75" customHeight="1">
      <c r="A1377" s="15">
        <v>46009</v>
      </c>
      <c r="B1377" s="8">
        <v>36988</v>
      </c>
      <c r="C1377" s="9" t="s">
        <v>18626</v>
      </c>
      <c r="D1377" s="10" t="s">
        <v>12582</v>
      </c>
      <c r="E1377" s="174" t="str">
        <f>TRIM(B1377)</f>
        <v>36988</v>
      </c>
      <c r="F1377" s="175">
        <f>IFERROR(VLOOKUP(D1377,'TPMS-auto'!A:J, 10,0), "Not-in-TPMS")</f>
        <v>6415255369</v>
      </c>
      <c r="G1377" s="175" t="str">
        <f>IFERROR(VLOOKUP(D1377,'TPMS-auto'!A:J,6,0),"Not-in-TPMS")</f>
        <v>036988</v>
      </c>
      <c r="H1377" s="6" t="s">
        <v>14676</v>
      </c>
      <c r="I1377" s="11" t="s">
        <v>18627</v>
      </c>
      <c r="J1377" s="13" t="s">
        <v>18628</v>
      </c>
      <c r="K1377" s="13" t="s">
        <v>14679</v>
      </c>
      <c r="L1377" s="13" t="s">
        <v>14680</v>
      </c>
      <c r="M1377" s="13"/>
      <c r="N1377" s="13" t="s">
        <v>14680</v>
      </c>
      <c r="O1377" s="13" t="s">
        <v>14680</v>
      </c>
      <c r="P1377" s="166" t="str">
        <f>IFERROR(VLOOKUP(D1377,'TPMS-auto'!A:D, 4,0),"Not-in-TPMS")</f>
        <v>0008162</v>
      </c>
      <c r="Q1377" s="166" t="str">
        <f>VLOOKUP(Table2[[#This Row],[Unit Number]],Ops,3,0)</f>
        <v>Monica, Cheryl &amp; Machell</v>
      </c>
      <c r="R1377" s="172" t="str">
        <f>IFERROR(VLOOKUP(Table2[[#This Row],[Enterprise ID]], 'ExistingRental-12.11'!A:H, 3, 0), "Not Open On 12.11")</f>
        <v>Not Open On 12.11</v>
      </c>
      <c r="S1377" s="166" t="str">
        <f>IF(Table2[[#This Row],[Start Rental Date]]="New Rental", "New Rental", "Rental Extension Request")</f>
        <v>New Rental</v>
      </c>
      <c r="T1377" s="166" t="str">
        <f>IFERROR(IF(Table2[[#This Row],[Date of this request]]-Table2[[#This Row],[Tech Service Date]]&lt;60, "New Hire Rental", "Truck Breakdown"), "New Hire Rental")</f>
        <v>Truck Breakdown</v>
      </c>
      <c r="U1377" s="166" t="str">
        <f>IFERROR(VLOOKUP(Table2[[#This Row],[Enterprise ID]], 'ExistingRental-12.11'!A:H, 7, 0), "Not Open On 12.11")</f>
        <v>Not Open On 12.11</v>
      </c>
      <c r="V1377" s="172">
        <f>IFERROR(VLOOKUP(Table2[[#This Row],[Enterprise ID]],'Tech-ServiceDate'!A:B,2,0), "EitherNewHire or Termed")</f>
        <v>32518</v>
      </c>
    </row>
    <row r="1378" spans="1:22" ht="33.75" customHeight="1">
      <c r="A1378" s="15">
        <v>46009</v>
      </c>
      <c r="B1378" s="8">
        <v>46811</v>
      </c>
      <c r="C1378" s="9" t="s">
        <v>16597</v>
      </c>
      <c r="D1378" s="10" t="s">
        <v>16598</v>
      </c>
      <c r="E1378" s="174" t="s">
        <v>18629</v>
      </c>
      <c r="F1378" s="175">
        <v>3368091154</v>
      </c>
      <c r="G1378" s="175" t="s">
        <v>18630</v>
      </c>
      <c r="H1378" s="6" t="s">
        <v>14676</v>
      </c>
      <c r="I1378" s="11" t="s">
        <v>18631</v>
      </c>
      <c r="J1378" s="13" t="s">
        <v>18632</v>
      </c>
      <c r="K1378" s="13" t="s">
        <v>14679</v>
      </c>
      <c r="L1378" s="13"/>
      <c r="M1378" s="13"/>
      <c r="N1378" s="13" t="s">
        <v>14680</v>
      </c>
      <c r="O1378" s="13" t="s">
        <v>14680</v>
      </c>
      <c r="P1378" s="166" t="str">
        <f>IFERROR(VLOOKUP(D1378,'TPMS-auto'!A:D, 4,0),"Not-in-TPMS")</f>
        <v>0004766</v>
      </c>
      <c r="Q1378" s="166" t="str">
        <f>VLOOKUP(Table2[[#This Row],[Unit Number]],Ops,3,0)</f>
        <v>Rob &amp; Andrea</v>
      </c>
      <c r="R1378" s="172" t="str">
        <f>IFERROR(VLOOKUP(Table2[[#This Row],[Enterprise ID]], 'ExistingRental-12.11'!A:H, 3, 0), "Not Open On 12.11")</f>
        <v>Not Open On 12.11</v>
      </c>
      <c r="S1378" s="166" t="str">
        <f>IF(Table2[[#This Row],[Start Rental Date]]="New Rental", "New Rental", "Rental Extension Request")</f>
        <v>New Rental</v>
      </c>
      <c r="T1378" s="166" t="str">
        <f>IFERROR(IF(Table2[[#This Row],[Date of this request]]-Table2[[#This Row],[Tech Service Date]]&lt;60, "New Hire Rental", "Truck Breakdown"), "New Hire Rental")</f>
        <v>Truck Breakdown</v>
      </c>
      <c r="U1378" s="166" t="str">
        <f>IFERROR(VLOOKUP(Table2[[#This Row],[Enterprise ID]], 'ExistingRental-12.11'!A:H, 7, 0), "Not Open On 12.11")</f>
        <v>Not Open On 12.11</v>
      </c>
      <c r="V1378" s="172">
        <f>IFERROR(VLOOKUP(Table2[[#This Row],[Enterprise ID]],'Tech-ServiceDate'!A:B,2,0), "EitherNewHire or Termed")</f>
        <v>45935</v>
      </c>
    </row>
    <row r="1379" spans="1:22" ht="33.75" customHeight="1">
      <c r="A1379" s="15">
        <v>46009</v>
      </c>
      <c r="B1379" s="8">
        <v>46957</v>
      </c>
      <c r="C1379" s="9" t="s">
        <v>18025</v>
      </c>
      <c r="D1379" s="10" t="s">
        <v>18026</v>
      </c>
      <c r="E1379" s="174" t="s">
        <v>18633</v>
      </c>
      <c r="F1379" s="175">
        <v>7574043471</v>
      </c>
      <c r="G1379" s="175" t="s">
        <v>18634</v>
      </c>
      <c r="H1379" s="12">
        <v>45989</v>
      </c>
      <c r="I1379" s="11" t="s">
        <v>18027</v>
      </c>
      <c r="J1379" s="13" t="s">
        <v>18028</v>
      </c>
      <c r="K1379" s="13" t="s">
        <v>18474</v>
      </c>
      <c r="L1379" s="13" t="s">
        <v>14680</v>
      </c>
      <c r="M1379" s="13"/>
      <c r="N1379" s="13" t="s">
        <v>14680</v>
      </c>
      <c r="O1379" s="13" t="s">
        <v>14680</v>
      </c>
      <c r="P1379" s="166" t="str">
        <f>IFERROR(VLOOKUP(D1379,'TPMS-auto'!A:D, 4,0),"Not-in-TPMS")</f>
        <v>0008175</v>
      </c>
      <c r="Q1379" s="166" t="str">
        <f>VLOOKUP(Table2[[#This Row],[Unit Number]],Ops,3,0)</f>
        <v>Rob &amp; Andrea</v>
      </c>
      <c r="R1379" s="172">
        <f>IFERROR(VLOOKUP(Table2[[#This Row],[Enterprise ID]], 'ExistingRental-12.11'!A:H, 3, 0), "Not Open On 12.11")</f>
        <v>45992</v>
      </c>
      <c r="S1379" s="166" t="str">
        <f>IF(Table2[[#This Row],[Start Rental Date]]="New Rental", "New Rental", "Rental Extension Request")</f>
        <v>Rental Extension Request</v>
      </c>
      <c r="T1379" s="166" t="str">
        <f>IFERROR(IF(Table2[[#This Row],[Date of this request]]-Table2[[#This Row],[Tech Service Date]]&lt;60, "New Hire Rental", "Truck Breakdown"), "New Hire Rental")</f>
        <v>Truck Breakdown</v>
      </c>
      <c r="U1379" s="166" t="str">
        <f>IFERROR(VLOOKUP(Table2[[#This Row],[Enterprise ID]], 'ExistingRental-12.11'!A:H, 7, 0), "Not Open On 12.11")</f>
        <v>ALEX BRAVAR</v>
      </c>
      <c r="V1379" s="172">
        <f>IFERROR(VLOOKUP(Table2[[#This Row],[Enterprise ID]],'Tech-ServiceDate'!A:B,2,0), "EitherNewHire or Termed")</f>
        <v>44250</v>
      </c>
    </row>
    <row r="1380" spans="1:22" ht="33.75" customHeight="1">
      <c r="A1380" s="15">
        <v>46009</v>
      </c>
      <c r="B1380" s="8">
        <v>46546</v>
      </c>
      <c r="C1380" s="9" t="s">
        <v>17653</v>
      </c>
      <c r="D1380" s="10" t="s">
        <v>17654</v>
      </c>
      <c r="E1380" s="174" t="s">
        <v>18005</v>
      </c>
      <c r="F1380" s="175">
        <v>7404080165</v>
      </c>
      <c r="G1380" s="175" t="s">
        <v>18006</v>
      </c>
      <c r="H1380" s="12">
        <v>45978</v>
      </c>
      <c r="I1380" s="11" t="s">
        <v>17655</v>
      </c>
      <c r="J1380" s="13" t="s">
        <v>17656</v>
      </c>
      <c r="K1380" s="13" t="s">
        <v>14679</v>
      </c>
      <c r="L1380" s="13" t="s">
        <v>14680</v>
      </c>
      <c r="M1380" s="13"/>
      <c r="N1380" s="13" t="s">
        <v>14680</v>
      </c>
      <c r="O1380" s="3" t="s">
        <v>14680</v>
      </c>
      <c r="P1380" s="166" t="str">
        <f>IFERROR(VLOOKUP(D1380,'TPMS-auto'!A:D, 4,0),"Not-in-TPMS")</f>
        <v>0004766</v>
      </c>
      <c r="Q1380" s="166" t="str">
        <f>VLOOKUP(Table2[[#This Row],[Unit Number]],Ops,3,0)</f>
        <v>Rob &amp; Andrea</v>
      </c>
      <c r="R1380" s="172">
        <f>IFERROR(VLOOKUP(Table2[[#This Row],[Enterprise ID]], 'ExistingRental-12.11'!A:H, 3, 0), "Not Open On 12.11")</f>
        <v>45980</v>
      </c>
      <c r="S1380" s="166" t="str">
        <f>IF(Table2[[#This Row],[Start Rental Date]]="New Rental", "New Rental", "Rental Extension Request")</f>
        <v>Rental Extension Request</v>
      </c>
      <c r="T1380" s="166" t="str">
        <f>IFERROR(IF(Table2[[#This Row],[Date of this request]]-Table2[[#This Row],[Tech Service Date]]&lt;60, "New Hire Rental", "Truck Breakdown"), "New Hire Rental")</f>
        <v>Truck Breakdown</v>
      </c>
      <c r="U1380" s="166" t="str">
        <f>IFERROR(VLOOKUP(Table2[[#This Row],[Enterprise ID]], 'ExistingRental-12.11'!A:H, 7, 0), "Not Open On 12.11")</f>
        <v>JOSHUA DICKERSON</v>
      </c>
      <c r="V1380" s="172">
        <f>IFERROR(VLOOKUP(Table2[[#This Row],[Enterprise ID]],'Tech-ServiceDate'!A:B,2,0), "EitherNewHire or Termed")</f>
        <v>45844</v>
      </c>
    </row>
    <row r="1381" spans="1:22" ht="33.75" customHeight="1">
      <c r="A1381" s="15">
        <v>46009</v>
      </c>
      <c r="B1381" s="8">
        <v>47232</v>
      </c>
      <c r="C1381" s="9" t="s">
        <v>18635</v>
      </c>
      <c r="D1381" s="10" t="s">
        <v>18636</v>
      </c>
      <c r="E1381" s="174" t="str">
        <f t="shared" ref="E1381:E1389" si="56">TRIM(B1381)</f>
        <v>47232</v>
      </c>
      <c r="F1381" s="175">
        <f>IFERROR(VLOOKUP(D1381,'TPMS-auto'!A:J, 10,0), "Not-in-TPMS")</f>
        <v>2092691998</v>
      </c>
      <c r="G1381" s="175" t="str">
        <f>IFERROR(VLOOKUP(D1381,'TPMS-auto'!A:J,6,0),"Not-in-TPMS")</f>
        <v>047232</v>
      </c>
      <c r="H1381" s="6" t="s">
        <v>14676</v>
      </c>
      <c r="I1381" s="11" t="s">
        <v>15772</v>
      </c>
      <c r="J1381" s="13" t="s">
        <v>18637</v>
      </c>
      <c r="K1381" s="13" t="s">
        <v>14679</v>
      </c>
      <c r="L1381" s="13" t="s">
        <v>14680</v>
      </c>
      <c r="M1381" s="13"/>
      <c r="N1381" s="13" t="s">
        <v>14680</v>
      </c>
      <c r="O1381" s="3" t="s">
        <v>14680</v>
      </c>
      <c r="P1381" s="166" t="str">
        <f>IFERROR(VLOOKUP(D1381,'TPMS-auto'!A:D, 4,0),"Not-in-TPMS")</f>
        <v>0008366</v>
      </c>
      <c r="Q1381" s="166" t="str">
        <f>VLOOKUP(Table2[[#This Row],[Unit Number]],Ops,3,0)</f>
        <v>Carol &amp; Tasha</v>
      </c>
      <c r="R1381" s="172" t="str">
        <f>IFERROR(VLOOKUP(Table2[[#This Row],[Enterprise ID]], 'ExistingRental-12.11'!A:H, 3, 0), "Not Open On 12.11")</f>
        <v>Not Open On 12.11</v>
      </c>
      <c r="S1381" s="166" t="str">
        <f>IF(Table2[[#This Row],[Start Rental Date]]="New Rental", "New Rental", "Rental Extension Request")</f>
        <v>New Rental</v>
      </c>
      <c r="T1381" s="166" t="str">
        <f>IFERROR(IF(Table2[[#This Row],[Date of this request]]-Table2[[#This Row],[Tech Service Date]]&lt;60, "New Hire Rental", "Truck Breakdown"), "New Hire Rental")</f>
        <v>Truck Breakdown</v>
      </c>
      <c r="U1381" s="166" t="str">
        <f>IFERROR(VLOOKUP(Table2[[#This Row],[Enterprise ID]], 'ExistingRental-12.11'!A:H, 7, 0), "Not Open On 12.11")</f>
        <v>Not Open On 12.11</v>
      </c>
      <c r="V1381" s="172">
        <f>IFERROR(VLOOKUP(Table2[[#This Row],[Enterprise ID]],'Tech-ServiceDate'!A:B,2,0), "EitherNewHire or Termed")</f>
        <v>42227</v>
      </c>
    </row>
    <row r="1382" spans="1:22" ht="33.75" customHeight="1">
      <c r="A1382" s="15">
        <v>46009</v>
      </c>
      <c r="B1382" s="7">
        <v>21050</v>
      </c>
      <c r="C1382" s="4" t="s">
        <v>18638</v>
      </c>
      <c r="D1382" s="5"/>
      <c r="E1382" s="176" t="str">
        <f t="shared" si="56"/>
        <v>21050</v>
      </c>
      <c r="F1382" s="181" t="str">
        <f>IFERROR(VLOOKUP(D1382,'TPMS-auto'!A:J, 10,0), "Not-in-TPMS")</f>
        <v>Not-in-TPMS</v>
      </c>
      <c r="G1382" s="181" t="str">
        <f>IFERROR(VLOOKUP(D1382,'TPMS-auto'!A:J,6,0),"Not-in-TPMS")</f>
        <v>Not-in-TPMS</v>
      </c>
      <c r="H1382" s="6" t="s">
        <v>14676</v>
      </c>
      <c r="I1382" s="2"/>
      <c r="J1382" s="3" t="s">
        <v>15426</v>
      </c>
      <c r="K1382" s="3" t="s">
        <v>18639</v>
      </c>
      <c r="L1382" s="3" t="s">
        <v>14680</v>
      </c>
      <c r="M1382" s="13"/>
      <c r="N1382" s="3" t="s">
        <v>14680</v>
      </c>
      <c r="O1382" s="3" t="s">
        <v>14680</v>
      </c>
      <c r="P1382" s="166" t="str">
        <f>IFERROR(VLOOKUP(D1382,'TPMS-auto'!A:D, 4,0),"Not-in-TPMS")</f>
        <v>Not-in-TPMS</v>
      </c>
      <c r="Q1382" s="166" t="e">
        <f>VLOOKUP(Table2[[#This Row],[Unit Number]],Ops,3,0)</f>
        <v>#N/A</v>
      </c>
      <c r="R1382" s="173" t="str">
        <f>IFERROR(VLOOKUP(Table2[[#This Row],[Enterprise ID]], 'ExistingRental-12.11'!A:H, 3, 0), "Not Open On 12.11")</f>
        <v>Not Open On 12.11</v>
      </c>
      <c r="S1382" s="167" t="str">
        <f>IF(Table2[[#This Row],[Start Rental Date]]="New Rental", "New Rental", "Rental Extension Request")</f>
        <v>New Rental</v>
      </c>
      <c r="T1382" s="167" t="str">
        <f>IFERROR(IF(Table2[[#This Row],[Date of this request]]-Table2[[#This Row],[Tech Service Date]]&lt;60, "New Hire Rental", "Truck Breakdown"), "New Hire Rental")</f>
        <v>New Hire Rental</v>
      </c>
      <c r="U1382" s="167" t="str">
        <f>IFERROR(VLOOKUP(Table2[[#This Row],[Enterprise ID]], 'ExistingRental-12.11'!A:H, 7, 0), "Not Open On 12.11")</f>
        <v>Not Open On 12.11</v>
      </c>
      <c r="V1382" s="173" t="str">
        <f>IFERROR(VLOOKUP(Table2[[#This Row],[Enterprise ID]],'Tech-ServiceDate'!A:B,2,0), "EitherNewHire or Termed")</f>
        <v>EitherNewHire or Termed</v>
      </c>
    </row>
    <row r="1383" spans="1:22" ht="33.75" customHeight="1">
      <c r="A1383" s="15">
        <v>46009</v>
      </c>
      <c r="B1383" s="7">
        <v>21237</v>
      </c>
      <c r="C1383" s="4" t="s">
        <v>18640</v>
      </c>
      <c r="D1383" s="5" t="s">
        <v>17784</v>
      </c>
      <c r="E1383" s="176" t="str">
        <f t="shared" si="56"/>
        <v>21237</v>
      </c>
      <c r="F1383" s="181">
        <f>IFERROR(VLOOKUP(D1383,'TPMS-auto'!A:J, 10,0), "Not-in-TPMS")</f>
        <v>7186660114</v>
      </c>
      <c r="G1383" s="181" t="str">
        <f>IFERROR(VLOOKUP(D1383,'TPMS-auto'!A:J,6,0),"Not-in-TPMS")</f>
        <v>021237</v>
      </c>
      <c r="H1383" s="6">
        <v>45860</v>
      </c>
      <c r="I1383" s="2" t="s">
        <v>18641</v>
      </c>
      <c r="J1383" s="3" t="s">
        <v>18642</v>
      </c>
      <c r="K1383" s="3" t="s">
        <v>18643</v>
      </c>
      <c r="L1383" s="3" t="s">
        <v>14680</v>
      </c>
      <c r="M1383" s="13"/>
      <c r="N1383" s="3" t="s">
        <v>14680</v>
      </c>
      <c r="O1383" s="3" t="s">
        <v>14680</v>
      </c>
      <c r="P1383" s="166" t="str">
        <f>IFERROR(VLOOKUP(D1383,'TPMS-auto'!A:D, 4,0),"Not-in-TPMS")</f>
        <v>0007744</v>
      </c>
      <c r="Q1383" s="166" t="str">
        <f>VLOOKUP(Table2[[#This Row],[Unit Number]],Ops,3,0)</f>
        <v>Rob &amp; Andrea</v>
      </c>
      <c r="R1383" s="173">
        <f>IFERROR(VLOOKUP(Table2[[#This Row],[Enterprise ID]], 'ExistingRental-12.11'!A:H, 3, 0), "Not Open On 12.11")</f>
        <v>45860</v>
      </c>
      <c r="S1383" s="167" t="str">
        <f>IF(Table2[[#This Row],[Start Rental Date]]="New Rental", "New Rental", "Rental Extension Request")</f>
        <v>Rental Extension Request</v>
      </c>
      <c r="T1383" s="167" t="str">
        <f>IFERROR(IF(Table2[[#This Row],[Date of this request]]-Table2[[#This Row],[Tech Service Date]]&lt;60, "New Hire Rental", "Truck Breakdown"), "New Hire Rental")</f>
        <v>Truck Breakdown</v>
      </c>
      <c r="U1383" s="167" t="str">
        <f>IFERROR(VLOOKUP(Table2[[#This Row],[Enterprise ID]], 'ExistingRental-12.11'!A:H, 7, 0), "Not Open On 12.11")</f>
        <v>ARTHUR HARRIS</v>
      </c>
      <c r="V1383" s="173">
        <f>IFERROR(VLOOKUP(Table2[[#This Row],[Enterprise ID]],'Tech-ServiceDate'!A:B,2,0), "EitherNewHire or Termed")</f>
        <v>45858</v>
      </c>
    </row>
    <row r="1384" spans="1:22" ht="33.75" customHeight="1">
      <c r="A1384" s="15">
        <v>46009</v>
      </c>
      <c r="B1384" s="7">
        <v>46407</v>
      </c>
      <c r="C1384" s="4" t="s">
        <v>18644</v>
      </c>
      <c r="D1384" s="5"/>
      <c r="E1384" s="176" t="str">
        <f t="shared" si="56"/>
        <v>46407</v>
      </c>
      <c r="F1384" s="181" t="str">
        <f>IFERROR(VLOOKUP(D1384,'TPMS-auto'!A:J, 10,0), "Not-in-TPMS")</f>
        <v>Not-in-TPMS</v>
      </c>
      <c r="G1384" s="181" t="str">
        <f>IFERROR(VLOOKUP(D1384,'TPMS-auto'!A:J,6,0),"Not-in-TPMS")</f>
        <v>Not-in-TPMS</v>
      </c>
      <c r="H1384" s="6" t="s">
        <v>14676</v>
      </c>
      <c r="I1384" s="2"/>
      <c r="J1384" s="3" t="s">
        <v>18645</v>
      </c>
      <c r="K1384" s="3" t="s">
        <v>17469</v>
      </c>
      <c r="L1384" s="3" t="s">
        <v>14680</v>
      </c>
      <c r="M1384" s="13"/>
      <c r="N1384" s="3" t="s">
        <v>14680</v>
      </c>
      <c r="O1384" s="3" t="s">
        <v>14680</v>
      </c>
      <c r="P1384" s="166" t="str">
        <f>IFERROR(VLOOKUP(D1384,'TPMS-auto'!A:D, 4,0),"Not-in-TPMS")</f>
        <v>Not-in-TPMS</v>
      </c>
      <c r="Q1384" s="166" t="e">
        <f>VLOOKUP(Table2[[#This Row],[Unit Number]],Ops,3,0)</f>
        <v>#N/A</v>
      </c>
      <c r="R1384" s="173" t="str">
        <f>IFERROR(VLOOKUP(Table2[[#This Row],[Enterprise ID]], 'ExistingRental-12.11'!A:H, 3, 0), "Not Open On 12.11")</f>
        <v>Not Open On 12.11</v>
      </c>
      <c r="S1384" s="167" t="str">
        <f>IF(Table2[[#This Row],[Start Rental Date]]="New Rental", "New Rental", "Rental Extension Request")</f>
        <v>New Rental</v>
      </c>
      <c r="T1384" s="167" t="str">
        <f>IFERROR(IF(Table2[[#This Row],[Date of this request]]-Table2[[#This Row],[Tech Service Date]]&lt;60, "New Hire Rental", "Truck Breakdown"), "New Hire Rental")</f>
        <v>New Hire Rental</v>
      </c>
      <c r="U1384" s="167" t="str">
        <f>IFERROR(VLOOKUP(Table2[[#This Row],[Enterprise ID]], 'ExistingRental-12.11'!A:H, 7, 0), "Not Open On 12.11")</f>
        <v>Not Open On 12.11</v>
      </c>
      <c r="V1384" s="173" t="str">
        <f>IFERROR(VLOOKUP(Table2[[#This Row],[Enterprise ID]],'Tech-ServiceDate'!A:B,2,0), "EitherNewHire or Termed")</f>
        <v>EitherNewHire or Termed</v>
      </c>
    </row>
    <row r="1385" spans="1:22" ht="33.75" customHeight="1">
      <c r="A1385" s="15">
        <v>46009</v>
      </c>
      <c r="B1385" s="8">
        <v>61191</v>
      </c>
      <c r="C1385" s="9" t="s">
        <v>18646</v>
      </c>
      <c r="D1385" s="10" t="s">
        <v>18647</v>
      </c>
      <c r="E1385" s="174" t="str">
        <f t="shared" si="56"/>
        <v>61191</v>
      </c>
      <c r="F1385" s="175">
        <f>IFERROR(VLOOKUP(D1385,'TPMS-auto'!A:J, 10,0), "Not-in-TPMS")</f>
        <v>7207420200</v>
      </c>
      <c r="G1385" s="175" t="str">
        <f>IFERROR(VLOOKUP(D1385,'TPMS-auto'!A:J,6,0),"Not-in-TPMS")</f>
        <v>061191</v>
      </c>
      <c r="H1385" s="6" t="s">
        <v>14676</v>
      </c>
      <c r="I1385" s="11" t="s">
        <v>18648</v>
      </c>
      <c r="J1385" s="13" t="s">
        <v>18649</v>
      </c>
      <c r="K1385" s="13" t="s">
        <v>14679</v>
      </c>
      <c r="L1385" s="13" t="s">
        <v>14680</v>
      </c>
      <c r="M1385" s="13"/>
      <c r="N1385" s="13" t="s">
        <v>14680</v>
      </c>
      <c r="O1385" s="3" t="s">
        <v>14680</v>
      </c>
      <c r="P1385" s="166" t="str">
        <f>IFERROR(VLOOKUP(D1385,'TPMS-auto'!A:D, 4,0),"Not-in-TPMS")</f>
        <v>0008169</v>
      </c>
      <c r="Q1385" s="166" t="str">
        <f>VLOOKUP(Table2[[#This Row],[Unit Number]],Ops,3,0)</f>
        <v>Carol &amp; Tasha</v>
      </c>
      <c r="R1385" s="172" t="str">
        <f>IFERROR(VLOOKUP(Table2[[#This Row],[Enterprise ID]], 'ExistingRental-12.11'!A:H, 3, 0), "Not Open On 12.11")</f>
        <v>Not Open On 12.11</v>
      </c>
      <c r="S1385" s="166" t="str">
        <f>IF(Table2[[#This Row],[Start Rental Date]]="New Rental", "New Rental", "Rental Extension Request")</f>
        <v>New Rental</v>
      </c>
      <c r="T1385" s="166" t="str">
        <f>IFERROR(IF(Table2[[#This Row],[Date of this request]]-Table2[[#This Row],[Tech Service Date]]&lt;60, "New Hire Rental", "Truck Breakdown"), "New Hire Rental")</f>
        <v>Truck Breakdown</v>
      </c>
      <c r="U1385" s="166" t="str">
        <f>IFERROR(VLOOKUP(Table2[[#This Row],[Enterprise ID]], 'ExistingRental-12.11'!A:H, 7, 0), "Not Open On 12.11")</f>
        <v>Not Open On 12.11</v>
      </c>
      <c r="V1385" s="172">
        <f>IFERROR(VLOOKUP(Table2[[#This Row],[Enterprise ID]],'Tech-ServiceDate'!A:B,2,0), "EitherNewHire or Termed")</f>
        <v>44076</v>
      </c>
    </row>
    <row r="1386" spans="1:22" ht="33.75" customHeight="1">
      <c r="A1386" s="15">
        <v>46009</v>
      </c>
      <c r="B1386" s="7">
        <v>61376</v>
      </c>
      <c r="C1386" s="4" t="s">
        <v>18123</v>
      </c>
      <c r="D1386" s="5" t="s">
        <v>18124</v>
      </c>
      <c r="E1386" s="176" t="str">
        <f t="shared" si="56"/>
        <v>61376</v>
      </c>
      <c r="F1386" s="181">
        <f>IFERROR(VLOOKUP(D1386,'TPMS-auto'!A:J, 10,0), "Not-in-TPMS")</f>
        <v>7038430525</v>
      </c>
      <c r="G1386" s="181" t="str">
        <f>IFERROR(VLOOKUP(D1386,'TPMS-auto'!A:J,6,0),"Not-in-TPMS")</f>
        <v>061376</v>
      </c>
      <c r="H1386" s="6" t="s">
        <v>14676</v>
      </c>
      <c r="I1386" s="2" t="s">
        <v>18650</v>
      </c>
      <c r="J1386" s="13" t="s">
        <v>18649</v>
      </c>
      <c r="K1386" s="13" t="s">
        <v>14679</v>
      </c>
      <c r="L1386" s="3" t="s">
        <v>14680</v>
      </c>
      <c r="M1386" s="13"/>
      <c r="N1386" s="3" t="s">
        <v>14680</v>
      </c>
      <c r="O1386" s="3" t="s">
        <v>14680</v>
      </c>
      <c r="P1386" s="166" t="str">
        <f>IFERROR(VLOOKUP(D1386,'TPMS-auto'!A:D, 4,0),"Not-in-TPMS")</f>
        <v>0007084</v>
      </c>
      <c r="Q1386" s="166" t="str">
        <f>VLOOKUP(Table2[[#This Row],[Unit Number]],Ops,3,0)</f>
        <v>Monica, Cheryl &amp; Machell</v>
      </c>
      <c r="R1386" s="173">
        <f>IFERROR(VLOOKUP(Table2[[#This Row],[Enterprise ID]], 'ExistingRental-12.11'!A:H, 3, 0), "Not Open On 12.11")</f>
        <v>45994</v>
      </c>
      <c r="S1386" s="167" t="str">
        <f>IF(Table2[[#This Row],[Start Rental Date]]="New Rental", "New Rental", "Rental Extension Request")</f>
        <v>New Rental</v>
      </c>
      <c r="T1386" s="167" t="str">
        <f>IFERROR(IF(Table2[[#This Row],[Date of this request]]-Table2[[#This Row],[Tech Service Date]]&lt;60, "New Hire Rental", "Truck Breakdown"), "New Hire Rental")</f>
        <v>Truck Breakdown</v>
      </c>
      <c r="U1386" s="167" t="str">
        <f>IFERROR(VLOOKUP(Table2[[#This Row],[Enterprise ID]], 'ExistingRental-12.11'!A:H, 7, 0), "Not Open On 12.11")</f>
        <v>HUNG HA</v>
      </c>
      <c r="V1386" s="173">
        <f>IFERROR(VLOOKUP(Table2[[#This Row],[Enterprise ID]],'Tech-ServiceDate'!A:B,2,0), "EitherNewHire or Termed")</f>
        <v>44567</v>
      </c>
    </row>
    <row r="1387" spans="1:22" ht="33.75" customHeight="1">
      <c r="A1387" s="15">
        <v>46009</v>
      </c>
      <c r="B1387" s="7">
        <v>61406</v>
      </c>
      <c r="C1387" s="4" t="s">
        <v>18651</v>
      </c>
      <c r="D1387" s="5" t="s">
        <v>18652</v>
      </c>
      <c r="E1387" s="176" t="str">
        <f t="shared" si="56"/>
        <v>61406</v>
      </c>
      <c r="F1387" s="181">
        <f>IFERROR(VLOOKUP(D1387,'TPMS-auto'!A:J, 10,0), "Not-in-TPMS")</f>
        <v>2292620893</v>
      </c>
      <c r="G1387" s="181" t="str">
        <f>IFERROR(VLOOKUP(D1387,'TPMS-auto'!A:J,6,0),"Not-in-TPMS")</f>
        <v>061406</v>
      </c>
      <c r="H1387" s="6" t="s">
        <v>14676</v>
      </c>
      <c r="I1387" s="2"/>
      <c r="J1387" s="3" t="s">
        <v>18653</v>
      </c>
      <c r="K1387" s="13" t="s">
        <v>14679</v>
      </c>
      <c r="L1387" s="3"/>
      <c r="M1387" s="13"/>
      <c r="N1387" s="3" t="s">
        <v>14680</v>
      </c>
      <c r="O1387" s="13" t="s">
        <v>14680</v>
      </c>
      <c r="P1387" s="166" t="str">
        <f>IFERROR(VLOOKUP(D1387,'TPMS-auto'!A:D, 4,0),"Not-in-TPMS")</f>
        <v>0008035</v>
      </c>
      <c r="Q1387" s="166" t="str">
        <f>VLOOKUP(Table2[[#This Row],[Unit Number]],Ops,3,0)</f>
        <v>Rob &amp; Andrea</v>
      </c>
      <c r="R1387" s="173" t="str">
        <f>IFERROR(VLOOKUP(Table2[[#This Row],[Enterprise ID]], 'ExistingRental-12.11'!A:H, 3, 0), "Not Open On 12.11")</f>
        <v>Not Open On 12.11</v>
      </c>
      <c r="S1387" s="167" t="str">
        <f>IF(Table2[[#This Row],[Start Rental Date]]="New Rental", "New Rental", "Rental Extension Request")</f>
        <v>New Rental</v>
      </c>
      <c r="T1387" s="167" t="str">
        <f>IFERROR(IF(Table2[[#This Row],[Date of this request]]-Table2[[#This Row],[Tech Service Date]]&lt;60, "New Hire Rental", "Truck Breakdown"), "New Hire Rental")</f>
        <v>Truck Breakdown</v>
      </c>
      <c r="U1387" s="167" t="str">
        <f>IFERROR(VLOOKUP(Table2[[#This Row],[Enterprise ID]], 'ExistingRental-12.11'!A:H, 7, 0), "Not Open On 12.11")</f>
        <v>Not Open On 12.11</v>
      </c>
      <c r="V1387" s="173">
        <f>IFERROR(VLOOKUP(Table2[[#This Row],[Enterprise ID]],'Tech-ServiceDate'!A:B,2,0), "EitherNewHire or Termed")</f>
        <v>45001</v>
      </c>
    </row>
    <row r="1388" spans="1:22" ht="33.75" customHeight="1">
      <c r="A1388" s="15">
        <v>46009</v>
      </c>
      <c r="B1388" s="7">
        <v>61432</v>
      </c>
      <c r="C1388" s="4" t="s">
        <v>18654</v>
      </c>
      <c r="D1388" s="5" t="s">
        <v>18655</v>
      </c>
      <c r="E1388" s="176" t="str">
        <f t="shared" si="56"/>
        <v>61432</v>
      </c>
      <c r="F1388" s="181">
        <f>IFERROR(VLOOKUP(D1388,'TPMS-auto'!A:J, 10,0), "Not-in-TPMS")</f>
        <v>9165454226</v>
      </c>
      <c r="G1388" s="181" t="str">
        <f>IFERROR(VLOOKUP(D1388,'TPMS-auto'!A:J,6,0),"Not-in-TPMS")</f>
        <v>061432</v>
      </c>
      <c r="H1388" s="6">
        <v>45980</v>
      </c>
      <c r="I1388" s="2" t="s">
        <v>18656</v>
      </c>
      <c r="J1388" s="3" t="s">
        <v>18657</v>
      </c>
      <c r="K1388" s="3" t="s">
        <v>18658</v>
      </c>
      <c r="L1388" s="3" t="s">
        <v>14680</v>
      </c>
      <c r="M1388" s="13"/>
      <c r="N1388" s="3" t="s">
        <v>14680</v>
      </c>
      <c r="O1388" s="3" t="s">
        <v>14680</v>
      </c>
      <c r="P1388" s="166" t="str">
        <f>IFERROR(VLOOKUP(D1388,'TPMS-auto'!A:D, 4,0),"Not-in-TPMS")</f>
        <v>0008184</v>
      </c>
      <c r="Q1388" s="166" t="str">
        <f>VLOOKUP(Table2[[#This Row],[Unit Number]],Ops,3,0)</f>
        <v>Carol &amp; Tasha</v>
      </c>
      <c r="R1388" s="173">
        <f>IFERROR(VLOOKUP(Table2[[#This Row],[Enterprise ID]], 'ExistingRental-12.11'!A:H, 3, 0), "Not Open On 12.11")</f>
        <v>45980</v>
      </c>
      <c r="S1388" s="167" t="str">
        <f>IF(Table2[[#This Row],[Start Rental Date]]="New Rental", "New Rental", "Rental Extension Request")</f>
        <v>Rental Extension Request</v>
      </c>
      <c r="T1388" s="167" t="str">
        <f>IFERROR(IF(Table2[[#This Row],[Date of this request]]-Table2[[#This Row],[Tech Service Date]]&lt;60, "New Hire Rental", "Truck Breakdown"), "New Hire Rental")</f>
        <v>Truck Breakdown</v>
      </c>
      <c r="U1388" s="167" t="str">
        <f>IFERROR(VLOOKUP(Table2[[#This Row],[Enterprise ID]], 'ExistingRental-12.11'!A:H, 7, 0), "Not Open On 12.11")</f>
        <v>ADAM BEHLER</v>
      </c>
      <c r="V1388" s="173">
        <f>IFERROR(VLOOKUP(Table2[[#This Row],[Enterprise ID]],'Tech-ServiceDate'!A:B,2,0), "EitherNewHire or Termed")</f>
        <v>37137</v>
      </c>
    </row>
    <row r="1389" spans="1:22" ht="33.75" customHeight="1">
      <c r="A1389" s="15">
        <v>46009</v>
      </c>
      <c r="B1389" s="8">
        <v>23158</v>
      </c>
      <c r="C1389" s="9" t="s">
        <v>16849</v>
      </c>
      <c r="D1389" s="10" t="s">
        <v>16850</v>
      </c>
      <c r="E1389" s="174" t="str">
        <f t="shared" si="56"/>
        <v>23158</v>
      </c>
      <c r="F1389" s="175">
        <f>IFERROR(VLOOKUP(D1389,'TPMS-auto'!A:J, 10,0), "Not-in-TPMS")</f>
        <v>4709790272</v>
      </c>
      <c r="G1389" s="175" t="str">
        <f>IFERROR(VLOOKUP(D1389,'TPMS-auto'!A:J,6,0),"Not-in-TPMS")</f>
        <v>023158</v>
      </c>
      <c r="H1389" s="6" t="s">
        <v>14676</v>
      </c>
      <c r="I1389" s="11" t="s">
        <v>18659</v>
      </c>
      <c r="J1389" s="13" t="s">
        <v>18660</v>
      </c>
      <c r="K1389" s="13" t="s">
        <v>14679</v>
      </c>
      <c r="L1389" s="13" t="s">
        <v>14680</v>
      </c>
      <c r="M1389" s="13"/>
      <c r="N1389" s="13" t="s">
        <v>14680</v>
      </c>
      <c r="O1389" s="13" t="s">
        <v>14680</v>
      </c>
      <c r="P1389" s="166" t="str">
        <f>IFERROR(VLOOKUP(D1389,'TPMS-auto'!A:D, 4,0),"Not-in-TPMS")</f>
        <v>0008035</v>
      </c>
      <c r="Q1389" s="166" t="str">
        <f>VLOOKUP(Table2[[#This Row],[Unit Number]],Ops,3,0)</f>
        <v>Rob &amp; Andrea</v>
      </c>
      <c r="R1389" s="172" t="str">
        <f>IFERROR(VLOOKUP(Table2[[#This Row],[Enterprise ID]], 'ExistingRental-12.11'!A:H, 3, 0), "Not Open On 12.11")</f>
        <v>Not Open On 12.11</v>
      </c>
      <c r="S1389" s="166" t="str">
        <f>IF(Table2[[#This Row],[Start Rental Date]]="New Rental", "New Rental", "Rental Extension Request")</f>
        <v>New Rental</v>
      </c>
      <c r="T1389" s="166" t="str">
        <f>IFERROR(IF(Table2[[#This Row],[Date of this request]]-Table2[[#This Row],[Tech Service Date]]&lt;60, "New Hire Rental", "Truck Breakdown"), "New Hire Rental")</f>
        <v>Truck Breakdown</v>
      </c>
      <c r="U1389" s="166" t="str">
        <f>IFERROR(VLOOKUP(Table2[[#This Row],[Enterprise ID]], 'ExistingRental-12.11'!A:H, 7, 0), "Not Open On 12.11")</f>
        <v>Not Open On 12.11</v>
      </c>
      <c r="V1389" s="172">
        <f>IFERROR(VLOOKUP(Table2[[#This Row],[Enterprise ID]],'Tech-ServiceDate'!A:B,2,0), "EitherNewHire or Termed")</f>
        <v>42037</v>
      </c>
    </row>
    <row r="1390" spans="1:22" ht="33.75" customHeight="1">
      <c r="A1390" s="15">
        <v>46009</v>
      </c>
      <c r="B1390" s="8">
        <v>46977</v>
      </c>
      <c r="C1390" s="9" t="s">
        <v>18219</v>
      </c>
      <c r="D1390" s="10" t="s">
        <v>570</v>
      </c>
      <c r="E1390" s="174" t="s">
        <v>18661</v>
      </c>
      <c r="F1390" s="175">
        <v>7576219851</v>
      </c>
      <c r="G1390" s="175" t="s">
        <v>18662</v>
      </c>
      <c r="H1390" s="12">
        <v>45995</v>
      </c>
      <c r="I1390" s="11" t="s">
        <v>18220</v>
      </c>
      <c r="J1390" s="13" t="s">
        <v>18221</v>
      </c>
      <c r="K1390" s="13" t="s">
        <v>14679</v>
      </c>
      <c r="L1390" s="13" t="s">
        <v>14680</v>
      </c>
      <c r="M1390" s="13"/>
      <c r="N1390" s="13" t="s">
        <v>14680</v>
      </c>
      <c r="O1390" s="13" t="s">
        <v>14680</v>
      </c>
      <c r="P1390" s="166" t="str">
        <f>IFERROR(VLOOKUP(D1390,'TPMS-auto'!A:D, 4,0),"Not-in-TPMS")</f>
        <v>0008175</v>
      </c>
      <c r="Q1390" s="166" t="str">
        <f>VLOOKUP(Table2[[#This Row],[Unit Number]],Ops,3,0)</f>
        <v>Rob &amp; Andrea</v>
      </c>
      <c r="R1390" s="172">
        <f>IFERROR(VLOOKUP(Table2[[#This Row],[Enterprise ID]], 'ExistingRental-12.11'!A:H, 3, 0), "Not Open On 12.11")</f>
        <v>45995</v>
      </c>
      <c r="S1390" s="166" t="str">
        <f>IF(Table2[[#This Row],[Start Rental Date]]="New Rental", "New Rental", "Rental Extension Request")</f>
        <v>Rental Extension Request</v>
      </c>
      <c r="T1390" s="166" t="str">
        <f>IFERROR(IF(Table2[[#This Row],[Date of this request]]-Table2[[#This Row],[Tech Service Date]]&lt;60, "New Hire Rental", "Truck Breakdown"), "New Hire Rental")</f>
        <v>Truck Breakdown</v>
      </c>
      <c r="U1390" s="166" t="str">
        <f>IFERROR(VLOOKUP(Table2[[#This Row],[Enterprise ID]], 'ExistingRental-12.11'!A:H, 7, 0), "Not Open On 12.11")</f>
        <v>ANTHONY ESPOSITO</v>
      </c>
      <c r="V1390" s="172">
        <f>IFERROR(VLOOKUP(Table2[[#This Row],[Enterprise ID]],'Tech-ServiceDate'!A:B,2,0), "EitherNewHire or Termed")</f>
        <v>39181</v>
      </c>
    </row>
    <row r="1391" spans="1:22" ht="33.75" customHeight="1">
      <c r="A1391" s="15">
        <v>46009</v>
      </c>
      <c r="B1391" s="8">
        <v>36243</v>
      </c>
      <c r="C1391" s="9" t="s">
        <v>17307</v>
      </c>
      <c r="D1391" s="10" t="s">
        <v>11009</v>
      </c>
      <c r="E1391" s="174" t="s">
        <v>16509</v>
      </c>
      <c r="F1391" s="175">
        <v>9108765642</v>
      </c>
      <c r="G1391" s="175" t="s">
        <v>16510</v>
      </c>
      <c r="H1391" s="12" t="s">
        <v>14676</v>
      </c>
      <c r="I1391" s="11" t="s">
        <v>18663</v>
      </c>
      <c r="J1391" s="13" t="s">
        <v>16649</v>
      </c>
      <c r="K1391" s="13" t="s">
        <v>14679</v>
      </c>
      <c r="L1391" s="13"/>
      <c r="M1391" s="13"/>
      <c r="N1391" s="13" t="s">
        <v>14680</v>
      </c>
      <c r="O1391" s="13" t="s">
        <v>14680</v>
      </c>
      <c r="P1391" s="166" t="str">
        <f>IFERROR(VLOOKUP(D1391,'TPMS-auto'!A:D, 4,0),"Not-in-TPMS")</f>
        <v>0008175</v>
      </c>
      <c r="Q1391" s="166" t="str">
        <f>VLOOKUP(Table2[[#This Row],[Unit Number]],Ops,3,0)</f>
        <v>Rob &amp; Andrea</v>
      </c>
      <c r="R1391" s="172" t="str">
        <f>IFERROR(VLOOKUP(Table2[[#This Row],[Enterprise ID]], 'ExistingRental-12.11'!A:H, 3, 0), "Not Open On 12.11")</f>
        <v>Not Open On 12.11</v>
      </c>
      <c r="S1391" s="166" t="str">
        <f>IF(Table2[[#This Row],[Start Rental Date]]="New Rental", "New Rental", "Rental Extension Request")</f>
        <v>New Rental</v>
      </c>
      <c r="T1391" s="166" t="str">
        <f>IFERROR(IF(Table2[[#This Row],[Date of this request]]-Table2[[#This Row],[Tech Service Date]]&lt;60, "New Hire Rental", "Truck Breakdown"), "New Hire Rental")</f>
        <v>Truck Breakdown</v>
      </c>
      <c r="U1391" s="166" t="str">
        <f>IFERROR(VLOOKUP(Table2[[#This Row],[Enterprise ID]], 'ExistingRental-12.11'!A:H, 7, 0), "Not Open On 12.11")</f>
        <v>Not Open On 12.11</v>
      </c>
      <c r="V1391" s="172">
        <f>IFERROR(VLOOKUP(Table2[[#This Row],[Enterprise ID]],'Tech-ServiceDate'!A:B,2,0), "EitherNewHire or Termed")</f>
        <v>41176</v>
      </c>
    </row>
    <row r="1392" spans="1:22" ht="33.75" customHeight="1">
      <c r="A1392" s="15">
        <v>46009</v>
      </c>
      <c r="B1392" s="8">
        <v>46815</v>
      </c>
      <c r="C1392" s="9" t="s">
        <v>17627</v>
      </c>
      <c r="D1392" s="10" t="s">
        <v>16579</v>
      </c>
      <c r="E1392" s="174" t="s">
        <v>18664</v>
      </c>
      <c r="F1392" s="175">
        <v>8643401537</v>
      </c>
      <c r="G1392" s="175" t="s">
        <v>18665</v>
      </c>
      <c r="H1392" s="12">
        <v>45950</v>
      </c>
      <c r="I1392" s="11"/>
      <c r="J1392" s="13" t="s">
        <v>15426</v>
      </c>
      <c r="K1392" s="13" t="s">
        <v>17628</v>
      </c>
      <c r="L1392" s="13" t="s">
        <v>14680</v>
      </c>
      <c r="M1392" s="13"/>
      <c r="N1392" s="13" t="s">
        <v>14680</v>
      </c>
      <c r="O1392" s="13" t="s">
        <v>14680</v>
      </c>
      <c r="P1392" s="166" t="str">
        <f>IFERROR(VLOOKUP(D1392,'TPMS-auto'!A:D, 4,0),"Not-in-TPMS")</f>
        <v>0004766</v>
      </c>
      <c r="Q1392" s="166" t="str">
        <f>VLOOKUP(Table2[[#This Row],[Unit Number]],Ops,3,0)</f>
        <v>Rob &amp; Andrea</v>
      </c>
      <c r="R1392" s="172" t="str">
        <f>IFERROR(VLOOKUP(Table2[[#This Row],[Enterprise ID]], 'ExistingRental-12.11'!A:H, 3, 0), "Not Open On 12.11")</f>
        <v>Not Open On 12.11</v>
      </c>
      <c r="S1392" s="166" t="str">
        <f>IF(Table2[[#This Row],[Start Rental Date]]="New Rental", "New Rental", "Rental Extension Request")</f>
        <v>Rental Extension Request</v>
      </c>
      <c r="T1392" s="166" t="str">
        <f>IFERROR(IF(Table2[[#This Row],[Date of this request]]-Table2[[#This Row],[Tech Service Date]]&lt;60, "New Hire Rental", "Truck Breakdown"), "New Hire Rental")</f>
        <v>Truck Breakdown</v>
      </c>
      <c r="U1392" s="166" t="str">
        <f>IFERROR(VLOOKUP(Table2[[#This Row],[Enterprise ID]], 'ExistingRental-12.11'!A:H, 7, 0), "Not Open On 12.11")</f>
        <v>Not Open On 12.11</v>
      </c>
      <c r="V1392" s="172">
        <f>IFERROR(VLOOKUP(Table2[[#This Row],[Enterprise ID]],'Tech-ServiceDate'!A:B,2,0), "EitherNewHire or Termed")</f>
        <v>45935</v>
      </c>
    </row>
    <row r="1393" spans="1:22" ht="33.75" customHeight="1">
      <c r="A1393" s="15">
        <v>46009</v>
      </c>
      <c r="B1393" s="8">
        <v>61763</v>
      </c>
      <c r="C1393" s="9" t="s">
        <v>18319</v>
      </c>
      <c r="D1393" s="10" t="s">
        <v>18320</v>
      </c>
      <c r="E1393" s="174" t="s">
        <v>18666</v>
      </c>
      <c r="F1393" s="175">
        <v>2698610084</v>
      </c>
      <c r="G1393" s="175" t="s">
        <v>18667</v>
      </c>
      <c r="H1393" s="12">
        <v>46000</v>
      </c>
      <c r="I1393" s="11" t="s">
        <v>18321</v>
      </c>
      <c r="J1393" s="13" t="s">
        <v>18322</v>
      </c>
      <c r="K1393" s="13" t="s">
        <v>14679</v>
      </c>
      <c r="L1393" s="13" t="s">
        <v>14680</v>
      </c>
      <c r="M1393" s="13"/>
      <c r="N1393" s="13" t="s">
        <v>14680</v>
      </c>
      <c r="O1393" s="13" t="s">
        <v>14680</v>
      </c>
      <c r="P1393" s="166" t="str">
        <f>IFERROR(VLOOKUP(D1393,'TPMS-auto'!A:D, 4,0),"Not-in-TPMS")</f>
        <v>0008220</v>
      </c>
      <c r="Q1393" s="166" t="str">
        <f>VLOOKUP(Table2[[#This Row],[Unit Number]],Ops,3,0)</f>
        <v>Monica, Cheryl &amp; Machell</v>
      </c>
      <c r="R1393" s="172">
        <f>IFERROR(VLOOKUP(Table2[[#This Row],[Enterprise ID]], 'ExistingRental-12.11'!A:H, 3, 0), "Not Open On 12.11")</f>
        <v>46000</v>
      </c>
      <c r="S1393" s="166" t="str">
        <f>IF(Table2[[#This Row],[Start Rental Date]]="New Rental", "New Rental", "Rental Extension Request")</f>
        <v>Rental Extension Request</v>
      </c>
      <c r="T1393" s="166" t="str">
        <f>IFERROR(IF(Table2[[#This Row],[Date of this request]]-Table2[[#This Row],[Tech Service Date]]&lt;60, "New Hire Rental", "Truck Breakdown"), "New Hire Rental")</f>
        <v>Truck Breakdown</v>
      </c>
      <c r="U1393" s="166" t="str">
        <f>IFERROR(VLOOKUP(Table2[[#This Row],[Enterprise ID]], 'ExistingRental-12.11'!A:H, 7, 0), "Not Open On 12.11")</f>
        <v>ROBERT KELLY</v>
      </c>
      <c r="V1393" s="172">
        <f>IFERROR(VLOOKUP(Table2[[#This Row],[Enterprise ID]],'Tech-ServiceDate'!A:B,2,0), "EitherNewHire or Termed")</f>
        <v>44973</v>
      </c>
    </row>
    <row r="1394" spans="1:22" ht="33.75" customHeight="1">
      <c r="A1394" s="15">
        <v>46010</v>
      </c>
      <c r="B1394" s="8">
        <v>36201</v>
      </c>
      <c r="C1394" s="9" t="s">
        <v>18668</v>
      </c>
      <c r="D1394" s="10" t="s">
        <v>11029</v>
      </c>
      <c r="E1394" s="174" t="str">
        <f>TRIM(B1394)</f>
        <v>36201</v>
      </c>
      <c r="F1394" s="175">
        <f>IFERROR(VLOOKUP(D1394,'TPMS-auto'!A:J, 10,0), "Not-in-TPMS")</f>
        <v>4073502602</v>
      </c>
      <c r="G1394" s="175" t="str">
        <f>IFERROR(VLOOKUP(D1394,'TPMS-auto'!A:J,6,0),"Not-in-TPMS")</f>
        <v>036201</v>
      </c>
      <c r="H1394" s="12" t="s">
        <v>14676</v>
      </c>
      <c r="I1394" s="11" t="s">
        <v>18669</v>
      </c>
      <c r="J1394" s="13" t="s">
        <v>15414</v>
      </c>
      <c r="K1394" s="13" t="s">
        <v>14679</v>
      </c>
      <c r="L1394" s="13" t="s">
        <v>14680</v>
      </c>
      <c r="M1394" s="13"/>
      <c r="N1394" s="13" t="s">
        <v>14680</v>
      </c>
      <c r="O1394" s="13" t="s">
        <v>14680</v>
      </c>
      <c r="P1394" s="166" t="str">
        <f>IFERROR(VLOOKUP(D1394,'TPMS-auto'!A:D, 4,0),"Not-in-TPMS")</f>
        <v>0007435</v>
      </c>
      <c r="Q1394" s="166" t="str">
        <f>VLOOKUP(Table2[[#This Row],[Unit Number]],Ops,3,0)</f>
        <v>Rob &amp; Andrea</v>
      </c>
      <c r="R1394" s="172" t="str">
        <f>IFERROR(VLOOKUP(Table2[[#This Row],[Enterprise ID]], 'ExistingRental-12.11'!A:H, 3, 0), "Not Open On 12.11")</f>
        <v>Not Open On 12.11</v>
      </c>
      <c r="S1394" s="166" t="str">
        <f>IF(Table2[[#This Row],[Start Rental Date]]="New Rental", "New Rental", "Rental Extension Request")</f>
        <v>New Rental</v>
      </c>
      <c r="T1394" s="166" t="str">
        <f>IFERROR(IF(Table2[[#This Row],[Date of this request]]-Table2[[#This Row],[Tech Service Date]]&lt;60, "New Hire Rental", "Truck Breakdown"), "New Hire Rental")</f>
        <v>Truck Breakdown</v>
      </c>
      <c r="U1394" s="166" t="str">
        <f>IFERROR(VLOOKUP(Table2[[#This Row],[Enterprise ID]], 'ExistingRental-12.11'!A:H, 7, 0), "Not Open On 12.11")</f>
        <v>Not Open On 12.11</v>
      </c>
      <c r="V1394" s="172">
        <f>IFERROR(VLOOKUP(Table2[[#This Row],[Enterprise ID]],'Tech-ServiceDate'!A:B,2,0), "EitherNewHire or Termed")</f>
        <v>39607</v>
      </c>
    </row>
    <row r="1395" spans="1:22" ht="33.75" customHeight="1">
      <c r="A1395" s="15">
        <v>46010</v>
      </c>
      <c r="B1395" s="8">
        <v>61579</v>
      </c>
      <c r="C1395" s="9" t="s">
        <v>18239</v>
      </c>
      <c r="D1395" s="10"/>
      <c r="E1395" s="174" t="s">
        <v>18670</v>
      </c>
      <c r="F1395" s="175" t="s">
        <v>16297</v>
      </c>
      <c r="G1395" s="175" t="s">
        <v>16297</v>
      </c>
      <c r="H1395" s="12">
        <v>45995</v>
      </c>
      <c r="I1395" s="11" t="s">
        <v>18240</v>
      </c>
      <c r="J1395" s="13" t="s">
        <v>17928</v>
      </c>
      <c r="K1395" s="13" t="s">
        <v>15451</v>
      </c>
      <c r="L1395" s="13" t="s">
        <v>14680</v>
      </c>
      <c r="M1395" s="13"/>
      <c r="N1395" s="13" t="s">
        <v>14680</v>
      </c>
      <c r="O1395" s="13" t="s">
        <v>14680</v>
      </c>
      <c r="P1395" s="166" t="str">
        <f>IFERROR(VLOOKUP(D1395,'TPMS-auto'!A:D, 4,0),"Not-in-TPMS")</f>
        <v>Not-in-TPMS</v>
      </c>
      <c r="Q1395" s="166" t="e">
        <f>VLOOKUP(Table2[[#This Row],[Unit Number]],Ops,3,0)</f>
        <v>#N/A</v>
      </c>
      <c r="R1395" s="172" t="str">
        <f>IFERROR(VLOOKUP(Table2[[#This Row],[Enterprise ID]], 'ExistingRental-12.11'!A:H, 3, 0), "Not Open On 12.11")</f>
        <v>Not Open On 12.11</v>
      </c>
      <c r="S1395" s="166" t="str">
        <f>IF(Table2[[#This Row],[Start Rental Date]]="New Rental", "New Rental", "Rental Extension Request")</f>
        <v>Rental Extension Request</v>
      </c>
      <c r="T1395" s="166" t="str">
        <f>IFERROR(IF(Table2[[#This Row],[Date of this request]]-Table2[[#This Row],[Tech Service Date]]&lt;60, "New Hire Rental", "Truck Breakdown"), "New Hire Rental")</f>
        <v>New Hire Rental</v>
      </c>
      <c r="U1395" s="166" t="str">
        <f>IFERROR(VLOOKUP(Table2[[#This Row],[Enterprise ID]], 'ExistingRental-12.11'!A:H, 7, 0), "Not Open On 12.11")</f>
        <v>Not Open On 12.11</v>
      </c>
      <c r="V1395" s="172" t="str">
        <f>IFERROR(VLOOKUP(Table2[[#This Row],[Enterprise ID]],'Tech-ServiceDate'!A:B,2,0), "EitherNewHire or Termed")</f>
        <v>EitherNewHire or Termed</v>
      </c>
    </row>
    <row r="1396" spans="1:22" ht="33.75" customHeight="1">
      <c r="A1396" s="15">
        <v>46010</v>
      </c>
      <c r="B1396" s="7">
        <v>23261</v>
      </c>
      <c r="C1396" s="4" t="s">
        <v>17053</v>
      </c>
      <c r="D1396" s="5" t="s">
        <v>16633</v>
      </c>
      <c r="E1396" s="176" t="s">
        <v>18502</v>
      </c>
      <c r="F1396" s="181">
        <v>9165265144</v>
      </c>
      <c r="G1396" s="181" t="s">
        <v>18503</v>
      </c>
      <c r="H1396" s="6" t="s">
        <v>14676</v>
      </c>
      <c r="I1396" s="2"/>
      <c r="J1396" s="3" t="s">
        <v>15426</v>
      </c>
      <c r="K1396" s="3" t="s">
        <v>18504</v>
      </c>
      <c r="L1396" s="3" t="s">
        <v>14680</v>
      </c>
      <c r="M1396" s="13"/>
      <c r="N1396" s="3" t="s">
        <v>14680</v>
      </c>
      <c r="O1396" s="3" t="s">
        <v>14680</v>
      </c>
      <c r="P1396" s="166" t="str">
        <f>IFERROR(VLOOKUP(D1396,'TPMS-auto'!A:D, 4,0),"Not-in-TPMS")</f>
        <v>0008184</v>
      </c>
      <c r="Q1396" s="166" t="str">
        <f>VLOOKUP(Table2[[#This Row],[Unit Number]],Ops,3,0)</f>
        <v>Carol &amp; Tasha</v>
      </c>
      <c r="R1396" s="173" t="str">
        <f>IFERROR(VLOOKUP(Table2[[#This Row],[Enterprise ID]], 'ExistingRental-12.11'!A:H, 3, 0), "Not Open On 12.11")</f>
        <v>Not Open On 12.11</v>
      </c>
      <c r="S1396" s="167" t="str">
        <f>IF(Table2[[#This Row],[Start Rental Date]]="New Rental", "New Rental", "Rental Extension Request")</f>
        <v>New Rental</v>
      </c>
      <c r="T1396" s="167" t="str">
        <f>IFERROR(IF(Table2[[#This Row],[Date of this request]]-Table2[[#This Row],[Tech Service Date]]&lt;60, "New Hire Rental", "Truck Breakdown"), "New Hire Rental")</f>
        <v>Truck Breakdown</v>
      </c>
      <c r="U1396" s="167" t="str">
        <f>IFERROR(VLOOKUP(Table2[[#This Row],[Enterprise ID]], 'ExistingRental-12.11'!A:H, 7, 0), "Not Open On 12.11")</f>
        <v>Not Open On 12.11</v>
      </c>
      <c r="V1396" s="173">
        <f>IFERROR(VLOOKUP(Table2[[#This Row],[Enterprise ID]],'Tech-ServiceDate'!A:B,2,0), "EitherNewHire or Termed")</f>
        <v>43355</v>
      </c>
    </row>
    <row r="1397" spans="1:22" ht="33.75" customHeight="1">
      <c r="A1397" s="15">
        <v>46010</v>
      </c>
      <c r="B1397" s="7">
        <v>46307</v>
      </c>
      <c r="C1397" s="4" t="s">
        <v>18282</v>
      </c>
      <c r="D1397" s="5" t="s">
        <v>18283</v>
      </c>
      <c r="E1397" s="176">
        <v>46307</v>
      </c>
      <c r="F1397" s="181">
        <v>8322469133</v>
      </c>
      <c r="G1397" s="181" t="s">
        <v>18671</v>
      </c>
      <c r="H1397" s="6" t="s">
        <v>14676</v>
      </c>
      <c r="I1397" s="2" t="s">
        <v>18284</v>
      </c>
      <c r="J1397" s="3" t="s">
        <v>18285</v>
      </c>
      <c r="K1397" s="3" t="s">
        <v>17632</v>
      </c>
      <c r="L1397" s="3" t="s">
        <v>14680</v>
      </c>
      <c r="M1397" s="13"/>
      <c r="N1397" s="3" t="s">
        <v>14680</v>
      </c>
      <c r="O1397" s="3" t="s">
        <v>14680</v>
      </c>
      <c r="P1397" s="166" t="str">
        <f>IFERROR(VLOOKUP(D1397,'TPMS-auto'!A:D, 4,0),"Not-in-TPMS")</f>
        <v>0008107</v>
      </c>
      <c r="Q1397" s="166" t="str">
        <f>VLOOKUP(Table2[[#This Row],[Unit Number]],Ops,3,0)</f>
        <v>Carol &amp; Tasha</v>
      </c>
      <c r="R1397" s="173" t="str">
        <f>IFERROR(VLOOKUP(Table2[[#This Row],[Enterprise ID]], 'ExistingRental-12.11'!A:H, 3, 0), "Not Open On 12.11")</f>
        <v>Not Open On 12.11</v>
      </c>
      <c r="S1397" s="167" t="str">
        <f>IF(Table2[[#This Row],[Start Rental Date]]="New Rental", "New Rental", "Rental Extension Request")</f>
        <v>New Rental</v>
      </c>
      <c r="T1397" s="167" t="str">
        <f>IFERROR(IF(Table2[[#This Row],[Date of this request]]-Table2[[#This Row],[Tech Service Date]]&lt;60, "New Hire Rental", "Truck Breakdown"), "New Hire Rental")</f>
        <v>Truck Breakdown</v>
      </c>
      <c r="U1397" s="167" t="str">
        <f>IFERROR(VLOOKUP(Table2[[#This Row],[Enterprise ID]], 'ExistingRental-12.11'!A:H, 7, 0), "Not Open On 12.11")</f>
        <v>Not Open On 12.11</v>
      </c>
      <c r="V1397" s="173">
        <f>IFERROR(VLOOKUP(Table2[[#This Row],[Enterprise ID]],'Tech-ServiceDate'!A:B,2,0), "EitherNewHire or Termed")</f>
        <v>43081</v>
      </c>
    </row>
    <row r="1398" spans="1:22" ht="33.75" customHeight="1">
      <c r="A1398" s="15">
        <v>46010</v>
      </c>
      <c r="B1398" s="7">
        <v>47013</v>
      </c>
      <c r="C1398" s="4" t="s">
        <v>18672</v>
      </c>
      <c r="D1398" s="5" t="s">
        <v>18673</v>
      </c>
      <c r="E1398" s="176" t="str">
        <f>TRIM(B1398)</f>
        <v>47013</v>
      </c>
      <c r="F1398" s="181">
        <f>IFERROR(VLOOKUP(D1398,'TPMS-auto'!A:J, 10,0), "Not-in-TPMS")</f>
        <v>5084046668</v>
      </c>
      <c r="G1398" s="181" t="str">
        <f>IFERROR(VLOOKUP(D1398,'TPMS-auto'!A:J,6,0),"Not-in-TPMS")</f>
        <v>047013</v>
      </c>
      <c r="H1398" s="6" t="s">
        <v>14676</v>
      </c>
      <c r="I1398" s="2" t="s">
        <v>18674</v>
      </c>
      <c r="J1398" s="3" t="s">
        <v>18675</v>
      </c>
      <c r="K1398" s="3" t="s">
        <v>14679</v>
      </c>
      <c r="L1398" s="3" t="s">
        <v>14680</v>
      </c>
      <c r="M1398" s="13"/>
      <c r="N1398" s="3" t="s">
        <v>14680</v>
      </c>
      <c r="O1398" s="3" t="s">
        <v>14680</v>
      </c>
      <c r="P1398" s="166" t="str">
        <f>IFERROR(VLOOKUP(D1398,'TPMS-auto'!A:D, 4,0),"Not-in-TPMS")</f>
        <v>0007670</v>
      </c>
      <c r="Q1398" s="166" t="str">
        <f>VLOOKUP(Table2[[#This Row],[Unit Number]],Ops,3,0)</f>
        <v>Rob &amp; Andrea</v>
      </c>
      <c r="R1398" s="173" t="str">
        <f>IFERROR(VLOOKUP(Table2[[#This Row],[Enterprise ID]], 'ExistingRental-12.11'!A:H, 3, 0), "Not Open On 12.11")</f>
        <v>Not Open On 12.11</v>
      </c>
      <c r="S1398" s="167" t="str">
        <f>IF(Table2[[#This Row],[Start Rental Date]]="New Rental", "New Rental", "Rental Extension Request")</f>
        <v>New Rental</v>
      </c>
      <c r="T1398" s="167" t="str">
        <f>IFERROR(IF(Table2[[#This Row],[Date of this request]]-Table2[[#This Row],[Tech Service Date]]&lt;60, "New Hire Rental", "Truck Breakdown"), "New Hire Rental")</f>
        <v>Truck Breakdown</v>
      </c>
      <c r="U1398" s="167" t="str">
        <f>IFERROR(VLOOKUP(Table2[[#This Row],[Enterprise ID]], 'ExistingRental-12.11'!A:H, 7, 0), "Not Open On 12.11")</f>
        <v>Not Open On 12.11</v>
      </c>
      <c r="V1398" s="173">
        <f>IFERROR(VLOOKUP(Table2[[#This Row],[Enterprise ID]],'Tech-ServiceDate'!A:B,2,0), "EitherNewHire or Termed")</f>
        <v>45291</v>
      </c>
    </row>
    <row r="1399" spans="1:22" ht="33.75" customHeight="1">
      <c r="A1399" s="15">
        <v>46010</v>
      </c>
      <c r="B1399" s="8">
        <v>47086</v>
      </c>
      <c r="C1399" s="9" t="s">
        <v>16034</v>
      </c>
      <c r="D1399" s="10" t="s">
        <v>16035</v>
      </c>
      <c r="E1399" s="174" t="str">
        <f>TRIM(B1399)</f>
        <v>47086</v>
      </c>
      <c r="F1399" s="175">
        <f>IFERROR(VLOOKUP(D1399,'TPMS-auto'!A:J, 10,0), "Not-in-TPMS")</f>
        <v>5857380613</v>
      </c>
      <c r="G1399" s="175" t="str">
        <f>IFERROR(VLOOKUP(D1399,'TPMS-auto'!A:J,6,0),"Not-in-TPMS")</f>
        <v>047086</v>
      </c>
      <c r="H1399" s="6" t="s">
        <v>14676</v>
      </c>
      <c r="I1399" s="11" t="s">
        <v>16715</v>
      </c>
      <c r="J1399" s="13" t="s">
        <v>16716</v>
      </c>
      <c r="K1399" s="13" t="s">
        <v>14679</v>
      </c>
      <c r="L1399" s="13" t="s">
        <v>14680</v>
      </c>
      <c r="M1399" s="13"/>
      <c r="N1399" s="3" t="s">
        <v>14680</v>
      </c>
      <c r="O1399" s="3" t="s">
        <v>14680</v>
      </c>
      <c r="P1399" s="166" t="str">
        <f>IFERROR(VLOOKUP(D1399,'TPMS-auto'!A:D, 4,0),"Not-in-TPMS")</f>
        <v>0007670</v>
      </c>
      <c r="Q1399" s="166" t="str">
        <f>VLOOKUP(Table2[[#This Row],[Unit Number]],Ops,3,0)</f>
        <v>Rob &amp; Andrea</v>
      </c>
      <c r="R1399" s="173" t="str">
        <f>IFERROR(VLOOKUP(Table2[[#This Row],[Enterprise ID]], 'ExistingRental-12.11'!A:H, 3, 0), "Not Open On 12.11")</f>
        <v>Not Open On 12.11</v>
      </c>
      <c r="S1399" s="167" t="str">
        <f>IF(Table2[[#This Row],[Start Rental Date]]="New Rental", "New Rental", "Rental Extension Request")</f>
        <v>New Rental</v>
      </c>
      <c r="T1399" s="167" t="str">
        <f>IFERROR(IF(Table2[[#This Row],[Date of this request]]-Table2[[#This Row],[Tech Service Date]]&lt;60, "New Hire Rental", "Truck Breakdown"), "New Hire Rental")</f>
        <v>Truck Breakdown</v>
      </c>
      <c r="U1399" s="167" t="str">
        <f>IFERROR(VLOOKUP(Table2[[#This Row],[Enterprise ID]], 'ExistingRental-12.11'!A:H, 7, 0), "Not Open On 12.11")</f>
        <v>Not Open On 12.11</v>
      </c>
      <c r="V1399" s="173">
        <f>IFERROR(VLOOKUP(Table2[[#This Row],[Enterprise ID]],'Tech-ServiceDate'!A:B,2,0), "EitherNewHire or Termed")</f>
        <v>42261</v>
      </c>
    </row>
    <row r="1400" spans="1:22" ht="33.75" customHeight="1">
      <c r="A1400" s="15">
        <v>46010</v>
      </c>
      <c r="B1400" s="8">
        <v>61784</v>
      </c>
      <c r="C1400" s="9" t="s">
        <v>18676</v>
      </c>
      <c r="D1400" s="10" t="s">
        <v>16602</v>
      </c>
      <c r="E1400" s="174" t="str">
        <f>TRIM(B1400)</f>
        <v>61784</v>
      </c>
      <c r="F1400" s="175">
        <f>IFERROR(VLOOKUP(D1400,'TPMS-auto'!A:J, 10,0), "Not-in-TPMS")</f>
        <v>2039013892</v>
      </c>
      <c r="G1400" s="175" t="str">
        <f>IFERROR(VLOOKUP(D1400,'TPMS-auto'!A:J,6,0),"Not-in-TPMS")</f>
        <v>036402</v>
      </c>
      <c r="H1400" s="6" t="s">
        <v>14676</v>
      </c>
      <c r="I1400" s="11" t="s">
        <v>16088</v>
      </c>
      <c r="J1400" s="13" t="s">
        <v>18677</v>
      </c>
      <c r="K1400" s="13" t="s">
        <v>14679</v>
      </c>
      <c r="L1400" s="13" t="s">
        <v>14680</v>
      </c>
      <c r="M1400" s="13"/>
      <c r="N1400" s="3" t="s">
        <v>14680</v>
      </c>
      <c r="O1400" s="3" t="s">
        <v>14680</v>
      </c>
      <c r="P1400" s="166" t="str">
        <f>IFERROR(VLOOKUP(D1400,'TPMS-auto'!A:D, 4,0),"Not-in-TPMS")</f>
        <v>0007670</v>
      </c>
      <c r="Q1400" s="166" t="str">
        <f>VLOOKUP(Table2[[#This Row],[Unit Number]],Ops,3,0)</f>
        <v>Rob &amp; Andrea</v>
      </c>
      <c r="R1400" s="172">
        <f>IFERROR(VLOOKUP(Table2[[#This Row],[Enterprise ID]], 'ExistingRental-12.11'!A:H, 3, 0), "Not Open On 12.11")</f>
        <v>45966</v>
      </c>
      <c r="S1400" s="166" t="str">
        <f>IF(Table2[[#This Row],[Start Rental Date]]="New Rental", "New Rental", "Rental Extension Request")</f>
        <v>New Rental</v>
      </c>
      <c r="T1400" s="166" t="str">
        <f>IFERROR(IF(Table2[[#This Row],[Date of this request]]-Table2[[#This Row],[Tech Service Date]]&lt;60, "New Hire Rental", "Truck Breakdown"), "New Hire Rental")</f>
        <v>Truck Breakdown</v>
      </c>
      <c r="U1400" s="166" t="str">
        <f>IFERROR(VLOOKUP(Table2[[#This Row],[Enterprise ID]], 'ExistingRental-12.11'!A:H, 7, 0), "Not Open On 12.11")</f>
        <v>PETER KANTZAS</v>
      </c>
      <c r="V1400" s="172">
        <f>IFERROR(VLOOKUP(Table2[[#This Row],[Enterprise ID]],'Tech-ServiceDate'!A:B,2,0), "EitherNewHire or Termed")</f>
        <v>45928</v>
      </c>
    </row>
    <row r="1401" spans="1:22" ht="33.75" customHeight="1">
      <c r="A1401" s="15">
        <v>46010</v>
      </c>
      <c r="B1401" s="8">
        <v>21851</v>
      </c>
      <c r="C1401" s="9" t="s">
        <v>18678</v>
      </c>
      <c r="D1401" s="10" t="s">
        <v>18679</v>
      </c>
      <c r="E1401" s="174" t="str">
        <f>TRIM(B1401)</f>
        <v>21851</v>
      </c>
      <c r="F1401" s="175">
        <f>IFERROR(VLOOKUP(D1401,'TPMS-auto'!A:J, 10,0), "Not-in-TPMS")</f>
        <v>3039610023</v>
      </c>
      <c r="G1401" s="175" t="str">
        <f>IFERROR(VLOOKUP(D1401,'TPMS-auto'!A:J,6,0),"Not-in-TPMS")</f>
        <v>061193</v>
      </c>
      <c r="H1401" s="6" t="s">
        <v>14676</v>
      </c>
      <c r="I1401" s="11"/>
      <c r="J1401" s="13" t="s">
        <v>18680</v>
      </c>
      <c r="K1401" s="13" t="s">
        <v>14679</v>
      </c>
      <c r="L1401" s="13" t="s">
        <v>14680</v>
      </c>
      <c r="M1401" s="13"/>
      <c r="N1401" s="3" t="s">
        <v>14680</v>
      </c>
      <c r="O1401" s="3" t="s">
        <v>14680</v>
      </c>
      <c r="P1401" s="166" t="str">
        <f>IFERROR(VLOOKUP(D1401,'TPMS-auto'!A:D, 4,0),"Not-in-TPMS")</f>
        <v>0008169</v>
      </c>
      <c r="Q1401" s="166" t="str">
        <f>VLOOKUP(Table2[[#This Row],[Unit Number]],Ops,3,0)</f>
        <v>Carol &amp; Tasha</v>
      </c>
      <c r="R1401" s="172" t="str">
        <f>IFERROR(VLOOKUP(Table2[[#This Row],[Enterprise ID]], 'ExistingRental-12.11'!A:H, 3, 0), "Not Open On 12.11")</f>
        <v>Not Open On 12.11</v>
      </c>
      <c r="S1401" s="166" t="str">
        <f>IF(Table2[[#This Row],[Start Rental Date]]="New Rental", "New Rental", "Rental Extension Request")</f>
        <v>New Rental</v>
      </c>
      <c r="T1401" s="166" t="str">
        <f>IFERROR(IF(Table2[[#This Row],[Date of this request]]-Table2[[#This Row],[Tech Service Date]]&lt;60, "New Hire Rental", "Truck Breakdown"), "New Hire Rental")</f>
        <v>Truck Breakdown</v>
      </c>
      <c r="U1401" s="166" t="str">
        <f>IFERROR(VLOOKUP(Table2[[#This Row],[Enterprise ID]], 'ExistingRental-12.11'!A:H, 7, 0), "Not Open On 12.11")</f>
        <v>Not Open On 12.11</v>
      </c>
      <c r="V1401" s="172">
        <f>IFERROR(VLOOKUP(Table2[[#This Row],[Enterprise ID]],'Tech-ServiceDate'!A:B,2,0), "EitherNewHire or Termed")</f>
        <v>45564</v>
      </c>
    </row>
    <row r="1402" spans="1:22" ht="33.75" customHeight="1">
      <c r="A1402" s="15">
        <v>46010</v>
      </c>
      <c r="B1402" s="7">
        <v>21720</v>
      </c>
      <c r="C1402" s="4" t="s">
        <v>17776</v>
      </c>
      <c r="D1402" s="5" t="s">
        <v>16380</v>
      </c>
      <c r="E1402" s="176" t="s">
        <v>16661</v>
      </c>
      <c r="F1402" s="181">
        <v>2605150349</v>
      </c>
      <c r="G1402" s="181" t="s">
        <v>16662</v>
      </c>
      <c r="H1402" s="6">
        <v>45981</v>
      </c>
      <c r="I1402" s="2"/>
      <c r="J1402" s="3" t="s">
        <v>17777</v>
      </c>
      <c r="K1402" s="3" t="s">
        <v>17778</v>
      </c>
      <c r="L1402" s="3" t="s">
        <v>14680</v>
      </c>
      <c r="M1402" s="13"/>
      <c r="N1402" s="3" t="s">
        <v>14680</v>
      </c>
      <c r="O1402" s="3" t="s">
        <v>14680</v>
      </c>
      <c r="P1402" s="166" t="str">
        <f>IFERROR(VLOOKUP(D1402,'TPMS-auto'!A:D, 4,0),"Not-in-TPMS")</f>
        <v>0008096</v>
      </c>
      <c r="Q1402" s="166" t="str">
        <f>VLOOKUP(Table2[[#This Row],[Unit Number]],Ops,3,0)</f>
        <v>Monica, Cheryl &amp; Machell</v>
      </c>
      <c r="R1402" s="173">
        <f>IFERROR(VLOOKUP(Table2[[#This Row],[Enterprise ID]], 'ExistingRental-12.11'!A:H, 3, 0), "Not Open On 12.11")</f>
        <v>45992</v>
      </c>
      <c r="S1402" s="167" t="str">
        <f>IF(Table2[[#This Row],[Start Rental Date]]="New Rental", "New Rental", "Rental Extension Request")</f>
        <v>Rental Extension Request</v>
      </c>
      <c r="T1402" s="167" t="str">
        <f>IFERROR(IF(Table2[[#This Row],[Date of this request]]-Table2[[#This Row],[Tech Service Date]]&lt;60, "New Hire Rental", "Truck Breakdown"), "New Hire Rental")</f>
        <v>Truck Breakdown</v>
      </c>
      <c r="U1402" s="167" t="str">
        <f>IFERROR(VLOOKUP(Table2[[#This Row],[Enterprise ID]], 'ExistingRental-12.11'!A:H, 7, 0), "Not Open On 12.11")</f>
        <v>MICHAEL MITCHELL</v>
      </c>
      <c r="V1402" s="173">
        <f>IFERROR(VLOOKUP(Table2[[#This Row],[Enterprise ID]],'Tech-ServiceDate'!A:B,2,0), "EitherNewHire or Termed")</f>
        <v>45914</v>
      </c>
    </row>
    <row r="1403" spans="1:22" ht="33.75" customHeight="1">
      <c r="A1403" s="15">
        <v>46010</v>
      </c>
      <c r="B1403" s="7">
        <v>37218</v>
      </c>
      <c r="C1403" s="4" t="s">
        <v>18681</v>
      </c>
      <c r="D1403" s="5" t="s">
        <v>5865</v>
      </c>
      <c r="E1403" s="176" t="str">
        <f>TRIM(B1403)</f>
        <v>37218</v>
      </c>
      <c r="F1403" s="181">
        <f>IFERROR(VLOOKUP(D1403,'TPMS-auto'!A:J, 10,0), "Not-in-TPMS")</f>
        <v>2149090545</v>
      </c>
      <c r="G1403" s="181" t="str">
        <f>IFERROR(VLOOKUP(D1403,'TPMS-auto'!A:J,6,0),"Not-in-TPMS")</f>
        <v>037218</v>
      </c>
      <c r="H1403" s="6" t="s">
        <v>14676</v>
      </c>
      <c r="I1403" s="2" t="s">
        <v>18682</v>
      </c>
      <c r="J1403" s="3" t="s">
        <v>18683</v>
      </c>
      <c r="K1403" s="3" t="s">
        <v>14679</v>
      </c>
      <c r="L1403" s="3" t="s">
        <v>14680</v>
      </c>
      <c r="M1403" s="13"/>
      <c r="N1403" s="3" t="s">
        <v>14680</v>
      </c>
      <c r="O1403" s="3" t="s">
        <v>14680</v>
      </c>
      <c r="P1403" s="166" t="str">
        <f>IFERROR(VLOOKUP(D1403,'TPMS-auto'!A:D, 4,0),"Not-in-TPMS")</f>
        <v>0007995</v>
      </c>
      <c r="Q1403" s="166" t="str">
        <f>VLOOKUP(Table2[[#This Row],[Unit Number]],Ops,3,0)</f>
        <v>Carol &amp; Tasha</v>
      </c>
      <c r="R1403" s="173" t="str">
        <f>IFERROR(VLOOKUP(Table2[[#This Row],[Enterprise ID]], 'ExistingRental-12.11'!A:H, 3, 0), "Not Open On 12.11")</f>
        <v>Not Open On 12.11</v>
      </c>
      <c r="S1403" s="167" t="str">
        <f>IF(Table2[[#This Row],[Start Rental Date]]="New Rental", "New Rental", "Rental Extension Request")</f>
        <v>New Rental</v>
      </c>
      <c r="T1403" s="167" t="str">
        <f>IFERROR(IF(Table2[[#This Row],[Date of this request]]-Table2[[#This Row],[Tech Service Date]]&lt;60, "New Hire Rental", "Truck Breakdown"), "New Hire Rental")</f>
        <v>Truck Breakdown</v>
      </c>
      <c r="U1403" s="167" t="str">
        <f>IFERROR(VLOOKUP(Table2[[#This Row],[Enterprise ID]], 'ExistingRental-12.11'!A:H, 7, 0), "Not Open On 12.11")</f>
        <v>Not Open On 12.11</v>
      </c>
      <c r="V1403" s="173">
        <f>IFERROR(VLOOKUP(Table2[[#This Row],[Enterprise ID]],'Tech-ServiceDate'!A:B,2,0), "EitherNewHire or Termed")</f>
        <v>41016</v>
      </c>
    </row>
    <row r="1404" spans="1:22" ht="33.75" customHeight="1">
      <c r="A1404" s="15">
        <v>46010</v>
      </c>
      <c r="B1404" s="7">
        <v>37250</v>
      </c>
      <c r="C1404" s="4" t="s">
        <v>18684</v>
      </c>
      <c r="D1404" s="5" t="s">
        <v>18685</v>
      </c>
      <c r="E1404" s="176" t="str">
        <f>TRIM(B1404)</f>
        <v>37250</v>
      </c>
      <c r="F1404" s="181">
        <f>IFERROR(VLOOKUP(D1404,'TPMS-auto'!A:J, 10,0), "Not-in-TPMS")</f>
        <v>8138984079</v>
      </c>
      <c r="G1404" s="181" t="str">
        <f>IFERROR(VLOOKUP(D1404,'TPMS-auto'!A:J,6,0),"Not-in-TPMS")</f>
        <v>037250</v>
      </c>
      <c r="H1404" s="6" t="s">
        <v>14676</v>
      </c>
      <c r="I1404" s="2" t="s">
        <v>18686</v>
      </c>
      <c r="J1404" s="3" t="s">
        <v>18687</v>
      </c>
      <c r="K1404" s="3" t="s">
        <v>14679</v>
      </c>
      <c r="L1404" s="3" t="s">
        <v>14680</v>
      </c>
      <c r="M1404" s="13"/>
      <c r="N1404" s="3" t="s">
        <v>14680</v>
      </c>
      <c r="O1404" s="3" t="s">
        <v>14680</v>
      </c>
      <c r="P1404" s="166" t="str">
        <f>IFERROR(VLOOKUP(D1404,'TPMS-auto'!A:D, 4,0),"Not-in-TPMS")</f>
        <v>0007435</v>
      </c>
      <c r="Q1404" s="166" t="str">
        <f>VLOOKUP(Table2[[#This Row],[Unit Number]],Ops,3,0)</f>
        <v>Rob &amp; Andrea</v>
      </c>
      <c r="R1404" s="173" t="str">
        <f>IFERROR(VLOOKUP(Table2[[#This Row],[Enterprise ID]], 'ExistingRental-12.11'!A:H, 3, 0), "Not Open On 12.11")</f>
        <v>Not Open On 12.11</v>
      </c>
      <c r="S1404" s="167" t="str">
        <f>IF(Table2[[#This Row],[Start Rental Date]]="New Rental", "New Rental", "Rental Extension Request")</f>
        <v>New Rental</v>
      </c>
      <c r="T1404" s="167" t="str">
        <f>IFERROR(IF(Table2[[#This Row],[Date of this request]]-Table2[[#This Row],[Tech Service Date]]&lt;60, "New Hire Rental", "Truck Breakdown"), "New Hire Rental")</f>
        <v>Truck Breakdown</v>
      </c>
      <c r="U1404" s="167" t="str">
        <f>IFERROR(VLOOKUP(Table2[[#This Row],[Enterprise ID]], 'ExistingRental-12.11'!A:H, 7, 0), "Not Open On 12.11")</f>
        <v>Not Open On 12.11</v>
      </c>
      <c r="V1404" s="173">
        <f>IFERROR(VLOOKUP(Table2[[#This Row],[Enterprise ID]],'Tech-ServiceDate'!A:B,2,0), "EitherNewHire or Termed")</f>
        <v>45214</v>
      </c>
    </row>
    <row r="1405" spans="1:22" ht="33.75" customHeight="1">
      <c r="A1405" s="15">
        <v>46010</v>
      </c>
      <c r="B1405" s="7">
        <v>6401</v>
      </c>
      <c r="C1405" s="4" t="s">
        <v>18688</v>
      </c>
      <c r="D1405" s="5" t="s">
        <v>18689</v>
      </c>
      <c r="E1405" s="176" t="str">
        <f>TRIM(B1405)</f>
        <v>6401</v>
      </c>
      <c r="F1405" s="181" t="str">
        <f>IFERROR(VLOOKUP(D1405,'TPMS-auto'!A:J, 10,0), "Not-in-TPMS")</f>
        <v>Not-in-TPMS</v>
      </c>
      <c r="G1405" s="181" t="str">
        <f>IFERROR(VLOOKUP(D1405,'TPMS-auto'!A:J,6,0),"Not-in-TPMS")</f>
        <v>Not-in-TPMS</v>
      </c>
      <c r="H1405" s="6" t="s">
        <v>14676</v>
      </c>
      <c r="I1405" s="2" t="s">
        <v>18690</v>
      </c>
      <c r="J1405" s="3" t="s">
        <v>18691</v>
      </c>
      <c r="K1405" s="3" t="s">
        <v>14679</v>
      </c>
      <c r="L1405" s="3" t="s">
        <v>14680</v>
      </c>
      <c r="M1405" s="13"/>
      <c r="N1405" s="3" t="s">
        <v>14680</v>
      </c>
      <c r="O1405" s="3" t="s">
        <v>14680</v>
      </c>
      <c r="P1405" s="166" t="str">
        <f>IFERROR(VLOOKUP(D1405,'TPMS-auto'!A:D, 4,0),"Not-in-TPMS")</f>
        <v>Not-in-TPMS</v>
      </c>
      <c r="Q1405" s="166" t="e">
        <f>VLOOKUP(Table2[[#This Row],[Unit Number]],Ops,3,0)</f>
        <v>#N/A</v>
      </c>
      <c r="R1405" s="173" t="str">
        <f>IFERROR(VLOOKUP(Table2[[#This Row],[Enterprise ID]], 'ExistingRental-12.11'!A:H, 3, 0), "Not Open On 12.11")</f>
        <v>Not Open On 12.11</v>
      </c>
      <c r="S1405" s="167" t="str">
        <f>IF(Table2[[#This Row],[Start Rental Date]]="New Rental", "New Rental", "Rental Extension Request")</f>
        <v>New Rental</v>
      </c>
      <c r="T1405" s="167" t="str">
        <f>IFERROR(IF(Table2[[#This Row],[Date of this request]]-Table2[[#This Row],[Tech Service Date]]&lt;60, "New Hire Rental", "Truck Breakdown"), "New Hire Rental")</f>
        <v>New Hire Rental</v>
      </c>
      <c r="U1405" s="167" t="str">
        <f>IFERROR(VLOOKUP(Table2[[#This Row],[Enterprise ID]], 'ExistingRental-12.11'!A:H, 7, 0), "Not Open On 12.11")</f>
        <v>Not Open On 12.11</v>
      </c>
      <c r="V1405" s="173" t="str">
        <f>IFERROR(VLOOKUP(Table2[[#This Row],[Enterprise ID]],'Tech-ServiceDate'!A:B,2,0), "EitherNewHire or Termed")</f>
        <v>EitherNewHire or Termed</v>
      </c>
    </row>
    <row r="1406" spans="1:22" ht="33.75" customHeight="1">
      <c r="A1406" s="15">
        <v>46010</v>
      </c>
      <c r="B1406" s="7">
        <v>23796</v>
      </c>
      <c r="C1406" s="9" t="s">
        <v>18692</v>
      </c>
      <c r="D1406" s="5" t="s">
        <v>18693</v>
      </c>
      <c r="E1406" s="176" t="str">
        <f>TRIM(B1406)</f>
        <v>23796</v>
      </c>
      <c r="F1406" s="181">
        <f>IFERROR(VLOOKUP(D1406,'TPMS-auto'!A:J, 10,0), "Not-in-TPMS")</f>
        <v>2532316354</v>
      </c>
      <c r="G1406" s="181" t="str">
        <f>IFERROR(VLOOKUP(D1406,'TPMS-auto'!A:J,6,0),"Not-in-TPMS")</f>
        <v>023796</v>
      </c>
      <c r="H1406" s="6" t="s">
        <v>14676</v>
      </c>
      <c r="I1406" s="2" t="s">
        <v>18694</v>
      </c>
      <c r="J1406" s="3" t="s">
        <v>18695</v>
      </c>
      <c r="K1406" s="3" t="s">
        <v>14679</v>
      </c>
      <c r="L1406" s="3" t="s">
        <v>14680</v>
      </c>
      <c r="M1406" s="13"/>
      <c r="N1406" s="3" t="s">
        <v>14680</v>
      </c>
      <c r="O1406" s="3" t="s">
        <v>14680</v>
      </c>
      <c r="P1406" s="166" t="str">
        <f>IFERROR(VLOOKUP(D1406,'TPMS-auto'!A:D, 4,0),"Not-in-TPMS")</f>
        <v>0008228</v>
      </c>
      <c r="Q1406" s="166" t="str">
        <f>VLOOKUP(Table2[[#This Row],[Unit Number]],Ops,3,0)</f>
        <v>Carol &amp; Tasha</v>
      </c>
      <c r="R1406" s="173" t="str">
        <f>IFERROR(VLOOKUP(Table2[[#This Row],[Enterprise ID]], 'ExistingRental-12.11'!A:H, 3, 0), "Not Open On 12.11")</f>
        <v>Not Open On 12.11</v>
      </c>
      <c r="S1406" s="167" t="str">
        <f>IF(Table2[[#This Row],[Start Rental Date]]="New Rental", "New Rental", "Rental Extension Request")</f>
        <v>New Rental</v>
      </c>
      <c r="T1406" s="167" t="str">
        <f>IFERROR(IF(Table2[[#This Row],[Date of this request]]-Table2[[#This Row],[Tech Service Date]]&lt;60, "New Hire Rental", "Truck Breakdown"), "New Hire Rental")</f>
        <v>Truck Breakdown</v>
      </c>
      <c r="U1406" s="167" t="str">
        <f>IFERROR(VLOOKUP(Table2[[#This Row],[Enterprise ID]], 'ExistingRental-12.11'!A:H, 7, 0), "Not Open On 12.11")</f>
        <v>Not Open On 12.11</v>
      </c>
      <c r="V1406" s="173">
        <f>IFERROR(VLOOKUP(Table2[[#This Row],[Enterprise ID]],'Tech-ServiceDate'!A:B,2,0), "EitherNewHire or Termed")</f>
        <v>43369</v>
      </c>
    </row>
    <row r="1407" spans="1:22" ht="33.75" customHeight="1">
      <c r="A1407" s="15">
        <v>46010</v>
      </c>
      <c r="B1407" s="8">
        <v>47374</v>
      </c>
      <c r="C1407" s="9" t="s">
        <v>15214</v>
      </c>
      <c r="D1407" s="10" t="s">
        <v>15215</v>
      </c>
      <c r="E1407" s="174" t="s">
        <v>3654</v>
      </c>
      <c r="F1407" s="175">
        <v>7039530251</v>
      </c>
      <c r="G1407" s="175" t="s">
        <v>18696</v>
      </c>
      <c r="H1407" s="6">
        <v>45924</v>
      </c>
      <c r="I1407" s="11" t="s">
        <v>15216</v>
      </c>
      <c r="J1407" s="13" t="s">
        <v>16114</v>
      </c>
      <c r="K1407" s="3" t="s">
        <v>14679</v>
      </c>
      <c r="L1407" s="13" t="s">
        <v>14680</v>
      </c>
      <c r="M1407" s="13"/>
      <c r="N1407" s="3" t="s">
        <v>14680</v>
      </c>
      <c r="O1407" s="13" t="s">
        <v>14680</v>
      </c>
      <c r="P1407" s="166" t="str">
        <f>IFERROR(VLOOKUP(D1407,'TPMS-auto'!A:D, 4,0),"Not-in-TPMS")</f>
        <v>0007084</v>
      </c>
      <c r="Q1407" s="166" t="str">
        <f>VLOOKUP(Table2[[#This Row],[Unit Number]],Ops,3,0)</f>
        <v>Monica, Cheryl &amp; Machell</v>
      </c>
      <c r="R1407" s="172">
        <f>IFERROR(VLOOKUP(Table2[[#This Row],[Enterprise ID]], 'ExistingRental-12.11'!A:H, 3, 0), "Not Open On 12.11")</f>
        <v>45925</v>
      </c>
      <c r="S1407" s="166" t="str">
        <f>IF(Table2[[#This Row],[Start Rental Date]]="New Rental", "New Rental", "Rental Extension Request")</f>
        <v>Rental Extension Request</v>
      </c>
      <c r="T1407" s="166" t="str">
        <f>IFERROR(IF(Table2[[#This Row],[Date of this request]]-Table2[[#This Row],[Tech Service Date]]&lt;60, "New Hire Rental", "Truck Breakdown"), "New Hire Rental")</f>
        <v>Truck Breakdown</v>
      </c>
      <c r="U1407" s="166" t="str">
        <f>IFERROR(VLOOKUP(Table2[[#This Row],[Enterprise ID]], 'ExistingRental-12.11'!A:H, 7, 0), "Not Open On 12.11")</f>
        <v>HAI TRAN</v>
      </c>
      <c r="V1407" s="172">
        <f>IFERROR(VLOOKUP(Table2[[#This Row],[Enterprise ID]],'Tech-ServiceDate'!A:B,2,0), "EitherNewHire or Termed")</f>
        <v>44622</v>
      </c>
    </row>
    <row r="1408" spans="1:22" ht="33.75" customHeight="1">
      <c r="A1408" s="15">
        <v>46011</v>
      </c>
      <c r="B1408" s="7">
        <v>36966</v>
      </c>
      <c r="C1408" s="4" t="s">
        <v>18697</v>
      </c>
      <c r="D1408" s="5"/>
      <c r="E1408" s="176" t="str">
        <f>TRIM(B1408)</f>
        <v>36966</v>
      </c>
      <c r="F1408" s="181" t="str">
        <f>IFERROR(VLOOKUP(D1408,'TPMS-auto'!A:J, 10,0), "Not-in-TPMS")</f>
        <v>Not-in-TPMS</v>
      </c>
      <c r="G1408" s="181" t="str">
        <f>IFERROR(VLOOKUP(D1408,'TPMS-auto'!A:J,6,0),"Not-in-TPMS")</f>
        <v>Not-in-TPMS</v>
      </c>
      <c r="H1408" s="12" t="s">
        <v>14676</v>
      </c>
      <c r="I1408" s="2" t="s">
        <v>18698</v>
      </c>
      <c r="J1408" s="3" t="s">
        <v>18699</v>
      </c>
      <c r="K1408" s="3" t="s">
        <v>18700</v>
      </c>
      <c r="L1408" s="3"/>
      <c r="M1408" s="13"/>
      <c r="N1408" s="3" t="s">
        <v>14680</v>
      </c>
      <c r="O1408" s="13" t="s">
        <v>14680</v>
      </c>
      <c r="P1408" s="166" t="str">
        <f>IFERROR(VLOOKUP(D1408,'TPMS-auto'!A:D, 4,0),"Not-in-TPMS")</f>
        <v>Not-in-TPMS</v>
      </c>
      <c r="Q1408" s="166" t="e">
        <f>VLOOKUP(Table2[[#This Row],[Unit Number]],Ops,3,0)</f>
        <v>#N/A</v>
      </c>
      <c r="R1408" s="173" t="str">
        <f>IFERROR(VLOOKUP(Table2[[#This Row],[Enterprise ID]], 'ExistingRental-12.11'!A:H, 3, 0), "Not Open On 12.11")</f>
        <v>Not Open On 12.11</v>
      </c>
      <c r="S1408" s="167" t="str">
        <f>IF(Table2[[#This Row],[Start Rental Date]]="New Rental", "New Rental", "Rental Extension Request")</f>
        <v>New Rental</v>
      </c>
      <c r="T1408" s="167" t="str">
        <f>IFERROR(IF(Table2[[#This Row],[Date of this request]]-Table2[[#This Row],[Tech Service Date]]&lt;60, "New Hire Rental", "Truck Breakdown"), "New Hire Rental")</f>
        <v>New Hire Rental</v>
      </c>
      <c r="U1408" s="167" t="str">
        <f>IFERROR(VLOOKUP(Table2[[#This Row],[Enterprise ID]], 'ExistingRental-12.11'!A:H, 7, 0), "Not Open On 12.11")</f>
        <v>Not Open On 12.11</v>
      </c>
      <c r="V1408" s="173" t="str">
        <f>IFERROR(VLOOKUP(Table2[[#This Row],[Enterprise ID]],'Tech-ServiceDate'!A:B,2,0), "EitherNewHire or Termed")</f>
        <v>EitherNewHire or Termed</v>
      </c>
    </row>
    <row r="1409" spans="1:22" ht="33.75" customHeight="1">
      <c r="A1409" s="15">
        <v>46013</v>
      </c>
      <c r="B1409" s="8">
        <v>23598</v>
      </c>
      <c r="C1409" s="9" t="s">
        <v>14794</v>
      </c>
      <c r="D1409" s="10"/>
      <c r="E1409" s="174" t="str">
        <f>TRIM(B1409)</f>
        <v>23598</v>
      </c>
      <c r="F1409" s="175" t="str">
        <f>IFERROR(VLOOKUP(D1409,'TPMS-auto'!A:J, 10,0), "Not-in-TPMS")</f>
        <v>Not-in-TPMS</v>
      </c>
      <c r="G1409" s="175" t="str">
        <f>IFERROR(VLOOKUP(D1409,'TPMS-auto'!A:J,6,0),"Not-in-TPMS")</f>
        <v>Not-in-TPMS</v>
      </c>
      <c r="H1409" s="12" t="s">
        <v>14676</v>
      </c>
      <c r="I1409" s="11" t="s">
        <v>18701</v>
      </c>
      <c r="J1409" s="13" t="s">
        <v>18702</v>
      </c>
      <c r="K1409" s="13" t="s">
        <v>14679</v>
      </c>
      <c r="L1409" s="13"/>
      <c r="M1409" s="13"/>
      <c r="N1409" s="13" t="s">
        <v>14680</v>
      </c>
      <c r="O1409" s="13" t="s">
        <v>14680</v>
      </c>
      <c r="P1409" s="166" t="str">
        <f>IFERROR(VLOOKUP(D1409,'TPMS-auto'!A:D, 4,0),"Not-in-TPMS")</f>
        <v>Not-in-TPMS</v>
      </c>
      <c r="Q1409" s="166" t="e">
        <f>VLOOKUP(Table2[[#This Row],[Unit Number]],Ops,3,0)</f>
        <v>#N/A</v>
      </c>
      <c r="R1409" s="172" t="str">
        <f>IFERROR(VLOOKUP(Table2[[#This Row],[Enterprise ID]], 'ExistingRental-12.11'!A:H, 3, 0), "Not Open On 12.11")</f>
        <v>Not Open On 12.11</v>
      </c>
      <c r="S1409" s="166" t="str">
        <f>IF(Table2[[#This Row],[Start Rental Date]]="New Rental", "New Rental", "Rental Extension Request")</f>
        <v>New Rental</v>
      </c>
      <c r="T1409" s="166" t="str">
        <f>IFERROR(IF(Table2[[#This Row],[Date of this request]]-Table2[[#This Row],[Tech Service Date]]&lt;60, "New Hire Rental", "Truck Breakdown"), "New Hire Rental")</f>
        <v>New Hire Rental</v>
      </c>
      <c r="U1409" s="166" t="str">
        <f>IFERROR(VLOOKUP(Table2[[#This Row],[Enterprise ID]], 'ExistingRental-12.11'!A:H, 7, 0), "Not Open On 12.11")</f>
        <v>Not Open On 12.11</v>
      </c>
      <c r="V1409" s="172" t="str">
        <f>IFERROR(VLOOKUP(Table2[[#This Row],[Enterprise ID]],'Tech-ServiceDate'!A:B,2,0), "EitherNewHire or Termed")</f>
        <v>EitherNewHire or Termed</v>
      </c>
    </row>
    <row r="1410" spans="1:22" ht="33.75" customHeight="1">
      <c r="A1410" s="15">
        <v>46013</v>
      </c>
      <c r="B1410" s="8">
        <v>46726</v>
      </c>
      <c r="C1410" s="9" t="s">
        <v>18703</v>
      </c>
      <c r="D1410" s="10"/>
      <c r="E1410" s="174" t="str">
        <f>TRIM(B1410)</f>
        <v>46726</v>
      </c>
      <c r="F1410" s="175" t="str">
        <f>IFERROR(VLOOKUP(D1410,'TPMS-auto'!A:J, 10,0), "Not-in-TPMS")</f>
        <v>Not-in-TPMS</v>
      </c>
      <c r="G1410" s="175" t="str">
        <f>IFERROR(VLOOKUP(D1410,'TPMS-auto'!A:J,6,0),"Not-in-TPMS")</f>
        <v>Not-in-TPMS</v>
      </c>
      <c r="H1410" s="12" t="s">
        <v>14676</v>
      </c>
      <c r="I1410" s="11" t="s">
        <v>18704</v>
      </c>
      <c r="J1410" s="13" t="s">
        <v>18705</v>
      </c>
      <c r="K1410" s="13" t="s">
        <v>14679</v>
      </c>
      <c r="L1410" s="13"/>
      <c r="M1410" s="13"/>
      <c r="N1410" s="3" t="s">
        <v>14680</v>
      </c>
      <c r="O1410" s="13" t="s">
        <v>14680</v>
      </c>
      <c r="P1410" s="166" t="str">
        <f>IFERROR(VLOOKUP(D1410,'TPMS-auto'!A:D, 4,0),"Not-in-TPMS")</f>
        <v>Not-in-TPMS</v>
      </c>
      <c r="Q1410" s="166" t="e">
        <f>VLOOKUP(Table2[[#This Row],[Unit Number]],Ops,3,0)</f>
        <v>#N/A</v>
      </c>
      <c r="R1410" s="172" t="str">
        <f>IFERROR(VLOOKUP(Table2[[#This Row],[Enterprise ID]], 'ExistingRental-12.11'!A:H, 3, 0), "Not Open On 12.11")</f>
        <v>Not Open On 12.11</v>
      </c>
      <c r="S1410" s="166" t="str">
        <f>IF(Table2[[#This Row],[Start Rental Date]]="New Rental", "New Rental", "Rental Extension Request")</f>
        <v>New Rental</v>
      </c>
      <c r="T1410" s="166" t="str">
        <f>IFERROR(IF(Table2[[#This Row],[Date of this request]]-Table2[[#This Row],[Tech Service Date]]&lt;60, "New Hire Rental", "Truck Breakdown"), "New Hire Rental")</f>
        <v>New Hire Rental</v>
      </c>
      <c r="U1410" s="166" t="str">
        <f>IFERROR(VLOOKUP(Table2[[#This Row],[Enterprise ID]], 'ExistingRental-12.11'!A:H, 7, 0), "Not Open On 12.11")</f>
        <v>Not Open On 12.11</v>
      </c>
      <c r="V1410" s="172" t="str">
        <f>IFERROR(VLOOKUP(Table2[[#This Row],[Enterprise ID]],'Tech-ServiceDate'!A:B,2,0), "EitherNewHire or Termed")</f>
        <v>EitherNewHire or Termed</v>
      </c>
    </row>
    <row r="1411" spans="1:22" ht="33.75" customHeight="1">
      <c r="A1411" s="15">
        <v>46013</v>
      </c>
      <c r="B1411" s="8">
        <v>36366</v>
      </c>
      <c r="C1411" s="9" t="s">
        <v>17618</v>
      </c>
      <c r="D1411" s="10" t="s">
        <v>17619</v>
      </c>
      <c r="E1411" s="174" t="s">
        <v>17900</v>
      </c>
      <c r="F1411" s="175">
        <v>2038872043</v>
      </c>
      <c r="G1411" s="175" t="s">
        <v>17901</v>
      </c>
      <c r="H1411" s="12">
        <v>46006</v>
      </c>
      <c r="I1411" s="11" t="s">
        <v>16951</v>
      </c>
      <c r="J1411" s="13" t="s">
        <v>16649</v>
      </c>
      <c r="K1411" s="13" t="s">
        <v>14679</v>
      </c>
      <c r="L1411" s="13" t="s">
        <v>14680</v>
      </c>
      <c r="M1411" s="13"/>
      <c r="N1411" s="3" t="s">
        <v>14680</v>
      </c>
      <c r="O1411" s="13" t="s">
        <v>14680</v>
      </c>
      <c r="P1411" s="166" t="str">
        <f>IFERROR(VLOOKUP(D1411,'TPMS-auto'!A:D, 4,0),"Not-in-TPMS")</f>
        <v>0007670</v>
      </c>
      <c r="Q1411" s="166" t="str">
        <f>VLOOKUP(Table2[[#This Row],[Unit Number]],Ops,3,0)</f>
        <v>Rob &amp; Andrea</v>
      </c>
      <c r="R1411" s="172">
        <f>IFERROR(VLOOKUP(Table2[[#This Row],[Enterprise ID]], 'ExistingRental-12.11'!A:H, 3, 0), "Not Open On 12.11")</f>
        <v>45993</v>
      </c>
      <c r="S1411" s="166" t="str">
        <f>IF(Table2[[#This Row],[Start Rental Date]]="New Rental", "New Rental", "Rental Extension Request")</f>
        <v>Rental Extension Request</v>
      </c>
      <c r="T1411" s="166" t="str">
        <f>IFERROR(IF(Table2[[#This Row],[Date of this request]]-Table2[[#This Row],[Tech Service Date]]&lt;60, "New Hire Rental", "Truck Breakdown"), "New Hire Rental")</f>
        <v>New Hire Rental</v>
      </c>
      <c r="U1411" s="166" t="str">
        <f>IFERROR(VLOOKUP(Table2[[#This Row],[Enterprise ID]], 'ExistingRental-12.11'!A:H, 7, 0), "Not Open On 12.11")</f>
        <v>MICHAEL ANGELO</v>
      </c>
      <c r="V1411" s="172">
        <f>IFERROR(VLOOKUP(Table2[[#This Row],[Enterprise ID]],'Tech-ServiceDate'!A:B,2,0), "EitherNewHire or Termed")</f>
        <v>45956</v>
      </c>
    </row>
    <row r="1412" spans="1:22" ht="33.75" customHeight="1">
      <c r="A1412" s="15">
        <v>46013</v>
      </c>
      <c r="B1412" s="8">
        <v>46708</v>
      </c>
      <c r="C1412" s="9" t="s">
        <v>17102</v>
      </c>
      <c r="D1412" s="10" t="s">
        <v>16583</v>
      </c>
      <c r="E1412" s="174" t="s">
        <v>16819</v>
      </c>
      <c r="F1412" s="175">
        <v>2569623009</v>
      </c>
      <c r="G1412" s="175" t="s">
        <v>16820</v>
      </c>
      <c r="H1412" s="12">
        <v>45985</v>
      </c>
      <c r="I1412" s="11" t="s">
        <v>17842</v>
      </c>
      <c r="J1412" s="13" t="s">
        <v>17356</v>
      </c>
      <c r="K1412" s="13" t="s">
        <v>18296</v>
      </c>
      <c r="L1412" s="13" t="s">
        <v>14680</v>
      </c>
      <c r="M1412" s="13"/>
      <c r="N1412" s="3" t="s">
        <v>14680</v>
      </c>
      <c r="O1412" s="13" t="s">
        <v>14680</v>
      </c>
      <c r="P1412" s="166" t="str">
        <f>IFERROR(VLOOKUP(D1412,'TPMS-auto'!A:D, 4,0),"Not-in-TPMS")</f>
        <v>0008035</v>
      </c>
      <c r="Q1412" s="166" t="str">
        <f>VLOOKUP(Table2[[#This Row],[Unit Number]],Ops,3,0)</f>
        <v>Rob &amp; Andrea</v>
      </c>
      <c r="R1412" s="172">
        <f>IFERROR(VLOOKUP(Table2[[#This Row],[Enterprise ID]], 'ExistingRental-12.11'!A:H, 3, 0), "Not Open On 12.11")</f>
        <v>45965</v>
      </c>
      <c r="S1412" s="166" t="str">
        <f>IF(Table2[[#This Row],[Start Rental Date]]="New Rental", "New Rental", "Rental Extension Request")</f>
        <v>Rental Extension Request</v>
      </c>
      <c r="T1412" s="166" t="str">
        <f>IFERROR(IF(Table2[[#This Row],[Date of this request]]-Table2[[#This Row],[Tech Service Date]]&lt;60, "New Hire Rental", "Truck Breakdown"), "New Hire Rental")</f>
        <v>Truck Breakdown</v>
      </c>
      <c r="U1412" s="166" t="str">
        <f>IFERROR(VLOOKUP(Table2[[#This Row],[Enterprise ID]], 'ExistingRental-12.11'!A:H, 7, 0), "Not Open On 12.11")</f>
        <v>JAYSHAWN ROWLS</v>
      </c>
      <c r="V1412" s="172">
        <f>IFERROR(VLOOKUP(Table2[[#This Row],[Enterprise ID]],'Tech-ServiceDate'!A:B,2,0), "EitherNewHire or Termed")</f>
        <v>45942</v>
      </c>
    </row>
    <row r="1413" spans="1:22" ht="33.75" customHeight="1">
      <c r="A1413" s="15">
        <v>46013</v>
      </c>
      <c r="B1413" s="8">
        <v>46144</v>
      </c>
      <c r="C1413" s="9" t="s">
        <v>18706</v>
      </c>
      <c r="D1413" s="10"/>
      <c r="E1413" s="174" t="str">
        <f>TRIM(B1413)</f>
        <v>46144</v>
      </c>
      <c r="F1413" s="175" t="str">
        <f>IFERROR(VLOOKUP(D1413,'TPMS-auto'!A:J, 10,0), "Not-in-TPMS")</f>
        <v>Not-in-TPMS</v>
      </c>
      <c r="G1413" s="175" t="str">
        <f>IFERROR(VLOOKUP(D1413,'TPMS-auto'!A:J,6,0),"Not-in-TPMS")</f>
        <v>Not-in-TPMS</v>
      </c>
      <c r="H1413" s="12" t="s">
        <v>14676</v>
      </c>
      <c r="I1413" s="11" t="s">
        <v>18707</v>
      </c>
      <c r="J1413" s="13" t="s">
        <v>16649</v>
      </c>
      <c r="K1413" s="13" t="s">
        <v>14679</v>
      </c>
      <c r="L1413" s="13"/>
      <c r="M1413" s="13"/>
      <c r="N1413" s="13" t="s">
        <v>14680</v>
      </c>
      <c r="O1413" s="13" t="s">
        <v>14680</v>
      </c>
      <c r="P1413" s="166" t="str">
        <f>IFERROR(VLOOKUP(D1413,'TPMS-auto'!A:D, 4,0),"Not-in-TPMS")</f>
        <v>Not-in-TPMS</v>
      </c>
      <c r="Q1413" s="166" t="e">
        <f>VLOOKUP(Table2[[#This Row],[Unit Number]],Ops,3,0)</f>
        <v>#N/A</v>
      </c>
      <c r="R1413" s="172" t="str">
        <f>IFERROR(VLOOKUP(Table2[[#This Row],[Enterprise ID]], 'ExistingRental-12.11'!A:H, 3, 0), "Not Open On 12.11")</f>
        <v>Not Open On 12.11</v>
      </c>
      <c r="S1413" s="166" t="str">
        <f>IF(Table2[[#This Row],[Start Rental Date]]="New Rental", "New Rental", "Rental Extension Request")</f>
        <v>New Rental</v>
      </c>
      <c r="T1413" s="166" t="str">
        <f>IFERROR(IF(Table2[[#This Row],[Date of this request]]-Table2[[#This Row],[Tech Service Date]]&lt;60, "New Hire Rental", "Truck Breakdown"), "New Hire Rental")</f>
        <v>New Hire Rental</v>
      </c>
      <c r="U1413" s="166" t="str">
        <f>IFERROR(VLOOKUP(Table2[[#This Row],[Enterprise ID]], 'ExistingRental-12.11'!A:H, 7, 0), "Not Open On 12.11")</f>
        <v>Not Open On 12.11</v>
      </c>
      <c r="V1413" s="172" t="str">
        <f>IFERROR(VLOOKUP(Table2[[#This Row],[Enterprise ID]],'Tech-ServiceDate'!A:B,2,0), "EitherNewHire or Termed")</f>
        <v>EitherNewHire or Termed</v>
      </c>
    </row>
    <row r="1414" spans="1:22" ht="33.75" customHeight="1">
      <c r="A1414" s="15">
        <v>46013</v>
      </c>
      <c r="B1414" s="8">
        <v>21557</v>
      </c>
      <c r="C1414" s="9" t="s">
        <v>18708</v>
      </c>
      <c r="D1414" s="10"/>
      <c r="E1414" s="174" t="str">
        <f>TRIM(B1414)</f>
        <v>21557</v>
      </c>
      <c r="F1414" s="175" t="str">
        <f>IFERROR(VLOOKUP(D1414,'TPMS-auto'!A:J, 10,0), "Not-in-TPMS")</f>
        <v>Not-in-TPMS</v>
      </c>
      <c r="G1414" s="175" t="str">
        <f>IFERROR(VLOOKUP(D1414,'TPMS-auto'!A:J,6,0),"Not-in-TPMS")</f>
        <v>Not-in-TPMS</v>
      </c>
      <c r="H1414" s="12" t="s">
        <v>14676</v>
      </c>
      <c r="I1414" s="11" t="s">
        <v>18709</v>
      </c>
      <c r="J1414" s="13" t="s">
        <v>18710</v>
      </c>
      <c r="K1414" s="13" t="s">
        <v>14679</v>
      </c>
      <c r="L1414" s="13"/>
      <c r="M1414" s="13"/>
      <c r="N1414" s="13" t="s">
        <v>14680</v>
      </c>
      <c r="O1414" s="13" t="s">
        <v>14680</v>
      </c>
      <c r="P1414" s="166" t="str">
        <f>IFERROR(VLOOKUP(D1414,'TPMS-auto'!A:D, 4,0),"Not-in-TPMS")</f>
        <v>Not-in-TPMS</v>
      </c>
      <c r="Q1414" s="166" t="e">
        <f>VLOOKUP(Table2[[#This Row],[Unit Number]],Ops,3,0)</f>
        <v>#N/A</v>
      </c>
      <c r="R1414" s="172" t="str">
        <f>IFERROR(VLOOKUP(Table2[[#This Row],[Enterprise ID]], 'ExistingRental-12.11'!A:H, 3, 0), "Not Open On 12.11")</f>
        <v>Not Open On 12.11</v>
      </c>
      <c r="S1414" s="166" t="str">
        <f>IF(Table2[[#This Row],[Start Rental Date]]="New Rental", "New Rental", "Rental Extension Request")</f>
        <v>New Rental</v>
      </c>
      <c r="T1414" s="166" t="str">
        <f>IFERROR(IF(Table2[[#This Row],[Date of this request]]-Table2[[#This Row],[Tech Service Date]]&lt;60, "New Hire Rental", "Truck Breakdown"), "New Hire Rental")</f>
        <v>New Hire Rental</v>
      </c>
      <c r="U1414" s="166" t="str">
        <f>IFERROR(VLOOKUP(Table2[[#This Row],[Enterprise ID]], 'ExistingRental-12.11'!A:H, 7, 0), "Not Open On 12.11")</f>
        <v>Not Open On 12.11</v>
      </c>
      <c r="V1414" s="172" t="str">
        <f>IFERROR(VLOOKUP(Table2[[#This Row],[Enterprise ID]],'Tech-ServiceDate'!A:B,2,0), "EitherNewHire or Termed")</f>
        <v>EitherNewHire or Termed</v>
      </c>
    </row>
    <row r="1415" spans="1:22" ht="33.75" customHeight="1">
      <c r="A1415" s="15">
        <v>46013</v>
      </c>
      <c r="B1415" s="8">
        <v>47291</v>
      </c>
      <c r="C1415" s="9" t="s">
        <v>16603</v>
      </c>
      <c r="D1415" s="10" t="s">
        <v>15054</v>
      </c>
      <c r="E1415" s="174" t="s">
        <v>17319</v>
      </c>
      <c r="F1415" s="175">
        <v>7154922473</v>
      </c>
      <c r="G1415" s="175" t="s">
        <v>17320</v>
      </c>
      <c r="H1415" s="12">
        <v>45989</v>
      </c>
      <c r="I1415" s="11" t="s">
        <v>17321</v>
      </c>
      <c r="J1415" s="13"/>
      <c r="K1415" s="13" t="s">
        <v>14679</v>
      </c>
      <c r="L1415" s="13" t="s">
        <v>14680</v>
      </c>
      <c r="M1415" s="13"/>
      <c r="N1415" s="3" t="s">
        <v>14680</v>
      </c>
      <c r="O1415" s="13" t="s">
        <v>14680</v>
      </c>
      <c r="P1415" s="166" t="str">
        <f>IFERROR(VLOOKUP(D1415,'TPMS-auto'!A:D, 4,0),"Not-in-TPMS")</f>
        <v>0008162</v>
      </c>
      <c r="Q1415" s="166" t="str">
        <f>VLOOKUP(Table2[[#This Row],[Unit Number]],Ops,3,0)</f>
        <v>Monica, Cheryl &amp; Machell</v>
      </c>
      <c r="R1415" s="172">
        <f>IFERROR(VLOOKUP(Table2[[#This Row],[Enterprise ID]], 'ExistingRental-12.11'!A:H, 3, 0), "Not Open On 12.11")</f>
        <v>45895</v>
      </c>
      <c r="S1415" s="166" t="str">
        <f>IF(Table2[[#This Row],[Start Rental Date]]="New Rental", "New Rental", "Rental Extension Request")</f>
        <v>Rental Extension Request</v>
      </c>
      <c r="T1415" s="166" t="str">
        <f>IFERROR(IF(Table2[[#This Row],[Date of this request]]-Table2[[#This Row],[Tech Service Date]]&lt;60, "New Hire Rental", "Truck Breakdown"), "New Hire Rental")</f>
        <v>Truck Breakdown</v>
      </c>
      <c r="U1415" s="166" t="str">
        <f>IFERROR(VLOOKUP(Table2[[#This Row],[Enterprise ID]], 'ExistingRental-12.11'!A:H, 7, 0), "Not Open On 12.11")</f>
        <v>SEAN WICKLANDER</v>
      </c>
      <c r="V1415" s="172">
        <f>IFERROR(VLOOKUP(Table2[[#This Row],[Enterprise ID]],'Tech-ServiceDate'!A:B,2,0), "EitherNewHire or Termed")</f>
        <v>44896</v>
      </c>
    </row>
    <row r="1416" spans="1:22" ht="33.75" customHeight="1">
      <c r="A1416" s="15">
        <v>46013</v>
      </c>
      <c r="B1416" s="8">
        <v>61865</v>
      </c>
      <c r="C1416" s="9" t="s">
        <v>18711</v>
      </c>
      <c r="D1416" s="10"/>
      <c r="E1416" s="174" t="str">
        <f>TRIM(B1416)</f>
        <v>61865</v>
      </c>
      <c r="F1416" s="175" t="str">
        <f>IFERROR(VLOOKUP(D1416,'TPMS-auto'!A:J, 10,0), "Not-in-TPMS")</f>
        <v>Not-in-TPMS</v>
      </c>
      <c r="G1416" s="175" t="str">
        <f>IFERROR(VLOOKUP(D1416,'TPMS-auto'!A:J,6,0),"Not-in-TPMS")</f>
        <v>Not-in-TPMS</v>
      </c>
      <c r="H1416" s="12" t="s">
        <v>14676</v>
      </c>
      <c r="I1416" s="11" t="s">
        <v>18712</v>
      </c>
      <c r="J1416" s="13" t="s">
        <v>18713</v>
      </c>
      <c r="K1416" s="13" t="s">
        <v>14679</v>
      </c>
      <c r="L1416" s="13"/>
      <c r="M1416" s="13"/>
      <c r="N1416" s="13"/>
      <c r="O1416" s="13" t="s">
        <v>14680</v>
      </c>
      <c r="P1416" s="166" t="str">
        <f>IFERROR(VLOOKUP(D1416,'TPMS-auto'!A:D, 4,0),"Not-in-TPMS")</f>
        <v>Not-in-TPMS</v>
      </c>
      <c r="Q1416" s="166" t="e">
        <f>VLOOKUP(Table2[[#This Row],[Unit Number]],Ops,3,0)</f>
        <v>#N/A</v>
      </c>
      <c r="R1416" s="172" t="str">
        <f>IFERROR(VLOOKUP(Table2[[#This Row],[Enterprise ID]], 'ExistingRental-12.11'!A:H, 3, 0), "Not Open On 12.11")</f>
        <v>Not Open On 12.11</v>
      </c>
      <c r="S1416" s="166" t="str">
        <f>IF(Table2[[#This Row],[Start Rental Date]]="New Rental", "New Rental", "Rental Extension Request")</f>
        <v>New Rental</v>
      </c>
      <c r="T1416" s="166" t="str">
        <f>IFERROR(IF(Table2[[#This Row],[Date of this request]]-Table2[[#This Row],[Tech Service Date]]&lt;60, "New Hire Rental", "Truck Breakdown"), "New Hire Rental")</f>
        <v>New Hire Rental</v>
      </c>
      <c r="U1416" s="166" t="str">
        <f>IFERROR(VLOOKUP(Table2[[#This Row],[Enterprise ID]], 'ExistingRental-12.11'!A:H, 7, 0), "Not Open On 12.11")</f>
        <v>Not Open On 12.11</v>
      </c>
      <c r="V1416" s="172" t="str">
        <f>IFERROR(VLOOKUP(Table2[[#This Row],[Enterprise ID]],'Tech-ServiceDate'!A:B,2,0), "EitherNewHire or Termed")</f>
        <v>EitherNewHire or Termed</v>
      </c>
    </row>
    <row r="1417" spans="1:22" ht="33.75" customHeight="1">
      <c r="A1417" s="15">
        <v>46013</v>
      </c>
      <c r="B1417" s="7">
        <v>61360</v>
      </c>
      <c r="C1417" s="4" t="s">
        <v>18341</v>
      </c>
      <c r="D1417" s="5" t="s">
        <v>3747</v>
      </c>
      <c r="E1417" s="176" t="str">
        <f>TRIM(B1417)</f>
        <v>61360</v>
      </c>
      <c r="F1417" s="181">
        <f>IFERROR(VLOOKUP(D1417,'TPMS-auto'!A:J, 10,0), "Not-in-TPMS")</f>
        <v>4042473033</v>
      </c>
      <c r="G1417" s="181" t="str">
        <f>IFERROR(VLOOKUP(D1417,'TPMS-auto'!A:J,6,0),"Not-in-TPMS")</f>
        <v>061360</v>
      </c>
      <c r="H1417" s="12">
        <v>46000</v>
      </c>
      <c r="I1417" s="2"/>
      <c r="J1417" s="3" t="s">
        <v>18342</v>
      </c>
      <c r="K1417" s="3" t="s">
        <v>18343</v>
      </c>
      <c r="L1417" s="13" t="s">
        <v>14680</v>
      </c>
      <c r="M1417" s="13"/>
      <c r="N1417" s="3" t="s">
        <v>14680</v>
      </c>
      <c r="O1417" s="13" t="s">
        <v>14680</v>
      </c>
      <c r="P1417" s="166" t="str">
        <f>IFERROR(VLOOKUP(D1417,'TPMS-auto'!A:D, 4,0),"Not-in-TPMS")</f>
        <v>0008035</v>
      </c>
      <c r="Q1417" s="166" t="str">
        <f>VLOOKUP(Table2[[#This Row],[Unit Number]],Ops,3,0)</f>
        <v>Rob &amp; Andrea</v>
      </c>
      <c r="R1417" s="173">
        <f>IFERROR(VLOOKUP(Table2[[#This Row],[Enterprise ID]], 'ExistingRental-12.11'!A:H, 3, 0), "Not Open On 12.11")</f>
        <v>45999</v>
      </c>
      <c r="S1417" s="167" t="str">
        <f>IF(Table2[[#This Row],[Start Rental Date]]="New Rental", "New Rental", "Rental Extension Request")</f>
        <v>Rental Extension Request</v>
      </c>
      <c r="T1417" s="167" t="str">
        <f>IFERROR(IF(Table2[[#This Row],[Date of this request]]-Table2[[#This Row],[Tech Service Date]]&lt;60, "New Hire Rental", "Truck Breakdown"), "New Hire Rental")</f>
        <v>Truck Breakdown</v>
      </c>
      <c r="U1417" s="167" t="str">
        <f>IFERROR(VLOOKUP(Table2[[#This Row],[Enterprise ID]], 'ExistingRental-12.11'!A:H, 7, 0), "Not Open On 12.11")</f>
        <v>DWAYNE HOWELL</v>
      </c>
      <c r="V1417" s="173">
        <f>IFERROR(VLOOKUP(Table2[[#This Row],[Enterprise ID]],'Tech-ServiceDate'!A:B,2,0), "EitherNewHire or Termed")</f>
        <v>29766</v>
      </c>
    </row>
    <row r="1418" spans="1:22" ht="33.75" customHeight="1">
      <c r="A1418" s="15">
        <v>46013</v>
      </c>
      <c r="B1418" s="8">
        <v>46726</v>
      </c>
      <c r="C1418" s="9" t="s">
        <v>15668</v>
      </c>
      <c r="D1418" s="10" t="s">
        <v>13746</v>
      </c>
      <c r="E1418" s="174" t="str">
        <f>TRIM(B1418)</f>
        <v>46726</v>
      </c>
      <c r="F1418" s="175">
        <f>IFERROR(VLOOKUP(D1418,'TPMS-auto'!A:J, 10,0), "Not-in-TPMS")</f>
        <v>9034909052</v>
      </c>
      <c r="G1418" s="175" t="str">
        <f>IFERROR(VLOOKUP(D1418,'TPMS-auto'!A:J,6,0),"Not-in-TPMS")</f>
        <v>046276</v>
      </c>
      <c r="H1418" s="12" t="s">
        <v>14676</v>
      </c>
      <c r="I1418" s="11" t="s">
        <v>18714</v>
      </c>
      <c r="J1418" s="13"/>
      <c r="K1418" s="13"/>
      <c r="L1418" s="13"/>
      <c r="M1418" s="13"/>
      <c r="N1418" s="3" t="s">
        <v>14680</v>
      </c>
      <c r="O1418" s="13" t="s">
        <v>14680</v>
      </c>
      <c r="P1418" s="166" t="str">
        <f>IFERROR(VLOOKUP(D1418,'TPMS-auto'!A:D, 4,0),"Not-in-TPMS")</f>
        <v>0007995</v>
      </c>
      <c r="Q1418" s="166" t="str">
        <f>VLOOKUP(Table2[[#This Row],[Unit Number]],Ops,3,0)</f>
        <v>Carol &amp; Tasha</v>
      </c>
      <c r="R1418" s="172">
        <f>IFERROR(VLOOKUP(Table2[[#This Row],[Enterprise ID]], 'ExistingRental-12.11'!A:H, 3, 0), "Not Open On 12.11")</f>
        <v>45992</v>
      </c>
      <c r="S1418" s="166" t="str">
        <f>IF(Table2[[#This Row],[Start Rental Date]]="New Rental", "New Rental", "Rental Extension Request")</f>
        <v>New Rental</v>
      </c>
      <c r="T1418" s="166" t="str">
        <f>IFERROR(IF(Table2[[#This Row],[Date of this request]]-Table2[[#This Row],[Tech Service Date]]&lt;60, "New Hire Rental", "Truck Breakdown"), "New Hire Rental")</f>
        <v>Truck Breakdown</v>
      </c>
      <c r="U1418" s="166" t="str">
        <f>IFERROR(VLOOKUP(Table2[[#This Row],[Enterprise ID]], 'ExistingRental-12.11'!A:H, 7, 0), "Not Open On 12.11")</f>
        <v>VICTOR HAWKINS</v>
      </c>
      <c r="V1418" s="172">
        <f>IFERROR(VLOOKUP(Table2[[#This Row],[Enterprise ID]],'Tech-ServiceDate'!A:B,2,0), "EitherNewHire or Termed")</f>
        <v>41162</v>
      </c>
    </row>
    <row r="1419" spans="1:22" ht="33.75" customHeight="1">
      <c r="A1419" s="15">
        <v>46013</v>
      </c>
      <c r="B1419" s="8">
        <v>46502</v>
      </c>
      <c r="C1419" s="9" t="s">
        <v>17688</v>
      </c>
      <c r="D1419" s="10" t="s">
        <v>15574</v>
      </c>
      <c r="E1419" s="174" t="s">
        <v>18547</v>
      </c>
      <c r="F1419" s="175">
        <v>3018935023</v>
      </c>
      <c r="G1419" s="175" t="s">
        <v>18548</v>
      </c>
      <c r="H1419" s="12">
        <v>45979</v>
      </c>
      <c r="I1419" s="11" t="s">
        <v>17689</v>
      </c>
      <c r="J1419" s="13" t="s">
        <v>17690</v>
      </c>
      <c r="K1419" s="13" t="s">
        <v>14679</v>
      </c>
      <c r="L1419" s="13" t="s">
        <v>14680</v>
      </c>
      <c r="M1419" s="13"/>
      <c r="N1419" s="3" t="s">
        <v>14680</v>
      </c>
      <c r="O1419" s="13" t="s">
        <v>14680</v>
      </c>
      <c r="P1419" s="166" t="str">
        <f>IFERROR(VLOOKUP(D1419,'TPMS-auto'!A:D, 4,0),"Not-in-TPMS")</f>
        <v>0007084</v>
      </c>
      <c r="Q1419" s="166" t="str">
        <f>VLOOKUP(Table2[[#This Row],[Unit Number]],Ops,3,0)</f>
        <v>Monica, Cheryl &amp; Machell</v>
      </c>
      <c r="R1419" s="172">
        <f>IFERROR(VLOOKUP(Table2[[#This Row],[Enterprise ID]], 'ExistingRental-12.11'!A:H, 3, 0), "Not Open On 12.11")</f>
        <v>45979</v>
      </c>
      <c r="S1419" s="166" t="str">
        <f>IF(Table2[[#This Row],[Start Rental Date]]="New Rental", "New Rental", "Rental Extension Request")</f>
        <v>Rental Extension Request</v>
      </c>
      <c r="T1419" s="166" t="str">
        <f>IFERROR(IF(Table2[[#This Row],[Date of this request]]-Table2[[#This Row],[Tech Service Date]]&lt;60, "New Hire Rental", "Truck Breakdown"), "New Hire Rental")</f>
        <v>Truck Breakdown</v>
      </c>
      <c r="U1419" s="166" t="str">
        <f>IFERROR(VLOOKUP(Table2[[#This Row],[Enterprise ID]], 'ExistingRental-12.11'!A:H, 7, 0), "Not Open On 12.11")</f>
        <v>SAYED FAROZ FAKHRI</v>
      </c>
      <c r="V1419" s="172">
        <f>IFERROR(VLOOKUP(Table2[[#This Row],[Enterprise ID]],'Tech-ServiceDate'!A:B,2,0), "EitherNewHire or Termed")</f>
        <v>44427</v>
      </c>
    </row>
    <row r="1420" spans="1:22" ht="33.75" customHeight="1">
      <c r="A1420" s="15">
        <v>46013</v>
      </c>
      <c r="B1420" s="8">
        <v>61784</v>
      </c>
      <c r="C1420" s="9" t="s">
        <v>18715</v>
      </c>
      <c r="D1420" s="10"/>
      <c r="E1420" s="174" t="str">
        <f>TRIM(B1420)</f>
        <v>61784</v>
      </c>
      <c r="F1420" s="175" t="str">
        <f>IFERROR(VLOOKUP(D1420,'TPMS-auto'!A:J, 10,0), "Not-in-TPMS")</f>
        <v>Not-in-TPMS</v>
      </c>
      <c r="G1420" s="175" t="str">
        <f>IFERROR(VLOOKUP(D1420,'TPMS-auto'!A:J,6,0),"Not-in-TPMS")</f>
        <v>Not-in-TPMS</v>
      </c>
      <c r="H1420" s="12" t="s">
        <v>14676</v>
      </c>
      <c r="I1420" s="11" t="s">
        <v>16088</v>
      </c>
      <c r="J1420" s="13" t="s">
        <v>15260</v>
      </c>
      <c r="K1420" s="13" t="s">
        <v>18716</v>
      </c>
      <c r="L1420" s="13"/>
      <c r="M1420" s="13"/>
      <c r="N1420" s="3" t="s">
        <v>14680</v>
      </c>
      <c r="O1420" s="13" t="s">
        <v>14680</v>
      </c>
      <c r="P1420" s="166" t="str">
        <f>IFERROR(VLOOKUP(D1420,'TPMS-auto'!A:D, 4,0),"Not-in-TPMS")</f>
        <v>Not-in-TPMS</v>
      </c>
      <c r="Q1420" s="166" t="e">
        <f>VLOOKUP(Table2[[#This Row],[Unit Number]],Ops,3,0)</f>
        <v>#N/A</v>
      </c>
      <c r="R1420" s="172" t="str">
        <f>IFERROR(VLOOKUP(Table2[[#This Row],[Enterprise ID]], 'ExistingRental-12.11'!A:H, 3, 0), "Not Open On 12.11")</f>
        <v>Not Open On 12.11</v>
      </c>
      <c r="S1420" s="166" t="str">
        <f>IF(Table2[[#This Row],[Start Rental Date]]="New Rental", "New Rental", "Rental Extension Request")</f>
        <v>New Rental</v>
      </c>
      <c r="T1420" s="166" t="str">
        <f>IFERROR(IF(Table2[[#This Row],[Date of this request]]-Table2[[#This Row],[Tech Service Date]]&lt;60, "New Hire Rental", "Truck Breakdown"), "New Hire Rental")</f>
        <v>New Hire Rental</v>
      </c>
      <c r="U1420" s="166" t="str">
        <f>IFERROR(VLOOKUP(Table2[[#This Row],[Enterprise ID]], 'ExistingRental-12.11'!A:H, 7, 0), "Not Open On 12.11")</f>
        <v>Not Open On 12.11</v>
      </c>
      <c r="V1420" s="172" t="str">
        <f>IFERROR(VLOOKUP(Table2[[#This Row],[Enterprise ID]],'Tech-ServiceDate'!A:B,2,0), "EitherNewHire or Termed")</f>
        <v>EitherNewHire or Termed</v>
      </c>
    </row>
    <row r="1421" spans="1:22" ht="33.75" customHeight="1">
      <c r="A1421" s="15">
        <v>46013</v>
      </c>
      <c r="B1421" s="8">
        <v>37344</v>
      </c>
      <c r="C1421" s="9" t="s">
        <v>18717</v>
      </c>
      <c r="D1421" s="10" t="s">
        <v>18718</v>
      </c>
      <c r="E1421" s="174" t="str">
        <f>TRIM(B1421)</f>
        <v>37344</v>
      </c>
      <c r="F1421" s="175">
        <f>IFERROR(VLOOKUP(D1421,'TPMS-auto'!A:J, 10,0), "Not-in-TPMS")</f>
        <v>7737900839</v>
      </c>
      <c r="G1421" s="175" t="str">
        <f>IFERROR(VLOOKUP(D1421,'TPMS-auto'!A:J,6,0),"Not-in-TPMS")</f>
        <v>037344</v>
      </c>
      <c r="H1421" s="12" t="s">
        <v>14676</v>
      </c>
      <c r="I1421" s="11" t="s">
        <v>18719</v>
      </c>
      <c r="J1421" s="13" t="s">
        <v>18720</v>
      </c>
      <c r="K1421" s="3" t="s">
        <v>14679</v>
      </c>
      <c r="L1421" s="13"/>
      <c r="M1421" s="13"/>
      <c r="N1421" s="3" t="s">
        <v>14680</v>
      </c>
      <c r="O1421" s="13" t="s">
        <v>14680</v>
      </c>
      <c r="P1421" s="166" t="str">
        <f>IFERROR(VLOOKUP(D1421,'TPMS-auto'!A:D, 4,0),"Not-in-TPMS")</f>
        <v>0008555</v>
      </c>
      <c r="Q1421" s="166" t="str">
        <f>VLOOKUP(Table2[[#This Row],[Unit Number]],Ops,3,0)</f>
        <v>Monica, Cheryl &amp; Machell</v>
      </c>
      <c r="R1421" s="172" t="str">
        <f>IFERROR(VLOOKUP(Table2[[#This Row],[Enterprise ID]], 'ExistingRental-12.11'!A:H, 3, 0), "Not Open On 12.11")</f>
        <v>Not Open On 12.11</v>
      </c>
      <c r="S1421" s="166" t="str">
        <f>IF(Table2[[#This Row],[Start Rental Date]]="New Rental", "New Rental", "Rental Extension Request")</f>
        <v>New Rental</v>
      </c>
      <c r="T1421" s="166" t="str">
        <f>IFERROR(IF(Table2[[#This Row],[Date of this request]]-Table2[[#This Row],[Tech Service Date]]&lt;60, "New Hire Rental", "Truck Breakdown"), "New Hire Rental")</f>
        <v>Truck Breakdown</v>
      </c>
      <c r="U1421" s="166" t="str">
        <f>IFERROR(VLOOKUP(Table2[[#This Row],[Enterprise ID]], 'ExistingRental-12.11'!A:H, 7, 0), "Not Open On 12.11")</f>
        <v>Not Open On 12.11</v>
      </c>
      <c r="V1421" s="172">
        <f>IFERROR(VLOOKUP(Table2[[#This Row],[Enterprise ID]],'Tech-ServiceDate'!A:B,2,0), "EitherNewHire or Termed")</f>
        <v>45200</v>
      </c>
    </row>
    <row r="1422" spans="1:22" ht="33.75" customHeight="1">
      <c r="A1422" s="15">
        <v>46013</v>
      </c>
      <c r="B1422" s="7">
        <v>24042</v>
      </c>
      <c r="C1422" s="4" t="s">
        <v>18721</v>
      </c>
      <c r="D1422" s="5" t="s">
        <v>11872</v>
      </c>
      <c r="E1422" s="176" t="str">
        <f>TRIM(B1422)</f>
        <v>24042</v>
      </c>
      <c r="F1422" s="181">
        <f>IFERROR(VLOOKUP(D1422,'TPMS-auto'!A:J, 10,0), "Not-in-TPMS")</f>
        <v>7023448310</v>
      </c>
      <c r="G1422" s="181" t="str">
        <f>IFERROR(VLOOKUP(D1422,'TPMS-auto'!A:J,6,0),"Not-in-TPMS")</f>
        <v>023740</v>
      </c>
      <c r="H1422" s="12" t="s">
        <v>14676</v>
      </c>
      <c r="I1422" s="2" t="s">
        <v>18722</v>
      </c>
      <c r="J1422" s="3" t="s">
        <v>15075</v>
      </c>
      <c r="K1422" s="3" t="s">
        <v>14679</v>
      </c>
      <c r="L1422" s="3"/>
      <c r="M1422" s="13"/>
      <c r="N1422" s="3" t="s">
        <v>14680</v>
      </c>
      <c r="O1422" s="13" t="s">
        <v>14680</v>
      </c>
      <c r="P1422" s="166" t="str">
        <f>IFERROR(VLOOKUP(D1422,'TPMS-auto'!A:D, 4,0),"Not-in-TPMS")</f>
        <v>0008366</v>
      </c>
      <c r="Q1422" s="166" t="str">
        <f>VLOOKUP(Table2[[#This Row],[Unit Number]],Ops,3,0)</f>
        <v>Carol &amp; Tasha</v>
      </c>
      <c r="R1422" s="173" t="str">
        <f>IFERROR(VLOOKUP(Table2[[#This Row],[Enterprise ID]], 'ExistingRental-12.11'!A:H, 3, 0), "Not Open On 12.11")</f>
        <v>Not Open On 12.11</v>
      </c>
      <c r="S1422" s="167" t="str">
        <f>IF(Table2[[#This Row],[Start Rental Date]]="New Rental", "New Rental", "Rental Extension Request")</f>
        <v>New Rental</v>
      </c>
      <c r="T1422" s="167" t="str">
        <f>IFERROR(IF(Table2[[#This Row],[Date of this request]]-Table2[[#This Row],[Tech Service Date]]&lt;60, "New Hire Rental", "Truck Breakdown"), "New Hire Rental")</f>
        <v>Truck Breakdown</v>
      </c>
      <c r="U1422" s="167" t="str">
        <f>IFERROR(VLOOKUP(Table2[[#This Row],[Enterprise ID]], 'ExistingRental-12.11'!A:H, 7, 0), "Not Open On 12.11")</f>
        <v>Not Open On 12.11</v>
      </c>
      <c r="V1422" s="173">
        <f>IFERROR(VLOOKUP(Table2[[#This Row],[Enterprise ID]],'Tech-ServiceDate'!A:B,2,0), "EitherNewHire or Termed")</f>
        <v>32456</v>
      </c>
    </row>
    <row r="1423" spans="1:22" ht="33.75" customHeight="1">
      <c r="A1423" s="15">
        <v>46013</v>
      </c>
      <c r="B1423" s="7">
        <v>46071</v>
      </c>
      <c r="C1423" s="4" t="s">
        <v>18400</v>
      </c>
      <c r="D1423" s="5" t="s">
        <v>18401</v>
      </c>
      <c r="E1423" s="176" t="s">
        <v>18723</v>
      </c>
      <c r="F1423" s="181">
        <v>4157400264</v>
      </c>
      <c r="G1423" s="181" t="s">
        <v>18724</v>
      </c>
      <c r="H1423" s="6" t="s">
        <v>14676</v>
      </c>
      <c r="I1423" s="2" t="s">
        <v>18402</v>
      </c>
      <c r="J1423" s="3" t="s">
        <v>17928</v>
      </c>
      <c r="K1423" s="3" t="s">
        <v>18403</v>
      </c>
      <c r="L1423" s="3" t="s">
        <v>14680</v>
      </c>
      <c r="M1423" s="13"/>
      <c r="N1423" s="3" t="s">
        <v>14680</v>
      </c>
      <c r="O1423" s="13" t="s">
        <v>14680</v>
      </c>
      <c r="P1423" s="166" t="str">
        <f>IFERROR(VLOOKUP(D1423,'TPMS-auto'!A:D, 4,0),"Not-in-TPMS")</f>
        <v>0008184</v>
      </c>
      <c r="Q1423" s="166" t="str">
        <f>VLOOKUP(Table2[[#This Row],[Unit Number]],Ops,3,0)</f>
        <v>Carol &amp; Tasha</v>
      </c>
      <c r="R1423" s="173" t="str">
        <f>IFERROR(VLOOKUP(Table2[[#This Row],[Enterprise ID]], 'ExistingRental-12.11'!A:H, 3, 0), "Not Open On 12.11")</f>
        <v>Not Open On 12.11</v>
      </c>
      <c r="S1423" s="167" t="str">
        <f>IF(Table2[[#This Row],[Start Rental Date]]="New Rental", "New Rental", "Rental Extension Request")</f>
        <v>New Rental</v>
      </c>
      <c r="T1423" s="167" t="str">
        <f>IFERROR(IF(Table2[[#This Row],[Date of this request]]-Table2[[#This Row],[Tech Service Date]]&lt;60, "New Hire Rental", "Truck Breakdown"), "New Hire Rental")</f>
        <v>New Hire Rental</v>
      </c>
      <c r="U1423" s="167" t="str">
        <f>IFERROR(VLOOKUP(Table2[[#This Row],[Enterprise ID]], 'ExistingRental-12.11'!A:H, 7, 0), "Not Open On 12.11")</f>
        <v>Not Open On 12.11</v>
      </c>
      <c r="V1423" s="173">
        <f>IFERROR(VLOOKUP(Table2[[#This Row],[Enterprise ID]],'Tech-ServiceDate'!A:B,2,0), "EitherNewHire or Termed")</f>
        <v>45984</v>
      </c>
    </row>
    <row r="1424" spans="1:22" ht="33.75" customHeight="1">
      <c r="A1424" s="15">
        <v>46013</v>
      </c>
      <c r="B1424" s="7">
        <v>47315</v>
      </c>
      <c r="C1424" s="4" t="s">
        <v>18353</v>
      </c>
      <c r="D1424" s="5" t="s">
        <v>3984</v>
      </c>
      <c r="E1424" s="176" t="s">
        <v>18725</v>
      </c>
      <c r="F1424" s="181">
        <v>4178341635</v>
      </c>
      <c r="G1424" s="181" t="s">
        <v>18726</v>
      </c>
      <c r="H1424" s="6">
        <v>46000</v>
      </c>
      <c r="I1424" s="2" t="s">
        <v>18354</v>
      </c>
      <c r="J1424" s="3" t="s">
        <v>16716</v>
      </c>
      <c r="K1424" s="3" t="s">
        <v>14679</v>
      </c>
      <c r="L1424" s="3" t="s">
        <v>14680</v>
      </c>
      <c r="M1424" s="13"/>
      <c r="N1424" s="3" t="s">
        <v>14680</v>
      </c>
      <c r="O1424" s="13" t="s">
        <v>14680</v>
      </c>
      <c r="P1424" s="166" t="str">
        <f>IFERROR(VLOOKUP(D1424,'TPMS-auto'!A:D, 4,0),"Not-in-TPMS")</f>
        <v>0008420</v>
      </c>
      <c r="Q1424" s="166" t="str">
        <f>VLOOKUP(Table2[[#This Row],[Unit Number]],Ops,3,0)</f>
        <v>Rob &amp; Andrea</v>
      </c>
      <c r="R1424" s="173" t="str">
        <f>IFERROR(VLOOKUP(Table2[[#This Row],[Enterprise ID]], 'ExistingRental-12.11'!A:H, 3, 0), "Not Open On 12.11")</f>
        <v>Not Open On 12.11</v>
      </c>
      <c r="S1424" s="167" t="str">
        <f>IF(Table2[[#This Row],[Start Rental Date]]="New Rental", "New Rental", "Rental Extension Request")</f>
        <v>Rental Extension Request</v>
      </c>
      <c r="T1424" s="167" t="str">
        <f>IFERROR(IF(Table2[[#This Row],[Date of this request]]-Table2[[#This Row],[Tech Service Date]]&lt;60, "New Hire Rental", "Truck Breakdown"), "New Hire Rental")</f>
        <v>Truck Breakdown</v>
      </c>
      <c r="U1424" s="167" t="str">
        <f>IFERROR(VLOOKUP(Table2[[#This Row],[Enterprise ID]], 'ExistingRental-12.11'!A:H, 7, 0), "Not Open On 12.11")</f>
        <v>Not Open On 12.11</v>
      </c>
      <c r="V1424" s="173">
        <f>IFERROR(VLOOKUP(Table2[[#This Row],[Enterprise ID]],'Tech-ServiceDate'!A:B,2,0), "EitherNewHire or Termed")</f>
        <v>32373</v>
      </c>
    </row>
    <row r="1425" spans="1:22" ht="33.75" customHeight="1">
      <c r="A1425" s="15">
        <v>46013</v>
      </c>
      <c r="B1425" s="7">
        <v>61101</v>
      </c>
      <c r="C1425" s="4" t="s">
        <v>18727</v>
      </c>
      <c r="D1425" s="5" t="s">
        <v>18728</v>
      </c>
      <c r="E1425" s="176" t="str">
        <f>TRIM(B1425)</f>
        <v>61101</v>
      </c>
      <c r="F1425" s="181">
        <f>IFERROR(VLOOKUP(D1425,'TPMS-auto'!A:J, 10,0), "Not-in-TPMS")</f>
        <v>2199001487</v>
      </c>
      <c r="G1425" s="181">
        <f>IFERROR(VLOOKUP(D1425,'TPMS-auto'!A:J,6,0),"Not-in-TPMS")</f>
        <v>0</v>
      </c>
      <c r="H1425" s="6" t="s">
        <v>14676</v>
      </c>
      <c r="I1425" s="2" t="s">
        <v>18729</v>
      </c>
      <c r="J1425" s="3" t="s">
        <v>18730</v>
      </c>
      <c r="K1425" s="3" t="s">
        <v>14679</v>
      </c>
      <c r="L1425" s="3"/>
      <c r="M1425" s="13"/>
      <c r="N1425" s="3" t="s">
        <v>14680</v>
      </c>
      <c r="O1425" s="13" t="s">
        <v>14680</v>
      </c>
      <c r="P1425" s="166" t="str">
        <f>IFERROR(VLOOKUP(D1425,'TPMS-auto'!A:D, 4,0),"Not-in-TPMS")</f>
        <v>0008555</v>
      </c>
      <c r="Q1425" s="166" t="str">
        <f>VLOOKUP(Table2[[#This Row],[Unit Number]],Ops,3,0)</f>
        <v>Monica, Cheryl &amp; Machell</v>
      </c>
      <c r="R1425" s="173" t="str">
        <f>IFERROR(VLOOKUP(Table2[[#This Row],[Enterprise ID]], 'ExistingRental-12.11'!A:H, 3, 0), "Not Open On 12.11")</f>
        <v>Not Open On 12.11</v>
      </c>
      <c r="S1425" s="167" t="str">
        <f>IF(Table2[[#This Row],[Start Rental Date]]="New Rental", "New Rental", "Rental Extension Request")</f>
        <v>New Rental</v>
      </c>
      <c r="T1425" s="167" t="str">
        <f>IFERROR(IF(Table2[[#This Row],[Date of this request]]-Table2[[#This Row],[Tech Service Date]]&lt;60, "New Hire Rental", "Truck Breakdown"), "New Hire Rental")</f>
        <v>New Hire Rental</v>
      </c>
      <c r="U1425" s="167" t="str">
        <f>IFERROR(VLOOKUP(Table2[[#This Row],[Enterprise ID]], 'ExistingRental-12.11'!A:H, 7, 0), "Not Open On 12.11")</f>
        <v>Not Open On 12.11</v>
      </c>
      <c r="V1425" s="173">
        <f>IFERROR(VLOOKUP(Table2[[#This Row],[Enterprise ID]],'Tech-ServiceDate'!A:B,2,0), "EitherNewHire or Termed")</f>
        <v>45984</v>
      </c>
    </row>
    <row r="1426" spans="1:22" ht="33.75" customHeight="1">
      <c r="A1426" s="15">
        <v>46013</v>
      </c>
      <c r="B1426" s="8">
        <v>61275</v>
      </c>
      <c r="C1426" s="9" t="s">
        <v>18731</v>
      </c>
      <c r="D1426" s="10" t="s">
        <v>15579</v>
      </c>
      <c r="E1426" s="174" t="str">
        <f>TRIM(B1426)</f>
        <v>61275</v>
      </c>
      <c r="F1426" s="175">
        <f>IFERROR(VLOOKUP(D1426,'TPMS-auto'!A:J, 10,0), "Not-in-TPMS")</f>
        <v>5035190109</v>
      </c>
      <c r="G1426" s="175" t="str">
        <f>IFERROR(VLOOKUP(D1426,'TPMS-auto'!A:J,6,0),"Not-in-TPMS")</f>
        <v>061275</v>
      </c>
      <c r="H1426" s="6" t="s">
        <v>14676</v>
      </c>
      <c r="I1426" s="11" t="s">
        <v>17065</v>
      </c>
      <c r="J1426" s="13" t="s">
        <v>18732</v>
      </c>
      <c r="K1426" s="3" t="s">
        <v>14679</v>
      </c>
      <c r="L1426" s="13"/>
      <c r="M1426" s="13"/>
      <c r="N1426" s="3" t="s">
        <v>14680</v>
      </c>
      <c r="O1426" s="13" t="s">
        <v>14680</v>
      </c>
      <c r="P1426" s="166" t="str">
        <f>IFERROR(VLOOKUP(D1426,'TPMS-auto'!A:D, 4,0),"Not-in-TPMS")</f>
        <v>0008228</v>
      </c>
      <c r="Q1426" s="166" t="str">
        <f>VLOOKUP(Table2[[#This Row],[Unit Number]],Ops,3,0)</f>
        <v>Carol &amp; Tasha</v>
      </c>
      <c r="R1426" s="172" t="str">
        <f>IFERROR(VLOOKUP(Table2[[#This Row],[Enterprise ID]], 'ExistingRental-12.11'!A:H, 3, 0), "Not Open On 12.11")</f>
        <v>Not Open On 12.11</v>
      </c>
      <c r="S1426" s="166" t="str">
        <f>IF(Table2[[#This Row],[Start Rental Date]]="New Rental", "New Rental", "Rental Extension Request")</f>
        <v>New Rental</v>
      </c>
      <c r="T1426" s="166" t="str">
        <f>IFERROR(IF(Table2[[#This Row],[Date of this request]]-Table2[[#This Row],[Tech Service Date]]&lt;60, "New Hire Rental", "Truck Breakdown"), "New Hire Rental")</f>
        <v>Truck Breakdown</v>
      </c>
      <c r="U1426" s="166" t="str">
        <f>IFERROR(VLOOKUP(Table2[[#This Row],[Enterprise ID]], 'ExistingRental-12.11'!A:H, 7, 0), "Not Open On 12.11")</f>
        <v>Not Open On 12.11</v>
      </c>
      <c r="V1426" s="172">
        <f>IFERROR(VLOOKUP(Table2[[#This Row],[Enterprise ID]],'Tech-ServiceDate'!A:B,2,0), "EitherNewHire or Termed")</f>
        <v>45907</v>
      </c>
    </row>
    <row r="1427" spans="1:22" ht="33.75" customHeight="1">
      <c r="A1427" s="15">
        <v>46013</v>
      </c>
      <c r="B1427" s="8">
        <v>22360</v>
      </c>
      <c r="C1427" s="9" t="s">
        <v>18733</v>
      </c>
      <c r="D1427" s="10" t="s">
        <v>18734</v>
      </c>
      <c r="E1427" s="174" t="str">
        <f>TRIM(B1427)</f>
        <v>22360</v>
      </c>
      <c r="F1427" s="175">
        <f>IFERROR(VLOOKUP(D1427,'TPMS-auto'!A:J, 10,0), "Not-in-TPMS")</f>
        <v>7089792261</v>
      </c>
      <c r="G1427" s="175" t="str">
        <f>IFERROR(VLOOKUP(D1427,'TPMS-auto'!A:J,6,0),"Not-in-TPMS")</f>
        <v>022360</v>
      </c>
      <c r="H1427" s="6" t="s">
        <v>14676</v>
      </c>
      <c r="I1427" s="11" t="s">
        <v>18735</v>
      </c>
      <c r="J1427" s="13"/>
      <c r="K1427" s="3" t="s">
        <v>14679</v>
      </c>
      <c r="L1427" s="13"/>
      <c r="M1427" s="13"/>
      <c r="N1427" s="3" t="s">
        <v>14680</v>
      </c>
      <c r="O1427" s="13" t="s">
        <v>14680</v>
      </c>
      <c r="P1427" s="166" t="str">
        <f>IFERROR(VLOOKUP(D1427,'TPMS-auto'!A:D, 4,0),"Not-in-TPMS")</f>
        <v>0008555</v>
      </c>
      <c r="Q1427" s="166" t="str">
        <f>VLOOKUP(Table2[[#This Row],[Unit Number]],Ops,3,0)</f>
        <v>Monica, Cheryl &amp; Machell</v>
      </c>
      <c r="R1427" s="172" t="str">
        <f>IFERROR(VLOOKUP(Table2[[#This Row],[Enterprise ID]], 'ExistingRental-12.11'!A:H, 3, 0), "Not Open On 12.11")</f>
        <v>Not Open On 12.11</v>
      </c>
      <c r="S1427" s="166" t="str">
        <f>IF(Table2[[#This Row],[Start Rental Date]]="New Rental", "New Rental", "Rental Extension Request")</f>
        <v>New Rental</v>
      </c>
      <c r="T1427" s="166" t="str">
        <f>IFERROR(IF(Table2[[#This Row],[Date of this request]]-Table2[[#This Row],[Tech Service Date]]&lt;60, "New Hire Rental", "Truck Breakdown"), "New Hire Rental")</f>
        <v>Truck Breakdown</v>
      </c>
      <c r="U1427" s="166" t="str">
        <f>IFERROR(VLOOKUP(Table2[[#This Row],[Enterprise ID]], 'ExistingRental-12.11'!A:H, 7, 0), "Not Open On 12.11")</f>
        <v>Not Open On 12.11</v>
      </c>
      <c r="V1427" s="172">
        <f>IFERROR(VLOOKUP(Table2[[#This Row],[Enterprise ID]],'Tech-ServiceDate'!A:B,2,0), "EitherNewHire or Termed")</f>
        <v>45424</v>
      </c>
    </row>
    <row r="1428" spans="1:22" ht="33.75" customHeight="1">
      <c r="A1428" s="15">
        <v>46013</v>
      </c>
      <c r="B1428" s="8">
        <v>36237</v>
      </c>
      <c r="C1428" s="9" t="s">
        <v>18736</v>
      </c>
      <c r="D1428" s="10" t="s">
        <v>17582</v>
      </c>
      <c r="E1428" s="174" t="str">
        <f>TRIM(B1428)</f>
        <v>36237</v>
      </c>
      <c r="F1428" s="175">
        <f>IFERROR(VLOOKUP(D1428,'TPMS-auto'!A:J, 10,0), "Not-in-TPMS")</f>
        <v>5189611575</v>
      </c>
      <c r="G1428" s="175" t="str">
        <f>IFERROR(VLOOKUP(D1428,'TPMS-auto'!A:J,6,0),"Not-in-TPMS")</f>
        <v>036237</v>
      </c>
      <c r="H1428" s="6" t="s">
        <v>14676</v>
      </c>
      <c r="I1428" s="11" t="s">
        <v>18737</v>
      </c>
      <c r="J1428" s="13" t="s">
        <v>18738</v>
      </c>
      <c r="K1428" s="3" t="s">
        <v>14679</v>
      </c>
      <c r="L1428" s="13"/>
      <c r="M1428" s="13"/>
      <c r="N1428" s="13" t="s">
        <v>14680</v>
      </c>
      <c r="O1428" s="13" t="s">
        <v>14680</v>
      </c>
      <c r="P1428" s="166" t="str">
        <f>IFERROR(VLOOKUP(D1428,'TPMS-auto'!A:D, 4,0),"Not-in-TPMS")</f>
        <v>0007670</v>
      </c>
      <c r="Q1428" s="166" t="str">
        <f>VLOOKUP(Table2[[#This Row],[Unit Number]],Ops,3,0)</f>
        <v>Rob &amp; Andrea</v>
      </c>
      <c r="R1428" s="172">
        <f>IFERROR(VLOOKUP(Table2[[#This Row],[Enterprise ID]], 'ExistingRental-12.11'!A:H, 3, 0), "Not Open On 12.11")</f>
        <v>45976</v>
      </c>
      <c r="S1428" s="166" t="str">
        <f>IF(Table2[[#This Row],[Start Rental Date]]="New Rental", "New Rental", "Rental Extension Request")</f>
        <v>New Rental</v>
      </c>
      <c r="T1428" s="166" t="str">
        <f>IFERROR(IF(Table2[[#This Row],[Date of this request]]-Table2[[#This Row],[Tech Service Date]]&lt;60, "New Hire Rental", "Truck Breakdown"), "New Hire Rental")</f>
        <v>New Hire Rental</v>
      </c>
      <c r="U1428" s="166" t="str">
        <f>IFERROR(VLOOKUP(Table2[[#This Row],[Enterprise ID]], 'ExistingRental-12.11'!A:H, 7, 0), "Not Open On 12.11")</f>
        <v>MARK KRUGER</v>
      </c>
      <c r="V1428" s="172">
        <f>IFERROR(VLOOKUP(Table2[[#This Row],[Enterprise ID]],'Tech-ServiceDate'!A:B,2,0), "EitherNewHire or Termed")</f>
        <v>45963</v>
      </c>
    </row>
    <row r="1429" spans="1:22" ht="33.75" customHeight="1">
      <c r="A1429" s="15">
        <v>46013</v>
      </c>
      <c r="B1429" s="8">
        <v>23931</v>
      </c>
      <c r="C1429" s="9" t="s">
        <v>15869</v>
      </c>
      <c r="D1429" s="10" t="s">
        <v>15870</v>
      </c>
      <c r="E1429" s="174" t="str">
        <f>TRIM(B1429)</f>
        <v>23931</v>
      </c>
      <c r="F1429" s="175">
        <f>IFERROR(VLOOKUP(D1429,'TPMS-auto'!A:J, 10,0), "Not-in-TPMS")</f>
        <v>7656399092</v>
      </c>
      <c r="G1429" s="175" t="str">
        <f>IFERROR(VLOOKUP(D1429,'TPMS-auto'!A:J,6,0),"Not-in-TPMS")</f>
        <v>023931</v>
      </c>
      <c r="H1429" s="6" t="s">
        <v>14676</v>
      </c>
      <c r="I1429" s="11" t="s">
        <v>18739</v>
      </c>
      <c r="J1429" s="13" t="s">
        <v>18740</v>
      </c>
      <c r="K1429" s="13"/>
      <c r="L1429" s="13"/>
      <c r="M1429" s="13"/>
      <c r="N1429" s="3" t="s">
        <v>14680</v>
      </c>
      <c r="O1429" s="13" t="s">
        <v>14680</v>
      </c>
      <c r="P1429" s="166" t="str">
        <f>IFERROR(VLOOKUP(D1429,'TPMS-auto'!A:D, 4,0),"Not-in-TPMS")</f>
        <v>0008096</v>
      </c>
      <c r="Q1429" s="166" t="str">
        <f>VLOOKUP(Table2[[#This Row],[Unit Number]],Ops,3,0)</f>
        <v>Monica, Cheryl &amp; Machell</v>
      </c>
      <c r="R1429" s="172" t="str">
        <f>IFERROR(VLOOKUP(Table2[[#This Row],[Enterprise ID]], 'ExistingRental-12.11'!A:H, 3, 0), "Not Open On 12.11")</f>
        <v>Not Open On 12.11</v>
      </c>
      <c r="S1429" s="166" t="str">
        <f>IF(Table2[[#This Row],[Start Rental Date]]="New Rental", "New Rental", "Rental Extension Request")</f>
        <v>New Rental</v>
      </c>
      <c r="T1429" s="166" t="str">
        <f>IFERROR(IF(Table2[[#This Row],[Date of this request]]-Table2[[#This Row],[Tech Service Date]]&lt;60, "New Hire Rental", "Truck Breakdown"), "New Hire Rental")</f>
        <v>Truck Breakdown</v>
      </c>
      <c r="U1429" s="166" t="str">
        <f>IFERROR(VLOOKUP(Table2[[#This Row],[Enterprise ID]], 'ExistingRental-12.11'!A:H, 7, 0), "Not Open On 12.11")</f>
        <v>Not Open On 12.11</v>
      </c>
      <c r="V1429" s="172">
        <f>IFERROR(VLOOKUP(Table2[[#This Row],[Enterprise ID]],'Tech-ServiceDate'!A:B,2,0), "EitherNewHire or Termed")</f>
        <v>42135</v>
      </c>
    </row>
    <row r="1430" spans="1:22" ht="33.75" customHeight="1">
      <c r="A1430" s="15">
        <v>46013</v>
      </c>
      <c r="B1430" s="8">
        <v>61460</v>
      </c>
      <c r="C1430" s="9" t="s">
        <v>18431</v>
      </c>
      <c r="D1430" s="10" t="s">
        <v>6998</v>
      </c>
      <c r="E1430" s="174" t="s">
        <v>18741</v>
      </c>
      <c r="F1430" s="175">
        <v>3017925932</v>
      </c>
      <c r="G1430" s="175" t="s">
        <v>18742</v>
      </c>
      <c r="H1430" s="12" t="s">
        <v>14676</v>
      </c>
      <c r="I1430" s="11" t="s">
        <v>15458</v>
      </c>
      <c r="J1430" s="13" t="s">
        <v>18432</v>
      </c>
      <c r="K1430" s="13" t="s">
        <v>14679</v>
      </c>
      <c r="L1430" s="13" t="s">
        <v>14680</v>
      </c>
      <c r="M1430" s="13"/>
      <c r="N1430" s="3" t="s">
        <v>14680</v>
      </c>
      <c r="O1430" s="13" t="s">
        <v>14680</v>
      </c>
      <c r="P1430" s="166" t="str">
        <f>IFERROR(VLOOKUP(D1430,'TPMS-auto'!A:D, 4,0),"Not-in-TPMS")</f>
        <v>0007084</v>
      </c>
      <c r="Q1430" s="166" t="str">
        <f>VLOOKUP(Table2[[#This Row],[Unit Number]],Ops,3,0)</f>
        <v>Monica, Cheryl &amp; Machell</v>
      </c>
      <c r="R1430" s="172" t="str">
        <f>IFERROR(VLOOKUP(Table2[[#This Row],[Enterprise ID]], 'ExistingRental-12.11'!A:H, 3, 0), "Not Open On 12.11")</f>
        <v>Not Open On 12.11</v>
      </c>
      <c r="S1430" s="166" t="str">
        <f>IF(Table2[[#This Row],[Start Rental Date]]="New Rental", "New Rental", "Rental Extension Request")</f>
        <v>New Rental</v>
      </c>
      <c r="T1430" s="166" t="str">
        <f>IFERROR(IF(Table2[[#This Row],[Date of this request]]-Table2[[#This Row],[Tech Service Date]]&lt;60, "New Hire Rental", "Truck Breakdown"), "New Hire Rental")</f>
        <v>Truck Breakdown</v>
      </c>
      <c r="U1430" s="166" t="str">
        <f>IFERROR(VLOOKUP(Table2[[#This Row],[Enterprise ID]], 'ExistingRental-12.11'!A:H, 7, 0), "Not Open On 12.11")</f>
        <v>Not Open On 12.11</v>
      </c>
      <c r="V1430" s="172">
        <f>IFERROR(VLOOKUP(Table2[[#This Row],[Enterprise ID]],'Tech-ServiceDate'!A:B,2,0), "EitherNewHire or Termed")</f>
        <v>40588</v>
      </c>
    </row>
    <row r="1431" spans="1:22" ht="33.75" customHeight="1">
      <c r="A1431" s="15">
        <v>46013</v>
      </c>
      <c r="B1431" s="8">
        <v>61823</v>
      </c>
      <c r="C1431" s="9" t="s">
        <v>17227</v>
      </c>
      <c r="D1431" s="10" t="s">
        <v>10032</v>
      </c>
      <c r="E1431" s="174" t="s">
        <v>18743</v>
      </c>
      <c r="F1431" s="175">
        <v>4083121186</v>
      </c>
      <c r="G1431" s="175" t="s">
        <v>18744</v>
      </c>
      <c r="H1431" s="12">
        <v>45969</v>
      </c>
      <c r="I1431" s="11" t="s">
        <v>17228</v>
      </c>
      <c r="J1431" s="13" t="s">
        <v>17229</v>
      </c>
      <c r="K1431" s="13" t="s">
        <v>14679</v>
      </c>
      <c r="L1431" s="13" t="s">
        <v>14680</v>
      </c>
      <c r="M1431" s="13"/>
      <c r="N1431" s="3" t="s">
        <v>14680</v>
      </c>
      <c r="O1431" s="13" t="s">
        <v>14680</v>
      </c>
      <c r="P1431" s="166" t="str">
        <f>IFERROR(VLOOKUP(D1431,'TPMS-auto'!A:D, 4,0),"Not-in-TPMS")</f>
        <v>0008366</v>
      </c>
      <c r="Q1431" s="166" t="str">
        <f>VLOOKUP(Table2[[#This Row],[Unit Number]],Ops,3,0)</f>
        <v>Carol &amp; Tasha</v>
      </c>
      <c r="R1431" s="172">
        <f>IFERROR(VLOOKUP(Table2[[#This Row],[Enterprise ID]], 'ExistingRental-12.11'!A:H, 3, 0), "Not Open On 12.11")</f>
        <v>45966</v>
      </c>
      <c r="S1431" s="166" t="str">
        <f>IF(Table2[[#This Row],[Start Rental Date]]="New Rental", "New Rental", "Rental Extension Request")</f>
        <v>Rental Extension Request</v>
      </c>
      <c r="T1431" s="166" t="str">
        <f>IFERROR(IF(Table2[[#This Row],[Date of this request]]-Table2[[#This Row],[Tech Service Date]]&lt;60, "New Hire Rental", "Truck Breakdown"), "New Hire Rental")</f>
        <v>Truck Breakdown</v>
      </c>
      <c r="U1431" s="166" t="str">
        <f>IFERROR(VLOOKUP(Table2[[#This Row],[Enterprise ID]], 'ExistingRental-12.11'!A:H, 7, 0), "Not Open On 12.11")</f>
        <v>MICHAEL PAREDES</v>
      </c>
      <c r="V1431" s="172">
        <f>IFERROR(VLOOKUP(Table2[[#This Row],[Enterprise ID]],'Tech-ServiceDate'!A:B,2,0), "EitherNewHire or Termed")</f>
        <v>32658</v>
      </c>
    </row>
    <row r="1432" spans="1:22" ht="33.75" customHeight="1">
      <c r="A1432" s="15">
        <v>46013</v>
      </c>
      <c r="B1432" s="8">
        <v>36386</v>
      </c>
      <c r="C1432" s="9" t="s">
        <v>18323</v>
      </c>
      <c r="D1432" s="10" t="s">
        <v>17293</v>
      </c>
      <c r="E1432" s="174" t="s">
        <v>17492</v>
      </c>
      <c r="F1432" s="175" t="s">
        <v>16297</v>
      </c>
      <c r="G1432" s="175" t="s">
        <v>16297</v>
      </c>
      <c r="H1432" s="12" t="s">
        <v>14676</v>
      </c>
      <c r="I1432" s="11" t="s">
        <v>18324</v>
      </c>
      <c r="J1432" s="13" t="s">
        <v>18325</v>
      </c>
      <c r="K1432" s="13" t="s">
        <v>14679</v>
      </c>
      <c r="L1432" s="13" t="s">
        <v>14680</v>
      </c>
      <c r="M1432" s="13" t="s">
        <v>14680</v>
      </c>
      <c r="N1432" s="3" t="s">
        <v>14680</v>
      </c>
      <c r="O1432" s="13" t="s">
        <v>14680</v>
      </c>
      <c r="P1432" s="166" t="str">
        <f>IFERROR(VLOOKUP(D1432,'TPMS-auto'!A:D, 4,0),"Not-in-TPMS")</f>
        <v>0007670</v>
      </c>
      <c r="Q1432" s="166" t="str">
        <f>VLOOKUP(Table2[[#This Row],[Unit Number]],Ops,3,0)</f>
        <v>Rob &amp; Andrea</v>
      </c>
      <c r="R1432" s="172">
        <f>IFERROR(VLOOKUP(Table2[[#This Row],[Enterprise ID]], 'ExistingRental-12.11'!A:H, 3, 0), "Not Open On 12.11")</f>
        <v>46001</v>
      </c>
      <c r="S1432" s="166" t="str">
        <f>IF(Table2[[#This Row],[Start Rental Date]]="New Rental", "New Rental", "Rental Extension Request")</f>
        <v>New Rental</v>
      </c>
      <c r="T1432" s="166" t="str">
        <f>IFERROR(IF(Table2[[#This Row],[Date of this request]]-Table2[[#This Row],[Tech Service Date]]&lt;60, "New Hire Rental", "Truck Breakdown"), "New Hire Rental")</f>
        <v>New Hire Rental</v>
      </c>
      <c r="U1432" s="166" t="str">
        <f>IFERROR(VLOOKUP(Table2[[#This Row],[Enterprise ID]], 'ExistingRental-12.11'!A:H, 7, 0), "Not Open On 12.11")</f>
        <v>V-DAL TUIOFU</v>
      </c>
      <c r="V1432" s="172">
        <f>IFERROR(VLOOKUP(Table2[[#This Row],[Enterprise ID]],'Tech-ServiceDate'!A:B,2,0), "EitherNewHire or Termed")</f>
        <v>45956</v>
      </c>
    </row>
    <row r="1433" spans="1:22" ht="33.75" customHeight="1">
      <c r="A1433" s="15">
        <v>46013</v>
      </c>
      <c r="B1433" s="8">
        <v>61331</v>
      </c>
      <c r="C1433" s="9" t="s">
        <v>18745</v>
      </c>
      <c r="D1433" s="10" t="s">
        <v>18746</v>
      </c>
      <c r="E1433" s="174" t="str">
        <f>TRIM(B1433)</f>
        <v>61331</v>
      </c>
      <c r="F1433" s="175">
        <f>IFERROR(VLOOKUP(D1433,'TPMS-auto'!A:J, 10,0), "Not-in-TPMS")</f>
        <v>9255457069</v>
      </c>
      <c r="G1433" s="175" t="str">
        <f>IFERROR(VLOOKUP(D1433,'TPMS-auto'!A:J,6,0),"Not-in-TPMS")</f>
        <v>061331</v>
      </c>
      <c r="H1433" s="12" t="s">
        <v>14676</v>
      </c>
      <c r="I1433" s="11" t="s">
        <v>18747</v>
      </c>
      <c r="J1433" s="13" t="s">
        <v>18748</v>
      </c>
      <c r="K1433" s="13" t="s">
        <v>14679</v>
      </c>
      <c r="L1433" s="13"/>
      <c r="M1433" s="13"/>
      <c r="N1433" s="3" t="s">
        <v>14680</v>
      </c>
      <c r="O1433" s="13" t="s">
        <v>14680</v>
      </c>
      <c r="P1433" s="166" t="str">
        <f>IFERROR(VLOOKUP(D1433,'TPMS-auto'!A:D, 4,0),"Not-in-TPMS")</f>
        <v>0008184</v>
      </c>
      <c r="Q1433" s="166" t="str">
        <f>VLOOKUP(Table2[[#This Row],[Unit Number]],Ops,3,0)</f>
        <v>Carol &amp; Tasha</v>
      </c>
      <c r="R1433" s="172" t="str">
        <f>IFERROR(VLOOKUP(Table2[[#This Row],[Enterprise ID]], 'ExistingRental-12.11'!A:H, 3, 0), "Not Open On 12.11")</f>
        <v>Not Open On 12.11</v>
      </c>
      <c r="S1433" s="166" t="str">
        <f>IF(Table2[[#This Row],[Start Rental Date]]="New Rental", "New Rental", "Rental Extension Request")</f>
        <v>New Rental</v>
      </c>
      <c r="T1433" s="166" t="str">
        <f>IFERROR(IF(Table2[[#This Row],[Date of this request]]-Table2[[#This Row],[Tech Service Date]]&lt;60, "New Hire Rental", "Truck Breakdown"), "New Hire Rental")</f>
        <v>Truck Breakdown</v>
      </c>
      <c r="U1433" s="166" t="str">
        <f>IFERROR(VLOOKUP(Table2[[#This Row],[Enterprise ID]], 'ExistingRental-12.11'!A:H, 7, 0), "Not Open On 12.11")</f>
        <v>Not Open On 12.11</v>
      </c>
      <c r="V1433" s="172">
        <f>IFERROR(VLOOKUP(Table2[[#This Row],[Enterprise ID]],'Tech-ServiceDate'!A:B,2,0), "EitherNewHire or Termed")</f>
        <v>45928</v>
      </c>
    </row>
    <row r="1434" spans="1:22" ht="33.75" customHeight="1">
      <c r="A1434" s="15">
        <v>46014</v>
      </c>
      <c r="B1434" s="8">
        <v>23875</v>
      </c>
      <c r="C1434" s="9" t="s">
        <v>15932</v>
      </c>
      <c r="D1434" s="10" t="s">
        <v>15933</v>
      </c>
      <c r="E1434" s="174" t="s">
        <v>16091</v>
      </c>
      <c r="F1434" s="177">
        <f>IFERROR(VLOOKUP(D1434,'TPMS-auto'!A:J, 10,0), "Not-in-TPMS")</f>
        <v>8158142916</v>
      </c>
      <c r="G1434" s="177" t="str">
        <f>IFERROR(VLOOKUP(D1434,'TPMS-auto'!A:J,6,0),"Not-in-TPMS")</f>
        <v>023875</v>
      </c>
      <c r="H1434" s="12">
        <v>46008</v>
      </c>
      <c r="I1434" s="11" t="s">
        <v>18749</v>
      </c>
      <c r="J1434" s="13" t="s">
        <v>17617</v>
      </c>
      <c r="K1434" s="13" t="s">
        <v>14679</v>
      </c>
      <c r="L1434" s="13"/>
      <c r="M1434" s="13"/>
      <c r="N1434" s="3" t="s">
        <v>14680</v>
      </c>
      <c r="O1434" s="13" t="s">
        <v>14680</v>
      </c>
      <c r="P1434" s="166" t="str">
        <f>IFERROR(VLOOKUP(D1434,'TPMS-auto'!A:D, 4,0),"Not-in-TPMS")</f>
        <v>0008555</v>
      </c>
      <c r="Q1434" s="166" t="str">
        <f>VLOOKUP(Table2[[#This Row],[Unit Number]],Ops,3,0)</f>
        <v>Monica, Cheryl &amp; Machell</v>
      </c>
      <c r="R1434" s="172" t="str">
        <f>IFERROR(VLOOKUP(Table2[[#This Row],[Enterprise ID]], 'ExistingRental-12.11'!A:H, 3, 0), "Not Open On 12.11")</f>
        <v>Not Open On 12.11</v>
      </c>
      <c r="S1434" s="166" t="str">
        <f>IF(Table2[[#This Row],[Start Rental Date]]="New Rental", "New Rental", "Rental Extension Request")</f>
        <v>Rental Extension Request</v>
      </c>
      <c r="T1434" s="166" t="str">
        <f>IFERROR(IF(Table2[[#This Row],[Date of this request]]-Table2[[#This Row],[Tech Service Date]]&lt;60, "New Hire Rental", "Truck Breakdown"), "New Hire Rental")</f>
        <v>Truck Breakdown</v>
      </c>
      <c r="U1434" s="166" t="str">
        <f>IFERROR(VLOOKUP(Table2[[#This Row],[Enterprise ID]], 'ExistingRental-12.11'!A:H, 7, 0), "Not Open On 12.11")</f>
        <v>Not Open On 12.11</v>
      </c>
      <c r="V1434" s="172">
        <f>IFERROR(VLOOKUP(Table2[[#This Row],[Enterprise ID]],'Tech-ServiceDate'!A:B,2,0), "EitherNewHire or Termed")</f>
        <v>45921</v>
      </c>
    </row>
    <row r="1435" spans="1:22" ht="33.75" customHeight="1">
      <c r="A1435" s="15">
        <v>46014</v>
      </c>
      <c r="B1435" s="8">
        <v>36040</v>
      </c>
      <c r="C1435" s="9" t="s">
        <v>17624</v>
      </c>
      <c r="D1435" s="10" t="s">
        <v>15425</v>
      </c>
      <c r="E1435" s="174" t="s">
        <v>15883</v>
      </c>
      <c r="F1435" s="175">
        <v>2406430072</v>
      </c>
      <c r="G1435" s="175" t="s">
        <v>17357</v>
      </c>
      <c r="H1435" s="12">
        <v>45986</v>
      </c>
      <c r="I1435" s="11" t="s">
        <v>15752</v>
      </c>
      <c r="J1435" s="13" t="s">
        <v>17625</v>
      </c>
      <c r="K1435" s="13" t="s">
        <v>18139</v>
      </c>
      <c r="L1435" s="13" t="s">
        <v>14680</v>
      </c>
      <c r="M1435" s="13"/>
      <c r="N1435" s="3" t="s">
        <v>14680</v>
      </c>
      <c r="O1435" s="13" t="s">
        <v>14680</v>
      </c>
      <c r="P1435" s="166" t="str">
        <f>IFERROR(VLOOKUP(D1435,'TPMS-auto'!A:D, 4,0),"Not-in-TPMS")</f>
        <v>0007084</v>
      </c>
      <c r="Q1435" s="166" t="str">
        <f>VLOOKUP(Table2[[#This Row],[Unit Number]],Ops,3,0)</f>
        <v>Monica, Cheryl &amp; Machell</v>
      </c>
      <c r="R1435" s="172">
        <f>IFERROR(VLOOKUP(Table2[[#This Row],[Enterprise ID]], 'ExistingRental-12.11'!A:H, 3, 0), "Not Open On 12.11")</f>
        <v>45971</v>
      </c>
      <c r="S1435" s="166" t="str">
        <f>IF(Table2[[#This Row],[Start Rental Date]]="New Rental", "New Rental", "Rental Extension Request")</f>
        <v>Rental Extension Request</v>
      </c>
      <c r="T1435" s="166" t="str">
        <f>IFERROR(IF(Table2[[#This Row],[Date of this request]]-Table2[[#This Row],[Tech Service Date]]&lt;60, "New Hire Rental", "Truck Breakdown"), "New Hire Rental")</f>
        <v>Truck Breakdown</v>
      </c>
      <c r="U1435" s="166" t="str">
        <f>IFERROR(VLOOKUP(Table2[[#This Row],[Enterprise ID]], 'ExistingRental-12.11'!A:H, 7, 0), "Not Open On 12.11")</f>
        <v>ELISHA PEAKE</v>
      </c>
      <c r="V1435" s="172">
        <f>IFERROR(VLOOKUP(Table2[[#This Row],[Enterprise ID]],'Tech-ServiceDate'!A:B,2,0), "EitherNewHire or Termed")</f>
        <v>45914</v>
      </c>
    </row>
    <row r="1436" spans="1:22" ht="33.75" customHeight="1">
      <c r="A1436" s="15">
        <v>46014</v>
      </c>
      <c r="B1436" s="8">
        <v>46977</v>
      </c>
      <c r="C1436" s="9" t="s">
        <v>18219</v>
      </c>
      <c r="D1436" s="10" t="s">
        <v>570</v>
      </c>
      <c r="E1436" s="174" t="s">
        <v>18661</v>
      </c>
      <c r="F1436" s="175">
        <v>7576219851</v>
      </c>
      <c r="G1436" s="175" t="s">
        <v>18662</v>
      </c>
      <c r="H1436" s="12">
        <v>45995</v>
      </c>
      <c r="I1436" s="11" t="s">
        <v>18220</v>
      </c>
      <c r="J1436" s="13" t="s">
        <v>18221</v>
      </c>
      <c r="K1436" s="13" t="s">
        <v>14679</v>
      </c>
      <c r="L1436" s="13" t="s">
        <v>14680</v>
      </c>
      <c r="M1436" s="13"/>
      <c r="N1436" s="3" t="s">
        <v>14680</v>
      </c>
      <c r="O1436" s="13" t="s">
        <v>14680</v>
      </c>
      <c r="P1436" s="166" t="str">
        <f>IFERROR(VLOOKUP(D1436,'TPMS-auto'!A:D, 4,0),"Not-in-TPMS")</f>
        <v>0008175</v>
      </c>
      <c r="Q1436" s="166" t="str">
        <f>VLOOKUP(Table2[[#This Row],[Unit Number]],Ops,3,0)</f>
        <v>Rob &amp; Andrea</v>
      </c>
      <c r="R1436" s="172">
        <f>IFERROR(VLOOKUP(Table2[[#This Row],[Enterprise ID]], 'ExistingRental-12.11'!A:H, 3, 0), "Not Open On 12.11")</f>
        <v>45995</v>
      </c>
      <c r="S1436" s="166" t="str">
        <f>IF(Table2[[#This Row],[Start Rental Date]]="New Rental", "New Rental", "Rental Extension Request")</f>
        <v>Rental Extension Request</v>
      </c>
      <c r="T1436" s="166" t="str">
        <f>IFERROR(IF(Table2[[#This Row],[Date of this request]]-Table2[[#This Row],[Tech Service Date]]&lt;60, "New Hire Rental", "Truck Breakdown"), "New Hire Rental")</f>
        <v>Truck Breakdown</v>
      </c>
      <c r="U1436" s="166" t="str">
        <f>IFERROR(VLOOKUP(Table2[[#This Row],[Enterprise ID]], 'ExistingRental-12.11'!A:H, 7, 0), "Not Open On 12.11")</f>
        <v>ANTHONY ESPOSITO</v>
      </c>
      <c r="V1436" s="172">
        <f>IFERROR(VLOOKUP(Table2[[#This Row],[Enterprise ID]],'Tech-ServiceDate'!A:B,2,0), "EitherNewHire or Termed")</f>
        <v>39181</v>
      </c>
    </row>
    <row r="1437" spans="1:22" ht="33.75" customHeight="1">
      <c r="A1437" s="15">
        <v>46014</v>
      </c>
      <c r="B1437" s="8">
        <v>47363</v>
      </c>
      <c r="C1437" s="9" t="s">
        <v>15829</v>
      </c>
      <c r="D1437" s="10" t="s">
        <v>15830</v>
      </c>
      <c r="E1437" s="174" t="str">
        <f>TRIM(B1437)</f>
        <v>47363</v>
      </c>
      <c r="F1437" s="175">
        <f>IFERROR(VLOOKUP(D1437,'TPMS-auto'!A:J, 10,0), "Not-in-TPMS")</f>
        <v>5722730365</v>
      </c>
      <c r="G1437" s="175" t="str">
        <f>IFERROR(VLOOKUP(D1437,'TPMS-auto'!A:J,6,0),"Not-in-TPMS")</f>
        <v>047363</v>
      </c>
      <c r="H1437" s="12" t="s">
        <v>14676</v>
      </c>
      <c r="I1437" s="11" t="s">
        <v>15831</v>
      </c>
      <c r="J1437" s="13" t="s">
        <v>18750</v>
      </c>
      <c r="K1437" s="13" t="s">
        <v>14676</v>
      </c>
      <c r="L1437" s="13" t="s">
        <v>14680</v>
      </c>
      <c r="M1437" s="13"/>
      <c r="N1437" s="3" t="s">
        <v>14680</v>
      </c>
      <c r="O1437" s="13" t="s">
        <v>14680</v>
      </c>
      <c r="P1437" s="166" t="str">
        <f>IFERROR(VLOOKUP(D1437,'TPMS-auto'!A:D, 4,0),"Not-in-TPMS")</f>
        <v>0008420</v>
      </c>
      <c r="Q1437" s="166" t="str">
        <f>VLOOKUP(Table2[[#This Row],[Unit Number]],Ops,3,0)</f>
        <v>Rob &amp; Andrea</v>
      </c>
      <c r="R1437" s="172" t="str">
        <f>IFERROR(VLOOKUP(Table2[[#This Row],[Enterprise ID]], 'ExistingRental-12.11'!A:H, 3, 0), "Not Open On 12.11")</f>
        <v>Not Open On 12.11</v>
      </c>
      <c r="S1437" s="166" t="str">
        <f>IF(Table2[[#This Row],[Start Rental Date]]="New Rental", "New Rental", "Rental Extension Request")</f>
        <v>New Rental</v>
      </c>
      <c r="T1437" s="166" t="str">
        <f>IFERROR(IF(Table2[[#This Row],[Date of this request]]-Table2[[#This Row],[Tech Service Date]]&lt;60, "New Hire Rental", "Truck Breakdown"), "New Hire Rental")</f>
        <v>Truck Breakdown</v>
      </c>
      <c r="U1437" s="166" t="str">
        <f>IFERROR(VLOOKUP(Table2[[#This Row],[Enterprise ID]], 'ExistingRental-12.11'!A:H, 7, 0), "Not Open On 12.11")</f>
        <v>Not Open On 12.11</v>
      </c>
      <c r="V1437" s="172">
        <f>IFERROR(VLOOKUP(Table2[[#This Row],[Enterprise ID]],'Tech-ServiceDate'!A:B,2,0), "EitherNewHire or Termed")</f>
        <v>45725</v>
      </c>
    </row>
    <row r="1438" spans="1:22" ht="33.75" customHeight="1">
      <c r="A1438" s="15">
        <v>46014</v>
      </c>
      <c r="B1438" s="8">
        <v>21402</v>
      </c>
      <c r="C1438" s="9" t="s">
        <v>18751</v>
      </c>
      <c r="D1438" s="10" t="s">
        <v>18752</v>
      </c>
      <c r="E1438" s="174" t="str">
        <f>TRIM(B1438)</f>
        <v>21402</v>
      </c>
      <c r="F1438" s="175">
        <f>IFERROR(VLOOKUP(D1438,'TPMS-auto'!A:J, 10,0), "Not-in-TPMS")</f>
        <v>7032964501</v>
      </c>
      <c r="G1438" s="175" t="str">
        <f>IFERROR(VLOOKUP(D1438,'TPMS-auto'!A:J,6,0),"Not-in-TPMS")</f>
        <v>021402</v>
      </c>
      <c r="H1438" s="12" t="s">
        <v>14676</v>
      </c>
      <c r="I1438" s="11" t="s">
        <v>18753</v>
      </c>
      <c r="J1438" s="13"/>
      <c r="K1438" s="13"/>
      <c r="L1438" s="13"/>
      <c r="M1438" s="13"/>
      <c r="N1438" s="13"/>
      <c r="O1438" s="13" t="s">
        <v>14680</v>
      </c>
      <c r="P1438" s="166" t="str">
        <f>IFERROR(VLOOKUP(D1438,'TPMS-auto'!A:D, 4,0),"Not-in-TPMS")</f>
        <v>0007084</v>
      </c>
      <c r="Q1438" s="166" t="str">
        <f>VLOOKUP(Table2[[#This Row],[Unit Number]],Ops,3,0)</f>
        <v>Monica, Cheryl &amp; Machell</v>
      </c>
      <c r="R1438" s="172" t="str">
        <f>IFERROR(VLOOKUP(Table2[[#This Row],[Enterprise ID]], 'ExistingRental-12.11'!A:H, 3, 0), "Not Open On 12.11")</f>
        <v>Not Open On 12.11</v>
      </c>
      <c r="S1438" s="166" t="str">
        <f>IF(Table2[[#This Row],[Start Rental Date]]="New Rental", "New Rental", "Rental Extension Request")</f>
        <v>New Rental</v>
      </c>
      <c r="T1438" s="166" t="str">
        <f>IFERROR(IF(Table2[[#This Row],[Date of this request]]-Table2[[#This Row],[Tech Service Date]]&lt;60, "New Hire Rental", "Truck Breakdown"), "New Hire Rental")</f>
        <v>Truck Breakdown</v>
      </c>
      <c r="U1438" s="166" t="str">
        <f>IFERROR(VLOOKUP(Table2[[#This Row],[Enterprise ID]], 'ExistingRental-12.11'!A:H, 7, 0), "Not Open On 12.11")</f>
        <v>Not Open On 12.11</v>
      </c>
      <c r="V1438" s="172">
        <f>IFERROR(VLOOKUP(Table2[[#This Row],[Enterprise ID]],'Tech-ServiceDate'!A:B,2,0), "EitherNewHire or Termed")</f>
        <v>45914</v>
      </c>
    </row>
    <row r="1439" spans="1:22" ht="33.75" customHeight="1">
      <c r="A1439" s="15">
        <v>46014</v>
      </c>
      <c r="B1439" s="8">
        <v>47073</v>
      </c>
      <c r="C1439" s="9" t="s">
        <v>16966</v>
      </c>
      <c r="D1439" s="10" t="s">
        <v>16967</v>
      </c>
      <c r="E1439" s="174" t="s">
        <v>17905</v>
      </c>
      <c r="F1439" s="175">
        <v>3159804912</v>
      </c>
      <c r="G1439" s="175" t="s">
        <v>17906</v>
      </c>
      <c r="H1439" s="12">
        <v>45986</v>
      </c>
      <c r="I1439" s="11" t="s">
        <v>18584</v>
      </c>
      <c r="J1439" s="13" t="s">
        <v>18585</v>
      </c>
      <c r="K1439" s="13" t="s">
        <v>15451</v>
      </c>
      <c r="L1439" s="13" t="s">
        <v>14680</v>
      </c>
      <c r="M1439" s="13"/>
      <c r="N1439" s="13" t="s">
        <v>14680</v>
      </c>
      <c r="O1439" s="13" t="s">
        <v>14680</v>
      </c>
      <c r="P1439" s="166" t="str">
        <f>IFERROR(VLOOKUP(D1439,'TPMS-auto'!A:D, 4,0),"Not-in-TPMS")</f>
        <v>0007670</v>
      </c>
      <c r="Q1439" s="166" t="str">
        <f>VLOOKUP(Table2[[#This Row],[Unit Number]],Ops,3,0)</f>
        <v>Rob &amp; Andrea</v>
      </c>
      <c r="R1439" s="172" t="str">
        <f>IFERROR(VLOOKUP(Table2[[#This Row],[Enterprise ID]], 'ExistingRental-12.11'!A:H, 3, 0), "Not Open On 12.11")</f>
        <v>Not Open On 12.11</v>
      </c>
      <c r="S1439" s="166" t="str">
        <f>IF(Table2[[#This Row],[Start Rental Date]]="New Rental", "New Rental", "Rental Extension Request")</f>
        <v>Rental Extension Request</v>
      </c>
      <c r="T1439" s="166" t="str">
        <f>IFERROR(IF(Table2[[#This Row],[Date of this request]]-Table2[[#This Row],[Tech Service Date]]&lt;60, "New Hire Rental", "Truck Breakdown"), "New Hire Rental")</f>
        <v>Truck Breakdown</v>
      </c>
      <c r="U1439" s="166" t="str">
        <f>IFERROR(VLOOKUP(Table2[[#This Row],[Enterprise ID]], 'ExistingRental-12.11'!A:H, 7, 0), "Not Open On 12.11")</f>
        <v>Not Open On 12.11</v>
      </c>
      <c r="V1439" s="172">
        <f>IFERROR(VLOOKUP(Table2[[#This Row],[Enterprise ID]],'Tech-ServiceDate'!A:B,2,0), "EitherNewHire or Termed")</f>
        <v>45333</v>
      </c>
    </row>
    <row r="1440" spans="1:22" ht="33.75" customHeight="1">
      <c r="A1440" s="15">
        <v>46014</v>
      </c>
      <c r="B1440" s="8">
        <v>23087</v>
      </c>
      <c r="C1440" s="9" t="s">
        <v>17350</v>
      </c>
      <c r="D1440" s="10" t="s">
        <v>17351</v>
      </c>
      <c r="E1440" s="174" t="str">
        <f>TRIM(B1440)</f>
        <v>23087</v>
      </c>
      <c r="F1440" s="175">
        <f>IFERROR(VLOOKUP(D1440,'TPMS-auto'!A:J, 10,0), "Not-in-TPMS")</f>
        <v>7169360121</v>
      </c>
      <c r="G1440" s="175" t="str">
        <f>IFERROR(VLOOKUP(D1440,'TPMS-auto'!A:J,6,0),"Not-in-TPMS")</f>
        <v>023087</v>
      </c>
      <c r="H1440" s="12"/>
      <c r="I1440" s="11"/>
      <c r="J1440" s="13"/>
      <c r="K1440" s="13"/>
      <c r="L1440" s="13"/>
      <c r="M1440" s="13"/>
      <c r="N1440" s="13"/>
      <c r="O1440" s="13" t="s">
        <v>14680</v>
      </c>
      <c r="P1440" s="166" t="str">
        <f>IFERROR(VLOOKUP(D1440,'TPMS-auto'!A:D, 4,0),"Not-in-TPMS")</f>
        <v>0007670</v>
      </c>
      <c r="Q1440" s="166" t="str">
        <f>VLOOKUP(Table2[[#This Row],[Unit Number]],Ops,3,0)</f>
        <v>Rob &amp; Andrea</v>
      </c>
      <c r="R1440" s="172" t="str">
        <f>IFERROR(VLOOKUP(Table2[[#This Row],[Enterprise ID]], 'ExistingRental-12.11'!A:H, 3, 0), "Not Open On 12.11")</f>
        <v>Not Open On 12.11</v>
      </c>
      <c r="S1440" s="166" t="str">
        <f>IF(Table2[[#This Row],[Start Rental Date]]="New Rental", "New Rental", "Rental Extension Request")</f>
        <v>Rental Extension Request</v>
      </c>
      <c r="T1440" s="166" t="str">
        <f>IFERROR(IF(Table2[[#This Row],[Date of this request]]-Table2[[#This Row],[Tech Service Date]]&lt;60, "New Hire Rental", "Truck Breakdown"), "New Hire Rental")</f>
        <v>New Hire Rental</v>
      </c>
      <c r="U1440" s="166" t="str">
        <f>IFERROR(VLOOKUP(Table2[[#This Row],[Enterprise ID]], 'ExistingRental-12.11'!A:H, 7, 0), "Not Open On 12.11")</f>
        <v>Not Open On 12.11</v>
      </c>
      <c r="V1440" s="172">
        <f>IFERROR(VLOOKUP(Table2[[#This Row],[Enterprise ID]],'Tech-ServiceDate'!A:B,2,0), "EitherNewHire or Termed")</f>
        <v>45956</v>
      </c>
    </row>
    <row r="1441" spans="1:22" ht="33.75" customHeight="1">
      <c r="A1441" s="15">
        <v>46014</v>
      </c>
      <c r="B1441" s="8">
        <v>46848</v>
      </c>
      <c r="C1441" s="9" t="s">
        <v>18754</v>
      </c>
      <c r="D1441" s="10" t="s">
        <v>18755</v>
      </c>
      <c r="E1441" s="174" t="str">
        <f>TRIM(B1441)</f>
        <v>46848</v>
      </c>
      <c r="F1441" s="175" t="str">
        <f>IFERROR(VLOOKUP(D1441,'TPMS-auto'!A:J, 10,0), "Not-in-TPMS")</f>
        <v>Not-in-TPMS</v>
      </c>
      <c r="G1441" s="175" t="str">
        <f>IFERROR(VLOOKUP(D1441,'TPMS-auto'!A:J,6,0),"Not-in-TPMS")</f>
        <v>Not-in-TPMS</v>
      </c>
      <c r="H1441" s="12"/>
      <c r="I1441" s="11"/>
      <c r="J1441" s="13"/>
      <c r="K1441" s="13"/>
      <c r="L1441" s="13"/>
      <c r="M1441" s="13"/>
      <c r="N1441" s="13" t="s">
        <v>14680</v>
      </c>
      <c r="O1441" s="13" t="s">
        <v>14680</v>
      </c>
      <c r="P1441" s="166" t="str">
        <f>IFERROR(VLOOKUP(D1441,'TPMS-auto'!A:D, 4,0),"Not-in-TPMS")</f>
        <v>Not-in-TPMS</v>
      </c>
      <c r="Q1441" s="166" t="e">
        <f>VLOOKUP(Table2[[#This Row],[Unit Number]],Ops,3,0)</f>
        <v>#N/A</v>
      </c>
      <c r="R1441" s="172" t="str">
        <f>IFERROR(VLOOKUP(Table2[[#This Row],[Enterprise ID]], 'ExistingRental-12.11'!A:H, 3, 0), "Not Open On 12.11")</f>
        <v>Not Open On 12.11</v>
      </c>
      <c r="S1441" s="166" t="str">
        <f>IF(Table2[[#This Row],[Start Rental Date]]="New Rental", "New Rental", "Rental Extension Request")</f>
        <v>Rental Extension Request</v>
      </c>
      <c r="T1441" s="166" t="str">
        <f>IFERROR(IF(Table2[[#This Row],[Date of this request]]-Table2[[#This Row],[Tech Service Date]]&lt;60, "New Hire Rental", "Truck Breakdown"), "New Hire Rental")</f>
        <v>New Hire Rental</v>
      </c>
      <c r="U1441" s="166" t="str">
        <f>IFERROR(VLOOKUP(Table2[[#This Row],[Enterprise ID]], 'ExistingRental-12.11'!A:H, 7, 0), "Not Open On 12.11")</f>
        <v>Not Open On 12.11</v>
      </c>
      <c r="V1441" s="172" t="str">
        <f>IFERROR(VLOOKUP(Table2[[#This Row],[Enterprise ID]],'Tech-ServiceDate'!A:B,2,0), "EitherNewHire or Termed")</f>
        <v>EitherNewHire or Termed</v>
      </c>
    </row>
    <row r="1442" spans="1:22" ht="33.75" customHeight="1">
      <c r="A1442" s="15">
        <v>46014</v>
      </c>
      <c r="B1442" s="8">
        <v>61615</v>
      </c>
      <c r="C1442" s="9" t="s">
        <v>18756</v>
      </c>
      <c r="D1442" s="10" t="s">
        <v>4149</v>
      </c>
      <c r="E1442" s="174" t="str">
        <f>TRIM(B1442)</f>
        <v>61615</v>
      </c>
      <c r="F1442" s="175">
        <f>IFERROR(VLOOKUP(D1442,'TPMS-auto'!A:J, 10,0), "Not-in-TPMS")</f>
        <v>5205612521</v>
      </c>
      <c r="G1442" s="175" t="str">
        <f>IFERROR(VLOOKUP(D1442,'TPMS-auto'!A:J,6,0),"Not-in-TPMS")</f>
        <v>061615</v>
      </c>
      <c r="H1442" s="12"/>
      <c r="I1442" s="11"/>
      <c r="J1442" s="13"/>
      <c r="K1442" s="13"/>
      <c r="L1442" s="13"/>
      <c r="M1442" s="13"/>
      <c r="N1442" s="13"/>
      <c r="O1442" s="13" t="s">
        <v>14680</v>
      </c>
      <c r="P1442" s="166" t="str">
        <f>IFERROR(VLOOKUP(D1442,'TPMS-auto'!A:D, 4,0),"Not-in-TPMS")</f>
        <v>0007088</v>
      </c>
      <c r="Q1442" s="166" t="str">
        <f>VLOOKUP(Table2[[#This Row],[Unit Number]],Ops,3,0)</f>
        <v>Carol &amp; Tasha</v>
      </c>
      <c r="R1442" s="172" t="str">
        <f>IFERROR(VLOOKUP(Table2[[#This Row],[Enterprise ID]], 'ExistingRental-12.11'!A:H, 3, 0), "Not Open On 12.11")</f>
        <v>Not Open On 12.11</v>
      </c>
      <c r="S1442" s="166" t="str">
        <f>IF(Table2[[#This Row],[Start Rental Date]]="New Rental", "New Rental", "Rental Extension Request")</f>
        <v>Rental Extension Request</v>
      </c>
      <c r="T1442" s="166" t="str">
        <f>IFERROR(IF(Table2[[#This Row],[Date of this request]]-Table2[[#This Row],[Tech Service Date]]&lt;60, "New Hire Rental", "Truck Breakdown"), "New Hire Rental")</f>
        <v>Truck Breakdown</v>
      </c>
      <c r="U1442" s="166" t="str">
        <f>IFERROR(VLOOKUP(Table2[[#This Row],[Enterprise ID]], 'ExistingRental-12.11'!A:H, 7, 0), "Not Open On 12.11")</f>
        <v>Not Open On 12.11</v>
      </c>
      <c r="V1442" s="172">
        <f>IFERROR(VLOOKUP(Table2[[#This Row],[Enterprise ID]],'Tech-ServiceDate'!A:B,2,0), "EitherNewHire or Termed")</f>
        <v>35716</v>
      </c>
    </row>
    <row r="1443" spans="1:22" ht="33.75" customHeight="1">
      <c r="A1443" s="15">
        <v>46014</v>
      </c>
      <c r="B1443" s="8">
        <v>37055</v>
      </c>
      <c r="C1443" s="9" t="s">
        <v>18447</v>
      </c>
      <c r="D1443" s="10" t="s">
        <v>6803</v>
      </c>
      <c r="E1443" s="174" t="s">
        <v>18269</v>
      </c>
      <c r="F1443" s="175">
        <v>3213013550</v>
      </c>
      <c r="G1443" s="175" t="s">
        <v>18270</v>
      </c>
      <c r="H1443" s="12">
        <v>45996</v>
      </c>
      <c r="I1443" s="11" t="s">
        <v>15727</v>
      </c>
      <c r="J1443" s="13" t="s">
        <v>17908</v>
      </c>
      <c r="K1443" s="13" t="s">
        <v>15451</v>
      </c>
      <c r="L1443" s="13" t="s">
        <v>14680</v>
      </c>
      <c r="M1443" s="13"/>
      <c r="N1443" s="13" t="s">
        <v>14680</v>
      </c>
      <c r="O1443" s="13" t="s">
        <v>14680</v>
      </c>
      <c r="P1443" s="166" t="str">
        <f>IFERROR(VLOOKUP(D1443,'TPMS-auto'!A:D, 4,0),"Not-in-TPMS")</f>
        <v>0007435</v>
      </c>
      <c r="Q1443" s="166" t="str">
        <f>VLOOKUP(Table2[[#This Row],[Unit Number]],Ops,3,0)</f>
        <v>Rob &amp; Andrea</v>
      </c>
      <c r="R1443" s="172">
        <f>IFERROR(VLOOKUP(Table2[[#This Row],[Enterprise ID]], 'ExistingRental-12.11'!A:H, 3, 0), "Not Open On 12.11")</f>
        <v>45987</v>
      </c>
      <c r="S1443" s="166" t="str">
        <f>IF(Table2[[#This Row],[Start Rental Date]]="New Rental", "New Rental", "Rental Extension Request")</f>
        <v>Rental Extension Request</v>
      </c>
      <c r="T1443" s="166" t="str">
        <f>IFERROR(IF(Table2[[#This Row],[Date of this request]]-Table2[[#This Row],[Tech Service Date]]&lt;60, "New Hire Rental", "Truck Breakdown"), "New Hire Rental")</f>
        <v>Truck Breakdown</v>
      </c>
      <c r="U1443" s="166" t="str">
        <f>IFERROR(VLOOKUP(Table2[[#This Row],[Enterprise ID]], 'ExistingRental-12.11'!A:H, 7, 0), "Not Open On 12.11")</f>
        <v>JASON FLETCHER</v>
      </c>
      <c r="V1443" s="172">
        <f>IFERROR(VLOOKUP(Table2[[#This Row],[Enterprise ID]],'Tech-ServiceDate'!A:B,2,0), "EitherNewHire or Termed")</f>
        <v>30426</v>
      </c>
    </row>
    <row r="1444" spans="1:22" ht="33.75" customHeight="1">
      <c r="A1444" s="15">
        <v>46014</v>
      </c>
      <c r="B1444" s="8">
        <v>36845</v>
      </c>
      <c r="C1444" s="9" t="s">
        <v>18470</v>
      </c>
      <c r="D1444" s="10" t="s">
        <v>18471</v>
      </c>
      <c r="E1444" s="174" t="s">
        <v>18757</v>
      </c>
      <c r="F1444" s="175">
        <v>2089482947</v>
      </c>
      <c r="G1444" s="175" t="s">
        <v>18758</v>
      </c>
      <c r="H1444" s="12" t="s">
        <v>14676</v>
      </c>
      <c r="I1444" s="11" t="s">
        <v>18472</v>
      </c>
      <c r="J1444" s="13" t="s">
        <v>18473</v>
      </c>
      <c r="K1444" s="13" t="s">
        <v>15451</v>
      </c>
      <c r="L1444" s="13" t="s">
        <v>14680</v>
      </c>
      <c r="M1444" s="13" t="s">
        <v>14680</v>
      </c>
      <c r="N1444" s="3" t="s">
        <v>14680</v>
      </c>
      <c r="O1444" s="3" t="s">
        <v>14680</v>
      </c>
      <c r="P1444" s="166" t="str">
        <f>IFERROR(VLOOKUP(D1444,'TPMS-auto'!A:D, 4,0),"Not-in-TPMS")</f>
        <v>0008228</v>
      </c>
      <c r="Q1444" s="166" t="str">
        <f>VLOOKUP(Table2[[#This Row],[Unit Number]],Ops,3,0)</f>
        <v>Carol &amp; Tasha</v>
      </c>
      <c r="R1444" s="172" t="str">
        <f>IFERROR(VLOOKUP(Table2[[#This Row],[Enterprise ID]], 'ExistingRental-12.11'!A:H, 3, 0), "Not Open On 12.11")</f>
        <v>Not Open On 12.11</v>
      </c>
      <c r="S1444" s="166" t="str">
        <f>IF(Table2[[#This Row],[Start Rental Date]]="New Rental", "New Rental", "Rental Extension Request")</f>
        <v>New Rental</v>
      </c>
      <c r="T1444" s="166" t="str">
        <f>IFERROR(IF(Table2[[#This Row],[Date of this request]]-Table2[[#This Row],[Tech Service Date]]&lt;60, "New Hire Rental", "Truck Breakdown"), "New Hire Rental")</f>
        <v>Truck Breakdown</v>
      </c>
      <c r="U1444" s="166" t="str">
        <f>IFERROR(VLOOKUP(Table2[[#This Row],[Enterprise ID]], 'ExistingRental-12.11'!A:H, 7, 0), "Not Open On 12.11")</f>
        <v>Not Open On 12.11</v>
      </c>
      <c r="V1444" s="172">
        <f>IFERROR(VLOOKUP(Table2[[#This Row],[Enterprise ID]],'Tech-ServiceDate'!A:B,2,0), "EitherNewHire or Termed")</f>
        <v>45424</v>
      </c>
    </row>
    <row r="1445" spans="1:22" ht="33.75" customHeight="1">
      <c r="A1445" s="15">
        <v>46014</v>
      </c>
      <c r="B1445" s="8">
        <v>23474</v>
      </c>
      <c r="C1445" s="9" t="s">
        <v>18228</v>
      </c>
      <c r="D1445" s="10" t="s">
        <v>18229</v>
      </c>
      <c r="E1445" s="174" t="str">
        <f>TRIM(B1445)</f>
        <v>23474</v>
      </c>
      <c r="F1445" s="175">
        <f>IFERROR(VLOOKUP(D1445,'TPMS-auto'!A:J, 10,0), "Not-in-TPMS")</f>
        <v>3348613153</v>
      </c>
      <c r="G1445" s="175" t="str">
        <f>IFERROR(VLOOKUP(D1445,'TPMS-auto'!A:J,6,0),"Not-in-TPMS")</f>
        <v>023474</v>
      </c>
      <c r="H1445" s="12" t="s">
        <v>14676</v>
      </c>
      <c r="I1445" s="11" t="s">
        <v>18230</v>
      </c>
      <c r="J1445" s="13"/>
      <c r="K1445" s="13"/>
      <c r="L1445" s="13"/>
      <c r="M1445" s="13"/>
      <c r="N1445" s="3" t="s">
        <v>14680</v>
      </c>
      <c r="O1445" s="3" t="s">
        <v>14680</v>
      </c>
      <c r="P1445" s="166" t="str">
        <f>IFERROR(VLOOKUP(D1445,'TPMS-auto'!A:D, 4,0),"Not-in-TPMS")</f>
        <v>0008035</v>
      </c>
      <c r="Q1445" s="166" t="str">
        <f>VLOOKUP(Table2[[#This Row],[Unit Number]],Ops,3,0)</f>
        <v>Rob &amp; Andrea</v>
      </c>
      <c r="R1445" s="172">
        <f>IFERROR(VLOOKUP(Table2[[#This Row],[Enterprise ID]], 'ExistingRental-12.11'!A:H, 3, 0), "Not Open On 12.11")</f>
        <v>45996</v>
      </c>
      <c r="S1445" s="166" t="str">
        <f>IF(Table2[[#This Row],[Start Rental Date]]="New Rental", "New Rental", "Rental Extension Request")</f>
        <v>New Rental</v>
      </c>
      <c r="T1445" s="166" t="str">
        <f>IFERROR(IF(Table2[[#This Row],[Date of this request]]-Table2[[#This Row],[Tech Service Date]]&lt;60, "New Hire Rental", "Truck Breakdown"), "New Hire Rental")</f>
        <v>Truck Breakdown</v>
      </c>
      <c r="U1445" s="166" t="str">
        <f>IFERROR(VLOOKUP(Table2[[#This Row],[Enterprise ID]], 'ExistingRental-12.11'!A:H, 7, 0), "Not Open On 12.11")</f>
        <v>AUSTIN STCLAIR</v>
      </c>
      <c r="V1445" s="172">
        <f>IFERROR(VLOOKUP(Table2[[#This Row],[Enterprise ID]],'Tech-ServiceDate'!A:B,2,0), "EitherNewHire or Termed")</f>
        <v>45900</v>
      </c>
    </row>
    <row r="1446" spans="1:22" ht="33.75" customHeight="1">
      <c r="A1446" s="15">
        <v>46015</v>
      </c>
      <c r="B1446" s="8">
        <v>46863</v>
      </c>
      <c r="C1446" s="9" t="s">
        <v>18759</v>
      </c>
      <c r="D1446" s="10" t="s">
        <v>16409</v>
      </c>
      <c r="E1446" s="174" t="str">
        <f>TRIM(B1446)</f>
        <v>46863</v>
      </c>
      <c r="F1446" s="175">
        <f>IFERROR(VLOOKUP(D1446,'TPMS-auto'!A:J, 10,0), "Not-in-TPMS")</f>
        <v>2608042842</v>
      </c>
      <c r="G1446" s="175" t="str">
        <f>IFERROR(VLOOKUP(D1446,'TPMS-auto'!A:J,6,0),"Not-in-TPMS")</f>
        <v>046863</v>
      </c>
      <c r="H1446" s="12" t="s">
        <v>14676</v>
      </c>
      <c r="I1446" s="11" t="s">
        <v>18760</v>
      </c>
      <c r="J1446" s="13" t="s">
        <v>18761</v>
      </c>
      <c r="K1446" s="13" t="s">
        <v>15451</v>
      </c>
      <c r="L1446" s="13"/>
      <c r="M1446" s="13"/>
      <c r="N1446" s="3" t="s">
        <v>14680</v>
      </c>
      <c r="O1446" s="3" t="s">
        <v>14680</v>
      </c>
      <c r="P1446" s="166" t="str">
        <f>IFERROR(VLOOKUP(D1446,'TPMS-auto'!A:D, 4,0),"Not-in-TPMS")</f>
        <v>0008096</v>
      </c>
      <c r="Q1446" s="166" t="str">
        <f>VLOOKUP(Table2[[#This Row],[Unit Number]],Ops,3,0)</f>
        <v>Monica, Cheryl &amp; Machell</v>
      </c>
      <c r="R1446" s="172">
        <f>IFERROR(VLOOKUP(Table2[[#This Row],[Enterprise ID]], 'ExistingRental-12.11'!A:H, 3, 0), "Not Open On 12.11")</f>
        <v>45992</v>
      </c>
      <c r="S1446" s="166" t="str">
        <f>IF(Table2[[#This Row],[Start Rental Date]]="New Rental", "New Rental", "Rental Extension Request")</f>
        <v>New Rental</v>
      </c>
      <c r="T1446" s="166" t="str">
        <f>IFERROR(IF(Table2[[#This Row],[Date of this request]]-Table2[[#This Row],[Tech Service Date]]&lt;60, "New Hire Rental", "Truck Breakdown"), "New Hire Rental")</f>
        <v>Truck Breakdown</v>
      </c>
      <c r="U1446" s="166" t="str">
        <f>IFERROR(VLOOKUP(Table2[[#This Row],[Enterprise ID]], 'ExistingRental-12.11'!A:H, 7, 0), "Not Open On 12.11")</f>
        <v>ANTHONY ARNOLD</v>
      </c>
      <c r="V1446" s="172">
        <f>IFERROR(VLOOKUP(Table2[[#This Row],[Enterprise ID]],'Tech-ServiceDate'!A:B,2,0), "EitherNewHire or Termed")</f>
        <v>45935</v>
      </c>
    </row>
    <row r="1447" spans="1:22" ht="33.75" customHeight="1">
      <c r="A1447" s="15">
        <v>46015</v>
      </c>
      <c r="B1447" s="8">
        <v>23225</v>
      </c>
      <c r="C1447" s="9" t="s">
        <v>17411</v>
      </c>
      <c r="D1447" s="10" t="s">
        <v>17412</v>
      </c>
      <c r="E1447" s="174" t="s">
        <v>9870</v>
      </c>
      <c r="F1447" s="175">
        <v>5175255496</v>
      </c>
      <c r="G1447" s="175" t="s">
        <v>18395</v>
      </c>
      <c r="H1447" s="12">
        <v>46001</v>
      </c>
      <c r="I1447" s="11" t="s">
        <v>18206</v>
      </c>
      <c r="J1447" s="13" t="s">
        <v>17864</v>
      </c>
      <c r="K1447" s="13" t="s">
        <v>14679</v>
      </c>
      <c r="L1447" s="13" t="s">
        <v>14680</v>
      </c>
      <c r="M1447" s="13"/>
      <c r="N1447" s="13" t="s">
        <v>14680</v>
      </c>
      <c r="O1447" s="13" t="s">
        <v>14680</v>
      </c>
      <c r="P1447" s="166" t="str">
        <f>IFERROR(VLOOKUP(D1447,'TPMS-auto'!A:D, 4,0),"Not-in-TPMS")</f>
        <v>0008220</v>
      </c>
      <c r="Q1447" s="166" t="str">
        <f>VLOOKUP(Table2[[#This Row],[Unit Number]],Ops,3,0)</f>
        <v>Monica, Cheryl &amp; Machell</v>
      </c>
      <c r="R1447" s="172">
        <f>IFERROR(VLOOKUP(Table2[[#This Row],[Enterprise ID]], 'ExistingRental-12.11'!A:H, 3, 0), "Not Open On 12.11")</f>
        <v>45974</v>
      </c>
      <c r="S1447" s="166" t="str">
        <f>IF(Table2[[#This Row],[Start Rental Date]]="New Rental", "New Rental", "Rental Extension Request")</f>
        <v>Rental Extension Request</v>
      </c>
      <c r="T1447" s="166" t="str">
        <f>IFERROR(IF(Table2[[#This Row],[Date of this request]]-Table2[[#This Row],[Tech Service Date]]&lt;60, "New Hire Rental", "Truck Breakdown"), "New Hire Rental")</f>
        <v>Truck Breakdown</v>
      </c>
      <c r="U1447" s="166" t="str">
        <f>IFERROR(VLOOKUP(Table2[[#This Row],[Enterprise ID]], 'ExistingRental-12.11'!A:H, 7, 0), "Not Open On 12.11")</f>
        <v>JOSHUA SEVREY</v>
      </c>
      <c r="V1447" s="172">
        <f>IFERROR(VLOOKUP(Table2[[#This Row],[Enterprise ID]],'Tech-ServiceDate'!A:B,2,0), "EitherNewHire or Termed")</f>
        <v>38867</v>
      </c>
    </row>
    <row r="1448" spans="1:22" ht="33.75" customHeight="1">
      <c r="A1448" s="15">
        <v>46015</v>
      </c>
      <c r="B1448" s="7">
        <v>61745</v>
      </c>
      <c r="C1448" s="4" t="s">
        <v>17347</v>
      </c>
      <c r="D1448" s="5" t="s">
        <v>15861</v>
      </c>
      <c r="E1448" s="176" t="str">
        <f t="shared" ref="E1448:E1459" si="57">TRIM(B1448)</f>
        <v>61745</v>
      </c>
      <c r="F1448" s="181">
        <f>IFERROR(VLOOKUP(D1448,'TPMS-auto'!A:J, 10,0), "Not-in-TPMS")</f>
        <v>3528093231</v>
      </c>
      <c r="G1448" s="181" t="str">
        <f>IFERROR(VLOOKUP(D1448,'TPMS-auto'!A:J,6,0),"Not-in-TPMS")</f>
        <v>061745</v>
      </c>
      <c r="H1448" s="6" t="s">
        <v>14676</v>
      </c>
      <c r="I1448" s="2" t="s">
        <v>18762</v>
      </c>
      <c r="J1448" s="3" t="s">
        <v>16729</v>
      </c>
      <c r="K1448" s="13" t="s">
        <v>14679</v>
      </c>
      <c r="L1448" s="3"/>
      <c r="M1448" s="13"/>
      <c r="N1448" s="3" t="s">
        <v>14680</v>
      </c>
      <c r="O1448" s="3" t="s">
        <v>14680</v>
      </c>
      <c r="P1448" s="166" t="str">
        <f>IFERROR(VLOOKUP(D1448,'TPMS-auto'!A:D, 4,0),"Not-in-TPMS")</f>
        <v>0007435</v>
      </c>
      <c r="Q1448" s="166" t="str">
        <f>VLOOKUP(Table2[[#This Row],[Unit Number]],Ops,3,0)</f>
        <v>Rob &amp; Andrea</v>
      </c>
      <c r="R1448" s="173">
        <f>IFERROR(VLOOKUP(Table2[[#This Row],[Enterprise ID]], 'ExistingRental-12.11'!A:H, 3, 0), "Not Open On 12.11")</f>
        <v>45968</v>
      </c>
      <c r="S1448" s="167" t="str">
        <f>IF(Table2[[#This Row],[Start Rental Date]]="New Rental", "New Rental", "Rental Extension Request")</f>
        <v>New Rental</v>
      </c>
      <c r="T1448" s="167" t="str">
        <f>IFERROR(IF(Table2[[#This Row],[Date of this request]]-Table2[[#This Row],[Tech Service Date]]&lt;60, "New Hire Rental", "Truck Breakdown"), "New Hire Rental")</f>
        <v>Truck Breakdown</v>
      </c>
      <c r="U1448" s="167" t="str">
        <f>IFERROR(VLOOKUP(Table2[[#This Row],[Enterprise ID]], 'ExistingRental-12.11'!A:H, 7, 0), "Not Open On 12.11")</f>
        <v>ROBERTO AYALA MERCADO</v>
      </c>
      <c r="V1448" s="173">
        <f>IFERROR(VLOOKUP(Table2[[#This Row],[Enterprise ID]],'Tech-ServiceDate'!A:B,2,0), "EitherNewHire or Termed")</f>
        <v>45844</v>
      </c>
    </row>
    <row r="1449" spans="1:22" ht="33.75" customHeight="1">
      <c r="A1449" s="15">
        <v>46015</v>
      </c>
      <c r="B1449" s="7">
        <v>46153</v>
      </c>
      <c r="C1449" s="4" t="s">
        <v>18614</v>
      </c>
      <c r="D1449" s="5" t="s">
        <v>18615</v>
      </c>
      <c r="E1449" s="176" t="str">
        <f t="shared" si="57"/>
        <v>46153</v>
      </c>
      <c r="F1449" s="181">
        <f>IFERROR(VLOOKUP(D1449,'TPMS-auto'!A:J, 10,0), "Not-in-TPMS")</f>
        <v>8157900118</v>
      </c>
      <c r="G1449" s="181" t="str">
        <f>IFERROR(VLOOKUP(D1449,'TPMS-auto'!A:J,6,0),"Not-in-TPMS")</f>
        <v>046153</v>
      </c>
      <c r="H1449" s="6" t="s">
        <v>14676</v>
      </c>
      <c r="I1449" s="2" t="s">
        <v>18616</v>
      </c>
      <c r="J1449" s="3" t="s">
        <v>18617</v>
      </c>
      <c r="K1449" s="3" t="s">
        <v>14679</v>
      </c>
      <c r="L1449" s="3" t="s">
        <v>14680</v>
      </c>
      <c r="M1449" s="13"/>
      <c r="N1449" s="3" t="s">
        <v>14680</v>
      </c>
      <c r="O1449" s="3" t="s">
        <v>14680</v>
      </c>
      <c r="P1449" s="166" t="str">
        <f>IFERROR(VLOOKUP(D1449,'TPMS-auto'!A:D, 4,0),"Not-in-TPMS")</f>
        <v>0008555</v>
      </c>
      <c r="Q1449" s="166" t="str">
        <f>VLOOKUP(Table2[[#This Row],[Unit Number]],Ops,3,0)</f>
        <v>Monica, Cheryl &amp; Machell</v>
      </c>
      <c r="R1449" s="173" t="str">
        <f>IFERROR(VLOOKUP(Table2[[#This Row],[Enterprise ID]], 'ExistingRental-12.11'!A:H, 3, 0), "Not Open On 12.11")</f>
        <v>Not Open On 12.11</v>
      </c>
      <c r="S1449" s="167" t="str">
        <f>IF(Table2[[#This Row],[Start Rental Date]]="New Rental", "New Rental", "Rental Extension Request")</f>
        <v>New Rental</v>
      </c>
      <c r="T1449" s="167" t="str">
        <f>IFERROR(IF(Table2[[#This Row],[Date of this request]]-Table2[[#This Row],[Tech Service Date]]&lt;60, "New Hire Rental", "Truck Breakdown"), "New Hire Rental")</f>
        <v>Truck Breakdown</v>
      </c>
      <c r="U1449" s="167" t="str">
        <f>IFERROR(VLOOKUP(Table2[[#This Row],[Enterprise ID]], 'ExistingRental-12.11'!A:H, 7, 0), "Not Open On 12.11")</f>
        <v>Not Open On 12.11</v>
      </c>
      <c r="V1449" s="173">
        <f>IFERROR(VLOOKUP(Table2[[#This Row],[Enterprise ID]],'Tech-ServiceDate'!A:B,2,0), "EitherNewHire or Termed")</f>
        <v>44728</v>
      </c>
    </row>
    <row r="1450" spans="1:22" ht="33.75" customHeight="1">
      <c r="A1450" s="15">
        <v>46015</v>
      </c>
      <c r="B1450" s="8">
        <v>61192</v>
      </c>
      <c r="C1450" s="9" t="s">
        <v>16077</v>
      </c>
      <c r="D1450" s="10" t="s">
        <v>16078</v>
      </c>
      <c r="E1450" s="174" t="str">
        <f t="shared" si="57"/>
        <v>61192</v>
      </c>
      <c r="F1450" s="175">
        <f>IFERROR(VLOOKUP(D1450,'TPMS-auto'!A:J, 10,0), "Not-in-TPMS")</f>
        <v>3034340716</v>
      </c>
      <c r="G1450" s="175" t="str">
        <f>IFERROR(VLOOKUP(D1450,'TPMS-auto'!A:J,6,0),"Not-in-TPMS")</f>
        <v>061815</v>
      </c>
      <c r="H1450" s="12">
        <v>46001</v>
      </c>
      <c r="I1450" s="11" t="s">
        <v>18383</v>
      </c>
      <c r="J1450" s="13" t="s">
        <v>14846</v>
      </c>
      <c r="K1450" s="13" t="s">
        <v>15483</v>
      </c>
      <c r="L1450" s="13" t="s">
        <v>14680</v>
      </c>
      <c r="M1450" s="13"/>
      <c r="N1450" s="13" t="s">
        <v>14680</v>
      </c>
      <c r="O1450" s="13" t="s">
        <v>14680</v>
      </c>
      <c r="P1450" s="166" t="str">
        <f>IFERROR(VLOOKUP(D1450,'TPMS-auto'!A:D, 4,0),"Not-in-TPMS")</f>
        <v>0008169</v>
      </c>
      <c r="Q1450" s="166" t="str">
        <f>VLOOKUP(Table2[[#This Row],[Unit Number]],Ops,3,0)</f>
        <v>Carol &amp; Tasha</v>
      </c>
      <c r="R1450" s="172" t="str">
        <f>IFERROR(VLOOKUP(Table2[[#This Row],[Enterprise ID]], 'ExistingRental-12.11'!A:H, 3, 0), "Not Open On 12.11")</f>
        <v>Not Open On 12.11</v>
      </c>
      <c r="S1450" s="166" t="str">
        <f>IF(Table2[[#This Row],[Start Rental Date]]="New Rental", "New Rental", "Rental Extension Request")</f>
        <v>Rental Extension Request</v>
      </c>
      <c r="T1450" s="166" t="str">
        <f>IFERROR(IF(Table2[[#This Row],[Date of this request]]-Table2[[#This Row],[Tech Service Date]]&lt;60, "New Hire Rental", "Truck Breakdown"), "New Hire Rental")</f>
        <v>Truck Breakdown</v>
      </c>
      <c r="U1450" s="166" t="str">
        <f>IFERROR(VLOOKUP(Table2[[#This Row],[Enterprise ID]], 'ExistingRental-12.11'!A:H, 7, 0), "Not Open On 12.11")</f>
        <v>Not Open On 12.11</v>
      </c>
      <c r="V1450" s="172">
        <f>IFERROR(VLOOKUP(Table2[[#This Row],[Enterprise ID]],'Tech-ServiceDate'!A:B,2,0), "EitherNewHire or Termed")</f>
        <v>45543</v>
      </c>
    </row>
    <row r="1451" spans="1:22" ht="33.75" customHeight="1">
      <c r="A1451" s="15">
        <v>46017</v>
      </c>
      <c r="B1451" s="8">
        <v>46735</v>
      </c>
      <c r="C1451" s="9" t="s">
        <v>18763</v>
      </c>
      <c r="D1451" s="10" t="s">
        <v>18764</v>
      </c>
      <c r="E1451" s="174" t="str">
        <f t="shared" si="57"/>
        <v>46735</v>
      </c>
      <c r="F1451" s="175">
        <f>IFERROR(VLOOKUP(D1451,'TPMS-auto'!A:J, 10,0), "Not-in-TPMS")</f>
        <v>2679160451</v>
      </c>
      <c r="G1451" s="175" t="str">
        <f>IFERROR(VLOOKUP(D1451,'TPMS-auto'!A:J,6,0),"Not-in-TPMS")</f>
        <v>046735</v>
      </c>
      <c r="H1451" s="12" t="s">
        <v>14676</v>
      </c>
      <c r="I1451" s="11" t="s">
        <v>18765</v>
      </c>
      <c r="J1451" s="13" t="s">
        <v>18766</v>
      </c>
      <c r="K1451" s="13" t="s">
        <v>15451</v>
      </c>
      <c r="L1451" s="13" t="s">
        <v>14680</v>
      </c>
      <c r="M1451" s="13"/>
      <c r="N1451" s="3" t="s">
        <v>14680</v>
      </c>
      <c r="O1451" s="3" t="s">
        <v>14680</v>
      </c>
      <c r="P1451" s="166" t="str">
        <f>IFERROR(VLOOKUP(D1451,'TPMS-auto'!A:D, 4,0),"Not-in-TPMS")</f>
        <v>0007983</v>
      </c>
      <c r="Q1451" s="166" t="str">
        <f>VLOOKUP(Table2[[#This Row],[Unit Number]],Ops,3,0)</f>
        <v>Rob &amp; Andrea</v>
      </c>
      <c r="R1451" s="172" t="str">
        <f>IFERROR(VLOOKUP(Table2[[#This Row],[Enterprise ID]], 'ExistingRental-12.11'!A:H, 3, 0), "Not Open On 12.11")</f>
        <v>Not Open On 12.11</v>
      </c>
      <c r="S1451" s="166" t="str">
        <f>IF(Table2[[#This Row],[Start Rental Date]]="New Rental", "New Rental", "Rental Extension Request")</f>
        <v>New Rental</v>
      </c>
      <c r="T1451" s="166" t="str">
        <f>IFERROR(IF(Table2[[#This Row],[Date of this request]]-Table2[[#This Row],[Tech Service Date]]&lt;60, "New Hire Rental", "Truck Breakdown"), "New Hire Rental")</f>
        <v>Truck Breakdown</v>
      </c>
      <c r="U1451" s="166" t="str">
        <f>IFERROR(VLOOKUP(Table2[[#This Row],[Enterprise ID]], 'ExistingRental-12.11'!A:H, 7, 0), "Not Open On 12.11")</f>
        <v>Not Open On 12.11</v>
      </c>
      <c r="V1451" s="172">
        <f>IFERROR(VLOOKUP(Table2[[#This Row],[Enterprise ID]],'Tech-ServiceDate'!A:B,2,0), "EitherNewHire or Termed")</f>
        <v>45606</v>
      </c>
    </row>
    <row r="1452" spans="1:22" ht="33.75" customHeight="1">
      <c r="A1452" s="15">
        <v>46017</v>
      </c>
      <c r="B1452" s="8">
        <v>47051</v>
      </c>
      <c r="C1452" s="9" t="s">
        <v>18767</v>
      </c>
      <c r="D1452" s="10" t="s">
        <v>5014</v>
      </c>
      <c r="E1452" s="174" t="str">
        <f t="shared" si="57"/>
        <v>47051</v>
      </c>
      <c r="F1452" s="175">
        <f>IFERROR(VLOOKUP(D1452,'TPMS-auto'!A:J, 10,0), "Not-in-TPMS")</f>
        <v>8608012925</v>
      </c>
      <c r="G1452" s="175" t="str">
        <f>IFERROR(VLOOKUP(D1452,'TPMS-auto'!A:J,6,0),"Not-in-TPMS")</f>
        <v>047051</v>
      </c>
      <c r="H1452" s="12" t="s">
        <v>14676</v>
      </c>
      <c r="I1452" s="11" t="s">
        <v>18768</v>
      </c>
      <c r="J1452" s="13" t="s">
        <v>18052</v>
      </c>
      <c r="K1452" s="13" t="s">
        <v>15451</v>
      </c>
      <c r="L1452" s="13"/>
      <c r="M1452" s="13"/>
      <c r="N1452" s="3" t="s">
        <v>14680</v>
      </c>
      <c r="O1452" s="3" t="s">
        <v>14680</v>
      </c>
      <c r="P1452" s="166" t="str">
        <f>IFERROR(VLOOKUP(D1452,'TPMS-auto'!A:D, 4,0),"Not-in-TPMS")</f>
        <v>0007670</v>
      </c>
      <c r="Q1452" s="166" t="str">
        <f>VLOOKUP(Table2[[#This Row],[Unit Number]],Ops,3,0)</f>
        <v>Rob &amp; Andrea</v>
      </c>
      <c r="R1452" s="172" t="str">
        <f>IFERROR(VLOOKUP(Table2[[#This Row],[Enterprise ID]], 'ExistingRental-12.11'!A:H, 3, 0), "Not Open On 12.11")</f>
        <v>Not Open On 12.11</v>
      </c>
      <c r="S1452" s="166" t="str">
        <f>IF(Table2[[#This Row],[Start Rental Date]]="New Rental", "New Rental", "Rental Extension Request")</f>
        <v>New Rental</v>
      </c>
      <c r="T1452" s="166" t="str">
        <f>IFERROR(IF(Table2[[#This Row],[Date of this request]]-Table2[[#This Row],[Tech Service Date]]&lt;60, "New Hire Rental", "Truck Breakdown"), "New Hire Rental")</f>
        <v>Truck Breakdown</v>
      </c>
      <c r="U1452" s="166" t="str">
        <f>IFERROR(VLOOKUP(Table2[[#This Row],[Enterprise ID]], 'ExistingRental-12.11'!A:H, 7, 0), "Not Open On 12.11")</f>
        <v>Not Open On 12.11</v>
      </c>
      <c r="V1452" s="172">
        <f>IFERROR(VLOOKUP(Table2[[#This Row],[Enterprise ID]],'Tech-ServiceDate'!A:B,2,0), "EitherNewHire or Termed")</f>
        <v>35222</v>
      </c>
    </row>
    <row r="1453" spans="1:22" ht="33.75" customHeight="1">
      <c r="A1453" s="15">
        <v>46017</v>
      </c>
      <c r="B1453" s="8">
        <v>23377</v>
      </c>
      <c r="C1453" s="9" t="s">
        <v>18769</v>
      </c>
      <c r="D1453" s="10" t="s">
        <v>17275</v>
      </c>
      <c r="E1453" s="174" t="str">
        <f t="shared" si="57"/>
        <v>23377</v>
      </c>
      <c r="F1453" s="175">
        <f>IFERROR(VLOOKUP(D1453,'TPMS-auto'!A:J, 10,0), "Not-in-TPMS")</f>
        <v>5409151618</v>
      </c>
      <c r="G1453" s="175" t="str">
        <f>IFERROR(VLOOKUP(D1453,'TPMS-auto'!A:J,6,0),"Not-in-TPMS")</f>
        <v>023377</v>
      </c>
      <c r="H1453" s="12" t="s">
        <v>14676</v>
      </c>
      <c r="I1453" s="11" t="s">
        <v>18770</v>
      </c>
      <c r="J1453" s="13" t="s">
        <v>18771</v>
      </c>
      <c r="K1453" s="13" t="s">
        <v>15451</v>
      </c>
      <c r="L1453" s="13" t="s">
        <v>14680</v>
      </c>
      <c r="M1453" s="13"/>
      <c r="N1453" s="3" t="s">
        <v>14680</v>
      </c>
      <c r="O1453" s="3" t="s">
        <v>14680</v>
      </c>
      <c r="P1453" s="166" t="str">
        <f>IFERROR(VLOOKUP(D1453,'TPMS-auto'!A:D, 4,0),"Not-in-TPMS")</f>
        <v>0008175</v>
      </c>
      <c r="Q1453" s="166" t="str">
        <f>VLOOKUP(Table2[[#This Row],[Unit Number]],Ops,3,0)</f>
        <v>Rob &amp; Andrea</v>
      </c>
      <c r="R1453" s="172">
        <f>IFERROR(VLOOKUP(Table2[[#This Row],[Enterprise ID]], 'ExistingRental-12.11'!A:H, 3, 0), "Not Open On 12.11")</f>
        <v>45989</v>
      </c>
      <c r="S1453" s="166" t="str">
        <f>IF(Table2[[#This Row],[Start Rental Date]]="New Rental", "New Rental", "Rental Extension Request")</f>
        <v>New Rental</v>
      </c>
      <c r="T1453" s="166" t="str">
        <f>IFERROR(IF(Table2[[#This Row],[Date of this request]]-Table2[[#This Row],[Tech Service Date]]&lt;60, "New Hire Rental", "Truck Breakdown"), "New Hire Rental")</f>
        <v>Truck Breakdown</v>
      </c>
      <c r="U1453" s="166" t="str">
        <f>IFERROR(VLOOKUP(Table2[[#This Row],[Enterprise ID]], 'ExistingRental-12.11'!A:H, 7, 0), "Not Open On 12.11")</f>
        <v>FRANK VELA</v>
      </c>
      <c r="V1453" s="172">
        <f>IFERROR(VLOOKUP(Table2[[#This Row],[Enterprise ID]],'Tech-ServiceDate'!A:B,2,0), "EitherNewHire or Termed")</f>
        <v>45928</v>
      </c>
    </row>
    <row r="1454" spans="1:22" ht="33.75" customHeight="1">
      <c r="A1454" s="15">
        <v>46017</v>
      </c>
      <c r="B1454" s="8">
        <v>36605</v>
      </c>
      <c r="C1454" s="9" t="s">
        <v>14896</v>
      </c>
      <c r="D1454" s="10" t="s">
        <v>14897</v>
      </c>
      <c r="E1454" s="174" t="str">
        <f t="shared" si="57"/>
        <v>36605</v>
      </c>
      <c r="F1454" s="175">
        <f>IFERROR(VLOOKUP(D1454,'TPMS-auto'!A:J, 10,0), "Not-in-TPMS")</f>
        <v>7156062268</v>
      </c>
      <c r="G1454" s="175" t="str">
        <f>IFERROR(VLOOKUP(D1454,'TPMS-auto'!A:J,6,0),"Not-in-TPMS")</f>
        <v>036605</v>
      </c>
      <c r="H1454" s="12">
        <v>46002</v>
      </c>
      <c r="I1454" s="11" t="s">
        <v>17574</v>
      </c>
      <c r="J1454" s="13" t="s">
        <v>18772</v>
      </c>
      <c r="K1454" s="13" t="s">
        <v>18773</v>
      </c>
      <c r="L1454" s="13" t="s">
        <v>14680</v>
      </c>
      <c r="M1454" s="13"/>
      <c r="N1454" s="13" t="s">
        <v>14680</v>
      </c>
      <c r="O1454" s="13" t="s">
        <v>14680</v>
      </c>
      <c r="P1454" s="166" t="str">
        <f>IFERROR(VLOOKUP(D1454,'TPMS-auto'!A:D, 4,0),"Not-in-TPMS")</f>
        <v>0008555</v>
      </c>
      <c r="Q1454" s="166" t="str">
        <f>VLOOKUP(Table2[[#This Row],[Unit Number]],Ops,3,0)</f>
        <v>Monica, Cheryl &amp; Machell</v>
      </c>
      <c r="R1454" s="172" t="str">
        <f>IFERROR(VLOOKUP(Table2[[#This Row],[Enterprise ID]], 'ExistingRental-12.11'!A:H, 3, 0), "Not Open On 12.11")</f>
        <v>Not Open On 12.11</v>
      </c>
      <c r="S1454" s="166" t="str">
        <f>IF(Table2[[#This Row],[Start Rental Date]]="New Rental", "New Rental", "Rental Extension Request")</f>
        <v>Rental Extension Request</v>
      </c>
      <c r="T1454" s="166" t="str">
        <f>IFERROR(IF(Table2[[#This Row],[Date of this request]]-Table2[[#This Row],[Tech Service Date]]&lt;60, "New Hire Rental", "Truck Breakdown"), "New Hire Rental")</f>
        <v>Truck Breakdown</v>
      </c>
      <c r="U1454" s="166" t="str">
        <f>IFERROR(VLOOKUP(Table2[[#This Row],[Enterprise ID]], 'ExistingRental-12.11'!A:H, 7, 0), "Not Open On 12.11")</f>
        <v>Not Open On 12.11</v>
      </c>
      <c r="V1454" s="172">
        <f>IFERROR(VLOOKUP(Table2[[#This Row],[Enterprise ID]],'Tech-ServiceDate'!A:B,2,0), "EitherNewHire or Termed")</f>
        <v>45001</v>
      </c>
    </row>
    <row r="1455" spans="1:22" ht="33.75" customHeight="1">
      <c r="A1455" s="15">
        <v>46017</v>
      </c>
      <c r="B1455" s="8">
        <v>46815</v>
      </c>
      <c r="C1455" s="9" t="s">
        <v>17627</v>
      </c>
      <c r="D1455" s="10" t="s">
        <v>16579</v>
      </c>
      <c r="E1455" s="174" t="str">
        <f t="shared" si="57"/>
        <v>46815</v>
      </c>
      <c r="F1455" s="175">
        <f>IFERROR(VLOOKUP(D1455,'TPMS-auto'!A:J, 10,0), "Not-in-TPMS")</f>
        <v>8643401537</v>
      </c>
      <c r="G1455" s="175" t="str">
        <f>IFERROR(VLOOKUP(D1455,'TPMS-auto'!A:J,6,0),"Not-in-TPMS")</f>
        <v>046634</v>
      </c>
      <c r="H1455" s="12">
        <v>45950</v>
      </c>
      <c r="I1455" s="11"/>
      <c r="J1455" s="13" t="s">
        <v>15426</v>
      </c>
      <c r="K1455" s="13" t="s">
        <v>17628</v>
      </c>
      <c r="L1455" s="13" t="s">
        <v>14680</v>
      </c>
      <c r="M1455" s="13"/>
      <c r="N1455" s="13" t="s">
        <v>14680</v>
      </c>
      <c r="O1455" s="13" t="s">
        <v>14680</v>
      </c>
      <c r="P1455" s="166" t="str">
        <f>IFERROR(VLOOKUP(D1455,'TPMS-auto'!A:D, 4,0),"Not-in-TPMS")</f>
        <v>0004766</v>
      </c>
      <c r="Q1455" s="166" t="str">
        <f>VLOOKUP(Table2[[#This Row],[Unit Number]],Ops,3,0)</f>
        <v>Rob &amp; Andrea</v>
      </c>
      <c r="R1455" s="172" t="str">
        <f>IFERROR(VLOOKUP(Table2[[#This Row],[Enterprise ID]], 'ExistingRental-12.11'!A:H, 3, 0), "Not Open On 12.11")</f>
        <v>Not Open On 12.11</v>
      </c>
      <c r="S1455" s="166" t="str">
        <f>IF(Table2[[#This Row],[Start Rental Date]]="New Rental", "New Rental", "Rental Extension Request")</f>
        <v>Rental Extension Request</v>
      </c>
      <c r="T1455" s="166" t="str">
        <f>IFERROR(IF(Table2[[#This Row],[Date of this request]]-Table2[[#This Row],[Tech Service Date]]&lt;60, "New Hire Rental", "Truck Breakdown"), "New Hire Rental")</f>
        <v>Truck Breakdown</v>
      </c>
      <c r="U1455" s="166" t="str">
        <f>IFERROR(VLOOKUP(Table2[[#This Row],[Enterprise ID]], 'ExistingRental-12.11'!A:H, 7, 0), "Not Open On 12.11")</f>
        <v>Not Open On 12.11</v>
      </c>
      <c r="V1455" s="172">
        <f>IFERROR(VLOOKUP(Table2[[#This Row],[Enterprise ID]],'Tech-ServiceDate'!A:B,2,0), "EitherNewHire or Termed")</f>
        <v>45935</v>
      </c>
    </row>
    <row r="1456" spans="1:22" ht="33.75" customHeight="1">
      <c r="A1456" s="15">
        <v>46017</v>
      </c>
      <c r="B1456" s="8">
        <v>46630</v>
      </c>
      <c r="C1456" s="9" t="s">
        <v>18774</v>
      </c>
      <c r="D1456" s="10" t="s">
        <v>18775</v>
      </c>
      <c r="E1456" s="174" t="str">
        <f t="shared" si="57"/>
        <v>46630</v>
      </c>
      <c r="F1456" s="175">
        <f>IFERROR(VLOOKUP(D1456,'TPMS-auto'!A:J, 10,0), "Not-in-TPMS")</f>
        <v>8179380488</v>
      </c>
      <c r="G1456" s="175" t="str">
        <f>IFERROR(VLOOKUP(D1456,'TPMS-auto'!A:J,6,0),"Not-in-TPMS")</f>
        <v>061666</v>
      </c>
      <c r="H1456" s="12" t="s">
        <v>14676</v>
      </c>
      <c r="I1456" s="11" t="s">
        <v>18776</v>
      </c>
      <c r="J1456" s="13" t="s">
        <v>18777</v>
      </c>
      <c r="K1456" s="13" t="s">
        <v>15451</v>
      </c>
      <c r="L1456" s="13" t="s">
        <v>14680</v>
      </c>
      <c r="M1456" s="13"/>
      <c r="N1456" s="3" t="s">
        <v>14680</v>
      </c>
      <c r="O1456" s="3" t="s">
        <v>14680</v>
      </c>
      <c r="P1456" s="166" t="str">
        <f>IFERROR(VLOOKUP(D1456,'TPMS-auto'!A:D, 4,0),"Not-in-TPMS")</f>
        <v>0007995</v>
      </c>
      <c r="Q1456" s="166" t="str">
        <f>VLOOKUP(Table2[[#This Row],[Unit Number]],Ops,3,0)</f>
        <v>Carol &amp; Tasha</v>
      </c>
      <c r="R1456" s="172">
        <f>IFERROR(VLOOKUP(Table2[[#This Row],[Enterprise ID]], 'ExistingRental-12.11'!A:H, 3, 0), "Not Open On 12.11")</f>
        <v>45888</v>
      </c>
      <c r="S1456" s="166" t="str">
        <f>IF(Table2[[#This Row],[Start Rental Date]]="New Rental", "New Rental", "Rental Extension Request")</f>
        <v>New Rental</v>
      </c>
      <c r="T1456" s="166" t="str">
        <f>IFERROR(IF(Table2[[#This Row],[Date of this request]]-Table2[[#This Row],[Tech Service Date]]&lt;60, "New Hire Rental", "Truck Breakdown"), "New Hire Rental")</f>
        <v>Truck Breakdown</v>
      </c>
      <c r="U1456" s="166" t="str">
        <f>IFERROR(VLOOKUP(Table2[[#This Row],[Enterprise ID]], 'ExistingRental-12.11'!A:H, 7, 0), "Not Open On 12.11")</f>
        <v>WILLIAM FOSTER</v>
      </c>
      <c r="V1456" s="172">
        <f>IFERROR(VLOOKUP(Table2[[#This Row],[Enterprise ID]],'Tech-ServiceDate'!A:B,2,0), "EitherNewHire or Termed")</f>
        <v>45872</v>
      </c>
    </row>
    <row r="1457" spans="1:22" ht="33.75" customHeight="1">
      <c r="A1457" s="15">
        <v>46017</v>
      </c>
      <c r="B1457" s="8">
        <v>37239</v>
      </c>
      <c r="C1457" s="9" t="s">
        <v>16013</v>
      </c>
      <c r="D1457" s="10" t="s">
        <v>16014</v>
      </c>
      <c r="E1457" s="174" t="str">
        <f t="shared" si="57"/>
        <v>37239</v>
      </c>
      <c r="F1457" s="175">
        <f>IFERROR(VLOOKUP(D1457,'TPMS-auto'!A:J, 10,0), "Not-in-TPMS")</f>
        <v>8138931564</v>
      </c>
      <c r="G1457" s="175" t="str">
        <f>IFERROR(VLOOKUP(D1457,'TPMS-auto'!A:J,6,0),"Not-in-TPMS")</f>
        <v>037239</v>
      </c>
      <c r="H1457" s="12" t="s">
        <v>14676</v>
      </c>
      <c r="I1457" s="11" t="s">
        <v>18778</v>
      </c>
      <c r="J1457" s="13" t="s">
        <v>18779</v>
      </c>
      <c r="K1457" s="13" t="s">
        <v>15451</v>
      </c>
      <c r="L1457" s="13" t="s">
        <v>14680</v>
      </c>
      <c r="M1457" s="13"/>
      <c r="N1457" s="3" t="s">
        <v>14680</v>
      </c>
      <c r="O1457" s="3" t="s">
        <v>14680</v>
      </c>
      <c r="P1457" s="166" t="str">
        <f>IFERROR(VLOOKUP(D1457,'TPMS-auto'!A:D, 4,0),"Not-in-TPMS")</f>
        <v>0007435</v>
      </c>
      <c r="Q1457" s="166" t="str">
        <f>VLOOKUP(Table2[[#This Row],[Unit Number]],Ops,3,0)</f>
        <v>Rob &amp; Andrea</v>
      </c>
      <c r="R1457" s="172">
        <f>IFERROR(VLOOKUP(Table2[[#This Row],[Enterprise ID]], 'ExistingRental-12.11'!A:H, 3, 0), "Not Open On 12.11")</f>
        <v>45960</v>
      </c>
      <c r="S1457" s="166" t="str">
        <f>IF(Table2[[#This Row],[Start Rental Date]]="New Rental", "New Rental", "Rental Extension Request")</f>
        <v>New Rental</v>
      </c>
      <c r="T1457" s="166" t="str">
        <f>IFERROR(IF(Table2[[#This Row],[Date of this request]]-Table2[[#This Row],[Tech Service Date]]&lt;60, "New Hire Rental", "Truck Breakdown"), "New Hire Rental")</f>
        <v>Truck Breakdown</v>
      </c>
      <c r="U1457" s="166" t="str">
        <f>IFERROR(VLOOKUP(Table2[[#This Row],[Enterprise ID]], 'ExistingRental-12.11'!A:H, 7, 0), "Not Open On 12.11")</f>
        <v>KENNETH BERRIAN</v>
      </c>
      <c r="V1457" s="172">
        <f>IFERROR(VLOOKUP(Table2[[#This Row],[Enterprise ID]],'Tech-ServiceDate'!A:B,2,0), "EitherNewHire or Termed")</f>
        <v>45830</v>
      </c>
    </row>
    <row r="1458" spans="1:22" ht="33.75" customHeight="1">
      <c r="A1458" s="15">
        <v>46017</v>
      </c>
      <c r="B1458" s="8">
        <v>36237</v>
      </c>
      <c r="C1458" s="9" t="s">
        <v>18736</v>
      </c>
      <c r="D1458" s="10" t="s">
        <v>17582</v>
      </c>
      <c r="E1458" s="174" t="str">
        <f t="shared" si="57"/>
        <v>36237</v>
      </c>
      <c r="F1458" s="175">
        <f>IFERROR(VLOOKUP(D1458,'TPMS-auto'!A:J, 10,0), "Not-in-TPMS")</f>
        <v>5189611575</v>
      </c>
      <c r="G1458" s="175" t="str">
        <f>IFERROR(VLOOKUP(D1458,'TPMS-auto'!A:J,6,0),"Not-in-TPMS")</f>
        <v>036237</v>
      </c>
      <c r="H1458" s="12" t="s">
        <v>14676</v>
      </c>
      <c r="I1458" s="11" t="s">
        <v>18737</v>
      </c>
      <c r="J1458" s="13" t="s">
        <v>18780</v>
      </c>
      <c r="K1458" s="13" t="s">
        <v>14679</v>
      </c>
      <c r="L1458" s="13" t="s">
        <v>14680</v>
      </c>
      <c r="M1458" s="13"/>
      <c r="N1458" s="3" t="s">
        <v>14680</v>
      </c>
      <c r="O1458" s="3" t="s">
        <v>14680</v>
      </c>
      <c r="P1458" s="166" t="str">
        <f>IFERROR(VLOOKUP(D1458,'TPMS-auto'!A:D, 4,0),"Not-in-TPMS")</f>
        <v>0007670</v>
      </c>
      <c r="Q1458" s="166" t="str">
        <f>VLOOKUP(Table2[[#This Row],[Unit Number]],Ops,3,0)</f>
        <v>Rob &amp; Andrea</v>
      </c>
      <c r="R1458" s="172">
        <f>IFERROR(VLOOKUP(Table2[[#This Row],[Enterprise ID]], 'ExistingRental-12.11'!A:H, 3, 0), "Not Open On 12.11")</f>
        <v>45976</v>
      </c>
      <c r="S1458" s="166" t="str">
        <f>IF(Table2[[#This Row],[Start Rental Date]]="New Rental", "New Rental", "Rental Extension Request")</f>
        <v>New Rental</v>
      </c>
      <c r="T1458" s="166" t="str">
        <f>IFERROR(IF(Table2[[#This Row],[Date of this request]]-Table2[[#This Row],[Tech Service Date]]&lt;60, "New Hire Rental", "Truck Breakdown"), "New Hire Rental")</f>
        <v>New Hire Rental</v>
      </c>
      <c r="U1458" s="166" t="str">
        <f>IFERROR(VLOOKUP(Table2[[#This Row],[Enterprise ID]], 'ExistingRental-12.11'!A:H, 7, 0), "Not Open On 12.11")</f>
        <v>MARK KRUGER</v>
      </c>
      <c r="V1458" s="172">
        <f>IFERROR(VLOOKUP(Table2[[#This Row],[Enterprise ID]],'Tech-ServiceDate'!A:B,2,0), "EitherNewHire or Termed")</f>
        <v>45963</v>
      </c>
    </row>
    <row r="1459" spans="1:22" ht="33.75" customHeight="1">
      <c r="A1459" s="15">
        <v>46017</v>
      </c>
      <c r="B1459" s="8">
        <v>61673</v>
      </c>
      <c r="C1459" s="9" t="s">
        <v>18781</v>
      </c>
      <c r="D1459" s="10" t="s">
        <v>5612</v>
      </c>
      <c r="E1459" s="174" t="str">
        <f t="shared" si="57"/>
        <v>61673</v>
      </c>
      <c r="F1459" s="175">
        <f>IFERROR(VLOOKUP(D1459,'TPMS-auto'!A:J, 10,0), "Not-in-TPMS")</f>
        <v>6144320621</v>
      </c>
      <c r="G1459" s="175" t="str">
        <f>IFERROR(VLOOKUP(D1459,'TPMS-auto'!A:J,6,0),"Not-in-TPMS")</f>
        <v>061673</v>
      </c>
      <c r="H1459" s="12" t="s">
        <v>14676</v>
      </c>
      <c r="I1459" s="11" t="s">
        <v>18782</v>
      </c>
      <c r="J1459" s="13" t="s">
        <v>18783</v>
      </c>
      <c r="K1459" s="13" t="s">
        <v>14679</v>
      </c>
      <c r="L1459" s="13" t="s">
        <v>14680</v>
      </c>
      <c r="M1459" s="13"/>
      <c r="N1459" s="3" t="s">
        <v>14680</v>
      </c>
      <c r="O1459" s="3" t="s">
        <v>14680</v>
      </c>
      <c r="P1459" s="166" t="str">
        <f>IFERROR(VLOOKUP(D1459,'TPMS-auto'!A:D, 4,0),"Not-in-TPMS")</f>
        <v>0004766</v>
      </c>
      <c r="Q1459" s="166" t="str">
        <f>VLOOKUP(Table2[[#This Row],[Unit Number]],Ops,3,0)</f>
        <v>Rob &amp; Andrea</v>
      </c>
      <c r="R1459" s="172" t="str">
        <f>IFERROR(VLOOKUP(Table2[[#This Row],[Enterprise ID]], 'ExistingRental-12.11'!A:H, 3, 0), "Not Open On 12.11")</f>
        <v>Not Open On 12.11</v>
      </c>
      <c r="S1459" s="166" t="str">
        <f>IF(Table2[[#This Row],[Start Rental Date]]="New Rental", "New Rental", "Rental Extension Request")</f>
        <v>New Rental</v>
      </c>
      <c r="T1459" s="166" t="str">
        <f>IFERROR(IF(Table2[[#This Row],[Date of this request]]-Table2[[#This Row],[Tech Service Date]]&lt;60, "New Hire Rental", "Truck Breakdown"), "New Hire Rental")</f>
        <v>Truck Breakdown</v>
      </c>
      <c r="U1459" s="166" t="str">
        <f>IFERROR(VLOOKUP(Table2[[#This Row],[Enterprise ID]], 'ExistingRental-12.11'!A:H, 7, 0), "Not Open On 12.11")</f>
        <v>Not Open On 12.11</v>
      </c>
      <c r="V1459" s="172">
        <f>IFERROR(VLOOKUP(Table2[[#This Row],[Enterprise ID]],'Tech-ServiceDate'!A:B,2,0), "EitherNewHire or Termed")</f>
        <v>39038</v>
      </c>
    </row>
    <row r="1460" spans="1:22" ht="33.75" customHeight="1">
      <c r="A1460" s="15">
        <v>46017</v>
      </c>
      <c r="B1460" s="8">
        <v>46957</v>
      </c>
      <c r="C1460" s="9" t="s">
        <v>18784</v>
      </c>
      <c r="D1460" s="10" t="s">
        <v>18026</v>
      </c>
      <c r="E1460" s="174" t="s">
        <v>18633</v>
      </c>
      <c r="F1460" s="175">
        <v>7574043471</v>
      </c>
      <c r="G1460" s="175" t="s">
        <v>18634</v>
      </c>
      <c r="H1460" s="12">
        <v>45989</v>
      </c>
      <c r="I1460" s="11" t="s">
        <v>18027</v>
      </c>
      <c r="J1460" s="13" t="s">
        <v>18028</v>
      </c>
      <c r="K1460" s="13" t="s">
        <v>18474</v>
      </c>
      <c r="L1460" s="13" t="s">
        <v>14680</v>
      </c>
      <c r="M1460" s="13"/>
      <c r="N1460" s="13" t="s">
        <v>14680</v>
      </c>
      <c r="O1460" s="13" t="s">
        <v>14680</v>
      </c>
      <c r="P1460" s="166" t="str">
        <f>IFERROR(VLOOKUP(D1460,'TPMS-auto'!A:D, 4,0),"Not-in-TPMS")</f>
        <v>0008175</v>
      </c>
      <c r="Q1460" s="166" t="str">
        <f>VLOOKUP(Table2[[#This Row],[Unit Number]],Ops,3,0)</f>
        <v>Rob &amp; Andrea</v>
      </c>
      <c r="R1460" s="172">
        <f>IFERROR(VLOOKUP(Table2[[#This Row],[Enterprise ID]], 'ExistingRental-12.11'!A:H, 3, 0), "Not Open On 12.11")</f>
        <v>45992</v>
      </c>
      <c r="S1460" s="166" t="str">
        <f>IF(Table2[[#This Row],[Start Rental Date]]="New Rental", "New Rental", "Rental Extension Request")</f>
        <v>Rental Extension Request</v>
      </c>
      <c r="T1460" s="166" t="str">
        <f>IFERROR(IF(Table2[[#This Row],[Date of this request]]-Table2[[#This Row],[Tech Service Date]]&lt;60, "New Hire Rental", "Truck Breakdown"), "New Hire Rental")</f>
        <v>Truck Breakdown</v>
      </c>
      <c r="U1460" s="166" t="str">
        <f>IFERROR(VLOOKUP(Table2[[#This Row],[Enterprise ID]], 'ExistingRental-12.11'!A:H, 7, 0), "Not Open On 12.11")</f>
        <v>ALEX BRAVAR</v>
      </c>
      <c r="V1460" s="172">
        <f>IFERROR(VLOOKUP(Table2[[#This Row],[Enterprise ID]],'Tech-ServiceDate'!A:B,2,0), "EitherNewHire or Termed")</f>
        <v>44250</v>
      </c>
    </row>
    <row r="1461" spans="1:22" ht="33.75" customHeight="1">
      <c r="A1461" s="15">
        <v>46017</v>
      </c>
      <c r="B1461" s="8">
        <v>23154</v>
      </c>
      <c r="C1461" s="9" t="s">
        <v>18785</v>
      </c>
      <c r="D1461" s="10" t="s">
        <v>18786</v>
      </c>
      <c r="E1461" s="174" t="str">
        <f t="shared" ref="E1461:E1466" si="58">TRIM(B1461)</f>
        <v>23154</v>
      </c>
      <c r="F1461" s="175" t="str">
        <f>IFERROR(VLOOKUP(D1461,'TPMS-auto'!A:J, 10,0), "Not-in-TPMS")</f>
        <v>Not-in-TPMS</v>
      </c>
      <c r="G1461" s="175" t="str">
        <f>IFERROR(VLOOKUP(D1461,'TPMS-auto'!A:J,6,0),"Not-in-TPMS")</f>
        <v>Not-in-TPMS</v>
      </c>
      <c r="H1461" s="12" t="s">
        <v>14676</v>
      </c>
      <c r="I1461" s="11" t="s">
        <v>18787</v>
      </c>
      <c r="J1461" s="13" t="s">
        <v>18788</v>
      </c>
      <c r="K1461" s="13" t="s">
        <v>15451</v>
      </c>
      <c r="L1461" s="13" t="s">
        <v>14680</v>
      </c>
      <c r="M1461" s="13"/>
      <c r="N1461" s="3" t="s">
        <v>14680</v>
      </c>
      <c r="O1461" s="3" t="s">
        <v>14680</v>
      </c>
      <c r="P1461" s="166" t="str">
        <f>IFERROR(VLOOKUP(D1461,'TPMS-auto'!A:D, 4,0),"Not-in-TPMS")</f>
        <v>Not-in-TPMS</v>
      </c>
      <c r="Q1461" s="166" t="e">
        <f>VLOOKUP(Table2[[#This Row],[Unit Number]],Ops,3,0)</f>
        <v>#N/A</v>
      </c>
      <c r="R1461" s="172" t="str">
        <f>IFERROR(VLOOKUP(Table2[[#This Row],[Enterprise ID]], 'ExistingRental-12.11'!A:H, 3, 0), "Not Open On 12.11")</f>
        <v>Not Open On 12.11</v>
      </c>
      <c r="S1461" s="166" t="str">
        <f>IF(Table2[[#This Row],[Start Rental Date]]="New Rental", "New Rental", "Rental Extension Request")</f>
        <v>New Rental</v>
      </c>
      <c r="T1461" s="166" t="str">
        <f>IFERROR(IF(Table2[[#This Row],[Date of this request]]-Table2[[#This Row],[Tech Service Date]]&lt;60, "New Hire Rental", "Truck Breakdown"), "New Hire Rental")</f>
        <v>New Hire Rental</v>
      </c>
      <c r="U1461" s="166" t="str">
        <f>IFERROR(VLOOKUP(Table2[[#This Row],[Enterprise ID]], 'ExistingRental-12.11'!A:H, 7, 0), "Not Open On 12.11")</f>
        <v>Not Open On 12.11</v>
      </c>
      <c r="V1461" s="172" t="str">
        <f>IFERROR(VLOOKUP(Table2[[#This Row],[Enterprise ID]],'Tech-ServiceDate'!A:B,2,0), "EitherNewHire or Termed")</f>
        <v>EitherNewHire or Termed</v>
      </c>
    </row>
    <row r="1462" spans="1:22" ht="33.75" customHeight="1">
      <c r="A1462" s="15">
        <v>46017</v>
      </c>
      <c r="B1462" s="8">
        <v>36307</v>
      </c>
      <c r="C1462" s="9" t="s">
        <v>18789</v>
      </c>
      <c r="D1462" s="10" t="s">
        <v>10179</v>
      </c>
      <c r="E1462" s="174" t="str">
        <f t="shared" si="58"/>
        <v>36307</v>
      </c>
      <c r="F1462" s="175">
        <f>IFERROR(VLOOKUP(D1462,'TPMS-auto'!A:J, 10,0), "Not-in-TPMS")</f>
        <v>8655009585</v>
      </c>
      <c r="G1462" s="175" t="str">
        <f>IFERROR(VLOOKUP(D1462,'TPMS-auto'!A:J,6,0),"Not-in-TPMS")</f>
        <v>036307</v>
      </c>
      <c r="H1462" s="12" t="s">
        <v>14676</v>
      </c>
      <c r="I1462" s="11" t="s">
        <v>18790</v>
      </c>
      <c r="J1462" s="13" t="s">
        <v>18791</v>
      </c>
      <c r="K1462" s="13" t="s">
        <v>15451</v>
      </c>
      <c r="L1462" s="13" t="s">
        <v>14680</v>
      </c>
      <c r="M1462" s="13"/>
      <c r="N1462" s="3" t="s">
        <v>14680</v>
      </c>
      <c r="O1462" s="3" t="s">
        <v>14680</v>
      </c>
      <c r="P1462" s="166" t="str">
        <f>IFERROR(VLOOKUP(D1462,'TPMS-auto'!A:D, 4,0),"Not-in-TPMS")</f>
        <v>0004766</v>
      </c>
      <c r="Q1462" s="166" t="str">
        <f>VLOOKUP(Table2[[#This Row],[Unit Number]],Ops,3,0)</f>
        <v>Rob &amp; Andrea</v>
      </c>
      <c r="R1462" s="172" t="str">
        <f>IFERROR(VLOOKUP(Table2[[#This Row],[Enterprise ID]], 'ExistingRental-12.11'!A:H, 3, 0), "Not Open On 12.11")</f>
        <v>Not Open On 12.11</v>
      </c>
      <c r="S1462" s="166" t="str">
        <f>IF(Table2[[#This Row],[Start Rental Date]]="New Rental", "New Rental", "Rental Extension Request")</f>
        <v>New Rental</v>
      </c>
      <c r="T1462" s="166" t="str">
        <f>IFERROR(IF(Table2[[#This Row],[Date of this request]]-Table2[[#This Row],[Tech Service Date]]&lt;60, "New Hire Rental", "Truck Breakdown"), "New Hire Rental")</f>
        <v>Truck Breakdown</v>
      </c>
      <c r="U1462" s="166" t="str">
        <f>IFERROR(VLOOKUP(Table2[[#This Row],[Enterprise ID]], 'ExistingRental-12.11'!A:H, 7, 0), "Not Open On 12.11")</f>
        <v>Not Open On 12.11</v>
      </c>
      <c r="V1462" s="172">
        <f>IFERROR(VLOOKUP(Table2[[#This Row],[Enterprise ID]],'Tech-ServiceDate'!A:B,2,0), "EitherNewHire or Termed")</f>
        <v>36703</v>
      </c>
    </row>
    <row r="1463" spans="1:22" ht="33.75" customHeight="1">
      <c r="A1463" s="15">
        <v>46017</v>
      </c>
      <c r="B1463" s="8">
        <v>61456</v>
      </c>
      <c r="C1463" s="9" t="s">
        <v>18792</v>
      </c>
      <c r="D1463" s="10" t="s">
        <v>18793</v>
      </c>
      <c r="E1463" s="174" t="str">
        <f t="shared" si="58"/>
        <v>61456</v>
      </c>
      <c r="F1463" s="175" t="str">
        <f>IFERROR(VLOOKUP(D1463,'TPMS-auto'!A:J, 10,0), "Not-in-TPMS")</f>
        <v>Not-in-TPMS</v>
      </c>
      <c r="G1463" s="175" t="str">
        <f>IFERROR(VLOOKUP(D1463,'TPMS-auto'!A:J,6,0),"Not-in-TPMS")</f>
        <v>Not-in-TPMS</v>
      </c>
      <c r="H1463" s="12" t="s">
        <v>14676</v>
      </c>
      <c r="I1463" s="11" t="s">
        <v>18794</v>
      </c>
      <c r="J1463" s="13" t="s">
        <v>18795</v>
      </c>
      <c r="K1463" s="13" t="s">
        <v>18796</v>
      </c>
      <c r="L1463" s="13" t="s">
        <v>14680</v>
      </c>
      <c r="M1463" s="13"/>
      <c r="N1463" s="3" t="s">
        <v>14680</v>
      </c>
      <c r="O1463" s="3" t="s">
        <v>14680</v>
      </c>
      <c r="P1463" s="166" t="str">
        <f>IFERROR(VLOOKUP(D1463,'TPMS-auto'!A:D, 4,0),"Not-in-TPMS")</f>
        <v>Not-in-TPMS</v>
      </c>
      <c r="Q1463" s="166" t="e">
        <f>VLOOKUP(Table2[[#This Row],[Unit Number]],Ops,3,0)</f>
        <v>#N/A</v>
      </c>
      <c r="R1463" s="172" t="str">
        <f>IFERROR(VLOOKUP(Table2[[#This Row],[Enterprise ID]], 'ExistingRental-12.11'!A:H, 3, 0), "Not Open On 12.11")</f>
        <v>Not Open On 12.11</v>
      </c>
      <c r="S1463" s="166" t="str">
        <f>IF(Table2[[#This Row],[Start Rental Date]]="New Rental", "New Rental", "Rental Extension Request")</f>
        <v>New Rental</v>
      </c>
      <c r="T1463" s="166" t="str">
        <f>IFERROR(IF(Table2[[#This Row],[Date of this request]]-Table2[[#This Row],[Tech Service Date]]&lt;60, "New Hire Rental", "Truck Breakdown"), "New Hire Rental")</f>
        <v>New Hire Rental</v>
      </c>
      <c r="U1463" s="166" t="str">
        <f>IFERROR(VLOOKUP(Table2[[#This Row],[Enterprise ID]], 'ExistingRental-12.11'!A:H, 7, 0), "Not Open On 12.11")</f>
        <v>Not Open On 12.11</v>
      </c>
      <c r="V1463" s="172" t="str">
        <f>IFERROR(VLOOKUP(Table2[[#This Row],[Enterprise ID]],'Tech-ServiceDate'!A:B,2,0), "EitherNewHire or Termed")</f>
        <v>EitherNewHire or Termed</v>
      </c>
    </row>
    <row r="1464" spans="1:22" ht="33.75" customHeight="1">
      <c r="A1464" s="15">
        <v>46017</v>
      </c>
      <c r="B1464" s="8">
        <v>61271</v>
      </c>
      <c r="C1464" s="9" t="s">
        <v>18797</v>
      </c>
      <c r="D1464" s="10" t="s">
        <v>18798</v>
      </c>
      <c r="E1464" s="174" t="str">
        <f t="shared" si="58"/>
        <v>61271</v>
      </c>
      <c r="F1464" s="175">
        <f>IFERROR(VLOOKUP(D1464,'TPMS-auto'!A:J, 10,0), "Not-in-TPMS")</f>
        <v>4254800010</v>
      </c>
      <c r="G1464" s="175" t="str">
        <f>IFERROR(VLOOKUP(D1464,'TPMS-auto'!A:J,6,0),"Not-in-TPMS")</f>
        <v>061271</v>
      </c>
      <c r="H1464" s="12" t="s">
        <v>14676</v>
      </c>
      <c r="I1464" s="11" t="s">
        <v>18799</v>
      </c>
      <c r="J1464" s="13" t="s">
        <v>18800</v>
      </c>
      <c r="K1464" s="13" t="s">
        <v>15451</v>
      </c>
      <c r="L1464" s="13" t="s">
        <v>14680</v>
      </c>
      <c r="M1464" s="13"/>
      <c r="N1464" s="3" t="s">
        <v>14680</v>
      </c>
      <c r="O1464" s="3" t="s">
        <v>14680</v>
      </c>
      <c r="P1464" s="166" t="str">
        <f>IFERROR(VLOOKUP(D1464,'TPMS-auto'!A:D, 4,0),"Not-in-TPMS")</f>
        <v>0008228</v>
      </c>
      <c r="Q1464" s="166" t="str">
        <f>VLOOKUP(Table2[[#This Row],[Unit Number]],Ops,3,0)</f>
        <v>Carol &amp; Tasha</v>
      </c>
      <c r="R1464" s="172" t="str">
        <f>IFERROR(VLOOKUP(Table2[[#This Row],[Enterprise ID]], 'ExistingRental-12.11'!A:H, 3, 0), "Not Open On 12.11")</f>
        <v>Not Open On 12.11</v>
      </c>
      <c r="S1464" s="166" t="str">
        <f>IF(Table2[[#This Row],[Start Rental Date]]="New Rental", "New Rental", "Rental Extension Request")</f>
        <v>New Rental</v>
      </c>
      <c r="T1464" s="166" t="str">
        <f>IFERROR(IF(Table2[[#This Row],[Date of this request]]-Table2[[#This Row],[Tech Service Date]]&lt;60, "New Hire Rental", "Truck Breakdown"), "New Hire Rental")</f>
        <v>Truck Breakdown</v>
      </c>
      <c r="U1464" s="166" t="str">
        <f>IFERROR(VLOOKUP(Table2[[#This Row],[Enterprise ID]], 'ExistingRental-12.11'!A:H, 7, 0), "Not Open On 12.11")</f>
        <v>Not Open On 12.11</v>
      </c>
      <c r="V1464" s="172">
        <f>IFERROR(VLOOKUP(Table2[[#This Row],[Enterprise ID]],'Tech-ServiceDate'!A:B,2,0), "EitherNewHire or Termed")</f>
        <v>37403</v>
      </c>
    </row>
    <row r="1465" spans="1:22" ht="33.75" customHeight="1">
      <c r="A1465" s="15">
        <v>46020</v>
      </c>
      <c r="B1465" s="8">
        <v>46708</v>
      </c>
      <c r="C1465" s="9" t="s">
        <v>16582</v>
      </c>
      <c r="D1465" s="10" t="s">
        <v>16583</v>
      </c>
      <c r="E1465" s="174" t="str">
        <f t="shared" si="58"/>
        <v>46708</v>
      </c>
      <c r="F1465" s="175">
        <f>IFERROR(VLOOKUP(D1465,'TPMS-auto'!A:J, 10,0), "Not-in-TPMS")</f>
        <v>2569623009</v>
      </c>
      <c r="G1465" s="175" t="str">
        <f>IFERROR(VLOOKUP(D1465,'TPMS-auto'!A:J,6,0),"Not-in-TPMS")</f>
        <v>046708</v>
      </c>
      <c r="H1465" s="12">
        <v>45950</v>
      </c>
      <c r="I1465" s="11" t="s">
        <v>16584</v>
      </c>
      <c r="J1465" s="13" t="s">
        <v>16383</v>
      </c>
      <c r="K1465" s="13" t="s">
        <v>16585</v>
      </c>
      <c r="L1465" s="13" t="s">
        <v>14680</v>
      </c>
      <c r="M1465" s="13"/>
      <c r="N1465" s="13" t="s">
        <v>14680</v>
      </c>
      <c r="O1465" s="13" t="s">
        <v>14680</v>
      </c>
      <c r="P1465" s="166" t="str">
        <f>IFERROR(VLOOKUP(D1465,'TPMS-auto'!A:D, 4,0),"Not-in-TPMS")</f>
        <v>0008035</v>
      </c>
      <c r="Q1465" s="166" t="str">
        <f>VLOOKUP(Table2[[#This Row],[Unit Number]],Ops,3,0)</f>
        <v>Rob &amp; Andrea</v>
      </c>
      <c r="R1465" s="172">
        <f>IFERROR(VLOOKUP(Table2[[#This Row],[Enterprise ID]], 'ExistingRental-12.11'!A:H, 3, 0), "Not Open On 12.11")</f>
        <v>45965</v>
      </c>
      <c r="S1465" s="166" t="str">
        <f>IF(Table2[[#This Row],[Start Rental Date]]="New Rental", "New Rental", "Rental Extension Request")</f>
        <v>Rental Extension Request</v>
      </c>
      <c r="T1465" s="166" t="str">
        <f>IFERROR(IF(Table2[[#This Row],[Date of this request]]-Table2[[#This Row],[Tech Service Date]]&lt;60, "New Hire Rental", "Truck Breakdown"), "New Hire Rental")</f>
        <v>Truck Breakdown</v>
      </c>
      <c r="U1465" s="166" t="str">
        <f>IFERROR(VLOOKUP(Table2[[#This Row],[Enterprise ID]], 'ExistingRental-12.11'!A:H, 7, 0), "Not Open On 12.11")</f>
        <v>JAYSHAWN ROWLS</v>
      </c>
      <c r="V1465" s="172">
        <f>IFERROR(VLOOKUP(Table2[[#This Row],[Enterprise ID]],'Tech-ServiceDate'!A:B,2,0), "EitherNewHire or Termed")</f>
        <v>45942</v>
      </c>
    </row>
    <row r="1466" spans="1:22" ht="33.75" customHeight="1">
      <c r="A1466" s="15">
        <v>46020</v>
      </c>
      <c r="B1466" s="8">
        <v>61432</v>
      </c>
      <c r="C1466" s="9" t="s">
        <v>17750</v>
      </c>
      <c r="D1466" s="10" t="s">
        <v>264</v>
      </c>
      <c r="E1466" s="174" t="str">
        <f t="shared" si="58"/>
        <v>61432</v>
      </c>
      <c r="F1466" s="175">
        <f>IFERROR(VLOOKUP(D1466,'TPMS-auto'!A:J, 10,0), "Not-in-TPMS")</f>
        <v>9165454226</v>
      </c>
      <c r="G1466" s="175" t="str">
        <f>IFERROR(VLOOKUP(D1466,'TPMS-auto'!A:J,6,0),"Not-in-TPMS")</f>
        <v>061432</v>
      </c>
      <c r="H1466" s="12">
        <v>45980</v>
      </c>
      <c r="I1466" s="11" t="s">
        <v>17751</v>
      </c>
      <c r="J1466" s="13" t="s">
        <v>17742</v>
      </c>
      <c r="K1466" s="13" t="s">
        <v>14679</v>
      </c>
      <c r="L1466" s="13" t="s">
        <v>14680</v>
      </c>
      <c r="M1466" s="13"/>
      <c r="N1466" s="13" t="s">
        <v>14680</v>
      </c>
      <c r="O1466" s="13" t="s">
        <v>14680</v>
      </c>
      <c r="P1466" s="166" t="str">
        <f>IFERROR(VLOOKUP(D1466,'TPMS-auto'!A:D, 4,0),"Not-in-TPMS")</f>
        <v>0008184</v>
      </c>
      <c r="Q1466" s="166" t="str">
        <f>VLOOKUP(Table2[[#This Row],[Unit Number]],Ops,3,0)</f>
        <v>Carol &amp; Tasha</v>
      </c>
      <c r="R1466" s="172">
        <f>IFERROR(VLOOKUP(Table2[[#This Row],[Enterprise ID]], 'ExistingRental-12.11'!A:H, 3, 0), "Not Open On 12.11")</f>
        <v>45980</v>
      </c>
      <c r="S1466" s="166" t="str">
        <f>IF(Table2[[#This Row],[Start Rental Date]]="New Rental", "New Rental", "Rental Extension Request")</f>
        <v>Rental Extension Request</v>
      </c>
      <c r="T1466" s="166" t="str">
        <f>IFERROR(IF(Table2[[#This Row],[Date of this request]]-Table2[[#This Row],[Tech Service Date]]&lt;60, "New Hire Rental", "Truck Breakdown"), "New Hire Rental")</f>
        <v>Truck Breakdown</v>
      </c>
      <c r="U1466" s="166" t="str">
        <f>IFERROR(VLOOKUP(Table2[[#This Row],[Enterprise ID]], 'ExistingRental-12.11'!A:H, 7, 0), "Not Open On 12.11")</f>
        <v>ADAM BEHLER</v>
      </c>
      <c r="V1466" s="172">
        <f>IFERROR(VLOOKUP(Table2[[#This Row],[Enterprise ID]],'Tech-ServiceDate'!A:B,2,0), "EitherNewHire or Termed")</f>
        <v>37137</v>
      </c>
    </row>
    <row r="1467" spans="1:22" ht="33.75" customHeight="1">
      <c r="A1467" s="15">
        <v>46020</v>
      </c>
      <c r="B1467" s="7">
        <v>36407</v>
      </c>
      <c r="C1467" s="4" t="s">
        <v>18172</v>
      </c>
      <c r="D1467" s="5" t="s">
        <v>3274</v>
      </c>
      <c r="E1467" s="176" t="s">
        <v>18801</v>
      </c>
      <c r="F1467" s="181">
        <v>5702661782</v>
      </c>
      <c r="G1467" s="181" t="s">
        <v>18802</v>
      </c>
      <c r="H1467" s="6" t="s">
        <v>14676</v>
      </c>
      <c r="I1467" s="2" t="s">
        <v>15328</v>
      </c>
      <c r="J1467" s="3"/>
      <c r="K1467" s="3"/>
      <c r="L1467" s="3"/>
      <c r="M1467" s="13"/>
      <c r="N1467" s="3" t="s">
        <v>14680</v>
      </c>
      <c r="O1467" s="3" t="s">
        <v>14680</v>
      </c>
      <c r="P1467" s="166" t="str">
        <f>IFERROR(VLOOKUP(D1467,'TPMS-auto'!A:D, 4,0),"Not-in-TPMS")</f>
        <v>0007670</v>
      </c>
      <c r="Q1467" s="166" t="str">
        <f>VLOOKUP(Table2[[#This Row],[Unit Number]],Ops,3,0)</f>
        <v>Rob &amp; Andrea</v>
      </c>
      <c r="R1467" s="173">
        <f>IFERROR(VLOOKUP(Table2[[#This Row],[Enterprise ID]], 'ExistingRental-12.11'!A:H, 3, 0), "Not Open On 12.11")</f>
        <v>45995</v>
      </c>
      <c r="S1467" s="167" t="str">
        <f>IF(Table2[[#This Row],[Start Rental Date]]="New Rental", "New Rental", "Rental Extension Request")</f>
        <v>New Rental</v>
      </c>
      <c r="T1467" s="167" t="str">
        <f>IFERROR(IF(Table2[[#This Row],[Date of this request]]-Table2[[#This Row],[Tech Service Date]]&lt;60, "New Hire Rental", "Truck Breakdown"), "New Hire Rental")</f>
        <v>Truck Breakdown</v>
      </c>
      <c r="U1467" s="167" t="str">
        <f>IFERROR(VLOOKUP(Table2[[#This Row],[Enterprise ID]], 'ExistingRental-12.11'!A:H, 7, 0), "Not Open On 12.11")</f>
        <v>CHRISTOPHER WURTZ</v>
      </c>
      <c r="V1467" s="173">
        <f>IFERROR(VLOOKUP(Table2[[#This Row],[Enterprise ID]],'Tech-ServiceDate'!A:B,2,0), "EitherNewHire or Termed")</f>
        <v>32699</v>
      </c>
    </row>
    <row r="1468" spans="1:22" ht="33.75" customHeight="1">
      <c r="A1468" s="15">
        <v>46020</v>
      </c>
      <c r="B1468" s="7">
        <v>37221</v>
      </c>
      <c r="C1468" s="9" t="s">
        <v>15159</v>
      </c>
      <c r="D1468" s="10" t="s">
        <v>12871</v>
      </c>
      <c r="E1468" s="174" t="s">
        <v>16388</v>
      </c>
      <c r="F1468" s="175">
        <v>8064713584</v>
      </c>
      <c r="G1468" s="175" t="s">
        <v>16389</v>
      </c>
      <c r="H1468" s="12" t="s">
        <v>16219</v>
      </c>
      <c r="I1468" s="11"/>
      <c r="J1468" s="13"/>
      <c r="K1468" s="13"/>
      <c r="L1468" s="13"/>
      <c r="M1468" s="13"/>
      <c r="N1468" s="3" t="s">
        <v>14680</v>
      </c>
      <c r="O1468" s="3" t="s">
        <v>14680</v>
      </c>
      <c r="P1468" s="166" t="str">
        <f>IFERROR(VLOOKUP(D1468,'TPMS-auto'!A:D, 4,0),"Not-in-TPMS")</f>
        <v>0007995</v>
      </c>
      <c r="Q1468" s="166" t="str">
        <f>VLOOKUP(Table2[[#This Row],[Unit Number]],Ops,3,0)</f>
        <v>Carol &amp; Tasha</v>
      </c>
      <c r="R1468" s="172" t="str">
        <f>IFERROR(VLOOKUP(Table2[[#This Row],[Enterprise ID]], 'ExistingRental-12.11'!A:H, 3, 0), "Not Open On 12.11")</f>
        <v>Not Open On 12.11</v>
      </c>
      <c r="S1468" s="166" t="str">
        <f>IF(Table2[[#This Row],[Start Rental Date]]="New Rental", "New Rental", "Rental Extension Request")</f>
        <v>New Rental</v>
      </c>
      <c r="T1468" s="166" t="str">
        <f>IFERROR(IF(Table2[[#This Row],[Date of this request]]-Table2[[#This Row],[Tech Service Date]]&lt;60, "New Hire Rental", "Truck Breakdown"), "New Hire Rental")</f>
        <v>Truck Breakdown</v>
      </c>
      <c r="U1468" s="166" t="str">
        <f>IFERROR(VLOOKUP(Table2[[#This Row],[Enterprise ID]], 'ExistingRental-12.11'!A:H, 7, 0), "Not Open On 12.11")</f>
        <v>Not Open On 12.11</v>
      </c>
      <c r="V1468" s="172">
        <f>IFERROR(VLOOKUP(Table2[[#This Row],[Enterprise ID]],'Tech-ServiceDate'!A:B,2,0), "EitherNewHire or Termed")</f>
        <v>39133</v>
      </c>
    </row>
    <row r="1469" spans="1:22" ht="33.75" customHeight="1">
      <c r="A1469" s="15">
        <v>46020</v>
      </c>
      <c r="B1469" s="7">
        <v>61577</v>
      </c>
      <c r="C1469" s="4" t="s">
        <v>18256</v>
      </c>
      <c r="D1469" s="5" t="s">
        <v>11457</v>
      </c>
      <c r="E1469" s="176" t="str">
        <f>TRIM(B1469)</f>
        <v>61577</v>
      </c>
      <c r="F1469" s="181">
        <f>IFERROR(VLOOKUP(D1469,'TPMS-auto'!A:J, 10,0), "Not-in-TPMS")</f>
        <v>5015109055</v>
      </c>
      <c r="G1469" s="181" t="str">
        <f>IFERROR(VLOOKUP(D1469,'TPMS-auto'!A:J,6,0),"Not-in-TPMS")</f>
        <v>061577</v>
      </c>
      <c r="H1469" s="12" t="s">
        <v>14676</v>
      </c>
      <c r="I1469" s="2" t="s">
        <v>18803</v>
      </c>
      <c r="J1469" s="3" t="s">
        <v>18804</v>
      </c>
      <c r="K1469" s="13" t="s">
        <v>14679</v>
      </c>
      <c r="L1469" s="3"/>
      <c r="M1469" s="13"/>
      <c r="N1469" s="3" t="s">
        <v>14680</v>
      </c>
      <c r="O1469" s="3" t="s">
        <v>14680</v>
      </c>
      <c r="P1469" s="166" t="str">
        <f>IFERROR(VLOOKUP(D1469,'TPMS-auto'!A:D, 4,0),"Not-in-TPMS")</f>
        <v>0007670</v>
      </c>
      <c r="Q1469" s="166" t="str">
        <f>VLOOKUP(Table2[[#This Row],[Unit Number]],Ops,3,0)</f>
        <v>Rob &amp; Andrea</v>
      </c>
      <c r="R1469" s="173">
        <f>IFERROR(VLOOKUP(Table2[[#This Row],[Enterprise ID]], 'ExistingRental-12.11'!A:H, 3, 0), "Not Open On 12.11")</f>
        <v>45996</v>
      </c>
      <c r="S1469" s="167" t="str">
        <f>IF(Table2[[#This Row],[Start Rental Date]]="New Rental", "New Rental", "Rental Extension Request")</f>
        <v>New Rental</v>
      </c>
      <c r="T1469" s="167" t="str">
        <f>IFERROR(IF(Table2[[#This Row],[Date of this request]]-Table2[[#This Row],[Tech Service Date]]&lt;60, "New Hire Rental", "Truck Breakdown"), "New Hire Rental")</f>
        <v>Truck Breakdown</v>
      </c>
      <c r="U1469" s="167" t="str">
        <f>IFERROR(VLOOKUP(Table2[[#This Row],[Enterprise ID]], 'ExistingRental-12.11'!A:H, 7, 0), "Not Open On 12.11")</f>
        <v>RAYMOND DELEKTA</v>
      </c>
      <c r="V1469" s="173">
        <f>IFERROR(VLOOKUP(Table2[[#This Row],[Enterprise ID]],'Tech-ServiceDate'!A:B,2,0), "EitherNewHire or Termed")</f>
        <v>36990</v>
      </c>
    </row>
    <row r="1470" spans="1:22" ht="33.75" customHeight="1">
      <c r="A1470" s="15">
        <v>46020</v>
      </c>
      <c r="B1470" s="8">
        <v>61635</v>
      </c>
      <c r="C1470" s="9" t="s">
        <v>18805</v>
      </c>
      <c r="D1470" s="10"/>
      <c r="E1470" s="174" t="str">
        <f>TRIM(B1470)</f>
        <v>61635</v>
      </c>
      <c r="F1470" s="175" t="str">
        <f>IFERROR(VLOOKUP(D1470,'TPMS-auto'!A:J, 10,0), "Not-in-TPMS")</f>
        <v>Not-in-TPMS</v>
      </c>
      <c r="G1470" s="175" t="str">
        <f>IFERROR(VLOOKUP(D1470,'TPMS-auto'!A:J,6,0),"Not-in-TPMS")</f>
        <v>Not-in-TPMS</v>
      </c>
      <c r="H1470" s="12" t="s">
        <v>14676</v>
      </c>
      <c r="I1470" s="11" t="s">
        <v>18806</v>
      </c>
      <c r="J1470" s="13" t="s">
        <v>18807</v>
      </c>
      <c r="K1470" s="13" t="s">
        <v>14679</v>
      </c>
      <c r="L1470" s="13"/>
      <c r="M1470" s="13"/>
      <c r="N1470" s="3" t="s">
        <v>14680</v>
      </c>
      <c r="O1470" s="3" t="s">
        <v>14680</v>
      </c>
      <c r="P1470" s="166" t="str">
        <f>IFERROR(VLOOKUP(D1470,'TPMS-auto'!A:D, 4,0),"Not-in-TPMS")</f>
        <v>Not-in-TPMS</v>
      </c>
      <c r="Q1470" s="166" t="e">
        <f>VLOOKUP(Table2[[#This Row],[Unit Number]],Ops,3,0)</f>
        <v>#N/A</v>
      </c>
      <c r="R1470" s="172" t="str">
        <f>IFERROR(VLOOKUP(Table2[[#This Row],[Enterprise ID]], 'ExistingRental-12.11'!A:H, 3, 0), "Not Open On 12.11")</f>
        <v>Not Open On 12.11</v>
      </c>
      <c r="S1470" s="166" t="str">
        <f>IF(Table2[[#This Row],[Start Rental Date]]="New Rental", "New Rental", "Rental Extension Request")</f>
        <v>New Rental</v>
      </c>
      <c r="T1470" s="166" t="str">
        <f>IFERROR(IF(Table2[[#This Row],[Date of this request]]-Table2[[#This Row],[Tech Service Date]]&lt;60, "New Hire Rental", "Truck Breakdown"), "New Hire Rental")</f>
        <v>New Hire Rental</v>
      </c>
      <c r="U1470" s="166" t="str">
        <f>IFERROR(VLOOKUP(Table2[[#This Row],[Enterprise ID]], 'ExistingRental-12.11'!A:H, 7, 0), "Not Open On 12.11")</f>
        <v>Not Open On 12.11</v>
      </c>
      <c r="V1470" s="172" t="str">
        <f>IFERROR(VLOOKUP(Table2[[#This Row],[Enterprise ID]],'Tech-ServiceDate'!A:B,2,0), "EitherNewHire or Termed")</f>
        <v>EitherNewHire or Termed</v>
      </c>
    </row>
    <row r="1471" spans="1:22" ht="33.75" customHeight="1">
      <c r="A1471" s="15">
        <v>46020</v>
      </c>
      <c r="B1471" s="8">
        <v>61272</v>
      </c>
      <c r="C1471" s="9" t="s">
        <v>18458</v>
      </c>
      <c r="D1471" s="10" t="s">
        <v>5538</v>
      </c>
      <c r="E1471" s="174" t="s">
        <v>18808</v>
      </c>
      <c r="F1471" s="175">
        <v>5039834131</v>
      </c>
      <c r="G1471" s="175" t="s">
        <v>18809</v>
      </c>
      <c r="H1471" s="12" t="s">
        <v>14676</v>
      </c>
      <c r="I1471" s="11" t="s">
        <v>18810</v>
      </c>
      <c r="J1471" s="13" t="s">
        <v>18811</v>
      </c>
      <c r="K1471" s="13" t="s">
        <v>15451</v>
      </c>
      <c r="L1471" s="13"/>
      <c r="M1471" s="13"/>
      <c r="N1471" s="3" t="s">
        <v>14680</v>
      </c>
      <c r="O1471" s="3" t="s">
        <v>14680</v>
      </c>
      <c r="P1471" s="166" t="str">
        <f>IFERROR(VLOOKUP(D1471,'TPMS-auto'!A:D, 4,0),"Not-in-TPMS")</f>
        <v>0008228</v>
      </c>
      <c r="Q1471" s="166" t="str">
        <f>VLOOKUP(Table2[[#This Row],[Unit Number]],Ops,3,0)</f>
        <v>Carol &amp; Tasha</v>
      </c>
      <c r="R1471" s="172" t="str">
        <f>IFERROR(VLOOKUP(Table2[[#This Row],[Enterprise ID]], 'ExistingRental-12.11'!A:H, 3, 0), "Not Open On 12.11")</f>
        <v>Not Open On 12.11</v>
      </c>
      <c r="S1471" s="166" t="str">
        <f>IF(Table2[[#This Row],[Start Rental Date]]="New Rental", "New Rental", "Rental Extension Request")</f>
        <v>New Rental</v>
      </c>
      <c r="T1471" s="166" t="str">
        <f>IFERROR(IF(Table2[[#This Row],[Date of this request]]-Table2[[#This Row],[Tech Service Date]]&lt;60, "New Hire Rental", "Truck Breakdown"), "New Hire Rental")</f>
        <v>Truck Breakdown</v>
      </c>
      <c r="U1471" s="166" t="str">
        <f>IFERROR(VLOOKUP(Table2[[#This Row],[Enterprise ID]], 'ExistingRental-12.11'!A:H, 7, 0), "Not Open On 12.11")</f>
        <v>Not Open On 12.11</v>
      </c>
      <c r="V1471" s="172">
        <f>IFERROR(VLOOKUP(Table2[[#This Row],[Enterprise ID]],'Tech-ServiceDate'!A:B,2,0), "EitherNewHire or Termed")</f>
        <v>32574</v>
      </c>
    </row>
    <row r="1472" spans="1:22" ht="33.75" customHeight="1">
      <c r="A1472" s="15">
        <v>46020</v>
      </c>
      <c r="B1472" s="8">
        <v>47029</v>
      </c>
      <c r="C1472" s="9" t="s">
        <v>18042</v>
      </c>
      <c r="D1472" s="188">
        <v>46020</v>
      </c>
      <c r="E1472" s="174" t="str">
        <f>TRIM(B1472)</f>
        <v>47029</v>
      </c>
      <c r="F1472" s="175" t="str">
        <f>IFERROR(VLOOKUP(D1472,'TPMS-auto'!A:J, 10,0), "Not-in-TPMS")</f>
        <v>Not-in-TPMS</v>
      </c>
      <c r="G1472" s="175" t="str">
        <f>IFERROR(VLOOKUP(D1472,'TPMS-auto'!A:J,6,0),"Not-in-TPMS")</f>
        <v>Not-in-TPMS</v>
      </c>
      <c r="H1472" s="12">
        <v>45969</v>
      </c>
      <c r="I1472" s="11" t="s">
        <v>18043</v>
      </c>
      <c r="J1472" s="13" t="s">
        <v>18044</v>
      </c>
      <c r="K1472" s="13" t="s">
        <v>14679</v>
      </c>
      <c r="L1472" s="13" t="s">
        <v>14680</v>
      </c>
      <c r="M1472" s="13"/>
      <c r="N1472" s="13" t="s">
        <v>14680</v>
      </c>
      <c r="O1472" s="13" t="s">
        <v>14680</v>
      </c>
      <c r="P1472" s="166" t="str">
        <f>IFERROR(VLOOKUP(D1472,'TPMS-auto'!A:D, 4,0),"Not-in-TPMS")</f>
        <v>Not-in-TPMS</v>
      </c>
      <c r="Q1472" s="166" t="e">
        <f>VLOOKUP(Table2[[#This Row],[Unit Number]],Ops,3,0)</f>
        <v>#N/A</v>
      </c>
      <c r="R1472" s="172" t="str">
        <f>IFERROR(VLOOKUP(Table2[[#This Row],[Enterprise ID]], 'ExistingRental-12.11'!A:H, 3, 0), "Not Open On 12.11")</f>
        <v>Not Open On 12.11</v>
      </c>
      <c r="S1472" s="166" t="str">
        <f>IF(Table2[[#This Row],[Start Rental Date]]="New Rental", "New Rental", "Rental Extension Request")</f>
        <v>Rental Extension Request</v>
      </c>
      <c r="T1472" s="166" t="str">
        <f>IFERROR(IF(Table2[[#This Row],[Date of this request]]-Table2[[#This Row],[Tech Service Date]]&lt;60, "New Hire Rental", "Truck Breakdown"), "New Hire Rental")</f>
        <v>New Hire Rental</v>
      </c>
      <c r="U1472" s="166" t="str">
        <f>IFERROR(VLOOKUP(Table2[[#This Row],[Enterprise ID]], 'ExistingRental-12.11'!A:H, 7, 0), "Not Open On 12.11")</f>
        <v>Not Open On 12.11</v>
      </c>
      <c r="V1472" s="172" t="str">
        <f>IFERROR(VLOOKUP(Table2[[#This Row],[Enterprise ID]],'Tech-ServiceDate'!A:B,2,0), "EitherNewHire or Termed")</f>
        <v>EitherNewHire or Termed</v>
      </c>
    </row>
    <row r="1473" spans="1:22" ht="33.75" customHeight="1">
      <c r="A1473" s="15">
        <v>46020</v>
      </c>
      <c r="B1473" s="7" t="s">
        <v>18020</v>
      </c>
      <c r="C1473" s="4" t="s">
        <v>18021</v>
      </c>
      <c r="D1473" s="5" t="s">
        <v>15616</v>
      </c>
      <c r="E1473" s="176" t="s">
        <v>18020</v>
      </c>
      <c r="F1473" s="181">
        <v>8478120768</v>
      </c>
      <c r="G1473" s="181" t="s">
        <v>18812</v>
      </c>
      <c r="H1473" s="6" t="s">
        <v>14676</v>
      </c>
      <c r="I1473" s="2"/>
      <c r="J1473" s="3"/>
      <c r="K1473" s="3"/>
      <c r="L1473" s="3"/>
      <c r="M1473" s="13"/>
      <c r="N1473" s="3" t="s">
        <v>14680</v>
      </c>
      <c r="O1473" s="3" t="s">
        <v>14680</v>
      </c>
      <c r="P1473" s="166" t="str">
        <f>IFERROR(VLOOKUP(D1473,'TPMS-auto'!A:D, 4,0),"Not-in-TPMS")</f>
        <v>0008555</v>
      </c>
      <c r="Q1473" s="166" t="str">
        <f>VLOOKUP(Table2[[#This Row],[Unit Number]],Ops,3,0)</f>
        <v>Monica, Cheryl &amp; Machell</v>
      </c>
      <c r="R1473" s="173">
        <f>IFERROR(VLOOKUP(Table2[[#This Row],[Enterprise ID]], 'ExistingRental-12.11'!A:H, 3, 0), "Not Open On 12.11")</f>
        <v>45994</v>
      </c>
      <c r="S1473" s="167" t="str">
        <f>IF(Table2[[#This Row],[Start Rental Date]]="New Rental", "New Rental", "Rental Extension Request")</f>
        <v>New Rental</v>
      </c>
      <c r="T1473" s="167" t="str">
        <f>IFERROR(IF(Table2[[#This Row],[Date of this request]]-Table2[[#This Row],[Tech Service Date]]&lt;60, "New Hire Rental", "Truck Breakdown"), "New Hire Rental")</f>
        <v>Truck Breakdown</v>
      </c>
      <c r="U1473" s="167" t="str">
        <f>IFERROR(VLOOKUP(Table2[[#This Row],[Enterprise ID]], 'ExistingRental-12.11'!A:H, 7, 0), "Not Open On 12.11")</f>
        <v>MARCO ARZUAGA</v>
      </c>
      <c r="V1473" s="173">
        <f>IFERROR(VLOOKUP(Table2[[#This Row],[Enterprise ID]],'Tech-ServiceDate'!A:B,2,0), "EitherNewHire or Termed")</f>
        <v>45858</v>
      </c>
    </row>
    <row r="1474" spans="1:22" ht="33.75" customHeight="1">
      <c r="A1474" s="15">
        <v>46020</v>
      </c>
      <c r="B1474" s="8">
        <v>46502</v>
      </c>
      <c r="C1474" s="9" t="s">
        <v>17688</v>
      </c>
      <c r="D1474" s="10" t="s">
        <v>15574</v>
      </c>
      <c r="E1474" s="174" t="s">
        <v>18547</v>
      </c>
      <c r="F1474" s="175">
        <v>3018935023</v>
      </c>
      <c r="G1474" s="175" t="s">
        <v>18548</v>
      </c>
      <c r="H1474" s="12" t="s">
        <v>14676</v>
      </c>
      <c r="I1474" s="11"/>
      <c r="J1474" s="13"/>
      <c r="K1474" s="13"/>
      <c r="L1474" s="13"/>
      <c r="M1474" s="13"/>
      <c r="N1474" s="3" t="s">
        <v>14680</v>
      </c>
      <c r="O1474" s="3" t="s">
        <v>14680</v>
      </c>
      <c r="P1474" s="166" t="str">
        <f>IFERROR(VLOOKUP(D1474,'TPMS-auto'!A:D, 4,0),"Not-in-TPMS")</f>
        <v>0007084</v>
      </c>
      <c r="Q1474" s="166" t="str">
        <f>VLOOKUP(Table2[[#This Row],[Unit Number]],Ops,3,0)</f>
        <v>Monica, Cheryl &amp; Machell</v>
      </c>
      <c r="R1474" s="172">
        <f>IFERROR(VLOOKUP(Table2[[#This Row],[Enterprise ID]], 'ExistingRental-12.11'!A:H, 3, 0), "Not Open On 12.11")</f>
        <v>45979</v>
      </c>
      <c r="S1474" s="166" t="str">
        <f>IF(Table2[[#This Row],[Start Rental Date]]="New Rental", "New Rental", "Rental Extension Request")</f>
        <v>New Rental</v>
      </c>
      <c r="T1474" s="166" t="str">
        <f>IFERROR(IF(Table2[[#This Row],[Date of this request]]-Table2[[#This Row],[Tech Service Date]]&lt;60, "New Hire Rental", "Truck Breakdown"), "New Hire Rental")</f>
        <v>Truck Breakdown</v>
      </c>
      <c r="U1474" s="166" t="str">
        <f>IFERROR(VLOOKUP(Table2[[#This Row],[Enterprise ID]], 'ExistingRental-12.11'!A:H, 7, 0), "Not Open On 12.11")</f>
        <v>SAYED FAROZ FAKHRI</v>
      </c>
      <c r="V1474" s="172">
        <f>IFERROR(VLOOKUP(Table2[[#This Row],[Enterprise ID]],'Tech-ServiceDate'!A:B,2,0), "EitherNewHire or Termed")</f>
        <v>44427</v>
      </c>
    </row>
    <row r="1475" spans="1:22" ht="33.75" customHeight="1">
      <c r="A1475" s="15">
        <v>46020</v>
      </c>
      <c r="B1475" s="7">
        <v>36107</v>
      </c>
      <c r="C1475" s="4" t="s">
        <v>18813</v>
      </c>
      <c r="D1475" s="5"/>
      <c r="E1475" s="176" t="str">
        <f>TRIM(B1475)</f>
        <v>36107</v>
      </c>
      <c r="F1475" s="181" t="str">
        <f>IFERROR(VLOOKUP(D1475,'TPMS-auto'!A:J, 10,0), "Not-in-TPMS")</f>
        <v>Not-in-TPMS</v>
      </c>
      <c r="G1475" s="181" t="str">
        <f>IFERROR(VLOOKUP(D1475,'TPMS-auto'!A:J,6,0),"Not-in-TPMS")</f>
        <v>Not-in-TPMS</v>
      </c>
      <c r="H1475" s="12" t="s">
        <v>14676</v>
      </c>
      <c r="I1475" s="2" t="s">
        <v>18814</v>
      </c>
      <c r="J1475" s="3" t="s">
        <v>18815</v>
      </c>
      <c r="K1475" s="3" t="s">
        <v>15451</v>
      </c>
      <c r="L1475" s="3"/>
      <c r="M1475" s="13"/>
      <c r="N1475" s="3" t="s">
        <v>14680</v>
      </c>
      <c r="O1475" s="3" t="s">
        <v>14680</v>
      </c>
      <c r="P1475" s="166" t="str">
        <f>IFERROR(VLOOKUP(D1475,'TPMS-auto'!A:D, 4,0),"Not-in-TPMS")</f>
        <v>Not-in-TPMS</v>
      </c>
      <c r="Q1475" s="166" t="e">
        <f>VLOOKUP(Table2[[#This Row],[Unit Number]],Ops,3,0)</f>
        <v>#N/A</v>
      </c>
      <c r="R1475" s="173" t="str">
        <f>IFERROR(VLOOKUP(Table2[[#This Row],[Enterprise ID]], 'ExistingRental-12.11'!A:H, 3, 0), "Not Open On 12.11")</f>
        <v>Not Open On 12.11</v>
      </c>
      <c r="S1475" s="167" t="str">
        <f>IF(Table2[[#This Row],[Start Rental Date]]="New Rental", "New Rental", "Rental Extension Request")</f>
        <v>New Rental</v>
      </c>
      <c r="T1475" s="167" t="str">
        <f>IFERROR(IF(Table2[[#This Row],[Date of this request]]-Table2[[#This Row],[Tech Service Date]]&lt;60, "New Hire Rental", "Truck Breakdown"), "New Hire Rental")</f>
        <v>New Hire Rental</v>
      </c>
      <c r="U1475" s="167" t="str">
        <f>IFERROR(VLOOKUP(Table2[[#This Row],[Enterprise ID]], 'ExistingRental-12.11'!A:H, 7, 0), "Not Open On 12.11")</f>
        <v>Not Open On 12.11</v>
      </c>
      <c r="V1475" s="173" t="str">
        <f>IFERROR(VLOOKUP(Table2[[#This Row],[Enterprise ID]],'Tech-ServiceDate'!A:B,2,0), "EitherNewHire or Termed")</f>
        <v>EitherNewHire or Termed</v>
      </c>
    </row>
    <row r="1476" spans="1:22" ht="33.75" customHeight="1">
      <c r="A1476" s="15">
        <v>46020</v>
      </c>
      <c r="B1476" s="7">
        <v>36590</v>
      </c>
      <c r="C1476" s="4" t="s">
        <v>18440</v>
      </c>
      <c r="D1476" s="5" t="s">
        <v>18441</v>
      </c>
      <c r="E1476" s="176" t="s">
        <v>18816</v>
      </c>
      <c r="F1476" s="181">
        <v>2699241119</v>
      </c>
      <c r="G1476" s="181" t="s">
        <v>18817</v>
      </c>
      <c r="H1476" s="6" t="s">
        <v>14676</v>
      </c>
      <c r="I1476" s="2" t="s">
        <v>18600</v>
      </c>
      <c r="J1476" s="3" t="s">
        <v>18818</v>
      </c>
      <c r="K1476" s="3" t="s">
        <v>15451</v>
      </c>
      <c r="L1476" s="3"/>
      <c r="M1476" s="13"/>
      <c r="N1476" s="3" t="s">
        <v>14680</v>
      </c>
      <c r="O1476" s="3" t="s">
        <v>14680</v>
      </c>
      <c r="P1476" s="166" t="str">
        <f>IFERROR(VLOOKUP(D1476,'TPMS-auto'!A:D, 4,0),"Not-in-TPMS")</f>
        <v>0008220</v>
      </c>
      <c r="Q1476" s="166" t="str">
        <f>VLOOKUP(Table2[[#This Row],[Unit Number]],Ops,3,0)</f>
        <v>Monica, Cheryl &amp; Machell</v>
      </c>
      <c r="R1476" s="173" t="str">
        <f>IFERROR(VLOOKUP(Table2[[#This Row],[Enterprise ID]], 'ExistingRental-12.11'!A:H, 3, 0), "Not Open On 12.11")</f>
        <v>Not Open On 12.11</v>
      </c>
      <c r="S1476" s="167" t="str">
        <f>IF(Table2[[#This Row],[Start Rental Date]]="New Rental", "New Rental", "Rental Extension Request")</f>
        <v>New Rental</v>
      </c>
      <c r="T1476" s="167" t="str">
        <f>IFERROR(IF(Table2[[#This Row],[Date of this request]]-Table2[[#This Row],[Tech Service Date]]&lt;60, "New Hire Rental", "Truck Breakdown"), "New Hire Rental")</f>
        <v>Truck Breakdown</v>
      </c>
      <c r="U1476" s="167" t="str">
        <f>IFERROR(VLOOKUP(Table2[[#This Row],[Enterprise ID]], 'ExistingRental-12.11'!A:H, 7, 0), "Not Open On 12.11")</f>
        <v>Not Open On 12.11</v>
      </c>
      <c r="V1476" s="173">
        <f>IFERROR(VLOOKUP(Table2[[#This Row],[Enterprise ID]],'Tech-ServiceDate'!A:B,2,0), "EitherNewHire or Termed")</f>
        <v>45788</v>
      </c>
    </row>
    <row r="1477" spans="1:22" ht="33.75" customHeight="1">
      <c r="A1477" s="15">
        <v>46020</v>
      </c>
      <c r="B1477" s="7">
        <v>36833</v>
      </c>
      <c r="C1477" s="4" t="s">
        <v>17176</v>
      </c>
      <c r="D1477" s="5" t="s">
        <v>10968</v>
      </c>
      <c r="E1477" s="176" t="s">
        <v>18819</v>
      </c>
      <c r="F1477" s="181">
        <v>5098903126</v>
      </c>
      <c r="G1477" s="181" t="s">
        <v>18820</v>
      </c>
      <c r="H1477" s="6" t="s">
        <v>14676</v>
      </c>
      <c r="I1477" s="2" t="s">
        <v>17177</v>
      </c>
      <c r="J1477" s="3" t="s">
        <v>18821</v>
      </c>
      <c r="K1477" s="3" t="s">
        <v>14679</v>
      </c>
      <c r="L1477" s="3"/>
      <c r="M1477" s="13"/>
      <c r="N1477" s="3" t="s">
        <v>14680</v>
      </c>
      <c r="O1477" s="3" t="s">
        <v>14680</v>
      </c>
      <c r="P1477" s="166" t="str">
        <f>IFERROR(VLOOKUP(D1477,'TPMS-auto'!A:D, 4,0),"Not-in-TPMS")</f>
        <v>0008228</v>
      </c>
      <c r="Q1477" s="166" t="str">
        <f>VLOOKUP(Table2[[#This Row],[Unit Number]],Ops,3,0)</f>
        <v>Carol &amp; Tasha</v>
      </c>
      <c r="R1477" s="173" t="str">
        <f>IFERROR(VLOOKUP(Table2[[#This Row],[Enterprise ID]], 'ExistingRental-12.11'!A:H, 3, 0), "Not Open On 12.11")</f>
        <v>Not Open On 12.11</v>
      </c>
      <c r="S1477" s="167" t="str">
        <f>IF(Table2[[#This Row],[Start Rental Date]]="New Rental", "New Rental", "Rental Extension Request")</f>
        <v>New Rental</v>
      </c>
      <c r="T1477" s="167" t="str">
        <f>IFERROR(IF(Table2[[#This Row],[Date of this request]]-Table2[[#This Row],[Tech Service Date]]&lt;60, "New Hire Rental", "Truck Breakdown"), "New Hire Rental")</f>
        <v>Truck Breakdown</v>
      </c>
      <c r="U1477" s="167" t="str">
        <f>IFERROR(VLOOKUP(Table2[[#This Row],[Enterprise ID]], 'ExistingRental-12.11'!A:H, 7, 0), "Not Open On 12.11")</f>
        <v>Not Open On 12.11</v>
      </c>
      <c r="V1477" s="173">
        <f>IFERROR(VLOOKUP(Table2[[#This Row],[Enterprise ID]],'Tech-ServiceDate'!A:B,2,0), "EitherNewHire or Termed")</f>
        <v>32512</v>
      </c>
    </row>
    <row r="1478" spans="1:22" ht="33.75" customHeight="1">
      <c r="A1478" s="15">
        <v>46020</v>
      </c>
      <c r="B1478" s="7">
        <v>46502</v>
      </c>
      <c r="C1478" s="4" t="s">
        <v>17688</v>
      </c>
      <c r="D1478" s="5" t="s">
        <v>15574</v>
      </c>
      <c r="E1478" s="176" t="s">
        <v>18547</v>
      </c>
      <c r="F1478" s="181">
        <v>3018935023</v>
      </c>
      <c r="G1478" s="181" t="s">
        <v>18548</v>
      </c>
      <c r="H1478" s="6" t="s">
        <v>14676</v>
      </c>
      <c r="I1478" s="2" t="s">
        <v>18822</v>
      </c>
      <c r="J1478" s="3" t="s">
        <v>18823</v>
      </c>
      <c r="K1478" s="3" t="s">
        <v>14679</v>
      </c>
      <c r="L1478" s="3"/>
      <c r="M1478" s="13"/>
      <c r="N1478" s="3" t="s">
        <v>14680</v>
      </c>
      <c r="O1478" s="3" t="s">
        <v>14680</v>
      </c>
      <c r="P1478" s="166" t="str">
        <f>IFERROR(VLOOKUP(D1478,'TPMS-auto'!A:D, 4,0),"Not-in-TPMS")</f>
        <v>0007084</v>
      </c>
      <c r="Q1478" s="166" t="str">
        <f>VLOOKUP(Table2[[#This Row],[Unit Number]],Ops,3,0)</f>
        <v>Monica, Cheryl &amp; Machell</v>
      </c>
      <c r="R1478" s="173">
        <f>IFERROR(VLOOKUP(Table2[[#This Row],[Enterprise ID]], 'ExistingRental-12.11'!A:H, 3, 0), "Not Open On 12.11")</f>
        <v>45979</v>
      </c>
      <c r="S1478" s="167" t="str">
        <f>IF(Table2[[#This Row],[Start Rental Date]]="New Rental", "New Rental", "Rental Extension Request")</f>
        <v>New Rental</v>
      </c>
      <c r="T1478" s="167" t="str">
        <f>IFERROR(IF(Table2[[#This Row],[Date of this request]]-Table2[[#This Row],[Tech Service Date]]&lt;60, "New Hire Rental", "Truck Breakdown"), "New Hire Rental")</f>
        <v>Truck Breakdown</v>
      </c>
      <c r="U1478" s="167" t="str">
        <f>IFERROR(VLOOKUP(Table2[[#This Row],[Enterprise ID]], 'ExistingRental-12.11'!A:H, 7, 0), "Not Open On 12.11")</f>
        <v>SAYED FAROZ FAKHRI</v>
      </c>
      <c r="V1478" s="173">
        <f>IFERROR(VLOOKUP(Table2[[#This Row],[Enterprise ID]],'Tech-ServiceDate'!A:B,2,0), "EitherNewHire or Termed")</f>
        <v>44427</v>
      </c>
    </row>
    <row r="1479" spans="1:22" ht="33.75" customHeight="1">
      <c r="A1479" s="15">
        <v>46020</v>
      </c>
      <c r="B1479" s="7">
        <v>61512</v>
      </c>
      <c r="C1479" s="4" t="s">
        <v>18824</v>
      </c>
      <c r="D1479" s="5"/>
      <c r="E1479" s="176" t="str">
        <f>TRIM(B1479)</f>
        <v>61512</v>
      </c>
      <c r="F1479" s="181" t="str">
        <f>IFERROR(VLOOKUP(D1479,'TPMS-auto'!A:J, 10,0), "Not-in-TPMS")</f>
        <v>Not-in-TPMS</v>
      </c>
      <c r="G1479" s="181" t="str">
        <f>IFERROR(VLOOKUP(D1479,'TPMS-auto'!A:J,6,0),"Not-in-TPMS")</f>
        <v>Not-in-TPMS</v>
      </c>
      <c r="H1479" s="6" t="s">
        <v>14676</v>
      </c>
      <c r="I1479" s="11" t="s">
        <v>18825</v>
      </c>
      <c r="J1479" s="3" t="s">
        <v>15414</v>
      </c>
      <c r="K1479" s="3" t="s">
        <v>14679</v>
      </c>
      <c r="L1479" s="3"/>
      <c r="M1479" s="13"/>
      <c r="N1479" s="3" t="s">
        <v>14680</v>
      </c>
      <c r="O1479" s="3" t="s">
        <v>14680</v>
      </c>
      <c r="P1479" s="166" t="str">
        <f>IFERROR(VLOOKUP(D1479,'TPMS-auto'!A:D, 4,0),"Not-in-TPMS")</f>
        <v>Not-in-TPMS</v>
      </c>
      <c r="Q1479" s="166" t="e">
        <f>VLOOKUP(Table2[[#This Row],[Unit Number]],Ops,3,0)</f>
        <v>#N/A</v>
      </c>
      <c r="R1479" s="173" t="str">
        <f>IFERROR(VLOOKUP(Table2[[#This Row],[Enterprise ID]], 'ExistingRental-12.11'!A:H, 3, 0), "Not Open On 12.11")</f>
        <v>Not Open On 12.11</v>
      </c>
      <c r="S1479" s="167" t="str">
        <f>IF(Table2[[#This Row],[Start Rental Date]]="New Rental", "New Rental", "Rental Extension Request")</f>
        <v>New Rental</v>
      </c>
      <c r="T1479" s="167" t="str">
        <f>IFERROR(IF(Table2[[#This Row],[Date of this request]]-Table2[[#This Row],[Tech Service Date]]&lt;60, "New Hire Rental", "Truck Breakdown"), "New Hire Rental")</f>
        <v>New Hire Rental</v>
      </c>
      <c r="U1479" s="167" t="str">
        <f>IFERROR(VLOOKUP(Table2[[#This Row],[Enterprise ID]], 'ExistingRental-12.11'!A:H, 7, 0), "Not Open On 12.11")</f>
        <v>Not Open On 12.11</v>
      </c>
      <c r="V1479" s="173" t="str">
        <f>IFERROR(VLOOKUP(Table2[[#This Row],[Enterprise ID]],'Tech-ServiceDate'!A:B,2,0), "EitherNewHire or Termed")</f>
        <v>EitherNewHire or Termed</v>
      </c>
    </row>
    <row r="1480" spans="1:22" ht="33.75" customHeight="1">
      <c r="A1480" s="15">
        <v>46020</v>
      </c>
      <c r="B1480" s="8">
        <v>61761</v>
      </c>
      <c r="C1480" s="9" t="s">
        <v>18826</v>
      </c>
      <c r="D1480" s="10"/>
      <c r="E1480" s="174" t="str">
        <f>TRIM(B1480)</f>
        <v>61761</v>
      </c>
      <c r="F1480" s="175" t="str">
        <f>IFERROR(VLOOKUP(D1480,'TPMS-auto'!A:J, 10,0), "Not-in-TPMS")</f>
        <v>Not-in-TPMS</v>
      </c>
      <c r="G1480" s="175" t="str">
        <f>IFERROR(VLOOKUP(D1480,'TPMS-auto'!A:J,6,0),"Not-in-TPMS")</f>
        <v>Not-in-TPMS</v>
      </c>
      <c r="H1480" s="12" t="s">
        <v>14676</v>
      </c>
      <c r="I1480" s="11"/>
      <c r="J1480" s="13" t="s">
        <v>18827</v>
      </c>
      <c r="K1480" s="13"/>
      <c r="L1480" s="13"/>
      <c r="M1480" s="13"/>
      <c r="N1480" s="3" t="s">
        <v>14680</v>
      </c>
      <c r="O1480" s="3" t="s">
        <v>14680</v>
      </c>
      <c r="P1480" s="166" t="str">
        <f>IFERROR(VLOOKUP(D1480,'TPMS-auto'!A:D, 4,0),"Not-in-TPMS")</f>
        <v>Not-in-TPMS</v>
      </c>
      <c r="Q1480" s="166" t="e">
        <f>VLOOKUP(Table2[[#This Row],[Unit Number]],Ops,3,0)</f>
        <v>#N/A</v>
      </c>
      <c r="R1480" s="172" t="str">
        <f>IFERROR(VLOOKUP(Table2[[#This Row],[Enterprise ID]], 'ExistingRental-12.11'!A:H, 3, 0), "Not Open On 12.11")</f>
        <v>Not Open On 12.11</v>
      </c>
      <c r="S1480" s="166" t="str">
        <f>IF(Table2[[#This Row],[Start Rental Date]]="New Rental", "New Rental", "Rental Extension Request")</f>
        <v>New Rental</v>
      </c>
      <c r="T1480" s="166" t="str">
        <f>IFERROR(IF(Table2[[#This Row],[Date of this request]]-Table2[[#This Row],[Tech Service Date]]&lt;60, "New Hire Rental", "Truck Breakdown"), "New Hire Rental")</f>
        <v>New Hire Rental</v>
      </c>
      <c r="U1480" s="166" t="str">
        <f>IFERROR(VLOOKUP(Table2[[#This Row],[Enterprise ID]], 'ExistingRental-12.11'!A:H, 7, 0), "Not Open On 12.11")</f>
        <v>Not Open On 12.11</v>
      </c>
      <c r="V1480" s="172" t="str">
        <f>IFERROR(VLOOKUP(Table2[[#This Row],[Enterprise ID]],'Tech-ServiceDate'!A:B,2,0), "EitherNewHire or Termed")</f>
        <v>EitherNewHire or Termed</v>
      </c>
    </row>
    <row r="1481" spans="1:22" ht="33.75" customHeight="1">
      <c r="A1481" s="15">
        <v>46020</v>
      </c>
      <c r="B1481" s="8">
        <v>46071</v>
      </c>
      <c r="C1481" s="9" t="s">
        <v>18400</v>
      </c>
      <c r="D1481" s="10" t="s">
        <v>18401</v>
      </c>
      <c r="E1481" s="174" t="s">
        <v>18723</v>
      </c>
      <c r="F1481" s="175">
        <v>4157400264</v>
      </c>
      <c r="G1481" s="175" t="s">
        <v>18724</v>
      </c>
      <c r="H1481" s="12">
        <v>46001</v>
      </c>
      <c r="I1481" s="11" t="s">
        <v>18402</v>
      </c>
      <c r="J1481" s="13" t="s">
        <v>17928</v>
      </c>
      <c r="K1481" s="13" t="s">
        <v>18403</v>
      </c>
      <c r="L1481" s="13" t="s">
        <v>14680</v>
      </c>
      <c r="M1481" s="13"/>
      <c r="N1481" s="13" t="s">
        <v>14680</v>
      </c>
      <c r="O1481" s="13" t="s">
        <v>14680</v>
      </c>
      <c r="P1481" s="166" t="str">
        <f>IFERROR(VLOOKUP(D1481,'TPMS-auto'!A:D, 4,0),"Not-in-TPMS")</f>
        <v>0008184</v>
      </c>
      <c r="Q1481" s="166" t="str">
        <f>VLOOKUP(Table2[[#This Row],[Unit Number]],Ops,3,0)</f>
        <v>Carol &amp; Tasha</v>
      </c>
      <c r="R1481" s="172" t="str">
        <f>IFERROR(VLOOKUP(Table2[[#This Row],[Enterprise ID]], 'ExistingRental-12.11'!A:H, 3, 0), "Not Open On 12.11")</f>
        <v>Not Open On 12.11</v>
      </c>
      <c r="S1481" s="166" t="str">
        <f>IF(Table2[[#This Row],[Start Rental Date]]="New Rental", "New Rental", "Rental Extension Request")</f>
        <v>Rental Extension Request</v>
      </c>
      <c r="T1481" s="166" t="str">
        <f>IFERROR(IF(Table2[[#This Row],[Date of this request]]-Table2[[#This Row],[Tech Service Date]]&lt;60, "New Hire Rental", "Truck Breakdown"), "New Hire Rental")</f>
        <v>New Hire Rental</v>
      </c>
      <c r="U1481" s="166" t="str">
        <f>IFERROR(VLOOKUP(Table2[[#This Row],[Enterprise ID]], 'ExistingRental-12.11'!A:H, 7, 0), "Not Open On 12.11")</f>
        <v>Not Open On 12.11</v>
      </c>
      <c r="V1481" s="172">
        <f>IFERROR(VLOOKUP(Table2[[#This Row],[Enterprise ID]],'Tech-ServiceDate'!A:B,2,0), "EitherNewHire or Termed")</f>
        <v>45984</v>
      </c>
    </row>
    <row r="1482" spans="1:22" ht="33.75" customHeight="1">
      <c r="A1482" s="15">
        <v>46020</v>
      </c>
      <c r="B1482" s="8">
        <v>46499</v>
      </c>
      <c r="C1482" s="9" t="s">
        <v>17871</v>
      </c>
      <c r="D1482" s="10" t="s">
        <v>17872</v>
      </c>
      <c r="E1482" s="174" t="s">
        <v>16083</v>
      </c>
      <c r="F1482" s="175">
        <v>3025536022</v>
      </c>
      <c r="G1482" s="175" t="s">
        <v>18828</v>
      </c>
      <c r="H1482" s="12" t="s">
        <v>14676</v>
      </c>
      <c r="I1482" s="11" t="s">
        <v>17873</v>
      </c>
      <c r="J1482" s="13" t="s">
        <v>17874</v>
      </c>
      <c r="K1482" s="13" t="s">
        <v>17875</v>
      </c>
      <c r="L1482" s="13" t="s">
        <v>14680</v>
      </c>
      <c r="M1482" s="13"/>
      <c r="N1482" s="3" t="s">
        <v>14680</v>
      </c>
      <c r="O1482" s="3" t="s">
        <v>14680</v>
      </c>
      <c r="P1482" s="166" t="str">
        <f>IFERROR(VLOOKUP(D1482,'TPMS-auto'!A:D, 4,0),"Not-in-TPMS")</f>
        <v>0007084</v>
      </c>
      <c r="Q1482" s="166" t="str">
        <f>VLOOKUP(Table2[[#This Row],[Unit Number]],Ops,3,0)</f>
        <v>Monica, Cheryl &amp; Machell</v>
      </c>
      <c r="R1482" s="172">
        <f>IFERROR(VLOOKUP(Table2[[#This Row],[Enterprise ID]], 'ExistingRental-12.11'!A:H, 3, 0), "Not Open On 12.11")</f>
        <v>45968</v>
      </c>
      <c r="S1482" s="166" t="str">
        <f>IF(Table2[[#This Row],[Start Rental Date]]="New Rental", "New Rental", "Rental Extension Request")</f>
        <v>New Rental</v>
      </c>
      <c r="T1482" s="166" t="str">
        <f>IFERROR(IF(Table2[[#This Row],[Date of this request]]-Table2[[#This Row],[Tech Service Date]]&lt;60, "New Hire Rental", "Truck Breakdown"), "New Hire Rental")</f>
        <v>Truck Breakdown</v>
      </c>
      <c r="U1482" s="166" t="str">
        <f>IFERROR(VLOOKUP(Table2[[#This Row],[Enterprise ID]], 'ExistingRental-12.11'!A:H, 7, 0), "Not Open On 12.11")</f>
        <v>JOSEPH HARRISON</v>
      </c>
      <c r="V1482" s="172">
        <f>IFERROR(VLOOKUP(Table2[[#This Row],[Enterprise ID]],'Tech-ServiceDate'!A:B,2,0), "EitherNewHire or Termed")</f>
        <v>45886</v>
      </c>
    </row>
    <row r="1483" spans="1:22" ht="33.75" customHeight="1">
      <c r="A1483" s="15">
        <v>46020</v>
      </c>
      <c r="B1483" s="8">
        <v>23796</v>
      </c>
      <c r="C1483" s="9" t="s">
        <v>18692</v>
      </c>
      <c r="D1483" s="10" t="s">
        <v>18693</v>
      </c>
      <c r="E1483" s="174" t="s">
        <v>18829</v>
      </c>
      <c r="F1483" s="175">
        <v>2532316354</v>
      </c>
      <c r="G1483" s="175" t="s">
        <v>18830</v>
      </c>
      <c r="H1483" s="12">
        <v>46010</v>
      </c>
      <c r="I1483" s="11" t="s">
        <v>18694</v>
      </c>
      <c r="J1483" s="13" t="s">
        <v>18695</v>
      </c>
      <c r="K1483" s="13" t="s">
        <v>14679</v>
      </c>
      <c r="L1483" s="13" t="s">
        <v>14680</v>
      </c>
      <c r="M1483" s="13"/>
      <c r="N1483" s="13" t="s">
        <v>14680</v>
      </c>
      <c r="O1483" s="13" t="s">
        <v>14680</v>
      </c>
      <c r="P1483" s="166" t="str">
        <f>IFERROR(VLOOKUP(D1483,'TPMS-auto'!A:D, 4,0),"Not-in-TPMS")</f>
        <v>0008228</v>
      </c>
      <c r="Q1483" s="166" t="str">
        <f>VLOOKUP(Table2[[#This Row],[Unit Number]],Ops,3,0)</f>
        <v>Carol &amp; Tasha</v>
      </c>
      <c r="R1483" s="172" t="str">
        <f>IFERROR(VLOOKUP(Table2[[#This Row],[Enterprise ID]], 'ExistingRental-12.11'!A:H, 3, 0), "Not Open On 12.11")</f>
        <v>Not Open On 12.11</v>
      </c>
      <c r="S1483" s="166" t="str">
        <f>IF(Table2[[#This Row],[Start Rental Date]]="New Rental", "New Rental", "Rental Extension Request")</f>
        <v>Rental Extension Request</v>
      </c>
      <c r="T1483" s="166" t="str">
        <f>IFERROR(IF(Table2[[#This Row],[Date of this request]]-Table2[[#This Row],[Tech Service Date]]&lt;60, "New Hire Rental", "Truck Breakdown"), "New Hire Rental")</f>
        <v>Truck Breakdown</v>
      </c>
      <c r="U1483" s="166" t="str">
        <f>IFERROR(VLOOKUP(Table2[[#This Row],[Enterprise ID]], 'ExistingRental-12.11'!A:H, 7, 0), "Not Open On 12.11")</f>
        <v>Not Open On 12.11</v>
      </c>
      <c r="V1483" s="172">
        <f>IFERROR(VLOOKUP(Table2[[#This Row],[Enterprise ID]],'Tech-ServiceDate'!A:B,2,0), "EitherNewHire or Termed")</f>
        <v>43369</v>
      </c>
    </row>
    <row r="1484" spans="1:22" ht="33.75" customHeight="1">
      <c r="A1484" s="15">
        <v>46020</v>
      </c>
      <c r="B1484" s="8">
        <v>23282</v>
      </c>
      <c r="C1484" s="9" t="s">
        <v>18831</v>
      </c>
      <c r="D1484" s="10" t="s">
        <v>18832</v>
      </c>
      <c r="E1484" s="174" t="str">
        <f>TRIM(B1484)</f>
        <v>23282</v>
      </c>
      <c r="F1484" s="175">
        <f>IFERROR(VLOOKUP(D1484,'TPMS-auto'!A:J, 10,0), "Not-in-TPMS")</f>
        <v>3082155031</v>
      </c>
      <c r="G1484" s="175" t="str">
        <f>IFERROR(VLOOKUP(D1484,'TPMS-auto'!A:J,6,0),"Not-in-TPMS")</f>
        <v>023282</v>
      </c>
      <c r="H1484" s="12" t="s">
        <v>14676</v>
      </c>
      <c r="I1484" s="11" t="s">
        <v>18833</v>
      </c>
      <c r="J1484" s="13" t="s">
        <v>16472</v>
      </c>
      <c r="K1484" s="13" t="s">
        <v>14679</v>
      </c>
      <c r="L1484" s="13" t="s">
        <v>14680</v>
      </c>
      <c r="M1484" s="13"/>
      <c r="N1484" s="3" t="s">
        <v>14680</v>
      </c>
      <c r="O1484" s="3" t="s">
        <v>14680</v>
      </c>
      <c r="P1484" s="166" t="str">
        <f>IFERROR(VLOOKUP(D1484,'TPMS-auto'!A:D, 4,0),"Not-in-TPMS")</f>
        <v>0008162</v>
      </c>
      <c r="Q1484" s="166" t="str">
        <f>VLOOKUP(Table2[[#This Row],[Unit Number]],Ops,3,0)</f>
        <v>Monica, Cheryl &amp; Machell</v>
      </c>
      <c r="R1484" s="172" t="str">
        <f>IFERROR(VLOOKUP(Table2[[#This Row],[Enterprise ID]], 'ExistingRental-12.11'!A:H, 3, 0), "Not Open On 12.11")</f>
        <v>Not Open On 12.11</v>
      </c>
      <c r="S1484" s="166" t="str">
        <f>IF(Table2[[#This Row],[Start Rental Date]]="New Rental", "New Rental", "Rental Extension Request")</f>
        <v>New Rental</v>
      </c>
      <c r="T1484" s="166" t="str">
        <f>IFERROR(IF(Table2[[#This Row],[Date of this request]]-Table2[[#This Row],[Tech Service Date]]&lt;60, "New Hire Rental", "Truck Breakdown"), "New Hire Rental")</f>
        <v>New Hire Rental</v>
      </c>
      <c r="U1484" s="166" t="str">
        <f>IFERROR(VLOOKUP(Table2[[#This Row],[Enterprise ID]], 'ExistingRental-12.11'!A:H, 7, 0), "Not Open On 12.11")</f>
        <v>Not Open On 12.11</v>
      </c>
      <c r="V1484" s="172">
        <f>IFERROR(VLOOKUP(Table2[[#This Row],[Enterprise ID]],'Tech-ServiceDate'!A:B,2,0), "EitherNewHire or Termed")</f>
        <v>45970</v>
      </c>
    </row>
    <row r="1485" spans="1:22" ht="33.75" customHeight="1">
      <c r="A1485" s="15">
        <v>46020</v>
      </c>
      <c r="B1485" s="8">
        <v>36406</v>
      </c>
      <c r="C1485" s="9" t="s">
        <v>18491</v>
      </c>
      <c r="D1485" s="10" t="s">
        <v>18492</v>
      </c>
      <c r="E1485" s="174" t="s">
        <v>18834</v>
      </c>
      <c r="F1485" s="175">
        <v>5189612059</v>
      </c>
      <c r="G1485" s="175" t="s">
        <v>18835</v>
      </c>
      <c r="H1485" s="12" t="s">
        <v>14676</v>
      </c>
      <c r="I1485" s="11" t="s">
        <v>18493</v>
      </c>
      <c r="J1485" s="13" t="s">
        <v>18494</v>
      </c>
      <c r="K1485" s="13" t="s">
        <v>14679</v>
      </c>
      <c r="L1485" s="13" t="s">
        <v>14680</v>
      </c>
      <c r="M1485" s="13"/>
      <c r="N1485" s="3" t="s">
        <v>14680</v>
      </c>
      <c r="O1485" s="3" t="s">
        <v>14680</v>
      </c>
      <c r="P1485" s="166" t="str">
        <f>IFERROR(VLOOKUP(D1485,'TPMS-auto'!A:D, 4,0),"Not-in-TPMS")</f>
        <v>0007670</v>
      </c>
      <c r="Q1485" s="166" t="str">
        <f>VLOOKUP(Table2[[#This Row],[Unit Number]],Ops,3,0)</f>
        <v>Rob &amp; Andrea</v>
      </c>
      <c r="R1485" s="172" t="str">
        <f>IFERROR(VLOOKUP(Table2[[#This Row],[Enterprise ID]], 'ExistingRental-12.11'!A:H, 3, 0), "Not Open On 12.11")</f>
        <v>Not Open On 12.11</v>
      </c>
      <c r="S1485" s="166" t="str">
        <f>IF(Table2[[#This Row],[Start Rental Date]]="New Rental", "New Rental", "Rental Extension Request")</f>
        <v>New Rental</v>
      </c>
      <c r="T1485" s="166" t="str">
        <f>IFERROR(IF(Table2[[#This Row],[Date of this request]]-Table2[[#This Row],[Tech Service Date]]&lt;60, "New Hire Rental", "Truck Breakdown"), "New Hire Rental")</f>
        <v>Truck Breakdown</v>
      </c>
      <c r="U1485" s="166" t="str">
        <f>IFERROR(VLOOKUP(Table2[[#This Row],[Enterprise ID]], 'ExistingRental-12.11'!A:H, 7, 0), "Not Open On 12.11")</f>
        <v>Not Open On 12.11</v>
      </c>
      <c r="V1485" s="172">
        <f>IFERROR(VLOOKUP(Table2[[#This Row],[Enterprise ID]],'Tech-ServiceDate'!A:B,2,0), "EitherNewHire or Termed")</f>
        <v>45823</v>
      </c>
    </row>
    <row r="1486" spans="1:22" ht="33.75" customHeight="1">
      <c r="A1486" s="15">
        <v>46020</v>
      </c>
      <c r="B1486" s="8">
        <v>61560</v>
      </c>
      <c r="C1486" s="9" t="s">
        <v>18836</v>
      </c>
      <c r="D1486" s="10"/>
      <c r="E1486" s="174" t="str">
        <f>TRIM(B1486)</f>
        <v>61560</v>
      </c>
      <c r="F1486" s="175" t="str">
        <f>IFERROR(VLOOKUP(D1486,'TPMS-auto'!A:J, 10,0), "Not-in-TPMS")</f>
        <v>Not-in-TPMS</v>
      </c>
      <c r="G1486" s="175" t="str">
        <f>IFERROR(VLOOKUP(D1486,'TPMS-auto'!A:J,6,0),"Not-in-TPMS")</f>
        <v>Not-in-TPMS</v>
      </c>
      <c r="H1486" s="12" t="s">
        <v>14676</v>
      </c>
      <c r="I1486" s="11"/>
      <c r="J1486" s="13" t="s">
        <v>15426</v>
      </c>
      <c r="K1486" s="13" t="s">
        <v>18837</v>
      </c>
      <c r="L1486" s="13"/>
      <c r="M1486" s="13"/>
      <c r="N1486" s="3" t="s">
        <v>14680</v>
      </c>
      <c r="O1486" s="3" t="s">
        <v>14680</v>
      </c>
      <c r="P1486" s="166" t="str">
        <f>IFERROR(VLOOKUP(D1486,'TPMS-auto'!A:D, 4,0),"Not-in-TPMS")</f>
        <v>Not-in-TPMS</v>
      </c>
      <c r="Q1486" s="166" t="s">
        <v>18838</v>
      </c>
      <c r="R1486" s="172" t="str">
        <f>IFERROR(VLOOKUP(Table2[[#This Row],[Enterprise ID]], 'ExistingRental-12.11'!A:H, 3, 0), "Not Open On 12.11")</f>
        <v>Not Open On 12.11</v>
      </c>
      <c r="S1486" s="166" t="str">
        <f>IF(Table2[[#This Row],[Start Rental Date]]="New Rental", "New Rental", "Rental Extension Request")</f>
        <v>New Rental</v>
      </c>
      <c r="T1486" s="166" t="str">
        <f>IFERROR(IF(Table2[[#This Row],[Date of this request]]-Table2[[#This Row],[Tech Service Date]]&lt;60, "New Hire Rental", "Truck Breakdown"), "New Hire Rental")</f>
        <v>New Hire Rental</v>
      </c>
      <c r="U1486" s="166" t="str">
        <f>IFERROR(VLOOKUP(Table2[[#This Row],[Enterprise ID]], 'ExistingRental-12.11'!A:H, 7, 0), "Not Open On 12.11")</f>
        <v>Not Open On 12.11</v>
      </c>
      <c r="V1486" s="172" t="str">
        <f>IFERROR(VLOOKUP(Table2[[#This Row],[Enterprise ID]],'Tech-ServiceDate'!A:B,2,0), "EitherNewHire or Termed")</f>
        <v>EitherNewHire or Termed</v>
      </c>
    </row>
    <row r="1487" spans="1:22" ht="33.75" customHeight="1">
      <c r="A1487" s="15">
        <v>46021</v>
      </c>
      <c r="B1487" s="7">
        <v>21704</v>
      </c>
      <c r="C1487" s="4" t="s">
        <v>17629</v>
      </c>
      <c r="D1487" s="5" t="s">
        <v>10544</v>
      </c>
      <c r="E1487" s="176" t="s">
        <v>18514</v>
      </c>
      <c r="F1487" s="181">
        <v>7276210000</v>
      </c>
      <c r="G1487" s="181" t="s">
        <v>18515</v>
      </c>
      <c r="H1487" s="12" t="s">
        <v>14676</v>
      </c>
      <c r="I1487" s="2" t="s">
        <v>18839</v>
      </c>
      <c r="J1487" s="3" t="s">
        <v>18840</v>
      </c>
      <c r="K1487" s="3" t="s">
        <v>14679</v>
      </c>
      <c r="L1487" s="3"/>
      <c r="M1487" s="13"/>
      <c r="N1487" s="3" t="s">
        <v>14680</v>
      </c>
      <c r="O1487" s="3" t="s">
        <v>14680</v>
      </c>
      <c r="P1487" s="166" t="str">
        <f>IFERROR(VLOOKUP(D1487,'TPMS-auto'!A:D, 4,0),"Not-in-TPMS")</f>
        <v>0007435</v>
      </c>
      <c r="Q1487" s="166" t="str">
        <f>VLOOKUP(Table2[[#This Row],[Unit Number]],Ops,3,0)</f>
        <v>Rob &amp; Andrea</v>
      </c>
      <c r="R1487" s="173">
        <f>IFERROR(VLOOKUP(Table2[[#This Row],[Enterprise ID]], 'ExistingRental-12.11'!A:H, 3, 0), "Not Open On 12.11")</f>
        <v>45978</v>
      </c>
      <c r="S1487" s="167" t="str">
        <f>IF(Table2[[#This Row],[Start Rental Date]]="New Rental", "New Rental", "Rental Extension Request")</f>
        <v>New Rental</v>
      </c>
      <c r="T1487" s="167" t="str">
        <f>IFERROR(IF(Table2[[#This Row],[Date of this request]]-Table2[[#This Row],[Tech Service Date]]&lt;60, "New Hire Rental", "Truck Breakdown"), "New Hire Rental")</f>
        <v>Truck Breakdown</v>
      </c>
      <c r="U1487" s="167" t="str">
        <f>IFERROR(VLOOKUP(Table2[[#This Row],[Enterprise ID]], 'ExistingRental-12.11'!A:H, 7, 0), "Not Open On 12.11")</f>
        <v>NEDZAD CRNALIC</v>
      </c>
      <c r="V1487" s="173">
        <f>IFERROR(VLOOKUP(Table2[[#This Row],[Enterprise ID]],'Tech-ServiceDate'!A:B,2,0), "EitherNewHire or Termed")</f>
        <v>38488</v>
      </c>
    </row>
    <row r="1488" spans="1:22" ht="33.75" customHeight="1">
      <c r="A1488" s="15">
        <v>46021</v>
      </c>
      <c r="B1488" s="7">
        <v>61178</v>
      </c>
      <c r="C1488" s="4" t="s">
        <v>18841</v>
      </c>
      <c r="D1488" s="5" t="s">
        <v>18842</v>
      </c>
      <c r="E1488" s="176" t="str">
        <f t="shared" ref="E1488:E1495" si="59">TRIM(B1488)</f>
        <v>61178</v>
      </c>
      <c r="F1488" s="181" t="str">
        <f>IFERROR(VLOOKUP(D1488,'TPMS-auto'!A:J, 10,0), "Not-in-TPMS")</f>
        <v>Not-in-TPMS</v>
      </c>
      <c r="G1488" s="181" t="str">
        <f>IFERROR(VLOOKUP(D1488,'TPMS-auto'!A:J,6,0),"Not-in-TPMS")</f>
        <v>Not-in-TPMS</v>
      </c>
      <c r="H1488" s="12" t="s">
        <v>14676</v>
      </c>
      <c r="I1488" s="2"/>
      <c r="J1488" s="13" t="s">
        <v>15426</v>
      </c>
      <c r="K1488" s="13" t="s">
        <v>18837</v>
      </c>
      <c r="L1488" s="3" t="s">
        <v>14680</v>
      </c>
      <c r="M1488" s="13"/>
      <c r="N1488" s="3" t="s">
        <v>14680</v>
      </c>
      <c r="O1488" s="3" t="s">
        <v>14680</v>
      </c>
      <c r="P1488" s="166" t="str">
        <f>IFERROR(VLOOKUP(D1488,'TPMS-auto'!A:D, 4,0),"Not-in-TPMS")</f>
        <v>Not-in-TPMS</v>
      </c>
      <c r="Q1488" s="166" t="e">
        <f>VLOOKUP(Table2[[#This Row],[Unit Number]],Ops,3,0)</f>
        <v>#N/A</v>
      </c>
      <c r="R1488" s="173" t="str">
        <f>IFERROR(VLOOKUP(Table2[[#This Row],[Enterprise ID]], 'ExistingRental-12.11'!A:H, 3, 0), "Not Open On 12.11")</f>
        <v>Not Open On 12.11</v>
      </c>
      <c r="S1488" s="167" t="str">
        <f>IF(Table2[[#This Row],[Start Rental Date]]="New Rental", "New Rental", "Rental Extension Request")</f>
        <v>New Rental</v>
      </c>
      <c r="T1488" s="167" t="str">
        <f>IFERROR(IF(Table2[[#This Row],[Date of this request]]-Table2[[#This Row],[Tech Service Date]]&lt;60, "New Hire Rental", "Truck Breakdown"), "New Hire Rental")</f>
        <v>New Hire Rental</v>
      </c>
      <c r="U1488" s="167" t="str">
        <f>IFERROR(VLOOKUP(Table2[[#This Row],[Enterprise ID]], 'ExistingRental-12.11'!A:H, 7, 0), "Not Open On 12.11")</f>
        <v>Not Open On 12.11</v>
      </c>
      <c r="V1488" s="173" t="str">
        <f>IFERROR(VLOOKUP(Table2[[#This Row],[Enterprise ID]],'Tech-ServiceDate'!A:B,2,0), "EitherNewHire or Termed")</f>
        <v>EitherNewHire or Termed</v>
      </c>
    </row>
    <row r="1489" spans="1:22" ht="33.75" customHeight="1">
      <c r="A1489" s="15">
        <v>46021</v>
      </c>
      <c r="B1489" s="7">
        <v>61183</v>
      </c>
      <c r="C1489" s="4" t="s">
        <v>18843</v>
      </c>
      <c r="D1489" s="5" t="s">
        <v>18844</v>
      </c>
      <c r="E1489" s="176" t="str">
        <f t="shared" si="59"/>
        <v>61183</v>
      </c>
      <c r="F1489" s="181" t="str">
        <f>IFERROR(VLOOKUP(D1489,'TPMS-auto'!A:J, 10,0), "Not-in-TPMS")</f>
        <v>Not-in-TPMS</v>
      </c>
      <c r="G1489" s="181" t="str">
        <f>IFERROR(VLOOKUP(D1489,'TPMS-auto'!A:J,6,0),"Not-in-TPMS")</f>
        <v>Not-in-TPMS</v>
      </c>
      <c r="H1489" s="12" t="s">
        <v>14676</v>
      </c>
      <c r="I1489" s="2"/>
      <c r="J1489" s="13" t="s">
        <v>15426</v>
      </c>
      <c r="K1489" s="13" t="s">
        <v>18837</v>
      </c>
      <c r="L1489" s="3" t="s">
        <v>14680</v>
      </c>
      <c r="M1489" s="13"/>
      <c r="N1489" s="3" t="s">
        <v>14680</v>
      </c>
      <c r="O1489" s="3" t="s">
        <v>14680</v>
      </c>
      <c r="P1489" s="166" t="str">
        <f>IFERROR(VLOOKUP(D1489,'TPMS-auto'!A:D, 4,0),"Not-in-TPMS")</f>
        <v>Not-in-TPMS</v>
      </c>
      <c r="Q1489" s="166" t="e">
        <f>VLOOKUP(Table2[[#This Row],[Unit Number]],Ops,3,0)</f>
        <v>#N/A</v>
      </c>
      <c r="R1489" s="173" t="str">
        <f>IFERROR(VLOOKUP(Table2[[#This Row],[Enterprise ID]], 'ExistingRental-12.11'!A:H, 3, 0), "Not Open On 12.11")</f>
        <v>Not Open On 12.11</v>
      </c>
      <c r="S1489" s="167" t="str">
        <f>IF(Table2[[#This Row],[Start Rental Date]]="New Rental", "New Rental", "Rental Extension Request")</f>
        <v>New Rental</v>
      </c>
      <c r="T1489" s="167" t="str">
        <f>IFERROR(IF(Table2[[#This Row],[Date of this request]]-Table2[[#This Row],[Tech Service Date]]&lt;60, "New Hire Rental", "Truck Breakdown"), "New Hire Rental")</f>
        <v>New Hire Rental</v>
      </c>
      <c r="U1489" s="167" t="str">
        <f>IFERROR(VLOOKUP(Table2[[#This Row],[Enterprise ID]], 'ExistingRental-12.11'!A:H, 7, 0), "Not Open On 12.11")</f>
        <v>Not Open On 12.11</v>
      </c>
      <c r="V1489" s="173" t="str">
        <f>IFERROR(VLOOKUP(Table2[[#This Row],[Enterprise ID]],'Tech-ServiceDate'!A:B,2,0), "EitherNewHire or Termed")</f>
        <v>EitherNewHire or Termed</v>
      </c>
    </row>
    <row r="1490" spans="1:22" ht="33.75" customHeight="1">
      <c r="A1490" s="15">
        <v>46021</v>
      </c>
      <c r="B1490" s="8">
        <v>61269</v>
      </c>
      <c r="C1490" s="9"/>
      <c r="D1490" s="10" t="s">
        <v>18845</v>
      </c>
      <c r="E1490" s="174" t="str">
        <f t="shared" si="59"/>
        <v>61269</v>
      </c>
      <c r="F1490" s="175" t="str">
        <f>IFERROR(VLOOKUP(D1490,'TPMS-auto'!A:J, 10,0), "Not-in-TPMS")</f>
        <v>Not-in-TPMS</v>
      </c>
      <c r="G1490" s="175" t="str">
        <f>IFERROR(VLOOKUP(D1490,'TPMS-auto'!A:J,6,0),"Not-in-TPMS")</f>
        <v>Not-in-TPMS</v>
      </c>
      <c r="H1490" s="12" t="s">
        <v>14676</v>
      </c>
      <c r="I1490" s="11"/>
      <c r="J1490" s="13" t="s">
        <v>15426</v>
      </c>
      <c r="K1490" s="13" t="s">
        <v>18837</v>
      </c>
      <c r="L1490" s="3" t="s">
        <v>14680</v>
      </c>
      <c r="M1490" s="13"/>
      <c r="N1490" s="3" t="s">
        <v>14680</v>
      </c>
      <c r="O1490" s="3" t="s">
        <v>14680</v>
      </c>
      <c r="P1490" s="166" t="str">
        <f>IFERROR(VLOOKUP(D1490,'TPMS-auto'!A:D, 4,0),"Not-in-TPMS")</f>
        <v>Not-in-TPMS</v>
      </c>
      <c r="Q1490" s="166" t="e">
        <f>VLOOKUP(Table2[[#This Row],[Unit Number]],Ops,3,0)</f>
        <v>#N/A</v>
      </c>
      <c r="R1490" s="172" t="str">
        <f>IFERROR(VLOOKUP(Table2[[#This Row],[Enterprise ID]], 'ExistingRental-12.11'!A:H, 3, 0), "Not Open On 12.11")</f>
        <v>Not Open On 12.11</v>
      </c>
      <c r="S1490" s="166" t="str">
        <f>IF(Table2[[#This Row],[Start Rental Date]]="New Rental", "New Rental", "Rental Extension Request")</f>
        <v>New Rental</v>
      </c>
      <c r="T1490" s="166" t="str">
        <f>IFERROR(IF(Table2[[#This Row],[Date of this request]]-Table2[[#This Row],[Tech Service Date]]&lt;60, "New Hire Rental", "Truck Breakdown"), "New Hire Rental")</f>
        <v>New Hire Rental</v>
      </c>
      <c r="U1490" s="166" t="str">
        <f>IFERROR(VLOOKUP(Table2[[#This Row],[Enterprise ID]], 'ExistingRental-12.11'!A:H, 7, 0), "Not Open On 12.11")</f>
        <v>Not Open On 12.11</v>
      </c>
      <c r="V1490" s="172" t="str">
        <f>IFERROR(VLOOKUP(Table2[[#This Row],[Enterprise ID]],'Tech-ServiceDate'!A:B,2,0), "EitherNewHire or Termed")</f>
        <v>EitherNewHire or Termed</v>
      </c>
    </row>
    <row r="1491" spans="1:22" ht="33.75" customHeight="1">
      <c r="A1491" s="15">
        <v>46021</v>
      </c>
      <c r="B1491" s="8">
        <v>21166</v>
      </c>
      <c r="C1491" s="9" t="s">
        <v>18846</v>
      </c>
      <c r="D1491" s="10"/>
      <c r="E1491" s="174" t="str">
        <f t="shared" si="59"/>
        <v>21166</v>
      </c>
      <c r="F1491" s="175" t="str">
        <f>IFERROR(VLOOKUP(D1491,'TPMS-auto'!A:J, 10,0), "Not-in-TPMS")</f>
        <v>Not-in-TPMS</v>
      </c>
      <c r="G1491" s="175" t="str">
        <f>IFERROR(VLOOKUP(D1491,'TPMS-auto'!A:J,6,0),"Not-in-TPMS")</f>
        <v>Not-in-TPMS</v>
      </c>
      <c r="H1491" s="12" t="s">
        <v>14676</v>
      </c>
      <c r="I1491" s="11" t="s">
        <v>18847</v>
      </c>
      <c r="J1491" s="13" t="s">
        <v>17356</v>
      </c>
      <c r="K1491" s="13" t="s">
        <v>14679</v>
      </c>
      <c r="L1491" s="13"/>
      <c r="M1491" s="13"/>
      <c r="N1491" s="3" t="s">
        <v>14680</v>
      </c>
      <c r="O1491" s="3" t="s">
        <v>14680</v>
      </c>
      <c r="P1491" s="166" t="str">
        <f>IFERROR(VLOOKUP(D1491,'TPMS-auto'!A:D, 4,0),"Not-in-TPMS")</f>
        <v>Not-in-TPMS</v>
      </c>
      <c r="Q1491" s="166" t="e">
        <f>VLOOKUP(Table2[[#This Row],[Unit Number]],Ops,3,0)</f>
        <v>#N/A</v>
      </c>
      <c r="R1491" s="172" t="str">
        <f>IFERROR(VLOOKUP(Table2[[#This Row],[Enterprise ID]], 'ExistingRental-12.11'!A:H, 3, 0), "Not Open On 12.11")</f>
        <v>Not Open On 12.11</v>
      </c>
      <c r="S1491" s="166" t="str">
        <f>IF(Table2[[#This Row],[Start Rental Date]]="New Rental", "New Rental", "Rental Extension Request")</f>
        <v>New Rental</v>
      </c>
      <c r="T1491" s="166" t="str">
        <f>IFERROR(IF(Table2[[#This Row],[Date of this request]]-Table2[[#This Row],[Tech Service Date]]&lt;60, "New Hire Rental", "Truck Breakdown"), "New Hire Rental")</f>
        <v>New Hire Rental</v>
      </c>
      <c r="U1491" s="166" t="str">
        <f>IFERROR(VLOOKUP(Table2[[#This Row],[Enterprise ID]], 'ExistingRental-12.11'!A:H, 7, 0), "Not Open On 12.11")</f>
        <v>Not Open On 12.11</v>
      </c>
      <c r="V1491" s="172" t="str">
        <f>IFERROR(VLOOKUP(Table2[[#This Row],[Enterprise ID]],'Tech-ServiceDate'!A:B,2,0), "EitherNewHire or Termed")</f>
        <v>EitherNewHire or Termed</v>
      </c>
    </row>
    <row r="1492" spans="1:22" ht="33.75" customHeight="1">
      <c r="A1492" s="15">
        <v>46021</v>
      </c>
      <c r="B1492" s="8">
        <v>36221</v>
      </c>
      <c r="C1492" s="9" t="s">
        <v>18848</v>
      </c>
      <c r="D1492" s="10"/>
      <c r="E1492" s="174" t="str">
        <f t="shared" si="59"/>
        <v>36221</v>
      </c>
      <c r="F1492" s="175" t="str">
        <f>IFERROR(VLOOKUP(D1492,'TPMS-auto'!A:J, 10,0), "Not-in-TPMS")</f>
        <v>Not-in-TPMS</v>
      </c>
      <c r="G1492" s="175" t="str">
        <f>IFERROR(VLOOKUP(D1492,'TPMS-auto'!A:J,6,0),"Not-in-TPMS")</f>
        <v>Not-in-TPMS</v>
      </c>
      <c r="H1492" s="12" t="s">
        <v>14676</v>
      </c>
      <c r="I1492" s="11"/>
      <c r="J1492" s="13" t="s">
        <v>15426</v>
      </c>
      <c r="K1492" s="13" t="s">
        <v>18837</v>
      </c>
      <c r="L1492" s="13"/>
      <c r="M1492" s="13"/>
      <c r="N1492" s="3" t="s">
        <v>14680</v>
      </c>
      <c r="O1492" s="3" t="s">
        <v>14680</v>
      </c>
      <c r="P1492" s="166" t="str">
        <f>IFERROR(VLOOKUP(D1492,'TPMS-auto'!A:D, 4,0),"Not-in-TPMS")</f>
        <v>Not-in-TPMS</v>
      </c>
      <c r="Q1492" s="166" t="e">
        <f>VLOOKUP(Table2[[#This Row],[Unit Number]],Ops,3,0)</f>
        <v>#N/A</v>
      </c>
      <c r="R1492" s="172" t="str">
        <f>IFERROR(VLOOKUP(Table2[[#This Row],[Enterprise ID]], 'ExistingRental-12.11'!A:H, 3, 0), "Not Open On 12.11")</f>
        <v>Not Open On 12.11</v>
      </c>
      <c r="S1492" s="166" t="str">
        <f>IF(Table2[[#This Row],[Start Rental Date]]="New Rental", "New Rental", "Rental Extension Request")</f>
        <v>New Rental</v>
      </c>
      <c r="T1492" s="166" t="str">
        <f>IFERROR(IF(Table2[[#This Row],[Date of this request]]-Table2[[#This Row],[Tech Service Date]]&lt;60, "New Hire Rental", "Truck Breakdown"), "New Hire Rental")</f>
        <v>New Hire Rental</v>
      </c>
      <c r="U1492" s="166" t="str">
        <f>IFERROR(VLOOKUP(Table2[[#This Row],[Enterprise ID]], 'ExistingRental-12.11'!A:H, 7, 0), "Not Open On 12.11")</f>
        <v>Not Open On 12.11</v>
      </c>
      <c r="V1492" s="172" t="str">
        <f>IFERROR(VLOOKUP(Table2[[#This Row],[Enterprise ID]],'Tech-ServiceDate'!A:B,2,0), "EitherNewHire or Termed")</f>
        <v>EitherNewHire or Termed</v>
      </c>
    </row>
    <row r="1493" spans="1:22" ht="33.75" customHeight="1">
      <c r="A1493" s="15">
        <v>46021</v>
      </c>
      <c r="B1493" s="8">
        <v>36400</v>
      </c>
      <c r="C1493" s="9" t="s">
        <v>18849</v>
      </c>
      <c r="D1493" s="10"/>
      <c r="E1493" s="174" t="str">
        <f t="shared" si="59"/>
        <v>36400</v>
      </c>
      <c r="F1493" s="175" t="str">
        <f>IFERROR(VLOOKUP(D1493,'TPMS-auto'!A:J, 10,0), "Not-in-TPMS")</f>
        <v>Not-in-TPMS</v>
      </c>
      <c r="G1493" s="175" t="str">
        <f>IFERROR(VLOOKUP(D1493,'TPMS-auto'!A:J,6,0),"Not-in-TPMS")</f>
        <v>Not-in-TPMS</v>
      </c>
      <c r="H1493" s="12" t="s">
        <v>14676</v>
      </c>
      <c r="I1493" s="11" t="s">
        <v>18850</v>
      </c>
      <c r="J1493" s="13" t="s">
        <v>18851</v>
      </c>
      <c r="K1493" s="13" t="s">
        <v>14679</v>
      </c>
      <c r="L1493" s="13"/>
      <c r="M1493" s="13"/>
      <c r="N1493" s="3" t="s">
        <v>14680</v>
      </c>
      <c r="O1493" s="3" t="s">
        <v>14680</v>
      </c>
      <c r="P1493" s="166" t="str">
        <f>IFERROR(VLOOKUP(D1493,'TPMS-auto'!A:D, 4,0),"Not-in-TPMS")</f>
        <v>Not-in-TPMS</v>
      </c>
      <c r="Q1493" s="166" t="e">
        <f>VLOOKUP(Table2[[#This Row],[Unit Number]],Ops,3,0)</f>
        <v>#N/A</v>
      </c>
      <c r="R1493" s="172" t="str">
        <f>IFERROR(VLOOKUP(Table2[[#This Row],[Enterprise ID]], 'ExistingRental-12.11'!A:H, 3, 0), "Not Open On 12.11")</f>
        <v>Not Open On 12.11</v>
      </c>
      <c r="S1493" s="166" t="str">
        <f>IF(Table2[[#This Row],[Start Rental Date]]="New Rental", "New Rental", "Rental Extension Request")</f>
        <v>New Rental</v>
      </c>
      <c r="T1493" s="166" t="str">
        <f>IFERROR(IF(Table2[[#This Row],[Date of this request]]-Table2[[#This Row],[Tech Service Date]]&lt;60, "New Hire Rental", "Truck Breakdown"), "New Hire Rental")</f>
        <v>New Hire Rental</v>
      </c>
      <c r="U1493" s="166" t="str">
        <f>IFERROR(VLOOKUP(Table2[[#This Row],[Enterprise ID]], 'ExistingRental-12.11'!A:H, 7, 0), "Not Open On 12.11")</f>
        <v>Not Open On 12.11</v>
      </c>
      <c r="V1493" s="172" t="str">
        <f>IFERROR(VLOOKUP(Table2[[#This Row],[Enterprise ID]],'Tech-ServiceDate'!A:B,2,0), "EitherNewHire or Termed")</f>
        <v>EitherNewHire or Termed</v>
      </c>
    </row>
    <row r="1494" spans="1:22" ht="33.75" customHeight="1">
      <c r="A1494" s="15">
        <v>46021</v>
      </c>
      <c r="B1494" s="8">
        <v>46880</v>
      </c>
      <c r="C1494" s="9" t="s">
        <v>17115</v>
      </c>
      <c r="D1494" s="10" t="s">
        <v>15957</v>
      </c>
      <c r="E1494" s="174" t="str">
        <f t="shared" si="59"/>
        <v>46880</v>
      </c>
      <c r="F1494" s="175">
        <f>IFERROR(VLOOKUP(D1494,'TPMS-auto'!A:J, 10,0), "Not-in-TPMS")</f>
        <v>5026980094</v>
      </c>
      <c r="G1494" s="175" t="str">
        <f>IFERROR(VLOOKUP(D1494,'TPMS-auto'!A:J,6,0),"Not-in-TPMS")</f>
        <v>046880</v>
      </c>
      <c r="H1494" s="12" t="s">
        <v>14676</v>
      </c>
      <c r="I1494" s="11" t="s">
        <v>18086</v>
      </c>
      <c r="J1494" s="13" t="s">
        <v>18087</v>
      </c>
      <c r="K1494" s="13" t="s">
        <v>18088</v>
      </c>
      <c r="L1494" s="13" t="s">
        <v>14680</v>
      </c>
      <c r="M1494" s="13"/>
      <c r="N1494" s="3" t="s">
        <v>14680</v>
      </c>
      <c r="O1494" s="3" t="s">
        <v>14680</v>
      </c>
      <c r="P1494" s="166" t="str">
        <f>IFERROR(VLOOKUP(D1494,'TPMS-auto'!A:D, 4,0),"Not-in-TPMS")</f>
        <v>0004766</v>
      </c>
      <c r="Q1494" s="166" t="str">
        <f>VLOOKUP(Table2[[#This Row],[Unit Number]],Ops,3,0)</f>
        <v>Rob &amp; Andrea</v>
      </c>
      <c r="R1494" s="172">
        <f>IFERROR(VLOOKUP(Table2[[#This Row],[Enterprise ID]], 'ExistingRental-12.11'!A:H, 3, 0), "Not Open On 12.11")</f>
        <v>45883</v>
      </c>
      <c r="S1494" s="166" t="str">
        <f>IF(Table2[[#This Row],[Start Rental Date]]="New Rental", "New Rental", "Rental Extension Request")</f>
        <v>New Rental</v>
      </c>
      <c r="T1494" s="166" t="str">
        <f>IFERROR(IF(Table2[[#This Row],[Date of this request]]-Table2[[#This Row],[Tech Service Date]]&lt;60, "New Hire Rental", "Truck Breakdown"), "New Hire Rental")</f>
        <v>Truck Breakdown</v>
      </c>
      <c r="U1494" s="166" t="str">
        <f>IFERROR(VLOOKUP(Table2[[#This Row],[Enterprise ID]], 'ExistingRental-12.11'!A:H, 7, 0), "Not Open On 12.11")</f>
        <v>THEODORE DAILEY</v>
      </c>
      <c r="V1494" s="172">
        <f>IFERROR(VLOOKUP(Table2[[#This Row],[Enterprise ID]],'Tech-ServiceDate'!A:B,2,0), "EitherNewHire or Termed")</f>
        <v>45907</v>
      </c>
    </row>
    <row r="1495" spans="1:22" ht="33.75" customHeight="1">
      <c r="A1495" s="15">
        <v>46021</v>
      </c>
      <c r="B1495" s="8">
        <v>61257</v>
      </c>
      <c r="C1495" s="9" t="s">
        <v>18852</v>
      </c>
      <c r="D1495" s="10"/>
      <c r="E1495" s="174" t="str">
        <f t="shared" si="59"/>
        <v>61257</v>
      </c>
      <c r="F1495" s="175" t="str">
        <f>IFERROR(VLOOKUP(D1495,'TPMS-auto'!A:J, 10,0), "Not-in-TPMS")</f>
        <v>Not-in-TPMS</v>
      </c>
      <c r="G1495" s="175" t="str">
        <f>IFERROR(VLOOKUP(D1495,'TPMS-auto'!A:J,6,0),"Not-in-TPMS")</f>
        <v>Not-in-TPMS</v>
      </c>
      <c r="H1495" s="12" t="s">
        <v>14676</v>
      </c>
      <c r="I1495" s="11"/>
      <c r="J1495" s="13" t="s">
        <v>18853</v>
      </c>
      <c r="K1495" s="13" t="s">
        <v>18854</v>
      </c>
      <c r="L1495" s="13"/>
      <c r="M1495" s="13"/>
      <c r="N1495" s="3" t="s">
        <v>14680</v>
      </c>
      <c r="O1495" s="3" t="s">
        <v>14680</v>
      </c>
      <c r="P1495" s="166" t="str">
        <f>IFERROR(VLOOKUP(D1495,'TPMS-auto'!A:D, 4,0),"Not-in-TPMS")</f>
        <v>Not-in-TPMS</v>
      </c>
      <c r="Q1495" s="166" t="e">
        <f>VLOOKUP(Table2[[#This Row],[Unit Number]],Ops,3,0)</f>
        <v>#N/A</v>
      </c>
      <c r="R1495" s="172" t="str">
        <f>IFERROR(VLOOKUP(Table2[[#This Row],[Enterprise ID]], 'ExistingRental-12.11'!A:H, 3, 0), "Not Open On 12.11")</f>
        <v>Not Open On 12.11</v>
      </c>
      <c r="S1495" s="166" t="str">
        <f>IF(Table2[[#This Row],[Start Rental Date]]="New Rental", "New Rental", "Rental Extension Request")</f>
        <v>New Rental</v>
      </c>
      <c r="T1495" s="166" t="str">
        <f>IFERROR(IF(Table2[[#This Row],[Date of this request]]-Table2[[#This Row],[Tech Service Date]]&lt;60, "New Hire Rental", "Truck Breakdown"), "New Hire Rental")</f>
        <v>New Hire Rental</v>
      </c>
      <c r="U1495" s="166" t="str">
        <f>IFERROR(VLOOKUP(Table2[[#This Row],[Enterprise ID]], 'ExistingRental-12.11'!A:H, 7, 0), "Not Open On 12.11")</f>
        <v>Not Open On 12.11</v>
      </c>
      <c r="V1495" s="172" t="str">
        <f>IFERROR(VLOOKUP(Table2[[#This Row],[Enterprise ID]],'Tech-ServiceDate'!A:B,2,0), "EitherNewHire or Termed")</f>
        <v>EitherNewHire or Termed</v>
      </c>
    </row>
    <row r="1496" spans="1:22" ht="33.75" customHeight="1">
      <c r="A1496" s="15">
        <v>46021</v>
      </c>
      <c r="B1496" s="8">
        <v>36243</v>
      </c>
      <c r="C1496" s="9" t="s">
        <v>17307</v>
      </c>
      <c r="D1496" s="10" t="s">
        <v>11009</v>
      </c>
      <c r="E1496" s="174" t="s">
        <v>16509</v>
      </c>
      <c r="F1496" s="175">
        <v>9108765642</v>
      </c>
      <c r="G1496" s="175" t="s">
        <v>16510</v>
      </c>
      <c r="H1496" s="12" t="s">
        <v>14676</v>
      </c>
      <c r="I1496" s="11" t="s">
        <v>18663</v>
      </c>
      <c r="J1496" s="3" t="s">
        <v>18855</v>
      </c>
      <c r="K1496" s="3" t="s">
        <v>14679</v>
      </c>
      <c r="L1496" s="3"/>
      <c r="M1496" s="13"/>
      <c r="N1496" s="3" t="s">
        <v>14680</v>
      </c>
      <c r="O1496" s="3" t="s">
        <v>14680</v>
      </c>
      <c r="P1496" s="166" t="str">
        <f>IFERROR(VLOOKUP(D1496,'TPMS-auto'!A:D, 4,0),"Not-in-TPMS")</f>
        <v>0008175</v>
      </c>
      <c r="Q1496" s="166" t="str">
        <f>VLOOKUP(Table2[[#This Row],[Unit Number]],Ops,3,0)</f>
        <v>Rob &amp; Andrea</v>
      </c>
      <c r="R1496" s="173" t="str">
        <f>IFERROR(VLOOKUP(Table2[[#This Row],[Enterprise ID]], 'ExistingRental-12.11'!A:H, 3, 0), "Not Open On 12.11")</f>
        <v>Not Open On 12.11</v>
      </c>
      <c r="S1496" s="167" t="str">
        <f>IF(Table2[[#This Row],[Start Rental Date]]="New Rental", "New Rental", "Rental Extension Request")</f>
        <v>New Rental</v>
      </c>
      <c r="T1496" s="167" t="str">
        <f>IFERROR(IF(Table2[[#This Row],[Date of this request]]-Table2[[#This Row],[Tech Service Date]]&lt;60, "New Hire Rental", "Truck Breakdown"), "New Hire Rental")</f>
        <v>Truck Breakdown</v>
      </c>
      <c r="U1496" s="167" t="str">
        <f>IFERROR(VLOOKUP(Table2[[#This Row],[Enterprise ID]], 'ExistingRental-12.11'!A:H, 7, 0), "Not Open On 12.11")</f>
        <v>Not Open On 12.11</v>
      </c>
      <c r="V1496" s="173">
        <f>IFERROR(VLOOKUP(Table2[[#This Row],[Enterprise ID]],'Tech-ServiceDate'!A:B,2,0), "EitherNewHire or Termed")</f>
        <v>41176</v>
      </c>
    </row>
    <row r="1497" spans="1:22" ht="33.75" customHeight="1">
      <c r="A1497" s="15">
        <v>46021</v>
      </c>
      <c r="B1497" s="7">
        <v>46994</v>
      </c>
      <c r="C1497" s="4" t="s">
        <v>18856</v>
      </c>
      <c r="D1497" s="5"/>
      <c r="E1497" s="176" t="str">
        <f t="shared" ref="E1497:E1504" si="60">TRIM(B1497)</f>
        <v>46994</v>
      </c>
      <c r="F1497" s="181" t="str">
        <f>IFERROR(VLOOKUP(D1497,'TPMS-auto'!A:J, 10,0), "Not-in-TPMS")</f>
        <v>Not-in-TPMS</v>
      </c>
      <c r="G1497" s="181" t="str">
        <f>IFERROR(VLOOKUP(D1497,'TPMS-auto'!A:J,6,0),"Not-in-TPMS")</f>
        <v>Not-in-TPMS</v>
      </c>
      <c r="H1497" s="12" t="s">
        <v>14676</v>
      </c>
      <c r="I1497" s="2"/>
      <c r="J1497" s="13" t="s">
        <v>15426</v>
      </c>
      <c r="K1497" s="13" t="s">
        <v>18837</v>
      </c>
      <c r="L1497" s="3"/>
      <c r="M1497" s="13"/>
      <c r="N1497" s="3" t="s">
        <v>14680</v>
      </c>
      <c r="O1497" s="3" t="s">
        <v>14680</v>
      </c>
      <c r="P1497" s="166" t="str">
        <f>IFERROR(VLOOKUP(D1497,'TPMS-auto'!A:D, 4,0),"Not-in-TPMS")</f>
        <v>Not-in-TPMS</v>
      </c>
      <c r="Q1497" s="166" t="e">
        <f>VLOOKUP(Table2[[#This Row],[Unit Number]],Ops,3,0)</f>
        <v>#N/A</v>
      </c>
      <c r="R1497" s="173" t="str">
        <f>IFERROR(VLOOKUP(Table2[[#This Row],[Enterprise ID]], 'ExistingRental-12.11'!A:H, 3, 0), "Not Open On 12.11")</f>
        <v>Not Open On 12.11</v>
      </c>
      <c r="S1497" s="167" t="str">
        <f>IF(Table2[[#This Row],[Start Rental Date]]="New Rental", "New Rental", "Rental Extension Request")</f>
        <v>New Rental</v>
      </c>
      <c r="T1497" s="167" t="str">
        <f>IFERROR(IF(Table2[[#This Row],[Date of this request]]-Table2[[#This Row],[Tech Service Date]]&lt;60, "New Hire Rental", "Truck Breakdown"), "New Hire Rental")</f>
        <v>New Hire Rental</v>
      </c>
      <c r="U1497" s="167" t="str">
        <f>IFERROR(VLOOKUP(Table2[[#This Row],[Enterprise ID]], 'ExistingRental-12.11'!A:H, 7, 0), "Not Open On 12.11")</f>
        <v>Not Open On 12.11</v>
      </c>
      <c r="V1497" s="173" t="str">
        <f>IFERROR(VLOOKUP(Table2[[#This Row],[Enterprise ID]],'Tech-ServiceDate'!A:B,2,0), "EitherNewHire or Termed")</f>
        <v>EitherNewHire or Termed</v>
      </c>
    </row>
    <row r="1498" spans="1:22" ht="33.75" customHeight="1">
      <c r="A1498" s="15">
        <v>46021</v>
      </c>
      <c r="B1498" s="8">
        <v>61307</v>
      </c>
      <c r="C1498" s="9" t="s">
        <v>18857</v>
      </c>
      <c r="D1498" s="10"/>
      <c r="E1498" s="174" t="str">
        <f t="shared" si="60"/>
        <v>61307</v>
      </c>
      <c r="F1498" s="175" t="str">
        <f>IFERROR(VLOOKUP(D1498,'TPMS-auto'!A:J, 10,0), "Not-in-TPMS")</f>
        <v>Not-in-TPMS</v>
      </c>
      <c r="G1498" s="175" t="str">
        <f>IFERROR(VLOOKUP(D1498,'TPMS-auto'!A:J,6,0),"Not-in-TPMS")</f>
        <v>Not-in-TPMS</v>
      </c>
      <c r="H1498" s="12" t="s">
        <v>14676</v>
      </c>
      <c r="I1498" s="11" t="s">
        <v>18858</v>
      </c>
      <c r="J1498" s="13" t="s">
        <v>18859</v>
      </c>
      <c r="K1498" s="3" t="s">
        <v>14679</v>
      </c>
      <c r="L1498" s="13"/>
      <c r="M1498" s="13"/>
      <c r="N1498" s="3" t="s">
        <v>14680</v>
      </c>
      <c r="O1498" s="3" t="s">
        <v>14680</v>
      </c>
      <c r="P1498" s="166" t="str">
        <f>IFERROR(VLOOKUP(D1498,'TPMS-auto'!A:D, 4,0),"Not-in-TPMS")</f>
        <v>Not-in-TPMS</v>
      </c>
      <c r="Q1498" s="166" t="e">
        <f>VLOOKUP(Table2[[#This Row],[Unit Number]],Ops,3,0)</f>
        <v>#N/A</v>
      </c>
      <c r="R1498" s="172" t="str">
        <f>IFERROR(VLOOKUP(Table2[[#This Row],[Enterprise ID]], 'ExistingRental-12.11'!A:H, 3, 0), "Not Open On 12.11")</f>
        <v>Not Open On 12.11</v>
      </c>
      <c r="S1498" s="166" t="str">
        <f>IF(Table2[[#This Row],[Start Rental Date]]="New Rental", "New Rental", "Rental Extension Request")</f>
        <v>New Rental</v>
      </c>
      <c r="T1498" s="166" t="str">
        <f>IFERROR(IF(Table2[[#This Row],[Date of this request]]-Table2[[#This Row],[Tech Service Date]]&lt;60, "New Hire Rental", "Truck Breakdown"), "New Hire Rental")</f>
        <v>New Hire Rental</v>
      </c>
      <c r="U1498" s="166" t="str">
        <f>IFERROR(VLOOKUP(Table2[[#This Row],[Enterprise ID]], 'ExistingRental-12.11'!A:H, 7, 0), "Not Open On 12.11")</f>
        <v>Not Open On 12.11</v>
      </c>
      <c r="V1498" s="172" t="str">
        <f>IFERROR(VLOOKUP(Table2[[#This Row],[Enterprise ID]],'Tech-ServiceDate'!A:B,2,0), "EitherNewHire or Termed")</f>
        <v>EitherNewHire or Termed</v>
      </c>
    </row>
    <row r="1499" spans="1:22" ht="33.75" customHeight="1">
      <c r="A1499" s="15">
        <v>46021</v>
      </c>
      <c r="B1499" s="7">
        <v>22186</v>
      </c>
      <c r="C1499" s="4" t="s">
        <v>15817</v>
      </c>
      <c r="D1499" s="5"/>
      <c r="E1499" s="176" t="str">
        <f t="shared" si="60"/>
        <v>22186</v>
      </c>
      <c r="F1499" s="181" t="str">
        <f>IFERROR(VLOOKUP(D1499,'TPMS-auto'!A:J, 10,0), "Not-in-TPMS")</f>
        <v>Not-in-TPMS</v>
      </c>
      <c r="G1499" s="181" t="str">
        <f>IFERROR(VLOOKUP(D1499,'TPMS-auto'!A:J,6,0),"Not-in-TPMS")</f>
        <v>Not-in-TPMS</v>
      </c>
      <c r="H1499" s="6">
        <v>45894</v>
      </c>
      <c r="I1499" s="2" t="s">
        <v>15819</v>
      </c>
      <c r="J1499" s="3" t="s">
        <v>18860</v>
      </c>
      <c r="K1499" s="3" t="s">
        <v>14679</v>
      </c>
      <c r="L1499" s="3"/>
      <c r="M1499" s="13"/>
      <c r="N1499" s="3" t="s">
        <v>14680</v>
      </c>
      <c r="O1499" s="3" t="s">
        <v>14680</v>
      </c>
      <c r="P1499" s="166" t="str">
        <f>IFERROR(VLOOKUP(D1499,'TPMS-auto'!A:D, 4,0),"Not-in-TPMS")</f>
        <v>Not-in-TPMS</v>
      </c>
      <c r="Q1499" s="166" t="e">
        <f>VLOOKUP(Table2[[#This Row],[Unit Number]],Ops,3,0)</f>
        <v>#N/A</v>
      </c>
      <c r="R1499" s="173" t="str">
        <f>IFERROR(VLOOKUP(Table2[[#This Row],[Enterprise ID]], 'ExistingRental-12.11'!A:H, 3, 0), "Not Open On 12.11")</f>
        <v>Not Open On 12.11</v>
      </c>
      <c r="S1499" s="167" t="str">
        <f>IF(Table2[[#This Row],[Start Rental Date]]="New Rental", "New Rental", "Rental Extension Request")</f>
        <v>Rental Extension Request</v>
      </c>
      <c r="T1499" s="167" t="str">
        <f>IFERROR(IF(Table2[[#This Row],[Date of this request]]-Table2[[#This Row],[Tech Service Date]]&lt;60, "New Hire Rental", "Truck Breakdown"), "New Hire Rental")</f>
        <v>New Hire Rental</v>
      </c>
      <c r="U1499" s="167" t="str">
        <f>IFERROR(VLOOKUP(Table2[[#This Row],[Enterprise ID]], 'ExistingRental-12.11'!A:H, 7, 0), "Not Open On 12.11")</f>
        <v>Not Open On 12.11</v>
      </c>
      <c r="V1499" s="173" t="str">
        <f>IFERROR(VLOOKUP(Table2[[#This Row],[Enterprise ID]],'Tech-ServiceDate'!A:B,2,0), "EitherNewHire or Termed")</f>
        <v>EitherNewHire or Termed</v>
      </c>
    </row>
    <row r="1500" spans="1:22" ht="33.75" customHeight="1">
      <c r="A1500" s="15">
        <v>46021</v>
      </c>
      <c r="B1500" s="8">
        <v>46726</v>
      </c>
      <c r="C1500" s="9" t="s">
        <v>15668</v>
      </c>
      <c r="D1500" s="10" t="s">
        <v>13746</v>
      </c>
      <c r="E1500" s="174" t="str">
        <f t="shared" si="60"/>
        <v>46726</v>
      </c>
      <c r="F1500" s="175">
        <f>IFERROR(VLOOKUP(D1500,'TPMS-auto'!A:J, 10,0), "Not-in-TPMS")</f>
        <v>9034909052</v>
      </c>
      <c r="G1500" s="175" t="str">
        <f>IFERROR(VLOOKUP(D1500,'TPMS-auto'!A:J,6,0),"Not-in-TPMS")</f>
        <v>046276</v>
      </c>
      <c r="H1500" s="12">
        <v>46013</v>
      </c>
      <c r="I1500" s="11" t="s">
        <v>18714</v>
      </c>
      <c r="J1500" s="13"/>
      <c r="K1500" s="13"/>
      <c r="L1500" s="3"/>
      <c r="M1500" s="13"/>
      <c r="N1500" s="3" t="s">
        <v>14680</v>
      </c>
      <c r="O1500" s="3" t="s">
        <v>14680</v>
      </c>
      <c r="P1500" s="166" t="str">
        <f>IFERROR(VLOOKUP(D1500,'TPMS-auto'!A:D, 4,0),"Not-in-TPMS")</f>
        <v>0007995</v>
      </c>
      <c r="Q1500" s="166" t="str">
        <f>VLOOKUP(Table2[[#This Row],[Unit Number]],Ops,3,0)</f>
        <v>Carol &amp; Tasha</v>
      </c>
      <c r="R1500" s="173">
        <f>IFERROR(VLOOKUP(Table2[[#This Row],[Enterprise ID]], 'ExistingRental-12.11'!A:H, 3, 0), "Not Open On 12.11")</f>
        <v>45992</v>
      </c>
      <c r="S1500" s="167" t="str">
        <f>IF(Table2[[#This Row],[Start Rental Date]]="New Rental", "New Rental", "Rental Extension Request")</f>
        <v>Rental Extension Request</v>
      </c>
      <c r="T1500" s="167" t="str">
        <f>IFERROR(IF(Table2[[#This Row],[Date of this request]]-Table2[[#This Row],[Tech Service Date]]&lt;60, "New Hire Rental", "Truck Breakdown"), "New Hire Rental")</f>
        <v>Truck Breakdown</v>
      </c>
      <c r="U1500" s="167" t="str">
        <f>IFERROR(VLOOKUP(Table2[[#This Row],[Enterprise ID]], 'ExistingRental-12.11'!A:H, 7, 0), "Not Open On 12.11")</f>
        <v>VICTOR HAWKINS</v>
      </c>
      <c r="V1500" s="173">
        <f>IFERROR(VLOOKUP(Table2[[#This Row],[Enterprise ID]],'Tech-ServiceDate'!A:B,2,0), "EitherNewHire or Termed")</f>
        <v>41162</v>
      </c>
    </row>
    <row r="1501" spans="1:22" ht="33.75" customHeight="1">
      <c r="A1501" s="15">
        <v>46021</v>
      </c>
      <c r="B1501" s="8">
        <v>47370</v>
      </c>
      <c r="C1501" s="9" t="s">
        <v>17726</v>
      </c>
      <c r="D1501" s="10" t="s">
        <v>16889</v>
      </c>
      <c r="E1501" s="174" t="str">
        <f t="shared" si="60"/>
        <v>47370</v>
      </c>
      <c r="F1501" s="175">
        <f>IFERROR(VLOOKUP(D1501,'TPMS-auto'!A:J, 10,0), "Not-in-TPMS")</f>
        <v>8032211088</v>
      </c>
      <c r="G1501" s="175" t="str">
        <f>IFERROR(VLOOKUP(D1501,'TPMS-auto'!A:J,6,0),"Not-in-TPMS")</f>
        <v>047370</v>
      </c>
      <c r="H1501" s="12" t="s">
        <v>16219</v>
      </c>
      <c r="I1501" s="11" t="s">
        <v>18861</v>
      </c>
      <c r="J1501" s="13" t="s">
        <v>18862</v>
      </c>
      <c r="K1501" s="3" t="s">
        <v>14679</v>
      </c>
      <c r="L1501" s="13"/>
      <c r="M1501" s="13"/>
      <c r="N1501" s="3" t="s">
        <v>14680</v>
      </c>
      <c r="O1501" s="3" t="s">
        <v>14680</v>
      </c>
      <c r="P1501" s="166" t="str">
        <f>IFERROR(VLOOKUP(D1501,'TPMS-auto'!A:D, 4,0),"Not-in-TPMS")</f>
        <v>0008175</v>
      </c>
      <c r="Q1501" s="166" t="str">
        <f>VLOOKUP(Table2[[#This Row],[Unit Number]],Ops,3,0)</f>
        <v>Rob &amp; Andrea</v>
      </c>
      <c r="R1501" s="172">
        <f>IFERROR(VLOOKUP(Table2[[#This Row],[Enterprise ID]], 'ExistingRental-12.11'!A:H, 3, 0), "Not Open On 12.11")</f>
        <v>45985</v>
      </c>
      <c r="S1501" s="166" t="str">
        <f>IF(Table2[[#This Row],[Start Rental Date]]="New Rental", "New Rental", "Rental Extension Request")</f>
        <v>New Rental</v>
      </c>
      <c r="T1501" s="166" t="str">
        <f>IFERROR(IF(Table2[[#This Row],[Date of this request]]-Table2[[#This Row],[Tech Service Date]]&lt;60, "New Hire Rental", "Truck Breakdown"), "New Hire Rental")</f>
        <v>Truck Breakdown</v>
      </c>
      <c r="U1501" s="166" t="str">
        <f>IFERROR(VLOOKUP(Table2[[#This Row],[Enterprise ID]], 'ExistingRental-12.11'!A:H, 7, 0), "Not Open On 12.11")</f>
        <v>MARCUS FULLWOOD</v>
      </c>
      <c r="V1501" s="172">
        <f>IFERROR(VLOOKUP(Table2[[#This Row],[Enterprise ID]],'Tech-ServiceDate'!A:B,2,0), "EitherNewHire or Termed")</f>
        <v>45921</v>
      </c>
    </row>
    <row r="1502" spans="1:22" ht="33.75" customHeight="1">
      <c r="A1502" s="15">
        <v>46021</v>
      </c>
      <c r="B1502" s="8">
        <v>46977</v>
      </c>
      <c r="C1502" s="9" t="s">
        <v>18219</v>
      </c>
      <c r="D1502" s="10" t="s">
        <v>570</v>
      </c>
      <c r="E1502" s="174" t="str">
        <f t="shared" si="60"/>
        <v>46977</v>
      </c>
      <c r="F1502" s="175">
        <f>IFERROR(VLOOKUP(D1502,'TPMS-auto'!A:J, 10,0), "Not-in-TPMS")</f>
        <v>7576219851</v>
      </c>
      <c r="G1502" s="175" t="str">
        <f>IFERROR(VLOOKUP(D1502,'TPMS-auto'!A:J,6,0),"Not-in-TPMS")</f>
        <v>046977</v>
      </c>
      <c r="H1502" s="12">
        <v>45995</v>
      </c>
      <c r="I1502" s="11" t="s">
        <v>18220</v>
      </c>
      <c r="J1502" s="13" t="s">
        <v>18221</v>
      </c>
      <c r="K1502" s="13" t="s">
        <v>14679</v>
      </c>
      <c r="L1502" s="13" t="s">
        <v>14680</v>
      </c>
      <c r="M1502" s="13"/>
      <c r="N1502" s="13" t="s">
        <v>14680</v>
      </c>
      <c r="O1502" s="13" t="s">
        <v>14680</v>
      </c>
      <c r="P1502" s="166" t="str">
        <f>IFERROR(VLOOKUP(D1502,'TPMS-auto'!A:D, 4,0),"Not-in-TPMS")</f>
        <v>0008175</v>
      </c>
      <c r="Q1502" s="166" t="str">
        <f>VLOOKUP(Table2[[#This Row],[Unit Number]],Ops,3,0)</f>
        <v>Rob &amp; Andrea</v>
      </c>
      <c r="R1502" s="172">
        <f>IFERROR(VLOOKUP(Table2[[#This Row],[Enterprise ID]], 'ExistingRental-12.11'!A:H, 3, 0), "Not Open On 12.11")</f>
        <v>45995</v>
      </c>
      <c r="S1502" s="166" t="str">
        <f>IF(Table2[[#This Row],[Start Rental Date]]="New Rental", "New Rental", "Rental Extension Request")</f>
        <v>Rental Extension Request</v>
      </c>
      <c r="T1502" s="166" t="str">
        <f>IFERROR(IF(Table2[[#This Row],[Date of this request]]-Table2[[#This Row],[Tech Service Date]]&lt;60, "New Hire Rental", "Truck Breakdown"), "New Hire Rental")</f>
        <v>Truck Breakdown</v>
      </c>
      <c r="U1502" s="166" t="str">
        <f>IFERROR(VLOOKUP(Table2[[#This Row],[Enterprise ID]], 'ExistingRental-12.11'!A:H, 7, 0), "Not Open On 12.11")</f>
        <v>ANTHONY ESPOSITO</v>
      </c>
      <c r="V1502" s="172">
        <f>IFERROR(VLOOKUP(Table2[[#This Row],[Enterprise ID]],'Tech-ServiceDate'!A:B,2,0), "EitherNewHire or Termed")</f>
        <v>39181</v>
      </c>
    </row>
    <row r="1503" spans="1:22" ht="33.75" customHeight="1">
      <c r="A1503" s="15">
        <v>46021</v>
      </c>
      <c r="B1503" s="8">
        <v>36467</v>
      </c>
      <c r="C1503" s="9" t="s">
        <v>18863</v>
      </c>
      <c r="D1503" s="10"/>
      <c r="E1503" s="174" t="str">
        <f t="shared" si="60"/>
        <v>36467</v>
      </c>
      <c r="F1503" s="175" t="str">
        <f>IFERROR(VLOOKUP(D1503,'TPMS-auto'!A:J, 10,0), "Not-in-TPMS")</f>
        <v>Not-in-TPMS</v>
      </c>
      <c r="G1503" s="175" t="str">
        <f>IFERROR(VLOOKUP(D1503,'TPMS-auto'!A:J,6,0),"Not-in-TPMS")</f>
        <v>Not-in-TPMS</v>
      </c>
      <c r="H1503" s="12" t="s">
        <v>16219</v>
      </c>
      <c r="I1503" s="11" t="s">
        <v>18864</v>
      </c>
      <c r="J1503" s="13" t="s">
        <v>18865</v>
      </c>
      <c r="K1503" s="13" t="s">
        <v>14679</v>
      </c>
      <c r="L1503" s="13"/>
      <c r="M1503" s="13"/>
      <c r="N1503" s="3" t="s">
        <v>14680</v>
      </c>
      <c r="O1503" s="3" t="s">
        <v>14680</v>
      </c>
      <c r="P1503" s="166" t="str">
        <f>IFERROR(VLOOKUP(D1503,'TPMS-auto'!A:D, 4,0),"Not-in-TPMS")</f>
        <v>Not-in-TPMS</v>
      </c>
      <c r="Q1503" s="166" t="e">
        <f>VLOOKUP(Table2[[#This Row],[Unit Number]],Ops,3,0)</f>
        <v>#N/A</v>
      </c>
      <c r="R1503" s="172" t="str">
        <f>IFERROR(VLOOKUP(Table2[[#This Row],[Enterprise ID]], 'ExistingRental-12.11'!A:H, 3, 0), "Not Open On 12.11")</f>
        <v>Not Open On 12.11</v>
      </c>
      <c r="S1503" s="166" t="str">
        <f>IF(Table2[[#This Row],[Start Rental Date]]="New Rental", "New Rental", "Rental Extension Request")</f>
        <v>New Rental</v>
      </c>
      <c r="T1503" s="166" t="str">
        <f>IFERROR(IF(Table2[[#This Row],[Date of this request]]-Table2[[#This Row],[Tech Service Date]]&lt;60, "New Hire Rental", "Truck Breakdown"), "New Hire Rental")</f>
        <v>New Hire Rental</v>
      </c>
      <c r="U1503" s="166" t="str">
        <f>IFERROR(VLOOKUP(Table2[[#This Row],[Enterprise ID]], 'ExistingRental-12.11'!A:H, 7, 0), "Not Open On 12.11")</f>
        <v>Not Open On 12.11</v>
      </c>
      <c r="V1503" s="172" t="str">
        <f>IFERROR(VLOOKUP(Table2[[#This Row],[Enterprise ID]],'Tech-ServiceDate'!A:B,2,0), "EitherNewHire or Termed")</f>
        <v>EitherNewHire or Termed</v>
      </c>
    </row>
    <row r="1504" spans="1:22" ht="33.75" customHeight="1">
      <c r="A1504" s="15">
        <v>46021</v>
      </c>
      <c r="B1504" s="8">
        <v>37104</v>
      </c>
      <c r="C1504" s="9" t="s">
        <v>18866</v>
      </c>
      <c r="D1504" s="10"/>
      <c r="E1504" s="174" t="str">
        <f t="shared" si="60"/>
        <v>37104</v>
      </c>
      <c r="F1504" s="175" t="str">
        <f>IFERROR(VLOOKUP(D1504,'TPMS-auto'!A:J, 10,0), "Not-in-TPMS")</f>
        <v>Not-in-TPMS</v>
      </c>
      <c r="G1504" s="175" t="str">
        <f>IFERROR(VLOOKUP(D1504,'TPMS-auto'!A:J,6,0),"Not-in-TPMS")</f>
        <v>Not-in-TPMS</v>
      </c>
      <c r="H1504" s="12" t="s">
        <v>16219</v>
      </c>
      <c r="I1504" s="11" t="s">
        <v>18867</v>
      </c>
      <c r="J1504" s="13" t="s">
        <v>18868</v>
      </c>
      <c r="K1504" s="13" t="s">
        <v>14679</v>
      </c>
      <c r="L1504" s="13"/>
      <c r="M1504" s="13"/>
      <c r="N1504" s="3" t="s">
        <v>14680</v>
      </c>
      <c r="O1504" s="3" t="s">
        <v>14680</v>
      </c>
      <c r="P1504" s="166" t="str">
        <f>IFERROR(VLOOKUP(D1504,'TPMS-auto'!A:D, 4,0),"Not-in-TPMS")</f>
        <v>Not-in-TPMS</v>
      </c>
      <c r="Q1504" s="166" t="e">
        <f>VLOOKUP(Table2[[#This Row],[Unit Number]],Ops,3,0)</f>
        <v>#N/A</v>
      </c>
      <c r="R1504" s="172" t="str">
        <f>IFERROR(VLOOKUP(Table2[[#This Row],[Enterprise ID]], 'ExistingRental-12.11'!A:H, 3, 0), "Not Open On 12.11")</f>
        <v>Not Open On 12.11</v>
      </c>
      <c r="S1504" s="166" t="str">
        <f>IF(Table2[[#This Row],[Start Rental Date]]="New Rental", "New Rental", "Rental Extension Request")</f>
        <v>New Rental</v>
      </c>
      <c r="T1504" s="166" t="str">
        <f>IFERROR(IF(Table2[[#This Row],[Date of this request]]-Table2[[#This Row],[Tech Service Date]]&lt;60, "New Hire Rental", "Truck Breakdown"), "New Hire Rental")</f>
        <v>New Hire Rental</v>
      </c>
      <c r="U1504" s="166" t="str">
        <f>IFERROR(VLOOKUP(Table2[[#This Row],[Enterprise ID]], 'ExistingRental-12.11'!A:H, 7, 0), "Not Open On 12.11")</f>
        <v>Not Open On 12.11</v>
      </c>
      <c r="V1504" s="172" t="str">
        <f>IFERROR(VLOOKUP(Table2[[#This Row],[Enterprise ID]],'Tech-ServiceDate'!A:B,2,0), "EitherNewHire or Termed")</f>
        <v>EitherNewHire or Termed</v>
      </c>
    </row>
    <row r="1505" spans="1:22" ht="33.75" customHeight="1">
      <c r="A1505" s="15">
        <v>46021</v>
      </c>
      <c r="B1505" s="8">
        <v>46809</v>
      </c>
      <c r="C1505" s="9" t="s">
        <v>16777</v>
      </c>
      <c r="D1505" s="10" t="s">
        <v>16778</v>
      </c>
      <c r="E1505" s="174" t="s">
        <v>18869</v>
      </c>
      <c r="F1505" s="175">
        <v>7577375722</v>
      </c>
      <c r="G1505" s="175" t="s">
        <v>18870</v>
      </c>
      <c r="H1505" s="12" t="s">
        <v>16219</v>
      </c>
      <c r="I1505" s="11" t="s">
        <v>18871</v>
      </c>
      <c r="J1505" s="13" t="s">
        <v>18872</v>
      </c>
      <c r="K1505" s="13" t="s">
        <v>14679</v>
      </c>
      <c r="L1505" s="13"/>
      <c r="M1505" s="13"/>
      <c r="N1505" s="3" t="s">
        <v>14680</v>
      </c>
      <c r="O1505" s="3" t="s">
        <v>14680</v>
      </c>
      <c r="P1505" s="166" t="str">
        <f>IFERROR(VLOOKUP(D1505,'TPMS-auto'!A:D, 4,0),"Not-in-TPMS")</f>
        <v>0008175</v>
      </c>
      <c r="Q1505" s="166" t="str">
        <f>VLOOKUP(Table2[[#This Row],[Unit Number]],Ops,3,0)</f>
        <v>Rob &amp; Andrea</v>
      </c>
      <c r="R1505" s="172" t="str">
        <f>IFERROR(VLOOKUP(Table2[[#This Row],[Enterprise ID]], 'ExistingRental-12.11'!A:H, 3, 0), "Not Open On 12.11")</f>
        <v>Not Open On 12.11</v>
      </c>
      <c r="S1505" s="166" t="str">
        <f>IF(Table2[[#This Row],[Start Rental Date]]="New Rental", "New Rental", "Rental Extension Request")</f>
        <v>New Rental</v>
      </c>
      <c r="T1505" s="166" t="str">
        <f>IFERROR(IF(Table2[[#This Row],[Date of this request]]-Table2[[#This Row],[Tech Service Date]]&lt;60, "New Hire Rental", "Truck Breakdown"), "New Hire Rental")</f>
        <v>Truck Breakdown</v>
      </c>
      <c r="U1505" s="166" t="str">
        <f>IFERROR(VLOOKUP(Table2[[#This Row],[Enterprise ID]], 'ExistingRental-12.11'!A:H, 7, 0), "Not Open On 12.11")</f>
        <v>Not Open On 12.11</v>
      </c>
      <c r="V1505" s="172">
        <f>IFERROR(VLOOKUP(Table2[[#This Row],[Enterprise ID]],'Tech-ServiceDate'!A:B,2,0), "EitherNewHire or Termed")</f>
        <v>45816</v>
      </c>
    </row>
    <row r="1506" spans="1:22" ht="33.75" customHeight="1">
      <c r="A1506" s="15">
        <v>46022</v>
      </c>
      <c r="B1506" s="8">
        <v>46587</v>
      </c>
      <c r="C1506" s="9" t="s">
        <v>15465</v>
      </c>
      <c r="D1506" s="10"/>
      <c r="E1506" s="174" t="str">
        <f>TRIM(B1506)</f>
        <v>46587</v>
      </c>
      <c r="F1506" s="175" t="str">
        <f>IFERROR(VLOOKUP(D1506,'TPMS-auto'!A:J, 10,0), "Not-in-TPMS")</f>
        <v>Not-in-TPMS</v>
      </c>
      <c r="G1506" s="175" t="str">
        <f>IFERROR(VLOOKUP(D1506,'TPMS-auto'!A:J,6,0),"Not-in-TPMS")</f>
        <v>Not-in-TPMS</v>
      </c>
      <c r="H1506" s="12" t="s">
        <v>16219</v>
      </c>
      <c r="I1506" s="11" t="s">
        <v>15466</v>
      </c>
      <c r="J1506" s="13" t="s">
        <v>18285</v>
      </c>
      <c r="K1506" s="13" t="s">
        <v>14679</v>
      </c>
      <c r="L1506" s="13"/>
      <c r="M1506" s="13"/>
      <c r="N1506" s="3" t="s">
        <v>14680</v>
      </c>
      <c r="O1506" s="3" t="s">
        <v>14680</v>
      </c>
      <c r="P1506" s="166" t="str">
        <f>IFERROR(VLOOKUP(D1506,'TPMS-auto'!A:D, 4,0),"Not-in-TPMS")</f>
        <v>Not-in-TPMS</v>
      </c>
      <c r="Q1506" s="166" t="e">
        <f>VLOOKUP(Table2[[#This Row],[Unit Number]],Ops,3,0)</f>
        <v>#N/A</v>
      </c>
      <c r="R1506" s="172" t="str">
        <f>IFERROR(VLOOKUP(Table2[[#This Row],[Enterprise ID]], 'ExistingRental-12.11'!A:H, 3, 0), "Not Open On 12.11")</f>
        <v>Not Open On 12.11</v>
      </c>
      <c r="S1506" s="166" t="str">
        <f>IF(Table2[[#This Row],[Start Rental Date]]="New Rental", "New Rental", "Rental Extension Request")</f>
        <v>New Rental</v>
      </c>
      <c r="T1506" s="166" t="str">
        <f>IFERROR(IF(Table2[[#This Row],[Date of this request]]-Table2[[#This Row],[Tech Service Date]]&lt;60, "New Hire Rental", "Truck Breakdown"), "New Hire Rental")</f>
        <v>New Hire Rental</v>
      </c>
      <c r="U1506" s="166" t="str">
        <f>IFERROR(VLOOKUP(Table2[[#This Row],[Enterprise ID]], 'ExistingRental-12.11'!A:H, 7, 0), "Not Open On 12.11")</f>
        <v>Not Open On 12.11</v>
      </c>
      <c r="V1506" s="172" t="str">
        <f>IFERROR(VLOOKUP(Table2[[#This Row],[Enterprise ID]],'Tech-ServiceDate'!A:B,2,0), "EitherNewHire or Termed")</f>
        <v>EitherNewHire or Termed</v>
      </c>
    </row>
    <row r="1507" spans="1:22" ht="33.75" customHeight="1">
      <c r="A1507" s="15">
        <v>46022</v>
      </c>
      <c r="B1507" s="8">
        <v>61673</v>
      </c>
      <c r="C1507" s="9" t="s">
        <v>18781</v>
      </c>
      <c r="D1507" s="10" t="s">
        <v>5612</v>
      </c>
      <c r="E1507" s="174" t="s">
        <v>18873</v>
      </c>
      <c r="F1507" s="175">
        <v>6144320621</v>
      </c>
      <c r="G1507" s="175" t="s">
        <v>18874</v>
      </c>
      <c r="H1507" s="12">
        <v>46017</v>
      </c>
      <c r="I1507" s="11" t="s">
        <v>18782</v>
      </c>
      <c r="J1507" s="13" t="s">
        <v>18783</v>
      </c>
      <c r="K1507" s="13" t="s">
        <v>14679</v>
      </c>
      <c r="L1507" s="13" t="s">
        <v>14680</v>
      </c>
      <c r="M1507" s="13"/>
      <c r="N1507" s="13" t="s">
        <v>14680</v>
      </c>
      <c r="O1507" s="13" t="s">
        <v>14680</v>
      </c>
      <c r="P1507" s="166" t="str">
        <f>IFERROR(VLOOKUP(D1507,'TPMS-auto'!A:D, 4,0),"Not-in-TPMS")</f>
        <v>0004766</v>
      </c>
      <c r="Q1507" s="166" t="str">
        <f>VLOOKUP(Table2[[#This Row],[Unit Number]],Ops,3,0)</f>
        <v>Rob &amp; Andrea</v>
      </c>
      <c r="R1507" s="172" t="str">
        <f>IFERROR(VLOOKUP(Table2[[#This Row],[Enterprise ID]], 'ExistingRental-12.11'!A:H, 3, 0), "Not Open On 12.11")</f>
        <v>Not Open On 12.11</v>
      </c>
      <c r="S1507" s="166" t="str">
        <f>IF(Table2[[#This Row],[Start Rental Date]]="New Rental", "New Rental", "Rental Extension Request")</f>
        <v>Rental Extension Request</v>
      </c>
      <c r="T1507" s="166" t="str">
        <f>IFERROR(IF(Table2[[#This Row],[Date of this request]]-Table2[[#This Row],[Tech Service Date]]&lt;60, "New Hire Rental", "Truck Breakdown"), "New Hire Rental")</f>
        <v>Truck Breakdown</v>
      </c>
      <c r="U1507" s="166" t="str">
        <f>IFERROR(VLOOKUP(Table2[[#This Row],[Enterprise ID]], 'ExistingRental-12.11'!A:H, 7, 0), "Not Open On 12.11")</f>
        <v>Not Open On 12.11</v>
      </c>
      <c r="V1507" s="172">
        <f>IFERROR(VLOOKUP(Table2[[#This Row],[Enterprise ID]],'Tech-ServiceDate'!A:B,2,0), "EitherNewHire or Termed")</f>
        <v>39038</v>
      </c>
    </row>
    <row r="1508" spans="1:22" ht="33.75" customHeight="1">
      <c r="A1508" s="15">
        <v>46022</v>
      </c>
      <c r="B1508" s="8">
        <v>61812</v>
      </c>
      <c r="C1508" s="9" t="s">
        <v>18875</v>
      </c>
      <c r="D1508" s="10"/>
      <c r="E1508" s="174" t="str">
        <f>TRIM(B1508)</f>
        <v>61812</v>
      </c>
      <c r="F1508" s="175" t="str">
        <f>IFERROR(VLOOKUP(D1508,'TPMS-auto'!A:J, 10,0), "Not-in-TPMS")</f>
        <v>Not-in-TPMS</v>
      </c>
      <c r="G1508" s="175" t="str">
        <f>IFERROR(VLOOKUP(D1508,'TPMS-auto'!A:J,6,0),"Not-in-TPMS")</f>
        <v>Not-in-TPMS</v>
      </c>
      <c r="H1508" s="12" t="s">
        <v>16219</v>
      </c>
      <c r="I1508" s="11"/>
      <c r="J1508" s="13" t="s">
        <v>15426</v>
      </c>
      <c r="K1508" s="13" t="s">
        <v>18876</v>
      </c>
      <c r="L1508" s="13"/>
      <c r="M1508" s="13"/>
      <c r="N1508" s="3" t="s">
        <v>14680</v>
      </c>
      <c r="O1508" s="3" t="s">
        <v>14680</v>
      </c>
      <c r="P1508" s="166" t="str">
        <f>IFERROR(VLOOKUP(D1508,'TPMS-auto'!A:D, 4,0),"Not-in-TPMS")</f>
        <v>Not-in-TPMS</v>
      </c>
      <c r="Q1508" s="166" t="e">
        <f>VLOOKUP(Table2[[#This Row],[Unit Number]],Ops,3,0)</f>
        <v>#N/A</v>
      </c>
      <c r="R1508" s="172" t="str">
        <f>IFERROR(VLOOKUP(Table2[[#This Row],[Enterprise ID]], 'ExistingRental-12.11'!A:H, 3, 0), "Not Open On 12.11")</f>
        <v>Not Open On 12.11</v>
      </c>
      <c r="S1508" s="166" t="str">
        <f>IF(Table2[[#This Row],[Start Rental Date]]="New Rental", "New Rental", "Rental Extension Request")</f>
        <v>New Rental</v>
      </c>
      <c r="T1508" s="166" t="str">
        <f>IFERROR(IF(Table2[[#This Row],[Date of this request]]-Table2[[#This Row],[Tech Service Date]]&lt;60, "New Hire Rental", "Truck Breakdown"), "New Hire Rental")</f>
        <v>New Hire Rental</v>
      </c>
      <c r="U1508" s="166" t="str">
        <f>IFERROR(VLOOKUP(Table2[[#This Row],[Enterprise ID]], 'ExistingRental-12.11'!A:H, 7, 0), "Not Open On 12.11")</f>
        <v>Not Open On 12.11</v>
      </c>
      <c r="V1508" s="172" t="str">
        <f>IFERROR(VLOOKUP(Table2[[#This Row],[Enterprise ID]],'Tech-ServiceDate'!A:B,2,0), "EitherNewHire or Termed")</f>
        <v>EitherNewHire or Termed</v>
      </c>
    </row>
    <row r="1509" spans="1:22" ht="33.75" customHeight="1">
      <c r="A1509" s="15">
        <v>46022</v>
      </c>
      <c r="B1509" s="7">
        <v>46407</v>
      </c>
      <c r="C1509" s="4" t="s">
        <v>18877</v>
      </c>
      <c r="D1509" s="5" t="s">
        <v>18878</v>
      </c>
      <c r="E1509" s="176" t="str">
        <f>TRIM(B1509)</f>
        <v>46407</v>
      </c>
      <c r="F1509" s="181" t="str">
        <f>IFERROR(VLOOKUP(D1509,'TPMS-auto'!A:J, 10,0), "Not-in-TPMS")</f>
        <v>Not-in-TPMS</v>
      </c>
      <c r="G1509" s="181" t="str">
        <f>IFERROR(VLOOKUP(D1509,'TPMS-auto'!A:J,6,0),"Not-in-TPMS")</f>
        <v>Not-in-TPMS</v>
      </c>
      <c r="H1509" s="12">
        <v>46009</v>
      </c>
      <c r="I1509" s="2" t="s">
        <v>18879</v>
      </c>
      <c r="J1509" s="3" t="s">
        <v>18645</v>
      </c>
      <c r="K1509" s="3" t="s">
        <v>17469</v>
      </c>
      <c r="L1509" s="3" t="s">
        <v>14680</v>
      </c>
      <c r="M1509" s="13"/>
      <c r="N1509" s="3" t="s">
        <v>14680</v>
      </c>
      <c r="O1509" s="13" t="s">
        <v>14680</v>
      </c>
      <c r="P1509" s="166" t="str">
        <f>IFERROR(VLOOKUP(D1509,'TPMS-auto'!A:D, 4,0),"Not-in-TPMS")</f>
        <v>Not-in-TPMS</v>
      </c>
      <c r="Q1509" s="166" t="e">
        <f>VLOOKUP(Table2[[#This Row],[Unit Number]],Ops,3,0)</f>
        <v>#N/A</v>
      </c>
      <c r="R1509" s="173" t="str">
        <f>IFERROR(VLOOKUP(Table2[[#This Row],[Enterprise ID]], 'ExistingRental-12.11'!A:H, 3, 0), "Not Open On 12.11")</f>
        <v>Not Open On 12.11</v>
      </c>
      <c r="S1509" s="167" t="str">
        <f>IF(Table2[[#This Row],[Start Rental Date]]="New Rental", "New Rental", "Rental Extension Request")</f>
        <v>Rental Extension Request</v>
      </c>
      <c r="T1509" s="167" t="str">
        <f>IFERROR(IF(Table2[[#This Row],[Date of this request]]-Table2[[#This Row],[Tech Service Date]]&lt;60, "New Hire Rental", "Truck Breakdown"), "New Hire Rental")</f>
        <v>Truck Breakdown</v>
      </c>
      <c r="U1509" s="167" t="str">
        <f>IFERROR(VLOOKUP(Table2[[#This Row],[Enterprise ID]], 'ExistingRental-12.11'!A:H, 7, 0), "Not Open On 12.11")</f>
        <v>Not Open On 12.11</v>
      </c>
      <c r="V1509" s="173">
        <f>IFERROR(VLOOKUP(Table2[[#This Row],[Enterprise ID]],'Tech-ServiceDate'!A:B,2,0), "EitherNewHire or Termed")</f>
        <v>45690</v>
      </c>
    </row>
    <row r="1510" spans="1:22" ht="33.75" customHeight="1">
      <c r="A1510" s="15">
        <v>46022</v>
      </c>
      <c r="B1510" s="8">
        <v>46151</v>
      </c>
      <c r="C1510" s="9" t="s">
        <v>18880</v>
      </c>
      <c r="D1510" s="10" t="s">
        <v>18881</v>
      </c>
      <c r="E1510" s="174" t="str">
        <f>TRIM(B1510)</f>
        <v>46151</v>
      </c>
      <c r="F1510" s="175">
        <f>IFERROR(VLOOKUP(D1510,'TPMS-auto'!A:J, 10,0), "Not-in-TPMS")</f>
        <v>9203160082</v>
      </c>
      <c r="G1510" s="175" t="str">
        <f>IFERROR(VLOOKUP(D1510,'TPMS-auto'!A:J,6,0),"Not-in-TPMS")</f>
        <v>046151</v>
      </c>
      <c r="H1510" s="12" t="s">
        <v>16219</v>
      </c>
      <c r="I1510" s="11"/>
      <c r="J1510" s="13"/>
      <c r="K1510" s="13"/>
      <c r="L1510" s="13"/>
      <c r="M1510" s="13"/>
      <c r="N1510" s="3" t="s">
        <v>14680</v>
      </c>
      <c r="O1510" s="3" t="s">
        <v>14680</v>
      </c>
      <c r="P1510" s="166" t="str">
        <f>IFERROR(VLOOKUP(D1510,'TPMS-auto'!A:D, 4,0),"Not-in-TPMS")</f>
        <v>0008555</v>
      </c>
      <c r="Q1510" s="166" t="str">
        <f>VLOOKUP(Table2[[#This Row],[Unit Number]],Ops,3,0)</f>
        <v>Monica, Cheryl &amp; Machell</v>
      </c>
      <c r="R1510" s="172" t="str">
        <f>IFERROR(VLOOKUP(Table2[[#This Row],[Enterprise ID]], 'ExistingRental-12.11'!A:H, 3, 0), "Not Open On 12.11")</f>
        <v>Not Open On 12.11</v>
      </c>
      <c r="S1510" s="166" t="str">
        <f>IF(Table2[[#This Row],[Start Rental Date]]="New Rental", "New Rental", "Rental Extension Request")</f>
        <v>New Rental</v>
      </c>
      <c r="T1510" s="166" t="str">
        <f>IFERROR(IF(Table2[[#This Row],[Date of this request]]-Table2[[#This Row],[Tech Service Date]]&lt;60, "New Hire Rental", "Truck Breakdown"), "New Hire Rental")</f>
        <v>Truck Breakdown</v>
      </c>
      <c r="U1510" s="166" t="str">
        <f>IFERROR(VLOOKUP(Table2[[#This Row],[Enterprise ID]], 'ExistingRental-12.11'!A:H, 7, 0), "Not Open On 12.11")</f>
        <v>Not Open On 12.11</v>
      </c>
      <c r="V1510" s="172">
        <f>IFERROR(VLOOKUP(Table2[[#This Row],[Enterprise ID]],'Tech-ServiceDate'!A:B,2,0), "EitherNewHire or Termed")</f>
        <v>45823</v>
      </c>
    </row>
    <row r="1511" spans="1:22" ht="33.75" customHeight="1">
      <c r="A1511" s="15">
        <v>46022</v>
      </c>
      <c r="B1511" s="8">
        <v>61710</v>
      </c>
      <c r="C1511" s="9" t="s">
        <v>16384</v>
      </c>
      <c r="D1511" s="10" t="s">
        <v>16385</v>
      </c>
      <c r="E1511" s="174" t="s">
        <v>18882</v>
      </c>
      <c r="F1511" s="175">
        <v>3195080293</v>
      </c>
      <c r="G1511" s="175" t="s">
        <v>18883</v>
      </c>
      <c r="H1511" s="12" t="s">
        <v>16219</v>
      </c>
      <c r="I1511" s="11"/>
      <c r="J1511" s="13" t="s">
        <v>18884</v>
      </c>
      <c r="K1511" s="13"/>
      <c r="L1511" s="13"/>
      <c r="M1511" s="13"/>
      <c r="N1511" s="3" t="s">
        <v>14680</v>
      </c>
      <c r="O1511" s="3" t="s">
        <v>14680</v>
      </c>
      <c r="P1511" s="166" t="str">
        <f>IFERROR(VLOOKUP(D1511,'TPMS-auto'!A:D, 4,0),"Not-in-TPMS")</f>
        <v>0008096</v>
      </c>
      <c r="Q1511" s="166" t="str">
        <f>VLOOKUP(Table2[[#This Row],[Unit Number]],Ops,3,0)</f>
        <v>Monica, Cheryl &amp; Machell</v>
      </c>
      <c r="R1511" s="172" t="str">
        <f>IFERROR(VLOOKUP(Table2[[#This Row],[Enterprise ID]], 'ExistingRental-12.11'!A:H, 3, 0), "Not Open On 12.11")</f>
        <v>Not Open On 12.11</v>
      </c>
      <c r="S1511" s="166" t="str">
        <f>IF(Table2[[#This Row],[Start Rental Date]]="New Rental", "New Rental", "Rental Extension Request")</f>
        <v>New Rental</v>
      </c>
      <c r="T1511" s="166" t="str">
        <f>IFERROR(IF(Table2[[#This Row],[Date of this request]]-Table2[[#This Row],[Tech Service Date]]&lt;60, "New Hire Rental", "Truck Breakdown"), "New Hire Rental")</f>
        <v>Truck Breakdown</v>
      </c>
      <c r="U1511" s="166" t="str">
        <f>IFERROR(VLOOKUP(Table2[[#This Row],[Enterprise ID]], 'ExistingRental-12.11'!A:H, 7, 0), "Not Open On 12.11")</f>
        <v>Not Open On 12.11</v>
      </c>
      <c r="V1511" s="172">
        <f>IFERROR(VLOOKUP(Table2[[#This Row],[Enterprise ID]],'Tech-ServiceDate'!A:B,2,0), "EitherNewHire or Termed")</f>
        <v>45928</v>
      </c>
    </row>
    <row r="1512" spans="1:22" ht="33.75" customHeight="1">
      <c r="A1512" s="15">
        <v>46022</v>
      </c>
      <c r="B1512" s="8">
        <v>36200</v>
      </c>
      <c r="C1512" s="9" t="s">
        <v>18885</v>
      </c>
      <c r="D1512" s="10" t="s">
        <v>18886</v>
      </c>
      <c r="E1512" s="174" t="str">
        <f>TRIM(B1512)</f>
        <v>36200</v>
      </c>
      <c r="F1512" s="175">
        <f>IFERROR(VLOOKUP(D1512,'TPMS-auto'!A:J, 10,0), "Not-in-TPMS")</f>
        <v>2693690853</v>
      </c>
      <c r="G1512" s="175" t="str">
        <f>IFERROR(VLOOKUP(D1512,'TPMS-auto'!A:J,6,0),"Not-in-TPMS")</f>
        <v>036200</v>
      </c>
      <c r="H1512" s="12" t="s">
        <v>16219</v>
      </c>
      <c r="I1512" s="11" t="s">
        <v>18887</v>
      </c>
      <c r="J1512" s="13"/>
      <c r="K1512" s="13"/>
      <c r="L1512" s="13"/>
      <c r="M1512" s="13"/>
      <c r="N1512" s="3" t="s">
        <v>14680</v>
      </c>
      <c r="O1512" s="3" t="s">
        <v>14680</v>
      </c>
      <c r="P1512" s="166" t="str">
        <f>IFERROR(VLOOKUP(D1512,'TPMS-auto'!A:D, 4,0),"Not-in-TPMS")</f>
        <v>0007670</v>
      </c>
      <c r="Q1512" s="166" t="str">
        <f>VLOOKUP(Table2[[#This Row],[Unit Number]],Ops,3,0)</f>
        <v>Rob &amp; Andrea</v>
      </c>
      <c r="R1512" s="172" t="str">
        <f>IFERROR(VLOOKUP(Table2[[#This Row],[Enterprise ID]], 'ExistingRental-12.11'!A:H, 3, 0), "Not Open On 12.11")</f>
        <v>Not Open On 12.11</v>
      </c>
      <c r="S1512" s="166" t="str">
        <f>IF(Table2[[#This Row],[Start Rental Date]]="New Rental", "New Rental", "Rental Extension Request")</f>
        <v>New Rental</v>
      </c>
      <c r="T1512" s="166" t="str">
        <f>IFERROR(IF(Table2[[#This Row],[Date of this request]]-Table2[[#This Row],[Tech Service Date]]&lt;60, "New Hire Rental", "Truck Breakdown"), "New Hire Rental")</f>
        <v>Truck Breakdown</v>
      </c>
      <c r="U1512" s="166" t="str">
        <f>IFERROR(VLOOKUP(Table2[[#This Row],[Enterprise ID]], 'ExistingRental-12.11'!A:H, 7, 0), "Not Open On 12.11")</f>
        <v>Not Open On 12.11</v>
      </c>
      <c r="V1512" s="172">
        <f>IFERROR(VLOOKUP(Table2[[#This Row],[Enterprise ID]],'Tech-ServiceDate'!A:B,2,0), "EitherNewHire or Termed")</f>
        <v>45893</v>
      </c>
    </row>
    <row r="1513" spans="1:22" ht="33.75" customHeight="1">
      <c r="A1513" s="15">
        <v>46022</v>
      </c>
      <c r="B1513" s="8">
        <v>21148</v>
      </c>
      <c r="C1513" s="9" t="s">
        <v>18888</v>
      </c>
      <c r="D1513" s="10" t="s">
        <v>2603</v>
      </c>
      <c r="E1513" s="174" t="str">
        <f>TRIM(B1513)</f>
        <v>21148</v>
      </c>
      <c r="F1513" s="175">
        <f>IFERROR(VLOOKUP(D1513,'TPMS-auto'!A:J, 10,0), "Not-in-TPMS")</f>
        <v>5592039994</v>
      </c>
      <c r="G1513" s="175" t="str">
        <f>IFERROR(VLOOKUP(D1513,'TPMS-auto'!A:J,6,0),"Not-in-TPMS")</f>
        <v>021148</v>
      </c>
      <c r="H1513" s="12" t="s">
        <v>16219</v>
      </c>
      <c r="I1513" s="11" t="s">
        <v>18889</v>
      </c>
      <c r="J1513" s="13" t="s">
        <v>16472</v>
      </c>
      <c r="K1513" s="13" t="s">
        <v>14679</v>
      </c>
      <c r="L1513" s="13" t="s">
        <v>14680</v>
      </c>
      <c r="M1513" s="13"/>
      <c r="N1513" s="3" t="s">
        <v>14680</v>
      </c>
      <c r="O1513" s="3" t="s">
        <v>14680</v>
      </c>
      <c r="P1513" s="166" t="str">
        <f>IFERROR(VLOOKUP(D1513,'TPMS-auto'!A:D, 4,0),"Not-in-TPMS")</f>
        <v>0008366</v>
      </c>
      <c r="Q1513" s="166" t="str">
        <f>VLOOKUP(Table2[[#This Row],[Unit Number]],Ops,3,0)</f>
        <v>Carol &amp; Tasha</v>
      </c>
      <c r="R1513" s="172" t="str">
        <f>IFERROR(VLOOKUP(Table2[[#This Row],[Enterprise ID]], 'ExistingRental-12.11'!A:H, 3, 0), "Not Open On 12.11")</f>
        <v>Not Open On 12.11</v>
      </c>
      <c r="S1513" s="166" t="str">
        <f>IF(Table2[[#This Row],[Start Rental Date]]="New Rental", "New Rental", "Rental Extension Request")</f>
        <v>New Rental</v>
      </c>
      <c r="T1513" s="166" t="str">
        <f>IFERROR(IF(Table2[[#This Row],[Date of this request]]-Table2[[#This Row],[Tech Service Date]]&lt;60, "New Hire Rental", "Truck Breakdown"), "New Hire Rental")</f>
        <v>Truck Breakdown</v>
      </c>
      <c r="U1513" s="166" t="str">
        <f>IFERROR(VLOOKUP(Table2[[#This Row],[Enterprise ID]], 'ExistingRental-12.11'!A:H, 7, 0), "Not Open On 12.11")</f>
        <v>Not Open On 12.11</v>
      </c>
      <c r="V1513" s="172">
        <f>IFERROR(VLOOKUP(Table2[[#This Row],[Enterprise ID]],'Tech-ServiceDate'!A:B,2,0), "EitherNewHire or Termed")</f>
        <v>38947</v>
      </c>
    </row>
    <row r="1514" spans="1:22" ht="33.75" customHeight="1">
      <c r="A1514" s="15">
        <v>46022</v>
      </c>
      <c r="B1514" s="8">
        <v>37394</v>
      </c>
      <c r="C1514" s="9" t="s">
        <v>18890</v>
      </c>
      <c r="D1514" s="10" t="s">
        <v>18891</v>
      </c>
      <c r="E1514" s="174" t="str">
        <f>TRIM(B1514)</f>
        <v>37394</v>
      </c>
      <c r="F1514" s="175">
        <f>IFERROR(VLOOKUP(D1514,'TPMS-auto'!A:J, 10,0), "Not-in-TPMS")</f>
        <v>5599141800</v>
      </c>
      <c r="G1514" s="175" t="str">
        <f>IFERROR(VLOOKUP(D1514,'TPMS-auto'!A:J,6,0),"Not-in-TPMS")</f>
        <v>037394</v>
      </c>
      <c r="H1514" s="12" t="s">
        <v>16219</v>
      </c>
      <c r="I1514" s="11" t="s">
        <v>18892</v>
      </c>
      <c r="J1514" s="13" t="s">
        <v>17221</v>
      </c>
      <c r="K1514" s="13" t="s">
        <v>14679</v>
      </c>
      <c r="L1514" s="13" t="s">
        <v>14680</v>
      </c>
      <c r="M1514" s="13"/>
      <c r="N1514" s="3" t="s">
        <v>14680</v>
      </c>
      <c r="O1514" s="3" t="s">
        <v>14680</v>
      </c>
      <c r="P1514" s="166" t="str">
        <f>IFERROR(VLOOKUP(D1514,'TPMS-auto'!A:D, 4,0),"Not-in-TPMS")</f>
        <v>0008366</v>
      </c>
      <c r="Q1514" s="166" t="str">
        <f>VLOOKUP(Table2[[#This Row],[Unit Number]],Ops,3,0)</f>
        <v>Carol &amp; Tasha</v>
      </c>
      <c r="R1514" s="172" t="str">
        <f>IFERROR(VLOOKUP(Table2[[#This Row],[Enterprise ID]], 'ExistingRental-12.11'!A:H, 3, 0), "Not Open On 12.11")</f>
        <v>Not Open On 12.11</v>
      </c>
      <c r="S1514" s="166" t="str">
        <f>IF(Table2[[#This Row],[Start Rental Date]]="New Rental", "New Rental", "Rental Extension Request")</f>
        <v>New Rental</v>
      </c>
      <c r="T1514" s="166" t="str">
        <f>IFERROR(IF(Table2[[#This Row],[Date of this request]]-Table2[[#This Row],[Tech Service Date]]&lt;60, "New Hire Rental", "Truck Breakdown"), "New Hire Rental")</f>
        <v>Truck Breakdown</v>
      </c>
      <c r="U1514" s="166" t="str">
        <f>IFERROR(VLOOKUP(Table2[[#This Row],[Enterprise ID]], 'ExistingRental-12.11'!A:H, 7, 0), "Not Open On 12.11")</f>
        <v>Not Open On 12.11</v>
      </c>
      <c r="V1514" s="172">
        <f>IFERROR(VLOOKUP(Table2[[#This Row],[Enterprise ID]],'Tech-ServiceDate'!A:B,2,0), "EitherNewHire or Termed")</f>
        <v>44231</v>
      </c>
    </row>
    <row r="1515" spans="1:22" ht="33.75" customHeight="1">
      <c r="A1515" s="15">
        <v>46022</v>
      </c>
      <c r="B1515" s="8">
        <v>46577</v>
      </c>
      <c r="C1515" s="9" t="s">
        <v>18893</v>
      </c>
      <c r="D1515" s="10" t="s">
        <v>16933</v>
      </c>
      <c r="E1515" s="174" t="s">
        <v>18894</v>
      </c>
      <c r="F1515" s="175">
        <v>8483382397</v>
      </c>
      <c r="G1515" s="175" t="s">
        <v>18895</v>
      </c>
      <c r="H1515" s="12" t="s">
        <v>16219</v>
      </c>
      <c r="I1515" s="11" t="s">
        <v>18896</v>
      </c>
      <c r="J1515" s="13" t="s">
        <v>18897</v>
      </c>
      <c r="K1515" s="13" t="s">
        <v>14679</v>
      </c>
      <c r="L1515" s="13" t="s">
        <v>14680</v>
      </c>
      <c r="M1515" s="13"/>
      <c r="N1515" s="3" t="s">
        <v>14680</v>
      </c>
      <c r="O1515" s="3" t="s">
        <v>14680</v>
      </c>
      <c r="P1515" s="166" t="str">
        <f>IFERROR(VLOOKUP(D1515,'TPMS-auto'!A:D, 4,0),"Not-in-TPMS")</f>
        <v>0008380</v>
      </c>
      <c r="Q1515" s="166" t="str">
        <f>VLOOKUP(Table2[[#This Row],[Unit Number]],Ops,3,0)</f>
        <v>Rob &amp; Andrea</v>
      </c>
      <c r="R1515" s="172" t="str">
        <f>IFERROR(VLOOKUP(Table2[[#This Row],[Enterprise ID]], 'ExistingRental-12.11'!A:H, 3, 0), "Not Open On 12.11")</f>
        <v>Not Open On 12.11</v>
      </c>
      <c r="S1515" s="166" t="str">
        <f>IF(Table2[[#This Row],[Start Rental Date]]="New Rental", "New Rental", "Rental Extension Request")</f>
        <v>New Rental</v>
      </c>
      <c r="T1515" s="166" t="str">
        <f>IFERROR(IF(Table2[[#This Row],[Date of this request]]-Table2[[#This Row],[Tech Service Date]]&lt;60, "New Hire Rental", "Truck Breakdown"), "New Hire Rental")</f>
        <v>Truck Breakdown</v>
      </c>
      <c r="U1515" s="166" t="str">
        <f>IFERROR(VLOOKUP(Table2[[#This Row],[Enterprise ID]], 'ExistingRental-12.11'!A:H, 7, 0), "Not Open On 12.11")</f>
        <v>Not Open On 12.11</v>
      </c>
      <c r="V1515" s="172">
        <f>IFERROR(VLOOKUP(Table2[[#This Row],[Enterprise ID]],'Tech-ServiceDate'!A:B,2,0), "EitherNewHire or Termed")</f>
        <v>45935</v>
      </c>
    </row>
    <row r="1516" spans="1:22" ht="33.75" customHeight="1">
      <c r="A1516" s="15">
        <v>46022</v>
      </c>
      <c r="B1516" s="8">
        <v>61241</v>
      </c>
      <c r="C1516" s="9" t="s">
        <v>18898</v>
      </c>
      <c r="D1516" s="10" t="s">
        <v>18899</v>
      </c>
      <c r="E1516" s="174" t="str">
        <f>TRIM(B1516)</f>
        <v>61241</v>
      </c>
      <c r="F1516" s="175">
        <f>IFERROR(VLOOKUP(D1516,'TPMS-auto'!A:J, 10,0), "Not-in-TPMS")</f>
        <v>9047491805</v>
      </c>
      <c r="G1516" s="175" t="str">
        <f>IFERROR(VLOOKUP(D1516,'TPMS-auto'!A:J,6,0),"Not-in-TPMS")</f>
        <v>061241</v>
      </c>
      <c r="H1516" s="12" t="s">
        <v>16219</v>
      </c>
      <c r="I1516" s="11" t="s">
        <v>18900</v>
      </c>
      <c r="J1516" s="13" t="s">
        <v>18901</v>
      </c>
      <c r="K1516" s="13" t="s">
        <v>14679</v>
      </c>
      <c r="L1516" s="13" t="s">
        <v>14680</v>
      </c>
      <c r="M1516" s="13"/>
      <c r="N1516" s="3" t="s">
        <v>14680</v>
      </c>
      <c r="O1516" s="3" t="s">
        <v>14680</v>
      </c>
      <c r="P1516" s="166" t="str">
        <f>IFERROR(VLOOKUP(D1516,'TPMS-auto'!A:D, 4,0),"Not-in-TPMS")</f>
        <v>0007435</v>
      </c>
      <c r="Q1516" s="166" t="str">
        <f>VLOOKUP(Table2[[#This Row],[Unit Number]],Ops,3,0)</f>
        <v>Rob &amp; Andrea</v>
      </c>
      <c r="R1516" s="172" t="str">
        <f>IFERROR(VLOOKUP(Table2[[#This Row],[Enterprise ID]], 'ExistingRental-12.11'!A:H, 3, 0), "Not Open On 12.11")</f>
        <v>Not Open On 12.11</v>
      </c>
      <c r="S1516" s="166" t="str">
        <f>IF(Table2[[#This Row],[Start Rental Date]]="New Rental", "New Rental", "Rental Extension Request")</f>
        <v>New Rental</v>
      </c>
      <c r="T1516" s="166" t="str">
        <f>IFERROR(IF(Table2[[#This Row],[Date of this request]]-Table2[[#This Row],[Tech Service Date]]&lt;60, "New Hire Rental", "Truck Breakdown"), "New Hire Rental")</f>
        <v>Truck Breakdown</v>
      </c>
      <c r="U1516" s="166" t="str">
        <f>IFERROR(VLOOKUP(Table2[[#This Row],[Enterprise ID]], 'ExistingRental-12.11'!A:H, 7, 0), "Not Open On 12.11")</f>
        <v>Not Open On 12.11</v>
      </c>
      <c r="V1516" s="172">
        <f>IFERROR(VLOOKUP(Table2[[#This Row],[Enterprise ID]],'Tech-ServiceDate'!A:B,2,0), "EitherNewHire or Termed")</f>
        <v>45718</v>
      </c>
    </row>
    <row r="1517" spans="1:22" ht="33.75" customHeight="1">
      <c r="A1517" s="15">
        <v>46022</v>
      </c>
      <c r="B1517" s="8">
        <v>46674</v>
      </c>
      <c r="C1517" s="9" t="s">
        <v>18406</v>
      </c>
      <c r="D1517" s="10" t="s">
        <v>18407</v>
      </c>
      <c r="E1517" s="174" t="s">
        <v>18902</v>
      </c>
      <c r="F1517" s="175">
        <v>5016728335</v>
      </c>
      <c r="G1517" s="175" t="s">
        <v>18903</v>
      </c>
      <c r="H1517" s="12">
        <v>46001</v>
      </c>
      <c r="I1517" s="11" t="s">
        <v>18408</v>
      </c>
      <c r="J1517" s="13" t="s">
        <v>18409</v>
      </c>
      <c r="K1517" s="13" t="s">
        <v>14679</v>
      </c>
      <c r="L1517" s="13" t="s">
        <v>14680</v>
      </c>
      <c r="M1517" s="13"/>
      <c r="N1517" s="13" t="s">
        <v>14680</v>
      </c>
      <c r="O1517" s="13" t="s">
        <v>14680</v>
      </c>
      <c r="P1517" s="166" t="str">
        <f>IFERROR(VLOOKUP(D1517,'TPMS-auto'!A:D, 4,0),"Not-in-TPMS")</f>
        <v>0008206</v>
      </c>
      <c r="Q1517" s="166" t="str">
        <f>VLOOKUP(Table2[[#This Row],[Unit Number]],Ops,3,0)</f>
        <v>Monica, Cheryl &amp; Machell</v>
      </c>
      <c r="R1517" s="172" t="str">
        <f>IFERROR(VLOOKUP(Table2[[#This Row],[Enterprise ID]], 'ExistingRental-12.11'!A:H, 3, 0), "Not Open On 12.11")</f>
        <v>Not Open On 12.11</v>
      </c>
      <c r="S1517" s="166" t="str">
        <f>IF(Table2[[#This Row],[Start Rental Date]]="New Rental", "New Rental", "Rental Extension Request")</f>
        <v>Rental Extension Request</v>
      </c>
      <c r="T1517" s="166" t="str">
        <f>IFERROR(IF(Table2[[#This Row],[Date of this request]]-Table2[[#This Row],[Tech Service Date]]&lt;60, "New Hire Rental", "Truck Breakdown"), "New Hire Rental")</f>
        <v>Truck Breakdown</v>
      </c>
      <c r="U1517" s="166" t="str">
        <f>IFERROR(VLOOKUP(Table2[[#This Row],[Enterprise ID]], 'ExistingRental-12.11'!A:H, 7, 0), "Not Open On 12.11")</f>
        <v>Not Open On 12.11</v>
      </c>
      <c r="V1517" s="172">
        <f>IFERROR(VLOOKUP(Table2[[#This Row],[Enterprise ID]],'Tech-ServiceDate'!A:B,2,0), "EitherNewHire or Termed")</f>
        <v>45557</v>
      </c>
    </row>
    <row r="1518" spans="1:22" ht="33.75" customHeight="1">
      <c r="A1518" s="15">
        <v>46022</v>
      </c>
      <c r="B1518" s="8">
        <v>46863</v>
      </c>
      <c r="C1518" s="9" t="s">
        <v>18759</v>
      </c>
      <c r="D1518" s="10" t="s">
        <v>16409</v>
      </c>
      <c r="E1518" s="174" t="s">
        <v>16881</v>
      </c>
      <c r="F1518" s="175">
        <v>2608042842</v>
      </c>
      <c r="G1518" s="175" t="s">
        <v>16882</v>
      </c>
      <c r="H1518" s="12">
        <v>46015</v>
      </c>
      <c r="I1518" s="11" t="s">
        <v>18760</v>
      </c>
      <c r="J1518" s="13" t="s">
        <v>18761</v>
      </c>
      <c r="K1518" s="13" t="s">
        <v>15451</v>
      </c>
      <c r="L1518" s="13"/>
      <c r="M1518" s="13"/>
      <c r="N1518" s="13" t="s">
        <v>14680</v>
      </c>
      <c r="O1518" s="13" t="s">
        <v>14680</v>
      </c>
      <c r="P1518" s="166" t="str">
        <f>IFERROR(VLOOKUP(D1518,'TPMS-auto'!A:D, 4,0),"Not-in-TPMS")</f>
        <v>0008096</v>
      </c>
      <c r="Q1518" s="166" t="str">
        <f>VLOOKUP(Table2[[#This Row],[Unit Number]],Ops,3,0)</f>
        <v>Monica, Cheryl &amp; Machell</v>
      </c>
      <c r="R1518" s="172">
        <f>IFERROR(VLOOKUP(Table2[[#This Row],[Enterprise ID]], 'ExistingRental-12.11'!A:H, 3, 0), "Not Open On 12.11")</f>
        <v>45992</v>
      </c>
      <c r="S1518" s="166" t="str">
        <f>IF(Table2[[#This Row],[Start Rental Date]]="New Rental", "New Rental", "Rental Extension Request")</f>
        <v>Rental Extension Request</v>
      </c>
      <c r="T1518" s="166" t="str">
        <f>IFERROR(IF(Table2[[#This Row],[Date of this request]]-Table2[[#This Row],[Tech Service Date]]&lt;60, "New Hire Rental", "Truck Breakdown"), "New Hire Rental")</f>
        <v>Truck Breakdown</v>
      </c>
      <c r="U1518" s="166" t="str">
        <f>IFERROR(VLOOKUP(Table2[[#This Row],[Enterprise ID]], 'ExistingRental-12.11'!A:H, 7, 0), "Not Open On 12.11")</f>
        <v>ANTHONY ARNOLD</v>
      </c>
      <c r="V1518" s="172">
        <f>IFERROR(VLOOKUP(Table2[[#This Row],[Enterprise ID]],'Tech-ServiceDate'!A:B,2,0), "EitherNewHire or Termed")</f>
        <v>45935</v>
      </c>
    </row>
    <row r="1519" spans="1:22" ht="33.75" customHeight="1">
      <c r="A1519" s="15">
        <v>46022</v>
      </c>
      <c r="B1519" s="8">
        <v>61352</v>
      </c>
      <c r="C1519" s="9" t="s">
        <v>18904</v>
      </c>
      <c r="D1519" s="10" t="s">
        <v>2529</v>
      </c>
      <c r="E1519" s="174" t="str">
        <f>TRIM(B1519)</f>
        <v>61352</v>
      </c>
      <c r="F1519" s="175">
        <f>IFERROR(VLOOKUP(D1519,'TPMS-auto'!A:J, 10,0), "Not-in-TPMS")</f>
        <v>4086599703</v>
      </c>
      <c r="G1519" s="175" t="str">
        <f>IFERROR(VLOOKUP(D1519,'TPMS-auto'!A:J,6,0),"Not-in-TPMS")</f>
        <v>061352</v>
      </c>
      <c r="H1519" s="12" t="s">
        <v>16219</v>
      </c>
      <c r="I1519" s="11" t="s">
        <v>18747</v>
      </c>
      <c r="J1519" s="13" t="s">
        <v>18905</v>
      </c>
      <c r="K1519" s="13" t="s">
        <v>15451</v>
      </c>
      <c r="L1519" s="13" t="s">
        <v>14680</v>
      </c>
      <c r="M1519" s="13"/>
      <c r="N1519" s="3" t="s">
        <v>14680</v>
      </c>
      <c r="O1519" s="3" t="s">
        <v>14680</v>
      </c>
      <c r="P1519" s="166" t="str">
        <f>IFERROR(VLOOKUP(D1519,'TPMS-auto'!A:D, 4,0),"Not-in-TPMS")</f>
        <v>0008184</v>
      </c>
      <c r="Q1519" s="166" t="str">
        <f>VLOOKUP(Table2[[#This Row],[Unit Number]],Ops,3,0)</f>
        <v>Carol &amp; Tasha</v>
      </c>
      <c r="R1519" s="172" t="str">
        <f>IFERROR(VLOOKUP(Table2[[#This Row],[Enterprise ID]], 'ExistingRental-12.11'!A:H, 3, 0), "Not Open On 12.11")</f>
        <v>Not Open On 12.11</v>
      </c>
      <c r="S1519" s="166" t="str">
        <f>IF(Table2[[#This Row],[Start Rental Date]]="New Rental", "New Rental", "Rental Extension Request")</f>
        <v>New Rental</v>
      </c>
      <c r="T1519" s="166" t="str">
        <f>IFERROR(IF(Table2[[#This Row],[Date of this request]]-Table2[[#This Row],[Tech Service Date]]&lt;60, "New Hire Rental", "Truck Breakdown"), "New Hire Rental")</f>
        <v>Truck Breakdown</v>
      </c>
      <c r="U1519" s="166" t="str">
        <f>IFERROR(VLOOKUP(Table2[[#This Row],[Enterprise ID]], 'ExistingRental-12.11'!A:H, 7, 0), "Not Open On 12.11")</f>
        <v>Not Open On 12.11</v>
      </c>
      <c r="V1519" s="172">
        <f>IFERROR(VLOOKUP(Table2[[#This Row],[Enterprise ID]],'Tech-ServiceDate'!A:B,2,0), "EitherNewHire or Termed")</f>
        <v>39981</v>
      </c>
    </row>
    <row r="1520" spans="1:22" ht="33.75" customHeight="1">
      <c r="A1520" s="15">
        <v>46022</v>
      </c>
      <c r="B1520" s="8">
        <v>46976</v>
      </c>
      <c r="C1520" s="9" t="s">
        <v>15877</v>
      </c>
      <c r="D1520" s="10" t="s">
        <v>13197</v>
      </c>
      <c r="E1520" s="174" t="s">
        <v>16099</v>
      </c>
      <c r="F1520" s="175">
        <v>3012227835</v>
      </c>
      <c r="G1520" s="175" t="s">
        <v>18040</v>
      </c>
      <c r="H1520" s="12">
        <v>45989</v>
      </c>
      <c r="I1520" s="11" t="s">
        <v>18041</v>
      </c>
      <c r="J1520" s="13" t="s">
        <v>18457</v>
      </c>
      <c r="K1520" s="13" t="s">
        <v>14679</v>
      </c>
      <c r="L1520" s="13" t="s">
        <v>14680</v>
      </c>
      <c r="M1520" s="13"/>
      <c r="N1520" s="13" t="s">
        <v>14680</v>
      </c>
      <c r="O1520" s="13" t="s">
        <v>14680</v>
      </c>
      <c r="P1520" s="166" t="str">
        <f>IFERROR(VLOOKUP(D1520,'TPMS-auto'!A:D, 4,0),"Not-in-TPMS")</f>
        <v>0007084</v>
      </c>
      <c r="Q1520" s="166" t="str">
        <f>VLOOKUP(Table2[[#This Row],[Unit Number]],Ops,3,0)</f>
        <v>Monica, Cheryl &amp; Machell</v>
      </c>
      <c r="R1520" s="172">
        <f>IFERROR(VLOOKUP(Table2[[#This Row],[Enterprise ID]], 'ExistingRental-12.11'!A:H, 3, 0), "Not Open On 12.11")</f>
        <v>45915</v>
      </c>
      <c r="S1520" s="166" t="str">
        <f>IF(Table2[[#This Row],[Start Rental Date]]="New Rental", "New Rental", "Rental Extension Request")</f>
        <v>Rental Extension Request</v>
      </c>
      <c r="T1520" s="166" t="str">
        <f>IFERROR(IF(Table2[[#This Row],[Date of this request]]-Table2[[#This Row],[Tech Service Date]]&lt;60, "New Hire Rental", "Truck Breakdown"), "New Hire Rental")</f>
        <v>Truck Breakdown</v>
      </c>
      <c r="U1520" s="166" t="str">
        <f>IFERROR(VLOOKUP(Table2[[#This Row],[Enterprise ID]], 'ExistingRental-12.11'!A:H, 7, 0), "Not Open On 12.11")</f>
        <v>THOMAS DOHERTY</v>
      </c>
      <c r="V1520" s="172">
        <f>IFERROR(VLOOKUP(Table2[[#This Row],[Enterprise ID]],'Tech-ServiceDate'!A:B,2,0), "EitherNewHire or Termed")</f>
        <v>39034</v>
      </c>
    </row>
    <row r="1521" spans="1:22" ht="33.75" customHeight="1">
      <c r="A1521" s="15">
        <v>46022</v>
      </c>
      <c r="B1521" s="8">
        <v>46509</v>
      </c>
      <c r="C1521" s="9" t="s">
        <v>17620</v>
      </c>
      <c r="D1521" s="10" t="s">
        <v>14726</v>
      </c>
      <c r="E1521" s="174" t="str">
        <f t="shared" ref="E1521:E1526" si="61">TRIM(B1521)</f>
        <v>46509</v>
      </c>
      <c r="F1521" s="175">
        <f>IFERROR(VLOOKUP(D1521,'TPMS-auto'!A:J, 10,0), "Not-in-TPMS")</f>
        <v>7323185436</v>
      </c>
      <c r="G1521" s="175" t="str">
        <f>IFERROR(VLOOKUP(D1521,'TPMS-auto'!A:J,6,0),"Not-in-TPMS")</f>
        <v>046509</v>
      </c>
      <c r="H1521" s="12" t="s">
        <v>14676</v>
      </c>
      <c r="I1521" s="11" t="s">
        <v>17621</v>
      </c>
      <c r="J1521" s="31" t="s">
        <v>17622</v>
      </c>
      <c r="K1521" s="31" t="s">
        <v>17623</v>
      </c>
      <c r="L1521" s="13" t="s">
        <v>14680</v>
      </c>
      <c r="M1521" s="13"/>
      <c r="N1521" s="3" t="s">
        <v>14680</v>
      </c>
      <c r="O1521" s="3" t="s">
        <v>14680</v>
      </c>
      <c r="P1521" s="166" t="str">
        <f>IFERROR(VLOOKUP(D1521,'TPMS-auto'!A:D, 4,0),"Not-in-TPMS")</f>
        <v>0007084</v>
      </c>
      <c r="Q1521" s="166" t="str">
        <f>VLOOKUP(Table2[[#This Row],[Unit Number]],Ops,3,0)</f>
        <v>Monica, Cheryl &amp; Machell</v>
      </c>
      <c r="R1521" s="172">
        <f>IFERROR(VLOOKUP(Table2[[#This Row],[Enterprise ID]], 'ExistingRental-12.11'!A:H, 3, 0), "Not Open On 12.11")</f>
        <v>45992</v>
      </c>
      <c r="S1521" s="166" t="str">
        <f>IF(Table2[[#This Row],[Start Rental Date]]="New Rental", "New Rental", "Rental Extension Request")</f>
        <v>New Rental</v>
      </c>
      <c r="T1521" s="166" t="str">
        <f>IFERROR(IF(Table2[[#This Row],[Date of this request]]-Table2[[#This Row],[Tech Service Date]]&lt;60, "New Hire Rental", "Truck Breakdown"), "New Hire Rental")</f>
        <v>Truck Breakdown</v>
      </c>
      <c r="U1521" s="166" t="str">
        <f>IFERROR(VLOOKUP(Table2[[#This Row],[Enterprise ID]], 'ExistingRental-12.11'!A:H, 7, 0), "Not Open On 12.11")</f>
        <v>FAZIL HAMZA</v>
      </c>
      <c r="V1521" s="172">
        <f>IFERROR(VLOOKUP(Table2[[#This Row],[Enterprise ID]],'Tech-ServiceDate'!A:B,2,0), "EitherNewHire or Termed")</f>
        <v>44209</v>
      </c>
    </row>
    <row r="1522" spans="1:22" ht="33.75" customHeight="1">
      <c r="A1522" s="15">
        <v>46022</v>
      </c>
      <c r="B1522" s="8">
        <v>46961</v>
      </c>
      <c r="C1522" s="9" t="s">
        <v>14952</v>
      </c>
      <c r="D1522" s="10" t="s">
        <v>14953</v>
      </c>
      <c r="E1522" s="174" t="str">
        <f t="shared" si="61"/>
        <v>46961</v>
      </c>
      <c r="F1522" s="175">
        <f>IFERROR(VLOOKUP(D1522,'TPMS-auto'!A:J, 10,0), "Not-in-TPMS")</f>
        <v>9482233344</v>
      </c>
      <c r="G1522" s="175" t="str">
        <f>IFERROR(VLOOKUP(D1522,'TPMS-auto'!A:J,6,0),"Not-in-TPMS")</f>
        <v>046961</v>
      </c>
      <c r="H1522" s="12" t="s">
        <v>14676</v>
      </c>
      <c r="I1522" s="11" t="s">
        <v>18906</v>
      </c>
      <c r="J1522" s="13" t="s">
        <v>18628</v>
      </c>
      <c r="K1522" s="13" t="s">
        <v>15451</v>
      </c>
      <c r="L1522" s="13" t="s">
        <v>14680</v>
      </c>
      <c r="M1522" s="13"/>
      <c r="N1522" s="3" t="s">
        <v>14680</v>
      </c>
      <c r="O1522" s="3" t="s">
        <v>14680</v>
      </c>
      <c r="P1522" s="166" t="str">
        <f>IFERROR(VLOOKUP(D1522,'TPMS-auto'!A:D, 4,0),"Not-in-TPMS")</f>
        <v>0008175</v>
      </c>
      <c r="Q1522" s="166" t="str">
        <f>VLOOKUP(Table2[[#This Row],[Unit Number]],Ops,3,0)</f>
        <v>Rob &amp; Andrea</v>
      </c>
      <c r="R1522" s="172">
        <f>IFERROR(VLOOKUP(Table2[[#This Row],[Enterprise ID]], 'ExistingRental-12.11'!A:H, 3, 0), "Not Open On 12.11")</f>
        <v>45827</v>
      </c>
      <c r="S1522" s="166" t="str">
        <f>IF(Table2[[#This Row],[Start Rental Date]]="New Rental", "New Rental", "Rental Extension Request")</f>
        <v>New Rental</v>
      </c>
      <c r="T1522" s="166" t="str">
        <f>IFERROR(IF(Table2[[#This Row],[Date of this request]]-Table2[[#This Row],[Tech Service Date]]&lt;60, "New Hire Rental", "Truck Breakdown"), "New Hire Rental")</f>
        <v>Truck Breakdown</v>
      </c>
      <c r="U1522" s="166" t="str">
        <f>IFERROR(VLOOKUP(Table2[[#This Row],[Enterprise ID]], 'ExistingRental-12.11'!A:H, 7, 0), "Not Open On 12.11")</f>
        <v>LAVER CRAWFORD</v>
      </c>
      <c r="V1522" s="172">
        <f>IFERROR(VLOOKUP(Table2[[#This Row],[Enterprise ID]],'Tech-ServiceDate'!A:B,2,0), "EitherNewHire or Termed")</f>
        <v>45760</v>
      </c>
    </row>
    <row r="1523" spans="1:22" ht="33.75" customHeight="1">
      <c r="A1523" s="15">
        <v>46024</v>
      </c>
      <c r="B1523" s="8">
        <v>46017</v>
      </c>
      <c r="C1523" s="9" t="s">
        <v>15698</v>
      </c>
      <c r="D1523" s="10" t="s">
        <v>15180</v>
      </c>
      <c r="E1523" s="174" t="str">
        <f t="shared" si="61"/>
        <v>46017</v>
      </c>
      <c r="F1523" s="175">
        <f>IFERROR(VLOOKUP(D1523,'TPMS-auto'!A:J, 10,0), "Not-in-TPMS")</f>
        <v>2549221627</v>
      </c>
      <c r="G1523" s="175" t="str">
        <f>IFERROR(VLOOKUP(D1523,'TPMS-auto'!A:J,6,0),"Not-in-TPMS")</f>
        <v>046229</v>
      </c>
      <c r="H1523" s="12" t="s">
        <v>14676</v>
      </c>
      <c r="I1523" s="11" t="s">
        <v>18907</v>
      </c>
      <c r="J1523" s="13" t="s">
        <v>18628</v>
      </c>
      <c r="K1523" s="13" t="s">
        <v>14679</v>
      </c>
      <c r="L1523" s="13" t="s">
        <v>14680</v>
      </c>
      <c r="M1523" s="13"/>
      <c r="N1523" s="3" t="s">
        <v>14680</v>
      </c>
      <c r="O1523" s="3" t="s">
        <v>14680</v>
      </c>
      <c r="P1523" s="166" t="str">
        <f>IFERROR(VLOOKUP(D1523,'TPMS-auto'!A:D, 4,0),"Not-in-TPMS")</f>
        <v>0008147</v>
      </c>
      <c r="Q1523" s="166" t="str">
        <f>VLOOKUP(Table2[[#This Row],[Unit Number]],Ops,3,0)</f>
        <v>Carol &amp; Tasha</v>
      </c>
      <c r="R1523" s="172" t="str">
        <f>IFERROR(VLOOKUP(Table2[[#This Row],[Enterprise ID]], 'ExistingRental-12.11'!A:H, 3, 0), "Not Open On 12.11")</f>
        <v>Not Open On 12.11</v>
      </c>
      <c r="S1523" s="166" t="str">
        <f>IF(Table2[[#This Row],[Start Rental Date]]="New Rental", "New Rental", "Rental Extension Request")</f>
        <v>New Rental</v>
      </c>
      <c r="T1523" s="166" t="str">
        <f>IFERROR(IF(Table2[[#This Row],[Date of this request]]-Table2[[#This Row],[Tech Service Date]]&lt;60, "New Hire Rental", "Truck Breakdown"), "New Hire Rental")</f>
        <v>Truck Breakdown</v>
      </c>
      <c r="U1523" s="166" t="str">
        <f>IFERROR(VLOOKUP(Table2[[#This Row],[Enterprise ID]], 'ExistingRental-12.11'!A:H, 7, 0), "Not Open On 12.11")</f>
        <v>Not Open On 12.11</v>
      </c>
      <c r="V1523" s="172">
        <f>IFERROR(VLOOKUP(Table2[[#This Row],[Enterprise ID]],'Tech-ServiceDate'!A:B,2,0), "EitherNewHire or Termed")</f>
        <v>45767</v>
      </c>
    </row>
    <row r="1524" spans="1:22" ht="33.75" customHeight="1">
      <c r="A1524" s="15">
        <v>46024</v>
      </c>
      <c r="B1524" s="8">
        <v>46138</v>
      </c>
      <c r="C1524" s="9" t="s">
        <v>17481</v>
      </c>
      <c r="D1524" s="10" t="s">
        <v>17482</v>
      </c>
      <c r="E1524" s="174" t="str">
        <f t="shared" si="61"/>
        <v>46138</v>
      </c>
      <c r="F1524" s="175">
        <f>IFERROR(VLOOKUP(D1524,'TPMS-auto'!A:J, 10,0), "Not-in-TPMS")</f>
        <v>7342191357</v>
      </c>
      <c r="G1524" s="175" t="str">
        <f>IFERROR(VLOOKUP(D1524,'TPMS-auto'!A:J,6,0),"Not-in-TPMS")</f>
        <v>046138</v>
      </c>
      <c r="H1524" s="12" t="s">
        <v>14676</v>
      </c>
      <c r="I1524" s="11" t="s">
        <v>18908</v>
      </c>
      <c r="J1524" s="13" t="s">
        <v>18909</v>
      </c>
      <c r="K1524" s="13" t="s">
        <v>14679</v>
      </c>
      <c r="L1524" s="13" t="s">
        <v>14680</v>
      </c>
      <c r="M1524" s="13"/>
      <c r="N1524" s="3" t="s">
        <v>14680</v>
      </c>
      <c r="O1524" s="3" t="s">
        <v>14680</v>
      </c>
      <c r="P1524" s="166" t="str">
        <f>IFERROR(VLOOKUP(D1524,'TPMS-auto'!A:D, 4,0),"Not-in-TPMS")</f>
        <v>0008309</v>
      </c>
      <c r="Q1524" s="166" t="str">
        <f>VLOOKUP(Table2[[#This Row],[Unit Number]],Ops,3,0)</f>
        <v>Monica, Cheryl &amp; Machell</v>
      </c>
      <c r="R1524" s="172" t="str">
        <f>IFERROR(VLOOKUP(Table2[[#This Row],[Enterprise ID]], 'ExistingRental-12.11'!A:H, 3, 0), "Not Open On 12.11")</f>
        <v>Not Open On 12.11</v>
      </c>
      <c r="S1524" s="166" t="str">
        <f>IF(Table2[[#This Row],[Start Rental Date]]="New Rental", "New Rental", "Rental Extension Request")</f>
        <v>New Rental</v>
      </c>
      <c r="T1524" s="166" t="str">
        <f>IFERROR(IF(Table2[[#This Row],[Date of this request]]-Table2[[#This Row],[Tech Service Date]]&lt;60, "New Hire Rental", "Truck Breakdown"), "New Hire Rental")</f>
        <v>Truck Breakdown</v>
      </c>
      <c r="U1524" s="166" t="str">
        <f>IFERROR(VLOOKUP(Table2[[#This Row],[Enterprise ID]], 'ExistingRental-12.11'!A:H, 7, 0), "Not Open On 12.11")</f>
        <v>Not Open On 12.11</v>
      </c>
      <c r="V1524" s="172">
        <f>IFERROR(VLOOKUP(Table2[[#This Row],[Enterprise ID]],'Tech-ServiceDate'!A:B,2,0), "EitherNewHire or Termed")</f>
        <v>44357</v>
      </c>
    </row>
    <row r="1525" spans="1:22" ht="33.75" customHeight="1">
      <c r="A1525" s="15">
        <v>46024</v>
      </c>
      <c r="B1525" s="8">
        <v>46961</v>
      </c>
      <c r="C1525" s="9" t="s">
        <v>14952</v>
      </c>
      <c r="D1525" s="10" t="s">
        <v>14953</v>
      </c>
      <c r="E1525" s="174" t="str">
        <f t="shared" si="61"/>
        <v>46961</v>
      </c>
      <c r="F1525" s="175">
        <f>IFERROR(VLOOKUP(D1525,'TPMS-auto'!A:J, 10,0), "Not-in-TPMS")</f>
        <v>9482233344</v>
      </c>
      <c r="G1525" s="175" t="str">
        <f>IFERROR(VLOOKUP(D1525,'TPMS-auto'!A:J,6,0),"Not-in-TPMS")</f>
        <v>046961</v>
      </c>
      <c r="H1525" s="12" t="s">
        <v>14676</v>
      </c>
      <c r="I1525" s="11" t="s">
        <v>18906</v>
      </c>
      <c r="J1525" s="13" t="s">
        <v>18628</v>
      </c>
      <c r="K1525" s="13" t="s">
        <v>14679</v>
      </c>
      <c r="L1525" s="13"/>
      <c r="M1525" s="13"/>
      <c r="N1525" s="3" t="s">
        <v>14680</v>
      </c>
      <c r="O1525" s="3" t="s">
        <v>14680</v>
      </c>
      <c r="P1525" s="166" t="str">
        <f>IFERROR(VLOOKUP(D1525,'TPMS-auto'!A:D, 4,0),"Not-in-TPMS")</f>
        <v>0008175</v>
      </c>
      <c r="Q1525" s="166" t="str">
        <f>VLOOKUP(Table2[[#This Row],[Unit Number]],Ops,3,0)</f>
        <v>Rob &amp; Andrea</v>
      </c>
      <c r="R1525" s="172">
        <f>IFERROR(VLOOKUP(Table2[[#This Row],[Enterprise ID]], 'ExistingRental-12.11'!A:H, 3, 0), "Not Open On 12.11")</f>
        <v>45827</v>
      </c>
      <c r="S1525" s="166" t="str">
        <f>IF(Table2[[#This Row],[Start Rental Date]]="New Rental", "New Rental", "Rental Extension Request")</f>
        <v>New Rental</v>
      </c>
      <c r="T1525" s="166" t="str">
        <f>IFERROR(IF(Table2[[#This Row],[Date of this request]]-Table2[[#This Row],[Tech Service Date]]&lt;60, "New Hire Rental", "Truck Breakdown"), "New Hire Rental")</f>
        <v>Truck Breakdown</v>
      </c>
      <c r="U1525" s="166" t="str">
        <f>IFERROR(VLOOKUP(Table2[[#This Row],[Enterprise ID]], 'ExistingRental-12.11'!A:H, 7, 0), "Not Open On 12.11")</f>
        <v>LAVER CRAWFORD</v>
      </c>
      <c r="V1525" s="172">
        <f>IFERROR(VLOOKUP(Table2[[#This Row],[Enterprise ID]],'Tech-ServiceDate'!A:B,2,0), "EitherNewHire or Termed")</f>
        <v>45760</v>
      </c>
    </row>
    <row r="1526" spans="1:22" ht="33.75" customHeight="1">
      <c r="A1526" s="15">
        <v>46024</v>
      </c>
      <c r="B1526" s="8">
        <v>61447</v>
      </c>
      <c r="C1526" s="9" t="s">
        <v>18910</v>
      </c>
      <c r="D1526" s="10" t="s">
        <v>18911</v>
      </c>
      <c r="E1526" s="174" t="str">
        <f t="shared" si="61"/>
        <v>61447</v>
      </c>
      <c r="F1526" s="175">
        <f>IFERROR(VLOOKUP(D1526,'TPMS-auto'!A:J, 10,0), "Not-in-TPMS")</f>
        <v>5189612274</v>
      </c>
      <c r="G1526" s="175" t="str">
        <f>IFERROR(VLOOKUP(D1526,'TPMS-auto'!A:J,6,0),"Not-in-TPMS")</f>
        <v>061447</v>
      </c>
      <c r="H1526" s="12" t="s">
        <v>14676</v>
      </c>
      <c r="I1526" s="11" t="s">
        <v>18912</v>
      </c>
      <c r="J1526" s="13" t="s">
        <v>18913</v>
      </c>
      <c r="K1526" s="13" t="s">
        <v>14679</v>
      </c>
      <c r="L1526" s="13" t="s">
        <v>14680</v>
      </c>
      <c r="M1526" s="13"/>
      <c r="N1526" s="3" t="s">
        <v>14680</v>
      </c>
      <c r="O1526" s="3" t="s">
        <v>14680</v>
      </c>
      <c r="P1526" s="166" t="str">
        <f>IFERROR(VLOOKUP(D1526,'TPMS-auto'!A:D, 4,0),"Not-in-TPMS")</f>
        <v>0007670</v>
      </c>
      <c r="Q1526" s="166" t="str">
        <f>VLOOKUP(Table2[[#This Row],[Unit Number]],Ops,3,0)</f>
        <v>Rob &amp; Andrea</v>
      </c>
      <c r="R1526" s="172" t="str">
        <f>IFERROR(VLOOKUP(Table2[[#This Row],[Enterprise ID]], 'ExistingRental-12.11'!A:H, 3, 0), "Not Open On 12.11")</f>
        <v>Not Open On 12.11</v>
      </c>
      <c r="S1526" s="166" t="str">
        <f>IF(Table2[[#This Row],[Start Rental Date]]="New Rental", "New Rental", "Rental Extension Request")</f>
        <v>New Rental</v>
      </c>
      <c r="T1526" s="166" t="str">
        <f>IFERROR(IF(Table2[[#This Row],[Date of this request]]-Table2[[#This Row],[Tech Service Date]]&lt;60, "New Hire Rental", "Truck Breakdown"), "New Hire Rental")</f>
        <v>Truck Breakdown</v>
      </c>
      <c r="U1526" s="166" t="str">
        <f>IFERROR(VLOOKUP(Table2[[#This Row],[Enterprise ID]], 'ExistingRental-12.11'!A:H, 7, 0), "Not Open On 12.11")</f>
        <v>Not Open On 12.11</v>
      </c>
      <c r="V1526" s="172">
        <f>IFERROR(VLOOKUP(Table2[[#This Row],[Enterprise ID]],'Tech-ServiceDate'!A:B,2,0), "EitherNewHire or Termed")</f>
        <v>45823</v>
      </c>
    </row>
    <row r="1527" spans="1:22" ht="33.75" customHeight="1">
      <c r="A1527" s="15">
        <v>46024</v>
      </c>
      <c r="B1527" s="8">
        <v>23875</v>
      </c>
      <c r="C1527" s="9" t="s">
        <v>15932</v>
      </c>
      <c r="D1527" s="10" t="s">
        <v>15933</v>
      </c>
      <c r="E1527" s="174" t="s">
        <v>16091</v>
      </c>
      <c r="F1527" s="175">
        <v>8158142916</v>
      </c>
      <c r="G1527" s="175" t="s">
        <v>18914</v>
      </c>
      <c r="H1527" s="12">
        <v>46008</v>
      </c>
      <c r="I1527" s="11" t="s">
        <v>18749</v>
      </c>
      <c r="J1527" s="13" t="s">
        <v>17617</v>
      </c>
      <c r="K1527" s="13" t="s">
        <v>14679</v>
      </c>
      <c r="L1527" s="13"/>
      <c r="M1527" s="13"/>
      <c r="N1527" s="13" t="s">
        <v>14680</v>
      </c>
      <c r="O1527" s="13" t="s">
        <v>14680</v>
      </c>
      <c r="P1527" s="166" t="str">
        <f>IFERROR(VLOOKUP(D1527,'TPMS-auto'!A:D, 4,0),"Not-in-TPMS")</f>
        <v>0008555</v>
      </c>
      <c r="Q1527" s="166" t="str">
        <f>VLOOKUP(Table2[[#This Row],[Unit Number]],Ops,3,0)</f>
        <v>Monica, Cheryl &amp; Machell</v>
      </c>
      <c r="R1527" s="172" t="str">
        <f>IFERROR(VLOOKUP(Table2[[#This Row],[Enterprise ID]], 'ExistingRental-12.11'!A:H, 3, 0), "Not Open On 12.11")</f>
        <v>Not Open On 12.11</v>
      </c>
      <c r="S1527" s="166" t="str">
        <f>IF(Table2[[#This Row],[Start Rental Date]]="New Rental", "New Rental", "Rental Extension Request")</f>
        <v>Rental Extension Request</v>
      </c>
      <c r="T1527" s="166" t="str">
        <f>IFERROR(IF(Table2[[#This Row],[Date of this request]]-Table2[[#This Row],[Tech Service Date]]&lt;60, "New Hire Rental", "Truck Breakdown"), "New Hire Rental")</f>
        <v>Truck Breakdown</v>
      </c>
      <c r="U1527" s="166" t="str">
        <f>IFERROR(VLOOKUP(Table2[[#This Row],[Enterprise ID]], 'ExistingRental-12.11'!A:H, 7, 0), "Not Open On 12.11")</f>
        <v>Not Open On 12.11</v>
      </c>
      <c r="V1527" s="172">
        <f>IFERROR(VLOOKUP(Table2[[#This Row],[Enterprise ID]],'Tech-ServiceDate'!A:B,2,0), "EitherNewHire or Termed")</f>
        <v>45921</v>
      </c>
    </row>
    <row r="1528" spans="1:22" ht="33.75" customHeight="1">
      <c r="A1528" s="15">
        <v>46024</v>
      </c>
      <c r="B1528" s="8">
        <v>36404</v>
      </c>
      <c r="C1528" s="9" t="s">
        <v>18915</v>
      </c>
      <c r="D1528" s="10" t="s">
        <v>1602</v>
      </c>
      <c r="E1528" s="174" t="str">
        <f>TRIM(B1528)</f>
        <v>36404</v>
      </c>
      <c r="F1528" s="175">
        <f>IFERROR(VLOOKUP(D1528,'TPMS-auto'!A:J, 10,0), "Not-in-TPMS")</f>
        <v>6158181118</v>
      </c>
      <c r="G1528" s="175" t="str">
        <f>IFERROR(VLOOKUP(D1528,'TPMS-auto'!A:J,6,0),"Not-in-TPMS")</f>
        <v>036404</v>
      </c>
      <c r="H1528" s="12" t="s">
        <v>14676</v>
      </c>
      <c r="I1528" s="11" t="s">
        <v>18912</v>
      </c>
      <c r="J1528" s="13" t="s">
        <v>18916</v>
      </c>
      <c r="K1528" s="13" t="s">
        <v>14679</v>
      </c>
      <c r="L1528" s="13" t="s">
        <v>14680</v>
      </c>
      <c r="M1528" s="13"/>
      <c r="N1528" s="3" t="s">
        <v>14680</v>
      </c>
      <c r="O1528" s="3" t="s">
        <v>14680</v>
      </c>
      <c r="P1528" s="166" t="str">
        <f>IFERROR(VLOOKUP(D1528,'TPMS-auto'!A:D, 4,0),"Not-in-TPMS")</f>
        <v>0008206</v>
      </c>
      <c r="Q1528" s="166" t="str">
        <f>VLOOKUP(Table2[[#This Row],[Unit Number]],Ops,3,0)</f>
        <v>Monica, Cheryl &amp; Machell</v>
      </c>
      <c r="R1528" s="172" t="str">
        <f>IFERROR(VLOOKUP(Table2[[#This Row],[Enterprise ID]], 'ExistingRental-12.11'!A:H, 3, 0), "Not Open On 12.11")</f>
        <v>Not Open On 12.11</v>
      </c>
      <c r="S1528" s="166" t="str">
        <f>IF(Table2[[#This Row],[Start Rental Date]]="New Rental", "New Rental", "Rental Extension Request")</f>
        <v>New Rental</v>
      </c>
      <c r="T1528" s="166" t="str">
        <f>IFERROR(IF(Table2[[#This Row],[Date of this request]]-Table2[[#This Row],[Tech Service Date]]&lt;60, "New Hire Rental", "Truck Breakdown"), "New Hire Rental")</f>
        <v>Truck Breakdown</v>
      </c>
      <c r="U1528" s="166" t="str">
        <f>IFERROR(VLOOKUP(Table2[[#This Row],[Enterprise ID]], 'ExistingRental-12.11'!A:H, 7, 0), "Not Open On 12.11")</f>
        <v>Not Open On 12.11</v>
      </c>
      <c r="V1528" s="172">
        <f>IFERROR(VLOOKUP(Table2[[#This Row],[Enterprise ID]],'Tech-ServiceDate'!A:B,2,0), "EitherNewHire or Termed")</f>
        <v>36601</v>
      </c>
    </row>
    <row r="1529" spans="1:22" ht="33.75" customHeight="1">
      <c r="A1529" s="15">
        <v>46024</v>
      </c>
      <c r="B1529" s="7">
        <v>6008</v>
      </c>
      <c r="C1529" s="4" t="s">
        <v>18176</v>
      </c>
      <c r="D1529" s="5" t="s">
        <v>15197</v>
      </c>
      <c r="E1529" s="176" t="s">
        <v>18268</v>
      </c>
      <c r="F1529" s="181">
        <v>7038631826</v>
      </c>
      <c r="G1529" s="181">
        <v>0</v>
      </c>
      <c r="H1529" s="6">
        <v>45994</v>
      </c>
      <c r="I1529" s="2" t="s">
        <v>17894</v>
      </c>
      <c r="J1529" s="3" t="s">
        <v>18177</v>
      </c>
      <c r="K1529" s="3" t="s">
        <v>14679</v>
      </c>
      <c r="L1529" s="3" t="s">
        <v>14680</v>
      </c>
      <c r="M1529" s="13"/>
      <c r="N1529" s="3" t="s">
        <v>14680</v>
      </c>
      <c r="O1529" s="3" t="s">
        <v>14680</v>
      </c>
      <c r="P1529" s="166" t="str">
        <f>IFERROR(VLOOKUP(D1529,'TPMS-auto'!A:D, 4,0),"Not-in-TPMS")</f>
        <v>0007084</v>
      </c>
      <c r="Q1529" s="166" t="str">
        <f>VLOOKUP(Table2[[#This Row],[Unit Number]],Ops,3,0)</f>
        <v>Monica, Cheryl &amp; Machell</v>
      </c>
      <c r="R1529" s="173">
        <f>IFERROR(VLOOKUP(Table2[[#This Row],[Enterprise ID]], 'ExistingRental-12.11'!A:H, 3, 0), "Not Open On 12.11")</f>
        <v>45994</v>
      </c>
      <c r="S1529" s="167" t="str">
        <f>IF(Table2[[#This Row],[Start Rental Date]]="New Rental", "New Rental", "Rental Extension Request")</f>
        <v>Rental Extension Request</v>
      </c>
      <c r="T1529" s="167" t="str">
        <f>IFERROR(IF(Table2[[#This Row],[Date of this request]]-Table2[[#This Row],[Tech Service Date]]&lt;60, "New Hire Rental", "Truck Breakdown"), "New Hire Rental")</f>
        <v>Truck Breakdown</v>
      </c>
      <c r="U1529" s="167" t="str">
        <f>IFERROR(VLOOKUP(Table2[[#This Row],[Enterprise ID]], 'ExistingRental-12.11'!A:H, 7, 0), "Not Open On 12.11")</f>
        <v>ABDUL LATIF KATAWAZI</v>
      </c>
      <c r="V1529" s="173">
        <f>IFERROR(VLOOKUP(Table2[[#This Row],[Enterprise ID]],'Tech-ServiceDate'!A:B,2,0), "EitherNewHire or Termed")</f>
        <v>45858</v>
      </c>
    </row>
    <row r="1530" spans="1:22" ht="33.75" customHeight="1">
      <c r="A1530" s="15">
        <v>46024</v>
      </c>
      <c r="B1530" s="7">
        <v>23453</v>
      </c>
      <c r="C1530" s="4" t="s">
        <v>18917</v>
      </c>
      <c r="D1530" s="5" t="s">
        <v>18918</v>
      </c>
      <c r="E1530" s="176" t="str">
        <f t="shared" ref="E1530:E1543" si="62">TRIM(B1530)</f>
        <v>23453</v>
      </c>
      <c r="F1530" s="181">
        <f>IFERROR(VLOOKUP(D1530,'TPMS-auto'!A:J, 10,0), "Not-in-TPMS")</f>
        <v>9103036797</v>
      </c>
      <c r="G1530" s="181" t="str">
        <f>IFERROR(VLOOKUP(D1530,'TPMS-auto'!A:J,6,0),"Not-in-TPMS")</f>
        <v>023453</v>
      </c>
      <c r="H1530" s="12" t="s">
        <v>14676</v>
      </c>
      <c r="I1530" s="11" t="s">
        <v>18912</v>
      </c>
      <c r="J1530" s="3" t="s">
        <v>18919</v>
      </c>
      <c r="K1530" s="3" t="s">
        <v>14679</v>
      </c>
      <c r="L1530" s="3" t="s">
        <v>14680</v>
      </c>
      <c r="M1530" s="13"/>
      <c r="N1530" s="3" t="s">
        <v>14680</v>
      </c>
      <c r="O1530" s="3" t="s">
        <v>14680</v>
      </c>
      <c r="P1530" s="166" t="str">
        <f>IFERROR(VLOOKUP(D1530,'TPMS-auto'!A:D, 4,0),"Not-in-TPMS")</f>
        <v>0008175</v>
      </c>
      <c r="Q1530" s="166" t="str">
        <f>VLOOKUP(Table2[[#This Row],[Unit Number]],Ops,3,0)</f>
        <v>Rob &amp; Andrea</v>
      </c>
      <c r="R1530" s="173" t="str">
        <f>IFERROR(VLOOKUP(Table2[[#This Row],[Enterprise ID]], 'ExistingRental-12.11'!A:H, 3, 0), "Not Open On 12.11")</f>
        <v>Not Open On 12.11</v>
      </c>
      <c r="S1530" s="167" t="str">
        <f>IF(Table2[[#This Row],[Start Rental Date]]="New Rental", "New Rental", "Rental Extension Request")</f>
        <v>New Rental</v>
      </c>
      <c r="T1530" s="167" t="str">
        <f>IFERROR(IF(Table2[[#This Row],[Date of this request]]-Table2[[#This Row],[Tech Service Date]]&lt;60, "New Hire Rental", "Truck Breakdown"), "New Hire Rental")</f>
        <v>Truck Breakdown</v>
      </c>
      <c r="U1530" s="167" t="str">
        <f>IFERROR(VLOOKUP(Table2[[#This Row],[Enterprise ID]], 'ExistingRental-12.11'!A:H, 7, 0), "Not Open On 12.11")</f>
        <v>Not Open On 12.11</v>
      </c>
      <c r="V1530" s="173">
        <f>IFERROR(VLOOKUP(Table2[[#This Row],[Enterprise ID]],'Tech-ServiceDate'!A:B,2,0), "EitherNewHire or Termed")</f>
        <v>42058</v>
      </c>
    </row>
    <row r="1531" spans="1:22" ht="33.75" customHeight="1">
      <c r="A1531" s="15">
        <v>46024</v>
      </c>
      <c r="B1531" s="8">
        <v>36406</v>
      </c>
      <c r="C1531" s="9" t="s">
        <v>18491</v>
      </c>
      <c r="D1531" s="10" t="s">
        <v>18492</v>
      </c>
      <c r="E1531" s="174" t="str">
        <f t="shared" si="62"/>
        <v>36406</v>
      </c>
      <c r="F1531" s="175">
        <f>IFERROR(VLOOKUP(D1531,'TPMS-auto'!A:J, 10,0), "Not-in-TPMS")</f>
        <v>5189612059</v>
      </c>
      <c r="G1531" s="175" t="str">
        <f>IFERROR(VLOOKUP(D1531,'TPMS-auto'!A:J,6,0),"Not-in-TPMS")</f>
        <v>036406</v>
      </c>
      <c r="H1531" s="6">
        <v>46368</v>
      </c>
      <c r="I1531" s="11" t="s">
        <v>18493</v>
      </c>
      <c r="J1531" s="13" t="s">
        <v>18494</v>
      </c>
      <c r="K1531" s="13" t="s">
        <v>14679</v>
      </c>
      <c r="L1531" s="13" t="s">
        <v>14680</v>
      </c>
      <c r="M1531" s="13"/>
      <c r="N1531" s="3" t="s">
        <v>14680</v>
      </c>
      <c r="O1531" s="13" t="s">
        <v>14680</v>
      </c>
      <c r="P1531" s="166" t="str">
        <f>IFERROR(VLOOKUP(D1531,'TPMS-auto'!A:D, 4,0),"Not-in-TPMS")</f>
        <v>0007670</v>
      </c>
      <c r="Q1531" s="166" t="str">
        <f>VLOOKUP(Table2[[#This Row],[Unit Number]],Ops,3,0)</f>
        <v>Rob &amp; Andrea</v>
      </c>
      <c r="R1531" s="173" t="str">
        <f>IFERROR(VLOOKUP(Table2[[#This Row],[Enterprise ID]], 'ExistingRental-12.11'!A:H, 3, 0), "Not Open On 12.11")</f>
        <v>Not Open On 12.11</v>
      </c>
      <c r="S1531" s="167" t="str">
        <f>IF(Table2[[#This Row],[Start Rental Date]]="New Rental", "New Rental", "Rental Extension Request")</f>
        <v>Rental Extension Request</v>
      </c>
      <c r="T1531" s="167" t="str">
        <f>IFERROR(IF(Table2[[#This Row],[Date of this request]]-Table2[[#This Row],[Tech Service Date]]&lt;60, "New Hire Rental", "Truck Breakdown"), "New Hire Rental")</f>
        <v>Truck Breakdown</v>
      </c>
      <c r="U1531" s="167" t="str">
        <f>IFERROR(VLOOKUP(Table2[[#This Row],[Enterprise ID]], 'ExistingRental-12.11'!A:H, 7, 0), "Not Open On 12.11")</f>
        <v>Not Open On 12.11</v>
      </c>
      <c r="V1531" s="173">
        <f>IFERROR(VLOOKUP(Table2[[#This Row],[Enterprise ID]],'Tech-ServiceDate'!A:B,2,0), "EitherNewHire or Termed")</f>
        <v>45823</v>
      </c>
    </row>
    <row r="1532" spans="1:22" ht="33.75" customHeight="1">
      <c r="A1532" s="15">
        <v>46024</v>
      </c>
      <c r="B1532" s="7">
        <v>46957</v>
      </c>
      <c r="C1532" s="4" t="s">
        <v>18025</v>
      </c>
      <c r="D1532" s="5" t="s">
        <v>18026</v>
      </c>
      <c r="E1532" s="176" t="str">
        <f t="shared" si="62"/>
        <v>46957</v>
      </c>
      <c r="F1532" s="181">
        <f>IFERROR(VLOOKUP(D1532,'TPMS-auto'!A:J, 10,0), "Not-in-TPMS")</f>
        <v>7574043471</v>
      </c>
      <c r="G1532" s="181" t="str">
        <f>IFERROR(VLOOKUP(D1532,'TPMS-auto'!A:J,6,0),"Not-in-TPMS")</f>
        <v>046957</v>
      </c>
      <c r="H1532" s="12">
        <v>46354</v>
      </c>
      <c r="I1532" s="2" t="s">
        <v>18027</v>
      </c>
      <c r="J1532" s="3" t="s">
        <v>18028</v>
      </c>
      <c r="K1532" s="13" t="s">
        <v>15451</v>
      </c>
      <c r="L1532" s="13" t="s">
        <v>14680</v>
      </c>
      <c r="M1532" s="13"/>
      <c r="N1532" s="3" t="s">
        <v>14680</v>
      </c>
      <c r="O1532" s="13" t="s">
        <v>14680</v>
      </c>
      <c r="P1532" s="166" t="str">
        <f>IFERROR(VLOOKUP(D1532,'TPMS-auto'!A:D, 4,0),"Not-in-TPMS")</f>
        <v>0008175</v>
      </c>
      <c r="Q1532" s="166" t="str">
        <f>VLOOKUP(Table2[[#This Row],[Unit Number]],Ops,3,0)</f>
        <v>Rob &amp; Andrea</v>
      </c>
      <c r="R1532" s="173">
        <f>IFERROR(VLOOKUP(Table2[[#This Row],[Enterprise ID]], 'ExistingRental-12.11'!A:H, 3, 0), "Not Open On 12.11")</f>
        <v>45992</v>
      </c>
      <c r="S1532" s="167" t="str">
        <f>IF(Table2[[#This Row],[Start Rental Date]]="New Rental", "New Rental", "Rental Extension Request")</f>
        <v>Rental Extension Request</v>
      </c>
      <c r="T1532" s="167" t="str">
        <f>IFERROR(IF(Table2[[#This Row],[Date of this request]]-Table2[[#This Row],[Tech Service Date]]&lt;60, "New Hire Rental", "Truck Breakdown"), "New Hire Rental")</f>
        <v>Truck Breakdown</v>
      </c>
      <c r="U1532" s="167" t="str">
        <f>IFERROR(VLOOKUP(Table2[[#This Row],[Enterprise ID]], 'ExistingRental-12.11'!A:H, 7, 0), "Not Open On 12.11")</f>
        <v>ALEX BRAVAR</v>
      </c>
      <c r="V1532" s="173">
        <f>IFERROR(VLOOKUP(Table2[[#This Row],[Enterprise ID]],'Tech-ServiceDate'!A:B,2,0), "EitherNewHire or Termed")</f>
        <v>44250</v>
      </c>
    </row>
    <row r="1533" spans="1:22" ht="33.75" customHeight="1">
      <c r="A1533" s="15">
        <v>46024</v>
      </c>
      <c r="B1533" s="8">
        <v>47363</v>
      </c>
      <c r="C1533" s="9" t="s">
        <v>18920</v>
      </c>
      <c r="D1533" s="10" t="s">
        <v>15830</v>
      </c>
      <c r="E1533" s="174" t="str">
        <f t="shared" si="62"/>
        <v>47363</v>
      </c>
      <c r="F1533" s="175">
        <f>IFERROR(VLOOKUP(D1533,'TPMS-auto'!A:J, 10,0), "Not-in-TPMS")</f>
        <v>5722730365</v>
      </c>
      <c r="G1533" s="175" t="str">
        <f>IFERROR(VLOOKUP(D1533,'TPMS-auto'!A:J,6,0),"Not-in-TPMS")</f>
        <v>047363</v>
      </c>
      <c r="H1533" s="12" t="s">
        <v>14676</v>
      </c>
      <c r="I1533" s="11" t="s">
        <v>18921</v>
      </c>
      <c r="J1533" s="13" t="s">
        <v>18922</v>
      </c>
      <c r="K1533" s="13" t="s">
        <v>15451</v>
      </c>
      <c r="L1533" s="13" t="s">
        <v>14680</v>
      </c>
      <c r="M1533" s="13"/>
      <c r="N1533" s="3" t="s">
        <v>14680</v>
      </c>
      <c r="O1533" s="3" t="s">
        <v>14680</v>
      </c>
      <c r="P1533" s="166" t="str">
        <f>IFERROR(VLOOKUP(D1533,'TPMS-auto'!A:D, 4,0),"Not-in-TPMS")</f>
        <v>0008420</v>
      </c>
      <c r="Q1533" s="166" t="str">
        <f>VLOOKUP(Table2[[#This Row],[Unit Number]],Ops,3,0)</f>
        <v>Rob &amp; Andrea</v>
      </c>
      <c r="R1533" s="172" t="str">
        <f>IFERROR(VLOOKUP(Table2[[#This Row],[Enterprise ID]], 'ExistingRental-12.11'!A:H, 3, 0), "Not Open On 12.11")</f>
        <v>Not Open On 12.11</v>
      </c>
      <c r="S1533" s="166" t="str">
        <f>IF(Table2[[#This Row],[Start Rental Date]]="New Rental", "New Rental", "Rental Extension Request")</f>
        <v>New Rental</v>
      </c>
      <c r="T1533" s="166" t="str">
        <f>IFERROR(IF(Table2[[#This Row],[Date of this request]]-Table2[[#This Row],[Tech Service Date]]&lt;60, "New Hire Rental", "Truck Breakdown"), "New Hire Rental")</f>
        <v>Truck Breakdown</v>
      </c>
      <c r="U1533" s="166" t="str">
        <f>IFERROR(VLOOKUP(Table2[[#This Row],[Enterprise ID]], 'ExistingRental-12.11'!A:H, 7, 0), "Not Open On 12.11")</f>
        <v>Not Open On 12.11</v>
      </c>
      <c r="V1533" s="172">
        <f>IFERROR(VLOOKUP(Table2[[#This Row],[Enterprise ID]],'Tech-ServiceDate'!A:B,2,0), "EitherNewHire or Termed")</f>
        <v>45725</v>
      </c>
    </row>
    <row r="1534" spans="1:22" ht="33.75" customHeight="1">
      <c r="A1534" s="15">
        <v>46024</v>
      </c>
      <c r="B1534" s="8">
        <v>21316</v>
      </c>
      <c r="C1534" s="9" t="s">
        <v>18487</v>
      </c>
      <c r="D1534" s="10" t="s">
        <v>18488</v>
      </c>
      <c r="E1534" s="174" t="str">
        <f t="shared" si="62"/>
        <v>21316</v>
      </c>
      <c r="F1534" s="175">
        <f>IFERROR(VLOOKUP(D1534,'TPMS-auto'!A:J, 10,0), "Not-in-TPMS")</f>
        <v>0</v>
      </c>
      <c r="G1534" s="175">
        <f>IFERROR(VLOOKUP(D1534,'TPMS-auto'!A:J,6,0),"Not-in-TPMS")</f>
        <v>0</v>
      </c>
      <c r="H1534" s="12">
        <v>46003</v>
      </c>
      <c r="I1534" s="2" t="s">
        <v>15255</v>
      </c>
      <c r="J1534" s="3" t="s">
        <v>18490</v>
      </c>
      <c r="K1534" s="13" t="s">
        <v>15451</v>
      </c>
      <c r="L1534" s="13" t="s">
        <v>14680</v>
      </c>
      <c r="M1534" s="13"/>
      <c r="N1534" s="13" t="s">
        <v>14680</v>
      </c>
      <c r="O1534" s="13" t="s">
        <v>14680</v>
      </c>
      <c r="P1534" s="166" t="str">
        <f>IFERROR(VLOOKUP(D1534,'TPMS-auto'!A:D, 4,0),"Not-in-TPMS")</f>
        <v>0004766</v>
      </c>
      <c r="Q1534" s="166" t="str">
        <f>VLOOKUP(Table2[[#This Row],[Unit Number]],Ops,3,0)</f>
        <v>Rob &amp; Andrea</v>
      </c>
      <c r="R1534" s="172" t="str">
        <f>IFERROR(VLOOKUP(Table2[[#This Row],[Enterprise ID]], 'ExistingRental-12.11'!A:H, 3, 0), "Not Open On 12.11")</f>
        <v>Not Open On 12.11</v>
      </c>
      <c r="S1534" s="166" t="str">
        <f>IF(Table2[[#This Row],[Start Rental Date]]="New Rental", "New Rental", "Rental Extension Request")</f>
        <v>Rental Extension Request</v>
      </c>
      <c r="T1534" s="166" t="str">
        <f>IFERROR(IF(Table2[[#This Row],[Date of this request]]-Table2[[#This Row],[Tech Service Date]]&lt;60, "New Hire Rental", "Truck Breakdown"), "New Hire Rental")</f>
        <v>New Hire Rental</v>
      </c>
      <c r="U1534" s="166" t="str">
        <f>IFERROR(VLOOKUP(Table2[[#This Row],[Enterprise ID]], 'ExistingRental-12.11'!A:H, 7, 0), "Not Open On 12.11")</f>
        <v>Not Open On 12.11</v>
      </c>
      <c r="V1534" s="172" t="str">
        <f>IFERROR(VLOOKUP(Table2[[#This Row],[Enterprise ID]],'Tech-ServiceDate'!A:B,2,0), "EitherNewHire or Termed")</f>
        <v>EitherNewHire or Termed</v>
      </c>
    </row>
    <row r="1535" spans="1:22" ht="33.75" customHeight="1">
      <c r="A1535" s="15">
        <v>46024</v>
      </c>
      <c r="B1535" s="8">
        <v>46453</v>
      </c>
      <c r="C1535" s="9" t="s">
        <v>18923</v>
      </c>
      <c r="D1535" s="10" t="s">
        <v>18924</v>
      </c>
      <c r="E1535" s="174" t="str">
        <f t="shared" si="62"/>
        <v>46453</v>
      </c>
      <c r="F1535" s="175">
        <f>IFERROR(VLOOKUP(D1535,'TPMS-auto'!A:J, 10,0), "Not-in-TPMS")</f>
        <v>6024918005</v>
      </c>
      <c r="G1535" s="175" t="str">
        <f>IFERROR(VLOOKUP(D1535,'TPMS-auto'!A:J,6,0),"Not-in-TPMS")</f>
        <v>046453</v>
      </c>
      <c r="H1535" s="12" t="s">
        <v>14676</v>
      </c>
      <c r="I1535" s="11" t="s">
        <v>18925</v>
      </c>
      <c r="J1535" s="13" t="s">
        <v>18628</v>
      </c>
      <c r="K1535" s="13" t="s">
        <v>15451</v>
      </c>
      <c r="L1535" s="13" t="s">
        <v>14680</v>
      </c>
      <c r="M1535" s="13"/>
      <c r="N1535" s="3" t="s">
        <v>14680</v>
      </c>
      <c r="O1535" s="3" t="s">
        <v>14680</v>
      </c>
      <c r="P1535" s="166" t="str">
        <f>IFERROR(VLOOKUP(D1535,'TPMS-auto'!A:D, 4,0),"Not-in-TPMS")</f>
        <v>0007088</v>
      </c>
      <c r="Q1535" s="166" t="str">
        <f>VLOOKUP(Table2[[#This Row],[Unit Number]],Ops,3,0)</f>
        <v>Carol &amp; Tasha</v>
      </c>
      <c r="R1535" s="172" t="str">
        <f>IFERROR(VLOOKUP(Table2[[#This Row],[Enterprise ID]], 'ExistingRental-12.11'!A:H, 3, 0), "Not Open On 12.11")</f>
        <v>Not Open On 12.11</v>
      </c>
      <c r="S1535" s="166" t="str">
        <f>IF(Table2[[#This Row],[Start Rental Date]]="New Rental", "New Rental", "Rental Extension Request")</f>
        <v>New Rental</v>
      </c>
      <c r="T1535" s="166" t="str">
        <f>IFERROR(IF(Table2[[#This Row],[Date of this request]]-Table2[[#This Row],[Tech Service Date]]&lt;60, "New Hire Rental", "Truck Breakdown"), "New Hire Rental")</f>
        <v>Truck Breakdown</v>
      </c>
      <c r="U1535" s="166" t="str">
        <f>IFERROR(VLOOKUP(Table2[[#This Row],[Enterprise ID]], 'ExistingRental-12.11'!A:H, 7, 0), "Not Open On 12.11")</f>
        <v>Not Open On 12.11</v>
      </c>
      <c r="V1535" s="172">
        <f>IFERROR(VLOOKUP(Table2[[#This Row],[Enterprise ID]],'Tech-ServiceDate'!A:B,2,0), "EitherNewHire or Termed")</f>
        <v>41645</v>
      </c>
    </row>
    <row r="1536" spans="1:22" ht="33.75" customHeight="1">
      <c r="A1536" s="15">
        <v>46024</v>
      </c>
      <c r="B1536" s="8">
        <v>46280</v>
      </c>
      <c r="C1536" s="9" t="s">
        <v>18926</v>
      </c>
      <c r="D1536" s="10" t="s">
        <v>15978</v>
      </c>
      <c r="E1536" s="174" t="str">
        <f t="shared" si="62"/>
        <v>46280</v>
      </c>
      <c r="F1536" s="175">
        <f>IFERROR(VLOOKUP(D1536,'TPMS-auto'!A:J, 10,0), "Not-in-TPMS")</f>
        <v>2108452711</v>
      </c>
      <c r="G1536" s="175" t="str">
        <f>IFERROR(VLOOKUP(D1536,'TPMS-auto'!A:J,6,0),"Not-in-TPMS")</f>
        <v>046280</v>
      </c>
      <c r="H1536" s="12" t="s">
        <v>14676</v>
      </c>
      <c r="I1536" s="11" t="s">
        <v>18927</v>
      </c>
      <c r="J1536" s="11" t="s">
        <v>18928</v>
      </c>
      <c r="K1536" s="13" t="s">
        <v>15451</v>
      </c>
      <c r="L1536" s="13" t="s">
        <v>14680</v>
      </c>
      <c r="M1536" s="13"/>
      <c r="N1536" s="3" t="s">
        <v>14680</v>
      </c>
      <c r="O1536" s="3" t="s">
        <v>14680</v>
      </c>
      <c r="P1536" s="166" t="str">
        <f>IFERROR(VLOOKUP(D1536,'TPMS-auto'!A:D, 4,0),"Not-in-TPMS")</f>
        <v>0008147</v>
      </c>
      <c r="Q1536" s="166" t="str">
        <f>VLOOKUP(Table2[[#This Row],[Unit Number]],Ops,3,0)</f>
        <v>Carol &amp; Tasha</v>
      </c>
      <c r="R1536" s="172">
        <f>IFERROR(VLOOKUP(Table2[[#This Row],[Enterprise ID]], 'ExistingRental-12.11'!A:H, 3, 0), "Not Open On 12.11")</f>
        <v>45905</v>
      </c>
      <c r="S1536" s="166" t="str">
        <f>IF(Table2[[#This Row],[Start Rental Date]]="New Rental", "New Rental", "Rental Extension Request")</f>
        <v>New Rental</v>
      </c>
      <c r="T1536" s="166" t="str">
        <f>IFERROR(IF(Table2[[#This Row],[Date of this request]]-Table2[[#This Row],[Tech Service Date]]&lt;60, "New Hire Rental", "Truck Breakdown"), "New Hire Rental")</f>
        <v>Truck Breakdown</v>
      </c>
      <c r="U1536" s="166" t="str">
        <f>IFERROR(VLOOKUP(Table2[[#This Row],[Enterprise ID]], 'ExistingRental-12.11'!A:H, 7, 0), "Not Open On 12.11")</f>
        <v>FRANK YANEZ</v>
      </c>
      <c r="V1536" s="172">
        <f>IFERROR(VLOOKUP(Table2[[#This Row],[Enterprise ID]],'Tech-ServiceDate'!A:B,2,0), "EitherNewHire or Termed")</f>
        <v>44258</v>
      </c>
    </row>
    <row r="1537" spans="1:22" ht="33.75" customHeight="1">
      <c r="A1537" s="15">
        <v>46024</v>
      </c>
      <c r="B1537" s="8">
        <v>21158</v>
      </c>
      <c r="C1537" s="9" t="s">
        <v>16994</v>
      </c>
      <c r="D1537" s="10" t="s">
        <v>16995</v>
      </c>
      <c r="E1537" s="174" t="str">
        <f t="shared" si="62"/>
        <v>21158</v>
      </c>
      <c r="F1537" s="175">
        <f>IFERROR(VLOOKUP(D1537,'TPMS-auto'!A:J, 10,0), "Not-in-TPMS")</f>
        <v>2289180374</v>
      </c>
      <c r="G1537" s="175" t="str">
        <f>IFERROR(VLOOKUP(D1537,'TPMS-auto'!A:J,6,0),"Not-in-TPMS")</f>
        <v>021158</v>
      </c>
      <c r="H1537" s="6" t="s">
        <v>14676</v>
      </c>
      <c r="I1537" s="2" t="s">
        <v>18620</v>
      </c>
      <c r="J1537" s="3" t="s">
        <v>18929</v>
      </c>
      <c r="K1537" s="13" t="s">
        <v>15451</v>
      </c>
      <c r="L1537" s="13" t="s">
        <v>14680</v>
      </c>
      <c r="M1537" s="13"/>
      <c r="N1537" s="3" t="s">
        <v>14680</v>
      </c>
      <c r="O1537" s="3" t="s">
        <v>14680</v>
      </c>
      <c r="P1537" s="166" t="str">
        <f>IFERROR(VLOOKUP(D1537,'TPMS-auto'!A:D, 4,0),"Not-in-TPMS")</f>
        <v>0008206</v>
      </c>
      <c r="Q1537" s="166" t="str">
        <f>VLOOKUP(Table2[[#This Row],[Unit Number]],Ops,3,0)</f>
        <v>Monica, Cheryl &amp; Machell</v>
      </c>
      <c r="R1537" s="173" t="str">
        <f>IFERROR(VLOOKUP(Table2[[#This Row],[Enterprise ID]], 'ExistingRental-12.11'!A:H, 3, 0), "Not Open On 12.11")</f>
        <v>Not Open On 12.11</v>
      </c>
      <c r="S1537" s="167" t="str">
        <f>IF(Table2[[#This Row],[Start Rental Date]]="New Rental", "New Rental", "Rental Extension Request")</f>
        <v>New Rental</v>
      </c>
      <c r="T1537" s="167" t="str">
        <f>IFERROR(IF(Table2[[#This Row],[Date of this request]]-Table2[[#This Row],[Tech Service Date]]&lt;60, "New Hire Rental", "Truck Breakdown"), "New Hire Rental")</f>
        <v>Truck Breakdown</v>
      </c>
      <c r="U1537" s="167" t="str">
        <f>IFERROR(VLOOKUP(Table2[[#This Row],[Enterprise ID]], 'ExistingRental-12.11'!A:H, 7, 0), "Not Open On 12.11")</f>
        <v>Not Open On 12.11</v>
      </c>
      <c r="V1537" s="173">
        <f>IFERROR(VLOOKUP(Table2[[#This Row],[Enterprise ID]],'Tech-ServiceDate'!A:B,2,0), "EitherNewHire or Termed")</f>
        <v>45445</v>
      </c>
    </row>
    <row r="1538" spans="1:22" ht="33.75" customHeight="1">
      <c r="A1538" s="15">
        <v>46024</v>
      </c>
      <c r="B1538" s="8">
        <v>23154</v>
      </c>
      <c r="C1538" s="9" t="s">
        <v>18785</v>
      </c>
      <c r="D1538" s="10" t="s">
        <v>18786</v>
      </c>
      <c r="E1538" s="174" t="str">
        <f t="shared" si="62"/>
        <v>23154</v>
      </c>
      <c r="F1538" s="175" t="str">
        <f>IFERROR(VLOOKUP(D1538,'TPMS-auto'!A:J, 10,0), "Not-in-TPMS")</f>
        <v>Not-in-TPMS</v>
      </c>
      <c r="G1538" s="175" t="str">
        <f>IFERROR(VLOOKUP(D1538,'TPMS-auto'!A:J,6,0),"Not-in-TPMS")</f>
        <v>Not-in-TPMS</v>
      </c>
      <c r="H1538" s="12">
        <v>46382</v>
      </c>
      <c r="I1538" s="11" t="s">
        <v>18787</v>
      </c>
      <c r="J1538" s="13" t="s">
        <v>18788</v>
      </c>
      <c r="K1538" s="13" t="s">
        <v>15451</v>
      </c>
      <c r="L1538" s="13" t="s">
        <v>14680</v>
      </c>
      <c r="M1538" s="13"/>
      <c r="N1538" s="3" t="s">
        <v>14680</v>
      </c>
      <c r="O1538" s="13" t="s">
        <v>14680</v>
      </c>
      <c r="P1538" s="166" t="str">
        <f>IFERROR(VLOOKUP(D1538,'TPMS-auto'!A:D, 4,0),"Not-in-TPMS")</f>
        <v>Not-in-TPMS</v>
      </c>
      <c r="Q1538" s="166" t="e">
        <f>VLOOKUP(Table2[[#This Row],[Unit Number]],Ops,3,0)</f>
        <v>#N/A</v>
      </c>
      <c r="R1538" s="173" t="str">
        <f>IFERROR(VLOOKUP(Table2[[#This Row],[Enterprise ID]], 'ExistingRental-12.11'!A:H, 3, 0), "Not Open On 12.11")</f>
        <v>Not Open On 12.11</v>
      </c>
      <c r="S1538" s="167" t="str">
        <f>IF(Table2[[#This Row],[Start Rental Date]]="New Rental", "New Rental", "Rental Extension Request")</f>
        <v>Rental Extension Request</v>
      </c>
      <c r="T1538" s="167" t="str">
        <f>IFERROR(IF(Table2[[#This Row],[Date of this request]]-Table2[[#This Row],[Tech Service Date]]&lt;60, "New Hire Rental", "Truck Breakdown"), "New Hire Rental")</f>
        <v>New Hire Rental</v>
      </c>
      <c r="U1538" s="167" t="str">
        <f>IFERROR(VLOOKUP(Table2[[#This Row],[Enterprise ID]], 'ExistingRental-12.11'!A:H, 7, 0), "Not Open On 12.11")</f>
        <v>Not Open On 12.11</v>
      </c>
      <c r="V1538" s="173" t="str">
        <f>IFERROR(VLOOKUP(Table2[[#This Row],[Enterprise ID]],'Tech-ServiceDate'!A:B,2,0), "EitherNewHire or Termed")</f>
        <v>EitherNewHire or Termed</v>
      </c>
    </row>
    <row r="1539" spans="1:22" ht="33.75" customHeight="1">
      <c r="A1539" s="15">
        <v>46024</v>
      </c>
      <c r="B1539" s="7">
        <v>36418</v>
      </c>
      <c r="C1539" s="4" t="s">
        <v>18930</v>
      </c>
      <c r="D1539" s="5" t="s">
        <v>18931</v>
      </c>
      <c r="E1539" s="176" t="str">
        <f t="shared" si="62"/>
        <v>36418</v>
      </c>
      <c r="F1539" s="181" t="str">
        <f>IFERROR(VLOOKUP(D1539,'TPMS-auto'!A:J, 10,0), "Not-in-TPMS")</f>
        <v>Not-in-TPMS</v>
      </c>
      <c r="G1539" s="181" t="str">
        <f>IFERROR(VLOOKUP(D1539,'TPMS-auto'!A:J,6,0),"Not-in-TPMS")</f>
        <v>Not-in-TPMS</v>
      </c>
      <c r="H1539" s="6" t="s">
        <v>14676</v>
      </c>
      <c r="I1539" s="2" t="s">
        <v>18932</v>
      </c>
      <c r="J1539" s="3"/>
      <c r="K1539" s="3" t="s">
        <v>14679</v>
      </c>
      <c r="L1539" s="3" t="s">
        <v>14680</v>
      </c>
      <c r="M1539" s="13"/>
      <c r="N1539" s="3" t="s">
        <v>14680</v>
      </c>
      <c r="O1539" s="3" t="s">
        <v>14680</v>
      </c>
      <c r="P1539" s="166" t="str">
        <f>IFERROR(VLOOKUP(D1539,'TPMS-auto'!A:D, 4,0),"Not-in-TPMS")</f>
        <v>Not-in-TPMS</v>
      </c>
      <c r="Q1539" s="166" t="e">
        <f>VLOOKUP(Table2[[#This Row],[Unit Number]],Ops,3,0)</f>
        <v>#N/A</v>
      </c>
      <c r="R1539" s="173" t="str">
        <f>IFERROR(VLOOKUP(Table2[[#This Row],[Enterprise ID]], 'ExistingRental-12.11'!A:H, 3, 0), "Not Open On 12.11")</f>
        <v>Not Open On 12.11</v>
      </c>
      <c r="S1539" s="167" t="str">
        <f>IF(Table2[[#This Row],[Start Rental Date]]="New Rental", "New Rental", "Rental Extension Request")</f>
        <v>New Rental</v>
      </c>
      <c r="T1539" s="167" t="str">
        <f>IFERROR(IF(Table2[[#This Row],[Date of this request]]-Table2[[#This Row],[Tech Service Date]]&lt;60, "New Hire Rental", "Truck Breakdown"), "New Hire Rental")</f>
        <v>New Hire Rental</v>
      </c>
      <c r="U1539" s="167" t="str">
        <f>IFERROR(VLOOKUP(Table2[[#This Row],[Enterprise ID]], 'ExistingRental-12.11'!A:H, 7, 0), "Not Open On 12.11")</f>
        <v>Not Open On 12.11</v>
      </c>
      <c r="V1539" s="173" t="str">
        <f>IFERROR(VLOOKUP(Table2[[#This Row],[Enterprise ID]],'Tech-ServiceDate'!A:B,2,0), "EitherNewHire or Termed")</f>
        <v>EitherNewHire or Termed</v>
      </c>
    </row>
    <row r="1540" spans="1:22" ht="33.75" customHeight="1">
      <c r="A1540" s="15">
        <v>46024</v>
      </c>
      <c r="B1540" s="8">
        <v>46450</v>
      </c>
      <c r="C1540" s="9" t="s">
        <v>14711</v>
      </c>
      <c r="D1540" s="10"/>
      <c r="E1540" s="174" t="str">
        <f t="shared" si="62"/>
        <v>46450</v>
      </c>
      <c r="F1540" s="175" t="str">
        <f>IFERROR(VLOOKUP(D1540,'TPMS-auto'!A:J, 10,0), "Not-in-TPMS")</f>
        <v>Not-in-TPMS</v>
      </c>
      <c r="G1540" s="175" t="str">
        <f>IFERROR(VLOOKUP(D1540,'TPMS-auto'!A:J,6,0),"Not-in-TPMS")</f>
        <v>Not-in-TPMS</v>
      </c>
      <c r="H1540" s="6" t="s">
        <v>14676</v>
      </c>
      <c r="I1540" s="11" t="s">
        <v>18933</v>
      </c>
      <c r="J1540" s="13" t="s">
        <v>18934</v>
      </c>
      <c r="K1540" s="13" t="s">
        <v>14679</v>
      </c>
      <c r="L1540" s="13"/>
      <c r="M1540" s="13"/>
      <c r="N1540" s="3" t="s">
        <v>14680</v>
      </c>
      <c r="O1540" s="3" t="s">
        <v>14680</v>
      </c>
      <c r="P1540" s="166" t="str">
        <f>IFERROR(VLOOKUP(D1540,'TPMS-auto'!A:D, 4,0),"Not-in-TPMS")</f>
        <v>Not-in-TPMS</v>
      </c>
      <c r="Q1540" s="166" t="e">
        <f>VLOOKUP(Table2[[#This Row],[Unit Number]],Ops,3,0)</f>
        <v>#N/A</v>
      </c>
      <c r="R1540" s="172" t="str">
        <f>IFERROR(VLOOKUP(Table2[[#This Row],[Enterprise ID]], 'ExistingRental-12.11'!A:H, 3, 0), "Not Open On 12.11")</f>
        <v>Not Open On 12.11</v>
      </c>
      <c r="S1540" s="166" t="str">
        <f>IF(Table2[[#This Row],[Start Rental Date]]="New Rental", "New Rental", "Rental Extension Request")</f>
        <v>New Rental</v>
      </c>
      <c r="T1540" s="166" t="str">
        <f>IFERROR(IF(Table2[[#This Row],[Date of this request]]-Table2[[#This Row],[Tech Service Date]]&lt;60, "New Hire Rental", "Truck Breakdown"), "New Hire Rental")</f>
        <v>New Hire Rental</v>
      </c>
      <c r="U1540" s="166" t="str">
        <f>IFERROR(VLOOKUP(Table2[[#This Row],[Enterprise ID]], 'ExistingRental-12.11'!A:H, 7, 0), "Not Open On 12.11")</f>
        <v>Not Open On 12.11</v>
      </c>
      <c r="V1540" s="172" t="str">
        <f>IFERROR(VLOOKUP(Table2[[#This Row],[Enterprise ID]],'Tech-ServiceDate'!A:B,2,0), "EitherNewHire or Termed")</f>
        <v>EitherNewHire or Termed</v>
      </c>
    </row>
    <row r="1541" spans="1:22" ht="33.75" customHeight="1">
      <c r="A1541" s="15">
        <v>46024</v>
      </c>
      <c r="B1541" s="8">
        <v>36322</v>
      </c>
      <c r="C1541" s="9" t="s">
        <v>18935</v>
      </c>
      <c r="D1541" s="10" t="s">
        <v>18936</v>
      </c>
      <c r="E1541" s="174" t="str">
        <f t="shared" si="62"/>
        <v>36322</v>
      </c>
      <c r="F1541" s="175" t="str">
        <f>IFERROR(VLOOKUP(D1541,'TPMS-auto'!A:J, 10,0), "Not-in-TPMS")</f>
        <v>Not-in-TPMS</v>
      </c>
      <c r="G1541" s="175" t="str">
        <f>IFERROR(VLOOKUP(D1541,'TPMS-auto'!A:J,6,0),"Not-in-TPMS")</f>
        <v>Not-in-TPMS</v>
      </c>
      <c r="H1541" s="6" t="s">
        <v>14676</v>
      </c>
      <c r="I1541" s="11"/>
      <c r="J1541" s="13"/>
      <c r="K1541" s="13"/>
      <c r="L1541" s="13"/>
      <c r="M1541" s="13"/>
      <c r="N1541" s="3" t="s">
        <v>14680</v>
      </c>
      <c r="O1541" s="3" t="s">
        <v>14680</v>
      </c>
      <c r="P1541" s="166" t="str">
        <f>IFERROR(VLOOKUP(D1541,'TPMS-auto'!A:D, 4,0),"Not-in-TPMS")</f>
        <v>Not-in-TPMS</v>
      </c>
      <c r="Q1541" s="166" t="e">
        <f>VLOOKUP(Table2[[#This Row],[Unit Number]],Ops,3,0)</f>
        <v>#N/A</v>
      </c>
      <c r="R1541" s="172" t="str">
        <f>IFERROR(VLOOKUP(Table2[[#This Row],[Enterprise ID]], 'ExistingRental-12.11'!A:H, 3, 0), "Not Open On 12.11")</f>
        <v>Not Open On 12.11</v>
      </c>
      <c r="S1541" s="166" t="str">
        <f>IF(Table2[[#This Row],[Start Rental Date]]="New Rental", "New Rental", "Rental Extension Request")</f>
        <v>New Rental</v>
      </c>
      <c r="T1541" s="166" t="str">
        <f>IFERROR(IF(Table2[[#This Row],[Date of this request]]-Table2[[#This Row],[Tech Service Date]]&lt;60, "New Hire Rental", "Truck Breakdown"), "New Hire Rental")</f>
        <v>Truck Breakdown</v>
      </c>
      <c r="U1541" s="166" t="str">
        <f>IFERROR(VLOOKUP(Table2[[#This Row],[Enterprise ID]], 'ExistingRental-12.11'!A:H, 7, 0), "Not Open On 12.11")</f>
        <v>Not Open On 12.11</v>
      </c>
      <c r="V1541" s="172">
        <f>IFERROR(VLOOKUP(Table2[[#This Row],[Enterprise ID]],'Tech-ServiceDate'!A:B,2,0), "EitherNewHire or Termed")</f>
        <v>45704</v>
      </c>
    </row>
    <row r="1542" spans="1:22" ht="33.75" customHeight="1">
      <c r="A1542" s="15">
        <v>46024</v>
      </c>
      <c r="B1542" s="8">
        <v>46063</v>
      </c>
      <c r="C1542" s="9" t="s">
        <v>18937</v>
      </c>
      <c r="D1542" s="10" t="s">
        <v>18938</v>
      </c>
      <c r="E1542" s="174" t="str">
        <f t="shared" si="62"/>
        <v>46063</v>
      </c>
      <c r="F1542" s="175">
        <f>IFERROR(VLOOKUP(D1542,'TPMS-auto'!A:J, 10,0), "Not-in-TPMS")</f>
        <v>9165590520</v>
      </c>
      <c r="G1542" s="175" t="str">
        <f>IFERROR(VLOOKUP(D1542,'TPMS-auto'!A:J,6,0),"Not-in-TPMS")</f>
        <v>046063</v>
      </c>
      <c r="H1542" s="6" t="s">
        <v>14676</v>
      </c>
      <c r="I1542" s="11" t="s">
        <v>18939</v>
      </c>
      <c r="J1542" s="13"/>
      <c r="K1542" s="13"/>
      <c r="L1542" s="13"/>
      <c r="M1542" s="13"/>
      <c r="N1542" s="3" t="s">
        <v>14680</v>
      </c>
      <c r="O1542" s="3" t="s">
        <v>14680</v>
      </c>
      <c r="P1542" s="166" t="str">
        <f>IFERROR(VLOOKUP(D1542,'TPMS-auto'!A:D, 4,0),"Not-in-TPMS")</f>
        <v>0008184</v>
      </c>
      <c r="Q1542" s="166" t="str">
        <f>VLOOKUP(Table2[[#This Row],[Unit Number]],Ops,3,0)</f>
        <v>Carol &amp; Tasha</v>
      </c>
      <c r="R1542" s="172" t="str">
        <f>IFERROR(VLOOKUP(Table2[[#This Row],[Enterprise ID]], 'ExistingRental-12.11'!A:H, 3, 0), "Not Open On 12.11")</f>
        <v>Not Open On 12.11</v>
      </c>
      <c r="S1542" s="166" t="str">
        <f>IF(Table2[[#This Row],[Start Rental Date]]="New Rental", "New Rental", "Rental Extension Request")</f>
        <v>New Rental</v>
      </c>
      <c r="T1542" s="166" t="str">
        <f>IFERROR(IF(Table2[[#This Row],[Date of this request]]-Table2[[#This Row],[Tech Service Date]]&lt;60, "New Hire Rental", "Truck Breakdown"), "New Hire Rental")</f>
        <v>New Hire Rental</v>
      </c>
      <c r="U1542" s="166" t="str">
        <f>IFERROR(VLOOKUP(Table2[[#This Row],[Enterprise ID]], 'ExistingRental-12.11'!A:H, 7, 0), "Not Open On 12.11")</f>
        <v>Not Open On 12.11</v>
      </c>
      <c r="V1542" s="172">
        <f>IFERROR(VLOOKUP(Table2[[#This Row],[Enterprise ID]],'Tech-ServiceDate'!A:B,2,0), "EitherNewHire or Termed")</f>
        <v>45977</v>
      </c>
    </row>
    <row r="1543" spans="1:22" ht="33.75" customHeight="1">
      <c r="A1543" s="15">
        <v>46024</v>
      </c>
      <c r="B1543" s="8">
        <v>46474</v>
      </c>
      <c r="C1543" s="9" t="s">
        <v>18940</v>
      </c>
      <c r="D1543" s="10" t="s">
        <v>523</v>
      </c>
      <c r="E1543" s="174" t="str">
        <f t="shared" si="62"/>
        <v>46474</v>
      </c>
      <c r="F1543" s="175" t="str">
        <f>IFERROR(VLOOKUP(D1543,'TPMS-auto'!A:J, 10,0), "Not-in-TPMS")</f>
        <v>Not-in-TPMS</v>
      </c>
      <c r="G1543" s="175" t="str">
        <f>IFERROR(VLOOKUP(D1543,'TPMS-auto'!A:J,6,0),"Not-in-TPMS")</f>
        <v>Not-in-TPMS</v>
      </c>
      <c r="H1543" s="12">
        <v>46380</v>
      </c>
      <c r="I1543" s="11" t="s">
        <v>18941</v>
      </c>
      <c r="J1543" s="13"/>
      <c r="K1543" s="13" t="s">
        <v>14679</v>
      </c>
      <c r="L1543" s="13"/>
      <c r="M1543" s="13"/>
      <c r="N1543" s="13" t="s">
        <v>14680</v>
      </c>
      <c r="O1543" s="13" t="s">
        <v>14680</v>
      </c>
      <c r="P1543" s="166" t="str">
        <f>IFERROR(VLOOKUP(D1543,'TPMS-auto'!A:D, 4,0),"Not-in-TPMS")</f>
        <v>Not-in-TPMS</v>
      </c>
      <c r="Q1543" s="166" t="e">
        <f>VLOOKUP(Table2[[#This Row],[Unit Number]],Ops,3,0)</f>
        <v>#N/A</v>
      </c>
      <c r="R1543" s="172" t="str">
        <f>IFERROR(VLOOKUP(Table2[[#This Row],[Enterprise ID]], 'ExistingRental-12.11'!A:H, 3, 0), "Not Open On 12.11")</f>
        <v>Not Open On 12.11</v>
      </c>
      <c r="S1543" s="166" t="str">
        <f>IF(Table2[[#This Row],[Start Rental Date]]="New Rental", "New Rental", "Rental Extension Request")</f>
        <v>Rental Extension Request</v>
      </c>
      <c r="T1543" s="166" t="str">
        <f>IFERROR(IF(Table2[[#This Row],[Date of this request]]-Table2[[#This Row],[Tech Service Date]]&lt;60, "New Hire Rental", "Truck Breakdown"), "New Hire Rental")</f>
        <v>Truck Breakdown</v>
      </c>
      <c r="U1543" s="166" t="str">
        <f>IFERROR(VLOOKUP(Table2[[#This Row],[Enterprise ID]], 'ExistingRental-12.11'!A:H, 7, 0), "Not Open On 12.11")</f>
        <v>Not Open On 12.11</v>
      </c>
      <c r="V1543" s="172">
        <f>IFERROR(VLOOKUP(Table2[[#This Row],[Enterprise ID]],'Tech-ServiceDate'!A:B,2,0), "EitherNewHire or Termed")</f>
        <v>35898</v>
      </c>
    </row>
    <row r="1544" spans="1:22" ht="33.75" customHeight="1">
      <c r="A1544" s="15">
        <v>46024</v>
      </c>
      <c r="B1544" s="8">
        <v>61360</v>
      </c>
      <c r="C1544" s="9" t="s">
        <v>18341</v>
      </c>
      <c r="D1544" s="10" t="s">
        <v>3747</v>
      </c>
      <c r="E1544" s="174" t="s">
        <v>17362</v>
      </c>
      <c r="F1544" s="175">
        <v>4042473033</v>
      </c>
      <c r="G1544" s="175" t="s">
        <v>17363</v>
      </c>
      <c r="H1544" s="12">
        <v>46365</v>
      </c>
      <c r="I1544" s="11"/>
      <c r="J1544" s="13" t="s">
        <v>18342</v>
      </c>
      <c r="K1544" s="13" t="s">
        <v>18343</v>
      </c>
      <c r="L1544" s="13" t="s">
        <v>14680</v>
      </c>
      <c r="M1544" s="13"/>
      <c r="N1544" s="13" t="s">
        <v>14680</v>
      </c>
      <c r="O1544" s="13" t="s">
        <v>14680</v>
      </c>
      <c r="P1544" s="166" t="str">
        <f>IFERROR(VLOOKUP(D1544,'TPMS-auto'!A:D, 4,0),"Not-in-TPMS")</f>
        <v>0008035</v>
      </c>
      <c r="Q1544" s="166" t="str">
        <f>VLOOKUP(Table2[[#This Row],[Unit Number]],Ops,3,0)</f>
        <v>Rob &amp; Andrea</v>
      </c>
      <c r="R1544" s="172">
        <f>IFERROR(VLOOKUP(Table2[[#This Row],[Enterprise ID]], 'ExistingRental-12.11'!A:H, 3, 0), "Not Open On 12.11")</f>
        <v>45999</v>
      </c>
      <c r="S1544" s="166" t="str">
        <f>IF(Table2[[#This Row],[Start Rental Date]]="New Rental", "New Rental", "Rental Extension Request")</f>
        <v>Rental Extension Request</v>
      </c>
      <c r="T1544" s="166" t="str">
        <f>IFERROR(IF(Table2[[#This Row],[Date of this request]]-Table2[[#This Row],[Tech Service Date]]&lt;60, "New Hire Rental", "Truck Breakdown"), "New Hire Rental")</f>
        <v>Truck Breakdown</v>
      </c>
      <c r="U1544" s="166" t="str">
        <f>IFERROR(VLOOKUP(Table2[[#This Row],[Enterprise ID]], 'ExistingRental-12.11'!A:H, 7, 0), "Not Open On 12.11")</f>
        <v>DWAYNE HOWELL</v>
      </c>
      <c r="V1544" s="172">
        <f>IFERROR(VLOOKUP(Table2[[#This Row],[Enterprise ID]],'Tech-ServiceDate'!A:B,2,0), "EitherNewHire or Termed")</f>
        <v>29766</v>
      </c>
    </row>
    <row r="1545" spans="1:22" ht="33.75" customHeight="1">
      <c r="A1545" s="15">
        <v>46024</v>
      </c>
      <c r="B1545" s="8">
        <v>47085</v>
      </c>
      <c r="C1545" s="9" t="s">
        <v>18942</v>
      </c>
      <c r="D1545" s="10" t="s">
        <v>17205</v>
      </c>
      <c r="E1545" s="174" t="str">
        <f>TRIM(B1545)</f>
        <v>47085</v>
      </c>
      <c r="F1545" s="175">
        <f>IFERROR(VLOOKUP(D1545,'TPMS-auto'!A:J, 10,0), "Not-in-TPMS")</f>
        <v>5859539611</v>
      </c>
      <c r="G1545" s="175" t="str">
        <f>IFERROR(VLOOKUP(D1545,'TPMS-auto'!A:J,6,0),"Not-in-TPMS")</f>
        <v>047085</v>
      </c>
      <c r="H1545" s="6" t="s">
        <v>14676</v>
      </c>
      <c r="I1545" s="11" t="s">
        <v>18943</v>
      </c>
      <c r="J1545" s="11" t="s">
        <v>16649</v>
      </c>
      <c r="K1545" s="13" t="s">
        <v>14679</v>
      </c>
      <c r="L1545" s="13" t="s">
        <v>14680</v>
      </c>
      <c r="M1545" s="13"/>
      <c r="N1545" s="3" t="s">
        <v>14680</v>
      </c>
      <c r="O1545" s="3" t="s">
        <v>14680</v>
      </c>
      <c r="P1545" s="166" t="str">
        <f>IFERROR(VLOOKUP(D1545,'TPMS-auto'!A:D, 4,0),"Not-in-TPMS")</f>
        <v>0007670</v>
      </c>
      <c r="Q1545" s="166" t="str">
        <f>VLOOKUP(Table2[[#This Row],[Unit Number]],Ops,3,0)</f>
        <v>Rob &amp; Andrea</v>
      </c>
      <c r="R1545" s="172" t="str">
        <f>IFERROR(VLOOKUP(Table2[[#This Row],[Enterprise ID]], 'ExistingRental-12.11'!A:H, 3, 0), "Not Open On 12.11")</f>
        <v>Not Open On 12.11</v>
      </c>
      <c r="S1545" s="166" t="str">
        <f>IF(Table2[[#This Row],[Start Rental Date]]="New Rental", "New Rental", "Rental Extension Request")</f>
        <v>New Rental</v>
      </c>
      <c r="T1545" s="166" t="str">
        <f>IFERROR(IF(Table2[[#This Row],[Date of this request]]-Table2[[#This Row],[Tech Service Date]]&lt;60, "New Hire Rental", "Truck Breakdown"), "New Hire Rental")</f>
        <v>Truck Breakdown</v>
      </c>
      <c r="U1545" s="166" t="str">
        <f>IFERROR(VLOOKUP(Table2[[#This Row],[Enterprise ID]], 'ExistingRental-12.11'!A:H, 7, 0), "Not Open On 12.11")</f>
        <v>Not Open On 12.11</v>
      </c>
      <c r="V1545" s="172">
        <f>IFERROR(VLOOKUP(Table2[[#This Row],[Enterprise ID]],'Tech-ServiceDate'!A:B,2,0), "EitherNewHire or Termed")</f>
        <v>45627</v>
      </c>
    </row>
    <row r="1546" spans="1:22" ht="33.75" customHeight="1">
      <c r="A1546" s="15">
        <v>46027</v>
      </c>
      <c r="B1546" s="8">
        <v>36534</v>
      </c>
      <c r="C1546" s="9" t="s">
        <v>18944</v>
      </c>
      <c r="D1546" s="10"/>
      <c r="E1546" s="174" t="str">
        <f>TRIM(B1546)</f>
        <v>36534</v>
      </c>
      <c r="F1546" s="175" t="str">
        <f>IFERROR(VLOOKUP(D1546,'TPMS-auto'!A:J, 10,0), "Not-in-TPMS")</f>
        <v>Not-in-TPMS</v>
      </c>
      <c r="G1546" s="175" t="str">
        <f>IFERROR(VLOOKUP(D1546,'TPMS-auto'!A:J,6,0),"Not-in-TPMS")</f>
        <v>Not-in-TPMS</v>
      </c>
      <c r="H1546" s="12"/>
      <c r="I1546" s="11"/>
      <c r="J1546" s="13" t="s">
        <v>15426</v>
      </c>
      <c r="K1546" s="13" t="s">
        <v>18876</v>
      </c>
      <c r="L1546" s="13"/>
      <c r="M1546" s="13"/>
      <c r="N1546" s="13" t="s">
        <v>14680</v>
      </c>
      <c r="O1546" s="13" t="s">
        <v>14680</v>
      </c>
      <c r="P1546" s="166" t="str">
        <f>IFERROR(VLOOKUP(D1546,'TPMS-auto'!A:D, 4,0),"Not-in-TPMS")</f>
        <v>Not-in-TPMS</v>
      </c>
      <c r="Q1546" s="166" t="e">
        <f>VLOOKUP(Table2[[#This Row],[Unit Number]],Ops,3,0)</f>
        <v>#N/A</v>
      </c>
      <c r="R1546" s="172" t="str">
        <f>IFERROR(VLOOKUP(Table2[[#This Row],[Enterprise ID]], 'ExistingRental-12.11'!A:H, 3, 0), "Not Open On 12.11")</f>
        <v>Not Open On 12.11</v>
      </c>
      <c r="S1546" s="166" t="str">
        <f>IF(Table2[[#This Row],[Start Rental Date]]="New Rental", "New Rental", "Rental Extension Request")</f>
        <v>Rental Extension Request</v>
      </c>
      <c r="T1546" s="166" t="str">
        <f>IFERROR(IF(Table2[[#This Row],[Date of this request]]-Table2[[#This Row],[Tech Service Date]]&lt;60, "New Hire Rental", "Truck Breakdown"), "New Hire Rental")</f>
        <v>New Hire Rental</v>
      </c>
      <c r="U1546" s="166" t="str">
        <f>IFERROR(VLOOKUP(Table2[[#This Row],[Enterprise ID]], 'ExistingRental-12.11'!A:H, 7, 0), "Not Open On 12.11")</f>
        <v>Not Open On 12.11</v>
      </c>
      <c r="V1546" s="172" t="str">
        <f>IFERROR(VLOOKUP(Table2[[#This Row],[Enterprise ID]],'Tech-ServiceDate'!A:B,2,0), "EitherNewHire or Termed")</f>
        <v>EitherNewHire or Termed</v>
      </c>
    </row>
    <row r="1547" spans="1:22" ht="33.75" customHeight="1">
      <c r="A1547" s="15">
        <v>46027</v>
      </c>
      <c r="B1547" s="8">
        <v>46152</v>
      </c>
      <c r="C1547" s="9" t="s">
        <v>18945</v>
      </c>
      <c r="D1547" s="10" t="s">
        <v>13131</v>
      </c>
      <c r="E1547" s="174" t="str">
        <f>TRIM(B1547)</f>
        <v>46152</v>
      </c>
      <c r="F1547" s="175">
        <f>IFERROR(VLOOKUP(D1547,'TPMS-auto'!A:J, 10,0), "Not-in-TPMS")</f>
        <v>8155850685</v>
      </c>
      <c r="G1547" s="175" t="str">
        <f>IFERROR(VLOOKUP(D1547,'TPMS-auto'!A:J,6,0),"Not-in-TPMS")</f>
        <v>046152</v>
      </c>
      <c r="H1547" s="6" t="s">
        <v>14676</v>
      </c>
      <c r="I1547" s="11" t="s">
        <v>18946</v>
      </c>
      <c r="J1547" s="13" t="s">
        <v>18947</v>
      </c>
      <c r="K1547" s="13" t="s">
        <v>14679</v>
      </c>
      <c r="L1547" s="13" t="s">
        <v>14680</v>
      </c>
      <c r="M1547" s="13"/>
      <c r="N1547" s="3" t="s">
        <v>14680</v>
      </c>
      <c r="O1547" s="3" t="s">
        <v>14680</v>
      </c>
      <c r="P1547" s="166" t="str">
        <f>IFERROR(VLOOKUP(D1547,'TPMS-auto'!A:D, 4,0),"Not-in-TPMS")</f>
        <v>0008555</v>
      </c>
      <c r="Q1547" s="166" t="str">
        <f>VLOOKUP(Table2[[#This Row],[Unit Number]],Ops,3,0)</f>
        <v>Monica, Cheryl &amp; Machell</v>
      </c>
      <c r="R1547" s="172" t="str">
        <f>IFERROR(VLOOKUP(Table2[[#This Row],[Enterprise ID]], 'ExistingRental-12.11'!A:H, 3, 0), "Not Open On 12.11")</f>
        <v>Not Open On 12.11</v>
      </c>
      <c r="S1547" s="166" t="str">
        <f>IF(Table2[[#This Row],[Start Rental Date]]="New Rental", "New Rental", "Rental Extension Request")</f>
        <v>New Rental</v>
      </c>
      <c r="T1547" s="166" t="str">
        <f>IFERROR(IF(Table2[[#This Row],[Date of this request]]-Table2[[#This Row],[Tech Service Date]]&lt;60, "New Hire Rental", "Truck Breakdown"), "New Hire Rental")</f>
        <v>Truck Breakdown</v>
      </c>
      <c r="U1547" s="166" t="str">
        <f>IFERROR(VLOOKUP(Table2[[#This Row],[Enterprise ID]], 'ExistingRental-12.11'!A:H, 7, 0), "Not Open On 12.11")</f>
        <v>Not Open On 12.11</v>
      </c>
      <c r="V1547" s="172">
        <f>IFERROR(VLOOKUP(Table2[[#This Row],[Enterprise ID]],'Tech-ServiceDate'!A:B,2,0), "EitherNewHire or Termed")</f>
        <v>31616</v>
      </c>
    </row>
    <row r="1548" spans="1:22" ht="33.75" customHeight="1">
      <c r="A1548" s="15">
        <v>46027</v>
      </c>
      <c r="B1548" s="8">
        <v>61241</v>
      </c>
      <c r="C1548" s="9" t="s">
        <v>18898</v>
      </c>
      <c r="D1548" s="10" t="s">
        <v>18899</v>
      </c>
      <c r="E1548" s="174" t="str">
        <f>TRIM(B1548)</f>
        <v>61241</v>
      </c>
      <c r="F1548" s="175">
        <f>IFERROR(VLOOKUP(D1548,'TPMS-auto'!A:J, 10,0), "Not-in-TPMS")</f>
        <v>9047491805</v>
      </c>
      <c r="G1548" s="175" t="str">
        <f>IFERROR(VLOOKUP(D1548,'TPMS-auto'!A:J,6,0),"Not-in-TPMS")</f>
        <v>061241</v>
      </c>
      <c r="H1548" s="12">
        <v>46387</v>
      </c>
      <c r="I1548" s="11" t="s">
        <v>18900</v>
      </c>
      <c r="J1548" s="13" t="s">
        <v>18901</v>
      </c>
      <c r="K1548" s="13" t="s">
        <v>14679</v>
      </c>
      <c r="L1548" s="13" t="s">
        <v>14680</v>
      </c>
      <c r="M1548" s="13"/>
      <c r="N1548" s="13" t="s">
        <v>14680</v>
      </c>
      <c r="O1548" s="13" t="s">
        <v>14680</v>
      </c>
      <c r="P1548" s="166" t="str">
        <f>IFERROR(VLOOKUP(D1548,'TPMS-auto'!A:D, 4,0),"Not-in-TPMS")</f>
        <v>0007435</v>
      </c>
      <c r="Q1548" s="166" t="str">
        <f>VLOOKUP(Table2[[#This Row],[Unit Number]],Ops,3,0)</f>
        <v>Rob &amp; Andrea</v>
      </c>
      <c r="R1548" s="172" t="str">
        <f>IFERROR(VLOOKUP(Table2[[#This Row],[Enterprise ID]], 'ExistingRental-12.11'!A:H, 3, 0), "Not Open On 12.11")</f>
        <v>Not Open On 12.11</v>
      </c>
      <c r="S1548" s="166" t="str">
        <f>IF(Table2[[#This Row],[Start Rental Date]]="New Rental", "New Rental", "Rental Extension Request")</f>
        <v>Rental Extension Request</v>
      </c>
      <c r="T1548" s="166" t="str">
        <f>IFERROR(IF(Table2[[#This Row],[Date of this request]]-Table2[[#This Row],[Tech Service Date]]&lt;60, "New Hire Rental", "Truck Breakdown"), "New Hire Rental")</f>
        <v>Truck Breakdown</v>
      </c>
      <c r="U1548" s="166" t="str">
        <f>IFERROR(VLOOKUP(Table2[[#This Row],[Enterprise ID]], 'ExistingRental-12.11'!A:H, 7, 0), "Not Open On 12.11")</f>
        <v>Not Open On 12.11</v>
      </c>
      <c r="V1548" s="172">
        <f>IFERROR(VLOOKUP(Table2[[#This Row],[Enterprise ID]],'Tech-ServiceDate'!A:B,2,0), "EitherNewHire or Termed")</f>
        <v>45718</v>
      </c>
    </row>
    <row r="1549" spans="1:22" ht="33.75" customHeight="1">
      <c r="A1549" s="15">
        <v>46027</v>
      </c>
      <c r="B1549" s="8">
        <v>46708</v>
      </c>
      <c r="C1549" s="9" t="s">
        <v>16582</v>
      </c>
      <c r="D1549" s="10" t="s">
        <v>16583</v>
      </c>
      <c r="E1549" s="174" t="str">
        <f>TRIM(B1549)</f>
        <v>46708</v>
      </c>
      <c r="F1549" s="175">
        <f>IFERROR(VLOOKUP(D1549,'TPMS-auto'!A:J, 10,0), "Not-in-TPMS")</f>
        <v>2569623009</v>
      </c>
      <c r="G1549" s="175" t="str">
        <f>IFERROR(VLOOKUP(D1549,'TPMS-auto'!A:J,6,0),"Not-in-TPMS")</f>
        <v>046708</v>
      </c>
      <c r="H1549" s="12">
        <v>46020</v>
      </c>
      <c r="I1549" s="11" t="s">
        <v>16584</v>
      </c>
      <c r="J1549" s="13" t="s">
        <v>16383</v>
      </c>
      <c r="K1549" s="13" t="s">
        <v>16585</v>
      </c>
      <c r="L1549" s="13" t="s">
        <v>14680</v>
      </c>
      <c r="M1549" s="13"/>
      <c r="N1549" s="13" t="s">
        <v>14680</v>
      </c>
      <c r="O1549" s="13" t="s">
        <v>14680</v>
      </c>
      <c r="P1549" s="166" t="str">
        <f>IFERROR(VLOOKUP(D1549,'TPMS-auto'!A:D, 4,0),"Not-in-TPMS")</f>
        <v>0008035</v>
      </c>
      <c r="Q1549" s="166" t="str">
        <f>VLOOKUP(Table2[[#This Row],[Unit Number]],Ops,3,0)</f>
        <v>Rob &amp; Andrea</v>
      </c>
      <c r="R1549" s="172">
        <f>IFERROR(VLOOKUP(Table2[[#This Row],[Enterprise ID]], 'ExistingRental-12.11'!A:H, 3, 0), "Not Open On 12.11")</f>
        <v>45965</v>
      </c>
      <c r="S1549" s="166" t="str">
        <f>IF(Table2[[#This Row],[Start Rental Date]]="New Rental", "New Rental", "Rental Extension Request")</f>
        <v>Rental Extension Request</v>
      </c>
      <c r="T1549" s="166" t="str">
        <f>IFERROR(IF(Table2[[#This Row],[Date of this request]]-Table2[[#This Row],[Tech Service Date]]&lt;60, "New Hire Rental", "Truck Breakdown"), "New Hire Rental")</f>
        <v>Truck Breakdown</v>
      </c>
      <c r="U1549" s="166" t="str">
        <f>IFERROR(VLOOKUP(Table2[[#This Row],[Enterprise ID]], 'ExistingRental-12.11'!A:H, 7, 0), "Not Open On 12.11")</f>
        <v>JAYSHAWN ROWLS</v>
      </c>
      <c r="V1549" s="172">
        <f>IFERROR(VLOOKUP(Table2[[#This Row],[Enterprise ID]],'Tech-ServiceDate'!A:B,2,0), "EitherNewHire or Termed")</f>
        <v>45942</v>
      </c>
    </row>
    <row r="1550" spans="1:22" ht="33.75" customHeight="1">
      <c r="A1550" s="15">
        <v>46027</v>
      </c>
      <c r="B1550" s="8">
        <v>47291</v>
      </c>
      <c r="C1550" s="9" t="s">
        <v>16603</v>
      </c>
      <c r="D1550" s="10" t="s">
        <v>15054</v>
      </c>
      <c r="E1550" s="174" t="s">
        <v>17319</v>
      </c>
      <c r="F1550" s="175">
        <v>7154922473</v>
      </c>
      <c r="G1550" s="175" t="s">
        <v>17320</v>
      </c>
      <c r="H1550" s="12">
        <v>45989</v>
      </c>
      <c r="I1550" s="11" t="s">
        <v>17321</v>
      </c>
      <c r="J1550" s="13"/>
      <c r="K1550" s="13" t="s">
        <v>14679</v>
      </c>
      <c r="L1550" s="13" t="s">
        <v>14680</v>
      </c>
      <c r="M1550" s="13"/>
      <c r="N1550" s="13" t="s">
        <v>14680</v>
      </c>
      <c r="O1550" s="13" t="s">
        <v>14680</v>
      </c>
      <c r="P1550" s="166" t="str">
        <f>IFERROR(VLOOKUP(D1550,'TPMS-auto'!A:D, 4,0),"Not-in-TPMS")</f>
        <v>0008162</v>
      </c>
      <c r="Q1550" s="166" t="str">
        <f>VLOOKUP(Table2[[#This Row],[Unit Number]],Ops,3,0)</f>
        <v>Monica, Cheryl &amp; Machell</v>
      </c>
      <c r="R1550" s="172">
        <f>IFERROR(VLOOKUP(Table2[[#This Row],[Enterprise ID]], 'ExistingRental-12.11'!A:H, 3, 0), "Not Open On 12.11")</f>
        <v>45895</v>
      </c>
      <c r="S1550" s="166" t="str">
        <f>IF(Table2[[#This Row],[Start Rental Date]]="New Rental", "New Rental", "Rental Extension Request")</f>
        <v>Rental Extension Request</v>
      </c>
      <c r="T1550" s="166" t="str">
        <f>IFERROR(IF(Table2[[#This Row],[Date of this request]]-Table2[[#This Row],[Tech Service Date]]&lt;60, "New Hire Rental", "Truck Breakdown"), "New Hire Rental")</f>
        <v>Truck Breakdown</v>
      </c>
      <c r="U1550" s="166" t="str">
        <f>IFERROR(VLOOKUP(Table2[[#This Row],[Enterprise ID]], 'ExistingRental-12.11'!A:H, 7, 0), "Not Open On 12.11")</f>
        <v>SEAN WICKLANDER</v>
      </c>
      <c r="V1550" s="172">
        <f>IFERROR(VLOOKUP(Table2[[#This Row],[Enterprise ID]],'Tech-ServiceDate'!A:B,2,0), "EitherNewHire or Termed")</f>
        <v>44896</v>
      </c>
    </row>
    <row r="1551" spans="1:22" ht="33.75" customHeight="1">
      <c r="A1551" s="15">
        <v>46027</v>
      </c>
      <c r="B1551" s="8">
        <v>61241</v>
      </c>
      <c r="C1551" s="9" t="s">
        <v>18898</v>
      </c>
      <c r="D1551" s="10" t="s">
        <v>18899</v>
      </c>
      <c r="E1551" s="174" t="str">
        <f>TRIM(B1551)</f>
        <v>61241</v>
      </c>
      <c r="F1551" s="175">
        <f>IFERROR(VLOOKUP(D1551,'TPMS-auto'!A:J, 10,0), "Not-in-TPMS")</f>
        <v>9047491805</v>
      </c>
      <c r="G1551" s="175" t="str">
        <f>IFERROR(VLOOKUP(D1551,'TPMS-auto'!A:J,6,0),"Not-in-TPMS")</f>
        <v>061241</v>
      </c>
      <c r="H1551" s="12">
        <v>46387</v>
      </c>
      <c r="I1551" s="11" t="s">
        <v>18948</v>
      </c>
      <c r="J1551" s="13" t="s">
        <v>18949</v>
      </c>
      <c r="K1551" s="13" t="s">
        <v>14679</v>
      </c>
      <c r="L1551" s="13" t="s">
        <v>14680</v>
      </c>
      <c r="M1551" s="13"/>
      <c r="N1551" s="13" t="s">
        <v>14680</v>
      </c>
      <c r="O1551" s="13" t="s">
        <v>14680</v>
      </c>
      <c r="P1551" s="166" t="str">
        <f>IFERROR(VLOOKUP(D1551,'TPMS-auto'!A:D, 4,0),"Not-in-TPMS")</f>
        <v>0007435</v>
      </c>
      <c r="Q1551" s="166" t="str">
        <f>VLOOKUP(Table2[[#This Row],[Unit Number]],Ops,3,0)</f>
        <v>Rob &amp; Andrea</v>
      </c>
      <c r="R1551" s="172" t="str">
        <f>IFERROR(VLOOKUP(Table2[[#This Row],[Enterprise ID]], 'ExistingRental-12.11'!A:H, 3, 0), "Not Open On 12.11")</f>
        <v>Not Open On 12.11</v>
      </c>
      <c r="S1551" s="166" t="str">
        <f>IF(Table2[[#This Row],[Start Rental Date]]="New Rental", "New Rental", "Rental Extension Request")</f>
        <v>Rental Extension Request</v>
      </c>
      <c r="T1551" s="166" t="str">
        <f>IFERROR(IF(Table2[[#This Row],[Date of this request]]-Table2[[#This Row],[Tech Service Date]]&lt;60, "New Hire Rental", "Truck Breakdown"), "New Hire Rental")</f>
        <v>Truck Breakdown</v>
      </c>
      <c r="U1551" s="166" t="str">
        <f>IFERROR(VLOOKUP(Table2[[#This Row],[Enterprise ID]], 'ExistingRental-12.11'!A:H, 7, 0), "Not Open On 12.11")</f>
        <v>Not Open On 12.11</v>
      </c>
      <c r="V1551" s="172">
        <f>IFERROR(VLOOKUP(Table2[[#This Row],[Enterprise ID]],'Tech-ServiceDate'!A:B,2,0), "EitherNewHire or Termed")</f>
        <v>45718</v>
      </c>
    </row>
    <row r="1552" spans="1:22" ht="33.75" customHeight="1">
      <c r="A1552" s="15">
        <v>46027</v>
      </c>
      <c r="B1552" s="8">
        <v>46465</v>
      </c>
      <c r="C1552" s="9" t="s">
        <v>14833</v>
      </c>
      <c r="D1552" s="10" t="s">
        <v>14834</v>
      </c>
      <c r="E1552" s="174" t="str">
        <f>TRIM(B1552)</f>
        <v>46465</v>
      </c>
      <c r="F1552" s="175">
        <f>IFERROR(VLOOKUP(D1552,'TPMS-auto'!A:J, 10,0), "Not-in-TPMS")</f>
        <v>3028974391</v>
      </c>
      <c r="G1552" s="175" t="str">
        <f>IFERROR(VLOOKUP(D1552,'TPMS-auto'!A:J,6,0),"Not-in-TPMS")</f>
        <v>046465</v>
      </c>
      <c r="H1552" s="12">
        <v>45999</v>
      </c>
      <c r="I1552" s="11"/>
      <c r="J1552" s="13" t="s">
        <v>18950</v>
      </c>
      <c r="K1552" s="13" t="s">
        <v>14679</v>
      </c>
      <c r="L1552" s="13" t="s">
        <v>14680</v>
      </c>
      <c r="M1552" s="13"/>
      <c r="N1552" s="13" t="s">
        <v>14680</v>
      </c>
      <c r="O1552" s="13" t="s">
        <v>14680</v>
      </c>
      <c r="P1552" s="166" t="str">
        <f>IFERROR(VLOOKUP(D1552,'TPMS-auto'!A:D, 4,0),"Not-in-TPMS")</f>
        <v>0007084</v>
      </c>
      <c r="Q1552" s="166" t="str">
        <f>VLOOKUP(Table2[[#This Row],[Unit Number]],Ops,3,0)</f>
        <v>Monica, Cheryl &amp; Machell</v>
      </c>
      <c r="R1552" s="172">
        <f>IFERROR(VLOOKUP(Table2[[#This Row],[Enterprise ID]], 'ExistingRental-12.11'!A:H, 3, 0), "Not Open On 12.11")</f>
        <v>46000</v>
      </c>
      <c r="S1552" s="166" t="str">
        <f>IF(Table2[[#This Row],[Start Rental Date]]="New Rental", "New Rental", "Rental Extension Request")</f>
        <v>Rental Extension Request</v>
      </c>
      <c r="T1552" s="166" t="str">
        <f>IFERROR(IF(Table2[[#This Row],[Date of this request]]-Table2[[#This Row],[Tech Service Date]]&lt;60, "New Hire Rental", "Truck Breakdown"), "New Hire Rental")</f>
        <v>Truck Breakdown</v>
      </c>
      <c r="U1552" s="166" t="str">
        <f>IFERROR(VLOOKUP(Table2[[#This Row],[Enterprise ID]], 'ExistingRental-12.11'!A:H, 7, 0), "Not Open On 12.11")</f>
        <v>MARSHALL COSTELLO</v>
      </c>
      <c r="V1552" s="172">
        <f>IFERROR(VLOOKUP(Table2[[#This Row],[Enterprise ID]],'Tech-ServiceDate'!A:B,2,0), "EitherNewHire or Termed")</f>
        <v>45886</v>
      </c>
    </row>
    <row r="1553" spans="1:22" ht="33.75" customHeight="1">
      <c r="A1553" s="15">
        <v>46027</v>
      </c>
      <c r="B1553" s="8">
        <v>24079</v>
      </c>
      <c r="C1553" s="9" t="s">
        <v>18951</v>
      </c>
      <c r="D1553" s="10"/>
      <c r="E1553" s="174" t="str">
        <f>TRIM(B1553)</f>
        <v>24079</v>
      </c>
      <c r="F1553" s="175" t="str">
        <f>IFERROR(VLOOKUP(D1553,'TPMS-auto'!A:J, 10,0), "Not-in-TPMS")</f>
        <v>Not-in-TPMS</v>
      </c>
      <c r="G1553" s="175" t="str">
        <f>IFERROR(VLOOKUP(D1553,'TPMS-auto'!A:J,6,0),"Not-in-TPMS")</f>
        <v>Not-in-TPMS</v>
      </c>
      <c r="H1553" s="6" t="s">
        <v>14676</v>
      </c>
      <c r="I1553" s="11"/>
      <c r="J1553" s="13" t="s">
        <v>15426</v>
      </c>
      <c r="K1553" s="13" t="s">
        <v>14679</v>
      </c>
      <c r="L1553" s="13" t="s">
        <v>14680</v>
      </c>
      <c r="M1553" s="13"/>
      <c r="N1553" s="3" t="s">
        <v>14680</v>
      </c>
      <c r="O1553" s="3" t="s">
        <v>14680</v>
      </c>
      <c r="P1553" s="166" t="str">
        <f>IFERROR(VLOOKUP(D1553,'TPMS-auto'!A:D, 4,0),"Not-in-TPMS")</f>
        <v>Not-in-TPMS</v>
      </c>
      <c r="Q1553" s="166" t="e">
        <f>VLOOKUP(Table2[[#This Row],[Unit Number]],Ops,3,0)</f>
        <v>#N/A</v>
      </c>
      <c r="R1553" s="172" t="str">
        <f>IFERROR(VLOOKUP(Table2[[#This Row],[Enterprise ID]], 'ExistingRental-12.11'!A:H, 3, 0), "Not Open On 12.11")</f>
        <v>Not Open On 12.11</v>
      </c>
      <c r="S1553" s="166" t="str">
        <f>IF(Table2[[#This Row],[Start Rental Date]]="New Rental", "New Rental", "Rental Extension Request")</f>
        <v>New Rental</v>
      </c>
      <c r="T1553" s="166" t="str">
        <f>IFERROR(IF(Table2[[#This Row],[Date of this request]]-Table2[[#This Row],[Tech Service Date]]&lt;60, "New Hire Rental", "Truck Breakdown"), "New Hire Rental")</f>
        <v>New Hire Rental</v>
      </c>
      <c r="U1553" s="166" t="str">
        <f>IFERROR(VLOOKUP(Table2[[#This Row],[Enterprise ID]], 'ExistingRental-12.11'!A:H, 7, 0), "Not Open On 12.11")</f>
        <v>Not Open On 12.11</v>
      </c>
      <c r="V1553" s="172" t="str">
        <f>IFERROR(VLOOKUP(Table2[[#This Row],[Enterprise ID]],'Tech-ServiceDate'!A:B,2,0), "EitherNewHire or Termed")</f>
        <v>EitherNewHire or Termed</v>
      </c>
    </row>
    <row r="1554" spans="1:22" ht="33.75" customHeight="1">
      <c r="A1554" s="15">
        <v>46027</v>
      </c>
      <c r="B1554" s="8">
        <v>61560</v>
      </c>
      <c r="C1554" s="9" t="s">
        <v>18836</v>
      </c>
      <c r="D1554" s="10"/>
      <c r="E1554" s="174" t="str">
        <f>TRIM(B1554)</f>
        <v>61560</v>
      </c>
      <c r="F1554" s="175" t="str">
        <f>IFERROR(VLOOKUP(D1554,'TPMS-auto'!A:J, 10,0), "Not-in-TPMS")</f>
        <v>Not-in-TPMS</v>
      </c>
      <c r="G1554" s="175" t="str">
        <f>IFERROR(VLOOKUP(D1554,'TPMS-auto'!A:J,6,0),"Not-in-TPMS")</f>
        <v>Not-in-TPMS</v>
      </c>
      <c r="H1554" s="12">
        <v>46385</v>
      </c>
      <c r="I1554" s="11"/>
      <c r="J1554" s="13" t="s">
        <v>15426</v>
      </c>
      <c r="K1554" s="13" t="s">
        <v>18837</v>
      </c>
      <c r="L1554" s="13"/>
      <c r="M1554" s="13"/>
      <c r="N1554" s="13" t="s">
        <v>14680</v>
      </c>
      <c r="O1554" s="13" t="s">
        <v>14680</v>
      </c>
      <c r="P1554" s="166" t="str">
        <f>IFERROR(VLOOKUP(D1554,'TPMS-auto'!A:D, 4,0),"Not-in-TPMS")</f>
        <v>Not-in-TPMS</v>
      </c>
      <c r="Q1554" s="166" t="e">
        <f>VLOOKUP(Table2[[#This Row],[Unit Number]],Ops,3,0)</f>
        <v>#N/A</v>
      </c>
      <c r="R1554" s="172" t="str">
        <f>IFERROR(VLOOKUP(Table2[[#This Row],[Enterprise ID]], 'ExistingRental-12.11'!A:H, 3, 0), "Not Open On 12.11")</f>
        <v>Not Open On 12.11</v>
      </c>
      <c r="S1554" s="166" t="str">
        <f>IF(Table2[[#This Row],[Start Rental Date]]="New Rental", "New Rental", "Rental Extension Request")</f>
        <v>Rental Extension Request</v>
      </c>
      <c r="T1554" s="166" t="str">
        <f>IFERROR(IF(Table2[[#This Row],[Date of this request]]-Table2[[#This Row],[Tech Service Date]]&lt;60, "New Hire Rental", "Truck Breakdown"), "New Hire Rental")</f>
        <v>New Hire Rental</v>
      </c>
      <c r="U1554" s="166" t="str">
        <f>IFERROR(VLOOKUP(Table2[[#This Row],[Enterprise ID]], 'ExistingRental-12.11'!A:H, 7, 0), "Not Open On 12.11")</f>
        <v>Not Open On 12.11</v>
      </c>
      <c r="V1554" s="172" t="str">
        <f>IFERROR(VLOOKUP(Table2[[#This Row],[Enterprise ID]],'Tech-ServiceDate'!A:B,2,0), "EitherNewHire or Termed")</f>
        <v>EitherNewHire or Termed</v>
      </c>
    </row>
    <row r="1555" spans="1:22" ht="33.75" customHeight="1">
      <c r="A1555" s="15">
        <v>46027</v>
      </c>
      <c r="B1555" s="8">
        <v>61015</v>
      </c>
      <c r="C1555" s="9" t="s">
        <v>17646</v>
      </c>
      <c r="D1555" s="10" t="s">
        <v>2193</v>
      </c>
      <c r="E1555" s="174" t="s">
        <v>15910</v>
      </c>
      <c r="F1555" s="175">
        <v>7249536540</v>
      </c>
      <c r="G1555" s="175" t="s">
        <v>16356</v>
      </c>
      <c r="H1555" s="12">
        <v>46006</v>
      </c>
      <c r="I1555" s="11" t="s">
        <v>17858</v>
      </c>
      <c r="J1555" s="13" t="s">
        <v>15394</v>
      </c>
      <c r="K1555" s="13"/>
      <c r="L1555" s="13"/>
      <c r="M1555" s="13"/>
      <c r="N1555" s="13" t="s">
        <v>14680</v>
      </c>
      <c r="O1555" s="13" t="s">
        <v>14680</v>
      </c>
      <c r="P1555" s="166" t="str">
        <f>IFERROR(VLOOKUP(D1555,'TPMS-auto'!A:D, 4,0),"Not-in-TPMS")</f>
        <v>0004766</v>
      </c>
      <c r="Q1555" s="166" t="str">
        <f>VLOOKUP(Table2[[#This Row],[Unit Number]],Ops,3,0)</f>
        <v>Rob &amp; Andrea</v>
      </c>
      <c r="R1555" s="172" t="str">
        <f>IFERROR(VLOOKUP(Table2[[#This Row],[Enterprise ID]], 'ExistingRental-12.11'!A:H, 3, 0), "Not Open On 12.11")</f>
        <v>Not Open On 12.11</v>
      </c>
      <c r="S1555" s="166" t="str">
        <f>IF(Table2[[#This Row],[Start Rental Date]]="New Rental", "New Rental", "Rental Extension Request")</f>
        <v>Rental Extension Request</v>
      </c>
      <c r="T1555" s="166" t="str">
        <f>IFERROR(IF(Table2[[#This Row],[Date of this request]]-Table2[[#This Row],[Tech Service Date]]&lt;60, "New Hire Rental", "Truck Breakdown"), "New Hire Rental")</f>
        <v>Truck Breakdown</v>
      </c>
      <c r="U1555" s="166" t="str">
        <f>IFERROR(VLOOKUP(Table2[[#This Row],[Enterprise ID]], 'ExistingRental-12.11'!A:H, 7, 0), "Not Open On 12.11")</f>
        <v>Not Open On 12.11</v>
      </c>
      <c r="V1555" s="172">
        <f>IFERROR(VLOOKUP(Table2[[#This Row],[Enterprise ID]],'Tech-ServiceDate'!A:B,2,0), "EitherNewHire or Termed")</f>
        <v>37255</v>
      </c>
    </row>
    <row r="1556" spans="1:22" ht="33.75" customHeight="1">
      <c r="A1556" s="15">
        <v>46027</v>
      </c>
      <c r="B1556" s="8">
        <v>46880</v>
      </c>
      <c r="C1556" s="9" t="s">
        <v>17115</v>
      </c>
      <c r="D1556" s="10" t="s">
        <v>15957</v>
      </c>
      <c r="E1556" s="174" t="s">
        <v>18952</v>
      </c>
      <c r="F1556" s="175">
        <v>5026980094</v>
      </c>
      <c r="G1556" s="175" t="s">
        <v>18953</v>
      </c>
      <c r="H1556" s="12">
        <v>45936</v>
      </c>
      <c r="I1556" s="11" t="s">
        <v>18086</v>
      </c>
      <c r="J1556" s="13" t="s">
        <v>18087</v>
      </c>
      <c r="K1556" s="13" t="s">
        <v>18088</v>
      </c>
      <c r="L1556" s="13" t="s">
        <v>14680</v>
      </c>
      <c r="M1556" s="13"/>
      <c r="N1556" s="13" t="s">
        <v>14680</v>
      </c>
      <c r="O1556" s="13" t="s">
        <v>14680</v>
      </c>
      <c r="P1556" s="166" t="str">
        <f>IFERROR(VLOOKUP(D1556,'TPMS-auto'!A:D, 4,0),"Not-in-TPMS")</f>
        <v>0004766</v>
      </c>
      <c r="Q1556" s="166" t="str">
        <f>VLOOKUP(Table2[[#This Row],[Unit Number]],Ops,3,0)</f>
        <v>Rob &amp; Andrea</v>
      </c>
      <c r="R1556" s="172">
        <f>IFERROR(VLOOKUP(Table2[[#This Row],[Enterprise ID]], 'ExistingRental-12.11'!A:H, 3, 0), "Not Open On 12.11")</f>
        <v>45883</v>
      </c>
      <c r="S1556" s="166" t="str">
        <f>IF(Table2[[#This Row],[Start Rental Date]]="New Rental", "New Rental", "Rental Extension Request")</f>
        <v>Rental Extension Request</v>
      </c>
      <c r="T1556" s="166" t="str">
        <f>IFERROR(IF(Table2[[#This Row],[Date of this request]]-Table2[[#This Row],[Tech Service Date]]&lt;60, "New Hire Rental", "Truck Breakdown"), "New Hire Rental")</f>
        <v>Truck Breakdown</v>
      </c>
      <c r="U1556" s="166" t="str">
        <f>IFERROR(VLOOKUP(Table2[[#This Row],[Enterprise ID]], 'ExistingRental-12.11'!A:H, 7, 0), "Not Open On 12.11")</f>
        <v>THEODORE DAILEY</v>
      </c>
      <c r="V1556" s="172">
        <f>IFERROR(VLOOKUP(Table2[[#This Row],[Enterprise ID]],'Tech-ServiceDate'!A:B,2,0), "EitherNewHire or Termed")</f>
        <v>45907</v>
      </c>
    </row>
    <row r="1557" spans="1:22" ht="33.75" customHeight="1">
      <c r="A1557" s="15">
        <v>46027</v>
      </c>
      <c r="B1557" s="8">
        <v>46502</v>
      </c>
      <c r="C1557" s="9" t="s">
        <v>17688</v>
      </c>
      <c r="D1557" s="10" t="s">
        <v>15574</v>
      </c>
      <c r="E1557" s="174" t="s">
        <v>18547</v>
      </c>
      <c r="F1557" s="175">
        <v>3018935023</v>
      </c>
      <c r="G1557" s="175" t="s">
        <v>18548</v>
      </c>
      <c r="H1557" s="12">
        <v>46385</v>
      </c>
      <c r="I1557" s="11" t="s">
        <v>18822</v>
      </c>
      <c r="J1557" s="13" t="s">
        <v>18823</v>
      </c>
      <c r="K1557" s="13" t="s">
        <v>14679</v>
      </c>
      <c r="L1557" s="13"/>
      <c r="M1557" s="13"/>
      <c r="N1557" s="13" t="s">
        <v>14680</v>
      </c>
      <c r="O1557" s="13" t="s">
        <v>14680</v>
      </c>
      <c r="P1557" s="166" t="str">
        <f>IFERROR(VLOOKUP(D1557,'TPMS-auto'!A:D, 4,0),"Not-in-TPMS")</f>
        <v>0007084</v>
      </c>
      <c r="Q1557" s="166" t="str">
        <f>VLOOKUP(Table2[[#This Row],[Unit Number]],Ops,3,0)</f>
        <v>Monica, Cheryl &amp; Machell</v>
      </c>
      <c r="R1557" s="172">
        <f>IFERROR(VLOOKUP(Table2[[#This Row],[Enterprise ID]], 'ExistingRental-12.11'!A:H, 3, 0), "Not Open On 12.11")</f>
        <v>45979</v>
      </c>
      <c r="S1557" s="166" t="str">
        <f>IF(Table2[[#This Row],[Start Rental Date]]="New Rental", "New Rental", "Rental Extension Request")</f>
        <v>Rental Extension Request</v>
      </c>
      <c r="T1557" s="166" t="str">
        <f>IFERROR(IF(Table2[[#This Row],[Date of this request]]-Table2[[#This Row],[Tech Service Date]]&lt;60, "New Hire Rental", "Truck Breakdown"), "New Hire Rental")</f>
        <v>Truck Breakdown</v>
      </c>
      <c r="U1557" s="166" t="str">
        <f>IFERROR(VLOOKUP(Table2[[#This Row],[Enterprise ID]], 'ExistingRental-12.11'!A:H, 7, 0), "Not Open On 12.11")</f>
        <v>SAYED FAROZ FAKHRI</v>
      </c>
      <c r="V1557" s="172">
        <f>IFERROR(VLOOKUP(Table2[[#This Row],[Enterprise ID]],'Tech-ServiceDate'!A:B,2,0), "EitherNewHire or Termed")</f>
        <v>44427</v>
      </c>
    </row>
    <row r="1558" spans="1:22" ht="33.75" customHeight="1">
      <c r="A1558" s="15">
        <v>46027</v>
      </c>
      <c r="B1558" s="8">
        <v>21196</v>
      </c>
      <c r="C1558" s="9" t="s">
        <v>18954</v>
      </c>
      <c r="D1558" s="10" t="s">
        <v>18955</v>
      </c>
      <c r="E1558" s="174" t="str">
        <f>TRIM(B1558)</f>
        <v>21196</v>
      </c>
      <c r="F1558" s="175">
        <f>IFERROR(VLOOKUP(D1558,'TPMS-auto'!A:J, 10,0), "Not-in-TPMS")</f>
        <v>2096185626</v>
      </c>
      <c r="G1558" s="175" t="str">
        <f>IFERROR(VLOOKUP(D1558,'TPMS-auto'!A:J,6,0),"Not-in-TPMS")</f>
        <v>021196</v>
      </c>
      <c r="H1558" s="6" t="s">
        <v>14676</v>
      </c>
      <c r="I1558" s="11" t="s">
        <v>18956</v>
      </c>
      <c r="J1558" s="13" t="s">
        <v>18957</v>
      </c>
      <c r="K1558" s="13" t="s">
        <v>14679</v>
      </c>
      <c r="L1558" s="13" t="s">
        <v>14680</v>
      </c>
      <c r="M1558" s="13"/>
      <c r="N1558" s="3" t="s">
        <v>14680</v>
      </c>
      <c r="O1558" s="3" t="s">
        <v>14680</v>
      </c>
      <c r="P1558" s="166" t="str">
        <f>IFERROR(VLOOKUP(D1558,'TPMS-auto'!A:D, 4,0),"Not-in-TPMS")</f>
        <v>0008366</v>
      </c>
      <c r="Q1558" s="166" t="str">
        <f>VLOOKUP(Table2[[#This Row],[Unit Number]],Ops,3,0)</f>
        <v>Carol &amp; Tasha</v>
      </c>
      <c r="R1558" s="172" t="str">
        <f>IFERROR(VLOOKUP(Table2[[#This Row],[Enterprise ID]], 'ExistingRental-12.11'!A:H, 3, 0), "Not Open On 12.11")</f>
        <v>Not Open On 12.11</v>
      </c>
      <c r="S1558" s="166" t="str">
        <f>IF(Table2[[#This Row],[Start Rental Date]]="New Rental", "New Rental", "Rental Extension Request")</f>
        <v>New Rental</v>
      </c>
      <c r="T1558" s="166" t="str">
        <f>IFERROR(IF(Table2[[#This Row],[Date of this request]]-Table2[[#This Row],[Tech Service Date]]&lt;60, "New Hire Rental", "Truck Breakdown"), "New Hire Rental")</f>
        <v>Truck Breakdown</v>
      </c>
      <c r="U1558" s="166" t="str">
        <f>IFERROR(VLOOKUP(Table2[[#This Row],[Enterprise ID]], 'ExistingRental-12.11'!A:H, 7, 0), "Not Open On 12.11")</f>
        <v>Not Open On 12.11</v>
      </c>
      <c r="V1558" s="172">
        <f>IFERROR(VLOOKUP(Table2[[#This Row],[Enterprise ID]],'Tech-ServiceDate'!A:B,2,0), "EitherNewHire or Termed")</f>
        <v>45872</v>
      </c>
    </row>
    <row r="1559" spans="1:22" ht="33.75" customHeight="1">
      <c r="A1559" s="15">
        <v>46027</v>
      </c>
      <c r="B1559" s="8">
        <v>47154</v>
      </c>
      <c r="C1559" s="9" t="s">
        <v>18529</v>
      </c>
      <c r="D1559" s="10" t="s">
        <v>12518</v>
      </c>
      <c r="E1559" s="174" t="s">
        <v>18958</v>
      </c>
      <c r="F1559" s="175">
        <v>7249006119</v>
      </c>
      <c r="G1559" s="175" t="s">
        <v>18959</v>
      </c>
      <c r="H1559" s="12">
        <v>46371</v>
      </c>
      <c r="I1559" s="11" t="s">
        <v>18530</v>
      </c>
      <c r="J1559" s="13" t="s">
        <v>18531</v>
      </c>
      <c r="K1559" s="13" t="s">
        <v>14679</v>
      </c>
      <c r="L1559" s="13" t="s">
        <v>14680</v>
      </c>
      <c r="M1559" s="13"/>
      <c r="N1559" s="13" t="s">
        <v>14680</v>
      </c>
      <c r="O1559" s="13" t="s">
        <v>14680</v>
      </c>
      <c r="P1559" s="166" t="str">
        <f>IFERROR(VLOOKUP(D1559,'TPMS-auto'!A:D, 4,0),"Not-in-TPMS")</f>
        <v>0004766</v>
      </c>
      <c r="Q1559" s="166" t="str">
        <f>VLOOKUP(Table2[[#This Row],[Unit Number]],Ops,3,0)</f>
        <v>Rob &amp; Andrea</v>
      </c>
      <c r="R1559" s="172" t="str">
        <f>IFERROR(VLOOKUP(Table2[[#This Row],[Enterprise ID]], 'ExistingRental-12.11'!A:H, 3, 0), "Not Open On 12.11")</f>
        <v>Not Open On 12.11</v>
      </c>
      <c r="S1559" s="166" t="str">
        <f>IF(Table2[[#This Row],[Start Rental Date]]="New Rental", "New Rental", "Rental Extension Request")</f>
        <v>Rental Extension Request</v>
      </c>
      <c r="T1559" s="166" t="str">
        <f>IFERROR(IF(Table2[[#This Row],[Date of this request]]-Table2[[#This Row],[Tech Service Date]]&lt;60, "New Hire Rental", "Truck Breakdown"), "New Hire Rental")</f>
        <v>Truck Breakdown</v>
      </c>
      <c r="U1559" s="166" t="str">
        <f>IFERROR(VLOOKUP(Table2[[#This Row],[Enterprise ID]], 'ExistingRental-12.11'!A:H, 7, 0), "Not Open On 12.11")</f>
        <v>Not Open On 12.11</v>
      </c>
      <c r="V1559" s="172">
        <f>IFERROR(VLOOKUP(Table2[[#This Row],[Enterprise ID]],'Tech-ServiceDate'!A:B,2,0), "EitherNewHire or Termed")</f>
        <v>34442</v>
      </c>
    </row>
    <row r="1560" spans="1:22" ht="33.75" customHeight="1">
      <c r="A1560" s="15">
        <v>46027</v>
      </c>
      <c r="B1560" s="8">
        <v>6610</v>
      </c>
      <c r="C1560" s="4" t="s">
        <v>16864</v>
      </c>
      <c r="D1560" s="5" t="s">
        <v>16865</v>
      </c>
      <c r="E1560" s="176" t="str">
        <f>TRIM(B1560)</f>
        <v>6610</v>
      </c>
      <c r="F1560" s="181">
        <f>IFERROR(VLOOKUP(D1560,'TPMS-auto'!A:J, 10,0), "Not-in-TPMS")</f>
        <v>9165076141</v>
      </c>
      <c r="G1560" s="181" t="str">
        <f>IFERROR(VLOOKUP(D1560,'TPMS-auto'!A:J,6,0),"Not-in-TPMS")</f>
        <v>006610</v>
      </c>
      <c r="H1560" s="12">
        <v>45957</v>
      </c>
      <c r="I1560" s="2"/>
      <c r="J1560" s="3" t="s">
        <v>16867</v>
      </c>
      <c r="K1560" s="13" t="s">
        <v>14679</v>
      </c>
      <c r="L1560" s="13" t="s">
        <v>14680</v>
      </c>
      <c r="M1560" s="13"/>
      <c r="N1560" s="13" t="s">
        <v>14680</v>
      </c>
      <c r="O1560" s="13" t="s">
        <v>14680</v>
      </c>
      <c r="P1560" s="166" t="str">
        <f>IFERROR(VLOOKUP(D1560,'TPMS-auto'!A:D, 4,0),"Not-in-TPMS")</f>
        <v>0008184</v>
      </c>
      <c r="Q1560" s="166" t="str">
        <f>VLOOKUP(Table2[[#This Row],[Unit Number]],Ops,3,0)</f>
        <v>Carol &amp; Tasha</v>
      </c>
      <c r="R1560" s="172" t="str">
        <f>IFERROR(VLOOKUP(Table2[[#This Row],[Enterprise ID]], 'ExistingRental-12.11'!A:H, 3, 0), "Not Open On 12.11")</f>
        <v>Not Open On 12.11</v>
      </c>
      <c r="S1560" s="166" t="str">
        <f>IF(Table2[[#This Row],[Start Rental Date]]="New Rental", "New Rental", "Rental Extension Request")</f>
        <v>Rental Extension Request</v>
      </c>
      <c r="T1560" s="166" t="str">
        <f>IFERROR(IF(Table2[[#This Row],[Date of this request]]-Table2[[#This Row],[Tech Service Date]]&lt;60, "New Hire Rental", "Truck Breakdown"), "New Hire Rental")</f>
        <v>Truck Breakdown</v>
      </c>
      <c r="U1560" s="166" t="str">
        <f>IFERROR(VLOOKUP(Table2[[#This Row],[Enterprise ID]], 'ExistingRental-12.11'!A:H, 7, 0), "Not Open On 12.11")</f>
        <v>Not Open On 12.11</v>
      </c>
      <c r="V1560" s="172">
        <f>IFERROR(VLOOKUP(Table2[[#This Row],[Enterprise ID]],'Tech-ServiceDate'!A:B,2,0), "EitherNewHire or Termed")</f>
        <v>44994</v>
      </c>
    </row>
    <row r="1561" spans="1:22" ht="33.75" customHeight="1">
      <c r="A1561" s="15">
        <v>46027</v>
      </c>
      <c r="B1561" s="8">
        <v>36477</v>
      </c>
      <c r="C1561" s="9" t="s">
        <v>18960</v>
      </c>
      <c r="D1561" s="10" t="s">
        <v>18961</v>
      </c>
      <c r="E1561" s="174" t="str">
        <f>TRIM(B1561)</f>
        <v>36477</v>
      </c>
      <c r="F1561" s="175" t="str">
        <f>IFERROR(VLOOKUP(D1561,'TPMS-auto'!A:J, 10,0), "Not-in-TPMS")</f>
        <v>Not-in-TPMS</v>
      </c>
      <c r="G1561" s="175" t="str">
        <f>IFERROR(VLOOKUP(D1561,'TPMS-auto'!A:J,6,0),"Not-in-TPMS")</f>
        <v>Not-in-TPMS</v>
      </c>
      <c r="H1561" s="6" t="s">
        <v>14676</v>
      </c>
      <c r="I1561" s="11" t="s">
        <v>18962</v>
      </c>
      <c r="J1561" s="13" t="s">
        <v>15426</v>
      </c>
      <c r="K1561" s="13" t="s">
        <v>14679</v>
      </c>
      <c r="L1561" s="13" t="s">
        <v>14680</v>
      </c>
      <c r="M1561" s="13"/>
      <c r="N1561" s="3" t="s">
        <v>14680</v>
      </c>
      <c r="O1561" s="3" t="s">
        <v>14680</v>
      </c>
      <c r="P1561" s="166" t="str">
        <f>IFERROR(VLOOKUP(D1561,'TPMS-auto'!A:D, 4,0),"Not-in-TPMS")</f>
        <v>Not-in-TPMS</v>
      </c>
      <c r="Q1561" s="166" t="e">
        <f>VLOOKUP(Table2[[#This Row],[Unit Number]],Ops,3,0)</f>
        <v>#N/A</v>
      </c>
      <c r="R1561" s="172" t="str">
        <f>IFERROR(VLOOKUP(Table2[[#This Row],[Enterprise ID]], 'ExistingRental-12.11'!A:H, 3, 0), "Not Open On 12.11")</f>
        <v>Not Open On 12.11</v>
      </c>
      <c r="S1561" s="166" t="str">
        <f>IF(Table2[[#This Row],[Start Rental Date]]="New Rental", "New Rental", "Rental Extension Request")</f>
        <v>New Rental</v>
      </c>
      <c r="T1561" s="166" t="str">
        <f>IFERROR(IF(Table2[[#This Row],[Date of this request]]-Table2[[#This Row],[Tech Service Date]]&lt;60, "New Hire Rental", "Truck Breakdown"), "New Hire Rental")</f>
        <v>New Hire Rental</v>
      </c>
      <c r="U1561" s="166" t="str">
        <f>IFERROR(VLOOKUP(Table2[[#This Row],[Enterprise ID]], 'ExistingRental-12.11'!A:H, 7, 0), "Not Open On 12.11")</f>
        <v>Not Open On 12.11</v>
      </c>
      <c r="V1561" s="172" t="str">
        <f>IFERROR(VLOOKUP(Table2[[#This Row],[Enterprise ID]],'Tech-ServiceDate'!A:B,2,0), "EitherNewHire or Termed")</f>
        <v>EitherNewHire or Termed</v>
      </c>
    </row>
    <row r="1562" spans="1:22" ht="33.75" customHeight="1">
      <c r="A1562" s="15">
        <v>46027</v>
      </c>
      <c r="B1562" s="7" t="s">
        <v>16532</v>
      </c>
      <c r="C1562" s="4" t="s">
        <v>15385</v>
      </c>
      <c r="D1562" s="5" t="s">
        <v>15386</v>
      </c>
      <c r="E1562" s="176" t="str">
        <f>TRIM(B1562)</f>
        <v xml:space="preserve">37306	</v>
      </c>
      <c r="F1562" s="181">
        <f>IFERROR(VLOOKUP(D1562,'TPMS-auto'!A:J, 10,0), "Not-in-TPMS")</f>
        <v>5856644977</v>
      </c>
      <c r="G1562" s="181" t="str">
        <f>IFERROR(VLOOKUP(D1562,'TPMS-auto'!A:J,6,0),"Not-in-TPMS")</f>
        <v>037306</v>
      </c>
      <c r="H1562" s="6">
        <v>46352</v>
      </c>
      <c r="I1562" s="2" t="s">
        <v>18963</v>
      </c>
      <c r="J1562" s="3" t="s">
        <v>18964</v>
      </c>
      <c r="K1562" s="3" t="s">
        <v>15451</v>
      </c>
      <c r="L1562" s="13" t="s">
        <v>14680</v>
      </c>
      <c r="M1562" s="13"/>
      <c r="N1562" s="13" t="s">
        <v>14680</v>
      </c>
      <c r="O1562" s="13" t="s">
        <v>14680</v>
      </c>
      <c r="P1562" s="166" t="str">
        <f>IFERROR(VLOOKUP(D1562,'TPMS-auto'!A:D, 4,0),"Not-in-TPMS")</f>
        <v>0007670</v>
      </c>
      <c r="Q1562" s="166" t="str">
        <f>VLOOKUP(Table2[[#This Row],[Unit Number]],Ops,3,0)</f>
        <v>Rob &amp; Andrea</v>
      </c>
      <c r="R1562" s="172">
        <f>IFERROR(VLOOKUP(Table2[[#This Row],[Enterprise ID]], 'ExistingRental-12.11'!A:H, 3, 0), "Not Open On 12.11")</f>
        <v>45989</v>
      </c>
      <c r="S1562" s="166" t="str">
        <f>IF(Table2[[#This Row],[Start Rental Date]]="New Rental", "New Rental", "Rental Extension Request")</f>
        <v>Rental Extension Request</v>
      </c>
      <c r="T1562" s="166" t="str">
        <f>IFERROR(IF(Table2[[#This Row],[Date of this request]]-Table2[[#This Row],[Tech Service Date]]&lt;60, "New Hire Rental", "Truck Breakdown"), "New Hire Rental")</f>
        <v>Truck Breakdown</v>
      </c>
      <c r="U1562" s="166" t="str">
        <f>IFERROR(VLOOKUP(Table2[[#This Row],[Enterprise ID]], 'ExistingRental-12.11'!A:H, 7, 0), "Not Open On 12.11")</f>
        <v>BRETT WOLFF</v>
      </c>
      <c r="V1562" s="172">
        <f>IFERROR(VLOOKUP(Table2[[#This Row],[Enterprise ID]],'Tech-ServiceDate'!A:B,2,0), "EitherNewHire or Termed")</f>
        <v>44917</v>
      </c>
    </row>
    <row r="1563" spans="1:22" ht="33.75" customHeight="1">
      <c r="A1563" s="15">
        <v>46027</v>
      </c>
      <c r="B1563" s="8">
        <v>47263</v>
      </c>
      <c r="C1563" s="9" t="s">
        <v>18965</v>
      </c>
      <c r="D1563" s="10" t="s">
        <v>18966</v>
      </c>
      <c r="E1563" s="174" t="str">
        <f>TRIM(B1563)</f>
        <v>47263</v>
      </c>
      <c r="F1563" s="175">
        <f>IFERROR(VLOOKUP(D1563,'TPMS-auto'!A:J, 10,0), "Not-in-TPMS")</f>
        <v>3604722049</v>
      </c>
      <c r="G1563" s="175" t="str">
        <f>IFERROR(VLOOKUP(D1563,'TPMS-auto'!A:J,6,0),"Not-in-TPMS")</f>
        <v>047263</v>
      </c>
      <c r="H1563" s="6" t="s">
        <v>14676</v>
      </c>
      <c r="I1563" s="11" t="s">
        <v>18967</v>
      </c>
      <c r="J1563" s="13" t="s">
        <v>18949</v>
      </c>
      <c r="K1563" s="13" t="s">
        <v>14679</v>
      </c>
      <c r="L1563" s="13" t="s">
        <v>14680</v>
      </c>
      <c r="M1563" s="13"/>
      <c r="N1563" s="3" t="s">
        <v>14680</v>
      </c>
      <c r="O1563" s="3" t="s">
        <v>14680</v>
      </c>
      <c r="P1563" s="166" t="str">
        <f>IFERROR(VLOOKUP(D1563,'TPMS-auto'!A:D, 4,0),"Not-in-TPMS")</f>
        <v>0008228</v>
      </c>
      <c r="Q1563" s="166" t="str">
        <f>VLOOKUP(Table2[[#This Row],[Unit Number]],Ops,3,0)</f>
        <v>Carol &amp; Tasha</v>
      </c>
      <c r="R1563" s="172" t="str">
        <f>IFERROR(VLOOKUP(Table2[[#This Row],[Enterprise ID]], 'ExistingRental-12.11'!A:H, 3, 0), "Not Open On 12.11")</f>
        <v>Not Open On 12.11</v>
      </c>
      <c r="S1563" s="166" t="str">
        <f>IF(Table2[[#This Row],[Start Rental Date]]="New Rental", "New Rental", "Rental Extension Request")</f>
        <v>New Rental</v>
      </c>
      <c r="T1563" s="166" t="str">
        <f>IFERROR(IF(Table2[[#This Row],[Date of this request]]-Table2[[#This Row],[Tech Service Date]]&lt;60, "New Hire Rental", "Truck Breakdown"), "New Hire Rental")</f>
        <v>Truck Breakdown</v>
      </c>
      <c r="U1563" s="166" t="str">
        <f>IFERROR(VLOOKUP(Table2[[#This Row],[Enterprise ID]], 'ExistingRental-12.11'!A:H, 7, 0), "Not Open On 12.11")</f>
        <v>Not Open On 12.11</v>
      </c>
      <c r="V1563" s="172">
        <f>IFERROR(VLOOKUP(Table2[[#This Row],[Enterprise ID]],'Tech-ServiceDate'!A:B,2,0), "EitherNewHire or Termed")</f>
        <v>42101</v>
      </c>
    </row>
    <row r="1564" spans="1:22" ht="33.75" customHeight="1">
      <c r="A1564" s="15">
        <v>46027</v>
      </c>
      <c r="B1564" s="8">
        <v>61308</v>
      </c>
      <c r="C1564" s="9" t="s">
        <v>18199</v>
      </c>
      <c r="D1564" s="10" t="s">
        <v>14878</v>
      </c>
      <c r="E1564" s="174" t="s">
        <v>18516</v>
      </c>
      <c r="F1564" s="175">
        <v>3013791012</v>
      </c>
      <c r="G1564" s="175" t="s">
        <v>18517</v>
      </c>
      <c r="H1564" s="12">
        <v>45964</v>
      </c>
      <c r="I1564" s="11" t="s">
        <v>18200</v>
      </c>
      <c r="J1564" s="13" t="s">
        <v>18201</v>
      </c>
      <c r="K1564" s="13" t="s">
        <v>14679</v>
      </c>
      <c r="L1564" s="13" t="s">
        <v>14680</v>
      </c>
      <c r="M1564" s="13"/>
      <c r="N1564" s="13" t="s">
        <v>14680</v>
      </c>
      <c r="O1564" s="13" t="s">
        <v>14680</v>
      </c>
      <c r="P1564" s="166" t="str">
        <f>IFERROR(VLOOKUP(D1564,'TPMS-auto'!A:D, 4,0),"Not-in-TPMS")</f>
        <v>0007084</v>
      </c>
      <c r="Q1564" s="166" t="str">
        <f>VLOOKUP(Table2[[#This Row],[Unit Number]],Ops,3,0)</f>
        <v>Monica, Cheryl &amp; Machell</v>
      </c>
      <c r="R1564" s="172">
        <f>IFERROR(VLOOKUP(Table2[[#This Row],[Enterprise ID]], 'ExistingRental-12.11'!A:H, 3, 0), "Not Open On 12.11")</f>
        <v>45964</v>
      </c>
      <c r="S1564" s="166" t="str">
        <f>IF(Table2[[#This Row],[Start Rental Date]]="New Rental", "New Rental", "Rental Extension Request")</f>
        <v>Rental Extension Request</v>
      </c>
      <c r="T1564" s="166" t="str">
        <f>IFERROR(IF(Table2[[#This Row],[Date of this request]]-Table2[[#This Row],[Tech Service Date]]&lt;60, "New Hire Rental", "Truck Breakdown"), "New Hire Rental")</f>
        <v>Truck Breakdown</v>
      </c>
      <c r="U1564" s="166" t="str">
        <f>IFERROR(VLOOKUP(Table2[[#This Row],[Enterprise ID]], 'ExistingRental-12.11'!A:H, 7, 0), "Not Open On 12.11")</f>
        <v>HAMAYOON AZIMI</v>
      </c>
      <c r="V1564" s="172">
        <f>IFERROR(VLOOKUP(Table2[[#This Row],[Enterprise ID]],'Tech-ServiceDate'!A:B,2,0), "EitherNewHire or Termed")</f>
        <v>42772</v>
      </c>
    </row>
    <row r="1565" spans="1:22" ht="33.75" customHeight="1">
      <c r="A1565" s="15">
        <v>46027</v>
      </c>
      <c r="B1565" s="86" t="s">
        <v>16124</v>
      </c>
      <c r="C1565" s="4" t="s">
        <v>16125</v>
      </c>
      <c r="D1565" s="5" t="s">
        <v>16126</v>
      </c>
      <c r="E1565" s="179" t="str">
        <f t="shared" ref="E1565:E1577" si="63">TRIM(B1565)</f>
        <v xml:space="preserve">36702
</v>
      </c>
      <c r="F1565" s="177">
        <f>IFERROR(VLOOKUP(D1565,'TPMS-auto'!A:J, 10,0), "Not-in-TPMS")</f>
        <v>5596016405</v>
      </c>
      <c r="G1565" s="177" t="str">
        <f>IFERROR(VLOOKUP(D1565,'TPMS-auto'!A:J,6,0),"Not-in-TPMS")</f>
        <v>036702</v>
      </c>
      <c r="H1565" s="6">
        <v>45939</v>
      </c>
      <c r="I1565" s="2" t="s">
        <v>16127</v>
      </c>
      <c r="J1565" s="3" t="s">
        <v>16128</v>
      </c>
      <c r="K1565" s="13" t="s">
        <v>14679</v>
      </c>
      <c r="L1565" s="13" t="s">
        <v>14680</v>
      </c>
      <c r="M1565" s="13"/>
      <c r="N1565" s="13" t="s">
        <v>14680</v>
      </c>
      <c r="O1565" s="13" t="s">
        <v>14680</v>
      </c>
      <c r="P1565" s="166" t="str">
        <f>IFERROR(VLOOKUP(D1565,'TPMS-auto'!A:D, 4,0),"Not-in-TPMS")</f>
        <v>0008366</v>
      </c>
      <c r="Q1565" s="166" t="str">
        <f>VLOOKUP(Table2[[#This Row],[Unit Number]],Ops,3,0)</f>
        <v>Carol &amp; Tasha</v>
      </c>
      <c r="R1565" s="172" t="str">
        <f>IFERROR(VLOOKUP(Table2[[#This Row],[Enterprise ID]], 'ExistingRental-12.11'!A:H, 3, 0), "Not Open On 12.11")</f>
        <v>Not Open On 12.11</v>
      </c>
      <c r="S1565" s="166" t="str">
        <f>IF(Table2[[#This Row],[Start Rental Date]]="New Rental", "New Rental", "Rental Extension Request")</f>
        <v>Rental Extension Request</v>
      </c>
      <c r="T1565" s="166" t="str">
        <f>IFERROR(IF(Table2[[#This Row],[Date of this request]]-Table2[[#This Row],[Tech Service Date]]&lt;60, "New Hire Rental", "Truck Breakdown"), "New Hire Rental")</f>
        <v>Truck Breakdown</v>
      </c>
      <c r="U1565" s="166" t="str">
        <f>IFERROR(VLOOKUP(Table2[[#This Row],[Enterprise ID]], 'ExistingRental-12.11'!A:H, 7, 0), "Not Open On 12.11")</f>
        <v>Not Open On 12.11</v>
      </c>
      <c r="V1565" s="172">
        <f>IFERROR(VLOOKUP(Table2[[#This Row],[Enterprise ID]],'Tech-ServiceDate'!A:B,2,0), "EitherNewHire or Termed")</f>
        <v>43705</v>
      </c>
    </row>
    <row r="1566" spans="1:22" ht="33.75" customHeight="1">
      <c r="A1566" s="15">
        <v>46028</v>
      </c>
      <c r="B1566" s="8">
        <v>24118</v>
      </c>
      <c r="C1566" s="9" t="s">
        <v>18968</v>
      </c>
      <c r="D1566" s="10" t="s">
        <v>18969</v>
      </c>
      <c r="E1566" s="174" t="str">
        <f t="shared" si="63"/>
        <v>24118</v>
      </c>
      <c r="F1566" s="175" t="str">
        <f>IFERROR(VLOOKUP(D1566,'TPMS-auto'!A:J, 10,0), "Not-in-TPMS")</f>
        <v>Not-in-TPMS</v>
      </c>
      <c r="G1566" s="175" t="str">
        <f>IFERROR(VLOOKUP(D1566,'TPMS-auto'!A:J,6,0),"Not-in-TPMS")</f>
        <v>Not-in-TPMS</v>
      </c>
      <c r="H1566" s="12">
        <v>45971</v>
      </c>
      <c r="I1566" s="11" t="s">
        <v>18970</v>
      </c>
      <c r="J1566" s="13" t="s">
        <v>18971</v>
      </c>
      <c r="K1566" s="13" t="s">
        <v>14679</v>
      </c>
      <c r="L1566" s="13" t="s">
        <v>14680</v>
      </c>
      <c r="M1566" s="13"/>
      <c r="N1566" s="13" t="s">
        <v>14680</v>
      </c>
      <c r="O1566" s="13" t="s">
        <v>14680</v>
      </c>
      <c r="P1566" s="166" t="str">
        <f>IFERROR(VLOOKUP(D1566,'TPMS-auto'!A:D, 4,0),"Not-in-TPMS")</f>
        <v>Not-in-TPMS</v>
      </c>
      <c r="Q1566" s="166" t="e">
        <f>VLOOKUP(Table2[[#This Row],[Unit Number]],Ops,3,0)</f>
        <v>#N/A</v>
      </c>
      <c r="R1566" s="172" t="str">
        <f>IFERROR(VLOOKUP(Table2[[#This Row],[Enterprise ID]], 'ExistingRental-12.11'!A:H, 3, 0), "Not Open On 12.11")</f>
        <v>Not Open On 12.11</v>
      </c>
      <c r="S1566" s="166" t="str">
        <f>IF(Table2[[#This Row],[Start Rental Date]]="New Rental", "New Rental", "Rental Extension Request")</f>
        <v>Rental Extension Request</v>
      </c>
      <c r="T1566" s="166" t="str">
        <f>IFERROR(IF(Table2[[#This Row],[Date of this request]]-Table2[[#This Row],[Tech Service Date]]&lt;60, "New Hire Rental", "Truck Breakdown"), "New Hire Rental")</f>
        <v>New Hire Rental</v>
      </c>
      <c r="U1566" s="166" t="str">
        <f>IFERROR(VLOOKUP(Table2[[#This Row],[Enterprise ID]], 'ExistingRental-12.11'!A:H, 7, 0), "Not Open On 12.11")</f>
        <v>Not Open On 12.11</v>
      </c>
      <c r="V1566" s="172" t="str">
        <f>IFERROR(VLOOKUP(Table2[[#This Row],[Enterprise ID]],'Tech-ServiceDate'!A:B,2,0), "EitherNewHire or Termed")</f>
        <v>EitherNewHire or Termed</v>
      </c>
    </row>
    <row r="1567" spans="1:22" ht="33.75" customHeight="1">
      <c r="A1567" s="15">
        <v>46028</v>
      </c>
      <c r="B1567" s="8">
        <v>36408</v>
      </c>
      <c r="C1567" s="9" t="s">
        <v>18972</v>
      </c>
      <c r="D1567" s="10" t="s">
        <v>18973</v>
      </c>
      <c r="E1567" s="174" t="str">
        <f t="shared" si="63"/>
        <v>36408</v>
      </c>
      <c r="F1567" s="175" t="str">
        <f>IFERROR(VLOOKUP(D1567,'TPMS-auto'!A:J, 10,0), "Not-in-TPMS")</f>
        <v>Not-in-TPMS</v>
      </c>
      <c r="G1567" s="175" t="str">
        <f>IFERROR(VLOOKUP(D1567,'TPMS-auto'!A:J,6,0),"Not-in-TPMS")</f>
        <v>Not-in-TPMS</v>
      </c>
      <c r="H1567" s="6" t="s">
        <v>14676</v>
      </c>
      <c r="I1567" s="11"/>
      <c r="J1567" s="13" t="s">
        <v>15426</v>
      </c>
      <c r="K1567" s="13" t="s">
        <v>14679</v>
      </c>
      <c r="L1567" s="13" t="s">
        <v>14680</v>
      </c>
      <c r="M1567" s="13"/>
      <c r="N1567" s="3" t="s">
        <v>14680</v>
      </c>
      <c r="O1567" s="3" t="s">
        <v>14680</v>
      </c>
      <c r="P1567" s="166" t="str">
        <f>IFERROR(VLOOKUP(D1567,'TPMS-auto'!A:D, 4,0),"Not-in-TPMS")</f>
        <v>Not-in-TPMS</v>
      </c>
      <c r="Q1567" s="166" t="e">
        <f>VLOOKUP(Table2[[#This Row],[Unit Number]],Ops,3,0)</f>
        <v>#N/A</v>
      </c>
      <c r="R1567" s="172" t="str">
        <f>IFERROR(VLOOKUP(Table2[[#This Row],[Enterprise ID]], 'ExistingRental-12.11'!A:H, 3, 0), "Not Open On 12.11")</f>
        <v>Not Open On 12.11</v>
      </c>
      <c r="S1567" s="166" t="str">
        <f>IF(Table2[[#This Row],[Start Rental Date]]="New Rental", "New Rental", "Rental Extension Request")</f>
        <v>New Rental</v>
      </c>
      <c r="T1567" s="166" t="str">
        <f>IFERROR(IF(Table2[[#This Row],[Date of this request]]-Table2[[#This Row],[Tech Service Date]]&lt;60, "New Hire Rental", "Truck Breakdown"), "New Hire Rental")</f>
        <v>New Hire Rental</v>
      </c>
      <c r="U1567" s="166" t="str">
        <f>IFERROR(VLOOKUP(Table2[[#This Row],[Enterprise ID]], 'ExistingRental-12.11'!A:H, 7, 0), "Not Open On 12.11")</f>
        <v>Not Open On 12.11</v>
      </c>
      <c r="V1567" s="172" t="str">
        <f>IFERROR(VLOOKUP(Table2[[#This Row],[Enterprise ID]],'Tech-ServiceDate'!A:B,2,0), "EitherNewHire or Termed")</f>
        <v>EitherNewHire or Termed</v>
      </c>
    </row>
    <row r="1568" spans="1:22" ht="33.75" customHeight="1">
      <c r="A1568" s="15">
        <v>46028</v>
      </c>
      <c r="B1568" s="8">
        <v>46811</v>
      </c>
      <c r="C1568" s="9" t="s">
        <v>18974</v>
      </c>
      <c r="D1568" s="10" t="s">
        <v>16598</v>
      </c>
      <c r="E1568" s="174" t="str">
        <f t="shared" si="63"/>
        <v>46811</v>
      </c>
      <c r="F1568" s="175">
        <f>IFERROR(VLOOKUP(D1568,'TPMS-auto'!A:J, 10,0), "Not-in-TPMS")</f>
        <v>3368091154</v>
      </c>
      <c r="G1568" s="175" t="str">
        <f>IFERROR(VLOOKUP(D1568,'TPMS-auto'!A:J,6,0),"Not-in-TPMS")</f>
        <v>046811</v>
      </c>
      <c r="H1568" s="12">
        <v>46009</v>
      </c>
      <c r="I1568" s="11" t="s">
        <v>18975</v>
      </c>
      <c r="J1568" s="13" t="s">
        <v>18976</v>
      </c>
      <c r="K1568" s="13" t="s">
        <v>14679</v>
      </c>
      <c r="L1568" s="13" t="s">
        <v>14680</v>
      </c>
      <c r="M1568" s="13"/>
      <c r="N1568" s="13" t="s">
        <v>14680</v>
      </c>
      <c r="O1568" s="13" t="s">
        <v>14680</v>
      </c>
      <c r="P1568" s="166" t="str">
        <f>IFERROR(VLOOKUP(D1568,'TPMS-auto'!A:D, 4,0),"Not-in-TPMS")</f>
        <v>0004766</v>
      </c>
      <c r="Q1568" s="166" t="str">
        <f>VLOOKUP(Table2[[#This Row],[Unit Number]],Ops,3,0)</f>
        <v>Rob &amp; Andrea</v>
      </c>
      <c r="R1568" s="172" t="str">
        <f>IFERROR(VLOOKUP(Table2[[#This Row],[Enterprise ID]], 'ExistingRental-12.11'!A:H, 3, 0), "Not Open On 12.11")</f>
        <v>Not Open On 12.11</v>
      </c>
      <c r="S1568" s="166" t="str">
        <f>IF(Table2[[#This Row],[Start Rental Date]]="New Rental", "New Rental", "Rental Extension Request")</f>
        <v>Rental Extension Request</v>
      </c>
      <c r="T1568" s="166" t="str">
        <f>IFERROR(IF(Table2[[#This Row],[Date of this request]]-Table2[[#This Row],[Tech Service Date]]&lt;60, "New Hire Rental", "Truck Breakdown"), "New Hire Rental")</f>
        <v>Truck Breakdown</v>
      </c>
      <c r="U1568" s="166" t="str">
        <f>IFERROR(VLOOKUP(Table2[[#This Row],[Enterprise ID]], 'ExistingRental-12.11'!A:H, 7, 0), "Not Open On 12.11")</f>
        <v>Not Open On 12.11</v>
      </c>
      <c r="V1568" s="172">
        <f>IFERROR(VLOOKUP(Table2[[#This Row],[Enterprise ID]],'Tech-ServiceDate'!A:B,2,0), "EitherNewHire or Termed")</f>
        <v>45935</v>
      </c>
    </row>
    <row r="1569" spans="1:22" ht="33.75" customHeight="1">
      <c r="A1569" s="15">
        <v>46028</v>
      </c>
      <c r="B1569" s="8">
        <v>61307</v>
      </c>
      <c r="C1569" s="9" t="s">
        <v>18857</v>
      </c>
      <c r="D1569" s="10"/>
      <c r="E1569" s="174" t="str">
        <f t="shared" si="63"/>
        <v>61307</v>
      </c>
      <c r="F1569" s="175" t="str">
        <f>IFERROR(VLOOKUP(D1569,'TPMS-auto'!A:J, 10,0), "Not-in-TPMS")</f>
        <v>Not-in-TPMS</v>
      </c>
      <c r="G1569" s="175" t="str">
        <f>IFERROR(VLOOKUP(D1569,'TPMS-auto'!A:J,6,0),"Not-in-TPMS")</f>
        <v>Not-in-TPMS</v>
      </c>
      <c r="H1569" s="12">
        <v>46021</v>
      </c>
      <c r="I1569" s="11" t="s">
        <v>18858</v>
      </c>
      <c r="J1569" s="13" t="s">
        <v>18859</v>
      </c>
      <c r="K1569" s="3" t="s">
        <v>14679</v>
      </c>
      <c r="L1569" s="13"/>
      <c r="M1569" s="13"/>
      <c r="N1569" s="13" t="s">
        <v>14680</v>
      </c>
      <c r="O1569" s="13" t="s">
        <v>14680</v>
      </c>
      <c r="P1569" s="166" t="str">
        <f>IFERROR(VLOOKUP(D1569,'TPMS-auto'!A:D, 4,0),"Not-in-TPMS")</f>
        <v>Not-in-TPMS</v>
      </c>
      <c r="Q1569" s="166" t="e">
        <f>VLOOKUP(Table2[[#This Row],[Unit Number]],Ops,3,0)</f>
        <v>#N/A</v>
      </c>
      <c r="R1569" s="172" t="str">
        <f>IFERROR(VLOOKUP(Table2[[#This Row],[Enterprise ID]], 'ExistingRental-12.11'!A:H, 3, 0), "Not Open On 12.11")</f>
        <v>Not Open On 12.11</v>
      </c>
      <c r="S1569" s="166" t="str">
        <f>IF(Table2[[#This Row],[Start Rental Date]]="New Rental", "New Rental", "Rental Extension Request")</f>
        <v>Rental Extension Request</v>
      </c>
      <c r="T1569" s="166" t="str">
        <f>IFERROR(IF(Table2[[#This Row],[Date of this request]]-Table2[[#This Row],[Tech Service Date]]&lt;60, "New Hire Rental", "Truck Breakdown"), "New Hire Rental")</f>
        <v>New Hire Rental</v>
      </c>
      <c r="U1569" s="166" t="str">
        <f>IFERROR(VLOOKUP(Table2[[#This Row],[Enterprise ID]], 'ExistingRental-12.11'!A:H, 7, 0), "Not Open On 12.11")</f>
        <v>Not Open On 12.11</v>
      </c>
      <c r="V1569" s="172" t="str">
        <f>IFERROR(VLOOKUP(Table2[[#This Row],[Enterprise ID]],'Tech-ServiceDate'!A:B,2,0), "EitherNewHire or Termed")</f>
        <v>EitherNewHire or Termed</v>
      </c>
    </row>
    <row r="1570" spans="1:22" ht="33.75" customHeight="1">
      <c r="A1570" s="15">
        <v>46028</v>
      </c>
      <c r="B1570" s="8">
        <v>46330</v>
      </c>
      <c r="C1570" s="9" t="s">
        <v>18977</v>
      </c>
      <c r="D1570" s="10" t="s">
        <v>18775</v>
      </c>
      <c r="E1570" s="174" t="str">
        <f t="shared" si="63"/>
        <v>46330</v>
      </c>
      <c r="F1570" s="175">
        <f>IFERROR(VLOOKUP(D1570,'TPMS-auto'!A:J, 10,0), "Not-in-TPMS")</f>
        <v>8179380488</v>
      </c>
      <c r="G1570" s="175" t="str">
        <f>IFERROR(VLOOKUP(D1570,'TPMS-auto'!A:J,6,0),"Not-in-TPMS")</f>
        <v>061666</v>
      </c>
      <c r="H1570" s="12">
        <v>45952</v>
      </c>
      <c r="I1570" s="11" t="s">
        <v>18978</v>
      </c>
      <c r="J1570" s="13" t="s">
        <v>16811</v>
      </c>
      <c r="K1570" s="13" t="s">
        <v>14679</v>
      </c>
      <c r="L1570" s="13"/>
      <c r="M1570" s="13"/>
      <c r="N1570" s="13" t="s">
        <v>14680</v>
      </c>
      <c r="O1570" s="3" t="s">
        <v>14680</v>
      </c>
      <c r="P1570" s="166" t="str">
        <f>IFERROR(VLOOKUP(D1570,'TPMS-auto'!A:D, 4,0),"Not-in-TPMS")</f>
        <v>0007995</v>
      </c>
      <c r="Q1570" s="166" t="str">
        <f>VLOOKUP(Table2[[#This Row],[Unit Number]],Ops,3,0)</f>
        <v>Carol &amp; Tasha</v>
      </c>
      <c r="R1570" s="172">
        <f>IFERROR(VLOOKUP(Table2[[#This Row],[Enterprise ID]], 'ExistingRental-12.11'!A:H, 3, 0), "Not Open On 12.11")</f>
        <v>45888</v>
      </c>
      <c r="S1570" s="166" t="str">
        <f>IF(Table2[[#This Row],[Start Rental Date]]="New Rental", "New Rental", "Rental Extension Request")</f>
        <v>Rental Extension Request</v>
      </c>
      <c r="T1570" s="166" t="str">
        <f>IFERROR(IF(Table2[[#This Row],[Date of this request]]-Table2[[#This Row],[Tech Service Date]]&lt;60, "New Hire Rental", "Truck Breakdown"), "New Hire Rental")</f>
        <v>Truck Breakdown</v>
      </c>
      <c r="U1570" s="166" t="str">
        <f>IFERROR(VLOOKUP(Table2[[#This Row],[Enterprise ID]], 'ExistingRental-12.11'!A:H, 7, 0), "Not Open On 12.11")</f>
        <v>WILLIAM FOSTER</v>
      </c>
      <c r="V1570" s="172">
        <f>IFERROR(VLOOKUP(Table2[[#This Row],[Enterprise ID]],'Tech-ServiceDate'!A:B,2,0), "EitherNewHire or Termed")</f>
        <v>45872</v>
      </c>
    </row>
    <row r="1571" spans="1:22" ht="33.75" customHeight="1">
      <c r="A1571" s="15">
        <v>46028</v>
      </c>
      <c r="B1571" s="8">
        <v>46625</v>
      </c>
      <c r="C1571" s="9" t="s">
        <v>18351</v>
      </c>
      <c r="D1571" s="10" t="s">
        <v>17304</v>
      </c>
      <c r="E1571" s="174" t="str">
        <f t="shared" si="63"/>
        <v>46625</v>
      </c>
      <c r="F1571" s="175">
        <f>IFERROR(VLOOKUP(D1571,'TPMS-auto'!A:J, 10,0), "Not-in-TPMS")</f>
        <v>4072324448</v>
      </c>
      <c r="G1571" s="175" t="str">
        <f>IFERROR(VLOOKUP(D1571,'TPMS-auto'!A:J,6,0),"Not-in-TPMS")</f>
        <v>046625</v>
      </c>
      <c r="H1571" s="12">
        <v>46000</v>
      </c>
      <c r="I1571" s="11" t="s">
        <v>14792</v>
      </c>
      <c r="J1571" s="13" t="s">
        <v>18979</v>
      </c>
      <c r="K1571" s="13" t="s">
        <v>14679</v>
      </c>
      <c r="L1571" s="13" t="s">
        <v>14680</v>
      </c>
      <c r="M1571" s="13"/>
      <c r="N1571" s="13" t="s">
        <v>14680</v>
      </c>
      <c r="O1571" s="3" t="s">
        <v>14680</v>
      </c>
      <c r="P1571" s="166" t="str">
        <f>IFERROR(VLOOKUP(D1571,'TPMS-auto'!A:D, 4,0),"Not-in-TPMS")</f>
        <v>0007435</v>
      </c>
      <c r="Q1571" s="166" t="str">
        <f>VLOOKUP(Table2[[#This Row],[Unit Number]],Ops,3,0)</f>
        <v>Rob &amp; Andrea</v>
      </c>
      <c r="R1571" s="172">
        <f>IFERROR(VLOOKUP(Table2[[#This Row],[Enterprise ID]], 'ExistingRental-12.11'!A:H, 3, 0), "Not Open On 12.11")</f>
        <v>46001</v>
      </c>
      <c r="S1571" s="166" t="str">
        <f>IF(Table2[[#This Row],[Start Rental Date]]="New Rental", "New Rental", "Rental Extension Request")</f>
        <v>Rental Extension Request</v>
      </c>
      <c r="T1571" s="166" t="str">
        <f>IFERROR(IF(Table2[[#This Row],[Date of this request]]-Table2[[#This Row],[Tech Service Date]]&lt;60, "New Hire Rental", "Truck Breakdown"), "New Hire Rental")</f>
        <v>Truck Breakdown</v>
      </c>
      <c r="U1571" s="166" t="str">
        <f>IFERROR(VLOOKUP(Table2[[#This Row],[Enterprise ID]], 'ExistingRental-12.11'!A:H, 7, 0), "Not Open On 12.11")</f>
        <v>JOSHUA VARGAS</v>
      </c>
      <c r="V1571" s="172">
        <f>IFERROR(VLOOKUP(Table2[[#This Row],[Enterprise ID]],'Tech-ServiceDate'!A:B,2,0), "EitherNewHire or Termed")</f>
        <v>44434</v>
      </c>
    </row>
    <row r="1572" spans="1:22" ht="33.75" customHeight="1">
      <c r="A1572" s="15">
        <v>46028</v>
      </c>
      <c r="B1572" s="7">
        <v>23396</v>
      </c>
      <c r="C1572" s="4" t="s">
        <v>18980</v>
      </c>
      <c r="D1572" s="5" t="s">
        <v>18981</v>
      </c>
      <c r="E1572" s="176" t="str">
        <f t="shared" si="63"/>
        <v>23396</v>
      </c>
      <c r="F1572" s="181">
        <f>IFERROR(VLOOKUP(D1572,'TPMS-auto'!A:J, 10,0), "Not-in-TPMS")</f>
        <v>5082060735</v>
      </c>
      <c r="G1572" s="181">
        <f>IFERROR(VLOOKUP(D1572,'TPMS-auto'!A:J,6,0),"Not-in-TPMS")</f>
        <v>0</v>
      </c>
      <c r="H1572" s="6" t="s">
        <v>14676</v>
      </c>
      <c r="I1572" s="2" t="s">
        <v>15299</v>
      </c>
      <c r="J1572" s="13" t="s">
        <v>15426</v>
      </c>
      <c r="K1572" s="13" t="s">
        <v>14679</v>
      </c>
      <c r="L1572" s="13" t="s">
        <v>14680</v>
      </c>
      <c r="M1572" s="13"/>
      <c r="N1572" s="3" t="s">
        <v>14680</v>
      </c>
      <c r="O1572" s="3" t="s">
        <v>14680</v>
      </c>
      <c r="P1572" s="166" t="str">
        <f>IFERROR(VLOOKUP(D1572,'TPMS-auto'!A:D, 4,0),"Not-in-TPMS")</f>
        <v>0007670</v>
      </c>
      <c r="Q1572" s="166" t="str">
        <f>VLOOKUP(Table2[[#This Row],[Unit Number]],Ops,3,0)</f>
        <v>Rob &amp; Andrea</v>
      </c>
      <c r="R1572" s="173" t="str">
        <f>IFERROR(VLOOKUP(Table2[[#This Row],[Enterprise ID]], 'ExistingRental-12.11'!A:H, 3, 0), "Not Open On 12.11")</f>
        <v>Not Open On 12.11</v>
      </c>
      <c r="S1572" s="167" t="str">
        <f>IF(Table2[[#This Row],[Start Rental Date]]="New Rental", "New Rental", "Rental Extension Request")</f>
        <v>New Rental</v>
      </c>
      <c r="T1572" s="167" t="str">
        <f>IFERROR(IF(Table2[[#This Row],[Date of this request]]-Table2[[#This Row],[Tech Service Date]]&lt;60, "New Hire Rental", "Truck Breakdown"), "New Hire Rental")</f>
        <v>Truck Breakdown</v>
      </c>
      <c r="U1572" s="167" t="str">
        <f>IFERROR(VLOOKUP(Table2[[#This Row],[Enterprise ID]], 'ExistingRental-12.11'!A:H, 7, 0), "Not Open On 12.11")</f>
        <v>Not Open On 12.11</v>
      </c>
      <c r="V1572" s="173">
        <f>IFERROR(VLOOKUP(Table2[[#This Row],[Enterprise ID]],'Tech-ServiceDate'!A:B,2,0), "EitherNewHire or Termed")</f>
        <v>44279</v>
      </c>
    </row>
    <row r="1573" spans="1:22" ht="33.75" customHeight="1">
      <c r="A1573" s="15">
        <v>46028</v>
      </c>
      <c r="B1573" s="7">
        <v>47063</v>
      </c>
      <c r="C1573" s="4" t="s">
        <v>17286</v>
      </c>
      <c r="D1573" s="5" t="s">
        <v>17287</v>
      </c>
      <c r="E1573" s="176" t="str">
        <f t="shared" si="63"/>
        <v>47063</v>
      </c>
      <c r="F1573" s="181">
        <f>IFERROR(VLOOKUP(D1573,'TPMS-auto'!A:J, 10,0), "Not-in-TPMS")</f>
        <v>3159831656</v>
      </c>
      <c r="G1573" s="181" t="str">
        <f>IFERROR(VLOOKUP(D1573,'TPMS-auto'!A:J,6,0),"Not-in-TPMS")</f>
        <v>047063</v>
      </c>
      <c r="H1573" s="12">
        <v>45967</v>
      </c>
      <c r="I1573" s="2" t="s">
        <v>17288</v>
      </c>
      <c r="J1573" s="3" t="s">
        <v>18982</v>
      </c>
      <c r="K1573" s="13" t="s">
        <v>14679</v>
      </c>
      <c r="L1573" s="3" t="s">
        <v>14680</v>
      </c>
      <c r="M1573" s="13"/>
      <c r="N1573" s="3" t="s">
        <v>14680</v>
      </c>
      <c r="O1573" s="3" t="s">
        <v>14680</v>
      </c>
      <c r="P1573" s="166" t="str">
        <f>IFERROR(VLOOKUP(D1573,'TPMS-auto'!A:D, 4,0),"Not-in-TPMS")</f>
        <v>0007670</v>
      </c>
      <c r="Q1573" s="166" t="str">
        <f>VLOOKUP(Table2[[#This Row],[Unit Number]],Ops,3,0)</f>
        <v>Rob &amp; Andrea</v>
      </c>
      <c r="R1573" s="173" t="str">
        <f>IFERROR(VLOOKUP(Table2[[#This Row],[Enterprise ID]], 'ExistingRental-12.11'!A:H, 3, 0), "Not Open On 12.11")</f>
        <v>Not Open On 12.11</v>
      </c>
      <c r="S1573" s="167" t="str">
        <f>IF(Table2[[#This Row],[Start Rental Date]]="New Rental", "New Rental", "Rental Extension Request")</f>
        <v>Rental Extension Request</v>
      </c>
      <c r="T1573" s="167" t="str">
        <f>IFERROR(IF(Table2[[#This Row],[Date of this request]]-Table2[[#This Row],[Tech Service Date]]&lt;60, "New Hire Rental", "Truck Breakdown"), "New Hire Rental")</f>
        <v>Truck Breakdown</v>
      </c>
      <c r="U1573" s="167" t="str">
        <f>IFERROR(VLOOKUP(Table2[[#This Row],[Enterprise ID]], 'ExistingRental-12.11'!A:H, 7, 0), "Not Open On 12.11")</f>
        <v>Not Open On 12.11</v>
      </c>
      <c r="V1573" s="173">
        <f>IFERROR(VLOOKUP(Table2[[#This Row],[Enterprise ID]],'Tech-ServiceDate'!A:B,2,0), "EitherNewHire or Termed")</f>
        <v>44186</v>
      </c>
    </row>
    <row r="1574" spans="1:22" ht="33.75" customHeight="1">
      <c r="A1574" s="15">
        <v>46028</v>
      </c>
      <c r="B1574" s="7">
        <v>23905</v>
      </c>
      <c r="C1574" s="4" t="s">
        <v>18983</v>
      </c>
      <c r="D1574" s="5" t="s">
        <v>4422</v>
      </c>
      <c r="E1574" s="176" t="str">
        <f t="shared" si="63"/>
        <v>23905</v>
      </c>
      <c r="F1574" s="181">
        <f>IFERROR(VLOOKUP(D1574,'TPMS-auto'!A:J, 10,0), "Not-in-TPMS")</f>
        <v>2408551030</v>
      </c>
      <c r="G1574" s="181" t="str">
        <f>IFERROR(VLOOKUP(D1574,'TPMS-auto'!A:J,6,0),"Not-in-TPMS")</f>
        <v>023905</v>
      </c>
      <c r="H1574" s="6" t="s">
        <v>14676</v>
      </c>
      <c r="I1574" s="2" t="s">
        <v>15878</v>
      </c>
      <c r="J1574" s="3" t="s">
        <v>18984</v>
      </c>
      <c r="K1574" s="13" t="s">
        <v>14679</v>
      </c>
      <c r="L1574" s="3" t="s">
        <v>14680</v>
      </c>
      <c r="M1574" s="13"/>
      <c r="N1574" s="3" t="s">
        <v>14680</v>
      </c>
      <c r="O1574" s="3" t="s">
        <v>14680</v>
      </c>
      <c r="P1574" s="166" t="str">
        <f>IFERROR(VLOOKUP(D1574,'TPMS-auto'!A:D, 4,0),"Not-in-TPMS")</f>
        <v>0007084</v>
      </c>
      <c r="Q1574" s="166" t="str">
        <f>VLOOKUP(Table2[[#This Row],[Unit Number]],Ops,3,0)</f>
        <v>Monica, Cheryl &amp; Machell</v>
      </c>
      <c r="R1574" s="173">
        <f>IFERROR(VLOOKUP(Table2[[#This Row],[Enterprise ID]], 'ExistingRental-12.11'!A:H, 3, 0), "Not Open On 12.11")</f>
        <v>45897</v>
      </c>
      <c r="S1574" s="167" t="str">
        <f>IF(Table2[[#This Row],[Start Rental Date]]="New Rental", "New Rental", "Rental Extension Request")</f>
        <v>New Rental</v>
      </c>
      <c r="T1574" s="167" t="str">
        <f>IFERROR(IF(Table2[[#This Row],[Date of this request]]-Table2[[#This Row],[Tech Service Date]]&lt;60, "New Hire Rental", "Truck Breakdown"), "New Hire Rental")</f>
        <v>Truck Breakdown</v>
      </c>
      <c r="U1574" s="167" t="str">
        <f>IFERROR(VLOOKUP(Table2[[#This Row],[Enterprise ID]], 'ExistingRental-12.11'!A:H, 7, 0), "Not Open On 12.11")</f>
        <v>DONALD WILSON</v>
      </c>
      <c r="V1574" s="173">
        <f>IFERROR(VLOOKUP(Table2[[#This Row],[Enterprise ID]],'Tech-ServiceDate'!A:B,2,0), "EitherNewHire or Termed")</f>
        <v>41134</v>
      </c>
    </row>
    <row r="1575" spans="1:22" ht="33.75" customHeight="1">
      <c r="A1575" s="15">
        <v>46028</v>
      </c>
      <c r="B1575" s="7">
        <v>46210</v>
      </c>
      <c r="C1575" s="4" t="s">
        <v>17826</v>
      </c>
      <c r="D1575" s="5" t="s">
        <v>16106</v>
      </c>
      <c r="E1575" s="176" t="str">
        <f t="shared" si="63"/>
        <v>46210</v>
      </c>
      <c r="F1575" s="181">
        <f>IFERROR(VLOOKUP(D1575,'TPMS-auto'!A:J, 10,0), "Not-in-TPMS")</f>
        <v>5122281385</v>
      </c>
      <c r="G1575" s="181" t="str">
        <f>IFERROR(VLOOKUP(D1575,'TPMS-auto'!A:J,6,0),"Not-in-TPMS")</f>
        <v>046210</v>
      </c>
      <c r="H1575" s="6">
        <v>46003</v>
      </c>
      <c r="I1575" s="2" t="s">
        <v>18985</v>
      </c>
      <c r="J1575" s="3" t="s">
        <v>18986</v>
      </c>
      <c r="K1575" s="13" t="s">
        <v>14679</v>
      </c>
      <c r="L1575" s="3" t="s">
        <v>14680</v>
      </c>
      <c r="M1575" s="13"/>
      <c r="N1575" s="3" t="s">
        <v>14680</v>
      </c>
      <c r="O1575" s="3" t="s">
        <v>14680</v>
      </c>
      <c r="P1575" s="166" t="str">
        <f>IFERROR(VLOOKUP(D1575,'TPMS-auto'!A:D, 4,0),"Not-in-TPMS")</f>
        <v>0008147</v>
      </c>
      <c r="Q1575" s="166" t="str">
        <f>VLOOKUP(Table2[[#This Row],[Unit Number]],Ops,3,0)</f>
        <v>Carol &amp; Tasha</v>
      </c>
      <c r="R1575" s="173">
        <f>IFERROR(VLOOKUP(Table2[[#This Row],[Enterprise ID]], 'ExistingRental-12.11'!A:H, 3, 0), "Not Open On 12.11")</f>
        <v>45992</v>
      </c>
      <c r="S1575" s="167" t="str">
        <f>IF(Table2[[#This Row],[Start Rental Date]]="New Rental", "New Rental", "Rental Extension Request")</f>
        <v>Rental Extension Request</v>
      </c>
      <c r="T1575" s="167" t="str">
        <f>IFERROR(IF(Table2[[#This Row],[Date of this request]]-Table2[[#This Row],[Tech Service Date]]&lt;60, "New Hire Rental", "Truck Breakdown"), "New Hire Rental")</f>
        <v>Truck Breakdown</v>
      </c>
      <c r="U1575" s="167" t="str">
        <f>IFERROR(VLOOKUP(Table2[[#This Row],[Enterprise ID]], 'ExistingRental-12.11'!A:H, 7, 0), "Not Open On 12.11")</f>
        <v>BRANDON WEBB</v>
      </c>
      <c r="V1575" s="173">
        <f>IFERROR(VLOOKUP(Table2[[#This Row],[Enterprise ID]],'Tech-ServiceDate'!A:B,2,0), "EitherNewHire or Termed")</f>
        <v>43460</v>
      </c>
    </row>
    <row r="1576" spans="1:22" ht="33.75" customHeight="1">
      <c r="A1576" s="15">
        <v>46028</v>
      </c>
      <c r="B1576" s="7">
        <v>21712</v>
      </c>
      <c r="C1576" s="4" t="s">
        <v>18987</v>
      </c>
      <c r="D1576" s="5" t="s">
        <v>1963</v>
      </c>
      <c r="E1576" s="176" t="str">
        <f t="shared" si="63"/>
        <v>21712</v>
      </c>
      <c r="F1576" s="181">
        <f>IFERROR(VLOOKUP(D1576,'TPMS-auto'!A:J, 10,0), "Not-in-TPMS")</f>
        <v>9042409851</v>
      </c>
      <c r="G1576" s="181" t="str">
        <f>IFERROR(VLOOKUP(D1576,'TPMS-auto'!A:J,6,0),"Not-in-TPMS")</f>
        <v>021712</v>
      </c>
      <c r="H1576" s="6" t="s">
        <v>14676</v>
      </c>
      <c r="I1576" s="2" t="s">
        <v>18988</v>
      </c>
      <c r="J1576" s="3" t="s">
        <v>18989</v>
      </c>
      <c r="K1576" s="13" t="s">
        <v>14679</v>
      </c>
      <c r="L1576" s="3" t="s">
        <v>14680</v>
      </c>
      <c r="M1576" s="13"/>
      <c r="N1576" s="3" t="s">
        <v>14680</v>
      </c>
      <c r="O1576" s="3" t="s">
        <v>14680</v>
      </c>
      <c r="P1576" s="166" t="str">
        <f>IFERROR(VLOOKUP(D1576,'TPMS-auto'!A:D, 4,0),"Not-in-TPMS")</f>
        <v>0007435</v>
      </c>
      <c r="Q1576" s="166" t="str">
        <f>VLOOKUP(Table2[[#This Row],[Unit Number]],Ops,3,0)</f>
        <v>Rob &amp; Andrea</v>
      </c>
      <c r="R1576" s="173" t="str">
        <f>IFERROR(VLOOKUP(Table2[[#This Row],[Enterprise ID]], 'ExistingRental-12.11'!A:H, 3, 0), "Not Open On 12.11")</f>
        <v>Not Open On 12.11</v>
      </c>
      <c r="S1576" s="167" t="str">
        <f>IF(Table2[[#This Row],[Start Rental Date]]="New Rental", "New Rental", "Rental Extension Request")</f>
        <v>New Rental</v>
      </c>
      <c r="T1576" s="167" t="str">
        <f>IFERROR(IF(Table2[[#This Row],[Date of this request]]-Table2[[#This Row],[Tech Service Date]]&lt;60, "New Hire Rental", "Truck Breakdown"), "New Hire Rental")</f>
        <v>Truck Breakdown</v>
      </c>
      <c r="U1576" s="167" t="str">
        <f>IFERROR(VLOOKUP(Table2[[#This Row],[Enterprise ID]], 'ExistingRental-12.11'!A:H, 7, 0), "Not Open On 12.11")</f>
        <v>Not Open On 12.11</v>
      </c>
      <c r="V1576" s="173">
        <f>IFERROR(VLOOKUP(Table2[[#This Row],[Enterprise ID]],'Tech-ServiceDate'!A:B,2,0), "EitherNewHire or Termed")</f>
        <v>37340</v>
      </c>
    </row>
    <row r="1577" spans="1:22" ht="33.75" customHeight="1">
      <c r="A1577" s="15">
        <v>46028</v>
      </c>
      <c r="B1577" s="7">
        <v>36398</v>
      </c>
      <c r="C1577" s="4" t="s">
        <v>18990</v>
      </c>
      <c r="D1577" s="5" t="s">
        <v>18991</v>
      </c>
      <c r="E1577" s="176" t="str">
        <f t="shared" si="63"/>
        <v>36398</v>
      </c>
      <c r="F1577" s="181">
        <f>IFERROR(VLOOKUP(D1577,'TPMS-auto'!A:J, 10,0), "Not-in-TPMS")</f>
        <v>6179916239</v>
      </c>
      <c r="G1577" s="181" t="str">
        <f>IFERROR(VLOOKUP(D1577,'TPMS-auto'!A:J,6,0),"Not-in-TPMS")</f>
        <v>036398</v>
      </c>
      <c r="H1577" s="6" t="s">
        <v>14676</v>
      </c>
      <c r="I1577" s="2" t="s">
        <v>18992</v>
      </c>
      <c r="J1577" s="3" t="s">
        <v>18993</v>
      </c>
      <c r="K1577" s="13" t="s">
        <v>14679</v>
      </c>
      <c r="L1577" s="3" t="s">
        <v>14680</v>
      </c>
      <c r="M1577" s="13"/>
      <c r="N1577" s="3" t="s">
        <v>14680</v>
      </c>
      <c r="O1577" s="3" t="s">
        <v>14680</v>
      </c>
      <c r="P1577" s="166" t="str">
        <f>IFERROR(VLOOKUP(D1577,'TPMS-auto'!A:D, 4,0),"Not-in-TPMS")</f>
        <v>0007670</v>
      </c>
      <c r="Q1577" s="166" t="str">
        <f>VLOOKUP(Table2[[#This Row],[Unit Number]],Ops,3,0)</f>
        <v>Rob &amp; Andrea</v>
      </c>
      <c r="R1577" s="173" t="str">
        <f>IFERROR(VLOOKUP(Table2[[#This Row],[Enterprise ID]], 'ExistingRental-12.11'!A:H, 3, 0), "Not Open On 12.11")</f>
        <v>Not Open On 12.11</v>
      </c>
      <c r="S1577" s="167" t="str">
        <f>IF(Table2[[#This Row],[Start Rental Date]]="New Rental", "New Rental", "Rental Extension Request")</f>
        <v>New Rental</v>
      </c>
      <c r="T1577" s="167" t="str">
        <f>IFERROR(IF(Table2[[#This Row],[Date of this request]]-Table2[[#This Row],[Tech Service Date]]&lt;60, "New Hire Rental", "Truck Breakdown"), "New Hire Rental")</f>
        <v>Truck Breakdown</v>
      </c>
      <c r="U1577" s="167" t="str">
        <f>IFERROR(VLOOKUP(Table2[[#This Row],[Enterprise ID]], 'ExistingRental-12.11'!A:H, 7, 0), "Not Open On 12.11")</f>
        <v>Not Open On 12.11</v>
      </c>
      <c r="V1577" s="173">
        <f>IFERROR(VLOOKUP(Table2[[#This Row],[Enterprise ID]],'Tech-ServiceDate'!A:B,2,0), "EitherNewHire or Termed")</f>
        <v>45263</v>
      </c>
    </row>
    <row r="1578" spans="1:22" ht="33.75" customHeight="1">
      <c r="A1578" s="15">
        <v>46028</v>
      </c>
      <c r="B1578" s="7">
        <v>36406</v>
      </c>
      <c r="C1578" s="9" t="s">
        <v>18491</v>
      </c>
      <c r="D1578" s="10" t="s">
        <v>18492</v>
      </c>
      <c r="E1578" s="174" t="s">
        <v>18834</v>
      </c>
      <c r="F1578" s="175">
        <v>5189612059</v>
      </c>
      <c r="G1578" s="175" t="s">
        <v>18835</v>
      </c>
      <c r="H1578" s="12">
        <v>46024</v>
      </c>
      <c r="I1578" s="11" t="s">
        <v>18493</v>
      </c>
      <c r="J1578" s="13" t="s">
        <v>18494</v>
      </c>
      <c r="K1578" s="13" t="s">
        <v>14679</v>
      </c>
      <c r="L1578" s="13" t="s">
        <v>14680</v>
      </c>
      <c r="M1578" s="13"/>
      <c r="N1578" s="13" t="s">
        <v>14680</v>
      </c>
      <c r="O1578" s="3" t="s">
        <v>14680</v>
      </c>
      <c r="P1578" s="166" t="str">
        <f>IFERROR(VLOOKUP(D1578,'TPMS-auto'!A:D, 4,0),"Not-in-TPMS")</f>
        <v>0007670</v>
      </c>
      <c r="Q1578" s="166" t="str">
        <f>VLOOKUP(Table2[[#This Row],[Unit Number]],Ops,3,0)</f>
        <v>Rob &amp; Andrea</v>
      </c>
      <c r="R1578" s="172" t="str">
        <f>IFERROR(VLOOKUP(Table2[[#This Row],[Enterprise ID]], 'ExistingRental-12.11'!A:H, 3, 0), "Not Open On 12.11")</f>
        <v>Not Open On 12.11</v>
      </c>
      <c r="S1578" s="166" t="str">
        <f>IF(Table2[[#This Row],[Start Rental Date]]="New Rental", "New Rental", "Rental Extension Request")</f>
        <v>Rental Extension Request</v>
      </c>
      <c r="T1578" s="166" t="str">
        <f>IFERROR(IF(Table2[[#This Row],[Date of this request]]-Table2[[#This Row],[Tech Service Date]]&lt;60, "New Hire Rental", "Truck Breakdown"), "New Hire Rental")</f>
        <v>Truck Breakdown</v>
      </c>
      <c r="U1578" s="166" t="str">
        <f>IFERROR(VLOOKUP(Table2[[#This Row],[Enterprise ID]], 'ExistingRental-12.11'!A:H, 7, 0), "Not Open On 12.11")</f>
        <v>Not Open On 12.11</v>
      </c>
      <c r="V1578" s="172">
        <f>IFERROR(VLOOKUP(Table2[[#This Row],[Enterprise ID]],'Tech-ServiceDate'!A:B,2,0), "EitherNewHire or Termed")</f>
        <v>45823</v>
      </c>
    </row>
    <row r="1579" spans="1:22" ht="33.75" customHeight="1">
      <c r="A1579" s="15">
        <v>46028</v>
      </c>
      <c r="B1579" s="8">
        <v>61192</v>
      </c>
      <c r="C1579" s="9" t="s">
        <v>16077</v>
      </c>
      <c r="D1579" s="10" t="s">
        <v>16078</v>
      </c>
      <c r="E1579" s="174" t="str">
        <f>TRIM(B1579)</f>
        <v>61192</v>
      </c>
      <c r="F1579" s="175">
        <f>IFERROR(VLOOKUP(D1579,'TPMS-auto'!A:J, 10,0), "Not-in-TPMS")</f>
        <v>3034340716</v>
      </c>
      <c r="G1579" s="175" t="str">
        <f>IFERROR(VLOOKUP(D1579,'TPMS-auto'!A:J,6,0),"Not-in-TPMS")</f>
        <v>061815</v>
      </c>
      <c r="H1579" s="12">
        <v>46015</v>
      </c>
      <c r="I1579" s="11" t="s">
        <v>18383</v>
      </c>
      <c r="J1579" s="13"/>
      <c r="K1579" s="13" t="s">
        <v>15483</v>
      </c>
      <c r="L1579" s="13" t="s">
        <v>14680</v>
      </c>
      <c r="M1579" s="13"/>
      <c r="N1579" s="3" t="s">
        <v>14680</v>
      </c>
      <c r="O1579" s="3" t="s">
        <v>14680</v>
      </c>
      <c r="P1579" s="166" t="str">
        <f>IFERROR(VLOOKUP(D1579,'TPMS-auto'!A:D, 4,0),"Not-in-TPMS")</f>
        <v>0008169</v>
      </c>
      <c r="Q1579" s="166" t="str">
        <f>VLOOKUP(Table2[[#This Row],[Unit Number]],Ops,3,0)</f>
        <v>Carol &amp; Tasha</v>
      </c>
      <c r="R1579" s="173" t="str">
        <f>IFERROR(VLOOKUP(Table2[[#This Row],[Enterprise ID]], 'ExistingRental-12.11'!A:H, 3, 0), "Not Open On 12.11")</f>
        <v>Not Open On 12.11</v>
      </c>
      <c r="S1579" s="167" t="str">
        <f>IF(Table2[[#This Row],[Start Rental Date]]="New Rental", "New Rental", "Rental Extension Request")</f>
        <v>Rental Extension Request</v>
      </c>
      <c r="T1579" s="167" t="str">
        <f>IFERROR(IF(Table2[[#This Row],[Date of this request]]-Table2[[#This Row],[Tech Service Date]]&lt;60, "New Hire Rental", "Truck Breakdown"), "New Hire Rental")</f>
        <v>Truck Breakdown</v>
      </c>
      <c r="U1579" s="167" t="str">
        <f>IFERROR(VLOOKUP(Table2[[#This Row],[Enterprise ID]], 'ExistingRental-12.11'!A:H, 7, 0), "Not Open On 12.11")</f>
        <v>Not Open On 12.11</v>
      </c>
      <c r="V1579" s="173">
        <f>IFERROR(VLOOKUP(Table2[[#This Row],[Enterprise ID]],'Tech-ServiceDate'!A:B,2,0), "EitherNewHire or Termed")</f>
        <v>45543</v>
      </c>
    </row>
    <row r="1580" spans="1:22" ht="33.75" customHeight="1">
      <c r="A1580" s="15">
        <v>46028</v>
      </c>
      <c r="B1580" s="7">
        <v>61027</v>
      </c>
      <c r="C1580" s="4" t="s">
        <v>18994</v>
      </c>
      <c r="D1580" s="5" t="s">
        <v>18995</v>
      </c>
      <c r="E1580" s="176" t="str">
        <f>TRIM(B1580)</f>
        <v>61027</v>
      </c>
      <c r="F1580" s="181" t="str">
        <f>IFERROR(VLOOKUP(D1580,'TPMS-auto'!A:J, 10,0), "Not-in-TPMS")</f>
        <v>Not-in-TPMS</v>
      </c>
      <c r="G1580" s="181" t="str">
        <f>IFERROR(VLOOKUP(D1580,'TPMS-auto'!A:J,6,0),"Not-in-TPMS")</f>
        <v>Not-in-TPMS</v>
      </c>
      <c r="H1580" s="6" t="s">
        <v>14676</v>
      </c>
      <c r="I1580" s="2" t="s">
        <v>18996</v>
      </c>
      <c r="J1580" s="3" t="s">
        <v>15426</v>
      </c>
      <c r="K1580" s="13" t="s">
        <v>14679</v>
      </c>
      <c r="L1580" s="13" t="s">
        <v>14680</v>
      </c>
      <c r="M1580" s="13"/>
      <c r="N1580" s="3" t="s">
        <v>14680</v>
      </c>
      <c r="O1580" s="3" t="s">
        <v>14680</v>
      </c>
      <c r="P1580" s="166" t="str">
        <f>IFERROR(VLOOKUP(D1580,'TPMS-auto'!A:D, 4,0),"Not-in-TPMS")</f>
        <v>Not-in-TPMS</v>
      </c>
      <c r="Q1580" s="166" t="e">
        <f>VLOOKUP(Table2[[#This Row],[Unit Number]],Ops,3,0)</f>
        <v>#N/A</v>
      </c>
      <c r="R1580" s="173" t="str">
        <f>IFERROR(VLOOKUP(Table2[[#This Row],[Enterprise ID]], 'ExistingRental-12.11'!A:H, 3, 0), "Not Open On 12.11")</f>
        <v>Not Open On 12.11</v>
      </c>
      <c r="S1580" s="167" t="str">
        <f>IF(Table2[[#This Row],[Start Rental Date]]="New Rental", "New Rental", "Rental Extension Request")</f>
        <v>New Rental</v>
      </c>
      <c r="T1580" s="167" t="str">
        <f>IFERROR(IF(Table2[[#This Row],[Date of this request]]-Table2[[#This Row],[Tech Service Date]]&lt;60, "New Hire Rental", "Truck Breakdown"), "New Hire Rental")</f>
        <v>New Hire Rental</v>
      </c>
      <c r="U1580" s="167" t="str">
        <f>IFERROR(VLOOKUP(Table2[[#This Row],[Enterprise ID]], 'ExistingRental-12.11'!A:H, 7, 0), "Not Open On 12.11")</f>
        <v>Not Open On 12.11</v>
      </c>
      <c r="V1580" s="173" t="str">
        <f>IFERROR(VLOOKUP(Table2[[#This Row],[Enterprise ID]],'Tech-ServiceDate'!A:B,2,0), "EitherNewHire or Termed")</f>
        <v>EitherNewHire or Termed</v>
      </c>
    </row>
    <row r="1581" spans="1:22" ht="33.75" customHeight="1">
      <c r="A1581" s="15">
        <v>46028</v>
      </c>
      <c r="B1581" s="7">
        <v>23796</v>
      </c>
      <c r="C1581" s="4" t="s">
        <v>18692</v>
      </c>
      <c r="D1581" s="5" t="s">
        <v>18693</v>
      </c>
      <c r="E1581" s="176" t="s">
        <v>18829</v>
      </c>
      <c r="F1581" s="181">
        <v>2532316354</v>
      </c>
      <c r="G1581" s="181" t="s">
        <v>18830</v>
      </c>
      <c r="H1581" s="6">
        <v>46020</v>
      </c>
      <c r="I1581" s="2" t="s">
        <v>18694</v>
      </c>
      <c r="J1581" s="3" t="s">
        <v>18997</v>
      </c>
      <c r="K1581" s="3" t="s">
        <v>14679</v>
      </c>
      <c r="L1581" s="13" t="s">
        <v>14680</v>
      </c>
      <c r="M1581" s="13"/>
      <c r="N1581" s="3" t="s">
        <v>14680</v>
      </c>
      <c r="O1581" s="3" t="s">
        <v>14680</v>
      </c>
      <c r="P1581" s="166" t="str">
        <f>IFERROR(VLOOKUP(D1581,'TPMS-auto'!A:D, 4,0),"Not-in-TPMS")</f>
        <v>0008228</v>
      </c>
      <c r="Q1581" s="166" t="str">
        <f>VLOOKUP(Table2[[#This Row],[Unit Number]],Ops,3,0)</f>
        <v>Carol &amp; Tasha</v>
      </c>
      <c r="R1581" s="173" t="str">
        <f>IFERROR(VLOOKUP(Table2[[#This Row],[Enterprise ID]], 'ExistingRental-12.11'!A:H, 3, 0), "Not Open On 12.11")</f>
        <v>Not Open On 12.11</v>
      </c>
      <c r="S1581" s="167" t="str">
        <f>IF(Table2[[#This Row],[Start Rental Date]]="New Rental", "New Rental", "Rental Extension Request")</f>
        <v>Rental Extension Request</v>
      </c>
      <c r="T1581" s="167" t="str">
        <f>IFERROR(IF(Table2[[#This Row],[Date of this request]]-Table2[[#This Row],[Tech Service Date]]&lt;60, "New Hire Rental", "Truck Breakdown"), "New Hire Rental")</f>
        <v>Truck Breakdown</v>
      </c>
      <c r="U1581" s="167" t="str">
        <f>IFERROR(VLOOKUP(Table2[[#This Row],[Enterprise ID]], 'ExistingRental-12.11'!A:H, 7, 0), "Not Open On 12.11")</f>
        <v>Not Open On 12.11</v>
      </c>
      <c r="V1581" s="173">
        <f>IFERROR(VLOOKUP(Table2[[#This Row],[Enterprise ID]],'Tech-ServiceDate'!A:B,2,0), "EitherNewHire or Termed")</f>
        <v>43369</v>
      </c>
    </row>
    <row r="1582" spans="1:22" ht="33.75" customHeight="1">
      <c r="A1582" s="15">
        <v>46028</v>
      </c>
      <c r="B1582" s="7">
        <v>61598</v>
      </c>
      <c r="C1582" s="4" t="s">
        <v>18998</v>
      </c>
      <c r="D1582" s="5" t="s">
        <v>389</v>
      </c>
      <c r="E1582" s="176" t="str">
        <f>TRIM(B1582)</f>
        <v>61598</v>
      </c>
      <c r="F1582" s="181">
        <f>IFERROR(VLOOKUP(D1582,'TPMS-auto'!A:J, 10,0), "Not-in-TPMS")</f>
        <v>9493435812</v>
      </c>
      <c r="G1582" s="181" t="str">
        <f>IFERROR(VLOOKUP(D1582,'TPMS-auto'!A:J,6,0),"Not-in-TPMS")</f>
        <v>061598</v>
      </c>
      <c r="H1582" s="6" t="s">
        <v>14676</v>
      </c>
      <c r="I1582" s="2" t="s">
        <v>18999</v>
      </c>
      <c r="J1582" s="3"/>
      <c r="K1582" s="3" t="s">
        <v>14679</v>
      </c>
      <c r="L1582" s="13" t="s">
        <v>14680</v>
      </c>
      <c r="M1582" s="13"/>
      <c r="N1582" s="3" t="s">
        <v>14680</v>
      </c>
      <c r="O1582" s="3" t="s">
        <v>14680</v>
      </c>
      <c r="P1582" s="166" t="str">
        <f>IFERROR(VLOOKUP(D1582,'TPMS-auto'!A:D, 4,0),"Not-in-TPMS")</f>
        <v>0007088</v>
      </c>
      <c r="Q1582" s="166" t="str">
        <f>VLOOKUP(Table2[[#This Row],[Unit Number]],Ops,3,0)</f>
        <v>Carol &amp; Tasha</v>
      </c>
      <c r="R1582" s="173" t="str">
        <f>IFERROR(VLOOKUP(Table2[[#This Row],[Enterprise ID]], 'ExistingRental-12.11'!A:H, 3, 0), "Not Open On 12.11")</f>
        <v>Not Open On 12.11</v>
      </c>
      <c r="S1582" s="167" t="str">
        <f>IF(Table2[[#This Row],[Start Rental Date]]="New Rental", "New Rental", "Rental Extension Request")</f>
        <v>New Rental</v>
      </c>
      <c r="T1582" s="167" t="str">
        <f>IFERROR(IF(Table2[[#This Row],[Date of this request]]-Table2[[#This Row],[Tech Service Date]]&lt;60, "New Hire Rental", "Truck Breakdown"), "New Hire Rental")</f>
        <v>Truck Breakdown</v>
      </c>
      <c r="U1582" s="167" t="str">
        <f>IFERROR(VLOOKUP(Table2[[#This Row],[Enterprise ID]], 'ExistingRental-12.11'!A:H, 7, 0), "Not Open On 12.11")</f>
        <v>Not Open On 12.11</v>
      </c>
      <c r="V1582" s="173">
        <f>IFERROR(VLOOKUP(Table2[[#This Row],[Enterprise ID]],'Tech-ServiceDate'!A:B,2,0), "EitherNewHire or Termed")</f>
        <v>40028</v>
      </c>
    </row>
    <row r="1583" spans="1:22" ht="33.75" customHeight="1">
      <c r="A1583" s="15">
        <v>46028</v>
      </c>
      <c r="B1583" s="8">
        <v>21708</v>
      </c>
      <c r="C1583" s="9" t="s">
        <v>15856</v>
      </c>
      <c r="D1583" s="10" t="s">
        <v>4669</v>
      </c>
      <c r="E1583" s="174" t="str">
        <f>TRIM(B1583)</f>
        <v>21708</v>
      </c>
      <c r="F1583" s="175">
        <f>IFERROR(VLOOKUP(D1583,'TPMS-auto'!A:J, 10,0), "Not-in-TPMS")</f>
        <v>3212742927</v>
      </c>
      <c r="G1583" s="175" t="str">
        <f>IFERROR(VLOOKUP(D1583,'TPMS-auto'!A:J,6,0),"Not-in-TPMS")</f>
        <v>021708</v>
      </c>
      <c r="H1583" s="12">
        <v>45933</v>
      </c>
      <c r="I1583" s="11" t="s">
        <v>15727</v>
      </c>
      <c r="J1583" s="13" t="s">
        <v>19000</v>
      </c>
      <c r="K1583" s="13" t="s">
        <v>15451</v>
      </c>
      <c r="L1583" s="13" t="s">
        <v>14680</v>
      </c>
      <c r="M1583" s="13"/>
      <c r="N1583" s="13" t="s">
        <v>14680</v>
      </c>
      <c r="O1583" s="13" t="s">
        <v>14680</v>
      </c>
      <c r="P1583" s="166" t="str">
        <f>IFERROR(VLOOKUP(D1583,'TPMS-auto'!A:D, 4,0),"Not-in-TPMS")</f>
        <v>0007435</v>
      </c>
      <c r="Q1583" s="166" t="str">
        <f>VLOOKUP(Table2[[#This Row],[Unit Number]],Ops,3,0)</f>
        <v>Rob &amp; Andrea</v>
      </c>
      <c r="R1583" s="172" t="str">
        <f>IFERROR(VLOOKUP(Table2[[#This Row],[Enterprise ID]], 'ExistingRental-12.11'!A:H, 3, 0), "Not Open On 12.11")</f>
        <v>Not Open On 12.11</v>
      </c>
      <c r="S1583" s="166" t="str">
        <f>IF(Table2[[#This Row],[Start Rental Date]]="New Rental", "New Rental", "Rental Extension Request")</f>
        <v>Rental Extension Request</v>
      </c>
      <c r="T1583" s="166" t="str">
        <f>IFERROR(IF(Table2[[#This Row],[Date of this request]]-Table2[[#This Row],[Tech Service Date]]&lt;60, "New Hire Rental", "Truck Breakdown"), "New Hire Rental")</f>
        <v>Truck Breakdown</v>
      </c>
      <c r="U1583" s="166" t="str">
        <f>IFERROR(VLOOKUP(Table2[[#This Row],[Enterprise ID]], 'ExistingRental-12.11'!A:H, 7, 0), "Not Open On 12.11")</f>
        <v>Not Open On 12.11</v>
      </c>
      <c r="V1583" s="172">
        <f>IFERROR(VLOOKUP(Table2[[#This Row],[Enterprise ID]],'Tech-ServiceDate'!A:B,2,0), "EitherNewHire or Termed")</f>
        <v>37768</v>
      </c>
    </row>
    <row r="1584" spans="1:22" ht="33.75" customHeight="1">
      <c r="A1584" s="15">
        <v>46028</v>
      </c>
      <c r="B1584" s="8">
        <v>22031</v>
      </c>
      <c r="C1584" s="9" t="s">
        <v>19001</v>
      </c>
      <c r="D1584" s="10" t="s">
        <v>12917</v>
      </c>
      <c r="E1584" s="174" t="str">
        <f>TRIM(B1584)</f>
        <v>22031</v>
      </c>
      <c r="F1584" s="175">
        <f>IFERROR(VLOOKUP(D1584,'TPMS-auto'!A:J, 10,0), "Not-in-TPMS")</f>
        <v>8606390556</v>
      </c>
      <c r="G1584" s="175" t="str">
        <f>IFERROR(VLOOKUP(D1584,'TPMS-auto'!A:J,6,0),"Not-in-TPMS")</f>
        <v>022031</v>
      </c>
      <c r="H1584" s="6" t="s">
        <v>14676</v>
      </c>
      <c r="I1584" s="11" t="s">
        <v>19002</v>
      </c>
      <c r="J1584" s="13" t="s">
        <v>19003</v>
      </c>
      <c r="K1584" s="13" t="s">
        <v>15451</v>
      </c>
      <c r="L1584" s="13" t="s">
        <v>14680</v>
      </c>
      <c r="M1584" s="13"/>
      <c r="N1584" s="3" t="s">
        <v>14680</v>
      </c>
      <c r="O1584" s="3" t="s">
        <v>14680</v>
      </c>
      <c r="P1584" s="166" t="str">
        <f>IFERROR(VLOOKUP(D1584,'TPMS-auto'!A:D, 4,0),"Not-in-TPMS")</f>
        <v>0007670</v>
      </c>
      <c r="Q1584" s="166" t="str">
        <f>VLOOKUP(Table2[[#This Row],[Unit Number]],Ops,3,0)</f>
        <v>Rob &amp; Andrea</v>
      </c>
      <c r="R1584" s="172" t="str">
        <f>IFERROR(VLOOKUP(Table2[[#This Row],[Enterprise ID]], 'ExistingRental-12.11'!A:H, 3, 0), "Not Open On 12.11")</f>
        <v>Not Open On 12.11</v>
      </c>
      <c r="S1584" s="166" t="str">
        <f>IF(Table2[[#This Row],[Start Rental Date]]="New Rental", "New Rental", "Rental Extension Request")</f>
        <v>New Rental</v>
      </c>
      <c r="T1584" s="166" t="str">
        <f>IFERROR(IF(Table2[[#This Row],[Date of this request]]-Table2[[#This Row],[Tech Service Date]]&lt;60, "New Hire Rental", "Truck Breakdown"), "New Hire Rental")</f>
        <v>Truck Breakdown</v>
      </c>
      <c r="U1584" s="166" t="str">
        <f>IFERROR(VLOOKUP(Table2[[#This Row],[Enterprise ID]], 'ExistingRental-12.11'!A:H, 7, 0), "Not Open On 12.11")</f>
        <v>Not Open On 12.11</v>
      </c>
      <c r="V1584" s="172">
        <f>IFERROR(VLOOKUP(Table2[[#This Row],[Enterprise ID]],'Tech-ServiceDate'!A:B,2,0), "EitherNewHire or Termed")</f>
        <v>36327</v>
      </c>
    </row>
    <row r="1585" spans="1:22" ht="33.75" customHeight="1">
      <c r="A1585" s="15">
        <v>46028</v>
      </c>
      <c r="B1585" s="8">
        <v>61004</v>
      </c>
      <c r="C1585" s="9" t="s">
        <v>19004</v>
      </c>
      <c r="D1585" s="10" t="s">
        <v>12046</v>
      </c>
      <c r="E1585" s="174" t="str">
        <f>TRIM(B1585)</f>
        <v>61004</v>
      </c>
      <c r="F1585" s="175">
        <f>IFERROR(VLOOKUP(D1585,'TPMS-auto'!A:J, 10,0), "Not-in-TPMS")</f>
        <v>5708009447</v>
      </c>
      <c r="G1585" s="175" t="s">
        <v>17759</v>
      </c>
      <c r="H1585" s="6" t="s">
        <v>14676</v>
      </c>
      <c r="I1585" s="11" t="s">
        <v>15328</v>
      </c>
      <c r="J1585" s="13" t="s">
        <v>17392</v>
      </c>
      <c r="K1585" s="13" t="s">
        <v>15451</v>
      </c>
      <c r="L1585" s="13" t="s">
        <v>14680</v>
      </c>
      <c r="M1585" s="13"/>
      <c r="N1585" s="3" t="s">
        <v>14680</v>
      </c>
      <c r="O1585" s="3" t="s">
        <v>14680</v>
      </c>
      <c r="P1585" s="166" t="str">
        <f>IFERROR(VLOOKUP(D1585,'TPMS-auto'!A:D, 4,0),"Not-in-TPMS")</f>
        <v>0007670</v>
      </c>
      <c r="Q1585" s="166" t="str">
        <f>VLOOKUP(Table2[[#This Row],[Unit Number]],Ops,3,0)</f>
        <v>Rob &amp; Andrea</v>
      </c>
      <c r="R1585" s="172" t="str">
        <f>IFERROR(VLOOKUP(Table2[[#This Row],[Enterprise ID]], 'ExistingRental-12.11'!A:H, 3, 0), "Not Open On 12.11")</f>
        <v>Not Open On 12.11</v>
      </c>
      <c r="S1585" s="166" t="str">
        <f>IF(Table2[[#This Row],[Start Rental Date]]="New Rental", "New Rental", "Rental Extension Request")</f>
        <v>New Rental</v>
      </c>
      <c r="T1585" s="166" t="str">
        <f>IFERROR(IF(Table2[[#This Row],[Date of this request]]-Table2[[#This Row],[Tech Service Date]]&lt;60, "New Hire Rental", "Truck Breakdown"), "New Hire Rental")</f>
        <v>Truck Breakdown</v>
      </c>
      <c r="U1585" s="166" t="str">
        <f>IFERROR(VLOOKUP(Table2[[#This Row],[Enterprise ID]], 'ExistingRental-12.11'!A:H, 7, 0), "Not Open On 12.11")</f>
        <v>Not Open On 12.11</v>
      </c>
      <c r="V1585" s="172">
        <f>IFERROR(VLOOKUP(Table2[[#This Row],[Enterprise ID]],'Tech-ServiceDate'!A:B,2,0), "EitherNewHire or Termed")</f>
        <v>35565</v>
      </c>
    </row>
    <row r="1586" spans="1:22" ht="33.75" customHeight="1">
      <c r="A1586" s="15">
        <v>46028</v>
      </c>
      <c r="B1586" s="7">
        <v>61376</v>
      </c>
      <c r="C1586" s="4" t="s">
        <v>18123</v>
      </c>
      <c r="D1586" s="5" t="s">
        <v>18124</v>
      </c>
      <c r="E1586" s="176" t="str">
        <f>TRIM(B1586)</f>
        <v>61376</v>
      </c>
      <c r="F1586" s="181">
        <f>IFERROR(VLOOKUP(D1586,'TPMS-auto'!A:J, 10,0), "Not-in-TPMS")</f>
        <v>7038430525</v>
      </c>
      <c r="G1586" s="181" t="str">
        <f>IFERROR(VLOOKUP(D1586,'TPMS-auto'!A:J,6,0),"Not-in-TPMS")</f>
        <v>061376</v>
      </c>
      <c r="H1586" s="6">
        <v>46009</v>
      </c>
      <c r="I1586" s="2" t="s">
        <v>18650</v>
      </c>
      <c r="J1586" s="13" t="s">
        <v>19005</v>
      </c>
      <c r="K1586" s="13" t="s">
        <v>14679</v>
      </c>
      <c r="L1586" s="3" t="s">
        <v>14680</v>
      </c>
      <c r="M1586" s="13"/>
      <c r="N1586" s="13" t="s">
        <v>14680</v>
      </c>
      <c r="O1586" s="13" t="s">
        <v>14680</v>
      </c>
      <c r="P1586" s="166" t="str">
        <f>IFERROR(VLOOKUP(D1586,'TPMS-auto'!A:D, 4,0),"Not-in-TPMS")</f>
        <v>0007084</v>
      </c>
      <c r="Q1586" s="166" t="str">
        <f>VLOOKUP(Table2[[#This Row],[Unit Number]],Ops,3,0)</f>
        <v>Monica, Cheryl &amp; Machell</v>
      </c>
      <c r="R1586" s="172">
        <f>IFERROR(VLOOKUP(Table2[[#This Row],[Enterprise ID]], 'ExistingRental-12.11'!A:H, 3, 0), "Not Open On 12.11")</f>
        <v>45994</v>
      </c>
      <c r="S1586" s="166" t="str">
        <f>IF(Table2[[#This Row],[Start Rental Date]]="New Rental", "New Rental", "Rental Extension Request")</f>
        <v>Rental Extension Request</v>
      </c>
      <c r="T1586" s="166" t="str">
        <f>IFERROR(IF(Table2[[#This Row],[Date of this request]]-Table2[[#This Row],[Tech Service Date]]&lt;60, "New Hire Rental", "Truck Breakdown"), "New Hire Rental")</f>
        <v>Truck Breakdown</v>
      </c>
      <c r="U1586" s="166" t="str">
        <f>IFERROR(VLOOKUP(Table2[[#This Row],[Enterprise ID]], 'ExistingRental-12.11'!A:H, 7, 0), "Not Open On 12.11")</f>
        <v>HUNG HA</v>
      </c>
      <c r="V1586" s="172">
        <f>IFERROR(VLOOKUP(Table2[[#This Row],[Enterprise ID]],'Tech-ServiceDate'!A:B,2,0), "EitherNewHire or Termed")</f>
        <v>44567</v>
      </c>
    </row>
    <row r="1587" spans="1:22" ht="33.75" customHeight="1">
      <c r="A1587" s="15">
        <v>46028</v>
      </c>
      <c r="B1587" s="7">
        <v>61626</v>
      </c>
      <c r="C1587" s="4" t="s">
        <v>18126</v>
      </c>
      <c r="D1587" s="5" t="s">
        <v>18127</v>
      </c>
      <c r="E1587" s="176" t="s">
        <v>19006</v>
      </c>
      <c r="F1587" s="181">
        <v>2693007067</v>
      </c>
      <c r="G1587" s="181" t="s">
        <v>19007</v>
      </c>
      <c r="H1587" s="6" t="s">
        <v>14676</v>
      </c>
      <c r="I1587" s="2" t="s">
        <v>18128</v>
      </c>
      <c r="J1587" s="3" t="s">
        <v>15426</v>
      </c>
      <c r="K1587" s="3" t="s">
        <v>15451</v>
      </c>
      <c r="L1587" s="3" t="s">
        <v>14680</v>
      </c>
      <c r="M1587" s="13"/>
      <c r="N1587" s="3" t="s">
        <v>14680</v>
      </c>
      <c r="O1587" s="3" t="s">
        <v>14680</v>
      </c>
      <c r="P1587" s="166" t="str">
        <f>IFERROR(VLOOKUP(D1587,'TPMS-auto'!A:D, 4,0),"Not-in-TPMS")</f>
        <v>0008220</v>
      </c>
      <c r="Q1587" s="166" t="str">
        <f>VLOOKUP(Table2[[#This Row],[Unit Number]],Ops,3,0)</f>
        <v>Monica, Cheryl &amp; Machell</v>
      </c>
      <c r="R1587" s="173">
        <f>IFERROR(VLOOKUP(Table2[[#This Row],[Enterprise ID]], 'ExistingRental-12.11'!A:H, 3, 0), "Not Open On 12.11")</f>
        <v>45993</v>
      </c>
      <c r="S1587" s="167" t="str">
        <f>IF(Table2[[#This Row],[Start Rental Date]]="New Rental", "New Rental", "Rental Extension Request")</f>
        <v>New Rental</v>
      </c>
      <c r="T1587" s="167" t="str">
        <f>IFERROR(IF(Table2[[#This Row],[Date of this request]]-Table2[[#This Row],[Tech Service Date]]&lt;60, "New Hire Rental", "Truck Breakdown"), "New Hire Rental")</f>
        <v>Truck Breakdown</v>
      </c>
      <c r="U1587" s="167" t="str">
        <f>IFERROR(VLOOKUP(Table2[[#This Row],[Enterprise ID]], 'ExistingRental-12.11'!A:H, 7, 0), "Not Open On 12.11")</f>
        <v>JACOB LANG</v>
      </c>
      <c r="V1587" s="173">
        <f>IFERROR(VLOOKUP(Table2[[#This Row],[Enterprise ID]],'Tech-ServiceDate'!A:B,2,0), "EitherNewHire or Termed")</f>
        <v>43297</v>
      </c>
    </row>
    <row r="1588" spans="1:22" ht="33.75" customHeight="1">
      <c r="A1588" s="15">
        <v>46028</v>
      </c>
      <c r="B1588" s="7">
        <v>61688</v>
      </c>
      <c r="C1588" s="4" t="s">
        <v>17661</v>
      </c>
      <c r="D1588" s="5" t="s">
        <v>3684</v>
      </c>
      <c r="E1588" s="176" t="s">
        <v>18560</v>
      </c>
      <c r="F1588" s="181">
        <v>2105488449</v>
      </c>
      <c r="G1588" s="181" t="s">
        <v>18318</v>
      </c>
      <c r="H1588" s="6">
        <v>46007</v>
      </c>
      <c r="I1588" s="2" t="s">
        <v>17662</v>
      </c>
      <c r="J1588" s="3" t="s">
        <v>18561</v>
      </c>
      <c r="K1588" s="3" t="s">
        <v>16651</v>
      </c>
      <c r="L1588" s="3" t="s">
        <v>14680</v>
      </c>
      <c r="M1588" s="13"/>
      <c r="N1588" s="3" t="s">
        <v>14680</v>
      </c>
      <c r="O1588" s="3" t="s">
        <v>14680</v>
      </c>
      <c r="P1588" s="166" t="str">
        <f>IFERROR(VLOOKUP(D1588,'TPMS-auto'!A:D, 4,0),"Not-in-TPMS")</f>
        <v>0008147</v>
      </c>
      <c r="Q1588" s="166" t="str">
        <f>VLOOKUP(Table2[[#This Row],[Unit Number]],Ops,3,0)</f>
        <v>Carol &amp; Tasha</v>
      </c>
      <c r="R1588" s="173">
        <f>IFERROR(VLOOKUP(Table2[[#This Row],[Enterprise ID]], 'ExistingRental-12.11'!A:H, 3, 0), "Not Open On 12.11")</f>
        <v>45979</v>
      </c>
      <c r="S1588" s="167" t="str">
        <f>IF(Table2[[#This Row],[Start Rental Date]]="New Rental", "New Rental", "Rental Extension Request")</f>
        <v>Rental Extension Request</v>
      </c>
      <c r="T1588" s="167" t="str">
        <f>IFERROR(IF(Table2[[#This Row],[Date of this request]]-Table2[[#This Row],[Tech Service Date]]&lt;60, "New Hire Rental", "Truck Breakdown"), "New Hire Rental")</f>
        <v>Truck Breakdown</v>
      </c>
      <c r="U1588" s="167" t="str">
        <f>IFERROR(VLOOKUP(Table2[[#This Row],[Enterprise ID]], 'ExistingRental-12.11'!A:H, 7, 0), "Not Open On 12.11")</f>
        <v>DONALD HANSON</v>
      </c>
      <c r="V1588" s="173">
        <f>IFERROR(VLOOKUP(Table2[[#This Row],[Enterprise ID]],'Tech-ServiceDate'!A:B,2,0), "EitherNewHire or Termed")</f>
        <v>31160</v>
      </c>
    </row>
    <row r="1589" spans="1:22" ht="33.75" customHeight="1">
      <c r="A1589" s="15">
        <v>46028</v>
      </c>
      <c r="B1589" s="8">
        <v>61209</v>
      </c>
      <c r="C1589" s="9" t="s">
        <v>19008</v>
      </c>
      <c r="D1589" s="10" t="s">
        <v>9124</v>
      </c>
      <c r="E1589" s="174" t="str">
        <f t="shared" ref="E1589:E1595" si="64">TRIM(B1589)</f>
        <v>61209</v>
      </c>
      <c r="F1589" s="175">
        <f>IFERROR(VLOOKUP(D1589,'TPMS-auto'!A:J, 10,0), "Not-in-TPMS")</f>
        <v>4696796160</v>
      </c>
      <c r="G1589" s="175" t="str">
        <f>IFERROR(VLOOKUP(D1589,'TPMS-auto'!A:J,6,0),"Not-in-TPMS")</f>
        <v>061209</v>
      </c>
      <c r="H1589" s="6" t="s">
        <v>14676</v>
      </c>
      <c r="I1589" s="11" t="s">
        <v>19009</v>
      </c>
      <c r="J1589" s="13" t="s">
        <v>19010</v>
      </c>
      <c r="K1589" s="3" t="s">
        <v>15451</v>
      </c>
      <c r="L1589" s="3" t="s">
        <v>14680</v>
      </c>
      <c r="M1589" s="13"/>
      <c r="N1589" s="3" t="s">
        <v>14680</v>
      </c>
      <c r="O1589" s="3" t="s">
        <v>14680</v>
      </c>
      <c r="P1589" s="166" t="str">
        <f>IFERROR(VLOOKUP(D1589,'TPMS-auto'!A:D, 4,0),"Not-in-TPMS")</f>
        <v>0007995</v>
      </c>
      <c r="Q1589" s="166" t="str">
        <f>VLOOKUP(Table2[[#This Row],[Unit Number]],Ops,3,0)</f>
        <v>Carol &amp; Tasha</v>
      </c>
      <c r="R1589" s="172" t="str">
        <f>IFERROR(VLOOKUP(Table2[[#This Row],[Enterprise ID]], 'ExistingRental-12.11'!A:H, 3, 0), "Not Open On 12.11")</f>
        <v>Not Open On 12.11</v>
      </c>
      <c r="S1589" s="166" t="str">
        <f>IF(Table2[[#This Row],[Start Rental Date]]="New Rental", "New Rental", "Rental Extension Request")</f>
        <v>New Rental</v>
      </c>
      <c r="T1589" s="166" t="str">
        <f>IFERROR(IF(Table2[[#This Row],[Date of this request]]-Table2[[#This Row],[Tech Service Date]]&lt;60, "New Hire Rental", "Truck Breakdown"), "New Hire Rental")</f>
        <v>Truck Breakdown</v>
      </c>
      <c r="U1589" s="166" t="str">
        <f>IFERROR(VLOOKUP(Table2[[#This Row],[Enterprise ID]], 'ExistingRental-12.11'!A:H, 7, 0), "Not Open On 12.11")</f>
        <v>Not Open On 12.11</v>
      </c>
      <c r="V1589" s="172">
        <f>IFERROR(VLOOKUP(Table2[[#This Row],[Enterprise ID]],'Tech-ServiceDate'!A:B,2,0), "EitherNewHire or Termed")</f>
        <v>36873</v>
      </c>
    </row>
    <row r="1590" spans="1:22" ht="33.75" customHeight="1">
      <c r="A1590" s="15">
        <v>46028</v>
      </c>
      <c r="B1590" s="7">
        <v>37241</v>
      </c>
      <c r="C1590" s="4" t="s">
        <v>19011</v>
      </c>
      <c r="D1590" s="5"/>
      <c r="E1590" s="176" t="str">
        <f t="shared" si="64"/>
        <v>37241</v>
      </c>
      <c r="F1590" s="181" t="str">
        <f>IFERROR(VLOOKUP(D1590,'TPMS-auto'!A:J, 10,0), "Not-in-TPMS")</f>
        <v>Not-in-TPMS</v>
      </c>
      <c r="G1590" s="181" t="str">
        <f>IFERROR(VLOOKUP(D1590,'TPMS-auto'!A:J,6,0),"Not-in-TPMS")</f>
        <v>Not-in-TPMS</v>
      </c>
      <c r="H1590" s="6" t="s">
        <v>14676</v>
      </c>
      <c r="I1590" s="2" t="s">
        <v>19012</v>
      </c>
      <c r="J1590" s="13" t="s">
        <v>16216</v>
      </c>
      <c r="K1590" s="3" t="s">
        <v>15451</v>
      </c>
      <c r="L1590" s="3" t="s">
        <v>14680</v>
      </c>
      <c r="M1590" s="13"/>
      <c r="N1590" s="3" t="s">
        <v>14680</v>
      </c>
      <c r="O1590" s="3" t="s">
        <v>14680</v>
      </c>
      <c r="P1590" s="166" t="str">
        <f>IFERROR(VLOOKUP(D1590,'TPMS-auto'!A:D, 4,0),"Not-in-TPMS")</f>
        <v>Not-in-TPMS</v>
      </c>
      <c r="Q1590" s="166" t="e">
        <f>VLOOKUP(Table2[[#This Row],[Unit Number]],Ops,3,0)</f>
        <v>#N/A</v>
      </c>
      <c r="R1590" s="173" t="str">
        <f>IFERROR(VLOOKUP(Table2[[#This Row],[Enterprise ID]], 'ExistingRental-12.11'!A:H, 3, 0), "Not Open On 12.11")</f>
        <v>Not Open On 12.11</v>
      </c>
      <c r="S1590" s="167" t="str">
        <f>IF(Table2[[#This Row],[Start Rental Date]]="New Rental", "New Rental", "Rental Extension Request")</f>
        <v>New Rental</v>
      </c>
      <c r="T1590" s="167" t="str">
        <f>IFERROR(IF(Table2[[#This Row],[Date of this request]]-Table2[[#This Row],[Tech Service Date]]&lt;60, "New Hire Rental", "Truck Breakdown"), "New Hire Rental")</f>
        <v>New Hire Rental</v>
      </c>
      <c r="U1590" s="167" t="str">
        <f>IFERROR(VLOOKUP(Table2[[#This Row],[Enterprise ID]], 'ExistingRental-12.11'!A:H, 7, 0), "Not Open On 12.11")</f>
        <v>Not Open On 12.11</v>
      </c>
      <c r="V1590" s="173" t="str">
        <f>IFERROR(VLOOKUP(Table2[[#This Row],[Enterprise ID]],'Tech-ServiceDate'!A:B,2,0), "EitherNewHire or Termed")</f>
        <v>EitherNewHire or Termed</v>
      </c>
    </row>
    <row r="1591" spans="1:22" ht="93.75" customHeight="1">
      <c r="A1591" s="15">
        <v>46029</v>
      </c>
      <c r="B1591" s="8">
        <v>61842</v>
      </c>
      <c r="C1591" s="9" t="s">
        <v>19013</v>
      </c>
      <c r="D1591" s="10" t="s">
        <v>13978</v>
      </c>
      <c r="E1591" s="174" t="str">
        <f t="shared" si="64"/>
        <v>61842</v>
      </c>
      <c r="F1591" s="175">
        <f>IFERROR(VLOOKUP(D1591,'TPMS-auto'!A:J, 10,0), "Not-in-TPMS")</f>
        <v>5855539662</v>
      </c>
      <c r="G1591" s="175" t="str">
        <f>IFERROR(VLOOKUP(D1591,'TPMS-auto'!A:J,6,0),"Not-in-TPMS")</f>
        <v>061842</v>
      </c>
      <c r="H1591" s="6" t="s">
        <v>14676</v>
      </c>
      <c r="I1591" s="11" t="s">
        <v>19014</v>
      </c>
      <c r="J1591" s="13" t="s">
        <v>19015</v>
      </c>
      <c r="K1591" s="13" t="s">
        <v>15451</v>
      </c>
      <c r="L1591" s="13" t="s">
        <v>14680</v>
      </c>
      <c r="M1591" s="13"/>
      <c r="N1591" s="3" t="s">
        <v>14680</v>
      </c>
      <c r="O1591" s="3" t="s">
        <v>14680</v>
      </c>
      <c r="P1591" s="166" t="str">
        <f>IFERROR(VLOOKUP(D1591,'TPMS-auto'!A:D, 4,0),"Not-in-TPMS")</f>
        <v>0007670</v>
      </c>
      <c r="Q1591" s="166" t="str">
        <f>VLOOKUP(Table2[[#This Row],[Unit Number]],Ops,3,0)</f>
        <v>Rob &amp; Andrea</v>
      </c>
      <c r="R1591" s="172" t="str">
        <f>IFERROR(VLOOKUP(Table2[[#This Row],[Enterprise ID]], 'ExistingRental-12.11'!A:H, 3, 0), "Not Open On 12.11")</f>
        <v>Not Open On 12.11</v>
      </c>
      <c r="S1591" s="166" t="str">
        <f>IF(Table2[[#This Row],[Start Rental Date]]="New Rental", "New Rental", "Rental Extension Request")</f>
        <v>New Rental</v>
      </c>
      <c r="T1591" s="166" t="str">
        <f>IFERROR(IF(Table2[[#This Row],[Date of this request]]-Table2[[#This Row],[Tech Service Date]]&lt;60, "New Hire Rental", "Truck Breakdown"), "New Hire Rental")</f>
        <v>Truck Breakdown</v>
      </c>
      <c r="U1591" s="166" t="str">
        <f>IFERROR(VLOOKUP(Table2[[#This Row],[Enterprise ID]], 'ExistingRental-12.11'!A:H, 7, 0), "Not Open On 12.11")</f>
        <v>Not Open On 12.11</v>
      </c>
      <c r="V1591" s="172">
        <f>IFERROR(VLOOKUP(Table2[[#This Row],[Enterprise ID]],'Tech-ServiceDate'!A:B,2,0), "EitherNewHire or Termed")</f>
        <v>34260</v>
      </c>
    </row>
    <row r="1592" spans="1:22" ht="33.75" customHeight="1">
      <c r="A1592" s="15">
        <v>46029</v>
      </c>
      <c r="B1592" s="8">
        <v>46585</v>
      </c>
      <c r="C1592" s="9" t="s">
        <v>19016</v>
      </c>
      <c r="D1592" s="10" t="s">
        <v>15083</v>
      </c>
      <c r="E1592" s="174" t="str">
        <f t="shared" si="64"/>
        <v>46585</v>
      </c>
      <c r="F1592" s="175">
        <f>IFERROR(VLOOKUP(D1592,'TPMS-auto'!A:J, 10,0), "Not-in-TPMS")</f>
        <v>9736260994</v>
      </c>
      <c r="G1592" s="175" t="str">
        <f>IFERROR(VLOOKUP(D1592,'TPMS-auto'!A:J,6,0),"Not-in-TPMS")</f>
        <v>046585</v>
      </c>
      <c r="H1592" s="6" t="s">
        <v>14676</v>
      </c>
      <c r="I1592" s="11" t="s">
        <v>19017</v>
      </c>
      <c r="J1592" s="13" t="s">
        <v>19018</v>
      </c>
      <c r="K1592" s="3" t="s">
        <v>15451</v>
      </c>
      <c r="L1592" s="13" t="s">
        <v>14680</v>
      </c>
      <c r="M1592" s="13"/>
      <c r="N1592" s="3" t="s">
        <v>14680</v>
      </c>
      <c r="O1592" s="3" t="s">
        <v>14680</v>
      </c>
      <c r="P1592" s="166" t="str">
        <f>IFERROR(VLOOKUP(D1592,'TPMS-auto'!A:D, 4,0),"Not-in-TPMS")</f>
        <v>0008380</v>
      </c>
      <c r="Q1592" s="166" t="str">
        <f>VLOOKUP(Table2[[#This Row],[Unit Number]],Ops,3,0)</f>
        <v>Rob &amp; Andrea</v>
      </c>
      <c r="R1592" s="172" t="str">
        <f>IFERROR(VLOOKUP(Table2[[#This Row],[Enterprise ID]], 'ExistingRental-12.11'!A:H, 3, 0), "Not Open On 12.11")</f>
        <v>Not Open On 12.11</v>
      </c>
      <c r="S1592" s="166" t="str">
        <f>IF(Table2[[#This Row],[Start Rental Date]]="New Rental", "New Rental", "Rental Extension Request")</f>
        <v>New Rental</v>
      </c>
      <c r="T1592" s="166" t="str">
        <f>IFERROR(IF(Table2[[#This Row],[Date of this request]]-Table2[[#This Row],[Tech Service Date]]&lt;60, "New Hire Rental", "Truck Breakdown"), "New Hire Rental")</f>
        <v>Truck Breakdown</v>
      </c>
      <c r="U1592" s="166" t="str">
        <f>IFERROR(VLOOKUP(Table2[[#This Row],[Enterprise ID]], 'ExistingRental-12.11'!A:H, 7, 0), "Not Open On 12.11")</f>
        <v>Not Open On 12.11</v>
      </c>
      <c r="V1592" s="172">
        <f>IFERROR(VLOOKUP(Table2[[#This Row],[Enterprise ID]],'Tech-ServiceDate'!A:B,2,0), "EitherNewHire or Termed")</f>
        <v>45886</v>
      </c>
    </row>
    <row r="1593" spans="1:22" ht="33.75" customHeight="1">
      <c r="A1593" s="15">
        <v>46029</v>
      </c>
      <c r="B1593" s="9">
        <v>61687</v>
      </c>
      <c r="C1593" s="9" t="s">
        <v>19019</v>
      </c>
      <c r="D1593" s="10" t="s">
        <v>4120</v>
      </c>
      <c r="E1593" s="174" t="str">
        <f t="shared" si="64"/>
        <v>61687</v>
      </c>
      <c r="F1593" s="175">
        <f>IFERROR(VLOOKUP(D1593,'TPMS-auto'!A:J, 10,0), "Not-in-TPMS")</f>
        <v>2105000996</v>
      </c>
      <c r="G1593" s="175" t="str">
        <f>IFERROR(VLOOKUP(D1593,'TPMS-auto'!A:J,6,0),"Not-in-TPMS")</f>
        <v>061687</v>
      </c>
      <c r="H1593" s="6" t="s">
        <v>14676</v>
      </c>
      <c r="I1593" s="11" t="s">
        <v>19020</v>
      </c>
      <c r="J1593" s="13"/>
      <c r="K1593" s="13"/>
      <c r="L1593" s="13"/>
      <c r="M1593" s="13"/>
      <c r="N1593" s="3" t="s">
        <v>14680</v>
      </c>
      <c r="O1593" s="3" t="s">
        <v>14680</v>
      </c>
      <c r="P1593" s="166" t="str">
        <f>IFERROR(VLOOKUP(D1593,'TPMS-auto'!A:D, 4,0),"Not-in-TPMS")</f>
        <v>0008147</v>
      </c>
      <c r="Q1593" s="166" t="str">
        <f>VLOOKUP(Table2[[#This Row],[Unit Number]],Ops,3,0)</f>
        <v>Carol &amp; Tasha</v>
      </c>
      <c r="R1593" s="172" t="str">
        <f>IFERROR(VLOOKUP(Table2[[#This Row],[Enterprise ID]], 'ExistingRental-12.11'!A:H, 3, 0), "Not Open On 12.11")</f>
        <v>Not Open On 12.11</v>
      </c>
      <c r="S1593" s="166" t="str">
        <f>IF(Table2[[#This Row],[Start Rental Date]]="New Rental", "New Rental", "Rental Extension Request")</f>
        <v>New Rental</v>
      </c>
      <c r="T1593" s="166" t="str">
        <f>IFERROR(IF(Table2[[#This Row],[Date of this request]]-Table2[[#This Row],[Tech Service Date]]&lt;60, "New Hire Rental", "Truck Breakdown"), "New Hire Rental")</f>
        <v>Truck Breakdown</v>
      </c>
      <c r="U1593" s="166" t="str">
        <f>IFERROR(VLOOKUP(Table2[[#This Row],[Enterprise ID]], 'ExistingRental-12.11'!A:H, 7, 0), "Not Open On 12.11")</f>
        <v>Not Open On 12.11</v>
      </c>
      <c r="V1593" s="172">
        <f>IFERROR(VLOOKUP(Table2[[#This Row],[Enterprise ID]],'Tech-ServiceDate'!A:B,2,0), "EitherNewHire or Termed")</f>
        <v>32630</v>
      </c>
    </row>
    <row r="1594" spans="1:22" ht="33.75" customHeight="1">
      <c r="A1594" s="15">
        <v>46029</v>
      </c>
      <c r="B1594" s="8">
        <v>23028</v>
      </c>
      <c r="C1594" s="9" t="s">
        <v>16155</v>
      </c>
      <c r="D1594" s="10" t="s">
        <v>15021</v>
      </c>
      <c r="E1594" s="174" t="str">
        <f t="shared" si="64"/>
        <v>23028</v>
      </c>
      <c r="F1594" s="175">
        <f>IFERROR(VLOOKUP(D1594,'TPMS-auto'!A:J, 10,0), "Not-in-TPMS")</f>
        <v>9168834798</v>
      </c>
      <c r="G1594" s="175" t="str">
        <f>IFERROR(VLOOKUP(D1594,'TPMS-auto'!A:J,6,0),"Not-in-TPMS")</f>
        <v>047352</v>
      </c>
      <c r="H1594" s="6" t="s">
        <v>14676</v>
      </c>
      <c r="I1594" s="11" t="s">
        <v>19021</v>
      </c>
      <c r="J1594" s="13" t="s">
        <v>19022</v>
      </c>
      <c r="K1594" s="13" t="s">
        <v>15451</v>
      </c>
      <c r="L1594" s="13"/>
      <c r="M1594" s="13"/>
      <c r="N1594" s="3" t="s">
        <v>14680</v>
      </c>
      <c r="O1594" s="3" t="s">
        <v>14680</v>
      </c>
      <c r="P1594" s="166" t="str">
        <f>IFERROR(VLOOKUP(D1594,'TPMS-auto'!A:D, 4,0),"Not-in-TPMS")</f>
        <v>0008184</v>
      </c>
      <c r="Q1594" s="166" t="str">
        <f>VLOOKUP(Table2[[#This Row],[Unit Number]],Ops,3,0)</f>
        <v>Carol &amp; Tasha</v>
      </c>
      <c r="R1594" s="172" t="str">
        <f>IFERROR(VLOOKUP(Table2[[#This Row],[Enterprise ID]], 'ExistingRental-12.11'!A:H, 3, 0), "Not Open On 12.11")</f>
        <v>Not Open On 12.11</v>
      </c>
      <c r="S1594" s="166" t="str">
        <f>IF(Table2[[#This Row],[Start Rental Date]]="New Rental", "New Rental", "Rental Extension Request")</f>
        <v>New Rental</v>
      </c>
      <c r="T1594" s="166" t="str">
        <f>IFERROR(IF(Table2[[#This Row],[Date of this request]]-Table2[[#This Row],[Tech Service Date]]&lt;60, "New Hire Rental", "Truck Breakdown"), "New Hire Rental")</f>
        <v>Truck Breakdown</v>
      </c>
      <c r="U1594" s="166" t="str">
        <f>IFERROR(VLOOKUP(Table2[[#This Row],[Enterprise ID]], 'ExistingRental-12.11'!A:H, 7, 0), "Not Open On 12.11")</f>
        <v>Not Open On 12.11</v>
      </c>
      <c r="V1594" s="172">
        <f>IFERROR(VLOOKUP(Table2[[#This Row],[Enterprise ID]],'Tech-ServiceDate'!A:B,2,0), "EitherNewHire or Termed")</f>
        <v>44742</v>
      </c>
    </row>
    <row r="1595" spans="1:22" ht="33.75" customHeight="1">
      <c r="A1595" s="15">
        <v>46029</v>
      </c>
      <c r="B1595" s="8">
        <v>24056</v>
      </c>
      <c r="C1595" s="9" t="s">
        <v>19023</v>
      </c>
      <c r="D1595" s="10" t="s">
        <v>12305</v>
      </c>
      <c r="E1595" s="174" t="str">
        <f t="shared" si="64"/>
        <v>24056</v>
      </c>
      <c r="F1595" s="175">
        <f>IFERROR(VLOOKUP(D1595,'TPMS-auto'!A:J, 10,0), "Not-in-TPMS")</f>
        <v>9094026031</v>
      </c>
      <c r="G1595" s="175" t="str">
        <f>IFERROR(VLOOKUP(D1595,'TPMS-auto'!A:J,6,0),"Not-in-TPMS")</f>
        <v>024056</v>
      </c>
      <c r="H1595" s="6" t="s">
        <v>14676</v>
      </c>
      <c r="I1595" s="11" t="s">
        <v>19024</v>
      </c>
      <c r="J1595" s="13" t="s">
        <v>19025</v>
      </c>
      <c r="K1595" s="13" t="s">
        <v>15451</v>
      </c>
      <c r="L1595" s="13" t="s">
        <v>14680</v>
      </c>
      <c r="M1595" s="13"/>
      <c r="N1595" s="3" t="s">
        <v>14680</v>
      </c>
      <c r="O1595" s="3" t="s">
        <v>14680</v>
      </c>
      <c r="P1595" s="166" t="str">
        <f>IFERROR(VLOOKUP(D1595,'TPMS-auto'!A:D, 4,0),"Not-in-TPMS")</f>
        <v>0007108</v>
      </c>
      <c r="Q1595" s="166" t="str">
        <f>VLOOKUP(Table2[[#This Row],[Unit Number]],Ops,3,0)</f>
        <v>Carol &amp; Tasha</v>
      </c>
      <c r="R1595" s="172" t="str">
        <f>IFERROR(VLOOKUP(Table2[[#This Row],[Enterprise ID]], 'ExistingRental-12.11'!A:H, 3, 0), "Not Open On 12.11")</f>
        <v>Not Open On 12.11</v>
      </c>
      <c r="S1595" s="166" t="str">
        <f>IF(Table2[[#This Row],[Start Rental Date]]="New Rental", "New Rental", "Rental Extension Request")</f>
        <v>New Rental</v>
      </c>
      <c r="T1595" s="166" t="str">
        <f>IFERROR(IF(Table2[[#This Row],[Date of this request]]-Table2[[#This Row],[Tech Service Date]]&lt;60, "New Hire Rental", "Truck Breakdown"), "New Hire Rental")</f>
        <v>Truck Breakdown</v>
      </c>
      <c r="U1595" s="166" t="str">
        <f>IFERROR(VLOOKUP(Table2[[#This Row],[Enterprise ID]], 'ExistingRental-12.11'!A:H, 7, 0), "Not Open On 12.11")</f>
        <v>Not Open On 12.11</v>
      </c>
      <c r="V1595" s="172">
        <f>IFERROR(VLOOKUP(Table2[[#This Row],[Enterprise ID]],'Tech-ServiceDate'!A:B,2,0), "EitherNewHire or Termed")</f>
        <v>37167</v>
      </c>
    </row>
    <row r="1596" spans="1:22" ht="33.75" customHeight="1">
      <c r="A1596" s="15">
        <v>46029</v>
      </c>
      <c r="B1596" s="8">
        <v>47370</v>
      </c>
      <c r="C1596" s="9" t="s">
        <v>17726</v>
      </c>
      <c r="D1596" s="10" t="s">
        <v>16889</v>
      </c>
      <c r="E1596" s="174" t="s">
        <v>19026</v>
      </c>
      <c r="F1596" s="175">
        <v>8032211088</v>
      </c>
      <c r="G1596" s="175" t="s">
        <v>19027</v>
      </c>
      <c r="H1596" s="12">
        <v>46021</v>
      </c>
      <c r="I1596" s="11" t="s">
        <v>19028</v>
      </c>
      <c r="J1596" s="13" t="s">
        <v>19029</v>
      </c>
      <c r="K1596" s="13" t="s">
        <v>14679</v>
      </c>
      <c r="L1596" s="13" t="s">
        <v>14680</v>
      </c>
      <c r="M1596" s="13"/>
      <c r="N1596" s="13" t="s">
        <v>14680</v>
      </c>
      <c r="O1596" s="13" t="s">
        <v>14680</v>
      </c>
      <c r="P1596" s="166" t="str">
        <f>IFERROR(VLOOKUP(D1596,'TPMS-auto'!A:D, 4,0),"Not-in-TPMS")</f>
        <v>0008175</v>
      </c>
      <c r="Q1596" s="166" t="str">
        <f>VLOOKUP(Table2[[#This Row],[Unit Number]],Ops,3,0)</f>
        <v>Rob &amp; Andrea</v>
      </c>
      <c r="R1596" s="172">
        <f>IFERROR(VLOOKUP(Table2[[#This Row],[Enterprise ID]], 'ExistingRental-12.11'!A:H, 3, 0), "Not Open On 12.11")</f>
        <v>45985</v>
      </c>
      <c r="S1596" s="166" t="str">
        <f>IF(Table2[[#This Row],[Start Rental Date]]="New Rental", "New Rental", "Rental Extension Request")</f>
        <v>Rental Extension Request</v>
      </c>
      <c r="T1596" s="166" t="str">
        <f>IFERROR(IF(Table2[[#This Row],[Date of this request]]-Table2[[#This Row],[Tech Service Date]]&lt;60, "New Hire Rental", "Truck Breakdown"), "New Hire Rental")</f>
        <v>Truck Breakdown</v>
      </c>
      <c r="U1596" s="166" t="str">
        <f>IFERROR(VLOOKUP(Table2[[#This Row],[Enterprise ID]], 'ExistingRental-12.11'!A:H, 7, 0), "Not Open On 12.11")</f>
        <v>MARCUS FULLWOOD</v>
      </c>
      <c r="V1596" s="172">
        <f>IFERROR(VLOOKUP(Table2[[#This Row],[Enterprise ID]],'Tech-ServiceDate'!A:B,2,0), "EitherNewHire or Termed")</f>
        <v>45921</v>
      </c>
    </row>
    <row r="1597" spans="1:22" ht="33.75" customHeight="1">
      <c r="A1597" s="15">
        <v>46029</v>
      </c>
      <c r="B1597" s="8">
        <v>61296</v>
      </c>
      <c r="C1597" s="9" t="s">
        <v>19030</v>
      </c>
      <c r="D1597" s="10" t="s">
        <v>1545</v>
      </c>
      <c r="E1597" s="174" t="str">
        <f t="shared" ref="E1597:E1608" si="65">TRIM(B1597)</f>
        <v>61296</v>
      </c>
      <c r="F1597" s="175">
        <f>IFERROR(VLOOKUP(D1597,'TPMS-auto'!A:J, 10,0), "Not-in-TPMS")</f>
        <v>7172479458</v>
      </c>
      <c r="G1597" s="175" t="str">
        <f>IFERROR(VLOOKUP(D1597,'TPMS-auto'!A:J,6,0),"Not-in-TPMS")</f>
        <v>061296</v>
      </c>
      <c r="H1597" s="6" t="s">
        <v>14676</v>
      </c>
      <c r="I1597" s="11" t="s">
        <v>19031</v>
      </c>
      <c r="J1597" s="13" t="s">
        <v>19032</v>
      </c>
      <c r="K1597" s="13" t="s">
        <v>14679</v>
      </c>
      <c r="L1597" s="13" t="s">
        <v>14680</v>
      </c>
      <c r="M1597" s="13"/>
      <c r="N1597" s="3" t="s">
        <v>14680</v>
      </c>
      <c r="O1597" s="3" t="s">
        <v>14680</v>
      </c>
      <c r="P1597" s="166" t="str">
        <f>IFERROR(VLOOKUP(D1597,'TPMS-auto'!A:D, 4,0),"Not-in-TPMS")</f>
        <v>0007084</v>
      </c>
      <c r="Q1597" s="166" t="str">
        <f>VLOOKUP(Table2[[#This Row],[Unit Number]],Ops,3,0)</f>
        <v>Monica, Cheryl &amp; Machell</v>
      </c>
      <c r="R1597" s="172" t="str">
        <f>IFERROR(VLOOKUP(Table2[[#This Row],[Enterprise ID]], 'ExistingRental-12.11'!A:H, 3, 0), "Not Open On 12.11")</f>
        <v>Not Open On 12.11</v>
      </c>
      <c r="S1597" s="166" t="str">
        <f>IF(Table2[[#This Row],[Start Rental Date]]="New Rental", "New Rental", "Rental Extension Request")</f>
        <v>New Rental</v>
      </c>
      <c r="T1597" s="166" t="str">
        <f>IFERROR(IF(Table2[[#This Row],[Date of this request]]-Table2[[#This Row],[Tech Service Date]]&lt;60, "New Hire Rental", "Truck Breakdown"), "New Hire Rental")</f>
        <v>Truck Breakdown</v>
      </c>
      <c r="U1597" s="166" t="str">
        <f>IFERROR(VLOOKUP(Table2[[#This Row],[Enterprise ID]], 'ExistingRental-12.11'!A:H, 7, 0), "Not Open On 12.11")</f>
        <v>Not Open On 12.11</v>
      </c>
      <c r="V1597" s="172">
        <f>IFERROR(VLOOKUP(Table2[[#This Row],[Enterprise ID]],'Tech-ServiceDate'!A:B,2,0), "EitherNewHire or Termed")</f>
        <v>36097</v>
      </c>
    </row>
    <row r="1598" spans="1:22" ht="33.75" customHeight="1">
      <c r="A1598" s="15">
        <v>46029</v>
      </c>
      <c r="B1598" s="8">
        <v>23591</v>
      </c>
      <c r="C1598" s="9" t="s">
        <v>16224</v>
      </c>
      <c r="D1598" s="10" t="s">
        <v>16225</v>
      </c>
      <c r="E1598" s="174" t="str">
        <f t="shared" si="65"/>
        <v>23591</v>
      </c>
      <c r="F1598" s="175">
        <f>IFERROR(VLOOKUP(D1598,'TPMS-auto'!A:J, 10,0), "Not-in-TPMS")</f>
        <v>5139570125</v>
      </c>
      <c r="G1598" s="175" t="str">
        <f>IFERROR(VLOOKUP(D1598,'TPMS-auto'!A:J,6,0),"Not-in-TPMS")</f>
        <v>023591</v>
      </c>
      <c r="H1598" s="6" t="s">
        <v>14676</v>
      </c>
      <c r="I1598" s="11" t="s">
        <v>19033</v>
      </c>
      <c r="J1598" s="13" t="s">
        <v>19034</v>
      </c>
      <c r="K1598" s="13" t="s">
        <v>15451</v>
      </c>
      <c r="L1598" s="13" t="s">
        <v>14680</v>
      </c>
      <c r="M1598" s="13"/>
      <c r="N1598" s="3" t="s">
        <v>14680</v>
      </c>
      <c r="O1598" s="3" t="s">
        <v>14680</v>
      </c>
      <c r="P1598" s="166" t="str">
        <f>IFERROR(VLOOKUP(D1598,'TPMS-auto'!A:D, 4,0),"Not-in-TPMS")</f>
        <v>0004766</v>
      </c>
      <c r="Q1598" s="166" t="str">
        <f>VLOOKUP(Table2[[#This Row],[Unit Number]],Ops,3,0)</f>
        <v>Rob &amp; Andrea</v>
      </c>
      <c r="R1598" s="172">
        <f>IFERROR(VLOOKUP(Table2[[#This Row],[Enterprise ID]], 'ExistingRental-12.11'!A:H, 3, 0), "Not Open On 12.11")</f>
        <v>45941</v>
      </c>
      <c r="S1598" s="166" t="str">
        <f>IF(Table2[[#This Row],[Start Rental Date]]="New Rental", "New Rental", "Rental Extension Request")</f>
        <v>New Rental</v>
      </c>
      <c r="T1598" s="166" t="str">
        <f>IFERROR(IF(Table2[[#This Row],[Date of this request]]-Table2[[#This Row],[Tech Service Date]]&lt;60, "New Hire Rental", "Truck Breakdown"), "New Hire Rental")</f>
        <v>Truck Breakdown</v>
      </c>
      <c r="U1598" s="166" t="str">
        <f>IFERROR(VLOOKUP(Table2[[#This Row],[Enterprise ID]], 'ExistingRental-12.11'!A:H, 7, 0), "Not Open On 12.11")</f>
        <v>ROBERT HUSTON</v>
      </c>
      <c r="V1598" s="172">
        <f>IFERROR(VLOOKUP(Table2[[#This Row],[Enterprise ID]],'Tech-ServiceDate'!A:B,2,0), "EitherNewHire or Termed")</f>
        <v>45613</v>
      </c>
    </row>
    <row r="1599" spans="1:22" ht="33.75" customHeight="1">
      <c r="A1599" s="15">
        <v>46029</v>
      </c>
      <c r="B1599" s="8">
        <v>36832</v>
      </c>
      <c r="C1599" s="9" t="s">
        <v>19035</v>
      </c>
      <c r="D1599" s="10" t="s">
        <v>19036</v>
      </c>
      <c r="E1599" s="174" t="str">
        <f t="shared" si="65"/>
        <v>36832</v>
      </c>
      <c r="F1599" s="175" t="str">
        <f>IFERROR(VLOOKUP(D1599,'TPMS-auto'!A:J, 10,0), "Not-in-TPMS")</f>
        <v>Not-in-TPMS</v>
      </c>
      <c r="G1599" s="175" t="str">
        <f>IFERROR(VLOOKUP(D1599,'TPMS-auto'!A:J,6,0),"Not-in-TPMS")</f>
        <v>Not-in-TPMS</v>
      </c>
      <c r="H1599" s="6" t="s">
        <v>14676</v>
      </c>
      <c r="I1599" s="11" t="s">
        <v>15426</v>
      </c>
      <c r="J1599" s="13" t="s">
        <v>15426</v>
      </c>
      <c r="K1599" s="13" t="s">
        <v>19037</v>
      </c>
      <c r="L1599" s="13" t="s">
        <v>14680</v>
      </c>
      <c r="M1599" s="13"/>
      <c r="N1599" s="3" t="s">
        <v>14680</v>
      </c>
      <c r="O1599" s="3" t="s">
        <v>14680</v>
      </c>
      <c r="P1599" s="166" t="str">
        <f>IFERROR(VLOOKUP(D1599,'TPMS-auto'!A:D, 4,0),"Not-in-TPMS")</f>
        <v>Not-in-TPMS</v>
      </c>
      <c r="Q1599" s="166" t="e">
        <f>VLOOKUP(Table2[[#This Row],[Unit Number]],Ops,3,0)</f>
        <v>#N/A</v>
      </c>
      <c r="R1599" s="172" t="str">
        <f>IFERROR(VLOOKUP(Table2[[#This Row],[Enterprise ID]], 'ExistingRental-12.11'!A:H, 3, 0), "Not Open On 12.11")</f>
        <v>Not Open On 12.11</v>
      </c>
      <c r="S1599" s="166" t="str">
        <f>IF(Table2[[#This Row],[Start Rental Date]]="New Rental", "New Rental", "Rental Extension Request")</f>
        <v>New Rental</v>
      </c>
      <c r="T1599" s="166" t="str">
        <f>IFERROR(IF(Table2[[#This Row],[Date of this request]]-Table2[[#This Row],[Tech Service Date]]&lt;60, "New Hire Rental", "Truck Breakdown"), "New Hire Rental")</f>
        <v>New Hire Rental</v>
      </c>
      <c r="U1599" s="166" t="str">
        <f>IFERROR(VLOOKUP(Table2[[#This Row],[Enterprise ID]], 'ExistingRental-12.11'!A:H, 7, 0), "Not Open On 12.11")</f>
        <v>Not Open On 12.11</v>
      </c>
      <c r="V1599" s="172" t="str">
        <f>IFERROR(VLOOKUP(Table2[[#This Row],[Enterprise ID]],'Tech-ServiceDate'!A:B,2,0), "EitherNewHire or Termed")</f>
        <v>EitherNewHire or Termed</v>
      </c>
    </row>
    <row r="1600" spans="1:22" ht="33.75" customHeight="1">
      <c r="A1600" s="15">
        <v>46029</v>
      </c>
      <c r="B1600" s="8">
        <v>47392</v>
      </c>
      <c r="C1600" s="9" t="s">
        <v>19038</v>
      </c>
      <c r="D1600" s="10" t="s">
        <v>15953</v>
      </c>
      <c r="E1600" s="174" t="str">
        <f t="shared" si="65"/>
        <v>47392</v>
      </c>
      <c r="F1600" s="175">
        <f>IFERROR(VLOOKUP(D1600,'TPMS-auto'!A:J, 10,0), "Not-in-TPMS")</f>
        <v>5016729113</v>
      </c>
      <c r="G1600" s="175" t="str">
        <f>IFERROR(VLOOKUP(D1600,'TPMS-auto'!A:J,6,0),"Not-in-TPMS")</f>
        <v>047392</v>
      </c>
      <c r="H1600" s="6" t="s">
        <v>14676</v>
      </c>
      <c r="I1600" s="11" t="s">
        <v>19039</v>
      </c>
      <c r="J1600" s="13" t="s">
        <v>19040</v>
      </c>
      <c r="K1600" s="13" t="s">
        <v>17632</v>
      </c>
      <c r="L1600" s="13" t="s">
        <v>14680</v>
      </c>
      <c r="M1600" s="13"/>
      <c r="N1600" s="3" t="s">
        <v>14680</v>
      </c>
      <c r="O1600" s="3" t="s">
        <v>14680</v>
      </c>
      <c r="P1600" s="166" t="str">
        <f>IFERROR(VLOOKUP(D1600,'TPMS-auto'!A:D, 4,0),"Not-in-TPMS")</f>
        <v>0008206</v>
      </c>
      <c r="Q1600" s="166" t="str">
        <f>VLOOKUP(Table2[[#This Row],[Unit Number]],Ops,3,0)</f>
        <v>Monica, Cheryl &amp; Machell</v>
      </c>
      <c r="R1600" s="172">
        <f>IFERROR(VLOOKUP(Table2[[#This Row],[Enterprise ID]], 'ExistingRental-12.11'!A:H, 3, 0), "Not Open On 12.11")</f>
        <v>45938</v>
      </c>
      <c r="S1600" s="166" t="str">
        <f>IF(Table2[[#This Row],[Start Rental Date]]="New Rental", "New Rental", "Rental Extension Request")</f>
        <v>New Rental</v>
      </c>
      <c r="T1600" s="166" t="str">
        <f>IFERROR(IF(Table2[[#This Row],[Date of this request]]-Table2[[#This Row],[Tech Service Date]]&lt;60, "New Hire Rental", "Truck Breakdown"), "New Hire Rental")</f>
        <v>Truck Breakdown</v>
      </c>
      <c r="U1600" s="166" t="str">
        <f>IFERROR(VLOOKUP(Table2[[#This Row],[Enterprise ID]], 'ExistingRental-12.11'!A:H, 7, 0), "Not Open On 12.11")</f>
        <v>SONNY WINGER</v>
      </c>
      <c r="V1600" s="172">
        <f>IFERROR(VLOOKUP(Table2[[#This Row],[Enterprise ID]],'Tech-ServiceDate'!A:B,2,0), "EitherNewHire or Termed")</f>
        <v>45809</v>
      </c>
    </row>
    <row r="1601" spans="1:22" ht="51" customHeight="1">
      <c r="A1601" s="15">
        <v>46029</v>
      </c>
      <c r="B1601" s="8">
        <v>23433</v>
      </c>
      <c r="C1601" s="9" t="s">
        <v>19041</v>
      </c>
      <c r="D1601" s="10" t="s">
        <v>16443</v>
      </c>
      <c r="E1601" s="174" t="str">
        <f t="shared" si="65"/>
        <v>23433</v>
      </c>
      <c r="F1601" s="175">
        <f>IFERROR(VLOOKUP(D1601,'TPMS-auto'!A:J, 10,0), "Not-in-TPMS")</f>
        <v>6172129013</v>
      </c>
      <c r="G1601" s="175" t="str">
        <f>IFERROR(VLOOKUP(D1601,'TPMS-auto'!A:J,6,0),"Not-in-TPMS")</f>
        <v>023433</v>
      </c>
      <c r="H1601" s="6" t="s">
        <v>14676</v>
      </c>
      <c r="I1601" s="11"/>
      <c r="J1601" s="13" t="s">
        <v>19042</v>
      </c>
      <c r="K1601" s="13" t="s">
        <v>17632</v>
      </c>
      <c r="L1601" s="13" t="s">
        <v>14680</v>
      </c>
      <c r="M1601" s="13"/>
      <c r="N1601" s="3" t="s">
        <v>14680</v>
      </c>
      <c r="O1601" s="3" t="s">
        <v>14680</v>
      </c>
      <c r="P1601" s="166" t="str">
        <f>IFERROR(VLOOKUP(D1601,'TPMS-auto'!A:D, 4,0),"Not-in-TPMS")</f>
        <v>0007670</v>
      </c>
      <c r="Q1601" s="166" t="str">
        <f>VLOOKUP(Table2[[#This Row],[Unit Number]],Ops,3,0)</f>
        <v>Rob &amp; Andrea</v>
      </c>
      <c r="R1601" s="172" t="str">
        <f>IFERROR(VLOOKUP(Table2[[#This Row],[Enterprise ID]], 'ExistingRental-12.11'!A:H, 3, 0), "Not Open On 12.11")</f>
        <v>Not Open On 12.11</v>
      </c>
      <c r="S1601" s="166" t="str">
        <f>IF(Table2[[#This Row],[Start Rental Date]]="New Rental", "New Rental", "Rental Extension Request")</f>
        <v>New Rental</v>
      </c>
      <c r="T1601" s="166" t="str">
        <f>IFERROR(IF(Table2[[#This Row],[Date of this request]]-Table2[[#This Row],[Tech Service Date]]&lt;60, "New Hire Rental", "Truck Breakdown"), "New Hire Rental")</f>
        <v>Truck Breakdown</v>
      </c>
      <c r="U1601" s="166" t="str">
        <f>IFERROR(VLOOKUP(Table2[[#This Row],[Enterprise ID]], 'ExistingRental-12.11'!A:H, 7, 0), "Not Open On 12.11")</f>
        <v>Not Open On 12.11</v>
      </c>
      <c r="V1601" s="172">
        <f>IFERROR(VLOOKUP(Table2[[#This Row],[Enterprise ID]],'Tech-ServiceDate'!A:B,2,0), "EitherNewHire or Termed")</f>
        <v>45928</v>
      </c>
    </row>
    <row r="1602" spans="1:22" ht="66" customHeight="1">
      <c r="A1602" s="15">
        <v>46029</v>
      </c>
      <c r="B1602" s="8">
        <v>47078</v>
      </c>
      <c r="C1602" s="9" t="s">
        <v>15593</v>
      </c>
      <c r="D1602" s="10" t="s">
        <v>15594</v>
      </c>
      <c r="E1602" s="174" t="str">
        <f t="shared" si="65"/>
        <v>47078</v>
      </c>
      <c r="F1602" s="175">
        <f>IFERROR(VLOOKUP(D1602,'TPMS-auto'!A:J, 10,0), "Not-in-TPMS")</f>
        <v>6075915386</v>
      </c>
      <c r="G1602" s="175" t="str">
        <f>IFERROR(VLOOKUP(D1602,'TPMS-auto'!A:J,6,0),"Not-in-TPMS")</f>
        <v>047078</v>
      </c>
      <c r="H1602" s="12">
        <v>45978</v>
      </c>
      <c r="I1602" s="11" t="s">
        <v>17638</v>
      </c>
      <c r="J1602" s="13" t="s">
        <v>19043</v>
      </c>
      <c r="K1602" s="13" t="s">
        <v>17640</v>
      </c>
      <c r="L1602" s="13" t="s">
        <v>14680</v>
      </c>
      <c r="M1602" s="13"/>
      <c r="N1602" s="13" t="s">
        <v>14680</v>
      </c>
      <c r="O1602" s="13" t="s">
        <v>14680</v>
      </c>
      <c r="P1602" s="166" t="str">
        <f>IFERROR(VLOOKUP(D1602,'TPMS-auto'!A:D, 4,0),"Not-in-TPMS")</f>
        <v>0007670</v>
      </c>
      <c r="Q1602" s="166" t="str">
        <f>VLOOKUP(Table2[[#This Row],[Unit Number]],Ops,3,0)</f>
        <v>Rob &amp; Andrea</v>
      </c>
      <c r="R1602" s="172">
        <f>IFERROR(VLOOKUP(Table2[[#This Row],[Enterprise ID]], 'ExistingRental-12.11'!A:H, 3, 0), "Not Open On 12.11")</f>
        <v>45978</v>
      </c>
      <c r="S1602" s="166" t="str">
        <f>IF(Table2[[#This Row],[Start Rental Date]]="New Rental", "New Rental", "Rental Extension Request")</f>
        <v>Rental Extension Request</v>
      </c>
      <c r="T1602" s="166" t="str">
        <f>IFERROR(IF(Table2[[#This Row],[Date of this request]]-Table2[[#This Row],[Tech Service Date]]&lt;60, "New Hire Rental", "Truck Breakdown"), "New Hire Rental")</f>
        <v>Truck Breakdown</v>
      </c>
      <c r="U1602" s="166" t="str">
        <f>IFERROR(VLOOKUP(Table2[[#This Row],[Enterprise ID]], 'ExistingRental-12.11'!A:H, 7, 0), "Not Open On 12.11")</f>
        <v>BRENDAN FARRELL</v>
      </c>
      <c r="V1602" s="172">
        <f>IFERROR(VLOOKUP(Table2[[#This Row],[Enterprise ID]],'Tech-ServiceDate'!A:B,2,0), "EitherNewHire or Termed")</f>
        <v>45620</v>
      </c>
    </row>
    <row r="1603" spans="1:22" ht="51" customHeight="1">
      <c r="A1603" s="15">
        <v>46029</v>
      </c>
      <c r="B1603" s="8">
        <v>36431</v>
      </c>
      <c r="C1603" s="9" t="s">
        <v>19044</v>
      </c>
      <c r="D1603" s="10" t="s">
        <v>19045</v>
      </c>
      <c r="E1603" s="174" t="str">
        <f t="shared" si="65"/>
        <v>36431</v>
      </c>
      <c r="F1603" s="175" t="str">
        <f>IFERROR(VLOOKUP(D1603,'TPMS-auto'!A:J, 10,0), "Not-in-TPMS")</f>
        <v>Not-in-TPMS</v>
      </c>
      <c r="G1603" s="175" t="str">
        <f>IFERROR(VLOOKUP(D1603,'TPMS-auto'!A:J,6,0),"Not-in-TPMS")</f>
        <v>Not-in-TPMS</v>
      </c>
      <c r="H1603" s="6" t="s">
        <v>14676</v>
      </c>
      <c r="I1603" s="11" t="s">
        <v>19046</v>
      </c>
      <c r="J1603" s="13" t="s">
        <v>19047</v>
      </c>
      <c r="K1603" s="13" t="s">
        <v>19048</v>
      </c>
      <c r="L1603" s="13" t="s">
        <v>14680</v>
      </c>
      <c r="M1603" s="13"/>
      <c r="N1603" s="3" t="s">
        <v>14680</v>
      </c>
      <c r="O1603" s="3" t="s">
        <v>14680</v>
      </c>
      <c r="P1603" s="166" t="str">
        <f>IFERROR(VLOOKUP(D1603,'TPMS-auto'!A:D, 4,0),"Not-in-TPMS")</f>
        <v>Not-in-TPMS</v>
      </c>
      <c r="Q1603" s="166" t="e">
        <f>VLOOKUP(Table2[[#This Row],[Unit Number]],Ops,3,0)</f>
        <v>#N/A</v>
      </c>
      <c r="R1603" s="172" t="str">
        <f>IFERROR(VLOOKUP(Table2[[#This Row],[Enterprise ID]], 'ExistingRental-12.11'!A:H, 3, 0), "Not Open On 12.11")</f>
        <v>Not Open On 12.11</v>
      </c>
      <c r="S1603" s="166" t="str">
        <f>IF(Table2[[#This Row],[Start Rental Date]]="New Rental", "New Rental", "Rental Extension Request")</f>
        <v>New Rental</v>
      </c>
      <c r="T1603" s="166" t="str">
        <f>IFERROR(IF(Table2[[#This Row],[Date of this request]]-Table2[[#This Row],[Tech Service Date]]&lt;60, "New Hire Rental", "Truck Breakdown"), "New Hire Rental")</f>
        <v>New Hire Rental</v>
      </c>
      <c r="U1603" s="166" t="str">
        <f>IFERROR(VLOOKUP(Table2[[#This Row],[Enterprise ID]], 'ExistingRental-12.11'!A:H, 7, 0), "Not Open On 12.11")</f>
        <v>Not Open On 12.11</v>
      </c>
      <c r="V1603" s="172" t="str">
        <f>IFERROR(VLOOKUP(Table2[[#This Row],[Enterprise ID]],'Tech-ServiceDate'!A:B,2,0), "EitherNewHire or Termed")</f>
        <v>EitherNewHire or Termed</v>
      </c>
    </row>
    <row r="1604" spans="1:22" ht="33.75" customHeight="1">
      <c r="A1604" s="15">
        <v>46029</v>
      </c>
      <c r="B1604" s="8">
        <v>37521</v>
      </c>
      <c r="C1604" s="9" t="s">
        <v>19049</v>
      </c>
      <c r="D1604" s="10" t="s">
        <v>17754</v>
      </c>
      <c r="E1604" s="174" t="str">
        <f t="shared" si="65"/>
        <v>37521</v>
      </c>
      <c r="F1604" s="175">
        <f>IFERROR(VLOOKUP(D1604,'TPMS-auto'!A:J, 10,0), "Not-in-TPMS")</f>
        <v>9048403127</v>
      </c>
      <c r="G1604" s="175" t="str">
        <f>IFERROR(VLOOKUP(D1604,'TPMS-auto'!A:J,6,0),"Not-in-TPMS")</f>
        <v>037251</v>
      </c>
      <c r="H1604" s="6" t="s">
        <v>14676</v>
      </c>
      <c r="I1604" s="11" t="s">
        <v>19050</v>
      </c>
      <c r="J1604" s="13" t="s">
        <v>19051</v>
      </c>
      <c r="K1604" s="13" t="s">
        <v>17632</v>
      </c>
      <c r="L1604" s="13" t="s">
        <v>14680</v>
      </c>
      <c r="M1604" s="13"/>
      <c r="N1604" s="3" t="s">
        <v>14680</v>
      </c>
      <c r="O1604" s="3" t="s">
        <v>14680</v>
      </c>
      <c r="P1604" s="166" t="str">
        <f>IFERROR(VLOOKUP(D1604,'TPMS-auto'!A:D, 4,0),"Not-in-TPMS")</f>
        <v>0007435</v>
      </c>
      <c r="Q1604" s="166" t="str">
        <f>VLOOKUP(Table2[[#This Row],[Unit Number]],Ops,3,0)</f>
        <v>Rob &amp; Andrea</v>
      </c>
      <c r="R1604" s="172">
        <f>IFERROR(VLOOKUP(Table2[[#This Row],[Enterprise ID]], 'ExistingRental-12.11'!A:H, 3, 0), "Not Open On 12.11")</f>
        <v>45981</v>
      </c>
      <c r="S1604" s="166" t="str">
        <f>IF(Table2[[#This Row],[Start Rental Date]]="New Rental", "New Rental", "Rental Extension Request")</f>
        <v>New Rental</v>
      </c>
      <c r="T1604" s="166" t="str">
        <f>IFERROR(IF(Table2[[#This Row],[Date of this request]]-Table2[[#This Row],[Tech Service Date]]&lt;60, "New Hire Rental", "Truck Breakdown"), "New Hire Rental")</f>
        <v>Truck Breakdown</v>
      </c>
      <c r="U1604" s="166" t="str">
        <f>IFERROR(VLOOKUP(Table2[[#This Row],[Enterprise ID]], 'ExistingRental-12.11'!A:H, 7, 0), "Not Open On 12.11")</f>
        <v>CONNOR LINGAFELTER-CRANE</v>
      </c>
      <c r="V1604" s="172">
        <f>IFERROR(VLOOKUP(Table2[[#This Row],[Enterprise ID]],'Tech-ServiceDate'!A:B,2,0), "EitherNewHire or Termed")</f>
        <v>45480</v>
      </c>
    </row>
    <row r="1605" spans="1:22" ht="33.75" customHeight="1">
      <c r="A1605" s="15">
        <v>46029</v>
      </c>
      <c r="B1605" s="8">
        <v>46837</v>
      </c>
      <c r="C1605" s="9" t="s">
        <v>19052</v>
      </c>
      <c r="D1605" s="10" t="s">
        <v>17445</v>
      </c>
      <c r="E1605" s="174" t="str">
        <f t="shared" si="65"/>
        <v>46837</v>
      </c>
      <c r="F1605" s="175">
        <f>IFERROR(VLOOKUP(D1605,'TPMS-auto'!A:J, 10,0), "Not-in-TPMS")</f>
        <v>3302230142</v>
      </c>
      <c r="G1605" s="175" t="str">
        <f>IFERROR(VLOOKUP(D1605,'TPMS-auto'!A:J,6,0),"Not-in-TPMS")</f>
        <v>046837</v>
      </c>
      <c r="H1605" s="12">
        <v>45972</v>
      </c>
      <c r="I1605" s="2" t="s">
        <v>17446</v>
      </c>
      <c r="J1605" s="13" t="s">
        <v>19053</v>
      </c>
      <c r="K1605" s="13" t="s">
        <v>19054</v>
      </c>
      <c r="L1605" s="13" t="s">
        <v>14680</v>
      </c>
      <c r="M1605" s="13"/>
      <c r="N1605" s="13" t="s">
        <v>14680</v>
      </c>
      <c r="O1605" s="13" t="s">
        <v>14680</v>
      </c>
      <c r="P1605" s="166" t="str">
        <f>IFERROR(VLOOKUP(D1605,'TPMS-auto'!A:D, 4,0),"Not-in-TPMS")</f>
        <v>0004766</v>
      </c>
      <c r="Q1605" s="166" t="str">
        <f>VLOOKUP(Table2[[#This Row],[Unit Number]],Ops,3,0)</f>
        <v>Rob &amp; Andrea</v>
      </c>
      <c r="R1605" s="172" t="str">
        <f>IFERROR(VLOOKUP(Table2[[#This Row],[Enterprise ID]], 'ExistingRental-12.11'!A:H, 3, 0), "Not Open On 12.11")</f>
        <v>Not Open On 12.11</v>
      </c>
      <c r="S1605" s="166" t="str">
        <f>IF(Table2[[#This Row],[Start Rental Date]]="New Rental", "New Rental", "Rental Extension Request")</f>
        <v>Rental Extension Request</v>
      </c>
      <c r="T1605" s="166" t="str">
        <f>IFERROR(IF(Table2[[#This Row],[Date of this request]]-Table2[[#This Row],[Tech Service Date]]&lt;60, "New Hire Rental", "Truck Breakdown"), "New Hire Rental")</f>
        <v>Truck Breakdown</v>
      </c>
      <c r="U1605" s="166" t="str">
        <f>IFERROR(VLOOKUP(Table2[[#This Row],[Enterprise ID]], 'ExistingRental-12.11'!A:H, 7, 0), "Not Open On 12.11")</f>
        <v>Not Open On 12.11</v>
      </c>
      <c r="V1605" s="172">
        <f>IFERROR(VLOOKUP(Table2[[#This Row],[Enterprise ID]],'Tech-ServiceDate'!A:B,2,0), "EitherNewHire or Termed")</f>
        <v>44425</v>
      </c>
    </row>
    <row r="1606" spans="1:22" ht="33.75" customHeight="1">
      <c r="A1606" s="15">
        <v>46029</v>
      </c>
      <c r="B1606" s="8">
        <v>36479</v>
      </c>
      <c r="C1606" s="9" t="s">
        <v>19055</v>
      </c>
      <c r="D1606" s="10" t="s">
        <v>19056</v>
      </c>
      <c r="E1606" s="174" t="str">
        <f t="shared" si="65"/>
        <v>36479</v>
      </c>
      <c r="F1606" s="175" t="str">
        <f>IFERROR(VLOOKUP(D1606,'TPMS-auto'!A:J, 10,0), "Not-in-TPMS")</f>
        <v>Not-in-TPMS</v>
      </c>
      <c r="G1606" s="175" t="str">
        <f>IFERROR(VLOOKUP(D1606,'TPMS-auto'!A:J,6,0),"Not-in-TPMS")</f>
        <v>Not-in-TPMS</v>
      </c>
      <c r="H1606" s="6" t="s">
        <v>14676</v>
      </c>
      <c r="I1606" s="11"/>
      <c r="J1606" s="13" t="s">
        <v>19057</v>
      </c>
      <c r="K1606" s="13" t="s">
        <v>17632</v>
      </c>
      <c r="L1606" s="13" t="s">
        <v>14680</v>
      </c>
      <c r="M1606" s="13"/>
      <c r="N1606" s="3" t="s">
        <v>14680</v>
      </c>
      <c r="O1606" s="3" t="s">
        <v>14680</v>
      </c>
      <c r="P1606" s="166" t="str">
        <f>IFERROR(VLOOKUP(D1606,'TPMS-auto'!A:D, 4,0),"Not-in-TPMS")</f>
        <v>Not-in-TPMS</v>
      </c>
      <c r="Q1606" s="166" t="e">
        <f>VLOOKUP(Table2[[#This Row],[Unit Number]],Ops,3,0)</f>
        <v>#N/A</v>
      </c>
      <c r="R1606" s="172" t="str">
        <f>IFERROR(VLOOKUP(Table2[[#This Row],[Enterprise ID]], 'ExistingRental-12.11'!A:H, 3, 0), "Not Open On 12.11")</f>
        <v>Not Open On 12.11</v>
      </c>
      <c r="S1606" s="166" t="str">
        <f>IF(Table2[[#This Row],[Start Rental Date]]="New Rental", "New Rental", "Rental Extension Request")</f>
        <v>New Rental</v>
      </c>
      <c r="T1606" s="166" t="str">
        <f>IFERROR(IF(Table2[[#This Row],[Date of this request]]-Table2[[#This Row],[Tech Service Date]]&lt;60, "New Hire Rental", "Truck Breakdown"), "New Hire Rental")</f>
        <v>New Hire Rental</v>
      </c>
      <c r="U1606" s="166" t="str">
        <f>IFERROR(VLOOKUP(Table2[[#This Row],[Enterprise ID]], 'ExistingRental-12.11'!A:H, 7, 0), "Not Open On 12.11")</f>
        <v>Not Open On 12.11</v>
      </c>
      <c r="V1606" s="172" t="str">
        <f>IFERROR(VLOOKUP(Table2[[#This Row],[Enterprise ID]],'Tech-ServiceDate'!A:B,2,0), "EitherNewHire or Termed")</f>
        <v>EitherNewHire or Termed</v>
      </c>
    </row>
    <row r="1607" spans="1:22" ht="33.75" customHeight="1">
      <c r="A1607" s="15">
        <v>46030</v>
      </c>
      <c r="B1607" s="8">
        <v>46437</v>
      </c>
      <c r="C1607" s="9" t="s">
        <v>19058</v>
      </c>
      <c r="D1607" s="10" t="s">
        <v>19059</v>
      </c>
      <c r="E1607" s="174" t="str">
        <f t="shared" si="65"/>
        <v>46437</v>
      </c>
      <c r="F1607" s="175">
        <f>IFERROR(VLOOKUP(D1607,'TPMS-auto'!A:J, 10,0), "Not-in-TPMS")</f>
        <v>5627372632</v>
      </c>
      <c r="G1607" s="175" t="str">
        <f>IFERROR(VLOOKUP(D1607,'TPMS-auto'!A:J,6,0),"Not-in-TPMS")</f>
        <v>022337</v>
      </c>
      <c r="H1607" s="6" t="s">
        <v>14676</v>
      </c>
      <c r="I1607" s="11" t="s">
        <v>19060</v>
      </c>
      <c r="J1607" s="13" t="s">
        <v>19061</v>
      </c>
      <c r="K1607" s="13" t="s">
        <v>17632</v>
      </c>
      <c r="L1607" s="13" t="s">
        <v>14680</v>
      </c>
      <c r="M1607" s="13"/>
      <c r="N1607" s="3" t="s">
        <v>14680</v>
      </c>
      <c r="O1607" s="3" t="s">
        <v>14680</v>
      </c>
      <c r="P1607" s="166" t="str">
        <f>IFERROR(VLOOKUP(D1607,'TPMS-auto'!A:D, 4,0),"Not-in-TPMS")</f>
        <v>0007108</v>
      </c>
      <c r="Q1607" s="166" t="str">
        <f>VLOOKUP(Table2[[#This Row],[Unit Number]],Ops,3,0)</f>
        <v>Carol &amp; Tasha</v>
      </c>
      <c r="R1607" s="172" t="str">
        <f>IFERROR(VLOOKUP(Table2[[#This Row],[Enterprise ID]], 'ExistingRental-12.11'!A:H, 3, 0), "Not Open On 12.11")</f>
        <v>Not Open On 12.11</v>
      </c>
      <c r="S1607" s="166" t="str">
        <f>IF(Table2[[#This Row],[Start Rental Date]]="New Rental", "New Rental", "Rental Extension Request")</f>
        <v>New Rental</v>
      </c>
      <c r="T1607" s="166" t="str">
        <f>IFERROR(IF(Table2[[#This Row],[Date of this request]]-Table2[[#This Row],[Tech Service Date]]&lt;60, "New Hire Rental", "Truck Breakdown"), "New Hire Rental")</f>
        <v>Truck Breakdown</v>
      </c>
      <c r="U1607" s="166" t="str">
        <f>IFERROR(VLOOKUP(Table2[[#This Row],[Enterprise ID]], 'ExistingRental-12.11'!A:H, 7, 0), "Not Open On 12.11")</f>
        <v>Not Open On 12.11</v>
      </c>
      <c r="V1607" s="172">
        <f>IFERROR(VLOOKUP(Table2[[#This Row],[Enterprise ID]],'Tech-ServiceDate'!A:B,2,0), "EitherNewHire or Termed")</f>
        <v>44609</v>
      </c>
    </row>
    <row r="1608" spans="1:22" ht="33.75" customHeight="1">
      <c r="A1608" s="15">
        <v>46030</v>
      </c>
      <c r="B1608" s="8">
        <v>22368</v>
      </c>
      <c r="C1608" s="9" t="s">
        <v>19062</v>
      </c>
      <c r="D1608" s="10" t="s">
        <v>14907</v>
      </c>
      <c r="E1608" s="174" t="str">
        <f t="shared" si="65"/>
        <v>22368</v>
      </c>
      <c r="F1608" s="175">
        <f>IFERROR(VLOOKUP(D1608,'TPMS-auto'!A:J, 10,0), "Not-in-TPMS")</f>
        <v>5746214542</v>
      </c>
      <c r="G1608" s="175" t="str">
        <f>IFERROR(VLOOKUP(D1608,'TPMS-auto'!A:J,6,0),"Not-in-TPMS")</f>
        <v>022368</v>
      </c>
      <c r="H1608" s="6" t="s">
        <v>14676</v>
      </c>
      <c r="I1608" s="11"/>
      <c r="J1608" s="13" t="s">
        <v>19063</v>
      </c>
      <c r="K1608" s="13" t="s">
        <v>17632</v>
      </c>
      <c r="L1608" s="13" t="s">
        <v>14680</v>
      </c>
      <c r="M1608" s="13"/>
      <c r="N1608" s="3" t="s">
        <v>14680</v>
      </c>
      <c r="O1608" s="3" t="s">
        <v>14680</v>
      </c>
      <c r="P1608" s="166" t="str">
        <f>IFERROR(VLOOKUP(D1608,'TPMS-auto'!A:D, 4,0),"Not-in-TPMS")</f>
        <v>0008096</v>
      </c>
      <c r="Q1608" s="166" t="str">
        <f>VLOOKUP(Table2[[#This Row],[Unit Number]],Ops,3,0)</f>
        <v>Monica, Cheryl &amp; Machell</v>
      </c>
      <c r="R1608" s="172">
        <f>IFERROR(VLOOKUP(Table2[[#This Row],[Enterprise ID]], 'ExistingRental-12.11'!A:H, 3, 0), "Not Open On 12.11")</f>
        <v>45999</v>
      </c>
      <c r="S1608" s="166" t="str">
        <f>IF(Table2[[#This Row],[Start Rental Date]]="New Rental", "New Rental", "Rental Extension Request")</f>
        <v>New Rental</v>
      </c>
      <c r="T1608" s="166" t="str">
        <f>IFERROR(IF(Table2[[#This Row],[Date of this request]]-Table2[[#This Row],[Tech Service Date]]&lt;60, "New Hire Rental", "Truck Breakdown"), "New Hire Rental")</f>
        <v>Truck Breakdown</v>
      </c>
      <c r="U1608" s="166" t="str">
        <f>IFERROR(VLOOKUP(Table2[[#This Row],[Enterprise ID]], 'ExistingRental-12.11'!A:H, 7, 0), "Not Open On 12.11")</f>
        <v>MARK POLITE</v>
      </c>
      <c r="V1608" s="172">
        <f>IFERROR(VLOOKUP(Table2[[#This Row],[Enterprise ID]],'Tech-ServiceDate'!A:B,2,0), "EitherNewHire or Termed")</f>
        <v>45900</v>
      </c>
    </row>
    <row r="1609" spans="1:22" ht="33.75" customHeight="1">
      <c r="A1609" s="15">
        <v>46030</v>
      </c>
      <c r="B1609" s="8">
        <v>23530</v>
      </c>
      <c r="C1609" s="9" t="s">
        <v>18034</v>
      </c>
      <c r="D1609" s="10" t="s">
        <v>18035</v>
      </c>
      <c r="E1609" s="174" t="s">
        <v>19064</v>
      </c>
      <c r="F1609" s="175">
        <v>3143130031</v>
      </c>
      <c r="G1609" s="175" t="s">
        <v>19065</v>
      </c>
      <c r="H1609" s="12">
        <v>45989</v>
      </c>
      <c r="I1609" s="11" t="s">
        <v>18036</v>
      </c>
      <c r="J1609" s="13" t="s">
        <v>18037</v>
      </c>
      <c r="K1609" s="13"/>
      <c r="L1609" s="13"/>
      <c r="M1609" s="13"/>
      <c r="N1609" s="13" t="s">
        <v>14680</v>
      </c>
      <c r="O1609" s="13" t="s">
        <v>14680</v>
      </c>
      <c r="P1609" s="166" t="str">
        <f>IFERROR(VLOOKUP(D1609,'TPMS-auto'!A:D, 4,0),"Not-in-TPMS")</f>
        <v>0007323</v>
      </c>
      <c r="Q1609" s="166" t="str">
        <f>VLOOKUP(Table2[[#This Row],[Unit Number]],Ops,3,0)</f>
        <v>Monica, Cheryl &amp; Machell</v>
      </c>
      <c r="R1609" s="172" t="str">
        <f>IFERROR(VLOOKUP(Table2[[#This Row],[Enterprise ID]], 'ExistingRental-12.11'!A:H, 3, 0), "Not Open On 12.11")</f>
        <v>Not Open On 12.11</v>
      </c>
      <c r="S1609" s="166" t="str">
        <f>IF(Table2[[#This Row],[Start Rental Date]]="New Rental", "New Rental", "Rental Extension Request")</f>
        <v>Rental Extension Request</v>
      </c>
      <c r="T1609" s="166" t="str">
        <f>IFERROR(IF(Table2[[#This Row],[Date of this request]]-Table2[[#This Row],[Tech Service Date]]&lt;60, "New Hire Rental", "Truck Breakdown"), "New Hire Rental")</f>
        <v>Truck Breakdown</v>
      </c>
      <c r="U1609" s="166" t="str">
        <f>IFERROR(VLOOKUP(Table2[[#This Row],[Enterprise ID]], 'ExistingRental-12.11'!A:H, 7, 0), "Not Open On 12.11")</f>
        <v>Not Open On 12.11</v>
      </c>
      <c r="V1609" s="172">
        <f>IFERROR(VLOOKUP(Table2[[#This Row],[Enterprise ID]],'Tech-ServiceDate'!A:B,2,0), "EitherNewHire or Termed")</f>
        <v>43733</v>
      </c>
    </row>
    <row r="1610" spans="1:22" ht="33.75" customHeight="1">
      <c r="A1610" s="15">
        <v>46030</v>
      </c>
      <c r="B1610" s="8">
        <v>36070</v>
      </c>
      <c r="C1610" s="9" t="s">
        <v>19066</v>
      </c>
      <c r="D1610" s="10" t="s">
        <v>19067</v>
      </c>
      <c r="E1610" s="174" t="str">
        <f>TRIM(B1610)</f>
        <v>36070</v>
      </c>
      <c r="F1610" s="175" t="str">
        <f>IFERROR(VLOOKUP(D1610,'TPMS-auto'!A:J, 10,0), "Not-in-TPMS")</f>
        <v>Not-in-TPMS</v>
      </c>
      <c r="G1610" s="175" t="str">
        <f>IFERROR(VLOOKUP(D1610,'TPMS-auto'!A:J,6,0),"Not-in-TPMS")</f>
        <v>Not-in-TPMS</v>
      </c>
      <c r="H1610" s="6" t="s">
        <v>14676</v>
      </c>
      <c r="I1610" s="11"/>
      <c r="J1610" s="13" t="s">
        <v>15426</v>
      </c>
      <c r="K1610" s="13"/>
      <c r="L1610" s="13"/>
      <c r="M1610" s="13"/>
      <c r="N1610" s="3" t="s">
        <v>14680</v>
      </c>
      <c r="O1610" s="3" t="s">
        <v>14680</v>
      </c>
      <c r="P1610" s="166" t="str">
        <f>IFERROR(VLOOKUP(D1610,'TPMS-auto'!A:D, 4,0),"Not-in-TPMS")</f>
        <v>Not-in-TPMS</v>
      </c>
      <c r="Q1610" s="166" t="e">
        <f>VLOOKUP(Table2[[#This Row],[Unit Number]],Ops,3,0)</f>
        <v>#N/A</v>
      </c>
      <c r="R1610" s="172" t="str">
        <f>IFERROR(VLOOKUP(Table2[[#This Row],[Enterprise ID]], 'ExistingRental-12.11'!A:H, 3, 0), "Not Open On 12.11")</f>
        <v>Not Open On 12.11</v>
      </c>
      <c r="S1610" s="166" t="str">
        <f>IF(Table2[[#This Row],[Start Rental Date]]="New Rental", "New Rental", "Rental Extension Request")</f>
        <v>New Rental</v>
      </c>
      <c r="T1610" s="166" t="str">
        <f>IFERROR(IF(Table2[[#This Row],[Date of this request]]-Table2[[#This Row],[Tech Service Date]]&lt;60, "New Hire Rental", "Truck Breakdown"), "New Hire Rental")</f>
        <v>New Hire Rental</v>
      </c>
      <c r="U1610" s="166" t="str">
        <f>IFERROR(VLOOKUP(Table2[[#This Row],[Enterprise ID]], 'ExistingRental-12.11'!A:H, 7, 0), "Not Open On 12.11")</f>
        <v>Not Open On 12.11</v>
      </c>
      <c r="V1610" s="172" t="str">
        <f>IFERROR(VLOOKUP(Table2[[#This Row],[Enterprise ID]],'Tech-ServiceDate'!A:B,2,0), "EitherNewHire or Termed")</f>
        <v>EitherNewHire or Termed</v>
      </c>
    </row>
    <row r="1611" spans="1:22" ht="33.75" customHeight="1">
      <c r="A1611" s="15">
        <v>46030</v>
      </c>
      <c r="B1611" s="8">
        <v>46371</v>
      </c>
      <c r="C1611" s="9" t="s">
        <v>17941</v>
      </c>
      <c r="D1611" s="10" t="s">
        <v>3243</v>
      </c>
      <c r="E1611" s="174" t="str">
        <f>TRIM(B1611)</f>
        <v>46371</v>
      </c>
      <c r="F1611" s="175">
        <f>IFERROR(VLOOKUP(D1611,'TPMS-auto'!A:J, 10,0), "Not-in-TPMS")</f>
        <v>9792507500</v>
      </c>
      <c r="G1611" s="175" t="str">
        <f>IFERROR(VLOOKUP(D1611,'TPMS-auto'!A:J,6,0),"Not-in-TPMS")</f>
        <v>046371</v>
      </c>
      <c r="H1611" s="12">
        <v>45986</v>
      </c>
      <c r="I1611" s="2" t="s">
        <v>17942</v>
      </c>
      <c r="J1611" s="3" t="s">
        <v>17943</v>
      </c>
      <c r="K1611" s="13" t="s">
        <v>14679</v>
      </c>
      <c r="L1611" s="13" t="s">
        <v>14680</v>
      </c>
      <c r="M1611" s="13"/>
      <c r="N1611" s="13" t="s">
        <v>14680</v>
      </c>
      <c r="O1611" s="13" t="s">
        <v>14680</v>
      </c>
      <c r="P1611" s="166" t="str">
        <f>IFERROR(VLOOKUP(D1611,'TPMS-auto'!A:D, 4,0),"Not-in-TPMS")</f>
        <v>0008107</v>
      </c>
      <c r="Q1611" s="166" t="str">
        <f>VLOOKUP(Table2[[#This Row],[Unit Number]],Ops,3,0)</f>
        <v>Carol &amp; Tasha</v>
      </c>
      <c r="R1611" s="172">
        <f>IFERROR(VLOOKUP(Table2[[#This Row],[Enterprise ID]], 'ExistingRental-12.11'!A:H, 3, 0), "Not Open On 12.11")</f>
        <v>45987</v>
      </c>
      <c r="S1611" s="166" t="str">
        <f>IF(Table2[[#This Row],[Start Rental Date]]="New Rental", "New Rental", "Rental Extension Request")</f>
        <v>Rental Extension Request</v>
      </c>
      <c r="T1611" s="166" t="str">
        <f>IFERROR(IF(Table2[[#This Row],[Date of this request]]-Table2[[#This Row],[Tech Service Date]]&lt;60, "New Hire Rental", "Truck Breakdown"), "New Hire Rental")</f>
        <v>Truck Breakdown</v>
      </c>
      <c r="U1611" s="166" t="str">
        <f>IFERROR(VLOOKUP(Table2[[#This Row],[Enterprise ID]], 'ExistingRental-12.11'!A:H, 7, 0), "Not Open On 12.11")</f>
        <v>CRAIG WELLS</v>
      </c>
      <c r="V1611" s="172">
        <f>IFERROR(VLOOKUP(Table2[[#This Row],[Enterprise ID]],'Tech-ServiceDate'!A:B,2,0), "EitherNewHire or Termed")</f>
        <v>38733</v>
      </c>
    </row>
    <row r="1612" spans="1:22" ht="33.75" customHeight="1">
      <c r="A1612" s="15">
        <v>46030</v>
      </c>
      <c r="B1612" s="8">
        <v>23289</v>
      </c>
      <c r="C1612" s="9" t="s">
        <v>19068</v>
      </c>
      <c r="D1612" s="10" t="s">
        <v>19069</v>
      </c>
      <c r="E1612" s="174" t="str">
        <f>TRIM(B1612)</f>
        <v>23289</v>
      </c>
      <c r="F1612" s="175" t="str">
        <f>IFERROR(VLOOKUP(D1612,'TPMS-auto'!A:J, 10,0), "Not-in-TPMS")</f>
        <v>Not-in-TPMS</v>
      </c>
      <c r="G1612" s="175" t="str">
        <f>IFERROR(VLOOKUP(D1612,'TPMS-auto'!A:J,6,0),"Not-in-TPMS")</f>
        <v>Not-in-TPMS</v>
      </c>
      <c r="H1612" s="6" t="s">
        <v>14676</v>
      </c>
      <c r="I1612" s="11"/>
      <c r="J1612" s="13" t="s">
        <v>15426</v>
      </c>
      <c r="K1612" s="13"/>
      <c r="L1612" s="13"/>
      <c r="M1612" s="13"/>
      <c r="N1612" s="3" t="s">
        <v>14680</v>
      </c>
      <c r="O1612" s="3" t="s">
        <v>14680</v>
      </c>
      <c r="P1612" s="166" t="str">
        <f>IFERROR(VLOOKUP(D1612,'TPMS-auto'!A:D, 4,0),"Not-in-TPMS")</f>
        <v>Not-in-TPMS</v>
      </c>
      <c r="Q1612" s="166" t="e">
        <f>VLOOKUP(Table2[[#This Row],[Unit Number]],Ops,3,0)</f>
        <v>#N/A</v>
      </c>
      <c r="R1612" s="172" t="str">
        <f>IFERROR(VLOOKUP(Table2[[#This Row],[Enterprise ID]], 'ExistingRental-12.11'!A:H, 3, 0), "Not Open On 12.11")</f>
        <v>Not Open On 12.11</v>
      </c>
      <c r="S1612" s="166" t="str">
        <f>IF(Table2[[#This Row],[Start Rental Date]]="New Rental", "New Rental", "Rental Extension Request")</f>
        <v>New Rental</v>
      </c>
      <c r="T1612" s="166" t="str">
        <f>IFERROR(IF(Table2[[#This Row],[Date of this request]]-Table2[[#This Row],[Tech Service Date]]&lt;60, "New Hire Rental", "Truck Breakdown"), "New Hire Rental")</f>
        <v>New Hire Rental</v>
      </c>
      <c r="U1612" s="166" t="str">
        <f>IFERROR(VLOOKUP(Table2[[#This Row],[Enterprise ID]], 'ExistingRental-12.11'!A:H, 7, 0), "Not Open On 12.11")</f>
        <v>Not Open On 12.11</v>
      </c>
      <c r="V1612" s="172" t="str">
        <f>IFERROR(VLOOKUP(Table2[[#This Row],[Enterprise ID]],'Tech-ServiceDate'!A:B,2,0), "EitherNewHire or Termed")</f>
        <v>EitherNewHire or Termed</v>
      </c>
    </row>
    <row r="1613" spans="1:22" ht="50.25" customHeight="1">
      <c r="A1613" s="15">
        <v>46030</v>
      </c>
      <c r="B1613" s="8">
        <v>61149</v>
      </c>
      <c r="C1613" s="9" t="s">
        <v>17838</v>
      </c>
      <c r="D1613" s="10" t="s">
        <v>17839</v>
      </c>
      <c r="E1613" s="174" t="str">
        <f>TRIM(B1613)</f>
        <v>61149</v>
      </c>
      <c r="F1613" s="175">
        <f>IFERROR(VLOOKUP(D1613,'TPMS-auto'!A:J, 10,0), "Not-in-TPMS")</f>
        <v>9038692467</v>
      </c>
      <c r="G1613" s="175" t="str">
        <f>IFERROR(VLOOKUP(D1613,'TPMS-auto'!A:J,6,0),"Not-in-TPMS")</f>
        <v>061149</v>
      </c>
      <c r="H1613" s="6" t="s">
        <v>14676</v>
      </c>
      <c r="I1613" s="11" t="s">
        <v>19070</v>
      </c>
      <c r="J1613" s="13" t="s">
        <v>19071</v>
      </c>
      <c r="K1613" s="13" t="s">
        <v>15451</v>
      </c>
      <c r="L1613" s="13" t="s">
        <v>14680</v>
      </c>
      <c r="M1613" s="13"/>
      <c r="N1613" s="3" t="s">
        <v>14680</v>
      </c>
      <c r="O1613" s="3" t="s">
        <v>14680</v>
      </c>
      <c r="P1613" s="166" t="str">
        <f>IFERROR(VLOOKUP(D1613,'TPMS-auto'!A:D, 4,0),"Not-in-TPMS")</f>
        <v>0007995</v>
      </c>
      <c r="Q1613" s="166" t="str">
        <f>VLOOKUP(Table2[[#This Row],[Unit Number]],Ops,3,0)</f>
        <v>Carol &amp; Tasha</v>
      </c>
      <c r="R1613" s="172">
        <f>IFERROR(VLOOKUP(Table2[[#This Row],[Enterprise ID]], 'ExistingRental-12.11'!A:H, 3, 0), "Not Open On 12.11")</f>
        <v>45982</v>
      </c>
      <c r="S1613" s="166" t="str">
        <f>IF(Table2[[#This Row],[Start Rental Date]]="New Rental", "New Rental", "Rental Extension Request")</f>
        <v>New Rental</v>
      </c>
      <c r="T1613" s="166" t="str">
        <f>IFERROR(IF(Table2[[#This Row],[Date of this request]]-Table2[[#This Row],[Tech Service Date]]&lt;60, "New Hire Rental", "Truck Breakdown"), "New Hire Rental")</f>
        <v>Truck Breakdown</v>
      </c>
      <c r="U1613" s="166" t="str">
        <f>IFERROR(VLOOKUP(Table2[[#This Row],[Enterprise ID]], 'ExistingRental-12.11'!A:H, 7, 0), "Not Open On 12.11")</f>
        <v>JAMES COLEMAN</v>
      </c>
      <c r="V1613" s="172">
        <f>IFERROR(VLOOKUP(Table2[[#This Row],[Enterprise ID]],'Tech-ServiceDate'!A:B,2,0), "EitherNewHire or Termed")</f>
        <v>45816</v>
      </c>
    </row>
    <row r="1614" spans="1:22" ht="33.75" customHeight="1">
      <c r="A1614" s="15">
        <v>46030</v>
      </c>
      <c r="B1614" s="8">
        <v>46453</v>
      </c>
      <c r="C1614" s="9" t="s">
        <v>18923</v>
      </c>
      <c r="D1614" s="10" t="s">
        <v>18924</v>
      </c>
      <c r="E1614" s="174" t="s">
        <v>19072</v>
      </c>
      <c r="F1614" s="175">
        <v>6024918005</v>
      </c>
      <c r="G1614" s="175" t="s">
        <v>19073</v>
      </c>
      <c r="H1614" s="12">
        <v>46024</v>
      </c>
      <c r="I1614" s="11" t="s">
        <v>18925</v>
      </c>
      <c r="J1614" s="13" t="s">
        <v>18628</v>
      </c>
      <c r="K1614" s="13" t="s">
        <v>15451</v>
      </c>
      <c r="L1614" s="13" t="s">
        <v>14680</v>
      </c>
      <c r="M1614" s="13"/>
      <c r="N1614" s="13" t="s">
        <v>14680</v>
      </c>
      <c r="O1614" s="13" t="s">
        <v>14680</v>
      </c>
      <c r="P1614" s="166" t="str">
        <f>IFERROR(VLOOKUP(D1614,'TPMS-auto'!A:D, 4,0),"Not-in-TPMS")</f>
        <v>0007088</v>
      </c>
      <c r="Q1614" s="166" t="str">
        <f>VLOOKUP(Table2[[#This Row],[Unit Number]],Ops,3,0)</f>
        <v>Carol &amp; Tasha</v>
      </c>
      <c r="R1614" s="172" t="str">
        <f>IFERROR(VLOOKUP(Table2[[#This Row],[Enterprise ID]], 'ExistingRental-12.11'!A:H, 3, 0), "Not Open On 12.11")</f>
        <v>Not Open On 12.11</v>
      </c>
      <c r="S1614" s="166" t="str">
        <f>IF(Table2[[#This Row],[Start Rental Date]]="New Rental", "New Rental", "Rental Extension Request")</f>
        <v>Rental Extension Request</v>
      </c>
      <c r="T1614" s="166" t="str">
        <f>IFERROR(IF(Table2[[#This Row],[Date of this request]]-Table2[[#This Row],[Tech Service Date]]&lt;60, "New Hire Rental", "Truck Breakdown"), "New Hire Rental")</f>
        <v>Truck Breakdown</v>
      </c>
      <c r="U1614" s="166" t="str">
        <f>IFERROR(VLOOKUP(Table2[[#This Row],[Enterprise ID]], 'ExistingRental-12.11'!A:H, 7, 0), "Not Open On 12.11")</f>
        <v>Not Open On 12.11</v>
      </c>
      <c r="V1614" s="172">
        <f>IFERROR(VLOOKUP(Table2[[#This Row],[Enterprise ID]],'Tech-ServiceDate'!A:B,2,0), "EitherNewHire or Termed")</f>
        <v>41645</v>
      </c>
    </row>
    <row r="1615" spans="1:22" ht="33.75" customHeight="1">
      <c r="A1615" s="15">
        <v>46030</v>
      </c>
      <c r="B1615" s="8">
        <v>246091</v>
      </c>
      <c r="C1615" s="9" t="s">
        <v>19074</v>
      </c>
      <c r="D1615" s="10" t="s">
        <v>19075</v>
      </c>
      <c r="E1615" s="174" t="str">
        <f t="shared" ref="E1615:E1650" si="66">TRIM(B1615)</f>
        <v>246091</v>
      </c>
      <c r="F1615" s="175">
        <f>IFERROR(VLOOKUP(D1615,'TPMS-auto'!A:J, 10,0), "Not-in-TPMS")</f>
        <v>7608021067</v>
      </c>
      <c r="G1615" s="175" t="str">
        <f>IFERROR(VLOOKUP(D1615,'TPMS-auto'!A:J,6,0),"Not-in-TPMS")</f>
        <v>037369</v>
      </c>
      <c r="H1615" s="6" t="s">
        <v>14676</v>
      </c>
      <c r="I1615" s="11" t="s">
        <v>19076</v>
      </c>
      <c r="J1615" s="13" t="s">
        <v>19077</v>
      </c>
      <c r="K1615" s="13" t="s">
        <v>15451</v>
      </c>
      <c r="L1615" s="13" t="s">
        <v>14680</v>
      </c>
      <c r="M1615" s="13"/>
      <c r="N1615" s="3" t="s">
        <v>14680</v>
      </c>
      <c r="O1615" s="3" t="s">
        <v>14680</v>
      </c>
      <c r="P1615" s="166" t="str">
        <f>IFERROR(VLOOKUP(D1615,'TPMS-auto'!A:D, 4,0),"Not-in-TPMS")</f>
        <v>0007995</v>
      </c>
      <c r="Q1615" s="166" t="str">
        <f>VLOOKUP(Table2[[#This Row],[Unit Number]],Ops,3,0)</f>
        <v>Carol &amp; Tasha</v>
      </c>
      <c r="R1615" s="172" t="str">
        <f>IFERROR(VLOOKUP(Table2[[#This Row],[Enterprise ID]], 'ExistingRental-12.11'!A:H, 3, 0), "Not Open On 12.11")</f>
        <v>Not Open On 12.11</v>
      </c>
      <c r="S1615" s="166" t="str">
        <f>IF(Table2[[#This Row],[Start Rental Date]]="New Rental", "New Rental", "Rental Extension Request")</f>
        <v>New Rental</v>
      </c>
      <c r="T1615" s="166" t="str">
        <f>IFERROR(IF(Table2[[#This Row],[Date of this request]]-Table2[[#This Row],[Tech Service Date]]&lt;60, "New Hire Rental", "Truck Breakdown"), "New Hire Rental")</f>
        <v>Truck Breakdown</v>
      </c>
      <c r="U1615" s="166" t="str">
        <f>IFERROR(VLOOKUP(Table2[[#This Row],[Enterprise ID]], 'ExistingRental-12.11'!A:H, 7, 0), "Not Open On 12.11")</f>
        <v>Not Open On 12.11</v>
      </c>
      <c r="V1615" s="172">
        <f>IFERROR(VLOOKUP(Table2[[#This Row],[Enterprise ID]],'Tech-ServiceDate'!A:B,2,0), "EitherNewHire or Termed")</f>
        <v>45830</v>
      </c>
    </row>
    <row r="1616" spans="1:22" ht="33.75" customHeight="1">
      <c r="A1616" s="15">
        <v>46030</v>
      </c>
      <c r="B1616" s="8">
        <v>61623</v>
      </c>
      <c r="C1616" s="9" t="s">
        <v>19078</v>
      </c>
      <c r="D1616" s="10" t="s">
        <v>5908</v>
      </c>
      <c r="E1616" s="174" t="str">
        <f t="shared" si="66"/>
        <v>61623</v>
      </c>
      <c r="F1616" s="175">
        <f>IFERROR(VLOOKUP(D1616,'TPMS-auto'!A:J, 10,0), "Not-in-TPMS")</f>
        <v>9515463942</v>
      </c>
      <c r="G1616" s="175" t="str">
        <f>IFERROR(VLOOKUP(D1616,'TPMS-auto'!A:J,6,0),"Not-in-TPMS")</f>
        <v>061623</v>
      </c>
      <c r="H1616" s="6" t="s">
        <v>14676</v>
      </c>
      <c r="I1616" s="11" t="s">
        <v>19079</v>
      </c>
      <c r="J1616" s="13" t="s">
        <v>19080</v>
      </c>
      <c r="K1616" s="13" t="s">
        <v>15451</v>
      </c>
      <c r="L1616" s="13" t="s">
        <v>14680</v>
      </c>
      <c r="M1616" s="13"/>
      <c r="N1616" s="3" t="s">
        <v>14680</v>
      </c>
      <c r="O1616" s="3" t="s">
        <v>14680</v>
      </c>
      <c r="P1616" s="166" t="str">
        <f>IFERROR(VLOOKUP(D1616,'TPMS-auto'!A:D, 4,0),"Not-in-TPMS")</f>
        <v>0007088</v>
      </c>
      <c r="Q1616" s="166" t="str">
        <f>VLOOKUP(Table2[[#This Row],[Unit Number]],Ops,3,0)</f>
        <v>Carol &amp; Tasha</v>
      </c>
      <c r="R1616" s="172" t="str">
        <f>IFERROR(VLOOKUP(Table2[[#This Row],[Enterprise ID]], 'ExistingRental-12.11'!A:H, 3, 0), "Not Open On 12.11")</f>
        <v>Not Open On 12.11</v>
      </c>
      <c r="S1616" s="166" t="str">
        <f>IF(Table2[[#This Row],[Start Rental Date]]="New Rental", "New Rental", "Rental Extension Request")</f>
        <v>New Rental</v>
      </c>
      <c r="T1616" s="166" t="str">
        <f>IFERROR(IF(Table2[[#This Row],[Date of this request]]-Table2[[#This Row],[Tech Service Date]]&lt;60, "New Hire Rental", "Truck Breakdown"), "New Hire Rental")</f>
        <v>Truck Breakdown</v>
      </c>
      <c r="U1616" s="166" t="str">
        <f>IFERROR(VLOOKUP(Table2[[#This Row],[Enterprise ID]], 'ExistingRental-12.11'!A:H, 7, 0), "Not Open On 12.11")</f>
        <v>Not Open On 12.11</v>
      </c>
      <c r="V1616" s="172">
        <f>IFERROR(VLOOKUP(Table2[[#This Row],[Enterprise ID]],'Tech-ServiceDate'!A:B,2,0), "EitherNewHire or Termed")</f>
        <v>38602</v>
      </c>
    </row>
    <row r="1617" spans="1:22" ht="33.75" customHeight="1">
      <c r="A1617" s="15">
        <v>46030</v>
      </c>
      <c r="B1617" s="8">
        <v>37035</v>
      </c>
      <c r="C1617" s="9" t="s">
        <v>19081</v>
      </c>
      <c r="D1617" s="10" t="s">
        <v>17404</v>
      </c>
      <c r="E1617" s="174" t="str">
        <f t="shared" si="66"/>
        <v>37035</v>
      </c>
      <c r="F1617" s="175">
        <f>IFERROR(VLOOKUP(D1617,'TPMS-auto'!A:J, 10,0), "Not-in-TPMS")</f>
        <v>9102093162</v>
      </c>
      <c r="G1617" s="175" t="str">
        <f>IFERROR(VLOOKUP(D1617,'TPMS-auto'!A:J,6,0),"Not-in-TPMS")</f>
        <v>046755</v>
      </c>
      <c r="H1617" s="6" t="s">
        <v>14676</v>
      </c>
      <c r="I1617" s="11" t="s">
        <v>19082</v>
      </c>
      <c r="J1617" s="13" t="s">
        <v>19083</v>
      </c>
      <c r="K1617" s="13" t="s">
        <v>15451</v>
      </c>
      <c r="L1617" s="13" t="s">
        <v>14680</v>
      </c>
      <c r="M1617" s="13"/>
      <c r="N1617" s="3" t="s">
        <v>14680</v>
      </c>
      <c r="O1617" s="3" t="s">
        <v>14680</v>
      </c>
      <c r="P1617" s="166" t="str">
        <f>IFERROR(VLOOKUP(D1617,'TPMS-auto'!A:D, 4,0),"Not-in-TPMS")</f>
        <v>0008175</v>
      </c>
      <c r="Q1617" s="166" t="str">
        <f>VLOOKUP(Table2[[#This Row],[Unit Number]],Ops,3,0)</f>
        <v>Rob &amp; Andrea</v>
      </c>
      <c r="R1617" s="172" t="str">
        <f>IFERROR(VLOOKUP(Table2[[#This Row],[Enterprise ID]], 'ExistingRental-12.11'!A:H, 3, 0), "Not Open On 12.11")</f>
        <v>Not Open On 12.11</v>
      </c>
      <c r="S1617" s="166" t="str">
        <f>IF(Table2[[#This Row],[Start Rental Date]]="New Rental", "New Rental", "Rental Extension Request")</f>
        <v>New Rental</v>
      </c>
      <c r="T1617" s="166" t="str">
        <f>IFERROR(IF(Table2[[#This Row],[Date of this request]]-Table2[[#This Row],[Tech Service Date]]&lt;60, "New Hire Rental", "Truck Breakdown"), "New Hire Rental")</f>
        <v>Truck Breakdown</v>
      </c>
      <c r="U1617" s="166" t="str">
        <f>IFERROR(VLOOKUP(Table2[[#This Row],[Enterprise ID]], 'ExistingRental-12.11'!A:H, 7, 0), "Not Open On 12.11")</f>
        <v>Not Open On 12.11</v>
      </c>
      <c r="V1617" s="172">
        <f>IFERROR(VLOOKUP(Table2[[#This Row],[Enterprise ID]],'Tech-ServiceDate'!A:B,2,0), "EitherNewHire or Termed")</f>
        <v>42380</v>
      </c>
    </row>
    <row r="1618" spans="1:22" ht="33.75" customHeight="1">
      <c r="A1618" s="15">
        <v>46030</v>
      </c>
      <c r="B1618" s="8">
        <v>36590</v>
      </c>
      <c r="C1618" s="9" t="s">
        <v>18440</v>
      </c>
      <c r="D1618" s="10" t="s">
        <v>18441</v>
      </c>
      <c r="E1618" s="174" t="str">
        <f t="shared" si="66"/>
        <v>36590</v>
      </c>
      <c r="F1618" s="175">
        <f>IFERROR(VLOOKUP(D1618,'TPMS-auto'!A:J, 10,0), "Not-in-TPMS")</f>
        <v>2699241119</v>
      </c>
      <c r="G1618" s="175" t="str">
        <f>IFERROR(VLOOKUP(D1618,'TPMS-auto'!A:J,6,0),"Not-in-TPMS")</f>
        <v>036590</v>
      </c>
      <c r="H1618" s="12">
        <v>46020</v>
      </c>
      <c r="I1618" s="11" t="s">
        <v>18442</v>
      </c>
      <c r="J1618" s="13" t="s">
        <v>19084</v>
      </c>
      <c r="K1618" s="13" t="s">
        <v>14679</v>
      </c>
      <c r="L1618" s="13" t="s">
        <v>14680</v>
      </c>
      <c r="M1618" s="13"/>
      <c r="N1618" s="13" t="s">
        <v>14680</v>
      </c>
      <c r="O1618" s="13" t="s">
        <v>14680</v>
      </c>
      <c r="P1618" s="166" t="str">
        <f>IFERROR(VLOOKUP(D1618,'TPMS-auto'!A:D, 4,0),"Not-in-TPMS")</f>
        <v>0008220</v>
      </c>
      <c r="Q1618" s="166" t="str">
        <f>VLOOKUP(Table2[[#This Row],[Unit Number]],Ops,3,0)</f>
        <v>Monica, Cheryl &amp; Machell</v>
      </c>
      <c r="R1618" s="172" t="str">
        <f>IFERROR(VLOOKUP(Table2[[#This Row],[Enterprise ID]], 'ExistingRental-12.11'!A:H, 3, 0), "Not Open On 12.11")</f>
        <v>Not Open On 12.11</v>
      </c>
      <c r="S1618" s="166" t="str">
        <f>IF(Table2[[#This Row],[Start Rental Date]]="New Rental", "New Rental", "Rental Extension Request")</f>
        <v>Rental Extension Request</v>
      </c>
      <c r="T1618" s="166" t="str">
        <f>IFERROR(IF(Table2[[#This Row],[Date of this request]]-Table2[[#This Row],[Tech Service Date]]&lt;60, "New Hire Rental", "Truck Breakdown"), "New Hire Rental")</f>
        <v>Truck Breakdown</v>
      </c>
      <c r="U1618" s="166" t="str">
        <f>IFERROR(VLOOKUP(Table2[[#This Row],[Enterprise ID]], 'ExistingRental-12.11'!A:H, 7, 0), "Not Open On 12.11")</f>
        <v>Not Open On 12.11</v>
      </c>
      <c r="V1618" s="172">
        <f>IFERROR(VLOOKUP(Table2[[#This Row],[Enterprise ID]],'Tech-ServiceDate'!A:B,2,0), "EitherNewHire or Termed")</f>
        <v>45788</v>
      </c>
    </row>
    <row r="1619" spans="1:22" ht="33.75" customHeight="1">
      <c r="A1619" s="15">
        <v>46030</v>
      </c>
      <c r="B1619" s="8">
        <v>23467</v>
      </c>
      <c r="C1619" s="9" t="s">
        <v>18129</v>
      </c>
      <c r="D1619" s="10" t="s">
        <v>18130</v>
      </c>
      <c r="E1619" s="174" t="str">
        <f t="shared" si="66"/>
        <v>23467</v>
      </c>
      <c r="F1619" s="175">
        <f>IFERROR(VLOOKUP(D1619,'TPMS-auto'!A:J, 10,0), "Not-in-TPMS")</f>
        <v>8704082099</v>
      </c>
      <c r="G1619" s="175" t="str">
        <f>IFERROR(VLOOKUP(D1619,'TPMS-auto'!A:J,6,0),"Not-in-TPMS")</f>
        <v>023467</v>
      </c>
      <c r="H1619" s="6" t="s">
        <v>14676</v>
      </c>
      <c r="I1619" s="11" t="s">
        <v>19085</v>
      </c>
      <c r="J1619" s="13" t="s">
        <v>17744</v>
      </c>
      <c r="K1619" s="13" t="s">
        <v>15451</v>
      </c>
      <c r="L1619" s="13" t="s">
        <v>14680</v>
      </c>
      <c r="M1619" s="13"/>
      <c r="N1619" s="3" t="s">
        <v>14680</v>
      </c>
      <c r="O1619" s="3" t="s">
        <v>14680</v>
      </c>
      <c r="P1619" s="166" t="str">
        <f>IFERROR(VLOOKUP(D1619,'TPMS-auto'!A:D, 4,0),"Not-in-TPMS")</f>
        <v>0008206</v>
      </c>
      <c r="Q1619" s="166" t="str">
        <f>VLOOKUP(Table2[[#This Row],[Unit Number]],Ops,3,0)</f>
        <v>Monica, Cheryl &amp; Machell</v>
      </c>
      <c r="R1619" s="172">
        <f>IFERROR(VLOOKUP(Table2[[#This Row],[Enterprise ID]], 'ExistingRental-12.11'!A:H, 3, 0), "Not Open On 12.11")</f>
        <v>45993</v>
      </c>
      <c r="S1619" s="166" t="str">
        <f>IF(Table2[[#This Row],[Start Rental Date]]="New Rental", "New Rental", "Rental Extension Request")</f>
        <v>New Rental</v>
      </c>
      <c r="T1619" s="166" t="str">
        <f>IFERROR(IF(Table2[[#This Row],[Date of this request]]-Table2[[#This Row],[Tech Service Date]]&lt;60, "New Hire Rental", "Truck Breakdown"), "New Hire Rental")</f>
        <v>New Hire Rental</v>
      </c>
      <c r="U1619" s="166" t="str">
        <f>IFERROR(VLOOKUP(Table2[[#This Row],[Enterprise ID]], 'ExistingRental-12.11'!A:H, 7, 0), "Not Open On 12.11")</f>
        <v>MACK BRAGGS</v>
      </c>
      <c r="V1619" s="172">
        <f>IFERROR(VLOOKUP(Table2[[#This Row],[Enterprise ID]],'Tech-ServiceDate'!A:B,2,0), "EitherNewHire or Termed")</f>
        <v>45977</v>
      </c>
    </row>
    <row r="1620" spans="1:22" ht="33.75" customHeight="1">
      <c r="A1620" s="15">
        <v>46030</v>
      </c>
      <c r="B1620" s="8">
        <v>21049</v>
      </c>
      <c r="C1620" s="9" t="s">
        <v>19086</v>
      </c>
      <c r="D1620" s="10" t="s">
        <v>19087</v>
      </c>
      <c r="E1620" s="174" t="str">
        <f t="shared" si="66"/>
        <v>21049</v>
      </c>
      <c r="F1620" s="175">
        <f>IFERROR(VLOOKUP(D1620,'TPMS-auto'!A:J, 10,0), "Not-in-TPMS")</f>
        <v>5016679750</v>
      </c>
      <c r="G1620" s="175" t="str">
        <f>IFERROR(VLOOKUP(D1620,'TPMS-auto'!A:J,6,0),"Not-in-TPMS")</f>
        <v>088131</v>
      </c>
      <c r="H1620" s="6" t="s">
        <v>14676</v>
      </c>
      <c r="I1620" s="11" t="s">
        <v>19088</v>
      </c>
      <c r="J1620" s="13" t="s">
        <v>19089</v>
      </c>
      <c r="K1620" s="13" t="s">
        <v>15451</v>
      </c>
      <c r="L1620" s="13" t="s">
        <v>14680</v>
      </c>
      <c r="M1620" s="13"/>
      <c r="N1620" s="3" t="s">
        <v>14680</v>
      </c>
      <c r="O1620" s="3" t="s">
        <v>14680</v>
      </c>
      <c r="P1620" s="166" t="str">
        <f>IFERROR(VLOOKUP(D1620,'TPMS-auto'!A:D, 4,0),"Not-in-TPMS")</f>
        <v>0008206</v>
      </c>
      <c r="Q1620" s="166" t="str">
        <f>VLOOKUP(Table2[[#This Row],[Unit Number]],Ops,3,0)</f>
        <v>Monica, Cheryl &amp; Machell</v>
      </c>
      <c r="R1620" s="172" t="str">
        <f>IFERROR(VLOOKUP(Table2[[#This Row],[Enterprise ID]], 'ExistingRental-12.11'!A:H, 3, 0), "Not Open On 12.11")</f>
        <v>Not Open On 12.11</v>
      </c>
      <c r="S1620" s="166" t="str">
        <f>IF(Table2[[#This Row],[Start Rental Date]]="New Rental", "New Rental", "Rental Extension Request")</f>
        <v>New Rental</v>
      </c>
      <c r="T1620" s="166" t="str">
        <f>IFERROR(IF(Table2[[#This Row],[Date of this request]]-Table2[[#This Row],[Tech Service Date]]&lt;60, "New Hire Rental", "Truck Breakdown"), "New Hire Rental")</f>
        <v>Truck Breakdown</v>
      </c>
      <c r="U1620" s="166" t="str">
        <f>IFERROR(VLOOKUP(Table2[[#This Row],[Enterprise ID]], 'ExistingRental-12.11'!A:H, 7, 0), "Not Open On 12.11")</f>
        <v>Not Open On 12.11</v>
      </c>
      <c r="V1620" s="172">
        <f>IFERROR(VLOOKUP(Table2[[#This Row],[Enterprise ID]],'Tech-ServiceDate'!A:B,2,0), "EitherNewHire or Termed")</f>
        <v>45900</v>
      </c>
    </row>
    <row r="1621" spans="1:22" ht="33.75" customHeight="1">
      <c r="A1621" s="15">
        <v>46030</v>
      </c>
      <c r="B1621" s="8">
        <v>21315</v>
      </c>
      <c r="C1621" s="9" t="s">
        <v>15950</v>
      </c>
      <c r="D1621" s="10" t="s">
        <v>15814</v>
      </c>
      <c r="E1621" s="174" t="str">
        <f t="shared" si="66"/>
        <v>21315</v>
      </c>
      <c r="F1621" s="175">
        <f>IFERROR(VLOOKUP(D1621,'TPMS-auto'!A:J, 10,0), "Not-in-TPMS")</f>
        <v>5135373061</v>
      </c>
      <c r="G1621" s="175" t="str">
        <f>IFERROR(VLOOKUP(D1621,'TPMS-auto'!A:J,6,0),"Not-in-TPMS")</f>
        <v>021315</v>
      </c>
      <c r="H1621" s="6" t="s">
        <v>14676</v>
      </c>
      <c r="I1621" s="11" t="s">
        <v>18148</v>
      </c>
      <c r="J1621" s="13" t="s">
        <v>19090</v>
      </c>
      <c r="K1621" s="13" t="s">
        <v>15451</v>
      </c>
      <c r="L1621" s="13" t="s">
        <v>14680</v>
      </c>
      <c r="M1621" s="13"/>
      <c r="N1621" s="3" t="s">
        <v>14680</v>
      </c>
      <c r="O1621" s="3" t="s">
        <v>14680</v>
      </c>
      <c r="P1621" s="166" t="str">
        <f>IFERROR(VLOOKUP(D1621,'TPMS-auto'!A:D, 4,0),"Not-in-TPMS")</f>
        <v>0004766</v>
      </c>
      <c r="Q1621" s="166" t="str">
        <f>VLOOKUP(Table2[[#This Row],[Unit Number]],Ops,3,0)</f>
        <v>Rob &amp; Andrea</v>
      </c>
      <c r="R1621" s="172" t="str">
        <f>IFERROR(VLOOKUP(Table2[[#This Row],[Enterprise ID]], 'ExistingRental-12.11'!A:H, 3, 0), "Not Open On 12.11")</f>
        <v>Not Open On 12.11</v>
      </c>
      <c r="S1621" s="166" t="str">
        <f>IF(Table2[[#This Row],[Start Rental Date]]="New Rental", "New Rental", "Rental Extension Request")</f>
        <v>New Rental</v>
      </c>
      <c r="T1621" s="166" t="str">
        <f>IFERROR(IF(Table2[[#This Row],[Date of this request]]-Table2[[#This Row],[Tech Service Date]]&lt;60, "New Hire Rental", "Truck Breakdown"), "New Hire Rental")</f>
        <v>Truck Breakdown</v>
      </c>
      <c r="U1621" s="166" t="str">
        <f>IFERROR(VLOOKUP(Table2[[#This Row],[Enterprise ID]], 'ExistingRental-12.11'!A:H, 7, 0), "Not Open On 12.11")</f>
        <v>Not Open On 12.11</v>
      </c>
      <c r="V1621" s="172">
        <f>IFERROR(VLOOKUP(Table2[[#This Row],[Enterprise ID]],'Tech-ServiceDate'!A:B,2,0), "EitherNewHire or Termed")</f>
        <v>45837</v>
      </c>
    </row>
    <row r="1622" spans="1:22" ht="33.75" customHeight="1">
      <c r="A1622" s="15">
        <v>46030</v>
      </c>
      <c r="B1622" s="8">
        <v>47228</v>
      </c>
      <c r="C1622" s="9" t="s">
        <v>19091</v>
      </c>
      <c r="D1622" s="10" t="s">
        <v>9320</v>
      </c>
      <c r="E1622" s="174" t="str">
        <f t="shared" si="66"/>
        <v>47228</v>
      </c>
      <c r="F1622" s="175">
        <f>IFERROR(VLOOKUP(D1622,'TPMS-auto'!A:J, 10,0), "Not-in-TPMS")</f>
        <v>5098903128</v>
      </c>
      <c r="G1622" s="175" t="str">
        <f>IFERROR(VLOOKUP(D1622,'TPMS-auto'!A:J,6,0),"Not-in-TPMS")</f>
        <v>047228</v>
      </c>
      <c r="H1622" s="6" t="s">
        <v>14676</v>
      </c>
      <c r="I1622" s="11" t="s">
        <v>19092</v>
      </c>
      <c r="J1622" s="13" t="s">
        <v>19093</v>
      </c>
      <c r="K1622" s="13" t="s">
        <v>19094</v>
      </c>
      <c r="L1622" s="13" t="s">
        <v>14680</v>
      </c>
      <c r="M1622" s="13"/>
      <c r="N1622" s="3" t="s">
        <v>14680</v>
      </c>
      <c r="O1622" s="3" t="s">
        <v>14680</v>
      </c>
      <c r="P1622" s="166" t="str">
        <f>IFERROR(VLOOKUP(D1622,'TPMS-auto'!A:D, 4,0),"Not-in-TPMS")</f>
        <v>0008228</v>
      </c>
      <c r="Q1622" s="166" t="str">
        <f>VLOOKUP(Table2[[#This Row],[Unit Number]],Ops,3,0)</f>
        <v>Carol &amp; Tasha</v>
      </c>
      <c r="R1622" s="172" t="str">
        <f>IFERROR(VLOOKUP(Table2[[#This Row],[Enterprise ID]], 'ExistingRental-12.11'!A:H, 3, 0), "Not Open On 12.11")</f>
        <v>Not Open On 12.11</v>
      </c>
      <c r="S1622" s="166" t="str">
        <f>IF(Table2[[#This Row],[Start Rental Date]]="New Rental", "New Rental", "Rental Extension Request")</f>
        <v>New Rental</v>
      </c>
      <c r="T1622" s="166" t="str">
        <f>IFERROR(IF(Table2[[#This Row],[Date of this request]]-Table2[[#This Row],[Tech Service Date]]&lt;60, "New Hire Rental", "Truck Breakdown"), "New Hire Rental")</f>
        <v>Truck Breakdown</v>
      </c>
      <c r="U1622" s="166" t="str">
        <f>IFERROR(VLOOKUP(Table2[[#This Row],[Enterprise ID]], 'ExistingRental-12.11'!A:H, 7, 0), "Not Open On 12.11")</f>
        <v>Not Open On 12.11</v>
      </c>
      <c r="V1622" s="172">
        <f>IFERROR(VLOOKUP(Table2[[#This Row],[Enterprise ID]],'Tech-ServiceDate'!A:B,2,0), "EitherNewHire or Termed")</f>
        <v>30994</v>
      </c>
    </row>
    <row r="1623" spans="1:22" ht="33.75" customHeight="1">
      <c r="A1623" s="15">
        <v>46030</v>
      </c>
      <c r="B1623" s="8">
        <v>46071</v>
      </c>
      <c r="C1623" s="9" t="s">
        <v>18400</v>
      </c>
      <c r="D1623" s="10" t="s">
        <v>18401</v>
      </c>
      <c r="E1623" s="174" t="str">
        <f t="shared" si="66"/>
        <v>46071</v>
      </c>
      <c r="F1623" s="175">
        <f>IFERROR(VLOOKUP(D1623,'TPMS-auto'!A:J, 10,0), "Not-in-TPMS")</f>
        <v>4157400264</v>
      </c>
      <c r="G1623" s="175" t="str">
        <f>IFERROR(VLOOKUP(D1623,'TPMS-auto'!A:J,6,0),"Not-in-TPMS")</f>
        <v>046071</v>
      </c>
      <c r="H1623" s="12">
        <v>46001</v>
      </c>
      <c r="I1623" s="11" t="s">
        <v>19095</v>
      </c>
      <c r="J1623" s="13" t="s">
        <v>17928</v>
      </c>
      <c r="K1623" s="13" t="s">
        <v>18403</v>
      </c>
      <c r="L1623" s="13" t="s">
        <v>14680</v>
      </c>
      <c r="M1623" s="13"/>
      <c r="N1623" s="13" t="s">
        <v>14680</v>
      </c>
      <c r="O1623" s="13" t="s">
        <v>14680</v>
      </c>
      <c r="P1623" s="166" t="str">
        <f>IFERROR(VLOOKUP(D1623,'TPMS-auto'!A:D, 4,0),"Not-in-TPMS")</f>
        <v>0008184</v>
      </c>
      <c r="Q1623" s="166" t="str">
        <f>VLOOKUP(Table2[[#This Row],[Unit Number]],Ops,3,0)</f>
        <v>Carol &amp; Tasha</v>
      </c>
      <c r="R1623" s="172" t="str">
        <f>IFERROR(VLOOKUP(Table2[[#This Row],[Enterprise ID]], 'ExistingRental-12.11'!A:H, 3, 0), "Not Open On 12.11")</f>
        <v>Not Open On 12.11</v>
      </c>
      <c r="S1623" s="166" t="str">
        <f>IF(Table2[[#This Row],[Start Rental Date]]="New Rental", "New Rental", "Rental Extension Request")</f>
        <v>Rental Extension Request</v>
      </c>
      <c r="T1623" s="166" t="str">
        <f>IFERROR(IF(Table2[[#This Row],[Date of this request]]-Table2[[#This Row],[Tech Service Date]]&lt;60, "New Hire Rental", "Truck Breakdown"), "New Hire Rental")</f>
        <v>New Hire Rental</v>
      </c>
      <c r="U1623" s="166" t="str">
        <f>IFERROR(VLOOKUP(Table2[[#This Row],[Enterprise ID]], 'ExistingRental-12.11'!A:H, 7, 0), "Not Open On 12.11")</f>
        <v>Not Open On 12.11</v>
      </c>
      <c r="V1623" s="172">
        <f>IFERROR(VLOOKUP(Table2[[#This Row],[Enterprise ID]],'Tech-ServiceDate'!A:B,2,0), "EitherNewHire or Termed")</f>
        <v>45984</v>
      </c>
    </row>
    <row r="1624" spans="1:22" ht="33.75" customHeight="1">
      <c r="A1624" s="15">
        <v>46031</v>
      </c>
      <c r="B1624" s="8">
        <v>61329</v>
      </c>
      <c r="C1624" s="9" t="s">
        <v>19096</v>
      </c>
      <c r="D1624" s="10" t="s">
        <v>5395</v>
      </c>
      <c r="E1624" s="174" t="str">
        <f t="shared" si="66"/>
        <v>61329</v>
      </c>
      <c r="F1624" s="175">
        <f>IFERROR(VLOOKUP(D1624,'TPMS-auto'!A:J, 10,0), "Not-in-TPMS")</f>
        <v>4436751096</v>
      </c>
      <c r="G1624" s="175" t="str">
        <f>IFERROR(VLOOKUP(D1624,'TPMS-auto'!A:J,6,0),"Not-in-TPMS")</f>
        <v>061329</v>
      </c>
      <c r="H1624" s="6" t="s">
        <v>14676</v>
      </c>
      <c r="I1624" s="11" t="s">
        <v>19097</v>
      </c>
      <c r="J1624" s="13" t="s">
        <v>18949</v>
      </c>
      <c r="K1624" s="13" t="s">
        <v>15451</v>
      </c>
      <c r="L1624" s="13" t="s">
        <v>14680</v>
      </c>
      <c r="M1624" s="13"/>
      <c r="N1624" s="3" t="s">
        <v>14680</v>
      </c>
      <c r="O1624" s="3" t="s">
        <v>14680</v>
      </c>
      <c r="P1624" s="166" t="str">
        <f>IFERROR(VLOOKUP(D1624,'TPMS-auto'!A:D, 4,0),"Not-in-TPMS")</f>
        <v>0007084</v>
      </c>
      <c r="Q1624" s="166" t="str">
        <f>VLOOKUP(Table2[[#This Row],[Unit Number]],Ops,3,0)</f>
        <v>Monica, Cheryl &amp; Machell</v>
      </c>
      <c r="R1624" s="172" t="str">
        <f>IFERROR(VLOOKUP(Table2[[#This Row],[Enterprise ID]], 'ExistingRental-12.11'!A:H, 3, 0), "Not Open On 12.11")</f>
        <v>Not Open On 12.11</v>
      </c>
      <c r="S1624" s="166" t="str">
        <f>IF(Table2[[#This Row],[Start Rental Date]]="New Rental", "New Rental", "Rental Extension Request")</f>
        <v>New Rental</v>
      </c>
      <c r="T1624" s="166" t="str">
        <f>IFERROR(IF(Table2[[#This Row],[Date of this request]]-Table2[[#This Row],[Tech Service Date]]&lt;60, "New Hire Rental", "Truck Breakdown"), "New Hire Rental")</f>
        <v>Truck Breakdown</v>
      </c>
      <c r="U1624" s="166" t="str">
        <f>IFERROR(VLOOKUP(Table2[[#This Row],[Enterprise ID]], 'ExistingRental-12.11'!A:H, 7, 0), "Not Open On 12.11")</f>
        <v>Not Open On 12.11</v>
      </c>
      <c r="V1624" s="172">
        <f>IFERROR(VLOOKUP(Table2[[#This Row],[Enterprise ID]],'Tech-ServiceDate'!A:B,2,0), "EitherNewHire or Termed")</f>
        <v>40917</v>
      </c>
    </row>
    <row r="1625" spans="1:22" ht="33.75" customHeight="1">
      <c r="A1625" s="15">
        <v>46031</v>
      </c>
      <c r="B1625" s="8">
        <v>61374</v>
      </c>
      <c r="C1625" s="9" t="s">
        <v>19098</v>
      </c>
      <c r="D1625" s="10" t="s">
        <v>16708</v>
      </c>
      <c r="E1625" s="174" t="str">
        <f t="shared" si="66"/>
        <v>61374</v>
      </c>
      <c r="F1625" s="175">
        <f>IFERROR(VLOOKUP(D1625,'TPMS-auto'!A:J, 10,0), "Not-in-TPMS")</f>
        <v>4109006411</v>
      </c>
      <c r="G1625" s="175" t="str">
        <f>IFERROR(VLOOKUP(D1625,'TPMS-auto'!A:J,6,0),"Not-in-TPMS")</f>
        <v>061374</v>
      </c>
      <c r="H1625" s="6" t="s">
        <v>14676</v>
      </c>
      <c r="I1625" s="11" t="s">
        <v>19099</v>
      </c>
      <c r="J1625" s="13" t="s">
        <v>19100</v>
      </c>
      <c r="K1625" s="13" t="s">
        <v>15451</v>
      </c>
      <c r="L1625" s="13" t="s">
        <v>14680</v>
      </c>
      <c r="M1625" s="13"/>
      <c r="N1625" s="3" t="s">
        <v>14680</v>
      </c>
      <c r="O1625" s="3" t="s">
        <v>14680</v>
      </c>
      <c r="P1625" s="166" t="str">
        <f>IFERROR(VLOOKUP(D1625,'TPMS-auto'!A:D, 4,0),"Not-in-TPMS")</f>
        <v>0007084</v>
      </c>
      <c r="Q1625" s="166" t="str">
        <f>VLOOKUP(Table2[[#This Row],[Unit Number]],Ops,3,0)</f>
        <v>Monica, Cheryl &amp; Machell</v>
      </c>
      <c r="R1625" s="172" t="str">
        <f>IFERROR(VLOOKUP(Table2[[#This Row],[Enterprise ID]], 'ExistingRental-12.11'!A:H, 3, 0), "Not Open On 12.11")</f>
        <v>Not Open On 12.11</v>
      </c>
      <c r="S1625" s="166" t="str">
        <f>IF(Table2[[#This Row],[Start Rental Date]]="New Rental", "New Rental", "Rental Extension Request")</f>
        <v>New Rental</v>
      </c>
      <c r="T1625" s="166" t="str">
        <f>IFERROR(IF(Table2[[#This Row],[Date of this request]]-Table2[[#This Row],[Tech Service Date]]&lt;60, "New Hire Rental", "Truck Breakdown"), "New Hire Rental")</f>
        <v>Truck Breakdown</v>
      </c>
      <c r="U1625" s="166" t="str">
        <f>IFERROR(VLOOKUP(Table2[[#This Row],[Enterprise ID]], 'ExistingRental-12.11'!A:H, 7, 0), "Not Open On 12.11")</f>
        <v>Not Open On 12.11</v>
      </c>
      <c r="V1625" s="172">
        <f>IFERROR(VLOOKUP(Table2[[#This Row],[Enterprise ID]],'Tech-ServiceDate'!A:B,2,0), "EitherNewHire or Termed")</f>
        <v>37893</v>
      </c>
    </row>
    <row r="1626" spans="1:22" ht="33.75" customHeight="1">
      <c r="A1626" s="15">
        <v>46031</v>
      </c>
      <c r="B1626" s="8">
        <v>61449</v>
      </c>
      <c r="C1626" s="9" t="s">
        <v>19101</v>
      </c>
      <c r="D1626" s="10" t="s">
        <v>19102</v>
      </c>
      <c r="E1626" s="174" t="str">
        <f t="shared" si="66"/>
        <v>61449</v>
      </c>
      <c r="F1626" s="175">
        <f>IFERROR(VLOOKUP(D1626,'TPMS-auto'!A:J, 10,0), "Not-in-TPMS")</f>
        <v>6313161686</v>
      </c>
      <c r="G1626" s="175" t="str">
        <f>IFERROR(VLOOKUP(D1626,'TPMS-auto'!A:J,6,0),"Not-in-TPMS")</f>
        <v>061449</v>
      </c>
      <c r="H1626" s="6" t="s">
        <v>14676</v>
      </c>
      <c r="I1626" s="11" t="s">
        <v>19103</v>
      </c>
      <c r="J1626" s="13" t="s">
        <v>19025</v>
      </c>
      <c r="K1626" s="13" t="s">
        <v>15451</v>
      </c>
      <c r="L1626" s="13" t="s">
        <v>14680</v>
      </c>
      <c r="M1626" s="13"/>
      <c r="N1626" s="3" t="s">
        <v>14680</v>
      </c>
      <c r="O1626" s="3" t="s">
        <v>14680</v>
      </c>
      <c r="P1626" s="166" t="str">
        <f>IFERROR(VLOOKUP(D1626,'TPMS-auto'!A:D, 4,0),"Not-in-TPMS")</f>
        <v>0007744</v>
      </c>
      <c r="Q1626" s="166" t="str">
        <f>VLOOKUP(Table2[[#This Row],[Unit Number]],Ops,3,0)</f>
        <v>Rob &amp; Andrea</v>
      </c>
      <c r="R1626" s="172" t="str">
        <f>IFERROR(VLOOKUP(Table2[[#This Row],[Enterprise ID]], 'ExistingRental-12.11'!A:H, 3, 0), "Not Open On 12.11")</f>
        <v>Not Open On 12.11</v>
      </c>
      <c r="S1626" s="166" t="str">
        <f>IF(Table2[[#This Row],[Start Rental Date]]="New Rental", "New Rental", "Rental Extension Request")</f>
        <v>New Rental</v>
      </c>
      <c r="T1626" s="166" t="str">
        <f>IFERROR(IF(Table2[[#This Row],[Date of this request]]-Table2[[#This Row],[Tech Service Date]]&lt;60, "New Hire Rental", "Truck Breakdown"), "New Hire Rental")</f>
        <v>Truck Breakdown</v>
      </c>
      <c r="U1626" s="166" t="str">
        <f>IFERROR(VLOOKUP(Table2[[#This Row],[Enterprise ID]], 'ExistingRental-12.11'!A:H, 7, 0), "Not Open On 12.11")</f>
        <v>Not Open On 12.11</v>
      </c>
      <c r="V1626" s="172">
        <f>IFERROR(VLOOKUP(Table2[[#This Row],[Enterprise ID]],'Tech-ServiceDate'!A:B,2,0), "EitherNewHire or Termed")</f>
        <v>39818</v>
      </c>
    </row>
    <row r="1627" spans="1:22" ht="33.75" customHeight="1">
      <c r="A1627" s="15">
        <v>46031</v>
      </c>
      <c r="B1627" s="8">
        <v>47371</v>
      </c>
      <c r="C1627" s="9" t="s">
        <v>19104</v>
      </c>
      <c r="D1627" s="10" t="s">
        <v>19105</v>
      </c>
      <c r="E1627" s="174" t="str">
        <f t="shared" si="66"/>
        <v>47371</v>
      </c>
      <c r="F1627" s="175">
        <f>IFERROR(VLOOKUP(D1627,'TPMS-auto'!A:J, 10,0), "Not-in-TPMS")</f>
        <v>4129061159</v>
      </c>
      <c r="G1627" s="175" t="str">
        <f>IFERROR(VLOOKUP(D1627,'TPMS-auto'!A:J,6,0),"Not-in-TPMS")</f>
        <v>047371</v>
      </c>
      <c r="H1627" s="6" t="s">
        <v>14676</v>
      </c>
      <c r="I1627" s="11" t="s">
        <v>19106</v>
      </c>
      <c r="J1627" s="13" t="s">
        <v>19107</v>
      </c>
      <c r="K1627" s="13" t="s">
        <v>15451</v>
      </c>
      <c r="L1627" s="13" t="s">
        <v>14680</v>
      </c>
      <c r="M1627" s="13"/>
      <c r="N1627" s="3" t="s">
        <v>14680</v>
      </c>
      <c r="O1627" s="3" t="s">
        <v>14680</v>
      </c>
      <c r="P1627" s="166" t="str">
        <f>IFERROR(VLOOKUP(D1627,'TPMS-auto'!A:D, 4,0),"Not-in-TPMS")</f>
        <v>0006141</v>
      </c>
      <c r="Q1627" s="166" t="str">
        <f>VLOOKUP(Table2[[#This Row],[Unit Number]],Ops,3,0)</f>
        <v>Monica, Cheryl &amp; Machell</v>
      </c>
      <c r="R1627" s="172" t="str">
        <f>IFERROR(VLOOKUP(Table2[[#This Row],[Enterprise ID]], 'ExistingRental-12.11'!A:H, 3, 0), "Not Open On 12.11")</f>
        <v>Not Open On 12.11</v>
      </c>
      <c r="S1627" s="166" t="str">
        <f>IF(Table2[[#This Row],[Start Rental Date]]="New Rental", "New Rental", "Rental Extension Request")</f>
        <v>New Rental</v>
      </c>
      <c r="T1627" s="166" t="str">
        <f>IFERROR(IF(Table2[[#This Row],[Date of this request]]-Table2[[#This Row],[Tech Service Date]]&lt;60, "New Hire Rental", "Truck Breakdown"), "New Hire Rental")</f>
        <v>Truck Breakdown</v>
      </c>
      <c r="U1627" s="166" t="str">
        <f>IFERROR(VLOOKUP(Table2[[#This Row],[Enterprise ID]], 'ExistingRental-12.11'!A:H, 7, 0), "Not Open On 12.11")</f>
        <v>Not Open On 12.11</v>
      </c>
      <c r="V1627" s="172">
        <f>IFERROR(VLOOKUP(Table2[[#This Row],[Enterprise ID]],'Tech-ServiceDate'!A:B,2,0), "EitherNewHire or Termed")</f>
        <v>45823</v>
      </c>
    </row>
    <row r="1628" spans="1:22" ht="33.75" customHeight="1">
      <c r="A1628" s="15">
        <v>46031</v>
      </c>
      <c r="B1628" s="8">
        <v>36280</v>
      </c>
      <c r="C1628" s="9" t="s">
        <v>17576</v>
      </c>
      <c r="D1628" s="10" t="s">
        <v>15293</v>
      </c>
      <c r="E1628" s="174" t="str">
        <f t="shared" si="66"/>
        <v>36280</v>
      </c>
      <c r="F1628" s="175">
        <f>IFERROR(VLOOKUP(D1628,'TPMS-auto'!A:J, 10,0), "Not-in-TPMS")</f>
        <v>3363413808</v>
      </c>
      <c r="G1628" s="175" t="str">
        <f>IFERROR(VLOOKUP(D1628,'TPMS-auto'!A:J,6,0),"Not-in-TPMS")</f>
        <v>036280</v>
      </c>
      <c r="H1628" s="12">
        <v>45975</v>
      </c>
      <c r="I1628" s="11" t="s">
        <v>15294</v>
      </c>
      <c r="J1628" s="13" t="s">
        <v>19108</v>
      </c>
      <c r="K1628" s="13" t="s">
        <v>15451</v>
      </c>
      <c r="L1628" s="13" t="s">
        <v>14680</v>
      </c>
      <c r="M1628" s="13"/>
      <c r="N1628" s="13" t="s">
        <v>14680</v>
      </c>
      <c r="O1628" s="13" t="s">
        <v>14680</v>
      </c>
      <c r="P1628" s="166" t="str">
        <f>IFERROR(VLOOKUP(D1628,'TPMS-auto'!A:D, 4,0),"Not-in-TPMS")</f>
        <v>0008175</v>
      </c>
      <c r="Q1628" s="166" t="str">
        <f>VLOOKUP(Table2[[#This Row],[Unit Number]],Ops,3,0)</f>
        <v>Rob &amp; Andrea</v>
      </c>
      <c r="R1628" s="172" t="str">
        <f>IFERROR(VLOOKUP(Table2[[#This Row],[Enterprise ID]], 'ExistingRental-12.11'!A:H, 3, 0), "Not Open On 12.11")</f>
        <v>Not Open On 12.11</v>
      </c>
      <c r="S1628" s="166" t="str">
        <f>IF(Table2[[#This Row],[Start Rental Date]]="New Rental", "New Rental", "Rental Extension Request")</f>
        <v>Rental Extension Request</v>
      </c>
      <c r="T1628" s="166" t="str">
        <f>IFERROR(IF(Table2[[#This Row],[Date of this request]]-Table2[[#This Row],[Tech Service Date]]&lt;60, "New Hire Rental", "Truck Breakdown"), "New Hire Rental")</f>
        <v>Truck Breakdown</v>
      </c>
      <c r="U1628" s="166" t="str">
        <f>IFERROR(VLOOKUP(Table2[[#This Row],[Enterprise ID]], 'ExistingRental-12.11'!A:H, 7, 0), "Not Open On 12.11")</f>
        <v>Not Open On 12.11</v>
      </c>
      <c r="V1628" s="172">
        <f>IFERROR(VLOOKUP(Table2[[#This Row],[Enterprise ID]],'Tech-ServiceDate'!A:B,2,0), "EitherNewHire or Termed")</f>
        <v>43607</v>
      </c>
    </row>
    <row r="1629" spans="1:22" ht="33.75" customHeight="1">
      <c r="A1629" s="15">
        <v>46031</v>
      </c>
      <c r="B1629" s="8">
        <v>21222</v>
      </c>
      <c r="C1629" s="9" t="s">
        <v>19109</v>
      </c>
      <c r="D1629" s="10" t="s">
        <v>19110</v>
      </c>
      <c r="E1629" s="174" t="str">
        <f t="shared" si="66"/>
        <v>21222</v>
      </c>
      <c r="F1629" s="175" t="str">
        <f>IFERROR(VLOOKUP(D1629,'TPMS-auto'!A:J, 10,0), "Not-in-TPMS")</f>
        <v>Not-in-TPMS</v>
      </c>
      <c r="G1629" s="175" t="str">
        <f>IFERROR(VLOOKUP(D1629,'TPMS-auto'!A:J,6,0),"Not-in-TPMS")</f>
        <v>Not-in-TPMS</v>
      </c>
      <c r="H1629" s="6" t="s">
        <v>14676</v>
      </c>
      <c r="I1629" s="11"/>
      <c r="J1629" s="13" t="s">
        <v>15426</v>
      </c>
      <c r="K1629" s="13"/>
      <c r="L1629" s="13"/>
      <c r="M1629" s="13"/>
      <c r="N1629" s="3" t="s">
        <v>14680</v>
      </c>
      <c r="O1629" s="3" t="s">
        <v>14680</v>
      </c>
      <c r="P1629" s="166" t="str">
        <f>IFERROR(VLOOKUP(D1629,'TPMS-auto'!A:D, 4,0),"Not-in-TPMS")</f>
        <v>Not-in-TPMS</v>
      </c>
      <c r="Q1629" s="166" t="e">
        <f>VLOOKUP(Table2[[#This Row],[Unit Number]],Ops,3,0)</f>
        <v>#N/A</v>
      </c>
      <c r="R1629" s="172" t="str">
        <f>IFERROR(VLOOKUP(Table2[[#This Row],[Enterprise ID]], 'ExistingRental-12.11'!A:H, 3, 0), "Not Open On 12.11")</f>
        <v>Not Open On 12.11</v>
      </c>
      <c r="S1629" s="166" t="str">
        <f>IF(Table2[[#This Row],[Start Rental Date]]="New Rental", "New Rental", "Rental Extension Request")</f>
        <v>New Rental</v>
      </c>
      <c r="T1629" s="166" t="str">
        <f>IFERROR(IF(Table2[[#This Row],[Date of this request]]-Table2[[#This Row],[Tech Service Date]]&lt;60, "New Hire Rental", "Truck Breakdown"), "New Hire Rental")</f>
        <v>New Hire Rental</v>
      </c>
      <c r="U1629" s="166" t="str">
        <f>IFERROR(VLOOKUP(Table2[[#This Row],[Enterprise ID]], 'ExistingRental-12.11'!A:H, 7, 0), "Not Open On 12.11")</f>
        <v>Not Open On 12.11</v>
      </c>
      <c r="V1629" s="172" t="str">
        <f>IFERROR(VLOOKUP(Table2[[#This Row],[Enterprise ID]],'Tech-ServiceDate'!A:B,2,0), "EitherNewHire or Termed")</f>
        <v>EitherNewHire or Termed</v>
      </c>
    </row>
    <row r="1630" spans="1:22" ht="33.75" customHeight="1">
      <c r="A1630" s="15">
        <v>46031</v>
      </c>
      <c r="B1630" s="8">
        <v>22334</v>
      </c>
      <c r="C1630" s="9" t="s">
        <v>19111</v>
      </c>
      <c r="D1630" s="10" t="s">
        <v>19112</v>
      </c>
      <c r="E1630" s="174" t="str">
        <f t="shared" si="66"/>
        <v>22334</v>
      </c>
      <c r="F1630" s="175" t="str">
        <f>IFERROR(VLOOKUP(D1630,'TPMS-auto'!A:J, 10,0), "Not-in-TPMS")</f>
        <v>Not-in-TPMS</v>
      </c>
      <c r="G1630" s="175" t="str">
        <f>IFERROR(VLOOKUP(D1630,'TPMS-auto'!A:J,6,0),"Not-in-TPMS")</f>
        <v>Not-in-TPMS</v>
      </c>
      <c r="H1630" s="6" t="s">
        <v>14676</v>
      </c>
      <c r="I1630" s="11"/>
      <c r="J1630" s="13" t="s">
        <v>15426</v>
      </c>
      <c r="K1630" s="13"/>
      <c r="L1630" s="13"/>
      <c r="M1630" s="13"/>
      <c r="N1630" s="3" t="s">
        <v>14680</v>
      </c>
      <c r="O1630" s="3" t="s">
        <v>14680</v>
      </c>
      <c r="P1630" s="166" t="str">
        <f>IFERROR(VLOOKUP(D1630,'TPMS-auto'!A:D, 4,0),"Not-in-TPMS")</f>
        <v>Not-in-TPMS</v>
      </c>
      <c r="Q1630" s="166" t="e">
        <f>VLOOKUP(Table2[[#This Row],[Unit Number]],Ops,3,0)</f>
        <v>#N/A</v>
      </c>
      <c r="R1630" s="172" t="str">
        <f>IFERROR(VLOOKUP(Table2[[#This Row],[Enterprise ID]], 'ExistingRental-12.11'!A:H, 3, 0), "Not Open On 12.11")</f>
        <v>Not Open On 12.11</v>
      </c>
      <c r="S1630" s="166" t="str">
        <f>IF(Table2[[#This Row],[Start Rental Date]]="New Rental", "New Rental", "Rental Extension Request")</f>
        <v>New Rental</v>
      </c>
      <c r="T1630" s="166" t="str">
        <f>IFERROR(IF(Table2[[#This Row],[Date of this request]]-Table2[[#This Row],[Tech Service Date]]&lt;60, "New Hire Rental", "Truck Breakdown"), "New Hire Rental")</f>
        <v>New Hire Rental</v>
      </c>
      <c r="U1630" s="166" t="str">
        <f>IFERROR(VLOOKUP(Table2[[#This Row],[Enterprise ID]], 'ExistingRental-12.11'!A:H, 7, 0), "Not Open On 12.11")</f>
        <v>Not Open On 12.11</v>
      </c>
      <c r="V1630" s="172" t="str">
        <f>IFERROR(VLOOKUP(Table2[[#This Row],[Enterprise ID]],'Tech-ServiceDate'!A:B,2,0), "EitherNewHire or Termed")</f>
        <v>EitherNewHire or Termed</v>
      </c>
    </row>
    <row r="1631" spans="1:22" ht="33.75" customHeight="1">
      <c r="A1631" s="15">
        <v>46031</v>
      </c>
      <c r="B1631" s="8">
        <v>36915</v>
      </c>
      <c r="C1631" s="9" t="s">
        <v>17868</v>
      </c>
      <c r="D1631" s="10" t="s">
        <v>16796</v>
      </c>
      <c r="E1631" s="174" t="str">
        <f t="shared" si="66"/>
        <v>36915</v>
      </c>
      <c r="F1631" s="175">
        <f>IFERROR(VLOOKUP(D1631,'TPMS-auto'!A:J, 10,0), "Not-in-TPMS")</f>
        <v>2708787175</v>
      </c>
      <c r="G1631" s="175" t="str">
        <f>IFERROR(VLOOKUP(D1631,'TPMS-auto'!A:J,6,0),"Not-in-TPMS")</f>
        <v>036915</v>
      </c>
      <c r="H1631" s="12">
        <v>45985</v>
      </c>
      <c r="I1631" s="11" t="s">
        <v>17869</v>
      </c>
      <c r="J1631" s="13" t="s">
        <v>19113</v>
      </c>
      <c r="K1631" s="13" t="s">
        <v>19048</v>
      </c>
      <c r="L1631" s="13"/>
      <c r="M1631" s="13"/>
      <c r="N1631" s="13" t="s">
        <v>14680</v>
      </c>
      <c r="O1631" s="13" t="s">
        <v>14680</v>
      </c>
      <c r="P1631" s="166" t="str">
        <f>IFERROR(VLOOKUP(D1631,'TPMS-auto'!A:D, 4,0),"Not-in-TPMS")</f>
        <v>0008096</v>
      </c>
      <c r="Q1631" s="166" t="str">
        <f>VLOOKUP(Table2[[#This Row],[Unit Number]],Ops,3,0)</f>
        <v>Monica, Cheryl &amp; Machell</v>
      </c>
      <c r="R1631" s="172">
        <f>IFERROR(VLOOKUP(Table2[[#This Row],[Enterprise ID]], 'ExistingRental-12.11'!A:H, 3, 0), "Not Open On 12.11")</f>
        <v>45960</v>
      </c>
      <c r="S1631" s="166" t="str">
        <f>IF(Table2[[#This Row],[Start Rental Date]]="New Rental", "New Rental", "Rental Extension Request")</f>
        <v>Rental Extension Request</v>
      </c>
      <c r="T1631" s="166" t="str">
        <f>IFERROR(IF(Table2[[#This Row],[Date of this request]]-Table2[[#This Row],[Tech Service Date]]&lt;60, "New Hire Rental", "Truck Breakdown"), "New Hire Rental")</f>
        <v>Truck Breakdown</v>
      </c>
      <c r="U1631" s="166" t="str">
        <f>IFERROR(VLOOKUP(Table2[[#This Row],[Enterprise ID]], 'ExistingRental-12.11'!A:H, 7, 0), "Not Open On 12.11")</f>
        <v>CHRISTOPHER SUTTON</v>
      </c>
      <c r="V1631" s="172">
        <f>IFERROR(VLOOKUP(Table2[[#This Row],[Enterprise ID]],'Tech-ServiceDate'!A:B,2,0), "EitherNewHire or Termed")</f>
        <v>45879</v>
      </c>
    </row>
    <row r="1632" spans="1:22" ht="33.75" customHeight="1">
      <c r="A1632" s="15">
        <v>46031</v>
      </c>
      <c r="B1632" s="8">
        <v>61042</v>
      </c>
      <c r="C1632" s="9" t="s">
        <v>18475</v>
      </c>
      <c r="D1632" s="10" t="s">
        <v>18476</v>
      </c>
      <c r="E1632" s="174" t="str">
        <f t="shared" si="66"/>
        <v>61042</v>
      </c>
      <c r="F1632" s="175">
        <f>IFERROR(VLOOKUP(D1632,'TPMS-auto'!A:J, 10,0), "Not-in-TPMS")</f>
        <v>7739461915</v>
      </c>
      <c r="G1632" s="175" t="str">
        <f>IFERROR(VLOOKUP(D1632,'TPMS-auto'!A:J,6,0),"Not-in-TPMS")</f>
        <v>061042</v>
      </c>
      <c r="H1632" s="6">
        <v>46003</v>
      </c>
      <c r="I1632" s="11" t="s">
        <v>18477</v>
      </c>
      <c r="J1632" s="13" t="s">
        <v>18478</v>
      </c>
      <c r="K1632" s="13" t="s">
        <v>15451</v>
      </c>
      <c r="L1632" s="13" t="s">
        <v>14680</v>
      </c>
      <c r="M1632" s="13"/>
      <c r="N1632" s="13" t="s">
        <v>14680</v>
      </c>
      <c r="O1632" s="13" t="s">
        <v>14680</v>
      </c>
      <c r="P1632" s="166" t="str">
        <f>IFERROR(VLOOKUP(D1632,'TPMS-auto'!A:D, 4,0),"Not-in-TPMS")</f>
        <v>0008555</v>
      </c>
      <c r="Q1632" s="166" t="str">
        <f>VLOOKUP(Table2[[#This Row],[Unit Number]],Ops,3,0)</f>
        <v>Monica, Cheryl &amp; Machell</v>
      </c>
      <c r="R1632" s="172" t="str">
        <f>IFERROR(VLOOKUP(Table2[[#This Row],[Enterprise ID]], 'ExistingRental-12.11'!A:H, 3, 0), "Not Open On 12.11")</f>
        <v>Not Open On 12.11</v>
      </c>
      <c r="S1632" s="166" t="str">
        <f>IF(Table2[[#This Row],[Start Rental Date]]="New Rental", "New Rental", "Rental Extension Request")</f>
        <v>Rental Extension Request</v>
      </c>
      <c r="T1632" s="166" t="str">
        <f>IFERROR(IF(Table2[[#This Row],[Date of this request]]-Table2[[#This Row],[Tech Service Date]]&lt;60, "New Hire Rental", "Truck Breakdown"), "New Hire Rental")</f>
        <v>Truck Breakdown</v>
      </c>
      <c r="U1632" s="166" t="str">
        <f>IFERROR(VLOOKUP(Table2[[#This Row],[Enterprise ID]], 'ExistingRental-12.11'!A:H, 7, 0), "Not Open On 12.11")</f>
        <v>Not Open On 12.11</v>
      </c>
      <c r="V1632" s="172">
        <f>IFERROR(VLOOKUP(Table2[[#This Row],[Enterprise ID]],'Tech-ServiceDate'!A:B,2,0), "EitherNewHire or Termed")</f>
        <v>45963</v>
      </c>
    </row>
    <row r="1633" spans="1:22" ht="33.75" customHeight="1">
      <c r="A1633" s="15">
        <v>46031</v>
      </c>
      <c r="B1633" s="8">
        <v>61841</v>
      </c>
      <c r="C1633" s="9" t="s">
        <v>19114</v>
      </c>
      <c r="D1633" s="10" t="s">
        <v>10459</v>
      </c>
      <c r="E1633" s="174" t="str">
        <f t="shared" si="66"/>
        <v>61841</v>
      </c>
      <c r="F1633" s="175">
        <f>IFERROR(VLOOKUP(D1633,'TPMS-auto'!A:J, 10,0), "Not-in-TPMS")</f>
        <v>3479690320</v>
      </c>
      <c r="G1633" s="175" t="str">
        <f>IFERROR(VLOOKUP(D1633,'TPMS-auto'!A:J,6,0),"Not-in-TPMS")</f>
        <v>061841</v>
      </c>
      <c r="H1633" s="6" t="s">
        <v>14676</v>
      </c>
      <c r="I1633" s="11"/>
      <c r="J1633" s="13" t="s">
        <v>18947</v>
      </c>
      <c r="K1633" s="13" t="s">
        <v>16194</v>
      </c>
      <c r="L1633" s="13" t="s">
        <v>14680</v>
      </c>
      <c r="M1633" s="13"/>
      <c r="N1633" s="3" t="s">
        <v>14680</v>
      </c>
      <c r="O1633" s="3" t="s">
        <v>14680</v>
      </c>
      <c r="P1633" s="166" t="str">
        <f>IFERROR(VLOOKUP(D1633,'TPMS-auto'!A:D, 4,0),"Not-in-TPMS")</f>
        <v>0007744</v>
      </c>
      <c r="Q1633" s="166" t="str">
        <f>VLOOKUP(Table2[[#This Row],[Unit Number]],Ops,3,0)</f>
        <v>Rob &amp; Andrea</v>
      </c>
      <c r="R1633" s="172" t="str">
        <f>IFERROR(VLOOKUP(Table2[[#This Row],[Enterprise ID]], 'ExistingRental-12.11'!A:H, 3, 0), "Not Open On 12.11")</f>
        <v>Not Open On 12.11</v>
      </c>
      <c r="S1633" s="166" t="str">
        <f>IF(Table2[[#This Row],[Start Rental Date]]="New Rental", "New Rental", "Rental Extension Request")</f>
        <v>New Rental</v>
      </c>
      <c r="T1633" s="166" t="str">
        <f>IFERROR(IF(Table2[[#This Row],[Date of this request]]-Table2[[#This Row],[Tech Service Date]]&lt;60, "New Hire Rental", "Truck Breakdown"), "New Hire Rental")</f>
        <v>Truck Breakdown</v>
      </c>
      <c r="U1633" s="166" t="str">
        <f>IFERROR(VLOOKUP(Table2[[#This Row],[Enterprise ID]], 'ExistingRental-12.11'!A:H, 7, 0), "Not Open On 12.11")</f>
        <v>Not Open On 12.11</v>
      </c>
      <c r="V1633" s="172">
        <f>IFERROR(VLOOKUP(Table2[[#This Row],[Enterprise ID]],'Tech-ServiceDate'!A:B,2,0), "EitherNewHire or Termed")</f>
        <v>39125</v>
      </c>
    </row>
    <row r="1634" spans="1:22" ht="33.75" customHeight="1">
      <c r="A1634" s="15">
        <v>46031</v>
      </c>
      <c r="B1634" s="8">
        <v>46835</v>
      </c>
      <c r="C1634" s="9" t="s">
        <v>14715</v>
      </c>
      <c r="D1634" s="10" t="s">
        <v>14716</v>
      </c>
      <c r="E1634" s="174" t="str">
        <f t="shared" si="66"/>
        <v>46835</v>
      </c>
      <c r="F1634" s="175">
        <f>IFERROR(VLOOKUP(D1634,'TPMS-auto'!A:J, 10,0), "Not-in-TPMS")</f>
        <v>8287230074</v>
      </c>
      <c r="G1634" s="175" t="str">
        <f>IFERROR(VLOOKUP(D1634,'TPMS-auto'!A:J,6,0),"Not-in-TPMS")</f>
        <v>046835</v>
      </c>
      <c r="H1634" s="12">
        <v>46006</v>
      </c>
      <c r="I1634" s="11" t="s">
        <v>19115</v>
      </c>
      <c r="J1634" s="13" t="s">
        <v>19116</v>
      </c>
      <c r="K1634" s="13" t="s">
        <v>16194</v>
      </c>
      <c r="L1634" s="13" t="s">
        <v>14680</v>
      </c>
      <c r="M1634" s="13"/>
      <c r="N1634" s="13" t="s">
        <v>14680</v>
      </c>
      <c r="O1634" s="13" t="s">
        <v>14680</v>
      </c>
      <c r="P1634" s="166" t="str">
        <f>IFERROR(VLOOKUP(D1634,'TPMS-auto'!A:D, 4,0),"Not-in-TPMS")</f>
        <v>0004766</v>
      </c>
      <c r="Q1634" s="166" t="str">
        <f>VLOOKUP(Table2[[#This Row],[Unit Number]],Ops,3,0)</f>
        <v>Rob &amp; Andrea</v>
      </c>
      <c r="R1634" s="172" t="str">
        <f>IFERROR(VLOOKUP(Table2[[#This Row],[Enterprise ID]], 'ExistingRental-12.11'!A:H, 3, 0), "Not Open On 12.11")</f>
        <v>Not Open On 12.11</v>
      </c>
      <c r="S1634" s="166" t="str">
        <f>IF(Table2[[#This Row],[Start Rental Date]]="New Rental", "New Rental", "Rental Extension Request")</f>
        <v>Rental Extension Request</v>
      </c>
      <c r="T1634" s="166" t="str">
        <f>IFERROR(IF(Table2[[#This Row],[Date of this request]]-Table2[[#This Row],[Tech Service Date]]&lt;60, "New Hire Rental", "Truck Breakdown"), "New Hire Rental")</f>
        <v>Truck Breakdown</v>
      </c>
      <c r="U1634" s="166" t="str">
        <f>IFERROR(VLOOKUP(Table2[[#This Row],[Enterprise ID]], 'ExistingRental-12.11'!A:H, 7, 0), "Not Open On 12.11")</f>
        <v>Not Open On 12.11</v>
      </c>
      <c r="V1634" s="172">
        <f>IFERROR(VLOOKUP(Table2[[#This Row],[Enterprise ID]],'Tech-ServiceDate'!A:B,2,0), "EitherNewHire or Termed")</f>
        <v>45501</v>
      </c>
    </row>
    <row r="1635" spans="1:22" ht="33.75" customHeight="1">
      <c r="A1635" s="15">
        <v>46031</v>
      </c>
      <c r="B1635" s="8">
        <v>61689</v>
      </c>
      <c r="C1635" s="9" t="s">
        <v>16276</v>
      </c>
      <c r="D1635" s="10" t="s">
        <v>968</v>
      </c>
      <c r="E1635" s="174" t="str">
        <f t="shared" si="66"/>
        <v>61689</v>
      </c>
      <c r="F1635" s="175">
        <f>IFERROR(VLOOKUP(D1635,'TPMS-auto'!A:J, 10,0), "Not-in-TPMS")</f>
        <v>9567062925</v>
      </c>
      <c r="G1635" s="175" t="str">
        <f>IFERROR(VLOOKUP(D1635,'TPMS-auto'!A:J,6,0),"Not-in-TPMS")</f>
        <v>061689</v>
      </c>
      <c r="H1635" s="12">
        <v>46031</v>
      </c>
      <c r="I1635" s="11" t="s">
        <v>19117</v>
      </c>
      <c r="J1635" s="13" t="s">
        <v>19118</v>
      </c>
      <c r="K1635" s="13" t="s">
        <v>17632</v>
      </c>
      <c r="L1635" s="13" t="s">
        <v>14680</v>
      </c>
      <c r="M1635" s="13"/>
      <c r="N1635" s="13" t="s">
        <v>14680</v>
      </c>
      <c r="O1635" s="13" t="s">
        <v>14680</v>
      </c>
      <c r="P1635" s="166" t="str">
        <f>IFERROR(VLOOKUP(D1635,'TPMS-auto'!A:D, 4,0),"Not-in-TPMS")</f>
        <v>0008147</v>
      </c>
      <c r="Q1635" s="166" t="str">
        <f>VLOOKUP(Table2[[#This Row],[Unit Number]],Ops,3,0)</f>
        <v>Carol &amp; Tasha</v>
      </c>
      <c r="R1635" s="172" t="str">
        <f>IFERROR(VLOOKUP(Table2[[#This Row],[Enterprise ID]], 'ExistingRental-12.11'!A:H, 3, 0), "Not Open On 12.11")</f>
        <v>Not Open On 12.11</v>
      </c>
      <c r="S1635" s="166" t="str">
        <f>IF(Table2[[#This Row],[Start Rental Date]]="New Rental", "New Rental", "Rental Extension Request")</f>
        <v>Rental Extension Request</v>
      </c>
      <c r="T1635" s="166" t="str">
        <f>IFERROR(IF(Table2[[#This Row],[Date of this request]]-Table2[[#This Row],[Tech Service Date]]&lt;60, "New Hire Rental", "Truck Breakdown"), "New Hire Rental")</f>
        <v>Truck Breakdown</v>
      </c>
      <c r="U1635" s="166" t="str">
        <f>IFERROR(VLOOKUP(Table2[[#This Row],[Enterprise ID]], 'ExistingRental-12.11'!A:H, 7, 0), "Not Open On 12.11")</f>
        <v>Not Open On 12.11</v>
      </c>
      <c r="V1635" s="172">
        <f>IFERROR(VLOOKUP(Table2[[#This Row],[Enterprise ID]],'Tech-ServiceDate'!A:B,2,0), "EitherNewHire or Termed")</f>
        <v>35345</v>
      </c>
    </row>
    <row r="1636" spans="1:22" ht="33.75" customHeight="1">
      <c r="A1636" s="15">
        <v>46031</v>
      </c>
      <c r="B1636" s="8">
        <v>46957</v>
      </c>
      <c r="C1636" s="9" t="s">
        <v>18025</v>
      </c>
      <c r="D1636" s="10" t="s">
        <v>18026</v>
      </c>
      <c r="E1636" s="174" t="str">
        <f t="shared" si="66"/>
        <v>46957</v>
      </c>
      <c r="F1636" s="175">
        <f>IFERROR(VLOOKUP(D1636,'TPMS-auto'!A:J, 10,0), "Not-in-TPMS")</f>
        <v>7574043471</v>
      </c>
      <c r="G1636" s="175" t="str">
        <f>IFERROR(VLOOKUP(D1636,'TPMS-auto'!A:J,6,0),"Not-in-TPMS")</f>
        <v>046957</v>
      </c>
      <c r="H1636" s="12">
        <v>45989</v>
      </c>
      <c r="I1636" s="11" t="s">
        <v>18027</v>
      </c>
      <c r="J1636" s="13" t="s">
        <v>18028</v>
      </c>
      <c r="K1636" s="13" t="s">
        <v>15451</v>
      </c>
      <c r="L1636" s="13" t="s">
        <v>14680</v>
      </c>
      <c r="M1636" s="13"/>
      <c r="N1636" s="13" t="s">
        <v>14680</v>
      </c>
      <c r="O1636" s="13" t="s">
        <v>14680</v>
      </c>
      <c r="P1636" s="166" t="str">
        <f>IFERROR(VLOOKUP(D1636,'TPMS-auto'!A:D, 4,0),"Not-in-TPMS")</f>
        <v>0008175</v>
      </c>
      <c r="Q1636" s="166" t="str">
        <f>VLOOKUP(Table2[[#This Row],[Unit Number]],Ops,3,0)</f>
        <v>Rob &amp; Andrea</v>
      </c>
      <c r="R1636" s="172">
        <f>IFERROR(VLOOKUP(Table2[[#This Row],[Enterprise ID]], 'ExistingRental-12.11'!A:H, 3, 0), "Not Open On 12.11")</f>
        <v>45992</v>
      </c>
      <c r="S1636" s="166" t="str">
        <f>IF(Table2[[#This Row],[Start Rental Date]]="New Rental", "New Rental", "Rental Extension Request")</f>
        <v>Rental Extension Request</v>
      </c>
      <c r="T1636" s="166" t="str">
        <f>IFERROR(IF(Table2[[#This Row],[Date of this request]]-Table2[[#This Row],[Tech Service Date]]&lt;60, "New Hire Rental", "Truck Breakdown"), "New Hire Rental")</f>
        <v>Truck Breakdown</v>
      </c>
      <c r="U1636" s="166" t="str">
        <f>IFERROR(VLOOKUP(Table2[[#This Row],[Enterprise ID]], 'ExistingRental-12.11'!A:H, 7, 0), "Not Open On 12.11")</f>
        <v>ALEX BRAVAR</v>
      </c>
      <c r="V1636" s="172">
        <f>IFERROR(VLOOKUP(Table2[[#This Row],[Enterprise ID]],'Tech-ServiceDate'!A:B,2,0), "EitherNewHire or Termed")</f>
        <v>44250</v>
      </c>
    </row>
    <row r="1637" spans="1:22" ht="33.75" customHeight="1">
      <c r="A1637" s="15">
        <v>46031</v>
      </c>
      <c r="B1637" s="8">
        <v>47060</v>
      </c>
      <c r="C1637" s="9" t="s">
        <v>19119</v>
      </c>
      <c r="D1637" s="10" t="s">
        <v>18330</v>
      </c>
      <c r="E1637" s="174" t="str">
        <f t="shared" si="66"/>
        <v>47060</v>
      </c>
      <c r="F1637" s="175">
        <f>IFERROR(VLOOKUP(D1637,'TPMS-auto'!A:J, 10,0), "Not-in-TPMS")</f>
        <v>4017863971</v>
      </c>
      <c r="G1637" s="175" t="str">
        <f>IFERROR(VLOOKUP(D1637,'TPMS-auto'!A:J,6,0),"Not-in-TPMS")</f>
        <v>047060</v>
      </c>
      <c r="H1637" s="6" t="s">
        <v>14676</v>
      </c>
      <c r="I1637" s="11" t="s">
        <v>17129</v>
      </c>
      <c r="J1637" s="13" t="s">
        <v>19120</v>
      </c>
      <c r="K1637" s="13" t="s">
        <v>15451</v>
      </c>
      <c r="L1637" s="13" t="s">
        <v>14680</v>
      </c>
      <c r="M1637" s="13"/>
      <c r="N1637" s="3" t="s">
        <v>14680</v>
      </c>
      <c r="O1637" s="3" t="s">
        <v>14680</v>
      </c>
      <c r="P1637" s="166" t="str">
        <f>IFERROR(VLOOKUP(D1637,'TPMS-auto'!A:D, 4,0),"Not-in-TPMS")</f>
        <v>0007670</v>
      </c>
      <c r="Q1637" s="166" t="str">
        <f>VLOOKUP(Table2[[#This Row],[Unit Number]],Ops,3,0)</f>
        <v>Rob &amp; Andrea</v>
      </c>
      <c r="R1637" s="172" t="str">
        <f>IFERROR(VLOOKUP(Table2[[#This Row],[Enterprise ID]], 'ExistingRental-12.11'!A:H, 3, 0), "Not Open On 12.11")</f>
        <v>Not Open On 12.11</v>
      </c>
      <c r="S1637" s="166" t="str">
        <f>IF(Table2[[#This Row],[Start Rental Date]]="New Rental", "New Rental", "Rental Extension Request")</f>
        <v>New Rental</v>
      </c>
      <c r="T1637" s="166" t="str">
        <f>IFERROR(IF(Table2[[#This Row],[Date of this request]]-Table2[[#This Row],[Tech Service Date]]&lt;60, "New Hire Rental", "Truck Breakdown"), "New Hire Rental")</f>
        <v>Truck Breakdown</v>
      </c>
      <c r="U1637" s="166" t="str">
        <f>IFERROR(VLOOKUP(Table2[[#This Row],[Enterprise ID]], 'ExistingRental-12.11'!A:H, 7, 0), "Not Open On 12.11")</f>
        <v>Not Open On 12.11</v>
      </c>
      <c r="V1637" s="172">
        <f>IFERROR(VLOOKUP(Table2[[#This Row],[Enterprise ID]],'Tech-ServiceDate'!A:B,2,0), "EitherNewHire or Termed")</f>
        <v>44658</v>
      </c>
    </row>
    <row r="1638" spans="1:22" ht="33.75" customHeight="1">
      <c r="A1638" s="15">
        <v>46031</v>
      </c>
      <c r="B1638" s="8">
        <v>21095</v>
      </c>
      <c r="C1638" s="9" t="s">
        <v>16913</v>
      </c>
      <c r="D1638" s="10" t="s">
        <v>16914</v>
      </c>
      <c r="E1638" s="174" t="str">
        <f t="shared" si="66"/>
        <v>21095</v>
      </c>
      <c r="F1638" s="175">
        <f>IFERROR(VLOOKUP(D1638,'TPMS-auto'!A:J, 10,0), "Not-in-TPMS")</f>
        <v>6619360072</v>
      </c>
      <c r="G1638" s="175" t="str">
        <f>IFERROR(VLOOKUP(D1638,'TPMS-auto'!A:J,6,0),"Not-in-TPMS")</f>
        <v>021095</v>
      </c>
      <c r="H1638" s="12">
        <v>45975</v>
      </c>
      <c r="I1638" s="11" t="s">
        <v>17601</v>
      </c>
      <c r="J1638" s="13" t="s">
        <v>19121</v>
      </c>
      <c r="K1638" s="13" t="s">
        <v>15451</v>
      </c>
      <c r="L1638" s="13" t="s">
        <v>14680</v>
      </c>
      <c r="M1638" s="13"/>
      <c r="N1638" s="13" t="s">
        <v>14680</v>
      </c>
      <c r="O1638" s="13" t="s">
        <v>14680</v>
      </c>
      <c r="P1638" s="166" t="str">
        <f>IFERROR(VLOOKUP(D1638,'TPMS-auto'!A:D, 4,0),"Not-in-TPMS")</f>
        <v>0007108</v>
      </c>
      <c r="Q1638" s="166" t="str">
        <f>VLOOKUP(Table2[[#This Row],[Unit Number]],Ops,3,0)</f>
        <v>Carol &amp; Tasha</v>
      </c>
      <c r="R1638" s="172">
        <f>IFERROR(VLOOKUP(Table2[[#This Row],[Enterprise ID]], 'ExistingRental-12.11'!A:H, 3, 0), "Not Open On 12.11")</f>
        <v>45975</v>
      </c>
      <c r="S1638" s="166" t="str">
        <f>IF(Table2[[#This Row],[Start Rental Date]]="New Rental", "New Rental", "Rental Extension Request")</f>
        <v>Rental Extension Request</v>
      </c>
      <c r="T1638" s="166" t="str">
        <f>IFERROR(IF(Table2[[#This Row],[Date of this request]]-Table2[[#This Row],[Tech Service Date]]&lt;60, "New Hire Rental", "Truck Breakdown"), "New Hire Rental")</f>
        <v>Truck Breakdown</v>
      </c>
      <c r="U1638" s="166" t="str">
        <f>IFERROR(VLOOKUP(Table2[[#This Row],[Enterprise ID]], 'ExistingRental-12.11'!A:H, 7, 0), "Not Open On 12.11")</f>
        <v>JC RODRIGUEZ</v>
      </c>
      <c r="V1638" s="172">
        <f>IFERROR(VLOOKUP(Table2[[#This Row],[Enterprise ID]],'Tech-ServiceDate'!A:B,2,0), "EitherNewHire or Termed")</f>
        <v>45571</v>
      </c>
    </row>
    <row r="1639" spans="1:22" ht="33.75" customHeight="1">
      <c r="A1639" s="15">
        <v>46031</v>
      </c>
      <c r="B1639" s="8">
        <v>37035</v>
      </c>
      <c r="C1639" s="9" t="s">
        <v>19081</v>
      </c>
      <c r="D1639" s="10" t="s">
        <v>17404</v>
      </c>
      <c r="E1639" s="174" t="str">
        <f t="shared" si="66"/>
        <v>37035</v>
      </c>
      <c r="F1639" s="175">
        <f>IFERROR(VLOOKUP(D1639,'TPMS-auto'!A:J, 10,0), "Not-in-TPMS")</f>
        <v>9102093162</v>
      </c>
      <c r="G1639" s="175" t="str">
        <f>IFERROR(VLOOKUP(D1639,'TPMS-auto'!A:J,6,0),"Not-in-TPMS")</f>
        <v>046755</v>
      </c>
      <c r="H1639" s="12">
        <v>46030</v>
      </c>
      <c r="I1639" s="11" t="s">
        <v>19082</v>
      </c>
      <c r="J1639" s="13" t="s">
        <v>19122</v>
      </c>
      <c r="K1639" s="13" t="s">
        <v>15451</v>
      </c>
      <c r="L1639" s="13" t="s">
        <v>14680</v>
      </c>
      <c r="M1639" s="13"/>
      <c r="N1639" s="13" t="s">
        <v>14680</v>
      </c>
      <c r="O1639" s="13" t="s">
        <v>14680</v>
      </c>
      <c r="P1639" s="166" t="str">
        <f>IFERROR(VLOOKUP(D1639,'TPMS-auto'!A:D, 4,0),"Not-in-TPMS")</f>
        <v>0008175</v>
      </c>
      <c r="Q1639" s="166" t="str">
        <f>VLOOKUP(Table2[[#This Row],[Unit Number]],Ops,3,0)</f>
        <v>Rob &amp; Andrea</v>
      </c>
      <c r="R1639" s="172" t="str">
        <f>IFERROR(VLOOKUP(Table2[[#This Row],[Enterprise ID]], 'ExistingRental-12.11'!A:H, 3, 0), "Not Open On 12.11")</f>
        <v>Not Open On 12.11</v>
      </c>
      <c r="S1639" s="166" t="str">
        <f>IF(Table2[[#This Row],[Start Rental Date]]="New Rental", "New Rental", "Rental Extension Request")</f>
        <v>Rental Extension Request</v>
      </c>
      <c r="T1639" s="166" t="str">
        <f>IFERROR(IF(Table2[[#This Row],[Date of this request]]-Table2[[#This Row],[Tech Service Date]]&lt;60, "New Hire Rental", "Truck Breakdown"), "New Hire Rental")</f>
        <v>Truck Breakdown</v>
      </c>
      <c r="U1639" s="166" t="str">
        <f>IFERROR(VLOOKUP(Table2[[#This Row],[Enterprise ID]], 'ExistingRental-12.11'!A:H, 7, 0), "Not Open On 12.11")</f>
        <v>Not Open On 12.11</v>
      </c>
      <c r="V1639" s="172">
        <f>IFERROR(VLOOKUP(Table2[[#This Row],[Enterprise ID]],'Tech-ServiceDate'!A:B,2,0), "EitherNewHire or Termed")</f>
        <v>42380</v>
      </c>
    </row>
    <row r="1640" spans="1:22" ht="33.75" customHeight="1">
      <c r="A1640" s="15">
        <v>46031</v>
      </c>
      <c r="B1640" s="8">
        <v>23876</v>
      </c>
      <c r="C1640" s="9" t="s">
        <v>19123</v>
      </c>
      <c r="D1640" s="10" t="s">
        <v>18385</v>
      </c>
      <c r="E1640" s="174" t="str">
        <f t="shared" si="66"/>
        <v>23876</v>
      </c>
      <c r="F1640" s="175">
        <f>IFERROR(VLOOKUP(D1640,'TPMS-auto'!A:J, 10,0), "Not-in-TPMS")</f>
        <v>7739510259</v>
      </c>
      <c r="G1640" s="175" t="str">
        <f>IFERROR(VLOOKUP(D1640,'TPMS-auto'!A:J,6,0),"Not-in-TPMS")</f>
        <v>023876</v>
      </c>
      <c r="H1640" s="12">
        <v>46001</v>
      </c>
      <c r="I1640" s="11" t="s">
        <v>19124</v>
      </c>
      <c r="J1640" s="13" t="s">
        <v>19125</v>
      </c>
      <c r="K1640" s="13" t="s">
        <v>15451</v>
      </c>
      <c r="L1640" s="13" t="s">
        <v>14680</v>
      </c>
      <c r="M1640" s="13"/>
      <c r="N1640" s="13" t="s">
        <v>14680</v>
      </c>
      <c r="O1640" s="13" t="s">
        <v>14680</v>
      </c>
      <c r="P1640" s="166" t="str">
        <f>IFERROR(VLOOKUP(D1640,'TPMS-auto'!A:D, 4,0),"Not-in-TPMS")</f>
        <v>0008555</v>
      </c>
      <c r="Q1640" s="166" t="str">
        <f>VLOOKUP(Table2[[#This Row],[Unit Number]],Ops,3,0)</f>
        <v>Monica, Cheryl &amp; Machell</v>
      </c>
      <c r="R1640" s="172">
        <f>IFERROR(VLOOKUP(Table2[[#This Row],[Enterprise ID]], 'ExistingRental-12.11'!A:H, 3, 0), "Not Open On 12.11")</f>
        <v>46001</v>
      </c>
      <c r="S1640" s="166" t="str">
        <f>IF(Table2[[#This Row],[Start Rental Date]]="New Rental", "New Rental", "Rental Extension Request")</f>
        <v>Rental Extension Request</v>
      </c>
      <c r="T1640" s="166" t="str">
        <f>IFERROR(IF(Table2[[#This Row],[Date of this request]]-Table2[[#This Row],[Tech Service Date]]&lt;60, "New Hire Rental", "Truck Breakdown"), "New Hire Rental")</f>
        <v>Truck Breakdown</v>
      </c>
      <c r="U1640" s="166" t="str">
        <f>IFERROR(VLOOKUP(Table2[[#This Row],[Enterprise ID]], 'ExistingRental-12.11'!A:H, 7, 0), "Not Open On 12.11")</f>
        <v>MIGUEL SERRATO</v>
      </c>
      <c r="V1640" s="172">
        <f>IFERROR(VLOOKUP(Table2[[#This Row],[Enterprise ID]],'Tech-ServiceDate'!A:B,2,0), "EitherNewHire or Termed")</f>
        <v>45186</v>
      </c>
    </row>
    <row r="1641" spans="1:22" ht="33.75" customHeight="1">
      <c r="A1641" s="15">
        <v>46031</v>
      </c>
      <c r="B1641" s="8">
        <v>61212</v>
      </c>
      <c r="C1641" s="9" t="s">
        <v>14900</v>
      </c>
      <c r="D1641" s="10" t="s">
        <v>14901</v>
      </c>
      <c r="E1641" s="174" t="str">
        <f t="shared" si="66"/>
        <v>61212</v>
      </c>
      <c r="F1641" s="175">
        <f>IFERROR(VLOOKUP(D1641,'TPMS-auto'!A:J, 10,0), "Not-in-TPMS")</f>
        <v>4698822214</v>
      </c>
      <c r="G1641" s="175" t="str">
        <f>IFERROR(VLOOKUP(D1641,'TPMS-auto'!A:J,6,0),"Not-in-TPMS")</f>
        <v>061212</v>
      </c>
      <c r="H1641" s="12">
        <v>45854</v>
      </c>
      <c r="I1641" s="11" t="s">
        <v>15355</v>
      </c>
      <c r="J1641" s="13" t="s">
        <v>19126</v>
      </c>
      <c r="K1641" s="13" t="s">
        <v>15357</v>
      </c>
      <c r="L1641" s="13" t="s">
        <v>14680</v>
      </c>
      <c r="M1641" s="13"/>
      <c r="N1641" s="13" t="s">
        <v>14680</v>
      </c>
      <c r="O1641" s="13" t="s">
        <v>14680</v>
      </c>
      <c r="P1641" s="166" t="str">
        <f>IFERROR(VLOOKUP(D1641,'TPMS-auto'!A:D, 4,0),"Not-in-TPMS")</f>
        <v>0007995</v>
      </c>
      <c r="Q1641" s="166" t="str">
        <f>VLOOKUP(Table2[[#This Row],[Unit Number]],Ops,3,0)</f>
        <v>Carol &amp; Tasha</v>
      </c>
      <c r="R1641" s="172" t="str">
        <f>IFERROR(VLOOKUP(Table2[[#This Row],[Enterprise ID]], 'ExistingRental-12.11'!A:H, 3, 0), "Not Open On 12.11")</f>
        <v>Not Open On 12.11</v>
      </c>
      <c r="S1641" s="166" t="str">
        <f>IF(Table2[[#This Row],[Start Rental Date]]="New Rental", "New Rental", "Rental Extension Request")</f>
        <v>Rental Extension Request</v>
      </c>
      <c r="T1641" s="166" t="str">
        <f>IFERROR(IF(Table2[[#This Row],[Date of this request]]-Table2[[#This Row],[Tech Service Date]]&lt;60, "New Hire Rental", "Truck Breakdown"), "New Hire Rental")</f>
        <v>Truck Breakdown</v>
      </c>
      <c r="U1641" s="166" t="str">
        <f>IFERROR(VLOOKUP(Table2[[#This Row],[Enterprise ID]], 'ExistingRental-12.11'!A:H, 7, 0), "Not Open On 12.11")</f>
        <v>Not Open On 12.11</v>
      </c>
      <c r="V1641" s="172">
        <f>IFERROR(VLOOKUP(Table2[[#This Row],[Enterprise ID]],'Tech-ServiceDate'!A:B,2,0), "EitherNewHire or Termed")</f>
        <v>45438</v>
      </c>
    </row>
    <row r="1642" spans="1:22" ht="33.75" customHeight="1">
      <c r="A1642" s="15">
        <v>46031</v>
      </c>
      <c r="B1642" s="7">
        <v>23307</v>
      </c>
      <c r="C1642" s="4" t="s">
        <v>19127</v>
      </c>
      <c r="D1642" s="5" t="s">
        <v>16483</v>
      </c>
      <c r="E1642" s="176" t="str">
        <f t="shared" si="66"/>
        <v>23307</v>
      </c>
      <c r="F1642" s="181">
        <f>IFERROR(VLOOKUP(D1642,'TPMS-auto'!A:J, 10,0), "Not-in-TPMS")</f>
        <v>3379305852</v>
      </c>
      <c r="G1642" s="181" t="str">
        <f>IFERROR(VLOOKUP(D1642,'TPMS-auto'!A:J,6,0),"Not-in-TPMS")</f>
        <v>023307</v>
      </c>
      <c r="H1642" s="6">
        <v>45946</v>
      </c>
      <c r="I1642" s="2"/>
      <c r="J1642" s="3"/>
      <c r="K1642" s="3"/>
      <c r="L1642" s="3"/>
      <c r="M1642" s="13"/>
      <c r="N1642" s="3" t="s">
        <v>14680</v>
      </c>
      <c r="O1642" s="3" t="s">
        <v>14680</v>
      </c>
      <c r="P1642" s="166" t="str">
        <f>IFERROR(VLOOKUP(D1642,'TPMS-auto'!A:D, 4,0),"Not-in-TPMS")</f>
        <v>0008107</v>
      </c>
      <c r="Q1642" s="166" t="str">
        <f>VLOOKUP(Table2[[#This Row],[Unit Number]],Ops,3,0)</f>
        <v>Carol &amp; Tasha</v>
      </c>
      <c r="R1642" s="173" t="str">
        <f>IFERROR(VLOOKUP(Table2[[#This Row],[Enterprise ID]], 'ExistingRental-12.11'!A:H, 3, 0), "Not Open On 12.11")</f>
        <v>Not Open On 12.11</v>
      </c>
      <c r="S1642" s="167" t="str">
        <f>IF(Table2[[#This Row],[Start Rental Date]]="New Rental", "New Rental", "Rental Extension Request")</f>
        <v>Rental Extension Request</v>
      </c>
      <c r="T1642" s="167" t="str">
        <f>IFERROR(IF(Table2[[#This Row],[Date of this request]]-Table2[[#This Row],[Tech Service Date]]&lt;60, "New Hire Rental", "Truck Breakdown"), "New Hire Rental")</f>
        <v>Truck Breakdown</v>
      </c>
      <c r="U1642" s="167" t="str">
        <f>IFERROR(VLOOKUP(Table2[[#This Row],[Enterprise ID]], 'ExistingRental-12.11'!A:H, 7, 0), "Not Open On 12.11")</f>
        <v>Not Open On 12.11</v>
      </c>
      <c r="V1642" s="173">
        <f>IFERROR(VLOOKUP(Table2[[#This Row],[Enterprise ID]],'Tech-ServiceDate'!A:B,2,0), "EitherNewHire or Termed")</f>
        <v>45053</v>
      </c>
    </row>
    <row r="1643" spans="1:22" ht="33.75" customHeight="1">
      <c r="A1643" s="15">
        <v>46031</v>
      </c>
      <c r="B1643" s="7">
        <v>61242</v>
      </c>
      <c r="C1643" s="4" t="s">
        <v>19128</v>
      </c>
      <c r="D1643" s="5" t="s">
        <v>19129</v>
      </c>
      <c r="E1643" s="176" t="str">
        <f t="shared" si="66"/>
        <v>61242</v>
      </c>
      <c r="F1643" s="181" t="str">
        <f>IFERROR(VLOOKUP(D1643,'TPMS-auto'!A:J, 10,0), "Not-in-TPMS")</f>
        <v>Not-in-TPMS</v>
      </c>
      <c r="G1643" s="181" t="str">
        <f>IFERROR(VLOOKUP(D1643,'TPMS-auto'!A:J,6,0),"Not-in-TPMS")</f>
        <v>Not-in-TPMS</v>
      </c>
      <c r="H1643" s="6" t="s">
        <v>14676</v>
      </c>
      <c r="I1643" s="2"/>
      <c r="J1643" s="3" t="s">
        <v>15426</v>
      </c>
      <c r="K1643" s="3"/>
      <c r="L1643" s="3"/>
      <c r="M1643" s="13"/>
      <c r="N1643" s="3" t="s">
        <v>14680</v>
      </c>
      <c r="O1643" s="3" t="s">
        <v>14680</v>
      </c>
      <c r="P1643" s="166" t="str">
        <f>IFERROR(VLOOKUP(D1643,'TPMS-auto'!A:D, 4,0),"Not-in-TPMS")</f>
        <v>Not-in-TPMS</v>
      </c>
      <c r="Q1643" s="166" t="e">
        <f>VLOOKUP(Table2[[#This Row],[Unit Number]],Ops,3,0)</f>
        <v>#N/A</v>
      </c>
      <c r="R1643" s="173" t="str">
        <f>IFERROR(VLOOKUP(Table2[[#This Row],[Enterprise ID]], 'ExistingRental-12.11'!A:H, 3, 0), "Not Open On 12.11")</f>
        <v>Not Open On 12.11</v>
      </c>
      <c r="S1643" s="167" t="str">
        <f>IF(Table2[[#This Row],[Start Rental Date]]="New Rental", "New Rental", "Rental Extension Request")</f>
        <v>New Rental</v>
      </c>
      <c r="T1643" s="167" t="str">
        <f>IFERROR(IF(Table2[[#This Row],[Date of this request]]-Table2[[#This Row],[Tech Service Date]]&lt;60, "New Hire Rental", "Truck Breakdown"), "New Hire Rental")</f>
        <v>New Hire Rental</v>
      </c>
      <c r="U1643" s="167" t="str">
        <f>IFERROR(VLOOKUP(Table2[[#This Row],[Enterprise ID]], 'ExistingRental-12.11'!A:H, 7, 0), "Not Open On 12.11")</f>
        <v>Not Open On 12.11</v>
      </c>
      <c r="V1643" s="173" t="str">
        <f>IFERROR(VLOOKUP(Table2[[#This Row],[Enterprise ID]],'Tech-ServiceDate'!A:B,2,0), "EitherNewHire or Termed")</f>
        <v>EitherNewHire or Termed</v>
      </c>
    </row>
    <row r="1644" spans="1:22" ht="33.75" customHeight="1">
      <c r="A1644" s="15">
        <v>46031</v>
      </c>
      <c r="B1644" s="7">
        <v>61360</v>
      </c>
      <c r="C1644" s="4" t="s">
        <v>18341</v>
      </c>
      <c r="D1644" s="5" t="s">
        <v>3747</v>
      </c>
      <c r="E1644" s="176" t="str">
        <f t="shared" si="66"/>
        <v>61360</v>
      </c>
      <c r="F1644" s="181">
        <f>IFERROR(VLOOKUP(D1644,'TPMS-auto'!A:J, 10,0), "Not-in-TPMS")</f>
        <v>4042473033</v>
      </c>
      <c r="G1644" s="181" t="str">
        <f>IFERROR(VLOOKUP(D1644,'TPMS-auto'!A:J,6,0),"Not-in-TPMS")</f>
        <v>061360</v>
      </c>
      <c r="H1644" s="6">
        <v>46000</v>
      </c>
      <c r="I1644" s="2" t="s">
        <v>19130</v>
      </c>
      <c r="J1644" s="3" t="s">
        <v>17221</v>
      </c>
      <c r="K1644" s="3"/>
      <c r="L1644" s="3"/>
      <c r="M1644" s="13"/>
      <c r="N1644" s="3" t="s">
        <v>14680</v>
      </c>
      <c r="O1644" s="3" t="s">
        <v>14680</v>
      </c>
      <c r="P1644" s="166" t="str">
        <f>IFERROR(VLOOKUP(D1644,'TPMS-auto'!A:D, 4,0),"Not-in-TPMS")</f>
        <v>0008035</v>
      </c>
      <c r="Q1644" s="166" t="str">
        <f>VLOOKUP(Table2[[#This Row],[Unit Number]],Ops,3,0)</f>
        <v>Rob &amp; Andrea</v>
      </c>
      <c r="R1644" s="173">
        <f>IFERROR(VLOOKUP(Table2[[#This Row],[Enterprise ID]], 'ExistingRental-12.11'!A:H, 3, 0), "Not Open On 12.11")</f>
        <v>45999</v>
      </c>
      <c r="S1644" s="167" t="str">
        <f>IF(Table2[[#This Row],[Start Rental Date]]="New Rental", "New Rental", "Rental Extension Request")</f>
        <v>Rental Extension Request</v>
      </c>
      <c r="T1644" s="167" t="str">
        <f>IFERROR(IF(Table2[[#This Row],[Date of this request]]-Table2[[#This Row],[Tech Service Date]]&lt;60, "New Hire Rental", "Truck Breakdown"), "New Hire Rental")</f>
        <v>Truck Breakdown</v>
      </c>
      <c r="U1644" s="167" t="str">
        <f>IFERROR(VLOOKUP(Table2[[#This Row],[Enterprise ID]], 'ExistingRental-12.11'!A:H, 7, 0), "Not Open On 12.11")</f>
        <v>DWAYNE HOWELL</v>
      </c>
      <c r="V1644" s="173">
        <f>IFERROR(VLOOKUP(Table2[[#This Row],[Enterprise ID]],'Tech-ServiceDate'!A:B,2,0), "EitherNewHire or Termed")</f>
        <v>29766</v>
      </c>
    </row>
    <row r="1645" spans="1:22" ht="33.75" customHeight="1">
      <c r="A1645" s="15">
        <v>46031</v>
      </c>
      <c r="B1645" s="7">
        <v>61432</v>
      </c>
      <c r="C1645" s="4" t="s">
        <v>18198</v>
      </c>
      <c r="D1645" s="5" t="s">
        <v>264</v>
      </c>
      <c r="E1645" s="176" t="str">
        <f t="shared" si="66"/>
        <v>61432</v>
      </c>
      <c r="F1645" s="181">
        <f>IFERROR(VLOOKUP(D1645,'TPMS-auto'!A:J, 10,0), "Not-in-TPMS")</f>
        <v>9165454226</v>
      </c>
      <c r="G1645" s="181" t="str">
        <f>IFERROR(VLOOKUP(D1645,'TPMS-auto'!A:J,6,0),"Not-in-TPMS")</f>
        <v>061432</v>
      </c>
      <c r="H1645" s="6">
        <v>45980</v>
      </c>
      <c r="I1645" s="2" t="s">
        <v>19131</v>
      </c>
      <c r="J1645" s="3" t="s">
        <v>16716</v>
      </c>
      <c r="K1645" s="13" t="s">
        <v>15451</v>
      </c>
      <c r="L1645" s="13" t="s">
        <v>14680</v>
      </c>
      <c r="M1645" s="13"/>
      <c r="N1645" s="3" t="s">
        <v>14680</v>
      </c>
      <c r="O1645" s="3" t="s">
        <v>14680</v>
      </c>
      <c r="P1645" s="166" t="str">
        <f>IFERROR(VLOOKUP(D1645,'TPMS-auto'!A:D, 4,0),"Not-in-TPMS")</f>
        <v>0008184</v>
      </c>
      <c r="Q1645" s="166" t="str">
        <f>VLOOKUP(Table2[[#This Row],[Unit Number]],Ops,3,0)</f>
        <v>Carol &amp; Tasha</v>
      </c>
      <c r="R1645" s="173">
        <f>IFERROR(VLOOKUP(Table2[[#This Row],[Enterprise ID]], 'ExistingRental-12.11'!A:H, 3, 0), "Not Open On 12.11")</f>
        <v>45980</v>
      </c>
      <c r="S1645" s="167" t="str">
        <f>IF(Table2[[#This Row],[Start Rental Date]]="New Rental", "New Rental", "Rental Extension Request")</f>
        <v>Rental Extension Request</v>
      </c>
      <c r="T1645" s="167" t="str">
        <f>IFERROR(IF(Table2[[#This Row],[Date of this request]]-Table2[[#This Row],[Tech Service Date]]&lt;60, "New Hire Rental", "Truck Breakdown"), "New Hire Rental")</f>
        <v>Truck Breakdown</v>
      </c>
      <c r="U1645" s="167" t="str">
        <f>IFERROR(VLOOKUP(Table2[[#This Row],[Enterprise ID]], 'ExistingRental-12.11'!A:H, 7, 0), "Not Open On 12.11")</f>
        <v>ADAM BEHLER</v>
      </c>
      <c r="V1645" s="173">
        <f>IFERROR(VLOOKUP(Table2[[#This Row],[Enterprise ID]],'Tech-ServiceDate'!A:B,2,0), "EitherNewHire or Termed")</f>
        <v>37137</v>
      </c>
    </row>
    <row r="1646" spans="1:22" ht="33.75" customHeight="1">
      <c r="A1646" s="15">
        <v>46031</v>
      </c>
      <c r="B1646" s="8">
        <v>71004</v>
      </c>
      <c r="C1646" s="9" t="s">
        <v>19132</v>
      </c>
      <c r="D1646" s="10" t="s">
        <v>5926</v>
      </c>
      <c r="E1646" s="174" t="str">
        <f t="shared" si="66"/>
        <v>71004</v>
      </c>
      <c r="F1646" s="175">
        <f>IFERROR(VLOOKUP(D1646,'TPMS-auto'!A:J, 10,0), "Not-in-TPMS")</f>
        <v>9492471484</v>
      </c>
      <c r="G1646" s="175" t="str">
        <f>IFERROR(VLOOKUP(D1646,'TPMS-auto'!A:J,6,0),"Not-in-TPMS")</f>
        <v>071004</v>
      </c>
      <c r="H1646" s="6" t="s">
        <v>14676</v>
      </c>
      <c r="I1646" s="11" t="s">
        <v>19133</v>
      </c>
      <c r="J1646" s="13" t="s">
        <v>19134</v>
      </c>
      <c r="K1646" s="13" t="s">
        <v>14679</v>
      </c>
      <c r="L1646" s="13" t="s">
        <v>14680</v>
      </c>
      <c r="M1646" s="13"/>
      <c r="N1646" s="3" t="s">
        <v>14680</v>
      </c>
      <c r="O1646" s="3" t="s">
        <v>14680</v>
      </c>
      <c r="P1646" s="166" t="str">
        <f>IFERROR(VLOOKUP(D1646,'TPMS-auto'!A:D, 4,0),"Not-in-TPMS")</f>
        <v>0007088</v>
      </c>
      <c r="Q1646" s="166" t="str">
        <f>VLOOKUP(Table2[[#This Row],[Unit Number]],Ops,3,0)</f>
        <v>Carol &amp; Tasha</v>
      </c>
      <c r="R1646" s="172" t="str">
        <f>IFERROR(VLOOKUP(Table2[[#This Row],[Enterprise ID]], 'ExistingRental-12.11'!A:H, 3, 0), "Not Open On 12.11")</f>
        <v>Not Open On 12.11</v>
      </c>
      <c r="S1646" s="166" t="str">
        <f>IF(Table2[[#This Row],[Start Rental Date]]="New Rental", "New Rental", "Rental Extension Request")</f>
        <v>New Rental</v>
      </c>
      <c r="T1646" s="166" t="str">
        <f>IFERROR(IF(Table2[[#This Row],[Date of this request]]-Table2[[#This Row],[Tech Service Date]]&lt;60, "New Hire Rental", "Truck Breakdown"), "New Hire Rental")</f>
        <v>Truck Breakdown</v>
      </c>
      <c r="U1646" s="166" t="str">
        <f>IFERROR(VLOOKUP(Table2[[#This Row],[Enterprise ID]], 'ExistingRental-12.11'!A:H, 7, 0), "Not Open On 12.11")</f>
        <v>Not Open On 12.11</v>
      </c>
      <c r="V1646" s="172">
        <f>IFERROR(VLOOKUP(Table2[[#This Row],[Enterprise ID]],'Tech-ServiceDate'!A:B,2,0), "EitherNewHire or Termed")</f>
        <v>39861</v>
      </c>
    </row>
    <row r="1647" spans="1:22" ht="33.75" customHeight="1">
      <c r="A1647" s="15">
        <v>46031</v>
      </c>
      <c r="B1647" s="7">
        <v>23169</v>
      </c>
      <c r="C1647" s="4" t="s">
        <v>19135</v>
      </c>
      <c r="D1647" s="5" t="s">
        <v>7099</v>
      </c>
      <c r="E1647" s="176" t="str">
        <f t="shared" si="66"/>
        <v>23169</v>
      </c>
      <c r="F1647" s="181">
        <f>IFERROR(VLOOKUP(D1647,'TPMS-auto'!A:J, 10,0), "Not-in-TPMS")</f>
        <v>4197088689</v>
      </c>
      <c r="G1647" s="181" t="str">
        <f>IFERROR(VLOOKUP(D1647,'TPMS-auto'!A:J,6,0),"Not-in-TPMS")</f>
        <v>023169</v>
      </c>
      <c r="H1647" s="6" t="s">
        <v>14676</v>
      </c>
      <c r="I1647" s="2" t="s">
        <v>16200</v>
      </c>
      <c r="J1647" s="3"/>
      <c r="K1647" s="3"/>
      <c r="L1647" s="3"/>
      <c r="M1647" s="13"/>
      <c r="N1647" s="3" t="s">
        <v>14680</v>
      </c>
      <c r="O1647" s="3" t="s">
        <v>14680</v>
      </c>
      <c r="P1647" s="166" t="str">
        <f>IFERROR(VLOOKUP(D1647,'TPMS-auto'!A:D, 4,0),"Not-in-TPMS")</f>
        <v>0008309</v>
      </c>
      <c r="Q1647" s="166" t="str">
        <f>VLOOKUP(Table2[[#This Row],[Unit Number]],Ops,3,0)</f>
        <v>Monica, Cheryl &amp; Machell</v>
      </c>
      <c r="R1647" s="173" t="str">
        <f>IFERROR(VLOOKUP(Table2[[#This Row],[Enterprise ID]], 'ExistingRental-12.11'!A:H, 3, 0), "Not Open On 12.11")</f>
        <v>Not Open On 12.11</v>
      </c>
      <c r="S1647" s="167" t="str">
        <f>IF(Table2[[#This Row],[Start Rental Date]]="New Rental", "New Rental", "Rental Extension Request")</f>
        <v>New Rental</v>
      </c>
      <c r="T1647" s="167" t="str">
        <f>IFERROR(IF(Table2[[#This Row],[Date of this request]]-Table2[[#This Row],[Tech Service Date]]&lt;60, "New Hire Rental", "Truck Breakdown"), "New Hire Rental")</f>
        <v>Truck Breakdown</v>
      </c>
      <c r="U1647" s="167" t="str">
        <f>IFERROR(VLOOKUP(Table2[[#This Row],[Enterprise ID]], 'ExistingRental-12.11'!A:H, 7, 0), "Not Open On 12.11")</f>
        <v>Not Open On 12.11</v>
      </c>
      <c r="V1647" s="173">
        <f>IFERROR(VLOOKUP(Table2[[#This Row],[Enterprise ID]],'Tech-ServiceDate'!A:B,2,0), "EitherNewHire or Termed")</f>
        <v>32317</v>
      </c>
    </row>
    <row r="1648" spans="1:22" ht="33.75" customHeight="1">
      <c r="A1648" s="15">
        <v>46034</v>
      </c>
      <c r="B1648" s="7">
        <v>23862</v>
      </c>
      <c r="C1648" s="4" t="s">
        <v>14782</v>
      </c>
      <c r="D1648" s="5" t="s">
        <v>14783</v>
      </c>
      <c r="E1648" s="176" t="str">
        <f t="shared" si="66"/>
        <v>23862</v>
      </c>
      <c r="F1648" s="181">
        <f>IFERROR(VLOOKUP(D1648,'TPMS-auto'!A:J, 10,0), "Not-in-TPMS")</f>
        <v>3312407987</v>
      </c>
      <c r="G1648" s="181" t="str">
        <f>IFERROR(VLOOKUP(D1648,'TPMS-auto'!A:J,6,0),"Not-in-TPMS")</f>
        <v>023862</v>
      </c>
      <c r="H1648" s="6" t="s">
        <v>14676</v>
      </c>
      <c r="I1648" s="2" t="s">
        <v>19136</v>
      </c>
      <c r="J1648" s="3" t="s">
        <v>16811</v>
      </c>
      <c r="K1648" s="3" t="s">
        <v>14679</v>
      </c>
      <c r="L1648" s="3" t="s">
        <v>14680</v>
      </c>
      <c r="M1648" s="13"/>
      <c r="N1648" s="3" t="s">
        <v>14680</v>
      </c>
      <c r="O1648" s="3" t="s">
        <v>14680</v>
      </c>
      <c r="P1648" s="166" t="str">
        <f>IFERROR(VLOOKUP(D1648,'TPMS-auto'!A:D, 4,0),"Not-in-TPMS")</f>
        <v>0008555</v>
      </c>
      <c r="Q1648" s="166" t="str">
        <f>VLOOKUP(Table2[[#This Row],[Unit Number]],Ops,3,0)</f>
        <v>Monica, Cheryl &amp; Machell</v>
      </c>
      <c r="R1648" s="173">
        <f>IFERROR(VLOOKUP(Table2[[#This Row],[Enterprise ID]], 'ExistingRental-12.11'!A:H, 3, 0), "Not Open On 12.11")</f>
        <v>45905</v>
      </c>
      <c r="S1648" s="167" t="str">
        <f>IF(Table2[[#This Row],[Start Rental Date]]="New Rental", "New Rental", "Rental Extension Request")</f>
        <v>New Rental</v>
      </c>
      <c r="T1648" s="167" t="str">
        <f>IFERROR(IF(Table2[[#This Row],[Date of this request]]-Table2[[#This Row],[Tech Service Date]]&lt;60, "New Hire Rental", "Truck Breakdown"), "New Hire Rental")</f>
        <v>Truck Breakdown</v>
      </c>
      <c r="U1648" s="167" t="str">
        <f>IFERROR(VLOOKUP(Table2[[#This Row],[Enterprise ID]], 'ExistingRental-12.11'!A:H, 7, 0), "Not Open On 12.11")</f>
        <v>VAN COUCH</v>
      </c>
      <c r="V1648" s="173">
        <f>IFERROR(VLOOKUP(Table2[[#This Row],[Enterprise ID]],'Tech-ServiceDate'!A:B,2,0), "EitherNewHire or Termed")</f>
        <v>44273</v>
      </c>
    </row>
    <row r="1649" spans="1:22" ht="33.75" customHeight="1">
      <c r="A1649" s="15">
        <v>46034</v>
      </c>
      <c r="B1649" s="8">
        <v>46200</v>
      </c>
      <c r="C1649" s="9" t="s">
        <v>19137</v>
      </c>
      <c r="D1649" s="10" t="s">
        <v>19138</v>
      </c>
      <c r="E1649" s="174" t="str">
        <f t="shared" si="66"/>
        <v>46200</v>
      </c>
      <c r="F1649" s="175" t="str">
        <f>IFERROR(VLOOKUP(D1649,'TPMS-auto'!A:J, 10,0), "Not-in-TPMS")</f>
        <v>Not-in-TPMS</v>
      </c>
      <c r="G1649" s="175" t="str">
        <f>IFERROR(VLOOKUP(D1649,'TPMS-auto'!A:J,6,0),"Not-in-TPMS")</f>
        <v>Not-in-TPMS</v>
      </c>
      <c r="H1649" s="6" t="s">
        <v>14676</v>
      </c>
      <c r="I1649" s="11" t="s">
        <v>19139</v>
      </c>
      <c r="J1649" s="13" t="s">
        <v>15426</v>
      </c>
      <c r="K1649" s="13" t="s">
        <v>14679</v>
      </c>
      <c r="L1649" s="13" t="s">
        <v>14680</v>
      </c>
      <c r="M1649" s="13"/>
      <c r="N1649" s="3" t="s">
        <v>14680</v>
      </c>
      <c r="O1649" s="3" t="s">
        <v>14680</v>
      </c>
      <c r="P1649" s="166" t="str">
        <f>IFERROR(VLOOKUP(D1649,'TPMS-auto'!A:D, 4,0),"Not-in-TPMS")</f>
        <v>Not-in-TPMS</v>
      </c>
      <c r="Q1649" s="166" t="e">
        <f>VLOOKUP(Table2[[#This Row],[Unit Number]],Ops,3,0)</f>
        <v>#N/A</v>
      </c>
      <c r="R1649" s="172" t="str">
        <f>IFERROR(VLOOKUP(Table2[[#This Row],[Enterprise ID]], 'ExistingRental-12.11'!A:H, 3, 0), "Not Open On 12.11")</f>
        <v>Not Open On 12.11</v>
      </c>
      <c r="S1649" s="166" t="str">
        <f>IF(Table2[[#This Row],[Start Rental Date]]="New Rental", "New Rental", "Rental Extension Request")</f>
        <v>New Rental</v>
      </c>
      <c r="T1649" s="166" t="str">
        <f>IFERROR(IF(Table2[[#This Row],[Date of this request]]-Table2[[#This Row],[Tech Service Date]]&lt;60, "New Hire Rental", "Truck Breakdown"), "New Hire Rental")</f>
        <v>New Hire Rental</v>
      </c>
      <c r="U1649" s="166" t="str">
        <f>IFERROR(VLOOKUP(Table2[[#This Row],[Enterprise ID]], 'ExistingRental-12.11'!A:H, 7, 0), "Not Open On 12.11")</f>
        <v>Not Open On 12.11</v>
      </c>
      <c r="V1649" s="172" t="str">
        <f>IFERROR(VLOOKUP(Table2[[#This Row],[Enterprise ID]],'Tech-ServiceDate'!A:B,2,0), "EitherNewHire or Termed")</f>
        <v>EitherNewHire or Termed</v>
      </c>
    </row>
    <row r="1650" spans="1:22" ht="33.75" customHeight="1">
      <c r="A1650" s="15">
        <v>46034</v>
      </c>
      <c r="B1650" s="8">
        <v>37309</v>
      </c>
      <c r="C1650" s="9" t="s">
        <v>16758</v>
      </c>
      <c r="D1650" s="10" t="s">
        <v>16392</v>
      </c>
      <c r="E1650" s="174" t="str">
        <f t="shared" si="66"/>
        <v>37309</v>
      </c>
      <c r="F1650" s="175">
        <f>IFERROR(VLOOKUP(D1650,'TPMS-auto'!A:J, 10,0), "Not-in-TPMS")</f>
        <v>5189860043</v>
      </c>
      <c r="G1650" s="175" t="str">
        <f>IFERROR(VLOOKUP(D1650,'TPMS-auto'!A:J,6,0),"Not-in-TPMS")</f>
        <v>037309</v>
      </c>
      <c r="H1650" s="12">
        <v>46367</v>
      </c>
      <c r="I1650" s="11" t="s">
        <v>18416</v>
      </c>
      <c r="J1650" s="13" t="s">
        <v>18417</v>
      </c>
      <c r="K1650" s="13" t="s">
        <v>14679</v>
      </c>
      <c r="L1650" s="13" t="s">
        <v>14680</v>
      </c>
      <c r="M1650" s="13"/>
      <c r="N1650" s="3" t="s">
        <v>14680</v>
      </c>
      <c r="O1650" s="3" t="s">
        <v>14680</v>
      </c>
      <c r="P1650" s="166" t="str">
        <f>IFERROR(VLOOKUP(D1650,'TPMS-auto'!A:D, 4,0),"Not-in-TPMS")</f>
        <v>0007670</v>
      </c>
      <c r="Q1650" s="166" t="str">
        <f>VLOOKUP(Table2[[#This Row],[Unit Number]],Ops,3,0)</f>
        <v>Rob &amp; Andrea</v>
      </c>
      <c r="R1650" s="172" t="str">
        <f>IFERROR(VLOOKUP(Table2[[#This Row],[Enterprise ID]], 'ExistingRental-12.11'!A:H, 3, 0), "Not Open On 12.11")</f>
        <v>Not Open On 12.11</v>
      </c>
      <c r="S1650" s="166" t="str">
        <f>IF(Table2[[#This Row],[Start Rental Date]]="New Rental", "New Rental", "Rental Extension Request")</f>
        <v>Rental Extension Request</v>
      </c>
      <c r="T1650" s="166" t="str">
        <f>IFERROR(IF(Table2[[#This Row],[Date of this request]]-Table2[[#This Row],[Tech Service Date]]&lt;60, "New Hire Rental", "Truck Breakdown"), "New Hire Rental")</f>
        <v>Truck Breakdown</v>
      </c>
      <c r="U1650" s="166" t="str">
        <f>IFERROR(VLOOKUP(Table2[[#This Row],[Enterprise ID]], 'ExistingRental-12.11'!A:H, 7, 0), "Not Open On 12.11")</f>
        <v>Not Open On 12.11</v>
      </c>
      <c r="V1650" s="172">
        <f>IFERROR(VLOOKUP(Table2[[#This Row],[Enterprise ID]],'Tech-ServiceDate'!A:B,2,0), "EitherNewHire or Termed")</f>
        <v>45928</v>
      </c>
    </row>
    <row r="1651" spans="1:22" ht="33.75" customHeight="1">
      <c r="A1651" s="15">
        <v>46034</v>
      </c>
      <c r="B1651" s="7">
        <v>71008</v>
      </c>
      <c r="C1651" s="4" t="s">
        <v>15966</v>
      </c>
      <c r="D1651" s="5" t="s">
        <v>2246</v>
      </c>
      <c r="E1651" s="176" t="s">
        <v>19140</v>
      </c>
      <c r="F1651" s="181">
        <v>6316440007</v>
      </c>
      <c r="G1651" s="181" t="s">
        <v>19141</v>
      </c>
      <c r="H1651" s="6">
        <v>45937</v>
      </c>
      <c r="I1651" s="2" t="s">
        <v>19142</v>
      </c>
      <c r="J1651" s="3" t="s">
        <v>16076</v>
      </c>
      <c r="K1651" s="13" t="s">
        <v>14679</v>
      </c>
      <c r="L1651" s="3" t="s">
        <v>14680</v>
      </c>
      <c r="M1651" s="13"/>
      <c r="N1651" s="3" t="s">
        <v>14680</v>
      </c>
      <c r="O1651" s="3" t="s">
        <v>14680</v>
      </c>
      <c r="P1651" s="166" t="str">
        <f>IFERROR(VLOOKUP(D1651,'TPMS-auto'!A:D, 4,0),"Not-in-TPMS")</f>
        <v>0007744</v>
      </c>
      <c r="Q1651" s="166" t="str">
        <f>VLOOKUP(Table2[[#This Row],[Unit Number]],Ops,3,0)</f>
        <v>Rob &amp; Andrea</v>
      </c>
      <c r="R1651" s="173" t="str">
        <f>IFERROR(VLOOKUP(Table2[[#This Row],[Enterprise ID]], 'ExistingRental-12.11'!A:H, 3, 0), "Not Open On 12.11")</f>
        <v>Not Open On 12.11</v>
      </c>
      <c r="S1651" s="167" t="str">
        <f>IF(Table2[[#This Row],[Start Rental Date]]="New Rental", "New Rental", "Rental Extension Request")</f>
        <v>Rental Extension Request</v>
      </c>
      <c r="T1651" s="167" t="str">
        <f>IFERROR(IF(Table2[[#This Row],[Date of this request]]-Table2[[#This Row],[Tech Service Date]]&lt;60, "New Hire Rental", "Truck Breakdown"), "New Hire Rental")</f>
        <v>Truck Breakdown</v>
      </c>
      <c r="U1651" s="167" t="str">
        <f>IFERROR(VLOOKUP(Table2[[#This Row],[Enterprise ID]], 'ExistingRental-12.11'!A:H, 7, 0), "Not Open On 12.11")</f>
        <v>Not Open On 12.11</v>
      </c>
      <c r="V1651" s="173">
        <f>IFERROR(VLOOKUP(Table2[[#This Row],[Enterprise ID]],'Tech-ServiceDate'!A:B,2,0), "EitherNewHire or Termed")</f>
        <v>33696</v>
      </c>
    </row>
    <row r="1652" spans="1:22" ht="33.75" customHeight="1">
      <c r="A1652" s="15">
        <v>46034</v>
      </c>
      <c r="B1652" s="7">
        <v>61560</v>
      </c>
      <c r="C1652" s="4" t="s">
        <v>19143</v>
      </c>
      <c r="D1652" s="5" t="s">
        <v>19144</v>
      </c>
      <c r="E1652" s="176" t="str">
        <f>TRIM(B1652)</f>
        <v>61560</v>
      </c>
      <c r="F1652" s="181">
        <f>IFERROR(VLOOKUP(D1652,'TPMS-auto'!A:J, 10,0), "Not-in-TPMS")</f>
        <v>5613328437</v>
      </c>
      <c r="G1652" s="181" t="str">
        <f>IFERROR(VLOOKUP(D1652,'TPMS-auto'!A:J,6,0),"Not-in-TPMS")</f>
        <v>061560</v>
      </c>
      <c r="H1652" s="6" t="s">
        <v>14676</v>
      </c>
      <c r="I1652" s="2" t="s">
        <v>19145</v>
      </c>
      <c r="J1652" s="13" t="s">
        <v>15426</v>
      </c>
      <c r="K1652" s="13" t="s">
        <v>14679</v>
      </c>
      <c r="L1652" s="3" t="s">
        <v>14680</v>
      </c>
      <c r="M1652" s="13"/>
      <c r="N1652" s="3" t="s">
        <v>14680</v>
      </c>
      <c r="O1652" s="3" t="s">
        <v>14680</v>
      </c>
      <c r="P1652" s="166" t="str">
        <f>IFERROR(VLOOKUP(D1652,'TPMS-auto'!A:D, 4,0),"Not-in-TPMS")</f>
        <v>0007435</v>
      </c>
      <c r="Q1652" s="166" t="str">
        <f>VLOOKUP(Table2[[#This Row],[Unit Number]],Ops,3,0)</f>
        <v>Rob &amp; Andrea</v>
      </c>
      <c r="R1652" s="173" t="str">
        <f>IFERROR(VLOOKUP(Table2[[#This Row],[Enterprise ID]], 'ExistingRental-12.11'!A:H, 3, 0), "Not Open On 12.11")</f>
        <v>Not Open On 12.11</v>
      </c>
      <c r="S1652" s="167" t="str">
        <f>IF(Table2[[#This Row],[Start Rental Date]]="New Rental", "New Rental", "Rental Extension Request")</f>
        <v>New Rental</v>
      </c>
      <c r="T1652" s="167" t="str">
        <f>IFERROR(IF(Table2[[#This Row],[Date of this request]]-Table2[[#This Row],[Tech Service Date]]&lt;60, "New Hire Rental", "Truck Breakdown"), "New Hire Rental")</f>
        <v>Truck Breakdown</v>
      </c>
      <c r="U1652" s="167" t="str">
        <f>IFERROR(VLOOKUP(Table2[[#This Row],[Enterprise ID]], 'ExistingRental-12.11'!A:H, 7, 0), "Not Open On 12.11")</f>
        <v>Not Open On 12.11</v>
      </c>
      <c r="V1652" s="173">
        <f>IFERROR(VLOOKUP(Table2[[#This Row],[Enterprise ID]],'Tech-ServiceDate'!A:B,2,0), "EitherNewHire or Termed")</f>
        <v>42499</v>
      </c>
    </row>
    <row r="1653" spans="1:22" ht="33.75" customHeight="1">
      <c r="A1653" s="15">
        <v>46034</v>
      </c>
      <c r="B1653" s="8">
        <v>22216</v>
      </c>
      <c r="C1653" s="9" t="s">
        <v>17281</v>
      </c>
      <c r="D1653" s="10" t="s">
        <v>17282</v>
      </c>
      <c r="E1653" s="174" t="str">
        <f>TRIM(B1653)</f>
        <v>22216</v>
      </c>
      <c r="F1653" s="175">
        <f>IFERROR(VLOOKUP(D1653,'TPMS-auto'!A:J, 10,0), "Not-in-TPMS")</f>
        <v>4076866102</v>
      </c>
      <c r="G1653" s="175" t="str">
        <f>IFERROR(VLOOKUP(D1653,'TPMS-auto'!A:J,6,0),"Not-in-TPMS")</f>
        <v>022216</v>
      </c>
      <c r="H1653" s="12">
        <v>45970</v>
      </c>
      <c r="I1653" s="11" t="s">
        <v>14792</v>
      </c>
      <c r="J1653" s="13" t="s">
        <v>19146</v>
      </c>
      <c r="K1653" s="13" t="s">
        <v>14679</v>
      </c>
      <c r="L1653" s="3" t="s">
        <v>14680</v>
      </c>
      <c r="M1653" s="13"/>
      <c r="N1653" s="3" t="s">
        <v>14680</v>
      </c>
      <c r="O1653" s="3" t="s">
        <v>14680</v>
      </c>
      <c r="P1653" s="166" t="str">
        <f>IFERROR(VLOOKUP(D1653,'TPMS-auto'!A:D, 4,0),"Not-in-TPMS")</f>
        <v>0007435</v>
      </c>
      <c r="Q1653" s="166" t="str">
        <f>VLOOKUP(Table2[[#This Row],[Unit Number]],Ops,3,0)</f>
        <v>Rob &amp; Andrea</v>
      </c>
      <c r="R1653" s="172" t="str">
        <f>IFERROR(VLOOKUP(Table2[[#This Row],[Enterprise ID]], 'ExistingRental-12.11'!A:H, 3, 0), "Not Open On 12.11")</f>
        <v>Not Open On 12.11</v>
      </c>
      <c r="S1653" s="166" t="str">
        <f>IF(Table2[[#This Row],[Start Rental Date]]="New Rental", "New Rental", "Rental Extension Request")</f>
        <v>Rental Extension Request</v>
      </c>
      <c r="T1653" s="166" t="str">
        <f>IFERROR(IF(Table2[[#This Row],[Date of this request]]-Table2[[#This Row],[Tech Service Date]]&lt;60, "New Hire Rental", "Truck Breakdown"), "New Hire Rental")</f>
        <v>Truck Breakdown</v>
      </c>
      <c r="U1653" s="166" t="str">
        <f>IFERROR(VLOOKUP(Table2[[#This Row],[Enterprise ID]], 'ExistingRental-12.11'!A:H, 7, 0), "Not Open On 12.11")</f>
        <v>Not Open On 12.11</v>
      </c>
      <c r="V1653" s="172">
        <f>IFERROR(VLOOKUP(Table2[[#This Row],[Enterprise ID]],'Tech-ServiceDate'!A:B,2,0), "EitherNewHire or Termed")</f>
        <v>45900</v>
      </c>
    </row>
    <row r="1654" spans="1:22" ht="33.75" customHeight="1">
      <c r="A1654" s="15">
        <v>46034</v>
      </c>
      <c r="B1654" s="7">
        <v>23368</v>
      </c>
      <c r="C1654" s="4" t="s">
        <v>19147</v>
      </c>
      <c r="D1654" s="5"/>
      <c r="E1654" s="176" t="str">
        <f>TRIM(B1654)</f>
        <v>23368</v>
      </c>
      <c r="F1654" s="181" t="str">
        <f>IFERROR(VLOOKUP(D1654,'TPMS-auto'!A:J, 10,0), "Not-in-TPMS")</f>
        <v>Not-in-TPMS</v>
      </c>
      <c r="G1654" s="181" t="str">
        <f>IFERROR(VLOOKUP(D1654,'TPMS-auto'!A:J,6,0),"Not-in-TPMS")</f>
        <v>Not-in-TPMS</v>
      </c>
      <c r="H1654" s="6" t="s">
        <v>14676</v>
      </c>
      <c r="I1654" s="2" t="s">
        <v>17265</v>
      </c>
      <c r="J1654" s="3" t="s">
        <v>15426</v>
      </c>
      <c r="K1654" s="13" t="s">
        <v>14679</v>
      </c>
      <c r="L1654" s="3" t="s">
        <v>14680</v>
      </c>
      <c r="M1654" s="13"/>
      <c r="N1654" s="3" t="s">
        <v>14680</v>
      </c>
      <c r="O1654" s="3" t="s">
        <v>14680</v>
      </c>
      <c r="P1654" s="166" t="str">
        <f>IFERROR(VLOOKUP(D1654,'TPMS-auto'!A:D, 4,0),"Not-in-TPMS")</f>
        <v>Not-in-TPMS</v>
      </c>
      <c r="Q1654" s="166" t="e">
        <f>VLOOKUP(Table2[[#This Row],[Unit Number]],Ops,3,0)</f>
        <v>#N/A</v>
      </c>
      <c r="R1654" s="173" t="str">
        <f>IFERROR(VLOOKUP(Table2[[#This Row],[Enterprise ID]], 'ExistingRental-12.11'!A:H, 3, 0), "Not Open On 12.11")</f>
        <v>Not Open On 12.11</v>
      </c>
      <c r="S1654" s="167" t="str">
        <f>IF(Table2[[#This Row],[Start Rental Date]]="New Rental", "New Rental", "Rental Extension Request")</f>
        <v>New Rental</v>
      </c>
      <c r="T1654" s="167" t="str">
        <f>IFERROR(IF(Table2[[#This Row],[Date of this request]]-Table2[[#This Row],[Tech Service Date]]&lt;60, "New Hire Rental", "Truck Breakdown"), "New Hire Rental")</f>
        <v>New Hire Rental</v>
      </c>
      <c r="U1654" s="167" t="str">
        <f>IFERROR(VLOOKUP(Table2[[#This Row],[Enterprise ID]], 'ExistingRental-12.11'!A:H, 7, 0), "Not Open On 12.11")</f>
        <v>Not Open On 12.11</v>
      </c>
      <c r="V1654" s="173" t="str">
        <f>IFERROR(VLOOKUP(Table2[[#This Row],[Enterprise ID]],'Tech-ServiceDate'!A:B,2,0), "EitherNewHire or Termed")</f>
        <v>EitherNewHire or Termed</v>
      </c>
    </row>
    <row r="1655" spans="1:22" ht="33.75" customHeight="1">
      <c r="A1655" s="15">
        <v>46034</v>
      </c>
      <c r="B1655" s="7">
        <v>23874</v>
      </c>
      <c r="C1655" s="4" t="s">
        <v>19148</v>
      </c>
      <c r="D1655" s="5" t="s">
        <v>15612</v>
      </c>
      <c r="E1655" s="176" t="str">
        <f>TRIM(B1655)</f>
        <v>23874</v>
      </c>
      <c r="F1655" s="181">
        <f>IFERROR(VLOOKUP(D1655,'TPMS-auto'!A:J, 10,0), "Not-in-TPMS")</f>
        <v>2194552219</v>
      </c>
      <c r="G1655" s="181" t="str">
        <f>IFERROR(VLOOKUP(D1655,'TPMS-auto'!A:J,6,0),"Not-in-TPMS")</f>
        <v>023874</v>
      </c>
      <c r="H1655" s="6">
        <v>45982</v>
      </c>
      <c r="I1655" s="2" t="s">
        <v>19149</v>
      </c>
      <c r="J1655" s="3" t="s">
        <v>16716</v>
      </c>
      <c r="K1655" s="3" t="s">
        <v>14679</v>
      </c>
      <c r="L1655" s="3" t="s">
        <v>14680</v>
      </c>
      <c r="M1655" s="13"/>
      <c r="N1655" s="3" t="s">
        <v>14680</v>
      </c>
      <c r="O1655" s="3" t="s">
        <v>14680</v>
      </c>
      <c r="P1655" s="166" t="str">
        <f>IFERROR(VLOOKUP(D1655,'TPMS-auto'!A:D, 4,0),"Not-in-TPMS")</f>
        <v>0008555</v>
      </c>
      <c r="Q1655" s="166" t="str">
        <f>VLOOKUP(Table2[[#This Row],[Unit Number]],Ops,3,0)</f>
        <v>Monica, Cheryl &amp; Machell</v>
      </c>
      <c r="R1655" s="173">
        <f>IFERROR(VLOOKUP(Table2[[#This Row],[Enterprise ID]], 'ExistingRental-12.11'!A:H, 3, 0), "Not Open On 12.11")</f>
        <v>45930</v>
      </c>
      <c r="S1655" s="167" t="str">
        <f>IF(Table2[[#This Row],[Start Rental Date]]="New Rental", "New Rental", "Rental Extension Request")</f>
        <v>Rental Extension Request</v>
      </c>
      <c r="T1655" s="167" t="str">
        <f>IFERROR(IF(Table2[[#This Row],[Date of this request]]-Table2[[#This Row],[Tech Service Date]]&lt;60, "New Hire Rental", "Truck Breakdown"), "New Hire Rental")</f>
        <v>Truck Breakdown</v>
      </c>
      <c r="U1655" s="167" t="str">
        <f>IFERROR(VLOOKUP(Table2[[#This Row],[Enterprise ID]], 'ExistingRental-12.11'!A:H, 7, 0), "Not Open On 12.11")</f>
        <v>LETWAN HAND</v>
      </c>
      <c r="V1655" s="173">
        <f>IFERROR(VLOOKUP(Table2[[#This Row],[Enterprise ID]],'Tech-ServiceDate'!A:B,2,0), "EitherNewHire or Termed")</f>
        <v>42954</v>
      </c>
    </row>
    <row r="1656" spans="1:22" ht="33.75" customHeight="1">
      <c r="A1656" s="15">
        <v>46034</v>
      </c>
      <c r="B1656" s="7">
        <v>36402</v>
      </c>
      <c r="C1656" s="4" t="s">
        <v>19150</v>
      </c>
      <c r="D1656" s="5" t="s">
        <v>19150</v>
      </c>
      <c r="E1656" s="176" t="s">
        <v>19151</v>
      </c>
      <c r="F1656" s="181">
        <v>2039013892</v>
      </c>
      <c r="G1656" s="181" t="s">
        <v>19152</v>
      </c>
      <c r="H1656" s="6">
        <v>45958</v>
      </c>
      <c r="I1656" s="2" t="s">
        <v>16951</v>
      </c>
      <c r="J1656" s="3" t="s">
        <v>15426</v>
      </c>
      <c r="K1656" s="3" t="s">
        <v>14679</v>
      </c>
      <c r="L1656" s="3" t="s">
        <v>14680</v>
      </c>
      <c r="M1656" s="13"/>
      <c r="N1656" s="3" t="s">
        <v>14680</v>
      </c>
      <c r="O1656" s="3" t="s">
        <v>14680</v>
      </c>
      <c r="P1656" s="166" t="str">
        <f>IFERROR(VLOOKUP(D1656,'TPMS-auto'!A:D, 4,0),"Not-in-TPMS")</f>
        <v>Not-in-TPMS</v>
      </c>
      <c r="Q1656" s="166" t="e">
        <f>VLOOKUP(Table2[[#This Row],[Unit Number]],Ops,3,0)</f>
        <v>#N/A</v>
      </c>
      <c r="R1656" s="173" t="str">
        <f>IFERROR(VLOOKUP(Table2[[#This Row],[Enterprise ID]], 'ExistingRental-12.11'!A:H, 3, 0), "Not Open On 12.11")</f>
        <v>Not Open On 12.11</v>
      </c>
      <c r="S1656" s="167" t="str">
        <f>IF(Table2[[#This Row],[Start Rental Date]]="New Rental", "New Rental", "Rental Extension Request")</f>
        <v>Rental Extension Request</v>
      </c>
      <c r="T1656" s="167" t="str">
        <f>IFERROR(IF(Table2[[#This Row],[Date of this request]]-Table2[[#This Row],[Tech Service Date]]&lt;60, "New Hire Rental", "Truck Breakdown"), "New Hire Rental")</f>
        <v>New Hire Rental</v>
      </c>
      <c r="U1656" s="167" t="str">
        <f>IFERROR(VLOOKUP(Table2[[#This Row],[Enterprise ID]], 'ExistingRental-12.11'!A:H, 7, 0), "Not Open On 12.11")</f>
        <v>Not Open On 12.11</v>
      </c>
      <c r="V1656" s="173" t="str">
        <f>IFERROR(VLOOKUP(Table2[[#This Row],[Enterprise ID]],'Tech-ServiceDate'!A:B,2,0), "EitherNewHire or Termed")</f>
        <v>EitherNewHire or Termed</v>
      </c>
    </row>
    <row r="1657" spans="1:22" ht="33.75" customHeight="1">
      <c r="A1657" s="15">
        <v>46034</v>
      </c>
      <c r="B1657" s="7">
        <v>36406</v>
      </c>
      <c r="C1657" s="4" t="s">
        <v>18491</v>
      </c>
      <c r="D1657" s="5" t="s">
        <v>18492</v>
      </c>
      <c r="E1657" s="176" t="s">
        <v>18834</v>
      </c>
      <c r="F1657" s="181">
        <v>5189612059</v>
      </c>
      <c r="G1657" s="181" t="s">
        <v>18835</v>
      </c>
      <c r="H1657" s="6">
        <v>45959</v>
      </c>
      <c r="I1657" s="2" t="s">
        <v>18493</v>
      </c>
      <c r="J1657" s="3" t="s">
        <v>19153</v>
      </c>
      <c r="K1657" s="3" t="s">
        <v>14679</v>
      </c>
      <c r="L1657" s="3" t="s">
        <v>14680</v>
      </c>
      <c r="M1657" s="13"/>
      <c r="N1657" s="3" t="s">
        <v>14680</v>
      </c>
      <c r="O1657" s="3" t="s">
        <v>14680</v>
      </c>
      <c r="P1657" s="166" t="str">
        <f>IFERROR(VLOOKUP(D1657,'TPMS-auto'!A:D, 4,0),"Not-in-TPMS")</f>
        <v>0007670</v>
      </c>
      <c r="Q1657" s="166" t="str">
        <f>VLOOKUP(Table2[[#This Row],[Unit Number]],Ops,3,0)</f>
        <v>Rob &amp; Andrea</v>
      </c>
      <c r="R1657" s="173" t="str">
        <f>IFERROR(VLOOKUP(Table2[[#This Row],[Enterprise ID]], 'ExistingRental-12.11'!A:H, 3, 0), "Not Open On 12.11")</f>
        <v>Not Open On 12.11</v>
      </c>
      <c r="S1657" s="167" t="str">
        <f>IF(Table2[[#This Row],[Start Rental Date]]="New Rental", "New Rental", "Rental Extension Request")</f>
        <v>Rental Extension Request</v>
      </c>
      <c r="T1657" s="167" t="str">
        <f>IFERROR(IF(Table2[[#This Row],[Date of this request]]-Table2[[#This Row],[Tech Service Date]]&lt;60, "New Hire Rental", "Truck Breakdown"), "New Hire Rental")</f>
        <v>Truck Breakdown</v>
      </c>
      <c r="U1657" s="167" t="str">
        <f>IFERROR(VLOOKUP(Table2[[#This Row],[Enterprise ID]], 'ExistingRental-12.11'!A:H, 7, 0), "Not Open On 12.11")</f>
        <v>Not Open On 12.11</v>
      </c>
      <c r="V1657" s="173">
        <f>IFERROR(VLOOKUP(Table2[[#This Row],[Enterprise ID]],'Tech-ServiceDate'!A:B,2,0), "EitherNewHire or Termed")</f>
        <v>45823</v>
      </c>
    </row>
    <row r="1658" spans="1:22" ht="33.75" customHeight="1">
      <c r="A1658" s="15">
        <v>46034</v>
      </c>
      <c r="B1658" s="7">
        <v>46127</v>
      </c>
      <c r="C1658" s="4" t="s">
        <v>15569</v>
      </c>
      <c r="D1658" s="5" t="s">
        <v>9835</v>
      </c>
      <c r="E1658" s="176" t="s">
        <v>16821</v>
      </c>
      <c r="F1658" s="181">
        <v>7347568064</v>
      </c>
      <c r="G1658" s="181" t="s">
        <v>16822</v>
      </c>
      <c r="H1658" s="6">
        <v>45957</v>
      </c>
      <c r="I1658" s="2" t="s">
        <v>19154</v>
      </c>
      <c r="J1658" s="3" t="s">
        <v>19155</v>
      </c>
      <c r="K1658" s="3" t="s">
        <v>15451</v>
      </c>
      <c r="L1658" s="3" t="s">
        <v>14680</v>
      </c>
      <c r="M1658" s="13"/>
      <c r="N1658" s="3" t="s">
        <v>14680</v>
      </c>
      <c r="O1658" s="3" t="s">
        <v>14680</v>
      </c>
      <c r="P1658" s="166" t="str">
        <f>IFERROR(VLOOKUP(D1658,'TPMS-auto'!A:D, 4,0),"Not-in-TPMS")</f>
        <v>0008309</v>
      </c>
      <c r="Q1658" s="166" t="str">
        <f>VLOOKUP(Table2[[#This Row],[Unit Number]],Ops,3,0)</f>
        <v>Monica, Cheryl &amp; Machell</v>
      </c>
      <c r="R1658" s="173" t="str">
        <f>IFERROR(VLOOKUP(Table2[[#This Row],[Enterprise ID]], 'ExistingRental-12.11'!A:H, 3, 0), "Not Open On 12.11")</f>
        <v>Not Open On 12.11</v>
      </c>
      <c r="S1658" s="167" t="str">
        <f>IF(Table2[[#This Row],[Start Rental Date]]="New Rental", "New Rental", "Rental Extension Request")</f>
        <v>Rental Extension Request</v>
      </c>
      <c r="T1658" s="167" t="str">
        <f>IFERROR(IF(Table2[[#This Row],[Date of this request]]-Table2[[#This Row],[Tech Service Date]]&lt;60, "New Hire Rental", "Truck Breakdown"), "New Hire Rental")</f>
        <v>Truck Breakdown</v>
      </c>
      <c r="U1658" s="167" t="str">
        <f>IFERROR(VLOOKUP(Table2[[#This Row],[Enterprise ID]], 'ExistingRental-12.11'!A:H, 7, 0), "Not Open On 12.11")</f>
        <v>Not Open On 12.11</v>
      </c>
      <c r="V1658" s="173">
        <f>IFERROR(VLOOKUP(Table2[[#This Row],[Enterprise ID]],'Tech-ServiceDate'!A:B,2,0), "EitherNewHire or Termed")</f>
        <v>39560</v>
      </c>
    </row>
    <row r="1659" spans="1:22" ht="33.75" customHeight="1">
      <c r="A1659" s="15">
        <v>46034</v>
      </c>
      <c r="B1659" s="7">
        <v>46569</v>
      </c>
      <c r="C1659" s="4" t="s">
        <v>19156</v>
      </c>
      <c r="D1659" s="5" t="s">
        <v>4674</v>
      </c>
      <c r="E1659" s="176" t="str">
        <f t="shared" ref="E1659:E1672" si="67">TRIM(B1659)</f>
        <v>46569</v>
      </c>
      <c r="F1659" s="181">
        <f>IFERROR(VLOOKUP(D1659,'TPMS-auto'!A:J, 10,0), "Not-in-TPMS")</f>
        <v>5153571422</v>
      </c>
      <c r="G1659" s="181" t="str">
        <f>IFERROR(VLOOKUP(D1659,'TPMS-auto'!A:J,6,0),"Not-in-TPMS")</f>
        <v>046569</v>
      </c>
      <c r="H1659" s="6" t="s">
        <v>14676</v>
      </c>
      <c r="I1659" s="2" t="s">
        <v>19157</v>
      </c>
      <c r="J1659" s="3" t="s">
        <v>19158</v>
      </c>
      <c r="K1659" s="13" t="s">
        <v>14679</v>
      </c>
      <c r="L1659" s="3" t="s">
        <v>14680</v>
      </c>
      <c r="M1659" s="13"/>
      <c r="N1659" s="3" t="s">
        <v>14680</v>
      </c>
      <c r="O1659" s="3" t="s">
        <v>14680</v>
      </c>
      <c r="P1659" s="166" t="str">
        <f>IFERROR(VLOOKUP(D1659,'TPMS-auto'!A:D, 4,0),"Not-in-TPMS")</f>
        <v>0008162</v>
      </c>
      <c r="Q1659" s="166" t="str">
        <f>VLOOKUP(Table2[[#This Row],[Unit Number]],Ops,3,0)</f>
        <v>Monica, Cheryl &amp; Machell</v>
      </c>
      <c r="R1659" s="173" t="str">
        <f>IFERROR(VLOOKUP(Table2[[#This Row],[Enterprise ID]], 'ExistingRental-12.11'!A:H, 3, 0), "Not Open On 12.11")</f>
        <v>Not Open On 12.11</v>
      </c>
      <c r="S1659" s="167" t="str">
        <f>IF(Table2[[#This Row],[Start Rental Date]]="New Rental", "New Rental", "Rental Extension Request")</f>
        <v>New Rental</v>
      </c>
      <c r="T1659" s="167" t="str">
        <f>IFERROR(IF(Table2[[#This Row],[Date of this request]]-Table2[[#This Row],[Tech Service Date]]&lt;60, "New Hire Rental", "Truck Breakdown"), "New Hire Rental")</f>
        <v>Truck Breakdown</v>
      </c>
      <c r="U1659" s="167" t="str">
        <f>IFERROR(VLOOKUP(Table2[[#This Row],[Enterprise ID]], 'ExistingRental-12.11'!A:H, 7, 0), "Not Open On 12.11")</f>
        <v>Not Open On 12.11</v>
      </c>
      <c r="V1659" s="173">
        <f>IFERROR(VLOOKUP(Table2[[#This Row],[Enterprise ID]],'Tech-ServiceDate'!A:B,2,0), "EitherNewHire or Termed")</f>
        <v>31512</v>
      </c>
    </row>
    <row r="1660" spans="1:22" ht="33.75" customHeight="1">
      <c r="A1660" s="15">
        <v>46034</v>
      </c>
      <c r="B1660" s="7">
        <v>46708</v>
      </c>
      <c r="C1660" s="4" t="s">
        <v>17102</v>
      </c>
      <c r="D1660" s="5" t="s">
        <v>16583</v>
      </c>
      <c r="E1660" s="176" t="str">
        <f t="shared" si="67"/>
        <v>46708</v>
      </c>
      <c r="F1660" s="181">
        <f>IFERROR(VLOOKUP(D1660,'TPMS-auto'!A:J, 10,0), "Not-in-TPMS")</f>
        <v>2569623009</v>
      </c>
      <c r="G1660" s="181" t="str">
        <f>IFERROR(VLOOKUP(D1660,'TPMS-auto'!A:J,6,0),"Not-in-TPMS")</f>
        <v>046708</v>
      </c>
      <c r="H1660" s="12">
        <v>45950</v>
      </c>
      <c r="I1660" s="2" t="s">
        <v>19159</v>
      </c>
      <c r="J1660" s="3" t="s">
        <v>19160</v>
      </c>
      <c r="K1660" s="13" t="s">
        <v>14679</v>
      </c>
      <c r="L1660" s="3" t="s">
        <v>14680</v>
      </c>
      <c r="M1660" s="13"/>
      <c r="N1660" s="3" t="s">
        <v>14680</v>
      </c>
      <c r="O1660" s="3" t="s">
        <v>14680</v>
      </c>
      <c r="P1660" s="166" t="str">
        <f>IFERROR(VLOOKUP(D1660,'TPMS-auto'!A:D, 4,0),"Not-in-TPMS")</f>
        <v>0008035</v>
      </c>
      <c r="Q1660" s="166" t="str">
        <f>VLOOKUP(Table2[[#This Row],[Unit Number]],Ops,3,0)</f>
        <v>Rob &amp; Andrea</v>
      </c>
      <c r="R1660" s="173">
        <f>IFERROR(VLOOKUP(Table2[[#This Row],[Enterprise ID]], 'ExistingRental-12.11'!A:H, 3, 0), "Not Open On 12.11")</f>
        <v>45965</v>
      </c>
      <c r="S1660" s="167" t="str">
        <f>IF(Table2[[#This Row],[Start Rental Date]]="New Rental", "New Rental", "Rental Extension Request")</f>
        <v>Rental Extension Request</v>
      </c>
      <c r="T1660" s="167" t="str">
        <f>IFERROR(IF(Table2[[#This Row],[Date of this request]]-Table2[[#This Row],[Tech Service Date]]&lt;60, "New Hire Rental", "Truck Breakdown"), "New Hire Rental")</f>
        <v>Truck Breakdown</v>
      </c>
      <c r="U1660" s="167" t="str">
        <f>IFERROR(VLOOKUP(Table2[[#This Row],[Enterprise ID]], 'ExistingRental-12.11'!A:H, 7, 0), "Not Open On 12.11")</f>
        <v>JAYSHAWN ROWLS</v>
      </c>
      <c r="V1660" s="173">
        <f>IFERROR(VLOOKUP(Table2[[#This Row],[Enterprise ID]],'Tech-ServiceDate'!A:B,2,0), "EitherNewHire or Termed")</f>
        <v>45942</v>
      </c>
    </row>
    <row r="1661" spans="1:22" ht="33.75" customHeight="1">
      <c r="A1661" s="15">
        <v>46034</v>
      </c>
      <c r="B1661" s="8">
        <v>61732</v>
      </c>
      <c r="C1661" s="9" t="s">
        <v>19161</v>
      </c>
      <c r="D1661" s="10" t="s">
        <v>19162</v>
      </c>
      <c r="E1661" s="174" t="str">
        <f t="shared" si="67"/>
        <v>61732</v>
      </c>
      <c r="F1661" s="175">
        <f>IFERROR(VLOOKUP(D1661,'TPMS-auto'!A:J, 10,0), "Not-in-TPMS")</f>
        <v>2086711353</v>
      </c>
      <c r="G1661" s="175" t="str">
        <f>IFERROR(VLOOKUP(D1661,'TPMS-auto'!A:J,6,0),"Not-in-TPMS")</f>
        <v>061732</v>
      </c>
      <c r="H1661" s="6" t="s">
        <v>14676</v>
      </c>
      <c r="I1661" s="11" t="s">
        <v>19163</v>
      </c>
      <c r="J1661" s="13" t="s">
        <v>19164</v>
      </c>
      <c r="K1661" s="13" t="s">
        <v>14679</v>
      </c>
      <c r="L1661" s="3" t="s">
        <v>14680</v>
      </c>
      <c r="M1661" s="13"/>
      <c r="N1661" s="3" t="s">
        <v>14680</v>
      </c>
      <c r="O1661" s="3" t="s">
        <v>14680</v>
      </c>
      <c r="P1661" s="166" t="str">
        <f>IFERROR(VLOOKUP(D1661,'TPMS-auto'!A:D, 4,0),"Not-in-TPMS")</f>
        <v>0008228</v>
      </c>
      <c r="Q1661" s="166" t="str">
        <f>VLOOKUP(Table2[[#This Row],[Unit Number]],Ops,3,0)</f>
        <v>Carol &amp; Tasha</v>
      </c>
      <c r="R1661" s="172" t="str">
        <f>IFERROR(VLOOKUP(Table2[[#This Row],[Enterprise ID]], 'ExistingRental-12.11'!A:H, 3, 0), "Not Open On 12.11")</f>
        <v>Not Open On 12.11</v>
      </c>
      <c r="S1661" s="166" t="str">
        <f>IF(Table2[[#This Row],[Start Rental Date]]="New Rental", "New Rental", "Rental Extension Request")</f>
        <v>New Rental</v>
      </c>
      <c r="T1661" s="166" t="str">
        <f>IFERROR(IF(Table2[[#This Row],[Date of this request]]-Table2[[#This Row],[Tech Service Date]]&lt;60, "New Hire Rental", "Truck Breakdown"), "New Hire Rental")</f>
        <v>Truck Breakdown</v>
      </c>
      <c r="U1661" s="166" t="str">
        <f>IFERROR(VLOOKUP(Table2[[#This Row],[Enterprise ID]], 'ExistingRental-12.11'!A:H, 7, 0), "Not Open On 12.11")</f>
        <v>Not Open On 12.11</v>
      </c>
      <c r="V1661" s="172">
        <f>IFERROR(VLOOKUP(Table2[[#This Row],[Enterprise ID]],'Tech-ServiceDate'!A:B,2,0), "EitherNewHire or Termed")</f>
        <v>43362</v>
      </c>
    </row>
    <row r="1662" spans="1:22" ht="33.75" customHeight="1">
      <c r="A1662" s="15">
        <v>46034</v>
      </c>
      <c r="B1662" s="8">
        <v>24117</v>
      </c>
      <c r="C1662" s="9" t="s">
        <v>19165</v>
      </c>
      <c r="D1662" s="10" t="s">
        <v>19166</v>
      </c>
      <c r="E1662" s="174" t="str">
        <f t="shared" si="67"/>
        <v>24117</v>
      </c>
      <c r="F1662" s="175">
        <f>IFERROR(VLOOKUP(D1662,'TPMS-auto'!A:J, 10,0), "Not-in-TPMS")</f>
        <v>4632688046</v>
      </c>
      <c r="G1662" s="175" t="str">
        <f>IFERROR(VLOOKUP(D1662,'TPMS-auto'!A:J,6,0),"Not-in-TPMS")</f>
        <v>021233</v>
      </c>
      <c r="H1662" s="6" t="s">
        <v>14676</v>
      </c>
      <c r="I1662" s="11" t="s">
        <v>19167</v>
      </c>
      <c r="J1662" s="13" t="s">
        <v>19168</v>
      </c>
      <c r="K1662" s="13" t="s">
        <v>14679</v>
      </c>
      <c r="L1662" s="3"/>
      <c r="M1662" s="13"/>
      <c r="N1662" s="3" t="s">
        <v>14680</v>
      </c>
      <c r="O1662" s="3" t="s">
        <v>14680</v>
      </c>
      <c r="P1662" s="166" t="str">
        <f>IFERROR(VLOOKUP(D1662,'TPMS-auto'!A:D, 4,0),"Not-in-TPMS")</f>
        <v>0008096</v>
      </c>
      <c r="Q1662" s="166" t="str">
        <f>VLOOKUP(Table2[[#This Row],[Unit Number]],Ops,3,0)</f>
        <v>Monica, Cheryl &amp; Machell</v>
      </c>
      <c r="R1662" s="172" t="str">
        <f>IFERROR(VLOOKUP(Table2[[#This Row],[Enterprise ID]], 'ExistingRental-12.11'!A:H, 3, 0), "Not Open On 12.11")</f>
        <v>Not Open On 12.11</v>
      </c>
      <c r="S1662" s="166" t="str">
        <f>IF(Table2[[#This Row],[Start Rental Date]]="New Rental", "New Rental", "Rental Extension Request")</f>
        <v>New Rental</v>
      </c>
      <c r="T1662" s="166" t="str">
        <f>IFERROR(IF(Table2[[#This Row],[Date of this request]]-Table2[[#This Row],[Tech Service Date]]&lt;60, "New Hire Rental", "Truck Breakdown"), "New Hire Rental")</f>
        <v>Truck Breakdown</v>
      </c>
      <c r="U1662" s="166" t="str">
        <f>IFERROR(VLOOKUP(Table2[[#This Row],[Enterprise ID]], 'ExistingRental-12.11'!A:H, 7, 0), "Not Open On 12.11")</f>
        <v>Not Open On 12.11</v>
      </c>
      <c r="V1662" s="172">
        <f>IFERROR(VLOOKUP(Table2[[#This Row],[Enterprise ID]],'Tech-ServiceDate'!A:B,2,0), "EitherNewHire or Termed")</f>
        <v>43277</v>
      </c>
    </row>
    <row r="1663" spans="1:22" ht="33.75" customHeight="1">
      <c r="A1663" s="15">
        <v>46034</v>
      </c>
      <c r="B1663" s="7">
        <v>37103</v>
      </c>
      <c r="C1663" s="9" t="s">
        <v>17227</v>
      </c>
      <c r="D1663" s="10" t="s">
        <v>10032</v>
      </c>
      <c r="E1663" s="176" t="str">
        <f t="shared" si="67"/>
        <v>37103</v>
      </c>
      <c r="F1663" s="181">
        <f>IFERROR(VLOOKUP(D1663,'TPMS-auto'!A:J, 10,0), "Not-in-TPMS")</f>
        <v>4083121186</v>
      </c>
      <c r="G1663" s="181" t="str">
        <f>IFERROR(VLOOKUP(D1663,'TPMS-auto'!A:J,6,0),"Not-in-TPMS")</f>
        <v>061823</v>
      </c>
      <c r="H1663" s="6" t="s">
        <v>14676</v>
      </c>
      <c r="I1663" s="11" t="s">
        <v>19169</v>
      </c>
      <c r="J1663" s="13" t="s">
        <v>19170</v>
      </c>
      <c r="K1663" s="13" t="s">
        <v>14679</v>
      </c>
      <c r="L1663" s="3" t="s">
        <v>14680</v>
      </c>
      <c r="M1663" s="13"/>
      <c r="N1663" s="3" t="s">
        <v>14680</v>
      </c>
      <c r="O1663" s="3" t="s">
        <v>14680</v>
      </c>
      <c r="P1663" s="166" t="str">
        <f>IFERROR(VLOOKUP(D1663,'TPMS-auto'!A:D, 4,0),"Not-in-TPMS")</f>
        <v>0008366</v>
      </c>
      <c r="Q1663" s="166" t="str">
        <f>VLOOKUP(Table2[[#This Row],[Unit Number]],Ops,3,0)</f>
        <v>Carol &amp; Tasha</v>
      </c>
      <c r="R1663" s="173">
        <f>IFERROR(VLOOKUP(Table2[[#This Row],[Enterprise ID]], 'ExistingRental-12.11'!A:H, 3, 0), "Not Open On 12.11")</f>
        <v>45966</v>
      </c>
      <c r="S1663" s="167" t="str">
        <f>IF(Table2[[#This Row],[Start Rental Date]]="New Rental", "New Rental", "Rental Extension Request")</f>
        <v>New Rental</v>
      </c>
      <c r="T1663" s="167" t="str">
        <f>IFERROR(IF(Table2[[#This Row],[Date of this request]]-Table2[[#This Row],[Tech Service Date]]&lt;60, "New Hire Rental", "Truck Breakdown"), "New Hire Rental")</f>
        <v>Truck Breakdown</v>
      </c>
      <c r="U1663" s="167" t="str">
        <f>IFERROR(VLOOKUP(Table2[[#This Row],[Enterprise ID]], 'ExistingRental-12.11'!A:H, 7, 0), "Not Open On 12.11")</f>
        <v>MICHAEL PAREDES</v>
      </c>
      <c r="V1663" s="173">
        <f>IFERROR(VLOOKUP(Table2[[#This Row],[Enterprise ID]],'Tech-ServiceDate'!A:B,2,0), "EitherNewHire or Termed")</f>
        <v>32658</v>
      </c>
    </row>
    <row r="1664" spans="1:22" ht="33.75" customHeight="1">
      <c r="A1664" s="15">
        <v>46034</v>
      </c>
      <c r="B1664" s="7">
        <v>36988</v>
      </c>
      <c r="C1664" s="4" t="s">
        <v>19171</v>
      </c>
      <c r="D1664" s="5" t="s">
        <v>12582</v>
      </c>
      <c r="E1664" s="176" t="str">
        <f t="shared" si="67"/>
        <v>36988</v>
      </c>
      <c r="F1664" s="181">
        <f>IFERROR(VLOOKUP(D1664,'TPMS-auto'!A:J, 10,0), "Not-in-TPMS")</f>
        <v>6415255369</v>
      </c>
      <c r="G1664" s="181" t="str">
        <f>IFERROR(VLOOKUP(D1664,'TPMS-auto'!A:J,6,0),"Not-in-TPMS")</f>
        <v>036988</v>
      </c>
      <c r="H1664" s="6" t="s">
        <v>14676</v>
      </c>
      <c r="I1664" s="2" t="s">
        <v>19172</v>
      </c>
      <c r="J1664" s="3" t="s">
        <v>19173</v>
      </c>
      <c r="K1664" s="13" t="s">
        <v>14679</v>
      </c>
      <c r="L1664" s="3" t="s">
        <v>14680</v>
      </c>
      <c r="M1664" s="13"/>
      <c r="N1664" s="3" t="s">
        <v>14680</v>
      </c>
      <c r="O1664" s="3" t="s">
        <v>14680</v>
      </c>
      <c r="P1664" s="166" t="str">
        <f>IFERROR(VLOOKUP(D1664,'TPMS-auto'!A:D, 4,0),"Not-in-TPMS")</f>
        <v>0008162</v>
      </c>
      <c r="Q1664" s="166" t="str">
        <f>VLOOKUP(Table2[[#This Row],[Unit Number]],Ops,3,0)</f>
        <v>Monica, Cheryl &amp; Machell</v>
      </c>
      <c r="R1664" s="173" t="str">
        <f>IFERROR(VLOOKUP(Table2[[#This Row],[Enterprise ID]], 'ExistingRental-12.11'!A:H, 3, 0), "Not Open On 12.11")</f>
        <v>Not Open On 12.11</v>
      </c>
      <c r="S1664" s="167" t="str">
        <f>IF(Table2[[#This Row],[Start Rental Date]]="New Rental", "New Rental", "Rental Extension Request")</f>
        <v>New Rental</v>
      </c>
      <c r="T1664" s="167" t="str">
        <f>IFERROR(IF(Table2[[#This Row],[Date of this request]]-Table2[[#This Row],[Tech Service Date]]&lt;60, "New Hire Rental", "Truck Breakdown"), "New Hire Rental")</f>
        <v>Truck Breakdown</v>
      </c>
      <c r="U1664" s="167" t="str">
        <f>IFERROR(VLOOKUP(Table2[[#This Row],[Enterprise ID]], 'ExistingRental-12.11'!A:H, 7, 0), "Not Open On 12.11")</f>
        <v>Not Open On 12.11</v>
      </c>
      <c r="V1664" s="173">
        <f>IFERROR(VLOOKUP(Table2[[#This Row],[Enterprise ID]],'Tech-ServiceDate'!A:B,2,0), "EitherNewHire or Termed")</f>
        <v>32518</v>
      </c>
    </row>
    <row r="1665" spans="1:22" ht="33.75" customHeight="1">
      <c r="A1665" s="15">
        <v>46034</v>
      </c>
      <c r="B1665" s="7">
        <v>37035</v>
      </c>
      <c r="C1665" s="4" t="s">
        <v>19174</v>
      </c>
      <c r="D1665" s="5"/>
      <c r="E1665" s="176" t="str">
        <f t="shared" si="67"/>
        <v>37035</v>
      </c>
      <c r="F1665" s="181" t="str">
        <f>IFERROR(VLOOKUP(D1665,'TPMS-auto'!A:J, 10,0), "Not-in-TPMS")</f>
        <v>Not-in-TPMS</v>
      </c>
      <c r="G1665" s="181" t="str">
        <f>IFERROR(VLOOKUP(D1665,'TPMS-auto'!A:J,6,0),"Not-in-TPMS")</f>
        <v>Not-in-TPMS</v>
      </c>
      <c r="H1665" s="6" t="s">
        <v>14676</v>
      </c>
      <c r="I1665" s="2" t="s">
        <v>19175</v>
      </c>
      <c r="J1665" s="3" t="s">
        <v>19176</v>
      </c>
      <c r="K1665" s="13" t="s">
        <v>14679</v>
      </c>
      <c r="L1665" s="3" t="s">
        <v>14680</v>
      </c>
      <c r="M1665" s="13"/>
      <c r="N1665" s="3" t="s">
        <v>14680</v>
      </c>
      <c r="O1665" s="3" t="s">
        <v>14680</v>
      </c>
      <c r="P1665" s="166" t="str">
        <f>IFERROR(VLOOKUP(D1665,'TPMS-auto'!A:D, 4,0),"Not-in-TPMS")</f>
        <v>Not-in-TPMS</v>
      </c>
      <c r="Q1665" s="166" t="e">
        <f>VLOOKUP(Table2[[#This Row],[Unit Number]],Ops,3,0)</f>
        <v>#N/A</v>
      </c>
      <c r="R1665" s="173" t="str">
        <f>IFERROR(VLOOKUP(Table2[[#This Row],[Enterprise ID]], 'ExistingRental-12.11'!A:H, 3, 0), "Not Open On 12.11")</f>
        <v>Not Open On 12.11</v>
      </c>
      <c r="S1665" s="167" t="str">
        <f>IF(Table2[[#This Row],[Start Rental Date]]="New Rental", "New Rental", "Rental Extension Request")</f>
        <v>New Rental</v>
      </c>
      <c r="T1665" s="167" t="str">
        <f>IFERROR(IF(Table2[[#This Row],[Date of this request]]-Table2[[#This Row],[Tech Service Date]]&lt;60, "New Hire Rental", "Truck Breakdown"), "New Hire Rental")</f>
        <v>New Hire Rental</v>
      </c>
      <c r="U1665" s="167" t="str">
        <f>IFERROR(VLOOKUP(Table2[[#This Row],[Enterprise ID]], 'ExistingRental-12.11'!A:H, 7, 0), "Not Open On 12.11")</f>
        <v>Not Open On 12.11</v>
      </c>
      <c r="V1665" s="173" t="str">
        <f>IFERROR(VLOOKUP(Table2[[#This Row],[Enterprise ID]],'Tech-ServiceDate'!A:B,2,0), "EitherNewHire or Termed")</f>
        <v>EitherNewHire or Termed</v>
      </c>
    </row>
    <row r="1666" spans="1:22" ht="33.75" customHeight="1">
      <c r="A1666" s="15">
        <v>46034</v>
      </c>
      <c r="B1666" s="8">
        <v>46574</v>
      </c>
      <c r="C1666" s="9" t="s">
        <v>19177</v>
      </c>
      <c r="D1666" s="10" t="s">
        <v>19178</v>
      </c>
      <c r="E1666" s="174" t="str">
        <f t="shared" si="67"/>
        <v>46574</v>
      </c>
      <c r="F1666" s="175" t="str">
        <f>IFERROR(VLOOKUP(D1666,'TPMS-auto'!A:J, 10,0), "Not-in-TPMS")</f>
        <v>Not-in-TPMS</v>
      </c>
      <c r="G1666" s="175" t="str">
        <f>IFERROR(VLOOKUP(D1666,'TPMS-auto'!A:J,6,0),"Not-in-TPMS")</f>
        <v>Not-in-TPMS</v>
      </c>
      <c r="H1666" s="6" t="s">
        <v>14676</v>
      </c>
      <c r="I1666" s="11" t="s">
        <v>19179</v>
      </c>
      <c r="J1666" s="13" t="s">
        <v>19180</v>
      </c>
      <c r="K1666" s="13" t="s">
        <v>14679</v>
      </c>
      <c r="L1666" s="3" t="s">
        <v>14680</v>
      </c>
      <c r="M1666" s="13"/>
      <c r="N1666" s="3" t="s">
        <v>14680</v>
      </c>
      <c r="O1666" s="3" t="s">
        <v>14680</v>
      </c>
      <c r="P1666" s="166" t="str">
        <f>IFERROR(VLOOKUP(D1666,'TPMS-auto'!A:D, 4,0),"Not-in-TPMS")</f>
        <v>Not-in-TPMS</v>
      </c>
      <c r="Q1666" s="166" t="e">
        <f>VLOOKUP(Table2[[#This Row],[Unit Number]],Ops,3,0)</f>
        <v>#N/A</v>
      </c>
      <c r="R1666" s="172" t="str">
        <f>IFERROR(VLOOKUP(Table2[[#This Row],[Enterprise ID]], 'ExistingRental-12.11'!A:H, 3, 0), "Not Open On 12.11")</f>
        <v>Not Open On 12.11</v>
      </c>
      <c r="S1666" s="166" t="str">
        <f>IF(Table2[[#This Row],[Start Rental Date]]="New Rental", "New Rental", "Rental Extension Request")</f>
        <v>New Rental</v>
      </c>
      <c r="T1666" s="166" t="str">
        <f>IFERROR(IF(Table2[[#This Row],[Date of this request]]-Table2[[#This Row],[Tech Service Date]]&lt;60, "New Hire Rental", "Truck Breakdown"), "New Hire Rental")</f>
        <v>New Hire Rental</v>
      </c>
      <c r="U1666" s="166" t="str">
        <f>IFERROR(VLOOKUP(Table2[[#This Row],[Enterprise ID]], 'ExistingRental-12.11'!A:H, 7, 0), "Not Open On 12.11")</f>
        <v>Not Open On 12.11</v>
      </c>
      <c r="V1666" s="172" t="str">
        <f>IFERROR(VLOOKUP(Table2[[#This Row],[Enterprise ID]],'Tech-ServiceDate'!A:B,2,0), "EitherNewHire or Termed")</f>
        <v>EitherNewHire or Termed</v>
      </c>
    </row>
    <row r="1667" spans="1:22" ht="33.75" customHeight="1">
      <c r="A1667" s="15">
        <v>46034</v>
      </c>
      <c r="B1667" s="8">
        <v>36443</v>
      </c>
      <c r="C1667" s="9" t="s">
        <v>19181</v>
      </c>
      <c r="D1667" s="10" t="s">
        <v>15853</v>
      </c>
      <c r="E1667" s="174" t="str">
        <f t="shared" si="67"/>
        <v>36443</v>
      </c>
      <c r="F1667" s="175">
        <f>IFERROR(VLOOKUP(D1667,'TPMS-auto'!A:J, 10,0), "Not-in-TPMS")</f>
        <v>4109004225</v>
      </c>
      <c r="G1667" s="175" t="str">
        <f>IFERROR(VLOOKUP(D1667,'TPMS-auto'!A:J,6,0),"Not-in-TPMS")</f>
        <v>036443</v>
      </c>
      <c r="H1667" s="6" t="s">
        <v>14676</v>
      </c>
      <c r="I1667" s="2" t="s">
        <v>19182</v>
      </c>
      <c r="J1667" s="3" t="s">
        <v>15075</v>
      </c>
      <c r="K1667" s="3" t="s">
        <v>15451</v>
      </c>
      <c r="L1667" s="13" t="s">
        <v>14680</v>
      </c>
      <c r="M1667" s="13"/>
      <c r="N1667" s="3" t="s">
        <v>14680</v>
      </c>
      <c r="O1667" s="3" t="s">
        <v>14680</v>
      </c>
      <c r="P1667" s="166" t="str">
        <f>IFERROR(VLOOKUP(D1667,'TPMS-auto'!A:D, 4,0),"Not-in-TPMS")</f>
        <v>0007084</v>
      </c>
      <c r="Q1667" s="166" t="str">
        <f>VLOOKUP(Table2[[#This Row],[Unit Number]],Ops,3,0)</f>
        <v>Monica, Cheryl &amp; Machell</v>
      </c>
      <c r="R1667" s="172">
        <f>IFERROR(VLOOKUP(Table2[[#This Row],[Enterprise ID]], 'ExistingRental-12.11'!A:H, 3, 0), "Not Open On 12.11")</f>
        <v>45958</v>
      </c>
      <c r="S1667" s="166" t="str">
        <f>IF(Table2[[#This Row],[Start Rental Date]]="New Rental", "New Rental", "Rental Extension Request")</f>
        <v>New Rental</v>
      </c>
      <c r="T1667" s="166" t="str">
        <f>IFERROR(IF(Table2[[#This Row],[Date of this request]]-Table2[[#This Row],[Tech Service Date]]&lt;60, "New Hire Rental", "Truck Breakdown"), "New Hire Rental")</f>
        <v>Truck Breakdown</v>
      </c>
      <c r="U1667" s="166" t="str">
        <f>IFERROR(VLOOKUP(Table2[[#This Row],[Enterprise ID]], 'ExistingRental-12.11'!A:H, 7, 0), "Not Open On 12.11")</f>
        <v>DONTA EVANS</v>
      </c>
      <c r="V1667" s="172">
        <f>IFERROR(VLOOKUP(Table2[[#This Row],[Enterprise ID]],'Tech-ServiceDate'!A:B,2,0), "EitherNewHire or Termed")</f>
        <v>45347</v>
      </c>
    </row>
    <row r="1668" spans="1:22" ht="33.75" customHeight="1">
      <c r="A1668" s="15">
        <v>46034</v>
      </c>
      <c r="B1668" s="7">
        <v>36787</v>
      </c>
      <c r="C1668" s="4"/>
      <c r="D1668" s="5" t="s">
        <v>19183</v>
      </c>
      <c r="E1668" s="176" t="str">
        <f t="shared" si="67"/>
        <v>36787</v>
      </c>
      <c r="F1668" s="181" t="str">
        <f>IFERROR(VLOOKUP(D1668,'TPMS-auto'!A:J, 10,0), "Not-in-TPMS")</f>
        <v>Not-in-TPMS</v>
      </c>
      <c r="G1668" s="181" t="str">
        <f>IFERROR(VLOOKUP(D1668,'TPMS-auto'!A:J,6,0),"Not-in-TPMS")</f>
        <v>Not-in-TPMS</v>
      </c>
      <c r="H1668" s="6" t="s">
        <v>14676</v>
      </c>
      <c r="I1668" s="2" t="s">
        <v>19184</v>
      </c>
      <c r="J1668" s="3" t="s">
        <v>19185</v>
      </c>
      <c r="K1668" s="3" t="s">
        <v>15451</v>
      </c>
      <c r="L1668" s="13" t="s">
        <v>14680</v>
      </c>
      <c r="M1668" s="13"/>
      <c r="N1668" s="3" t="s">
        <v>14680</v>
      </c>
      <c r="O1668" s="3" t="s">
        <v>14680</v>
      </c>
      <c r="P1668" s="166" t="str">
        <f>IFERROR(VLOOKUP(D1668,'TPMS-auto'!A:D, 4,0),"Not-in-TPMS")</f>
        <v>Not-in-TPMS</v>
      </c>
      <c r="Q1668" s="166" t="e">
        <f>VLOOKUP(Table2[[#This Row],[Unit Number]],Ops,3,0)</f>
        <v>#N/A</v>
      </c>
      <c r="R1668" s="173" t="str">
        <f>IFERROR(VLOOKUP(Table2[[#This Row],[Enterprise ID]], 'ExistingRental-12.11'!A:H, 3, 0), "Not Open On 12.11")</f>
        <v>Not Open On 12.11</v>
      </c>
      <c r="S1668" s="167" t="str">
        <f>IF(Table2[[#This Row],[Start Rental Date]]="New Rental", "New Rental", "Rental Extension Request")</f>
        <v>New Rental</v>
      </c>
      <c r="T1668" s="167" t="str">
        <f>IFERROR(IF(Table2[[#This Row],[Date of this request]]-Table2[[#This Row],[Tech Service Date]]&lt;60, "New Hire Rental", "Truck Breakdown"), "New Hire Rental")</f>
        <v>New Hire Rental</v>
      </c>
      <c r="U1668" s="167" t="str">
        <f>IFERROR(VLOOKUP(Table2[[#This Row],[Enterprise ID]], 'ExistingRental-12.11'!A:H, 7, 0), "Not Open On 12.11")</f>
        <v>Not Open On 12.11</v>
      </c>
      <c r="V1668" s="173" t="str">
        <f>IFERROR(VLOOKUP(Table2[[#This Row],[Enterprise ID]],'Tech-ServiceDate'!A:B,2,0), "EitherNewHire or Termed")</f>
        <v>EitherNewHire or Termed</v>
      </c>
    </row>
    <row r="1669" spans="1:22" ht="33.75" customHeight="1">
      <c r="A1669" s="15">
        <v>46034</v>
      </c>
      <c r="B1669" s="7">
        <v>46149</v>
      </c>
      <c r="C1669" s="4" t="s">
        <v>19186</v>
      </c>
      <c r="D1669" s="5" t="s">
        <v>8326</v>
      </c>
      <c r="E1669" s="176" t="str">
        <f t="shared" si="67"/>
        <v>46149</v>
      </c>
      <c r="F1669" s="181">
        <f>IFERROR(VLOOKUP(D1669,'TPMS-auto'!A:J, 10,0), "Not-in-TPMS")</f>
        <v>2628657159</v>
      </c>
      <c r="G1669" s="181" t="str">
        <f>IFERROR(VLOOKUP(D1669,'TPMS-auto'!A:J,6,0),"Not-in-TPMS")</f>
        <v>046149</v>
      </c>
      <c r="H1669" s="6" t="s">
        <v>14676</v>
      </c>
      <c r="I1669" s="2" t="s">
        <v>17665</v>
      </c>
      <c r="J1669" s="3" t="s">
        <v>19187</v>
      </c>
      <c r="K1669" s="3" t="s">
        <v>15451</v>
      </c>
      <c r="L1669" s="13" t="s">
        <v>14680</v>
      </c>
      <c r="M1669" s="13"/>
      <c r="N1669" s="3" t="s">
        <v>14680</v>
      </c>
      <c r="O1669" s="3" t="s">
        <v>14680</v>
      </c>
      <c r="P1669" s="166" t="str">
        <f>IFERROR(VLOOKUP(D1669,'TPMS-auto'!A:D, 4,0),"Not-in-TPMS")</f>
        <v>0008555</v>
      </c>
      <c r="Q1669" s="166" t="str">
        <f>VLOOKUP(Table2[[#This Row],[Unit Number]],Ops,3,0)</f>
        <v>Monica, Cheryl &amp; Machell</v>
      </c>
      <c r="R1669" s="173" t="str">
        <f>IFERROR(VLOOKUP(Table2[[#This Row],[Enterprise ID]], 'ExistingRental-12.11'!A:H, 3, 0), "Not Open On 12.11")</f>
        <v>Not Open On 12.11</v>
      </c>
      <c r="S1669" s="167" t="str">
        <f>IF(Table2[[#This Row],[Start Rental Date]]="New Rental", "New Rental", "Rental Extension Request")</f>
        <v>New Rental</v>
      </c>
      <c r="T1669" s="167" t="str">
        <f>IFERROR(IF(Table2[[#This Row],[Date of this request]]-Table2[[#This Row],[Tech Service Date]]&lt;60, "New Hire Rental", "Truck Breakdown"), "New Hire Rental")</f>
        <v>Truck Breakdown</v>
      </c>
      <c r="U1669" s="167" t="str">
        <f>IFERROR(VLOOKUP(Table2[[#This Row],[Enterprise ID]], 'ExistingRental-12.11'!A:H, 7, 0), "Not Open On 12.11")</f>
        <v>Not Open On 12.11</v>
      </c>
      <c r="V1669" s="173">
        <f>IFERROR(VLOOKUP(Table2[[#This Row],[Enterprise ID]],'Tech-ServiceDate'!A:B,2,0), "EitherNewHire or Termed")</f>
        <v>39377</v>
      </c>
    </row>
    <row r="1670" spans="1:22" ht="33.75" customHeight="1">
      <c r="A1670" s="15">
        <v>46034</v>
      </c>
      <c r="B1670" s="7">
        <v>61577</v>
      </c>
      <c r="C1670" s="4" t="s">
        <v>18256</v>
      </c>
      <c r="D1670" s="5" t="s">
        <v>11457</v>
      </c>
      <c r="E1670" s="176" t="str">
        <f t="shared" si="67"/>
        <v>61577</v>
      </c>
      <c r="F1670" s="181">
        <f>IFERROR(VLOOKUP(D1670,'TPMS-auto'!A:J, 10,0), "Not-in-TPMS")</f>
        <v>5015109055</v>
      </c>
      <c r="G1670" s="181" t="str">
        <f>IFERROR(VLOOKUP(D1670,'TPMS-auto'!A:J,6,0),"Not-in-TPMS")</f>
        <v>061577</v>
      </c>
      <c r="H1670" s="6" t="s">
        <v>14676</v>
      </c>
      <c r="I1670" s="2"/>
      <c r="J1670" s="3"/>
      <c r="K1670" s="3" t="s">
        <v>15451</v>
      </c>
      <c r="L1670" s="13" t="s">
        <v>14680</v>
      </c>
      <c r="M1670" s="13"/>
      <c r="N1670" s="3" t="s">
        <v>14680</v>
      </c>
      <c r="O1670" s="3" t="s">
        <v>14680</v>
      </c>
      <c r="P1670" s="166" t="str">
        <f>IFERROR(VLOOKUP(D1670,'TPMS-auto'!A:D, 4,0),"Not-in-TPMS")</f>
        <v>0007670</v>
      </c>
      <c r="Q1670" s="166" t="str">
        <f>VLOOKUP(Table2[[#This Row],[Unit Number]],Ops,3,0)</f>
        <v>Rob &amp; Andrea</v>
      </c>
      <c r="R1670" s="173">
        <f>IFERROR(VLOOKUP(Table2[[#This Row],[Enterprise ID]], 'ExistingRental-12.11'!A:H, 3, 0), "Not Open On 12.11")</f>
        <v>45996</v>
      </c>
      <c r="S1670" s="167" t="str">
        <f>IF(Table2[[#This Row],[Start Rental Date]]="New Rental", "New Rental", "Rental Extension Request")</f>
        <v>New Rental</v>
      </c>
      <c r="T1670" s="167" t="str">
        <f>IFERROR(IF(Table2[[#This Row],[Date of this request]]-Table2[[#This Row],[Tech Service Date]]&lt;60, "New Hire Rental", "Truck Breakdown"), "New Hire Rental")</f>
        <v>Truck Breakdown</v>
      </c>
      <c r="U1670" s="167" t="str">
        <f>IFERROR(VLOOKUP(Table2[[#This Row],[Enterprise ID]], 'ExistingRental-12.11'!A:H, 7, 0), "Not Open On 12.11")</f>
        <v>RAYMOND DELEKTA</v>
      </c>
      <c r="V1670" s="173">
        <f>IFERROR(VLOOKUP(Table2[[#This Row],[Enterprise ID]],'Tech-ServiceDate'!A:B,2,0), "EitherNewHire or Termed")</f>
        <v>36990</v>
      </c>
    </row>
    <row r="1671" spans="1:22" ht="33.75" customHeight="1">
      <c r="A1671" s="15">
        <v>46034</v>
      </c>
      <c r="B1671" s="8">
        <v>61625</v>
      </c>
      <c r="C1671" s="9" t="s">
        <v>19188</v>
      </c>
      <c r="D1671" s="10" t="s">
        <v>9754</v>
      </c>
      <c r="E1671" s="174" t="str">
        <f t="shared" si="67"/>
        <v>61625</v>
      </c>
      <c r="F1671" s="175">
        <f>IFERROR(VLOOKUP(D1671,'TPMS-auto'!A:J, 10,0), "Not-in-TPMS")</f>
        <v>9898243919</v>
      </c>
      <c r="G1671" s="175" t="str">
        <f>IFERROR(VLOOKUP(D1671,'TPMS-auto'!A:J,6,0),"Not-in-TPMS")</f>
        <v>061625</v>
      </c>
      <c r="H1671" s="6" t="s">
        <v>14676</v>
      </c>
      <c r="I1671" s="11" t="s">
        <v>19189</v>
      </c>
      <c r="J1671" s="13" t="s">
        <v>19190</v>
      </c>
      <c r="K1671" s="3" t="s">
        <v>15451</v>
      </c>
      <c r="L1671" s="13" t="s">
        <v>14680</v>
      </c>
      <c r="M1671" s="13"/>
      <c r="N1671" s="3" t="s">
        <v>14680</v>
      </c>
      <c r="O1671" s="3" t="s">
        <v>14680</v>
      </c>
      <c r="P1671" s="166" t="str">
        <f>IFERROR(VLOOKUP(D1671,'TPMS-auto'!A:D, 4,0),"Not-in-TPMS")</f>
        <v>0008220</v>
      </c>
      <c r="Q1671" s="166" t="str">
        <f>VLOOKUP(Table2[[#This Row],[Unit Number]],Ops,3,0)</f>
        <v>Monica, Cheryl &amp; Machell</v>
      </c>
      <c r="R1671" s="172" t="str">
        <f>IFERROR(VLOOKUP(Table2[[#This Row],[Enterprise ID]], 'ExistingRental-12.11'!A:H, 3, 0), "Not Open On 12.11")</f>
        <v>Not Open On 12.11</v>
      </c>
      <c r="S1671" s="166" t="str">
        <f>IF(Table2[[#This Row],[Start Rental Date]]="New Rental", "New Rental", "Rental Extension Request")</f>
        <v>New Rental</v>
      </c>
      <c r="T1671" s="166" t="str">
        <f>IFERROR(IF(Table2[[#This Row],[Date of this request]]-Table2[[#This Row],[Tech Service Date]]&lt;60, "New Hire Rental", "Truck Breakdown"), "New Hire Rental")</f>
        <v>Truck Breakdown</v>
      </c>
      <c r="U1671" s="166" t="str">
        <f>IFERROR(VLOOKUP(Table2[[#This Row],[Enterprise ID]], 'ExistingRental-12.11'!A:H, 7, 0), "Not Open On 12.11")</f>
        <v>Not Open On 12.11</v>
      </c>
      <c r="V1671" s="172">
        <f>IFERROR(VLOOKUP(Table2[[#This Row],[Enterprise ID]],'Tech-ServiceDate'!A:B,2,0), "EitherNewHire or Termed")</f>
        <v>39216</v>
      </c>
    </row>
    <row r="1672" spans="1:22" ht="33.75" customHeight="1">
      <c r="A1672" s="15">
        <v>46034</v>
      </c>
      <c r="B1672" s="8">
        <v>22334</v>
      </c>
      <c r="C1672" s="9" t="s">
        <v>19191</v>
      </c>
      <c r="D1672" s="10" t="s">
        <v>19112</v>
      </c>
      <c r="E1672" s="174" t="str">
        <f t="shared" si="67"/>
        <v>22334</v>
      </c>
      <c r="F1672" s="175" t="str">
        <f>IFERROR(VLOOKUP(D1672,'TPMS-auto'!A:J, 10,0), "Not-in-TPMS")</f>
        <v>Not-in-TPMS</v>
      </c>
      <c r="G1672" s="175" t="str">
        <f>IFERROR(VLOOKUP(D1672,'TPMS-auto'!A:J,6,0),"Not-in-TPMS")</f>
        <v>Not-in-TPMS</v>
      </c>
      <c r="H1672" s="6" t="s">
        <v>14676</v>
      </c>
      <c r="I1672" s="11"/>
      <c r="J1672" s="13" t="s">
        <v>19192</v>
      </c>
      <c r="K1672" s="3" t="s">
        <v>15451</v>
      </c>
      <c r="L1672" s="13" t="s">
        <v>14680</v>
      </c>
      <c r="M1672" s="13"/>
      <c r="N1672" s="3" t="s">
        <v>14680</v>
      </c>
      <c r="O1672" s="3" t="s">
        <v>14680</v>
      </c>
      <c r="P1672" s="166" t="str">
        <f>IFERROR(VLOOKUP(D1672,'TPMS-auto'!A:D, 4,0),"Not-in-TPMS")</f>
        <v>Not-in-TPMS</v>
      </c>
      <c r="Q1672" s="166" t="e">
        <f>VLOOKUP(Table2[[#This Row],[Unit Number]],Ops,3,0)</f>
        <v>#N/A</v>
      </c>
      <c r="R1672" s="172" t="str">
        <f>IFERROR(VLOOKUP(Table2[[#This Row],[Enterprise ID]], 'ExistingRental-12.11'!A:H, 3, 0), "Not Open On 12.11")</f>
        <v>Not Open On 12.11</v>
      </c>
      <c r="S1672" s="166" t="str">
        <f>IF(Table2[[#This Row],[Start Rental Date]]="New Rental", "New Rental", "Rental Extension Request")</f>
        <v>New Rental</v>
      </c>
      <c r="T1672" s="166" t="str">
        <f>IFERROR(IF(Table2[[#This Row],[Date of this request]]-Table2[[#This Row],[Tech Service Date]]&lt;60, "New Hire Rental", "Truck Breakdown"), "New Hire Rental")</f>
        <v>New Hire Rental</v>
      </c>
      <c r="U1672" s="166" t="str">
        <f>IFERROR(VLOOKUP(Table2[[#This Row],[Enterprise ID]], 'ExistingRental-12.11'!A:H, 7, 0), "Not Open On 12.11")</f>
        <v>Not Open On 12.11</v>
      </c>
      <c r="V1672" s="172" t="str">
        <f>IFERROR(VLOOKUP(Table2[[#This Row],[Enterprise ID]],'Tech-ServiceDate'!A:B,2,0), "EitherNewHire or Termed")</f>
        <v>EitherNewHire or Termed</v>
      </c>
    </row>
    <row r="1673" spans="1:22" ht="33.75" customHeight="1">
      <c r="A1673" s="15">
        <v>46034</v>
      </c>
      <c r="B1673" s="8">
        <v>46976</v>
      </c>
      <c r="C1673" s="9" t="s">
        <v>15877</v>
      </c>
      <c r="D1673" s="10" t="s">
        <v>13197</v>
      </c>
      <c r="E1673" s="174" t="s">
        <v>16099</v>
      </c>
      <c r="F1673" s="175">
        <v>3012227835</v>
      </c>
      <c r="G1673" s="175" t="s">
        <v>18040</v>
      </c>
      <c r="H1673" s="6">
        <v>46333</v>
      </c>
      <c r="I1673" s="11" t="s">
        <v>18041</v>
      </c>
      <c r="J1673" s="13" t="s">
        <v>17354</v>
      </c>
      <c r="K1673" s="3" t="s">
        <v>14679</v>
      </c>
      <c r="L1673" s="13" t="s">
        <v>14680</v>
      </c>
      <c r="M1673" s="13"/>
      <c r="N1673" s="3" t="s">
        <v>14680</v>
      </c>
      <c r="O1673" s="3" t="s">
        <v>14680</v>
      </c>
      <c r="P1673" s="166" t="str">
        <f>IFERROR(VLOOKUP(D1673,'TPMS-auto'!A:D, 4,0),"Not-in-TPMS")</f>
        <v>0007084</v>
      </c>
      <c r="Q1673" s="166" t="str">
        <f>VLOOKUP(Table2[[#This Row],[Unit Number]],Ops,3,0)</f>
        <v>Monica, Cheryl &amp; Machell</v>
      </c>
      <c r="R1673" s="172">
        <f>IFERROR(VLOOKUP(Table2[[#This Row],[Enterprise ID]], 'ExistingRental-12.11'!A:H, 3, 0), "Not Open On 12.11")</f>
        <v>45915</v>
      </c>
      <c r="S1673" s="166" t="str">
        <f>IF(Table2[[#This Row],[Start Rental Date]]="New Rental", "New Rental", "Rental Extension Request")</f>
        <v>Rental Extension Request</v>
      </c>
      <c r="T1673" s="166" t="str">
        <f>IFERROR(IF(Table2[[#This Row],[Date of this request]]-Table2[[#This Row],[Tech Service Date]]&lt;60, "New Hire Rental", "Truck Breakdown"), "New Hire Rental")</f>
        <v>Truck Breakdown</v>
      </c>
      <c r="U1673" s="166" t="str">
        <f>IFERROR(VLOOKUP(Table2[[#This Row],[Enterprise ID]], 'ExistingRental-12.11'!A:H, 7, 0), "Not Open On 12.11")</f>
        <v>THOMAS DOHERTY</v>
      </c>
      <c r="V1673" s="172">
        <f>IFERROR(VLOOKUP(Table2[[#This Row],[Enterprise ID]],'Tech-ServiceDate'!A:B,2,0), "EitherNewHire or Termed")</f>
        <v>39034</v>
      </c>
    </row>
    <row r="1674" spans="1:22" ht="33.75" customHeight="1">
      <c r="A1674" s="15">
        <v>46034</v>
      </c>
      <c r="B1674" s="8">
        <v>61569</v>
      </c>
      <c r="C1674" s="9" t="s">
        <v>19193</v>
      </c>
      <c r="D1674" s="10" t="s">
        <v>19194</v>
      </c>
      <c r="E1674" s="174" t="str">
        <f>TRIM(B1674)</f>
        <v>61569</v>
      </c>
      <c r="F1674" s="175">
        <f>IFERROR(VLOOKUP(D1674,'TPMS-auto'!A:J, 10,0), "Not-in-TPMS")</f>
        <v>9788043521</v>
      </c>
      <c r="G1674" s="175" t="str">
        <f>IFERROR(VLOOKUP(D1674,'TPMS-auto'!A:J,6,0),"Not-in-TPMS")</f>
        <v>061569</v>
      </c>
      <c r="H1674" s="6" t="s">
        <v>14676</v>
      </c>
      <c r="I1674" s="11" t="s">
        <v>19195</v>
      </c>
      <c r="J1674" s="13" t="s">
        <v>16811</v>
      </c>
      <c r="K1674" s="13" t="s">
        <v>19196</v>
      </c>
      <c r="L1674" s="13"/>
      <c r="M1674" s="13"/>
      <c r="N1674" s="3" t="s">
        <v>14680</v>
      </c>
      <c r="O1674" s="3" t="s">
        <v>14680</v>
      </c>
      <c r="P1674" s="166" t="str">
        <f>IFERROR(VLOOKUP(D1674,'TPMS-auto'!A:D, 4,0),"Not-in-TPMS")</f>
        <v>0007670</v>
      </c>
      <c r="Q1674" s="166" t="str">
        <f>VLOOKUP(Table2[[#This Row],[Unit Number]],Ops,3,0)</f>
        <v>Rob &amp; Andrea</v>
      </c>
      <c r="R1674" s="172" t="str">
        <f>IFERROR(VLOOKUP(Table2[[#This Row],[Enterprise ID]], 'ExistingRental-12.11'!A:H, 3, 0), "Not Open On 12.11")</f>
        <v>Not Open On 12.11</v>
      </c>
      <c r="S1674" s="166" t="str">
        <f>IF(Table2[[#This Row],[Start Rental Date]]="New Rental", "New Rental", "Rental Extension Request")</f>
        <v>New Rental</v>
      </c>
      <c r="T1674" s="166" t="str">
        <f>IFERROR(IF(Table2[[#This Row],[Date of this request]]-Table2[[#This Row],[Tech Service Date]]&lt;60, "New Hire Rental", "Truck Breakdown"), "New Hire Rental")</f>
        <v>Truck Breakdown</v>
      </c>
      <c r="U1674" s="166" t="str">
        <f>IFERROR(VLOOKUP(Table2[[#This Row],[Enterprise ID]], 'ExistingRental-12.11'!A:H, 7, 0), "Not Open On 12.11")</f>
        <v>Not Open On 12.11</v>
      </c>
      <c r="V1674" s="172">
        <f>IFERROR(VLOOKUP(Table2[[#This Row],[Enterprise ID]],'Tech-ServiceDate'!A:B,2,0), "EitherNewHire or Termed")</f>
        <v>45725</v>
      </c>
    </row>
    <row r="1675" spans="1:22" ht="33.75" customHeight="1">
      <c r="A1675" s="15">
        <v>46035</v>
      </c>
      <c r="B1675" s="8">
        <v>22258</v>
      </c>
      <c r="C1675" s="9" t="s">
        <v>19197</v>
      </c>
      <c r="D1675" s="10" t="s">
        <v>19198</v>
      </c>
      <c r="E1675" s="174" t="str">
        <f>TRIM(B1675)</f>
        <v>22258</v>
      </c>
      <c r="F1675" s="175" t="str">
        <f>IFERROR(VLOOKUP(D1675,'TPMS-auto'!A:J, 10,0), "Not-in-TPMS")</f>
        <v>Not-in-TPMS</v>
      </c>
      <c r="G1675" s="175" t="str">
        <f>IFERROR(VLOOKUP(D1675,'TPMS-auto'!A:J,6,0),"Not-in-TPMS")</f>
        <v>Not-in-TPMS</v>
      </c>
      <c r="H1675" s="6" t="s">
        <v>14676</v>
      </c>
      <c r="I1675" s="11"/>
      <c r="J1675" s="13" t="s">
        <v>19199</v>
      </c>
      <c r="K1675" s="13" t="s">
        <v>15451</v>
      </c>
      <c r="L1675" s="13" t="s">
        <v>14680</v>
      </c>
      <c r="M1675" s="13"/>
      <c r="N1675" s="3" t="s">
        <v>14680</v>
      </c>
      <c r="O1675" s="3" t="s">
        <v>14680</v>
      </c>
      <c r="P1675" s="166" t="str">
        <f>IFERROR(VLOOKUP(D1675,'TPMS-auto'!A:D, 4,0),"Not-in-TPMS")</f>
        <v>Not-in-TPMS</v>
      </c>
      <c r="Q1675" s="166" t="e">
        <f>VLOOKUP(Table2[[#This Row],[Unit Number]],Ops,3,0)</f>
        <v>#N/A</v>
      </c>
      <c r="R1675" s="172" t="str">
        <f>IFERROR(VLOOKUP(Table2[[#This Row],[Enterprise ID]], 'ExistingRental-12.11'!A:H, 3, 0), "Not Open On 12.11")</f>
        <v>Not Open On 12.11</v>
      </c>
      <c r="S1675" s="166" t="str">
        <f>IF(Table2[[#This Row],[Start Rental Date]]="New Rental", "New Rental", "Rental Extension Request")</f>
        <v>New Rental</v>
      </c>
      <c r="T1675" s="166" t="str">
        <f>IFERROR(IF(Table2[[#This Row],[Date of this request]]-Table2[[#This Row],[Tech Service Date]]&lt;60, "New Hire Rental", "Truck Breakdown"), "New Hire Rental")</f>
        <v>New Hire Rental</v>
      </c>
      <c r="U1675" s="166" t="str">
        <f>IFERROR(VLOOKUP(Table2[[#This Row],[Enterprise ID]], 'ExistingRental-12.11'!A:H, 7, 0), "Not Open On 12.11")</f>
        <v>Not Open On 12.11</v>
      </c>
      <c r="V1675" s="172" t="str">
        <f>IFERROR(VLOOKUP(Table2[[#This Row],[Enterprise ID]],'Tech-ServiceDate'!A:B,2,0), "EitherNewHire or Termed")</f>
        <v>EitherNewHire or Termed</v>
      </c>
    </row>
    <row r="1676" spans="1:22" ht="33.75" customHeight="1">
      <c r="A1676" s="15">
        <v>46035</v>
      </c>
      <c r="B1676" s="8">
        <v>47363</v>
      </c>
      <c r="C1676" s="9" t="s">
        <v>18920</v>
      </c>
      <c r="D1676" s="10" t="s">
        <v>15830</v>
      </c>
      <c r="E1676" s="174" t="str">
        <f>TRIM(B1676)</f>
        <v>47363</v>
      </c>
      <c r="F1676" s="175">
        <f>IFERROR(VLOOKUP(D1676,'TPMS-auto'!A:J, 10,0), "Not-in-TPMS")</f>
        <v>5722730365</v>
      </c>
      <c r="G1676" s="175" t="str">
        <f>IFERROR(VLOOKUP(D1676,'TPMS-auto'!A:J,6,0),"Not-in-TPMS")</f>
        <v>047363</v>
      </c>
      <c r="H1676" s="12">
        <v>46024</v>
      </c>
      <c r="I1676" s="11" t="s">
        <v>18921</v>
      </c>
      <c r="J1676" s="13" t="s">
        <v>19200</v>
      </c>
      <c r="K1676" s="13" t="s">
        <v>15451</v>
      </c>
      <c r="L1676" s="13" t="s">
        <v>14680</v>
      </c>
      <c r="M1676" s="13"/>
      <c r="N1676" s="3" t="s">
        <v>14680</v>
      </c>
      <c r="O1676" s="3" t="s">
        <v>14680</v>
      </c>
      <c r="P1676" s="166" t="str">
        <f>IFERROR(VLOOKUP(D1676,'TPMS-auto'!A:D, 4,0),"Not-in-TPMS")</f>
        <v>0008420</v>
      </c>
      <c r="Q1676" s="166" t="str">
        <f>VLOOKUP(Table2[[#This Row],[Unit Number]],Ops,3,0)</f>
        <v>Rob &amp; Andrea</v>
      </c>
      <c r="R1676" s="172" t="str">
        <f>IFERROR(VLOOKUP(Table2[[#This Row],[Enterprise ID]], 'ExistingRental-12.11'!A:H, 3, 0), "Not Open On 12.11")</f>
        <v>Not Open On 12.11</v>
      </c>
      <c r="S1676" s="166" t="str">
        <f>IF(Table2[[#This Row],[Start Rental Date]]="New Rental", "New Rental", "Rental Extension Request")</f>
        <v>Rental Extension Request</v>
      </c>
      <c r="T1676" s="166" t="str">
        <f>IFERROR(IF(Table2[[#This Row],[Date of this request]]-Table2[[#This Row],[Tech Service Date]]&lt;60, "New Hire Rental", "Truck Breakdown"), "New Hire Rental")</f>
        <v>Truck Breakdown</v>
      </c>
      <c r="U1676" s="166" t="str">
        <f>IFERROR(VLOOKUP(Table2[[#This Row],[Enterprise ID]], 'ExistingRental-12.11'!A:H, 7, 0), "Not Open On 12.11")</f>
        <v>Not Open On 12.11</v>
      </c>
      <c r="V1676" s="172">
        <f>IFERROR(VLOOKUP(Table2[[#This Row],[Enterprise ID]],'Tech-ServiceDate'!A:B,2,0), "EitherNewHire or Termed")</f>
        <v>45725</v>
      </c>
    </row>
    <row r="1677" spans="1:22" ht="33.75" customHeight="1">
      <c r="A1677" s="15">
        <v>46035</v>
      </c>
      <c r="B1677" s="8">
        <v>61062</v>
      </c>
      <c r="C1677" s="9" t="s">
        <v>19201</v>
      </c>
      <c r="D1677" s="10" t="s">
        <v>9992</v>
      </c>
      <c r="E1677" s="174" t="str">
        <f>TRIM(B1677)</f>
        <v>61062</v>
      </c>
      <c r="F1677" s="175">
        <f>IFERROR(VLOOKUP(D1677,'TPMS-auto'!A:J, 10,0), "Not-in-TPMS")</f>
        <v>6415299712</v>
      </c>
      <c r="G1677" s="175" t="str">
        <f>IFERROR(VLOOKUP(D1677,'TPMS-auto'!A:J,6,0),"Not-in-TPMS")</f>
        <v>061062</v>
      </c>
      <c r="H1677" s="6" t="s">
        <v>14676</v>
      </c>
      <c r="I1677" s="11" t="s">
        <v>15449</v>
      </c>
      <c r="J1677" s="13" t="s">
        <v>19202</v>
      </c>
      <c r="K1677" s="13" t="s">
        <v>15451</v>
      </c>
      <c r="L1677" s="13" t="s">
        <v>14680</v>
      </c>
      <c r="M1677" s="13"/>
      <c r="N1677" s="3" t="s">
        <v>14680</v>
      </c>
      <c r="O1677" s="3" t="s">
        <v>14680</v>
      </c>
      <c r="P1677" s="166" t="str">
        <f>IFERROR(VLOOKUP(D1677,'TPMS-auto'!A:D, 4,0),"Not-in-TPMS")</f>
        <v>0008162</v>
      </c>
      <c r="Q1677" s="166" t="str">
        <f>VLOOKUP(Table2[[#This Row],[Unit Number]],Ops,3,0)</f>
        <v>Monica, Cheryl &amp; Machell</v>
      </c>
      <c r="R1677" s="172" t="str">
        <f>IFERROR(VLOOKUP(Table2[[#This Row],[Enterprise ID]], 'ExistingRental-12.11'!A:H, 3, 0), "Not Open On 12.11")</f>
        <v>Not Open On 12.11</v>
      </c>
      <c r="S1677" s="166" t="str">
        <f>IF(Table2[[#This Row],[Start Rental Date]]="New Rental", "New Rental", "Rental Extension Request")</f>
        <v>New Rental</v>
      </c>
      <c r="T1677" s="166" t="str">
        <f>IFERROR(IF(Table2[[#This Row],[Date of this request]]-Table2[[#This Row],[Tech Service Date]]&lt;60, "New Hire Rental", "Truck Breakdown"), "New Hire Rental")</f>
        <v>Truck Breakdown</v>
      </c>
      <c r="U1677" s="166" t="str">
        <f>IFERROR(VLOOKUP(Table2[[#This Row],[Enterprise ID]], 'ExistingRental-12.11'!A:H, 7, 0), "Not Open On 12.11")</f>
        <v>Not Open On 12.11</v>
      </c>
      <c r="V1677" s="172">
        <f>IFERROR(VLOOKUP(Table2[[#This Row],[Enterprise ID]],'Tech-ServiceDate'!A:B,2,0), "EitherNewHire or Termed")</f>
        <v>40819</v>
      </c>
    </row>
    <row r="1678" spans="1:22" ht="33.75" customHeight="1">
      <c r="A1678" s="15">
        <v>46035</v>
      </c>
      <c r="B1678" s="8">
        <v>61556</v>
      </c>
      <c r="C1678" s="9" t="s">
        <v>19203</v>
      </c>
      <c r="D1678" s="10" t="s">
        <v>19204</v>
      </c>
      <c r="E1678" s="174" t="str">
        <f>TRIM(B1678)</f>
        <v>61556</v>
      </c>
      <c r="F1678" s="175">
        <f>IFERROR(VLOOKUP(D1678,'TPMS-auto'!A:J, 10,0), "Not-in-TPMS")</f>
        <v>7869840056</v>
      </c>
      <c r="G1678" s="175" t="str">
        <f>IFERROR(VLOOKUP(D1678,'TPMS-auto'!A:J,6,0),"Not-in-TPMS")</f>
        <v>061556</v>
      </c>
      <c r="H1678" s="6" t="s">
        <v>14676</v>
      </c>
      <c r="I1678" s="11" t="s">
        <v>19205</v>
      </c>
      <c r="J1678" s="13" t="s">
        <v>19206</v>
      </c>
      <c r="K1678" s="13" t="s">
        <v>15451</v>
      </c>
      <c r="L1678" s="13" t="s">
        <v>14680</v>
      </c>
      <c r="M1678" s="13"/>
      <c r="N1678" s="3" t="s">
        <v>14680</v>
      </c>
      <c r="O1678" s="3" t="s">
        <v>14680</v>
      </c>
      <c r="P1678" s="166" t="str">
        <f>IFERROR(VLOOKUP(D1678,'TPMS-auto'!A:D, 4,0),"Not-in-TPMS")</f>
        <v>0007435</v>
      </c>
      <c r="Q1678" s="166" t="str">
        <f>VLOOKUP(Table2[[#This Row],[Unit Number]],Ops,3,0)</f>
        <v>Rob &amp; Andrea</v>
      </c>
      <c r="R1678" s="172" t="str">
        <f>IFERROR(VLOOKUP(Table2[[#This Row],[Enterprise ID]], 'ExistingRental-12.11'!A:H, 3, 0), "Not Open On 12.11")</f>
        <v>Not Open On 12.11</v>
      </c>
      <c r="S1678" s="166" t="str">
        <f>IF(Table2[[#This Row],[Start Rental Date]]="New Rental", "New Rental", "Rental Extension Request")</f>
        <v>New Rental</v>
      </c>
      <c r="T1678" s="166" t="str">
        <f>IFERROR(IF(Table2[[#This Row],[Date of this request]]-Table2[[#This Row],[Tech Service Date]]&lt;60, "New Hire Rental", "Truck Breakdown"), "New Hire Rental")</f>
        <v>Truck Breakdown</v>
      </c>
      <c r="U1678" s="166" t="str">
        <f>IFERROR(VLOOKUP(Table2[[#This Row],[Enterprise ID]], 'ExistingRental-12.11'!A:H, 7, 0), "Not Open On 12.11")</f>
        <v>Not Open On 12.11</v>
      </c>
      <c r="V1678" s="172">
        <f>IFERROR(VLOOKUP(Table2[[#This Row],[Enterprise ID]],'Tech-ServiceDate'!A:B,2,0), "EitherNewHire or Termed")</f>
        <v>44300</v>
      </c>
    </row>
    <row r="1679" spans="1:22" ht="33.75" customHeight="1">
      <c r="A1679" s="15">
        <v>46035</v>
      </c>
      <c r="B1679" s="7">
        <v>46502</v>
      </c>
      <c r="C1679" s="4" t="s">
        <v>17688</v>
      </c>
      <c r="D1679" s="5" t="s">
        <v>15574</v>
      </c>
      <c r="E1679" s="176" t="s">
        <v>18547</v>
      </c>
      <c r="F1679" s="181">
        <v>3018935023</v>
      </c>
      <c r="G1679" s="181" t="s">
        <v>18548</v>
      </c>
      <c r="H1679" s="6">
        <v>46020</v>
      </c>
      <c r="I1679" s="2" t="s">
        <v>18822</v>
      </c>
      <c r="J1679" s="3" t="s">
        <v>18823</v>
      </c>
      <c r="K1679" s="3" t="s">
        <v>14679</v>
      </c>
      <c r="L1679" s="13" t="s">
        <v>14680</v>
      </c>
      <c r="M1679" s="13"/>
      <c r="N1679" s="3" t="s">
        <v>14680</v>
      </c>
      <c r="O1679" s="3" t="s">
        <v>14680</v>
      </c>
      <c r="P1679" s="166" t="str">
        <f>IFERROR(VLOOKUP(D1679,'TPMS-auto'!A:D, 4,0),"Not-in-TPMS")</f>
        <v>0007084</v>
      </c>
      <c r="Q1679" s="166" t="str">
        <f>VLOOKUP(Table2[[#This Row],[Unit Number]],Ops,3,0)</f>
        <v>Monica, Cheryl &amp; Machell</v>
      </c>
      <c r="R1679" s="173">
        <f>IFERROR(VLOOKUP(Table2[[#This Row],[Enterprise ID]], 'ExistingRental-12.11'!A:H, 3, 0), "Not Open On 12.11")</f>
        <v>45979</v>
      </c>
      <c r="S1679" s="167" t="str">
        <f>IF(Table2[[#This Row],[Start Rental Date]]="New Rental", "New Rental", "Rental Extension Request")</f>
        <v>Rental Extension Request</v>
      </c>
      <c r="T1679" s="167" t="str">
        <f>IFERROR(IF(Table2[[#This Row],[Date of this request]]-Table2[[#This Row],[Tech Service Date]]&lt;60, "New Hire Rental", "Truck Breakdown"), "New Hire Rental")</f>
        <v>Truck Breakdown</v>
      </c>
      <c r="U1679" s="167" t="str">
        <f>IFERROR(VLOOKUP(Table2[[#This Row],[Enterprise ID]], 'ExistingRental-12.11'!A:H, 7, 0), "Not Open On 12.11")</f>
        <v>SAYED FAROZ FAKHRI</v>
      </c>
      <c r="V1679" s="173">
        <f>IFERROR(VLOOKUP(Table2[[#This Row],[Enterprise ID]],'Tech-ServiceDate'!A:B,2,0), "EitherNewHire or Termed")</f>
        <v>44427</v>
      </c>
    </row>
    <row r="1680" spans="1:22" ht="33.75" customHeight="1">
      <c r="A1680" s="15">
        <v>46035</v>
      </c>
      <c r="B1680" s="8">
        <v>37345</v>
      </c>
      <c r="C1680" s="9" t="s">
        <v>19207</v>
      </c>
      <c r="D1680" s="10" t="s">
        <v>19208</v>
      </c>
      <c r="E1680" s="174" t="str">
        <f t="shared" ref="E1680:E1686" si="68">TRIM(B1680)</f>
        <v>37345</v>
      </c>
      <c r="F1680" s="175" t="str">
        <f>IFERROR(VLOOKUP(D1680,'TPMS-auto'!A:J, 10,0), "Not-in-TPMS")</f>
        <v>Not-in-TPMS</v>
      </c>
      <c r="G1680" s="175" t="str">
        <f>IFERROR(VLOOKUP(D1680,'TPMS-auto'!A:J,6,0),"Not-in-TPMS")</f>
        <v>Not-in-TPMS</v>
      </c>
      <c r="H1680" s="6" t="s">
        <v>14676</v>
      </c>
      <c r="I1680" s="11"/>
      <c r="J1680" s="13" t="s">
        <v>15260</v>
      </c>
      <c r="K1680" s="13"/>
      <c r="L1680" s="13"/>
      <c r="M1680" s="13"/>
      <c r="N1680" s="3" t="s">
        <v>14680</v>
      </c>
      <c r="O1680" s="3" t="s">
        <v>14680</v>
      </c>
      <c r="P1680" s="166" t="str">
        <f>IFERROR(VLOOKUP(D1680,'TPMS-auto'!A:D, 4,0),"Not-in-TPMS")</f>
        <v>Not-in-TPMS</v>
      </c>
      <c r="Q1680" s="166" t="e">
        <f>VLOOKUP(Table2[[#This Row],[Unit Number]],Ops,3,0)</f>
        <v>#N/A</v>
      </c>
      <c r="R1680" s="172" t="str">
        <f>IFERROR(VLOOKUP(Table2[[#This Row],[Enterprise ID]], 'ExistingRental-12.11'!A:H, 3, 0), "Not Open On 12.11")</f>
        <v>Not Open On 12.11</v>
      </c>
      <c r="S1680" s="166" t="str">
        <f>IF(Table2[[#This Row],[Start Rental Date]]="New Rental", "New Rental", "Rental Extension Request")</f>
        <v>New Rental</v>
      </c>
      <c r="T1680" s="166" t="str">
        <f>IFERROR(IF(Table2[[#This Row],[Date of this request]]-Table2[[#This Row],[Tech Service Date]]&lt;60, "New Hire Rental", "Truck Breakdown"), "New Hire Rental")</f>
        <v>New Hire Rental</v>
      </c>
      <c r="U1680" s="166" t="str">
        <f>IFERROR(VLOOKUP(Table2[[#This Row],[Enterprise ID]], 'ExistingRental-12.11'!A:H, 7, 0), "Not Open On 12.11")</f>
        <v>Not Open On 12.11</v>
      </c>
      <c r="V1680" s="172" t="str">
        <f>IFERROR(VLOOKUP(Table2[[#This Row],[Enterprise ID]],'Tech-ServiceDate'!A:B,2,0), "EitherNewHire or Termed")</f>
        <v>EitherNewHire or Termed</v>
      </c>
    </row>
    <row r="1681" spans="1:22" ht="33.75" customHeight="1">
      <c r="A1681" s="15">
        <v>46035</v>
      </c>
      <c r="B1681" s="8">
        <v>46306</v>
      </c>
      <c r="C1681" s="9" t="s">
        <v>19209</v>
      </c>
      <c r="D1681" s="10" t="s">
        <v>19210</v>
      </c>
      <c r="E1681" s="174" t="str">
        <f t="shared" si="68"/>
        <v>46306</v>
      </c>
      <c r="F1681" s="175">
        <f>IFERROR(VLOOKUP(D1681,'TPMS-auto'!A:J, 10,0), "Not-in-TPMS")</f>
        <v>8324317373</v>
      </c>
      <c r="G1681" s="175" t="str">
        <f>IFERROR(VLOOKUP(D1681,'TPMS-auto'!A:J,6,0),"Not-in-TPMS")</f>
        <v>046306</v>
      </c>
      <c r="H1681" s="6" t="s">
        <v>14676</v>
      </c>
      <c r="I1681" s="11"/>
      <c r="J1681" s="13" t="s">
        <v>19211</v>
      </c>
      <c r="K1681" s="3" t="s">
        <v>14679</v>
      </c>
      <c r="L1681" s="13" t="s">
        <v>14680</v>
      </c>
      <c r="M1681" s="13"/>
      <c r="N1681" s="3" t="s">
        <v>14680</v>
      </c>
      <c r="O1681" s="3" t="s">
        <v>14680</v>
      </c>
      <c r="P1681" s="166" t="str">
        <f>IFERROR(VLOOKUP(D1681,'TPMS-auto'!A:D, 4,0),"Not-in-TPMS")</f>
        <v>0008107</v>
      </c>
      <c r="Q1681" s="166" t="str">
        <f>VLOOKUP(Table2[[#This Row],[Unit Number]],Ops,3,0)</f>
        <v>Carol &amp; Tasha</v>
      </c>
      <c r="R1681" s="172" t="str">
        <f>IFERROR(VLOOKUP(Table2[[#This Row],[Enterprise ID]], 'ExistingRental-12.11'!A:H, 3, 0), "Not Open On 12.11")</f>
        <v>Not Open On 12.11</v>
      </c>
      <c r="S1681" s="166" t="str">
        <f>IF(Table2[[#This Row],[Start Rental Date]]="New Rental", "New Rental", "Rental Extension Request")</f>
        <v>New Rental</v>
      </c>
      <c r="T1681" s="166" t="str">
        <f>IFERROR(IF(Table2[[#This Row],[Date of this request]]-Table2[[#This Row],[Tech Service Date]]&lt;60, "New Hire Rental", "Truck Breakdown"), "New Hire Rental")</f>
        <v>Truck Breakdown</v>
      </c>
      <c r="U1681" s="166" t="str">
        <f>IFERROR(VLOOKUP(Table2[[#This Row],[Enterprise ID]], 'ExistingRental-12.11'!A:H, 7, 0), "Not Open On 12.11")</f>
        <v>Not Open On 12.11</v>
      </c>
      <c r="V1681" s="172">
        <f>IFERROR(VLOOKUP(Table2[[#This Row],[Enterprise ID]],'Tech-ServiceDate'!A:B,2,0), "EitherNewHire or Termed")</f>
        <v>43600</v>
      </c>
    </row>
    <row r="1682" spans="1:22" ht="33.75" customHeight="1">
      <c r="A1682" s="15">
        <v>46035</v>
      </c>
      <c r="B1682" s="8">
        <v>61414</v>
      </c>
      <c r="C1682" s="9" t="s">
        <v>19212</v>
      </c>
      <c r="D1682" s="10" t="s">
        <v>19213</v>
      </c>
      <c r="E1682" s="174" t="str">
        <f t="shared" si="68"/>
        <v>61414</v>
      </c>
      <c r="F1682" s="175">
        <f>IFERROR(VLOOKUP(D1682,'TPMS-auto'!A:J, 10,0), "Not-in-TPMS")</f>
        <v>3138051330</v>
      </c>
      <c r="G1682" s="175" t="str">
        <f>IFERROR(VLOOKUP(D1682,'TPMS-auto'!A:J,6,0),"Not-in-TPMS")</f>
        <v>061414</v>
      </c>
      <c r="H1682" s="6" t="s">
        <v>14676</v>
      </c>
      <c r="I1682" s="11" t="s">
        <v>19214</v>
      </c>
      <c r="J1682" s="13" t="s">
        <v>19215</v>
      </c>
      <c r="K1682" s="3" t="s">
        <v>14679</v>
      </c>
      <c r="L1682" s="13" t="s">
        <v>14680</v>
      </c>
      <c r="M1682" s="13"/>
      <c r="N1682" s="3" t="s">
        <v>14680</v>
      </c>
      <c r="O1682" s="3" t="s">
        <v>14680</v>
      </c>
      <c r="P1682" s="166" t="str">
        <f>IFERROR(VLOOKUP(D1682,'TPMS-auto'!A:D, 4,0),"Not-in-TPMS")</f>
        <v>0007088</v>
      </c>
      <c r="Q1682" s="166" t="str">
        <f>VLOOKUP(Table2[[#This Row],[Unit Number]],Ops,3,0)</f>
        <v>Carol &amp; Tasha</v>
      </c>
      <c r="R1682" s="172" t="str">
        <f>IFERROR(VLOOKUP(Table2[[#This Row],[Enterprise ID]], 'ExistingRental-12.11'!A:H, 3, 0), "Not Open On 12.11")</f>
        <v>Not Open On 12.11</v>
      </c>
      <c r="S1682" s="166" t="str">
        <f>IF(Table2[[#This Row],[Start Rental Date]]="New Rental", "New Rental", "Rental Extension Request")</f>
        <v>New Rental</v>
      </c>
      <c r="T1682" s="166" t="str">
        <f>IFERROR(IF(Table2[[#This Row],[Date of this request]]-Table2[[#This Row],[Tech Service Date]]&lt;60, "New Hire Rental", "Truck Breakdown"), "New Hire Rental")</f>
        <v>Truck Breakdown</v>
      </c>
      <c r="U1682" s="166" t="str">
        <f>IFERROR(VLOOKUP(Table2[[#This Row],[Enterprise ID]], 'ExistingRental-12.11'!A:H, 7, 0), "Not Open On 12.11")</f>
        <v>Not Open On 12.11</v>
      </c>
      <c r="V1682" s="172">
        <f>IFERROR(VLOOKUP(Table2[[#This Row],[Enterprise ID]],'Tech-ServiceDate'!A:B,2,0), "EitherNewHire or Termed")</f>
        <v>45074</v>
      </c>
    </row>
    <row r="1683" spans="1:22" ht="33.75" customHeight="1">
      <c r="A1683" s="15">
        <v>46035</v>
      </c>
      <c r="B1683" s="7">
        <v>22435</v>
      </c>
      <c r="C1683" s="4" t="s">
        <v>17138</v>
      </c>
      <c r="D1683" s="5" t="s">
        <v>17139</v>
      </c>
      <c r="E1683" s="176" t="str">
        <f t="shared" si="68"/>
        <v>22435</v>
      </c>
      <c r="F1683" s="181" t="str">
        <f>IFERROR(VLOOKUP(D1683,'TPMS-auto'!A:J, 10,0), "Not-in-TPMS")</f>
        <v>Not-in-TPMS</v>
      </c>
      <c r="G1683" s="181" t="str">
        <f>IFERROR(VLOOKUP(D1683,'TPMS-auto'!A:J,6,0),"Not-in-TPMS")</f>
        <v>Not-in-TPMS</v>
      </c>
      <c r="H1683" s="12">
        <v>45964</v>
      </c>
      <c r="I1683" s="2" t="s">
        <v>16203</v>
      </c>
      <c r="J1683" s="3" t="s">
        <v>15260</v>
      </c>
      <c r="K1683" s="3" t="s">
        <v>14679</v>
      </c>
      <c r="L1683" s="13" t="s">
        <v>14680</v>
      </c>
      <c r="M1683" s="13"/>
      <c r="N1683" s="3" t="s">
        <v>14680</v>
      </c>
      <c r="O1683" s="3" t="s">
        <v>14680</v>
      </c>
      <c r="P1683" s="166" t="str">
        <f>IFERROR(VLOOKUP(D1683,'TPMS-auto'!A:D, 4,0),"Not-in-TPMS")</f>
        <v>Not-in-TPMS</v>
      </c>
      <c r="Q1683" s="166" t="e">
        <f>VLOOKUP(Table2[[#This Row],[Unit Number]],Ops,3,0)</f>
        <v>#N/A</v>
      </c>
      <c r="R1683" s="173" t="str">
        <f>IFERROR(VLOOKUP(Table2[[#This Row],[Enterprise ID]], 'ExistingRental-12.11'!A:H, 3, 0), "Not Open On 12.11")</f>
        <v>Not Open On 12.11</v>
      </c>
      <c r="S1683" s="167" t="str">
        <f>IF(Table2[[#This Row],[Start Rental Date]]="New Rental", "New Rental", "Rental Extension Request")</f>
        <v>Rental Extension Request</v>
      </c>
      <c r="T1683" s="167" t="str">
        <f>IFERROR(IF(Table2[[#This Row],[Date of this request]]-Table2[[#This Row],[Tech Service Date]]&lt;60, "New Hire Rental", "Truck Breakdown"), "New Hire Rental")</f>
        <v>New Hire Rental</v>
      </c>
      <c r="U1683" s="167" t="str">
        <f>IFERROR(VLOOKUP(Table2[[#This Row],[Enterprise ID]], 'ExistingRental-12.11'!A:H, 7, 0), "Not Open On 12.11")</f>
        <v>Not Open On 12.11</v>
      </c>
      <c r="V1683" s="173" t="str">
        <f>IFERROR(VLOOKUP(Table2[[#This Row],[Enterprise ID]],'Tech-ServiceDate'!A:B,2,0), "EitherNewHire or Termed")</f>
        <v>EitherNewHire or Termed</v>
      </c>
    </row>
    <row r="1684" spans="1:22" ht="33.75" customHeight="1">
      <c r="A1684" s="15">
        <v>46035</v>
      </c>
      <c r="B1684" s="8">
        <v>46407</v>
      </c>
      <c r="C1684" s="9" t="s">
        <v>18877</v>
      </c>
      <c r="D1684" s="10" t="s">
        <v>18878</v>
      </c>
      <c r="E1684" s="174" t="str">
        <f t="shared" si="68"/>
        <v>46407</v>
      </c>
      <c r="F1684" s="175" t="str">
        <f>IFERROR(VLOOKUP(D1684,'TPMS-auto'!A:J, 10,0), "Not-in-TPMS")</f>
        <v>Not-in-TPMS</v>
      </c>
      <c r="G1684" s="175" t="str">
        <f>IFERROR(VLOOKUP(D1684,'TPMS-auto'!A:J,6,0),"Not-in-TPMS")</f>
        <v>Not-in-TPMS</v>
      </c>
      <c r="H1684" s="12">
        <v>46009</v>
      </c>
      <c r="I1684" s="11"/>
      <c r="J1684" s="13"/>
      <c r="K1684" s="13"/>
      <c r="L1684" s="13"/>
      <c r="M1684" s="13"/>
      <c r="N1684" s="3" t="s">
        <v>14680</v>
      </c>
      <c r="O1684" s="3" t="s">
        <v>14680</v>
      </c>
      <c r="P1684" s="166" t="str">
        <f>IFERROR(VLOOKUP(D1684,'TPMS-auto'!A:D, 4,0),"Not-in-TPMS")</f>
        <v>Not-in-TPMS</v>
      </c>
      <c r="Q1684" s="166" t="e">
        <f>VLOOKUP(Table2[[#This Row],[Unit Number]],Ops,3,0)</f>
        <v>#N/A</v>
      </c>
      <c r="R1684" s="172" t="str">
        <f>IFERROR(VLOOKUP(Table2[[#This Row],[Enterprise ID]], 'ExistingRental-12.11'!A:H, 3, 0), "Not Open On 12.11")</f>
        <v>Not Open On 12.11</v>
      </c>
      <c r="S1684" s="166" t="str">
        <f>IF(Table2[[#This Row],[Start Rental Date]]="New Rental", "New Rental", "Rental Extension Request")</f>
        <v>Rental Extension Request</v>
      </c>
      <c r="T1684" s="166" t="str">
        <f>IFERROR(IF(Table2[[#This Row],[Date of this request]]-Table2[[#This Row],[Tech Service Date]]&lt;60, "New Hire Rental", "Truck Breakdown"), "New Hire Rental")</f>
        <v>Truck Breakdown</v>
      </c>
      <c r="U1684" s="166" t="str">
        <f>IFERROR(VLOOKUP(Table2[[#This Row],[Enterprise ID]], 'ExistingRental-12.11'!A:H, 7, 0), "Not Open On 12.11")</f>
        <v>Not Open On 12.11</v>
      </c>
      <c r="V1684" s="172">
        <f>IFERROR(VLOOKUP(Table2[[#This Row],[Enterprise ID]],'Tech-ServiceDate'!A:B,2,0), "EitherNewHire or Termed")</f>
        <v>45690</v>
      </c>
    </row>
    <row r="1685" spans="1:22" ht="33.75" customHeight="1">
      <c r="A1685" s="15">
        <v>46035</v>
      </c>
      <c r="B1685" s="8">
        <v>46657</v>
      </c>
      <c r="C1685" s="9" t="s">
        <v>19216</v>
      </c>
      <c r="D1685" s="10" t="s">
        <v>19217</v>
      </c>
      <c r="E1685" s="174" t="str">
        <f t="shared" si="68"/>
        <v>46657</v>
      </c>
      <c r="F1685" s="175">
        <f>IFERROR(VLOOKUP(D1685,'TPMS-auto'!A:J, 10,0), "Not-in-TPMS")</f>
        <v>0</v>
      </c>
      <c r="G1685" s="175">
        <f>IFERROR(VLOOKUP(D1685,'TPMS-auto'!A:J,6,0),"Not-in-TPMS")</f>
        <v>0</v>
      </c>
      <c r="H1685" s="6" t="s">
        <v>14676</v>
      </c>
      <c r="I1685" s="11" t="s">
        <v>19218</v>
      </c>
      <c r="J1685" s="13" t="s">
        <v>19219</v>
      </c>
      <c r="K1685" s="3" t="s">
        <v>14679</v>
      </c>
      <c r="L1685" s="13" t="s">
        <v>14680</v>
      </c>
      <c r="M1685" s="13"/>
      <c r="N1685" s="3" t="s">
        <v>14680</v>
      </c>
      <c r="O1685" s="3" t="s">
        <v>14680</v>
      </c>
      <c r="P1685" s="166" t="str">
        <f>IFERROR(VLOOKUP(D1685,'TPMS-auto'!A:D, 4,0),"Not-in-TPMS")</f>
        <v>0008206</v>
      </c>
      <c r="Q1685" s="166" t="str">
        <f>VLOOKUP(Table2[[#This Row],[Unit Number]],Ops,3,0)</f>
        <v>Monica, Cheryl &amp; Machell</v>
      </c>
      <c r="R1685" s="172" t="str">
        <f>IFERROR(VLOOKUP(Table2[[#This Row],[Enterprise ID]], 'ExistingRental-12.11'!A:H, 3, 0), "Not Open On 12.11")</f>
        <v>Not Open On 12.11</v>
      </c>
      <c r="S1685" s="166" t="str">
        <f>IF(Table2[[#This Row],[Start Rental Date]]="New Rental", "New Rental", "Rental Extension Request")</f>
        <v>New Rental</v>
      </c>
      <c r="T1685" s="166" t="str">
        <f>IFERROR(IF(Table2[[#This Row],[Date of this request]]-Table2[[#This Row],[Tech Service Date]]&lt;60, "New Hire Rental", "Truck Breakdown"), "New Hire Rental")</f>
        <v>New Hire Rental</v>
      </c>
      <c r="U1685" s="166" t="str">
        <f>IFERROR(VLOOKUP(Table2[[#This Row],[Enterprise ID]], 'ExistingRental-12.11'!A:H, 7, 0), "Not Open On 12.11")</f>
        <v>Not Open On 12.11</v>
      </c>
      <c r="V1685" s="172" t="str">
        <f>IFERROR(VLOOKUP(Table2[[#This Row],[Enterprise ID]],'Tech-ServiceDate'!A:B,2,0), "EitherNewHire or Termed")</f>
        <v>EitherNewHire or Termed</v>
      </c>
    </row>
    <row r="1686" spans="1:22" ht="33.75" customHeight="1">
      <c r="A1686" s="15">
        <v>46035</v>
      </c>
      <c r="B1686" s="8">
        <v>47055</v>
      </c>
      <c r="C1686" s="9" t="s">
        <v>19220</v>
      </c>
      <c r="D1686" s="10" t="s">
        <v>549</v>
      </c>
      <c r="E1686" s="174" t="str">
        <f t="shared" si="68"/>
        <v>47055</v>
      </c>
      <c r="F1686" s="175">
        <f>IFERROR(VLOOKUP(D1686,'TPMS-auto'!A:J, 10,0), "Not-in-TPMS")</f>
        <v>8456370013</v>
      </c>
      <c r="G1686" s="175" t="str">
        <f>IFERROR(VLOOKUP(D1686,'TPMS-auto'!A:J,6,0),"Not-in-TPMS")</f>
        <v>047055</v>
      </c>
      <c r="H1686" s="6" t="s">
        <v>14676</v>
      </c>
      <c r="I1686" s="11"/>
      <c r="J1686" s="13"/>
      <c r="K1686" s="13"/>
      <c r="L1686" s="13"/>
      <c r="M1686" s="13"/>
      <c r="N1686" s="3" t="s">
        <v>14680</v>
      </c>
      <c r="O1686" s="3" t="s">
        <v>14680</v>
      </c>
      <c r="P1686" s="166" t="str">
        <f>IFERROR(VLOOKUP(D1686,'TPMS-auto'!A:D, 4,0),"Not-in-TPMS")</f>
        <v>0007670</v>
      </c>
      <c r="Q1686" s="166" t="str">
        <f>VLOOKUP(Table2[[#This Row],[Unit Number]],Ops,3,0)</f>
        <v>Rob &amp; Andrea</v>
      </c>
      <c r="R1686" s="172" t="str">
        <f>IFERROR(VLOOKUP(Table2[[#This Row],[Enterprise ID]], 'ExistingRental-12.11'!A:H, 3, 0), "Not Open On 12.11")</f>
        <v>Not Open On 12.11</v>
      </c>
      <c r="S1686" s="166" t="str">
        <f>IF(Table2[[#This Row],[Start Rental Date]]="New Rental", "New Rental", "Rental Extension Request")</f>
        <v>New Rental</v>
      </c>
      <c r="T1686" s="166" t="str">
        <f>IFERROR(IF(Table2[[#This Row],[Date of this request]]-Table2[[#This Row],[Tech Service Date]]&lt;60, "New Hire Rental", "Truck Breakdown"), "New Hire Rental")</f>
        <v>Truck Breakdown</v>
      </c>
      <c r="U1686" s="166" t="str">
        <f>IFERROR(VLOOKUP(Table2[[#This Row],[Enterprise ID]], 'ExistingRental-12.11'!A:H, 7, 0), "Not Open On 12.11")</f>
        <v>Not Open On 12.11</v>
      </c>
      <c r="V1686" s="172">
        <f>IFERROR(VLOOKUP(Table2[[#This Row],[Enterprise ID]],'Tech-ServiceDate'!A:B,2,0), "EitherNewHire or Termed")</f>
        <v>40757</v>
      </c>
    </row>
    <row r="1687" spans="1:22" ht="33.75" customHeight="1">
      <c r="A1687" s="15">
        <v>46035</v>
      </c>
      <c r="B1687" s="8">
        <v>61688</v>
      </c>
      <c r="C1687" s="9" t="s">
        <v>17661</v>
      </c>
      <c r="D1687" s="10" t="s">
        <v>3684</v>
      </c>
      <c r="E1687" s="174" t="s">
        <v>18560</v>
      </c>
      <c r="F1687" s="175">
        <v>2105488449</v>
      </c>
      <c r="G1687" s="175" t="s">
        <v>18318</v>
      </c>
      <c r="H1687" s="12">
        <v>45978</v>
      </c>
      <c r="I1687" s="11" t="s">
        <v>17662</v>
      </c>
      <c r="J1687" s="13"/>
      <c r="K1687" s="13" t="s">
        <v>14679</v>
      </c>
      <c r="L1687" s="13" t="s">
        <v>14680</v>
      </c>
      <c r="M1687" s="13"/>
      <c r="N1687" s="3" t="s">
        <v>14680</v>
      </c>
      <c r="O1687" s="3" t="s">
        <v>14680</v>
      </c>
      <c r="P1687" s="166" t="str">
        <f>IFERROR(VLOOKUP(D1687,'TPMS-auto'!A:D, 4,0),"Not-in-TPMS")</f>
        <v>0008147</v>
      </c>
      <c r="Q1687" s="166" t="str">
        <f>VLOOKUP(Table2[[#This Row],[Unit Number]],Ops,3,0)</f>
        <v>Carol &amp; Tasha</v>
      </c>
      <c r="R1687" s="172">
        <f>IFERROR(VLOOKUP(Table2[[#This Row],[Enterprise ID]], 'ExistingRental-12.11'!A:H, 3, 0), "Not Open On 12.11")</f>
        <v>45979</v>
      </c>
      <c r="S1687" s="166" t="str">
        <f>IF(Table2[[#This Row],[Start Rental Date]]="New Rental", "New Rental", "Rental Extension Request")</f>
        <v>Rental Extension Request</v>
      </c>
      <c r="T1687" s="166" t="str">
        <f>IFERROR(IF(Table2[[#This Row],[Date of this request]]-Table2[[#This Row],[Tech Service Date]]&lt;60, "New Hire Rental", "Truck Breakdown"), "New Hire Rental")</f>
        <v>Truck Breakdown</v>
      </c>
      <c r="U1687" s="166" t="str">
        <f>IFERROR(VLOOKUP(Table2[[#This Row],[Enterprise ID]], 'ExistingRental-12.11'!A:H, 7, 0), "Not Open On 12.11")</f>
        <v>DONALD HANSON</v>
      </c>
      <c r="V1687" s="172">
        <f>IFERROR(VLOOKUP(Table2[[#This Row],[Enterprise ID]],'Tech-ServiceDate'!A:B,2,0), "EitherNewHire or Termed")</f>
        <v>31160</v>
      </c>
    </row>
    <row r="1688" spans="1:22" ht="33.75" customHeight="1">
      <c r="A1688" s="15">
        <v>46035</v>
      </c>
      <c r="B1688" s="8">
        <v>46037</v>
      </c>
      <c r="C1688" s="9" t="s">
        <v>19221</v>
      </c>
      <c r="D1688" s="10" t="s">
        <v>19222</v>
      </c>
      <c r="E1688" s="174" t="str">
        <f>TRIM(B1688)</f>
        <v>46037</v>
      </c>
      <c r="F1688" s="175">
        <f>IFERROR(VLOOKUP(D1688,'TPMS-auto'!A:J, 10,0), "Not-in-TPMS")</f>
        <v>9254983401</v>
      </c>
      <c r="G1688" s="175" t="str">
        <f>IFERROR(VLOOKUP(D1688,'TPMS-auto'!A:J,6,0),"Not-in-TPMS")</f>
        <v>046037</v>
      </c>
      <c r="H1688" s="6" t="s">
        <v>14676</v>
      </c>
      <c r="I1688" s="11"/>
      <c r="J1688" s="13" t="s">
        <v>15426</v>
      </c>
      <c r="K1688" s="13" t="s">
        <v>14679</v>
      </c>
      <c r="L1688" s="13" t="s">
        <v>14680</v>
      </c>
      <c r="M1688" s="13"/>
      <c r="N1688" s="3" t="s">
        <v>14680</v>
      </c>
      <c r="O1688" s="3" t="s">
        <v>14680</v>
      </c>
      <c r="P1688" s="166" t="str">
        <f>IFERROR(VLOOKUP(D1688,'TPMS-auto'!A:D, 4,0),"Not-in-TPMS")</f>
        <v>0008184</v>
      </c>
      <c r="Q1688" s="166" t="str">
        <f>VLOOKUP(Table2[[#This Row],[Unit Number]],Ops,3,0)</f>
        <v>Carol &amp; Tasha</v>
      </c>
      <c r="R1688" s="172" t="str">
        <f>IFERROR(VLOOKUP(Table2[[#This Row],[Enterprise ID]], 'ExistingRental-12.11'!A:H, 3, 0), "Not Open On 12.11")</f>
        <v>Not Open On 12.11</v>
      </c>
      <c r="S1688" s="166" t="str">
        <f>IF(Table2[[#This Row],[Start Rental Date]]="New Rental", "New Rental", "Rental Extension Request")</f>
        <v>New Rental</v>
      </c>
      <c r="T1688" s="166" t="str">
        <f>IFERROR(IF(Table2[[#This Row],[Date of this request]]-Table2[[#This Row],[Tech Service Date]]&lt;60, "New Hire Rental", "Truck Breakdown"), "New Hire Rental")</f>
        <v>Truck Breakdown</v>
      </c>
      <c r="U1688" s="166" t="str">
        <f>IFERROR(VLOOKUP(Table2[[#This Row],[Enterprise ID]], 'ExistingRental-12.11'!A:H, 7, 0), "Not Open On 12.11")</f>
        <v>Not Open On 12.11</v>
      </c>
      <c r="V1688" s="172">
        <f>IFERROR(VLOOKUP(Table2[[#This Row],[Enterprise ID]],'Tech-ServiceDate'!A:B,2,0), "EitherNewHire or Termed")</f>
        <v>42032</v>
      </c>
    </row>
    <row r="1689" spans="1:22" ht="33.75" customHeight="1">
      <c r="A1689" s="15">
        <v>46035</v>
      </c>
      <c r="B1689" s="8">
        <v>37259</v>
      </c>
      <c r="C1689" s="9" t="s">
        <v>19223</v>
      </c>
      <c r="D1689" s="10"/>
      <c r="E1689" s="174">
        <v>37259</v>
      </c>
      <c r="F1689" s="175" t="str">
        <f>IFERROR(VLOOKUP(D1689,'TPMS-auto'!A:J, 10,0), "Not-in-TPMS")</f>
        <v>Not-in-TPMS</v>
      </c>
      <c r="G1689" s="175" t="str">
        <f>IFERROR(VLOOKUP(D1689,'TPMS-auto'!A:J,6,0),"Not-in-TPMS")</f>
        <v>Not-in-TPMS</v>
      </c>
      <c r="H1689" s="6" t="s">
        <v>14676</v>
      </c>
      <c r="I1689" s="11"/>
      <c r="J1689" s="13" t="s">
        <v>15426</v>
      </c>
      <c r="K1689" s="13" t="s">
        <v>14679</v>
      </c>
      <c r="L1689" s="13" t="s">
        <v>14680</v>
      </c>
      <c r="M1689" s="13"/>
      <c r="N1689" s="3" t="s">
        <v>14680</v>
      </c>
      <c r="O1689" s="3" t="s">
        <v>14680</v>
      </c>
      <c r="P1689" s="166" t="str">
        <f>IFERROR(VLOOKUP(D1689,'TPMS-auto'!A:D, 4,0),"Not-in-TPMS")</f>
        <v>Not-in-TPMS</v>
      </c>
      <c r="Q1689" s="166" t="e">
        <f>VLOOKUP(Table2[[#This Row],[Unit Number]],Ops,3,0)</f>
        <v>#N/A</v>
      </c>
      <c r="R1689" s="172" t="str">
        <f>IFERROR(VLOOKUP(Table2[[#This Row],[Enterprise ID]], 'ExistingRental-12.11'!A:H, 3, 0), "Not Open On 12.11")</f>
        <v>Not Open On 12.11</v>
      </c>
      <c r="S1689" s="166" t="str">
        <f>IF(Table2[[#This Row],[Start Rental Date]]="New Rental", "New Rental", "Rental Extension Request")</f>
        <v>New Rental</v>
      </c>
      <c r="T1689" s="166" t="str">
        <f>IFERROR(IF(Table2[[#This Row],[Date of this request]]-Table2[[#This Row],[Tech Service Date]]&lt;60, "New Hire Rental", "Truck Breakdown"), "New Hire Rental")</f>
        <v>New Hire Rental</v>
      </c>
      <c r="U1689" s="166" t="str">
        <f>IFERROR(VLOOKUP(Table2[[#This Row],[Enterprise ID]], 'ExistingRental-12.11'!A:H, 7, 0), "Not Open On 12.11")</f>
        <v>Not Open On 12.11</v>
      </c>
      <c r="V1689" s="172" t="str">
        <f>IFERROR(VLOOKUP(Table2[[#This Row],[Enterprise ID]],'Tech-ServiceDate'!A:B,2,0), "EitherNewHire or Termed")</f>
        <v>EitherNewHire or Termed</v>
      </c>
    </row>
    <row r="1690" spans="1:22" ht="33.75" customHeight="1">
      <c r="A1690" s="15">
        <v>46035</v>
      </c>
      <c r="B1690" s="7">
        <v>23796</v>
      </c>
      <c r="C1690" s="4" t="s">
        <v>18692</v>
      </c>
      <c r="D1690" s="5" t="s">
        <v>18693</v>
      </c>
      <c r="E1690" s="176" t="s">
        <v>18829</v>
      </c>
      <c r="F1690" s="181">
        <v>2532316354</v>
      </c>
      <c r="G1690" s="181" t="s">
        <v>18830</v>
      </c>
      <c r="H1690" s="6" t="s">
        <v>14676</v>
      </c>
      <c r="I1690" s="2" t="s">
        <v>18694</v>
      </c>
      <c r="J1690" s="3" t="s">
        <v>18997</v>
      </c>
      <c r="K1690" s="3" t="s">
        <v>14679</v>
      </c>
      <c r="L1690" s="3" t="s">
        <v>14680</v>
      </c>
      <c r="M1690" s="13"/>
      <c r="N1690" s="3" t="s">
        <v>14680</v>
      </c>
      <c r="O1690" s="3" t="s">
        <v>14680</v>
      </c>
      <c r="P1690" s="166" t="str">
        <f>IFERROR(VLOOKUP(D1690,'TPMS-auto'!A:D, 4,0),"Not-in-TPMS")</f>
        <v>0008228</v>
      </c>
      <c r="Q1690" s="166" t="str">
        <f>VLOOKUP(Table2[[#This Row],[Unit Number]],Ops,3,0)</f>
        <v>Carol &amp; Tasha</v>
      </c>
      <c r="R1690" s="173" t="str">
        <f>IFERROR(VLOOKUP(Table2[[#This Row],[Enterprise ID]], 'ExistingRental-12.11'!A:H, 3, 0), "Not Open On 12.11")</f>
        <v>Not Open On 12.11</v>
      </c>
      <c r="S1690" s="167" t="str">
        <f>IF(Table2[[#This Row],[Start Rental Date]]="New Rental", "New Rental", "Rental Extension Request")</f>
        <v>New Rental</v>
      </c>
      <c r="T1690" s="167" t="str">
        <f>IFERROR(IF(Table2[[#This Row],[Date of this request]]-Table2[[#This Row],[Tech Service Date]]&lt;60, "New Hire Rental", "Truck Breakdown"), "New Hire Rental")</f>
        <v>Truck Breakdown</v>
      </c>
      <c r="U1690" s="167" t="str">
        <f>IFERROR(VLOOKUP(Table2[[#This Row],[Enterprise ID]], 'ExistingRental-12.11'!A:H, 7, 0), "Not Open On 12.11")</f>
        <v>Not Open On 12.11</v>
      </c>
      <c r="V1690" s="173">
        <f>IFERROR(VLOOKUP(Table2[[#This Row],[Enterprise ID]],'Tech-ServiceDate'!A:B,2,0), "EitherNewHire or Termed")</f>
        <v>43369</v>
      </c>
    </row>
    <row r="1691" spans="1:22" ht="33.75" customHeight="1">
      <c r="A1691" s="15">
        <v>46035</v>
      </c>
      <c r="B1691" s="7">
        <v>36196</v>
      </c>
      <c r="C1691" s="4" t="s">
        <v>19224</v>
      </c>
      <c r="D1691" s="5" t="s">
        <v>15314</v>
      </c>
      <c r="E1691" s="176" t="str">
        <f t="shared" ref="E1691:E1717" si="69">TRIM(B1691)</f>
        <v>36196</v>
      </c>
      <c r="F1691" s="181">
        <f>IFERROR(VLOOKUP(D1691,'TPMS-auto'!A:J, 10,0), "Not-in-TPMS")</f>
        <v>8658016685</v>
      </c>
      <c r="G1691" s="181" t="str">
        <f>IFERROR(VLOOKUP(D1691,'TPMS-auto'!A:J,6,0),"Not-in-TPMS")</f>
        <v>061053</v>
      </c>
      <c r="H1691" s="12" t="s">
        <v>14676</v>
      </c>
      <c r="I1691" s="2" t="s">
        <v>19225</v>
      </c>
      <c r="J1691" s="3" t="s">
        <v>19226</v>
      </c>
      <c r="K1691" s="13" t="s">
        <v>14679</v>
      </c>
      <c r="L1691" s="13" t="s">
        <v>14680</v>
      </c>
      <c r="M1691" s="13"/>
      <c r="N1691" s="3" t="s">
        <v>14680</v>
      </c>
      <c r="O1691" s="3" t="s">
        <v>14680</v>
      </c>
      <c r="P1691" s="166" t="str">
        <f>IFERROR(VLOOKUP(D1691,'TPMS-auto'!A:D, 4,0),"Not-in-TPMS")</f>
        <v>0004766</v>
      </c>
      <c r="Q1691" s="166" t="str">
        <f>VLOOKUP(Table2[[#This Row],[Unit Number]],Ops,3,0)</f>
        <v>Rob &amp; Andrea</v>
      </c>
      <c r="R1691" s="173">
        <f>IFERROR(VLOOKUP(Table2[[#This Row],[Enterprise ID]], 'ExistingRental-12.11'!A:H, 3, 0), "Not Open On 12.11")</f>
        <v>45958</v>
      </c>
      <c r="S1691" s="167" t="str">
        <f>IF(Table2[[#This Row],[Start Rental Date]]="New Rental", "New Rental", "Rental Extension Request")</f>
        <v>New Rental</v>
      </c>
      <c r="T1691" s="167" t="str">
        <f>IFERROR(IF(Table2[[#This Row],[Date of this request]]-Table2[[#This Row],[Tech Service Date]]&lt;60, "New Hire Rental", "Truck Breakdown"), "New Hire Rental")</f>
        <v>Truck Breakdown</v>
      </c>
      <c r="U1691" s="167" t="str">
        <f>IFERROR(VLOOKUP(Table2[[#This Row],[Enterprise ID]], 'ExistingRental-12.11'!A:H, 7, 0), "Not Open On 12.11")</f>
        <v>JAMES SABADO</v>
      </c>
      <c r="V1691" s="173">
        <f>IFERROR(VLOOKUP(Table2[[#This Row],[Enterprise ID]],'Tech-ServiceDate'!A:B,2,0), "EitherNewHire or Termed")</f>
        <v>41828</v>
      </c>
    </row>
    <row r="1692" spans="1:22" ht="33.75" customHeight="1">
      <c r="A1692" s="15">
        <v>46036</v>
      </c>
      <c r="B1692" s="8">
        <v>23860</v>
      </c>
      <c r="C1692" s="9" t="s">
        <v>16469</v>
      </c>
      <c r="D1692" s="10" t="s">
        <v>16470</v>
      </c>
      <c r="E1692" s="174" t="str">
        <f t="shared" si="69"/>
        <v>23860</v>
      </c>
      <c r="F1692" s="175">
        <f>IFERROR(VLOOKUP(D1692,'TPMS-auto'!A:J, 10,0), "Not-in-TPMS")</f>
        <v>8659782772</v>
      </c>
      <c r="G1692" s="175" t="str">
        <f>IFERROR(VLOOKUP(D1692,'TPMS-auto'!A:J,6,0),"Not-in-TPMS")</f>
        <v>023860</v>
      </c>
      <c r="H1692" s="12">
        <v>45946</v>
      </c>
      <c r="I1692" s="11" t="s">
        <v>19227</v>
      </c>
      <c r="J1692" s="13" t="s">
        <v>19228</v>
      </c>
      <c r="K1692" s="13" t="s">
        <v>14679</v>
      </c>
      <c r="L1692" s="13" t="s">
        <v>14680</v>
      </c>
      <c r="M1692" s="13"/>
      <c r="N1692" s="3" t="s">
        <v>14680</v>
      </c>
      <c r="O1692" s="3" t="s">
        <v>14680</v>
      </c>
      <c r="P1692" s="166" t="str">
        <f>IFERROR(VLOOKUP(D1692,'TPMS-auto'!A:D, 4,0),"Not-in-TPMS")</f>
        <v>0004766</v>
      </c>
      <c r="Q1692" s="166" t="str">
        <f>VLOOKUP(Table2[[#This Row],[Unit Number]],Ops,3,0)</f>
        <v>Rob &amp; Andrea</v>
      </c>
      <c r="R1692" s="172">
        <f>IFERROR(VLOOKUP(Table2[[#This Row],[Enterprise ID]], 'ExistingRental-12.11'!A:H, 3, 0), "Not Open On 12.11")</f>
        <v>45946</v>
      </c>
      <c r="S1692" s="166" t="str">
        <f>IF(Table2[[#This Row],[Start Rental Date]]="New Rental", "New Rental", "Rental Extension Request")</f>
        <v>Rental Extension Request</v>
      </c>
      <c r="T1692" s="166" t="str">
        <f>IFERROR(IF(Table2[[#This Row],[Date of this request]]-Table2[[#This Row],[Tech Service Date]]&lt;60, "New Hire Rental", "Truck Breakdown"), "New Hire Rental")</f>
        <v>Truck Breakdown</v>
      </c>
      <c r="U1692" s="166" t="str">
        <f>IFERROR(VLOOKUP(Table2[[#This Row],[Enterprise ID]], 'ExistingRental-12.11'!A:H, 7, 0), "Not Open On 12.11")</f>
        <v>BRANDI SHELTON</v>
      </c>
      <c r="V1692" s="172">
        <f>IFERROR(VLOOKUP(Table2[[#This Row],[Enterprise ID]],'Tech-ServiceDate'!A:B,2,0), "EitherNewHire or Termed")</f>
        <v>45865</v>
      </c>
    </row>
    <row r="1693" spans="1:22" ht="33.75" customHeight="1">
      <c r="A1693" s="15">
        <v>46036</v>
      </c>
      <c r="B1693" s="8">
        <v>61015</v>
      </c>
      <c r="C1693" s="9" t="s">
        <v>19229</v>
      </c>
      <c r="D1693" s="10" t="s">
        <v>2193</v>
      </c>
      <c r="E1693" s="174" t="str">
        <f t="shared" si="69"/>
        <v>61015</v>
      </c>
      <c r="F1693" s="175">
        <f>IFERROR(VLOOKUP(D1693,'TPMS-auto'!A:J, 10,0), "Not-in-TPMS")</f>
        <v>7249536540</v>
      </c>
      <c r="G1693" s="175" t="str">
        <f>IFERROR(VLOOKUP(D1693,'TPMS-auto'!A:J,6,0),"Not-in-TPMS")</f>
        <v>061016</v>
      </c>
      <c r="H1693" s="12" t="s">
        <v>14676</v>
      </c>
      <c r="I1693" s="2" t="s">
        <v>17858</v>
      </c>
      <c r="J1693" s="3" t="s">
        <v>15394</v>
      </c>
      <c r="K1693" s="13" t="s">
        <v>17640</v>
      </c>
      <c r="L1693" s="13" t="s">
        <v>14680</v>
      </c>
      <c r="M1693" s="13"/>
      <c r="N1693" s="3" t="s">
        <v>14680</v>
      </c>
      <c r="O1693" s="3" t="s">
        <v>14680</v>
      </c>
      <c r="P1693" s="166" t="str">
        <f>IFERROR(VLOOKUP(D1693,'TPMS-auto'!A:D, 4,0),"Not-in-TPMS")</f>
        <v>0004766</v>
      </c>
      <c r="Q1693" s="166" t="str">
        <f>VLOOKUP(Table2[[#This Row],[Unit Number]],Ops,3,0)</f>
        <v>Rob &amp; Andrea</v>
      </c>
      <c r="R1693" s="172" t="str">
        <f>IFERROR(VLOOKUP(Table2[[#This Row],[Enterprise ID]], 'ExistingRental-12.11'!A:H, 3, 0), "Not Open On 12.11")</f>
        <v>Not Open On 12.11</v>
      </c>
      <c r="S1693" s="166" t="str">
        <f>IF(Table2[[#This Row],[Start Rental Date]]="New Rental", "New Rental", "Rental Extension Request")</f>
        <v>New Rental</v>
      </c>
      <c r="T1693" s="166" t="str">
        <f>IFERROR(IF(Table2[[#This Row],[Date of this request]]-Table2[[#This Row],[Tech Service Date]]&lt;60, "New Hire Rental", "Truck Breakdown"), "New Hire Rental")</f>
        <v>Truck Breakdown</v>
      </c>
      <c r="U1693" s="166" t="str">
        <f>IFERROR(VLOOKUP(Table2[[#This Row],[Enterprise ID]], 'ExistingRental-12.11'!A:H, 7, 0), "Not Open On 12.11")</f>
        <v>Not Open On 12.11</v>
      </c>
      <c r="V1693" s="172">
        <f>IFERROR(VLOOKUP(Table2[[#This Row],[Enterprise ID]],'Tech-ServiceDate'!A:B,2,0), "EitherNewHire or Termed")</f>
        <v>37255</v>
      </c>
    </row>
    <row r="1694" spans="1:22" ht="33.75" customHeight="1">
      <c r="A1694" s="15">
        <v>46036</v>
      </c>
      <c r="B1694" s="8">
        <v>46599</v>
      </c>
      <c r="C1694" s="9" t="s">
        <v>17748</v>
      </c>
      <c r="D1694" s="10" t="s">
        <v>5055</v>
      </c>
      <c r="E1694" s="174" t="str">
        <f t="shared" si="69"/>
        <v>46599</v>
      </c>
      <c r="F1694" s="175">
        <f>IFERROR(VLOOKUP(D1694,'TPMS-auto'!A:J, 10,0), "Not-in-TPMS")</f>
        <v>7323510103</v>
      </c>
      <c r="G1694" s="175" t="str">
        <f>IFERROR(VLOOKUP(D1694,'TPMS-auto'!A:J,6,0),"Not-in-TPMS")</f>
        <v>046599</v>
      </c>
      <c r="H1694" s="12">
        <v>45953</v>
      </c>
      <c r="I1694" s="11" t="s">
        <v>16734</v>
      </c>
      <c r="J1694" s="3" t="s">
        <v>16716</v>
      </c>
      <c r="K1694" s="13" t="s">
        <v>14679</v>
      </c>
      <c r="L1694" s="13" t="s">
        <v>14680</v>
      </c>
      <c r="M1694" s="13"/>
      <c r="N1694" s="3" t="s">
        <v>14680</v>
      </c>
      <c r="O1694" s="3" t="s">
        <v>14680</v>
      </c>
      <c r="P1694" s="166" t="str">
        <f>IFERROR(VLOOKUP(D1694,'TPMS-auto'!A:D, 4,0),"Not-in-TPMS")</f>
        <v>0008380</v>
      </c>
      <c r="Q1694" s="166" t="str">
        <f>VLOOKUP(Table2[[#This Row],[Unit Number]],Ops,3,0)</f>
        <v>Rob &amp; Andrea</v>
      </c>
      <c r="R1694" s="172" t="str">
        <f>IFERROR(VLOOKUP(Table2[[#This Row],[Enterprise ID]], 'ExistingRental-12.11'!A:H, 3, 0), "Not Open On 12.11")</f>
        <v>Not Open On 12.11</v>
      </c>
      <c r="S1694" s="166" t="str">
        <f>IF(Table2[[#This Row],[Start Rental Date]]="New Rental", "New Rental", "Rental Extension Request")</f>
        <v>Rental Extension Request</v>
      </c>
      <c r="T1694" s="166" t="str">
        <f>IFERROR(IF(Table2[[#This Row],[Date of this request]]-Table2[[#This Row],[Tech Service Date]]&lt;60, "New Hire Rental", "Truck Breakdown"), "New Hire Rental")</f>
        <v>Truck Breakdown</v>
      </c>
      <c r="U1694" s="166" t="str">
        <f>IFERROR(VLOOKUP(Table2[[#This Row],[Enterprise ID]], 'ExistingRental-12.11'!A:H, 7, 0), "Not Open On 12.11")</f>
        <v>Not Open On 12.11</v>
      </c>
      <c r="V1694" s="172">
        <f>IFERROR(VLOOKUP(Table2[[#This Row],[Enterprise ID]],'Tech-ServiceDate'!A:B,2,0), "EitherNewHire or Termed")</f>
        <v>39053</v>
      </c>
    </row>
    <row r="1695" spans="1:22" ht="33.75" customHeight="1">
      <c r="A1695" s="15">
        <v>46036</v>
      </c>
      <c r="B1695" s="8">
        <v>21705</v>
      </c>
      <c r="C1695" s="9" t="s">
        <v>18454</v>
      </c>
      <c r="D1695" s="10" t="s">
        <v>18455</v>
      </c>
      <c r="E1695" s="174" t="str">
        <f t="shared" si="69"/>
        <v>21705</v>
      </c>
      <c r="F1695" s="175">
        <f>IFERROR(VLOOKUP(D1695,'TPMS-auto'!A:J, 10,0), "Not-in-TPMS")</f>
        <v>9047492048</v>
      </c>
      <c r="G1695" s="175" t="str">
        <f>IFERROR(VLOOKUP(D1695,'TPMS-auto'!A:J,6,0),"Not-in-TPMS")</f>
        <v>021705</v>
      </c>
      <c r="H1695" s="12">
        <v>46002</v>
      </c>
      <c r="I1695" s="11" t="s">
        <v>19230</v>
      </c>
      <c r="J1695" s="13" t="s">
        <v>19231</v>
      </c>
      <c r="K1695" s="13" t="s">
        <v>14679</v>
      </c>
      <c r="L1695" s="13" t="s">
        <v>14680</v>
      </c>
      <c r="M1695" s="13"/>
      <c r="N1695" s="3" t="s">
        <v>14680</v>
      </c>
      <c r="O1695" s="3" t="s">
        <v>14680</v>
      </c>
      <c r="P1695" s="166" t="str">
        <f>IFERROR(VLOOKUP(D1695,'TPMS-auto'!A:D, 4,0),"Not-in-TPMS")</f>
        <v>0007435</v>
      </c>
      <c r="Q1695" s="166" t="str">
        <f>VLOOKUP(Table2[[#This Row],[Unit Number]],Ops,3,0)</f>
        <v>Rob &amp; Andrea</v>
      </c>
      <c r="R1695" s="172" t="str">
        <f>IFERROR(VLOOKUP(Table2[[#This Row],[Enterprise ID]], 'ExistingRental-12.11'!A:H, 3, 0), "Not Open On 12.11")</f>
        <v>Not Open On 12.11</v>
      </c>
      <c r="S1695" s="166" t="str">
        <f>IF(Table2[[#This Row],[Start Rental Date]]="New Rental", "New Rental", "Rental Extension Request")</f>
        <v>Rental Extension Request</v>
      </c>
      <c r="T1695" s="166" t="str">
        <f>IFERROR(IF(Table2[[#This Row],[Date of this request]]-Table2[[#This Row],[Tech Service Date]]&lt;60, "New Hire Rental", "Truck Breakdown"), "New Hire Rental")</f>
        <v>Truck Breakdown</v>
      </c>
      <c r="U1695" s="166" t="str">
        <f>IFERROR(VLOOKUP(Table2[[#This Row],[Enterprise ID]], 'ExistingRental-12.11'!A:H, 7, 0), "Not Open On 12.11")</f>
        <v>Not Open On 12.11</v>
      </c>
      <c r="V1695" s="172">
        <f>IFERROR(VLOOKUP(Table2[[#This Row],[Enterprise ID]],'Tech-ServiceDate'!A:B,2,0), "EitherNewHire or Termed")</f>
        <v>45928</v>
      </c>
    </row>
    <row r="1696" spans="1:22" ht="24.75" customHeight="1">
      <c r="A1696" s="15">
        <v>46036</v>
      </c>
      <c r="B1696" s="8">
        <v>61623</v>
      </c>
      <c r="C1696" s="9" t="s">
        <v>19078</v>
      </c>
      <c r="D1696" s="10" t="s">
        <v>5908</v>
      </c>
      <c r="E1696" s="174" t="str">
        <f t="shared" si="69"/>
        <v>61623</v>
      </c>
      <c r="F1696" s="175">
        <f>IFERROR(VLOOKUP(D1696,'TPMS-auto'!A:J, 10,0), "Not-in-TPMS")</f>
        <v>9515463942</v>
      </c>
      <c r="G1696" s="175" t="str">
        <f>IFERROR(VLOOKUP(D1696,'TPMS-auto'!A:J,6,0),"Not-in-TPMS")</f>
        <v>061623</v>
      </c>
      <c r="H1696" s="12">
        <v>46030</v>
      </c>
      <c r="I1696" s="11" t="s">
        <v>19079</v>
      </c>
      <c r="J1696" s="13" t="s">
        <v>19232</v>
      </c>
      <c r="K1696" s="13" t="s">
        <v>15451</v>
      </c>
      <c r="L1696" s="13" t="s">
        <v>14680</v>
      </c>
      <c r="M1696" s="13"/>
      <c r="N1696" s="3" t="s">
        <v>14680</v>
      </c>
      <c r="O1696" s="3" t="s">
        <v>14680</v>
      </c>
      <c r="P1696" s="166" t="str">
        <f>IFERROR(VLOOKUP(D1696,'TPMS-auto'!A:D, 4,0),"Not-in-TPMS")</f>
        <v>0007088</v>
      </c>
      <c r="Q1696" s="166" t="str">
        <f>VLOOKUP(Table2[[#This Row],[Unit Number]],Ops,3,0)</f>
        <v>Carol &amp; Tasha</v>
      </c>
      <c r="R1696" s="172" t="str">
        <f>IFERROR(VLOOKUP(Table2[[#This Row],[Enterprise ID]], 'ExistingRental-12.11'!A:H, 3, 0), "Not Open On 12.11")</f>
        <v>Not Open On 12.11</v>
      </c>
      <c r="S1696" s="166" t="str">
        <f>IF(Table2[[#This Row],[Start Rental Date]]="New Rental", "New Rental", "Rental Extension Request")</f>
        <v>Rental Extension Request</v>
      </c>
      <c r="T1696" s="166" t="str">
        <f>IFERROR(IF(Table2[[#This Row],[Date of this request]]-Table2[[#This Row],[Tech Service Date]]&lt;60, "New Hire Rental", "Truck Breakdown"), "New Hire Rental")</f>
        <v>Truck Breakdown</v>
      </c>
      <c r="U1696" s="166" t="str">
        <f>IFERROR(VLOOKUP(Table2[[#This Row],[Enterprise ID]], 'ExistingRental-12.11'!A:H, 7, 0), "Not Open On 12.11")</f>
        <v>Not Open On 12.11</v>
      </c>
      <c r="V1696" s="172">
        <f>IFERROR(VLOOKUP(Table2[[#This Row],[Enterprise ID]],'Tech-ServiceDate'!A:B,2,0), "EitherNewHire or Termed")</f>
        <v>38602</v>
      </c>
    </row>
    <row r="1697" spans="1:22" ht="33.75" customHeight="1">
      <c r="A1697" s="15">
        <v>46036</v>
      </c>
      <c r="B1697" s="7">
        <v>36588</v>
      </c>
      <c r="C1697" s="4" t="s">
        <v>19233</v>
      </c>
      <c r="D1697" s="5" t="s">
        <v>19234</v>
      </c>
      <c r="E1697" s="176" t="str">
        <f t="shared" si="69"/>
        <v>36588</v>
      </c>
      <c r="F1697" s="181">
        <f>IFERROR(VLOOKUP(D1697,'TPMS-auto'!A:J, 10,0), "Not-in-TPMS")</f>
        <v>8018331863</v>
      </c>
      <c r="G1697" s="181" t="str">
        <f>IFERROR(VLOOKUP(D1697,'TPMS-auto'!A:J,6,0),"Not-in-TPMS")</f>
        <v>036588</v>
      </c>
      <c r="H1697" s="12" t="s">
        <v>14676</v>
      </c>
      <c r="I1697" s="2" t="s">
        <v>19235</v>
      </c>
      <c r="J1697" s="3" t="s">
        <v>19236</v>
      </c>
      <c r="K1697" s="13" t="s">
        <v>15451</v>
      </c>
      <c r="L1697" s="13" t="s">
        <v>14680</v>
      </c>
      <c r="M1697" s="13"/>
      <c r="N1697" s="3" t="s">
        <v>14680</v>
      </c>
      <c r="O1697" s="3" t="s">
        <v>14680</v>
      </c>
      <c r="P1697" s="166" t="str">
        <f>IFERROR(VLOOKUP(D1697,'TPMS-auto'!A:D, 4,0),"Not-in-TPMS")</f>
        <v>0008169</v>
      </c>
      <c r="Q1697" s="166" t="str">
        <f>VLOOKUP(Table2[[#This Row],[Unit Number]],Ops,3,0)</f>
        <v>Carol &amp; Tasha</v>
      </c>
      <c r="R1697" s="173" t="str">
        <f>IFERROR(VLOOKUP(Table2[[#This Row],[Enterprise ID]], 'ExistingRental-12.11'!A:H, 3, 0), "Not Open On 12.11")</f>
        <v>Not Open On 12.11</v>
      </c>
      <c r="S1697" s="167" t="str">
        <f>IF(Table2[[#This Row],[Start Rental Date]]="New Rental", "New Rental", "Rental Extension Request")</f>
        <v>New Rental</v>
      </c>
      <c r="T1697" s="167" t="str">
        <f>IFERROR(IF(Table2[[#This Row],[Date of this request]]-Table2[[#This Row],[Tech Service Date]]&lt;60, "New Hire Rental", "Truck Breakdown"), "New Hire Rental")</f>
        <v>Truck Breakdown</v>
      </c>
      <c r="U1697" s="167" t="str">
        <f>IFERROR(VLOOKUP(Table2[[#This Row],[Enterprise ID]], 'ExistingRental-12.11'!A:H, 7, 0), "Not Open On 12.11")</f>
        <v>Not Open On 12.11</v>
      </c>
      <c r="V1697" s="173">
        <f>IFERROR(VLOOKUP(Table2[[#This Row],[Enterprise ID]],'Tech-ServiceDate'!A:B,2,0), "EitherNewHire or Termed")</f>
        <v>45193</v>
      </c>
    </row>
    <row r="1698" spans="1:22" ht="33.75" customHeight="1">
      <c r="A1698" s="15">
        <v>46036</v>
      </c>
      <c r="B1698" s="7">
        <v>61190</v>
      </c>
      <c r="C1698" s="4" t="s">
        <v>19237</v>
      </c>
      <c r="D1698" s="5" t="s">
        <v>19238</v>
      </c>
      <c r="E1698" s="176" t="str">
        <f t="shared" si="69"/>
        <v>61190</v>
      </c>
      <c r="F1698" s="181" t="str">
        <f>IFERROR(VLOOKUP(D1698,'TPMS-auto'!A:J, 10,0), "Not-in-TPMS")</f>
        <v>Not-in-TPMS</v>
      </c>
      <c r="G1698" s="181" t="str">
        <f>IFERROR(VLOOKUP(D1698,'TPMS-auto'!A:J,6,0),"Not-in-TPMS")</f>
        <v>Not-in-TPMS</v>
      </c>
      <c r="H1698" s="12" t="s">
        <v>14676</v>
      </c>
      <c r="I1698" s="2" t="s">
        <v>19239</v>
      </c>
      <c r="J1698" s="3"/>
      <c r="K1698" s="13" t="s">
        <v>15451</v>
      </c>
      <c r="L1698" s="13" t="s">
        <v>14680</v>
      </c>
      <c r="M1698" s="13"/>
      <c r="N1698" s="3" t="s">
        <v>14680</v>
      </c>
      <c r="O1698" s="3" t="s">
        <v>14680</v>
      </c>
      <c r="P1698" s="166" t="str">
        <f>IFERROR(VLOOKUP(D1698,'TPMS-auto'!A:D, 4,0),"Not-in-TPMS")</f>
        <v>Not-in-TPMS</v>
      </c>
      <c r="Q1698" s="166" t="e">
        <f>VLOOKUP(Table2[[#This Row],[Unit Number]],Ops,3,0)</f>
        <v>#N/A</v>
      </c>
      <c r="R1698" s="173" t="str">
        <f>IFERROR(VLOOKUP(Table2[[#This Row],[Enterprise ID]], 'ExistingRental-12.11'!A:H, 3, 0), "Not Open On 12.11")</f>
        <v>Not Open On 12.11</v>
      </c>
      <c r="S1698" s="167" t="str">
        <f>IF(Table2[[#This Row],[Start Rental Date]]="New Rental", "New Rental", "Rental Extension Request")</f>
        <v>New Rental</v>
      </c>
      <c r="T1698" s="167" t="str">
        <f>IFERROR(IF(Table2[[#This Row],[Date of this request]]-Table2[[#This Row],[Tech Service Date]]&lt;60, "New Hire Rental", "Truck Breakdown"), "New Hire Rental")</f>
        <v>New Hire Rental</v>
      </c>
      <c r="U1698" s="167" t="str">
        <f>IFERROR(VLOOKUP(Table2[[#This Row],[Enterprise ID]], 'ExistingRental-12.11'!A:H, 7, 0), "Not Open On 12.11")</f>
        <v>Not Open On 12.11</v>
      </c>
      <c r="V1698" s="173" t="str">
        <f>IFERROR(VLOOKUP(Table2[[#This Row],[Enterprise ID]],'Tech-ServiceDate'!A:B,2,0), "EitherNewHire or Termed")</f>
        <v>EitherNewHire or Termed</v>
      </c>
    </row>
    <row r="1699" spans="1:22" ht="33.75" customHeight="1">
      <c r="A1699" s="15">
        <v>46036</v>
      </c>
      <c r="B1699" s="8">
        <v>23621</v>
      </c>
      <c r="C1699" s="9" t="s">
        <v>19240</v>
      </c>
      <c r="D1699" s="10" t="s">
        <v>326</v>
      </c>
      <c r="E1699" s="174" t="str">
        <f t="shared" si="69"/>
        <v>23621</v>
      </c>
      <c r="F1699" s="175">
        <f>IFERROR(VLOOKUP(D1699,'TPMS-auto'!A:J, 10,0), "Not-in-TPMS")</f>
        <v>4703631057</v>
      </c>
      <c r="G1699" s="175" t="str">
        <f>IFERROR(VLOOKUP(D1699,'TPMS-auto'!A:J,6,0),"Not-in-TPMS")</f>
        <v>023621</v>
      </c>
      <c r="H1699" s="12" t="s">
        <v>14676</v>
      </c>
      <c r="I1699" s="11" t="s">
        <v>18962</v>
      </c>
      <c r="J1699" s="13" t="s">
        <v>16573</v>
      </c>
      <c r="K1699" s="13" t="s">
        <v>15451</v>
      </c>
      <c r="L1699" s="13" t="s">
        <v>14680</v>
      </c>
      <c r="M1699" s="13"/>
      <c r="N1699" s="3" t="s">
        <v>14680</v>
      </c>
      <c r="O1699" s="3" t="s">
        <v>14680</v>
      </c>
      <c r="P1699" s="166" t="str">
        <f>IFERROR(VLOOKUP(D1699,'TPMS-auto'!A:D, 4,0),"Not-in-TPMS")</f>
        <v>0008035</v>
      </c>
      <c r="Q1699" s="166" t="str">
        <f>VLOOKUP(Table2[[#This Row],[Unit Number]],Ops,3,0)</f>
        <v>Rob &amp; Andrea</v>
      </c>
      <c r="R1699" s="172" t="str">
        <f>IFERROR(VLOOKUP(Table2[[#This Row],[Enterprise ID]], 'ExistingRental-12.11'!A:H, 3, 0), "Not Open On 12.11")</f>
        <v>Not Open On 12.11</v>
      </c>
      <c r="S1699" s="166" t="str">
        <f>IF(Table2[[#This Row],[Start Rental Date]]="New Rental", "New Rental", "Rental Extension Request")</f>
        <v>New Rental</v>
      </c>
      <c r="T1699" s="166" t="str">
        <f>IFERROR(IF(Table2[[#This Row],[Date of this request]]-Table2[[#This Row],[Tech Service Date]]&lt;60, "New Hire Rental", "Truck Breakdown"), "New Hire Rental")</f>
        <v>Truck Breakdown</v>
      </c>
      <c r="U1699" s="166" t="str">
        <f>IFERROR(VLOOKUP(Table2[[#This Row],[Enterprise ID]], 'ExistingRental-12.11'!A:H, 7, 0), "Not Open On 12.11")</f>
        <v>Not Open On 12.11</v>
      </c>
      <c r="V1699" s="172">
        <f>IFERROR(VLOOKUP(Table2[[#This Row],[Enterprise ID]],'Tech-ServiceDate'!A:B,2,0), "EitherNewHire or Termed")</f>
        <v>26742</v>
      </c>
    </row>
    <row r="1700" spans="1:22" ht="33.75" customHeight="1">
      <c r="A1700" s="15">
        <v>46036</v>
      </c>
      <c r="B1700" s="8">
        <v>23474</v>
      </c>
      <c r="C1700" s="9" t="s">
        <v>19241</v>
      </c>
      <c r="D1700" s="10" t="s">
        <v>18229</v>
      </c>
      <c r="E1700" s="174" t="str">
        <f t="shared" si="69"/>
        <v>23474</v>
      </c>
      <c r="F1700" s="175">
        <f>IFERROR(VLOOKUP(D1700,'TPMS-auto'!A:J, 10,0), "Not-in-TPMS")</f>
        <v>3348613153</v>
      </c>
      <c r="G1700" s="175" t="str">
        <f>IFERROR(VLOOKUP(D1700,'TPMS-auto'!A:J,6,0),"Not-in-TPMS")</f>
        <v>023474</v>
      </c>
      <c r="H1700" s="12">
        <v>46014</v>
      </c>
      <c r="I1700" s="11" t="s">
        <v>18230</v>
      </c>
      <c r="J1700" s="13"/>
      <c r="K1700" s="13"/>
      <c r="L1700" s="13"/>
      <c r="M1700" s="13"/>
      <c r="N1700" s="3" t="s">
        <v>14680</v>
      </c>
      <c r="O1700" s="3" t="s">
        <v>14680</v>
      </c>
      <c r="P1700" s="166" t="str">
        <f>IFERROR(VLOOKUP(D1700,'TPMS-auto'!A:D, 4,0),"Not-in-TPMS")</f>
        <v>0008035</v>
      </c>
      <c r="Q1700" s="166" t="str">
        <f>VLOOKUP(Table2[[#This Row],[Unit Number]],Ops,3,0)</f>
        <v>Rob &amp; Andrea</v>
      </c>
      <c r="R1700" s="172">
        <f>IFERROR(VLOOKUP(Table2[[#This Row],[Enterprise ID]], 'ExistingRental-12.11'!A:H, 3, 0), "Not Open On 12.11")</f>
        <v>45996</v>
      </c>
      <c r="S1700" s="166" t="str">
        <f>IF(Table2[[#This Row],[Start Rental Date]]="New Rental", "New Rental", "Rental Extension Request")</f>
        <v>Rental Extension Request</v>
      </c>
      <c r="T1700" s="166" t="str">
        <f>IFERROR(IF(Table2[[#This Row],[Date of this request]]-Table2[[#This Row],[Tech Service Date]]&lt;60, "New Hire Rental", "Truck Breakdown"), "New Hire Rental")</f>
        <v>Truck Breakdown</v>
      </c>
      <c r="U1700" s="166" t="str">
        <f>IFERROR(VLOOKUP(Table2[[#This Row],[Enterprise ID]], 'ExistingRental-12.11'!A:H, 7, 0), "Not Open On 12.11")</f>
        <v>AUSTIN STCLAIR</v>
      </c>
      <c r="V1700" s="172">
        <f>IFERROR(VLOOKUP(Table2[[#This Row],[Enterprise ID]],'Tech-ServiceDate'!A:B,2,0), "EitherNewHire or Termed")</f>
        <v>45900</v>
      </c>
    </row>
    <row r="1701" spans="1:22" ht="33.75" customHeight="1">
      <c r="A1701" s="15">
        <v>46036</v>
      </c>
      <c r="B1701" s="8">
        <v>23225</v>
      </c>
      <c r="C1701" s="9" t="s">
        <v>17411</v>
      </c>
      <c r="D1701" s="10" t="s">
        <v>17412</v>
      </c>
      <c r="E1701" s="174" t="str">
        <f t="shared" si="69"/>
        <v>23225</v>
      </c>
      <c r="F1701" s="175">
        <f>IFERROR(VLOOKUP(D1701,'TPMS-auto'!A:J, 10,0), "Not-in-TPMS")</f>
        <v>5175255496</v>
      </c>
      <c r="G1701" s="175" t="str">
        <f>IFERROR(VLOOKUP(D1701,'TPMS-auto'!A:J,6,0),"Not-in-TPMS")</f>
        <v>023225</v>
      </c>
      <c r="H1701" s="12">
        <v>45985</v>
      </c>
      <c r="I1701" s="11" t="s">
        <v>19242</v>
      </c>
      <c r="J1701" s="13" t="s">
        <v>16811</v>
      </c>
      <c r="K1701" s="13"/>
      <c r="L1701" s="13" t="s">
        <v>14680</v>
      </c>
      <c r="M1701" s="13"/>
      <c r="N1701" s="3" t="s">
        <v>14680</v>
      </c>
      <c r="O1701" s="3" t="s">
        <v>14680</v>
      </c>
      <c r="P1701" s="166" t="str">
        <f>IFERROR(VLOOKUP(D1701,'TPMS-auto'!A:D, 4,0),"Not-in-TPMS")</f>
        <v>0008220</v>
      </c>
      <c r="Q1701" s="166" t="str">
        <f>VLOOKUP(Table2[[#This Row],[Unit Number]],Ops,3,0)</f>
        <v>Monica, Cheryl &amp; Machell</v>
      </c>
      <c r="R1701" s="172">
        <f>IFERROR(VLOOKUP(Table2[[#This Row],[Enterprise ID]], 'ExistingRental-12.11'!A:H, 3, 0), "Not Open On 12.11")</f>
        <v>45974</v>
      </c>
      <c r="S1701" s="166" t="str">
        <f>IF(Table2[[#This Row],[Start Rental Date]]="New Rental", "New Rental", "Rental Extension Request")</f>
        <v>Rental Extension Request</v>
      </c>
      <c r="T1701" s="166" t="str">
        <f>IFERROR(IF(Table2[[#This Row],[Date of this request]]-Table2[[#This Row],[Tech Service Date]]&lt;60, "New Hire Rental", "Truck Breakdown"), "New Hire Rental")</f>
        <v>Truck Breakdown</v>
      </c>
      <c r="U1701" s="166" t="str">
        <f>IFERROR(VLOOKUP(Table2[[#This Row],[Enterprise ID]], 'ExistingRental-12.11'!A:H, 7, 0), "Not Open On 12.11")</f>
        <v>JOSHUA SEVREY</v>
      </c>
      <c r="V1701" s="172">
        <f>IFERROR(VLOOKUP(Table2[[#This Row],[Enterprise ID]],'Tech-ServiceDate'!A:B,2,0), "EitherNewHire or Termed")</f>
        <v>38867</v>
      </c>
    </row>
    <row r="1702" spans="1:22" ht="33.75" customHeight="1">
      <c r="A1702" s="15">
        <v>46036</v>
      </c>
      <c r="B1702" s="8">
        <v>23535</v>
      </c>
      <c r="C1702" s="9" t="s">
        <v>19243</v>
      </c>
      <c r="D1702" s="10" t="s">
        <v>19244</v>
      </c>
      <c r="E1702" s="174" t="str">
        <f t="shared" si="69"/>
        <v>23535</v>
      </c>
      <c r="F1702" s="175" t="str">
        <f>IFERROR(VLOOKUP(D1702,'TPMS-auto'!A:J, 10,0), "Not-in-TPMS")</f>
        <v>Not-in-TPMS</v>
      </c>
      <c r="G1702" s="175" t="str">
        <f>IFERROR(VLOOKUP(D1702,'TPMS-auto'!A:J,6,0),"Not-in-TPMS")</f>
        <v>Not-in-TPMS</v>
      </c>
      <c r="H1702" s="12" t="s">
        <v>14676</v>
      </c>
      <c r="I1702" s="11"/>
      <c r="J1702" s="13" t="s">
        <v>15426</v>
      </c>
      <c r="K1702" s="13" t="s">
        <v>15451</v>
      </c>
      <c r="L1702" s="13" t="s">
        <v>14680</v>
      </c>
      <c r="M1702" s="13"/>
      <c r="N1702" s="3" t="s">
        <v>14680</v>
      </c>
      <c r="O1702" s="3" t="s">
        <v>14680</v>
      </c>
      <c r="P1702" s="166" t="str">
        <f>IFERROR(VLOOKUP(D1702,'TPMS-auto'!A:D, 4,0),"Not-in-TPMS")</f>
        <v>Not-in-TPMS</v>
      </c>
      <c r="Q1702" s="166" t="e">
        <f>VLOOKUP(Table2[[#This Row],[Unit Number]],Ops,3,0)</f>
        <v>#N/A</v>
      </c>
      <c r="R1702" s="172" t="str">
        <f>IFERROR(VLOOKUP(Table2[[#This Row],[Enterprise ID]], 'ExistingRental-12.11'!A:H, 3, 0), "Not Open On 12.11")</f>
        <v>Not Open On 12.11</v>
      </c>
      <c r="S1702" s="166" t="str">
        <f>IF(Table2[[#This Row],[Start Rental Date]]="New Rental", "New Rental", "Rental Extension Request")</f>
        <v>New Rental</v>
      </c>
      <c r="T1702" s="166" t="str">
        <f>IFERROR(IF(Table2[[#This Row],[Date of this request]]-Table2[[#This Row],[Tech Service Date]]&lt;60, "New Hire Rental", "Truck Breakdown"), "New Hire Rental")</f>
        <v>New Hire Rental</v>
      </c>
      <c r="U1702" s="166" t="str">
        <f>IFERROR(VLOOKUP(Table2[[#This Row],[Enterprise ID]], 'ExistingRental-12.11'!A:H, 7, 0), "Not Open On 12.11")</f>
        <v>Not Open On 12.11</v>
      </c>
      <c r="V1702" s="172" t="str">
        <f>IFERROR(VLOOKUP(Table2[[#This Row],[Enterprise ID]],'Tech-ServiceDate'!A:B,2,0), "EitherNewHire or Termed")</f>
        <v>EitherNewHire or Termed</v>
      </c>
    </row>
    <row r="1703" spans="1:22" ht="33.75" customHeight="1">
      <c r="A1703" s="15">
        <v>46036</v>
      </c>
      <c r="B1703" s="8">
        <v>46174</v>
      </c>
      <c r="C1703" s="9" t="s">
        <v>19245</v>
      </c>
      <c r="D1703" s="10" t="s">
        <v>15336</v>
      </c>
      <c r="E1703" s="174" t="str">
        <f t="shared" si="69"/>
        <v>46174</v>
      </c>
      <c r="F1703" s="175">
        <f>IFERROR(VLOOKUP(D1703,'TPMS-auto'!A:J, 10,0), "Not-in-TPMS")</f>
        <v>5635790206</v>
      </c>
      <c r="G1703" s="175" t="str">
        <f>IFERROR(VLOOKUP(D1703,'TPMS-auto'!A:J,6,0),"Not-in-TPMS")</f>
        <v>061063</v>
      </c>
      <c r="H1703" s="12">
        <v>45924</v>
      </c>
      <c r="I1703" s="11" t="s">
        <v>15246</v>
      </c>
      <c r="J1703" s="13" t="s">
        <v>15337</v>
      </c>
      <c r="K1703" s="13" t="s">
        <v>15451</v>
      </c>
      <c r="L1703" s="13" t="s">
        <v>14680</v>
      </c>
      <c r="M1703" s="13"/>
      <c r="N1703" s="3" t="s">
        <v>14680</v>
      </c>
      <c r="O1703" s="3" t="s">
        <v>14680</v>
      </c>
      <c r="P1703" s="166" t="str">
        <f>IFERROR(VLOOKUP(D1703,'TPMS-auto'!A:D, 4,0),"Not-in-TPMS")</f>
        <v>0008555</v>
      </c>
      <c r="Q1703" s="166" t="str">
        <f>VLOOKUP(Table2[[#This Row],[Unit Number]],Ops,3,0)</f>
        <v>Monica, Cheryl &amp; Machell</v>
      </c>
      <c r="R1703" s="172" t="str">
        <f>IFERROR(VLOOKUP(Table2[[#This Row],[Enterprise ID]], 'ExistingRental-12.11'!A:H, 3, 0), "Not Open On 12.11")</f>
        <v>Not Open On 12.11</v>
      </c>
      <c r="S1703" s="166" t="str">
        <f>IF(Table2[[#This Row],[Start Rental Date]]="New Rental", "New Rental", "Rental Extension Request")</f>
        <v>Rental Extension Request</v>
      </c>
      <c r="T1703" s="166" t="str">
        <f>IFERROR(IF(Table2[[#This Row],[Date of this request]]-Table2[[#This Row],[Tech Service Date]]&lt;60, "New Hire Rental", "Truck Breakdown"), "New Hire Rental")</f>
        <v>Truck Breakdown</v>
      </c>
      <c r="U1703" s="166" t="str">
        <f>IFERROR(VLOOKUP(Table2[[#This Row],[Enterprise ID]], 'ExistingRental-12.11'!A:H, 7, 0), "Not Open On 12.11")</f>
        <v>Not Open On 12.11</v>
      </c>
      <c r="V1703" s="172">
        <f>IFERROR(VLOOKUP(Table2[[#This Row],[Enterprise ID]],'Tech-ServiceDate'!A:B,2,0), "EitherNewHire or Termed")</f>
        <v>45872</v>
      </c>
    </row>
    <row r="1704" spans="1:22" ht="33.75" customHeight="1">
      <c r="A1704" s="15">
        <v>46036</v>
      </c>
      <c r="B1704" s="8">
        <v>61812</v>
      </c>
      <c r="C1704" s="9" t="s">
        <v>17684</v>
      </c>
      <c r="D1704" s="10" t="s">
        <v>17685</v>
      </c>
      <c r="E1704" s="174" t="str">
        <f t="shared" si="69"/>
        <v>61812</v>
      </c>
      <c r="F1704" s="175">
        <f>IFERROR(VLOOKUP(D1704,'TPMS-auto'!A:J, 10,0), "Not-in-TPMS")</f>
        <v>9369554140</v>
      </c>
      <c r="G1704" s="175" t="str">
        <f>IFERROR(VLOOKUP(D1704,'TPMS-auto'!A:J,6,0),"Not-in-TPMS")</f>
        <v>061812</v>
      </c>
      <c r="H1704" s="12" t="s">
        <v>14676</v>
      </c>
      <c r="I1704" s="11" t="s">
        <v>19246</v>
      </c>
      <c r="J1704" s="13" t="s">
        <v>19247</v>
      </c>
      <c r="K1704" s="13" t="s">
        <v>15451</v>
      </c>
      <c r="L1704" s="13" t="s">
        <v>14680</v>
      </c>
      <c r="M1704" s="13"/>
      <c r="N1704" s="3" t="s">
        <v>14680</v>
      </c>
      <c r="O1704" s="3" t="s">
        <v>14680</v>
      </c>
      <c r="P1704" s="166" t="str">
        <f>IFERROR(VLOOKUP(D1704,'TPMS-auto'!A:D, 4,0),"Not-in-TPMS")</f>
        <v>0008107</v>
      </c>
      <c r="Q1704" s="166" t="str">
        <f>VLOOKUP(Table2[[#This Row],[Unit Number]],Ops,3,0)</f>
        <v>Carol &amp; Tasha</v>
      </c>
      <c r="R1704" s="172">
        <f>IFERROR(VLOOKUP(Table2[[#This Row],[Enterprise ID]], 'ExistingRental-12.11'!A:H, 3, 0), "Not Open On 12.11")</f>
        <v>45998</v>
      </c>
      <c r="S1704" s="166" t="str">
        <f>IF(Table2[[#This Row],[Start Rental Date]]="New Rental", "New Rental", "Rental Extension Request")</f>
        <v>New Rental</v>
      </c>
      <c r="T1704" s="166" t="str">
        <f>IFERROR(IF(Table2[[#This Row],[Date of this request]]-Table2[[#This Row],[Tech Service Date]]&lt;60, "New Hire Rental", "Truck Breakdown"), "New Hire Rental")</f>
        <v>Truck Breakdown</v>
      </c>
      <c r="U1704" s="166" t="str">
        <f>IFERROR(VLOOKUP(Table2[[#This Row],[Enterprise ID]], 'ExistingRental-12.11'!A:H, 7, 0), "Not Open On 12.11")</f>
        <v>ANTHONY STEPHENSON</v>
      </c>
      <c r="V1704" s="172">
        <f>IFERROR(VLOOKUP(Table2[[#This Row],[Enterprise ID]],'Tech-ServiceDate'!A:B,2,0), "EitherNewHire or Termed")</f>
        <v>43892</v>
      </c>
    </row>
    <row r="1705" spans="1:22" ht="33.75" customHeight="1">
      <c r="A1705" s="15">
        <v>46036</v>
      </c>
      <c r="B1705" s="8">
        <v>22473</v>
      </c>
      <c r="C1705" s="9" t="s">
        <v>19248</v>
      </c>
      <c r="D1705" s="10" t="s">
        <v>19249</v>
      </c>
      <c r="E1705" s="174" t="str">
        <f t="shared" si="69"/>
        <v>22473</v>
      </c>
      <c r="F1705" s="175">
        <f>IFERROR(VLOOKUP(D1705,'TPMS-auto'!A:J, 10,0), "Not-in-TPMS")</f>
        <v>7706878738</v>
      </c>
      <c r="G1705" s="175" t="str">
        <f>IFERROR(VLOOKUP(D1705,'TPMS-auto'!A:J,6,0),"Not-in-TPMS")</f>
        <v>022473</v>
      </c>
      <c r="H1705" s="12" t="s">
        <v>14676</v>
      </c>
      <c r="I1705" s="11"/>
      <c r="J1705" s="13" t="s">
        <v>19250</v>
      </c>
      <c r="K1705" s="13" t="s">
        <v>15451</v>
      </c>
      <c r="L1705" s="13" t="s">
        <v>14680</v>
      </c>
      <c r="M1705" s="13"/>
      <c r="N1705" s="3" t="s">
        <v>14680</v>
      </c>
      <c r="O1705" s="3" t="s">
        <v>14680</v>
      </c>
      <c r="P1705" s="166" t="str">
        <f>IFERROR(VLOOKUP(D1705,'TPMS-auto'!A:D, 4,0),"Not-in-TPMS")</f>
        <v>0008035</v>
      </c>
      <c r="Q1705" s="166" t="str">
        <f>VLOOKUP(Table2[[#This Row],[Unit Number]],Ops,3,0)</f>
        <v>Rob &amp; Andrea</v>
      </c>
      <c r="R1705" s="172" t="str">
        <f>IFERROR(VLOOKUP(Table2[[#This Row],[Enterprise ID]], 'ExistingRental-12.11'!A:H, 3, 0), "Not Open On 12.11")</f>
        <v>Not Open On 12.11</v>
      </c>
      <c r="S1705" s="166" t="str">
        <f>IF(Table2[[#This Row],[Start Rental Date]]="New Rental", "New Rental", "Rental Extension Request")</f>
        <v>New Rental</v>
      </c>
      <c r="T1705" s="166" t="str">
        <f>IFERROR(IF(Table2[[#This Row],[Date of this request]]-Table2[[#This Row],[Tech Service Date]]&lt;60, "New Hire Rental", "Truck Breakdown"), "New Hire Rental")</f>
        <v>Truck Breakdown</v>
      </c>
      <c r="U1705" s="166" t="str">
        <f>IFERROR(VLOOKUP(Table2[[#This Row],[Enterprise ID]], 'ExistingRental-12.11'!A:H, 7, 0), "Not Open On 12.11")</f>
        <v>Not Open On 12.11</v>
      </c>
      <c r="V1705" s="172">
        <f>IFERROR(VLOOKUP(Table2[[#This Row],[Enterprise ID]],'Tech-ServiceDate'!A:B,2,0), "EitherNewHire or Termed")</f>
        <v>45620</v>
      </c>
    </row>
    <row r="1706" spans="1:22" ht="33.75" customHeight="1">
      <c r="A1706" s="15">
        <v>46036</v>
      </c>
      <c r="B1706" s="8">
        <v>61343</v>
      </c>
      <c r="C1706" s="9" t="s">
        <v>17861</v>
      </c>
      <c r="D1706" s="10" t="s">
        <v>17613</v>
      </c>
      <c r="E1706" s="174" t="str">
        <f t="shared" si="69"/>
        <v>61343</v>
      </c>
      <c r="F1706" s="175">
        <f>IFERROR(VLOOKUP(D1706,'TPMS-auto'!A:J, 10,0), "Not-in-TPMS")</f>
        <v>7752922082</v>
      </c>
      <c r="G1706" s="175" t="str">
        <f>IFERROR(VLOOKUP(D1706,'TPMS-auto'!A:J,6,0),"Not-in-TPMS")</f>
        <v>061343</v>
      </c>
      <c r="H1706" s="12" t="s">
        <v>14676</v>
      </c>
      <c r="I1706" s="11" t="s">
        <v>19251</v>
      </c>
      <c r="J1706" s="13" t="s">
        <v>19252</v>
      </c>
      <c r="K1706" s="13" t="s">
        <v>15451</v>
      </c>
      <c r="L1706" s="13" t="s">
        <v>14680</v>
      </c>
      <c r="M1706" s="13"/>
      <c r="N1706" s="3" t="s">
        <v>14680</v>
      </c>
      <c r="O1706" s="3" t="s">
        <v>14680</v>
      </c>
      <c r="P1706" s="166" t="str">
        <f>IFERROR(VLOOKUP(D1706,'TPMS-auto'!A:D, 4,0),"Not-in-TPMS")</f>
        <v>0008184</v>
      </c>
      <c r="Q1706" s="166" t="str">
        <f>VLOOKUP(Table2[[#This Row],[Unit Number]],Ops,3,0)</f>
        <v>Carol &amp; Tasha</v>
      </c>
      <c r="R1706" s="172">
        <f>IFERROR(VLOOKUP(Table2[[#This Row],[Enterprise ID]], 'ExistingRental-12.11'!A:H, 3, 0), "Not Open On 12.11")</f>
        <v>45986</v>
      </c>
      <c r="S1706" s="166" t="str">
        <f>IF(Table2[[#This Row],[Start Rental Date]]="New Rental", "New Rental", "Rental Extension Request")</f>
        <v>New Rental</v>
      </c>
      <c r="T1706" s="166" t="str">
        <f>IFERROR(IF(Table2[[#This Row],[Date of this request]]-Table2[[#This Row],[Tech Service Date]]&lt;60, "New Hire Rental", "Truck Breakdown"), "New Hire Rental")</f>
        <v>Truck Breakdown</v>
      </c>
      <c r="U1706" s="166" t="str">
        <f>IFERROR(VLOOKUP(Table2[[#This Row],[Enterprise ID]], 'ExistingRental-12.11'!A:H, 7, 0), "Not Open On 12.11")</f>
        <v>FRANCISCO ARROYO-MEDINA</v>
      </c>
      <c r="V1706" s="172">
        <f>IFERROR(VLOOKUP(Table2[[#This Row],[Enterprise ID]],'Tech-ServiceDate'!A:B,2,0), "EitherNewHire or Termed")</f>
        <v>45956</v>
      </c>
    </row>
    <row r="1707" spans="1:22" ht="33.75" customHeight="1">
      <c r="A1707" s="15">
        <v>46037</v>
      </c>
      <c r="B1707" s="8">
        <v>36207</v>
      </c>
      <c r="C1707" s="9" t="s">
        <v>17529</v>
      </c>
      <c r="D1707" s="10" t="s">
        <v>17530</v>
      </c>
      <c r="E1707" s="174" t="str">
        <f t="shared" si="69"/>
        <v>36207</v>
      </c>
      <c r="F1707" s="175">
        <f>IFERROR(VLOOKUP(D1707,'TPMS-auto'!A:J, 10,0), "Not-in-TPMS")</f>
        <v>3017285405</v>
      </c>
      <c r="G1707" s="175" t="str">
        <f>IFERROR(VLOOKUP(D1707,'TPMS-auto'!A:J,6,0),"Not-in-TPMS")</f>
        <v>036207</v>
      </c>
      <c r="H1707" s="12">
        <v>45992</v>
      </c>
      <c r="I1707" s="11" t="s">
        <v>19253</v>
      </c>
      <c r="J1707" s="13" t="s">
        <v>19254</v>
      </c>
      <c r="K1707" s="13" t="s">
        <v>15451</v>
      </c>
      <c r="L1707" s="13" t="s">
        <v>14680</v>
      </c>
      <c r="M1707" s="13"/>
      <c r="N1707" s="3" t="s">
        <v>14680</v>
      </c>
      <c r="O1707" s="3" t="s">
        <v>14680</v>
      </c>
      <c r="P1707" s="166" t="str">
        <f>IFERROR(VLOOKUP(D1707,'TPMS-auto'!A:D, 4,0),"Not-in-TPMS")</f>
        <v>0007084</v>
      </c>
      <c r="Q1707" s="166" t="str">
        <f>VLOOKUP(Table2[[#This Row],[Unit Number]],Ops,3,0)</f>
        <v>Monica, Cheryl &amp; Machell</v>
      </c>
      <c r="R1707" s="172">
        <f>IFERROR(VLOOKUP(Table2[[#This Row],[Enterprise ID]], 'ExistingRental-12.11'!A:H, 3, 0), "Not Open On 12.11")</f>
        <v>45992</v>
      </c>
      <c r="S1707" s="166" t="str">
        <f>IF(Table2[[#This Row],[Start Rental Date]]="New Rental", "New Rental", "Rental Extension Request")</f>
        <v>Rental Extension Request</v>
      </c>
      <c r="T1707" s="166" t="str">
        <f>IFERROR(IF(Table2[[#This Row],[Date of this request]]-Table2[[#This Row],[Tech Service Date]]&lt;60, "New Hire Rental", "Truck Breakdown"), "New Hire Rental")</f>
        <v>Truck Breakdown</v>
      </c>
      <c r="U1707" s="166" t="str">
        <f>IFERROR(VLOOKUP(Table2[[#This Row],[Enterprise ID]], 'ExistingRental-12.11'!A:H, 7, 0), "Not Open On 12.11")</f>
        <v>MUHAMMAD BILAL WALI</v>
      </c>
      <c r="V1707" s="172">
        <f>IFERROR(VLOOKUP(Table2[[#This Row],[Enterprise ID]],'Tech-ServiceDate'!A:B,2,0), "EitherNewHire or Termed")</f>
        <v>45956</v>
      </c>
    </row>
    <row r="1708" spans="1:22" ht="33.75" customHeight="1">
      <c r="A1708" s="15">
        <v>46037</v>
      </c>
      <c r="B1708" s="8">
        <v>61058</v>
      </c>
      <c r="C1708" s="9" t="s">
        <v>19255</v>
      </c>
      <c r="D1708" s="10" t="s">
        <v>19256</v>
      </c>
      <c r="E1708" s="174" t="str">
        <f t="shared" si="69"/>
        <v>61058</v>
      </c>
      <c r="F1708" s="175" t="str">
        <f>IFERROR(VLOOKUP(D1708,'TPMS-auto'!A:J, 10,0), "Not-in-TPMS")</f>
        <v>Not-in-TPMS</v>
      </c>
      <c r="G1708" s="175" t="str">
        <f>IFERROR(VLOOKUP(D1708,'TPMS-auto'!A:J,6,0),"Not-in-TPMS")</f>
        <v>Not-in-TPMS</v>
      </c>
      <c r="H1708" s="12" t="s">
        <v>14676</v>
      </c>
      <c r="I1708" s="2"/>
      <c r="J1708" s="3" t="s">
        <v>15426</v>
      </c>
      <c r="K1708" s="13" t="s">
        <v>15451</v>
      </c>
      <c r="L1708" s="13" t="s">
        <v>14680</v>
      </c>
      <c r="M1708" s="13"/>
      <c r="N1708" s="3" t="s">
        <v>14680</v>
      </c>
      <c r="O1708" s="3" t="s">
        <v>14680</v>
      </c>
      <c r="P1708" s="166" t="str">
        <f>IFERROR(VLOOKUP(D1708,'TPMS-auto'!A:D, 4,0),"Not-in-TPMS")</f>
        <v>Not-in-TPMS</v>
      </c>
      <c r="Q1708" s="166" t="e">
        <f>VLOOKUP(Table2[[#This Row],[Unit Number]],Ops,3,0)</f>
        <v>#N/A</v>
      </c>
      <c r="R1708" s="172" t="str">
        <f>IFERROR(VLOOKUP(Table2[[#This Row],[Enterprise ID]], 'ExistingRental-12.11'!A:H, 3, 0), "Not Open On 12.11")</f>
        <v>Not Open On 12.11</v>
      </c>
      <c r="S1708" s="166" t="str">
        <f>IF(Table2[[#This Row],[Start Rental Date]]="New Rental", "New Rental", "Rental Extension Request")</f>
        <v>New Rental</v>
      </c>
      <c r="T1708" s="166" t="str">
        <f>IFERROR(IF(Table2[[#This Row],[Date of this request]]-Table2[[#This Row],[Tech Service Date]]&lt;60, "New Hire Rental", "Truck Breakdown"), "New Hire Rental")</f>
        <v>New Hire Rental</v>
      </c>
      <c r="U1708" s="166" t="str">
        <f>IFERROR(VLOOKUP(Table2[[#This Row],[Enterprise ID]], 'ExistingRental-12.11'!A:H, 7, 0), "Not Open On 12.11")</f>
        <v>Not Open On 12.11</v>
      </c>
      <c r="V1708" s="172" t="str">
        <f>IFERROR(VLOOKUP(Table2[[#This Row],[Enterprise ID]],'Tech-ServiceDate'!A:B,2,0), "EitherNewHire or Termed")</f>
        <v>EitherNewHire or Termed</v>
      </c>
    </row>
    <row r="1709" spans="1:22" ht="33.75" customHeight="1">
      <c r="A1709" s="15">
        <v>46037</v>
      </c>
      <c r="B1709" s="7">
        <v>21719</v>
      </c>
      <c r="C1709" s="4" t="s">
        <v>19257</v>
      </c>
      <c r="D1709" s="5" t="s">
        <v>19258</v>
      </c>
      <c r="E1709" s="176" t="str">
        <f t="shared" si="69"/>
        <v>21719</v>
      </c>
      <c r="F1709" s="181">
        <f>IFERROR(VLOOKUP(D1709,'TPMS-auto'!A:J, 10,0), "Not-in-TPMS")</f>
        <v>3146431135</v>
      </c>
      <c r="G1709" s="181" t="str">
        <f>IFERROR(VLOOKUP(D1709,'TPMS-auto'!A:J,6,0),"Not-in-TPMS")</f>
        <v>021719</v>
      </c>
      <c r="H1709" s="12" t="s">
        <v>14676</v>
      </c>
      <c r="I1709" s="2"/>
      <c r="J1709" s="2" t="s">
        <v>19259</v>
      </c>
      <c r="K1709" s="13" t="s">
        <v>15451</v>
      </c>
      <c r="L1709" s="13" t="s">
        <v>14680</v>
      </c>
      <c r="M1709" s="13"/>
      <c r="N1709" s="3" t="s">
        <v>14680</v>
      </c>
      <c r="O1709" s="3" t="s">
        <v>14680</v>
      </c>
      <c r="P1709" s="166" t="str">
        <f>IFERROR(VLOOKUP(D1709,'TPMS-auto'!A:D, 4,0),"Not-in-TPMS")</f>
        <v>0007323</v>
      </c>
      <c r="Q1709" s="166" t="str">
        <f>VLOOKUP(Table2[[#This Row],[Unit Number]],Ops,3,0)</f>
        <v>Monica, Cheryl &amp; Machell</v>
      </c>
      <c r="R1709" s="173" t="str">
        <f>IFERROR(VLOOKUP(Table2[[#This Row],[Enterprise ID]], 'ExistingRental-12.11'!A:H, 3, 0), "Not Open On 12.11")</f>
        <v>Not Open On 12.11</v>
      </c>
      <c r="S1709" s="167" t="str">
        <f>IF(Table2[[#This Row],[Start Rental Date]]="New Rental", "New Rental", "Rental Extension Request")</f>
        <v>New Rental</v>
      </c>
      <c r="T1709" s="167" t="str">
        <f>IFERROR(IF(Table2[[#This Row],[Date of this request]]-Table2[[#This Row],[Tech Service Date]]&lt;60, "New Hire Rental", "Truck Breakdown"), "New Hire Rental")</f>
        <v>Truck Breakdown</v>
      </c>
      <c r="U1709" s="167" t="str">
        <f>IFERROR(VLOOKUP(Table2[[#This Row],[Enterprise ID]], 'ExistingRental-12.11'!A:H, 7, 0), "Not Open On 12.11")</f>
        <v>Not Open On 12.11</v>
      </c>
      <c r="V1709" s="173">
        <f>IFERROR(VLOOKUP(Table2[[#This Row],[Enterprise ID]],'Tech-ServiceDate'!A:B,2,0), "EitherNewHire or Termed")</f>
        <v>44714</v>
      </c>
    </row>
    <row r="1710" spans="1:22" ht="33.75" customHeight="1">
      <c r="A1710" s="15">
        <v>46037</v>
      </c>
      <c r="B1710" s="8">
        <v>61122</v>
      </c>
      <c r="C1710" s="9" t="s">
        <v>17691</v>
      </c>
      <c r="D1710" s="10" t="s">
        <v>17692</v>
      </c>
      <c r="E1710" s="174" t="str">
        <f t="shared" si="69"/>
        <v>61122</v>
      </c>
      <c r="F1710" s="175">
        <f>IFERROR(VLOOKUP(D1710,'TPMS-auto'!A:J, 10,0), "Not-in-TPMS")</f>
        <v>8595130516</v>
      </c>
      <c r="G1710" s="175" t="str">
        <f>IFERROR(VLOOKUP(D1710,'TPMS-auto'!A:J,6,0),"Not-in-TPMS")</f>
        <v>061122</v>
      </c>
      <c r="H1710" s="12">
        <v>45979</v>
      </c>
      <c r="I1710" s="11" t="s">
        <v>19260</v>
      </c>
      <c r="J1710" s="13" t="s">
        <v>16472</v>
      </c>
      <c r="K1710" s="13" t="s">
        <v>15451</v>
      </c>
      <c r="L1710" s="13" t="s">
        <v>14680</v>
      </c>
      <c r="M1710" s="13"/>
      <c r="N1710" s="3" t="s">
        <v>14680</v>
      </c>
      <c r="O1710" s="3" t="s">
        <v>14680</v>
      </c>
      <c r="P1710" s="166" t="str">
        <f>IFERROR(VLOOKUP(D1710,'TPMS-auto'!A:D, 4,0),"Not-in-TPMS")</f>
        <v>0004766</v>
      </c>
      <c r="Q1710" s="166" t="str">
        <f>VLOOKUP(Table2[[#This Row],[Unit Number]],Ops,3,0)</f>
        <v>Rob &amp; Andrea</v>
      </c>
      <c r="R1710" s="172" t="str">
        <f>IFERROR(VLOOKUP(Table2[[#This Row],[Enterprise ID]], 'ExistingRental-12.11'!A:H, 3, 0), "Not Open On 12.11")</f>
        <v>Not Open On 12.11</v>
      </c>
      <c r="S1710" s="166" t="str">
        <f>IF(Table2[[#This Row],[Start Rental Date]]="New Rental", "New Rental", "Rental Extension Request")</f>
        <v>Rental Extension Request</v>
      </c>
      <c r="T1710" s="166" t="str">
        <f>IFERROR(IF(Table2[[#This Row],[Date of this request]]-Table2[[#This Row],[Tech Service Date]]&lt;60, "New Hire Rental", "Truck Breakdown"), "New Hire Rental")</f>
        <v>Truck Breakdown</v>
      </c>
      <c r="U1710" s="166" t="str">
        <f>IFERROR(VLOOKUP(Table2[[#This Row],[Enterprise ID]], 'ExistingRental-12.11'!A:H, 7, 0), "Not Open On 12.11")</f>
        <v>Not Open On 12.11</v>
      </c>
      <c r="V1710" s="172">
        <f>IFERROR(VLOOKUP(Table2[[#This Row],[Enterprise ID]],'Tech-ServiceDate'!A:B,2,0), "EitherNewHire or Termed")</f>
        <v>42947</v>
      </c>
    </row>
    <row r="1711" spans="1:22" ht="33.75" customHeight="1">
      <c r="A1711" s="15">
        <v>46037</v>
      </c>
      <c r="B1711" s="8">
        <v>61561</v>
      </c>
      <c r="C1711" s="9" t="s">
        <v>19261</v>
      </c>
      <c r="D1711" s="10" t="s">
        <v>19262</v>
      </c>
      <c r="E1711" s="174" t="str">
        <f t="shared" si="69"/>
        <v>61561</v>
      </c>
      <c r="F1711" s="175" t="str">
        <f>IFERROR(VLOOKUP(D1711,'TPMS-auto'!A:J, 10,0), "Not-in-TPMS")</f>
        <v>Not-in-TPMS</v>
      </c>
      <c r="G1711" s="175" t="str">
        <f>IFERROR(VLOOKUP(D1711,'TPMS-auto'!A:J,6,0),"Not-in-TPMS")</f>
        <v>Not-in-TPMS</v>
      </c>
      <c r="H1711" s="12">
        <v>45980</v>
      </c>
      <c r="I1711" s="11" t="s">
        <v>19263</v>
      </c>
      <c r="J1711" s="13" t="s">
        <v>19264</v>
      </c>
      <c r="K1711" s="13" t="s">
        <v>15451</v>
      </c>
      <c r="L1711" s="13" t="s">
        <v>14680</v>
      </c>
      <c r="M1711" s="13"/>
      <c r="N1711" s="3" t="s">
        <v>14680</v>
      </c>
      <c r="O1711" s="3" t="s">
        <v>14680</v>
      </c>
      <c r="P1711" s="166" t="str">
        <f>IFERROR(VLOOKUP(D1711,'TPMS-auto'!A:D, 4,0),"Not-in-TPMS")</f>
        <v>Not-in-TPMS</v>
      </c>
      <c r="Q1711" s="166" t="e">
        <f>VLOOKUP(Table2[[#This Row],[Unit Number]],Ops,3,0)</f>
        <v>#N/A</v>
      </c>
      <c r="R1711" s="172" t="str">
        <f>IFERROR(VLOOKUP(Table2[[#This Row],[Enterprise ID]], 'ExistingRental-12.11'!A:H, 3, 0), "Not Open On 12.11")</f>
        <v>Not Open On 12.11</v>
      </c>
      <c r="S1711" s="166" t="str">
        <f>IF(Table2[[#This Row],[Start Rental Date]]="New Rental", "New Rental", "Rental Extension Request")</f>
        <v>Rental Extension Request</v>
      </c>
      <c r="T1711" s="166" t="str">
        <f>IFERROR(IF(Table2[[#This Row],[Date of this request]]-Table2[[#This Row],[Tech Service Date]]&lt;60, "New Hire Rental", "Truck Breakdown"), "New Hire Rental")</f>
        <v>New Hire Rental</v>
      </c>
      <c r="U1711" s="166" t="str">
        <f>IFERROR(VLOOKUP(Table2[[#This Row],[Enterprise ID]], 'ExistingRental-12.11'!A:H, 7, 0), "Not Open On 12.11")</f>
        <v>Not Open On 12.11</v>
      </c>
      <c r="V1711" s="172" t="str">
        <f>IFERROR(VLOOKUP(Table2[[#This Row],[Enterprise ID]],'Tech-ServiceDate'!A:B,2,0), "EitherNewHire or Termed")</f>
        <v>EitherNewHire or Termed</v>
      </c>
    </row>
    <row r="1712" spans="1:22" ht="33.75" customHeight="1">
      <c r="A1712" s="15">
        <v>46037</v>
      </c>
      <c r="B1712" s="7">
        <v>23377</v>
      </c>
      <c r="C1712" s="4" t="s">
        <v>17952</v>
      </c>
      <c r="D1712" s="5" t="s">
        <v>17275</v>
      </c>
      <c r="E1712" s="176" t="str">
        <f t="shared" si="69"/>
        <v>23377</v>
      </c>
      <c r="F1712" s="181">
        <f>IFERROR(VLOOKUP(D1712,'TPMS-auto'!A:J, 10,0), "Not-in-TPMS")</f>
        <v>5409151618</v>
      </c>
      <c r="G1712" s="181" t="str">
        <f>IFERROR(VLOOKUP(D1712,'TPMS-auto'!A:J,6,0),"Not-in-TPMS")</f>
        <v>023377</v>
      </c>
      <c r="H1712" s="12" t="s">
        <v>14676</v>
      </c>
      <c r="I1712" s="2" t="s">
        <v>19265</v>
      </c>
      <c r="J1712" s="3" t="s">
        <v>19266</v>
      </c>
      <c r="K1712" s="13" t="s">
        <v>15451</v>
      </c>
      <c r="L1712" s="13" t="s">
        <v>14680</v>
      </c>
      <c r="M1712" s="13"/>
      <c r="N1712" s="3" t="s">
        <v>14680</v>
      </c>
      <c r="O1712" s="3" t="s">
        <v>14680</v>
      </c>
      <c r="P1712" s="166" t="str">
        <f>IFERROR(VLOOKUP(D1712,'TPMS-auto'!A:D, 4,0),"Not-in-TPMS")</f>
        <v>0008175</v>
      </c>
      <c r="Q1712" s="166" t="str">
        <f>VLOOKUP(Table2[[#This Row],[Unit Number]],Ops,3,0)</f>
        <v>Rob &amp; Andrea</v>
      </c>
      <c r="R1712" s="173">
        <f>IFERROR(VLOOKUP(Table2[[#This Row],[Enterprise ID]], 'ExistingRental-12.11'!A:H, 3, 0), "Not Open On 12.11")</f>
        <v>45989</v>
      </c>
      <c r="S1712" s="167" t="str">
        <f>IF(Table2[[#This Row],[Start Rental Date]]="New Rental", "New Rental", "Rental Extension Request")</f>
        <v>New Rental</v>
      </c>
      <c r="T1712" s="167" t="str">
        <f>IFERROR(IF(Table2[[#This Row],[Date of this request]]-Table2[[#This Row],[Tech Service Date]]&lt;60, "New Hire Rental", "Truck Breakdown"), "New Hire Rental")</f>
        <v>Truck Breakdown</v>
      </c>
      <c r="U1712" s="167" t="str">
        <f>IFERROR(VLOOKUP(Table2[[#This Row],[Enterprise ID]], 'ExistingRental-12.11'!A:H, 7, 0), "Not Open On 12.11")</f>
        <v>FRANK VELA</v>
      </c>
      <c r="V1712" s="173">
        <f>IFERROR(VLOOKUP(Table2[[#This Row],[Enterprise ID]],'Tech-ServiceDate'!A:B,2,0), "EitherNewHire or Termed")</f>
        <v>45928</v>
      </c>
    </row>
    <row r="1713" spans="1:22" ht="33.75" customHeight="1">
      <c r="A1713" s="15">
        <v>46037</v>
      </c>
      <c r="B1713" s="8">
        <v>46473</v>
      </c>
      <c r="C1713" s="9" t="s">
        <v>19267</v>
      </c>
      <c r="D1713" s="10" t="s">
        <v>19268</v>
      </c>
      <c r="E1713" s="174" t="str">
        <f t="shared" si="69"/>
        <v>46473</v>
      </c>
      <c r="F1713" s="175" t="str">
        <f>IFERROR(VLOOKUP(D1713,'TPMS-auto'!A:J, 10,0), "Not-in-TPMS")</f>
        <v>Not-in-TPMS</v>
      </c>
      <c r="G1713" s="175" t="str">
        <f>IFERROR(VLOOKUP(D1713,'TPMS-auto'!A:J,6,0),"Not-in-TPMS")</f>
        <v>Not-in-TPMS</v>
      </c>
      <c r="H1713" s="12" t="s">
        <v>14676</v>
      </c>
      <c r="I1713" s="11"/>
      <c r="J1713" s="13" t="s">
        <v>15426</v>
      </c>
      <c r="K1713" s="13" t="s">
        <v>15451</v>
      </c>
      <c r="L1713" s="13" t="s">
        <v>14680</v>
      </c>
      <c r="M1713" s="13"/>
      <c r="N1713" s="3" t="s">
        <v>14680</v>
      </c>
      <c r="O1713" s="3" t="s">
        <v>14680</v>
      </c>
      <c r="P1713" s="166" t="str">
        <f>IFERROR(VLOOKUP(D1713,'TPMS-auto'!A:D, 4,0),"Not-in-TPMS")</f>
        <v>Not-in-TPMS</v>
      </c>
      <c r="Q1713" s="166" t="e">
        <f>VLOOKUP(Table2[[#This Row],[Unit Number]],Ops,3,0)</f>
        <v>#N/A</v>
      </c>
      <c r="R1713" s="172" t="str">
        <f>IFERROR(VLOOKUP(Table2[[#This Row],[Enterprise ID]], 'ExistingRental-12.11'!A:H, 3, 0), "Not Open On 12.11")</f>
        <v>Not Open On 12.11</v>
      </c>
      <c r="S1713" s="166" t="str">
        <f>IF(Table2[[#This Row],[Start Rental Date]]="New Rental", "New Rental", "Rental Extension Request")</f>
        <v>New Rental</v>
      </c>
      <c r="T1713" s="166" t="str">
        <f>IFERROR(IF(Table2[[#This Row],[Date of this request]]-Table2[[#This Row],[Tech Service Date]]&lt;60, "New Hire Rental", "Truck Breakdown"), "New Hire Rental")</f>
        <v>New Hire Rental</v>
      </c>
      <c r="U1713" s="166" t="str">
        <f>IFERROR(VLOOKUP(Table2[[#This Row],[Enterprise ID]], 'ExistingRental-12.11'!A:H, 7, 0), "Not Open On 12.11")</f>
        <v>Not Open On 12.11</v>
      </c>
      <c r="V1713" s="172" t="str">
        <f>IFERROR(VLOOKUP(Table2[[#This Row],[Enterprise ID]],'Tech-ServiceDate'!A:B,2,0), "EitherNewHire or Termed")</f>
        <v>EitherNewHire or Termed</v>
      </c>
    </row>
    <row r="1714" spans="1:22" ht="33.75" customHeight="1">
      <c r="A1714" s="15">
        <v>46037</v>
      </c>
      <c r="B1714" s="8">
        <v>23498</v>
      </c>
      <c r="C1714" s="9" t="s">
        <v>17989</v>
      </c>
      <c r="D1714" s="10" t="s">
        <v>17990</v>
      </c>
      <c r="E1714" s="174" t="str">
        <f t="shared" si="69"/>
        <v>23498</v>
      </c>
      <c r="F1714" s="175">
        <f>IFERROR(VLOOKUP(D1714,'TPMS-auto'!A:J, 10,0), "Not-in-TPMS")</f>
        <v>8289625024</v>
      </c>
      <c r="G1714" s="175" t="str">
        <f>IFERROR(VLOOKUP(D1714,'TPMS-auto'!A:J,6,0),"Not-in-TPMS")</f>
        <v>023498</v>
      </c>
      <c r="H1714" s="12">
        <v>45987</v>
      </c>
      <c r="I1714" s="11" t="s">
        <v>19269</v>
      </c>
      <c r="J1714" s="13" t="s">
        <v>19270</v>
      </c>
      <c r="K1714" s="13" t="s">
        <v>15451</v>
      </c>
      <c r="L1714" s="13" t="s">
        <v>14680</v>
      </c>
      <c r="M1714" s="13"/>
      <c r="N1714" s="3" t="s">
        <v>14680</v>
      </c>
      <c r="O1714" s="3" t="s">
        <v>14680</v>
      </c>
      <c r="P1714" s="166" t="str">
        <f>IFERROR(VLOOKUP(D1714,'TPMS-auto'!A:D, 4,0),"Not-in-TPMS")</f>
        <v>0004766</v>
      </c>
      <c r="Q1714" s="166" t="str">
        <f>VLOOKUP(Table2[[#This Row],[Unit Number]],Ops,3,0)</f>
        <v>Rob &amp; Andrea</v>
      </c>
      <c r="R1714" s="172">
        <f>IFERROR(VLOOKUP(Table2[[#This Row],[Enterprise ID]], 'ExistingRental-12.11'!A:H, 3, 0), "Not Open On 12.11")</f>
        <v>45987</v>
      </c>
      <c r="S1714" s="166" t="str">
        <f>IF(Table2[[#This Row],[Start Rental Date]]="New Rental", "New Rental", "Rental Extension Request")</f>
        <v>Rental Extension Request</v>
      </c>
      <c r="T1714" s="166" t="str">
        <f>IFERROR(IF(Table2[[#This Row],[Date of this request]]-Table2[[#This Row],[Tech Service Date]]&lt;60, "New Hire Rental", "Truck Breakdown"), "New Hire Rental")</f>
        <v>Truck Breakdown</v>
      </c>
      <c r="U1714" s="166" t="str">
        <f>IFERROR(VLOOKUP(Table2[[#This Row],[Enterprise ID]], 'ExistingRental-12.11'!A:H, 7, 0), "Not Open On 12.11")</f>
        <v>JUSTIN GREENE</v>
      </c>
      <c r="V1714" s="172">
        <f>IFERROR(VLOOKUP(Table2[[#This Row],[Enterprise ID]],'Tech-ServiceDate'!A:B,2,0), "EitherNewHire or Termed")</f>
        <v>45172</v>
      </c>
    </row>
    <row r="1715" spans="1:22" ht="33.75" customHeight="1">
      <c r="A1715" s="15">
        <v>46037</v>
      </c>
      <c r="B1715" s="8">
        <v>61031</v>
      </c>
      <c r="C1715" s="9" t="s">
        <v>19271</v>
      </c>
      <c r="D1715" s="10" t="s">
        <v>19272</v>
      </c>
      <c r="E1715" s="174" t="str">
        <f t="shared" si="69"/>
        <v>61031</v>
      </c>
      <c r="F1715" s="175" t="str">
        <f>IFERROR(VLOOKUP(D1715,'TPMS-auto'!A:J, 10,0), "Not-in-TPMS")</f>
        <v>Not-in-TPMS</v>
      </c>
      <c r="G1715" s="175" t="str">
        <f>IFERROR(VLOOKUP(D1715,'TPMS-auto'!A:J,6,0),"Not-in-TPMS")</f>
        <v>Not-in-TPMS</v>
      </c>
      <c r="H1715" s="12" t="s">
        <v>14676</v>
      </c>
      <c r="I1715" s="11"/>
      <c r="J1715" s="13" t="s">
        <v>15426</v>
      </c>
      <c r="K1715" s="13" t="s">
        <v>15451</v>
      </c>
      <c r="L1715" s="13" t="s">
        <v>14680</v>
      </c>
      <c r="M1715" s="13"/>
      <c r="N1715" s="3" t="s">
        <v>14680</v>
      </c>
      <c r="O1715" s="3" t="s">
        <v>14680</v>
      </c>
      <c r="P1715" s="166" t="str">
        <f>IFERROR(VLOOKUP(D1715,'TPMS-auto'!A:D, 4,0),"Not-in-TPMS")</f>
        <v>Not-in-TPMS</v>
      </c>
      <c r="Q1715" s="166" t="e">
        <f>VLOOKUP(Table2[[#This Row],[Unit Number]],Ops,3,0)</f>
        <v>#N/A</v>
      </c>
      <c r="R1715" s="172" t="str">
        <f>IFERROR(VLOOKUP(Table2[[#This Row],[Enterprise ID]], 'ExistingRental-12.11'!A:H, 3, 0), "Not Open On 12.11")</f>
        <v>Not Open On 12.11</v>
      </c>
      <c r="S1715" s="166" t="str">
        <f>IF(Table2[[#This Row],[Start Rental Date]]="New Rental", "New Rental", "Rental Extension Request")</f>
        <v>New Rental</v>
      </c>
      <c r="T1715" s="166" t="str">
        <f>IFERROR(IF(Table2[[#This Row],[Date of this request]]-Table2[[#This Row],[Tech Service Date]]&lt;60, "New Hire Rental", "Truck Breakdown"), "New Hire Rental")</f>
        <v>New Hire Rental</v>
      </c>
      <c r="U1715" s="166" t="str">
        <f>IFERROR(VLOOKUP(Table2[[#This Row],[Enterprise ID]], 'ExistingRental-12.11'!A:H, 7, 0), "Not Open On 12.11")</f>
        <v>Not Open On 12.11</v>
      </c>
      <c r="V1715" s="172" t="str">
        <f>IFERROR(VLOOKUP(Table2[[#This Row],[Enterprise ID]],'Tech-ServiceDate'!A:B,2,0), "EitherNewHire or Termed")</f>
        <v>EitherNewHire or Termed</v>
      </c>
    </row>
    <row r="1716" spans="1:22" ht="33.75" customHeight="1">
      <c r="A1716" s="15">
        <v>46037</v>
      </c>
      <c r="B1716" s="8">
        <v>61843</v>
      </c>
      <c r="C1716" s="9" t="s">
        <v>19273</v>
      </c>
      <c r="D1716" s="10" t="s">
        <v>19274</v>
      </c>
      <c r="E1716" s="174" t="str">
        <f t="shared" si="69"/>
        <v>61843</v>
      </c>
      <c r="F1716" s="175" t="str">
        <f>IFERROR(VLOOKUP(D1716,'TPMS-auto'!A:J, 10,0), "Not-in-TPMS")</f>
        <v>Not-in-TPMS</v>
      </c>
      <c r="G1716" s="175" t="str">
        <f>IFERROR(VLOOKUP(D1716,'TPMS-auto'!A:J,6,0),"Not-in-TPMS")</f>
        <v>Not-in-TPMS</v>
      </c>
      <c r="H1716" s="12" t="s">
        <v>14676</v>
      </c>
      <c r="I1716" s="11"/>
      <c r="J1716" s="13" t="s">
        <v>19275</v>
      </c>
      <c r="K1716" s="13" t="s">
        <v>15451</v>
      </c>
      <c r="L1716" s="13" t="s">
        <v>14680</v>
      </c>
      <c r="M1716" s="13"/>
      <c r="N1716" s="3" t="s">
        <v>14680</v>
      </c>
      <c r="O1716" s="3" t="s">
        <v>14680</v>
      </c>
      <c r="P1716" s="166" t="str">
        <f>IFERROR(VLOOKUP(D1716,'TPMS-auto'!A:D, 4,0),"Not-in-TPMS")</f>
        <v>Not-in-TPMS</v>
      </c>
      <c r="Q1716" s="166" t="e">
        <f>VLOOKUP(Table2[[#This Row],[Unit Number]],Ops,3,0)</f>
        <v>#N/A</v>
      </c>
      <c r="R1716" s="172" t="str">
        <f>IFERROR(VLOOKUP(Table2[[#This Row],[Enterprise ID]], 'ExistingRental-12.11'!A:H, 3, 0), "Not Open On 12.11")</f>
        <v>Not Open On 12.11</v>
      </c>
      <c r="S1716" s="166" t="str">
        <f>IF(Table2[[#This Row],[Start Rental Date]]="New Rental", "New Rental", "Rental Extension Request")</f>
        <v>New Rental</v>
      </c>
      <c r="T1716" s="166" t="str">
        <f>IFERROR(IF(Table2[[#This Row],[Date of this request]]-Table2[[#This Row],[Tech Service Date]]&lt;60, "New Hire Rental", "Truck Breakdown"), "New Hire Rental")</f>
        <v>New Hire Rental</v>
      </c>
      <c r="U1716" s="166" t="str">
        <f>IFERROR(VLOOKUP(Table2[[#This Row],[Enterprise ID]], 'ExistingRental-12.11'!A:H, 7, 0), "Not Open On 12.11")</f>
        <v>Not Open On 12.11</v>
      </c>
      <c r="V1716" s="172" t="str">
        <f>IFERROR(VLOOKUP(Table2[[#This Row],[Enterprise ID]],'Tech-ServiceDate'!A:B,2,0), "EitherNewHire or Termed")</f>
        <v>EitherNewHire or Termed</v>
      </c>
    </row>
    <row r="1717" spans="1:22" ht="33.75" customHeight="1">
      <c r="A1717" s="15">
        <v>46037</v>
      </c>
      <c r="B1717" s="8">
        <v>36840</v>
      </c>
      <c r="C1717" s="9" t="s">
        <v>18602</v>
      </c>
      <c r="D1717" s="10" t="s">
        <v>18603</v>
      </c>
      <c r="E1717" s="174" t="str">
        <f t="shared" si="69"/>
        <v>36840</v>
      </c>
      <c r="F1717" s="175">
        <f>IFERROR(VLOOKUP(D1717,'TPMS-auto'!A:J, 10,0), "Not-in-TPMS")</f>
        <v>9717124952</v>
      </c>
      <c r="G1717" s="175" t="str">
        <f>IFERROR(VLOOKUP(D1717,'TPMS-auto'!A:J,6,0),"Not-in-TPMS")</f>
        <v>036840</v>
      </c>
      <c r="H1717" s="12">
        <v>45998</v>
      </c>
      <c r="I1717" s="2" t="s">
        <v>18604</v>
      </c>
      <c r="J1717" s="3" t="s">
        <v>18605</v>
      </c>
      <c r="K1717" s="3" t="s">
        <v>15451</v>
      </c>
      <c r="L1717" s="3" t="s">
        <v>14680</v>
      </c>
      <c r="M1717" s="13"/>
      <c r="N1717" s="3" t="s">
        <v>14680</v>
      </c>
      <c r="O1717" s="3" t="s">
        <v>14680</v>
      </c>
      <c r="P1717" s="166" t="str">
        <f>IFERROR(VLOOKUP(D1717,'TPMS-auto'!A:D, 4,0),"Not-in-TPMS")</f>
        <v>0008228</v>
      </c>
      <c r="Q1717" s="166" t="str">
        <f>VLOOKUP(Table2[[#This Row],[Unit Number]],Ops,3,0)</f>
        <v>Carol &amp; Tasha</v>
      </c>
      <c r="R1717" s="172" t="str">
        <f>IFERROR(VLOOKUP(Table2[[#This Row],[Enterprise ID]], 'ExistingRental-12.11'!A:H, 3, 0), "Not Open On 12.11")</f>
        <v>Not Open On 12.11</v>
      </c>
      <c r="S1717" s="166" t="str">
        <f>IF(Table2[[#This Row],[Start Rental Date]]="New Rental", "New Rental", "Rental Extension Request")</f>
        <v>Rental Extension Request</v>
      </c>
      <c r="T1717" s="166" t="str">
        <f>IFERROR(IF(Table2[[#This Row],[Date of this request]]-Table2[[#This Row],[Tech Service Date]]&lt;60, "New Hire Rental", "Truck Breakdown"), "New Hire Rental")</f>
        <v>Truck Breakdown</v>
      </c>
      <c r="U1717" s="166" t="str">
        <f>IFERROR(VLOOKUP(Table2[[#This Row],[Enterprise ID]], 'ExistingRental-12.11'!A:H, 7, 0), "Not Open On 12.11")</f>
        <v>Not Open On 12.11</v>
      </c>
      <c r="V1717" s="172">
        <f>IFERROR(VLOOKUP(Table2[[#This Row],[Enterprise ID]],'Tech-ServiceDate'!A:B,2,0), "EitherNewHire or Termed")</f>
        <v>45466</v>
      </c>
    </row>
    <row r="1718" spans="1:22" ht="33.75" customHeight="1">
      <c r="A1718" s="15">
        <v>46037</v>
      </c>
      <c r="B1718" s="7">
        <v>46977</v>
      </c>
      <c r="C1718" s="4" t="s">
        <v>18219</v>
      </c>
      <c r="D1718" s="5" t="s">
        <v>570</v>
      </c>
      <c r="E1718" s="176" t="s">
        <v>18661</v>
      </c>
      <c r="F1718" s="181">
        <v>7576219851</v>
      </c>
      <c r="G1718" s="181" t="s">
        <v>18662</v>
      </c>
      <c r="H1718" s="6">
        <v>45995</v>
      </c>
      <c r="I1718" s="2" t="s">
        <v>18220</v>
      </c>
      <c r="J1718" s="3" t="s">
        <v>19276</v>
      </c>
      <c r="K1718" s="3" t="s">
        <v>14679</v>
      </c>
      <c r="L1718" s="3" t="s">
        <v>14680</v>
      </c>
      <c r="M1718" s="13"/>
      <c r="N1718" s="3" t="s">
        <v>14680</v>
      </c>
      <c r="O1718" s="3" t="s">
        <v>14680</v>
      </c>
      <c r="P1718" s="166" t="str">
        <f>IFERROR(VLOOKUP(D1718,'TPMS-auto'!A:D, 4,0),"Not-in-TPMS")</f>
        <v>0008175</v>
      </c>
      <c r="Q1718" s="166" t="str">
        <f>VLOOKUP(Table2[[#This Row],[Unit Number]],Ops,3,0)</f>
        <v>Rob &amp; Andrea</v>
      </c>
      <c r="R1718" s="173">
        <f>IFERROR(VLOOKUP(Table2[[#This Row],[Enterprise ID]], 'ExistingRental-12.11'!A:H, 3, 0), "Not Open On 12.11")</f>
        <v>45995</v>
      </c>
      <c r="S1718" s="167" t="str">
        <f>IF(Table2[[#This Row],[Start Rental Date]]="New Rental", "New Rental", "Rental Extension Request")</f>
        <v>Rental Extension Request</v>
      </c>
      <c r="T1718" s="167" t="str">
        <f>IFERROR(IF(Table2[[#This Row],[Date of this request]]-Table2[[#This Row],[Tech Service Date]]&lt;60, "New Hire Rental", "Truck Breakdown"), "New Hire Rental")</f>
        <v>Truck Breakdown</v>
      </c>
      <c r="U1718" s="167" t="str">
        <f>IFERROR(VLOOKUP(Table2[[#This Row],[Enterprise ID]], 'ExistingRental-12.11'!A:H, 7, 0), "Not Open On 12.11")</f>
        <v>ANTHONY ESPOSITO</v>
      </c>
      <c r="V1718" s="173">
        <f>IFERROR(VLOOKUP(Table2[[#This Row],[Enterprise ID]],'Tech-ServiceDate'!A:B,2,0), "EitherNewHire or Termed")</f>
        <v>39181</v>
      </c>
    </row>
    <row r="1719" spans="1:22" ht="33.75" customHeight="1">
      <c r="A1719" s="15">
        <v>46037</v>
      </c>
      <c r="B1719" s="8">
        <v>61354</v>
      </c>
      <c r="C1719" s="9" t="s">
        <v>17329</v>
      </c>
      <c r="D1719" s="10" t="s">
        <v>17330</v>
      </c>
      <c r="E1719" s="174" t="str">
        <f>TRIM(B1719)</f>
        <v>61354</v>
      </c>
      <c r="F1719" s="175">
        <f>IFERROR(VLOOKUP(D1719,'TPMS-auto'!A:J, 10,0), "Not-in-TPMS")</f>
        <v>9124822009</v>
      </c>
      <c r="G1719" s="175" t="str">
        <f>IFERROR(VLOOKUP(D1719,'TPMS-auto'!A:J,6,0),"Not-in-TPMS")</f>
        <v>061354</v>
      </c>
      <c r="H1719" s="12" t="s">
        <v>14676</v>
      </c>
      <c r="I1719" s="11" t="s">
        <v>19277</v>
      </c>
      <c r="J1719" s="13" t="s">
        <v>19278</v>
      </c>
      <c r="K1719" s="3" t="s">
        <v>14679</v>
      </c>
      <c r="L1719" s="3" t="s">
        <v>14680</v>
      </c>
      <c r="M1719" s="13"/>
      <c r="N1719" s="3" t="s">
        <v>14680</v>
      </c>
      <c r="O1719" s="3" t="s">
        <v>14680</v>
      </c>
      <c r="P1719" s="166" t="str">
        <f>IFERROR(VLOOKUP(D1719,'TPMS-auto'!A:D, 4,0),"Not-in-TPMS")</f>
        <v>0008035</v>
      </c>
      <c r="Q1719" s="166" t="str">
        <f>VLOOKUP(Table2[[#This Row],[Unit Number]],Ops,3,0)</f>
        <v>Rob &amp; Andrea</v>
      </c>
      <c r="R1719" s="172" t="str">
        <f>IFERROR(VLOOKUP(Table2[[#This Row],[Enterprise ID]], 'ExistingRental-12.11'!A:H, 3, 0), "Not Open On 12.11")</f>
        <v>Not Open On 12.11</v>
      </c>
      <c r="S1719" s="166" t="str">
        <f>IF(Table2[[#This Row],[Start Rental Date]]="New Rental", "New Rental", "Rental Extension Request")</f>
        <v>New Rental</v>
      </c>
      <c r="T1719" s="166" t="str">
        <f>IFERROR(IF(Table2[[#This Row],[Date of this request]]-Table2[[#This Row],[Tech Service Date]]&lt;60, "New Hire Rental", "Truck Breakdown"), "New Hire Rental")</f>
        <v>Truck Breakdown</v>
      </c>
      <c r="U1719" s="166" t="str">
        <f>IFERROR(VLOOKUP(Table2[[#This Row],[Enterprise ID]], 'ExistingRental-12.11'!A:H, 7, 0), "Not Open On 12.11")</f>
        <v>Not Open On 12.11</v>
      </c>
      <c r="V1719" s="172">
        <f>IFERROR(VLOOKUP(Table2[[#This Row],[Enterprise ID]],'Tech-ServiceDate'!A:B,2,0), "EitherNewHire or Termed")</f>
        <v>45956</v>
      </c>
    </row>
    <row r="1720" spans="1:22" ht="33.75" customHeight="1">
      <c r="A1720" s="15">
        <v>46037</v>
      </c>
      <c r="B1720" s="7">
        <v>36477</v>
      </c>
      <c r="C1720" s="4" t="s">
        <v>18960</v>
      </c>
      <c r="D1720" s="5" t="s">
        <v>18961</v>
      </c>
      <c r="E1720" s="176" t="s">
        <v>19279</v>
      </c>
      <c r="F1720" s="181" t="s">
        <v>16297</v>
      </c>
      <c r="G1720" s="181" t="s">
        <v>16297</v>
      </c>
      <c r="H1720" s="6">
        <v>46027</v>
      </c>
      <c r="I1720" s="2" t="s">
        <v>18962</v>
      </c>
      <c r="J1720" s="3" t="s">
        <v>15426</v>
      </c>
      <c r="K1720" s="3" t="s">
        <v>14679</v>
      </c>
      <c r="L1720" s="3" t="s">
        <v>14680</v>
      </c>
      <c r="M1720" s="13"/>
      <c r="N1720" s="3" t="s">
        <v>14680</v>
      </c>
      <c r="O1720" s="3" t="s">
        <v>14680</v>
      </c>
      <c r="P1720" s="166" t="str">
        <f>IFERROR(VLOOKUP(D1720,'TPMS-auto'!A:D, 4,0),"Not-in-TPMS")</f>
        <v>Not-in-TPMS</v>
      </c>
      <c r="Q1720" s="166" t="e">
        <f>VLOOKUP(Table2[[#This Row],[Unit Number]],Ops,3,0)</f>
        <v>#N/A</v>
      </c>
      <c r="R1720" s="173" t="str">
        <f>IFERROR(VLOOKUP(Table2[[#This Row],[Enterprise ID]], 'ExistingRental-12.11'!A:H, 3, 0), "Not Open On 12.11")</f>
        <v>Not Open On 12.11</v>
      </c>
      <c r="S1720" s="167" t="str">
        <f>IF(Table2[[#This Row],[Start Rental Date]]="New Rental", "New Rental", "Rental Extension Request")</f>
        <v>Rental Extension Request</v>
      </c>
      <c r="T1720" s="167" t="str">
        <f>IFERROR(IF(Table2[[#This Row],[Date of this request]]-Table2[[#This Row],[Tech Service Date]]&lt;60, "New Hire Rental", "Truck Breakdown"), "New Hire Rental")</f>
        <v>New Hire Rental</v>
      </c>
      <c r="U1720" s="167" t="str">
        <f>IFERROR(VLOOKUP(Table2[[#This Row],[Enterprise ID]], 'ExistingRental-12.11'!A:H, 7, 0), "Not Open On 12.11")</f>
        <v>Not Open On 12.11</v>
      </c>
      <c r="V1720" s="173" t="str">
        <f>IFERROR(VLOOKUP(Table2[[#This Row],[Enterprise ID]],'Tech-ServiceDate'!A:B,2,0), "EitherNewHire or Termed")</f>
        <v>EitherNewHire or Termed</v>
      </c>
    </row>
    <row r="1721" spans="1:22" ht="33.75" customHeight="1">
      <c r="A1721" s="15">
        <v>46038</v>
      </c>
      <c r="B1721" s="8">
        <v>46940</v>
      </c>
      <c r="C1721" s="4" t="s">
        <v>17779</v>
      </c>
      <c r="D1721" s="5" t="s">
        <v>17780</v>
      </c>
      <c r="E1721" s="176" t="str">
        <f t="shared" ref="E1721:E1752" si="70">TRIM(B1721)</f>
        <v>46940</v>
      </c>
      <c r="F1721" s="181">
        <f>IFERROR(VLOOKUP(D1721,'TPMS-auto'!A:J, 10,0), "Not-in-TPMS")</f>
        <v>7165793078</v>
      </c>
      <c r="G1721" s="181" t="str">
        <f>IFERROR(VLOOKUP(D1721,'TPMS-auto'!A:J,6,0),"Not-in-TPMS")</f>
        <v>046940</v>
      </c>
      <c r="H1721" s="12">
        <v>45981</v>
      </c>
      <c r="I1721" s="2" t="s">
        <v>17781</v>
      </c>
      <c r="J1721" s="3" t="s">
        <v>17782</v>
      </c>
      <c r="K1721" s="13" t="s">
        <v>14679</v>
      </c>
      <c r="L1721" s="13" t="s">
        <v>14680</v>
      </c>
      <c r="M1721" s="13"/>
      <c r="N1721" s="3" t="s">
        <v>14680</v>
      </c>
      <c r="O1721" s="3" t="s">
        <v>14680</v>
      </c>
      <c r="P1721" s="166" t="str">
        <f>IFERROR(VLOOKUP(D1721,'TPMS-auto'!A:D, 4,0),"Not-in-TPMS")</f>
        <v>0007670</v>
      </c>
      <c r="Q1721" s="166" t="str">
        <f>VLOOKUP(Table2[[#This Row],[Unit Number]],Ops,3,0)</f>
        <v>Rob &amp; Andrea</v>
      </c>
      <c r="R1721" s="172" t="str">
        <f>IFERROR(VLOOKUP(Table2[[#This Row],[Enterprise ID]], 'ExistingRental-12.11'!A:H, 3, 0), "Not Open On 12.11")</f>
        <v>Not Open On 12.11</v>
      </c>
      <c r="S1721" s="166" t="str">
        <f>IF(Table2[[#This Row],[Start Rental Date]]="New Rental", "New Rental", "Rental Extension Request")</f>
        <v>Rental Extension Request</v>
      </c>
      <c r="T1721" s="166" t="str">
        <f>IFERROR(IF(Table2[[#This Row],[Date of this request]]-Table2[[#This Row],[Tech Service Date]]&lt;60, "New Hire Rental", "Truck Breakdown"), "New Hire Rental")</f>
        <v>Truck Breakdown</v>
      </c>
      <c r="U1721" s="166" t="str">
        <f>IFERROR(VLOOKUP(Table2[[#This Row],[Enterprise ID]], 'ExistingRental-12.11'!A:H, 7, 0), "Not Open On 12.11")</f>
        <v>Not Open On 12.11</v>
      </c>
      <c r="V1721" s="172">
        <f>IFERROR(VLOOKUP(Table2[[#This Row],[Enterprise ID]],'Tech-ServiceDate'!A:B,2,0), "EitherNewHire or Termed")</f>
        <v>45949</v>
      </c>
    </row>
    <row r="1722" spans="1:22" ht="33.75" customHeight="1">
      <c r="A1722" s="15">
        <v>46038</v>
      </c>
      <c r="B1722" s="8">
        <v>23467</v>
      </c>
      <c r="C1722" s="9" t="s">
        <v>18129</v>
      </c>
      <c r="D1722" s="10" t="s">
        <v>18130</v>
      </c>
      <c r="E1722" s="174" t="str">
        <f t="shared" si="70"/>
        <v>23467</v>
      </c>
      <c r="F1722" s="175">
        <f>IFERROR(VLOOKUP(D1722,'TPMS-auto'!A:J, 10,0), "Not-in-TPMS")</f>
        <v>8704082099</v>
      </c>
      <c r="G1722" s="175" t="str">
        <f>IFERROR(VLOOKUP(D1722,'TPMS-auto'!A:J,6,0),"Not-in-TPMS")</f>
        <v>023467</v>
      </c>
      <c r="H1722" s="12">
        <v>46030</v>
      </c>
      <c r="I1722" s="11" t="s">
        <v>19085</v>
      </c>
      <c r="J1722" s="13" t="s">
        <v>17744</v>
      </c>
      <c r="K1722" s="13" t="s">
        <v>15451</v>
      </c>
      <c r="L1722" s="13" t="s">
        <v>14680</v>
      </c>
      <c r="M1722" s="13"/>
      <c r="N1722" s="3" t="s">
        <v>14680</v>
      </c>
      <c r="O1722" s="3" t="s">
        <v>14680</v>
      </c>
      <c r="P1722" s="166" t="str">
        <f>IFERROR(VLOOKUP(D1722,'TPMS-auto'!A:D, 4,0),"Not-in-TPMS")</f>
        <v>0008206</v>
      </c>
      <c r="Q1722" s="166" t="str">
        <f>VLOOKUP(Table2[[#This Row],[Unit Number]],Ops,3,0)</f>
        <v>Monica, Cheryl &amp; Machell</v>
      </c>
      <c r="R1722" s="172">
        <f>IFERROR(VLOOKUP(Table2[[#This Row],[Enterprise ID]], 'ExistingRental-12.11'!A:H, 3, 0), "Not Open On 12.11")</f>
        <v>45993</v>
      </c>
      <c r="S1722" s="166" t="str">
        <f>IF(Table2[[#This Row],[Start Rental Date]]="New Rental", "New Rental", "Rental Extension Request")</f>
        <v>Rental Extension Request</v>
      </c>
      <c r="T1722" s="166" t="str">
        <f>IFERROR(IF(Table2[[#This Row],[Date of this request]]-Table2[[#This Row],[Tech Service Date]]&lt;60, "New Hire Rental", "Truck Breakdown"), "New Hire Rental")</f>
        <v>Truck Breakdown</v>
      </c>
      <c r="U1722" s="166" t="str">
        <f>IFERROR(VLOOKUP(Table2[[#This Row],[Enterprise ID]], 'ExistingRental-12.11'!A:H, 7, 0), "Not Open On 12.11")</f>
        <v>MACK BRAGGS</v>
      </c>
      <c r="V1722" s="172">
        <f>IFERROR(VLOOKUP(Table2[[#This Row],[Enterprise ID]],'Tech-ServiceDate'!A:B,2,0), "EitherNewHire or Termed")</f>
        <v>45977</v>
      </c>
    </row>
    <row r="1723" spans="1:22" ht="33.75" customHeight="1">
      <c r="A1723" s="15">
        <v>46038</v>
      </c>
      <c r="B1723" s="8">
        <v>61763</v>
      </c>
      <c r="C1723" s="9" t="s">
        <v>19280</v>
      </c>
      <c r="D1723" s="10" t="s">
        <v>18320</v>
      </c>
      <c r="E1723" s="174" t="str">
        <f t="shared" si="70"/>
        <v>61763</v>
      </c>
      <c r="F1723" s="175">
        <f>IFERROR(VLOOKUP(D1723,'TPMS-auto'!A:J, 10,0), "Not-in-TPMS")</f>
        <v>2698610084</v>
      </c>
      <c r="G1723" s="175" t="str">
        <f>IFERROR(VLOOKUP(D1723,'TPMS-auto'!A:J,6,0),"Not-in-TPMS")</f>
        <v>061763</v>
      </c>
      <c r="H1723" s="12" t="s">
        <v>14676</v>
      </c>
      <c r="I1723" s="11" t="s">
        <v>19281</v>
      </c>
      <c r="J1723" s="13" t="s">
        <v>19282</v>
      </c>
      <c r="K1723" s="3" t="s">
        <v>14679</v>
      </c>
      <c r="L1723" s="3" t="s">
        <v>14680</v>
      </c>
      <c r="M1723" s="13"/>
      <c r="N1723" s="3" t="s">
        <v>14680</v>
      </c>
      <c r="O1723" s="3" t="s">
        <v>14680</v>
      </c>
      <c r="P1723" s="166" t="str">
        <f>IFERROR(VLOOKUP(D1723,'TPMS-auto'!A:D, 4,0),"Not-in-TPMS")</f>
        <v>0008220</v>
      </c>
      <c r="Q1723" s="166" t="str">
        <f>VLOOKUP(Table2[[#This Row],[Unit Number]],Ops,3,0)</f>
        <v>Monica, Cheryl &amp; Machell</v>
      </c>
      <c r="R1723" s="172">
        <f>IFERROR(VLOOKUP(Table2[[#This Row],[Enterprise ID]], 'ExistingRental-12.11'!A:H, 3, 0), "Not Open On 12.11")</f>
        <v>46000</v>
      </c>
      <c r="S1723" s="166" t="str">
        <f>IF(Table2[[#This Row],[Start Rental Date]]="New Rental", "New Rental", "Rental Extension Request")</f>
        <v>New Rental</v>
      </c>
      <c r="T1723" s="166" t="str">
        <f>IFERROR(IF(Table2[[#This Row],[Date of this request]]-Table2[[#This Row],[Tech Service Date]]&lt;60, "New Hire Rental", "Truck Breakdown"), "New Hire Rental")</f>
        <v>Truck Breakdown</v>
      </c>
      <c r="U1723" s="166" t="str">
        <f>IFERROR(VLOOKUP(Table2[[#This Row],[Enterprise ID]], 'ExistingRental-12.11'!A:H, 7, 0), "Not Open On 12.11")</f>
        <v>ROBERT KELLY</v>
      </c>
      <c r="V1723" s="172">
        <f>IFERROR(VLOOKUP(Table2[[#This Row],[Enterprise ID]],'Tech-ServiceDate'!A:B,2,0), "EitherNewHire or Termed")</f>
        <v>44973</v>
      </c>
    </row>
    <row r="1724" spans="1:22" ht="33.75" customHeight="1">
      <c r="A1724" s="15">
        <v>46038</v>
      </c>
      <c r="B1724" s="8">
        <v>22360</v>
      </c>
      <c r="C1724" s="9" t="s">
        <v>19283</v>
      </c>
      <c r="D1724" s="10" t="s">
        <v>18734</v>
      </c>
      <c r="E1724" s="174" t="str">
        <f t="shared" si="70"/>
        <v>22360</v>
      </c>
      <c r="F1724" s="175">
        <f>IFERROR(VLOOKUP(D1724,'TPMS-auto'!A:J, 10,0), "Not-in-TPMS")</f>
        <v>7089792261</v>
      </c>
      <c r="G1724" s="175" t="str">
        <f>IFERROR(VLOOKUP(D1724,'TPMS-auto'!A:J,6,0),"Not-in-TPMS")</f>
        <v>022360</v>
      </c>
      <c r="H1724" s="73">
        <v>46013</v>
      </c>
      <c r="I1724" s="11" t="s">
        <v>18735</v>
      </c>
      <c r="J1724" s="13" t="s">
        <v>19284</v>
      </c>
      <c r="K1724" s="3" t="s">
        <v>14679</v>
      </c>
      <c r="L1724" s="13"/>
      <c r="M1724" s="13"/>
      <c r="N1724" s="3" t="s">
        <v>14680</v>
      </c>
      <c r="O1724" s="3" t="s">
        <v>14680</v>
      </c>
      <c r="P1724" s="166" t="str">
        <f>IFERROR(VLOOKUP(D1724,'TPMS-auto'!A:D, 4,0),"Not-in-TPMS")</f>
        <v>0008555</v>
      </c>
      <c r="Q1724" s="166" t="str">
        <f>VLOOKUP(Table2[[#This Row],[Unit Number]],Ops,3,0)</f>
        <v>Monica, Cheryl &amp; Machell</v>
      </c>
      <c r="R1724" s="172" t="str">
        <f>IFERROR(VLOOKUP(Table2[[#This Row],[Enterprise ID]], 'ExistingRental-12.11'!A:H, 3, 0), "Not Open On 12.11")</f>
        <v>Not Open On 12.11</v>
      </c>
      <c r="S1724" s="166" t="str">
        <f>IF(Table2[[#This Row],[Start Rental Date]]="New Rental", "New Rental", "Rental Extension Request")</f>
        <v>Rental Extension Request</v>
      </c>
      <c r="T1724" s="166" t="str">
        <f>IFERROR(IF(Table2[[#This Row],[Date of this request]]-Table2[[#This Row],[Tech Service Date]]&lt;60, "New Hire Rental", "Truck Breakdown"), "New Hire Rental")</f>
        <v>Truck Breakdown</v>
      </c>
      <c r="U1724" s="166" t="str">
        <f>IFERROR(VLOOKUP(Table2[[#This Row],[Enterprise ID]], 'ExistingRental-12.11'!A:H, 7, 0), "Not Open On 12.11")</f>
        <v>Not Open On 12.11</v>
      </c>
      <c r="V1724" s="172">
        <f>IFERROR(VLOOKUP(Table2[[#This Row],[Enterprise ID]],'Tech-ServiceDate'!A:B,2,0), "EitherNewHire or Termed")</f>
        <v>45424</v>
      </c>
    </row>
    <row r="1725" spans="1:22" ht="33.75" customHeight="1">
      <c r="A1725" s="15">
        <v>46038</v>
      </c>
      <c r="B1725" s="7">
        <v>46957</v>
      </c>
      <c r="C1725" s="4" t="s">
        <v>18025</v>
      </c>
      <c r="D1725" s="5" t="s">
        <v>18026</v>
      </c>
      <c r="E1725" s="176" t="str">
        <f t="shared" si="70"/>
        <v>46957</v>
      </c>
      <c r="F1725" s="181">
        <f>IFERROR(VLOOKUP(D1725,'TPMS-auto'!A:J, 10,0), "Not-in-TPMS")</f>
        <v>7574043471</v>
      </c>
      <c r="G1725" s="181" t="str">
        <f>IFERROR(VLOOKUP(D1725,'TPMS-auto'!A:J,6,0),"Not-in-TPMS")</f>
        <v>046957</v>
      </c>
      <c r="H1725" s="6">
        <v>45989</v>
      </c>
      <c r="I1725" s="2" t="s">
        <v>18027</v>
      </c>
      <c r="J1725" s="3" t="s">
        <v>18028</v>
      </c>
      <c r="K1725" s="13" t="s">
        <v>15451</v>
      </c>
      <c r="L1725" s="13" t="s">
        <v>14680</v>
      </c>
      <c r="M1725" s="13"/>
      <c r="N1725" s="3" t="s">
        <v>14680</v>
      </c>
      <c r="O1725" s="3" t="s">
        <v>14680</v>
      </c>
      <c r="P1725" s="166" t="str">
        <f>IFERROR(VLOOKUP(D1725,'TPMS-auto'!A:D, 4,0),"Not-in-TPMS")</f>
        <v>0008175</v>
      </c>
      <c r="Q1725" s="166" t="str">
        <f>VLOOKUP(Table2[[#This Row],[Unit Number]],Ops,3,0)</f>
        <v>Rob &amp; Andrea</v>
      </c>
      <c r="R1725" s="173">
        <f>IFERROR(VLOOKUP(Table2[[#This Row],[Enterprise ID]], 'ExistingRental-12.11'!A:H, 3, 0), "Not Open On 12.11")</f>
        <v>45992</v>
      </c>
      <c r="S1725" s="167" t="str">
        <f>IF(Table2[[#This Row],[Start Rental Date]]="New Rental", "New Rental", "Rental Extension Request")</f>
        <v>Rental Extension Request</v>
      </c>
      <c r="T1725" s="167" t="str">
        <f>IFERROR(IF(Table2[[#This Row],[Date of this request]]-Table2[[#This Row],[Tech Service Date]]&lt;60, "New Hire Rental", "Truck Breakdown"), "New Hire Rental")</f>
        <v>Truck Breakdown</v>
      </c>
      <c r="U1725" s="167" t="str">
        <f>IFERROR(VLOOKUP(Table2[[#This Row],[Enterprise ID]], 'ExistingRental-12.11'!A:H, 7, 0), "Not Open On 12.11")</f>
        <v>ALEX BRAVAR</v>
      </c>
      <c r="V1725" s="173">
        <f>IFERROR(VLOOKUP(Table2[[#This Row],[Enterprise ID]],'Tech-ServiceDate'!A:B,2,0), "EitherNewHire or Termed")</f>
        <v>44250</v>
      </c>
    </row>
    <row r="1726" spans="1:22" ht="33.75" customHeight="1">
      <c r="A1726" s="15">
        <v>46038</v>
      </c>
      <c r="B1726" s="8">
        <v>22365</v>
      </c>
      <c r="C1726" s="9" t="s">
        <v>19285</v>
      </c>
      <c r="D1726" s="10" t="s">
        <v>19286</v>
      </c>
      <c r="E1726" s="174" t="str">
        <f t="shared" si="70"/>
        <v>22365</v>
      </c>
      <c r="F1726" s="175" t="str">
        <f>IFERROR(VLOOKUP(D1726,'TPMS-auto'!A:J, 10,0), "Not-in-TPMS")</f>
        <v>Not-in-TPMS</v>
      </c>
      <c r="G1726" s="175" t="str">
        <f>IFERROR(VLOOKUP(D1726,'TPMS-auto'!A:J,6,0),"Not-in-TPMS")</f>
        <v>Not-in-TPMS</v>
      </c>
      <c r="H1726" s="12" t="s">
        <v>14676</v>
      </c>
      <c r="I1726" s="11" t="s">
        <v>19287</v>
      </c>
      <c r="J1726" s="190" t="s">
        <v>16121</v>
      </c>
      <c r="K1726" s="13" t="s">
        <v>15451</v>
      </c>
      <c r="L1726" s="13" t="s">
        <v>14680</v>
      </c>
      <c r="M1726" s="13"/>
      <c r="N1726" s="3" t="s">
        <v>14680</v>
      </c>
      <c r="O1726" s="3" t="s">
        <v>14680</v>
      </c>
      <c r="P1726" s="166" t="str">
        <f>IFERROR(VLOOKUP(D1726,'TPMS-auto'!A:D, 4,0),"Not-in-TPMS")</f>
        <v>Not-in-TPMS</v>
      </c>
      <c r="Q1726" s="166" t="e">
        <f>VLOOKUP(Table2[[#This Row],[Unit Number]],Ops,3,0)</f>
        <v>#N/A</v>
      </c>
      <c r="R1726" s="172" t="str">
        <f>IFERROR(VLOOKUP(Table2[[#This Row],[Enterprise ID]], 'ExistingRental-12.11'!A:H, 3, 0), "Not Open On 12.11")</f>
        <v>Not Open On 12.11</v>
      </c>
      <c r="S1726" s="166" t="str">
        <f>IF(Table2[[#This Row],[Start Rental Date]]="New Rental", "New Rental", "Rental Extension Request")</f>
        <v>New Rental</v>
      </c>
      <c r="T1726" s="166" t="str">
        <f>IFERROR(IF(Table2[[#This Row],[Date of this request]]-Table2[[#This Row],[Tech Service Date]]&lt;60, "New Hire Rental", "Truck Breakdown"), "New Hire Rental")</f>
        <v>New Hire Rental</v>
      </c>
      <c r="U1726" s="166" t="str">
        <f>IFERROR(VLOOKUP(Table2[[#This Row],[Enterprise ID]], 'ExistingRental-12.11'!A:H, 7, 0), "Not Open On 12.11")</f>
        <v>Not Open On 12.11</v>
      </c>
      <c r="V1726" s="172" t="str">
        <f>IFERROR(VLOOKUP(Table2[[#This Row],[Enterprise ID]],'Tech-ServiceDate'!A:B,2,0), "EitherNewHire or Termed")</f>
        <v>EitherNewHire or Termed</v>
      </c>
    </row>
    <row r="1727" spans="1:22" ht="33.75" customHeight="1">
      <c r="A1727" s="15">
        <v>46038</v>
      </c>
      <c r="B1727" s="8">
        <v>46637</v>
      </c>
      <c r="C1727" s="9" t="s">
        <v>19288</v>
      </c>
      <c r="D1727" s="10" t="s">
        <v>19289</v>
      </c>
      <c r="E1727" s="174" t="str">
        <f t="shared" si="70"/>
        <v>46637</v>
      </c>
      <c r="F1727" s="175" t="str">
        <f>IFERROR(VLOOKUP(D1727,'TPMS-auto'!A:J, 10,0), "Not-in-TPMS")</f>
        <v>Not-in-TPMS</v>
      </c>
      <c r="G1727" s="175" t="str">
        <f>IFERROR(VLOOKUP(D1727,'TPMS-auto'!A:J,6,0),"Not-in-TPMS")</f>
        <v>Not-in-TPMS</v>
      </c>
      <c r="H1727" s="12" t="s">
        <v>14676</v>
      </c>
      <c r="I1727" s="11"/>
      <c r="J1727" s="3" t="s">
        <v>19290</v>
      </c>
      <c r="K1727" s="13" t="s">
        <v>15451</v>
      </c>
      <c r="L1727" s="13" t="s">
        <v>14680</v>
      </c>
      <c r="M1727" s="13"/>
      <c r="N1727" s="3" t="s">
        <v>14680</v>
      </c>
      <c r="O1727" s="3" t="s">
        <v>14680</v>
      </c>
      <c r="P1727" s="166" t="str">
        <f>IFERROR(VLOOKUP(D1727,'TPMS-auto'!A:D, 4,0),"Not-in-TPMS")</f>
        <v>Not-in-TPMS</v>
      </c>
      <c r="Q1727" s="166" t="e">
        <f>VLOOKUP(Table2[[#This Row],[Unit Number]],Ops,3,0)</f>
        <v>#N/A</v>
      </c>
      <c r="R1727" s="172" t="str">
        <f>IFERROR(VLOOKUP(Table2[[#This Row],[Enterprise ID]], 'ExistingRental-12.11'!A:H, 3, 0), "Not Open On 12.11")</f>
        <v>Not Open On 12.11</v>
      </c>
      <c r="S1727" s="166" t="str">
        <f>IF(Table2[[#This Row],[Start Rental Date]]="New Rental", "New Rental", "Rental Extension Request")</f>
        <v>New Rental</v>
      </c>
      <c r="T1727" s="166" t="str">
        <f>IFERROR(IF(Table2[[#This Row],[Date of this request]]-Table2[[#This Row],[Tech Service Date]]&lt;60, "New Hire Rental", "Truck Breakdown"), "New Hire Rental")</f>
        <v>New Hire Rental</v>
      </c>
      <c r="U1727" s="166" t="str">
        <f>IFERROR(VLOOKUP(Table2[[#This Row],[Enterprise ID]], 'ExistingRental-12.11'!A:H, 7, 0), "Not Open On 12.11")</f>
        <v>Not Open On 12.11</v>
      </c>
      <c r="V1727" s="172" t="str">
        <f>IFERROR(VLOOKUP(Table2[[#This Row],[Enterprise ID]],'Tech-ServiceDate'!A:B,2,0), "EitherNewHire or Termed")</f>
        <v>EitherNewHire or Termed</v>
      </c>
    </row>
    <row r="1728" spans="1:22" ht="33.75" customHeight="1">
      <c r="A1728" s="15">
        <v>46038</v>
      </c>
      <c r="B1728" s="8">
        <v>37372</v>
      </c>
      <c r="C1728" s="9" t="s">
        <v>17224</v>
      </c>
      <c r="D1728" s="10" t="s">
        <v>17225</v>
      </c>
      <c r="E1728" s="174" t="str">
        <f t="shared" si="70"/>
        <v>37372</v>
      </c>
      <c r="F1728" s="175">
        <f>IFERROR(VLOOKUP(D1728,'TPMS-auto'!A:J, 10,0), "Not-in-TPMS")</f>
        <v>7209675237</v>
      </c>
      <c r="G1728" s="175" t="str">
        <f>IFERROR(VLOOKUP(D1728,'TPMS-auto'!A:J,6,0),"Not-in-TPMS")</f>
        <v>037372</v>
      </c>
      <c r="H1728" s="12">
        <v>45966</v>
      </c>
      <c r="I1728" s="11" t="s">
        <v>18970</v>
      </c>
      <c r="J1728" s="190" t="s">
        <v>16121</v>
      </c>
      <c r="K1728" s="13" t="s">
        <v>15451</v>
      </c>
      <c r="L1728" s="13" t="s">
        <v>14680</v>
      </c>
      <c r="M1728" s="13"/>
      <c r="N1728" s="3" t="s">
        <v>14680</v>
      </c>
      <c r="O1728" s="3" t="s">
        <v>14680</v>
      </c>
      <c r="P1728" s="166" t="str">
        <f>IFERROR(VLOOKUP(D1728,'TPMS-auto'!A:D, 4,0),"Not-in-TPMS")</f>
        <v>0008169</v>
      </c>
      <c r="Q1728" s="166" t="str">
        <f>VLOOKUP(Table2[[#This Row],[Unit Number]],Ops,3,0)</f>
        <v>Carol &amp; Tasha</v>
      </c>
      <c r="R1728" s="172" t="str">
        <f>IFERROR(VLOOKUP(Table2[[#This Row],[Enterprise ID]], 'ExistingRental-12.11'!A:H, 3, 0), "Not Open On 12.11")</f>
        <v>Not Open On 12.11</v>
      </c>
      <c r="S1728" s="166" t="str">
        <f>IF(Table2[[#This Row],[Start Rental Date]]="New Rental", "New Rental", "Rental Extension Request")</f>
        <v>Rental Extension Request</v>
      </c>
      <c r="T1728" s="166" t="str">
        <f>IFERROR(IF(Table2[[#This Row],[Date of this request]]-Table2[[#This Row],[Tech Service Date]]&lt;60, "New Hire Rental", "Truck Breakdown"), "New Hire Rental")</f>
        <v>Truck Breakdown</v>
      </c>
      <c r="U1728" s="166" t="str">
        <f>IFERROR(VLOOKUP(Table2[[#This Row],[Enterprise ID]], 'ExistingRental-12.11'!A:H, 7, 0), "Not Open On 12.11")</f>
        <v>Not Open On 12.11</v>
      </c>
      <c r="V1728" s="172">
        <f>IFERROR(VLOOKUP(Table2[[#This Row],[Enterprise ID]],'Tech-ServiceDate'!A:B,2,0), "EitherNewHire or Termed")</f>
        <v>45858</v>
      </c>
    </row>
    <row r="1729" spans="1:22" ht="33.75" customHeight="1">
      <c r="A1729" s="15">
        <v>46038</v>
      </c>
      <c r="B1729" s="8">
        <v>36417</v>
      </c>
      <c r="C1729" s="9" t="s">
        <v>19291</v>
      </c>
      <c r="D1729" s="10" t="s">
        <v>19292</v>
      </c>
      <c r="E1729" s="174" t="str">
        <f t="shared" si="70"/>
        <v>36417</v>
      </c>
      <c r="F1729" s="175">
        <f>IFERROR(VLOOKUP(D1729,'TPMS-auto'!A:J, 10,0), "Not-in-TPMS")</f>
        <v>2038291464</v>
      </c>
      <c r="G1729" s="175" t="str">
        <f>IFERROR(VLOOKUP(D1729,'TPMS-auto'!A:J,6,0),"Not-in-TPMS")</f>
        <v>036417</v>
      </c>
      <c r="H1729" s="12">
        <v>45951</v>
      </c>
      <c r="I1729" s="11" t="s">
        <v>19293</v>
      </c>
      <c r="J1729" s="13" t="s">
        <v>19294</v>
      </c>
      <c r="K1729" s="13" t="s">
        <v>15451</v>
      </c>
      <c r="L1729" s="13" t="s">
        <v>14680</v>
      </c>
      <c r="M1729" s="13"/>
      <c r="N1729" s="3" t="s">
        <v>14680</v>
      </c>
      <c r="O1729" s="3" t="s">
        <v>14680</v>
      </c>
      <c r="P1729" s="166" t="str">
        <f>IFERROR(VLOOKUP(D1729,'TPMS-auto'!A:D, 4,0),"Not-in-TPMS")</f>
        <v>0007670</v>
      </c>
      <c r="Q1729" s="166" t="str">
        <f>VLOOKUP(Table2[[#This Row],[Unit Number]],Ops,3,0)</f>
        <v>Rob &amp; Andrea</v>
      </c>
      <c r="R1729" s="172">
        <f>IFERROR(VLOOKUP(Table2[[#This Row],[Enterprise ID]], 'ExistingRental-12.11'!A:H, 3, 0), "Not Open On 12.11")</f>
        <v>45951</v>
      </c>
      <c r="S1729" s="166" t="str">
        <f>IF(Table2[[#This Row],[Start Rental Date]]="New Rental", "New Rental", "Rental Extension Request")</f>
        <v>Rental Extension Request</v>
      </c>
      <c r="T1729" s="166" t="str">
        <f>IFERROR(IF(Table2[[#This Row],[Date of this request]]-Table2[[#This Row],[Tech Service Date]]&lt;60, "New Hire Rental", "Truck Breakdown"), "New Hire Rental")</f>
        <v>Truck Breakdown</v>
      </c>
      <c r="U1729" s="166" t="str">
        <f>IFERROR(VLOOKUP(Table2[[#This Row],[Enterprise ID]], 'ExistingRental-12.11'!A:H, 7, 0), "Not Open On 12.11")</f>
        <v>KEVIN COLEMAN</v>
      </c>
      <c r="V1729" s="172">
        <f>IFERROR(VLOOKUP(Table2[[#This Row],[Enterprise ID]],'Tech-ServiceDate'!A:B,2,0), "EitherNewHire or Termed")</f>
        <v>41526</v>
      </c>
    </row>
    <row r="1730" spans="1:22" ht="33.75" customHeight="1">
      <c r="A1730" s="15">
        <v>46038</v>
      </c>
      <c r="B1730" s="7">
        <v>36402</v>
      </c>
      <c r="C1730" s="4" t="s">
        <v>19295</v>
      </c>
      <c r="D1730" s="5" t="s">
        <v>19150</v>
      </c>
      <c r="E1730" s="176" t="str">
        <f t="shared" si="70"/>
        <v>36402</v>
      </c>
      <c r="F1730" s="181" t="str">
        <f>IFERROR(VLOOKUP(D1730,'TPMS-auto'!A:J, 10,0), "Not-in-TPMS")</f>
        <v>Not-in-TPMS</v>
      </c>
      <c r="G1730" s="181" t="str">
        <f>IFERROR(VLOOKUP(D1730,'TPMS-auto'!A:J,6,0),"Not-in-TPMS")</f>
        <v>Not-in-TPMS</v>
      </c>
      <c r="H1730" s="6">
        <v>46034</v>
      </c>
      <c r="I1730" s="2" t="s">
        <v>16951</v>
      </c>
      <c r="J1730" s="3" t="s">
        <v>15426</v>
      </c>
      <c r="K1730" s="3" t="s">
        <v>14679</v>
      </c>
      <c r="L1730" s="3" t="s">
        <v>14680</v>
      </c>
      <c r="M1730" s="13"/>
      <c r="N1730" s="3" t="s">
        <v>14680</v>
      </c>
      <c r="O1730" s="3" t="s">
        <v>14680</v>
      </c>
      <c r="P1730" s="166" t="str">
        <f>IFERROR(VLOOKUP(D1730,'TPMS-auto'!A:D, 4,0),"Not-in-TPMS")</f>
        <v>Not-in-TPMS</v>
      </c>
      <c r="Q1730" s="166" t="e">
        <f>VLOOKUP(Table2[[#This Row],[Unit Number]],Ops,3,0)</f>
        <v>#N/A</v>
      </c>
      <c r="R1730" s="173" t="str">
        <f>IFERROR(VLOOKUP(Table2[[#This Row],[Enterprise ID]], 'ExistingRental-12.11'!A:H, 3, 0), "Not Open On 12.11")</f>
        <v>Not Open On 12.11</v>
      </c>
      <c r="S1730" s="167" t="str">
        <f>IF(Table2[[#This Row],[Start Rental Date]]="New Rental", "New Rental", "Rental Extension Request")</f>
        <v>Rental Extension Request</v>
      </c>
      <c r="T1730" s="167" t="str">
        <f>IFERROR(IF(Table2[[#This Row],[Date of this request]]-Table2[[#This Row],[Tech Service Date]]&lt;60, "New Hire Rental", "Truck Breakdown"), "New Hire Rental")</f>
        <v>New Hire Rental</v>
      </c>
      <c r="U1730" s="167" t="str">
        <f>IFERROR(VLOOKUP(Table2[[#This Row],[Enterprise ID]], 'ExistingRental-12.11'!A:H, 7, 0), "Not Open On 12.11")</f>
        <v>Not Open On 12.11</v>
      </c>
      <c r="V1730" s="173" t="str">
        <f>IFERROR(VLOOKUP(Table2[[#This Row],[Enterprise ID]],'Tech-ServiceDate'!A:B,2,0), "EitherNewHire or Termed")</f>
        <v>EitherNewHire or Termed</v>
      </c>
    </row>
    <row r="1731" spans="1:22" ht="33.75" customHeight="1">
      <c r="A1731" s="15">
        <v>46038</v>
      </c>
      <c r="B1731" s="7">
        <v>71012</v>
      </c>
      <c r="C1731" s="4" t="s">
        <v>18215</v>
      </c>
      <c r="D1731" s="5" t="s">
        <v>8570</v>
      </c>
      <c r="E1731" s="176" t="str">
        <f t="shared" si="70"/>
        <v>71012</v>
      </c>
      <c r="F1731" s="181">
        <f>IFERROR(VLOOKUP(D1731,'TPMS-auto'!A:J, 10,0), "Not-in-TPMS")</f>
        <v>3124786854</v>
      </c>
      <c r="G1731" s="181" t="str">
        <f>IFERROR(VLOOKUP(D1731,'TPMS-auto'!A:J,6,0),"Not-in-TPMS")</f>
        <v>071012</v>
      </c>
      <c r="H1731" s="6">
        <v>45995</v>
      </c>
      <c r="I1731" s="2" t="s">
        <v>18216</v>
      </c>
      <c r="J1731" s="3" t="s">
        <v>19296</v>
      </c>
      <c r="K1731" s="13" t="s">
        <v>14679</v>
      </c>
      <c r="L1731" s="13" t="s">
        <v>14680</v>
      </c>
      <c r="M1731" s="13"/>
      <c r="N1731" s="3" t="s">
        <v>14680</v>
      </c>
      <c r="O1731" s="3" t="s">
        <v>14680</v>
      </c>
      <c r="P1731" s="166" t="str">
        <f>IFERROR(VLOOKUP(D1731,'TPMS-auto'!A:D, 4,0),"Not-in-TPMS")</f>
        <v>0008555</v>
      </c>
      <c r="Q1731" s="166" t="str">
        <f>VLOOKUP(Table2[[#This Row],[Unit Number]],Ops,3,0)</f>
        <v>Monica, Cheryl &amp; Machell</v>
      </c>
      <c r="R1731" s="173">
        <f>IFERROR(VLOOKUP(Table2[[#This Row],[Enterprise ID]], 'ExistingRental-12.11'!A:H, 3, 0), "Not Open On 12.11")</f>
        <v>45995</v>
      </c>
      <c r="S1731" s="167" t="str">
        <f>IF(Table2[[#This Row],[Start Rental Date]]="New Rental", "New Rental", "Rental Extension Request")</f>
        <v>Rental Extension Request</v>
      </c>
      <c r="T1731" s="167" t="str">
        <f>IFERROR(IF(Table2[[#This Row],[Date of this request]]-Table2[[#This Row],[Tech Service Date]]&lt;60, "New Hire Rental", "Truck Breakdown"), "New Hire Rental")</f>
        <v>Truck Breakdown</v>
      </c>
      <c r="U1731" s="167" t="str">
        <f>IFERROR(VLOOKUP(Table2[[#This Row],[Enterprise ID]], 'ExistingRental-12.11'!A:H, 7, 0), "Not Open On 12.11")</f>
        <v>KENNETH HAYMER</v>
      </c>
      <c r="V1731" s="173">
        <f>IFERROR(VLOOKUP(Table2[[#This Row],[Enterprise ID]],'Tech-ServiceDate'!A:B,2,0), "EitherNewHire or Termed")</f>
        <v>34983</v>
      </c>
    </row>
    <row r="1732" spans="1:22" ht="33.75" customHeight="1">
      <c r="A1732" s="15">
        <v>46038</v>
      </c>
      <c r="B1732" s="8">
        <v>36431</v>
      </c>
      <c r="C1732" s="9" t="s">
        <v>19044</v>
      </c>
      <c r="D1732" s="10" t="s">
        <v>19045</v>
      </c>
      <c r="E1732" s="174" t="str">
        <f t="shared" si="70"/>
        <v>36431</v>
      </c>
      <c r="F1732" s="175" t="str">
        <f>IFERROR(VLOOKUP(D1732,'TPMS-auto'!A:J, 10,0), "Not-in-TPMS")</f>
        <v>Not-in-TPMS</v>
      </c>
      <c r="G1732" s="175" t="str">
        <f>IFERROR(VLOOKUP(D1732,'TPMS-auto'!A:J,6,0),"Not-in-TPMS")</f>
        <v>Not-in-TPMS</v>
      </c>
      <c r="H1732" s="6">
        <v>46029</v>
      </c>
      <c r="I1732" s="11" t="s">
        <v>19046</v>
      </c>
      <c r="J1732" s="13" t="s">
        <v>19047</v>
      </c>
      <c r="K1732" s="13" t="s">
        <v>19048</v>
      </c>
      <c r="L1732" s="13" t="s">
        <v>14680</v>
      </c>
      <c r="M1732" s="13"/>
      <c r="N1732" s="3" t="s">
        <v>14680</v>
      </c>
      <c r="O1732" s="3" t="s">
        <v>14680</v>
      </c>
      <c r="P1732" s="166" t="str">
        <f>IFERROR(VLOOKUP(D1732,'TPMS-auto'!A:D, 4,0),"Not-in-TPMS")</f>
        <v>Not-in-TPMS</v>
      </c>
      <c r="Q1732" s="166" t="e">
        <f>VLOOKUP(Table2[[#This Row],[Unit Number]],Ops,3,0)</f>
        <v>#N/A</v>
      </c>
      <c r="R1732" s="172" t="str">
        <f>IFERROR(VLOOKUP(Table2[[#This Row],[Enterprise ID]], 'ExistingRental-12.11'!A:H, 3, 0), "Not Open On 12.11")</f>
        <v>Not Open On 12.11</v>
      </c>
      <c r="S1732" s="166" t="str">
        <f>IF(Table2[[#This Row],[Start Rental Date]]="New Rental", "New Rental", "Rental Extension Request")</f>
        <v>Rental Extension Request</v>
      </c>
      <c r="T1732" s="166" t="str">
        <f>IFERROR(IF(Table2[[#This Row],[Date of this request]]-Table2[[#This Row],[Tech Service Date]]&lt;60, "New Hire Rental", "Truck Breakdown"), "New Hire Rental")</f>
        <v>New Hire Rental</v>
      </c>
      <c r="U1732" s="166" t="str">
        <f>IFERROR(VLOOKUP(Table2[[#This Row],[Enterprise ID]], 'ExistingRental-12.11'!A:H, 7, 0), "Not Open On 12.11")</f>
        <v>Not Open On 12.11</v>
      </c>
      <c r="V1732" s="172" t="str">
        <f>IFERROR(VLOOKUP(Table2[[#This Row],[Enterprise ID]],'Tech-ServiceDate'!A:B,2,0), "EitherNewHire or Termed")</f>
        <v>EitherNewHire or Termed</v>
      </c>
    </row>
    <row r="1733" spans="1:22" ht="33.75" customHeight="1">
      <c r="A1733" s="15">
        <v>46038</v>
      </c>
      <c r="B1733" s="8">
        <v>47392</v>
      </c>
      <c r="C1733" s="9" t="s">
        <v>19038</v>
      </c>
      <c r="D1733" s="10" t="s">
        <v>15953</v>
      </c>
      <c r="E1733" s="174" t="str">
        <f t="shared" si="70"/>
        <v>47392</v>
      </c>
      <c r="F1733" s="175">
        <f>IFERROR(VLOOKUP(D1733,'TPMS-auto'!A:J, 10,0), "Not-in-TPMS")</f>
        <v>5016729113</v>
      </c>
      <c r="G1733" s="175" t="str">
        <f>IFERROR(VLOOKUP(D1733,'TPMS-auto'!A:J,6,0),"Not-in-TPMS")</f>
        <v>047392</v>
      </c>
      <c r="H1733" s="6">
        <v>46029</v>
      </c>
      <c r="I1733" s="11" t="s">
        <v>19297</v>
      </c>
      <c r="J1733" s="13" t="s">
        <v>19040</v>
      </c>
      <c r="K1733" s="13" t="s">
        <v>17632</v>
      </c>
      <c r="L1733" s="13" t="s">
        <v>14680</v>
      </c>
      <c r="M1733" s="13"/>
      <c r="N1733" s="3" t="s">
        <v>14680</v>
      </c>
      <c r="O1733" s="3" t="s">
        <v>14680</v>
      </c>
      <c r="P1733" s="166" t="str">
        <f>IFERROR(VLOOKUP(D1733,'TPMS-auto'!A:D, 4,0),"Not-in-TPMS")</f>
        <v>0008206</v>
      </c>
      <c r="Q1733" s="166" t="str">
        <f>VLOOKUP(Table2[[#This Row],[Unit Number]],Ops,3,0)</f>
        <v>Monica, Cheryl &amp; Machell</v>
      </c>
      <c r="R1733" s="172">
        <f>IFERROR(VLOOKUP(Table2[[#This Row],[Enterprise ID]], 'ExistingRental-12.11'!A:H, 3, 0), "Not Open On 12.11")</f>
        <v>45938</v>
      </c>
      <c r="S1733" s="166" t="str">
        <f>IF(Table2[[#This Row],[Start Rental Date]]="New Rental", "New Rental", "Rental Extension Request")</f>
        <v>Rental Extension Request</v>
      </c>
      <c r="T1733" s="166" t="str">
        <f>IFERROR(IF(Table2[[#This Row],[Date of this request]]-Table2[[#This Row],[Tech Service Date]]&lt;60, "New Hire Rental", "Truck Breakdown"), "New Hire Rental")</f>
        <v>Truck Breakdown</v>
      </c>
      <c r="U1733" s="166" t="str">
        <f>IFERROR(VLOOKUP(Table2[[#This Row],[Enterprise ID]], 'ExistingRental-12.11'!A:H, 7, 0), "Not Open On 12.11")</f>
        <v>SONNY WINGER</v>
      </c>
      <c r="V1733" s="172">
        <f>IFERROR(VLOOKUP(Table2[[#This Row],[Enterprise ID]],'Tech-ServiceDate'!A:B,2,0), "EitherNewHire or Termed")</f>
        <v>45809</v>
      </c>
    </row>
    <row r="1734" spans="1:22" ht="33.75" customHeight="1">
      <c r="A1734" s="15">
        <v>46038</v>
      </c>
      <c r="B1734" s="8">
        <v>36322</v>
      </c>
      <c r="C1734" s="9" t="s">
        <v>19298</v>
      </c>
      <c r="D1734" s="10" t="s">
        <v>18936</v>
      </c>
      <c r="E1734" s="174" t="str">
        <f t="shared" si="70"/>
        <v>36322</v>
      </c>
      <c r="F1734" s="175" t="str">
        <f>IFERROR(VLOOKUP(D1734,'TPMS-auto'!A:J, 10,0), "Not-in-TPMS")</f>
        <v>Not-in-TPMS</v>
      </c>
      <c r="G1734" s="175" t="str">
        <f>IFERROR(VLOOKUP(D1734,'TPMS-auto'!A:J,6,0),"Not-in-TPMS")</f>
        <v>Not-in-TPMS</v>
      </c>
      <c r="H1734" s="12" t="s">
        <v>14676</v>
      </c>
      <c r="I1734" s="11"/>
      <c r="J1734" s="13" t="s">
        <v>19299</v>
      </c>
      <c r="K1734" s="13" t="s">
        <v>17632</v>
      </c>
      <c r="L1734" s="13" t="s">
        <v>14680</v>
      </c>
      <c r="M1734" s="13"/>
      <c r="N1734" s="3" t="s">
        <v>14680</v>
      </c>
      <c r="O1734" s="3" t="s">
        <v>14680</v>
      </c>
      <c r="P1734" s="166" t="str">
        <f>IFERROR(VLOOKUP(D1734,'TPMS-auto'!A:D, 4,0),"Not-in-TPMS")</f>
        <v>Not-in-TPMS</v>
      </c>
      <c r="Q1734" s="166" t="e">
        <f>VLOOKUP(Table2[[#This Row],[Unit Number]],Ops,3,0)</f>
        <v>#N/A</v>
      </c>
      <c r="R1734" s="172" t="str">
        <f>IFERROR(VLOOKUP(Table2[[#This Row],[Enterprise ID]], 'ExistingRental-12.11'!A:H, 3, 0), "Not Open On 12.11")</f>
        <v>Not Open On 12.11</v>
      </c>
      <c r="S1734" s="166" t="str">
        <f>IF(Table2[[#This Row],[Start Rental Date]]="New Rental", "New Rental", "Rental Extension Request")</f>
        <v>New Rental</v>
      </c>
      <c r="T1734" s="166" t="str">
        <f>IFERROR(IF(Table2[[#This Row],[Date of this request]]-Table2[[#This Row],[Tech Service Date]]&lt;60, "New Hire Rental", "Truck Breakdown"), "New Hire Rental")</f>
        <v>Truck Breakdown</v>
      </c>
      <c r="U1734" s="166" t="str">
        <f>IFERROR(VLOOKUP(Table2[[#This Row],[Enterprise ID]], 'ExistingRental-12.11'!A:H, 7, 0), "Not Open On 12.11")</f>
        <v>Not Open On 12.11</v>
      </c>
      <c r="V1734" s="172">
        <f>IFERROR(VLOOKUP(Table2[[#This Row],[Enterprise ID]],'Tech-ServiceDate'!A:B,2,0), "EitherNewHire or Termed")</f>
        <v>45704</v>
      </c>
    </row>
    <row r="1735" spans="1:22" ht="33.75" customHeight="1">
      <c r="A1735" s="15">
        <v>46038</v>
      </c>
      <c r="B1735" s="8">
        <v>23352</v>
      </c>
      <c r="C1735" s="9" t="s">
        <v>17500</v>
      </c>
      <c r="D1735" s="10" t="s">
        <v>17501</v>
      </c>
      <c r="E1735" s="174" t="str">
        <f t="shared" si="70"/>
        <v>23352</v>
      </c>
      <c r="F1735" s="175">
        <f>IFERROR(VLOOKUP(D1735,'TPMS-auto'!A:J, 10,0), "Not-in-TPMS")</f>
        <v>6307681037</v>
      </c>
      <c r="G1735" s="175" t="str">
        <f>IFERROR(VLOOKUP(D1735,'TPMS-auto'!A:J,6,0),"Not-in-TPMS")</f>
        <v>023352</v>
      </c>
      <c r="H1735" s="12">
        <v>45974</v>
      </c>
      <c r="I1735" s="2" t="s">
        <v>16022</v>
      </c>
      <c r="J1735" s="3" t="s">
        <v>17502</v>
      </c>
      <c r="K1735" s="13" t="s">
        <v>15451</v>
      </c>
      <c r="L1735" s="13" t="s">
        <v>14680</v>
      </c>
      <c r="M1735" s="13"/>
      <c r="N1735" s="3" t="s">
        <v>14680</v>
      </c>
      <c r="O1735" s="3" t="s">
        <v>14680</v>
      </c>
      <c r="P1735" s="166" t="str">
        <f>IFERROR(VLOOKUP(D1735,'TPMS-auto'!A:D, 4,0),"Not-in-TPMS")</f>
        <v>0008555</v>
      </c>
      <c r="Q1735" s="166" t="str">
        <f>VLOOKUP(Table2[[#This Row],[Unit Number]],Ops,3,0)</f>
        <v>Monica, Cheryl &amp; Machell</v>
      </c>
      <c r="R1735" s="172" t="str">
        <f>IFERROR(VLOOKUP(Table2[[#This Row],[Enterprise ID]], 'ExistingRental-12.11'!A:H, 3, 0), "Not Open On 12.11")</f>
        <v>Not Open On 12.11</v>
      </c>
      <c r="S1735" s="166" t="str">
        <f>IF(Table2[[#This Row],[Start Rental Date]]="New Rental", "New Rental", "Rental Extension Request")</f>
        <v>Rental Extension Request</v>
      </c>
      <c r="T1735" s="166" t="str">
        <f>IFERROR(IF(Table2[[#This Row],[Date of this request]]-Table2[[#This Row],[Tech Service Date]]&lt;60, "New Hire Rental", "Truck Breakdown"), "New Hire Rental")</f>
        <v>Truck Breakdown</v>
      </c>
      <c r="U1735" s="166" t="str">
        <f>IFERROR(VLOOKUP(Table2[[#This Row],[Enterprise ID]], 'ExistingRental-12.11'!A:H, 7, 0), "Not Open On 12.11")</f>
        <v>Not Open On 12.11</v>
      </c>
      <c r="V1735" s="172">
        <f>IFERROR(VLOOKUP(Table2[[#This Row],[Enterprise ID]],'Tech-ServiceDate'!A:B,2,0), "EitherNewHire or Termed")</f>
        <v>45956</v>
      </c>
    </row>
    <row r="1736" spans="1:22" ht="33.75" customHeight="1">
      <c r="A1736" s="15">
        <v>46038</v>
      </c>
      <c r="B1736" s="7">
        <v>46149</v>
      </c>
      <c r="C1736" s="4" t="s">
        <v>19186</v>
      </c>
      <c r="D1736" s="5" t="s">
        <v>8326</v>
      </c>
      <c r="E1736" s="176" t="str">
        <f t="shared" si="70"/>
        <v>46149</v>
      </c>
      <c r="F1736" s="181">
        <f>IFERROR(VLOOKUP(D1736,'TPMS-auto'!A:J, 10,0), "Not-in-TPMS")</f>
        <v>2628657159</v>
      </c>
      <c r="G1736" s="181" t="str">
        <f>IFERROR(VLOOKUP(D1736,'TPMS-auto'!A:J,6,0),"Not-in-TPMS")</f>
        <v>046149</v>
      </c>
      <c r="H1736" s="6">
        <v>46034</v>
      </c>
      <c r="I1736" s="2" t="s">
        <v>17665</v>
      </c>
      <c r="J1736" s="3" t="s">
        <v>19187</v>
      </c>
      <c r="K1736" s="3" t="s">
        <v>15451</v>
      </c>
      <c r="L1736" s="13" t="s">
        <v>14680</v>
      </c>
      <c r="M1736" s="13"/>
      <c r="N1736" s="13" t="s">
        <v>14680</v>
      </c>
      <c r="O1736" s="13" t="s">
        <v>14680</v>
      </c>
      <c r="P1736" s="166" t="str">
        <f>IFERROR(VLOOKUP(D1736,'TPMS-auto'!A:D, 4,0),"Not-in-TPMS")</f>
        <v>0008555</v>
      </c>
      <c r="Q1736" s="166" t="str">
        <f>VLOOKUP(Table2[[#This Row],[Unit Number]],Ops,3,0)</f>
        <v>Monica, Cheryl &amp; Machell</v>
      </c>
      <c r="R1736" s="173" t="str">
        <f>IFERROR(VLOOKUP(Table2[[#This Row],[Enterprise ID]], 'ExistingRental-12.11'!A:H, 3, 0), "Not Open On 12.11")</f>
        <v>Not Open On 12.11</v>
      </c>
      <c r="S1736" s="167" t="str">
        <f>IF(Table2[[#This Row],[Start Rental Date]]="New Rental", "New Rental", "Rental Extension Request")</f>
        <v>Rental Extension Request</v>
      </c>
      <c r="T1736" s="167" t="str">
        <f>IFERROR(IF(Table2[[#This Row],[Date of this request]]-Table2[[#This Row],[Tech Service Date]]&lt;60, "New Hire Rental", "Truck Breakdown"), "New Hire Rental")</f>
        <v>Truck Breakdown</v>
      </c>
      <c r="U1736" s="167" t="str">
        <f>IFERROR(VLOOKUP(Table2[[#This Row],[Enterprise ID]], 'ExistingRental-12.11'!A:H, 7, 0), "Not Open On 12.11")</f>
        <v>Not Open On 12.11</v>
      </c>
      <c r="V1736" s="173">
        <f>IFERROR(VLOOKUP(Table2[[#This Row],[Enterprise ID]],'Tech-ServiceDate'!A:B,2,0), "EitherNewHire or Termed")</f>
        <v>39377</v>
      </c>
    </row>
    <row r="1737" spans="1:22" ht="33.75" customHeight="1">
      <c r="A1737" s="15">
        <v>46038</v>
      </c>
      <c r="B1737" s="8">
        <v>37290</v>
      </c>
      <c r="C1737" s="9" t="s">
        <v>19300</v>
      </c>
      <c r="D1737" s="10" t="s">
        <v>15176</v>
      </c>
      <c r="E1737" s="174" t="str">
        <f t="shared" si="70"/>
        <v>37290</v>
      </c>
      <c r="F1737" s="175">
        <f>IFERROR(VLOOKUP(D1737,'TPMS-auto'!A:J, 10,0), "Not-in-TPMS")</f>
        <v>8608491670</v>
      </c>
      <c r="G1737" s="175" t="str">
        <f>IFERROR(VLOOKUP(D1737,'TPMS-auto'!A:J,6,0),"Not-in-TPMS")</f>
        <v>036380</v>
      </c>
      <c r="H1737" s="12" t="s">
        <v>14676</v>
      </c>
      <c r="I1737" s="11" t="s">
        <v>17655</v>
      </c>
      <c r="J1737" s="13" t="s">
        <v>19301</v>
      </c>
      <c r="K1737" s="3" t="s">
        <v>15451</v>
      </c>
      <c r="L1737" s="13" t="s">
        <v>14680</v>
      </c>
      <c r="M1737" s="13"/>
      <c r="N1737" s="13" t="s">
        <v>14680</v>
      </c>
      <c r="O1737" s="13" t="s">
        <v>14680</v>
      </c>
      <c r="P1737" s="166" t="str">
        <f>IFERROR(VLOOKUP(D1737,'TPMS-auto'!A:D, 4,0),"Not-in-TPMS")</f>
        <v>0007670</v>
      </c>
      <c r="Q1737" s="166" t="str">
        <f>VLOOKUP(Table2[[#This Row],[Unit Number]],Ops,3,0)</f>
        <v>Rob &amp; Andrea</v>
      </c>
      <c r="R1737" s="172" t="str">
        <f>IFERROR(VLOOKUP(Table2[[#This Row],[Enterprise ID]], 'ExistingRental-12.11'!A:H, 3, 0), "Not Open On 12.11")</f>
        <v>Not Open On 12.11</v>
      </c>
      <c r="S1737" s="166" t="str">
        <f>IF(Table2[[#This Row],[Start Rental Date]]="New Rental", "New Rental", "Rental Extension Request")</f>
        <v>New Rental</v>
      </c>
      <c r="T1737" s="166" t="str">
        <f>IFERROR(IF(Table2[[#This Row],[Date of this request]]-Table2[[#This Row],[Tech Service Date]]&lt;60, "New Hire Rental", "Truck Breakdown"), "New Hire Rental")</f>
        <v>Truck Breakdown</v>
      </c>
      <c r="U1737" s="166" t="str">
        <f>IFERROR(VLOOKUP(Table2[[#This Row],[Enterprise ID]], 'ExistingRental-12.11'!A:H, 7, 0), "Not Open On 12.11")</f>
        <v>Not Open On 12.11</v>
      </c>
      <c r="V1737" s="172">
        <f>IFERROR(VLOOKUP(Table2[[#This Row],[Enterprise ID]],'Tech-ServiceDate'!A:B,2,0), "EitherNewHire or Termed")</f>
        <v>44630</v>
      </c>
    </row>
    <row r="1738" spans="1:22" ht="33.75" customHeight="1">
      <c r="A1738" s="15">
        <v>46038</v>
      </c>
      <c r="B1738" s="8">
        <v>46210</v>
      </c>
      <c r="C1738" s="9" t="s">
        <v>17826</v>
      </c>
      <c r="D1738" s="10" t="s">
        <v>16106</v>
      </c>
      <c r="E1738" s="174" t="str">
        <f t="shared" si="70"/>
        <v>46210</v>
      </c>
      <c r="F1738" s="175">
        <f>IFERROR(VLOOKUP(D1738,'TPMS-auto'!A:J, 10,0), "Not-in-TPMS")</f>
        <v>5122281385</v>
      </c>
      <c r="G1738" s="175" t="str">
        <f>IFERROR(VLOOKUP(D1738,'TPMS-auto'!A:J,6,0),"Not-in-TPMS")</f>
        <v>046210</v>
      </c>
      <c r="H1738" s="12">
        <v>45992</v>
      </c>
      <c r="I1738" s="11" t="s">
        <v>18985</v>
      </c>
      <c r="J1738" s="13" t="s">
        <v>18986</v>
      </c>
      <c r="K1738" s="13" t="s">
        <v>15451</v>
      </c>
      <c r="L1738" s="13" t="s">
        <v>14680</v>
      </c>
      <c r="M1738" s="13"/>
      <c r="N1738" s="13" t="s">
        <v>14680</v>
      </c>
      <c r="O1738" s="13" t="s">
        <v>14680</v>
      </c>
      <c r="P1738" s="166" t="str">
        <f>IFERROR(VLOOKUP(D1738,'TPMS-auto'!A:D, 4,0),"Not-in-TPMS")</f>
        <v>0008147</v>
      </c>
      <c r="Q1738" s="166" t="str">
        <f>VLOOKUP(Table2[[#This Row],[Unit Number]],Ops,3,0)</f>
        <v>Carol &amp; Tasha</v>
      </c>
      <c r="R1738" s="172">
        <f>IFERROR(VLOOKUP(Table2[[#This Row],[Enterprise ID]], 'ExistingRental-12.11'!A:H, 3, 0), "Not Open On 12.11")</f>
        <v>45992</v>
      </c>
      <c r="S1738" s="166" t="str">
        <f>IF(Table2[[#This Row],[Start Rental Date]]="New Rental", "New Rental", "Rental Extension Request")</f>
        <v>Rental Extension Request</v>
      </c>
      <c r="T1738" s="166" t="str">
        <f>IFERROR(IF(Table2[[#This Row],[Date of this request]]-Table2[[#This Row],[Tech Service Date]]&lt;60, "New Hire Rental", "Truck Breakdown"), "New Hire Rental")</f>
        <v>Truck Breakdown</v>
      </c>
      <c r="U1738" s="166" t="str">
        <f>IFERROR(VLOOKUP(Table2[[#This Row],[Enterprise ID]], 'ExistingRental-12.11'!A:H, 7, 0), "Not Open On 12.11")</f>
        <v>BRANDON WEBB</v>
      </c>
      <c r="V1738" s="172">
        <f>IFERROR(VLOOKUP(Table2[[#This Row],[Enterprise ID]],'Tech-ServiceDate'!A:B,2,0), "EitherNewHire or Termed")</f>
        <v>43460</v>
      </c>
    </row>
    <row r="1739" spans="1:22" ht="33.75" customHeight="1">
      <c r="A1739" s="15">
        <v>46038</v>
      </c>
      <c r="B1739" s="8">
        <v>46456</v>
      </c>
      <c r="C1739" s="9" t="s">
        <v>19302</v>
      </c>
      <c r="D1739" s="10" t="s">
        <v>19303</v>
      </c>
      <c r="E1739" s="174" t="str">
        <f t="shared" si="70"/>
        <v>46456</v>
      </c>
      <c r="F1739" s="175" t="str">
        <f>IFERROR(VLOOKUP(D1739,'TPMS-auto'!A:J, 10,0), "Not-in-TPMS")</f>
        <v>Not-in-TPMS</v>
      </c>
      <c r="G1739" s="175" t="str">
        <f>IFERROR(VLOOKUP(D1739,'TPMS-auto'!A:J,6,0),"Not-in-TPMS")</f>
        <v>Not-in-TPMS</v>
      </c>
      <c r="H1739" s="12" t="s">
        <v>14676</v>
      </c>
      <c r="I1739" s="11" t="s">
        <v>19304</v>
      </c>
      <c r="J1739" s="13"/>
      <c r="K1739" s="13" t="s">
        <v>15451</v>
      </c>
      <c r="L1739" s="13" t="s">
        <v>14680</v>
      </c>
      <c r="M1739" s="13"/>
      <c r="N1739" s="13" t="s">
        <v>14680</v>
      </c>
      <c r="O1739" s="13" t="s">
        <v>14680</v>
      </c>
      <c r="P1739" s="166" t="str">
        <f>IFERROR(VLOOKUP(D1739,'TPMS-auto'!A:D, 4,0),"Not-in-TPMS")</f>
        <v>Not-in-TPMS</v>
      </c>
      <c r="Q1739" s="166" t="e">
        <f>VLOOKUP(Table2[[#This Row],[Unit Number]],Ops,3,0)</f>
        <v>#N/A</v>
      </c>
      <c r="R1739" s="172" t="str">
        <f>IFERROR(VLOOKUP(Table2[[#This Row],[Enterprise ID]], 'ExistingRental-12.11'!A:H, 3, 0), "Not Open On 12.11")</f>
        <v>Not Open On 12.11</v>
      </c>
      <c r="S1739" s="166" t="str">
        <f>IF(Table2[[#This Row],[Start Rental Date]]="New Rental", "New Rental", "Rental Extension Request")</f>
        <v>New Rental</v>
      </c>
      <c r="T1739" s="166" t="str">
        <f>IFERROR(IF(Table2[[#This Row],[Date of this request]]-Table2[[#This Row],[Tech Service Date]]&lt;60, "New Hire Rental", "Truck Breakdown"), "New Hire Rental")</f>
        <v>New Hire Rental</v>
      </c>
      <c r="U1739" s="166" t="str">
        <f>IFERROR(VLOOKUP(Table2[[#This Row],[Enterprise ID]], 'ExistingRental-12.11'!A:H, 7, 0), "Not Open On 12.11")</f>
        <v>Not Open On 12.11</v>
      </c>
      <c r="V1739" s="172" t="str">
        <f>IFERROR(VLOOKUP(Table2[[#This Row],[Enterprise ID]],'Tech-ServiceDate'!A:B,2,0), "EitherNewHire or Termed")</f>
        <v>EitherNewHire or Termed</v>
      </c>
    </row>
    <row r="1740" spans="1:22" ht="33.75" customHeight="1">
      <c r="A1740" s="15">
        <v>46041</v>
      </c>
      <c r="B1740" s="8">
        <v>61248</v>
      </c>
      <c r="C1740" s="9" t="s">
        <v>19305</v>
      </c>
      <c r="D1740" s="10" t="s">
        <v>19306</v>
      </c>
      <c r="E1740" s="174" t="str">
        <f t="shared" si="70"/>
        <v>61248</v>
      </c>
      <c r="F1740" s="175">
        <f>IFERROR(VLOOKUP(D1740,'TPMS-auto'!A:J, 10,0), "Not-in-TPMS")</f>
        <v>5704175482</v>
      </c>
      <c r="G1740" s="175" t="str">
        <f>IFERROR(VLOOKUP(D1740,'TPMS-auto'!A:J,6,0),"Not-in-TPMS")</f>
        <v>061248</v>
      </c>
      <c r="H1740" s="12" t="s">
        <v>14676</v>
      </c>
      <c r="I1740" s="11"/>
      <c r="J1740" s="13" t="s">
        <v>19307</v>
      </c>
      <c r="K1740" s="13" t="s">
        <v>15451</v>
      </c>
      <c r="L1740" s="13" t="s">
        <v>14680</v>
      </c>
      <c r="M1740" s="13"/>
      <c r="N1740" s="13" t="s">
        <v>14680</v>
      </c>
      <c r="O1740" s="13" t="s">
        <v>14680</v>
      </c>
      <c r="P1740" s="166" t="str">
        <f>IFERROR(VLOOKUP(D1740,'TPMS-auto'!A:D, 4,0),"Not-in-TPMS")</f>
        <v>0007670</v>
      </c>
      <c r="Q1740" s="166" t="str">
        <f>VLOOKUP(Table2[[#This Row],[Unit Number]],Ops,3,0)</f>
        <v>Rob &amp; Andrea</v>
      </c>
      <c r="R1740" s="172" t="str">
        <f>IFERROR(VLOOKUP(Table2[[#This Row],[Enterprise ID]], 'ExistingRental-12.11'!A:H, 3, 0), "Not Open On 12.11")</f>
        <v>Not Open On 12.11</v>
      </c>
      <c r="S1740" s="166" t="str">
        <f>IF(Table2[[#This Row],[Start Rental Date]]="New Rental", "New Rental", "Rental Extension Request")</f>
        <v>New Rental</v>
      </c>
      <c r="T1740" s="166" t="str">
        <f>IFERROR(IF(Table2[[#This Row],[Date of this request]]-Table2[[#This Row],[Tech Service Date]]&lt;60, "New Hire Rental", "Truck Breakdown"), "New Hire Rental")</f>
        <v>Truck Breakdown</v>
      </c>
      <c r="U1740" s="166" t="str">
        <f>IFERROR(VLOOKUP(Table2[[#This Row],[Enterprise ID]], 'ExistingRental-12.11'!A:H, 7, 0), "Not Open On 12.11")</f>
        <v>Not Open On 12.11</v>
      </c>
      <c r="V1740" s="172">
        <f>IFERROR(VLOOKUP(Table2[[#This Row],[Enterprise ID]],'Tech-ServiceDate'!A:B,2,0), "EitherNewHire or Termed")</f>
        <v>43619</v>
      </c>
    </row>
    <row r="1741" spans="1:22" ht="33.75" customHeight="1">
      <c r="A1741" s="15">
        <v>46041</v>
      </c>
      <c r="B1741" s="8">
        <v>21481</v>
      </c>
      <c r="C1741" s="9" t="s">
        <v>19308</v>
      </c>
      <c r="D1741" s="10" t="s">
        <v>14998</v>
      </c>
      <c r="E1741" s="174" t="str">
        <f t="shared" si="70"/>
        <v>21481</v>
      </c>
      <c r="F1741" s="175">
        <f>IFERROR(VLOOKUP(D1741,'TPMS-auto'!A:J, 10,0), "Not-in-TPMS")</f>
        <v>5716825085</v>
      </c>
      <c r="G1741" s="175">
        <f>IFERROR(VLOOKUP(D1741,'TPMS-auto'!A:J,6,0),"Not-in-TPMS")</f>
        <v>0</v>
      </c>
      <c r="H1741" s="12" t="s">
        <v>14676</v>
      </c>
      <c r="I1741" s="11" t="s">
        <v>14879</v>
      </c>
      <c r="J1741" s="13" t="s">
        <v>19309</v>
      </c>
      <c r="K1741" s="13" t="s">
        <v>15451</v>
      </c>
      <c r="L1741" s="13" t="s">
        <v>14680</v>
      </c>
      <c r="M1741" s="13"/>
      <c r="N1741" s="13" t="s">
        <v>14680</v>
      </c>
      <c r="O1741" s="13" t="s">
        <v>14680</v>
      </c>
      <c r="P1741" s="166" t="str">
        <f>IFERROR(VLOOKUP(D1741,'TPMS-auto'!A:D, 4,0),"Not-in-TPMS")</f>
        <v>0007084</v>
      </c>
      <c r="Q1741" s="166" t="str">
        <f>VLOOKUP(Table2[[#This Row],[Unit Number]],Ops,3,0)</f>
        <v>Monica, Cheryl &amp; Machell</v>
      </c>
      <c r="R1741" s="172" t="str">
        <f>IFERROR(VLOOKUP(Table2[[#This Row],[Enterprise ID]], 'ExistingRental-12.11'!A:H, 3, 0), "Not Open On 12.11")</f>
        <v>Not Open On 12.11</v>
      </c>
      <c r="S1741" s="166" t="str">
        <f>IF(Table2[[#This Row],[Start Rental Date]]="New Rental", "New Rental", "Rental Extension Request")</f>
        <v>New Rental</v>
      </c>
      <c r="T1741" s="166" t="str">
        <f>IFERROR(IF(Table2[[#This Row],[Date of this request]]-Table2[[#This Row],[Tech Service Date]]&lt;60, "New Hire Rental", "Truck Breakdown"), "New Hire Rental")</f>
        <v>Truck Breakdown</v>
      </c>
      <c r="U1741" s="166" t="str">
        <f>IFERROR(VLOOKUP(Table2[[#This Row],[Enterprise ID]], 'ExistingRental-12.11'!A:H, 7, 0), "Not Open On 12.11")</f>
        <v>Not Open On 12.11</v>
      </c>
      <c r="V1741" s="172">
        <f>IFERROR(VLOOKUP(Table2[[#This Row],[Enterprise ID]],'Tech-ServiceDate'!A:B,2,0), "EitherNewHire or Termed")</f>
        <v>45837</v>
      </c>
    </row>
    <row r="1742" spans="1:22" ht="33.75" customHeight="1">
      <c r="A1742" s="15">
        <v>46041</v>
      </c>
      <c r="B1742" s="8">
        <v>46821</v>
      </c>
      <c r="C1742" s="9" t="s">
        <v>19310</v>
      </c>
      <c r="D1742" s="10" t="s">
        <v>16571</v>
      </c>
      <c r="E1742" s="174" t="str">
        <f t="shared" si="70"/>
        <v>46821</v>
      </c>
      <c r="F1742" s="175">
        <f>IFERROR(VLOOKUP(D1742,'TPMS-auto'!A:J, 10,0), "Not-in-TPMS")</f>
        <v>8643400517</v>
      </c>
      <c r="G1742" s="175" t="str">
        <f>IFERROR(VLOOKUP(D1742,'TPMS-auto'!A:J,6,0),"Not-in-TPMS")</f>
        <v>046821</v>
      </c>
      <c r="H1742" s="12">
        <v>45950</v>
      </c>
      <c r="I1742" s="11" t="s">
        <v>16572</v>
      </c>
      <c r="J1742" s="13" t="s">
        <v>19311</v>
      </c>
      <c r="K1742" s="13" t="s">
        <v>14679</v>
      </c>
      <c r="L1742" s="13" t="s">
        <v>14680</v>
      </c>
      <c r="M1742" s="13"/>
      <c r="N1742" s="13" t="s">
        <v>14680</v>
      </c>
      <c r="O1742" s="13" t="s">
        <v>14680</v>
      </c>
      <c r="P1742" s="166" t="str">
        <f>IFERROR(VLOOKUP(D1742,'TPMS-auto'!A:D, 4,0),"Not-in-TPMS")</f>
        <v>0004766</v>
      </c>
      <c r="Q1742" s="166" t="str">
        <f>VLOOKUP(Table2[[#This Row],[Unit Number]],Ops,3,0)</f>
        <v>Rob &amp; Andrea</v>
      </c>
      <c r="R1742" s="172" t="str">
        <f>IFERROR(VLOOKUP(Table2[[#This Row],[Enterprise ID]], 'ExistingRental-12.11'!A:H, 3, 0), "Not Open On 12.11")</f>
        <v>Not Open On 12.11</v>
      </c>
      <c r="S1742" s="166" t="str">
        <f>IF(Table2[[#This Row],[Start Rental Date]]="New Rental", "New Rental", "Rental Extension Request")</f>
        <v>Rental Extension Request</v>
      </c>
      <c r="T1742" s="166" t="str">
        <f>IFERROR(IF(Table2[[#This Row],[Date of this request]]-Table2[[#This Row],[Tech Service Date]]&lt;60, "New Hire Rental", "Truck Breakdown"), "New Hire Rental")</f>
        <v>Truck Breakdown</v>
      </c>
      <c r="U1742" s="166" t="str">
        <f>IFERROR(VLOOKUP(Table2[[#This Row],[Enterprise ID]], 'ExistingRental-12.11'!A:H, 7, 0), "Not Open On 12.11")</f>
        <v>Not Open On 12.11</v>
      </c>
      <c r="V1742" s="172">
        <f>IFERROR(VLOOKUP(Table2[[#This Row],[Enterprise ID]],'Tech-ServiceDate'!A:B,2,0), "EitherNewHire or Termed")</f>
        <v>45298</v>
      </c>
    </row>
    <row r="1743" spans="1:22" ht="33.75" customHeight="1">
      <c r="A1743" s="15">
        <v>46041</v>
      </c>
      <c r="B1743" s="8">
        <v>21791</v>
      </c>
      <c r="C1743" s="9" t="s">
        <v>19312</v>
      </c>
      <c r="D1743" s="10" t="s">
        <v>12005</v>
      </c>
      <c r="E1743" s="174" t="str">
        <f t="shared" si="70"/>
        <v>21791</v>
      </c>
      <c r="F1743" s="175">
        <f>IFERROR(VLOOKUP(D1743,'TPMS-auto'!A:J, 10,0), "Not-in-TPMS")</f>
        <v>9566720041</v>
      </c>
      <c r="G1743" s="175" t="str">
        <f>IFERROR(VLOOKUP(D1743,'TPMS-auto'!A:J,6,0),"Not-in-TPMS")</f>
        <v>021791</v>
      </c>
      <c r="H1743" s="12" t="s">
        <v>14676</v>
      </c>
      <c r="I1743" s="11" t="s">
        <v>19313</v>
      </c>
      <c r="J1743" s="13"/>
      <c r="K1743" s="13" t="s">
        <v>14679</v>
      </c>
      <c r="L1743" s="13" t="s">
        <v>14680</v>
      </c>
      <c r="M1743" s="13"/>
      <c r="N1743" s="13" t="s">
        <v>14680</v>
      </c>
      <c r="O1743" s="13" t="s">
        <v>14680</v>
      </c>
      <c r="P1743" s="166" t="str">
        <f>IFERROR(VLOOKUP(D1743,'TPMS-auto'!A:D, 4,0),"Not-in-TPMS")</f>
        <v>0008147</v>
      </c>
      <c r="Q1743" s="166" t="str">
        <f>VLOOKUP(Table2[[#This Row],[Unit Number]],Ops,3,0)</f>
        <v>Carol &amp; Tasha</v>
      </c>
      <c r="R1743" s="172" t="str">
        <f>IFERROR(VLOOKUP(Table2[[#This Row],[Enterprise ID]], 'ExistingRental-12.11'!A:H, 3, 0), "Not Open On 12.11")</f>
        <v>Not Open On 12.11</v>
      </c>
      <c r="S1743" s="166" t="str">
        <f>IF(Table2[[#This Row],[Start Rental Date]]="New Rental", "New Rental", "Rental Extension Request")</f>
        <v>New Rental</v>
      </c>
      <c r="T1743" s="166" t="str">
        <f>IFERROR(IF(Table2[[#This Row],[Date of this request]]-Table2[[#This Row],[Tech Service Date]]&lt;60, "New Hire Rental", "Truck Breakdown"), "New Hire Rental")</f>
        <v>Truck Breakdown</v>
      </c>
      <c r="U1743" s="166" t="str">
        <f>IFERROR(VLOOKUP(Table2[[#This Row],[Enterprise ID]], 'ExistingRental-12.11'!A:H, 7, 0), "Not Open On 12.11")</f>
        <v>Not Open On 12.11</v>
      </c>
      <c r="V1743" s="172">
        <f>IFERROR(VLOOKUP(Table2[[#This Row],[Enterprise ID]],'Tech-ServiceDate'!A:B,2,0), "EitherNewHire or Termed")</f>
        <v>35103</v>
      </c>
    </row>
    <row r="1744" spans="1:22" ht="33.75" customHeight="1">
      <c r="A1744" s="15">
        <v>46041</v>
      </c>
      <c r="B1744" s="8">
        <v>23876</v>
      </c>
      <c r="C1744" s="9" t="s">
        <v>19314</v>
      </c>
      <c r="D1744" s="10" t="s">
        <v>18385</v>
      </c>
      <c r="E1744" s="174" t="str">
        <f t="shared" si="70"/>
        <v>23876</v>
      </c>
      <c r="F1744" s="175">
        <f>IFERROR(VLOOKUP(D1744,'TPMS-auto'!A:J, 10,0), "Not-in-TPMS")</f>
        <v>7739510259</v>
      </c>
      <c r="G1744" s="175" t="str">
        <f>IFERROR(VLOOKUP(D1744,'TPMS-auto'!A:J,6,0),"Not-in-TPMS")</f>
        <v>023876</v>
      </c>
      <c r="H1744" s="12">
        <v>46006</v>
      </c>
      <c r="I1744" s="11" t="s">
        <v>19315</v>
      </c>
      <c r="J1744" s="13" t="s">
        <v>16716</v>
      </c>
      <c r="K1744" s="13" t="s">
        <v>14679</v>
      </c>
      <c r="L1744" s="13" t="s">
        <v>14680</v>
      </c>
      <c r="M1744" s="13"/>
      <c r="N1744" s="13" t="s">
        <v>14680</v>
      </c>
      <c r="O1744" s="13" t="s">
        <v>14680</v>
      </c>
      <c r="P1744" s="166" t="str">
        <f>IFERROR(VLOOKUP(D1744,'TPMS-auto'!A:D, 4,0),"Not-in-TPMS")</f>
        <v>0008555</v>
      </c>
      <c r="Q1744" s="166" t="str">
        <f>VLOOKUP(Table2[[#This Row],[Unit Number]],Ops,3,0)</f>
        <v>Monica, Cheryl &amp; Machell</v>
      </c>
      <c r="R1744" s="172">
        <f>IFERROR(VLOOKUP(Table2[[#This Row],[Enterprise ID]], 'ExistingRental-12.11'!A:H, 3, 0), "Not Open On 12.11")</f>
        <v>46001</v>
      </c>
      <c r="S1744" s="166" t="str">
        <f>IF(Table2[[#This Row],[Start Rental Date]]="New Rental", "New Rental", "Rental Extension Request")</f>
        <v>Rental Extension Request</v>
      </c>
      <c r="T1744" s="166" t="str">
        <f>IFERROR(IF(Table2[[#This Row],[Date of this request]]-Table2[[#This Row],[Tech Service Date]]&lt;60, "New Hire Rental", "Truck Breakdown"), "New Hire Rental")</f>
        <v>Truck Breakdown</v>
      </c>
      <c r="U1744" s="166" t="str">
        <f>IFERROR(VLOOKUP(Table2[[#This Row],[Enterprise ID]], 'ExistingRental-12.11'!A:H, 7, 0), "Not Open On 12.11")</f>
        <v>MIGUEL SERRATO</v>
      </c>
      <c r="V1744" s="172">
        <f>IFERROR(VLOOKUP(Table2[[#This Row],[Enterprise ID]],'Tech-ServiceDate'!A:B,2,0), "EitherNewHire or Termed")</f>
        <v>45186</v>
      </c>
    </row>
    <row r="1745" spans="1:22" ht="33.75" customHeight="1">
      <c r="A1745" s="15">
        <v>46041</v>
      </c>
      <c r="B1745" s="8">
        <v>61651</v>
      </c>
      <c r="C1745" s="9" t="s">
        <v>19316</v>
      </c>
      <c r="D1745" s="10" t="s">
        <v>18525</v>
      </c>
      <c r="E1745" s="174" t="str">
        <f t="shared" si="70"/>
        <v>61651</v>
      </c>
      <c r="F1745" s="175">
        <f>IFERROR(VLOOKUP(D1745,'TPMS-auto'!A:J, 10,0), "Not-in-TPMS")</f>
        <v>2254494318</v>
      </c>
      <c r="G1745" s="175" t="str">
        <f>IFERROR(VLOOKUP(D1745,'TPMS-auto'!A:J,6,0),"Not-in-TPMS")</f>
        <v>061651</v>
      </c>
      <c r="H1745" s="12">
        <v>46006</v>
      </c>
      <c r="I1745" s="2" t="s">
        <v>18526</v>
      </c>
      <c r="J1745" s="13" t="s">
        <v>15414</v>
      </c>
      <c r="K1745" s="13" t="s">
        <v>14679</v>
      </c>
      <c r="L1745" s="13" t="s">
        <v>14680</v>
      </c>
      <c r="M1745" s="13"/>
      <c r="N1745" s="13" t="s">
        <v>14680</v>
      </c>
      <c r="O1745" s="13" t="s">
        <v>14680</v>
      </c>
      <c r="P1745" s="166" t="str">
        <f>IFERROR(VLOOKUP(D1745,'TPMS-auto'!A:D, 4,0),"Not-in-TPMS")</f>
        <v>0008206</v>
      </c>
      <c r="Q1745" s="166" t="str">
        <f>VLOOKUP(Table2[[#This Row],[Unit Number]],Ops,3,0)</f>
        <v>Monica, Cheryl &amp; Machell</v>
      </c>
      <c r="R1745" s="172" t="str">
        <f>IFERROR(VLOOKUP(Table2[[#This Row],[Enterprise ID]], 'ExistingRental-12.11'!A:H, 3, 0), "Not Open On 12.11")</f>
        <v>Not Open On 12.11</v>
      </c>
      <c r="S1745" s="166" t="str">
        <f>IF(Table2[[#This Row],[Start Rental Date]]="New Rental", "New Rental", "Rental Extension Request")</f>
        <v>Rental Extension Request</v>
      </c>
      <c r="T1745" s="166" t="str">
        <f>IFERROR(IF(Table2[[#This Row],[Date of this request]]-Table2[[#This Row],[Tech Service Date]]&lt;60, "New Hire Rental", "Truck Breakdown"), "New Hire Rental")</f>
        <v>Truck Breakdown</v>
      </c>
      <c r="U1745" s="166" t="str">
        <f>IFERROR(VLOOKUP(Table2[[#This Row],[Enterprise ID]], 'ExistingRental-12.11'!A:H, 7, 0), "Not Open On 12.11")</f>
        <v>Not Open On 12.11</v>
      </c>
      <c r="V1745" s="172">
        <f>IFERROR(VLOOKUP(Table2[[#This Row],[Enterprise ID]],'Tech-ServiceDate'!A:B,2,0), "EitherNewHire or Termed")</f>
        <v>41855</v>
      </c>
    </row>
    <row r="1746" spans="1:22" ht="33.75" customHeight="1">
      <c r="A1746" s="15">
        <v>46041</v>
      </c>
      <c r="B1746" s="8">
        <v>61209</v>
      </c>
      <c r="C1746" s="9" t="s">
        <v>19008</v>
      </c>
      <c r="D1746" s="10" t="s">
        <v>9124</v>
      </c>
      <c r="E1746" s="174" t="str">
        <f t="shared" si="70"/>
        <v>61209</v>
      </c>
      <c r="F1746" s="175">
        <f>IFERROR(VLOOKUP(D1746,'TPMS-auto'!A:J, 10,0), "Not-in-TPMS")</f>
        <v>4696796160</v>
      </c>
      <c r="G1746" s="175" t="str">
        <f>IFERROR(VLOOKUP(D1746,'TPMS-auto'!A:J,6,0),"Not-in-TPMS")</f>
        <v>061209</v>
      </c>
      <c r="H1746" s="12">
        <v>46028</v>
      </c>
      <c r="I1746" s="11" t="s">
        <v>19009</v>
      </c>
      <c r="J1746" s="13" t="s">
        <v>19010</v>
      </c>
      <c r="K1746" s="3" t="s">
        <v>15451</v>
      </c>
      <c r="L1746" s="13" t="s">
        <v>14680</v>
      </c>
      <c r="M1746" s="13"/>
      <c r="N1746" s="13" t="s">
        <v>14680</v>
      </c>
      <c r="O1746" s="13" t="s">
        <v>14680</v>
      </c>
      <c r="P1746" s="166" t="str">
        <f>IFERROR(VLOOKUP(D1746,'TPMS-auto'!A:D, 4,0),"Not-in-TPMS")</f>
        <v>0007995</v>
      </c>
      <c r="Q1746" s="166" t="str">
        <f>VLOOKUP(Table2[[#This Row],[Unit Number]],Ops,3,0)</f>
        <v>Carol &amp; Tasha</v>
      </c>
      <c r="R1746" s="172" t="str">
        <f>IFERROR(VLOOKUP(Table2[[#This Row],[Enterprise ID]], 'ExistingRental-12.11'!A:H, 3, 0), "Not Open On 12.11")</f>
        <v>Not Open On 12.11</v>
      </c>
      <c r="S1746" s="166" t="str">
        <f>IF(Table2[[#This Row],[Start Rental Date]]="New Rental", "New Rental", "Rental Extension Request")</f>
        <v>Rental Extension Request</v>
      </c>
      <c r="T1746" s="166" t="str">
        <f>IFERROR(IF(Table2[[#This Row],[Date of this request]]-Table2[[#This Row],[Tech Service Date]]&lt;60, "New Hire Rental", "Truck Breakdown"), "New Hire Rental")</f>
        <v>Truck Breakdown</v>
      </c>
      <c r="U1746" s="166" t="str">
        <f>IFERROR(VLOOKUP(Table2[[#This Row],[Enterprise ID]], 'ExistingRental-12.11'!A:H, 7, 0), "Not Open On 12.11")</f>
        <v>Not Open On 12.11</v>
      </c>
      <c r="V1746" s="172">
        <f>IFERROR(VLOOKUP(Table2[[#This Row],[Enterprise ID]],'Tech-ServiceDate'!A:B,2,0), "EitherNewHire or Termed")</f>
        <v>36873</v>
      </c>
    </row>
    <row r="1747" spans="1:22" ht="33.75" customHeight="1">
      <c r="A1747" s="15">
        <v>46041</v>
      </c>
      <c r="B1747" s="8">
        <v>61015</v>
      </c>
      <c r="C1747" s="9" t="s">
        <v>17646</v>
      </c>
      <c r="D1747" s="10"/>
      <c r="E1747" s="174" t="str">
        <f t="shared" si="70"/>
        <v>61015</v>
      </c>
      <c r="F1747" s="175" t="str">
        <f>IFERROR(VLOOKUP(D1747,'TPMS-auto'!A:J, 10,0), "Not-in-TPMS")</f>
        <v>Not-in-TPMS</v>
      </c>
      <c r="G1747" s="175" t="str">
        <f>IFERROR(VLOOKUP(D1747,'TPMS-auto'!A:J,6,0),"Not-in-TPMS")</f>
        <v>Not-in-TPMS</v>
      </c>
      <c r="H1747" s="12">
        <v>46036</v>
      </c>
      <c r="I1747" s="2" t="s">
        <v>17858</v>
      </c>
      <c r="J1747" s="3" t="s">
        <v>15394</v>
      </c>
      <c r="K1747" s="13" t="s">
        <v>17640</v>
      </c>
      <c r="L1747" s="13"/>
      <c r="M1747" s="13"/>
      <c r="N1747" s="13" t="s">
        <v>14680</v>
      </c>
      <c r="O1747" s="13" t="s">
        <v>14680</v>
      </c>
      <c r="P1747" s="166" t="str">
        <f>IFERROR(VLOOKUP(D1747,'TPMS-auto'!A:D, 4,0),"Not-in-TPMS")</f>
        <v>Not-in-TPMS</v>
      </c>
      <c r="Q1747" s="166" t="e">
        <f>VLOOKUP(Table2[[#This Row],[Unit Number]],Ops,3,0)</f>
        <v>#N/A</v>
      </c>
      <c r="R1747" s="172" t="str">
        <f>IFERROR(VLOOKUP(Table2[[#This Row],[Enterprise ID]], 'ExistingRental-12.11'!A:H, 3, 0), "Not Open On 12.11")</f>
        <v>Not Open On 12.11</v>
      </c>
      <c r="S1747" s="166" t="str">
        <f>IF(Table2[[#This Row],[Start Rental Date]]="New Rental", "New Rental", "Rental Extension Request")</f>
        <v>Rental Extension Request</v>
      </c>
      <c r="T1747" s="166" t="str">
        <f>IFERROR(IF(Table2[[#This Row],[Date of this request]]-Table2[[#This Row],[Tech Service Date]]&lt;60, "New Hire Rental", "Truck Breakdown"), "New Hire Rental")</f>
        <v>New Hire Rental</v>
      </c>
      <c r="U1747" s="166" t="str">
        <f>IFERROR(VLOOKUP(Table2[[#This Row],[Enterprise ID]], 'ExistingRental-12.11'!A:H, 7, 0), "Not Open On 12.11")</f>
        <v>Not Open On 12.11</v>
      </c>
      <c r="V1747" s="172" t="str">
        <f>IFERROR(VLOOKUP(Table2[[#This Row],[Enterprise ID]],'Tech-ServiceDate'!A:B,2,0), "EitherNewHire or Termed")</f>
        <v>EitherNewHire or Termed</v>
      </c>
    </row>
    <row r="1748" spans="1:22" ht="33.75" customHeight="1">
      <c r="A1748" s="15">
        <v>46041</v>
      </c>
      <c r="B1748" s="8">
        <v>21237</v>
      </c>
      <c r="C1748" s="9" t="s">
        <v>17783</v>
      </c>
      <c r="D1748" s="10" t="s">
        <v>17784</v>
      </c>
      <c r="E1748" s="174" t="str">
        <f t="shared" si="70"/>
        <v>21237</v>
      </c>
      <c r="F1748" s="175">
        <f>IFERROR(VLOOKUP(D1748,'TPMS-auto'!A:J, 10,0), "Not-in-TPMS")</f>
        <v>7186660114</v>
      </c>
      <c r="G1748" s="175" t="str">
        <f>IFERROR(VLOOKUP(D1748,'TPMS-auto'!A:J,6,0),"Not-in-TPMS")</f>
        <v>021237</v>
      </c>
      <c r="H1748" s="12">
        <v>45981</v>
      </c>
      <c r="I1748" s="191" t="s">
        <v>17785</v>
      </c>
      <c r="J1748" s="102" t="s">
        <v>17786</v>
      </c>
      <c r="K1748" s="102"/>
      <c r="L1748" s="13" t="s">
        <v>14680</v>
      </c>
      <c r="M1748" s="13"/>
      <c r="N1748" s="13" t="s">
        <v>14680</v>
      </c>
      <c r="O1748" s="13" t="s">
        <v>14680</v>
      </c>
      <c r="P1748" s="166" t="str">
        <f>IFERROR(VLOOKUP(D1748,'TPMS-auto'!A:D, 4,0),"Not-in-TPMS")</f>
        <v>0007744</v>
      </c>
      <c r="Q1748" s="166" t="str">
        <f>VLOOKUP(Table2[[#This Row],[Unit Number]],Ops,3,0)</f>
        <v>Rob &amp; Andrea</v>
      </c>
      <c r="R1748" s="172">
        <f>IFERROR(VLOOKUP(Table2[[#This Row],[Enterprise ID]], 'ExistingRental-12.11'!A:H, 3, 0), "Not Open On 12.11")</f>
        <v>45860</v>
      </c>
      <c r="S1748" s="166" t="str">
        <f>IF(Table2[[#This Row],[Start Rental Date]]="New Rental", "New Rental", "Rental Extension Request")</f>
        <v>Rental Extension Request</v>
      </c>
      <c r="T1748" s="166" t="str">
        <f>IFERROR(IF(Table2[[#This Row],[Date of this request]]-Table2[[#This Row],[Tech Service Date]]&lt;60, "New Hire Rental", "Truck Breakdown"), "New Hire Rental")</f>
        <v>Truck Breakdown</v>
      </c>
      <c r="U1748" s="166" t="str">
        <f>IFERROR(VLOOKUP(Table2[[#This Row],[Enterprise ID]], 'ExistingRental-12.11'!A:H, 7, 0), "Not Open On 12.11")</f>
        <v>ARTHUR HARRIS</v>
      </c>
      <c r="V1748" s="172">
        <f>IFERROR(VLOOKUP(Table2[[#This Row],[Enterprise ID]],'Tech-ServiceDate'!A:B,2,0), "EitherNewHire or Termed")</f>
        <v>45858</v>
      </c>
    </row>
    <row r="1749" spans="1:22" ht="33.75" customHeight="1">
      <c r="A1749" s="15">
        <v>46041</v>
      </c>
      <c r="B1749" s="8">
        <v>24056</v>
      </c>
      <c r="C1749" s="9" t="s">
        <v>19023</v>
      </c>
      <c r="D1749" s="10" t="s">
        <v>12305</v>
      </c>
      <c r="E1749" s="174" t="str">
        <f t="shared" si="70"/>
        <v>24056</v>
      </c>
      <c r="F1749" s="175">
        <f>IFERROR(VLOOKUP(D1749,'TPMS-auto'!A:J, 10,0), "Not-in-TPMS")</f>
        <v>9094026031</v>
      </c>
      <c r="G1749" s="175" t="str">
        <f>IFERROR(VLOOKUP(D1749,'TPMS-auto'!A:J,6,0),"Not-in-TPMS")</f>
        <v>024056</v>
      </c>
      <c r="H1749" s="12">
        <v>46029</v>
      </c>
      <c r="I1749" s="11" t="s">
        <v>19317</v>
      </c>
      <c r="J1749" s="13" t="s">
        <v>19318</v>
      </c>
      <c r="K1749" s="13" t="s">
        <v>15451</v>
      </c>
      <c r="L1749" s="13" t="s">
        <v>14680</v>
      </c>
      <c r="M1749" s="13"/>
      <c r="N1749" s="13" t="s">
        <v>14680</v>
      </c>
      <c r="O1749" s="13" t="s">
        <v>14680</v>
      </c>
      <c r="P1749" s="166" t="str">
        <f>IFERROR(VLOOKUP(D1749,'TPMS-auto'!A:D, 4,0),"Not-in-TPMS")</f>
        <v>0007108</v>
      </c>
      <c r="Q1749" s="166" t="str">
        <f>VLOOKUP(Table2[[#This Row],[Unit Number]],Ops,3,0)</f>
        <v>Carol &amp; Tasha</v>
      </c>
      <c r="R1749" s="172" t="str">
        <f>IFERROR(VLOOKUP(Table2[[#This Row],[Enterprise ID]], 'ExistingRental-12.11'!A:H, 3, 0), "Not Open On 12.11")</f>
        <v>Not Open On 12.11</v>
      </c>
      <c r="S1749" s="166" t="str">
        <f>IF(Table2[[#This Row],[Start Rental Date]]="New Rental", "New Rental", "Rental Extension Request")</f>
        <v>Rental Extension Request</v>
      </c>
      <c r="T1749" s="166" t="str">
        <f>IFERROR(IF(Table2[[#This Row],[Date of this request]]-Table2[[#This Row],[Tech Service Date]]&lt;60, "New Hire Rental", "Truck Breakdown"), "New Hire Rental")</f>
        <v>Truck Breakdown</v>
      </c>
      <c r="U1749" s="166" t="str">
        <f>IFERROR(VLOOKUP(Table2[[#This Row],[Enterprise ID]], 'ExistingRental-12.11'!A:H, 7, 0), "Not Open On 12.11")</f>
        <v>Not Open On 12.11</v>
      </c>
      <c r="V1749" s="172">
        <f>IFERROR(VLOOKUP(Table2[[#This Row],[Enterprise ID]],'Tech-ServiceDate'!A:B,2,0), "EitherNewHire or Termed")</f>
        <v>37167</v>
      </c>
    </row>
    <row r="1750" spans="1:22" ht="33.75" customHeight="1">
      <c r="A1750" s="15">
        <v>46041</v>
      </c>
      <c r="B1750" s="7">
        <v>61560</v>
      </c>
      <c r="C1750" s="4" t="s">
        <v>19143</v>
      </c>
      <c r="D1750" s="5" t="s">
        <v>19144</v>
      </c>
      <c r="E1750" s="176" t="str">
        <f t="shared" si="70"/>
        <v>61560</v>
      </c>
      <c r="F1750" s="181">
        <f>IFERROR(VLOOKUP(D1750,'TPMS-auto'!A:J, 10,0), "Not-in-TPMS")</f>
        <v>5613328437</v>
      </c>
      <c r="G1750" s="181" t="str">
        <f>IFERROR(VLOOKUP(D1750,'TPMS-auto'!A:J,6,0),"Not-in-TPMS")</f>
        <v>061560</v>
      </c>
      <c r="H1750" s="6">
        <v>46034</v>
      </c>
      <c r="I1750" s="2" t="s">
        <v>19145</v>
      </c>
      <c r="J1750" s="13" t="s">
        <v>15426</v>
      </c>
      <c r="K1750" s="13" t="s">
        <v>14679</v>
      </c>
      <c r="L1750" s="13" t="s">
        <v>14680</v>
      </c>
      <c r="M1750" s="13"/>
      <c r="N1750" s="13" t="s">
        <v>14680</v>
      </c>
      <c r="O1750" s="13" t="s">
        <v>14680</v>
      </c>
      <c r="P1750" s="166" t="str">
        <f>IFERROR(VLOOKUP(D1750,'TPMS-auto'!A:D, 4,0),"Not-in-TPMS")</f>
        <v>0007435</v>
      </c>
      <c r="Q1750" s="166" t="str">
        <f>VLOOKUP(Table2[[#This Row],[Unit Number]],Ops,3,0)</f>
        <v>Rob &amp; Andrea</v>
      </c>
      <c r="R1750" s="173" t="str">
        <f>IFERROR(VLOOKUP(Table2[[#This Row],[Enterprise ID]], 'ExistingRental-12.11'!A:H, 3, 0), "Not Open On 12.11")</f>
        <v>Not Open On 12.11</v>
      </c>
      <c r="S1750" s="167" t="str">
        <f>IF(Table2[[#This Row],[Start Rental Date]]="New Rental", "New Rental", "Rental Extension Request")</f>
        <v>Rental Extension Request</v>
      </c>
      <c r="T1750" s="167" t="str">
        <f>IFERROR(IF(Table2[[#This Row],[Date of this request]]-Table2[[#This Row],[Tech Service Date]]&lt;60, "New Hire Rental", "Truck Breakdown"), "New Hire Rental")</f>
        <v>Truck Breakdown</v>
      </c>
      <c r="U1750" s="167" t="str">
        <f>IFERROR(VLOOKUP(Table2[[#This Row],[Enterprise ID]], 'ExistingRental-12.11'!A:H, 7, 0), "Not Open On 12.11")</f>
        <v>Not Open On 12.11</v>
      </c>
      <c r="V1750" s="173">
        <f>IFERROR(VLOOKUP(Table2[[#This Row],[Enterprise ID]],'Tech-ServiceDate'!A:B,2,0), "EitherNewHire or Termed")</f>
        <v>42499</v>
      </c>
    </row>
    <row r="1751" spans="1:22" ht="33.75" customHeight="1">
      <c r="A1751" s="15">
        <v>46041</v>
      </c>
      <c r="B1751" s="8">
        <v>61549</v>
      </c>
      <c r="C1751" s="9" t="s">
        <v>19319</v>
      </c>
      <c r="D1751" s="10" t="s">
        <v>680</v>
      </c>
      <c r="E1751" s="174" t="str">
        <f t="shared" si="70"/>
        <v>61549</v>
      </c>
      <c r="F1751" s="175">
        <f>IFERROR(VLOOKUP(D1751,'TPMS-auto'!A:J, 10,0), "Not-in-TPMS")</f>
        <v>7542026383</v>
      </c>
      <c r="G1751" s="175" t="str">
        <f>IFERROR(VLOOKUP(D1751,'TPMS-auto'!A:J,6,0),"Not-in-TPMS")</f>
        <v>061549</v>
      </c>
      <c r="H1751" s="12" t="s">
        <v>14676</v>
      </c>
      <c r="I1751" s="11"/>
      <c r="J1751" s="13" t="s">
        <v>19320</v>
      </c>
      <c r="K1751" s="13" t="s">
        <v>14679</v>
      </c>
      <c r="L1751" s="13" t="s">
        <v>14680</v>
      </c>
      <c r="M1751" s="13"/>
      <c r="N1751" s="13" t="s">
        <v>14680</v>
      </c>
      <c r="O1751" s="13" t="s">
        <v>14680</v>
      </c>
      <c r="P1751" s="166" t="str">
        <f>IFERROR(VLOOKUP(D1751,'TPMS-auto'!A:D, 4,0),"Not-in-TPMS")</f>
        <v>0007435</v>
      </c>
      <c r="Q1751" s="166" t="str">
        <f>VLOOKUP(Table2[[#This Row],[Unit Number]],Ops,3,0)</f>
        <v>Rob &amp; Andrea</v>
      </c>
      <c r="R1751" s="172" t="str">
        <f>IFERROR(VLOOKUP(Table2[[#This Row],[Enterprise ID]], 'ExistingRental-12.11'!A:H, 3, 0), "Not Open On 12.11")</f>
        <v>Not Open On 12.11</v>
      </c>
      <c r="S1751" s="166" t="str">
        <f>IF(Table2[[#This Row],[Start Rental Date]]="New Rental", "New Rental", "Rental Extension Request")</f>
        <v>New Rental</v>
      </c>
      <c r="T1751" s="166" t="str">
        <f>IFERROR(IF(Table2[[#This Row],[Date of this request]]-Table2[[#This Row],[Tech Service Date]]&lt;60, "New Hire Rental", "Truck Breakdown"), "New Hire Rental")</f>
        <v>Truck Breakdown</v>
      </c>
      <c r="U1751" s="166" t="str">
        <f>IFERROR(VLOOKUP(Table2[[#This Row],[Enterprise ID]], 'ExistingRental-12.11'!A:H, 7, 0), "Not Open On 12.11")</f>
        <v>Not Open On 12.11</v>
      </c>
      <c r="V1751" s="172">
        <f>IFERROR(VLOOKUP(Table2[[#This Row],[Enterprise ID]],'Tech-ServiceDate'!A:B,2,0), "EitherNewHire or Termed")</f>
        <v>41036</v>
      </c>
    </row>
    <row r="1752" spans="1:22" ht="33.75" customHeight="1">
      <c r="A1752" s="15">
        <v>46042</v>
      </c>
      <c r="B1752" s="8">
        <v>36020</v>
      </c>
      <c r="C1752" s="9" t="s">
        <v>17418</v>
      </c>
      <c r="D1752" s="10" t="s">
        <v>2334</v>
      </c>
      <c r="E1752" s="174" t="str">
        <f t="shared" si="70"/>
        <v>36020</v>
      </c>
      <c r="F1752" s="175">
        <f>IFERROR(VLOOKUP(D1752,'TPMS-auto'!A:J, 10,0), "Not-in-TPMS")</f>
        <v>4436241103</v>
      </c>
      <c r="G1752" s="175" t="str">
        <f>IFERROR(VLOOKUP(D1752,'TPMS-auto'!A:J,6,0),"Not-in-TPMS")</f>
        <v>036020</v>
      </c>
      <c r="H1752" s="12" t="s">
        <v>14676</v>
      </c>
      <c r="I1752" s="11" t="s">
        <v>19321</v>
      </c>
      <c r="J1752" s="13" t="s">
        <v>17392</v>
      </c>
      <c r="K1752" s="13" t="s">
        <v>14679</v>
      </c>
      <c r="L1752" s="13" t="s">
        <v>14680</v>
      </c>
      <c r="M1752" s="13"/>
      <c r="N1752" s="13" t="s">
        <v>14680</v>
      </c>
      <c r="O1752" s="13" t="s">
        <v>14680</v>
      </c>
      <c r="P1752" s="166" t="str">
        <f>IFERROR(VLOOKUP(D1752,'TPMS-auto'!A:D, 4,0),"Not-in-TPMS")</f>
        <v>0007084</v>
      </c>
      <c r="Q1752" s="166" t="str">
        <f>VLOOKUP(Table2[[#This Row],[Unit Number]],Ops,3,0)</f>
        <v>Monica, Cheryl &amp; Machell</v>
      </c>
      <c r="R1752" s="172">
        <f>IFERROR(VLOOKUP(Table2[[#This Row],[Enterprise ID]], 'ExistingRental-12.11'!A:H, 3, 0), "Not Open On 12.11")</f>
        <v>45973</v>
      </c>
      <c r="S1752" s="166" t="str">
        <f>IF(Table2[[#This Row],[Start Rental Date]]="New Rental", "New Rental", "Rental Extension Request")</f>
        <v>New Rental</v>
      </c>
      <c r="T1752" s="166" t="str">
        <f>IFERROR(IF(Table2[[#This Row],[Date of this request]]-Table2[[#This Row],[Tech Service Date]]&lt;60, "New Hire Rental", "Truck Breakdown"), "New Hire Rental")</f>
        <v>Truck Breakdown</v>
      </c>
      <c r="U1752" s="166" t="str">
        <f>IFERROR(VLOOKUP(Table2[[#This Row],[Enterprise ID]], 'ExistingRental-12.11'!A:H, 7, 0), "Not Open On 12.11")</f>
        <v>CEDRIC ANDERSON</v>
      </c>
      <c r="V1752" s="172">
        <f>IFERROR(VLOOKUP(Table2[[#This Row],[Enterprise ID]],'Tech-ServiceDate'!A:B,2,0), "EitherNewHire or Termed")</f>
        <v>31574</v>
      </c>
    </row>
    <row r="1753" spans="1:22" ht="33.75" customHeight="1">
      <c r="A1753" s="15">
        <v>46042</v>
      </c>
      <c r="B1753" s="7">
        <v>61305</v>
      </c>
      <c r="C1753" s="4" t="s">
        <v>19322</v>
      </c>
      <c r="D1753" s="5" t="s">
        <v>19323</v>
      </c>
      <c r="E1753" s="176" t="str">
        <f t="shared" ref="E1753:E1784" si="71">TRIM(B1753)</f>
        <v>61305</v>
      </c>
      <c r="F1753" s="181">
        <f>IFERROR(VLOOKUP(D1753,'TPMS-auto'!A:J, 10,0), "Not-in-TPMS")</f>
        <v>5715790320</v>
      </c>
      <c r="G1753" s="181" t="str">
        <f>IFERROR(VLOOKUP(D1753,'TPMS-auto'!A:J,6,0),"Not-in-TPMS")</f>
        <v>061305</v>
      </c>
      <c r="H1753" s="12" t="s">
        <v>14676</v>
      </c>
      <c r="I1753" s="2" t="s">
        <v>19324</v>
      </c>
      <c r="J1753" s="3" t="s">
        <v>18840</v>
      </c>
      <c r="K1753" s="13" t="s">
        <v>14679</v>
      </c>
      <c r="L1753" s="13" t="s">
        <v>14680</v>
      </c>
      <c r="M1753" s="13"/>
      <c r="N1753" s="13" t="s">
        <v>14680</v>
      </c>
      <c r="O1753" s="13" t="s">
        <v>14680</v>
      </c>
      <c r="P1753" s="166" t="str">
        <f>IFERROR(VLOOKUP(D1753,'TPMS-auto'!A:D, 4,0),"Not-in-TPMS")</f>
        <v>0007084</v>
      </c>
      <c r="Q1753" s="166" t="str">
        <f>VLOOKUP(Table2[[#This Row],[Unit Number]],Ops,3,0)</f>
        <v>Monica, Cheryl &amp; Machell</v>
      </c>
      <c r="R1753" s="173" t="str">
        <f>IFERROR(VLOOKUP(Table2[[#This Row],[Enterprise ID]], 'ExistingRental-12.11'!A:H, 3, 0), "Not Open On 12.11")</f>
        <v>Not Open On 12.11</v>
      </c>
      <c r="S1753" s="167" t="str">
        <f>IF(Table2[[#This Row],[Start Rental Date]]="New Rental", "New Rental", "Rental Extension Request")</f>
        <v>New Rental</v>
      </c>
      <c r="T1753" s="167" t="str">
        <f>IFERROR(IF(Table2[[#This Row],[Date of this request]]-Table2[[#This Row],[Tech Service Date]]&lt;60, "New Hire Rental", "Truck Breakdown"), "New Hire Rental")</f>
        <v>Truck Breakdown</v>
      </c>
      <c r="U1753" s="167" t="str">
        <f>IFERROR(VLOOKUP(Table2[[#This Row],[Enterprise ID]], 'ExistingRental-12.11'!A:H, 7, 0), "Not Open On 12.11")</f>
        <v>Not Open On 12.11</v>
      </c>
      <c r="V1753" s="173">
        <f>IFERROR(VLOOKUP(Table2[[#This Row],[Enterprise ID]],'Tech-ServiceDate'!A:B,2,0), "EitherNewHire or Termed")</f>
        <v>42429</v>
      </c>
    </row>
    <row r="1754" spans="1:22" ht="33.75" customHeight="1">
      <c r="A1754" s="15">
        <v>46042</v>
      </c>
      <c r="B1754" s="7">
        <v>61608</v>
      </c>
      <c r="C1754" s="4" t="s">
        <v>19325</v>
      </c>
      <c r="D1754" s="5" t="s">
        <v>11541</v>
      </c>
      <c r="E1754" s="176" t="str">
        <f t="shared" si="71"/>
        <v>61608</v>
      </c>
      <c r="F1754" s="181">
        <f>IFERROR(VLOOKUP(D1754,'TPMS-auto'!A:J, 10,0), "Not-in-TPMS")</f>
        <v>9288634085</v>
      </c>
      <c r="G1754" s="181" t="str">
        <f>IFERROR(VLOOKUP(D1754,'TPMS-auto'!A:J,6,0),"Not-in-TPMS")</f>
        <v>061608</v>
      </c>
      <c r="H1754" s="12" t="s">
        <v>14676</v>
      </c>
      <c r="I1754" s="2" t="s">
        <v>19326</v>
      </c>
      <c r="J1754" s="3" t="s">
        <v>17392</v>
      </c>
      <c r="K1754" s="13" t="s">
        <v>14679</v>
      </c>
      <c r="L1754" s="13" t="s">
        <v>14680</v>
      </c>
      <c r="M1754" s="13"/>
      <c r="N1754" s="13" t="s">
        <v>14680</v>
      </c>
      <c r="O1754" s="13" t="s">
        <v>14680</v>
      </c>
      <c r="P1754" s="166" t="str">
        <f>IFERROR(VLOOKUP(D1754,'TPMS-auto'!A:D, 4,0),"Not-in-TPMS")</f>
        <v>0007088</v>
      </c>
      <c r="Q1754" s="166" t="str">
        <f>VLOOKUP(Table2[[#This Row],[Unit Number]],Ops,3,0)</f>
        <v>Carol &amp; Tasha</v>
      </c>
      <c r="R1754" s="173" t="str">
        <f>IFERROR(VLOOKUP(Table2[[#This Row],[Enterprise ID]], 'ExistingRental-12.11'!A:H, 3, 0), "Not Open On 12.11")</f>
        <v>Not Open On 12.11</v>
      </c>
      <c r="S1754" s="167" t="str">
        <f>IF(Table2[[#This Row],[Start Rental Date]]="New Rental", "New Rental", "Rental Extension Request")</f>
        <v>New Rental</v>
      </c>
      <c r="T1754" s="167" t="str">
        <f>IFERROR(IF(Table2[[#This Row],[Date of this request]]-Table2[[#This Row],[Tech Service Date]]&lt;60, "New Hire Rental", "Truck Breakdown"), "New Hire Rental")</f>
        <v>Truck Breakdown</v>
      </c>
      <c r="U1754" s="167" t="str">
        <f>IFERROR(VLOOKUP(Table2[[#This Row],[Enterprise ID]], 'ExistingRental-12.11'!A:H, 7, 0), "Not Open On 12.11")</f>
        <v>Not Open On 12.11</v>
      </c>
      <c r="V1754" s="173">
        <f>IFERROR(VLOOKUP(Table2[[#This Row],[Enterprise ID]],'Tech-ServiceDate'!A:B,2,0), "EitherNewHire or Termed")</f>
        <v>33233</v>
      </c>
    </row>
    <row r="1755" spans="1:22" ht="33.75" customHeight="1">
      <c r="A1755" s="15">
        <v>46042</v>
      </c>
      <c r="B1755" s="7">
        <v>46553</v>
      </c>
      <c r="C1755" s="4" t="s">
        <v>18434</v>
      </c>
      <c r="D1755" s="5" t="s">
        <v>18435</v>
      </c>
      <c r="E1755" s="176" t="str">
        <f t="shared" si="71"/>
        <v>46553</v>
      </c>
      <c r="F1755" s="181">
        <f>IFERROR(VLOOKUP(D1755,'TPMS-auto'!A:J, 10,0), "Not-in-TPMS")</f>
        <v>0</v>
      </c>
      <c r="G1755" s="181">
        <f>IFERROR(VLOOKUP(D1755,'TPMS-auto'!A:J,6,0),"Not-in-TPMS")</f>
        <v>0</v>
      </c>
      <c r="H1755" s="6">
        <v>46002</v>
      </c>
      <c r="I1755" s="2" t="s">
        <v>19327</v>
      </c>
      <c r="J1755" s="3"/>
      <c r="K1755" s="3"/>
      <c r="L1755" s="3"/>
      <c r="M1755" s="13"/>
      <c r="N1755" s="13" t="s">
        <v>14680</v>
      </c>
      <c r="O1755" s="13" t="s">
        <v>14680</v>
      </c>
      <c r="P1755" s="166" t="str">
        <f>IFERROR(VLOOKUP(D1755,'TPMS-auto'!A:D, 4,0),"Not-in-TPMS")</f>
        <v>0004766</v>
      </c>
      <c r="Q1755" s="166" t="str">
        <f>VLOOKUP(Table2[[#This Row],[Unit Number]],Ops,3,0)</f>
        <v>Rob &amp; Andrea</v>
      </c>
      <c r="R1755" s="173" t="str">
        <f>IFERROR(VLOOKUP(Table2[[#This Row],[Enterprise ID]], 'ExistingRental-12.11'!A:H, 3, 0), "Not Open On 12.11")</f>
        <v>Not Open On 12.11</v>
      </c>
      <c r="S1755" s="167" t="str">
        <f>IF(Table2[[#This Row],[Start Rental Date]]="New Rental", "New Rental", "Rental Extension Request")</f>
        <v>Rental Extension Request</v>
      </c>
      <c r="T1755" s="167" t="str">
        <f>IFERROR(IF(Table2[[#This Row],[Date of this request]]-Table2[[#This Row],[Tech Service Date]]&lt;60, "New Hire Rental", "Truck Breakdown"), "New Hire Rental")</f>
        <v>New Hire Rental</v>
      </c>
      <c r="U1755" s="167" t="str">
        <f>IFERROR(VLOOKUP(Table2[[#This Row],[Enterprise ID]], 'ExistingRental-12.11'!A:H, 7, 0), "Not Open On 12.11")</f>
        <v>Not Open On 12.11</v>
      </c>
      <c r="V1755" s="173" t="str">
        <f>IFERROR(VLOOKUP(Table2[[#This Row],[Enterprise ID]],'Tech-ServiceDate'!A:B,2,0), "EitherNewHire or Termed")</f>
        <v>EitherNewHire or Termed</v>
      </c>
    </row>
    <row r="1756" spans="1:22" ht="33.75" customHeight="1">
      <c r="A1756" s="15">
        <v>46042</v>
      </c>
      <c r="B1756" s="7">
        <v>46507</v>
      </c>
      <c r="C1756" s="4" t="s">
        <v>19328</v>
      </c>
      <c r="D1756" s="5" t="s">
        <v>10676</v>
      </c>
      <c r="E1756" s="176" t="str">
        <f t="shared" si="71"/>
        <v>46507</v>
      </c>
      <c r="F1756" s="181">
        <f>IFERROR(VLOOKUP(D1756,'TPMS-auto'!A:J, 10,0), "Not-in-TPMS")</f>
        <v>3012150054</v>
      </c>
      <c r="G1756" s="181" t="str">
        <f>IFERROR(VLOOKUP(D1756,'TPMS-auto'!A:J,6,0),"Not-in-TPMS")</f>
        <v>046507</v>
      </c>
      <c r="H1756" s="12" t="s">
        <v>14676</v>
      </c>
      <c r="I1756" s="2" t="s">
        <v>15458</v>
      </c>
      <c r="J1756" s="3" t="s">
        <v>19329</v>
      </c>
      <c r="K1756" s="13" t="s">
        <v>14679</v>
      </c>
      <c r="L1756" s="13" t="s">
        <v>14680</v>
      </c>
      <c r="M1756" s="13"/>
      <c r="N1756" s="13" t="s">
        <v>14680</v>
      </c>
      <c r="O1756" s="13" t="s">
        <v>14680</v>
      </c>
      <c r="P1756" s="166" t="str">
        <f>IFERROR(VLOOKUP(D1756,'TPMS-auto'!A:D, 4,0),"Not-in-TPMS")</f>
        <v>0007084</v>
      </c>
      <c r="Q1756" s="166" t="str">
        <f>VLOOKUP(Table2[[#This Row],[Unit Number]],Ops,3,0)</f>
        <v>Monica, Cheryl &amp; Machell</v>
      </c>
      <c r="R1756" s="173" t="str">
        <f>IFERROR(VLOOKUP(Table2[[#This Row],[Enterprise ID]], 'ExistingRental-12.11'!A:H, 3, 0), "Not Open On 12.11")</f>
        <v>Not Open On 12.11</v>
      </c>
      <c r="S1756" s="167" t="str">
        <f>IF(Table2[[#This Row],[Start Rental Date]]="New Rental", "New Rental", "Rental Extension Request")</f>
        <v>New Rental</v>
      </c>
      <c r="T1756" s="167" t="str">
        <f>IFERROR(IF(Table2[[#This Row],[Date of this request]]-Table2[[#This Row],[Tech Service Date]]&lt;60, "New Hire Rental", "Truck Breakdown"), "New Hire Rental")</f>
        <v>Truck Breakdown</v>
      </c>
      <c r="U1756" s="167" t="str">
        <f>IFERROR(VLOOKUP(Table2[[#This Row],[Enterprise ID]], 'ExistingRental-12.11'!A:H, 7, 0), "Not Open On 12.11")</f>
        <v>Not Open On 12.11</v>
      </c>
      <c r="V1756" s="173">
        <f>IFERROR(VLOOKUP(Table2[[#This Row],[Enterprise ID]],'Tech-ServiceDate'!A:B,2,0), "EitherNewHire or Termed")</f>
        <v>39951</v>
      </c>
    </row>
    <row r="1757" spans="1:22" ht="33.75" customHeight="1">
      <c r="A1757" s="15">
        <v>46042</v>
      </c>
      <c r="B1757" s="7">
        <v>46814</v>
      </c>
      <c r="C1757" s="4" t="s">
        <v>19330</v>
      </c>
      <c r="D1757" s="5" t="s">
        <v>19331</v>
      </c>
      <c r="E1757" s="176" t="str">
        <f t="shared" si="71"/>
        <v>46814</v>
      </c>
      <c r="F1757" s="181">
        <f>IFERROR(VLOOKUP(D1757,'TPMS-auto'!A:J, 10,0), "Not-in-TPMS")</f>
        <v>4783882107</v>
      </c>
      <c r="G1757" s="181" t="str">
        <f>IFERROR(VLOOKUP(D1757,'TPMS-auto'!A:J,6,0),"Not-in-TPMS")</f>
        <v>046814</v>
      </c>
      <c r="H1757" s="12" t="s">
        <v>14676</v>
      </c>
      <c r="I1757" s="2" t="s">
        <v>19332</v>
      </c>
      <c r="J1757" s="3" t="s">
        <v>19333</v>
      </c>
      <c r="K1757" s="13" t="s">
        <v>14679</v>
      </c>
      <c r="L1757" s="13" t="s">
        <v>14680</v>
      </c>
      <c r="M1757" s="13"/>
      <c r="N1757" s="13" t="s">
        <v>14680</v>
      </c>
      <c r="O1757" s="13" t="s">
        <v>14680</v>
      </c>
      <c r="P1757" s="166" t="str">
        <f>IFERROR(VLOOKUP(D1757,'TPMS-auto'!A:D, 4,0),"Not-in-TPMS")</f>
        <v>0008035</v>
      </c>
      <c r="Q1757" s="166" t="str">
        <f>VLOOKUP(Table2[[#This Row],[Unit Number]],Ops,3,0)</f>
        <v>Rob &amp; Andrea</v>
      </c>
      <c r="R1757" s="173" t="str">
        <f>IFERROR(VLOOKUP(Table2[[#This Row],[Enterprise ID]], 'ExistingRental-12.11'!A:H, 3, 0), "Not Open On 12.11")</f>
        <v>Not Open On 12.11</v>
      </c>
      <c r="S1757" s="167" t="str">
        <f>IF(Table2[[#This Row],[Start Rental Date]]="New Rental", "New Rental", "Rental Extension Request")</f>
        <v>New Rental</v>
      </c>
      <c r="T1757" s="167" t="str">
        <f>IFERROR(IF(Table2[[#This Row],[Date of this request]]-Table2[[#This Row],[Tech Service Date]]&lt;60, "New Hire Rental", "Truck Breakdown"), "New Hire Rental")</f>
        <v>Truck Breakdown</v>
      </c>
      <c r="U1757" s="167" t="str">
        <f>IFERROR(VLOOKUP(Table2[[#This Row],[Enterprise ID]], 'ExistingRental-12.11'!A:H, 7, 0), "Not Open On 12.11")</f>
        <v>Not Open On 12.11</v>
      </c>
      <c r="V1757" s="173">
        <f>IFERROR(VLOOKUP(Table2[[#This Row],[Enterprise ID]],'Tech-ServiceDate'!A:B,2,0), "EitherNewHire or Termed")</f>
        <v>45963</v>
      </c>
    </row>
    <row r="1758" spans="1:22" ht="33.75" customHeight="1">
      <c r="A1758" s="15">
        <v>46042</v>
      </c>
      <c r="B1758" s="8">
        <v>36182</v>
      </c>
      <c r="C1758" s="4" t="s">
        <v>18595</v>
      </c>
      <c r="D1758" s="5" t="s">
        <v>18596</v>
      </c>
      <c r="E1758" s="176" t="str">
        <f t="shared" si="71"/>
        <v>36182</v>
      </c>
      <c r="F1758" s="181">
        <f>IFERROR(VLOOKUP(D1758,'TPMS-auto'!A:J, 10,0), "Not-in-TPMS")</f>
        <v>5136162329</v>
      </c>
      <c r="G1758" s="181" t="str">
        <f>IFERROR(VLOOKUP(D1758,'TPMS-auto'!A:J,6,0),"Not-in-TPMS")</f>
        <v>036182</v>
      </c>
      <c r="H1758" s="6">
        <v>46008</v>
      </c>
      <c r="I1758" s="2" t="s">
        <v>18597</v>
      </c>
      <c r="J1758" s="3" t="s">
        <v>18598</v>
      </c>
      <c r="K1758" s="3" t="s">
        <v>15451</v>
      </c>
      <c r="L1758" s="3" t="s">
        <v>14680</v>
      </c>
      <c r="M1758" s="13"/>
      <c r="N1758" s="13" t="s">
        <v>14680</v>
      </c>
      <c r="O1758" s="13" t="s">
        <v>14680</v>
      </c>
      <c r="P1758" s="166" t="str">
        <f>IFERROR(VLOOKUP(D1758,'TPMS-auto'!A:D, 4,0),"Not-in-TPMS")</f>
        <v>0004766</v>
      </c>
      <c r="Q1758" s="166" t="str">
        <f>VLOOKUP(Table2[[#This Row],[Unit Number]],Ops,3,0)</f>
        <v>Rob &amp; Andrea</v>
      </c>
      <c r="R1758" s="172" t="str">
        <f>IFERROR(VLOOKUP(Table2[[#This Row],[Enterprise ID]], 'ExistingRental-12.11'!A:H, 3, 0), "Not Open On 12.11")</f>
        <v>Not Open On 12.11</v>
      </c>
      <c r="S1758" s="166" t="str">
        <f>IF(Table2[[#This Row],[Start Rental Date]]="New Rental", "New Rental", "Rental Extension Request")</f>
        <v>Rental Extension Request</v>
      </c>
      <c r="T1758" s="166" t="str">
        <f>IFERROR(IF(Table2[[#This Row],[Date of this request]]-Table2[[#This Row],[Tech Service Date]]&lt;60, "New Hire Rental", "Truck Breakdown"), "New Hire Rental")</f>
        <v>Truck Breakdown</v>
      </c>
      <c r="U1758" s="166" t="str">
        <f>IFERROR(VLOOKUP(Table2[[#This Row],[Enterprise ID]], 'ExistingRental-12.11'!A:H, 7, 0), "Not Open On 12.11")</f>
        <v>Not Open On 12.11</v>
      </c>
      <c r="V1758" s="172">
        <f>IFERROR(VLOOKUP(Table2[[#This Row],[Enterprise ID]],'Tech-ServiceDate'!A:B,2,0), "EitherNewHire or Termed")</f>
        <v>45921</v>
      </c>
    </row>
    <row r="1759" spans="1:22" ht="33.75" customHeight="1">
      <c r="A1759" s="15">
        <v>46042</v>
      </c>
      <c r="B1759" s="8">
        <v>47085</v>
      </c>
      <c r="C1759" s="9" t="s">
        <v>19334</v>
      </c>
      <c r="D1759" s="10" t="s">
        <v>17205</v>
      </c>
      <c r="E1759" s="174" t="str">
        <f t="shared" si="71"/>
        <v>47085</v>
      </c>
      <c r="F1759" s="175">
        <f>IFERROR(VLOOKUP(D1759,'TPMS-auto'!A:J, 10,0), "Not-in-TPMS")</f>
        <v>5859539611</v>
      </c>
      <c r="G1759" s="175" t="str">
        <f>IFERROR(VLOOKUP(D1759,'TPMS-auto'!A:J,6,0),"Not-in-TPMS")</f>
        <v>047085</v>
      </c>
      <c r="H1759" s="12">
        <v>46024</v>
      </c>
      <c r="I1759" s="11" t="s">
        <v>19335</v>
      </c>
      <c r="J1759" s="13" t="s">
        <v>19336</v>
      </c>
      <c r="K1759" s="3" t="s">
        <v>15451</v>
      </c>
      <c r="L1759" s="3" t="s">
        <v>14680</v>
      </c>
      <c r="M1759" s="13"/>
      <c r="N1759" s="13" t="s">
        <v>14680</v>
      </c>
      <c r="O1759" s="13" t="s">
        <v>14680</v>
      </c>
      <c r="P1759" s="166" t="str">
        <f>IFERROR(VLOOKUP(D1759,'TPMS-auto'!A:D, 4,0),"Not-in-TPMS")</f>
        <v>0007670</v>
      </c>
      <c r="Q1759" s="166" t="str">
        <f>VLOOKUP(Table2[[#This Row],[Unit Number]],Ops,3,0)</f>
        <v>Rob &amp; Andrea</v>
      </c>
      <c r="R1759" s="172" t="str">
        <f>IFERROR(VLOOKUP(Table2[[#This Row],[Enterprise ID]], 'ExistingRental-12.11'!A:H, 3, 0), "Not Open On 12.11")</f>
        <v>Not Open On 12.11</v>
      </c>
      <c r="S1759" s="166" t="str">
        <f>IF(Table2[[#This Row],[Start Rental Date]]="New Rental", "New Rental", "Rental Extension Request")</f>
        <v>Rental Extension Request</v>
      </c>
      <c r="T1759" s="166" t="str">
        <f>IFERROR(IF(Table2[[#This Row],[Date of this request]]-Table2[[#This Row],[Tech Service Date]]&lt;60, "New Hire Rental", "Truck Breakdown"), "New Hire Rental")</f>
        <v>Truck Breakdown</v>
      </c>
      <c r="U1759" s="166" t="str">
        <f>IFERROR(VLOOKUP(Table2[[#This Row],[Enterprise ID]], 'ExistingRental-12.11'!A:H, 7, 0), "Not Open On 12.11")</f>
        <v>Not Open On 12.11</v>
      </c>
      <c r="V1759" s="172">
        <f>IFERROR(VLOOKUP(Table2[[#This Row],[Enterprise ID]],'Tech-ServiceDate'!A:B,2,0), "EitherNewHire or Termed")</f>
        <v>45627</v>
      </c>
    </row>
    <row r="1760" spans="1:22" ht="33.75" customHeight="1">
      <c r="A1760" s="15">
        <v>46042</v>
      </c>
      <c r="B1760" s="8">
        <v>61220</v>
      </c>
      <c r="C1760" s="9" t="s">
        <v>19337</v>
      </c>
      <c r="D1760" s="10" t="s">
        <v>5833</v>
      </c>
      <c r="E1760" s="174" t="str">
        <f t="shared" si="71"/>
        <v>61220</v>
      </c>
      <c r="F1760" s="175">
        <f>IFERROR(VLOOKUP(D1760,'TPMS-auto'!A:J, 10,0), "Not-in-TPMS")</f>
        <v>4697933052</v>
      </c>
      <c r="G1760" s="175">
        <f>IFERROR(VLOOKUP(D1760,'TPMS-auto'!A:J,6,0),"Not-in-TPMS")</f>
        <v>0</v>
      </c>
      <c r="H1760" s="12" t="s">
        <v>14676</v>
      </c>
      <c r="I1760" s="11" t="s">
        <v>19338</v>
      </c>
      <c r="J1760" s="13" t="s">
        <v>19339</v>
      </c>
      <c r="K1760" s="3" t="s">
        <v>15451</v>
      </c>
      <c r="L1760" s="3" t="s">
        <v>14680</v>
      </c>
      <c r="M1760" s="13"/>
      <c r="N1760" s="13" t="s">
        <v>14680</v>
      </c>
      <c r="O1760" s="13" t="s">
        <v>14680</v>
      </c>
      <c r="P1760" s="166" t="str">
        <f>IFERROR(VLOOKUP(D1760,'TPMS-auto'!A:D, 4,0),"Not-in-TPMS")</f>
        <v>0007995</v>
      </c>
      <c r="Q1760" s="166" t="str">
        <f>VLOOKUP(Table2[[#This Row],[Unit Number]],Ops,3,0)</f>
        <v>Carol &amp; Tasha</v>
      </c>
      <c r="R1760" s="172" t="str">
        <f>IFERROR(VLOOKUP(Table2[[#This Row],[Enterprise ID]], 'ExistingRental-12.11'!A:H, 3, 0), "Not Open On 12.11")</f>
        <v>Not Open On 12.11</v>
      </c>
      <c r="S1760" s="166" t="str">
        <f>IF(Table2[[#This Row],[Start Rental Date]]="New Rental", "New Rental", "Rental Extension Request")</f>
        <v>New Rental</v>
      </c>
      <c r="T1760" s="166" t="str">
        <f>IFERROR(IF(Table2[[#This Row],[Date of this request]]-Table2[[#This Row],[Tech Service Date]]&lt;60, "New Hire Rental", "Truck Breakdown"), "New Hire Rental")</f>
        <v>Truck Breakdown</v>
      </c>
      <c r="U1760" s="166" t="str">
        <f>IFERROR(VLOOKUP(Table2[[#This Row],[Enterprise ID]], 'ExistingRental-12.11'!A:H, 7, 0), "Not Open On 12.11")</f>
        <v>Not Open On 12.11</v>
      </c>
      <c r="V1760" s="172">
        <f>IFERROR(VLOOKUP(Table2[[#This Row],[Enterprise ID]],'Tech-ServiceDate'!A:B,2,0), "EitherNewHire or Termed")</f>
        <v>36039</v>
      </c>
    </row>
    <row r="1761" spans="1:22" ht="33.75" customHeight="1">
      <c r="A1761" s="15">
        <v>46042</v>
      </c>
      <c r="B1761" s="8">
        <v>46063</v>
      </c>
      <c r="C1761" s="9" t="s">
        <v>19340</v>
      </c>
      <c r="D1761" s="10" t="s">
        <v>18938</v>
      </c>
      <c r="E1761" s="174" t="str">
        <f t="shared" si="71"/>
        <v>46063</v>
      </c>
      <c r="F1761" s="175">
        <f>IFERROR(VLOOKUP(D1761,'TPMS-auto'!A:J, 10,0), "Not-in-TPMS")</f>
        <v>9165590520</v>
      </c>
      <c r="G1761" s="175" t="str">
        <f>IFERROR(VLOOKUP(D1761,'TPMS-auto'!A:J,6,0),"Not-in-TPMS")</f>
        <v>046063</v>
      </c>
      <c r="H1761" s="12">
        <v>46024</v>
      </c>
      <c r="I1761" s="11"/>
      <c r="J1761" s="13"/>
      <c r="K1761" s="13"/>
      <c r="L1761" s="13"/>
      <c r="M1761" s="13"/>
      <c r="N1761" s="13" t="s">
        <v>14680</v>
      </c>
      <c r="O1761" s="13" t="s">
        <v>14680</v>
      </c>
      <c r="P1761" s="166" t="str">
        <f>IFERROR(VLOOKUP(D1761,'TPMS-auto'!A:D, 4,0),"Not-in-TPMS")</f>
        <v>0008184</v>
      </c>
      <c r="Q1761" s="166" t="str">
        <f>VLOOKUP(Table2[[#This Row],[Unit Number]],Ops,3,0)</f>
        <v>Carol &amp; Tasha</v>
      </c>
      <c r="R1761" s="172" t="str">
        <f>IFERROR(VLOOKUP(Table2[[#This Row],[Enterprise ID]], 'ExistingRental-12.11'!A:H, 3, 0), "Not Open On 12.11")</f>
        <v>Not Open On 12.11</v>
      </c>
      <c r="S1761" s="166" t="str">
        <f>IF(Table2[[#This Row],[Start Rental Date]]="New Rental", "New Rental", "Rental Extension Request")</f>
        <v>Rental Extension Request</v>
      </c>
      <c r="T1761" s="166" t="str">
        <f>IFERROR(IF(Table2[[#This Row],[Date of this request]]-Table2[[#This Row],[Tech Service Date]]&lt;60, "New Hire Rental", "Truck Breakdown"), "New Hire Rental")</f>
        <v>Truck Breakdown</v>
      </c>
      <c r="U1761" s="166" t="str">
        <f>IFERROR(VLOOKUP(Table2[[#This Row],[Enterprise ID]], 'ExistingRental-12.11'!A:H, 7, 0), "Not Open On 12.11")</f>
        <v>Not Open On 12.11</v>
      </c>
      <c r="V1761" s="172">
        <f>IFERROR(VLOOKUP(Table2[[#This Row],[Enterprise ID]],'Tech-ServiceDate'!A:B,2,0), "EitherNewHire or Termed")</f>
        <v>45977</v>
      </c>
    </row>
    <row r="1762" spans="1:22" ht="33.75" customHeight="1">
      <c r="A1762" s="15">
        <v>46042</v>
      </c>
      <c r="B1762" s="8">
        <v>36590</v>
      </c>
      <c r="C1762" s="9" t="s">
        <v>18440</v>
      </c>
      <c r="D1762" s="10" t="s">
        <v>18441</v>
      </c>
      <c r="E1762" s="174" t="str">
        <f t="shared" si="71"/>
        <v>36590</v>
      </c>
      <c r="F1762" s="175">
        <f>IFERROR(VLOOKUP(D1762,'TPMS-auto'!A:J, 10,0), "Not-in-TPMS")</f>
        <v>2699241119</v>
      </c>
      <c r="G1762" s="175" t="str">
        <f>IFERROR(VLOOKUP(D1762,'TPMS-auto'!A:J,6,0),"Not-in-TPMS")</f>
        <v>036590</v>
      </c>
      <c r="H1762" s="12">
        <v>46020</v>
      </c>
      <c r="I1762" s="11" t="s">
        <v>18600</v>
      </c>
      <c r="J1762" s="11" t="s">
        <v>19341</v>
      </c>
      <c r="K1762" s="3" t="s">
        <v>15451</v>
      </c>
      <c r="L1762" s="3" t="s">
        <v>14680</v>
      </c>
      <c r="M1762" s="13"/>
      <c r="N1762" s="13" t="s">
        <v>14680</v>
      </c>
      <c r="O1762" s="13" t="s">
        <v>14680</v>
      </c>
      <c r="P1762" s="166" t="str">
        <f>IFERROR(VLOOKUP(D1762,'TPMS-auto'!A:D, 4,0),"Not-in-TPMS")</f>
        <v>0008220</v>
      </c>
      <c r="Q1762" s="166" t="str">
        <f>VLOOKUP(Table2[[#This Row],[Unit Number]],Ops,3,0)</f>
        <v>Monica, Cheryl &amp; Machell</v>
      </c>
      <c r="R1762" s="172" t="str">
        <f>IFERROR(VLOOKUP(Table2[[#This Row],[Enterprise ID]], 'ExistingRental-12.11'!A:H, 3, 0), "Not Open On 12.11")</f>
        <v>Not Open On 12.11</v>
      </c>
      <c r="S1762" s="166" t="str">
        <f>IF(Table2[[#This Row],[Start Rental Date]]="New Rental", "New Rental", "Rental Extension Request")</f>
        <v>Rental Extension Request</v>
      </c>
      <c r="T1762" s="166" t="str">
        <f>IFERROR(IF(Table2[[#This Row],[Date of this request]]-Table2[[#This Row],[Tech Service Date]]&lt;60, "New Hire Rental", "Truck Breakdown"), "New Hire Rental")</f>
        <v>Truck Breakdown</v>
      </c>
      <c r="U1762" s="166" t="str">
        <f>IFERROR(VLOOKUP(Table2[[#This Row],[Enterprise ID]], 'ExistingRental-12.11'!A:H, 7, 0), "Not Open On 12.11")</f>
        <v>Not Open On 12.11</v>
      </c>
      <c r="V1762" s="172">
        <f>IFERROR(VLOOKUP(Table2[[#This Row],[Enterprise ID]],'Tech-ServiceDate'!A:B,2,0), "EitherNewHire or Termed")</f>
        <v>45788</v>
      </c>
    </row>
    <row r="1763" spans="1:22" ht="33.75" customHeight="1">
      <c r="A1763" s="15">
        <v>46042</v>
      </c>
      <c r="B1763" s="8">
        <v>36402</v>
      </c>
      <c r="C1763" s="9" t="s">
        <v>19295</v>
      </c>
      <c r="D1763" s="10" t="s">
        <v>19150</v>
      </c>
      <c r="E1763" s="174" t="str">
        <f t="shared" si="71"/>
        <v>36402</v>
      </c>
      <c r="F1763" s="175" t="str">
        <f>IFERROR(VLOOKUP(D1763,'TPMS-auto'!A:J, 10,0), "Not-in-TPMS")</f>
        <v>Not-in-TPMS</v>
      </c>
      <c r="G1763" s="175" t="str">
        <f>IFERROR(VLOOKUP(D1763,'TPMS-auto'!A:J,6,0),"Not-in-TPMS")</f>
        <v>Not-in-TPMS</v>
      </c>
      <c r="H1763" s="12">
        <v>46038</v>
      </c>
      <c r="I1763" s="11" t="s">
        <v>19342</v>
      </c>
      <c r="J1763" s="13"/>
      <c r="K1763" s="3" t="s">
        <v>15451</v>
      </c>
      <c r="L1763" s="3" t="s">
        <v>14680</v>
      </c>
      <c r="M1763" s="13"/>
      <c r="N1763" s="13" t="s">
        <v>14680</v>
      </c>
      <c r="O1763" s="13" t="s">
        <v>14680</v>
      </c>
      <c r="P1763" s="166" t="str">
        <f>IFERROR(VLOOKUP(D1763,'TPMS-auto'!A:D, 4,0),"Not-in-TPMS")</f>
        <v>Not-in-TPMS</v>
      </c>
      <c r="Q1763" s="166" t="e">
        <f>VLOOKUP(Table2[[#This Row],[Unit Number]],Ops,3,0)</f>
        <v>#N/A</v>
      </c>
      <c r="R1763" s="172" t="str">
        <f>IFERROR(VLOOKUP(Table2[[#This Row],[Enterprise ID]], 'ExistingRental-12.11'!A:H, 3, 0), "Not Open On 12.11")</f>
        <v>Not Open On 12.11</v>
      </c>
      <c r="S1763" s="166" t="str">
        <f>IF(Table2[[#This Row],[Start Rental Date]]="New Rental", "New Rental", "Rental Extension Request")</f>
        <v>Rental Extension Request</v>
      </c>
      <c r="T1763" s="166" t="str">
        <f>IFERROR(IF(Table2[[#This Row],[Date of this request]]-Table2[[#This Row],[Tech Service Date]]&lt;60, "New Hire Rental", "Truck Breakdown"), "New Hire Rental")</f>
        <v>New Hire Rental</v>
      </c>
      <c r="U1763" s="166" t="str">
        <f>IFERROR(VLOOKUP(Table2[[#This Row],[Enterprise ID]], 'ExistingRental-12.11'!A:H, 7, 0), "Not Open On 12.11")</f>
        <v>Not Open On 12.11</v>
      </c>
      <c r="V1763" s="172" t="str">
        <f>IFERROR(VLOOKUP(Table2[[#This Row],[Enterprise ID]],'Tech-ServiceDate'!A:B,2,0), "EitherNewHire or Termed")</f>
        <v>EitherNewHire or Termed</v>
      </c>
    </row>
    <row r="1764" spans="1:22" ht="33.75" customHeight="1">
      <c r="A1764" s="15">
        <v>46042</v>
      </c>
      <c r="B1764" s="8">
        <v>36096</v>
      </c>
      <c r="C1764" s="9" t="s">
        <v>19343</v>
      </c>
      <c r="D1764" s="10" t="s">
        <v>7397</v>
      </c>
      <c r="E1764" s="174" t="str">
        <f t="shared" si="71"/>
        <v>36096</v>
      </c>
      <c r="F1764" s="175">
        <f>IFERROR(VLOOKUP(D1764,'TPMS-auto'!A:J, 10,0), "Not-in-TPMS")</f>
        <v>6122718135</v>
      </c>
      <c r="G1764" s="175" t="str">
        <f>IFERROR(VLOOKUP(D1764,'TPMS-auto'!A:J,6,0),"Not-in-TPMS")</f>
        <v>036096</v>
      </c>
      <c r="H1764" s="12">
        <v>45980</v>
      </c>
      <c r="I1764" s="11" t="s">
        <v>19344</v>
      </c>
      <c r="J1764" s="13" t="s">
        <v>19345</v>
      </c>
      <c r="K1764" s="3" t="s">
        <v>15451</v>
      </c>
      <c r="L1764" s="3" t="s">
        <v>14680</v>
      </c>
      <c r="M1764" s="13"/>
      <c r="N1764" s="13" t="s">
        <v>14680</v>
      </c>
      <c r="O1764" s="13" t="s">
        <v>14680</v>
      </c>
      <c r="P1764" s="166" t="str">
        <f>IFERROR(VLOOKUP(D1764,'TPMS-auto'!A:D, 4,0),"Not-in-TPMS")</f>
        <v>0008107</v>
      </c>
      <c r="Q1764" s="166" t="str">
        <f>VLOOKUP(Table2[[#This Row],[Unit Number]],Ops,3,0)</f>
        <v>Carol &amp; Tasha</v>
      </c>
      <c r="R1764" s="172">
        <f>IFERROR(VLOOKUP(Table2[[#This Row],[Enterprise ID]], 'ExistingRental-12.11'!A:H, 3, 0), "Not Open On 12.11")</f>
        <v>45980</v>
      </c>
      <c r="S1764" s="166" t="str">
        <f>IF(Table2[[#This Row],[Start Rental Date]]="New Rental", "New Rental", "Rental Extension Request")</f>
        <v>Rental Extension Request</v>
      </c>
      <c r="T1764" s="166" t="str">
        <f>IFERROR(IF(Table2[[#This Row],[Date of this request]]-Table2[[#This Row],[Tech Service Date]]&lt;60, "New Hire Rental", "Truck Breakdown"), "New Hire Rental")</f>
        <v>Truck Breakdown</v>
      </c>
      <c r="U1764" s="166" t="str">
        <f>IFERROR(VLOOKUP(Table2[[#This Row],[Enterprise ID]], 'ExistingRental-12.11'!A:H, 7, 0), "Not Open On 12.11")</f>
        <v>JESUSA LOPEZ</v>
      </c>
      <c r="V1764" s="172">
        <f>IFERROR(VLOOKUP(Table2[[#This Row],[Enterprise ID]],'Tech-ServiceDate'!A:B,2,0), "EitherNewHire or Termed")</f>
        <v>36185</v>
      </c>
    </row>
    <row r="1765" spans="1:22" ht="33.75" customHeight="1">
      <c r="A1765" s="15">
        <v>46042</v>
      </c>
      <c r="B1765" s="8">
        <v>37322</v>
      </c>
      <c r="C1765" s="9" t="s">
        <v>18178</v>
      </c>
      <c r="D1765" s="10" t="s">
        <v>17792</v>
      </c>
      <c r="E1765" s="174" t="str">
        <f t="shared" si="71"/>
        <v>37322</v>
      </c>
      <c r="F1765" s="175">
        <f>IFERROR(VLOOKUP(D1765,'TPMS-auto'!A:J, 10,0), "Not-in-TPMS")</f>
        <v>5189610843</v>
      </c>
      <c r="G1765" s="175" t="str">
        <f>IFERROR(VLOOKUP(D1765,'TPMS-auto'!A:J,6,0),"Not-in-TPMS")</f>
        <v>046572</v>
      </c>
      <c r="H1765" s="12" t="s">
        <v>14676</v>
      </c>
      <c r="I1765" s="11"/>
      <c r="J1765" s="13" t="s">
        <v>19346</v>
      </c>
      <c r="K1765" s="3" t="s">
        <v>15451</v>
      </c>
      <c r="L1765" s="3" t="s">
        <v>14680</v>
      </c>
      <c r="M1765" s="13"/>
      <c r="N1765" s="13" t="s">
        <v>14680</v>
      </c>
      <c r="O1765" s="13" t="s">
        <v>14680</v>
      </c>
      <c r="P1765" s="166" t="str">
        <f>IFERROR(VLOOKUP(D1765,'TPMS-auto'!A:D, 4,0),"Not-in-TPMS")</f>
        <v>0007670</v>
      </c>
      <c r="Q1765" s="166" t="str">
        <f>VLOOKUP(Table2[[#This Row],[Unit Number]],Ops,3,0)</f>
        <v>Rob &amp; Andrea</v>
      </c>
      <c r="R1765" s="172">
        <f>IFERROR(VLOOKUP(Table2[[#This Row],[Enterprise ID]], 'ExistingRental-12.11'!A:H, 3, 0), "Not Open On 12.11")</f>
        <v>45995</v>
      </c>
      <c r="S1765" s="166" t="str">
        <f>IF(Table2[[#This Row],[Start Rental Date]]="New Rental", "New Rental", "Rental Extension Request")</f>
        <v>New Rental</v>
      </c>
      <c r="T1765" s="166" t="str">
        <f>IFERROR(IF(Table2[[#This Row],[Date of this request]]-Table2[[#This Row],[Tech Service Date]]&lt;60, "New Hire Rental", "Truck Breakdown"), "New Hire Rental")</f>
        <v>Truck Breakdown</v>
      </c>
      <c r="U1765" s="166" t="str">
        <f>IFERROR(VLOOKUP(Table2[[#This Row],[Enterprise ID]], 'ExistingRental-12.11'!A:H, 7, 0), "Not Open On 12.11")</f>
        <v>DAVID DEDON</v>
      </c>
      <c r="V1765" s="172">
        <f>IFERROR(VLOOKUP(Table2[[#This Row],[Enterprise ID]],'Tech-ServiceDate'!A:B,2,0), "EitherNewHire or Termed")</f>
        <v>45977</v>
      </c>
    </row>
    <row r="1766" spans="1:22" ht="33.75" customHeight="1">
      <c r="A1766" s="15">
        <v>46042</v>
      </c>
      <c r="B1766" s="8">
        <v>46147</v>
      </c>
      <c r="C1766" s="9" t="s">
        <v>19347</v>
      </c>
      <c r="D1766" s="10" t="s">
        <v>19348</v>
      </c>
      <c r="E1766" s="174" t="str">
        <f t="shared" si="71"/>
        <v>46147</v>
      </c>
      <c r="F1766" s="175">
        <f>IFERROR(VLOOKUP(D1766,'TPMS-auto'!A:J, 10,0), "Not-in-TPMS")</f>
        <v>7737591017</v>
      </c>
      <c r="G1766" s="175" t="str">
        <f>IFERROR(VLOOKUP(D1766,'TPMS-auto'!A:J,6,0),"Not-in-TPMS")</f>
        <v>046147</v>
      </c>
      <c r="H1766" s="12" t="s">
        <v>14676</v>
      </c>
      <c r="I1766" s="11" t="s">
        <v>19349</v>
      </c>
      <c r="J1766" s="13" t="s">
        <v>19350</v>
      </c>
      <c r="K1766" s="3" t="s">
        <v>15451</v>
      </c>
      <c r="L1766" s="3" t="s">
        <v>14680</v>
      </c>
      <c r="M1766" s="13"/>
      <c r="N1766" s="13" t="s">
        <v>14680</v>
      </c>
      <c r="O1766" s="13" t="s">
        <v>14680</v>
      </c>
      <c r="P1766" s="166" t="str">
        <f>IFERROR(VLOOKUP(D1766,'TPMS-auto'!A:D, 4,0),"Not-in-TPMS")</f>
        <v>0008555</v>
      </c>
      <c r="Q1766" s="166" t="str">
        <f>VLOOKUP(Table2[[#This Row],[Unit Number]],Ops,3,0)</f>
        <v>Monica, Cheryl &amp; Machell</v>
      </c>
      <c r="R1766" s="172" t="str">
        <f>IFERROR(VLOOKUP(Table2[[#This Row],[Enterprise ID]], 'ExistingRental-12.11'!A:H, 3, 0), "Not Open On 12.11")</f>
        <v>Not Open On 12.11</v>
      </c>
      <c r="S1766" s="166" t="str">
        <f>IF(Table2[[#This Row],[Start Rental Date]]="New Rental", "New Rental", "Rental Extension Request")</f>
        <v>New Rental</v>
      </c>
      <c r="T1766" s="166" t="str">
        <f>IFERROR(IF(Table2[[#This Row],[Date of this request]]-Table2[[#This Row],[Tech Service Date]]&lt;60, "New Hire Rental", "Truck Breakdown"), "New Hire Rental")</f>
        <v>Truck Breakdown</v>
      </c>
      <c r="U1766" s="166" t="str">
        <f>IFERROR(VLOOKUP(Table2[[#This Row],[Enterprise ID]], 'ExistingRental-12.11'!A:H, 7, 0), "Not Open On 12.11")</f>
        <v>Not Open On 12.11</v>
      </c>
      <c r="V1766" s="172">
        <f>IFERROR(VLOOKUP(Table2[[#This Row],[Enterprise ID]],'Tech-ServiceDate'!A:B,2,0), "EitherNewHire or Termed")</f>
        <v>45158</v>
      </c>
    </row>
    <row r="1767" spans="1:22" ht="33.75" customHeight="1">
      <c r="A1767" s="15">
        <v>46042</v>
      </c>
      <c r="B1767" s="8">
        <v>46209</v>
      </c>
      <c r="C1767" s="9" t="s">
        <v>19351</v>
      </c>
      <c r="D1767" s="10" t="s">
        <v>14771</v>
      </c>
      <c r="E1767" s="174" t="str">
        <f t="shared" si="71"/>
        <v>46209</v>
      </c>
      <c r="F1767" s="175">
        <f>IFERROR(VLOOKUP(D1767,'TPMS-auto'!A:J, 10,0), "Not-in-TPMS")</f>
        <v>2109150317</v>
      </c>
      <c r="G1767" s="175" t="str">
        <f>IFERROR(VLOOKUP(D1767,'TPMS-auto'!A:J,6,0),"Not-in-TPMS")</f>
        <v>046209</v>
      </c>
      <c r="H1767" s="12">
        <v>46006</v>
      </c>
      <c r="I1767" s="11" t="s">
        <v>19352</v>
      </c>
      <c r="J1767" s="13" t="s">
        <v>19353</v>
      </c>
      <c r="K1767" s="3" t="s">
        <v>15451</v>
      </c>
      <c r="L1767" s="3" t="s">
        <v>14680</v>
      </c>
      <c r="M1767" s="13"/>
      <c r="N1767" s="13" t="s">
        <v>14680</v>
      </c>
      <c r="O1767" s="13" t="s">
        <v>14680</v>
      </c>
      <c r="P1767" s="166" t="str">
        <f>IFERROR(VLOOKUP(D1767,'TPMS-auto'!A:D, 4,0),"Not-in-TPMS")</f>
        <v>0008147</v>
      </c>
      <c r="Q1767" s="166" t="str">
        <f>VLOOKUP(Table2[[#This Row],[Unit Number]],Ops,3,0)</f>
        <v>Carol &amp; Tasha</v>
      </c>
      <c r="R1767" s="172">
        <f>IFERROR(VLOOKUP(Table2[[#This Row],[Enterprise ID]], 'ExistingRental-12.11'!A:H, 3, 0), "Not Open On 12.11")</f>
        <v>45960</v>
      </c>
      <c r="S1767" s="166" t="str">
        <f>IF(Table2[[#This Row],[Start Rental Date]]="New Rental", "New Rental", "Rental Extension Request")</f>
        <v>Rental Extension Request</v>
      </c>
      <c r="T1767" s="166" t="str">
        <f>IFERROR(IF(Table2[[#This Row],[Date of this request]]-Table2[[#This Row],[Tech Service Date]]&lt;60, "New Hire Rental", "Truck Breakdown"), "New Hire Rental")</f>
        <v>Truck Breakdown</v>
      </c>
      <c r="U1767" s="166" t="str">
        <f>IFERROR(VLOOKUP(Table2[[#This Row],[Enterprise ID]], 'ExistingRental-12.11'!A:H, 7, 0), "Not Open On 12.11")</f>
        <v>JORGE PENA</v>
      </c>
      <c r="V1767" s="172">
        <f>IFERROR(VLOOKUP(Table2[[#This Row],[Enterprise ID]],'Tech-ServiceDate'!A:B,2,0), "EitherNewHire or Termed")</f>
        <v>44980</v>
      </c>
    </row>
    <row r="1768" spans="1:22" ht="33.75" customHeight="1">
      <c r="A1768" s="15">
        <v>46042</v>
      </c>
      <c r="B1768" s="8">
        <v>36534</v>
      </c>
      <c r="C1768" s="9" t="s">
        <v>18972</v>
      </c>
      <c r="D1768" s="10" t="s">
        <v>18973</v>
      </c>
      <c r="E1768" s="174" t="str">
        <f t="shared" si="71"/>
        <v>36534</v>
      </c>
      <c r="F1768" s="175" t="str">
        <f>IFERROR(VLOOKUP(D1768,'TPMS-auto'!A:J, 10,0), "Not-in-TPMS")</f>
        <v>Not-in-TPMS</v>
      </c>
      <c r="G1768" s="175" t="str">
        <f>IFERROR(VLOOKUP(D1768,'TPMS-auto'!A:J,6,0),"Not-in-TPMS")</f>
        <v>Not-in-TPMS</v>
      </c>
      <c r="H1768" s="12" t="s">
        <v>14676</v>
      </c>
      <c r="I1768" s="11" t="s">
        <v>16008</v>
      </c>
      <c r="J1768" s="13" t="s">
        <v>19354</v>
      </c>
      <c r="K1768" s="3" t="s">
        <v>15451</v>
      </c>
      <c r="L1768" s="3" t="s">
        <v>14680</v>
      </c>
      <c r="M1768" s="13"/>
      <c r="N1768" s="13" t="s">
        <v>14680</v>
      </c>
      <c r="O1768" s="13" t="s">
        <v>14680</v>
      </c>
      <c r="P1768" s="166" t="str">
        <f>IFERROR(VLOOKUP(D1768,'TPMS-auto'!A:D, 4,0),"Not-in-TPMS")</f>
        <v>Not-in-TPMS</v>
      </c>
      <c r="Q1768" s="166" t="e">
        <f>VLOOKUP(Table2[[#This Row],[Unit Number]],Ops,3,0)</f>
        <v>#N/A</v>
      </c>
      <c r="R1768" s="172" t="str">
        <f>IFERROR(VLOOKUP(Table2[[#This Row],[Enterprise ID]], 'ExistingRental-12.11'!A:H, 3, 0), "Not Open On 12.11")</f>
        <v>Not Open On 12.11</v>
      </c>
      <c r="S1768" s="166" t="str">
        <f>IF(Table2[[#This Row],[Start Rental Date]]="New Rental", "New Rental", "Rental Extension Request")</f>
        <v>New Rental</v>
      </c>
      <c r="T1768" s="166" t="str">
        <f>IFERROR(IF(Table2[[#This Row],[Date of this request]]-Table2[[#This Row],[Tech Service Date]]&lt;60, "New Hire Rental", "Truck Breakdown"), "New Hire Rental")</f>
        <v>New Hire Rental</v>
      </c>
      <c r="U1768" s="166" t="str">
        <f>IFERROR(VLOOKUP(Table2[[#This Row],[Enterprise ID]], 'ExistingRental-12.11'!A:H, 7, 0), "Not Open On 12.11")</f>
        <v>Not Open On 12.11</v>
      </c>
      <c r="V1768" s="172" t="str">
        <f>IFERROR(VLOOKUP(Table2[[#This Row],[Enterprise ID]],'Tech-ServiceDate'!A:B,2,0), "EitherNewHire or Termed")</f>
        <v>EitherNewHire or Termed</v>
      </c>
    </row>
    <row r="1769" spans="1:22" ht="33.75" customHeight="1">
      <c r="A1769" s="15">
        <v>46042</v>
      </c>
      <c r="B1769" s="8">
        <v>36488</v>
      </c>
      <c r="C1769" s="9" t="s">
        <v>15918</v>
      </c>
      <c r="D1769" s="10" t="s">
        <v>14975</v>
      </c>
      <c r="E1769" s="174" t="str">
        <f t="shared" si="71"/>
        <v>36488</v>
      </c>
      <c r="F1769" s="175">
        <f>IFERROR(VLOOKUP(D1769,'TPMS-auto'!A:J, 10,0), "Not-in-TPMS")</f>
        <v>8508241426</v>
      </c>
      <c r="G1769" s="175" t="str">
        <f>IFERROR(VLOOKUP(D1769,'TPMS-auto'!A:J,6,0),"Not-in-TPMS")</f>
        <v>036488</v>
      </c>
      <c r="H1769" s="12" t="s">
        <v>14676</v>
      </c>
      <c r="I1769" s="11" t="s">
        <v>19355</v>
      </c>
      <c r="J1769" s="13" t="s">
        <v>19356</v>
      </c>
      <c r="K1769" s="3" t="s">
        <v>15451</v>
      </c>
      <c r="L1769" s="3" t="s">
        <v>14680</v>
      </c>
      <c r="M1769" s="13"/>
      <c r="N1769" s="13" t="s">
        <v>14680</v>
      </c>
      <c r="O1769" s="13" t="s">
        <v>14680</v>
      </c>
      <c r="P1769" s="166" t="str">
        <f>IFERROR(VLOOKUP(D1769,'TPMS-auto'!A:D, 4,0),"Not-in-TPMS")</f>
        <v>0008206</v>
      </c>
      <c r="Q1769" s="166" t="str">
        <f>VLOOKUP(Table2[[#This Row],[Unit Number]],Ops,3,0)</f>
        <v>Monica, Cheryl &amp; Machell</v>
      </c>
      <c r="R1769" s="172" t="str">
        <f>IFERROR(VLOOKUP(Table2[[#This Row],[Enterprise ID]], 'ExistingRental-12.11'!A:H, 3, 0), "Not Open On 12.11")</f>
        <v>Not Open On 12.11</v>
      </c>
      <c r="S1769" s="166" t="str">
        <f>IF(Table2[[#This Row],[Start Rental Date]]="New Rental", "New Rental", "Rental Extension Request")</f>
        <v>New Rental</v>
      </c>
      <c r="T1769" s="166" t="str">
        <f>IFERROR(IF(Table2[[#This Row],[Date of this request]]-Table2[[#This Row],[Tech Service Date]]&lt;60, "New Hire Rental", "Truck Breakdown"), "New Hire Rental")</f>
        <v>Truck Breakdown</v>
      </c>
      <c r="U1769" s="166" t="str">
        <f>IFERROR(VLOOKUP(Table2[[#This Row],[Enterprise ID]], 'ExistingRental-12.11'!A:H, 7, 0), "Not Open On 12.11")</f>
        <v>Not Open On 12.11</v>
      </c>
      <c r="V1769" s="172">
        <f>IFERROR(VLOOKUP(Table2[[#This Row],[Enterprise ID]],'Tech-ServiceDate'!A:B,2,0), "EitherNewHire or Termed")</f>
        <v>45123</v>
      </c>
    </row>
    <row r="1770" spans="1:22" ht="33.75" customHeight="1">
      <c r="A1770" s="15">
        <v>46042</v>
      </c>
      <c r="B1770" s="8">
        <v>23796</v>
      </c>
      <c r="C1770" s="9" t="s">
        <v>19357</v>
      </c>
      <c r="D1770" s="10" t="s">
        <v>18693</v>
      </c>
      <c r="E1770" s="174" t="str">
        <f t="shared" si="71"/>
        <v>23796</v>
      </c>
      <c r="F1770" s="175">
        <f>IFERROR(VLOOKUP(D1770,'TPMS-auto'!A:J, 10,0), "Not-in-TPMS")</f>
        <v>2532316354</v>
      </c>
      <c r="G1770" s="175" t="str">
        <f>IFERROR(VLOOKUP(D1770,'TPMS-auto'!A:J,6,0),"Not-in-TPMS")</f>
        <v>023796</v>
      </c>
      <c r="H1770" s="12">
        <v>46035</v>
      </c>
      <c r="I1770" s="11" t="s">
        <v>18694</v>
      </c>
      <c r="J1770" s="13" t="s">
        <v>19358</v>
      </c>
      <c r="K1770" s="3" t="s">
        <v>15451</v>
      </c>
      <c r="L1770" s="3" t="s">
        <v>14680</v>
      </c>
      <c r="M1770" s="13"/>
      <c r="N1770" s="13" t="s">
        <v>14680</v>
      </c>
      <c r="O1770" s="13" t="s">
        <v>14680</v>
      </c>
      <c r="P1770" s="166" t="str">
        <f>IFERROR(VLOOKUP(D1770,'TPMS-auto'!A:D, 4,0),"Not-in-TPMS")</f>
        <v>0008228</v>
      </c>
      <c r="Q1770" s="166" t="str">
        <f>VLOOKUP(Table2[[#This Row],[Unit Number]],Ops,3,0)</f>
        <v>Carol &amp; Tasha</v>
      </c>
      <c r="R1770" s="172" t="str">
        <f>IFERROR(VLOOKUP(Table2[[#This Row],[Enterprise ID]], 'ExistingRental-12.11'!A:H, 3, 0), "Not Open On 12.11")</f>
        <v>Not Open On 12.11</v>
      </c>
      <c r="S1770" s="166" t="str">
        <f>IF(Table2[[#This Row],[Start Rental Date]]="New Rental", "New Rental", "Rental Extension Request")</f>
        <v>Rental Extension Request</v>
      </c>
      <c r="T1770" s="166" t="str">
        <f>IFERROR(IF(Table2[[#This Row],[Date of this request]]-Table2[[#This Row],[Tech Service Date]]&lt;60, "New Hire Rental", "Truck Breakdown"), "New Hire Rental")</f>
        <v>Truck Breakdown</v>
      </c>
      <c r="U1770" s="166" t="str">
        <f>IFERROR(VLOOKUP(Table2[[#This Row],[Enterprise ID]], 'ExistingRental-12.11'!A:H, 7, 0), "Not Open On 12.11")</f>
        <v>Not Open On 12.11</v>
      </c>
      <c r="V1770" s="172">
        <f>IFERROR(VLOOKUP(Table2[[#This Row],[Enterprise ID]],'Tech-ServiceDate'!A:B,2,0), "EitherNewHire or Termed")</f>
        <v>43369</v>
      </c>
    </row>
    <row r="1771" spans="1:22" ht="33.75" customHeight="1">
      <c r="A1771" s="15">
        <v>46042</v>
      </c>
      <c r="B1771" s="8">
        <v>61203</v>
      </c>
      <c r="C1771" s="9" t="s">
        <v>19359</v>
      </c>
      <c r="D1771" s="10" t="s">
        <v>13688</v>
      </c>
      <c r="E1771" s="174" t="str">
        <f t="shared" si="71"/>
        <v>61203</v>
      </c>
      <c r="F1771" s="175">
        <f>IFERROR(VLOOKUP(D1771,'TPMS-auto'!A:J, 10,0), "Not-in-TPMS")</f>
        <v>2546612737</v>
      </c>
      <c r="G1771" s="175" t="str">
        <f>IFERROR(VLOOKUP(D1771,'TPMS-auto'!A:J,6,0),"Not-in-TPMS")</f>
        <v>088105</v>
      </c>
      <c r="H1771" s="12" t="s">
        <v>14676</v>
      </c>
      <c r="I1771" s="11" t="s">
        <v>19360</v>
      </c>
      <c r="J1771" s="13" t="s">
        <v>19361</v>
      </c>
      <c r="K1771" s="3" t="s">
        <v>15451</v>
      </c>
      <c r="L1771" s="3" t="s">
        <v>14680</v>
      </c>
      <c r="M1771" s="13"/>
      <c r="N1771" s="13" t="s">
        <v>14680</v>
      </c>
      <c r="O1771" s="13" t="s">
        <v>14680</v>
      </c>
      <c r="P1771" s="166" t="str">
        <f>IFERROR(VLOOKUP(D1771,'TPMS-auto'!A:D, 4,0),"Not-in-TPMS")</f>
        <v>0007995</v>
      </c>
      <c r="Q1771" s="166" t="str">
        <f>VLOOKUP(Table2[[#This Row],[Unit Number]],Ops,3,0)</f>
        <v>Carol &amp; Tasha</v>
      </c>
      <c r="R1771" s="172" t="str">
        <f>IFERROR(VLOOKUP(Table2[[#This Row],[Enterprise ID]], 'ExistingRental-12.11'!A:H, 3, 0), "Not Open On 12.11")</f>
        <v>Not Open On 12.11</v>
      </c>
      <c r="S1771" s="166" t="str">
        <f>IF(Table2[[#This Row],[Start Rental Date]]="New Rental", "New Rental", "Rental Extension Request")</f>
        <v>New Rental</v>
      </c>
      <c r="T1771" s="166" t="str">
        <f>IFERROR(IF(Table2[[#This Row],[Date of this request]]-Table2[[#This Row],[Tech Service Date]]&lt;60, "New Hire Rental", "Truck Breakdown"), "New Hire Rental")</f>
        <v>Truck Breakdown</v>
      </c>
      <c r="U1771" s="166" t="str">
        <f>IFERROR(VLOOKUP(Table2[[#This Row],[Enterprise ID]], 'ExistingRental-12.11'!A:H, 7, 0), "Not Open On 12.11")</f>
        <v>Not Open On 12.11</v>
      </c>
      <c r="V1771" s="172">
        <f>IFERROR(VLOOKUP(Table2[[#This Row],[Enterprise ID]],'Tech-ServiceDate'!A:B,2,0), "EitherNewHire or Termed")</f>
        <v>38425</v>
      </c>
    </row>
    <row r="1772" spans="1:22" ht="33.75" customHeight="1">
      <c r="A1772" s="15">
        <v>46042</v>
      </c>
      <c r="B1772" s="8">
        <v>47119</v>
      </c>
      <c r="C1772" s="9" t="s">
        <v>19362</v>
      </c>
      <c r="D1772" s="10" t="s">
        <v>17300</v>
      </c>
      <c r="E1772" s="174" t="str">
        <f t="shared" si="71"/>
        <v>47119</v>
      </c>
      <c r="F1772" s="175">
        <f>IFERROR(VLOOKUP(D1772,'TPMS-auto'!A:J, 10,0), "Not-in-TPMS")</f>
        <v>4237504415</v>
      </c>
      <c r="G1772" s="175" t="str">
        <f>IFERROR(VLOOKUP(D1772,'TPMS-auto'!A:J,6,0),"Not-in-TPMS")</f>
        <v>047119</v>
      </c>
      <c r="H1772" s="12">
        <v>45967</v>
      </c>
      <c r="I1772" s="2" t="s">
        <v>17301</v>
      </c>
      <c r="J1772" s="3" t="s">
        <v>17302</v>
      </c>
      <c r="K1772" s="13" t="s">
        <v>14679</v>
      </c>
      <c r="L1772" s="3" t="s">
        <v>14680</v>
      </c>
      <c r="M1772" s="13"/>
      <c r="N1772" s="13" t="s">
        <v>14680</v>
      </c>
      <c r="O1772" s="13" t="s">
        <v>14680</v>
      </c>
      <c r="P1772" s="166" t="str">
        <f>IFERROR(VLOOKUP(D1772,'TPMS-auto'!A:D, 4,0),"Not-in-TPMS")</f>
        <v>0008206</v>
      </c>
      <c r="Q1772" s="166" t="str">
        <f>VLOOKUP(Table2[[#This Row],[Unit Number]],Ops,3,0)</f>
        <v>Monica, Cheryl &amp; Machell</v>
      </c>
      <c r="R1772" s="172" t="str">
        <f>IFERROR(VLOOKUP(Table2[[#This Row],[Enterprise ID]], 'ExistingRental-12.11'!A:H, 3, 0), "Not Open On 12.11")</f>
        <v>Not Open On 12.11</v>
      </c>
      <c r="S1772" s="166" t="str">
        <f>IF(Table2[[#This Row],[Start Rental Date]]="New Rental", "New Rental", "Rental Extension Request")</f>
        <v>Rental Extension Request</v>
      </c>
      <c r="T1772" s="166" t="str">
        <f>IFERROR(IF(Table2[[#This Row],[Date of this request]]-Table2[[#This Row],[Tech Service Date]]&lt;60, "New Hire Rental", "Truck Breakdown"), "New Hire Rental")</f>
        <v>Truck Breakdown</v>
      </c>
      <c r="U1772" s="166" t="str">
        <f>IFERROR(VLOOKUP(Table2[[#This Row],[Enterprise ID]], 'ExistingRental-12.11'!A:H, 7, 0), "Not Open On 12.11")</f>
        <v>Not Open On 12.11</v>
      </c>
      <c r="V1772" s="172">
        <f>IFERROR(VLOOKUP(Table2[[#This Row],[Enterprise ID]],'Tech-ServiceDate'!A:B,2,0), "EitherNewHire or Termed")</f>
        <v>45606</v>
      </c>
    </row>
    <row r="1773" spans="1:22" ht="33.75" customHeight="1">
      <c r="A1773" s="15">
        <v>46043</v>
      </c>
      <c r="B1773" s="8">
        <v>61263</v>
      </c>
      <c r="C1773" s="9" t="s">
        <v>17977</v>
      </c>
      <c r="D1773" s="10" t="s">
        <v>17978</v>
      </c>
      <c r="E1773" s="174" t="str">
        <f t="shared" si="71"/>
        <v>61263</v>
      </c>
      <c r="F1773" s="175">
        <f>IFERROR(VLOOKUP(D1773,'TPMS-auto'!A:J, 10,0), "Not-in-TPMS")</f>
        <v>9132960129</v>
      </c>
      <c r="G1773" s="175" t="str">
        <f>IFERROR(VLOOKUP(D1773,'TPMS-auto'!A:J,6,0),"Not-in-TPMS")</f>
        <v>061263</v>
      </c>
      <c r="H1773" s="12">
        <v>45987</v>
      </c>
      <c r="I1773" s="2" t="s">
        <v>17979</v>
      </c>
      <c r="J1773" s="3" t="s">
        <v>19363</v>
      </c>
      <c r="K1773" s="13" t="s">
        <v>15451</v>
      </c>
      <c r="L1773" s="3" t="s">
        <v>14680</v>
      </c>
      <c r="M1773" s="13"/>
      <c r="N1773" s="13" t="s">
        <v>14680</v>
      </c>
      <c r="O1773" s="13" t="s">
        <v>14680</v>
      </c>
      <c r="P1773" s="166" t="str">
        <f>IFERROR(VLOOKUP(D1773,'TPMS-auto'!A:D, 4,0),"Not-in-TPMS")</f>
        <v>0008420</v>
      </c>
      <c r="Q1773" s="166" t="str">
        <f>VLOOKUP(Table2[[#This Row],[Unit Number]],Ops,3,0)</f>
        <v>Rob &amp; Andrea</v>
      </c>
      <c r="R1773" s="172" t="str">
        <f>IFERROR(VLOOKUP(Table2[[#This Row],[Enterprise ID]], 'ExistingRental-12.11'!A:H, 3, 0), "Not Open On 12.11")</f>
        <v>Not Open On 12.11</v>
      </c>
      <c r="S1773" s="166" t="str">
        <f>IF(Table2[[#This Row],[Start Rental Date]]="New Rental", "New Rental", "Rental Extension Request")</f>
        <v>Rental Extension Request</v>
      </c>
      <c r="T1773" s="166" t="str">
        <f>IFERROR(IF(Table2[[#This Row],[Date of this request]]-Table2[[#This Row],[Tech Service Date]]&lt;60, "New Hire Rental", "Truck Breakdown"), "New Hire Rental")</f>
        <v>Truck Breakdown</v>
      </c>
      <c r="U1773" s="166" t="str">
        <f>IFERROR(VLOOKUP(Table2[[#This Row],[Enterprise ID]], 'ExistingRental-12.11'!A:H, 7, 0), "Not Open On 12.11")</f>
        <v>Not Open On 12.11</v>
      </c>
      <c r="V1773" s="172">
        <f>IFERROR(VLOOKUP(Table2[[#This Row],[Enterprise ID]],'Tech-ServiceDate'!A:B,2,0), "EitherNewHire or Termed")</f>
        <v>45015</v>
      </c>
    </row>
    <row r="1774" spans="1:22" ht="33.75" customHeight="1">
      <c r="A1774" s="15">
        <v>46043</v>
      </c>
      <c r="B1774" s="8">
        <v>29573</v>
      </c>
      <c r="C1774" s="9" t="s">
        <v>19364</v>
      </c>
      <c r="D1774" s="10" t="s">
        <v>19365</v>
      </c>
      <c r="E1774" s="174" t="str">
        <f t="shared" si="71"/>
        <v>29573</v>
      </c>
      <c r="F1774" s="175">
        <f>IFERROR(VLOOKUP(D1774,'TPMS-auto'!A:J, 10,0), "Not-in-TPMS")</f>
        <v>9567690176</v>
      </c>
      <c r="G1774" s="175" t="str">
        <f>IFERROR(VLOOKUP(D1774,'TPMS-auto'!A:J,6,0),"Not-in-TPMS")</f>
        <v>021792</v>
      </c>
      <c r="H1774" s="12"/>
      <c r="I1774" s="11"/>
      <c r="J1774" s="13"/>
      <c r="K1774" s="13"/>
      <c r="L1774" s="13"/>
      <c r="M1774" s="13"/>
      <c r="N1774" s="13" t="s">
        <v>14680</v>
      </c>
      <c r="O1774" s="13" t="s">
        <v>14680</v>
      </c>
      <c r="P1774" s="166" t="str">
        <f>IFERROR(VLOOKUP(D1774,'TPMS-auto'!A:D, 4,0),"Not-in-TPMS")</f>
        <v>0008147</v>
      </c>
      <c r="Q1774" s="166" t="str">
        <f>VLOOKUP(Table2[[#This Row],[Unit Number]],Ops,3,0)</f>
        <v>Carol &amp; Tasha</v>
      </c>
      <c r="R1774" s="172" t="str">
        <f>IFERROR(VLOOKUP(Table2[[#This Row],[Enterprise ID]], 'ExistingRental-12.11'!A:H, 3, 0), "Not Open On 12.11")</f>
        <v>Not Open On 12.11</v>
      </c>
      <c r="S1774" s="166" t="str">
        <f>IF(Table2[[#This Row],[Start Rental Date]]="New Rental", "New Rental", "Rental Extension Request")</f>
        <v>Rental Extension Request</v>
      </c>
      <c r="T1774" s="166" t="str">
        <f>IFERROR(IF(Table2[[#This Row],[Date of this request]]-Table2[[#This Row],[Tech Service Date]]&lt;60, "New Hire Rental", "Truck Breakdown"), "New Hire Rental")</f>
        <v>Truck Breakdown</v>
      </c>
      <c r="U1774" s="166" t="str">
        <f>IFERROR(VLOOKUP(Table2[[#This Row],[Enterprise ID]], 'ExistingRental-12.11'!A:H, 7, 0), "Not Open On 12.11")</f>
        <v>Not Open On 12.11</v>
      </c>
      <c r="V1774" s="172">
        <f>IFERROR(VLOOKUP(Table2[[#This Row],[Enterprise ID]],'Tech-ServiceDate'!A:B,2,0), "EitherNewHire or Termed")</f>
        <v>45466</v>
      </c>
    </row>
    <row r="1775" spans="1:22" ht="33.75" customHeight="1">
      <c r="A1775" s="15">
        <v>46043</v>
      </c>
      <c r="B1775" s="8">
        <v>36196</v>
      </c>
      <c r="C1775" s="9" t="s">
        <v>19224</v>
      </c>
      <c r="D1775" s="10" t="s">
        <v>15314</v>
      </c>
      <c r="E1775" s="174" t="str">
        <f t="shared" si="71"/>
        <v>36196</v>
      </c>
      <c r="F1775" s="175">
        <f>IFERROR(VLOOKUP(D1775,'TPMS-auto'!A:J, 10,0), "Not-in-TPMS")</f>
        <v>8658016685</v>
      </c>
      <c r="G1775" s="175" t="str">
        <f>IFERROR(VLOOKUP(D1775,'TPMS-auto'!A:J,6,0),"Not-in-TPMS")</f>
        <v>061053</v>
      </c>
      <c r="H1775" s="12">
        <v>46035</v>
      </c>
      <c r="I1775" s="11" t="s">
        <v>19225</v>
      </c>
      <c r="J1775" s="13" t="s">
        <v>16472</v>
      </c>
      <c r="K1775" s="13" t="s">
        <v>15451</v>
      </c>
      <c r="L1775" s="3" t="s">
        <v>14680</v>
      </c>
      <c r="M1775" s="13"/>
      <c r="N1775" s="13" t="s">
        <v>14680</v>
      </c>
      <c r="O1775" s="13" t="s">
        <v>14680</v>
      </c>
      <c r="P1775" s="166" t="str">
        <f>IFERROR(VLOOKUP(D1775,'TPMS-auto'!A:D, 4,0),"Not-in-TPMS")</f>
        <v>0004766</v>
      </c>
      <c r="Q1775" s="166" t="str">
        <f>VLOOKUP(Table2[[#This Row],[Unit Number]],Ops,3,0)</f>
        <v>Rob &amp; Andrea</v>
      </c>
      <c r="R1775" s="172">
        <f>IFERROR(VLOOKUP(Table2[[#This Row],[Enterprise ID]], 'ExistingRental-12.11'!A:H, 3, 0), "Not Open On 12.11")</f>
        <v>45958</v>
      </c>
      <c r="S1775" s="166" t="str">
        <f>IF(Table2[[#This Row],[Start Rental Date]]="New Rental", "New Rental", "Rental Extension Request")</f>
        <v>Rental Extension Request</v>
      </c>
      <c r="T1775" s="166" t="str">
        <f>IFERROR(IF(Table2[[#This Row],[Date of this request]]-Table2[[#This Row],[Tech Service Date]]&lt;60, "New Hire Rental", "Truck Breakdown"), "New Hire Rental")</f>
        <v>Truck Breakdown</v>
      </c>
      <c r="U1775" s="166" t="str">
        <f>IFERROR(VLOOKUP(Table2[[#This Row],[Enterprise ID]], 'ExistingRental-12.11'!A:H, 7, 0), "Not Open On 12.11")</f>
        <v>JAMES SABADO</v>
      </c>
      <c r="V1775" s="172">
        <f>IFERROR(VLOOKUP(Table2[[#This Row],[Enterprise ID]],'Tech-ServiceDate'!A:B,2,0), "EitherNewHire or Termed")</f>
        <v>41828</v>
      </c>
    </row>
    <row r="1776" spans="1:22" ht="33.75" customHeight="1">
      <c r="A1776" s="15">
        <v>46043</v>
      </c>
      <c r="B1776" s="7">
        <v>21792</v>
      </c>
      <c r="C1776" s="4" t="s">
        <v>19364</v>
      </c>
      <c r="D1776" s="5" t="s">
        <v>19365</v>
      </c>
      <c r="E1776" s="176" t="str">
        <f t="shared" si="71"/>
        <v>21792</v>
      </c>
      <c r="F1776" s="181">
        <f>IFERROR(VLOOKUP(D1776,'TPMS-auto'!A:J, 10,0), "Not-in-TPMS")</f>
        <v>9567690176</v>
      </c>
      <c r="G1776" s="181" t="str">
        <f>IFERROR(VLOOKUP(D1776,'TPMS-auto'!A:J,6,0),"Not-in-TPMS")</f>
        <v>021792</v>
      </c>
      <c r="H1776" s="12" t="s">
        <v>14676</v>
      </c>
      <c r="I1776" s="2" t="s">
        <v>19366</v>
      </c>
      <c r="J1776" s="3" t="s">
        <v>19367</v>
      </c>
      <c r="K1776" s="13" t="s">
        <v>15451</v>
      </c>
      <c r="L1776" s="3" t="s">
        <v>14680</v>
      </c>
      <c r="M1776" s="13"/>
      <c r="N1776" s="13" t="s">
        <v>14680</v>
      </c>
      <c r="O1776" s="13" t="s">
        <v>14680</v>
      </c>
      <c r="P1776" s="166" t="str">
        <f>IFERROR(VLOOKUP(D1776,'TPMS-auto'!A:D, 4,0),"Not-in-TPMS")</f>
        <v>0008147</v>
      </c>
      <c r="Q1776" s="166" t="str">
        <f>VLOOKUP(Table2[[#This Row],[Unit Number]],Ops,3,0)</f>
        <v>Carol &amp; Tasha</v>
      </c>
      <c r="R1776" s="173" t="str">
        <f>IFERROR(VLOOKUP(Table2[[#This Row],[Enterprise ID]], 'ExistingRental-12.11'!A:H, 3, 0), "Not Open On 12.11")</f>
        <v>Not Open On 12.11</v>
      </c>
      <c r="S1776" s="167" t="str">
        <f>IF(Table2[[#This Row],[Start Rental Date]]="New Rental", "New Rental", "Rental Extension Request")</f>
        <v>New Rental</v>
      </c>
      <c r="T1776" s="167" t="str">
        <f>IFERROR(IF(Table2[[#This Row],[Date of this request]]-Table2[[#This Row],[Tech Service Date]]&lt;60, "New Hire Rental", "Truck Breakdown"), "New Hire Rental")</f>
        <v>Truck Breakdown</v>
      </c>
      <c r="U1776" s="167" t="str">
        <f>IFERROR(VLOOKUP(Table2[[#This Row],[Enterprise ID]], 'ExistingRental-12.11'!A:H, 7, 0), "Not Open On 12.11")</f>
        <v>Not Open On 12.11</v>
      </c>
      <c r="V1776" s="173">
        <f>IFERROR(VLOOKUP(Table2[[#This Row],[Enterprise ID]],'Tech-ServiceDate'!A:B,2,0), "EitherNewHire or Termed")</f>
        <v>45466</v>
      </c>
    </row>
    <row r="1777" spans="1:22" ht="33.75" customHeight="1">
      <c r="A1777" s="15">
        <v>46043</v>
      </c>
      <c r="B1777" s="8">
        <v>21804</v>
      </c>
      <c r="C1777" s="9" t="s">
        <v>19368</v>
      </c>
      <c r="D1777" s="10" t="s">
        <v>10168</v>
      </c>
      <c r="E1777" s="174" t="str">
        <f t="shared" si="71"/>
        <v>21804</v>
      </c>
      <c r="F1777" s="175">
        <f>IFERROR(VLOOKUP(D1777,'TPMS-auto'!A:J, 10,0), "Not-in-TPMS")</f>
        <v>4697391374</v>
      </c>
      <c r="G1777" s="175" t="str">
        <f>IFERROR(VLOOKUP(D1777,'TPMS-auto'!A:J,6,0),"Not-in-TPMS")</f>
        <v>033001</v>
      </c>
      <c r="H1777" s="12" t="s">
        <v>14676</v>
      </c>
      <c r="I1777" s="11" t="s">
        <v>19369</v>
      </c>
      <c r="J1777" s="13" t="s">
        <v>19370</v>
      </c>
      <c r="K1777" s="13" t="s">
        <v>15451</v>
      </c>
      <c r="L1777" s="3" t="s">
        <v>14680</v>
      </c>
      <c r="M1777" s="13"/>
      <c r="N1777" s="13" t="s">
        <v>14680</v>
      </c>
      <c r="O1777" s="13" t="s">
        <v>14680</v>
      </c>
      <c r="P1777" s="166" t="str">
        <f>IFERROR(VLOOKUP(D1777,'TPMS-auto'!A:D, 4,0),"Not-in-TPMS")</f>
        <v>0007995</v>
      </c>
      <c r="Q1777" s="166" t="str">
        <f>VLOOKUP(Table2[[#This Row],[Unit Number]],Ops,3,0)</f>
        <v>Carol &amp; Tasha</v>
      </c>
      <c r="R1777" s="172" t="str">
        <f>IFERROR(VLOOKUP(Table2[[#This Row],[Enterprise ID]], 'ExistingRental-12.11'!A:H, 3, 0), "Not Open On 12.11")</f>
        <v>Not Open On 12.11</v>
      </c>
      <c r="S1777" s="166" t="str">
        <f>IF(Table2[[#This Row],[Start Rental Date]]="New Rental", "New Rental", "Rental Extension Request")</f>
        <v>New Rental</v>
      </c>
      <c r="T1777" s="166" t="str">
        <f>IFERROR(IF(Table2[[#This Row],[Date of this request]]-Table2[[#This Row],[Tech Service Date]]&lt;60, "New Hire Rental", "Truck Breakdown"), "New Hire Rental")</f>
        <v>Truck Breakdown</v>
      </c>
      <c r="U1777" s="166" t="str">
        <f>IFERROR(VLOOKUP(Table2[[#This Row],[Enterprise ID]], 'ExistingRental-12.11'!A:H, 7, 0), "Not Open On 12.11")</f>
        <v>Not Open On 12.11</v>
      </c>
      <c r="V1777" s="172">
        <f>IFERROR(VLOOKUP(Table2[[#This Row],[Enterprise ID]],'Tech-ServiceDate'!A:B,2,0), "EitherNewHire or Termed")</f>
        <v>32175</v>
      </c>
    </row>
    <row r="1778" spans="1:22" ht="33.75" customHeight="1">
      <c r="A1778" s="15">
        <v>46043</v>
      </c>
      <c r="B1778" s="8">
        <v>61486</v>
      </c>
      <c r="C1778" s="9" t="s">
        <v>19371</v>
      </c>
      <c r="D1778" s="10" t="s">
        <v>8636</v>
      </c>
      <c r="E1778" s="174" t="str">
        <f t="shared" si="71"/>
        <v>61486</v>
      </c>
      <c r="F1778" s="175">
        <f>IFERROR(VLOOKUP(D1778,'TPMS-auto'!A:J, 10,0), "Not-in-TPMS")</f>
        <v>5022107704</v>
      </c>
      <c r="G1778" s="175" t="str">
        <f>IFERROR(VLOOKUP(D1778,'TPMS-auto'!A:J,6,0),"Not-in-TPMS")</f>
        <v>061486</v>
      </c>
      <c r="H1778" s="12" t="s">
        <v>14676</v>
      </c>
      <c r="I1778" s="11"/>
      <c r="J1778" s="13" t="s">
        <v>19372</v>
      </c>
      <c r="K1778" s="13" t="s">
        <v>15451</v>
      </c>
      <c r="L1778" s="3" t="s">
        <v>14680</v>
      </c>
      <c r="M1778" s="13"/>
      <c r="N1778" s="13" t="s">
        <v>14680</v>
      </c>
      <c r="O1778" s="13" t="s">
        <v>14680</v>
      </c>
      <c r="P1778" s="166" t="str">
        <f>IFERROR(VLOOKUP(D1778,'TPMS-auto'!A:D, 4,0),"Not-in-TPMS")</f>
        <v>0004766</v>
      </c>
      <c r="Q1778" s="166" t="str">
        <f>VLOOKUP(Table2[[#This Row],[Unit Number]],Ops,3,0)</f>
        <v>Rob &amp; Andrea</v>
      </c>
      <c r="R1778" s="172" t="str">
        <f>IFERROR(VLOOKUP(Table2[[#This Row],[Enterprise ID]], 'ExistingRental-12.11'!A:H, 3, 0), "Not Open On 12.11")</f>
        <v>Not Open On 12.11</v>
      </c>
      <c r="S1778" s="166" t="str">
        <f>IF(Table2[[#This Row],[Start Rental Date]]="New Rental", "New Rental", "Rental Extension Request")</f>
        <v>New Rental</v>
      </c>
      <c r="T1778" s="166" t="str">
        <f>IFERROR(IF(Table2[[#This Row],[Date of this request]]-Table2[[#This Row],[Tech Service Date]]&lt;60, "New Hire Rental", "Truck Breakdown"), "New Hire Rental")</f>
        <v>Truck Breakdown</v>
      </c>
      <c r="U1778" s="166" t="str">
        <f>IFERROR(VLOOKUP(Table2[[#This Row],[Enterprise ID]], 'ExistingRental-12.11'!A:H, 7, 0), "Not Open On 12.11")</f>
        <v>Not Open On 12.11</v>
      </c>
      <c r="V1778" s="172">
        <f>IFERROR(VLOOKUP(Table2[[#This Row],[Enterprise ID]],'Tech-ServiceDate'!A:B,2,0), "EitherNewHire or Termed")</f>
        <v>28716</v>
      </c>
    </row>
    <row r="1779" spans="1:22" ht="33.75" customHeight="1">
      <c r="A1779" s="15">
        <v>46043</v>
      </c>
      <c r="B1779" s="8">
        <v>21207</v>
      </c>
      <c r="C1779" s="9" t="s">
        <v>18437</v>
      </c>
      <c r="D1779" s="10" t="s">
        <v>14779</v>
      </c>
      <c r="E1779" s="174" t="str">
        <f t="shared" si="71"/>
        <v>21207</v>
      </c>
      <c r="F1779" s="175">
        <f>IFERROR(VLOOKUP(D1779,'TPMS-auto'!A:J, 10,0), "Not-in-TPMS")</f>
        <v>8136480860</v>
      </c>
      <c r="G1779" s="175" t="str">
        <f>IFERROR(VLOOKUP(D1779,'TPMS-auto'!A:J,6,0),"Not-in-TPMS")</f>
        <v>021207</v>
      </c>
      <c r="H1779" s="12">
        <v>46002</v>
      </c>
      <c r="I1779" s="11" t="s">
        <v>19373</v>
      </c>
      <c r="J1779" s="13" t="s">
        <v>18180</v>
      </c>
      <c r="K1779" s="13" t="s">
        <v>15451</v>
      </c>
      <c r="L1779" s="3" t="s">
        <v>14680</v>
      </c>
      <c r="M1779" s="13"/>
      <c r="N1779" s="13" t="s">
        <v>14680</v>
      </c>
      <c r="O1779" s="13" t="s">
        <v>14680</v>
      </c>
      <c r="P1779" s="166" t="str">
        <f>IFERROR(VLOOKUP(D1779,'TPMS-auto'!A:D, 4,0),"Not-in-TPMS")</f>
        <v>0007435</v>
      </c>
      <c r="Q1779" s="166" t="str">
        <f>VLOOKUP(Table2[[#This Row],[Unit Number]],Ops,3,0)</f>
        <v>Rob &amp; Andrea</v>
      </c>
      <c r="R1779" s="172">
        <f>IFERROR(VLOOKUP(Table2[[#This Row],[Enterprise ID]], 'ExistingRental-12.11'!A:H, 3, 0), "Not Open On 12.11")</f>
        <v>45861</v>
      </c>
      <c r="S1779" s="166" t="str">
        <f>IF(Table2[[#This Row],[Start Rental Date]]="New Rental", "New Rental", "Rental Extension Request")</f>
        <v>Rental Extension Request</v>
      </c>
      <c r="T1779" s="166" t="str">
        <f>IFERROR(IF(Table2[[#This Row],[Date of this request]]-Table2[[#This Row],[Tech Service Date]]&lt;60, "New Hire Rental", "Truck Breakdown"), "New Hire Rental")</f>
        <v>Truck Breakdown</v>
      </c>
      <c r="U1779" s="166" t="str">
        <f>IFERROR(VLOOKUP(Table2[[#This Row],[Enterprise ID]], 'ExistingRental-12.11'!A:H, 7, 0), "Not Open On 12.11")</f>
        <v>TYLER CARNAHAN</v>
      </c>
      <c r="V1779" s="172">
        <f>IFERROR(VLOOKUP(Table2[[#This Row],[Enterprise ID]],'Tech-ServiceDate'!A:B,2,0), "EitherNewHire or Termed")</f>
        <v>45893</v>
      </c>
    </row>
    <row r="1780" spans="1:22" ht="33.75" customHeight="1">
      <c r="A1780" s="15">
        <v>46043</v>
      </c>
      <c r="B1780" s="8">
        <v>22234</v>
      </c>
      <c r="C1780" s="9" t="s">
        <v>19374</v>
      </c>
      <c r="D1780" s="10" t="s">
        <v>14741</v>
      </c>
      <c r="E1780" s="174" t="str">
        <f t="shared" si="71"/>
        <v>22234</v>
      </c>
      <c r="F1780" s="175">
        <f>IFERROR(VLOOKUP(D1780,'TPMS-auto'!A:J, 10,0), "Not-in-TPMS")</f>
        <v>8599131963</v>
      </c>
      <c r="G1780" s="175" t="str">
        <f>IFERROR(VLOOKUP(D1780,'TPMS-auto'!A:J,6,0),"Not-in-TPMS")</f>
        <v>037176</v>
      </c>
      <c r="H1780" s="12" t="s">
        <v>14676</v>
      </c>
      <c r="I1780" s="11" t="s">
        <v>19375</v>
      </c>
      <c r="J1780" s="13" t="s">
        <v>19376</v>
      </c>
      <c r="K1780" s="13" t="s">
        <v>15451</v>
      </c>
      <c r="L1780" s="3" t="s">
        <v>14680</v>
      </c>
      <c r="M1780" s="13"/>
      <c r="N1780" s="13" t="s">
        <v>14680</v>
      </c>
      <c r="O1780" s="13" t="s">
        <v>14680</v>
      </c>
      <c r="P1780" s="166" t="str">
        <f>IFERROR(VLOOKUP(D1780,'TPMS-auto'!A:D, 4,0),"Not-in-TPMS")</f>
        <v>0004766</v>
      </c>
      <c r="Q1780" s="166" t="str">
        <f>VLOOKUP(Table2[[#This Row],[Unit Number]],Ops,3,0)</f>
        <v>Rob &amp; Andrea</v>
      </c>
      <c r="R1780" s="172" t="str">
        <f>IFERROR(VLOOKUP(Table2[[#This Row],[Enterprise ID]], 'ExistingRental-12.11'!A:H, 3, 0), "Not Open On 12.11")</f>
        <v>Not Open On 12.11</v>
      </c>
      <c r="S1780" s="166" t="str">
        <f>IF(Table2[[#This Row],[Start Rental Date]]="New Rental", "New Rental", "Rental Extension Request")</f>
        <v>New Rental</v>
      </c>
      <c r="T1780" s="166" t="str">
        <f>IFERROR(IF(Table2[[#This Row],[Date of this request]]-Table2[[#This Row],[Tech Service Date]]&lt;60, "New Hire Rental", "Truck Breakdown"), "New Hire Rental")</f>
        <v>Truck Breakdown</v>
      </c>
      <c r="U1780" s="166" t="str">
        <f>IFERROR(VLOOKUP(Table2[[#This Row],[Enterprise ID]], 'ExistingRental-12.11'!A:H, 7, 0), "Not Open On 12.11")</f>
        <v>Not Open On 12.11</v>
      </c>
      <c r="V1780" s="172">
        <f>IFERROR(VLOOKUP(Table2[[#This Row],[Enterprise ID]],'Tech-ServiceDate'!A:B,2,0), "EitherNewHire or Termed")</f>
        <v>44686</v>
      </c>
    </row>
    <row r="1781" spans="1:22" ht="33.75" customHeight="1">
      <c r="A1781" s="15">
        <v>46043</v>
      </c>
      <c r="B1781" s="8">
        <v>37306</v>
      </c>
      <c r="C1781" s="9" t="s">
        <v>19377</v>
      </c>
      <c r="D1781" s="10" t="s">
        <v>15386</v>
      </c>
      <c r="E1781" s="174" t="str">
        <f t="shared" si="71"/>
        <v>37306</v>
      </c>
      <c r="F1781" s="175">
        <f>IFERROR(VLOOKUP(D1781,'TPMS-auto'!A:J, 10,0), "Not-in-TPMS")</f>
        <v>5856644977</v>
      </c>
      <c r="G1781" s="175" t="str">
        <f>IFERROR(VLOOKUP(D1781,'TPMS-auto'!A:J,6,0),"Not-in-TPMS")</f>
        <v>037306</v>
      </c>
      <c r="H1781" s="12">
        <v>45993</v>
      </c>
      <c r="I1781" s="11" t="s">
        <v>19378</v>
      </c>
      <c r="J1781" s="13" t="s">
        <v>18180</v>
      </c>
      <c r="K1781" s="13" t="s">
        <v>15451</v>
      </c>
      <c r="L1781" s="3" t="s">
        <v>14680</v>
      </c>
      <c r="M1781" s="13"/>
      <c r="N1781" s="13" t="s">
        <v>14680</v>
      </c>
      <c r="O1781" s="13" t="s">
        <v>14680</v>
      </c>
      <c r="P1781" s="166" t="str">
        <f>IFERROR(VLOOKUP(D1781,'TPMS-auto'!A:D, 4,0),"Not-in-TPMS")</f>
        <v>0007670</v>
      </c>
      <c r="Q1781" s="166" t="str">
        <f>VLOOKUP(Table2[[#This Row],[Unit Number]],Ops,3,0)</f>
        <v>Rob &amp; Andrea</v>
      </c>
      <c r="R1781" s="172">
        <f>IFERROR(VLOOKUP(Table2[[#This Row],[Enterprise ID]], 'ExistingRental-12.11'!A:H, 3, 0), "Not Open On 12.11")</f>
        <v>45989</v>
      </c>
      <c r="S1781" s="166" t="str">
        <f>IF(Table2[[#This Row],[Start Rental Date]]="New Rental", "New Rental", "Rental Extension Request")</f>
        <v>Rental Extension Request</v>
      </c>
      <c r="T1781" s="166" t="str">
        <f>IFERROR(IF(Table2[[#This Row],[Date of this request]]-Table2[[#This Row],[Tech Service Date]]&lt;60, "New Hire Rental", "Truck Breakdown"), "New Hire Rental")</f>
        <v>Truck Breakdown</v>
      </c>
      <c r="U1781" s="166" t="str">
        <f>IFERROR(VLOOKUP(Table2[[#This Row],[Enterprise ID]], 'ExistingRental-12.11'!A:H, 7, 0), "Not Open On 12.11")</f>
        <v>BRETT WOLFF</v>
      </c>
      <c r="V1781" s="172">
        <f>IFERROR(VLOOKUP(Table2[[#This Row],[Enterprise ID]],'Tech-ServiceDate'!A:B,2,0), "EitherNewHire or Termed")</f>
        <v>44917</v>
      </c>
    </row>
    <row r="1782" spans="1:22" ht="33.75" customHeight="1">
      <c r="A1782" s="15">
        <v>46043</v>
      </c>
      <c r="B1782" s="8">
        <v>61190</v>
      </c>
      <c r="C1782" s="9" t="s">
        <v>19237</v>
      </c>
      <c r="D1782" s="10" t="s">
        <v>19238</v>
      </c>
      <c r="E1782" s="174" t="str">
        <f t="shared" si="71"/>
        <v>61190</v>
      </c>
      <c r="F1782" s="175" t="str">
        <f>IFERROR(VLOOKUP(D1782,'TPMS-auto'!A:J, 10,0), "Not-in-TPMS")</f>
        <v>Not-in-TPMS</v>
      </c>
      <c r="G1782" s="175" t="str">
        <f>IFERROR(VLOOKUP(D1782,'TPMS-auto'!A:J,6,0),"Not-in-TPMS")</f>
        <v>Not-in-TPMS</v>
      </c>
      <c r="H1782" s="12">
        <v>46036</v>
      </c>
      <c r="I1782" s="2" t="s">
        <v>19239</v>
      </c>
      <c r="J1782" s="3"/>
      <c r="K1782" s="13" t="s">
        <v>15451</v>
      </c>
      <c r="L1782" s="13" t="s">
        <v>14680</v>
      </c>
      <c r="M1782" s="13"/>
      <c r="N1782" s="13" t="s">
        <v>14680</v>
      </c>
      <c r="O1782" s="13" t="s">
        <v>14680</v>
      </c>
      <c r="P1782" s="166" t="str">
        <f>IFERROR(VLOOKUP(D1782,'TPMS-auto'!A:D, 4,0),"Not-in-TPMS")</f>
        <v>Not-in-TPMS</v>
      </c>
      <c r="Q1782" s="166" t="e">
        <f>VLOOKUP(Table2[[#This Row],[Unit Number]],Ops,3,0)</f>
        <v>#N/A</v>
      </c>
      <c r="R1782" s="172" t="str">
        <f>IFERROR(VLOOKUP(Table2[[#This Row],[Enterprise ID]], 'ExistingRental-12.11'!A:H, 3, 0), "Not Open On 12.11")</f>
        <v>Not Open On 12.11</v>
      </c>
      <c r="S1782" s="166" t="str">
        <f>IF(Table2[[#This Row],[Start Rental Date]]="New Rental", "New Rental", "Rental Extension Request")</f>
        <v>Rental Extension Request</v>
      </c>
      <c r="T1782" s="166" t="str">
        <f>IFERROR(IF(Table2[[#This Row],[Date of this request]]-Table2[[#This Row],[Tech Service Date]]&lt;60, "New Hire Rental", "Truck Breakdown"), "New Hire Rental")</f>
        <v>New Hire Rental</v>
      </c>
      <c r="U1782" s="166" t="str">
        <f>IFERROR(VLOOKUP(Table2[[#This Row],[Enterprise ID]], 'ExistingRental-12.11'!A:H, 7, 0), "Not Open On 12.11")</f>
        <v>Not Open On 12.11</v>
      </c>
      <c r="V1782" s="172" t="str">
        <f>IFERROR(VLOOKUP(Table2[[#This Row],[Enterprise ID]],'Tech-ServiceDate'!A:B,2,0), "EitherNewHire or Termed")</f>
        <v>EitherNewHire or Termed</v>
      </c>
    </row>
    <row r="1783" spans="1:22" ht="33.75" customHeight="1">
      <c r="A1783" s="15">
        <v>46043</v>
      </c>
      <c r="B1783" s="8">
        <v>61731</v>
      </c>
      <c r="C1783" s="9" t="s">
        <v>19379</v>
      </c>
      <c r="D1783" s="10" t="s">
        <v>11639</v>
      </c>
      <c r="E1783" s="174" t="str">
        <f t="shared" si="71"/>
        <v>61731</v>
      </c>
      <c r="F1783" s="175">
        <f>IFERROR(VLOOKUP(D1783,'TPMS-auto'!A:J, 10,0), "Not-in-TPMS")</f>
        <v>4693328752</v>
      </c>
      <c r="G1783" s="175" t="str">
        <f>IFERROR(VLOOKUP(D1783,'TPMS-auto'!A:J,6,0),"Not-in-TPMS")</f>
        <v>061731</v>
      </c>
      <c r="H1783" s="12" t="s">
        <v>14676</v>
      </c>
      <c r="I1783" s="11" t="s">
        <v>19380</v>
      </c>
      <c r="J1783" s="13" t="s">
        <v>19381</v>
      </c>
      <c r="K1783" s="13" t="s">
        <v>15451</v>
      </c>
      <c r="L1783" s="13" t="s">
        <v>14680</v>
      </c>
      <c r="M1783" s="13"/>
      <c r="N1783" s="13" t="s">
        <v>14680</v>
      </c>
      <c r="O1783" s="13" t="s">
        <v>14680</v>
      </c>
      <c r="P1783" s="166" t="str">
        <f>IFERROR(VLOOKUP(D1783,'TPMS-auto'!A:D, 4,0),"Not-in-TPMS")</f>
        <v>0007995</v>
      </c>
      <c r="Q1783" s="166" t="str">
        <f>VLOOKUP(Table2[[#This Row],[Unit Number]],Ops,3,0)</f>
        <v>Carol &amp; Tasha</v>
      </c>
      <c r="R1783" s="172" t="str">
        <f>IFERROR(VLOOKUP(Table2[[#This Row],[Enterprise ID]], 'ExistingRental-12.11'!A:H, 3, 0), "Not Open On 12.11")</f>
        <v>Not Open On 12.11</v>
      </c>
      <c r="S1783" s="166" t="str">
        <f>IF(Table2[[#This Row],[Start Rental Date]]="New Rental", "New Rental", "Rental Extension Request")</f>
        <v>New Rental</v>
      </c>
      <c r="T1783" s="166" t="str">
        <f>IFERROR(IF(Table2[[#This Row],[Date of this request]]-Table2[[#This Row],[Tech Service Date]]&lt;60, "New Hire Rental", "Truck Breakdown"), "New Hire Rental")</f>
        <v>Truck Breakdown</v>
      </c>
      <c r="U1783" s="166" t="str">
        <f>IFERROR(VLOOKUP(Table2[[#This Row],[Enterprise ID]], 'ExistingRental-12.11'!A:H, 7, 0), "Not Open On 12.11")</f>
        <v>Not Open On 12.11</v>
      </c>
      <c r="V1783" s="172">
        <f>IFERROR(VLOOKUP(Table2[[#This Row],[Enterprise ID]],'Tech-ServiceDate'!A:B,2,0), "EitherNewHire or Termed")</f>
        <v>41127</v>
      </c>
    </row>
    <row r="1784" spans="1:22" ht="33.75" customHeight="1">
      <c r="A1784" s="15">
        <v>46043</v>
      </c>
      <c r="B1784" s="8">
        <v>46257</v>
      </c>
      <c r="C1784" s="9" t="s">
        <v>19382</v>
      </c>
      <c r="D1784" s="10" t="s">
        <v>19383</v>
      </c>
      <c r="E1784" s="174" t="str">
        <f t="shared" si="71"/>
        <v>46257</v>
      </c>
      <c r="F1784" s="175">
        <f>IFERROR(VLOOKUP(D1784,'TPMS-auto'!A:J, 10,0), "Not-in-TPMS")</f>
        <v>2547073244</v>
      </c>
      <c r="G1784" s="175" t="str">
        <f>IFERROR(VLOOKUP(D1784,'TPMS-auto'!A:J,6,0),"Not-in-TPMS")</f>
        <v>033005</v>
      </c>
      <c r="H1784" s="12" t="s">
        <v>14676</v>
      </c>
      <c r="I1784" s="11" t="s">
        <v>19384</v>
      </c>
      <c r="J1784" s="13" t="s">
        <v>19385</v>
      </c>
      <c r="K1784" s="13" t="s">
        <v>15451</v>
      </c>
      <c r="L1784" s="13" t="s">
        <v>14680</v>
      </c>
      <c r="M1784" s="13"/>
      <c r="N1784" s="13" t="s">
        <v>14680</v>
      </c>
      <c r="O1784" s="13" t="s">
        <v>14680</v>
      </c>
      <c r="P1784" s="166" t="str">
        <f>IFERROR(VLOOKUP(D1784,'TPMS-auto'!A:D, 4,0),"Not-in-TPMS")</f>
        <v>0007995</v>
      </c>
      <c r="Q1784" s="166" t="str">
        <f>VLOOKUP(Table2[[#This Row],[Unit Number]],Ops,3,0)</f>
        <v>Carol &amp; Tasha</v>
      </c>
      <c r="R1784" s="172" t="str">
        <f>IFERROR(VLOOKUP(Table2[[#This Row],[Enterprise ID]], 'ExistingRental-12.11'!A:H, 3, 0), "Not Open On 12.11")</f>
        <v>Not Open On 12.11</v>
      </c>
      <c r="S1784" s="166" t="str">
        <f>IF(Table2[[#This Row],[Start Rental Date]]="New Rental", "New Rental", "Rental Extension Request")</f>
        <v>New Rental</v>
      </c>
      <c r="T1784" s="166" t="str">
        <f>IFERROR(IF(Table2[[#This Row],[Date of this request]]-Table2[[#This Row],[Tech Service Date]]&lt;60, "New Hire Rental", "Truck Breakdown"), "New Hire Rental")</f>
        <v>Truck Breakdown</v>
      </c>
      <c r="U1784" s="166" t="str">
        <f>IFERROR(VLOOKUP(Table2[[#This Row],[Enterprise ID]], 'ExistingRental-12.11'!A:H, 7, 0), "Not Open On 12.11")</f>
        <v>Not Open On 12.11</v>
      </c>
      <c r="V1784" s="172">
        <f>IFERROR(VLOOKUP(Table2[[#This Row],[Enterprise ID]],'Tech-ServiceDate'!A:B,2,0), "EitherNewHire or Termed")</f>
        <v>44034</v>
      </c>
    </row>
    <row r="1785" spans="1:22" ht="33.75" customHeight="1">
      <c r="A1785" s="15">
        <v>46043</v>
      </c>
      <c r="B1785" s="8">
        <v>47289</v>
      </c>
      <c r="C1785" s="9" t="s">
        <v>19386</v>
      </c>
      <c r="D1785" s="10" t="s">
        <v>19387</v>
      </c>
      <c r="E1785" s="174" t="str">
        <f t="shared" ref="E1785:E1802" si="72">TRIM(B1785)</f>
        <v>47289</v>
      </c>
      <c r="F1785" s="175">
        <f>IFERROR(VLOOKUP(D1785,'TPMS-auto'!A:J, 10,0), "Not-in-TPMS")</f>
        <v>5598064542</v>
      </c>
      <c r="G1785" s="175" t="str">
        <f>IFERROR(VLOOKUP(D1785,'TPMS-auto'!A:J,6,0),"Not-in-TPMS")</f>
        <v>047289</v>
      </c>
      <c r="H1785" s="12" t="s">
        <v>14676</v>
      </c>
      <c r="I1785" s="11" t="s">
        <v>19388</v>
      </c>
      <c r="J1785" s="13"/>
      <c r="K1785" s="13"/>
      <c r="L1785" s="13"/>
      <c r="M1785" s="13"/>
      <c r="N1785" s="13" t="s">
        <v>14680</v>
      </c>
      <c r="O1785" s="13" t="s">
        <v>14680</v>
      </c>
      <c r="P1785" s="166" t="str">
        <f>IFERROR(VLOOKUP(D1785,'TPMS-auto'!A:D, 4,0),"Not-in-TPMS")</f>
        <v>0008366</v>
      </c>
      <c r="Q1785" s="166" t="str">
        <f>VLOOKUP(Table2[[#This Row],[Unit Number]],Ops,3,0)</f>
        <v>Carol &amp; Tasha</v>
      </c>
      <c r="R1785" s="172" t="str">
        <f>IFERROR(VLOOKUP(Table2[[#This Row],[Enterprise ID]], 'ExistingRental-12.11'!A:H, 3, 0), "Not Open On 12.11")</f>
        <v>Not Open On 12.11</v>
      </c>
      <c r="S1785" s="166" t="str">
        <f>IF(Table2[[#This Row],[Start Rental Date]]="New Rental", "New Rental", "Rental Extension Request")</f>
        <v>New Rental</v>
      </c>
      <c r="T1785" s="166" t="str">
        <f>IFERROR(IF(Table2[[#This Row],[Date of this request]]-Table2[[#This Row],[Tech Service Date]]&lt;60, "New Hire Rental", "Truck Breakdown"), "New Hire Rental")</f>
        <v>Truck Breakdown</v>
      </c>
      <c r="U1785" s="166" t="str">
        <f>IFERROR(VLOOKUP(Table2[[#This Row],[Enterprise ID]], 'ExistingRental-12.11'!A:H, 7, 0), "Not Open On 12.11")</f>
        <v>Not Open On 12.11</v>
      </c>
      <c r="V1785" s="172">
        <f>IFERROR(VLOOKUP(Table2[[#This Row],[Enterprise ID]],'Tech-ServiceDate'!A:B,2,0), "EitherNewHire or Termed")</f>
        <v>45928</v>
      </c>
    </row>
    <row r="1786" spans="1:22" ht="33.75" customHeight="1">
      <c r="A1786" s="15">
        <v>46043</v>
      </c>
      <c r="B1786" s="8">
        <v>61323</v>
      </c>
      <c r="C1786" s="9" t="s">
        <v>19389</v>
      </c>
      <c r="D1786" s="10" t="s">
        <v>19390</v>
      </c>
      <c r="E1786" s="174" t="str">
        <f t="shared" si="72"/>
        <v>61323</v>
      </c>
      <c r="F1786" s="175">
        <f>IFERROR(VLOOKUP(D1786,'TPMS-auto'!A:J, 10,0), "Not-in-TPMS")</f>
        <v>4106990624</v>
      </c>
      <c r="G1786" s="175" t="str">
        <f>IFERROR(VLOOKUP(D1786,'TPMS-auto'!A:J,6,0),"Not-in-TPMS")</f>
        <v>061323</v>
      </c>
      <c r="H1786" s="12" t="s">
        <v>14676</v>
      </c>
      <c r="I1786" s="11" t="s">
        <v>19391</v>
      </c>
      <c r="J1786" s="13" t="s">
        <v>16716</v>
      </c>
      <c r="K1786" s="13" t="s">
        <v>15451</v>
      </c>
      <c r="L1786" s="13" t="s">
        <v>14680</v>
      </c>
      <c r="M1786" s="13"/>
      <c r="N1786" s="13" t="s">
        <v>14680</v>
      </c>
      <c r="O1786" s="13" t="s">
        <v>14680</v>
      </c>
      <c r="P1786" s="166" t="str">
        <f>IFERROR(VLOOKUP(D1786,'TPMS-auto'!A:D, 4,0),"Not-in-TPMS")</f>
        <v>0007084</v>
      </c>
      <c r="Q1786" s="166" t="str">
        <f>VLOOKUP(Table2[[#This Row],[Unit Number]],Ops,3,0)</f>
        <v>Monica, Cheryl &amp; Machell</v>
      </c>
      <c r="R1786" s="172" t="str">
        <f>IFERROR(VLOOKUP(Table2[[#This Row],[Enterprise ID]], 'ExistingRental-12.11'!A:H, 3, 0), "Not Open On 12.11")</f>
        <v>Not Open On 12.11</v>
      </c>
      <c r="S1786" s="166" t="str">
        <f>IF(Table2[[#This Row],[Start Rental Date]]="New Rental", "New Rental", "Rental Extension Request")</f>
        <v>New Rental</v>
      </c>
      <c r="T1786" s="166" t="str">
        <f>IFERROR(IF(Table2[[#This Row],[Date of this request]]-Table2[[#This Row],[Tech Service Date]]&lt;60, "New Hire Rental", "Truck Breakdown"), "New Hire Rental")</f>
        <v>Truck Breakdown</v>
      </c>
      <c r="U1786" s="166" t="str">
        <f>IFERROR(VLOOKUP(Table2[[#This Row],[Enterprise ID]], 'ExistingRental-12.11'!A:H, 7, 0), "Not Open On 12.11")</f>
        <v>Not Open On 12.11</v>
      </c>
      <c r="V1786" s="172">
        <f>IFERROR(VLOOKUP(Table2[[#This Row],[Enterprise ID]],'Tech-ServiceDate'!A:B,2,0), "EitherNewHire or Termed")</f>
        <v>45291</v>
      </c>
    </row>
    <row r="1787" spans="1:22" ht="33.75" customHeight="1">
      <c r="A1787" s="15">
        <v>46043</v>
      </c>
      <c r="B1787" s="8">
        <v>47166</v>
      </c>
      <c r="C1787" s="9" t="s">
        <v>18450</v>
      </c>
      <c r="D1787" s="10" t="s">
        <v>18451</v>
      </c>
      <c r="E1787" s="174" t="str">
        <f t="shared" si="72"/>
        <v>47166</v>
      </c>
      <c r="F1787" s="175">
        <f>IFERROR(VLOOKUP(D1787,'TPMS-auto'!A:J, 10,0), "Not-in-TPMS")</f>
        <v>3345451628</v>
      </c>
      <c r="G1787" s="175" t="str">
        <f>IFERROR(VLOOKUP(D1787,'TPMS-auto'!A:J,6,0),"Not-in-TPMS")</f>
        <v>047166</v>
      </c>
      <c r="H1787" s="12">
        <v>46002</v>
      </c>
      <c r="I1787" s="11" t="s">
        <v>18452</v>
      </c>
      <c r="J1787" s="13" t="s">
        <v>18453</v>
      </c>
      <c r="K1787" s="3" t="s">
        <v>14679</v>
      </c>
      <c r="L1787" s="3" t="s">
        <v>14680</v>
      </c>
      <c r="M1787" s="13"/>
      <c r="N1787" s="13" t="s">
        <v>14680</v>
      </c>
      <c r="O1787" s="13" t="s">
        <v>14680</v>
      </c>
      <c r="P1787" s="166" t="str">
        <f>IFERROR(VLOOKUP(D1787,'TPMS-auto'!A:D, 4,0),"Not-in-TPMS")</f>
        <v>0008035</v>
      </c>
      <c r="Q1787" s="166" t="str">
        <f>VLOOKUP(Table2[[#This Row],[Unit Number]],Ops,3,0)</f>
        <v>Rob &amp; Andrea</v>
      </c>
      <c r="R1787" s="172" t="str">
        <f>IFERROR(VLOOKUP(Table2[[#This Row],[Enterprise ID]], 'ExistingRental-12.11'!A:H, 3, 0), "Not Open On 12.11")</f>
        <v>Not Open On 12.11</v>
      </c>
      <c r="S1787" s="166" t="str">
        <f>IF(Table2[[#This Row],[Start Rental Date]]="New Rental", "New Rental", "Rental Extension Request")</f>
        <v>Rental Extension Request</v>
      </c>
      <c r="T1787" s="166" t="str">
        <f>IFERROR(IF(Table2[[#This Row],[Date of this request]]-Table2[[#This Row],[Tech Service Date]]&lt;60, "New Hire Rental", "Truck Breakdown"), "New Hire Rental")</f>
        <v>Truck Breakdown</v>
      </c>
      <c r="U1787" s="166" t="str">
        <f>IFERROR(VLOOKUP(Table2[[#This Row],[Enterprise ID]], 'ExistingRental-12.11'!A:H, 7, 0), "Not Open On 12.11")</f>
        <v>Not Open On 12.11</v>
      </c>
      <c r="V1787" s="172">
        <f>IFERROR(VLOOKUP(Table2[[#This Row],[Enterprise ID]],'Tech-ServiceDate'!A:B,2,0), "EitherNewHire or Termed")</f>
        <v>42961</v>
      </c>
    </row>
    <row r="1788" spans="1:22" ht="33.75" customHeight="1">
      <c r="A1788" s="15">
        <v>46043</v>
      </c>
      <c r="B1788" s="8">
        <v>21175</v>
      </c>
      <c r="C1788" s="9" t="s">
        <v>19392</v>
      </c>
      <c r="D1788" s="10" t="s">
        <v>15267</v>
      </c>
      <c r="E1788" s="174" t="str">
        <f t="shared" si="72"/>
        <v>21175</v>
      </c>
      <c r="F1788" s="175">
        <f>IFERROR(VLOOKUP(D1788,'TPMS-auto'!A:J, 10,0), "Not-in-TPMS")</f>
        <v>8178193584</v>
      </c>
      <c r="G1788" s="175" t="str">
        <f>IFERROR(VLOOKUP(D1788,'TPMS-auto'!A:J,6,0),"Not-in-TPMS")</f>
        <v>021175</v>
      </c>
      <c r="H1788" s="12">
        <v>45924</v>
      </c>
      <c r="I1788" s="11" t="s">
        <v>19393</v>
      </c>
      <c r="J1788" s="13" t="s">
        <v>19394</v>
      </c>
      <c r="K1788" s="3" t="s">
        <v>14679</v>
      </c>
      <c r="L1788" s="3" t="s">
        <v>14680</v>
      </c>
      <c r="M1788" s="13"/>
      <c r="N1788" s="13" t="s">
        <v>14680</v>
      </c>
      <c r="O1788" s="13" t="s">
        <v>14680</v>
      </c>
      <c r="P1788" s="166" t="str">
        <f>IFERROR(VLOOKUP(D1788,'TPMS-auto'!A:D, 4,0),"Not-in-TPMS")</f>
        <v>0007995</v>
      </c>
      <c r="Q1788" s="166" t="str">
        <f>VLOOKUP(Table2[[#This Row],[Unit Number]],Ops,3,0)</f>
        <v>Carol &amp; Tasha</v>
      </c>
      <c r="R1788" s="172">
        <f>IFERROR(VLOOKUP(Table2[[#This Row],[Enterprise ID]], 'ExistingRental-12.11'!A:H, 3, 0), "Not Open On 12.11")</f>
        <v>45925</v>
      </c>
      <c r="S1788" s="166" t="str">
        <f>IF(Table2[[#This Row],[Start Rental Date]]="New Rental", "New Rental", "Rental Extension Request")</f>
        <v>Rental Extension Request</v>
      </c>
      <c r="T1788" s="166" t="str">
        <f>IFERROR(IF(Table2[[#This Row],[Date of this request]]-Table2[[#This Row],[Tech Service Date]]&lt;60, "New Hire Rental", "Truck Breakdown"), "New Hire Rental")</f>
        <v>Truck Breakdown</v>
      </c>
      <c r="U1788" s="166" t="str">
        <f>IFERROR(VLOOKUP(Table2[[#This Row],[Enterprise ID]], 'ExistingRental-12.11'!A:H, 7, 0), "Not Open On 12.11")</f>
        <v>KYLE TATUM</v>
      </c>
      <c r="V1788" s="172">
        <f>IFERROR(VLOOKUP(Table2[[#This Row],[Enterprise ID]],'Tech-ServiceDate'!A:B,2,0), "EitherNewHire or Termed")</f>
        <v>45655</v>
      </c>
    </row>
    <row r="1789" spans="1:22" ht="33.75" customHeight="1">
      <c r="A1789" s="15">
        <v>46044</v>
      </c>
      <c r="B1789" s="8">
        <v>23301</v>
      </c>
      <c r="C1789" s="9" t="s">
        <v>19395</v>
      </c>
      <c r="D1789" s="10" t="s">
        <v>19396</v>
      </c>
      <c r="E1789" s="174" t="str">
        <f t="shared" si="72"/>
        <v>23301</v>
      </c>
      <c r="F1789" s="175">
        <f>IFERROR(VLOOKUP(D1789,'TPMS-auto'!A:J, 10,0), "Not-in-TPMS")</f>
        <v>4093080339</v>
      </c>
      <c r="G1789" s="175" t="str">
        <f>IFERROR(VLOOKUP(D1789,'TPMS-auto'!A:J,6,0),"Not-in-TPMS")</f>
        <v>023301</v>
      </c>
      <c r="H1789" s="12" t="s">
        <v>14676</v>
      </c>
      <c r="I1789" s="11" t="s">
        <v>19397</v>
      </c>
      <c r="J1789" s="13"/>
      <c r="K1789" s="3" t="s">
        <v>14679</v>
      </c>
      <c r="L1789" s="3" t="s">
        <v>14680</v>
      </c>
      <c r="M1789" s="13"/>
      <c r="N1789" s="13" t="s">
        <v>14680</v>
      </c>
      <c r="O1789" s="13" t="s">
        <v>14680</v>
      </c>
      <c r="P1789" s="166" t="str">
        <f>IFERROR(VLOOKUP(D1789,'TPMS-auto'!A:D, 4,0),"Not-in-TPMS")</f>
        <v>0008107</v>
      </c>
      <c r="Q1789" s="166" t="str">
        <f>VLOOKUP(Table2[[#This Row],[Unit Number]],Ops,3,0)</f>
        <v>Carol &amp; Tasha</v>
      </c>
      <c r="R1789" s="172" t="str">
        <f>IFERROR(VLOOKUP(Table2[[#This Row],[Enterprise ID]], 'ExistingRental-12.11'!A:H, 3, 0), "Not Open On 12.11")</f>
        <v>Not Open On 12.11</v>
      </c>
      <c r="S1789" s="166" t="str">
        <f>IF(Table2[[#This Row],[Start Rental Date]]="New Rental", "New Rental", "Rental Extension Request")</f>
        <v>New Rental</v>
      </c>
      <c r="T1789" s="166" t="str">
        <f>IFERROR(IF(Table2[[#This Row],[Date of this request]]-Table2[[#This Row],[Tech Service Date]]&lt;60, "New Hire Rental", "Truck Breakdown"), "New Hire Rental")</f>
        <v>Truck Breakdown</v>
      </c>
      <c r="U1789" s="166" t="str">
        <f>IFERROR(VLOOKUP(Table2[[#This Row],[Enterprise ID]], 'ExistingRental-12.11'!A:H, 7, 0), "Not Open On 12.11")</f>
        <v>Not Open On 12.11</v>
      </c>
      <c r="V1789" s="172">
        <f>IFERROR(VLOOKUP(Table2[[#This Row],[Enterprise ID]],'Tech-ServiceDate'!A:B,2,0), "EitherNewHire or Termed")</f>
        <v>45872</v>
      </c>
    </row>
    <row r="1790" spans="1:22" ht="33.75" customHeight="1">
      <c r="A1790" s="15">
        <v>46044</v>
      </c>
      <c r="B1790" s="8">
        <v>36322</v>
      </c>
      <c r="C1790" s="9" t="s">
        <v>19298</v>
      </c>
      <c r="D1790" s="10" t="s">
        <v>18936</v>
      </c>
      <c r="E1790" s="174" t="str">
        <f t="shared" si="72"/>
        <v>36322</v>
      </c>
      <c r="F1790" s="175" t="str">
        <f>IFERROR(VLOOKUP(D1790,'TPMS-auto'!A:J, 10,0), "Not-in-TPMS")</f>
        <v>Not-in-TPMS</v>
      </c>
      <c r="G1790" s="175" t="str">
        <f>IFERROR(VLOOKUP(D1790,'TPMS-auto'!A:J,6,0),"Not-in-TPMS")</f>
        <v>Not-in-TPMS</v>
      </c>
      <c r="H1790" s="12">
        <v>46038</v>
      </c>
      <c r="I1790" s="11" t="s">
        <v>15206</v>
      </c>
      <c r="J1790" s="13" t="s">
        <v>19398</v>
      </c>
      <c r="K1790" s="3" t="s">
        <v>14679</v>
      </c>
      <c r="L1790" s="3" t="s">
        <v>14680</v>
      </c>
      <c r="M1790" s="13"/>
      <c r="N1790" s="13" t="s">
        <v>14680</v>
      </c>
      <c r="O1790" s="13" t="s">
        <v>14680</v>
      </c>
      <c r="P1790" s="166" t="str">
        <f>IFERROR(VLOOKUP(D1790,'TPMS-auto'!A:D, 4,0),"Not-in-TPMS")</f>
        <v>Not-in-TPMS</v>
      </c>
      <c r="Q1790" s="166" t="e">
        <f>VLOOKUP(Table2[[#This Row],[Unit Number]],Ops,3,0)</f>
        <v>#N/A</v>
      </c>
      <c r="R1790" s="172" t="str">
        <f>IFERROR(VLOOKUP(Table2[[#This Row],[Enterprise ID]], 'ExistingRental-12.11'!A:H, 3, 0), "Not Open On 12.11")</f>
        <v>Not Open On 12.11</v>
      </c>
      <c r="S1790" s="166" t="str">
        <f>IF(Table2[[#This Row],[Start Rental Date]]="New Rental", "New Rental", "Rental Extension Request")</f>
        <v>Rental Extension Request</v>
      </c>
      <c r="T1790" s="166" t="str">
        <f>IFERROR(IF(Table2[[#This Row],[Date of this request]]-Table2[[#This Row],[Tech Service Date]]&lt;60, "New Hire Rental", "Truck Breakdown"), "New Hire Rental")</f>
        <v>Truck Breakdown</v>
      </c>
      <c r="U1790" s="166" t="str">
        <f>IFERROR(VLOOKUP(Table2[[#This Row],[Enterprise ID]], 'ExistingRental-12.11'!A:H, 7, 0), "Not Open On 12.11")</f>
        <v>Not Open On 12.11</v>
      </c>
      <c r="V1790" s="172">
        <f>IFERROR(VLOOKUP(Table2[[#This Row],[Enterprise ID]],'Tech-ServiceDate'!A:B,2,0), "EitherNewHire or Termed")</f>
        <v>45704</v>
      </c>
    </row>
    <row r="1791" spans="1:22" ht="33.75" customHeight="1">
      <c r="A1791" s="15">
        <v>46044</v>
      </c>
      <c r="B1791" s="8">
        <v>61140</v>
      </c>
      <c r="C1791" s="9" t="s">
        <v>19399</v>
      </c>
      <c r="D1791" s="10" t="s">
        <v>13772</v>
      </c>
      <c r="E1791" s="174" t="str">
        <f t="shared" si="72"/>
        <v>61140</v>
      </c>
      <c r="F1791" s="175">
        <f>IFERROR(VLOOKUP(D1791,'TPMS-auto'!A:J, 10,0), "Not-in-TPMS")</f>
        <v>4808750325</v>
      </c>
      <c r="G1791" s="175" t="str">
        <f>IFERROR(VLOOKUP(D1791,'TPMS-auto'!A:J,6,0),"Not-in-TPMS")</f>
        <v>061140</v>
      </c>
      <c r="H1791" s="12" t="s">
        <v>14676</v>
      </c>
      <c r="I1791" s="11"/>
      <c r="J1791" s="13" t="s">
        <v>16716</v>
      </c>
      <c r="K1791" s="3" t="s">
        <v>14679</v>
      </c>
      <c r="L1791" s="3" t="s">
        <v>14680</v>
      </c>
      <c r="M1791" s="13"/>
      <c r="N1791" s="13" t="s">
        <v>14680</v>
      </c>
      <c r="O1791" s="13" t="s">
        <v>14680</v>
      </c>
      <c r="P1791" s="166" t="str">
        <f>IFERROR(VLOOKUP(D1791,'TPMS-auto'!A:D, 4,0),"Not-in-TPMS")</f>
        <v>0007088</v>
      </c>
      <c r="Q1791" s="166" t="str">
        <f>VLOOKUP(Table2[[#This Row],[Unit Number]],Ops,3,0)</f>
        <v>Carol &amp; Tasha</v>
      </c>
      <c r="R1791" s="172" t="str">
        <f>IFERROR(VLOOKUP(Table2[[#This Row],[Enterprise ID]], 'ExistingRental-12.11'!A:H, 3, 0), "Not Open On 12.11")</f>
        <v>Not Open On 12.11</v>
      </c>
      <c r="S1791" s="166" t="str">
        <f>IF(Table2[[#This Row],[Start Rental Date]]="New Rental", "New Rental", "Rental Extension Request")</f>
        <v>New Rental</v>
      </c>
      <c r="T1791" s="166" t="str">
        <f>IFERROR(IF(Table2[[#This Row],[Date of this request]]-Table2[[#This Row],[Tech Service Date]]&lt;60, "New Hire Rental", "Truck Breakdown"), "New Hire Rental")</f>
        <v>Truck Breakdown</v>
      </c>
      <c r="U1791" s="166" t="str">
        <f>IFERROR(VLOOKUP(Table2[[#This Row],[Enterprise ID]], 'ExistingRental-12.11'!A:H, 7, 0), "Not Open On 12.11")</f>
        <v>Not Open On 12.11</v>
      </c>
      <c r="V1791" s="172">
        <f>IFERROR(VLOOKUP(Table2[[#This Row],[Enterprise ID]],'Tech-ServiceDate'!A:B,2,0), "EitherNewHire or Termed")</f>
        <v>41204</v>
      </c>
    </row>
    <row r="1792" spans="1:22" ht="33.75" customHeight="1">
      <c r="A1792" s="15">
        <v>46044</v>
      </c>
      <c r="B1792" s="8">
        <v>36221</v>
      </c>
      <c r="C1792" s="9" t="s">
        <v>19400</v>
      </c>
      <c r="D1792" s="10" t="s">
        <v>19401</v>
      </c>
      <c r="E1792" s="174" t="str">
        <f t="shared" si="72"/>
        <v>36221</v>
      </c>
      <c r="F1792" s="175" t="str">
        <f>IFERROR(VLOOKUP(D1792,'TPMS-auto'!A:J, 10,0), "Not-in-TPMS")</f>
        <v>Not-in-TPMS</v>
      </c>
      <c r="G1792" s="175" t="str">
        <f>IFERROR(VLOOKUP(D1792,'TPMS-auto'!A:J,6,0),"Not-in-TPMS")</f>
        <v>Not-in-TPMS</v>
      </c>
      <c r="H1792" s="12" t="s">
        <v>14676</v>
      </c>
      <c r="I1792" s="11"/>
      <c r="J1792" s="13" t="s">
        <v>17928</v>
      </c>
      <c r="K1792" s="13"/>
      <c r="L1792" s="13"/>
      <c r="M1792" s="13"/>
      <c r="N1792" s="13" t="s">
        <v>14680</v>
      </c>
      <c r="O1792" s="13" t="s">
        <v>14680</v>
      </c>
      <c r="P1792" s="166" t="str">
        <f>IFERROR(VLOOKUP(D1792,'TPMS-auto'!A:D, 4,0),"Not-in-TPMS")</f>
        <v>Not-in-TPMS</v>
      </c>
      <c r="Q1792" s="166" t="e">
        <f>VLOOKUP(Table2[[#This Row],[Unit Number]],Ops,3,0)</f>
        <v>#N/A</v>
      </c>
      <c r="R1792" s="172" t="str">
        <f>IFERROR(VLOOKUP(Table2[[#This Row],[Enterprise ID]], 'ExistingRental-12.11'!A:H, 3, 0), "Not Open On 12.11")</f>
        <v>Not Open On 12.11</v>
      </c>
      <c r="S1792" s="166" t="str">
        <f>IF(Table2[[#This Row],[Start Rental Date]]="New Rental", "New Rental", "Rental Extension Request")</f>
        <v>New Rental</v>
      </c>
      <c r="T1792" s="166" t="str">
        <f>IFERROR(IF(Table2[[#This Row],[Date of this request]]-Table2[[#This Row],[Tech Service Date]]&lt;60, "New Hire Rental", "Truck Breakdown"), "New Hire Rental")</f>
        <v>New Hire Rental</v>
      </c>
      <c r="U1792" s="166" t="str">
        <f>IFERROR(VLOOKUP(Table2[[#This Row],[Enterprise ID]], 'ExistingRental-12.11'!A:H, 7, 0), "Not Open On 12.11")</f>
        <v>Not Open On 12.11</v>
      </c>
      <c r="V1792" s="172" t="str">
        <f>IFERROR(VLOOKUP(Table2[[#This Row],[Enterprise ID]],'Tech-ServiceDate'!A:B,2,0), "EitherNewHire or Termed")</f>
        <v>EitherNewHire or Termed</v>
      </c>
    </row>
    <row r="1793" spans="1:22" ht="33.75" customHeight="1">
      <c r="A1793" s="15">
        <v>46044</v>
      </c>
      <c r="B1793" s="8">
        <v>23798</v>
      </c>
      <c r="C1793" s="9" t="s">
        <v>15730</v>
      </c>
      <c r="D1793" s="10" t="s">
        <v>15731</v>
      </c>
      <c r="E1793" s="174" t="str">
        <f t="shared" si="72"/>
        <v>23798</v>
      </c>
      <c r="F1793" s="175">
        <f>IFERROR(VLOOKUP(D1793,'TPMS-auto'!A:J, 10,0), "Not-in-TPMS")</f>
        <v>4085921319</v>
      </c>
      <c r="G1793" s="175" t="str">
        <f>IFERROR(VLOOKUP(D1793,'TPMS-auto'!A:J,6,0),"Not-in-TPMS")</f>
        <v>023798</v>
      </c>
      <c r="H1793" s="12" t="s">
        <v>14676</v>
      </c>
      <c r="I1793" s="11" t="s">
        <v>17892</v>
      </c>
      <c r="J1793" s="13" t="s">
        <v>19402</v>
      </c>
      <c r="K1793" s="3" t="s">
        <v>14679</v>
      </c>
      <c r="L1793" s="3" t="s">
        <v>14680</v>
      </c>
      <c r="M1793" s="13"/>
      <c r="N1793" s="13" t="s">
        <v>14680</v>
      </c>
      <c r="O1793" s="13" t="s">
        <v>14680</v>
      </c>
      <c r="P1793" s="166" t="str">
        <f>IFERROR(VLOOKUP(D1793,'TPMS-auto'!A:D, 4,0),"Not-in-TPMS")</f>
        <v>0008184</v>
      </c>
      <c r="Q1793" s="166" t="str">
        <f>VLOOKUP(Table2[[#This Row],[Unit Number]],Ops,3,0)</f>
        <v>Carol &amp; Tasha</v>
      </c>
      <c r="R1793" s="172">
        <f>IFERROR(VLOOKUP(Table2[[#This Row],[Enterprise ID]], 'ExistingRental-12.11'!A:H, 3, 0), "Not Open On 12.11")</f>
        <v>45912</v>
      </c>
      <c r="S1793" s="166" t="str">
        <f>IF(Table2[[#This Row],[Start Rental Date]]="New Rental", "New Rental", "Rental Extension Request")</f>
        <v>New Rental</v>
      </c>
      <c r="T1793" s="166" t="str">
        <f>IFERROR(IF(Table2[[#This Row],[Date of this request]]-Table2[[#This Row],[Tech Service Date]]&lt;60, "New Hire Rental", "Truck Breakdown"), "New Hire Rental")</f>
        <v>Truck Breakdown</v>
      </c>
      <c r="U1793" s="166" t="str">
        <f>IFERROR(VLOOKUP(Table2[[#This Row],[Enterprise ID]], 'ExistingRental-12.11'!A:H, 7, 0), "Not Open On 12.11")</f>
        <v>ROBERT POMNITZ</v>
      </c>
      <c r="V1793" s="172">
        <f>IFERROR(VLOOKUP(Table2[[#This Row],[Enterprise ID]],'Tech-ServiceDate'!A:B,2,0), "EitherNewHire or Termed")</f>
        <v>45564</v>
      </c>
    </row>
    <row r="1794" spans="1:22" ht="33.75" customHeight="1">
      <c r="A1794" s="15">
        <v>46044</v>
      </c>
      <c r="B1794" s="8">
        <v>36051</v>
      </c>
      <c r="C1794" s="9" t="s">
        <v>18070</v>
      </c>
      <c r="D1794" s="10" t="s">
        <v>18071</v>
      </c>
      <c r="E1794" s="174" t="str">
        <f t="shared" si="72"/>
        <v>36051</v>
      </c>
      <c r="F1794" s="175">
        <f>IFERROR(VLOOKUP(D1794,'TPMS-auto'!A:J, 10,0), "Not-in-TPMS")</f>
        <v>3019962048</v>
      </c>
      <c r="G1794" s="175" t="str">
        <f>IFERROR(VLOOKUP(D1794,'TPMS-auto'!A:J,6,0),"Not-in-TPMS")</f>
        <v>036051</v>
      </c>
      <c r="H1794" s="12">
        <v>45992</v>
      </c>
      <c r="I1794" s="11" t="s">
        <v>19403</v>
      </c>
      <c r="J1794" s="13" t="s">
        <v>19404</v>
      </c>
      <c r="K1794" s="3" t="s">
        <v>14679</v>
      </c>
      <c r="L1794" s="3" t="s">
        <v>14680</v>
      </c>
      <c r="M1794" s="13"/>
      <c r="N1794" s="13" t="s">
        <v>14680</v>
      </c>
      <c r="O1794" s="13" t="s">
        <v>14680</v>
      </c>
      <c r="P1794" s="166" t="str">
        <f>IFERROR(VLOOKUP(D1794,'TPMS-auto'!A:D, 4,0),"Not-in-TPMS")</f>
        <v>0007084</v>
      </c>
      <c r="Q1794" s="166" t="str">
        <f>VLOOKUP(Table2[[#This Row],[Unit Number]],Ops,3,0)</f>
        <v>Monica, Cheryl &amp; Machell</v>
      </c>
      <c r="R1794" s="172">
        <f>IFERROR(VLOOKUP(Table2[[#This Row],[Enterprise ID]], 'ExistingRental-12.11'!A:H, 3, 0), "Not Open On 12.11")</f>
        <v>45992</v>
      </c>
      <c r="S1794" s="166" t="str">
        <f>IF(Table2[[#This Row],[Start Rental Date]]="New Rental", "New Rental", "Rental Extension Request")</f>
        <v>Rental Extension Request</v>
      </c>
      <c r="T1794" s="166" t="str">
        <f>IFERROR(IF(Table2[[#This Row],[Date of this request]]-Table2[[#This Row],[Tech Service Date]]&lt;60, "New Hire Rental", "Truck Breakdown"), "New Hire Rental")</f>
        <v>Truck Breakdown</v>
      </c>
      <c r="U1794" s="166" t="str">
        <f>IFERROR(VLOOKUP(Table2[[#This Row],[Enterprise ID]], 'ExistingRental-12.11'!A:H, 7, 0), "Not Open On 12.11")</f>
        <v>HABIBULLAH QURAISHI</v>
      </c>
      <c r="V1794" s="172">
        <f>IFERROR(VLOOKUP(Table2[[#This Row],[Enterprise ID]],'Tech-ServiceDate'!A:B,2,0), "EitherNewHire or Termed")</f>
        <v>45207</v>
      </c>
    </row>
    <row r="1795" spans="1:22" ht="33.75" customHeight="1">
      <c r="A1795" s="15">
        <v>46044</v>
      </c>
      <c r="B1795" s="8">
        <v>47063</v>
      </c>
      <c r="C1795" s="9" t="s">
        <v>19405</v>
      </c>
      <c r="D1795" s="10" t="s">
        <v>17287</v>
      </c>
      <c r="E1795" s="174" t="str">
        <f t="shared" si="72"/>
        <v>47063</v>
      </c>
      <c r="F1795" s="175">
        <f>IFERROR(VLOOKUP(D1795,'TPMS-auto'!A:J, 10,0), "Not-in-TPMS")</f>
        <v>3159831656</v>
      </c>
      <c r="G1795" s="175" t="str">
        <f>IFERROR(VLOOKUP(D1795,'TPMS-auto'!A:J,6,0),"Not-in-TPMS")</f>
        <v>047063</v>
      </c>
      <c r="H1795" s="12">
        <v>45997</v>
      </c>
      <c r="I1795" s="11" t="s">
        <v>19406</v>
      </c>
      <c r="J1795" s="13" t="s">
        <v>19407</v>
      </c>
      <c r="K1795" s="3" t="s">
        <v>14679</v>
      </c>
      <c r="L1795" s="3" t="s">
        <v>14680</v>
      </c>
      <c r="M1795" s="13"/>
      <c r="N1795" s="13" t="s">
        <v>14680</v>
      </c>
      <c r="O1795" s="13" t="s">
        <v>14680</v>
      </c>
      <c r="P1795" s="166" t="str">
        <f>IFERROR(VLOOKUP(D1795,'TPMS-auto'!A:D, 4,0),"Not-in-TPMS")</f>
        <v>0007670</v>
      </c>
      <c r="Q1795" s="166" t="str">
        <f>VLOOKUP(Table2[[#This Row],[Unit Number]],Ops,3,0)</f>
        <v>Rob &amp; Andrea</v>
      </c>
      <c r="R1795" s="172" t="str">
        <f>IFERROR(VLOOKUP(Table2[[#This Row],[Enterprise ID]], 'ExistingRental-12.11'!A:H, 3, 0), "Not Open On 12.11")</f>
        <v>Not Open On 12.11</v>
      </c>
      <c r="S1795" s="166" t="str">
        <f>IF(Table2[[#This Row],[Start Rental Date]]="New Rental", "New Rental", "Rental Extension Request")</f>
        <v>Rental Extension Request</v>
      </c>
      <c r="T1795" s="166" t="str">
        <f>IFERROR(IF(Table2[[#This Row],[Date of this request]]-Table2[[#This Row],[Tech Service Date]]&lt;60, "New Hire Rental", "Truck Breakdown"), "New Hire Rental")</f>
        <v>Truck Breakdown</v>
      </c>
      <c r="U1795" s="166" t="str">
        <f>IFERROR(VLOOKUP(Table2[[#This Row],[Enterprise ID]], 'ExistingRental-12.11'!A:H, 7, 0), "Not Open On 12.11")</f>
        <v>Not Open On 12.11</v>
      </c>
      <c r="V1795" s="172">
        <f>IFERROR(VLOOKUP(Table2[[#This Row],[Enterprise ID]],'Tech-ServiceDate'!A:B,2,0), "EitherNewHire or Termed")</f>
        <v>44186</v>
      </c>
    </row>
    <row r="1796" spans="1:22" ht="33.75" customHeight="1">
      <c r="A1796" s="15">
        <v>46044</v>
      </c>
      <c r="B1796" s="8">
        <v>46453</v>
      </c>
      <c r="C1796" s="9" t="s">
        <v>18923</v>
      </c>
      <c r="D1796" s="10" t="s">
        <v>18924</v>
      </c>
      <c r="E1796" s="174" t="str">
        <f t="shared" si="72"/>
        <v>46453</v>
      </c>
      <c r="F1796" s="175">
        <f>IFERROR(VLOOKUP(D1796,'TPMS-auto'!A:J, 10,0), "Not-in-TPMS")</f>
        <v>6024918005</v>
      </c>
      <c r="G1796" s="175" t="str">
        <f>IFERROR(VLOOKUP(D1796,'TPMS-auto'!A:J,6,0),"Not-in-TPMS")</f>
        <v>046453</v>
      </c>
      <c r="H1796" s="12">
        <v>46024</v>
      </c>
      <c r="I1796" s="11" t="s">
        <v>18925</v>
      </c>
      <c r="J1796" s="13" t="s">
        <v>18628</v>
      </c>
      <c r="K1796" s="13" t="s">
        <v>15451</v>
      </c>
      <c r="L1796" s="13" t="s">
        <v>14680</v>
      </c>
      <c r="M1796" s="13"/>
      <c r="N1796" s="13" t="s">
        <v>14680</v>
      </c>
      <c r="O1796" s="13" t="s">
        <v>14680</v>
      </c>
      <c r="P1796" s="166" t="str">
        <f>IFERROR(VLOOKUP(D1796,'TPMS-auto'!A:D, 4,0),"Not-in-TPMS")</f>
        <v>0007088</v>
      </c>
      <c r="Q1796" s="166" t="str">
        <f>VLOOKUP(Table2[[#This Row],[Unit Number]],Ops,3,0)</f>
        <v>Carol &amp; Tasha</v>
      </c>
      <c r="R1796" s="172" t="str">
        <f>IFERROR(VLOOKUP(Table2[[#This Row],[Enterprise ID]], 'ExistingRental-12.11'!A:H, 3, 0), "Not Open On 12.11")</f>
        <v>Not Open On 12.11</v>
      </c>
      <c r="S1796" s="166" t="str">
        <f>IF(Table2[[#This Row],[Start Rental Date]]="New Rental", "New Rental", "Rental Extension Request")</f>
        <v>Rental Extension Request</v>
      </c>
      <c r="T1796" s="166" t="str">
        <f>IFERROR(IF(Table2[[#This Row],[Date of this request]]-Table2[[#This Row],[Tech Service Date]]&lt;60, "New Hire Rental", "Truck Breakdown"), "New Hire Rental")</f>
        <v>Truck Breakdown</v>
      </c>
      <c r="U1796" s="166" t="str">
        <f>IFERROR(VLOOKUP(Table2[[#This Row],[Enterprise ID]], 'ExistingRental-12.11'!A:H, 7, 0), "Not Open On 12.11")</f>
        <v>Not Open On 12.11</v>
      </c>
      <c r="V1796" s="172">
        <f>IFERROR(VLOOKUP(Table2[[#This Row],[Enterprise ID]],'Tech-ServiceDate'!A:B,2,0), "EitherNewHire or Termed")</f>
        <v>41645</v>
      </c>
    </row>
    <row r="1797" spans="1:22" ht="33.75" customHeight="1">
      <c r="A1797" s="15">
        <v>46044</v>
      </c>
      <c r="B1797" s="8">
        <v>36581</v>
      </c>
      <c r="C1797" s="9" t="s">
        <v>19408</v>
      </c>
      <c r="D1797" s="10" t="s">
        <v>19409</v>
      </c>
      <c r="E1797" s="174" t="str">
        <f t="shared" si="72"/>
        <v>36581</v>
      </c>
      <c r="F1797" s="175" t="str">
        <f>IFERROR(VLOOKUP(D1797,'TPMS-auto'!A:J, 10,0), "Not-in-TPMS")</f>
        <v>Not-in-TPMS</v>
      </c>
      <c r="G1797" s="175" t="str">
        <f>IFERROR(VLOOKUP(D1797,'TPMS-auto'!A:J,6,0),"Not-in-TPMS")</f>
        <v>Not-in-TPMS</v>
      </c>
      <c r="H1797" s="12" t="s">
        <v>14676</v>
      </c>
      <c r="I1797" s="11" t="s">
        <v>19410</v>
      </c>
      <c r="J1797" s="13" t="s">
        <v>19411</v>
      </c>
      <c r="K1797" s="13" t="s">
        <v>15451</v>
      </c>
      <c r="L1797" s="13" t="s">
        <v>14680</v>
      </c>
      <c r="M1797" s="13"/>
      <c r="N1797" s="13" t="s">
        <v>14680</v>
      </c>
      <c r="O1797" s="13" t="s">
        <v>14680</v>
      </c>
      <c r="P1797" s="166" t="str">
        <f>IFERROR(VLOOKUP(D1797,'TPMS-auto'!A:D, 4,0),"Not-in-TPMS")</f>
        <v>Not-in-TPMS</v>
      </c>
      <c r="Q1797" s="166" t="e">
        <f>VLOOKUP(Table2[[#This Row],[Unit Number]],Ops,3,0)</f>
        <v>#N/A</v>
      </c>
      <c r="R1797" s="172" t="str">
        <f>IFERROR(VLOOKUP(Table2[[#This Row],[Enterprise ID]], 'ExistingRental-12.11'!A:H, 3, 0), "Not Open On 12.11")</f>
        <v>Not Open On 12.11</v>
      </c>
      <c r="S1797" s="166" t="str">
        <f>IF(Table2[[#This Row],[Start Rental Date]]="New Rental", "New Rental", "Rental Extension Request")</f>
        <v>New Rental</v>
      </c>
      <c r="T1797" s="166" t="str">
        <f>IFERROR(IF(Table2[[#This Row],[Date of this request]]-Table2[[#This Row],[Tech Service Date]]&lt;60, "New Hire Rental", "Truck Breakdown"), "New Hire Rental")</f>
        <v>New Hire Rental</v>
      </c>
      <c r="U1797" s="166" t="str">
        <f>IFERROR(VLOOKUP(Table2[[#This Row],[Enterprise ID]], 'ExistingRental-12.11'!A:H, 7, 0), "Not Open On 12.11")</f>
        <v>Not Open On 12.11</v>
      </c>
      <c r="V1797" s="172" t="str">
        <f>IFERROR(VLOOKUP(Table2[[#This Row],[Enterprise ID]],'Tech-ServiceDate'!A:B,2,0), "EitherNewHire or Termed")</f>
        <v>EitherNewHire or Termed</v>
      </c>
    </row>
    <row r="1798" spans="1:22" ht="33.75" customHeight="1">
      <c r="A1798" s="15">
        <v>46044</v>
      </c>
      <c r="B1798" s="8">
        <v>61003</v>
      </c>
      <c r="C1798" s="9" t="s">
        <v>19412</v>
      </c>
      <c r="D1798" s="10" t="s">
        <v>19413</v>
      </c>
      <c r="E1798" s="174" t="str">
        <f t="shared" si="72"/>
        <v>61003</v>
      </c>
      <c r="F1798" s="175">
        <f>IFERROR(VLOOKUP(D1798,'TPMS-auto'!A:J, 10,0), "Not-in-TPMS")</f>
        <v>5167077480</v>
      </c>
      <c r="G1798" s="175" t="str">
        <f>IFERROR(VLOOKUP(D1798,'TPMS-auto'!A:J,6,0),"Not-in-TPMS")</f>
        <v>061003</v>
      </c>
      <c r="H1798" s="12" t="s">
        <v>14676</v>
      </c>
      <c r="I1798" s="11" t="s">
        <v>19414</v>
      </c>
      <c r="J1798" s="13" t="s">
        <v>19415</v>
      </c>
      <c r="K1798" s="13" t="s">
        <v>15451</v>
      </c>
      <c r="L1798" s="13" t="s">
        <v>14680</v>
      </c>
      <c r="M1798" s="13"/>
      <c r="N1798" s="13" t="s">
        <v>14680</v>
      </c>
      <c r="O1798" s="13" t="s">
        <v>14680</v>
      </c>
      <c r="P1798" s="166" t="str">
        <f>IFERROR(VLOOKUP(D1798,'TPMS-auto'!A:D, 4,0),"Not-in-TPMS")</f>
        <v>0007744</v>
      </c>
      <c r="Q1798" s="166" t="str">
        <f>VLOOKUP(Table2[[#This Row],[Unit Number]],Ops,3,0)</f>
        <v>Rob &amp; Andrea</v>
      </c>
      <c r="R1798" s="172" t="str">
        <f>IFERROR(VLOOKUP(Table2[[#This Row],[Enterprise ID]], 'ExistingRental-12.11'!A:H, 3, 0), "Not Open On 12.11")</f>
        <v>Not Open On 12.11</v>
      </c>
      <c r="S1798" s="166" t="str">
        <f>IF(Table2[[#This Row],[Start Rental Date]]="New Rental", "New Rental", "Rental Extension Request")</f>
        <v>New Rental</v>
      </c>
      <c r="T1798" s="166" t="str">
        <f>IFERROR(IF(Table2[[#This Row],[Date of this request]]-Table2[[#This Row],[Tech Service Date]]&lt;60, "New Hire Rental", "Truck Breakdown"), "New Hire Rental")</f>
        <v>Truck Breakdown</v>
      </c>
      <c r="U1798" s="166" t="str">
        <f>IFERROR(VLOOKUP(Table2[[#This Row],[Enterprise ID]], 'ExistingRental-12.11'!A:H, 7, 0), "Not Open On 12.11")</f>
        <v>Not Open On 12.11</v>
      </c>
      <c r="V1798" s="172">
        <f>IFERROR(VLOOKUP(Table2[[#This Row],[Enterprise ID]],'Tech-ServiceDate'!A:B,2,0), "EitherNewHire or Termed")</f>
        <v>44327</v>
      </c>
    </row>
    <row r="1799" spans="1:22" ht="33.75" customHeight="1">
      <c r="A1799" s="15">
        <v>46044</v>
      </c>
      <c r="B1799" s="8">
        <v>61101</v>
      </c>
      <c r="C1799" s="9" t="s">
        <v>19416</v>
      </c>
      <c r="D1799" s="10" t="s">
        <v>18728</v>
      </c>
      <c r="E1799" s="174" t="str">
        <f t="shared" si="72"/>
        <v>61101</v>
      </c>
      <c r="F1799" s="175">
        <f>IFERROR(VLOOKUP(D1799,'TPMS-auto'!A:J, 10,0), "Not-in-TPMS")</f>
        <v>2199001487</v>
      </c>
      <c r="G1799" s="175">
        <f>IFERROR(VLOOKUP(D1799,'TPMS-auto'!A:J,6,0),"Not-in-TPMS")</f>
        <v>0</v>
      </c>
      <c r="H1799" s="12">
        <v>46013</v>
      </c>
      <c r="I1799" s="2" t="s">
        <v>18729</v>
      </c>
      <c r="J1799" s="3" t="s">
        <v>18730</v>
      </c>
      <c r="K1799" s="3" t="s">
        <v>14679</v>
      </c>
      <c r="L1799" s="13"/>
      <c r="M1799" s="13"/>
      <c r="N1799" s="13" t="s">
        <v>14680</v>
      </c>
      <c r="O1799" s="13" t="s">
        <v>14680</v>
      </c>
      <c r="P1799" s="166" t="str">
        <f>IFERROR(VLOOKUP(D1799,'TPMS-auto'!A:D, 4,0),"Not-in-TPMS")</f>
        <v>0008555</v>
      </c>
      <c r="Q1799" s="166" t="str">
        <f>VLOOKUP(Table2[[#This Row],[Unit Number]],Ops,3,0)</f>
        <v>Monica, Cheryl &amp; Machell</v>
      </c>
      <c r="R1799" s="172" t="str">
        <f>IFERROR(VLOOKUP(Table2[[#This Row],[Enterprise ID]], 'ExistingRental-12.11'!A:H, 3, 0), "Not Open On 12.11")</f>
        <v>Not Open On 12.11</v>
      </c>
      <c r="S1799" s="166" t="str">
        <f>IF(Table2[[#This Row],[Start Rental Date]]="New Rental", "New Rental", "Rental Extension Request")</f>
        <v>Rental Extension Request</v>
      </c>
      <c r="T1799" s="166" t="str">
        <f>IFERROR(IF(Table2[[#This Row],[Date of this request]]-Table2[[#This Row],[Tech Service Date]]&lt;60, "New Hire Rental", "Truck Breakdown"), "New Hire Rental")</f>
        <v>Truck Breakdown</v>
      </c>
      <c r="U1799" s="166" t="str">
        <f>IFERROR(VLOOKUP(Table2[[#This Row],[Enterprise ID]], 'ExistingRental-12.11'!A:H, 7, 0), "Not Open On 12.11")</f>
        <v>Not Open On 12.11</v>
      </c>
      <c r="V1799" s="172">
        <f>IFERROR(VLOOKUP(Table2[[#This Row],[Enterprise ID]],'Tech-ServiceDate'!A:B,2,0), "EitherNewHire or Termed")</f>
        <v>45984</v>
      </c>
    </row>
    <row r="1800" spans="1:22" ht="33.75" customHeight="1">
      <c r="A1800" s="15">
        <v>46045</v>
      </c>
      <c r="B1800" s="8">
        <v>23325</v>
      </c>
      <c r="C1800" s="9" t="s">
        <v>19417</v>
      </c>
      <c r="D1800" s="10" t="s">
        <v>4542</v>
      </c>
      <c r="E1800" s="174" t="str">
        <f t="shared" si="72"/>
        <v>23325</v>
      </c>
      <c r="F1800" s="175">
        <f>IFERROR(VLOOKUP(D1800,'TPMS-auto'!A:J, 10,0), "Not-in-TPMS")</f>
        <v>8305843474</v>
      </c>
      <c r="G1800" s="175" t="str">
        <f>IFERROR(VLOOKUP(D1800,'TPMS-auto'!A:J,6,0),"Not-in-TPMS")</f>
        <v>023325</v>
      </c>
      <c r="H1800" s="12">
        <v>45999</v>
      </c>
      <c r="I1800" s="2" t="s">
        <v>18310</v>
      </c>
      <c r="J1800" s="3" t="s">
        <v>18173</v>
      </c>
      <c r="K1800" s="3" t="s">
        <v>14679</v>
      </c>
      <c r="L1800" s="3" t="s">
        <v>14680</v>
      </c>
      <c r="M1800" s="13"/>
      <c r="N1800" s="13" t="s">
        <v>14680</v>
      </c>
      <c r="O1800" s="13" t="s">
        <v>14680</v>
      </c>
      <c r="P1800" s="166" t="str">
        <f>IFERROR(VLOOKUP(D1800,'TPMS-auto'!A:D, 4,0),"Not-in-TPMS")</f>
        <v>0008147</v>
      </c>
      <c r="Q1800" s="166" t="str">
        <f>VLOOKUP(Table2[[#This Row],[Unit Number]],Ops,3,0)</f>
        <v>Carol &amp; Tasha</v>
      </c>
      <c r="R1800" s="172">
        <f>IFERROR(VLOOKUP(Table2[[#This Row],[Enterprise ID]], 'ExistingRental-12.11'!A:H, 3, 0), "Not Open On 12.11")</f>
        <v>45999</v>
      </c>
      <c r="S1800" s="166" t="str">
        <f>IF(Table2[[#This Row],[Start Rental Date]]="New Rental", "New Rental", "Rental Extension Request")</f>
        <v>Rental Extension Request</v>
      </c>
      <c r="T1800" s="166" t="str">
        <f>IFERROR(IF(Table2[[#This Row],[Date of this request]]-Table2[[#This Row],[Tech Service Date]]&lt;60, "New Hire Rental", "Truck Breakdown"), "New Hire Rental")</f>
        <v>Truck Breakdown</v>
      </c>
      <c r="U1800" s="166" t="str">
        <f>IFERROR(VLOOKUP(Table2[[#This Row],[Enterprise ID]], 'ExistingRental-12.11'!A:H, 7, 0), "Not Open On 12.11")</f>
        <v>ERNESTO CHAVIRA</v>
      </c>
      <c r="V1800" s="172">
        <f>IFERROR(VLOOKUP(Table2[[#This Row],[Enterprise ID]],'Tech-ServiceDate'!A:B,2,0), "EitherNewHire or Termed")</f>
        <v>41204</v>
      </c>
    </row>
    <row r="1801" spans="1:22" ht="33.75" customHeight="1">
      <c r="A1801" s="15">
        <v>46045</v>
      </c>
      <c r="B1801" s="8">
        <v>46601</v>
      </c>
      <c r="C1801" s="9" t="s">
        <v>18110</v>
      </c>
      <c r="D1801" s="10" t="s">
        <v>18111</v>
      </c>
      <c r="E1801" s="174" t="str">
        <f t="shared" si="72"/>
        <v>46601</v>
      </c>
      <c r="F1801" s="175">
        <f>IFERROR(VLOOKUP(D1801,'TPMS-auto'!A:J, 10,0), "Not-in-TPMS")</f>
        <v>5708403222</v>
      </c>
      <c r="G1801" s="175" t="str">
        <f>IFERROR(VLOOKUP(D1801,'TPMS-auto'!A:J,6,0),"Not-in-TPMS")</f>
        <v>046601</v>
      </c>
      <c r="H1801" s="12">
        <v>45992</v>
      </c>
      <c r="I1801" s="2" t="s">
        <v>19418</v>
      </c>
      <c r="J1801" s="3" t="s">
        <v>19419</v>
      </c>
      <c r="K1801" s="13" t="s">
        <v>14679</v>
      </c>
      <c r="L1801" s="13" t="s">
        <v>14680</v>
      </c>
      <c r="M1801" s="13"/>
      <c r="N1801" s="13" t="s">
        <v>14680</v>
      </c>
      <c r="O1801" s="13" t="s">
        <v>14680</v>
      </c>
      <c r="P1801" s="166" t="str">
        <f>IFERROR(VLOOKUP(D1801,'TPMS-auto'!A:D, 4,0),"Not-in-TPMS")</f>
        <v>0007670</v>
      </c>
      <c r="Q1801" s="166" t="str">
        <f>VLOOKUP(Table2[[#This Row],[Unit Number]],Ops,3,0)</f>
        <v>Rob &amp; Andrea</v>
      </c>
      <c r="R1801" s="172">
        <f>IFERROR(VLOOKUP(Table2[[#This Row],[Enterprise ID]], 'ExistingRental-12.11'!A:H, 3, 0), "Not Open On 12.11")</f>
        <v>45993</v>
      </c>
      <c r="S1801" s="166" t="str">
        <f>IF(Table2[[#This Row],[Start Rental Date]]="New Rental", "New Rental", "Rental Extension Request")</f>
        <v>Rental Extension Request</v>
      </c>
      <c r="T1801" s="166" t="str">
        <f>IFERROR(IF(Table2[[#This Row],[Date of this request]]-Table2[[#This Row],[Tech Service Date]]&lt;60, "New Hire Rental", "Truck Breakdown"), "New Hire Rental")</f>
        <v>Truck Breakdown</v>
      </c>
      <c r="U1801" s="166" t="str">
        <f>IFERROR(VLOOKUP(Table2[[#This Row],[Enterprise ID]], 'ExistingRental-12.11'!A:H, 7, 0), "Not Open On 12.11")</f>
        <v>GERALD MINIER</v>
      </c>
      <c r="V1801" s="172">
        <f>IFERROR(VLOOKUP(Table2[[#This Row],[Enterprise ID]],'Tech-ServiceDate'!A:B,2,0), "EitherNewHire or Termed")</f>
        <v>45977</v>
      </c>
    </row>
    <row r="1802" spans="1:22" ht="33.75" customHeight="1">
      <c r="A1802" s="15">
        <v>46045</v>
      </c>
      <c r="B1802" s="8">
        <v>47001</v>
      </c>
      <c r="C1802" s="9" t="s">
        <v>16589</v>
      </c>
      <c r="D1802" s="10" t="s">
        <v>16590</v>
      </c>
      <c r="E1802" s="174" t="str">
        <f t="shared" si="72"/>
        <v>47001</v>
      </c>
      <c r="F1802" s="175">
        <f>IFERROR(VLOOKUP(D1802,'TPMS-auto'!A:J, 10,0), "Not-in-TPMS")</f>
        <v>2039043004</v>
      </c>
      <c r="G1802" s="175" t="str">
        <f>IFERROR(VLOOKUP(D1802,'TPMS-auto'!A:J,6,0),"Not-in-TPMS")</f>
        <v>047001</v>
      </c>
      <c r="H1802" s="12">
        <v>45995</v>
      </c>
      <c r="I1802" s="2" t="s">
        <v>18222</v>
      </c>
      <c r="J1802" s="3" t="s">
        <v>19420</v>
      </c>
      <c r="K1802" s="3" t="s">
        <v>14679</v>
      </c>
      <c r="L1802" s="3" t="s">
        <v>14680</v>
      </c>
      <c r="M1802" s="13"/>
      <c r="N1802" s="13" t="s">
        <v>14680</v>
      </c>
      <c r="O1802" s="13" t="s">
        <v>14680</v>
      </c>
      <c r="P1802" s="166" t="str">
        <f>IFERROR(VLOOKUP(D1802,'TPMS-auto'!A:D, 4,0),"Not-in-TPMS")</f>
        <v>0007670</v>
      </c>
      <c r="Q1802" s="166" t="str">
        <f>VLOOKUP(Table2[[#This Row],[Unit Number]],Ops,3,0)</f>
        <v>Rob &amp; Andrea</v>
      </c>
      <c r="R1802" s="172">
        <f>IFERROR(VLOOKUP(Table2[[#This Row],[Enterprise ID]], 'ExistingRental-12.11'!A:H, 3, 0), "Not Open On 12.11")</f>
        <v>45995</v>
      </c>
      <c r="S1802" s="166" t="str">
        <f>IF(Table2[[#This Row],[Start Rental Date]]="New Rental", "New Rental", "Rental Extension Request")</f>
        <v>Rental Extension Request</v>
      </c>
      <c r="T1802" s="166" t="str">
        <f>IFERROR(IF(Table2[[#This Row],[Date of this request]]-Table2[[#This Row],[Tech Service Date]]&lt;60, "New Hire Rental", "Truck Breakdown"), "New Hire Rental")</f>
        <v>Truck Breakdown</v>
      </c>
      <c r="U1802" s="166" t="str">
        <f>IFERROR(VLOOKUP(Table2[[#This Row],[Enterprise ID]], 'ExistingRental-12.11'!A:H, 7, 0), "Not Open On 12.11")</f>
        <v>ANDRE YOUNG</v>
      </c>
      <c r="V1802" s="172">
        <f>IFERROR(VLOOKUP(Table2[[#This Row],[Enterprise ID]],'Tech-ServiceDate'!A:B,2,0), "EitherNewHire or Termed")</f>
        <v>45935</v>
      </c>
    </row>
    <row r="1803" spans="1:22" ht="33.75" customHeight="1">
      <c r="A1803" s="15">
        <v>46045</v>
      </c>
      <c r="B1803" s="8">
        <v>46174</v>
      </c>
      <c r="C1803" s="9" t="s">
        <v>19044</v>
      </c>
      <c r="D1803" s="10" t="s">
        <v>19045</v>
      </c>
      <c r="E1803" s="174" t="s">
        <v>19421</v>
      </c>
      <c r="F1803" s="175" t="str">
        <f>IFERROR(VLOOKUP(D1803,'TPMS-auto'!A:J, 10,0), "Not-in-TPMS")</f>
        <v>Not-in-TPMS</v>
      </c>
      <c r="G1803" s="175" t="str">
        <f>IFERROR(VLOOKUP(D1803,'TPMS-auto'!A:J,6,0),"Not-in-TPMS")</f>
        <v>Not-in-TPMS</v>
      </c>
      <c r="H1803" s="12" t="s">
        <v>14676</v>
      </c>
      <c r="I1803" s="11" t="s">
        <v>19422</v>
      </c>
      <c r="J1803" s="13" t="s">
        <v>18180</v>
      </c>
      <c r="K1803" s="3" t="s">
        <v>14679</v>
      </c>
      <c r="L1803" s="3" t="s">
        <v>14680</v>
      </c>
      <c r="M1803" s="13"/>
      <c r="N1803" s="13" t="s">
        <v>14680</v>
      </c>
      <c r="O1803" s="13" t="s">
        <v>14680</v>
      </c>
      <c r="P1803" s="166" t="str">
        <f>IFERROR(VLOOKUP(D1803,'TPMS-auto'!A:D, 4,0),"Not-in-TPMS")</f>
        <v>Not-in-TPMS</v>
      </c>
      <c r="Q1803" s="166" t="e">
        <f>VLOOKUP(Table2[[#This Row],[Unit Number]],Ops,3,0)</f>
        <v>#N/A</v>
      </c>
      <c r="R1803" s="172" t="str">
        <f>IFERROR(VLOOKUP(Table2[[#This Row],[Enterprise ID]], 'ExistingRental-12.11'!A:H, 3, 0), "Not Open On 12.11")</f>
        <v>Not Open On 12.11</v>
      </c>
      <c r="S1803" s="166" t="str">
        <f>IF(Table2[[#This Row],[Start Rental Date]]="New Rental", "New Rental", "Rental Extension Request")</f>
        <v>New Rental</v>
      </c>
      <c r="T1803" s="166" t="str">
        <f>IFERROR(IF(Table2[[#This Row],[Date of this request]]-Table2[[#This Row],[Tech Service Date]]&lt;60, "New Hire Rental", "Truck Breakdown"), "New Hire Rental")</f>
        <v>New Hire Rental</v>
      </c>
      <c r="U1803" s="166" t="str">
        <f>IFERROR(VLOOKUP(Table2[[#This Row],[Enterprise ID]], 'ExistingRental-12.11'!A:H, 7, 0), "Not Open On 12.11")</f>
        <v>Not Open On 12.11</v>
      </c>
      <c r="V1803" s="172" t="str">
        <f>IFERROR(VLOOKUP(Table2[[#This Row],[Enterprise ID]],'Tech-ServiceDate'!A:B,2,0), "EitherNewHire or Termed")</f>
        <v>EitherNewHire or Termed</v>
      </c>
    </row>
    <row r="1804" spans="1:22" ht="33.75" customHeight="1">
      <c r="A1804" s="15">
        <v>46045</v>
      </c>
      <c r="B1804" s="8">
        <v>36631</v>
      </c>
      <c r="C1804" s="9" t="s">
        <v>19423</v>
      </c>
      <c r="D1804" s="10" t="s">
        <v>18619</v>
      </c>
      <c r="E1804" s="174" t="str">
        <f t="shared" ref="E1804:E1867" si="73">TRIM(B1804)</f>
        <v>36631</v>
      </c>
      <c r="F1804" s="175">
        <f>IFERROR(VLOOKUP(D1804,'TPMS-auto'!A:J, 10,0), "Not-in-TPMS")</f>
        <v>2289180595</v>
      </c>
      <c r="G1804" s="175" t="str">
        <f>IFERROR(VLOOKUP(D1804,'TPMS-auto'!A:J,6,0),"Not-in-TPMS")</f>
        <v>036631</v>
      </c>
      <c r="H1804" s="12">
        <v>46008</v>
      </c>
      <c r="I1804" s="11" t="s">
        <v>18620</v>
      </c>
      <c r="J1804" s="13" t="s">
        <v>19424</v>
      </c>
      <c r="K1804" s="3" t="s">
        <v>14679</v>
      </c>
      <c r="L1804" s="3" t="s">
        <v>14680</v>
      </c>
      <c r="M1804" s="13"/>
      <c r="N1804" s="13" t="s">
        <v>14680</v>
      </c>
      <c r="O1804" s="13" t="s">
        <v>14680</v>
      </c>
      <c r="P1804" s="166" t="str">
        <f>IFERROR(VLOOKUP(D1804,'TPMS-auto'!A:D, 4,0),"Not-in-TPMS")</f>
        <v>0008206</v>
      </c>
      <c r="Q1804" s="166" t="str">
        <f>VLOOKUP(Table2[[#This Row],[Unit Number]],Ops,3,0)</f>
        <v>Monica, Cheryl &amp; Machell</v>
      </c>
      <c r="R1804" s="172" t="str">
        <f>IFERROR(VLOOKUP(Table2[[#This Row],[Enterprise ID]], 'ExistingRental-12.11'!A:H, 3, 0), "Not Open On 12.11")</f>
        <v>Not Open On 12.11</v>
      </c>
      <c r="S1804" s="166" t="str">
        <f>IF(Table2[[#This Row],[Start Rental Date]]="New Rental", "New Rental", "Rental Extension Request")</f>
        <v>Rental Extension Request</v>
      </c>
      <c r="T1804" s="166" t="str">
        <f>IFERROR(IF(Table2[[#This Row],[Date of this request]]-Table2[[#This Row],[Tech Service Date]]&lt;60, "New Hire Rental", "Truck Breakdown"), "New Hire Rental")</f>
        <v>Truck Breakdown</v>
      </c>
      <c r="U1804" s="166" t="str">
        <f>IFERROR(VLOOKUP(Table2[[#This Row],[Enterprise ID]], 'ExistingRental-12.11'!A:H, 7, 0), "Not Open On 12.11")</f>
        <v>Not Open On 12.11</v>
      </c>
      <c r="V1804" s="172">
        <f>IFERROR(VLOOKUP(Table2[[#This Row],[Enterprise ID]],'Tech-ServiceDate'!A:B,2,0), "EitherNewHire or Termed")</f>
        <v>45823</v>
      </c>
    </row>
    <row r="1805" spans="1:22" ht="33.75" customHeight="1">
      <c r="A1805" s="15">
        <v>46045</v>
      </c>
      <c r="B1805" s="8">
        <v>46821</v>
      </c>
      <c r="C1805" s="9" t="s">
        <v>16570</v>
      </c>
      <c r="D1805" s="10" t="s">
        <v>16571</v>
      </c>
      <c r="E1805" s="174" t="str">
        <f t="shared" si="73"/>
        <v>46821</v>
      </c>
      <c r="F1805" s="175">
        <f>IFERROR(VLOOKUP(D1805,'TPMS-auto'!A:J, 10,0), "Not-in-TPMS")</f>
        <v>8643400517</v>
      </c>
      <c r="G1805" s="175" t="str">
        <f>IFERROR(VLOOKUP(D1805,'TPMS-auto'!A:J,6,0),"Not-in-TPMS")</f>
        <v>046821</v>
      </c>
      <c r="H1805" s="12">
        <v>46041</v>
      </c>
      <c r="I1805" s="11" t="s">
        <v>16572</v>
      </c>
      <c r="J1805" s="13" t="s">
        <v>19311</v>
      </c>
      <c r="K1805" s="13" t="s">
        <v>14679</v>
      </c>
      <c r="L1805" s="13" t="s">
        <v>14680</v>
      </c>
      <c r="M1805" s="13"/>
      <c r="N1805" s="13" t="s">
        <v>14680</v>
      </c>
      <c r="O1805" s="13" t="s">
        <v>14680</v>
      </c>
      <c r="P1805" s="166" t="str">
        <f>IFERROR(VLOOKUP(D1805,'TPMS-auto'!A:D, 4,0),"Not-in-TPMS")</f>
        <v>0004766</v>
      </c>
      <c r="Q1805" s="166" t="str">
        <f>VLOOKUP(Table2[[#This Row],[Unit Number]],Ops,3,0)</f>
        <v>Rob &amp; Andrea</v>
      </c>
      <c r="R1805" s="172" t="str">
        <f>IFERROR(VLOOKUP(Table2[[#This Row],[Enterprise ID]], 'ExistingRental-12.11'!A:H, 3, 0), "Not Open On 12.11")</f>
        <v>Not Open On 12.11</v>
      </c>
      <c r="S1805" s="166" t="str">
        <f>IF(Table2[[#This Row],[Start Rental Date]]="New Rental", "New Rental", "Rental Extension Request")</f>
        <v>Rental Extension Request</v>
      </c>
      <c r="T1805" s="166" t="str">
        <f>IFERROR(IF(Table2[[#This Row],[Date of this request]]-Table2[[#This Row],[Tech Service Date]]&lt;60, "New Hire Rental", "Truck Breakdown"), "New Hire Rental")</f>
        <v>Truck Breakdown</v>
      </c>
      <c r="U1805" s="166" t="str">
        <f>IFERROR(VLOOKUP(Table2[[#This Row],[Enterprise ID]], 'ExistingRental-12.11'!A:H, 7, 0), "Not Open On 12.11")</f>
        <v>Not Open On 12.11</v>
      </c>
      <c r="V1805" s="172">
        <f>IFERROR(VLOOKUP(Table2[[#This Row],[Enterprise ID]],'Tech-ServiceDate'!A:B,2,0), "EitherNewHire or Termed")</f>
        <v>45298</v>
      </c>
    </row>
    <row r="1806" spans="1:22" ht="33.75" customHeight="1">
      <c r="A1806" s="15">
        <v>46045</v>
      </c>
      <c r="B1806" s="8">
        <v>37372</v>
      </c>
      <c r="C1806" s="9" t="s">
        <v>17224</v>
      </c>
      <c r="D1806" s="10" t="s">
        <v>17225</v>
      </c>
      <c r="E1806" s="174" t="str">
        <f t="shared" si="73"/>
        <v>37372</v>
      </c>
      <c r="F1806" s="175">
        <f>IFERROR(VLOOKUP(D1806,'TPMS-auto'!A:J, 10,0), "Not-in-TPMS")</f>
        <v>7209675237</v>
      </c>
      <c r="G1806" s="175" t="str">
        <f>IFERROR(VLOOKUP(D1806,'TPMS-auto'!A:J,6,0),"Not-in-TPMS")</f>
        <v>037372</v>
      </c>
      <c r="H1806" s="12">
        <v>46038</v>
      </c>
      <c r="I1806" s="11" t="s">
        <v>19425</v>
      </c>
      <c r="J1806" s="13" t="s">
        <v>19426</v>
      </c>
      <c r="K1806" s="13" t="s">
        <v>14679</v>
      </c>
      <c r="L1806" s="13" t="s">
        <v>14680</v>
      </c>
      <c r="M1806" s="13"/>
      <c r="N1806" s="13" t="s">
        <v>14680</v>
      </c>
      <c r="O1806" s="13" t="s">
        <v>14680</v>
      </c>
      <c r="P1806" s="166" t="str">
        <f>IFERROR(VLOOKUP(D1806,'TPMS-auto'!A:D, 4,0),"Not-in-TPMS")</f>
        <v>0008169</v>
      </c>
      <c r="Q1806" s="166" t="str">
        <f>VLOOKUP(Table2[[#This Row],[Unit Number]],Ops,3,0)</f>
        <v>Carol &amp; Tasha</v>
      </c>
      <c r="R1806" s="172" t="str">
        <f>IFERROR(VLOOKUP(Table2[[#This Row],[Enterprise ID]], 'ExistingRental-12.11'!A:H, 3, 0), "Not Open On 12.11")</f>
        <v>Not Open On 12.11</v>
      </c>
      <c r="S1806" s="166" t="str">
        <f>IF(Table2[[#This Row],[Start Rental Date]]="New Rental", "New Rental", "Rental Extension Request")</f>
        <v>Rental Extension Request</v>
      </c>
      <c r="T1806" s="166" t="str">
        <f>IFERROR(IF(Table2[[#This Row],[Date of this request]]-Table2[[#This Row],[Tech Service Date]]&lt;60, "New Hire Rental", "Truck Breakdown"), "New Hire Rental")</f>
        <v>Truck Breakdown</v>
      </c>
      <c r="U1806" s="166" t="str">
        <f>IFERROR(VLOOKUP(Table2[[#This Row],[Enterprise ID]], 'ExistingRental-12.11'!A:H, 7, 0), "Not Open On 12.11")</f>
        <v>Not Open On 12.11</v>
      </c>
      <c r="V1806" s="172">
        <f>IFERROR(VLOOKUP(Table2[[#This Row],[Enterprise ID]],'Tech-ServiceDate'!A:B,2,0), "EitherNewHire or Termed")</f>
        <v>45858</v>
      </c>
    </row>
    <row r="1807" spans="1:22" ht="33.75" customHeight="1">
      <c r="A1807" s="15">
        <v>46045</v>
      </c>
      <c r="B1807" s="8">
        <v>36402</v>
      </c>
      <c r="C1807" s="9" t="s">
        <v>19295</v>
      </c>
      <c r="D1807" s="10" t="s">
        <v>19150</v>
      </c>
      <c r="E1807" s="174" t="str">
        <f t="shared" si="73"/>
        <v>36402</v>
      </c>
      <c r="F1807" s="175" t="str">
        <f>IFERROR(VLOOKUP(D1807,'TPMS-auto'!A:J, 10,0), "Not-in-TPMS")</f>
        <v>Not-in-TPMS</v>
      </c>
      <c r="G1807" s="175" t="str">
        <f>IFERROR(VLOOKUP(D1807,'TPMS-auto'!A:J,6,0),"Not-in-TPMS")</f>
        <v>Not-in-TPMS</v>
      </c>
      <c r="H1807" s="12">
        <v>46042</v>
      </c>
      <c r="I1807" s="11" t="s">
        <v>19342</v>
      </c>
      <c r="J1807" s="13" t="s">
        <v>19427</v>
      </c>
      <c r="K1807" s="13" t="s">
        <v>14679</v>
      </c>
      <c r="L1807" s="13" t="s">
        <v>14680</v>
      </c>
      <c r="M1807" s="13"/>
      <c r="N1807" s="13" t="s">
        <v>14680</v>
      </c>
      <c r="O1807" s="13" t="s">
        <v>14680</v>
      </c>
      <c r="P1807" s="166" t="str">
        <f>IFERROR(VLOOKUP(D1807,'TPMS-auto'!A:D, 4,0),"Not-in-TPMS")</f>
        <v>Not-in-TPMS</v>
      </c>
      <c r="Q1807" s="166" t="e">
        <f>VLOOKUP(Table2[[#This Row],[Unit Number]],Ops,3,0)</f>
        <v>#N/A</v>
      </c>
      <c r="R1807" s="172" t="str">
        <f>IFERROR(VLOOKUP(Table2[[#This Row],[Enterprise ID]], 'ExistingRental-12.11'!A:H, 3, 0), "Not Open On 12.11")</f>
        <v>Not Open On 12.11</v>
      </c>
      <c r="S1807" s="166" t="str">
        <f>IF(Table2[[#This Row],[Start Rental Date]]="New Rental", "New Rental", "Rental Extension Request")</f>
        <v>Rental Extension Request</v>
      </c>
      <c r="T1807" s="166" t="str">
        <f>IFERROR(IF(Table2[[#This Row],[Date of this request]]-Table2[[#This Row],[Tech Service Date]]&lt;60, "New Hire Rental", "Truck Breakdown"), "New Hire Rental")</f>
        <v>New Hire Rental</v>
      </c>
      <c r="U1807" s="166" t="str">
        <f>IFERROR(VLOOKUP(Table2[[#This Row],[Enterprise ID]], 'ExistingRental-12.11'!A:H, 7, 0), "Not Open On 12.11")</f>
        <v>Not Open On 12.11</v>
      </c>
      <c r="V1807" s="172" t="str">
        <f>IFERROR(VLOOKUP(Table2[[#This Row],[Enterprise ID]],'Tech-ServiceDate'!A:B,2,0), "EitherNewHire or Termed")</f>
        <v>EitherNewHire or Termed</v>
      </c>
    </row>
    <row r="1808" spans="1:22" ht="33.75" customHeight="1">
      <c r="A1808" s="15">
        <v>46045</v>
      </c>
      <c r="B1808" s="8">
        <v>61257</v>
      </c>
      <c r="C1808" s="9" t="s">
        <v>18852</v>
      </c>
      <c r="D1808" s="10" t="s">
        <v>3753</v>
      </c>
      <c r="E1808" s="174" t="str">
        <f t="shared" si="73"/>
        <v>61257</v>
      </c>
      <c r="F1808" s="175">
        <f>IFERROR(VLOOKUP(D1808,'TPMS-auto'!A:J, 10,0), "Not-in-TPMS")</f>
        <v>9082940684</v>
      </c>
      <c r="G1808" s="175" t="str">
        <f>IFERROR(VLOOKUP(D1808,'TPMS-auto'!A:J,6,0),"Not-in-TPMS")</f>
        <v>061257</v>
      </c>
      <c r="H1808" s="12">
        <v>46021</v>
      </c>
      <c r="I1808" s="11"/>
      <c r="J1808" s="13" t="s">
        <v>18853</v>
      </c>
      <c r="K1808" s="13" t="s">
        <v>18854</v>
      </c>
      <c r="L1808" s="13"/>
      <c r="M1808" s="13"/>
      <c r="N1808" s="13" t="s">
        <v>14680</v>
      </c>
      <c r="O1808" s="13" t="s">
        <v>14680</v>
      </c>
      <c r="P1808" s="166" t="str">
        <f>IFERROR(VLOOKUP(D1808,'TPMS-auto'!A:D, 4,0),"Not-in-TPMS")</f>
        <v>0008380</v>
      </c>
      <c r="Q1808" s="166" t="str">
        <f>VLOOKUP(Table2[[#This Row],[Unit Number]],Ops,3,0)</f>
        <v>Rob &amp; Andrea</v>
      </c>
      <c r="R1808" s="172">
        <f>IFERROR(VLOOKUP(Table2[[#This Row],[Enterprise ID]], 'ExistingRental-12.11'!A:H, 3, 0), "Not Open On 12.11")</f>
        <v>45882</v>
      </c>
      <c r="S1808" s="166" t="str">
        <f>IF(Table2[[#This Row],[Start Rental Date]]="New Rental", "New Rental", "Rental Extension Request")</f>
        <v>Rental Extension Request</v>
      </c>
      <c r="T1808" s="166" t="str">
        <f>IFERROR(IF(Table2[[#This Row],[Date of this request]]-Table2[[#This Row],[Tech Service Date]]&lt;60, "New Hire Rental", "Truck Breakdown"), "New Hire Rental")</f>
        <v>Truck Breakdown</v>
      </c>
      <c r="U1808" s="166" t="str">
        <f>IFERROR(VLOOKUP(Table2[[#This Row],[Enterprise ID]], 'ExistingRental-12.11'!A:H, 7, 0), "Not Open On 12.11")</f>
        <v>DAVID HUBBARD</v>
      </c>
      <c r="V1808" s="172">
        <f>IFERROR(VLOOKUP(Table2[[#This Row],[Enterprise ID]],'Tech-ServiceDate'!A:B,2,0), "EitherNewHire or Termed")</f>
        <v>30621</v>
      </c>
    </row>
    <row r="1809" spans="1:22" ht="33.75" customHeight="1">
      <c r="A1809" s="15">
        <v>46045</v>
      </c>
      <c r="B1809" s="8">
        <v>46957</v>
      </c>
      <c r="C1809" s="9" t="s">
        <v>18025</v>
      </c>
      <c r="D1809" s="8" t="s">
        <v>18026</v>
      </c>
      <c r="E1809" s="174" t="str">
        <f t="shared" si="73"/>
        <v>46957</v>
      </c>
      <c r="F1809" s="175">
        <f>IFERROR(VLOOKUP(D1809,'TPMS-auto'!A:J, 10,0), "Not-in-TPMS")</f>
        <v>7574043471</v>
      </c>
      <c r="G1809" s="175" t="str">
        <f>IFERROR(VLOOKUP(D1809,'TPMS-auto'!A:J,6,0),"Not-in-TPMS")</f>
        <v>046957</v>
      </c>
      <c r="H1809" s="12">
        <v>46038</v>
      </c>
      <c r="I1809" s="2" t="s">
        <v>18027</v>
      </c>
      <c r="J1809" s="13" t="s">
        <v>18028</v>
      </c>
      <c r="K1809" s="13" t="s">
        <v>15451</v>
      </c>
      <c r="L1809" s="13" t="s">
        <v>14680</v>
      </c>
      <c r="M1809" s="13"/>
      <c r="N1809" s="13" t="s">
        <v>14680</v>
      </c>
      <c r="O1809" s="13" t="s">
        <v>14680</v>
      </c>
      <c r="P1809" s="166" t="str">
        <f>IFERROR(VLOOKUP(D1809,'TPMS-auto'!A:D, 4,0),"Not-in-TPMS")</f>
        <v>0008175</v>
      </c>
      <c r="Q1809" s="166" t="str">
        <f>VLOOKUP(Table2[[#This Row],[Unit Number]],Ops,3,0)</f>
        <v>Rob &amp; Andrea</v>
      </c>
      <c r="R1809" s="172">
        <f>IFERROR(VLOOKUP(Table2[[#This Row],[Enterprise ID]], 'ExistingRental-12.11'!A:H, 3, 0), "Not Open On 12.11")</f>
        <v>45992</v>
      </c>
      <c r="S1809" s="166" t="str">
        <f>IF(Table2[[#This Row],[Start Rental Date]]="New Rental", "New Rental", "Rental Extension Request")</f>
        <v>Rental Extension Request</v>
      </c>
      <c r="T1809" s="166" t="str">
        <f>IFERROR(IF(Table2[[#This Row],[Date of this request]]-Table2[[#This Row],[Tech Service Date]]&lt;60, "New Hire Rental", "Truck Breakdown"), "New Hire Rental")</f>
        <v>Truck Breakdown</v>
      </c>
      <c r="U1809" s="166" t="str">
        <f>IFERROR(VLOOKUP(Table2[[#This Row],[Enterprise ID]], 'ExistingRental-12.11'!A:H, 7, 0), "Not Open On 12.11")</f>
        <v>ALEX BRAVAR</v>
      </c>
      <c r="V1809" s="172">
        <f>IFERROR(VLOOKUP(Table2[[#This Row],[Enterprise ID]],'Tech-ServiceDate'!A:B,2,0), "EitherNewHire or Termed")</f>
        <v>44250</v>
      </c>
    </row>
    <row r="1810" spans="1:22" ht="33.75" customHeight="1">
      <c r="A1810" s="15">
        <v>46045</v>
      </c>
      <c r="B1810" s="8">
        <v>61530</v>
      </c>
      <c r="C1810" s="9" t="s">
        <v>19428</v>
      </c>
      <c r="D1810" s="10" t="s">
        <v>19429</v>
      </c>
      <c r="E1810" s="174" t="str">
        <f t="shared" si="73"/>
        <v>61530</v>
      </c>
      <c r="F1810" s="175">
        <f>IFERROR(VLOOKUP(D1810,'TPMS-auto'!A:J, 10,0), "Not-in-TPMS")</f>
        <v>3239743016</v>
      </c>
      <c r="G1810" s="175" t="str">
        <f>IFERROR(VLOOKUP(D1810,'TPMS-auto'!A:J,6,0),"Not-in-TPMS")</f>
        <v>061530</v>
      </c>
      <c r="H1810" s="12" t="s">
        <v>14676</v>
      </c>
      <c r="I1810" s="11" t="s">
        <v>19430</v>
      </c>
      <c r="J1810" s="13" t="s">
        <v>19431</v>
      </c>
      <c r="K1810" s="13" t="s">
        <v>15451</v>
      </c>
      <c r="L1810" s="13" t="s">
        <v>14680</v>
      </c>
      <c r="M1810" s="13"/>
      <c r="N1810" s="13" t="s">
        <v>14680</v>
      </c>
      <c r="O1810" s="13" t="s">
        <v>14680</v>
      </c>
      <c r="P1810" s="166" t="str">
        <f>IFERROR(VLOOKUP(D1810,'TPMS-auto'!A:D, 4,0),"Not-in-TPMS")</f>
        <v>0007108</v>
      </c>
      <c r="Q1810" s="166" t="str">
        <f>VLOOKUP(Table2[[#This Row],[Unit Number]],Ops,3,0)</f>
        <v>Carol &amp; Tasha</v>
      </c>
      <c r="R1810" s="172" t="str">
        <f>IFERROR(VLOOKUP(Table2[[#This Row],[Enterprise ID]], 'ExistingRental-12.11'!A:H, 3, 0), "Not Open On 12.11")</f>
        <v>Not Open On 12.11</v>
      </c>
      <c r="S1810" s="166" t="str">
        <f>IF(Table2[[#This Row],[Start Rental Date]]="New Rental", "New Rental", "Rental Extension Request")</f>
        <v>New Rental</v>
      </c>
      <c r="T1810" s="166" t="str">
        <f>IFERROR(IF(Table2[[#This Row],[Date of this request]]-Table2[[#This Row],[Tech Service Date]]&lt;60, "New Hire Rental", "Truck Breakdown"), "New Hire Rental")</f>
        <v>Truck Breakdown</v>
      </c>
      <c r="U1810" s="166" t="str">
        <f>IFERROR(VLOOKUP(Table2[[#This Row],[Enterprise ID]], 'ExistingRental-12.11'!A:H, 7, 0), "Not Open On 12.11")</f>
        <v>Not Open On 12.11</v>
      </c>
      <c r="V1810" s="172">
        <f>IFERROR(VLOOKUP(Table2[[#This Row],[Enterprise ID]],'Tech-ServiceDate'!A:B,2,0), "EitherNewHire or Termed")</f>
        <v>44553</v>
      </c>
    </row>
    <row r="1811" spans="1:22" ht="33.75" customHeight="1">
      <c r="A1811" s="15">
        <v>46045</v>
      </c>
      <c r="B1811" s="8">
        <v>61700</v>
      </c>
      <c r="C1811" s="9" t="s">
        <v>19432</v>
      </c>
      <c r="D1811" s="10" t="s">
        <v>19433</v>
      </c>
      <c r="E1811" s="174" t="str">
        <f t="shared" si="73"/>
        <v>61700</v>
      </c>
      <c r="F1811" s="175">
        <f>IFERROR(VLOOKUP(D1811,'TPMS-auto'!A:J, 10,0), "Not-in-TPMS")</f>
        <v>9569332563</v>
      </c>
      <c r="G1811" s="175" t="str">
        <f>IFERROR(VLOOKUP(D1811,'TPMS-auto'!A:J,6,0),"Not-in-TPMS")</f>
        <v>061700</v>
      </c>
      <c r="H1811" s="12" t="s">
        <v>14676</v>
      </c>
      <c r="I1811" s="11" t="s">
        <v>19434</v>
      </c>
      <c r="J1811" s="13" t="s">
        <v>19435</v>
      </c>
      <c r="K1811" s="13" t="s">
        <v>15451</v>
      </c>
      <c r="L1811" s="13" t="s">
        <v>14680</v>
      </c>
      <c r="M1811" s="13"/>
      <c r="N1811" s="13" t="s">
        <v>14680</v>
      </c>
      <c r="O1811" s="13" t="s">
        <v>14680</v>
      </c>
      <c r="P1811" s="166" t="str">
        <f>IFERROR(VLOOKUP(D1811,'TPMS-auto'!A:D, 4,0),"Not-in-TPMS")</f>
        <v>0008147</v>
      </c>
      <c r="Q1811" s="166" t="str">
        <f>VLOOKUP(Table2[[#This Row],[Unit Number]],Ops,3,0)</f>
        <v>Carol &amp; Tasha</v>
      </c>
      <c r="R1811" s="172" t="str">
        <f>IFERROR(VLOOKUP(Table2[[#This Row],[Enterprise ID]], 'ExistingRental-12.11'!A:H, 3, 0), "Not Open On 12.11")</f>
        <v>Not Open On 12.11</v>
      </c>
      <c r="S1811" s="166" t="str">
        <f>IF(Table2[[#This Row],[Start Rental Date]]="New Rental", "New Rental", "Rental Extension Request")</f>
        <v>New Rental</v>
      </c>
      <c r="T1811" s="166" t="str">
        <f>IFERROR(IF(Table2[[#This Row],[Date of this request]]-Table2[[#This Row],[Tech Service Date]]&lt;60, "New Hire Rental", "Truck Breakdown"), "New Hire Rental")</f>
        <v>Truck Breakdown</v>
      </c>
      <c r="U1811" s="166" t="str">
        <f>IFERROR(VLOOKUP(Table2[[#This Row],[Enterprise ID]], 'ExistingRental-12.11'!A:H, 7, 0), "Not Open On 12.11")</f>
        <v>Not Open On 12.11</v>
      </c>
      <c r="V1811" s="172">
        <f>IFERROR(VLOOKUP(Table2[[#This Row],[Enterprise ID]],'Tech-ServiceDate'!A:B,2,0), "EitherNewHire or Termed")</f>
        <v>42452</v>
      </c>
    </row>
    <row r="1812" spans="1:22" ht="33.75" customHeight="1">
      <c r="A1812" s="15">
        <v>46045</v>
      </c>
      <c r="B1812" s="8">
        <v>61673</v>
      </c>
      <c r="C1812" s="9" t="s">
        <v>19436</v>
      </c>
      <c r="D1812" s="10" t="s">
        <v>5612</v>
      </c>
      <c r="E1812" s="174" t="str">
        <f t="shared" si="73"/>
        <v>61673</v>
      </c>
      <c r="F1812" s="175">
        <f>IFERROR(VLOOKUP(D1812,'TPMS-auto'!A:J, 10,0), "Not-in-TPMS")</f>
        <v>6144320621</v>
      </c>
      <c r="G1812" s="175" t="str">
        <f>IFERROR(VLOOKUP(D1812,'TPMS-auto'!A:J,6,0),"Not-in-TPMS")</f>
        <v>061673</v>
      </c>
      <c r="H1812" s="12">
        <v>46017</v>
      </c>
      <c r="I1812" s="11" t="s">
        <v>18782</v>
      </c>
      <c r="J1812" s="13" t="s">
        <v>19437</v>
      </c>
      <c r="K1812" s="13" t="s">
        <v>15451</v>
      </c>
      <c r="L1812" s="13" t="s">
        <v>14680</v>
      </c>
      <c r="M1812" s="13"/>
      <c r="N1812" s="13" t="s">
        <v>14680</v>
      </c>
      <c r="O1812" s="13" t="s">
        <v>14680</v>
      </c>
      <c r="P1812" s="166" t="str">
        <f>IFERROR(VLOOKUP(D1812,'TPMS-auto'!A:D, 4,0),"Not-in-TPMS")</f>
        <v>0004766</v>
      </c>
      <c r="Q1812" s="166" t="str">
        <f>VLOOKUP(Table2[[#This Row],[Unit Number]],Ops,3,0)</f>
        <v>Rob &amp; Andrea</v>
      </c>
      <c r="R1812" s="172" t="str">
        <f>IFERROR(VLOOKUP(Table2[[#This Row],[Enterprise ID]], 'ExistingRental-12.11'!A:H, 3, 0), "Not Open On 12.11")</f>
        <v>Not Open On 12.11</v>
      </c>
      <c r="S1812" s="166" t="str">
        <f>IF(Table2[[#This Row],[Start Rental Date]]="New Rental", "New Rental", "Rental Extension Request")</f>
        <v>Rental Extension Request</v>
      </c>
      <c r="T1812" s="166" t="str">
        <f>IFERROR(IF(Table2[[#This Row],[Date of this request]]-Table2[[#This Row],[Tech Service Date]]&lt;60, "New Hire Rental", "Truck Breakdown"), "New Hire Rental")</f>
        <v>Truck Breakdown</v>
      </c>
      <c r="U1812" s="166" t="str">
        <f>IFERROR(VLOOKUP(Table2[[#This Row],[Enterprise ID]], 'ExistingRental-12.11'!A:H, 7, 0), "Not Open On 12.11")</f>
        <v>Not Open On 12.11</v>
      </c>
      <c r="V1812" s="172">
        <f>IFERROR(VLOOKUP(Table2[[#This Row],[Enterprise ID]],'Tech-ServiceDate'!A:B,2,0), "EitherNewHire or Termed")</f>
        <v>39038</v>
      </c>
    </row>
    <row r="1813" spans="1:22" ht="33.75" customHeight="1">
      <c r="A1813" s="15">
        <v>46045</v>
      </c>
      <c r="B1813" s="8">
        <v>61707</v>
      </c>
      <c r="C1813" s="9" t="s">
        <v>16982</v>
      </c>
      <c r="D1813" s="10" t="s">
        <v>16983</v>
      </c>
      <c r="E1813" s="174" t="str">
        <f t="shared" si="73"/>
        <v>61707</v>
      </c>
      <c r="F1813" s="175">
        <f>IFERROR(VLOOKUP(D1813,'TPMS-auto'!A:J, 10,0), "Not-in-TPMS")</f>
        <v>2189961321</v>
      </c>
      <c r="G1813" s="175" t="str">
        <f>IFERROR(VLOOKUP(D1813,'TPMS-auto'!A:J,6,0),"Not-in-TPMS")</f>
        <v>061707</v>
      </c>
      <c r="H1813" s="12">
        <v>45959</v>
      </c>
      <c r="I1813" s="11" t="s">
        <v>19438</v>
      </c>
      <c r="J1813" s="13" t="s">
        <v>19439</v>
      </c>
      <c r="K1813" s="13" t="s">
        <v>15451</v>
      </c>
      <c r="L1813" s="13" t="s">
        <v>14680</v>
      </c>
      <c r="M1813" s="13"/>
      <c r="N1813" s="13" t="s">
        <v>14680</v>
      </c>
      <c r="O1813" s="3" t="s">
        <v>14680</v>
      </c>
      <c r="P1813" s="166" t="str">
        <f>IFERROR(VLOOKUP(D1813,'TPMS-auto'!A:D, 4,0),"Not-in-TPMS")</f>
        <v>0008162</v>
      </c>
      <c r="Q1813" s="166" t="str">
        <f>VLOOKUP(Table2[[#This Row],[Unit Number]],Ops,3,0)</f>
        <v>Monica, Cheryl &amp; Machell</v>
      </c>
      <c r="R1813" s="172" t="str">
        <f>IFERROR(VLOOKUP(Table2[[#This Row],[Enterprise ID]], 'ExistingRental-12.11'!A:H, 3, 0), "Not Open On 12.11")</f>
        <v>Not Open On 12.11</v>
      </c>
      <c r="S1813" s="166" t="str">
        <f>IF(Table2[[#This Row],[Start Rental Date]]="New Rental", "New Rental", "Rental Extension Request")</f>
        <v>Rental Extension Request</v>
      </c>
      <c r="T1813" s="166" t="str">
        <f>IFERROR(IF(Table2[[#This Row],[Date of this request]]-Table2[[#This Row],[Tech Service Date]]&lt;60, "New Hire Rental", "Truck Breakdown"), "New Hire Rental")</f>
        <v>Truck Breakdown</v>
      </c>
      <c r="U1813" s="166" t="str">
        <f>IFERROR(VLOOKUP(Table2[[#This Row],[Enterprise ID]], 'ExistingRental-12.11'!A:H, 7, 0), "Not Open On 12.11")</f>
        <v>Not Open On 12.11</v>
      </c>
      <c r="V1813" s="172">
        <f>IFERROR(VLOOKUP(Table2[[#This Row],[Enterprise ID]],'Tech-ServiceDate'!A:B,2,0), "EitherNewHire or Termed")</f>
        <v>45942</v>
      </c>
    </row>
    <row r="1814" spans="1:22" ht="33.75" customHeight="1">
      <c r="A1814" s="15">
        <v>46048</v>
      </c>
      <c r="B1814" s="7">
        <v>23336</v>
      </c>
      <c r="C1814" s="4" t="s">
        <v>19440</v>
      </c>
      <c r="D1814" s="5" t="s">
        <v>16838</v>
      </c>
      <c r="E1814" s="176" t="str">
        <f t="shared" si="73"/>
        <v>23336</v>
      </c>
      <c r="F1814" s="181">
        <f>IFERROR(VLOOKUP(D1814,'TPMS-auto'!A:J, 10,0), "Not-in-TPMS")</f>
        <v>3098500348</v>
      </c>
      <c r="G1814" s="181" t="str">
        <f>IFERROR(VLOOKUP(D1814,'TPMS-auto'!A:J,6,0),"Not-in-TPMS")</f>
        <v>023336</v>
      </c>
      <c r="H1814" s="6">
        <v>45957</v>
      </c>
      <c r="I1814" s="2" t="s">
        <v>16839</v>
      </c>
      <c r="J1814" s="3" t="s">
        <v>19441</v>
      </c>
      <c r="K1814" s="13" t="s">
        <v>15451</v>
      </c>
      <c r="L1814" s="13" t="s">
        <v>14680</v>
      </c>
      <c r="M1814" s="13"/>
      <c r="N1814" s="3" t="s">
        <v>14680</v>
      </c>
      <c r="O1814" s="3" t="s">
        <v>14680</v>
      </c>
      <c r="P1814" s="166" t="str">
        <f>IFERROR(VLOOKUP(D1814,'TPMS-auto'!A:D, 4,0),"Not-in-TPMS")</f>
        <v>0008096</v>
      </c>
      <c r="Q1814" s="166" t="str">
        <f>VLOOKUP(Table2[[#This Row],[Unit Number]],Ops,3,0)</f>
        <v>Monica, Cheryl &amp; Machell</v>
      </c>
      <c r="R1814" s="173" t="str">
        <f>IFERROR(VLOOKUP(Table2[[#This Row],[Enterprise ID]], 'ExistingRental-12.11'!A:H, 3, 0), "Not Open On 12.11")</f>
        <v>Not Open On 12.11</v>
      </c>
      <c r="S1814" s="167" t="str">
        <f>IF(Table2[[#This Row],[Start Rental Date]]="New Rental", "New Rental", "Rental Extension Request")</f>
        <v>Rental Extension Request</v>
      </c>
      <c r="T1814" s="167" t="str">
        <f>IFERROR(IF(Table2[[#This Row],[Date of this request]]-Table2[[#This Row],[Tech Service Date]]&lt;60, "New Hire Rental", "Truck Breakdown"), "New Hire Rental")</f>
        <v>Truck Breakdown</v>
      </c>
      <c r="U1814" s="167" t="str">
        <f>IFERROR(VLOOKUP(Table2[[#This Row],[Enterprise ID]], 'ExistingRental-12.11'!A:H, 7, 0), "Not Open On 12.11")</f>
        <v>Not Open On 12.11</v>
      </c>
      <c r="V1814" s="173">
        <f>IFERROR(VLOOKUP(Table2[[#This Row],[Enterprise ID]],'Tech-ServiceDate'!A:B,2,0), "EitherNewHire or Termed")</f>
        <v>44609</v>
      </c>
    </row>
    <row r="1815" spans="1:22" ht="33.75" customHeight="1">
      <c r="A1815" s="15">
        <v>46048</v>
      </c>
      <c r="B1815" s="7">
        <v>36488</v>
      </c>
      <c r="C1815" s="4" t="s">
        <v>15918</v>
      </c>
      <c r="D1815" s="5" t="s">
        <v>14975</v>
      </c>
      <c r="E1815" s="176" t="str">
        <f t="shared" si="73"/>
        <v>36488</v>
      </c>
      <c r="F1815" s="181">
        <f>IFERROR(VLOOKUP(D1815,'TPMS-auto'!A:J, 10,0), "Not-in-TPMS")</f>
        <v>8508241426</v>
      </c>
      <c r="G1815" s="181" t="str">
        <f>IFERROR(VLOOKUP(D1815,'TPMS-auto'!A:J,6,0),"Not-in-TPMS")</f>
        <v>036488</v>
      </c>
      <c r="H1815" s="6">
        <v>46042</v>
      </c>
      <c r="I1815" s="2" t="s">
        <v>19355</v>
      </c>
      <c r="J1815" s="3" t="s">
        <v>19442</v>
      </c>
      <c r="K1815" s="13" t="s">
        <v>15451</v>
      </c>
      <c r="L1815" s="13" t="s">
        <v>14680</v>
      </c>
      <c r="M1815" s="13"/>
      <c r="N1815" s="3" t="s">
        <v>14680</v>
      </c>
      <c r="O1815" s="3" t="s">
        <v>14680</v>
      </c>
      <c r="P1815" s="166" t="str">
        <f>IFERROR(VLOOKUP(D1815,'TPMS-auto'!A:D, 4,0),"Not-in-TPMS")</f>
        <v>0008206</v>
      </c>
      <c r="Q1815" s="166" t="str">
        <f>VLOOKUP(Table2[[#This Row],[Unit Number]],Ops,3,0)</f>
        <v>Monica, Cheryl &amp; Machell</v>
      </c>
      <c r="R1815" s="173" t="str">
        <f>IFERROR(VLOOKUP(Table2[[#This Row],[Enterprise ID]], 'ExistingRental-12.11'!A:H, 3, 0), "Not Open On 12.11")</f>
        <v>Not Open On 12.11</v>
      </c>
      <c r="S1815" s="167" t="str">
        <f>IF(Table2[[#This Row],[Start Rental Date]]="New Rental", "New Rental", "Rental Extension Request")</f>
        <v>Rental Extension Request</v>
      </c>
      <c r="T1815" s="167" t="str">
        <f>IFERROR(IF(Table2[[#This Row],[Date of this request]]-Table2[[#This Row],[Tech Service Date]]&lt;60, "New Hire Rental", "Truck Breakdown"), "New Hire Rental")</f>
        <v>Truck Breakdown</v>
      </c>
      <c r="U1815" s="167" t="str">
        <f>IFERROR(VLOOKUP(Table2[[#This Row],[Enterprise ID]], 'ExistingRental-12.11'!A:H, 7, 0), "Not Open On 12.11")</f>
        <v>Not Open On 12.11</v>
      </c>
      <c r="V1815" s="173">
        <f>IFERROR(VLOOKUP(Table2[[#This Row],[Enterprise ID]],'Tech-ServiceDate'!A:B,2,0), "EitherNewHire or Termed")</f>
        <v>45123</v>
      </c>
    </row>
    <row r="1816" spans="1:22" ht="33.75" customHeight="1">
      <c r="A1816" s="15">
        <v>46048</v>
      </c>
      <c r="B1816" s="7">
        <v>46164</v>
      </c>
      <c r="C1816" s="4" t="s">
        <v>18021</v>
      </c>
      <c r="D1816" s="5" t="s">
        <v>15616</v>
      </c>
      <c r="E1816" s="176" t="str">
        <f t="shared" si="73"/>
        <v>46164</v>
      </c>
      <c r="F1816" s="181">
        <f>IFERROR(VLOOKUP(D1816,'TPMS-auto'!A:J, 10,0), "Not-in-TPMS")</f>
        <v>8478120768</v>
      </c>
      <c r="G1816" s="181" t="str">
        <f>IFERROR(VLOOKUP(D1816,'TPMS-auto'!A:J,6,0),"Not-in-TPMS")</f>
        <v>046164</v>
      </c>
      <c r="H1816" s="6">
        <v>46020</v>
      </c>
      <c r="I1816" s="2" t="s">
        <v>19443</v>
      </c>
      <c r="J1816" s="3" t="s">
        <v>19444</v>
      </c>
      <c r="K1816" s="13" t="s">
        <v>15451</v>
      </c>
      <c r="L1816" s="13" t="s">
        <v>14680</v>
      </c>
      <c r="M1816" s="13"/>
      <c r="N1816" s="3" t="s">
        <v>14680</v>
      </c>
      <c r="O1816" s="3" t="s">
        <v>14680</v>
      </c>
      <c r="P1816" s="166" t="str">
        <f>IFERROR(VLOOKUP(D1816,'TPMS-auto'!A:D, 4,0),"Not-in-TPMS")</f>
        <v>0008555</v>
      </c>
      <c r="Q1816" s="166" t="str">
        <f>VLOOKUP(Table2[[#This Row],[Unit Number]],Ops,3,0)</f>
        <v>Monica, Cheryl &amp; Machell</v>
      </c>
      <c r="R1816" s="173">
        <f>IFERROR(VLOOKUP(Table2[[#This Row],[Enterprise ID]], 'ExistingRental-12.11'!A:H, 3, 0), "Not Open On 12.11")</f>
        <v>45994</v>
      </c>
      <c r="S1816" s="167" t="str">
        <f>IF(Table2[[#This Row],[Start Rental Date]]="New Rental", "New Rental", "Rental Extension Request")</f>
        <v>Rental Extension Request</v>
      </c>
      <c r="T1816" s="167" t="str">
        <f>IFERROR(IF(Table2[[#This Row],[Date of this request]]-Table2[[#This Row],[Tech Service Date]]&lt;60, "New Hire Rental", "Truck Breakdown"), "New Hire Rental")</f>
        <v>Truck Breakdown</v>
      </c>
      <c r="U1816" s="167" t="str">
        <f>IFERROR(VLOOKUP(Table2[[#This Row],[Enterprise ID]], 'ExistingRental-12.11'!A:H, 7, 0), "Not Open On 12.11")</f>
        <v>MARCO ARZUAGA</v>
      </c>
      <c r="V1816" s="173">
        <f>IFERROR(VLOOKUP(Table2[[#This Row],[Enterprise ID]],'Tech-ServiceDate'!A:B,2,0), "EitherNewHire or Termed")</f>
        <v>45858</v>
      </c>
    </row>
    <row r="1817" spans="1:22" ht="33.75" customHeight="1">
      <c r="A1817" s="15">
        <v>46048</v>
      </c>
      <c r="B1817" s="7">
        <v>46261</v>
      </c>
      <c r="C1817" s="4" t="s">
        <v>16489</v>
      </c>
      <c r="D1817" s="5" t="s">
        <v>5562</v>
      </c>
      <c r="E1817" s="176" t="str">
        <f t="shared" si="73"/>
        <v>46261</v>
      </c>
      <c r="F1817" s="181">
        <f>IFERROR(VLOOKUP(D1817,'TPMS-auto'!A:J, 10,0), "Not-in-TPMS")</f>
        <v>2108520846</v>
      </c>
      <c r="G1817" s="181" t="str">
        <f>IFERROR(VLOOKUP(D1817,'TPMS-auto'!A:J,6,0),"Not-in-TPMS")</f>
        <v>023302</v>
      </c>
      <c r="H1817" s="6">
        <v>46001</v>
      </c>
      <c r="I1817" s="2" t="s">
        <v>17927</v>
      </c>
      <c r="J1817" s="3" t="s">
        <v>19445</v>
      </c>
      <c r="K1817" s="13" t="s">
        <v>15451</v>
      </c>
      <c r="L1817" s="13" t="s">
        <v>14680</v>
      </c>
      <c r="M1817" s="13"/>
      <c r="N1817" s="3" t="s">
        <v>14680</v>
      </c>
      <c r="O1817" s="3" t="s">
        <v>14680</v>
      </c>
      <c r="P1817" s="166" t="str">
        <f>IFERROR(VLOOKUP(D1817,'TPMS-auto'!A:D, 4,0),"Not-in-TPMS")</f>
        <v>0008147</v>
      </c>
      <c r="Q1817" s="166" t="str">
        <f>VLOOKUP(Table2[[#This Row],[Unit Number]],Ops,3,0)</f>
        <v>Carol &amp; Tasha</v>
      </c>
      <c r="R1817" s="173">
        <f>IFERROR(VLOOKUP(Table2[[#This Row],[Enterprise ID]], 'ExistingRental-12.11'!A:H, 3, 0), "Not Open On 12.11")</f>
        <v>45908</v>
      </c>
      <c r="S1817" s="167" t="str">
        <f>IF(Table2[[#This Row],[Start Rental Date]]="New Rental", "New Rental", "Rental Extension Request")</f>
        <v>Rental Extension Request</v>
      </c>
      <c r="T1817" s="167" t="str">
        <f>IFERROR(IF(Table2[[#This Row],[Date of this request]]-Table2[[#This Row],[Tech Service Date]]&lt;60, "New Hire Rental", "Truck Breakdown"), "New Hire Rental")</f>
        <v>Truck Breakdown</v>
      </c>
      <c r="U1817" s="167" t="str">
        <f>IFERROR(VLOOKUP(Table2[[#This Row],[Enterprise ID]], 'ExistingRental-12.11'!A:H, 7, 0), "Not Open On 12.11")</f>
        <v>GEORGE PADILLA</v>
      </c>
      <c r="V1817" s="173">
        <f>IFERROR(VLOOKUP(Table2[[#This Row],[Enterprise ID]],'Tech-ServiceDate'!A:B,2,0), "EitherNewHire or Termed")</f>
        <v>41225</v>
      </c>
    </row>
    <row r="1818" spans="1:22" ht="33.75" customHeight="1">
      <c r="A1818" s="15">
        <v>46048</v>
      </c>
      <c r="B1818" s="7">
        <v>46644</v>
      </c>
      <c r="C1818" s="4" t="s">
        <v>19446</v>
      </c>
      <c r="D1818" s="5" t="s">
        <v>12467</v>
      </c>
      <c r="E1818" s="176" t="str">
        <f t="shared" si="73"/>
        <v>46644</v>
      </c>
      <c r="F1818" s="181">
        <f>IFERROR(VLOOKUP(D1818,'TPMS-auto'!A:J, 10,0), "Not-in-TPMS")</f>
        <v>8599790397</v>
      </c>
      <c r="G1818" s="181" t="str">
        <f>IFERROR(VLOOKUP(D1818,'TPMS-auto'!A:J,6,0),"Not-in-TPMS")</f>
        <v>046644</v>
      </c>
      <c r="H1818" s="12" t="s">
        <v>14676</v>
      </c>
      <c r="I1818" s="2" t="s">
        <v>19447</v>
      </c>
      <c r="J1818" s="3" t="s">
        <v>19448</v>
      </c>
      <c r="K1818" s="13" t="s">
        <v>15451</v>
      </c>
      <c r="L1818" s="13" t="s">
        <v>14680</v>
      </c>
      <c r="M1818" s="13"/>
      <c r="N1818" s="3" t="s">
        <v>14680</v>
      </c>
      <c r="O1818" s="3" t="s">
        <v>14680</v>
      </c>
      <c r="P1818" s="166" t="str">
        <f>IFERROR(VLOOKUP(D1818,'TPMS-auto'!A:D, 4,0),"Not-in-TPMS")</f>
        <v>0004766</v>
      </c>
      <c r="Q1818" s="166" t="str">
        <f>VLOOKUP(Table2[[#This Row],[Unit Number]],Ops,3,0)</f>
        <v>Rob &amp; Andrea</v>
      </c>
      <c r="R1818" s="173" t="str">
        <f>IFERROR(VLOOKUP(Table2[[#This Row],[Enterprise ID]], 'ExistingRental-12.11'!A:H, 3, 0), "Not Open On 12.11")</f>
        <v>Not Open On 12.11</v>
      </c>
      <c r="S1818" s="167" t="str">
        <f>IF(Table2[[#This Row],[Start Rental Date]]="New Rental", "New Rental", "Rental Extension Request")</f>
        <v>New Rental</v>
      </c>
      <c r="T1818" s="167" t="str">
        <f>IFERROR(IF(Table2[[#This Row],[Date of this request]]-Table2[[#This Row],[Tech Service Date]]&lt;60, "New Hire Rental", "Truck Breakdown"), "New Hire Rental")</f>
        <v>Truck Breakdown</v>
      </c>
      <c r="U1818" s="167" t="str">
        <f>IFERROR(VLOOKUP(Table2[[#This Row],[Enterprise ID]], 'ExistingRental-12.11'!A:H, 7, 0), "Not Open On 12.11")</f>
        <v>Not Open On 12.11</v>
      </c>
      <c r="V1818" s="173">
        <f>IFERROR(VLOOKUP(Table2[[#This Row],[Enterprise ID]],'Tech-ServiceDate'!A:B,2,0), "EitherNewHire or Termed")</f>
        <v>41277</v>
      </c>
    </row>
    <row r="1819" spans="1:22" ht="33.75" customHeight="1">
      <c r="A1819" s="15">
        <v>46048</v>
      </c>
      <c r="B1819" s="7">
        <v>46677</v>
      </c>
      <c r="C1819" s="4" t="s">
        <v>14868</v>
      </c>
      <c r="D1819" s="5" t="s">
        <v>4158</v>
      </c>
      <c r="E1819" s="176" t="str">
        <f t="shared" si="73"/>
        <v>46677</v>
      </c>
      <c r="F1819" s="181">
        <f>IFERROR(VLOOKUP(D1819,'TPMS-auto'!A:J, 10,0), "Not-in-TPMS")</f>
        <v>5619005962</v>
      </c>
      <c r="G1819" s="181" t="str">
        <f>IFERROR(VLOOKUP(D1819,'TPMS-auto'!A:J,6,0),"Not-in-TPMS")</f>
        <v>046677</v>
      </c>
      <c r="H1819" s="6">
        <v>45974</v>
      </c>
      <c r="I1819" s="2" t="s">
        <v>17527</v>
      </c>
      <c r="J1819" s="3" t="s">
        <v>19449</v>
      </c>
      <c r="K1819" s="13" t="s">
        <v>15451</v>
      </c>
      <c r="L1819" s="13" t="s">
        <v>14680</v>
      </c>
      <c r="M1819" s="13"/>
      <c r="N1819" s="3" t="s">
        <v>14680</v>
      </c>
      <c r="O1819" s="3" t="s">
        <v>14680</v>
      </c>
      <c r="P1819" s="166" t="str">
        <f>IFERROR(VLOOKUP(D1819,'TPMS-auto'!A:D, 4,0),"Not-in-TPMS")</f>
        <v>0007435</v>
      </c>
      <c r="Q1819" s="166" t="str">
        <f>VLOOKUP(Table2[[#This Row],[Unit Number]],Ops,3,0)</f>
        <v>Rob &amp; Andrea</v>
      </c>
      <c r="R1819" s="173">
        <f>IFERROR(VLOOKUP(Table2[[#This Row],[Enterprise ID]], 'ExistingRental-12.11'!A:H, 3, 0), "Not Open On 12.11")</f>
        <v>45975</v>
      </c>
      <c r="S1819" s="167" t="str">
        <f>IF(Table2[[#This Row],[Start Rental Date]]="New Rental", "New Rental", "Rental Extension Request")</f>
        <v>Rental Extension Request</v>
      </c>
      <c r="T1819" s="167" t="str">
        <f>IFERROR(IF(Table2[[#This Row],[Date of this request]]-Table2[[#This Row],[Tech Service Date]]&lt;60, "New Hire Rental", "Truck Breakdown"), "New Hire Rental")</f>
        <v>Truck Breakdown</v>
      </c>
      <c r="U1819" s="167" t="str">
        <f>IFERROR(VLOOKUP(Table2[[#This Row],[Enterprise ID]], 'ExistingRental-12.11'!A:H, 7, 0), "Not Open On 12.11")</f>
        <v>DWIGHT PINK</v>
      </c>
      <c r="V1819" s="173">
        <f>IFERROR(VLOOKUP(Table2[[#This Row],[Enterprise ID]],'Tech-ServiceDate'!A:B,2,0), "EitherNewHire or Termed")</f>
        <v>36983</v>
      </c>
    </row>
    <row r="1820" spans="1:22" ht="33.75" customHeight="1">
      <c r="A1820" s="15">
        <v>46048</v>
      </c>
      <c r="B1820" s="8">
        <v>46866</v>
      </c>
      <c r="C1820" s="9" t="s">
        <v>19450</v>
      </c>
      <c r="D1820" s="10" t="s">
        <v>16372</v>
      </c>
      <c r="E1820" s="174" t="str">
        <f t="shared" si="73"/>
        <v>46866</v>
      </c>
      <c r="F1820" s="175">
        <f>IFERROR(VLOOKUP(D1820,'TPMS-auto'!A:J, 10,0), "Not-in-TPMS")</f>
        <v>8125811133</v>
      </c>
      <c r="G1820" s="175" t="str">
        <f>IFERROR(VLOOKUP(D1820,'TPMS-auto'!A:J,6,0),"Not-in-TPMS")</f>
        <v>046866</v>
      </c>
      <c r="H1820" s="12">
        <v>46003</v>
      </c>
      <c r="I1820" s="11" t="s">
        <v>19451</v>
      </c>
      <c r="J1820" s="13" t="s">
        <v>16472</v>
      </c>
      <c r="K1820" s="13" t="s">
        <v>15451</v>
      </c>
      <c r="L1820" s="13" t="s">
        <v>14680</v>
      </c>
      <c r="M1820" s="13"/>
      <c r="N1820" s="13" t="s">
        <v>14680</v>
      </c>
      <c r="O1820" s="3" t="s">
        <v>14680</v>
      </c>
      <c r="P1820" s="166" t="str">
        <f>IFERROR(VLOOKUP(D1820,'TPMS-auto'!A:D, 4,0),"Not-in-TPMS")</f>
        <v>0008096</v>
      </c>
      <c r="Q1820" s="166" t="str">
        <f>VLOOKUP(Table2[[#This Row],[Unit Number]],Ops,3,0)</f>
        <v>Monica, Cheryl &amp; Machell</v>
      </c>
      <c r="R1820" s="172" t="str">
        <f>IFERROR(VLOOKUP(Table2[[#This Row],[Enterprise ID]], 'ExistingRental-12.11'!A:H, 3, 0), "Not Open On 12.11")</f>
        <v>Not Open On 12.11</v>
      </c>
      <c r="S1820" s="166" t="str">
        <f>IF(Table2[[#This Row],[Start Rental Date]]="New Rental", "New Rental", "Rental Extension Request")</f>
        <v>Rental Extension Request</v>
      </c>
      <c r="T1820" s="166" t="str">
        <f>IFERROR(IF(Table2[[#This Row],[Date of this request]]-Table2[[#This Row],[Tech Service Date]]&lt;60, "New Hire Rental", "Truck Breakdown"), "New Hire Rental")</f>
        <v>Truck Breakdown</v>
      </c>
      <c r="U1820" s="166" t="str">
        <f>IFERROR(VLOOKUP(Table2[[#This Row],[Enterprise ID]], 'ExistingRental-12.11'!A:H, 7, 0), "Not Open On 12.11")</f>
        <v>Not Open On 12.11</v>
      </c>
      <c r="V1820" s="172">
        <f>IFERROR(VLOOKUP(Table2[[#This Row],[Enterprise ID]],'Tech-ServiceDate'!A:B,2,0), "EitherNewHire or Termed")</f>
        <v>45851</v>
      </c>
    </row>
    <row r="1821" spans="1:22" ht="33.75" customHeight="1">
      <c r="A1821" s="15">
        <v>46048</v>
      </c>
      <c r="B1821" s="8">
        <v>36618</v>
      </c>
      <c r="C1821" s="9" t="s">
        <v>18599</v>
      </c>
      <c r="D1821" s="10"/>
      <c r="E1821" s="174" t="str">
        <f t="shared" si="73"/>
        <v>36618</v>
      </c>
      <c r="F1821" s="175" t="str">
        <f>IFERROR(VLOOKUP(D1821,'TPMS-auto'!A:J, 10,0), "Not-in-TPMS")</f>
        <v>Not-in-TPMS</v>
      </c>
      <c r="G1821" s="175" t="str">
        <f>IFERROR(VLOOKUP(D1821,'TPMS-auto'!A:J,6,0),"Not-in-TPMS")</f>
        <v>Not-in-TPMS</v>
      </c>
      <c r="H1821" s="12" t="s">
        <v>14676</v>
      </c>
      <c r="I1821" s="11"/>
      <c r="J1821" s="13"/>
      <c r="K1821" s="13"/>
      <c r="L1821" s="13"/>
      <c r="M1821" s="13"/>
      <c r="N1821" s="13"/>
      <c r="O1821" s="3" t="s">
        <v>14680</v>
      </c>
      <c r="P1821" s="166" t="str">
        <f>IFERROR(VLOOKUP(D1821,'TPMS-auto'!A:D, 4,0),"Not-in-TPMS")</f>
        <v>Not-in-TPMS</v>
      </c>
      <c r="Q1821" s="166" t="e">
        <f>VLOOKUP(Table2[[#This Row],[Unit Number]],Ops,3,0)</f>
        <v>#N/A</v>
      </c>
      <c r="R1821" s="172" t="str">
        <f>IFERROR(VLOOKUP(Table2[[#This Row],[Enterprise ID]], 'ExistingRental-12.11'!A:H, 3, 0), "Not Open On 12.11")</f>
        <v>Not Open On 12.11</v>
      </c>
      <c r="S1821" s="166" t="str">
        <f>IF(Table2[[#This Row],[Start Rental Date]]="New Rental", "New Rental", "Rental Extension Request")</f>
        <v>New Rental</v>
      </c>
      <c r="T1821" s="166" t="str">
        <f>IFERROR(IF(Table2[[#This Row],[Date of this request]]-Table2[[#This Row],[Tech Service Date]]&lt;60, "New Hire Rental", "Truck Breakdown"), "New Hire Rental")</f>
        <v>New Hire Rental</v>
      </c>
      <c r="U1821" s="166" t="str">
        <f>IFERROR(VLOOKUP(Table2[[#This Row],[Enterprise ID]], 'ExistingRental-12.11'!A:H, 7, 0), "Not Open On 12.11")</f>
        <v>Not Open On 12.11</v>
      </c>
      <c r="V1821" s="172" t="str">
        <f>IFERROR(VLOOKUP(Table2[[#This Row],[Enterprise ID]],'Tech-ServiceDate'!A:B,2,0), "EitherNewHire or Termed")</f>
        <v>EitherNewHire or Termed</v>
      </c>
    </row>
    <row r="1822" spans="1:22" ht="33.75" customHeight="1">
      <c r="A1822" s="15">
        <v>46048</v>
      </c>
      <c r="B1822" s="7">
        <v>46708</v>
      </c>
      <c r="C1822" s="4" t="s">
        <v>17102</v>
      </c>
      <c r="D1822" s="5" t="s">
        <v>16583</v>
      </c>
      <c r="E1822" s="176" t="str">
        <f t="shared" si="73"/>
        <v>46708</v>
      </c>
      <c r="F1822" s="181">
        <f>IFERROR(VLOOKUP(D1822,'TPMS-auto'!A:J, 10,0), "Not-in-TPMS")</f>
        <v>2569623009</v>
      </c>
      <c r="G1822" s="181" t="str">
        <f>IFERROR(VLOOKUP(D1822,'TPMS-auto'!A:J,6,0),"Not-in-TPMS")</f>
        <v>046708</v>
      </c>
      <c r="H1822" s="6">
        <v>46034</v>
      </c>
      <c r="I1822" s="2" t="s">
        <v>19159</v>
      </c>
      <c r="J1822" s="3" t="s">
        <v>19160</v>
      </c>
      <c r="K1822" s="3" t="str">
        <f>$K$1820</f>
        <v>Repair Van</v>
      </c>
      <c r="L1822" s="13" t="s">
        <v>14680</v>
      </c>
      <c r="M1822" s="13"/>
      <c r="N1822" s="13" t="s">
        <v>14680</v>
      </c>
      <c r="O1822" s="13" t="s">
        <v>14680</v>
      </c>
      <c r="P1822" s="166" t="str">
        <f>IFERROR(VLOOKUP(D1822,'TPMS-auto'!A:D, 4,0),"Not-in-TPMS")</f>
        <v>0008035</v>
      </c>
      <c r="Q1822" s="166" t="str">
        <f>VLOOKUP(Table2[[#This Row],[Unit Number]],Ops,3,0)</f>
        <v>Rob &amp; Andrea</v>
      </c>
      <c r="R1822" s="173">
        <f>IFERROR(VLOOKUP(Table2[[#This Row],[Enterprise ID]], 'ExistingRental-12.11'!A:H, 3, 0), "Not Open On 12.11")</f>
        <v>45965</v>
      </c>
      <c r="S1822" s="167" t="str">
        <f>IF(Table2[[#This Row],[Start Rental Date]]="New Rental", "New Rental", "Rental Extension Request")</f>
        <v>Rental Extension Request</v>
      </c>
      <c r="T1822" s="167" t="str">
        <f>IFERROR(IF(Table2[[#This Row],[Date of this request]]-Table2[[#This Row],[Tech Service Date]]&lt;60, "New Hire Rental", "Truck Breakdown"), "New Hire Rental")</f>
        <v>Truck Breakdown</v>
      </c>
      <c r="U1822" s="167" t="str">
        <f>IFERROR(VLOOKUP(Table2[[#This Row],[Enterprise ID]], 'ExistingRental-12.11'!A:H, 7, 0), "Not Open On 12.11")</f>
        <v>JAYSHAWN ROWLS</v>
      </c>
      <c r="V1822" s="173">
        <f>IFERROR(VLOOKUP(Table2[[#This Row],[Enterprise ID]],'Tech-ServiceDate'!A:B,2,0), "EitherNewHire or Termed")</f>
        <v>45942</v>
      </c>
    </row>
    <row r="1823" spans="1:22" ht="33.75" customHeight="1">
      <c r="A1823" s="15">
        <v>46048</v>
      </c>
      <c r="B1823" s="7">
        <v>23735</v>
      </c>
      <c r="C1823" s="4" t="s">
        <v>19452</v>
      </c>
      <c r="D1823" s="5" t="s">
        <v>19453</v>
      </c>
      <c r="E1823" s="176" t="str">
        <f t="shared" si="73"/>
        <v>23735</v>
      </c>
      <c r="F1823" s="181">
        <f>IFERROR(VLOOKUP(D1823,'TPMS-auto'!A:J, 10,0), "Not-in-TPMS")</f>
        <v>5593299005</v>
      </c>
      <c r="G1823" s="181" t="str">
        <f>IFERROR(VLOOKUP(D1823,'TPMS-auto'!A:J,6,0),"Not-in-TPMS")</f>
        <v>023735</v>
      </c>
      <c r="H1823" s="12" t="s">
        <v>14676</v>
      </c>
      <c r="I1823" s="2" t="s">
        <v>19454</v>
      </c>
      <c r="J1823" s="3" t="s">
        <v>19455</v>
      </c>
      <c r="K1823" s="3" t="str">
        <f>$K$1820</f>
        <v>Repair Van</v>
      </c>
      <c r="L1823" s="13" t="s">
        <v>14680</v>
      </c>
      <c r="M1823" s="13"/>
      <c r="N1823" s="13" t="s">
        <v>14680</v>
      </c>
      <c r="O1823" s="13" t="s">
        <v>14680</v>
      </c>
      <c r="P1823" s="166" t="str">
        <f>IFERROR(VLOOKUP(D1823,'TPMS-auto'!A:D, 4,0),"Not-in-TPMS")</f>
        <v>0008366</v>
      </c>
      <c r="Q1823" s="166" t="str">
        <f>VLOOKUP(Table2[[#This Row],[Unit Number]],Ops,3,0)</f>
        <v>Carol &amp; Tasha</v>
      </c>
      <c r="R1823" s="173" t="str">
        <f>IFERROR(VLOOKUP(Table2[[#This Row],[Enterprise ID]], 'ExistingRental-12.11'!A:H, 3, 0), "Not Open On 12.11")</f>
        <v>Not Open On 12.11</v>
      </c>
      <c r="S1823" s="167" t="str">
        <f>IF(Table2[[#This Row],[Start Rental Date]]="New Rental", "New Rental", "Rental Extension Request")</f>
        <v>New Rental</v>
      </c>
      <c r="T1823" s="167" t="str">
        <f>IFERROR(IF(Table2[[#This Row],[Date of this request]]-Table2[[#This Row],[Tech Service Date]]&lt;60, "New Hire Rental", "Truck Breakdown"), "New Hire Rental")</f>
        <v>Truck Breakdown</v>
      </c>
      <c r="U1823" s="167" t="str">
        <f>IFERROR(VLOOKUP(Table2[[#This Row],[Enterprise ID]], 'ExistingRental-12.11'!A:H, 7, 0), "Not Open On 12.11")</f>
        <v>Not Open On 12.11</v>
      </c>
      <c r="V1823" s="173">
        <f>IFERROR(VLOOKUP(Table2[[#This Row],[Enterprise ID]],'Tech-ServiceDate'!A:B,2,0), "EitherNewHire or Termed")</f>
        <v>43396</v>
      </c>
    </row>
    <row r="1824" spans="1:22" ht="33.75" customHeight="1">
      <c r="A1824" s="15">
        <v>46048</v>
      </c>
      <c r="B1824" s="7">
        <v>36785</v>
      </c>
      <c r="C1824" s="4" t="s">
        <v>17244</v>
      </c>
      <c r="D1824" s="5" t="s">
        <v>15781</v>
      </c>
      <c r="E1824" s="176" t="str">
        <f t="shared" si="73"/>
        <v>36785</v>
      </c>
      <c r="F1824" s="181">
        <f>IFERROR(VLOOKUP(D1824,'TPMS-auto'!A:J, 10,0), "Not-in-TPMS")</f>
        <v>5128281526</v>
      </c>
      <c r="G1824" s="181" t="str">
        <f>IFERROR(VLOOKUP(D1824,'TPMS-auto'!A:J,6,0),"Not-in-TPMS")</f>
        <v>036785</v>
      </c>
      <c r="H1824" s="6">
        <v>45999</v>
      </c>
      <c r="I1824" s="2" t="s">
        <v>19456</v>
      </c>
      <c r="J1824" s="3"/>
      <c r="K1824" s="3" t="str">
        <f>$K$1820</f>
        <v>Repair Van</v>
      </c>
      <c r="L1824" s="13" t="s">
        <v>14680</v>
      </c>
      <c r="M1824" s="13"/>
      <c r="N1824" s="13" t="s">
        <v>14680</v>
      </c>
      <c r="O1824" s="13" t="s">
        <v>14680</v>
      </c>
      <c r="P1824" s="166" t="str">
        <f>IFERROR(VLOOKUP(D1824,'TPMS-auto'!A:D, 4,0),"Not-in-TPMS")</f>
        <v>0008147</v>
      </c>
      <c r="Q1824" s="166" t="str">
        <f>VLOOKUP(Table2[[#This Row],[Unit Number]],Ops,3,0)</f>
        <v>Carol &amp; Tasha</v>
      </c>
      <c r="R1824" s="173">
        <f>IFERROR(VLOOKUP(Table2[[#This Row],[Enterprise ID]], 'ExistingRental-12.11'!A:H, 3, 0), "Not Open On 12.11")</f>
        <v>46001</v>
      </c>
      <c r="S1824" s="167" t="str">
        <f>IF(Table2[[#This Row],[Start Rental Date]]="New Rental", "New Rental", "Rental Extension Request")</f>
        <v>Rental Extension Request</v>
      </c>
      <c r="T1824" s="167" t="str">
        <f>IFERROR(IF(Table2[[#This Row],[Date of this request]]-Table2[[#This Row],[Tech Service Date]]&lt;60, "New Hire Rental", "Truck Breakdown"), "New Hire Rental")</f>
        <v>Truck Breakdown</v>
      </c>
      <c r="U1824" s="167" t="str">
        <f>IFERROR(VLOOKUP(Table2[[#This Row],[Enterprise ID]], 'ExistingRental-12.11'!A:H, 7, 0), "Not Open On 12.11")</f>
        <v>BEN GEBBERT</v>
      </c>
      <c r="V1824" s="173">
        <f>IFERROR(VLOOKUP(Table2[[#This Row],[Enterprise ID]],'Tech-ServiceDate'!A:B,2,0), "EitherNewHire or Termed")</f>
        <v>45900</v>
      </c>
    </row>
    <row r="1825" spans="1:22" ht="33.75" customHeight="1">
      <c r="A1825" s="15">
        <v>46048</v>
      </c>
      <c r="B1825" s="8">
        <v>46509</v>
      </c>
      <c r="C1825" s="9" t="s">
        <v>19457</v>
      </c>
      <c r="D1825" s="10" t="s">
        <v>14726</v>
      </c>
      <c r="E1825" s="174" t="str">
        <f t="shared" si="73"/>
        <v>46509</v>
      </c>
      <c r="F1825" s="175">
        <f>IFERROR(VLOOKUP(D1825,'TPMS-auto'!A:J, 10,0), "Not-in-TPMS")</f>
        <v>7323185436</v>
      </c>
      <c r="G1825" s="175" t="str">
        <f>IFERROR(VLOOKUP(D1825,'TPMS-auto'!A:J,6,0),"Not-in-TPMS")</f>
        <v>046509</v>
      </c>
      <c r="H1825" s="12">
        <v>46022</v>
      </c>
      <c r="I1825" s="11" t="s">
        <v>17621</v>
      </c>
      <c r="J1825" s="31" t="s">
        <v>17622</v>
      </c>
      <c r="K1825" s="31" t="s">
        <v>17623</v>
      </c>
      <c r="L1825" s="13" t="s">
        <v>14680</v>
      </c>
      <c r="M1825" s="13"/>
      <c r="N1825" s="13" t="s">
        <v>14680</v>
      </c>
      <c r="O1825" s="13" t="s">
        <v>14680</v>
      </c>
      <c r="P1825" s="166" t="str">
        <f>IFERROR(VLOOKUP(D1825,'TPMS-auto'!A:D, 4,0),"Not-in-TPMS")</f>
        <v>0007084</v>
      </c>
      <c r="Q1825" s="166" t="str">
        <f>VLOOKUP(Table2[[#This Row],[Unit Number]],Ops,3,0)</f>
        <v>Monica, Cheryl &amp; Machell</v>
      </c>
      <c r="R1825" s="172">
        <f>IFERROR(VLOOKUP(Table2[[#This Row],[Enterprise ID]], 'ExistingRental-12.11'!A:H, 3, 0), "Not Open On 12.11")</f>
        <v>45992</v>
      </c>
      <c r="S1825" s="166" t="str">
        <f>IF(Table2[[#This Row],[Start Rental Date]]="New Rental", "New Rental", "Rental Extension Request")</f>
        <v>Rental Extension Request</v>
      </c>
      <c r="T1825" s="166" t="str">
        <f>IFERROR(IF(Table2[[#This Row],[Date of this request]]-Table2[[#This Row],[Tech Service Date]]&lt;60, "New Hire Rental", "Truck Breakdown"), "New Hire Rental")</f>
        <v>Truck Breakdown</v>
      </c>
      <c r="U1825" s="166" t="str">
        <f>IFERROR(VLOOKUP(Table2[[#This Row],[Enterprise ID]], 'ExistingRental-12.11'!A:H, 7, 0), "Not Open On 12.11")</f>
        <v>FAZIL HAMZA</v>
      </c>
      <c r="V1825" s="172">
        <f>IFERROR(VLOOKUP(Table2[[#This Row],[Enterprise ID]],'Tech-ServiceDate'!A:B,2,0), "EitherNewHire or Termed")</f>
        <v>44209</v>
      </c>
    </row>
    <row r="1826" spans="1:22" ht="33.75" customHeight="1">
      <c r="A1826" s="15">
        <v>46048</v>
      </c>
      <c r="B1826" s="8">
        <v>61560</v>
      </c>
      <c r="C1826" s="4" t="s">
        <v>19143</v>
      </c>
      <c r="D1826" s="5" t="s">
        <v>19144</v>
      </c>
      <c r="E1826" s="176" t="str">
        <f t="shared" si="73"/>
        <v>61560</v>
      </c>
      <c r="F1826" s="181">
        <f>IFERROR(VLOOKUP(D1826,'TPMS-auto'!A:J, 10,0), "Not-in-TPMS")</f>
        <v>5613328437</v>
      </c>
      <c r="G1826" s="181" t="str">
        <f>IFERROR(VLOOKUP(D1826,'TPMS-auto'!A:J,6,0),"Not-in-TPMS")</f>
        <v>061560</v>
      </c>
      <c r="H1826" s="6">
        <v>46041</v>
      </c>
      <c r="I1826" s="2" t="s">
        <v>19145</v>
      </c>
      <c r="J1826" s="13" t="s">
        <v>15426</v>
      </c>
      <c r="K1826" s="13" t="s">
        <v>14679</v>
      </c>
      <c r="L1826" s="13" t="s">
        <v>14680</v>
      </c>
      <c r="M1826" s="13"/>
      <c r="N1826" s="13" t="s">
        <v>14680</v>
      </c>
      <c r="O1826" s="13" t="s">
        <v>14680</v>
      </c>
      <c r="P1826" s="166" t="str">
        <f>IFERROR(VLOOKUP(D1826,'TPMS-auto'!A:D, 4,0),"Not-in-TPMS")</f>
        <v>0007435</v>
      </c>
      <c r="Q1826" s="166" t="str">
        <f>VLOOKUP(Table2[[#This Row],[Unit Number]],Ops,3,0)</f>
        <v>Rob &amp; Andrea</v>
      </c>
      <c r="R1826" s="172" t="str">
        <f>IFERROR(VLOOKUP(Table2[[#This Row],[Enterprise ID]], 'ExistingRental-12.11'!A:H, 3, 0), "Not Open On 12.11")</f>
        <v>Not Open On 12.11</v>
      </c>
      <c r="S1826" s="166" t="str">
        <f>IF(Table2[[#This Row],[Start Rental Date]]="New Rental", "New Rental", "Rental Extension Request")</f>
        <v>Rental Extension Request</v>
      </c>
      <c r="T1826" s="166" t="str">
        <f>IFERROR(IF(Table2[[#This Row],[Date of this request]]-Table2[[#This Row],[Tech Service Date]]&lt;60, "New Hire Rental", "Truck Breakdown"), "New Hire Rental")</f>
        <v>Truck Breakdown</v>
      </c>
      <c r="U1826" s="166" t="str">
        <f>IFERROR(VLOOKUP(Table2[[#This Row],[Enterprise ID]], 'ExistingRental-12.11'!A:H, 7, 0), "Not Open On 12.11")</f>
        <v>Not Open On 12.11</v>
      </c>
      <c r="V1826" s="172">
        <f>IFERROR(VLOOKUP(Table2[[#This Row],[Enterprise ID]],'Tech-ServiceDate'!A:B,2,0), "EitherNewHire or Termed")</f>
        <v>42499</v>
      </c>
    </row>
    <row r="1827" spans="1:22" ht="33.75" customHeight="1">
      <c r="A1827" s="15">
        <v>46048</v>
      </c>
      <c r="B1827" s="7">
        <v>41000</v>
      </c>
      <c r="C1827" s="4" t="s">
        <v>19458</v>
      </c>
      <c r="D1827" s="5" t="s">
        <v>19459</v>
      </c>
      <c r="E1827" s="176" t="str">
        <f t="shared" si="73"/>
        <v>41000</v>
      </c>
      <c r="F1827" s="181">
        <f>IFERROR(VLOOKUP(D1827,'TPMS-auto'!A:J, 10,0), "Not-in-TPMS")</f>
        <v>0</v>
      </c>
      <c r="G1827" s="181">
        <f>IFERROR(VLOOKUP(D1827,'TPMS-auto'!A:J,6,0),"Not-in-TPMS")</f>
        <v>0</v>
      </c>
      <c r="H1827" s="6">
        <v>45937</v>
      </c>
      <c r="I1827" s="2"/>
      <c r="J1827" s="13" t="s">
        <v>15426</v>
      </c>
      <c r="K1827" s="13" t="s">
        <v>14679</v>
      </c>
      <c r="L1827" s="13" t="s">
        <v>14680</v>
      </c>
      <c r="M1827" s="13"/>
      <c r="N1827" s="13" t="s">
        <v>14680</v>
      </c>
      <c r="O1827" s="13" t="s">
        <v>14680</v>
      </c>
      <c r="P1827" s="166" t="str">
        <f>IFERROR(VLOOKUP(D1827,'TPMS-auto'!A:D, 4,0),"Not-in-TPMS")</f>
        <v>0008555</v>
      </c>
      <c r="Q1827" s="166" t="str">
        <f>VLOOKUP(Table2[[#This Row],[Unit Number]],Ops,3,0)</f>
        <v>Monica, Cheryl &amp; Machell</v>
      </c>
      <c r="R1827" s="173">
        <f>IFERROR(VLOOKUP(Table2[[#This Row],[Enterprise ID]], 'ExistingRental-12.11'!A:H, 3, 0), "Not Open On 12.11")</f>
        <v>45937</v>
      </c>
      <c r="S1827" s="167" t="str">
        <f>IF(Table2[[#This Row],[Start Rental Date]]="New Rental", "New Rental", "Rental Extension Request")</f>
        <v>Rental Extension Request</v>
      </c>
      <c r="T1827" s="167" t="str">
        <f>IFERROR(IF(Table2[[#This Row],[Date of this request]]-Table2[[#This Row],[Tech Service Date]]&lt;60, "New Hire Rental", "Truck Breakdown"), "New Hire Rental")</f>
        <v>New Hire Rental</v>
      </c>
      <c r="U1827" s="167" t="str">
        <f>IFERROR(VLOOKUP(Table2[[#This Row],[Enterprise ID]], 'ExistingRental-12.11'!A:H, 7, 0), "Not Open On 12.11")</f>
        <v>TRAVIS ANGUS</v>
      </c>
      <c r="V1827" s="173" t="str">
        <f>IFERROR(VLOOKUP(Table2[[#This Row],[Enterprise ID]],'Tech-ServiceDate'!A:B,2,0), "EitherNewHire or Termed")</f>
        <v>EitherNewHire or Termed</v>
      </c>
    </row>
    <row r="1828" spans="1:22" ht="33.75" customHeight="1">
      <c r="A1828" s="15">
        <v>46048</v>
      </c>
      <c r="B1828" s="7">
        <v>61064</v>
      </c>
      <c r="C1828" s="4" t="s">
        <v>19460</v>
      </c>
      <c r="D1828" s="5" t="s">
        <v>6858</v>
      </c>
      <c r="E1828" s="176" t="str">
        <f t="shared" si="73"/>
        <v>61064</v>
      </c>
      <c r="F1828" s="181">
        <f>IFERROR(VLOOKUP(D1828,'TPMS-auto'!A:J, 10,0), "Not-in-TPMS")</f>
        <v>7209571457</v>
      </c>
      <c r="G1828" s="181" t="str">
        <f>IFERROR(VLOOKUP(D1828,'TPMS-auto'!A:J,6,0),"Not-in-TPMS")</f>
        <v>061064</v>
      </c>
      <c r="H1828" s="12" t="s">
        <v>14676</v>
      </c>
      <c r="I1828" s="2" t="s">
        <v>19461</v>
      </c>
      <c r="J1828" s="3" t="s">
        <v>19462</v>
      </c>
      <c r="K1828" s="13" t="s">
        <v>14679</v>
      </c>
      <c r="L1828" s="13" t="s">
        <v>14680</v>
      </c>
      <c r="M1828" s="13"/>
      <c r="N1828" s="13" t="s">
        <v>14680</v>
      </c>
      <c r="O1828" s="13" t="s">
        <v>14680</v>
      </c>
      <c r="P1828" s="166" t="str">
        <f>IFERROR(VLOOKUP(D1828,'TPMS-auto'!A:D, 4,0),"Not-in-TPMS")</f>
        <v>0008169</v>
      </c>
      <c r="Q1828" s="166" t="str">
        <f>VLOOKUP(Table2[[#This Row],[Unit Number]],Ops,3,0)</f>
        <v>Carol &amp; Tasha</v>
      </c>
      <c r="R1828" s="173" t="str">
        <f>IFERROR(VLOOKUP(Table2[[#This Row],[Enterprise ID]], 'ExistingRental-12.11'!A:H, 3, 0), "Not Open On 12.11")</f>
        <v>Not Open On 12.11</v>
      </c>
      <c r="S1828" s="167" t="str">
        <f>IF(Table2[[#This Row],[Start Rental Date]]="New Rental", "New Rental", "Rental Extension Request")</f>
        <v>New Rental</v>
      </c>
      <c r="T1828" s="167" t="str">
        <f>IFERROR(IF(Table2[[#This Row],[Date of this request]]-Table2[[#This Row],[Tech Service Date]]&lt;60, "New Hire Rental", "Truck Breakdown"), "New Hire Rental")</f>
        <v>Truck Breakdown</v>
      </c>
      <c r="U1828" s="167" t="str">
        <f>IFERROR(VLOOKUP(Table2[[#This Row],[Enterprise ID]], 'ExistingRental-12.11'!A:H, 7, 0), "Not Open On 12.11")</f>
        <v>Not Open On 12.11</v>
      </c>
      <c r="V1828" s="173">
        <f>IFERROR(VLOOKUP(Table2[[#This Row],[Enterprise ID]],'Tech-ServiceDate'!A:B,2,0), "EitherNewHire or Termed")</f>
        <v>36601</v>
      </c>
    </row>
    <row r="1829" spans="1:22" ht="33.75" customHeight="1">
      <c r="A1829" s="15">
        <v>46048</v>
      </c>
      <c r="B1829" s="8">
        <v>61530</v>
      </c>
      <c r="C1829" s="9" t="s">
        <v>19428</v>
      </c>
      <c r="D1829" s="10" t="s">
        <v>19429</v>
      </c>
      <c r="E1829" s="174" t="str">
        <f t="shared" si="73"/>
        <v>61530</v>
      </c>
      <c r="F1829" s="175">
        <f>IFERROR(VLOOKUP(D1829,'TPMS-auto'!A:J, 10,0), "Not-in-TPMS")</f>
        <v>3239743016</v>
      </c>
      <c r="G1829" s="175" t="str">
        <f>IFERROR(VLOOKUP(D1829,'TPMS-auto'!A:J,6,0),"Not-in-TPMS")</f>
        <v>061530</v>
      </c>
      <c r="H1829" s="12">
        <v>46045</v>
      </c>
      <c r="I1829" s="11" t="s">
        <v>19430</v>
      </c>
      <c r="J1829" s="13" t="s">
        <v>19463</v>
      </c>
      <c r="K1829" s="13" t="s">
        <v>14679</v>
      </c>
      <c r="L1829" s="13" t="s">
        <v>14680</v>
      </c>
      <c r="M1829" s="13"/>
      <c r="N1829" s="13" t="s">
        <v>14680</v>
      </c>
      <c r="O1829" s="13" t="s">
        <v>14680</v>
      </c>
      <c r="P1829" s="166" t="str">
        <f>IFERROR(VLOOKUP(D1829,'TPMS-auto'!A:D, 4,0),"Not-in-TPMS")</f>
        <v>0007108</v>
      </c>
      <c r="Q1829" s="166" t="str">
        <f>VLOOKUP(Table2[[#This Row],[Unit Number]],Ops,3,0)</f>
        <v>Carol &amp; Tasha</v>
      </c>
      <c r="R1829" s="172" t="str">
        <f>IFERROR(VLOOKUP(Table2[[#This Row],[Enterprise ID]], 'ExistingRental-12.11'!A:H, 3, 0), "Not Open On 12.11")</f>
        <v>Not Open On 12.11</v>
      </c>
      <c r="S1829" s="166" t="str">
        <f>IF(Table2[[#This Row],[Start Rental Date]]="New Rental", "New Rental", "Rental Extension Request")</f>
        <v>Rental Extension Request</v>
      </c>
      <c r="T1829" s="166" t="str">
        <f>IFERROR(IF(Table2[[#This Row],[Date of this request]]-Table2[[#This Row],[Tech Service Date]]&lt;60, "New Hire Rental", "Truck Breakdown"), "New Hire Rental")</f>
        <v>Truck Breakdown</v>
      </c>
      <c r="U1829" s="166" t="str">
        <f>IFERROR(VLOOKUP(Table2[[#This Row],[Enterprise ID]], 'ExistingRental-12.11'!A:H, 7, 0), "Not Open On 12.11")</f>
        <v>Not Open On 12.11</v>
      </c>
      <c r="V1829" s="172">
        <f>IFERROR(VLOOKUP(Table2[[#This Row],[Enterprise ID]],'Tech-ServiceDate'!A:B,2,0), "EitherNewHire or Termed")</f>
        <v>44553</v>
      </c>
    </row>
    <row r="1830" spans="1:22" ht="33.75" customHeight="1">
      <c r="A1830" s="15">
        <v>46048</v>
      </c>
      <c r="B1830" s="8">
        <v>47216</v>
      </c>
      <c r="C1830" s="9" t="s">
        <v>19464</v>
      </c>
      <c r="D1830" s="10" t="s">
        <v>19465</v>
      </c>
      <c r="E1830" s="174" t="str">
        <f t="shared" si="73"/>
        <v>47216</v>
      </c>
      <c r="F1830" s="175">
        <f>IFERROR(VLOOKUP(D1830,'TPMS-auto'!A:J, 10,0), "Not-in-TPMS")</f>
        <v>3604723040</v>
      </c>
      <c r="G1830" s="175" t="str">
        <f>IFERROR(VLOOKUP(D1830,'TPMS-auto'!A:J,6,0),"Not-in-TPMS")</f>
        <v>047216</v>
      </c>
      <c r="H1830" s="12" t="s">
        <v>14676</v>
      </c>
      <c r="I1830" s="11" t="s">
        <v>19466</v>
      </c>
      <c r="J1830" s="13" t="s">
        <v>19467</v>
      </c>
      <c r="K1830" s="13" t="s">
        <v>14679</v>
      </c>
      <c r="L1830" s="13" t="s">
        <v>14680</v>
      </c>
      <c r="M1830" s="13"/>
      <c r="N1830" s="13" t="s">
        <v>14680</v>
      </c>
      <c r="O1830" s="13" t="s">
        <v>14680</v>
      </c>
      <c r="P1830" s="166" t="str">
        <f>IFERROR(VLOOKUP(D1830,'TPMS-auto'!A:D, 4,0),"Not-in-TPMS")</f>
        <v>0008228</v>
      </c>
      <c r="Q1830" s="166" t="str">
        <f>VLOOKUP(Table2[[#This Row],[Unit Number]],Ops,3,0)</f>
        <v>Carol &amp; Tasha</v>
      </c>
      <c r="R1830" s="172" t="str">
        <f>IFERROR(VLOOKUP(Table2[[#This Row],[Enterprise ID]], 'ExistingRental-12.11'!A:H, 3, 0), "Not Open On 12.11")</f>
        <v>Not Open On 12.11</v>
      </c>
      <c r="S1830" s="166" t="str">
        <f>IF(Table2[[#This Row],[Start Rental Date]]="New Rental", "New Rental", "Rental Extension Request")</f>
        <v>New Rental</v>
      </c>
      <c r="T1830" s="166" t="str">
        <f>IFERROR(IF(Table2[[#This Row],[Date of this request]]-Table2[[#This Row],[Tech Service Date]]&lt;60, "New Hire Rental", "Truck Breakdown"), "New Hire Rental")</f>
        <v>Truck Breakdown</v>
      </c>
      <c r="U1830" s="166" t="str">
        <f>IFERROR(VLOOKUP(Table2[[#This Row],[Enterprise ID]], 'ExistingRental-12.11'!A:H, 7, 0), "Not Open On 12.11")</f>
        <v>Not Open On 12.11</v>
      </c>
      <c r="V1830" s="172">
        <f>IFERROR(VLOOKUP(Table2[[#This Row],[Enterprise ID]],'Tech-ServiceDate'!A:B,2,0), "EitherNewHire or Termed")</f>
        <v>45872</v>
      </c>
    </row>
    <row r="1831" spans="1:22" ht="33.75" customHeight="1">
      <c r="A1831" s="15">
        <v>46048</v>
      </c>
      <c r="B1831" s="8">
        <v>61602</v>
      </c>
      <c r="C1831" s="9" t="s">
        <v>19468</v>
      </c>
      <c r="D1831" s="10" t="s">
        <v>12129</v>
      </c>
      <c r="E1831" s="174" t="str">
        <f t="shared" si="73"/>
        <v>61602</v>
      </c>
      <c r="F1831" s="175">
        <f>IFERROR(VLOOKUP(D1831,'TPMS-auto'!A:J, 10,0), "Not-in-TPMS")</f>
        <v>7602239451</v>
      </c>
      <c r="G1831" s="175" t="str">
        <f>IFERROR(VLOOKUP(D1831,'TPMS-auto'!A:J,6,0),"Not-in-TPMS")</f>
        <v>061602</v>
      </c>
      <c r="H1831" s="12" t="s">
        <v>14676</v>
      </c>
      <c r="I1831" s="11" t="s">
        <v>19469</v>
      </c>
      <c r="J1831" s="13" t="s">
        <v>16716</v>
      </c>
      <c r="K1831" s="13" t="s">
        <v>14679</v>
      </c>
      <c r="L1831" s="13" t="s">
        <v>14680</v>
      </c>
      <c r="M1831" s="13"/>
      <c r="N1831" s="13" t="s">
        <v>14680</v>
      </c>
      <c r="O1831" s="13" t="s">
        <v>14680</v>
      </c>
      <c r="P1831" s="166" t="str">
        <f>IFERROR(VLOOKUP(D1831,'TPMS-auto'!A:D, 4,0),"Not-in-TPMS")</f>
        <v>0007088</v>
      </c>
      <c r="Q1831" s="166" t="str">
        <f>VLOOKUP(Table2[[#This Row],[Unit Number]],Ops,3,0)</f>
        <v>Carol &amp; Tasha</v>
      </c>
      <c r="R1831" s="172" t="str">
        <f>IFERROR(VLOOKUP(Table2[[#This Row],[Enterprise ID]], 'ExistingRental-12.11'!A:H, 3, 0), "Not Open On 12.11")</f>
        <v>Not Open On 12.11</v>
      </c>
      <c r="S1831" s="166" t="str">
        <f>IF(Table2[[#This Row],[Start Rental Date]]="New Rental", "New Rental", "Rental Extension Request")</f>
        <v>New Rental</v>
      </c>
      <c r="T1831" s="166" t="str">
        <f>IFERROR(IF(Table2[[#This Row],[Date of this request]]-Table2[[#This Row],[Tech Service Date]]&lt;60, "New Hire Rental", "Truck Breakdown"), "New Hire Rental")</f>
        <v>Truck Breakdown</v>
      </c>
      <c r="U1831" s="166" t="str">
        <f>IFERROR(VLOOKUP(Table2[[#This Row],[Enterprise ID]], 'ExistingRental-12.11'!A:H, 7, 0), "Not Open On 12.11")</f>
        <v>Not Open On 12.11</v>
      </c>
      <c r="V1831" s="172">
        <f>IFERROR(VLOOKUP(Table2[[#This Row],[Enterprise ID]],'Tech-ServiceDate'!A:B,2,0), "EitherNewHire or Termed")</f>
        <v>30068</v>
      </c>
    </row>
    <row r="1832" spans="1:22" ht="33.75" customHeight="1">
      <c r="A1832" s="15">
        <v>46048</v>
      </c>
      <c r="B1832" s="8">
        <v>61209</v>
      </c>
      <c r="C1832" s="9" t="s">
        <v>19008</v>
      </c>
      <c r="D1832" s="10" t="s">
        <v>9124</v>
      </c>
      <c r="E1832" s="174" t="str">
        <f t="shared" si="73"/>
        <v>61209</v>
      </c>
      <c r="F1832" s="175">
        <f>IFERROR(VLOOKUP(D1832,'TPMS-auto'!A:J, 10,0), "Not-in-TPMS")</f>
        <v>4696796160</v>
      </c>
      <c r="G1832" s="175" t="str">
        <f>IFERROR(VLOOKUP(D1832,'TPMS-auto'!A:J,6,0),"Not-in-TPMS")</f>
        <v>061209</v>
      </c>
      <c r="H1832" s="12">
        <v>46041</v>
      </c>
      <c r="I1832" s="11" t="s">
        <v>19009</v>
      </c>
      <c r="J1832" s="13" t="s">
        <v>19470</v>
      </c>
      <c r="K1832" s="13" t="s">
        <v>14679</v>
      </c>
      <c r="L1832" s="13" t="s">
        <v>14680</v>
      </c>
      <c r="M1832" s="13"/>
      <c r="N1832" s="13" t="s">
        <v>14680</v>
      </c>
      <c r="O1832" s="13" t="s">
        <v>14680</v>
      </c>
      <c r="P1832" s="166" t="str">
        <f>IFERROR(VLOOKUP(D1832,'TPMS-auto'!A:D, 4,0),"Not-in-TPMS")</f>
        <v>0007995</v>
      </c>
      <c r="Q1832" s="166" t="str">
        <f>VLOOKUP(Table2[[#This Row],[Unit Number]],Ops,3,0)</f>
        <v>Carol &amp; Tasha</v>
      </c>
      <c r="R1832" s="172" t="str">
        <f>IFERROR(VLOOKUP(Table2[[#This Row],[Enterprise ID]], 'ExistingRental-12.11'!A:H, 3, 0), "Not Open On 12.11")</f>
        <v>Not Open On 12.11</v>
      </c>
      <c r="S1832" s="166" t="str">
        <f>IF(Table2[[#This Row],[Start Rental Date]]="New Rental", "New Rental", "Rental Extension Request")</f>
        <v>Rental Extension Request</v>
      </c>
      <c r="T1832" s="166" t="str">
        <f>IFERROR(IF(Table2[[#This Row],[Date of this request]]-Table2[[#This Row],[Tech Service Date]]&lt;60, "New Hire Rental", "Truck Breakdown"), "New Hire Rental")</f>
        <v>Truck Breakdown</v>
      </c>
      <c r="U1832" s="166" t="str">
        <f>IFERROR(VLOOKUP(Table2[[#This Row],[Enterprise ID]], 'ExistingRental-12.11'!A:H, 7, 0), "Not Open On 12.11")</f>
        <v>Not Open On 12.11</v>
      </c>
      <c r="V1832" s="172">
        <f>IFERROR(VLOOKUP(Table2[[#This Row],[Enterprise ID]],'Tech-ServiceDate'!A:B,2,0), "EitherNewHire or Termed")</f>
        <v>36873</v>
      </c>
    </row>
    <row r="1833" spans="1:22" ht="33.75" customHeight="1">
      <c r="A1833" s="15">
        <v>46048</v>
      </c>
      <c r="B1833" s="8">
        <v>22365</v>
      </c>
      <c r="C1833" s="9" t="s">
        <v>19285</v>
      </c>
      <c r="D1833" s="10" t="s">
        <v>19286</v>
      </c>
      <c r="E1833" s="174" t="str">
        <f t="shared" si="73"/>
        <v>22365</v>
      </c>
      <c r="F1833" s="175" t="str">
        <f>IFERROR(VLOOKUP(D1833,'TPMS-auto'!A:J, 10,0), "Not-in-TPMS")</f>
        <v>Not-in-TPMS</v>
      </c>
      <c r="G1833" s="175" t="str">
        <f>IFERROR(VLOOKUP(D1833,'TPMS-auto'!A:J,6,0),"Not-in-TPMS")</f>
        <v>Not-in-TPMS</v>
      </c>
      <c r="H1833" s="12">
        <v>46038</v>
      </c>
      <c r="I1833" s="11" t="s">
        <v>19471</v>
      </c>
      <c r="J1833" s="190" t="s">
        <v>16121</v>
      </c>
      <c r="K1833" s="13" t="s">
        <v>14679</v>
      </c>
      <c r="L1833" s="13" t="s">
        <v>14680</v>
      </c>
      <c r="M1833" s="13"/>
      <c r="N1833" s="13" t="s">
        <v>14680</v>
      </c>
      <c r="O1833" s="13" t="s">
        <v>14680</v>
      </c>
      <c r="P1833" s="166" t="str">
        <f>IFERROR(VLOOKUP(D1833,'TPMS-auto'!A:D, 4,0),"Not-in-TPMS")</f>
        <v>Not-in-TPMS</v>
      </c>
      <c r="Q1833" s="166" t="e">
        <f>VLOOKUP(Table2[[#This Row],[Unit Number]],Ops,3,0)</f>
        <v>#N/A</v>
      </c>
      <c r="R1833" s="172" t="str">
        <f>IFERROR(VLOOKUP(Table2[[#This Row],[Enterprise ID]], 'ExistingRental-12.11'!A:H, 3, 0), "Not Open On 12.11")</f>
        <v>Not Open On 12.11</v>
      </c>
      <c r="S1833" s="166" t="str">
        <f>IF(Table2[[#This Row],[Start Rental Date]]="New Rental", "New Rental", "Rental Extension Request")</f>
        <v>Rental Extension Request</v>
      </c>
      <c r="T1833" s="166" t="str">
        <f>IFERROR(IF(Table2[[#This Row],[Date of this request]]-Table2[[#This Row],[Tech Service Date]]&lt;60, "New Hire Rental", "Truck Breakdown"), "New Hire Rental")</f>
        <v>New Hire Rental</v>
      </c>
      <c r="U1833" s="166" t="str">
        <f>IFERROR(VLOOKUP(Table2[[#This Row],[Enterprise ID]], 'ExistingRental-12.11'!A:H, 7, 0), "Not Open On 12.11")</f>
        <v>Not Open On 12.11</v>
      </c>
      <c r="V1833" s="172" t="str">
        <f>IFERROR(VLOOKUP(Table2[[#This Row],[Enterprise ID]],'Tech-ServiceDate'!A:B,2,0), "EitherNewHire or Termed")</f>
        <v>EitherNewHire or Termed</v>
      </c>
    </row>
    <row r="1834" spans="1:22" ht="33.75" customHeight="1">
      <c r="A1834" s="15">
        <v>46048</v>
      </c>
      <c r="B1834" s="7">
        <v>61015</v>
      </c>
      <c r="C1834" s="4" t="s">
        <v>19229</v>
      </c>
      <c r="D1834" s="5" t="s">
        <v>2193</v>
      </c>
      <c r="E1834" s="176" t="str">
        <f t="shared" si="73"/>
        <v>61015</v>
      </c>
      <c r="F1834" s="181">
        <f>IFERROR(VLOOKUP(D1834,'TPMS-auto'!A:J, 10,0), "Not-in-TPMS")</f>
        <v>7249536540</v>
      </c>
      <c r="G1834" s="181" t="str">
        <f>IFERROR(VLOOKUP(D1834,'TPMS-auto'!A:J,6,0),"Not-in-TPMS")</f>
        <v>061016</v>
      </c>
      <c r="H1834" s="6">
        <v>46041</v>
      </c>
      <c r="I1834" s="2" t="s">
        <v>19472</v>
      </c>
      <c r="J1834" s="3" t="s">
        <v>19473</v>
      </c>
      <c r="K1834" s="13" t="s">
        <v>17640</v>
      </c>
      <c r="L1834" s="13" t="s">
        <v>14680</v>
      </c>
      <c r="M1834" s="13"/>
      <c r="N1834" s="13" t="s">
        <v>14680</v>
      </c>
      <c r="O1834" s="13" t="s">
        <v>14680</v>
      </c>
      <c r="P1834" s="166" t="str">
        <f>IFERROR(VLOOKUP(D1834,'TPMS-auto'!A:D, 4,0),"Not-in-TPMS")</f>
        <v>0004766</v>
      </c>
      <c r="Q1834" s="166" t="str">
        <f>VLOOKUP(Table2[[#This Row],[Unit Number]],Ops,3,0)</f>
        <v>Rob &amp; Andrea</v>
      </c>
      <c r="R1834" s="173" t="str">
        <f>IFERROR(VLOOKUP(Table2[[#This Row],[Enterprise ID]], 'ExistingRental-12.11'!A:H, 3, 0), "Not Open On 12.11")</f>
        <v>Not Open On 12.11</v>
      </c>
      <c r="S1834" s="167" t="str">
        <f>IF(Table2[[#This Row],[Start Rental Date]]="New Rental", "New Rental", "Rental Extension Request")</f>
        <v>Rental Extension Request</v>
      </c>
      <c r="T1834" s="167" t="str">
        <f>IFERROR(IF(Table2[[#This Row],[Date of this request]]-Table2[[#This Row],[Tech Service Date]]&lt;60, "New Hire Rental", "Truck Breakdown"), "New Hire Rental")</f>
        <v>Truck Breakdown</v>
      </c>
      <c r="U1834" s="167" t="str">
        <f>IFERROR(VLOOKUP(Table2[[#This Row],[Enterprise ID]], 'ExistingRental-12.11'!A:H, 7, 0), "Not Open On 12.11")</f>
        <v>Not Open On 12.11</v>
      </c>
      <c r="V1834" s="173">
        <f>IFERROR(VLOOKUP(Table2[[#This Row],[Enterprise ID]],'Tech-ServiceDate'!A:B,2,0), "EitherNewHire or Termed")</f>
        <v>37255</v>
      </c>
    </row>
    <row r="1835" spans="1:22" ht="33.75" customHeight="1">
      <c r="A1835" s="15">
        <v>46048</v>
      </c>
      <c r="B1835" s="7">
        <v>36479</v>
      </c>
      <c r="C1835" s="4" t="s">
        <v>19055</v>
      </c>
      <c r="D1835" s="5" t="s">
        <v>19056</v>
      </c>
      <c r="E1835" s="176" t="str">
        <f t="shared" si="73"/>
        <v>36479</v>
      </c>
      <c r="F1835" s="181" t="str">
        <f>IFERROR(VLOOKUP(D1835,'TPMS-auto'!A:J, 10,0), "Not-in-TPMS")</f>
        <v>Not-in-TPMS</v>
      </c>
      <c r="G1835" s="181" t="str">
        <f>IFERROR(VLOOKUP(D1835,'TPMS-auto'!A:J,6,0),"Not-in-TPMS")</f>
        <v>Not-in-TPMS</v>
      </c>
      <c r="H1835" s="6">
        <v>46029</v>
      </c>
      <c r="I1835" s="2" t="s">
        <v>19474</v>
      </c>
      <c r="J1835" s="3" t="s">
        <v>19475</v>
      </c>
      <c r="K1835" s="13" t="s">
        <v>14679</v>
      </c>
      <c r="L1835" s="13" t="s">
        <v>14680</v>
      </c>
      <c r="M1835" s="13"/>
      <c r="N1835" s="13" t="s">
        <v>14680</v>
      </c>
      <c r="O1835" s="13" t="s">
        <v>14680</v>
      </c>
      <c r="P1835" s="166" t="str">
        <f>IFERROR(VLOOKUP(D1835,'TPMS-auto'!A:D, 4,0),"Not-in-TPMS")</f>
        <v>Not-in-TPMS</v>
      </c>
      <c r="Q1835" s="166" t="e">
        <f>VLOOKUP(Table2[[#This Row],[Unit Number]],Ops,3,0)</f>
        <v>#N/A</v>
      </c>
      <c r="R1835" s="173" t="str">
        <f>IFERROR(VLOOKUP(Table2[[#This Row],[Enterprise ID]], 'ExistingRental-12.11'!A:H, 3, 0), "Not Open On 12.11")</f>
        <v>Not Open On 12.11</v>
      </c>
      <c r="S1835" s="167" t="str">
        <f>IF(Table2[[#This Row],[Start Rental Date]]="New Rental", "New Rental", "Rental Extension Request")</f>
        <v>Rental Extension Request</v>
      </c>
      <c r="T1835" s="167" t="str">
        <f>IFERROR(IF(Table2[[#This Row],[Date of this request]]-Table2[[#This Row],[Tech Service Date]]&lt;60, "New Hire Rental", "Truck Breakdown"), "New Hire Rental")</f>
        <v>New Hire Rental</v>
      </c>
      <c r="U1835" s="167" t="str">
        <f>IFERROR(VLOOKUP(Table2[[#This Row],[Enterprise ID]], 'ExistingRental-12.11'!A:H, 7, 0), "Not Open On 12.11")</f>
        <v>Not Open On 12.11</v>
      </c>
      <c r="V1835" s="173" t="str">
        <f>IFERROR(VLOOKUP(Table2[[#This Row],[Enterprise ID]],'Tech-ServiceDate'!A:B,2,0), "EitherNewHire or Termed")</f>
        <v>EitherNewHire or Termed</v>
      </c>
    </row>
    <row r="1836" spans="1:22" ht="33.75" customHeight="1">
      <c r="A1836" s="15">
        <v>46049</v>
      </c>
      <c r="B1836" s="7">
        <v>37103</v>
      </c>
      <c r="C1836" s="4" t="s">
        <v>17227</v>
      </c>
      <c r="D1836" s="5" t="s">
        <v>10032</v>
      </c>
      <c r="E1836" s="176" t="str">
        <f t="shared" si="73"/>
        <v>37103</v>
      </c>
      <c r="F1836" s="181">
        <f>IFERROR(VLOOKUP(D1836,'TPMS-auto'!A:J, 10,0), "Not-in-TPMS")</f>
        <v>4083121186</v>
      </c>
      <c r="G1836" s="181" t="str">
        <f>IFERROR(VLOOKUP(D1836,'TPMS-auto'!A:J,6,0),"Not-in-TPMS")</f>
        <v>061823</v>
      </c>
      <c r="H1836" s="6">
        <v>46034</v>
      </c>
      <c r="I1836" s="2" t="s">
        <v>19476</v>
      </c>
      <c r="J1836" s="3" t="s">
        <v>19477</v>
      </c>
      <c r="K1836" s="13" t="s">
        <v>14679</v>
      </c>
      <c r="L1836" s="13" t="s">
        <v>14680</v>
      </c>
      <c r="M1836" s="13"/>
      <c r="N1836" s="13" t="s">
        <v>14680</v>
      </c>
      <c r="O1836" s="13" t="s">
        <v>14680</v>
      </c>
      <c r="P1836" s="166" t="str">
        <f>IFERROR(VLOOKUP(D1836,'TPMS-auto'!A:D, 4,0),"Not-in-TPMS")</f>
        <v>0008366</v>
      </c>
      <c r="Q1836" s="166" t="str">
        <f>VLOOKUP(Table2[[#This Row],[Unit Number]],Ops,3,0)</f>
        <v>Carol &amp; Tasha</v>
      </c>
      <c r="R1836" s="173">
        <f>IFERROR(VLOOKUP(Table2[[#This Row],[Enterprise ID]], 'ExistingRental-12.11'!A:H, 3, 0), "Not Open On 12.11")</f>
        <v>45966</v>
      </c>
      <c r="S1836" s="167" t="str">
        <f>IF(Table2[[#This Row],[Start Rental Date]]="New Rental", "New Rental", "Rental Extension Request")</f>
        <v>Rental Extension Request</v>
      </c>
      <c r="T1836" s="167" t="str">
        <f>IFERROR(IF(Table2[[#This Row],[Date of this request]]-Table2[[#This Row],[Tech Service Date]]&lt;60, "New Hire Rental", "Truck Breakdown"), "New Hire Rental")</f>
        <v>Truck Breakdown</v>
      </c>
      <c r="U1836" s="167" t="str">
        <f>IFERROR(VLOOKUP(Table2[[#This Row],[Enterprise ID]], 'ExistingRental-12.11'!A:H, 7, 0), "Not Open On 12.11")</f>
        <v>MICHAEL PAREDES</v>
      </c>
      <c r="V1836" s="173">
        <f>IFERROR(VLOOKUP(Table2[[#This Row],[Enterprise ID]],'Tech-ServiceDate'!A:B,2,0), "EitherNewHire or Termed")</f>
        <v>32658</v>
      </c>
    </row>
    <row r="1837" spans="1:22" ht="33.75" customHeight="1">
      <c r="A1837" s="15">
        <v>46049</v>
      </c>
      <c r="B1837" s="7">
        <v>37272</v>
      </c>
      <c r="C1837" s="4" t="s">
        <v>15704</v>
      </c>
      <c r="D1837" s="5" t="s">
        <v>7732</v>
      </c>
      <c r="E1837" s="176" t="str">
        <f t="shared" si="73"/>
        <v>37272</v>
      </c>
      <c r="F1837" s="181">
        <f>IFERROR(VLOOKUP(D1837,'TPMS-auto'!A:J, 10,0), "Not-in-TPMS")</f>
        <v>8132608719</v>
      </c>
      <c r="G1837" s="181" t="str">
        <f>IFERROR(VLOOKUP(D1837,'TPMS-auto'!A:J,6,0),"Not-in-TPMS")</f>
        <v>037272</v>
      </c>
      <c r="H1837" s="12" t="s">
        <v>14676</v>
      </c>
      <c r="I1837" s="11" t="s">
        <v>15705</v>
      </c>
      <c r="J1837" s="13" t="s">
        <v>17217</v>
      </c>
      <c r="K1837" s="13" t="s">
        <v>14679</v>
      </c>
      <c r="L1837" s="13" t="s">
        <v>14680</v>
      </c>
      <c r="M1837" s="13"/>
      <c r="N1837" s="13" t="s">
        <v>14680</v>
      </c>
      <c r="O1837" s="13" t="s">
        <v>14680</v>
      </c>
      <c r="P1837" s="166" t="str">
        <f>IFERROR(VLOOKUP(D1837,'TPMS-auto'!A:D, 4,0),"Not-in-TPMS")</f>
        <v>0007435</v>
      </c>
      <c r="Q1837" s="166" t="str">
        <f>VLOOKUP(Table2[[#This Row],[Unit Number]],Ops,3,0)</f>
        <v>Rob &amp; Andrea</v>
      </c>
      <c r="R1837" s="173" t="str">
        <f>IFERROR(VLOOKUP(Table2[[#This Row],[Enterprise ID]], 'ExistingRental-12.11'!A:H, 3, 0), "Not Open On 12.11")</f>
        <v>Not Open On 12.11</v>
      </c>
      <c r="S1837" s="167" t="str">
        <f>IF(Table2[[#This Row],[Start Rental Date]]="New Rental", "New Rental", "Rental Extension Request")</f>
        <v>New Rental</v>
      </c>
      <c r="T1837" s="167" t="str">
        <f>IFERROR(IF(Table2[[#This Row],[Date of this request]]-Table2[[#This Row],[Tech Service Date]]&lt;60, "New Hire Rental", "Truck Breakdown"), "New Hire Rental")</f>
        <v>Truck Breakdown</v>
      </c>
      <c r="U1837" s="167" t="str">
        <f>IFERROR(VLOOKUP(Table2[[#This Row],[Enterprise ID]], 'ExistingRental-12.11'!A:H, 7, 0), "Not Open On 12.11")</f>
        <v>Not Open On 12.11</v>
      </c>
      <c r="V1837" s="173">
        <f>IFERROR(VLOOKUP(Table2[[#This Row],[Enterprise ID]],'Tech-ServiceDate'!A:B,2,0), "EitherNewHire or Termed")</f>
        <v>36997</v>
      </c>
    </row>
    <row r="1838" spans="1:22" ht="33.75" customHeight="1">
      <c r="A1838" s="15">
        <v>46049</v>
      </c>
      <c r="B1838" s="7">
        <v>47218</v>
      </c>
      <c r="C1838" s="4" t="s">
        <v>19478</v>
      </c>
      <c r="D1838" s="5" t="s">
        <v>4030</v>
      </c>
      <c r="E1838" s="176" t="str">
        <f t="shared" si="73"/>
        <v>47218</v>
      </c>
      <c r="F1838" s="181">
        <f>IFERROR(VLOOKUP(D1838,'TPMS-auto'!A:J, 10,0), "Not-in-TPMS")</f>
        <v>5035191664</v>
      </c>
      <c r="G1838" s="181" t="str">
        <f>IFERROR(VLOOKUP(D1838,'TPMS-auto'!A:J,6,0),"Not-in-TPMS")</f>
        <v>047218</v>
      </c>
      <c r="H1838" s="6">
        <v>45922</v>
      </c>
      <c r="I1838" s="11" t="s">
        <v>18604</v>
      </c>
      <c r="J1838" s="3" t="s">
        <v>19479</v>
      </c>
      <c r="K1838" s="13" t="s">
        <v>14679</v>
      </c>
      <c r="L1838" s="13" t="s">
        <v>14680</v>
      </c>
      <c r="M1838" s="13"/>
      <c r="N1838" s="13" t="s">
        <v>14680</v>
      </c>
      <c r="O1838" s="13" t="s">
        <v>14680</v>
      </c>
      <c r="P1838" s="166" t="str">
        <f>IFERROR(VLOOKUP(D1838,'TPMS-auto'!A:D, 4,0),"Not-in-TPMS")</f>
        <v>0008228</v>
      </c>
      <c r="Q1838" s="166" t="str">
        <f>VLOOKUP(Table2[[#This Row],[Unit Number]],Ops,3,0)</f>
        <v>Carol &amp; Tasha</v>
      </c>
      <c r="R1838" s="173" t="str">
        <f>IFERROR(VLOOKUP(Table2[[#This Row],[Enterprise ID]], 'ExistingRental-12.11'!A:H, 3, 0), "Not Open On 12.11")</f>
        <v>Not Open On 12.11</v>
      </c>
      <c r="S1838" s="167" t="str">
        <f>IF(Table2[[#This Row],[Start Rental Date]]="New Rental", "New Rental", "Rental Extension Request")</f>
        <v>Rental Extension Request</v>
      </c>
      <c r="T1838" s="167" t="str">
        <f>IFERROR(IF(Table2[[#This Row],[Date of this request]]-Table2[[#This Row],[Tech Service Date]]&lt;60, "New Hire Rental", "Truck Breakdown"), "New Hire Rental")</f>
        <v>Truck Breakdown</v>
      </c>
      <c r="U1838" s="167" t="str">
        <f>IFERROR(VLOOKUP(Table2[[#This Row],[Enterprise ID]], 'ExistingRental-12.11'!A:H, 7, 0), "Not Open On 12.11")</f>
        <v>Not Open On 12.11</v>
      </c>
      <c r="V1838" s="173">
        <f>IFERROR(VLOOKUP(Table2[[#This Row],[Enterprise ID]],'Tech-ServiceDate'!A:B,2,0), "EitherNewHire or Termed")</f>
        <v>36927</v>
      </c>
    </row>
    <row r="1839" spans="1:22" ht="33.75" customHeight="1">
      <c r="A1839" s="15">
        <v>46049</v>
      </c>
      <c r="B1839" s="7">
        <v>61577</v>
      </c>
      <c r="C1839" s="4" t="s">
        <v>18256</v>
      </c>
      <c r="D1839" s="5" t="s">
        <v>11457</v>
      </c>
      <c r="E1839" s="176" t="str">
        <f t="shared" si="73"/>
        <v>61577</v>
      </c>
      <c r="F1839" s="181">
        <f>IFERROR(VLOOKUP(D1839,'TPMS-auto'!A:J, 10,0), "Not-in-TPMS")</f>
        <v>5015109055</v>
      </c>
      <c r="G1839" s="181" t="str">
        <f>IFERROR(VLOOKUP(D1839,'TPMS-auto'!A:J,6,0),"Not-in-TPMS")</f>
        <v>061577</v>
      </c>
      <c r="H1839" s="6">
        <v>46034</v>
      </c>
      <c r="I1839" s="11" t="s">
        <v>18257</v>
      </c>
      <c r="J1839" s="3" t="s">
        <v>19480</v>
      </c>
      <c r="K1839" s="13" t="s">
        <v>14679</v>
      </c>
      <c r="L1839" s="13" t="s">
        <v>14680</v>
      </c>
      <c r="M1839" s="13"/>
      <c r="N1839" s="13" t="s">
        <v>14680</v>
      </c>
      <c r="O1839" s="13" t="s">
        <v>14680</v>
      </c>
      <c r="P1839" s="166" t="str">
        <f>IFERROR(VLOOKUP(D1839,'TPMS-auto'!A:D, 4,0),"Not-in-TPMS")</f>
        <v>0007670</v>
      </c>
      <c r="Q1839" s="166" t="str">
        <f>VLOOKUP(Table2[[#This Row],[Unit Number]],Ops,3,0)</f>
        <v>Rob &amp; Andrea</v>
      </c>
      <c r="R1839" s="173">
        <f>IFERROR(VLOOKUP(Table2[[#This Row],[Enterprise ID]], 'ExistingRental-12.11'!A:H, 3, 0), "Not Open On 12.11")</f>
        <v>45996</v>
      </c>
      <c r="S1839" s="167" t="str">
        <f>IF(Table2[[#This Row],[Start Rental Date]]="New Rental", "New Rental", "Rental Extension Request")</f>
        <v>Rental Extension Request</v>
      </c>
      <c r="T1839" s="167" t="str">
        <f>IFERROR(IF(Table2[[#This Row],[Date of this request]]-Table2[[#This Row],[Tech Service Date]]&lt;60, "New Hire Rental", "Truck Breakdown"), "New Hire Rental")</f>
        <v>Truck Breakdown</v>
      </c>
      <c r="U1839" s="167" t="str">
        <f>IFERROR(VLOOKUP(Table2[[#This Row],[Enterprise ID]], 'ExistingRental-12.11'!A:H, 7, 0), "Not Open On 12.11")</f>
        <v>RAYMOND DELEKTA</v>
      </c>
      <c r="V1839" s="173">
        <f>IFERROR(VLOOKUP(Table2[[#This Row],[Enterprise ID]],'Tech-ServiceDate'!A:B,2,0), "EitherNewHire or Termed")</f>
        <v>36990</v>
      </c>
    </row>
    <row r="1840" spans="1:22" ht="33.75" customHeight="1">
      <c r="A1840" s="15">
        <v>46049</v>
      </c>
      <c r="B1840" s="8">
        <v>61608</v>
      </c>
      <c r="C1840" s="9" t="s">
        <v>19325</v>
      </c>
      <c r="D1840" s="10" t="s">
        <v>11541</v>
      </c>
      <c r="E1840" s="174" t="str">
        <f t="shared" si="73"/>
        <v>61608</v>
      </c>
      <c r="F1840" s="175">
        <f>IFERROR(VLOOKUP(D1840,'TPMS-auto'!A:J, 10,0), "Not-in-TPMS")</f>
        <v>9288634085</v>
      </c>
      <c r="G1840" s="175" t="str">
        <f>IFERROR(VLOOKUP(D1840,'TPMS-auto'!A:J,6,0),"Not-in-TPMS")</f>
        <v>061608</v>
      </c>
      <c r="H1840" s="12">
        <v>46042</v>
      </c>
      <c r="I1840" s="11" t="s">
        <v>19326</v>
      </c>
      <c r="J1840" s="13" t="s">
        <v>17392</v>
      </c>
      <c r="K1840" s="13" t="s">
        <v>14679</v>
      </c>
      <c r="L1840" s="13" t="s">
        <v>14680</v>
      </c>
      <c r="M1840" s="13"/>
      <c r="N1840" s="13" t="s">
        <v>14680</v>
      </c>
      <c r="O1840" s="13" t="s">
        <v>14680</v>
      </c>
      <c r="P1840" s="166" t="str">
        <f>IFERROR(VLOOKUP(D1840,'TPMS-auto'!A:D, 4,0),"Not-in-TPMS")</f>
        <v>0007088</v>
      </c>
      <c r="Q1840" s="166" t="str">
        <f>VLOOKUP(Table2[[#This Row],[Unit Number]],Ops,3,0)</f>
        <v>Carol &amp; Tasha</v>
      </c>
      <c r="R1840" s="172" t="str">
        <f>IFERROR(VLOOKUP(Table2[[#This Row],[Enterprise ID]], 'ExistingRental-12.11'!A:H, 3, 0), "Not Open On 12.11")</f>
        <v>Not Open On 12.11</v>
      </c>
      <c r="S1840" s="166" t="str">
        <f>IF(Table2[[#This Row],[Start Rental Date]]="New Rental", "New Rental", "Rental Extension Request")</f>
        <v>Rental Extension Request</v>
      </c>
      <c r="T1840" s="166" t="str">
        <f>IFERROR(IF(Table2[[#This Row],[Date of this request]]-Table2[[#This Row],[Tech Service Date]]&lt;60, "New Hire Rental", "Truck Breakdown"), "New Hire Rental")</f>
        <v>Truck Breakdown</v>
      </c>
      <c r="U1840" s="166" t="str">
        <f>IFERROR(VLOOKUP(Table2[[#This Row],[Enterprise ID]], 'ExistingRental-12.11'!A:H, 7, 0), "Not Open On 12.11")</f>
        <v>Not Open On 12.11</v>
      </c>
      <c r="V1840" s="172">
        <f>IFERROR(VLOOKUP(Table2[[#This Row],[Enterprise ID]],'Tech-ServiceDate'!A:B,2,0), "EitherNewHire or Termed")</f>
        <v>33233</v>
      </c>
    </row>
    <row r="1841" spans="1:22" ht="33.75" customHeight="1">
      <c r="A1841" s="15">
        <v>46049</v>
      </c>
      <c r="B1841" s="8">
        <v>21223</v>
      </c>
      <c r="C1841" s="9" t="s">
        <v>19481</v>
      </c>
      <c r="D1841" s="10" t="s">
        <v>19482</v>
      </c>
      <c r="E1841" s="174" t="str">
        <f t="shared" si="73"/>
        <v>21223</v>
      </c>
      <c r="F1841" s="175">
        <f>IFERROR(VLOOKUP(D1841,'TPMS-auto'!A:J, 10,0), "Not-in-TPMS")</f>
        <v>4043134778</v>
      </c>
      <c r="G1841" s="175" t="str">
        <f>IFERROR(VLOOKUP(D1841,'TPMS-auto'!A:J,6,0),"Not-in-TPMS")</f>
        <v>021223</v>
      </c>
      <c r="H1841" s="12" t="s">
        <v>14676</v>
      </c>
      <c r="I1841" s="11"/>
      <c r="J1841" s="13" t="s">
        <v>19483</v>
      </c>
      <c r="K1841" s="13" t="s">
        <v>14679</v>
      </c>
      <c r="L1841" s="13" t="s">
        <v>14680</v>
      </c>
      <c r="M1841" s="13"/>
      <c r="N1841" s="13" t="s">
        <v>14680</v>
      </c>
      <c r="O1841" s="13" t="s">
        <v>14680</v>
      </c>
      <c r="P1841" s="166" t="str">
        <f>IFERROR(VLOOKUP(D1841,'TPMS-auto'!A:D, 4,0),"Not-in-TPMS")</f>
        <v>0008035</v>
      </c>
      <c r="Q1841" s="166" t="str">
        <f>VLOOKUP(Table2[[#This Row],[Unit Number]],Ops,3,0)</f>
        <v>Rob &amp; Andrea</v>
      </c>
      <c r="R1841" s="172" t="str">
        <f>IFERROR(VLOOKUP(Table2[[#This Row],[Enterprise ID]], 'ExistingRental-12.11'!A:H, 3, 0), "Not Open On 12.11")</f>
        <v>Not Open On 12.11</v>
      </c>
      <c r="S1841" s="166" t="str">
        <f>IF(Table2[[#This Row],[Start Rental Date]]="New Rental", "New Rental", "Rental Extension Request")</f>
        <v>New Rental</v>
      </c>
      <c r="T1841" s="166" t="str">
        <f>IFERROR(IF(Table2[[#This Row],[Date of this request]]-Table2[[#This Row],[Tech Service Date]]&lt;60, "New Hire Rental", "Truck Breakdown"), "New Hire Rental")</f>
        <v>Truck Breakdown</v>
      </c>
      <c r="U1841" s="166" t="str">
        <f>IFERROR(VLOOKUP(Table2[[#This Row],[Enterprise ID]], 'ExistingRental-12.11'!A:H, 7, 0), "Not Open On 12.11")</f>
        <v>Not Open On 12.11</v>
      </c>
      <c r="V1841" s="172">
        <f>IFERROR(VLOOKUP(Table2[[#This Row],[Enterprise ID]],'Tech-ServiceDate'!A:B,2,0), "EitherNewHire or Termed")</f>
        <v>45389</v>
      </c>
    </row>
    <row r="1842" spans="1:22" ht="33.75" customHeight="1">
      <c r="A1842" s="15">
        <v>46049</v>
      </c>
      <c r="B1842" s="8">
        <v>36307</v>
      </c>
      <c r="C1842" s="9" t="s">
        <v>19484</v>
      </c>
      <c r="D1842" s="10" t="s">
        <v>10179</v>
      </c>
      <c r="E1842" s="174" t="str">
        <f t="shared" si="73"/>
        <v>36307</v>
      </c>
      <c r="F1842" s="175">
        <f>IFERROR(VLOOKUP(D1842,'TPMS-auto'!A:J, 10,0), "Not-in-TPMS")</f>
        <v>8655009585</v>
      </c>
      <c r="G1842" s="175" t="str">
        <f>IFERROR(VLOOKUP(D1842,'TPMS-auto'!A:J,6,0),"Not-in-TPMS")</f>
        <v>036307</v>
      </c>
      <c r="H1842" s="12">
        <v>46017</v>
      </c>
      <c r="I1842" s="11" t="s">
        <v>16847</v>
      </c>
      <c r="J1842" s="13"/>
      <c r="K1842" s="13" t="s">
        <v>14679</v>
      </c>
      <c r="L1842" s="13" t="s">
        <v>14680</v>
      </c>
      <c r="M1842" s="13"/>
      <c r="N1842" s="13" t="s">
        <v>14680</v>
      </c>
      <c r="O1842" s="13" t="s">
        <v>14680</v>
      </c>
      <c r="P1842" s="166" t="str">
        <f>IFERROR(VLOOKUP(D1842,'TPMS-auto'!A:D, 4,0),"Not-in-TPMS")</f>
        <v>0004766</v>
      </c>
      <c r="Q1842" s="166" t="str">
        <f>VLOOKUP(Table2[[#This Row],[Unit Number]],Ops,3,0)</f>
        <v>Rob &amp; Andrea</v>
      </c>
      <c r="R1842" s="172" t="str">
        <f>IFERROR(VLOOKUP(Table2[[#This Row],[Enterprise ID]], 'ExistingRental-12.11'!A:H, 3, 0), "Not Open On 12.11")</f>
        <v>Not Open On 12.11</v>
      </c>
      <c r="S1842" s="166" t="str">
        <f>IF(Table2[[#This Row],[Start Rental Date]]="New Rental", "New Rental", "Rental Extension Request")</f>
        <v>Rental Extension Request</v>
      </c>
      <c r="T1842" s="166" t="str">
        <f>IFERROR(IF(Table2[[#This Row],[Date of this request]]-Table2[[#This Row],[Tech Service Date]]&lt;60, "New Hire Rental", "Truck Breakdown"), "New Hire Rental")</f>
        <v>Truck Breakdown</v>
      </c>
      <c r="U1842" s="166" t="str">
        <f>IFERROR(VLOOKUP(Table2[[#This Row],[Enterprise ID]], 'ExistingRental-12.11'!A:H, 7, 0), "Not Open On 12.11")</f>
        <v>Not Open On 12.11</v>
      </c>
      <c r="V1842" s="172">
        <f>IFERROR(VLOOKUP(Table2[[#This Row],[Enterprise ID]],'Tech-ServiceDate'!A:B,2,0), "EitherNewHire or Termed")</f>
        <v>36703</v>
      </c>
    </row>
    <row r="1843" spans="1:22" ht="33.75" customHeight="1">
      <c r="A1843" s="15">
        <v>46049</v>
      </c>
      <c r="B1843" s="8">
        <v>61015</v>
      </c>
      <c r="C1843" s="4" t="s">
        <v>19229</v>
      </c>
      <c r="D1843" s="5" t="s">
        <v>2193</v>
      </c>
      <c r="E1843" s="176" t="str">
        <f t="shared" si="73"/>
        <v>61015</v>
      </c>
      <c r="F1843" s="181">
        <f>IFERROR(VLOOKUP(D1843,'TPMS-auto'!A:J, 10,0), "Not-in-TPMS")</f>
        <v>7249536540</v>
      </c>
      <c r="G1843" s="181" t="str">
        <f>IFERROR(VLOOKUP(D1843,'TPMS-auto'!A:J,6,0),"Not-in-TPMS")</f>
        <v>061016</v>
      </c>
      <c r="H1843" s="12" t="s">
        <v>14676</v>
      </c>
      <c r="I1843" s="2" t="s">
        <v>19472</v>
      </c>
      <c r="J1843" s="3" t="s">
        <v>19473</v>
      </c>
      <c r="K1843" s="13" t="s">
        <v>17640</v>
      </c>
      <c r="L1843" s="13" t="s">
        <v>14680</v>
      </c>
      <c r="M1843" s="13"/>
      <c r="N1843" s="13" t="s">
        <v>14680</v>
      </c>
      <c r="O1843" s="13" t="s">
        <v>14680</v>
      </c>
      <c r="P1843" s="166" t="str">
        <f>IFERROR(VLOOKUP(D1843,'TPMS-auto'!A:D, 4,0),"Not-in-TPMS")</f>
        <v>0004766</v>
      </c>
      <c r="Q1843" s="166" t="str">
        <f>VLOOKUP(Table2[[#This Row],[Unit Number]],Ops,3,0)</f>
        <v>Rob &amp; Andrea</v>
      </c>
      <c r="R1843" s="172" t="str">
        <f>IFERROR(VLOOKUP(Table2[[#This Row],[Enterprise ID]], 'ExistingRental-12.11'!A:H, 3, 0), "Not Open On 12.11")</f>
        <v>Not Open On 12.11</v>
      </c>
      <c r="S1843" s="166" t="str">
        <f>IF(Table2[[#This Row],[Start Rental Date]]="New Rental", "New Rental", "Rental Extension Request")</f>
        <v>New Rental</v>
      </c>
      <c r="T1843" s="166" t="str">
        <f>IFERROR(IF(Table2[[#This Row],[Date of this request]]-Table2[[#This Row],[Tech Service Date]]&lt;60, "New Hire Rental", "Truck Breakdown"), "New Hire Rental")</f>
        <v>Truck Breakdown</v>
      </c>
      <c r="U1843" s="166" t="str">
        <f>IFERROR(VLOOKUP(Table2[[#This Row],[Enterprise ID]], 'ExistingRental-12.11'!A:H, 7, 0), "Not Open On 12.11")</f>
        <v>Not Open On 12.11</v>
      </c>
      <c r="V1843" s="172">
        <f>IFERROR(VLOOKUP(Table2[[#This Row],[Enterprise ID]],'Tech-ServiceDate'!A:B,2,0), "EitherNewHire or Termed")</f>
        <v>37255</v>
      </c>
    </row>
    <row r="1844" spans="1:22" ht="33.75" customHeight="1">
      <c r="A1844" s="15">
        <v>46049</v>
      </c>
      <c r="B1844" s="8">
        <v>61164</v>
      </c>
      <c r="C1844" s="9" t="s">
        <v>19485</v>
      </c>
      <c r="D1844" s="10" t="s">
        <v>15838</v>
      </c>
      <c r="E1844" s="174" t="str">
        <f t="shared" si="73"/>
        <v>61164</v>
      </c>
      <c r="F1844" s="175">
        <f>IFERROR(VLOOKUP(D1844,'TPMS-auto'!A:J, 10,0), "Not-in-TPMS")</f>
        <v>3184022348</v>
      </c>
      <c r="G1844" s="175" t="str">
        <f>IFERROR(VLOOKUP(D1844,'TPMS-auto'!A:J,6,0),"Not-in-TPMS")</f>
        <v>061164</v>
      </c>
      <c r="H1844" s="12" t="s">
        <v>14676</v>
      </c>
      <c r="I1844" s="11" t="s">
        <v>19486</v>
      </c>
      <c r="J1844" s="13" t="s">
        <v>19487</v>
      </c>
      <c r="K1844" s="13" t="s">
        <v>14679</v>
      </c>
      <c r="L1844" s="13" t="s">
        <v>14680</v>
      </c>
      <c r="M1844" s="13"/>
      <c r="N1844" s="13" t="s">
        <v>14680</v>
      </c>
      <c r="O1844" s="13" t="s">
        <v>14680</v>
      </c>
      <c r="P1844" s="166" t="str">
        <f>IFERROR(VLOOKUP(D1844,'TPMS-auto'!A:D, 4,0),"Not-in-TPMS")</f>
        <v>0008107</v>
      </c>
      <c r="Q1844" s="166" t="str">
        <f>VLOOKUP(Table2[[#This Row],[Unit Number]],Ops,3,0)</f>
        <v>Carol &amp; Tasha</v>
      </c>
      <c r="R1844" s="172">
        <f>IFERROR(VLOOKUP(Table2[[#This Row],[Enterprise ID]], 'ExistingRental-12.11'!A:H, 3, 0), "Not Open On 12.11")</f>
        <v>45936</v>
      </c>
      <c r="S1844" s="166" t="str">
        <f>IF(Table2[[#This Row],[Start Rental Date]]="New Rental", "New Rental", "Rental Extension Request")</f>
        <v>New Rental</v>
      </c>
      <c r="T1844" s="166" t="str">
        <f>IFERROR(IF(Table2[[#This Row],[Date of this request]]-Table2[[#This Row],[Tech Service Date]]&lt;60, "New Hire Rental", "Truck Breakdown"), "New Hire Rental")</f>
        <v>Truck Breakdown</v>
      </c>
      <c r="U1844" s="166" t="str">
        <f>IFERROR(VLOOKUP(Table2[[#This Row],[Enterprise ID]], 'ExistingRental-12.11'!A:H, 7, 0), "Not Open On 12.11")</f>
        <v>MARK LEMOINE</v>
      </c>
      <c r="V1844" s="172">
        <f>IFERROR(VLOOKUP(Table2[[#This Row],[Enterprise ID]],'Tech-ServiceDate'!A:B,2,0), "EitherNewHire or Termed")</f>
        <v>43656</v>
      </c>
    </row>
    <row r="1845" spans="1:22" ht="33.75" customHeight="1">
      <c r="A1845" s="15">
        <v>46049</v>
      </c>
      <c r="B1845" s="8">
        <v>36690</v>
      </c>
      <c r="C1845" s="9" t="s">
        <v>19488</v>
      </c>
      <c r="D1845" s="10" t="s">
        <v>12835</v>
      </c>
      <c r="E1845" s="174" t="str">
        <f t="shared" si="73"/>
        <v>36690</v>
      </c>
      <c r="F1845" s="175">
        <f>IFERROR(VLOOKUP(D1845,'TPMS-auto'!A:J, 10,0), "Not-in-TPMS")</f>
        <v>8132933843</v>
      </c>
      <c r="G1845" s="175" t="str">
        <f>IFERROR(VLOOKUP(D1845,'TPMS-auto'!A:J,6,0),"Not-in-TPMS")</f>
        <v>036690</v>
      </c>
      <c r="H1845" s="12" t="s">
        <v>14676</v>
      </c>
      <c r="I1845" s="11" t="s">
        <v>19489</v>
      </c>
      <c r="J1845" s="13" t="s">
        <v>19490</v>
      </c>
      <c r="K1845" s="13" t="s">
        <v>14679</v>
      </c>
      <c r="L1845" s="13" t="s">
        <v>14680</v>
      </c>
      <c r="M1845" s="13"/>
      <c r="N1845" s="13" t="s">
        <v>14680</v>
      </c>
      <c r="O1845" s="13" t="s">
        <v>14680</v>
      </c>
      <c r="P1845" s="166" t="str">
        <f>IFERROR(VLOOKUP(D1845,'TPMS-auto'!A:D, 4,0),"Not-in-TPMS")</f>
        <v>0008035</v>
      </c>
      <c r="Q1845" s="166" t="str">
        <f>VLOOKUP(Table2[[#This Row],[Unit Number]],Ops,3,0)</f>
        <v>Rob &amp; Andrea</v>
      </c>
      <c r="R1845" s="172" t="str">
        <f>IFERROR(VLOOKUP(Table2[[#This Row],[Enterprise ID]], 'ExistingRental-12.11'!A:H, 3, 0), "Not Open On 12.11")</f>
        <v>Not Open On 12.11</v>
      </c>
      <c r="S1845" s="166" t="str">
        <f>IF(Table2[[#This Row],[Start Rental Date]]="New Rental", "New Rental", "Rental Extension Request")</f>
        <v>New Rental</v>
      </c>
      <c r="T1845" s="166" t="str">
        <f>IFERROR(IF(Table2[[#This Row],[Date of this request]]-Table2[[#This Row],[Tech Service Date]]&lt;60, "New Hire Rental", "Truck Breakdown"), "New Hire Rental")</f>
        <v>Truck Breakdown</v>
      </c>
      <c r="U1845" s="166" t="str">
        <f>IFERROR(VLOOKUP(Table2[[#This Row],[Enterprise ID]], 'ExistingRental-12.11'!A:H, 7, 0), "Not Open On 12.11")</f>
        <v>Not Open On 12.11</v>
      </c>
      <c r="V1845" s="172">
        <f>IFERROR(VLOOKUP(Table2[[#This Row],[Enterprise ID]],'Tech-ServiceDate'!A:B,2,0), "EitherNewHire or Termed")</f>
        <v>35659</v>
      </c>
    </row>
    <row r="1846" spans="1:22" ht="33.75" customHeight="1">
      <c r="A1846" s="15">
        <v>46049</v>
      </c>
      <c r="B1846" s="8">
        <v>21792</v>
      </c>
      <c r="C1846" s="9" t="s">
        <v>19364</v>
      </c>
      <c r="D1846" s="10" t="s">
        <v>19365</v>
      </c>
      <c r="E1846" s="174" t="str">
        <f t="shared" si="73"/>
        <v>21792</v>
      </c>
      <c r="F1846" s="175">
        <f>IFERROR(VLOOKUP(D1846,'TPMS-auto'!A:J, 10,0), "Not-in-TPMS")</f>
        <v>9567690176</v>
      </c>
      <c r="G1846" s="175" t="str">
        <f>IFERROR(VLOOKUP(D1846,'TPMS-auto'!A:J,6,0),"Not-in-TPMS")</f>
        <v>021792</v>
      </c>
      <c r="H1846" s="12">
        <v>46043</v>
      </c>
      <c r="I1846" s="2" t="s">
        <v>19366</v>
      </c>
      <c r="J1846" s="3" t="s">
        <v>19367</v>
      </c>
      <c r="K1846" s="13" t="s">
        <v>15451</v>
      </c>
      <c r="L1846" s="3" t="s">
        <v>14680</v>
      </c>
      <c r="M1846" s="13"/>
      <c r="N1846" s="13" t="s">
        <v>14680</v>
      </c>
      <c r="O1846" s="13" t="s">
        <v>14680</v>
      </c>
      <c r="P1846" s="166" t="str">
        <f>IFERROR(VLOOKUP(D1846,'TPMS-auto'!A:D, 4,0),"Not-in-TPMS")</f>
        <v>0008147</v>
      </c>
      <c r="Q1846" s="166" t="str">
        <f>VLOOKUP(Table2[[#This Row],[Unit Number]],Ops,3,0)</f>
        <v>Carol &amp; Tasha</v>
      </c>
      <c r="R1846" s="172" t="str">
        <f>IFERROR(VLOOKUP(Table2[[#This Row],[Enterprise ID]], 'ExistingRental-12.11'!A:H, 3, 0), "Not Open On 12.11")</f>
        <v>Not Open On 12.11</v>
      </c>
      <c r="S1846" s="166" t="str">
        <f>IF(Table2[[#This Row],[Start Rental Date]]="New Rental", "New Rental", "Rental Extension Request")</f>
        <v>Rental Extension Request</v>
      </c>
      <c r="T1846" s="166" t="str">
        <f>IFERROR(IF(Table2[[#This Row],[Date of this request]]-Table2[[#This Row],[Tech Service Date]]&lt;60, "New Hire Rental", "Truck Breakdown"), "New Hire Rental")</f>
        <v>Truck Breakdown</v>
      </c>
      <c r="U1846" s="166" t="str">
        <f>IFERROR(VLOOKUP(Table2[[#This Row],[Enterprise ID]], 'ExistingRental-12.11'!A:H, 7, 0), "Not Open On 12.11")</f>
        <v>Not Open On 12.11</v>
      </c>
      <c r="V1846" s="172">
        <f>IFERROR(VLOOKUP(Table2[[#This Row],[Enterprise ID]],'Tech-ServiceDate'!A:B,2,0), "EitherNewHire or Termed")</f>
        <v>45466</v>
      </c>
    </row>
    <row r="1847" spans="1:22" ht="42" customHeight="1">
      <c r="A1847" s="15">
        <v>46049</v>
      </c>
      <c r="B1847" s="8">
        <v>46502</v>
      </c>
      <c r="C1847" s="9" t="s">
        <v>17688</v>
      </c>
      <c r="D1847" s="10" t="s">
        <v>15574</v>
      </c>
      <c r="E1847" s="174" t="str">
        <f t="shared" si="73"/>
        <v>46502</v>
      </c>
      <c r="F1847" s="175">
        <f>IFERROR(VLOOKUP(D1847,'TPMS-auto'!A:J, 10,0), "Not-in-TPMS")</f>
        <v>3018935023</v>
      </c>
      <c r="G1847" s="175" t="str">
        <f>IFERROR(VLOOKUP(D1847,'TPMS-auto'!A:J,6,0),"Not-in-TPMS")</f>
        <v>046502</v>
      </c>
      <c r="H1847" s="12">
        <v>46035</v>
      </c>
      <c r="I1847" s="2" t="s">
        <v>19491</v>
      </c>
      <c r="J1847" s="3" t="s">
        <v>18823</v>
      </c>
      <c r="K1847" s="3" t="s">
        <v>14679</v>
      </c>
      <c r="L1847" s="13" t="s">
        <v>14680</v>
      </c>
      <c r="M1847" s="13"/>
      <c r="N1847" s="13" t="s">
        <v>14680</v>
      </c>
      <c r="O1847" s="13" t="s">
        <v>14680</v>
      </c>
      <c r="P1847" s="166" t="str">
        <f>IFERROR(VLOOKUP(D1847,'TPMS-auto'!A:D, 4,0),"Not-in-TPMS")</f>
        <v>0007084</v>
      </c>
      <c r="Q1847" s="166" t="str">
        <f>VLOOKUP(Table2[[#This Row],[Unit Number]],Ops,3,0)</f>
        <v>Monica, Cheryl &amp; Machell</v>
      </c>
      <c r="R1847" s="172">
        <f>IFERROR(VLOOKUP(Table2[[#This Row],[Enterprise ID]], 'ExistingRental-12.11'!A:H, 3, 0), "Not Open On 12.11")</f>
        <v>45979</v>
      </c>
      <c r="S1847" s="166" t="str">
        <f>IF(Table2[[#This Row],[Start Rental Date]]="New Rental", "New Rental", "Rental Extension Request")</f>
        <v>Rental Extension Request</v>
      </c>
      <c r="T1847" s="166" t="str">
        <f>IFERROR(IF(Table2[[#This Row],[Date of this request]]-Table2[[#This Row],[Tech Service Date]]&lt;60, "New Hire Rental", "Truck Breakdown"), "New Hire Rental")</f>
        <v>Truck Breakdown</v>
      </c>
      <c r="U1847" s="166" t="str">
        <f>IFERROR(VLOOKUP(Table2[[#This Row],[Enterprise ID]], 'ExistingRental-12.11'!A:H, 7, 0), "Not Open On 12.11")</f>
        <v>SAYED FAROZ FAKHRI</v>
      </c>
      <c r="V1847" s="172">
        <f>IFERROR(VLOOKUP(Table2[[#This Row],[Enterprise ID]],'Tech-ServiceDate'!A:B,2,0), "EitherNewHire or Termed")</f>
        <v>44427</v>
      </c>
    </row>
    <row r="1848" spans="1:22" ht="42" customHeight="1">
      <c r="A1848" s="15">
        <v>46049</v>
      </c>
      <c r="B1848" s="7">
        <v>47216</v>
      </c>
      <c r="C1848" s="4" t="s">
        <v>19464</v>
      </c>
      <c r="D1848" s="5" t="s">
        <v>19465</v>
      </c>
      <c r="E1848" s="176" t="str">
        <f t="shared" si="73"/>
        <v>47216</v>
      </c>
      <c r="F1848" s="181">
        <f>IFERROR(VLOOKUP(D1848,'TPMS-auto'!A:J, 10,0), "Not-in-TPMS")</f>
        <v>3604723040</v>
      </c>
      <c r="G1848" s="181" t="str">
        <f>IFERROR(VLOOKUP(D1848,'TPMS-auto'!A:J,6,0),"Not-in-TPMS")</f>
        <v>047216</v>
      </c>
      <c r="H1848" s="6">
        <v>46048</v>
      </c>
      <c r="I1848" s="11" t="s">
        <v>19492</v>
      </c>
      <c r="J1848" s="13" t="s">
        <v>19493</v>
      </c>
      <c r="K1848" s="13" t="s">
        <v>14679</v>
      </c>
      <c r="L1848" s="13" t="s">
        <v>14680</v>
      </c>
      <c r="M1848" s="13"/>
      <c r="N1848" s="13" t="s">
        <v>14680</v>
      </c>
      <c r="O1848" s="13" t="s">
        <v>14680</v>
      </c>
      <c r="P1848" s="166" t="str">
        <f>IFERROR(VLOOKUP(D1848,'TPMS-auto'!A:D, 4,0),"Not-in-TPMS")</f>
        <v>0008228</v>
      </c>
      <c r="Q1848" s="166" t="str">
        <f>VLOOKUP(Table2[[#This Row],[Unit Number]],Ops,3,0)</f>
        <v>Carol &amp; Tasha</v>
      </c>
      <c r="R1848" s="173" t="str">
        <f>IFERROR(VLOOKUP(Table2[[#This Row],[Enterprise ID]], 'ExistingRental-12.11'!A:H, 3, 0), "Not Open On 12.11")</f>
        <v>Not Open On 12.11</v>
      </c>
      <c r="S1848" s="167" t="str">
        <f>IF(Table2[[#This Row],[Start Rental Date]]="New Rental", "New Rental", "Rental Extension Request")</f>
        <v>Rental Extension Request</v>
      </c>
      <c r="T1848" s="167" t="str">
        <f>IFERROR(IF(Table2[[#This Row],[Date of this request]]-Table2[[#This Row],[Tech Service Date]]&lt;60, "New Hire Rental", "Truck Breakdown"), "New Hire Rental")</f>
        <v>Truck Breakdown</v>
      </c>
      <c r="U1848" s="167" t="str">
        <f>IFERROR(VLOOKUP(Table2[[#This Row],[Enterprise ID]], 'ExistingRental-12.11'!A:H, 7, 0), "Not Open On 12.11")</f>
        <v>Not Open On 12.11</v>
      </c>
      <c r="V1848" s="173">
        <f>IFERROR(VLOOKUP(Table2[[#This Row],[Enterprise ID]],'Tech-ServiceDate'!A:B,2,0), "EitherNewHire or Termed")</f>
        <v>45872</v>
      </c>
    </row>
    <row r="1849" spans="1:22" ht="33.75" customHeight="1">
      <c r="A1849" s="15">
        <v>46049</v>
      </c>
      <c r="B1849" s="8">
        <v>61446</v>
      </c>
      <c r="C1849" s="9" t="s">
        <v>19494</v>
      </c>
      <c r="D1849" s="10" t="s">
        <v>19495</v>
      </c>
      <c r="E1849" s="174" t="str">
        <f t="shared" si="73"/>
        <v>61446</v>
      </c>
      <c r="F1849" s="175" t="str">
        <f>IFERROR(VLOOKUP(D1849,'TPMS-auto'!A:J, 10,0), "Not-in-TPMS")</f>
        <v>Not-in-TPMS</v>
      </c>
      <c r="G1849" s="175" t="str">
        <f>IFERROR(VLOOKUP(D1849,'TPMS-auto'!A:J,6,0),"Not-in-TPMS")</f>
        <v>Not-in-TPMS</v>
      </c>
      <c r="H1849" s="12" t="s">
        <v>14676</v>
      </c>
      <c r="I1849" s="11" t="s">
        <v>19496</v>
      </c>
      <c r="J1849" s="13"/>
      <c r="K1849" s="13" t="s">
        <v>14679</v>
      </c>
      <c r="L1849" s="13" t="s">
        <v>14680</v>
      </c>
      <c r="M1849" s="13"/>
      <c r="N1849" s="13" t="s">
        <v>14680</v>
      </c>
      <c r="O1849" s="13" t="s">
        <v>14680</v>
      </c>
      <c r="P1849" s="166" t="str">
        <f>IFERROR(VLOOKUP(D1849,'TPMS-auto'!A:D, 4,0),"Not-in-TPMS")</f>
        <v>Not-in-TPMS</v>
      </c>
      <c r="Q1849" s="166" t="e">
        <f>VLOOKUP(Table2[[#This Row],[Unit Number]],Ops,3,0)</f>
        <v>#N/A</v>
      </c>
      <c r="R1849" s="172" t="str">
        <f>IFERROR(VLOOKUP(Table2[[#This Row],[Enterprise ID]], 'ExistingRental-12.11'!A:H, 3, 0), "Not Open On 12.11")</f>
        <v>Not Open On 12.11</v>
      </c>
      <c r="S1849" s="166" t="str">
        <f>IF(Table2[[#This Row],[Start Rental Date]]="New Rental", "New Rental", "Rental Extension Request")</f>
        <v>New Rental</v>
      </c>
      <c r="T1849" s="166" t="str">
        <f>IFERROR(IF(Table2[[#This Row],[Date of this request]]-Table2[[#This Row],[Tech Service Date]]&lt;60, "New Hire Rental", "Truck Breakdown"), "New Hire Rental")</f>
        <v>New Hire Rental</v>
      </c>
      <c r="U1849" s="166" t="str">
        <f>IFERROR(VLOOKUP(Table2[[#This Row],[Enterprise ID]], 'ExistingRental-12.11'!A:H, 7, 0), "Not Open On 12.11")</f>
        <v>Not Open On 12.11</v>
      </c>
      <c r="V1849" s="172" t="str">
        <f>IFERROR(VLOOKUP(Table2[[#This Row],[Enterprise ID]],'Tech-ServiceDate'!A:B,2,0), "EitherNewHire or Termed")</f>
        <v>EitherNewHire or Termed</v>
      </c>
    </row>
    <row r="1850" spans="1:22" ht="33.75" customHeight="1">
      <c r="A1850" s="15">
        <v>46049</v>
      </c>
      <c r="B1850" s="8">
        <v>46976</v>
      </c>
      <c r="C1850" s="9" t="s">
        <v>15877</v>
      </c>
      <c r="D1850" s="10" t="s">
        <v>13197</v>
      </c>
      <c r="E1850" s="174" t="str">
        <f t="shared" si="73"/>
        <v>46976</v>
      </c>
      <c r="F1850" s="175">
        <f>IFERROR(VLOOKUP(D1850,'TPMS-auto'!A:J, 10,0), "Not-in-TPMS")</f>
        <v>3012227835</v>
      </c>
      <c r="G1850" s="175" t="str">
        <f>IFERROR(VLOOKUP(D1850,'TPMS-auto'!A:J,6,0),"Not-in-TPMS")</f>
        <v>046976</v>
      </c>
      <c r="H1850" s="12">
        <v>46034</v>
      </c>
      <c r="I1850" s="11" t="s">
        <v>18041</v>
      </c>
      <c r="J1850" s="13" t="s">
        <v>17354</v>
      </c>
      <c r="K1850" s="3" t="s">
        <v>14679</v>
      </c>
      <c r="L1850" s="13" t="s">
        <v>14680</v>
      </c>
      <c r="M1850" s="13"/>
      <c r="N1850" s="13" t="s">
        <v>14680</v>
      </c>
      <c r="O1850" s="13" t="s">
        <v>14680</v>
      </c>
      <c r="P1850" s="166" t="str">
        <f>IFERROR(VLOOKUP(D1850,'TPMS-auto'!A:D, 4,0),"Not-in-TPMS")</f>
        <v>0007084</v>
      </c>
      <c r="Q1850" s="166" t="str">
        <f>VLOOKUP(Table2[[#This Row],[Unit Number]],Ops,3,0)</f>
        <v>Monica, Cheryl &amp; Machell</v>
      </c>
      <c r="R1850" s="172">
        <f>IFERROR(VLOOKUP(Table2[[#This Row],[Enterprise ID]], 'ExistingRental-12.11'!A:H, 3, 0), "Not Open On 12.11")</f>
        <v>45915</v>
      </c>
      <c r="S1850" s="166" t="str">
        <f>IF(Table2[[#This Row],[Start Rental Date]]="New Rental", "New Rental", "Rental Extension Request")</f>
        <v>Rental Extension Request</v>
      </c>
      <c r="T1850" s="166" t="str">
        <f>IFERROR(IF(Table2[[#This Row],[Date of this request]]-Table2[[#This Row],[Tech Service Date]]&lt;60, "New Hire Rental", "Truck Breakdown"), "New Hire Rental")</f>
        <v>Truck Breakdown</v>
      </c>
      <c r="U1850" s="166" t="str">
        <f>IFERROR(VLOOKUP(Table2[[#This Row],[Enterprise ID]], 'ExistingRental-12.11'!A:H, 7, 0), "Not Open On 12.11")</f>
        <v>THOMAS DOHERTY</v>
      </c>
      <c r="V1850" s="172">
        <f>IFERROR(VLOOKUP(Table2[[#This Row],[Enterprise ID]],'Tech-ServiceDate'!A:B,2,0), "EitherNewHire or Termed")</f>
        <v>39034</v>
      </c>
    </row>
    <row r="1851" spans="1:22" ht="33.75" customHeight="1">
      <c r="A1851" s="15">
        <v>46049</v>
      </c>
      <c r="B1851" s="8">
        <v>61623</v>
      </c>
      <c r="C1851" s="9" t="s">
        <v>19078</v>
      </c>
      <c r="D1851" s="10" t="s">
        <v>5908</v>
      </c>
      <c r="E1851" s="174" t="str">
        <f t="shared" si="73"/>
        <v>61623</v>
      </c>
      <c r="F1851" s="175">
        <f>IFERROR(VLOOKUP(D1851,'TPMS-auto'!A:J, 10,0), "Not-in-TPMS")</f>
        <v>9515463942</v>
      </c>
      <c r="G1851" s="175" t="str">
        <f>IFERROR(VLOOKUP(D1851,'TPMS-auto'!A:J,6,0),"Not-in-TPMS")</f>
        <v>061623</v>
      </c>
      <c r="H1851" s="12" t="s">
        <v>14676</v>
      </c>
      <c r="I1851" s="11" t="s">
        <v>19497</v>
      </c>
      <c r="J1851" s="13" t="s">
        <v>19232</v>
      </c>
      <c r="K1851" s="13" t="s">
        <v>15451</v>
      </c>
      <c r="L1851" s="13" t="s">
        <v>14680</v>
      </c>
      <c r="M1851" s="13"/>
      <c r="N1851" s="13" t="s">
        <v>14680</v>
      </c>
      <c r="O1851" s="13" t="s">
        <v>14680</v>
      </c>
      <c r="P1851" s="166" t="str">
        <f>IFERROR(VLOOKUP(D1851,'TPMS-auto'!A:D, 4,0),"Not-in-TPMS")</f>
        <v>0007088</v>
      </c>
      <c r="Q1851" s="166" t="str">
        <f>VLOOKUP(Table2[[#This Row],[Unit Number]],Ops,3,0)</f>
        <v>Carol &amp; Tasha</v>
      </c>
      <c r="R1851" s="172" t="str">
        <f>IFERROR(VLOOKUP(Table2[[#This Row],[Enterprise ID]], 'ExistingRental-12.11'!A:H, 3, 0), "Not Open On 12.11")</f>
        <v>Not Open On 12.11</v>
      </c>
      <c r="S1851" s="166" t="str">
        <f>IF(Table2[[#This Row],[Start Rental Date]]="New Rental", "New Rental", "Rental Extension Request")</f>
        <v>New Rental</v>
      </c>
      <c r="T1851" s="166" t="str">
        <f>IFERROR(IF(Table2[[#This Row],[Date of this request]]-Table2[[#This Row],[Tech Service Date]]&lt;60, "New Hire Rental", "Truck Breakdown"), "New Hire Rental")</f>
        <v>Truck Breakdown</v>
      </c>
      <c r="U1851" s="166" t="str">
        <f>IFERROR(VLOOKUP(Table2[[#This Row],[Enterprise ID]], 'ExistingRental-12.11'!A:H, 7, 0), "Not Open On 12.11")</f>
        <v>Not Open On 12.11</v>
      </c>
      <c r="V1851" s="172">
        <f>IFERROR(VLOOKUP(Table2[[#This Row],[Enterprise ID]],'Tech-ServiceDate'!A:B,2,0), "EitherNewHire or Termed")</f>
        <v>38602</v>
      </c>
    </row>
    <row r="1852" spans="1:22" ht="33.75" customHeight="1">
      <c r="A1852" s="15">
        <v>46049</v>
      </c>
      <c r="B1852" s="7">
        <v>61373</v>
      </c>
      <c r="C1852" s="4" t="s">
        <v>18483</v>
      </c>
      <c r="D1852" s="5" t="s">
        <v>18484</v>
      </c>
      <c r="E1852" s="176" t="str">
        <f t="shared" si="73"/>
        <v>61373</v>
      </c>
      <c r="F1852" s="181">
        <f>IFERROR(VLOOKUP(D1852,'TPMS-auto'!A:J, 10,0), "Not-in-TPMS")</f>
        <v>3028982749</v>
      </c>
      <c r="G1852" s="181" t="str">
        <f>IFERROR(VLOOKUP(D1852,'TPMS-auto'!A:J,6,0),"Not-in-TPMS")</f>
        <v>061373</v>
      </c>
      <c r="H1852" s="12" t="s">
        <v>14676</v>
      </c>
      <c r="I1852" s="2" t="s">
        <v>19498</v>
      </c>
      <c r="J1852" s="3" t="s">
        <v>19499</v>
      </c>
      <c r="K1852" s="13" t="s">
        <v>15451</v>
      </c>
      <c r="L1852" s="13" t="s">
        <v>14680</v>
      </c>
      <c r="M1852" s="13"/>
      <c r="N1852" s="13" t="s">
        <v>14680</v>
      </c>
      <c r="O1852" s="13" t="s">
        <v>14680</v>
      </c>
      <c r="P1852" s="166" t="str">
        <f>IFERROR(VLOOKUP(D1852,'TPMS-auto'!A:D, 4,0),"Not-in-TPMS")</f>
        <v>0007084</v>
      </c>
      <c r="Q1852" s="166" t="str">
        <f>VLOOKUP(Table2[[#This Row],[Unit Number]],Ops,3,0)</f>
        <v>Monica, Cheryl &amp; Machell</v>
      </c>
      <c r="R1852" s="173" t="str">
        <f>IFERROR(VLOOKUP(Table2[[#This Row],[Enterprise ID]], 'ExistingRental-12.11'!A:H, 3, 0), "Not Open On 12.11")</f>
        <v>Not Open On 12.11</v>
      </c>
      <c r="S1852" s="167" t="str">
        <f>IF(Table2[[#This Row],[Start Rental Date]]="New Rental", "New Rental", "Rental Extension Request")</f>
        <v>New Rental</v>
      </c>
      <c r="T1852" s="167" t="str">
        <f>IFERROR(IF(Table2[[#This Row],[Date of this request]]-Table2[[#This Row],[Tech Service Date]]&lt;60, "New Hire Rental", "Truck Breakdown"), "New Hire Rental")</f>
        <v>Truck Breakdown</v>
      </c>
      <c r="U1852" s="167" t="str">
        <f>IFERROR(VLOOKUP(Table2[[#This Row],[Enterprise ID]], 'ExistingRental-12.11'!A:H, 7, 0), "Not Open On 12.11")</f>
        <v>Not Open On 12.11</v>
      </c>
      <c r="V1852" s="173">
        <f>IFERROR(VLOOKUP(Table2[[#This Row],[Enterprise ID]],'Tech-ServiceDate'!A:B,2,0), "EitherNewHire or Termed")</f>
        <v>45711</v>
      </c>
    </row>
    <row r="1853" spans="1:22" ht="33.75" customHeight="1">
      <c r="A1853" s="15">
        <v>46049</v>
      </c>
      <c r="B1853" s="7">
        <v>23859</v>
      </c>
      <c r="C1853" s="4" t="s">
        <v>19500</v>
      </c>
      <c r="D1853" s="5" t="s">
        <v>19501</v>
      </c>
      <c r="E1853" s="176" t="str">
        <f t="shared" si="73"/>
        <v>23859</v>
      </c>
      <c r="F1853" s="181">
        <f>IFERROR(VLOOKUP(D1853,'TPMS-auto'!A:J, 10,0), "Not-in-TPMS")</f>
        <v>8474895039</v>
      </c>
      <c r="G1853" s="181" t="str">
        <f>IFERROR(VLOOKUP(D1853,'TPMS-auto'!A:J,6,0),"Not-in-TPMS")</f>
        <v>023859</v>
      </c>
      <c r="H1853" s="12" t="s">
        <v>14676</v>
      </c>
      <c r="I1853" s="2" t="s">
        <v>19502</v>
      </c>
      <c r="J1853" s="3" t="s">
        <v>19499</v>
      </c>
      <c r="K1853" s="13" t="s">
        <v>15451</v>
      </c>
      <c r="L1853" s="13" t="s">
        <v>14680</v>
      </c>
      <c r="M1853" s="13"/>
      <c r="N1853" s="13" t="s">
        <v>14680</v>
      </c>
      <c r="O1853" s="13" t="s">
        <v>14680</v>
      </c>
      <c r="P1853" s="166" t="str">
        <f>IFERROR(VLOOKUP(D1853,'TPMS-auto'!A:D, 4,0),"Not-in-TPMS")</f>
        <v>0008555</v>
      </c>
      <c r="Q1853" s="166" t="str">
        <f>VLOOKUP(Table2[[#This Row],[Unit Number]],Ops,3,0)</f>
        <v>Monica, Cheryl &amp; Machell</v>
      </c>
      <c r="R1853" s="173" t="str">
        <f>IFERROR(VLOOKUP(Table2[[#This Row],[Enterprise ID]], 'ExistingRental-12.11'!A:H, 3, 0), "Not Open On 12.11")</f>
        <v>Not Open On 12.11</v>
      </c>
      <c r="S1853" s="167" t="str">
        <f>IF(Table2[[#This Row],[Start Rental Date]]="New Rental", "New Rental", "Rental Extension Request")</f>
        <v>New Rental</v>
      </c>
      <c r="T1853" s="167" t="str">
        <f>IFERROR(IF(Table2[[#This Row],[Date of this request]]-Table2[[#This Row],[Tech Service Date]]&lt;60, "New Hire Rental", "Truck Breakdown"), "New Hire Rental")</f>
        <v>Truck Breakdown</v>
      </c>
      <c r="U1853" s="167" t="str">
        <f>IFERROR(VLOOKUP(Table2[[#This Row],[Enterprise ID]], 'ExistingRental-12.11'!A:H, 7, 0), "Not Open On 12.11")</f>
        <v>Not Open On 12.11</v>
      </c>
      <c r="V1853" s="173">
        <f>IFERROR(VLOOKUP(Table2[[#This Row],[Enterprise ID]],'Tech-ServiceDate'!A:B,2,0), "EitherNewHire or Termed")</f>
        <v>45970</v>
      </c>
    </row>
    <row r="1854" spans="1:22" ht="33.75" customHeight="1">
      <c r="A1854" s="15">
        <v>46049</v>
      </c>
      <c r="B1854" s="8">
        <v>23536</v>
      </c>
      <c r="C1854" s="9" t="s">
        <v>19503</v>
      </c>
      <c r="D1854" s="10" t="s">
        <v>19504</v>
      </c>
      <c r="E1854" s="174" t="str">
        <f t="shared" si="73"/>
        <v>23536</v>
      </c>
      <c r="F1854" s="175">
        <f>IFERROR(VLOOKUP(D1854,'TPMS-auto'!A:J, 10,0), "Not-in-TPMS")</f>
        <v>6365389143</v>
      </c>
      <c r="G1854" s="175" t="str">
        <f>IFERROR(VLOOKUP(D1854,'TPMS-auto'!A:J,6,0),"Not-in-TPMS")</f>
        <v>023536</v>
      </c>
      <c r="H1854" s="12" t="s">
        <v>14676</v>
      </c>
      <c r="I1854" s="11" t="s">
        <v>19505</v>
      </c>
      <c r="J1854" s="3" t="s">
        <v>19506</v>
      </c>
      <c r="K1854" s="13" t="s">
        <v>15451</v>
      </c>
      <c r="L1854" s="13" t="s">
        <v>14680</v>
      </c>
      <c r="M1854" s="13"/>
      <c r="N1854" s="13" t="s">
        <v>14680</v>
      </c>
      <c r="O1854" s="13" t="s">
        <v>14680</v>
      </c>
      <c r="P1854" s="166" t="str">
        <f>IFERROR(VLOOKUP(D1854,'TPMS-auto'!A:D, 4,0),"Not-in-TPMS")</f>
        <v>0007323</v>
      </c>
      <c r="Q1854" s="166" t="str">
        <f>VLOOKUP(Table2[[#This Row],[Unit Number]],Ops,3,0)</f>
        <v>Monica, Cheryl &amp; Machell</v>
      </c>
      <c r="R1854" s="172" t="str">
        <f>IFERROR(VLOOKUP(Table2[[#This Row],[Enterprise ID]], 'ExistingRental-12.11'!A:H, 3, 0), "Not Open On 12.11")</f>
        <v>Not Open On 12.11</v>
      </c>
      <c r="S1854" s="166" t="str">
        <f>IF(Table2[[#This Row],[Start Rental Date]]="New Rental", "New Rental", "Rental Extension Request")</f>
        <v>New Rental</v>
      </c>
      <c r="T1854" s="166" t="str">
        <f>IFERROR(IF(Table2[[#This Row],[Date of this request]]-Table2[[#This Row],[Tech Service Date]]&lt;60, "New Hire Rental", "Truck Breakdown"), "New Hire Rental")</f>
        <v>Truck Breakdown</v>
      </c>
      <c r="U1854" s="166" t="str">
        <f>IFERROR(VLOOKUP(Table2[[#This Row],[Enterprise ID]], 'ExistingRental-12.11'!A:H, 7, 0), "Not Open On 12.11")</f>
        <v>Not Open On 12.11</v>
      </c>
      <c r="V1854" s="172">
        <f>IFERROR(VLOOKUP(Table2[[#This Row],[Enterprise ID]],'Tech-ServiceDate'!A:B,2,0), "EitherNewHire or Termed")</f>
        <v>44931</v>
      </c>
    </row>
    <row r="1855" spans="1:22" ht="33.75" customHeight="1">
      <c r="A1855" s="15">
        <v>46049</v>
      </c>
      <c r="B1855" s="8">
        <v>29753</v>
      </c>
      <c r="C1855" s="9" t="s">
        <v>19507</v>
      </c>
      <c r="D1855" s="10" t="s">
        <v>8900</v>
      </c>
      <c r="E1855" s="174" t="str">
        <f t="shared" si="73"/>
        <v>29753</v>
      </c>
      <c r="F1855" s="175">
        <f>IFERROR(VLOOKUP(D1855,'TPMS-auto'!A:J, 10,0), "Not-in-TPMS")</f>
        <v>6578198040</v>
      </c>
      <c r="G1855" s="175" t="str">
        <f>IFERROR(VLOOKUP(D1855,'TPMS-auto'!A:J,6,0),"Not-in-TPMS")</f>
        <v>029753</v>
      </c>
      <c r="H1855" s="12" t="s">
        <v>14676</v>
      </c>
      <c r="I1855" s="11" t="s">
        <v>19133</v>
      </c>
      <c r="J1855" s="3" t="s">
        <v>19499</v>
      </c>
      <c r="K1855" s="13" t="s">
        <v>15451</v>
      </c>
      <c r="L1855" s="13" t="s">
        <v>14680</v>
      </c>
      <c r="M1855" s="13"/>
      <c r="N1855" s="13" t="s">
        <v>14680</v>
      </c>
      <c r="O1855" s="13" t="s">
        <v>14680</v>
      </c>
      <c r="P1855" s="166" t="str">
        <f>IFERROR(VLOOKUP(D1855,'TPMS-auto'!A:D, 4,0),"Not-in-TPMS")</f>
        <v>0007088</v>
      </c>
      <c r="Q1855" s="166" t="str">
        <f>VLOOKUP(Table2[[#This Row],[Unit Number]],Ops,3,0)</f>
        <v>Carol &amp; Tasha</v>
      </c>
      <c r="R1855" s="172" t="str">
        <f>IFERROR(VLOOKUP(Table2[[#This Row],[Enterprise ID]], 'ExistingRental-12.11'!A:H, 3, 0), "Not Open On 12.11")</f>
        <v>Not Open On 12.11</v>
      </c>
      <c r="S1855" s="166" t="str">
        <f>IF(Table2[[#This Row],[Start Rental Date]]="New Rental", "New Rental", "Rental Extension Request")</f>
        <v>New Rental</v>
      </c>
      <c r="T1855" s="166" t="str">
        <f>IFERROR(IF(Table2[[#This Row],[Date of this request]]-Table2[[#This Row],[Tech Service Date]]&lt;60, "New Hire Rental", "Truck Breakdown"), "New Hire Rental")</f>
        <v>Truck Breakdown</v>
      </c>
      <c r="U1855" s="166" t="str">
        <f>IFERROR(VLOOKUP(Table2[[#This Row],[Enterprise ID]], 'ExistingRental-12.11'!A:H, 7, 0), "Not Open On 12.11")</f>
        <v>Not Open On 12.11</v>
      </c>
      <c r="V1855" s="172">
        <f>IFERROR(VLOOKUP(Table2[[#This Row],[Enterprise ID]],'Tech-ServiceDate'!A:B,2,0), "EitherNewHire or Termed")</f>
        <v>39588</v>
      </c>
    </row>
    <row r="1856" spans="1:22" ht="33.75" customHeight="1">
      <c r="A1856" s="15">
        <v>46049</v>
      </c>
      <c r="B1856" s="8">
        <v>61364</v>
      </c>
      <c r="C1856" s="9" t="s">
        <v>19508</v>
      </c>
      <c r="D1856" s="10" t="s">
        <v>8599</v>
      </c>
      <c r="E1856" s="174" t="str">
        <f t="shared" si="73"/>
        <v>61364</v>
      </c>
      <c r="F1856" s="175">
        <f>IFERROR(VLOOKUP(D1856,'TPMS-auto'!A:J, 10,0), "Not-in-TPMS")</f>
        <v>7705395391</v>
      </c>
      <c r="G1856" s="175" t="str">
        <f>IFERROR(VLOOKUP(D1856,'TPMS-auto'!A:J,6,0),"Not-in-TPMS")</f>
        <v>061364</v>
      </c>
      <c r="H1856" s="12" t="s">
        <v>14676</v>
      </c>
      <c r="I1856" s="11" t="s">
        <v>19509</v>
      </c>
      <c r="J1856" s="13" t="s">
        <v>19510</v>
      </c>
      <c r="K1856" s="13" t="s">
        <v>15451</v>
      </c>
      <c r="L1856" s="13" t="s">
        <v>14680</v>
      </c>
      <c r="M1856" s="13"/>
      <c r="N1856" s="13" t="s">
        <v>14680</v>
      </c>
      <c r="O1856" s="13" t="s">
        <v>14680</v>
      </c>
      <c r="P1856" s="166" t="str">
        <f>IFERROR(VLOOKUP(D1856,'TPMS-auto'!A:D, 4,0),"Not-in-TPMS")</f>
        <v>0008035</v>
      </c>
      <c r="Q1856" s="166" t="str">
        <f>VLOOKUP(Table2[[#This Row],[Unit Number]],Ops,3,0)</f>
        <v>Rob &amp; Andrea</v>
      </c>
      <c r="R1856" s="172" t="str">
        <f>IFERROR(VLOOKUP(Table2[[#This Row],[Enterprise ID]], 'ExistingRental-12.11'!A:H, 3, 0), "Not Open On 12.11")</f>
        <v>Not Open On 12.11</v>
      </c>
      <c r="S1856" s="166" t="str">
        <f>IF(Table2[[#This Row],[Start Rental Date]]="New Rental", "New Rental", "Rental Extension Request")</f>
        <v>New Rental</v>
      </c>
      <c r="T1856" s="166" t="str">
        <f>IFERROR(IF(Table2[[#This Row],[Date of this request]]-Table2[[#This Row],[Tech Service Date]]&lt;60, "New Hire Rental", "Truck Breakdown"), "New Hire Rental")</f>
        <v>Truck Breakdown</v>
      </c>
      <c r="U1856" s="166" t="str">
        <f>IFERROR(VLOOKUP(Table2[[#This Row],[Enterprise ID]], 'ExistingRental-12.11'!A:H, 7, 0), "Not Open On 12.11")</f>
        <v>Not Open On 12.11</v>
      </c>
      <c r="V1856" s="172">
        <f>IFERROR(VLOOKUP(Table2[[#This Row],[Enterprise ID]],'Tech-ServiceDate'!A:B,2,0), "EitherNewHire or Termed")</f>
        <v>37970</v>
      </c>
    </row>
    <row r="1857" spans="1:22" ht="33.75" customHeight="1">
      <c r="A1857" s="15">
        <v>46049</v>
      </c>
      <c r="B1857" s="8">
        <v>61654</v>
      </c>
      <c r="C1857" s="9" t="s">
        <v>19511</v>
      </c>
      <c r="D1857" s="10" t="s">
        <v>19512</v>
      </c>
      <c r="E1857" s="174" t="str">
        <f t="shared" si="73"/>
        <v>61654</v>
      </c>
      <c r="F1857" s="175">
        <f>IFERROR(VLOOKUP(D1857,'TPMS-auto'!A:J, 10,0), "Not-in-TPMS")</f>
        <v>9013026329</v>
      </c>
      <c r="G1857" s="175" t="str">
        <f>IFERROR(VLOOKUP(D1857,'TPMS-auto'!A:J,6,0),"Not-in-TPMS")</f>
        <v>061654</v>
      </c>
      <c r="H1857" s="12" t="s">
        <v>14676</v>
      </c>
      <c r="I1857" s="11" t="s">
        <v>19513</v>
      </c>
      <c r="J1857" s="13" t="s">
        <v>19514</v>
      </c>
      <c r="K1857" s="13" t="s">
        <v>15451</v>
      </c>
      <c r="L1857" s="13" t="s">
        <v>14680</v>
      </c>
      <c r="M1857" s="13"/>
      <c r="N1857" s="13" t="s">
        <v>14680</v>
      </c>
      <c r="O1857" s="13" t="s">
        <v>14680</v>
      </c>
      <c r="P1857" s="166" t="str">
        <f>IFERROR(VLOOKUP(D1857,'TPMS-auto'!A:D, 4,0),"Not-in-TPMS")</f>
        <v>0008206</v>
      </c>
      <c r="Q1857" s="166" t="str">
        <f>VLOOKUP(Table2[[#This Row],[Unit Number]],Ops,3,0)</f>
        <v>Monica, Cheryl &amp; Machell</v>
      </c>
      <c r="R1857" s="172" t="str">
        <f>IFERROR(VLOOKUP(Table2[[#This Row],[Enterprise ID]], 'ExistingRental-12.11'!A:H, 3, 0), "Not Open On 12.11")</f>
        <v>Not Open On 12.11</v>
      </c>
      <c r="S1857" s="166" t="str">
        <f>IF(Table2[[#This Row],[Start Rental Date]]="New Rental", "New Rental", "Rental Extension Request")</f>
        <v>New Rental</v>
      </c>
      <c r="T1857" s="166" t="str">
        <f>IFERROR(IF(Table2[[#This Row],[Date of this request]]-Table2[[#This Row],[Tech Service Date]]&lt;60, "New Hire Rental", "Truck Breakdown"), "New Hire Rental")</f>
        <v>Truck Breakdown</v>
      </c>
      <c r="U1857" s="166" t="str">
        <f>IFERROR(VLOOKUP(Table2[[#This Row],[Enterprise ID]], 'ExistingRental-12.11'!A:H, 7, 0), "Not Open On 12.11")</f>
        <v>Not Open On 12.11</v>
      </c>
      <c r="V1857" s="172">
        <f>IFERROR(VLOOKUP(Table2[[#This Row],[Enterprise ID]],'Tech-ServiceDate'!A:B,2,0), "EitherNewHire or Termed")</f>
        <v>45921</v>
      </c>
    </row>
    <row r="1858" spans="1:22" ht="33.75" customHeight="1">
      <c r="A1858" s="15">
        <v>46049</v>
      </c>
      <c r="B1858" s="7">
        <v>23945</v>
      </c>
      <c r="C1858" s="4" t="s">
        <v>19515</v>
      </c>
      <c r="D1858" s="5"/>
      <c r="E1858" s="176" t="str">
        <f t="shared" si="73"/>
        <v>23945</v>
      </c>
      <c r="F1858" s="181" t="str">
        <f>IFERROR(VLOOKUP(D1858,'TPMS-auto'!A:J, 10,0), "Not-in-TPMS")</f>
        <v>Not-in-TPMS</v>
      </c>
      <c r="G1858" s="181" t="str">
        <f>IFERROR(VLOOKUP(D1858,'TPMS-auto'!A:J,6,0),"Not-in-TPMS")</f>
        <v>Not-in-TPMS</v>
      </c>
      <c r="H1858" s="12" t="s">
        <v>14676</v>
      </c>
      <c r="I1858" s="2"/>
      <c r="J1858" s="3"/>
      <c r="K1858" s="13" t="s">
        <v>15451</v>
      </c>
      <c r="L1858" s="13" t="s">
        <v>14680</v>
      </c>
      <c r="M1858" s="13"/>
      <c r="N1858" s="13" t="s">
        <v>14680</v>
      </c>
      <c r="O1858" s="13" t="s">
        <v>14680</v>
      </c>
      <c r="P1858" s="166" t="str">
        <f>IFERROR(VLOOKUP(D1858,'TPMS-auto'!A:D, 4,0),"Not-in-TPMS")</f>
        <v>Not-in-TPMS</v>
      </c>
      <c r="Q1858" s="166" t="e">
        <f>VLOOKUP(Table2[[#This Row],[Unit Number]],Ops,3,0)</f>
        <v>#N/A</v>
      </c>
      <c r="R1858" s="173" t="str">
        <f>IFERROR(VLOOKUP(Table2[[#This Row],[Enterprise ID]], 'ExistingRental-12.11'!A:H, 3, 0), "Not Open On 12.11")</f>
        <v>Not Open On 12.11</v>
      </c>
      <c r="S1858" s="167" t="str">
        <f>IF(Table2[[#This Row],[Start Rental Date]]="New Rental", "New Rental", "Rental Extension Request")</f>
        <v>New Rental</v>
      </c>
      <c r="T1858" s="167" t="str">
        <f>IFERROR(IF(Table2[[#This Row],[Date of this request]]-Table2[[#This Row],[Tech Service Date]]&lt;60, "New Hire Rental", "Truck Breakdown"), "New Hire Rental")</f>
        <v>New Hire Rental</v>
      </c>
      <c r="U1858" s="167" t="str">
        <f>IFERROR(VLOOKUP(Table2[[#This Row],[Enterprise ID]], 'ExistingRental-12.11'!A:H, 7, 0), "Not Open On 12.11")</f>
        <v>Not Open On 12.11</v>
      </c>
      <c r="V1858" s="173" t="str">
        <f>IFERROR(VLOOKUP(Table2[[#This Row],[Enterprise ID]],'Tech-ServiceDate'!A:B,2,0), "EitherNewHire or Termed")</f>
        <v>EitherNewHire or Termed</v>
      </c>
    </row>
    <row r="1859" spans="1:22" ht="33.75" customHeight="1">
      <c r="A1859" s="15">
        <v>46049</v>
      </c>
      <c r="B1859" s="7">
        <v>24047</v>
      </c>
      <c r="C1859" s="4" t="s">
        <v>19516</v>
      </c>
      <c r="D1859" s="5" t="s">
        <v>19517</v>
      </c>
      <c r="E1859" s="176" t="str">
        <f t="shared" si="73"/>
        <v>24047</v>
      </c>
      <c r="F1859" s="181">
        <f>IFERROR(VLOOKUP(D1859,'TPMS-auto'!A:J, 10,0), "Not-in-TPMS")</f>
        <v>3239861614</v>
      </c>
      <c r="G1859" s="181" t="str">
        <f>IFERROR(VLOOKUP(D1859,'TPMS-auto'!A:J,6,0),"Not-in-TPMS")</f>
        <v>024047</v>
      </c>
      <c r="H1859" s="12" t="s">
        <v>14676</v>
      </c>
      <c r="I1859" s="2" t="s">
        <v>19518</v>
      </c>
      <c r="J1859" s="3"/>
      <c r="K1859" s="13" t="s">
        <v>15451</v>
      </c>
      <c r="L1859" s="13" t="s">
        <v>14680</v>
      </c>
      <c r="M1859" s="13"/>
      <c r="N1859" s="13" t="s">
        <v>14680</v>
      </c>
      <c r="O1859" s="13" t="s">
        <v>14680</v>
      </c>
      <c r="P1859" s="166" t="str">
        <f>IFERROR(VLOOKUP(D1859,'TPMS-auto'!A:D, 4,0),"Not-in-TPMS")</f>
        <v>0007108</v>
      </c>
      <c r="Q1859" s="166" t="str">
        <f>VLOOKUP(Table2[[#This Row],[Unit Number]],Ops,3,0)</f>
        <v>Carol &amp; Tasha</v>
      </c>
      <c r="R1859" s="173" t="str">
        <f>IFERROR(VLOOKUP(Table2[[#This Row],[Enterprise ID]], 'ExistingRental-12.11'!A:H, 3, 0), "Not Open On 12.11")</f>
        <v>Not Open On 12.11</v>
      </c>
      <c r="S1859" s="167" t="str">
        <f>IF(Table2[[#This Row],[Start Rental Date]]="New Rental", "New Rental", "Rental Extension Request")</f>
        <v>New Rental</v>
      </c>
      <c r="T1859" s="167" t="str">
        <f>IFERROR(IF(Table2[[#This Row],[Date of this request]]-Table2[[#This Row],[Tech Service Date]]&lt;60, "New Hire Rental", "Truck Breakdown"), "New Hire Rental")</f>
        <v>Truck Breakdown</v>
      </c>
      <c r="U1859" s="167" t="str">
        <f>IFERROR(VLOOKUP(Table2[[#This Row],[Enterprise ID]], 'ExistingRental-12.11'!A:H, 7, 0), "Not Open On 12.11")</f>
        <v>Not Open On 12.11</v>
      </c>
      <c r="V1859" s="173">
        <f>IFERROR(VLOOKUP(Table2[[#This Row],[Enterprise ID]],'Tech-ServiceDate'!A:B,2,0), "EitherNewHire or Termed")</f>
        <v>44630</v>
      </c>
    </row>
    <row r="1860" spans="1:22" ht="33.75" customHeight="1">
      <c r="A1860" s="15">
        <v>46049</v>
      </c>
      <c r="B1860" s="7">
        <v>61624</v>
      </c>
      <c r="C1860" s="4" t="s">
        <v>19519</v>
      </c>
      <c r="D1860" s="5" t="s">
        <v>17028</v>
      </c>
      <c r="E1860" s="176" t="str">
        <f t="shared" si="73"/>
        <v>61624</v>
      </c>
      <c r="F1860" s="181">
        <f>IFERROR(VLOOKUP(D1860,'TPMS-auto'!A:J, 10,0), "Not-in-TPMS")</f>
        <v>6269442631</v>
      </c>
      <c r="G1860" s="181" t="str">
        <f>IFERROR(VLOOKUP(D1860,'TPMS-auto'!A:J,6,0),"Not-in-TPMS")</f>
        <v>061624</v>
      </c>
      <c r="H1860" s="12" t="s">
        <v>14676</v>
      </c>
      <c r="I1860" s="2" t="s">
        <v>19520</v>
      </c>
      <c r="J1860" s="189" t="s">
        <v>19521</v>
      </c>
      <c r="K1860" s="13" t="s">
        <v>15451</v>
      </c>
      <c r="L1860" s="13" t="s">
        <v>14680</v>
      </c>
      <c r="M1860" s="13"/>
      <c r="N1860" s="13" t="s">
        <v>14680</v>
      </c>
      <c r="O1860" s="13" t="s">
        <v>14680</v>
      </c>
      <c r="P1860" s="166" t="str">
        <f>IFERROR(VLOOKUP(D1860,'TPMS-auto'!A:D, 4,0),"Not-in-TPMS")</f>
        <v>0007108</v>
      </c>
      <c r="Q1860" s="166" t="str">
        <f>VLOOKUP(Table2[[#This Row],[Unit Number]],Ops,3,0)</f>
        <v>Carol &amp; Tasha</v>
      </c>
      <c r="R1860" s="173" t="str">
        <f>IFERROR(VLOOKUP(Table2[[#This Row],[Enterprise ID]], 'ExistingRental-12.11'!A:H, 3, 0), "Not Open On 12.11")</f>
        <v>Not Open On 12.11</v>
      </c>
      <c r="S1860" s="167" t="str">
        <f>IF(Table2[[#This Row],[Start Rental Date]]="New Rental", "New Rental", "Rental Extension Request")</f>
        <v>New Rental</v>
      </c>
      <c r="T1860" s="167" t="str">
        <f>IFERROR(IF(Table2[[#This Row],[Date of this request]]-Table2[[#This Row],[Tech Service Date]]&lt;60, "New Hire Rental", "Truck Breakdown"), "New Hire Rental")</f>
        <v>Truck Breakdown</v>
      </c>
      <c r="U1860" s="167" t="str">
        <f>IFERROR(VLOOKUP(Table2[[#This Row],[Enterprise ID]], 'ExistingRental-12.11'!A:H, 7, 0), "Not Open On 12.11")</f>
        <v>Not Open On 12.11</v>
      </c>
      <c r="V1860" s="173">
        <f>IFERROR(VLOOKUP(Table2[[#This Row],[Enterprise ID]],'Tech-ServiceDate'!A:B,2,0), "EitherNewHire or Termed")</f>
        <v>44932</v>
      </c>
    </row>
    <row r="1861" spans="1:22" ht="33.75" customHeight="1">
      <c r="A1861" s="15">
        <v>46050</v>
      </c>
      <c r="B1861" s="8">
        <v>61123</v>
      </c>
      <c r="C1861" s="9" t="s">
        <v>17885</v>
      </c>
      <c r="D1861" s="10" t="s">
        <v>17886</v>
      </c>
      <c r="E1861" s="174" t="str">
        <f t="shared" si="73"/>
        <v>61123</v>
      </c>
      <c r="F1861" s="175">
        <f>IFERROR(VLOOKUP(D1861,'TPMS-auto'!A:J, 10,0), "Not-in-TPMS")</f>
        <v>9413102965</v>
      </c>
      <c r="G1861" s="175" t="str">
        <f>IFERROR(VLOOKUP(D1861,'TPMS-auto'!A:J,6,0),"Not-in-TPMS")</f>
        <v>021689</v>
      </c>
      <c r="H1861" s="12" t="s">
        <v>14676</v>
      </c>
      <c r="I1861" s="11" t="s">
        <v>19522</v>
      </c>
      <c r="J1861" s="13" t="s">
        <v>16573</v>
      </c>
      <c r="K1861" s="13" t="s">
        <v>15451</v>
      </c>
      <c r="L1861" s="13" t="s">
        <v>14680</v>
      </c>
      <c r="M1861" s="13"/>
      <c r="N1861" s="13" t="s">
        <v>14680</v>
      </c>
      <c r="O1861" s="13" t="s">
        <v>14680</v>
      </c>
      <c r="P1861" s="166" t="str">
        <f>IFERROR(VLOOKUP(D1861,'TPMS-auto'!A:D, 4,0),"Not-in-TPMS")</f>
        <v>0007435</v>
      </c>
      <c r="Q1861" s="166" t="str">
        <f>VLOOKUP(Table2[[#This Row],[Unit Number]],Ops,3,0)</f>
        <v>Rob &amp; Andrea</v>
      </c>
      <c r="R1861" s="172">
        <f>IFERROR(VLOOKUP(Table2[[#This Row],[Enterprise ID]], 'ExistingRental-12.11'!A:H, 3, 0), "Not Open On 12.11")</f>
        <v>45986</v>
      </c>
      <c r="S1861" s="166" t="str">
        <f>IF(Table2[[#This Row],[Start Rental Date]]="New Rental", "New Rental", "Rental Extension Request")</f>
        <v>New Rental</v>
      </c>
      <c r="T1861" s="166" t="str">
        <f>IFERROR(IF(Table2[[#This Row],[Date of this request]]-Table2[[#This Row],[Tech Service Date]]&lt;60, "New Hire Rental", "Truck Breakdown"), "New Hire Rental")</f>
        <v>Truck Breakdown</v>
      </c>
      <c r="U1861" s="166" t="str">
        <f>IFERROR(VLOOKUP(Table2[[#This Row],[Enterprise ID]], 'ExistingRental-12.11'!A:H, 7, 0), "Not Open On 12.11")</f>
        <v>RANDY PORTER</v>
      </c>
      <c r="V1861" s="172">
        <f>IFERROR(VLOOKUP(Table2[[#This Row],[Enterprise ID]],'Tech-ServiceDate'!A:B,2,0), "EitherNewHire or Termed")</f>
        <v>45970</v>
      </c>
    </row>
    <row r="1862" spans="1:22" ht="33.75" customHeight="1">
      <c r="A1862" s="15">
        <v>46050</v>
      </c>
      <c r="B1862" s="8">
        <v>46484</v>
      </c>
      <c r="C1862" s="9" t="s">
        <v>18418</v>
      </c>
      <c r="D1862" s="10" t="s">
        <v>10944</v>
      </c>
      <c r="E1862" s="174" t="str">
        <f t="shared" si="73"/>
        <v>46484</v>
      </c>
      <c r="F1862" s="175">
        <f>IFERROR(VLOOKUP(D1862,'TPMS-auto'!A:J, 10,0), "Not-in-TPMS")</f>
        <v>4437682369</v>
      </c>
      <c r="G1862" s="175" t="str">
        <f>IFERROR(VLOOKUP(D1862,'TPMS-auto'!A:J,6,0),"Not-in-TPMS")</f>
        <v>046484</v>
      </c>
      <c r="H1862" s="12">
        <v>46002</v>
      </c>
      <c r="I1862" s="2" t="s">
        <v>18419</v>
      </c>
      <c r="J1862" s="13" t="s">
        <v>19523</v>
      </c>
      <c r="K1862" s="13" t="s">
        <v>15451</v>
      </c>
      <c r="L1862" s="13" t="s">
        <v>14680</v>
      </c>
      <c r="M1862" s="13"/>
      <c r="N1862" s="13" t="s">
        <v>14680</v>
      </c>
      <c r="O1862" s="13" t="s">
        <v>14680</v>
      </c>
      <c r="P1862" s="166" t="str">
        <f>IFERROR(VLOOKUP(D1862,'TPMS-auto'!A:D, 4,0),"Not-in-TPMS")</f>
        <v>0007084</v>
      </c>
      <c r="Q1862" s="166" t="str">
        <f>VLOOKUP(Table2[[#This Row],[Unit Number]],Ops,3,0)</f>
        <v>Monica, Cheryl &amp; Machell</v>
      </c>
      <c r="R1862" s="172" t="str">
        <f>IFERROR(VLOOKUP(Table2[[#This Row],[Enterprise ID]], 'ExistingRental-12.11'!A:H, 3, 0), "Not Open On 12.11")</f>
        <v>Not Open On 12.11</v>
      </c>
      <c r="S1862" s="166" t="str">
        <f>IF(Table2[[#This Row],[Start Rental Date]]="New Rental", "New Rental", "Rental Extension Request")</f>
        <v>Rental Extension Request</v>
      </c>
      <c r="T1862" s="166" t="str">
        <f>IFERROR(IF(Table2[[#This Row],[Date of this request]]-Table2[[#This Row],[Tech Service Date]]&lt;60, "New Hire Rental", "Truck Breakdown"), "New Hire Rental")</f>
        <v>Truck Breakdown</v>
      </c>
      <c r="U1862" s="166" t="str">
        <f>IFERROR(VLOOKUP(Table2[[#This Row],[Enterprise ID]], 'ExistingRental-12.11'!A:H, 7, 0), "Not Open On 12.11")</f>
        <v>Not Open On 12.11</v>
      </c>
      <c r="V1862" s="172">
        <f>IFERROR(VLOOKUP(Table2[[#This Row],[Enterprise ID]],'Tech-ServiceDate'!A:B,2,0), "EitherNewHire or Termed")</f>
        <v>37255</v>
      </c>
    </row>
    <row r="1863" spans="1:22" ht="33.75" customHeight="1">
      <c r="A1863" s="15">
        <v>46050</v>
      </c>
      <c r="B1863" s="8">
        <v>47166</v>
      </c>
      <c r="C1863" s="9" t="s">
        <v>18450</v>
      </c>
      <c r="D1863" s="10" t="s">
        <v>18451</v>
      </c>
      <c r="E1863" s="174" t="str">
        <f t="shared" si="73"/>
        <v>47166</v>
      </c>
      <c r="F1863" s="175">
        <f>IFERROR(VLOOKUP(D1863,'TPMS-auto'!A:J, 10,0), "Not-in-TPMS")</f>
        <v>3345451628</v>
      </c>
      <c r="G1863" s="175" t="str">
        <f>IFERROR(VLOOKUP(D1863,'TPMS-auto'!A:J,6,0),"Not-in-TPMS")</f>
        <v>047166</v>
      </c>
      <c r="H1863" s="12">
        <v>46043</v>
      </c>
      <c r="I1863" s="11" t="s">
        <v>18452</v>
      </c>
      <c r="J1863" s="13" t="s">
        <v>19524</v>
      </c>
      <c r="K1863" s="13" t="s">
        <v>15451</v>
      </c>
      <c r="L1863" s="13" t="s">
        <v>14680</v>
      </c>
      <c r="M1863" s="13"/>
      <c r="N1863" s="13" t="s">
        <v>14680</v>
      </c>
      <c r="O1863" s="13" t="s">
        <v>14680</v>
      </c>
      <c r="P1863" s="166" t="str">
        <f>IFERROR(VLOOKUP(D1863,'TPMS-auto'!A:D, 4,0),"Not-in-TPMS")</f>
        <v>0008035</v>
      </c>
      <c r="Q1863" s="166" t="str">
        <f>VLOOKUP(Table2[[#This Row],[Unit Number]],Ops,3,0)</f>
        <v>Rob &amp; Andrea</v>
      </c>
      <c r="R1863" s="172" t="str">
        <f>IFERROR(VLOOKUP(Table2[[#This Row],[Enterprise ID]], 'ExistingRental-12.11'!A:H, 3, 0), "Not Open On 12.11")</f>
        <v>Not Open On 12.11</v>
      </c>
      <c r="S1863" s="166" t="str">
        <f>IF(Table2[[#This Row],[Start Rental Date]]="New Rental", "New Rental", "Rental Extension Request")</f>
        <v>Rental Extension Request</v>
      </c>
      <c r="T1863" s="166" t="str">
        <f>IFERROR(IF(Table2[[#This Row],[Date of this request]]-Table2[[#This Row],[Tech Service Date]]&lt;60, "New Hire Rental", "Truck Breakdown"), "New Hire Rental")</f>
        <v>Truck Breakdown</v>
      </c>
      <c r="U1863" s="166" t="str">
        <f>IFERROR(VLOOKUP(Table2[[#This Row],[Enterprise ID]], 'ExistingRental-12.11'!A:H, 7, 0), "Not Open On 12.11")</f>
        <v>Not Open On 12.11</v>
      </c>
      <c r="V1863" s="172">
        <f>IFERROR(VLOOKUP(Table2[[#This Row],[Enterprise ID]],'Tech-ServiceDate'!A:B,2,0), "EitherNewHire or Termed")</f>
        <v>42961</v>
      </c>
    </row>
    <row r="1864" spans="1:22" ht="33.75" customHeight="1">
      <c r="A1864" s="15">
        <v>46050</v>
      </c>
      <c r="B1864" s="8">
        <v>23307</v>
      </c>
      <c r="C1864" s="9" t="s">
        <v>19127</v>
      </c>
      <c r="D1864" s="10" t="s">
        <v>16483</v>
      </c>
      <c r="E1864" s="174" t="str">
        <f t="shared" si="73"/>
        <v>23307</v>
      </c>
      <c r="F1864" s="175">
        <f>IFERROR(VLOOKUP(D1864,'TPMS-auto'!A:J, 10,0), "Not-in-TPMS")</f>
        <v>3379305852</v>
      </c>
      <c r="G1864" s="175" t="str">
        <f>IFERROR(VLOOKUP(D1864,'TPMS-auto'!A:J,6,0),"Not-in-TPMS")</f>
        <v>023307</v>
      </c>
      <c r="H1864" s="12">
        <v>46031</v>
      </c>
      <c r="I1864" s="11" t="s">
        <v>19525</v>
      </c>
      <c r="J1864" s="13" t="s">
        <v>19526</v>
      </c>
      <c r="K1864" s="13" t="s">
        <v>15451</v>
      </c>
      <c r="L1864" s="13" t="s">
        <v>14680</v>
      </c>
      <c r="M1864" s="13"/>
      <c r="N1864" s="13" t="s">
        <v>14680</v>
      </c>
      <c r="O1864" s="13" t="s">
        <v>14680</v>
      </c>
      <c r="P1864" s="166" t="str">
        <f>IFERROR(VLOOKUP(D1864,'TPMS-auto'!A:D, 4,0),"Not-in-TPMS")</f>
        <v>0008107</v>
      </c>
      <c r="Q1864" s="166" t="str">
        <f>VLOOKUP(Table2[[#This Row],[Unit Number]],Ops,3,0)</f>
        <v>Carol &amp; Tasha</v>
      </c>
      <c r="R1864" s="172" t="str">
        <f>IFERROR(VLOOKUP(Table2[[#This Row],[Enterprise ID]], 'ExistingRental-12.11'!A:H, 3, 0), "Not Open On 12.11")</f>
        <v>Not Open On 12.11</v>
      </c>
      <c r="S1864" s="166" t="str">
        <f>IF(Table2[[#This Row],[Start Rental Date]]="New Rental", "New Rental", "Rental Extension Request")</f>
        <v>Rental Extension Request</v>
      </c>
      <c r="T1864" s="166" t="str">
        <f>IFERROR(IF(Table2[[#This Row],[Date of this request]]-Table2[[#This Row],[Tech Service Date]]&lt;60, "New Hire Rental", "Truck Breakdown"), "New Hire Rental")</f>
        <v>Truck Breakdown</v>
      </c>
      <c r="U1864" s="166" t="str">
        <f>IFERROR(VLOOKUP(Table2[[#This Row],[Enterprise ID]], 'ExistingRental-12.11'!A:H, 7, 0), "Not Open On 12.11")</f>
        <v>Not Open On 12.11</v>
      </c>
      <c r="V1864" s="172">
        <f>IFERROR(VLOOKUP(Table2[[#This Row],[Enterprise ID]],'Tech-ServiceDate'!A:B,2,0), "EitherNewHire or Termed")</f>
        <v>45053</v>
      </c>
    </row>
    <row r="1865" spans="1:22" ht="33.75" customHeight="1">
      <c r="A1865" s="15">
        <v>46050</v>
      </c>
      <c r="B1865" s="8">
        <v>21175</v>
      </c>
      <c r="C1865" s="9" t="s">
        <v>19392</v>
      </c>
      <c r="D1865" s="10" t="s">
        <v>15267</v>
      </c>
      <c r="E1865" s="174" t="str">
        <f t="shared" si="73"/>
        <v>21175</v>
      </c>
      <c r="F1865" s="175">
        <f>IFERROR(VLOOKUP(D1865,'TPMS-auto'!A:J, 10,0), "Not-in-TPMS")</f>
        <v>8178193584</v>
      </c>
      <c r="G1865" s="175" t="str">
        <f>IFERROR(VLOOKUP(D1865,'TPMS-auto'!A:J,6,0),"Not-in-TPMS")</f>
        <v>021175</v>
      </c>
      <c r="H1865" s="12">
        <v>46043</v>
      </c>
      <c r="I1865" s="11" t="s">
        <v>19527</v>
      </c>
      <c r="J1865" s="13" t="s">
        <v>19528</v>
      </c>
      <c r="K1865" s="13" t="s">
        <v>15451</v>
      </c>
      <c r="L1865" s="13" t="s">
        <v>14680</v>
      </c>
      <c r="M1865" s="13"/>
      <c r="N1865" s="13" t="s">
        <v>14680</v>
      </c>
      <c r="O1865" s="13" t="s">
        <v>14680</v>
      </c>
      <c r="P1865" s="166" t="str">
        <f>IFERROR(VLOOKUP(D1865,'TPMS-auto'!A:D, 4,0),"Not-in-TPMS")</f>
        <v>0007995</v>
      </c>
      <c r="Q1865" s="166" t="str">
        <f>VLOOKUP(Table2[[#This Row],[Unit Number]],Ops,3,0)</f>
        <v>Carol &amp; Tasha</v>
      </c>
      <c r="R1865" s="172">
        <f>IFERROR(VLOOKUP(Table2[[#This Row],[Enterprise ID]], 'ExistingRental-12.11'!A:H, 3, 0), "Not Open On 12.11")</f>
        <v>45925</v>
      </c>
      <c r="S1865" s="166" t="str">
        <f>IF(Table2[[#This Row],[Start Rental Date]]="New Rental", "New Rental", "Rental Extension Request")</f>
        <v>Rental Extension Request</v>
      </c>
      <c r="T1865" s="166" t="str">
        <f>IFERROR(IF(Table2[[#This Row],[Date of this request]]-Table2[[#This Row],[Tech Service Date]]&lt;60, "New Hire Rental", "Truck Breakdown"), "New Hire Rental")</f>
        <v>Truck Breakdown</v>
      </c>
      <c r="U1865" s="166" t="str">
        <f>IFERROR(VLOOKUP(Table2[[#This Row],[Enterprise ID]], 'ExistingRental-12.11'!A:H, 7, 0), "Not Open On 12.11")</f>
        <v>KYLE TATUM</v>
      </c>
      <c r="V1865" s="172">
        <f>IFERROR(VLOOKUP(Table2[[#This Row],[Enterprise ID]],'Tech-ServiceDate'!A:B,2,0), "EitherNewHire or Termed")</f>
        <v>45655</v>
      </c>
    </row>
    <row r="1866" spans="1:22" ht="33.75" customHeight="1">
      <c r="A1866" s="15">
        <v>46050</v>
      </c>
      <c r="B1866" s="8">
        <v>61367</v>
      </c>
      <c r="C1866" s="9" t="s">
        <v>18045</v>
      </c>
      <c r="D1866" s="10" t="s">
        <v>18046</v>
      </c>
      <c r="E1866" s="174" t="str">
        <f t="shared" si="73"/>
        <v>61367</v>
      </c>
      <c r="F1866" s="175">
        <f>IFERROR(VLOOKUP(D1866,'TPMS-auto'!A:J, 10,0), "Not-in-TPMS")</f>
        <v>8506312849</v>
      </c>
      <c r="G1866" s="175" t="str">
        <f>IFERROR(VLOOKUP(D1866,'TPMS-auto'!A:J,6,0),"Not-in-TPMS")</f>
        <v>061367</v>
      </c>
      <c r="H1866" s="12">
        <v>45989</v>
      </c>
      <c r="I1866" s="11" t="s">
        <v>19529</v>
      </c>
      <c r="J1866" s="13" t="s">
        <v>19336</v>
      </c>
      <c r="K1866" s="13" t="s">
        <v>15451</v>
      </c>
      <c r="L1866" s="13" t="s">
        <v>14680</v>
      </c>
      <c r="M1866" s="13"/>
      <c r="N1866" s="13" t="s">
        <v>14680</v>
      </c>
      <c r="O1866" s="13" t="s">
        <v>14680</v>
      </c>
      <c r="P1866" s="166" t="str">
        <f>IFERROR(VLOOKUP(D1866,'TPMS-auto'!A:D, 4,0),"Not-in-TPMS")</f>
        <v>0008035</v>
      </c>
      <c r="Q1866" s="166" t="str">
        <f>VLOOKUP(Table2[[#This Row],[Unit Number]],Ops,3,0)</f>
        <v>Rob &amp; Andrea</v>
      </c>
      <c r="R1866" s="172">
        <f>IFERROR(VLOOKUP(Table2[[#This Row],[Enterprise ID]], 'ExistingRental-12.11'!A:H, 3, 0), "Not Open On 12.11")</f>
        <v>45992</v>
      </c>
      <c r="S1866" s="166" t="str">
        <f>IF(Table2[[#This Row],[Start Rental Date]]="New Rental", "New Rental", "Rental Extension Request")</f>
        <v>Rental Extension Request</v>
      </c>
      <c r="T1866" s="166" t="str">
        <f>IFERROR(IF(Table2[[#This Row],[Date of this request]]-Table2[[#This Row],[Tech Service Date]]&lt;60, "New Hire Rental", "Truck Breakdown"), "New Hire Rental")</f>
        <v>Truck Breakdown</v>
      </c>
      <c r="U1866" s="166" t="str">
        <f>IFERROR(VLOOKUP(Table2[[#This Row],[Enterprise ID]], 'ExistingRental-12.11'!A:H, 7, 0), "Not Open On 12.11")</f>
        <v>MARK MCGILL</v>
      </c>
      <c r="V1866" s="172">
        <f>IFERROR(VLOOKUP(Table2[[#This Row],[Enterprise ID]],'Tech-ServiceDate'!A:B,2,0), "EitherNewHire or Termed")</f>
        <v>42478</v>
      </c>
    </row>
    <row r="1867" spans="1:22" ht="33.75" customHeight="1">
      <c r="A1867" s="15">
        <v>46050</v>
      </c>
      <c r="B1867" s="8">
        <v>23159</v>
      </c>
      <c r="C1867" s="9" t="s">
        <v>19530</v>
      </c>
      <c r="D1867" s="10" t="s">
        <v>19531</v>
      </c>
      <c r="E1867" s="174" t="str">
        <f t="shared" si="73"/>
        <v>23159</v>
      </c>
      <c r="F1867" s="175">
        <f>IFERROR(VLOOKUP(D1867,'TPMS-auto'!A:J, 10,0), "Not-in-TPMS")</f>
        <v>8507163097</v>
      </c>
      <c r="G1867" s="175" t="str">
        <f>IFERROR(VLOOKUP(D1867,'TPMS-auto'!A:J,6,0),"Not-in-TPMS")</f>
        <v>023159</v>
      </c>
      <c r="H1867" s="12" t="s">
        <v>14676</v>
      </c>
      <c r="I1867" s="11" t="s">
        <v>19532</v>
      </c>
      <c r="J1867" s="13" t="s">
        <v>19533</v>
      </c>
      <c r="K1867" s="13" t="s">
        <v>15451</v>
      </c>
      <c r="L1867" s="13" t="s">
        <v>14680</v>
      </c>
      <c r="M1867" s="13"/>
      <c r="N1867" s="13" t="s">
        <v>14680</v>
      </c>
      <c r="O1867" s="13" t="s">
        <v>14680</v>
      </c>
      <c r="P1867" s="166" t="str">
        <f>IFERROR(VLOOKUP(D1867,'TPMS-auto'!A:D, 4,0),"Not-in-TPMS")</f>
        <v>0008035</v>
      </c>
      <c r="Q1867" s="166" t="str">
        <f>VLOOKUP(Table2[[#This Row],[Unit Number]],Ops,3,0)</f>
        <v>Rob &amp; Andrea</v>
      </c>
      <c r="R1867" s="172" t="str">
        <f>IFERROR(VLOOKUP(Table2[[#This Row],[Enterprise ID]], 'ExistingRental-12.11'!A:H, 3, 0), "Not Open On 12.11")</f>
        <v>Not Open On 12.11</v>
      </c>
      <c r="S1867" s="166" t="str">
        <f>IF(Table2[[#This Row],[Start Rental Date]]="New Rental", "New Rental", "Rental Extension Request")</f>
        <v>New Rental</v>
      </c>
      <c r="T1867" s="166" t="str">
        <f>IFERROR(IF(Table2[[#This Row],[Date of this request]]-Table2[[#This Row],[Tech Service Date]]&lt;60, "New Hire Rental", "Truck Breakdown"), "New Hire Rental")</f>
        <v>Truck Breakdown</v>
      </c>
      <c r="U1867" s="166" t="str">
        <f>IFERROR(VLOOKUP(Table2[[#This Row],[Enterprise ID]], 'ExistingRental-12.11'!A:H, 7, 0), "Not Open On 12.11")</f>
        <v>Not Open On 12.11</v>
      </c>
      <c r="V1867" s="172">
        <f>IFERROR(VLOOKUP(Table2[[#This Row],[Enterprise ID]],'Tech-ServiceDate'!A:B,2,0), "EitherNewHire or Termed")</f>
        <v>45949</v>
      </c>
    </row>
    <row r="1868" spans="1:22" ht="33.75" customHeight="1">
      <c r="A1868" s="15">
        <v>46050</v>
      </c>
      <c r="B1868" s="7">
        <v>24071</v>
      </c>
      <c r="C1868" s="4" t="s">
        <v>19534</v>
      </c>
      <c r="D1868" s="5" t="s">
        <v>19396</v>
      </c>
      <c r="E1868" s="176" t="str">
        <f t="shared" ref="E1868:E1931" si="74">TRIM(B1868)</f>
        <v>24071</v>
      </c>
      <c r="F1868" s="181">
        <f>IFERROR(VLOOKUP(D1868,'TPMS-auto'!A:J, 10,0), "Not-in-TPMS")</f>
        <v>4093080339</v>
      </c>
      <c r="G1868" s="181" t="str">
        <f>IFERROR(VLOOKUP(D1868,'TPMS-auto'!A:J,6,0),"Not-in-TPMS")</f>
        <v>023301</v>
      </c>
      <c r="H1868" s="12">
        <v>45958</v>
      </c>
      <c r="I1868" s="2" t="s">
        <v>19535</v>
      </c>
      <c r="J1868" s="3" t="s">
        <v>19536</v>
      </c>
      <c r="K1868" s="13" t="s">
        <v>15451</v>
      </c>
      <c r="L1868" s="13" t="s">
        <v>14680</v>
      </c>
      <c r="M1868" s="13"/>
      <c r="N1868" s="13" t="s">
        <v>14680</v>
      </c>
      <c r="O1868" s="13" t="s">
        <v>14680</v>
      </c>
      <c r="P1868" s="166" t="str">
        <f>IFERROR(VLOOKUP(D1868,'TPMS-auto'!A:D, 4,0),"Not-in-TPMS")</f>
        <v>0008107</v>
      </c>
      <c r="Q1868" s="166" t="str">
        <f>VLOOKUP(Table2[[#This Row],[Unit Number]],Ops,3,0)</f>
        <v>Carol &amp; Tasha</v>
      </c>
      <c r="R1868" s="173" t="str">
        <f>IFERROR(VLOOKUP(Table2[[#This Row],[Enterprise ID]], 'ExistingRental-12.11'!A:H, 3, 0), "Not Open On 12.11")</f>
        <v>Not Open On 12.11</v>
      </c>
      <c r="S1868" s="167" t="str">
        <f>IF(Table2[[#This Row],[Start Rental Date]]="New Rental", "New Rental", "Rental Extension Request")</f>
        <v>Rental Extension Request</v>
      </c>
      <c r="T1868" s="167" t="str">
        <f>IFERROR(IF(Table2[[#This Row],[Date of this request]]-Table2[[#This Row],[Tech Service Date]]&lt;60, "New Hire Rental", "Truck Breakdown"), "New Hire Rental")</f>
        <v>Truck Breakdown</v>
      </c>
      <c r="U1868" s="167" t="str">
        <f>IFERROR(VLOOKUP(Table2[[#This Row],[Enterprise ID]], 'ExistingRental-12.11'!A:H, 7, 0), "Not Open On 12.11")</f>
        <v>Not Open On 12.11</v>
      </c>
      <c r="V1868" s="173">
        <f>IFERROR(VLOOKUP(Table2[[#This Row],[Enterprise ID]],'Tech-ServiceDate'!A:B,2,0), "EitherNewHire or Termed")</f>
        <v>45872</v>
      </c>
    </row>
    <row r="1869" spans="1:22" ht="33.75" customHeight="1">
      <c r="A1869" s="15">
        <v>46050</v>
      </c>
      <c r="B1869" s="8">
        <v>36777</v>
      </c>
      <c r="C1869" s="9" t="s">
        <v>17702</v>
      </c>
      <c r="D1869" s="10" t="s">
        <v>16416</v>
      </c>
      <c r="E1869" s="174" t="str">
        <f t="shared" si="74"/>
        <v>36777</v>
      </c>
      <c r="F1869" s="175">
        <f>IFERROR(VLOOKUP(D1869,'TPMS-auto'!A:J, 10,0), "Not-in-TPMS")</f>
        <v>8062070309</v>
      </c>
      <c r="G1869" s="175" t="str">
        <f>IFERROR(VLOOKUP(D1869,'TPMS-auto'!A:J,6,0),"Not-in-TPMS")</f>
        <v>036777</v>
      </c>
      <c r="H1869" s="12">
        <v>45979</v>
      </c>
      <c r="I1869" s="11" t="s">
        <v>16417</v>
      </c>
      <c r="J1869" s="13"/>
      <c r="K1869" s="13" t="s">
        <v>15451</v>
      </c>
      <c r="L1869" s="13" t="s">
        <v>14680</v>
      </c>
      <c r="M1869" s="13"/>
      <c r="N1869" s="13" t="s">
        <v>14680</v>
      </c>
      <c r="O1869" s="13" t="s">
        <v>14680</v>
      </c>
      <c r="P1869" s="166" t="str">
        <f>IFERROR(VLOOKUP(D1869,'TPMS-auto'!A:D, 4,0),"Not-in-TPMS")</f>
        <v>0007995</v>
      </c>
      <c r="Q1869" s="166" t="str">
        <f>VLOOKUP(Table2[[#This Row],[Unit Number]],Ops,3,0)</f>
        <v>Carol &amp; Tasha</v>
      </c>
      <c r="R1869" s="172">
        <f>IFERROR(VLOOKUP(Table2[[#This Row],[Enterprise ID]], 'ExistingRental-12.11'!A:H, 3, 0), "Not Open On 12.11")</f>
        <v>45945</v>
      </c>
      <c r="S1869" s="166" t="str">
        <f>IF(Table2[[#This Row],[Start Rental Date]]="New Rental", "New Rental", "Rental Extension Request")</f>
        <v>Rental Extension Request</v>
      </c>
      <c r="T1869" s="166" t="str">
        <f>IFERROR(IF(Table2[[#This Row],[Date of this request]]-Table2[[#This Row],[Tech Service Date]]&lt;60, "New Hire Rental", "Truck Breakdown"), "New Hire Rental")</f>
        <v>Truck Breakdown</v>
      </c>
      <c r="U1869" s="166" t="str">
        <f>IFERROR(VLOOKUP(Table2[[#This Row],[Enterprise ID]], 'ExistingRental-12.11'!A:H, 7, 0), "Not Open On 12.11")</f>
        <v>ERIC DAVIS</v>
      </c>
      <c r="V1869" s="172">
        <f>IFERROR(VLOOKUP(Table2[[#This Row],[Enterprise ID]],'Tech-ServiceDate'!A:B,2,0), "EitherNewHire or Termed")</f>
        <v>44180</v>
      </c>
    </row>
    <row r="1870" spans="1:22" ht="33.75" customHeight="1">
      <c r="A1870" s="15">
        <v>46051</v>
      </c>
      <c r="B1870" s="8">
        <v>61574</v>
      </c>
      <c r="C1870" s="9" t="s">
        <v>19537</v>
      </c>
      <c r="D1870" s="10" t="s">
        <v>13158</v>
      </c>
      <c r="E1870" s="174" t="str">
        <f t="shared" si="74"/>
        <v>61574</v>
      </c>
      <c r="F1870" s="175">
        <f>IFERROR(VLOOKUP(D1870,'TPMS-auto'!A:J, 10,0), "Not-in-TPMS")</f>
        <v>8024977134</v>
      </c>
      <c r="G1870" s="175" t="str">
        <f>IFERROR(VLOOKUP(D1870,'TPMS-auto'!A:J,6,0),"Not-in-TPMS")</f>
        <v>036333</v>
      </c>
      <c r="H1870" s="12" t="s">
        <v>14676</v>
      </c>
      <c r="I1870" s="11" t="s">
        <v>19538</v>
      </c>
      <c r="J1870" s="13" t="s">
        <v>19539</v>
      </c>
      <c r="K1870" s="13" t="s">
        <v>15451</v>
      </c>
      <c r="L1870" s="13" t="s">
        <v>14680</v>
      </c>
      <c r="M1870" s="13"/>
      <c r="N1870" s="13" t="s">
        <v>14680</v>
      </c>
      <c r="O1870" s="13" t="s">
        <v>14680</v>
      </c>
      <c r="P1870" s="166" t="str">
        <f>IFERROR(VLOOKUP(D1870,'TPMS-auto'!A:D, 4,0),"Not-in-TPMS")</f>
        <v>0007670</v>
      </c>
      <c r="Q1870" s="166" t="str">
        <f>VLOOKUP(Table2[[#This Row],[Unit Number]],Ops,3,0)</f>
        <v>Rob &amp; Andrea</v>
      </c>
      <c r="R1870" s="172" t="str">
        <f>IFERROR(VLOOKUP(Table2[[#This Row],[Enterprise ID]], 'ExistingRental-12.11'!A:H, 3, 0), "Not Open On 12.11")</f>
        <v>Not Open On 12.11</v>
      </c>
      <c r="S1870" s="166" t="str">
        <f>IF(Table2[[#This Row],[Start Rental Date]]="New Rental", "New Rental", "Rental Extension Request")</f>
        <v>New Rental</v>
      </c>
      <c r="T1870" s="166" t="str">
        <f>IFERROR(IF(Table2[[#This Row],[Date of this request]]-Table2[[#This Row],[Tech Service Date]]&lt;60, "New Hire Rental", "Truck Breakdown"), "New Hire Rental")</f>
        <v>Truck Breakdown</v>
      </c>
      <c r="U1870" s="166" t="str">
        <f>IFERROR(VLOOKUP(Table2[[#This Row],[Enterprise ID]], 'ExistingRental-12.11'!A:H, 7, 0), "Not Open On 12.11")</f>
        <v>Not Open On 12.11</v>
      </c>
      <c r="V1870" s="172">
        <f>IFERROR(VLOOKUP(Table2[[#This Row],[Enterprise ID]],'Tech-ServiceDate'!A:B,2,0), "EitherNewHire or Termed")</f>
        <v>37109</v>
      </c>
    </row>
    <row r="1871" spans="1:22" ht="33.75" customHeight="1">
      <c r="A1871" s="15">
        <v>46051</v>
      </c>
      <c r="B1871" s="8">
        <v>37303</v>
      </c>
      <c r="C1871" s="9" t="s">
        <v>19540</v>
      </c>
      <c r="D1871" s="10" t="s">
        <v>17219</v>
      </c>
      <c r="E1871" s="174" t="str">
        <f t="shared" si="74"/>
        <v>37303</v>
      </c>
      <c r="F1871" s="175">
        <f>IFERROR(VLOOKUP(D1871,'TPMS-auto'!A:J, 10,0), "Not-in-TPMS")</f>
        <v>3158860334</v>
      </c>
      <c r="G1871" s="175" t="str">
        <f>IFERROR(VLOOKUP(D1871,'TPMS-auto'!A:J,6,0),"Not-in-TPMS")</f>
        <v>037303</v>
      </c>
      <c r="H1871" s="12" t="s">
        <v>14676</v>
      </c>
      <c r="I1871" s="11" t="s">
        <v>19541</v>
      </c>
      <c r="J1871" s="13" t="s">
        <v>19542</v>
      </c>
      <c r="K1871" s="13" t="s">
        <v>15451</v>
      </c>
      <c r="L1871" s="13" t="s">
        <v>14680</v>
      </c>
      <c r="M1871" s="13"/>
      <c r="N1871" s="13" t="s">
        <v>14680</v>
      </c>
      <c r="O1871" s="13" t="s">
        <v>14680</v>
      </c>
      <c r="P1871" s="166" t="str">
        <f>IFERROR(VLOOKUP(D1871,'TPMS-auto'!A:D, 4,0),"Not-in-TPMS")</f>
        <v>0007670</v>
      </c>
      <c r="Q1871" s="166" t="str">
        <f>VLOOKUP(Table2[[#This Row],[Unit Number]],Ops,3,0)</f>
        <v>Rob &amp; Andrea</v>
      </c>
      <c r="R1871" s="172" t="str">
        <f>IFERROR(VLOOKUP(Table2[[#This Row],[Enterprise ID]], 'ExistingRental-12.11'!A:H, 3, 0), "Not Open On 12.11")</f>
        <v>Not Open On 12.11</v>
      </c>
      <c r="S1871" s="166" t="str">
        <f>IF(Table2[[#This Row],[Start Rental Date]]="New Rental", "New Rental", "Rental Extension Request")</f>
        <v>New Rental</v>
      </c>
      <c r="T1871" s="166" t="str">
        <f>IFERROR(IF(Table2[[#This Row],[Date of this request]]-Table2[[#This Row],[Tech Service Date]]&lt;60, "New Hire Rental", "Truck Breakdown"), "New Hire Rental")</f>
        <v>Truck Breakdown</v>
      </c>
      <c r="U1871" s="166" t="str">
        <f>IFERROR(VLOOKUP(Table2[[#This Row],[Enterprise ID]], 'ExistingRental-12.11'!A:H, 7, 0), "Not Open On 12.11")</f>
        <v>Not Open On 12.11</v>
      </c>
      <c r="V1871" s="172">
        <f>IFERROR(VLOOKUP(Table2[[#This Row],[Enterprise ID]],'Tech-ServiceDate'!A:B,2,0), "EitherNewHire or Termed")</f>
        <v>45956</v>
      </c>
    </row>
    <row r="1872" spans="1:22" ht="33.75" customHeight="1">
      <c r="A1872" s="15">
        <v>46051</v>
      </c>
      <c r="B1872" s="8">
        <v>36534</v>
      </c>
      <c r="C1872" s="9" t="s">
        <v>18972</v>
      </c>
      <c r="D1872" s="10" t="s">
        <v>18973</v>
      </c>
      <c r="E1872" s="174" t="str">
        <f t="shared" si="74"/>
        <v>36534</v>
      </c>
      <c r="F1872" s="175" t="str">
        <f>IFERROR(VLOOKUP(D1872,'TPMS-auto'!A:J, 10,0), "Not-in-TPMS")</f>
        <v>Not-in-TPMS</v>
      </c>
      <c r="G1872" s="175" t="str">
        <f>IFERROR(VLOOKUP(D1872,'TPMS-auto'!A:J,6,0),"Not-in-TPMS")</f>
        <v>Not-in-TPMS</v>
      </c>
      <c r="H1872" s="12" t="s">
        <v>14676</v>
      </c>
      <c r="I1872" s="11" t="s">
        <v>16008</v>
      </c>
      <c r="J1872" s="13" t="s">
        <v>19543</v>
      </c>
      <c r="K1872" s="13" t="s">
        <v>15451</v>
      </c>
      <c r="L1872" s="13" t="s">
        <v>14680</v>
      </c>
      <c r="M1872" s="13"/>
      <c r="N1872" s="13" t="s">
        <v>14680</v>
      </c>
      <c r="O1872" s="13" t="s">
        <v>14680</v>
      </c>
      <c r="P1872" s="166" t="str">
        <f>IFERROR(VLOOKUP(D1872,'TPMS-auto'!A:D, 4,0),"Not-in-TPMS")</f>
        <v>Not-in-TPMS</v>
      </c>
      <c r="Q1872" s="166" t="e">
        <f>VLOOKUP(Table2[[#This Row],[Unit Number]],Ops,3,0)</f>
        <v>#N/A</v>
      </c>
      <c r="R1872" s="172" t="str">
        <f>IFERROR(VLOOKUP(Table2[[#This Row],[Enterprise ID]], 'ExistingRental-12.11'!A:H, 3, 0), "Not Open On 12.11")</f>
        <v>Not Open On 12.11</v>
      </c>
      <c r="S1872" s="166" t="str">
        <f>IF(Table2[[#This Row],[Start Rental Date]]="New Rental", "New Rental", "Rental Extension Request")</f>
        <v>New Rental</v>
      </c>
      <c r="T1872" s="166" t="str">
        <f>IFERROR(IF(Table2[[#This Row],[Date of this request]]-Table2[[#This Row],[Tech Service Date]]&lt;60, "New Hire Rental", "Truck Breakdown"), "New Hire Rental")</f>
        <v>New Hire Rental</v>
      </c>
      <c r="U1872" s="166" t="str">
        <f>IFERROR(VLOOKUP(Table2[[#This Row],[Enterprise ID]], 'ExistingRental-12.11'!A:H, 7, 0), "Not Open On 12.11")</f>
        <v>Not Open On 12.11</v>
      </c>
      <c r="V1872" s="172" t="str">
        <f>IFERROR(VLOOKUP(Table2[[#This Row],[Enterprise ID]],'Tech-ServiceDate'!A:B,2,0), "EitherNewHire or Termed")</f>
        <v>EitherNewHire or Termed</v>
      </c>
    </row>
    <row r="1873" spans="1:22" ht="33.75" customHeight="1">
      <c r="A1873" s="15">
        <v>46051</v>
      </c>
      <c r="B1873" s="8">
        <v>21165</v>
      </c>
      <c r="C1873" s="9" t="s">
        <v>19544</v>
      </c>
      <c r="D1873" s="10" t="s">
        <v>19545</v>
      </c>
      <c r="E1873" s="174" t="str">
        <f t="shared" si="74"/>
        <v>21165</v>
      </c>
      <c r="F1873" s="175">
        <f>IFERROR(VLOOKUP(D1873,'TPMS-auto'!A:J, 10,0), "Not-in-TPMS")</f>
        <v>6088602078</v>
      </c>
      <c r="G1873" s="175" t="str">
        <f>IFERROR(VLOOKUP(D1873,'TPMS-auto'!A:J,6,0),"Not-in-TPMS")</f>
        <v>021165</v>
      </c>
      <c r="H1873" s="12" t="s">
        <v>14676</v>
      </c>
      <c r="I1873" s="11" t="s">
        <v>19546</v>
      </c>
      <c r="J1873" s="13" t="s">
        <v>19336</v>
      </c>
      <c r="K1873" s="13" t="s">
        <v>15451</v>
      </c>
      <c r="L1873" s="13" t="s">
        <v>14680</v>
      </c>
      <c r="M1873" s="13"/>
      <c r="N1873" s="13" t="s">
        <v>14680</v>
      </c>
      <c r="O1873" s="13" t="s">
        <v>14680</v>
      </c>
      <c r="P1873" s="166" t="str">
        <f>IFERROR(VLOOKUP(D1873,'TPMS-auto'!A:D, 4,0),"Not-in-TPMS")</f>
        <v>0008555</v>
      </c>
      <c r="Q1873" s="166" t="str">
        <f>VLOOKUP(Table2[[#This Row],[Unit Number]],Ops,3,0)</f>
        <v>Monica, Cheryl &amp; Machell</v>
      </c>
      <c r="R1873" s="172" t="str">
        <f>IFERROR(VLOOKUP(Table2[[#This Row],[Enterprise ID]], 'ExistingRental-12.11'!A:H, 3, 0), "Not Open On 12.11")</f>
        <v>Not Open On 12.11</v>
      </c>
      <c r="S1873" s="166" t="str">
        <f>IF(Table2[[#This Row],[Start Rental Date]]="New Rental", "New Rental", "Rental Extension Request")</f>
        <v>New Rental</v>
      </c>
      <c r="T1873" s="166" t="str">
        <f>IFERROR(IF(Table2[[#This Row],[Date of this request]]-Table2[[#This Row],[Tech Service Date]]&lt;60, "New Hire Rental", "Truck Breakdown"), "New Hire Rental")</f>
        <v>Truck Breakdown</v>
      </c>
      <c r="U1873" s="166" t="str">
        <f>IFERROR(VLOOKUP(Table2[[#This Row],[Enterprise ID]], 'ExistingRental-12.11'!A:H, 7, 0), "Not Open On 12.11")</f>
        <v>Not Open On 12.11</v>
      </c>
      <c r="V1873" s="172">
        <f>IFERROR(VLOOKUP(Table2[[#This Row],[Enterprise ID]],'Tech-ServiceDate'!A:B,2,0), "EitherNewHire or Termed")</f>
        <v>44952</v>
      </c>
    </row>
    <row r="1874" spans="1:22" ht="33.75" customHeight="1">
      <c r="A1874" s="15">
        <v>46051</v>
      </c>
      <c r="B1874" s="8">
        <v>46976</v>
      </c>
      <c r="C1874" s="9" t="s">
        <v>15877</v>
      </c>
      <c r="D1874" s="10" t="s">
        <v>13197</v>
      </c>
      <c r="E1874" s="174" t="str">
        <f t="shared" si="74"/>
        <v>46976</v>
      </c>
      <c r="F1874" s="175">
        <f>IFERROR(VLOOKUP(D1874,'TPMS-auto'!A:J, 10,0), "Not-in-TPMS")</f>
        <v>3012227835</v>
      </c>
      <c r="G1874" s="175" t="str">
        <f>IFERROR(VLOOKUP(D1874,'TPMS-auto'!A:J,6,0),"Not-in-TPMS")</f>
        <v>046976</v>
      </c>
      <c r="H1874" s="12">
        <v>45968</v>
      </c>
      <c r="I1874" s="11" t="s">
        <v>18041</v>
      </c>
      <c r="J1874" s="13" t="s">
        <v>19547</v>
      </c>
      <c r="K1874" s="3" t="s">
        <v>15483</v>
      </c>
      <c r="L1874" s="13" t="s">
        <v>14680</v>
      </c>
      <c r="M1874" s="13"/>
      <c r="N1874" s="13" t="s">
        <v>14680</v>
      </c>
      <c r="O1874" s="13" t="s">
        <v>14680</v>
      </c>
      <c r="P1874" s="166" t="str">
        <f>IFERROR(VLOOKUP(D1874,'TPMS-auto'!A:D, 4,0),"Not-in-TPMS")</f>
        <v>0007084</v>
      </c>
      <c r="Q1874" s="166" t="str">
        <f>VLOOKUP(Table2[[#This Row],[Unit Number]],Ops,3,0)</f>
        <v>Monica, Cheryl &amp; Machell</v>
      </c>
      <c r="R1874" s="172">
        <f>IFERROR(VLOOKUP(Table2[[#This Row],[Enterprise ID]], 'ExistingRental-12.11'!A:H, 3, 0), "Not Open On 12.11")</f>
        <v>45915</v>
      </c>
      <c r="S1874" s="166" t="str">
        <f>IF(Table2[[#This Row],[Start Rental Date]]="New Rental", "New Rental", "Rental Extension Request")</f>
        <v>Rental Extension Request</v>
      </c>
      <c r="T1874" s="166" t="str">
        <f>IFERROR(IF(Table2[[#This Row],[Date of this request]]-Table2[[#This Row],[Tech Service Date]]&lt;60, "New Hire Rental", "Truck Breakdown"), "New Hire Rental")</f>
        <v>Truck Breakdown</v>
      </c>
      <c r="U1874" s="166" t="str">
        <f>IFERROR(VLOOKUP(Table2[[#This Row],[Enterprise ID]], 'ExistingRental-12.11'!A:H, 7, 0), "Not Open On 12.11")</f>
        <v>THOMAS DOHERTY</v>
      </c>
      <c r="V1874" s="172">
        <f>IFERROR(VLOOKUP(Table2[[#This Row],[Enterprise ID]],'Tech-ServiceDate'!A:B,2,0), "EitherNewHire or Termed")</f>
        <v>39034</v>
      </c>
    </row>
    <row r="1875" spans="1:22" ht="33.75" customHeight="1">
      <c r="A1875" s="15">
        <v>46051</v>
      </c>
      <c r="B1875" s="8">
        <v>61374</v>
      </c>
      <c r="C1875" s="9" t="s">
        <v>19098</v>
      </c>
      <c r="D1875" s="10" t="s">
        <v>16708</v>
      </c>
      <c r="E1875" s="174" t="str">
        <f t="shared" si="74"/>
        <v>61374</v>
      </c>
      <c r="F1875" s="175">
        <f>IFERROR(VLOOKUP(D1875,'TPMS-auto'!A:J, 10,0), "Not-in-TPMS")</f>
        <v>4109006411</v>
      </c>
      <c r="G1875" s="175" t="str">
        <f>IFERROR(VLOOKUP(D1875,'TPMS-auto'!A:J,6,0),"Not-in-TPMS")</f>
        <v>061374</v>
      </c>
      <c r="H1875" s="12" t="s">
        <v>14676</v>
      </c>
      <c r="I1875" s="11" t="s">
        <v>19099</v>
      </c>
      <c r="J1875" s="13" t="s">
        <v>19336</v>
      </c>
      <c r="K1875" s="3" t="s">
        <v>14679</v>
      </c>
      <c r="L1875" s="13" t="s">
        <v>14680</v>
      </c>
      <c r="M1875" s="13"/>
      <c r="N1875" s="13" t="s">
        <v>14680</v>
      </c>
      <c r="O1875" s="13" t="s">
        <v>14680</v>
      </c>
      <c r="P1875" s="166" t="str">
        <f>IFERROR(VLOOKUP(D1875,'TPMS-auto'!A:D, 4,0),"Not-in-TPMS")</f>
        <v>0007084</v>
      </c>
      <c r="Q1875" s="166" t="str">
        <f>VLOOKUP(Table2[[#This Row],[Unit Number]],Ops,3,0)</f>
        <v>Monica, Cheryl &amp; Machell</v>
      </c>
      <c r="R1875" s="172" t="str">
        <f>IFERROR(VLOOKUP(Table2[[#This Row],[Enterprise ID]], 'ExistingRental-12.11'!A:H, 3, 0), "Not Open On 12.11")</f>
        <v>Not Open On 12.11</v>
      </c>
      <c r="S1875" s="166" t="str">
        <f>IF(Table2[[#This Row],[Start Rental Date]]="New Rental", "New Rental", "Rental Extension Request")</f>
        <v>New Rental</v>
      </c>
      <c r="T1875" s="166" t="str">
        <f>IFERROR(IF(Table2[[#This Row],[Date of this request]]-Table2[[#This Row],[Tech Service Date]]&lt;60, "New Hire Rental", "Truck Breakdown"), "New Hire Rental")</f>
        <v>Truck Breakdown</v>
      </c>
      <c r="U1875" s="166" t="str">
        <f>IFERROR(VLOOKUP(Table2[[#This Row],[Enterprise ID]], 'ExistingRental-12.11'!A:H, 7, 0), "Not Open On 12.11")</f>
        <v>Not Open On 12.11</v>
      </c>
      <c r="V1875" s="172">
        <f>IFERROR(VLOOKUP(Table2[[#This Row],[Enterprise ID]],'Tech-ServiceDate'!A:B,2,0), "EitherNewHire or Termed")</f>
        <v>37893</v>
      </c>
    </row>
    <row r="1876" spans="1:22" ht="33.75" customHeight="1">
      <c r="A1876" s="15">
        <v>46051</v>
      </c>
      <c r="B1876" s="8">
        <v>61457</v>
      </c>
      <c r="C1876" s="9" t="s">
        <v>17503</v>
      </c>
      <c r="D1876" s="10" t="s">
        <v>16540</v>
      </c>
      <c r="E1876" s="174" t="str">
        <f t="shared" si="74"/>
        <v>61457</v>
      </c>
      <c r="F1876" s="175">
        <f>IFERROR(VLOOKUP(D1876,'TPMS-auto'!A:J, 10,0), "Not-in-TPMS")</f>
        <v>3012227235</v>
      </c>
      <c r="G1876" s="175" t="str">
        <f>IFERROR(VLOOKUP(D1876,'TPMS-auto'!A:J,6,0),"Not-in-TPMS")</f>
        <v>061457</v>
      </c>
      <c r="H1876" s="12" t="s">
        <v>14676</v>
      </c>
      <c r="I1876" s="11" t="s">
        <v>19548</v>
      </c>
      <c r="J1876" s="13" t="s">
        <v>19336</v>
      </c>
      <c r="K1876" s="3" t="s">
        <v>14679</v>
      </c>
      <c r="L1876" s="13" t="s">
        <v>14680</v>
      </c>
      <c r="M1876" s="13"/>
      <c r="N1876" s="13" t="s">
        <v>14680</v>
      </c>
      <c r="O1876" s="13" t="s">
        <v>14680</v>
      </c>
      <c r="P1876" s="166" t="str">
        <f>IFERROR(VLOOKUP(D1876,'TPMS-auto'!A:D, 4,0),"Not-in-TPMS")</f>
        <v>0007084</v>
      </c>
      <c r="Q1876" s="166" t="str">
        <f>VLOOKUP(Table2[[#This Row],[Unit Number]],Ops,3,0)</f>
        <v>Monica, Cheryl &amp; Machell</v>
      </c>
      <c r="R1876" s="172" t="str">
        <f>IFERROR(VLOOKUP(Table2[[#This Row],[Enterprise ID]], 'ExistingRental-12.11'!A:H, 3, 0), "Not Open On 12.11")</f>
        <v>Not Open On 12.11</v>
      </c>
      <c r="S1876" s="166" t="str">
        <f>IF(Table2[[#This Row],[Start Rental Date]]="New Rental", "New Rental", "Rental Extension Request")</f>
        <v>New Rental</v>
      </c>
      <c r="T1876" s="166" t="str">
        <f>IFERROR(IF(Table2[[#This Row],[Date of this request]]-Table2[[#This Row],[Tech Service Date]]&lt;60, "New Hire Rental", "Truck Breakdown"), "New Hire Rental")</f>
        <v>Truck Breakdown</v>
      </c>
      <c r="U1876" s="166" t="str">
        <f>IFERROR(VLOOKUP(Table2[[#This Row],[Enterprise ID]], 'ExistingRental-12.11'!A:H, 7, 0), "Not Open On 12.11")</f>
        <v>Not Open On 12.11</v>
      </c>
      <c r="V1876" s="172">
        <f>IFERROR(VLOOKUP(Table2[[#This Row],[Enterprise ID]],'Tech-ServiceDate'!A:B,2,0), "EitherNewHire or Termed")</f>
        <v>42863</v>
      </c>
    </row>
    <row r="1877" spans="1:22" ht="33.75" customHeight="1">
      <c r="A1877" s="15">
        <v>46051</v>
      </c>
      <c r="B1877" s="8">
        <v>36070</v>
      </c>
      <c r="C1877" s="9" t="s">
        <v>19549</v>
      </c>
      <c r="D1877" s="10" t="s">
        <v>19067</v>
      </c>
      <c r="E1877" s="174" t="str">
        <f t="shared" si="74"/>
        <v>36070</v>
      </c>
      <c r="F1877" s="175" t="str">
        <f>IFERROR(VLOOKUP(D1877,'TPMS-auto'!A:J, 10,0), "Not-in-TPMS")</f>
        <v>Not-in-TPMS</v>
      </c>
      <c r="G1877" s="175" t="str">
        <f>IFERROR(VLOOKUP(D1877,'TPMS-auto'!A:J,6,0),"Not-in-TPMS")</f>
        <v>Not-in-TPMS</v>
      </c>
      <c r="H1877" s="12" t="s">
        <v>14676</v>
      </c>
      <c r="I1877" s="11" t="s">
        <v>19550</v>
      </c>
      <c r="J1877" s="13" t="s">
        <v>19551</v>
      </c>
      <c r="K1877" s="3" t="s">
        <v>14679</v>
      </c>
      <c r="L1877" s="13" t="s">
        <v>14680</v>
      </c>
      <c r="M1877" s="13"/>
      <c r="N1877" s="13" t="s">
        <v>14680</v>
      </c>
      <c r="O1877" s="13" t="s">
        <v>14680</v>
      </c>
      <c r="P1877" s="166" t="str">
        <f>IFERROR(VLOOKUP(D1877,'TPMS-auto'!A:D, 4,0),"Not-in-TPMS")</f>
        <v>Not-in-TPMS</v>
      </c>
      <c r="Q1877" s="166" t="e">
        <f>VLOOKUP(Table2[[#This Row],[Unit Number]],Ops,3,0)</f>
        <v>#N/A</v>
      </c>
      <c r="R1877" s="172" t="str">
        <f>IFERROR(VLOOKUP(Table2[[#This Row],[Enterprise ID]], 'ExistingRental-12.11'!A:H, 3, 0), "Not Open On 12.11")</f>
        <v>Not Open On 12.11</v>
      </c>
      <c r="S1877" s="166" t="str">
        <f>IF(Table2[[#This Row],[Start Rental Date]]="New Rental", "New Rental", "Rental Extension Request")</f>
        <v>New Rental</v>
      </c>
      <c r="T1877" s="166" t="str">
        <f>IFERROR(IF(Table2[[#This Row],[Date of this request]]-Table2[[#This Row],[Tech Service Date]]&lt;60, "New Hire Rental", "Truck Breakdown"), "New Hire Rental")</f>
        <v>New Hire Rental</v>
      </c>
      <c r="U1877" s="166" t="str">
        <f>IFERROR(VLOOKUP(Table2[[#This Row],[Enterprise ID]], 'ExistingRental-12.11'!A:H, 7, 0), "Not Open On 12.11")</f>
        <v>Not Open On 12.11</v>
      </c>
      <c r="V1877" s="172" t="str">
        <f>IFERROR(VLOOKUP(Table2[[#This Row],[Enterprise ID]],'Tech-ServiceDate'!A:B,2,0), "EitherNewHire or Termed")</f>
        <v>EitherNewHire or Termed</v>
      </c>
    </row>
    <row r="1878" spans="1:22" ht="33.75" customHeight="1">
      <c r="A1878" s="15">
        <v>46051</v>
      </c>
      <c r="B1878" s="8">
        <v>61140</v>
      </c>
      <c r="C1878" s="9" t="s">
        <v>19399</v>
      </c>
      <c r="D1878" s="9" t="s">
        <v>13772</v>
      </c>
      <c r="E1878" s="174" t="str">
        <f t="shared" si="74"/>
        <v>61140</v>
      </c>
      <c r="F1878" s="175">
        <f>IFERROR(VLOOKUP(D1878,'TPMS-auto'!A:J, 10,0), "Not-in-TPMS")</f>
        <v>4808750325</v>
      </c>
      <c r="G1878" s="175" t="str">
        <f>IFERROR(VLOOKUP(D1878,'TPMS-auto'!A:J,6,0),"Not-in-TPMS")</f>
        <v>061140</v>
      </c>
      <c r="H1878" s="12">
        <v>46044</v>
      </c>
      <c r="I1878" s="11" t="s">
        <v>19552</v>
      </c>
      <c r="J1878" s="13" t="s">
        <v>19553</v>
      </c>
      <c r="K1878" s="3" t="s">
        <v>14679</v>
      </c>
      <c r="L1878" s="13" t="s">
        <v>14680</v>
      </c>
      <c r="M1878" s="13"/>
      <c r="N1878" s="13" t="s">
        <v>14680</v>
      </c>
      <c r="O1878" s="13" t="s">
        <v>14680</v>
      </c>
      <c r="P1878" s="166" t="str">
        <f>IFERROR(VLOOKUP(D1878,'TPMS-auto'!A:D, 4,0),"Not-in-TPMS")</f>
        <v>0007088</v>
      </c>
      <c r="Q1878" s="166" t="str">
        <f>VLOOKUP(Table2[[#This Row],[Unit Number]],Ops,3,0)</f>
        <v>Carol &amp; Tasha</v>
      </c>
      <c r="R1878" s="172" t="str">
        <f>IFERROR(VLOOKUP(Table2[[#This Row],[Enterprise ID]], 'ExistingRental-12.11'!A:H, 3, 0), "Not Open On 12.11")</f>
        <v>Not Open On 12.11</v>
      </c>
      <c r="S1878" s="166" t="str">
        <f>IF(Table2[[#This Row],[Start Rental Date]]="New Rental", "New Rental", "Rental Extension Request")</f>
        <v>Rental Extension Request</v>
      </c>
      <c r="T1878" s="166" t="str">
        <f>IFERROR(IF(Table2[[#This Row],[Date of this request]]-Table2[[#This Row],[Tech Service Date]]&lt;60, "New Hire Rental", "Truck Breakdown"), "New Hire Rental")</f>
        <v>Truck Breakdown</v>
      </c>
      <c r="U1878" s="166" t="str">
        <f>IFERROR(VLOOKUP(Table2[[#This Row],[Enterprise ID]], 'ExistingRental-12.11'!A:H, 7, 0), "Not Open On 12.11")</f>
        <v>Not Open On 12.11</v>
      </c>
      <c r="V1878" s="172">
        <f>IFERROR(VLOOKUP(Table2[[#This Row],[Enterprise ID]],'Tech-ServiceDate'!A:B,2,0), "EitherNewHire or Termed")</f>
        <v>41204</v>
      </c>
    </row>
    <row r="1879" spans="1:22" ht="33.75" customHeight="1">
      <c r="A1879" s="15">
        <v>46051</v>
      </c>
      <c r="B1879" s="8">
        <v>37385</v>
      </c>
      <c r="C1879" s="9" t="s">
        <v>17854</v>
      </c>
      <c r="D1879" s="10" t="s">
        <v>17855</v>
      </c>
      <c r="E1879" s="174" t="str">
        <f t="shared" si="74"/>
        <v>37385</v>
      </c>
      <c r="F1879" s="175">
        <f>IFERROR(VLOOKUP(D1879,'TPMS-auto'!A:J, 10,0), "Not-in-TPMS")</f>
        <v>9562156434</v>
      </c>
      <c r="G1879" s="175" t="str">
        <f>IFERROR(VLOOKUP(D1879,'TPMS-auto'!A:J,6,0),"Not-in-TPMS")</f>
        <v>037385</v>
      </c>
      <c r="H1879" s="12" t="s">
        <v>14676</v>
      </c>
      <c r="I1879" s="11" t="s">
        <v>17856</v>
      </c>
      <c r="J1879" s="13" t="s">
        <v>19554</v>
      </c>
      <c r="K1879" s="3" t="s">
        <v>14679</v>
      </c>
      <c r="L1879" s="13" t="s">
        <v>14680</v>
      </c>
      <c r="M1879" s="13"/>
      <c r="N1879" s="13" t="s">
        <v>14680</v>
      </c>
      <c r="O1879" s="13" t="s">
        <v>14680</v>
      </c>
      <c r="P1879" s="166" t="str">
        <f>IFERROR(VLOOKUP(D1879,'TPMS-auto'!A:D, 4,0),"Not-in-TPMS")</f>
        <v>0008147</v>
      </c>
      <c r="Q1879" s="166" t="str">
        <f>VLOOKUP(Table2[[#This Row],[Unit Number]],Ops,3,0)</f>
        <v>Carol &amp; Tasha</v>
      </c>
      <c r="R1879" s="172" t="str">
        <f>IFERROR(VLOOKUP(Table2[[#This Row],[Enterprise ID]], 'ExistingRental-12.11'!A:H, 3, 0), "Not Open On 12.11")</f>
        <v>Not Open On 12.11</v>
      </c>
      <c r="S1879" s="166" t="str">
        <f>IF(Table2[[#This Row],[Start Rental Date]]="New Rental", "New Rental", "Rental Extension Request")</f>
        <v>New Rental</v>
      </c>
      <c r="T1879" s="166" t="str">
        <f>IFERROR(IF(Table2[[#This Row],[Date of this request]]-Table2[[#This Row],[Tech Service Date]]&lt;60, "New Hire Rental", "Truck Breakdown"), "New Hire Rental")</f>
        <v>Truck Breakdown</v>
      </c>
      <c r="U1879" s="166" t="str">
        <f>IFERROR(VLOOKUP(Table2[[#This Row],[Enterprise ID]], 'ExistingRental-12.11'!A:H, 7, 0), "Not Open On 12.11")</f>
        <v>Not Open On 12.11</v>
      </c>
      <c r="V1879" s="172">
        <f>IFERROR(VLOOKUP(Table2[[#This Row],[Enterprise ID]],'Tech-ServiceDate'!A:B,2,0), "EitherNewHire or Termed")</f>
        <v>44277</v>
      </c>
    </row>
    <row r="1880" spans="1:22" ht="33.75" customHeight="1">
      <c r="A1880" s="15">
        <v>46051</v>
      </c>
      <c r="B1880" s="8">
        <v>37344</v>
      </c>
      <c r="C1880" s="9" t="s">
        <v>19555</v>
      </c>
      <c r="D1880" s="10" t="s">
        <v>19556</v>
      </c>
      <c r="E1880" s="174" t="str">
        <f t="shared" si="74"/>
        <v>37344</v>
      </c>
      <c r="F1880" s="175">
        <f>IFERROR(VLOOKUP(D1880,'TPMS-auto'!A:J, 10,0), "Not-in-TPMS")</f>
        <v>7737900839</v>
      </c>
      <c r="G1880" s="175" t="str">
        <f>IFERROR(VLOOKUP(D1880,'TPMS-auto'!A:J,6,0),"Not-in-TPMS")</f>
        <v>037344</v>
      </c>
      <c r="H1880" s="12" t="s">
        <v>14676</v>
      </c>
      <c r="I1880" s="11" t="s">
        <v>19557</v>
      </c>
      <c r="J1880" s="13" t="s">
        <v>19558</v>
      </c>
      <c r="K1880" s="3" t="s">
        <v>14679</v>
      </c>
      <c r="L1880" s="13" t="s">
        <v>14680</v>
      </c>
      <c r="M1880" s="13"/>
      <c r="N1880" s="13" t="s">
        <v>14680</v>
      </c>
      <c r="O1880" s="13" t="s">
        <v>14680</v>
      </c>
      <c r="P1880" s="166" t="str">
        <f>IFERROR(VLOOKUP(D1880,'TPMS-auto'!A:D, 4,0),"Not-in-TPMS")</f>
        <v>0008555</v>
      </c>
      <c r="Q1880" s="166" t="str">
        <f>VLOOKUP(Table2[[#This Row],[Unit Number]],Ops,3,0)</f>
        <v>Monica, Cheryl &amp; Machell</v>
      </c>
      <c r="R1880" s="172" t="str">
        <f>IFERROR(VLOOKUP(Table2[[#This Row],[Enterprise ID]], 'ExistingRental-12.11'!A:H, 3, 0), "Not Open On 12.11")</f>
        <v>Not Open On 12.11</v>
      </c>
      <c r="S1880" s="166" t="str">
        <f>IF(Table2[[#This Row],[Start Rental Date]]="New Rental", "New Rental", "Rental Extension Request")</f>
        <v>New Rental</v>
      </c>
      <c r="T1880" s="166" t="str">
        <f>IFERROR(IF(Table2[[#This Row],[Date of this request]]-Table2[[#This Row],[Tech Service Date]]&lt;60, "New Hire Rental", "Truck Breakdown"), "New Hire Rental")</f>
        <v>Truck Breakdown</v>
      </c>
      <c r="U1880" s="166" t="str">
        <f>IFERROR(VLOOKUP(Table2[[#This Row],[Enterprise ID]], 'ExistingRental-12.11'!A:H, 7, 0), "Not Open On 12.11")</f>
        <v>Not Open On 12.11</v>
      </c>
      <c r="V1880" s="172">
        <f>IFERROR(VLOOKUP(Table2[[#This Row],[Enterprise ID]],'Tech-ServiceDate'!A:B,2,0), "EitherNewHire or Termed")</f>
        <v>45200</v>
      </c>
    </row>
    <row r="1881" spans="1:22" ht="33.75" customHeight="1">
      <c r="A1881" s="15">
        <v>46051</v>
      </c>
      <c r="B1881" s="8">
        <v>21503</v>
      </c>
      <c r="C1881" s="9" t="s">
        <v>19559</v>
      </c>
      <c r="D1881" s="10" t="s">
        <v>17956</v>
      </c>
      <c r="E1881" s="174" t="str">
        <f t="shared" si="74"/>
        <v>21503</v>
      </c>
      <c r="F1881" s="175">
        <f>IFERROR(VLOOKUP(D1881,'TPMS-auto'!A:J, 10,0), "Not-in-TPMS")</f>
        <v>2098893073</v>
      </c>
      <c r="G1881" s="175" t="str">
        <f>IFERROR(VLOOKUP(D1881,'TPMS-auto'!A:J,6,0),"Not-in-TPMS")</f>
        <v>021503</v>
      </c>
      <c r="H1881" s="12" t="s">
        <v>14676</v>
      </c>
      <c r="I1881" s="11" t="s">
        <v>19560</v>
      </c>
      <c r="J1881" s="13" t="s">
        <v>19561</v>
      </c>
      <c r="K1881" s="3" t="s">
        <v>14679</v>
      </c>
      <c r="L1881" s="13" t="s">
        <v>14680</v>
      </c>
      <c r="M1881" s="13"/>
      <c r="N1881" s="13" t="s">
        <v>14680</v>
      </c>
      <c r="O1881" s="13" t="s">
        <v>14680</v>
      </c>
      <c r="P1881" s="166" t="str">
        <f>IFERROR(VLOOKUP(D1881,'TPMS-auto'!A:D, 4,0),"Not-in-TPMS")</f>
        <v>0008184</v>
      </c>
      <c r="Q1881" s="166" t="str">
        <f>VLOOKUP(Table2[[#This Row],[Unit Number]],Ops,3,0)</f>
        <v>Carol &amp; Tasha</v>
      </c>
      <c r="R1881" s="172" t="str">
        <f>IFERROR(VLOOKUP(Table2[[#This Row],[Enterprise ID]], 'ExistingRental-12.11'!A:H, 3, 0), "Not Open On 12.11")</f>
        <v>Not Open On 12.11</v>
      </c>
      <c r="S1881" s="166" t="str">
        <f>IF(Table2[[#This Row],[Start Rental Date]]="New Rental", "New Rental", "Rental Extension Request")</f>
        <v>New Rental</v>
      </c>
      <c r="T1881" s="166" t="str">
        <f>IFERROR(IF(Table2[[#This Row],[Date of this request]]-Table2[[#This Row],[Tech Service Date]]&lt;60, "New Hire Rental", "Truck Breakdown"), "New Hire Rental")</f>
        <v>Truck Breakdown</v>
      </c>
      <c r="U1881" s="166" t="str">
        <f>IFERROR(VLOOKUP(Table2[[#This Row],[Enterprise ID]], 'ExistingRental-12.11'!A:H, 7, 0), "Not Open On 12.11")</f>
        <v>Not Open On 12.11</v>
      </c>
      <c r="V1881" s="172">
        <f>IFERROR(VLOOKUP(Table2[[#This Row],[Enterprise ID]],'Tech-ServiceDate'!A:B,2,0), "EitherNewHire or Termed")</f>
        <v>45963</v>
      </c>
    </row>
    <row r="1882" spans="1:22" ht="33.75" customHeight="1">
      <c r="A1882" s="15">
        <v>46051</v>
      </c>
      <c r="B1882" s="8">
        <v>36488</v>
      </c>
      <c r="C1882" s="9" t="s">
        <v>15918</v>
      </c>
      <c r="D1882" s="10" t="s">
        <v>14975</v>
      </c>
      <c r="E1882" s="174" t="str">
        <f t="shared" si="74"/>
        <v>36488</v>
      </c>
      <c r="F1882" s="175">
        <f>IFERROR(VLOOKUP(D1882,'TPMS-auto'!A:J, 10,0), "Not-in-TPMS")</f>
        <v>8508241426</v>
      </c>
      <c r="G1882" s="175" t="str">
        <f>IFERROR(VLOOKUP(D1882,'TPMS-auto'!A:J,6,0),"Not-in-TPMS")</f>
        <v>036488</v>
      </c>
      <c r="H1882" s="12">
        <v>46042</v>
      </c>
      <c r="I1882" s="11" t="s">
        <v>19355</v>
      </c>
      <c r="J1882" s="13" t="s">
        <v>19562</v>
      </c>
      <c r="K1882" s="3" t="s">
        <v>14679</v>
      </c>
      <c r="L1882" s="13" t="s">
        <v>14680</v>
      </c>
      <c r="M1882" s="13"/>
      <c r="N1882" s="13" t="s">
        <v>14680</v>
      </c>
      <c r="O1882" s="13" t="s">
        <v>14680</v>
      </c>
      <c r="P1882" s="166" t="str">
        <f>IFERROR(VLOOKUP(D1882,'TPMS-auto'!A:D, 4,0),"Not-in-TPMS")</f>
        <v>0008206</v>
      </c>
      <c r="Q1882" s="166" t="str">
        <f>VLOOKUP(Table2[[#This Row],[Unit Number]],Ops,3,0)</f>
        <v>Monica, Cheryl &amp; Machell</v>
      </c>
      <c r="R1882" s="172" t="str">
        <f>IFERROR(VLOOKUP(Table2[[#This Row],[Enterprise ID]], 'ExistingRental-12.11'!A:H, 3, 0), "Not Open On 12.11")</f>
        <v>Not Open On 12.11</v>
      </c>
      <c r="S1882" s="166" t="str">
        <f>IF(Table2[[#This Row],[Start Rental Date]]="New Rental", "New Rental", "Rental Extension Request")</f>
        <v>Rental Extension Request</v>
      </c>
      <c r="T1882" s="166" t="str">
        <f>IFERROR(IF(Table2[[#This Row],[Date of this request]]-Table2[[#This Row],[Tech Service Date]]&lt;60, "New Hire Rental", "Truck Breakdown"), "New Hire Rental")</f>
        <v>Truck Breakdown</v>
      </c>
      <c r="U1882" s="166" t="str">
        <f>IFERROR(VLOOKUP(Table2[[#This Row],[Enterprise ID]], 'ExistingRental-12.11'!A:H, 7, 0), "Not Open On 12.11")</f>
        <v>Not Open On 12.11</v>
      </c>
      <c r="V1882" s="172">
        <f>IFERROR(VLOOKUP(Table2[[#This Row],[Enterprise ID]],'Tech-ServiceDate'!A:B,2,0), "EitherNewHire or Termed")</f>
        <v>45123</v>
      </c>
    </row>
    <row r="1883" spans="1:22" ht="33.75" customHeight="1">
      <c r="A1883" s="15">
        <v>46051</v>
      </c>
      <c r="B1883" s="8">
        <v>47270</v>
      </c>
      <c r="C1883" s="9" t="s">
        <v>19563</v>
      </c>
      <c r="D1883" s="10" t="s">
        <v>13993</v>
      </c>
      <c r="E1883" s="174" t="str">
        <f t="shared" si="74"/>
        <v>47270</v>
      </c>
      <c r="F1883" s="175">
        <f>IFERROR(VLOOKUP(D1883,'TPMS-auto'!A:J, 10,0), "Not-in-TPMS")</f>
        <v>5054479428</v>
      </c>
      <c r="G1883" s="175" t="str">
        <f>IFERROR(VLOOKUP(D1883,'TPMS-auto'!A:J,6,0),"Not-in-TPMS")</f>
        <v>047270</v>
      </c>
      <c r="H1883" s="12" t="s">
        <v>14676</v>
      </c>
      <c r="I1883" s="11"/>
      <c r="J1883" s="13" t="s">
        <v>19564</v>
      </c>
      <c r="K1883" s="3" t="s">
        <v>14679</v>
      </c>
      <c r="L1883" s="13" t="s">
        <v>14680</v>
      </c>
      <c r="M1883" s="13"/>
      <c r="N1883" s="13" t="s">
        <v>14680</v>
      </c>
      <c r="O1883" s="13" t="s">
        <v>14680</v>
      </c>
      <c r="P1883" s="166" t="str">
        <f>IFERROR(VLOOKUP(D1883,'TPMS-auto'!A:D, 4,0),"Not-in-TPMS")</f>
        <v>0007088</v>
      </c>
      <c r="Q1883" s="166" t="str">
        <f>VLOOKUP(Table2[[#This Row],[Unit Number]],Ops,3,0)</f>
        <v>Carol &amp; Tasha</v>
      </c>
      <c r="R1883" s="172" t="str">
        <f>IFERROR(VLOOKUP(Table2[[#This Row],[Enterprise ID]], 'ExistingRental-12.11'!A:H, 3, 0), "Not Open On 12.11")</f>
        <v>Not Open On 12.11</v>
      </c>
      <c r="S1883" s="166" t="str">
        <f>IF(Table2[[#This Row],[Start Rental Date]]="New Rental", "New Rental", "Rental Extension Request")</f>
        <v>New Rental</v>
      </c>
      <c r="T1883" s="166" t="str">
        <f>IFERROR(IF(Table2[[#This Row],[Date of this request]]-Table2[[#This Row],[Tech Service Date]]&lt;60, "New Hire Rental", "Truck Breakdown"), "New Hire Rental")</f>
        <v>Truck Breakdown</v>
      </c>
      <c r="U1883" s="166" t="str">
        <f>IFERROR(VLOOKUP(Table2[[#This Row],[Enterprise ID]], 'ExistingRental-12.11'!A:H, 7, 0), "Not Open On 12.11")</f>
        <v>Not Open On 12.11</v>
      </c>
      <c r="V1883" s="172">
        <f>IFERROR(VLOOKUP(Table2[[#This Row],[Enterprise ID]],'Tech-ServiceDate'!A:B,2,0), "EitherNewHire or Termed")</f>
        <v>40679</v>
      </c>
    </row>
    <row r="1884" spans="1:22" ht="33.75" customHeight="1">
      <c r="A1884" s="15">
        <v>46051</v>
      </c>
      <c r="B1884" s="8">
        <v>46218</v>
      </c>
      <c r="C1884" s="9" t="s">
        <v>17836</v>
      </c>
      <c r="D1884" s="10" t="s">
        <v>692</v>
      </c>
      <c r="E1884" s="174" t="str">
        <f t="shared" si="74"/>
        <v>46218</v>
      </c>
      <c r="F1884" s="175">
        <f>IFERROR(VLOOKUP(D1884,'TPMS-auto'!A:J, 10,0), "Not-in-TPMS")</f>
        <v>9562930202</v>
      </c>
      <c r="G1884" s="175" t="str">
        <f>IFERROR(VLOOKUP(D1884,'TPMS-auto'!A:J,6,0),"Not-in-TPMS")</f>
        <v>046218</v>
      </c>
      <c r="H1884" s="12" t="s">
        <v>14676</v>
      </c>
      <c r="I1884" s="11" t="s">
        <v>19565</v>
      </c>
      <c r="J1884" s="13" t="s">
        <v>19566</v>
      </c>
      <c r="K1884" s="3" t="s">
        <v>14679</v>
      </c>
      <c r="L1884" s="13" t="s">
        <v>14680</v>
      </c>
      <c r="M1884" s="13"/>
      <c r="N1884" s="13" t="s">
        <v>14680</v>
      </c>
      <c r="O1884" s="13" t="s">
        <v>14680</v>
      </c>
      <c r="P1884" s="166" t="str">
        <f>IFERROR(VLOOKUP(D1884,'TPMS-auto'!A:D, 4,0),"Not-in-TPMS")</f>
        <v>0008147</v>
      </c>
      <c r="Q1884" s="166" t="str">
        <f>VLOOKUP(Table2[[#This Row],[Unit Number]],Ops,3,0)</f>
        <v>Carol &amp; Tasha</v>
      </c>
      <c r="R1884" s="172">
        <f>IFERROR(VLOOKUP(Table2[[#This Row],[Enterprise ID]], 'ExistingRental-12.11'!A:H, 3, 0), "Not Open On 12.11")</f>
        <v>45982</v>
      </c>
      <c r="S1884" s="166" t="str">
        <f>IF(Table2[[#This Row],[Start Rental Date]]="New Rental", "New Rental", "Rental Extension Request")</f>
        <v>New Rental</v>
      </c>
      <c r="T1884" s="166" t="str">
        <f>IFERROR(IF(Table2[[#This Row],[Date of this request]]-Table2[[#This Row],[Tech Service Date]]&lt;60, "New Hire Rental", "Truck Breakdown"), "New Hire Rental")</f>
        <v>Truck Breakdown</v>
      </c>
      <c r="U1884" s="166" t="str">
        <f>IFERROR(VLOOKUP(Table2[[#This Row],[Enterprise ID]], 'ExistingRental-12.11'!A:H, 7, 0), "Not Open On 12.11")</f>
        <v>ALDO GAMEZ</v>
      </c>
      <c r="V1884" s="172">
        <f>IFERROR(VLOOKUP(Table2[[#This Row],[Enterprise ID]],'Tech-ServiceDate'!A:B,2,0), "EitherNewHire or Termed")</f>
        <v>38481</v>
      </c>
    </row>
    <row r="1885" spans="1:22" ht="33.75" customHeight="1">
      <c r="A1885" s="15">
        <v>46051</v>
      </c>
      <c r="B1885" s="8">
        <v>46407</v>
      </c>
      <c r="C1885" s="9" t="s">
        <v>18877</v>
      </c>
      <c r="D1885" s="10" t="s">
        <v>18878</v>
      </c>
      <c r="E1885" s="174" t="str">
        <f t="shared" si="74"/>
        <v>46407</v>
      </c>
      <c r="F1885" s="175" t="str">
        <f>IFERROR(VLOOKUP(D1885,'TPMS-auto'!A:J, 10,0), "Not-in-TPMS")</f>
        <v>Not-in-TPMS</v>
      </c>
      <c r="G1885" s="175" t="str">
        <f>IFERROR(VLOOKUP(D1885,'TPMS-auto'!A:J,6,0),"Not-in-TPMS")</f>
        <v>Not-in-TPMS</v>
      </c>
      <c r="H1885" s="12" t="s">
        <v>14676</v>
      </c>
      <c r="I1885" s="11" t="s">
        <v>19567</v>
      </c>
      <c r="J1885" s="13" t="s">
        <v>19568</v>
      </c>
      <c r="K1885" s="3" t="s">
        <v>14679</v>
      </c>
      <c r="L1885" s="13" t="s">
        <v>14680</v>
      </c>
      <c r="M1885" s="13"/>
      <c r="N1885" s="13" t="s">
        <v>14680</v>
      </c>
      <c r="O1885" s="13" t="s">
        <v>14680</v>
      </c>
      <c r="P1885" s="166" t="str">
        <f>IFERROR(VLOOKUP(D1885,'TPMS-auto'!A:D, 4,0),"Not-in-TPMS")</f>
        <v>Not-in-TPMS</v>
      </c>
      <c r="Q1885" s="166" t="e">
        <f>VLOOKUP(Table2[[#This Row],[Unit Number]],Ops,3,0)</f>
        <v>#N/A</v>
      </c>
      <c r="R1885" s="172" t="str">
        <f>IFERROR(VLOOKUP(Table2[[#This Row],[Enterprise ID]], 'ExistingRental-12.11'!A:H, 3, 0), "Not Open On 12.11")</f>
        <v>Not Open On 12.11</v>
      </c>
      <c r="S1885" s="166" t="str">
        <f>IF(Table2[[#This Row],[Start Rental Date]]="New Rental", "New Rental", "Rental Extension Request")</f>
        <v>New Rental</v>
      </c>
      <c r="T1885" s="166" t="str">
        <f>IFERROR(IF(Table2[[#This Row],[Date of this request]]-Table2[[#This Row],[Tech Service Date]]&lt;60, "New Hire Rental", "Truck Breakdown"), "New Hire Rental")</f>
        <v>Truck Breakdown</v>
      </c>
      <c r="U1885" s="166" t="str">
        <f>IFERROR(VLOOKUP(Table2[[#This Row],[Enterprise ID]], 'ExistingRental-12.11'!A:H, 7, 0), "Not Open On 12.11")</f>
        <v>Not Open On 12.11</v>
      </c>
      <c r="V1885" s="172">
        <f>IFERROR(VLOOKUP(Table2[[#This Row],[Enterprise ID]],'Tech-ServiceDate'!A:B,2,0), "EitherNewHire or Termed")</f>
        <v>45690</v>
      </c>
    </row>
    <row r="1886" spans="1:22" ht="33.75" customHeight="1">
      <c r="A1886" s="15">
        <v>46051</v>
      </c>
      <c r="B1886" s="8">
        <v>36590</v>
      </c>
      <c r="C1886" s="9" t="s">
        <v>18440</v>
      </c>
      <c r="D1886" s="10" t="s">
        <v>18441</v>
      </c>
      <c r="E1886" s="174" t="str">
        <f t="shared" si="74"/>
        <v>36590</v>
      </c>
      <c r="F1886" s="175">
        <f>IFERROR(VLOOKUP(D1886,'TPMS-auto'!A:J, 10,0), "Not-in-TPMS")</f>
        <v>2699241119</v>
      </c>
      <c r="G1886" s="175" t="str">
        <f>IFERROR(VLOOKUP(D1886,'TPMS-auto'!A:J,6,0),"Not-in-TPMS")</f>
        <v>036590</v>
      </c>
      <c r="H1886" s="12">
        <v>46042</v>
      </c>
      <c r="I1886" s="11" t="s">
        <v>18600</v>
      </c>
      <c r="J1886" s="11" t="s">
        <v>19341</v>
      </c>
      <c r="K1886" s="3" t="s">
        <v>15451</v>
      </c>
      <c r="L1886" s="3" t="s">
        <v>14680</v>
      </c>
      <c r="M1886" s="13"/>
      <c r="N1886" s="13" t="s">
        <v>14680</v>
      </c>
      <c r="O1886" s="13" t="s">
        <v>14680</v>
      </c>
      <c r="P1886" s="166" t="str">
        <f>IFERROR(VLOOKUP(D1886,'TPMS-auto'!A:D, 4,0),"Not-in-TPMS")</f>
        <v>0008220</v>
      </c>
      <c r="Q1886" s="166" t="str">
        <f>VLOOKUP(Table2[[#This Row],[Unit Number]],Ops,3,0)</f>
        <v>Monica, Cheryl &amp; Machell</v>
      </c>
      <c r="R1886" s="172" t="str">
        <f>IFERROR(VLOOKUP(Table2[[#This Row],[Enterprise ID]], 'ExistingRental-12.11'!A:H, 3, 0), "Not Open On 12.11")</f>
        <v>Not Open On 12.11</v>
      </c>
      <c r="S1886" s="166" t="str">
        <f>IF(Table2[[#This Row],[Start Rental Date]]="New Rental", "New Rental", "Rental Extension Request")</f>
        <v>Rental Extension Request</v>
      </c>
      <c r="T1886" s="166" t="str">
        <f>IFERROR(IF(Table2[[#This Row],[Date of this request]]-Table2[[#This Row],[Tech Service Date]]&lt;60, "New Hire Rental", "Truck Breakdown"), "New Hire Rental")</f>
        <v>Truck Breakdown</v>
      </c>
      <c r="U1886" s="166" t="str">
        <f>IFERROR(VLOOKUP(Table2[[#This Row],[Enterprise ID]], 'ExistingRental-12.11'!A:H, 7, 0), "Not Open On 12.11")</f>
        <v>Not Open On 12.11</v>
      </c>
      <c r="V1886" s="172">
        <f>IFERROR(VLOOKUP(Table2[[#This Row],[Enterprise ID]],'Tech-ServiceDate'!A:B,2,0), "EitherNewHire or Termed")</f>
        <v>45788</v>
      </c>
    </row>
    <row r="1887" spans="1:22" ht="33.75" customHeight="1">
      <c r="A1887" s="15">
        <v>46051</v>
      </c>
      <c r="B1887" s="8">
        <v>46531</v>
      </c>
      <c r="C1887" s="9" t="s">
        <v>18160</v>
      </c>
      <c r="D1887" s="10" t="s">
        <v>18161</v>
      </c>
      <c r="E1887" s="174" t="str">
        <f t="shared" si="74"/>
        <v>46531</v>
      </c>
      <c r="F1887" s="175">
        <f>IFERROR(VLOOKUP(D1887,'TPMS-auto'!A:J, 10,0), "Not-in-TPMS")</f>
        <v>3304151334</v>
      </c>
      <c r="G1887" s="175" t="str">
        <f>IFERROR(VLOOKUP(D1887,'TPMS-auto'!A:J,6,0),"Not-in-TPMS")</f>
        <v>046531</v>
      </c>
      <c r="H1887" s="12" t="s">
        <v>14676</v>
      </c>
      <c r="I1887" s="11"/>
      <c r="J1887" s="11" t="s">
        <v>19569</v>
      </c>
      <c r="K1887" s="3" t="s">
        <v>15451</v>
      </c>
      <c r="L1887" s="3" t="s">
        <v>14680</v>
      </c>
      <c r="M1887" s="13"/>
      <c r="N1887" s="13" t="s">
        <v>14680</v>
      </c>
      <c r="O1887" s="13" t="s">
        <v>14680</v>
      </c>
      <c r="P1887" s="166" t="str">
        <f>IFERROR(VLOOKUP(D1887,'TPMS-auto'!A:D, 4,0),"Not-in-TPMS")</f>
        <v>0004766</v>
      </c>
      <c r="Q1887" s="166" t="str">
        <f>VLOOKUP(Table2[[#This Row],[Unit Number]],Ops,3,0)</f>
        <v>Rob &amp; Andrea</v>
      </c>
      <c r="R1887" s="172">
        <f>IFERROR(VLOOKUP(Table2[[#This Row],[Enterprise ID]], 'ExistingRental-12.11'!A:H, 3, 0), "Not Open On 12.11")</f>
        <v>45996</v>
      </c>
      <c r="S1887" s="166" t="str">
        <f>IF(Table2[[#This Row],[Start Rental Date]]="New Rental", "New Rental", "Rental Extension Request")</f>
        <v>New Rental</v>
      </c>
      <c r="T1887" s="166" t="str">
        <f>IFERROR(IF(Table2[[#This Row],[Date of this request]]-Table2[[#This Row],[Tech Service Date]]&lt;60, "New Hire Rental", "Truck Breakdown"), "New Hire Rental")</f>
        <v>Truck Breakdown</v>
      </c>
      <c r="U1887" s="166" t="str">
        <f>IFERROR(VLOOKUP(Table2[[#This Row],[Enterprise ID]], 'ExistingRental-12.11'!A:H, 7, 0), "Not Open On 12.11")</f>
        <v>JOHN MCCABE</v>
      </c>
      <c r="V1887" s="172">
        <f>IFERROR(VLOOKUP(Table2[[#This Row],[Enterprise ID]],'Tech-ServiceDate'!A:B,2,0), "EitherNewHire or Termed")</f>
        <v>45977</v>
      </c>
    </row>
    <row r="1888" spans="1:22" ht="33.75" customHeight="1">
      <c r="A1888" s="15">
        <v>46051</v>
      </c>
      <c r="B1888" s="8">
        <v>36422</v>
      </c>
      <c r="C1888" s="9" t="s">
        <v>19570</v>
      </c>
      <c r="D1888" s="10" t="s">
        <v>19571</v>
      </c>
      <c r="E1888" s="174" t="str">
        <f t="shared" si="74"/>
        <v>36422</v>
      </c>
      <c r="F1888" s="175">
        <f>IFERROR(VLOOKUP(D1888,'TPMS-auto'!A:J, 10,0), "Not-in-TPMS")</f>
        <v>2038874031</v>
      </c>
      <c r="G1888" s="175" t="str">
        <f>IFERROR(VLOOKUP(D1888,'TPMS-auto'!A:J,6,0),"Not-in-TPMS")</f>
        <v>036422</v>
      </c>
      <c r="H1888" s="12" t="s">
        <v>14676</v>
      </c>
      <c r="I1888" s="11" t="s">
        <v>19572</v>
      </c>
      <c r="J1888" s="13" t="s">
        <v>19573</v>
      </c>
      <c r="K1888" s="3" t="s">
        <v>15451</v>
      </c>
      <c r="L1888" s="3" t="s">
        <v>14680</v>
      </c>
      <c r="M1888" s="13"/>
      <c r="N1888" s="13" t="s">
        <v>14680</v>
      </c>
      <c r="O1888" s="13" t="s">
        <v>14680</v>
      </c>
      <c r="P1888" s="166" t="str">
        <f>IFERROR(VLOOKUP(D1888,'TPMS-auto'!A:D, 4,0),"Not-in-TPMS")</f>
        <v>0007670</v>
      </c>
      <c r="Q1888" s="166" t="str">
        <f>VLOOKUP(Table2[[#This Row],[Unit Number]],Ops,3,0)</f>
        <v>Rob &amp; Andrea</v>
      </c>
      <c r="R1888" s="172" t="str">
        <f>IFERROR(VLOOKUP(Table2[[#This Row],[Enterprise ID]], 'ExistingRental-12.11'!A:H, 3, 0), "Not Open On 12.11")</f>
        <v>Not Open On 12.11</v>
      </c>
      <c r="S1888" s="166" t="str">
        <f>IF(Table2[[#This Row],[Start Rental Date]]="New Rental", "New Rental", "Rental Extension Request")</f>
        <v>New Rental</v>
      </c>
      <c r="T1888" s="166" t="str">
        <f>IFERROR(IF(Table2[[#This Row],[Date of this request]]-Table2[[#This Row],[Tech Service Date]]&lt;60, "New Hire Rental", "Truck Breakdown"), "New Hire Rental")</f>
        <v>Truck Breakdown</v>
      </c>
      <c r="U1888" s="166" t="str">
        <f>IFERROR(VLOOKUP(Table2[[#This Row],[Enterprise ID]], 'ExistingRental-12.11'!A:H, 7, 0), "Not Open On 12.11")</f>
        <v>Not Open On 12.11</v>
      </c>
      <c r="V1888" s="172">
        <f>IFERROR(VLOOKUP(Table2[[#This Row],[Enterprise ID]],'Tech-ServiceDate'!A:B,2,0), "EitherNewHire or Termed")</f>
        <v>45963</v>
      </c>
    </row>
    <row r="1889" spans="1:22" ht="33.75" customHeight="1">
      <c r="A1889" s="15">
        <v>46051</v>
      </c>
      <c r="B1889" s="7">
        <v>23289</v>
      </c>
      <c r="C1889" s="4" t="s">
        <v>19574</v>
      </c>
      <c r="D1889" s="5" t="s">
        <v>19069</v>
      </c>
      <c r="E1889" s="176" t="str">
        <f t="shared" si="74"/>
        <v>23289</v>
      </c>
      <c r="F1889" s="181" t="str">
        <f>IFERROR(VLOOKUP(D1889,'TPMS-auto'!A:J, 10,0), "Not-in-TPMS")</f>
        <v>Not-in-TPMS</v>
      </c>
      <c r="G1889" s="181" t="str">
        <f>IFERROR(VLOOKUP(D1889,'TPMS-auto'!A:J,6,0),"Not-in-TPMS")</f>
        <v>Not-in-TPMS</v>
      </c>
      <c r="H1889" s="12" t="s">
        <v>14676</v>
      </c>
      <c r="I1889" s="2"/>
      <c r="J1889" s="3" t="s">
        <v>17928</v>
      </c>
      <c r="K1889" s="3" t="s">
        <v>15451</v>
      </c>
      <c r="L1889" s="3" t="s">
        <v>14680</v>
      </c>
      <c r="M1889" s="13"/>
      <c r="N1889" s="13" t="s">
        <v>14680</v>
      </c>
      <c r="O1889" s="13" t="s">
        <v>14680</v>
      </c>
      <c r="P1889" s="166" t="str">
        <f>IFERROR(VLOOKUP(D1889,'TPMS-auto'!A:D, 4,0),"Not-in-TPMS")</f>
        <v>Not-in-TPMS</v>
      </c>
      <c r="Q1889" s="166" t="e">
        <f>VLOOKUP(Table2[[#This Row],[Unit Number]],Ops,3,0)</f>
        <v>#N/A</v>
      </c>
      <c r="R1889" s="173" t="str">
        <f>IFERROR(VLOOKUP(Table2[[#This Row],[Enterprise ID]], 'ExistingRental-12.11'!A:H, 3, 0), "Not Open On 12.11")</f>
        <v>Not Open On 12.11</v>
      </c>
      <c r="S1889" s="167" t="str">
        <f>IF(Table2[[#This Row],[Start Rental Date]]="New Rental", "New Rental", "Rental Extension Request")</f>
        <v>New Rental</v>
      </c>
      <c r="T1889" s="167" t="str">
        <f>IFERROR(IF(Table2[[#This Row],[Date of this request]]-Table2[[#This Row],[Tech Service Date]]&lt;60, "New Hire Rental", "Truck Breakdown"), "New Hire Rental")</f>
        <v>New Hire Rental</v>
      </c>
      <c r="U1889" s="167" t="str">
        <f>IFERROR(VLOOKUP(Table2[[#This Row],[Enterprise ID]], 'ExistingRental-12.11'!A:H, 7, 0), "Not Open On 12.11")</f>
        <v>Not Open On 12.11</v>
      </c>
      <c r="V1889" s="173" t="str">
        <f>IFERROR(VLOOKUP(Table2[[#This Row],[Enterprise ID]],'Tech-ServiceDate'!A:B,2,0), "EitherNewHire or Termed")</f>
        <v>EitherNewHire or Termed</v>
      </c>
    </row>
    <row r="1890" spans="1:22" ht="33.75" customHeight="1">
      <c r="A1890" s="15">
        <v>46051</v>
      </c>
      <c r="B1890" s="8">
        <v>46174</v>
      </c>
      <c r="C1890" s="9" t="s">
        <v>19044</v>
      </c>
      <c r="D1890" s="10" t="s">
        <v>19045</v>
      </c>
      <c r="E1890" s="174" t="str">
        <f t="shared" si="74"/>
        <v>46174</v>
      </c>
      <c r="F1890" s="175" t="str">
        <f>IFERROR(VLOOKUP(D1890,'TPMS-auto'!A:J, 10,0), "Not-in-TPMS")</f>
        <v>Not-in-TPMS</v>
      </c>
      <c r="G1890" s="175" t="str">
        <f>IFERROR(VLOOKUP(D1890,'TPMS-auto'!A:J,6,0),"Not-in-TPMS")</f>
        <v>Not-in-TPMS</v>
      </c>
      <c r="H1890" s="12">
        <v>46045</v>
      </c>
      <c r="I1890" s="11" t="s">
        <v>19422</v>
      </c>
      <c r="J1890" s="13" t="s">
        <v>18180</v>
      </c>
      <c r="K1890" s="3" t="s">
        <v>14679</v>
      </c>
      <c r="L1890" s="3" t="s">
        <v>14680</v>
      </c>
      <c r="M1890" s="13"/>
      <c r="N1890" s="13" t="s">
        <v>14680</v>
      </c>
      <c r="O1890" s="13" t="s">
        <v>14680</v>
      </c>
      <c r="P1890" s="166" t="str">
        <f>IFERROR(VLOOKUP(D1890,'TPMS-auto'!A:D, 4,0),"Not-in-TPMS")</f>
        <v>Not-in-TPMS</v>
      </c>
      <c r="Q1890" s="166" t="e">
        <f>VLOOKUP(Table2[[#This Row],[Unit Number]],Ops,3,0)</f>
        <v>#N/A</v>
      </c>
      <c r="R1890" s="172" t="str">
        <f>IFERROR(VLOOKUP(Table2[[#This Row],[Enterprise ID]], 'ExistingRental-12.11'!A:H, 3, 0), "Not Open On 12.11")</f>
        <v>Not Open On 12.11</v>
      </c>
      <c r="S1890" s="166" t="str">
        <f>IF(Table2[[#This Row],[Start Rental Date]]="New Rental", "New Rental", "Rental Extension Request")</f>
        <v>Rental Extension Request</v>
      </c>
      <c r="T1890" s="166" t="str">
        <f>IFERROR(IF(Table2[[#This Row],[Date of this request]]-Table2[[#This Row],[Tech Service Date]]&lt;60, "New Hire Rental", "Truck Breakdown"), "New Hire Rental")</f>
        <v>New Hire Rental</v>
      </c>
      <c r="U1890" s="166" t="str">
        <f>IFERROR(VLOOKUP(Table2[[#This Row],[Enterprise ID]], 'ExistingRental-12.11'!A:H, 7, 0), "Not Open On 12.11")</f>
        <v>Not Open On 12.11</v>
      </c>
      <c r="V1890" s="172" t="str">
        <f>IFERROR(VLOOKUP(Table2[[#This Row],[Enterprise ID]],'Tech-ServiceDate'!A:B,2,0), "EitherNewHire or Termed")</f>
        <v>EitherNewHire or Termed</v>
      </c>
    </row>
    <row r="1891" spans="1:22" ht="33.75" customHeight="1">
      <c r="A1891" s="15">
        <v>46051</v>
      </c>
      <c r="B1891" s="7">
        <v>36221</v>
      </c>
      <c r="C1891" s="4" t="s">
        <v>19400</v>
      </c>
      <c r="D1891" s="5" t="s">
        <v>19401</v>
      </c>
      <c r="E1891" s="176" t="str">
        <f t="shared" si="74"/>
        <v>36221</v>
      </c>
      <c r="F1891" s="181" t="str">
        <f>IFERROR(VLOOKUP(D1891,'TPMS-auto'!A:J, 10,0), "Not-in-TPMS")</f>
        <v>Not-in-TPMS</v>
      </c>
      <c r="G1891" s="181" t="str">
        <f>IFERROR(VLOOKUP(D1891,'TPMS-auto'!A:J,6,0),"Not-in-TPMS")</f>
        <v>Not-in-TPMS</v>
      </c>
      <c r="H1891" s="12" t="s">
        <v>14676</v>
      </c>
      <c r="I1891" s="2"/>
      <c r="J1891" s="3" t="s">
        <v>17928</v>
      </c>
      <c r="K1891" s="3" t="s">
        <v>14679</v>
      </c>
      <c r="L1891" s="3" t="s">
        <v>14680</v>
      </c>
      <c r="M1891" s="13"/>
      <c r="N1891" s="13" t="s">
        <v>14680</v>
      </c>
      <c r="O1891" s="13" t="s">
        <v>14680</v>
      </c>
      <c r="P1891" s="166" t="str">
        <f>IFERROR(VLOOKUP(D1891,'TPMS-auto'!A:D, 4,0),"Not-in-TPMS")</f>
        <v>Not-in-TPMS</v>
      </c>
      <c r="Q1891" s="166" t="e">
        <f>VLOOKUP(Table2[[#This Row],[Unit Number]],Ops,3,0)</f>
        <v>#N/A</v>
      </c>
      <c r="R1891" s="173" t="str">
        <f>IFERROR(VLOOKUP(Table2[[#This Row],[Enterprise ID]], 'ExistingRental-12.11'!A:H, 3, 0), "Not Open On 12.11")</f>
        <v>Not Open On 12.11</v>
      </c>
      <c r="S1891" s="167" t="str">
        <f>IF(Table2[[#This Row],[Start Rental Date]]="New Rental", "New Rental", "Rental Extension Request")</f>
        <v>New Rental</v>
      </c>
      <c r="T1891" s="167" t="str">
        <f>IFERROR(IF(Table2[[#This Row],[Date of this request]]-Table2[[#This Row],[Tech Service Date]]&lt;60, "New Hire Rental", "Truck Breakdown"), "New Hire Rental")</f>
        <v>New Hire Rental</v>
      </c>
      <c r="U1891" s="167" t="str">
        <f>IFERROR(VLOOKUP(Table2[[#This Row],[Enterprise ID]], 'ExistingRental-12.11'!A:H, 7, 0), "Not Open On 12.11")</f>
        <v>Not Open On 12.11</v>
      </c>
      <c r="V1891" s="173" t="str">
        <f>IFERROR(VLOOKUP(Table2[[#This Row],[Enterprise ID]],'Tech-ServiceDate'!A:B,2,0), "EitherNewHire or Termed")</f>
        <v>EitherNewHire or Termed</v>
      </c>
    </row>
    <row r="1892" spans="1:22" ht="33.75" customHeight="1">
      <c r="A1892" s="15">
        <v>46051</v>
      </c>
      <c r="B1892" s="8">
        <v>71003</v>
      </c>
      <c r="C1892" s="9" t="s">
        <v>19575</v>
      </c>
      <c r="D1892" s="10" t="s">
        <v>19576</v>
      </c>
      <c r="E1892" s="174" t="str">
        <f t="shared" si="74"/>
        <v>71003</v>
      </c>
      <c r="F1892" s="175">
        <f>IFERROR(VLOOKUP(D1892,'TPMS-auto'!A:J, 10,0), "Not-in-TPMS")</f>
        <v>4125400829</v>
      </c>
      <c r="G1892" s="175" t="str">
        <f>IFERROR(VLOOKUP(D1892,'TPMS-auto'!A:J,6,0),"Not-in-TPMS")</f>
        <v>071003</v>
      </c>
      <c r="H1892" s="12" t="s">
        <v>14676</v>
      </c>
      <c r="I1892" s="11"/>
      <c r="J1892" s="13" t="s">
        <v>19577</v>
      </c>
      <c r="K1892" s="3" t="s">
        <v>14679</v>
      </c>
      <c r="L1892" s="3" t="s">
        <v>14680</v>
      </c>
      <c r="M1892" s="13"/>
      <c r="N1892" s="13" t="s">
        <v>14680</v>
      </c>
      <c r="O1892" s="13" t="s">
        <v>14680</v>
      </c>
      <c r="P1892" s="166" t="str">
        <f>IFERROR(VLOOKUP(D1892,'TPMS-auto'!A:D, 4,0),"Not-in-TPMS")</f>
        <v>0006141</v>
      </c>
      <c r="Q1892" s="166" t="str">
        <f>VLOOKUP(Table2[[#This Row],[Unit Number]],Ops,3,0)</f>
        <v>Monica, Cheryl &amp; Machell</v>
      </c>
      <c r="R1892" s="172" t="str">
        <f>IFERROR(VLOOKUP(Table2[[#This Row],[Enterprise ID]], 'ExistingRental-12.11'!A:H, 3, 0), "Not Open On 12.11")</f>
        <v>Not Open On 12.11</v>
      </c>
      <c r="S1892" s="166" t="str">
        <f>IF(Table2[[#This Row],[Start Rental Date]]="New Rental", "New Rental", "Rental Extension Request")</f>
        <v>New Rental</v>
      </c>
      <c r="T1892" s="166" t="str">
        <f>IFERROR(IF(Table2[[#This Row],[Date of this request]]-Table2[[#This Row],[Tech Service Date]]&lt;60, "New Hire Rental", "Truck Breakdown"), "New Hire Rental")</f>
        <v>Truck Breakdown</v>
      </c>
      <c r="U1892" s="166" t="str">
        <f>IFERROR(VLOOKUP(Table2[[#This Row],[Enterprise ID]], 'ExistingRental-12.11'!A:H, 7, 0), "Not Open On 12.11")</f>
        <v>Not Open On 12.11</v>
      </c>
      <c r="V1892" s="172">
        <f>IFERROR(VLOOKUP(Table2[[#This Row],[Enterprise ID]],'Tech-ServiceDate'!A:B,2,0), "EitherNewHire or Termed")</f>
        <v>45935</v>
      </c>
    </row>
    <row r="1893" spans="1:22" ht="33.75" customHeight="1">
      <c r="A1893" s="15">
        <v>46051</v>
      </c>
      <c r="B1893" s="7">
        <v>46257</v>
      </c>
      <c r="C1893" s="4" t="s">
        <v>19382</v>
      </c>
      <c r="D1893" s="5" t="s">
        <v>19383</v>
      </c>
      <c r="E1893" s="176" t="str">
        <f t="shared" si="74"/>
        <v>46257</v>
      </c>
      <c r="F1893" s="181">
        <f>IFERROR(VLOOKUP(D1893,'TPMS-auto'!A:J, 10,0), "Not-in-TPMS")</f>
        <v>2547073244</v>
      </c>
      <c r="G1893" s="181" t="str">
        <f>IFERROR(VLOOKUP(D1893,'TPMS-auto'!A:J,6,0),"Not-in-TPMS")</f>
        <v>033005</v>
      </c>
      <c r="H1893" s="6">
        <v>46043</v>
      </c>
      <c r="I1893" s="2" t="s">
        <v>19384</v>
      </c>
      <c r="J1893" s="3" t="s">
        <v>19499</v>
      </c>
      <c r="K1893" s="3" t="s">
        <v>14679</v>
      </c>
      <c r="L1893" s="3" t="s">
        <v>14680</v>
      </c>
      <c r="M1893" s="13"/>
      <c r="N1893" s="13" t="s">
        <v>14680</v>
      </c>
      <c r="O1893" s="13" t="s">
        <v>14680</v>
      </c>
      <c r="P1893" s="166" t="str">
        <f>IFERROR(VLOOKUP(D1893,'TPMS-auto'!A:D, 4,0),"Not-in-TPMS")</f>
        <v>0007995</v>
      </c>
      <c r="Q1893" s="166" t="str">
        <f>VLOOKUP(Table2[[#This Row],[Unit Number]],Ops,3,0)</f>
        <v>Carol &amp; Tasha</v>
      </c>
      <c r="R1893" s="173" t="str">
        <f>IFERROR(VLOOKUP(Table2[[#This Row],[Enterprise ID]], 'ExistingRental-12.11'!A:H, 3, 0), "Not Open On 12.11")</f>
        <v>Not Open On 12.11</v>
      </c>
      <c r="S1893" s="167" t="str">
        <f>IF(Table2[[#This Row],[Start Rental Date]]="New Rental", "New Rental", "Rental Extension Request")</f>
        <v>Rental Extension Request</v>
      </c>
      <c r="T1893" s="167" t="str">
        <f>IFERROR(IF(Table2[[#This Row],[Date of this request]]-Table2[[#This Row],[Tech Service Date]]&lt;60, "New Hire Rental", "Truck Breakdown"), "New Hire Rental")</f>
        <v>Truck Breakdown</v>
      </c>
      <c r="U1893" s="167" t="str">
        <f>IFERROR(VLOOKUP(Table2[[#This Row],[Enterprise ID]], 'ExistingRental-12.11'!A:H, 7, 0), "Not Open On 12.11")</f>
        <v>Not Open On 12.11</v>
      </c>
      <c r="V1893" s="173">
        <f>IFERROR(VLOOKUP(Table2[[#This Row],[Enterprise ID]],'Tech-ServiceDate'!A:B,2,0), "EitherNewHire or Termed")</f>
        <v>44034</v>
      </c>
    </row>
    <row r="1894" spans="1:22" ht="33.75" customHeight="1">
      <c r="A1894" s="15">
        <v>46051</v>
      </c>
      <c r="B1894" s="8">
        <v>36699</v>
      </c>
      <c r="C1894" s="9" t="s">
        <v>19578</v>
      </c>
      <c r="D1894" s="10" t="s">
        <v>19579</v>
      </c>
      <c r="E1894" s="174" t="str">
        <f t="shared" si="74"/>
        <v>36699</v>
      </c>
      <c r="F1894" s="175" t="str">
        <f>IFERROR(VLOOKUP(D1894,'TPMS-auto'!A:J, 10,0), "Not-in-TPMS")</f>
        <v>Not-in-TPMS</v>
      </c>
      <c r="G1894" s="175" t="str">
        <f>IFERROR(VLOOKUP(D1894,'TPMS-auto'!A:J,6,0),"Not-in-TPMS")</f>
        <v>Not-in-TPMS</v>
      </c>
      <c r="H1894" s="12" t="s">
        <v>14676</v>
      </c>
      <c r="I1894" s="11"/>
      <c r="J1894" s="3" t="s">
        <v>17928</v>
      </c>
      <c r="K1894" s="3" t="s">
        <v>14679</v>
      </c>
      <c r="L1894" s="3" t="s">
        <v>14680</v>
      </c>
      <c r="M1894" s="13"/>
      <c r="N1894" s="13" t="s">
        <v>14680</v>
      </c>
      <c r="O1894" s="13" t="s">
        <v>14680</v>
      </c>
      <c r="P1894" s="166" t="str">
        <f>IFERROR(VLOOKUP(D1894,'TPMS-auto'!A:D, 4,0),"Not-in-TPMS")</f>
        <v>Not-in-TPMS</v>
      </c>
      <c r="Q1894" s="166" t="e">
        <f>VLOOKUP(Table2[[#This Row],[Unit Number]],Ops,3,0)</f>
        <v>#N/A</v>
      </c>
      <c r="R1894" s="172" t="str">
        <f>IFERROR(VLOOKUP(Table2[[#This Row],[Enterprise ID]], 'ExistingRental-12.11'!A:H, 3, 0), "Not Open On 12.11")</f>
        <v>Not Open On 12.11</v>
      </c>
      <c r="S1894" s="166" t="str">
        <f>IF(Table2[[#This Row],[Start Rental Date]]="New Rental", "New Rental", "Rental Extension Request")</f>
        <v>New Rental</v>
      </c>
      <c r="T1894" s="166" t="str">
        <f>IFERROR(IF(Table2[[#This Row],[Date of this request]]-Table2[[#This Row],[Tech Service Date]]&lt;60, "New Hire Rental", "Truck Breakdown"), "New Hire Rental")</f>
        <v>New Hire Rental</v>
      </c>
      <c r="U1894" s="166" t="str">
        <f>IFERROR(VLOOKUP(Table2[[#This Row],[Enterprise ID]], 'ExistingRental-12.11'!A:H, 7, 0), "Not Open On 12.11")</f>
        <v>Not Open On 12.11</v>
      </c>
      <c r="V1894" s="172" t="str">
        <f>IFERROR(VLOOKUP(Table2[[#This Row],[Enterprise ID]],'Tech-ServiceDate'!A:B,2,0), "EitherNewHire or Termed")</f>
        <v>EitherNewHire or Termed</v>
      </c>
    </row>
    <row r="1895" spans="1:22" ht="33.75" customHeight="1">
      <c r="A1895" s="15">
        <v>46051</v>
      </c>
      <c r="B1895" s="8">
        <v>46976</v>
      </c>
      <c r="C1895" s="9" t="s">
        <v>15877</v>
      </c>
      <c r="D1895" s="10" t="s">
        <v>13197</v>
      </c>
      <c r="E1895" s="174" t="str">
        <f t="shared" si="74"/>
        <v>46976</v>
      </c>
      <c r="F1895" s="175">
        <f>IFERROR(VLOOKUP(D1895,'TPMS-auto'!A:J, 10,0), "Not-in-TPMS")</f>
        <v>3012227835</v>
      </c>
      <c r="G1895" s="175" t="str">
        <f>IFERROR(VLOOKUP(D1895,'TPMS-auto'!A:J,6,0),"Not-in-TPMS")</f>
        <v>046976</v>
      </c>
      <c r="H1895" s="12">
        <v>46049</v>
      </c>
      <c r="I1895" s="11" t="s">
        <v>18041</v>
      </c>
      <c r="J1895" s="13" t="s">
        <v>17354</v>
      </c>
      <c r="K1895" s="3" t="s">
        <v>14679</v>
      </c>
      <c r="L1895" s="13" t="s">
        <v>14680</v>
      </c>
      <c r="M1895" s="13"/>
      <c r="N1895" s="13" t="s">
        <v>14680</v>
      </c>
      <c r="O1895" s="13" t="s">
        <v>14680</v>
      </c>
      <c r="P1895" s="166" t="str">
        <f>IFERROR(VLOOKUP(D1895,'TPMS-auto'!A:D, 4,0),"Not-in-TPMS")</f>
        <v>0007084</v>
      </c>
      <c r="Q1895" s="166" t="str">
        <f>VLOOKUP(Table2[[#This Row],[Unit Number]],Ops,3,0)</f>
        <v>Monica, Cheryl &amp; Machell</v>
      </c>
      <c r="R1895" s="172">
        <f>IFERROR(VLOOKUP(Table2[[#This Row],[Enterprise ID]], 'ExistingRental-12.11'!A:H, 3, 0), "Not Open On 12.11")</f>
        <v>45915</v>
      </c>
      <c r="S1895" s="166" t="str">
        <f>IF(Table2[[#This Row],[Start Rental Date]]="New Rental", "New Rental", "Rental Extension Request")</f>
        <v>Rental Extension Request</v>
      </c>
      <c r="T1895" s="166" t="str">
        <f>IFERROR(IF(Table2[[#This Row],[Date of this request]]-Table2[[#This Row],[Tech Service Date]]&lt;60, "New Hire Rental", "Truck Breakdown"), "New Hire Rental")</f>
        <v>Truck Breakdown</v>
      </c>
      <c r="U1895" s="166" t="str">
        <f>IFERROR(VLOOKUP(Table2[[#This Row],[Enterprise ID]], 'ExistingRental-12.11'!A:H, 7, 0), "Not Open On 12.11")</f>
        <v>THOMAS DOHERTY</v>
      </c>
      <c r="V1895" s="172">
        <f>IFERROR(VLOOKUP(Table2[[#This Row],[Enterprise ID]],'Tech-ServiceDate'!A:B,2,0), "EitherNewHire or Termed")</f>
        <v>39034</v>
      </c>
    </row>
    <row r="1896" spans="1:22" ht="33.75" customHeight="1">
      <c r="A1896" s="15">
        <v>46052</v>
      </c>
      <c r="B1896" s="8">
        <v>46888</v>
      </c>
      <c r="C1896" s="9" t="s">
        <v>19580</v>
      </c>
      <c r="D1896" s="10" t="s">
        <v>5132</v>
      </c>
      <c r="E1896" s="174" t="str">
        <f t="shared" si="74"/>
        <v>46888</v>
      </c>
      <c r="F1896" s="175">
        <f>IFERROR(VLOOKUP(D1896,'TPMS-auto'!A:J, 10,0), "Not-in-TPMS")</f>
        <v>6159553413</v>
      </c>
      <c r="G1896" s="175" t="str">
        <f>IFERROR(VLOOKUP(D1896,'TPMS-auto'!A:J,6,0),"Not-in-TPMS")</f>
        <v>046888</v>
      </c>
      <c r="H1896" s="12" t="s">
        <v>14676</v>
      </c>
      <c r="I1896" s="11" t="s">
        <v>19550</v>
      </c>
      <c r="J1896" s="13" t="s">
        <v>19581</v>
      </c>
      <c r="K1896" s="3" t="s">
        <v>14679</v>
      </c>
      <c r="L1896" s="13" t="s">
        <v>14680</v>
      </c>
      <c r="M1896" s="13"/>
      <c r="N1896" s="13" t="s">
        <v>14680</v>
      </c>
      <c r="O1896" s="13" t="s">
        <v>14680</v>
      </c>
      <c r="P1896" s="166" t="str">
        <f>IFERROR(VLOOKUP(D1896,'TPMS-auto'!A:D, 4,0),"Not-in-TPMS")</f>
        <v>0008206</v>
      </c>
      <c r="Q1896" s="166" t="str">
        <f>VLOOKUP(Table2[[#This Row],[Unit Number]],Ops,3,0)</f>
        <v>Monica, Cheryl &amp; Machell</v>
      </c>
      <c r="R1896" s="172" t="str">
        <f>IFERROR(VLOOKUP(Table2[[#This Row],[Enterprise ID]], 'ExistingRental-12.11'!A:H, 3, 0), "Not Open On 12.11")</f>
        <v>Not Open On 12.11</v>
      </c>
      <c r="S1896" s="166" t="str">
        <f>IF(Table2[[#This Row],[Start Rental Date]]="New Rental", "New Rental", "Rental Extension Request")</f>
        <v>New Rental</v>
      </c>
      <c r="T1896" s="166" t="str">
        <f>IFERROR(IF(Table2[[#This Row],[Date of this request]]-Table2[[#This Row],[Tech Service Date]]&lt;60, "New Hire Rental", "Truck Breakdown"), "New Hire Rental")</f>
        <v>Truck Breakdown</v>
      </c>
      <c r="U1896" s="166" t="str">
        <f>IFERROR(VLOOKUP(Table2[[#This Row],[Enterprise ID]], 'ExistingRental-12.11'!A:H, 7, 0), "Not Open On 12.11")</f>
        <v>Not Open On 12.11</v>
      </c>
      <c r="V1896" s="172">
        <f>IFERROR(VLOOKUP(Table2[[#This Row],[Enterprise ID]],'Tech-ServiceDate'!A:B,2,0), "EitherNewHire or Termed")</f>
        <v>38625</v>
      </c>
    </row>
    <row r="1897" spans="1:22" ht="33.75" customHeight="1">
      <c r="A1897" s="15">
        <v>46052</v>
      </c>
      <c r="B1897" s="8">
        <v>36191</v>
      </c>
      <c r="C1897" s="9" t="s">
        <v>19582</v>
      </c>
      <c r="D1897" s="10" t="s">
        <v>1643</v>
      </c>
      <c r="E1897" s="174" t="str">
        <f t="shared" si="74"/>
        <v>36191</v>
      </c>
      <c r="F1897" s="175">
        <f>IFERROR(VLOOKUP(D1897,'TPMS-auto'!A:J, 10,0), "Not-in-TPMS")</f>
        <v>7248823319</v>
      </c>
      <c r="G1897" s="175" t="str">
        <f>IFERROR(VLOOKUP(D1897,'TPMS-auto'!A:J,6,0),"Not-in-TPMS")</f>
        <v>036191</v>
      </c>
      <c r="H1897" s="12" t="s">
        <v>14676</v>
      </c>
      <c r="I1897" s="11" t="s">
        <v>19583</v>
      </c>
      <c r="J1897" s="13" t="s">
        <v>19533</v>
      </c>
      <c r="K1897" s="3" t="s">
        <v>14679</v>
      </c>
      <c r="L1897" s="13" t="s">
        <v>14680</v>
      </c>
      <c r="M1897" s="13"/>
      <c r="N1897" s="13" t="s">
        <v>14680</v>
      </c>
      <c r="O1897" s="13" t="s">
        <v>14680</v>
      </c>
      <c r="P1897" s="166" t="str">
        <f>IFERROR(VLOOKUP(D1897,'TPMS-auto'!A:D, 4,0),"Not-in-TPMS")</f>
        <v>0006141</v>
      </c>
      <c r="Q1897" s="166" t="str">
        <f>VLOOKUP(Table2[[#This Row],[Unit Number]],Ops,3,0)</f>
        <v>Monica, Cheryl &amp; Machell</v>
      </c>
      <c r="R1897" s="172" t="str">
        <f>IFERROR(VLOOKUP(Table2[[#This Row],[Enterprise ID]], 'ExistingRental-12.11'!A:H, 3, 0), "Not Open On 12.11")</f>
        <v>Not Open On 12.11</v>
      </c>
      <c r="S1897" s="166" t="str">
        <f>IF(Table2[[#This Row],[Start Rental Date]]="New Rental", "New Rental", "Rental Extension Request")</f>
        <v>New Rental</v>
      </c>
      <c r="T1897" s="166" t="str">
        <f>IFERROR(IF(Table2[[#This Row],[Date of this request]]-Table2[[#This Row],[Tech Service Date]]&lt;60, "New Hire Rental", "Truck Breakdown"), "New Hire Rental")</f>
        <v>Truck Breakdown</v>
      </c>
      <c r="U1897" s="166" t="str">
        <f>IFERROR(VLOOKUP(Table2[[#This Row],[Enterprise ID]], 'ExistingRental-12.11'!A:H, 7, 0), "Not Open On 12.11")</f>
        <v>Not Open On 12.11</v>
      </c>
      <c r="V1897" s="172">
        <f>IFERROR(VLOOKUP(Table2[[#This Row],[Enterprise ID]],'Tech-ServiceDate'!A:B,2,0), "EitherNewHire or Termed")</f>
        <v>39006</v>
      </c>
    </row>
    <row r="1898" spans="1:22" ht="33.75" customHeight="1">
      <c r="A1898" s="15">
        <v>46052</v>
      </c>
      <c r="B1898" s="8">
        <v>37080</v>
      </c>
      <c r="C1898" s="9" t="s">
        <v>19584</v>
      </c>
      <c r="D1898" s="10" t="s">
        <v>11573</v>
      </c>
      <c r="E1898" s="174" t="str">
        <f t="shared" si="74"/>
        <v>37080</v>
      </c>
      <c r="F1898" s="175">
        <f>IFERROR(VLOOKUP(D1898,'TPMS-auto'!A:J, 10,0), "Not-in-TPMS")</f>
        <v>7246989848</v>
      </c>
      <c r="G1898" s="175" t="str">
        <f>IFERROR(VLOOKUP(D1898,'TPMS-auto'!A:J,6,0),"Not-in-TPMS")</f>
        <v>037080</v>
      </c>
      <c r="H1898" s="12" t="s">
        <v>14676</v>
      </c>
      <c r="I1898" s="11" t="s">
        <v>19585</v>
      </c>
      <c r="J1898" s="13" t="s">
        <v>19336</v>
      </c>
      <c r="K1898" s="3" t="s">
        <v>14679</v>
      </c>
      <c r="L1898" s="13" t="s">
        <v>14680</v>
      </c>
      <c r="M1898" s="13"/>
      <c r="N1898" s="13" t="s">
        <v>14680</v>
      </c>
      <c r="O1898" s="13" t="s">
        <v>14680</v>
      </c>
      <c r="P1898" s="166" t="str">
        <f>IFERROR(VLOOKUP(D1898,'TPMS-auto'!A:D, 4,0),"Not-in-TPMS")</f>
        <v>0004766</v>
      </c>
      <c r="Q1898" s="166" t="str">
        <f>VLOOKUP(Table2[[#This Row],[Unit Number]],Ops,3,0)</f>
        <v>Rob &amp; Andrea</v>
      </c>
      <c r="R1898" s="172" t="str">
        <f>IFERROR(VLOOKUP(Table2[[#This Row],[Enterprise ID]], 'ExistingRental-12.11'!A:H, 3, 0), "Not Open On 12.11")</f>
        <v>Not Open On 12.11</v>
      </c>
      <c r="S1898" s="166" t="str">
        <f>IF(Table2[[#This Row],[Start Rental Date]]="New Rental", "New Rental", "Rental Extension Request")</f>
        <v>New Rental</v>
      </c>
      <c r="T1898" s="166" t="str">
        <f>IFERROR(IF(Table2[[#This Row],[Date of this request]]-Table2[[#This Row],[Tech Service Date]]&lt;60, "New Hire Rental", "Truck Breakdown"), "New Hire Rental")</f>
        <v>Truck Breakdown</v>
      </c>
      <c r="U1898" s="166" t="str">
        <f>IFERROR(VLOOKUP(Table2[[#This Row],[Enterprise ID]], 'ExistingRental-12.11'!A:H, 7, 0), "Not Open On 12.11")</f>
        <v>Not Open On 12.11</v>
      </c>
      <c r="V1898" s="172">
        <f>IFERROR(VLOOKUP(Table2[[#This Row],[Enterprise ID]],'Tech-ServiceDate'!A:B,2,0), "EitherNewHire or Termed")</f>
        <v>34375</v>
      </c>
    </row>
    <row r="1899" spans="1:22" ht="33.75" customHeight="1">
      <c r="A1899" s="15">
        <v>46052</v>
      </c>
      <c r="B1899" s="8">
        <v>6568</v>
      </c>
      <c r="C1899" s="9" t="s">
        <v>18015</v>
      </c>
      <c r="D1899" s="10" t="s">
        <v>2568</v>
      </c>
      <c r="E1899" s="174" t="str">
        <f t="shared" si="74"/>
        <v>6568</v>
      </c>
      <c r="F1899" s="175">
        <f>IFERROR(VLOOKUP(D1899,'TPMS-auto'!A:J, 10,0), "Not-in-TPMS")</f>
        <v>2148920567</v>
      </c>
      <c r="G1899" s="175" t="str">
        <f>IFERROR(VLOOKUP(D1899,'TPMS-auto'!A:J,6,0),"Not-in-TPMS")</f>
        <v>006568</v>
      </c>
      <c r="H1899" s="12" t="s">
        <v>14676</v>
      </c>
      <c r="I1899" s="2" t="s">
        <v>18016</v>
      </c>
      <c r="J1899" s="13" t="s">
        <v>18180</v>
      </c>
      <c r="K1899" s="3" t="s">
        <v>14679</v>
      </c>
      <c r="L1899" s="13" t="s">
        <v>14680</v>
      </c>
      <c r="M1899" s="13"/>
      <c r="N1899" s="13" t="s">
        <v>14680</v>
      </c>
      <c r="O1899" s="13" t="s">
        <v>14680</v>
      </c>
      <c r="P1899" s="166" t="str">
        <f>IFERROR(VLOOKUP(D1899,'TPMS-auto'!A:D, 4,0),"Not-in-TPMS")</f>
        <v>0008035</v>
      </c>
      <c r="Q1899" s="166" t="str">
        <f>VLOOKUP(Table2[[#This Row],[Unit Number]],Ops,3,0)</f>
        <v>Rob &amp; Andrea</v>
      </c>
      <c r="R1899" s="172">
        <f>IFERROR(VLOOKUP(Table2[[#This Row],[Enterprise ID]], 'ExistingRental-12.11'!A:H, 3, 0), "Not Open On 12.11")</f>
        <v>45992</v>
      </c>
      <c r="S1899" s="166" t="str">
        <f>IF(Table2[[#This Row],[Start Rental Date]]="New Rental", "New Rental", "Rental Extension Request")</f>
        <v>New Rental</v>
      </c>
      <c r="T1899" s="166" t="str">
        <f>IFERROR(IF(Table2[[#This Row],[Date of this request]]-Table2[[#This Row],[Tech Service Date]]&lt;60, "New Hire Rental", "Truck Breakdown"), "New Hire Rental")</f>
        <v>Truck Breakdown</v>
      </c>
      <c r="U1899" s="166" t="str">
        <f>IFERROR(VLOOKUP(Table2[[#This Row],[Enterprise ID]], 'ExistingRental-12.11'!A:H, 7, 0), "Not Open On 12.11")</f>
        <v>CORTEZ FLETCHER</v>
      </c>
      <c r="V1899" s="172">
        <f>IFERROR(VLOOKUP(Table2[[#This Row],[Enterprise ID]],'Tech-ServiceDate'!A:B,2,0), "EitherNewHire or Termed")</f>
        <v>33812</v>
      </c>
    </row>
    <row r="1900" spans="1:22" ht="33.75" customHeight="1">
      <c r="A1900" s="15">
        <v>46052</v>
      </c>
      <c r="B1900" s="8">
        <v>36517</v>
      </c>
      <c r="C1900" s="9" t="s">
        <v>19586</v>
      </c>
      <c r="D1900" s="10" t="s">
        <v>19587</v>
      </c>
      <c r="E1900" s="174" t="str">
        <f t="shared" si="74"/>
        <v>36517</v>
      </c>
      <c r="F1900" s="175">
        <f>IFERROR(VLOOKUP(D1900,'TPMS-auto'!A:J, 10,0), "Not-in-TPMS")</f>
        <v>6787088702</v>
      </c>
      <c r="G1900" s="175" t="str">
        <f>IFERROR(VLOOKUP(D1900,'TPMS-auto'!A:J,6,0),"Not-in-TPMS")</f>
        <v>036517</v>
      </c>
      <c r="H1900" s="12" t="s">
        <v>14676</v>
      </c>
      <c r="I1900" s="11" t="s">
        <v>19588</v>
      </c>
      <c r="J1900" s="13" t="s">
        <v>19336</v>
      </c>
      <c r="K1900" s="3" t="s">
        <v>14679</v>
      </c>
      <c r="L1900" s="13" t="s">
        <v>14680</v>
      </c>
      <c r="M1900" s="13"/>
      <c r="N1900" s="13" t="s">
        <v>14680</v>
      </c>
      <c r="O1900" s="13" t="s">
        <v>14680</v>
      </c>
      <c r="P1900" s="166" t="str">
        <f>IFERROR(VLOOKUP(D1900,'TPMS-auto'!A:D, 4,0),"Not-in-TPMS")</f>
        <v>0008035</v>
      </c>
      <c r="Q1900" s="166" t="str">
        <f>VLOOKUP(Table2[[#This Row],[Unit Number]],Ops,3,0)</f>
        <v>Rob &amp; Andrea</v>
      </c>
      <c r="R1900" s="172" t="str">
        <f>IFERROR(VLOOKUP(Table2[[#This Row],[Enterprise ID]], 'ExistingRental-12.11'!A:H, 3, 0), "Not Open On 12.11")</f>
        <v>Not Open On 12.11</v>
      </c>
      <c r="S1900" s="166" t="str">
        <f>IF(Table2[[#This Row],[Start Rental Date]]="New Rental", "New Rental", "Rental Extension Request")</f>
        <v>New Rental</v>
      </c>
      <c r="T1900" s="166" t="str">
        <f>IFERROR(IF(Table2[[#This Row],[Date of this request]]-Table2[[#This Row],[Tech Service Date]]&lt;60, "New Hire Rental", "Truck Breakdown"), "New Hire Rental")</f>
        <v>Truck Breakdown</v>
      </c>
      <c r="U1900" s="166" t="str">
        <f>IFERROR(VLOOKUP(Table2[[#This Row],[Enterprise ID]], 'ExistingRental-12.11'!A:H, 7, 0), "Not Open On 12.11")</f>
        <v>Not Open On 12.11</v>
      </c>
      <c r="V1900" s="172">
        <f>IFERROR(VLOOKUP(Table2[[#This Row],[Enterprise ID]],'Tech-ServiceDate'!A:B,2,0), "EitherNewHire or Termed")</f>
        <v>45277</v>
      </c>
    </row>
    <row r="1901" spans="1:22" ht="33.75" customHeight="1">
      <c r="A1901" s="15">
        <v>46052</v>
      </c>
      <c r="B1901" s="8">
        <v>22042</v>
      </c>
      <c r="C1901" s="9" t="s">
        <v>19589</v>
      </c>
      <c r="D1901" s="10" t="s">
        <v>19590</v>
      </c>
      <c r="E1901" s="174" t="str">
        <f t="shared" si="74"/>
        <v>22042</v>
      </c>
      <c r="F1901" s="175">
        <f>IFERROR(VLOOKUP(D1901,'TPMS-auto'!A:J, 10,0), "Not-in-TPMS")</f>
        <v>9899062145</v>
      </c>
      <c r="G1901" s="175" t="str">
        <f>IFERROR(VLOOKUP(D1901,'TPMS-auto'!A:J,6,0),"Not-in-TPMS")</f>
        <v>022042</v>
      </c>
      <c r="H1901" s="12" t="s">
        <v>14676</v>
      </c>
      <c r="I1901" s="11" t="s">
        <v>19591</v>
      </c>
      <c r="J1901" s="13" t="s">
        <v>19592</v>
      </c>
      <c r="K1901" s="3" t="s">
        <v>14679</v>
      </c>
      <c r="L1901" s="13" t="s">
        <v>14680</v>
      </c>
      <c r="M1901" s="13"/>
      <c r="N1901" s="13" t="s">
        <v>14680</v>
      </c>
      <c r="O1901" s="13" t="s">
        <v>14680</v>
      </c>
      <c r="P1901" s="166" t="str">
        <f>IFERROR(VLOOKUP(D1901,'TPMS-auto'!A:D, 4,0),"Not-in-TPMS")</f>
        <v>0008220</v>
      </c>
      <c r="Q1901" s="166" t="str">
        <f>VLOOKUP(Table2[[#This Row],[Unit Number]],Ops,3,0)</f>
        <v>Monica, Cheryl &amp; Machell</v>
      </c>
      <c r="R1901" s="172" t="str">
        <f>IFERROR(VLOOKUP(Table2[[#This Row],[Enterprise ID]], 'ExistingRental-12.11'!A:H, 3, 0), "Not Open On 12.11")</f>
        <v>Not Open On 12.11</v>
      </c>
      <c r="S1901" s="166" t="str">
        <f>IF(Table2[[#This Row],[Start Rental Date]]="New Rental", "New Rental", "Rental Extension Request")</f>
        <v>New Rental</v>
      </c>
      <c r="T1901" s="166" t="str">
        <f>IFERROR(IF(Table2[[#This Row],[Date of this request]]-Table2[[#This Row],[Tech Service Date]]&lt;60, "New Hire Rental", "Truck Breakdown"), "New Hire Rental")</f>
        <v>Truck Breakdown</v>
      </c>
      <c r="U1901" s="166" t="str">
        <f>IFERROR(VLOOKUP(Table2[[#This Row],[Enterprise ID]], 'ExistingRental-12.11'!A:H, 7, 0), "Not Open On 12.11")</f>
        <v>Not Open On 12.11</v>
      </c>
      <c r="V1901" s="172">
        <f>IFERROR(VLOOKUP(Table2[[#This Row],[Enterprise ID]],'Tech-ServiceDate'!A:B,2,0), "EitherNewHire or Termed")</f>
        <v>45844</v>
      </c>
    </row>
    <row r="1902" spans="1:22" ht="33.75" customHeight="1">
      <c r="A1902" s="15">
        <v>46052</v>
      </c>
      <c r="B1902" s="8">
        <v>61198</v>
      </c>
      <c r="C1902" s="9" t="s">
        <v>19593</v>
      </c>
      <c r="D1902" s="10" t="s">
        <v>19594</v>
      </c>
      <c r="E1902" s="174" t="str">
        <f t="shared" si="74"/>
        <v>61198</v>
      </c>
      <c r="F1902" s="175" t="str">
        <f>IFERROR(VLOOKUP(D1902,'TPMS-auto'!A:J, 10,0), "Not-in-TPMS")</f>
        <v>Not-in-TPMS</v>
      </c>
      <c r="G1902" s="175" t="str">
        <f>IFERROR(VLOOKUP(D1902,'TPMS-auto'!A:J,6,0),"Not-in-TPMS")</f>
        <v>Not-in-TPMS</v>
      </c>
      <c r="H1902" s="12" t="s">
        <v>14676</v>
      </c>
      <c r="I1902" s="11"/>
      <c r="J1902" s="13" t="s">
        <v>17928</v>
      </c>
      <c r="K1902" s="13"/>
      <c r="L1902" s="13"/>
      <c r="M1902" s="13"/>
      <c r="N1902" s="13" t="s">
        <v>14680</v>
      </c>
      <c r="O1902" s="13" t="s">
        <v>14680</v>
      </c>
      <c r="P1902" s="166" t="str">
        <f>IFERROR(VLOOKUP(D1902,'TPMS-auto'!A:D, 4,0),"Not-in-TPMS")</f>
        <v>Not-in-TPMS</v>
      </c>
      <c r="Q1902" s="166" t="e">
        <f>VLOOKUP(Table2[[#This Row],[Unit Number]],Ops,3,0)</f>
        <v>#N/A</v>
      </c>
      <c r="R1902" s="172" t="str">
        <f>IFERROR(VLOOKUP(Table2[[#This Row],[Enterprise ID]], 'ExistingRental-12.11'!A:H, 3, 0), "Not Open On 12.11")</f>
        <v>Not Open On 12.11</v>
      </c>
      <c r="S1902" s="166" t="str">
        <f>IF(Table2[[#This Row],[Start Rental Date]]="New Rental", "New Rental", "Rental Extension Request")</f>
        <v>New Rental</v>
      </c>
      <c r="T1902" s="166" t="str">
        <f>IFERROR(IF(Table2[[#This Row],[Date of this request]]-Table2[[#This Row],[Tech Service Date]]&lt;60, "New Hire Rental", "Truck Breakdown"), "New Hire Rental")</f>
        <v>New Hire Rental</v>
      </c>
      <c r="U1902" s="166" t="str">
        <f>IFERROR(VLOOKUP(Table2[[#This Row],[Enterprise ID]], 'ExistingRental-12.11'!A:H, 7, 0), "Not Open On 12.11")</f>
        <v>Not Open On 12.11</v>
      </c>
      <c r="V1902" s="172" t="str">
        <f>IFERROR(VLOOKUP(Table2[[#This Row],[Enterprise ID]],'Tech-ServiceDate'!A:B,2,0), "EitherNewHire or Termed")</f>
        <v>EitherNewHire or Termed</v>
      </c>
    </row>
    <row r="1903" spans="1:22" ht="33.75" customHeight="1">
      <c r="A1903" s="15">
        <v>46052</v>
      </c>
      <c r="B1903" s="8">
        <v>61563</v>
      </c>
      <c r="C1903" s="9" t="s">
        <v>19595</v>
      </c>
      <c r="D1903" s="10" t="s">
        <v>12333</v>
      </c>
      <c r="E1903" s="174" t="str">
        <f t="shared" si="74"/>
        <v>61563</v>
      </c>
      <c r="F1903" s="175">
        <f>IFERROR(VLOOKUP(D1903,'TPMS-auto'!A:J, 10,0), "Not-in-TPMS")</f>
        <v>7547150331</v>
      </c>
      <c r="G1903" s="175" t="str">
        <f>IFERROR(VLOOKUP(D1903,'TPMS-auto'!A:J,6,0),"Not-in-TPMS")</f>
        <v>061563</v>
      </c>
      <c r="H1903" s="12" t="s">
        <v>14676</v>
      </c>
      <c r="I1903" s="11" t="s">
        <v>19596</v>
      </c>
      <c r="J1903" s="13" t="s">
        <v>19597</v>
      </c>
      <c r="K1903" s="3" t="s">
        <v>14679</v>
      </c>
      <c r="L1903" s="13" t="s">
        <v>14680</v>
      </c>
      <c r="M1903" s="13"/>
      <c r="N1903" s="13" t="s">
        <v>14680</v>
      </c>
      <c r="O1903" s="13" t="s">
        <v>14680</v>
      </c>
      <c r="P1903" s="166" t="str">
        <f>IFERROR(VLOOKUP(D1903,'TPMS-auto'!A:D, 4,0),"Not-in-TPMS")</f>
        <v>0007435</v>
      </c>
      <c r="Q1903" s="166" t="str">
        <f>VLOOKUP(Table2[[#This Row],[Unit Number]],Ops,3,0)</f>
        <v>Rob &amp; Andrea</v>
      </c>
      <c r="R1903" s="172" t="str">
        <f>IFERROR(VLOOKUP(Table2[[#This Row],[Enterprise ID]], 'ExistingRental-12.11'!A:H, 3, 0), "Not Open On 12.11")</f>
        <v>Not Open On 12.11</v>
      </c>
      <c r="S1903" s="166" t="str">
        <f>IF(Table2[[#This Row],[Start Rental Date]]="New Rental", "New Rental", "Rental Extension Request")</f>
        <v>New Rental</v>
      </c>
      <c r="T1903" s="166" t="str">
        <f>IFERROR(IF(Table2[[#This Row],[Date of this request]]-Table2[[#This Row],[Tech Service Date]]&lt;60, "New Hire Rental", "Truck Breakdown"), "New Hire Rental")</f>
        <v>Truck Breakdown</v>
      </c>
      <c r="U1903" s="166" t="str">
        <f>IFERROR(VLOOKUP(Table2[[#This Row],[Enterprise ID]], 'ExistingRental-12.11'!A:H, 7, 0), "Not Open On 12.11")</f>
        <v>Not Open On 12.11</v>
      </c>
      <c r="V1903" s="172">
        <f>IFERROR(VLOOKUP(Table2[[#This Row],[Enterprise ID]],'Tech-ServiceDate'!A:B,2,0), "EitherNewHire or Termed")</f>
        <v>31537</v>
      </c>
    </row>
    <row r="1904" spans="1:22" ht="33.75" customHeight="1">
      <c r="A1904" s="15">
        <v>46052</v>
      </c>
      <c r="B1904" s="8">
        <v>61828</v>
      </c>
      <c r="C1904" s="9" t="s">
        <v>19598</v>
      </c>
      <c r="D1904" s="10" t="s">
        <v>16376</v>
      </c>
      <c r="E1904" s="174" t="str">
        <f t="shared" si="74"/>
        <v>61828</v>
      </c>
      <c r="F1904" s="175">
        <f>IFERROR(VLOOKUP(D1904,'TPMS-auto'!A:J, 10,0), "Not-in-TPMS")</f>
        <v>5592025147</v>
      </c>
      <c r="G1904" s="175" t="str">
        <f>IFERROR(VLOOKUP(D1904,'TPMS-auto'!A:J,6,0),"Not-in-TPMS")</f>
        <v>061828</v>
      </c>
      <c r="H1904" s="12" t="s">
        <v>14676</v>
      </c>
      <c r="I1904" s="11" t="s">
        <v>18889</v>
      </c>
      <c r="J1904" s="13" t="s">
        <v>19599</v>
      </c>
      <c r="K1904" s="3" t="s">
        <v>14679</v>
      </c>
      <c r="L1904" s="13" t="s">
        <v>14680</v>
      </c>
      <c r="M1904" s="13"/>
      <c r="N1904" s="13" t="s">
        <v>14680</v>
      </c>
      <c r="O1904" s="13" t="s">
        <v>14680</v>
      </c>
      <c r="P1904" s="166" t="str">
        <f>IFERROR(VLOOKUP(D1904,'TPMS-auto'!A:D, 4,0),"Not-in-TPMS")</f>
        <v>0008366</v>
      </c>
      <c r="Q1904" s="166" t="str">
        <f>VLOOKUP(Table2[[#This Row],[Unit Number]],Ops,3,0)</f>
        <v>Carol &amp; Tasha</v>
      </c>
      <c r="R1904" s="172" t="str">
        <f>IFERROR(VLOOKUP(Table2[[#This Row],[Enterprise ID]], 'ExistingRental-12.11'!A:H, 3, 0), "Not Open On 12.11")</f>
        <v>Not Open On 12.11</v>
      </c>
      <c r="S1904" s="166" t="str">
        <f>IF(Table2[[#This Row],[Start Rental Date]]="New Rental", "New Rental", "Rental Extension Request")</f>
        <v>New Rental</v>
      </c>
      <c r="T1904" s="166" t="str">
        <f>IFERROR(IF(Table2[[#This Row],[Date of this request]]-Table2[[#This Row],[Tech Service Date]]&lt;60, "New Hire Rental", "Truck Breakdown"), "New Hire Rental")</f>
        <v>Truck Breakdown</v>
      </c>
      <c r="U1904" s="166" t="str">
        <f>IFERROR(VLOOKUP(Table2[[#This Row],[Enterprise ID]], 'ExistingRental-12.11'!A:H, 7, 0), "Not Open On 12.11")</f>
        <v>Not Open On 12.11</v>
      </c>
      <c r="V1904" s="172">
        <f>IFERROR(VLOOKUP(Table2[[#This Row],[Enterprise ID]],'Tech-ServiceDate'!A:B,2,0), "EitherNewHire or Termed")</f>
        <v>44336</v>
      </c>
    </row>
    <row r="1905" spans="1:22" ht="33.75" customHeight="1">
      <c r="A1905" s="15">
        <v>46052</v>
      </c>
      <c r="B1905" s="8">
        <v>46957</v>
      </c>
      <c r="C1905" s="9" t="s">
        <v>18025</v>
      </c>
      <c r="D1905" s="10" t="s">
        <v>18026</v>
      </c>
      <c r="E1905" s="174" t="str">
        <f t="shared" si="74"/>
        <v>46957</v>
      </c>
      <c r="F1905" s="175">
        <f>IFERROR(VLOOKUP(D1905,'TPMS-auto'!A:J, 10,0), "Not-in-TPMS")</f>
        <v>7574043471</v>
      </c>
      <c r="G1905" s="175" t="str">
        <f>IFERROR(VLOOKUP(D1905,'TPMS-auto'!A:J,6,0),"Not-in-TPMS")</f>
        <v>046957</v>
      </c>
      <c r="H1905" s="12">
        <v>46045</v>
      </c>
      <c r="I1905" s="2" t="s">
        <v>18027</v>
      </c>
      <c r="J1905" s="13" t="s">
        <v>18028</v>
      </c>
      <c r="K1905" s="13" t="s">
        <v>15451</v>
      </c>
      <c r="L1905" s="13" t="s">
        <v>14680</v>
      </c>
      <c r="M1905" s="13"/>
      <c r="N1905" s="13" t="s">
        <v>14680</v>
      </c>
      <c r="O1905" s="13" t="s">
        <v>14680</v>
      </c>
      <c r="P1905" s="166" t="str">
        <f>IFERROR(VLOOKUP(D1905,'TPMS-auto'!A:D, 4,0),"Not-in-TPMS")</f>
        <v>0008175</v>
      </c>
      <c r="Q1905" s="166" t="str">
        <f>VLOOKUP(Table2[[#This Row],[Unit Number]],Ops,3,0)</f>
        <v>Rob &amp; Andrea</v>
      </c>
      <c r="R1905" s="172">
        <f>IFERROR(VLOOKUP(Table2[[#This Row],[Enterprise ID]], 'ExistingRental-12.11'!A:H, 3, 0), "Not Open On 12.11")</f>
        <v>45992</v>
      </c>
      <c r="S1905" s="166" t="str">
        <f>IF(Table2[[#This Row],[Start Rental Date]]="New Rental", "New Rental", "Rental Extension Request")</f>
        <v>Rental Extension Request</v>
      </c>
      <c r="T1905" s="166" t="str">
        <f>IFERROR(IF(Table2[[#This Row],[Date of this request]]-Table2[[#This Row],[Tech Service Date]]&lt;60, "New Hire Rental", "Truck Breakdown"), "New Hire Rental")</f>
        <v>Truck Breakdown</v>
      </c>
      <c r="U1905" s="166" t="str">
        <f>IFERROR(VLOOKUP(Table2[[#This Row],[Enterprise ID]], 'ExistingRental-12.11'!A:H, 7, 0), "Not Open On 12.11")</f>
        <v>ALEX BRAVAR</v>
      </c>
      <c r="V1905" s="172">
        <f>IFERROR(VLOOKUP(Table2[[#This Row],[Enterprise ID]],'Tech-ServiceDate'!A:B,2,0), "EitherNewHire or Termed")</f>
        <v>44250</v>
      </c>
    </row>
    <row r="1906" spans="1:22" ht="33.75" customHeight="1">
      <c r="A1906" s="15">
        <v>46052</v>
      </c>
      <c r="B1906" s="8">
        <v>23944</v>
      </c>
      <c r="C1906" s="9" t="s">
        <v>19600</v>
      </c>
      <c r="D1906" s="10" t="s">
        <v>19601</v>
      </c>
      <c r="E1906" s="174" t="str">
        <f t="shared" si="74"/>
        <v>23944</v>
      </c>
      <c r="F1906" s="175" t="str">
        <f>IFERROR(VLOOKUP(D1906,'TPMS-auto'!A:J, 10,0), "Not-in-TPMS")</f>
        <v>Not-in-TPMS</v>
      </c>
      <c r="G1906" s="175" t="str">
        <f>IFERROR(VLOOKUP(D1906,'TPMS-auto'!A:J,6,0),"Not-in-TPMS")</f>
        <v>Not-in-TPMS</v>
      </c>
      <c r="H1906" s="12" t="s">
        <v>14676</v>
      </c>
      <c r="I1906" s="11" t="s">
        <v>19602</v>
      </c>
      <c r="J1906" s="13" t="s">
        <v>19164</v>
      </c>
      <c r="K1906" s="13" t="s">
        <v>15451</v>
      </c>
      <c r="L1906" s="13" t="s">
        <v>14680</v>
      </c>
      <c r="M1906" s="13"/>
      <c r="N1906" s="13" t="s">
        <v>14680</v>
      </c>
      <c r="O1906" s="13" t="s">
        <v>14680</v>
      </c>
      <c r="P1906" s="166" t="str">
        <f>IFERROR(VLOOKUP(D1906,'TPMS-auto'!A:D, 4,0),"Not-in-TPMS")</f>
        <v>Not-in-TPMS</v>
      </c>
      <c r="Q1906" s="166" t="e">
        <f>VLOOKUP(Table2[[#This Row],[Unit Number]],Ops,3,0)</f>
        <v>#N/A</v>
      </c>
      <c r="R1906" s="172" t="str">
        <f>IFERROR(VLOOKUP(Table2[[#This Row],[Enterprise ID]], 'ExistingRental-12.11'!A:H, 3, 0), "Not Open On 12.11")</f>
        <v>Not Open On 12.11</v>
      </c>
      <c r="S1906" s="166" t="str">
        <f>IF(Table2[[#This Row],[Start Rental Date]]="New Rental", "New Rental", "Rental Extension Request")</f>
        <v>New Rental</v>
      </c>
      <c r="T1906" s="166" t="str">
        <f>IFERROR(IF(Table2[[#This Row],[Date of this request]]-Table2[[#This Row],[Tech Service Date]]&lt;60, "New Hire Rental", "Truck Breakdown"), "New Hire Rental")</f>
        <v>New Hire Rental</v>
      </c>
      <c r="U1906" s="166" t="str">
        <f>IFERROR(VLOOKUP(Table2[[#This Row],[Enterprise ID]], 'ExistingRental-12.11'!A:H, 7, 0), "Not Open On 12.11")</f>
        <v>Not Open On 12.11</v>
      </c>
      <c r="V1906" s="172" t="str">
        <f>IFERROR(VLOOKUP(Table2[[#This Row],[Enterprise ID]],'Tech-ServiceDate'!A:B,2,0), "EitherNewHire or Termed")</f>
        <v>EitherNewHire or Termed</v>
      </c>
    </row>
    <row r="1907" spans="1:22" ht="33.75" customHeight="1">
      <c r="A1907" s="15">
        <v>46052</v>
      </c>
      <c r="B1907" s="8">
        <v>36605</v>
      </c>
      <c r="C1907" s="9" t="s">
        <v>14896</v>
      </c>
      <c r="D1907" s="10" t="s">
        <v>14897</v>
      </c>
      <c r="E1907" s="174" t="str">
        <f t="shared" si="74"/>
        <v>36605</v>
      </c>
      <c r="F1907" s="175">
        <f>IFERROR(VLOOKUP(D1907,'TPMS-auto'!A:J, 10,0), "Not-in-TPMS")</f>
        <v>7156062268</v>
      </c>
      <c r="G1907" s="175" t="str">
        <f>IFERROR(VLOOKUP(D1907,'TPMS-auto'!A:J,6,0),"Not-in-TPMS")</f>
        <v>036605</v>
      </c>
      <c r="H1907" s="12">
        <v>46017</v>
      </c>
      <c r="I1907" s="11" t="s">
        <v>19603</v>
      </c>
      <c r="J1907" s="13"/>
      <c r="K1907" s="13"/>
      <c r="L1907" s="13"/>
      <c r="M1907" s="13"/>
      <c r="N1907" s="13" t="s">
        <v>14680</v>
      </c>
      <c r="O1907" s="13" t="s">
        <v>14680</v>
      </c>
      <c r="P1907" s="166" t="str">
        <f>IFERROR(VLOOKUP(D1907,'TPMS-auto'!A:D, 4,0),"Not-in-TPMS")</f>
        <v>0008555</v>
      </c>
      <c r="Q1907" s="166" t="str">
        <f>VLOOKUP(Table2[[#This Row],[Unit Number]],Ops,3,0)</f>
        <v>Monica, Cheryl &amp; Machell</v>
      </c>
      <c r="R1907" s="172" t="str">
        <f>IFERROR(VLOOKUP(Table2[[#This Row],[Enterprise ID]], 'ExistingRental-12.11'!A:H, 3, 0), "Not Open On 12.11")</f>
        <v>Not Open On 12.11</v>
      </c>
      <c r="S1907" s="166" t="str">
        <f>IF(Table2[[#This Row],[Start Rental Date]]="New Rental", "New Rental", "Rental Extension Request")</f>
        <v>Rental Extension Request</v>
      </c>
      <c r="T1907" s="166" t="str">
        <f>IFERROR(IF(Table2[[#This Row],[Date of this request]]-Table2[[#This Row],[Tech Service Date]]&lt;60, "New Hire Rental", "Truck Breakdown"), "New Hire Rental")</f>
        <v>Truck Breakdown</v>
      </c>
      <c r="U1907" s="166" t="str">
        <f>IFERROR(VLOOKUP(Table2[[#This Row],[Enterprise ID]], 'ExistingRental-12.11'!A:H, 7, 0), "Not Open On 12.11")</f>
        <v>Not Open On 12.11</v>
      </c>
      <c r="V1907" s="172">
        <f>IFERROR(VLOOKUP(Table2[[#This Row],[Enterprise ID]],'Tech-ServiceDate'!A:B,2,0), "EitherNewHire or Termed")</f>
        <v>45001</v>
      </c>
    </row>
    <row r="1908" spans="1:22" ht="33.75" customHeight="1">
      <c r="A1908" s="15">
        <v>46052</v>
      </c>
      <c r="B1908" s="8">
        <v>46625</v>
      </c>
      <c r="C1908" s="9" t="s">
        <v>18351</v>
      </c>
      <c r="D1908" s="10" t="s">
        <v>17304</v>
      </c>
      <c r="E1908" s="174" t="str">
        <f t="shared" si="74"/>
        <v>46625</v>
      </c>
      <c r="F1908" s="175">
        <f>IFERROR(VLOOKUP(D1908,'TPMS-auto'!A:J, 10,0), "Not-in-TPMS")</f>
        <v>4072324448</v>
      </c>
      <c r="G1908" s="175" t="str">
        <f>IFERROR(VLOOKUP(D1908,'TPMS-auto'!A:J,6,0),"Not-in-TPMS")</f>
        <v>046625</v>
      </c>
      <c r="H1908" s="12">
        <v>46028</v>
      </c>
      <c r="I1908" s="11" t="s">
        <v>19604</v>
      </c>
      <c r="J1908" s="11" t="s">
        <v>18180</v>
      </c>
      <c r="K1908" s="13" t="s">
        <v>15451</v>
      </c>
      <c r="L1908" s="13" t="s">
        <v>14680</v>
      </c>
      <c r="M1908" s="13"/>
      <c r="N1908" s="13" t="s">
        <v>14680</v>
      </c>
      <c r="O1908" s="13" t="s">
        <v>14680</v>
      </c>
      <c r="P1908" s="166" t="str">
        <f>IFERROR(VLOOKUP(D1908,'TPMS-auto'!A:D, 4,0),"Not-in-TPMS")</f>
        <v>0007435</v>
      </c>
      <c r="Q1908" s="166" t="str">
        <f>VLOOKUP(Table2[[#This Row],[Unit Number]],Ops,3,0)</f>
        <v>Rob &amp; Andrea</v>
      </c>
      <c r="R1908" s="172">
        <f>IFERROR(VLOOKUP(Table2[[#This Row],[Enterprise ID]], 'ExistingRental-12.11'!A:H, 3, 0), "Not Open On 12.11")</f>
        <v>46001</v>
      </c>
      <c r="S1908" s="166" t="str">
        <f>IF(Table2[[#This Row],[Start Rental Date]]="New Rental", "New Rental", "Rental Extension Request")</f>
        <v>Rental Extension Request</v>
      </c>
      <c r="T1908" s="166" t="str">
        <f>IFERROR(IF(Table2[[#This Row],[Date of this request]]-Table2[[#This Row],[Tech Service Date]]&lt;60, "New Hire Rental", "Truck Breakdown"), "New Hire Rental")</f>
        <v>Truck Breakdown</v>
      </c>
      <c r="U1908" s="166" t="str">
        <f>IFERROR(VLOOKUP(Table2[[#This Row],[Enterprise ID]], 'ExistingRental-12.11'!A:H, 7, 0), "Not Open On 12.11")</f>
        <v>JOSHUA VARGAS</v>
      </c>
      <c r="V1908" s="172">
        <f>IFERROR(VLOOKUP(Table2[[#This Row],[Enterprise ID]],'Tech-ServiceDate'!A:B,2,0), "EitherNewHire or Termed")</f>
        <v>44434</v>
      </c>
    </row>
    <row r="1909" spans="1:22" ht="33.75" customHeight="1">
      <c r="A1909" s="15">
        <v>46052</v>
      </c>
      <c r="B1909" s="8">
        <v>23621</v>
      </c>
      <c r="C1909" s="9"/>
      <c r="D1909" s="10"/>
      <c r="E1909" s="174" t="str">
        <f t="shared" si="74"/>
        <v>23621</v>
      </c>
      <c r="F1909" s="175" t="str">
        <f>IFERROR(VLOOKUP(D1909,'TPMS-auto'!A:J, 10,0), "Not-in-TPMS")</f>
        <v>Not-in-TPMS</v>
      </c>
      <c r="G1909" s="175" t="str">
        <f>IFERROR(VLOOKUP(D1909,'TPMS-auto'!A:J,6,0),"Not-in-TPMS")</f>
        <v>Not-in-TPMS</v>
      </c>
      <c r="H1909" s="12"/>
      <c r="I1909" s="11"/>
      <c r="J1909" s="13"/>
      <c r="K1909" s="13"/>
      <c r="L1909" s="13"/>
      <c r="M1909" s="13"/>
      <c r="N1909" s="13" t="s">
        <v>14680</v>
      </c>
      <c r="O1909" s="13" t="s">
        <v>14680</v>
      </c>
      <c r="P1909" s="166" t="str">
        <f>IFERROR(VLOOKUP(D1909,'TPMS-auto'!A:D, 4,0),"Not-in-TPMS")</f>
        <v>Not-in-TPMS</v>
      </c>
      <c r="Q1909" s="166" t="e">
        <f>VLOOKUP(Table2[[#This Row],[Unit Number]],Ops,3,0)</f>
        <v>#N/A</v>
      </c>
      <c r="R1909" s="172" t="str">
        <f>IFERROR(VLOOKUP(Table2[[#This Row],[Enterprise ID]], 'ExistingRental-12.11'!A:H, 3, 0), "Not Open On 12.11")</f>
        <v>Not Open On 12.11</v>
      </c>
      <c r="S1909" s="166" t="str">
        <f>IF(Table2[[#This Row],[Start Rental Date]]="New Rental", "New Rental", "Rental Extension Request")</f>
        <v>Rental Extension Request</v>
      </c>
      <c r="T1909" s="166" t="str">
        <f>IFERROR(IF(Table2[[#This Row],[Date of this request]]-Table2[[#This Row],[Tech Service Date]]&lt;60, "New Hire Rental", "Truck Breakdown"), "New Hire Rental")</f>
        <v>New Hire Rental</v>
      </c>
      <c r="U1909" s="166" t="str">
        <f>IFERROR(VLOOKUP(Table2[[#This Row],[Enterprise ID]], 'ExistingRental-12.11'!A:H, 7, 0), "Not Open On 12.11")</f>
        <v>Not Open On 12.11</v>
      </c>
      <c r="V1909" s="172" t="str">
        <f>IFERROR(VLOOKUP(Table2[[#This Row],[Enterprise ID]],'Tech-ServiceDate'!A:B,2,0), "EitherNewHire or Termed")</f>
        <v>EitherNewHire or Termed</v>
      </c>
    </row>
    <row r="1910" spans="1:22" ht="33.75" customHeight="1">
      <c r="A1910" s="15">
        <v>46052</v>
      </c>
      <c r="B1910" s="8">
        <v>61307</v>
      </c>
      <c r="C1910" s="9"/>
      <c r="D1910" s="10"/>
      <c r="E1910" s="174" t="str">
        <f t="shared" si="74"/>
        <v>61307</v>
      </c>
      <c r="F1910" s="175" t="str">
        <f>IFERROR(VLOOKUP(D1910,'TPMS-auto'!A:J, 10,0), "Not-in-TPMS")</f>
        <v>Not-in-TPMS</v>
      </c>
      <c r="G1910" s="175" t="str">
        <f>IFERROR(VLOOKUP(D1910,'TPMS-auto'!A:J,6,0),"Not-in-TPMS")</f>
        <v>Not-in-TPMS</v>
      </c>
      <c r="H1910" s="12"/>
      <c r="I1910" s="11"/>
      <c r="J1910" s="13"/>
      <c r="K1910" s="13"/>
      <c r="L1910" s="13"/>
      <c r="M1910" s="13"/>
      <c r="N1910" s="13" t="s">
        <v>14680</v>
      </c>
      <c r="O1910" s="13" t="s">
        <v>14680</v>
      </c>
      <c r="P1910" s="166" t="str">
        <f>IFERROR(VLOOKUP(D1910,'TPMS-auto'!A:D, 4,0),"Not-in-TPMS")</f>
        <v>Not-in-TPMS</v>
      </c>
      <c r="Q1910" s="166" t="e">
        <f>VLOOKUP(Table2[[#This Row],[Unit Number]],Ops,3,0)</f>
        <v>#N/A</v>
      </c>
      <c r="R1910" s="172" t="str">
        <f>IFERROR(VLOOKUP(Table2[[#This Row],[Enterprise ID]], 'ExistingRental-12.11'!A:H, 3, 0), "Not Open On 12.11")</f>
        <v>Not Open On 12.11</v>
      </c>
      <c r="S1910" s="166" t="str">
        <f>IF(Table2[[#This Row],[Start Rental Date]]="New Rental", "New Rental", "Rental Extension Request")</f>
        <v>Rental Extension Request</v>
      </c>
      <c r="T1910" s="166" t="str">
        <f>IFERROR(IF(Table2[[#This Row],[Date of this request]]-Table2[[#This Row],[Tech Service Date]]&lt;60, "New Hire Rental", "Truck Breakdown"), "New Hire Rental")</f>
        <v>New Hire Rental</v>
      </c>
      <c r="U1910" s="166" t="str">
        <f>IFERROR(VLOOKUP(Table2[[#This Row],[Enterprise ID]], 'ExistingRental-12.11'!A:H, 7, 0), "Not Open On 12.11")</f>
        <v>Not Open On 12.11</v>
      </c>
      <c r="V1910" s="172" t="str">
        <f>IFERROR(VLOOKUP(Table2[[#This Row],[Enterprise ID]],'Tech-ServiceDate'!A:B,2,0), "EitherNewHire or Termed")</f>
        <v>EitherNewHire or Termed</v>
      </c>
    </row>
    <row r="1911" spans="1:22" ht="33.75" customHeight="1">
      <c r="A1911" s="15">
        <v>46052</v>
      </c>
      <c r="B1911" s="8">
        <v>46120</v>
      </c>
      <c r="C1911" s="9"/>
      <c r="D1911" s="10"/>
      <c r="E1911" s="174" t="str">
        <f t="shared" si="74"/>
        <v>46120</v>
      </c>
      <c r="F1911" s="175" t="str">
        <f>IFERROR(VLOOKUP(D1911,'TPMS-auto'!A:J, 10,0), "Not-in-TPMS")</f>
        <v>Not-in-TPMS</v>
      </c>
      <c r="G1911" s="175" t="str">
        <f>IFERROR(VLOOKUP(D1911,'TPMS-auto'!A:J,6,0),"Not-in-TPMS")</f>
        <v>Not-in-TPMS</v>
      </c>
      <c r="H1911" s="12"/>
      <c r="I1911" s="11"/>
      <c r="J1911" s="13"/>
      <c r="K1911" s="13"/>
      <c r="L1911" s="13"/>
      <c r="M1911" s="13"/>
      <c r="N1911" s="13" t="s">
        <v>14680</v>
      </c>
      <c r="O1911" s="13" t="s">
        <v>14680</v>
      </c>
      <c r="P1911" s="166" t="str">
        <f>IFERROR(VLOOKUP(D1911,'TPMS-auto'!A:D, 4,0),"Not-in-TPMS")</f>
        <v>Not-in-TPMS</v>
      </c>
      <c r="Q1911" s="166" t="e">
        <f>VLOOKUP(Table2[[#This Row],[Unit Number]],Ops,3,0)</f>
        <v>#N/A</v>
      </c>
      <c r="R1911" s="172" t="str">
        <f>IFERROR(VLOOKUP(Table2[[#This Row],[Enterprise ID]], 'ExistingRental-12.11'!A:H, 3, 0), "Not Open On 12.11")</f>
        <v>Not Open On 12.11</v>
      </c>
      <c r="S1911" s="166" t="str">
        <f>IF(Table2[[#This Row],[Start Rental Date]]="New Rental", "New Rental", "Rental Extension Request")</f>
        <v>Rental Extension Request</v>
      </c>
      <c r="T1911" s="166" t="str">
        <f>IFERROR(IF(Table2[[#This Row],[Date of this request]]-Table2[[#This Row],[Tech Service Date]]&lt;60, "New Hire Rental", "Truck Breakdown"), "New Hire Rental")</f>
        <v>New Hire Rental</v>
      </c>
      <c r="U1911" s="166" t="str">
        <f>IFERROR(VLOOKUP(Table2[[#This Row],[Enterprise ID]], 'ExistingRental-12.11'!A:H, 7, 0), "Not Open On 12.11")</f>
        <v>Not Open On 12.11</v>
      </c>
      <c r="V1911" s="172" t="str">
        <f>IFERROR(VLOOKUP(Table2[[#This Row],[Enterprise ID]],'Tech-ServiceDate'!A:B,2,0), "EitherNewHire or Termed")</f>
        <v>EitherNewHire or Termed</v>
      </c>
    </row>
    <row r="1912" spans="1:22" ht="33.75" customHeight="1">
      <c r="A1912" s="15">
        <v>46052</v>
      </c>
      <c r="B1912" s="8">
        <v>47291</v>
      </c>
      <c r="C1912" s="9"/>
      <c r="D1912" s="10"/>
      <c r="E1912" s="174" t="str">
        <f t="shared" si="74"/>
        <v>47291</v>
      </c>
      <c r="F1912" s="175" t="str">
        <f>IFERROR(VLOOKUP(D1912,'TPMS-auto'!A:J, 10,0), "Not-in-TPMS")</f>
        <v>Not-in-TPMS</v>
      </c>
      <c r="G1912" s="175" t="str">
        <f>IFERROR(VLOOKUP(D1912,'TPMS-auto'!A:J,6,0),"Not-in-TPMS")</f>
        <v>Not-in-TPMS</v>
      </c>
      <c r="H1912" s="12"/>
      <c r="I1912" s="11"/>
      <c r="J1912" s="13"/>
      <c r="K1912" s="13"/>
      <c r="L1912" s="13"/>
      <c r="M1912" s="13"/>
      <c r="N1912" s="13" t="s">
        <v>14680</v>
      </c>
      <c r="O1912" s="13" t="s">
        <v>14680</v>
      </c>
      <c r="P1912" s="166" t="str">
        <f>IFERROR(VLOOKUP(D1912,'TPMS-auto'!A:D, 4,0),"Not-in-TPMS")</f>
        <v>Not-in-TPMS</v>
      </c>
      <c r="Q1912" s="166" t="e">
        <f>VLOOKUP(Table2[[#This Row],[Unit Number]],Ops,3,0)</f>
        <v>#N/A</v>
      </c>
      <c r="R1912" s="172" t="str">
        <f>IFERROR(VLOOKUP(Table2[[#This Row],[Enterprise ID]], 'ExistingRental-12.11'!A:H, 3, 0), "Not Open On 12.11")</f>
        <v>Not Open On 12.11</v>
      </c>
      <c r="S1912" s="166" t="str">
        <f>IF(Table2[[#This Row],[Start Rental Date]]="New Rental", "New Rental", "Rental Extension Request")</f>
        <v>Rental Extension Request</v>
      </c>
      <c r="T1912" s="166" t="str">
        <f>IFERROR(IF(Table2[[#This Row],[Date of this request]]-Table2[[#This Row],[Tech Service Date]]&lt;60, "New Hire Rental", "Truck Breakdown"), "New Hire Rental")</f>
        <v>New Hire Rental</v>
      </c>
      <c r="U1912" s="166" t="str">
        <f>IFERROR(VLOOKUP(Table2[[#This Row],[Enterprise ID]], 'ExistingRental-12.11'!A:H, 7, 0), "Not Open On 12.11")</f>
        <v>Not Open On 12.11</v>
      </c>
      <c r="V1912" s="172" t="str">
        <f>IFERROR(VLOOKUP(Table2[[#This Row],[Enterprise ID]],'Tech-ServiceDate'!A:B,2,0), "EitherNewHire or Termed")</f>
        <v>EitherNewHire or Termed</v>
      </c>
    </row>
    <row r="1913" spans="1:22" ht="33.75" customHeight="1">
      <c r="A1913" s="15">
        <v>46052</v>
      </c>
      <c r="B1913" s="8">
        <v>46987</v>
      </c>
      <c r="C1913" s="9"/>
      <c r="D1913" s="10"/>
      <c r="E1913" s="174" t="str">
        <f t="shared" si="74"/>
        <v>46987</v>
      </c>
      <c r="F1913" s="175" t="str">
        <f>IFERROR(VLOOKUP(D1913,'TPMS-auto'!A:J, 10,0), "Not-in-TPMS")</f>
        <v>Not-in-TPMS</v>
      </c>
      <c r="G1913" s="175" t="str">
        <f>IFERROR(VLOOKUP(D1913,'TPMS-auto'!A:J,6,0),"Not-in-TPMS")</f>
        <v>Not-in-TPMS</v>
      </c>
      <c r="H1913" s="12"/>
      <c r="I1913" s="11"/>
      <c r="J1913" s="13"/>
      <c r="K1913" s="13"/>
      <c r="L1913" s="13"/>
      <c r="M1913" s="13"/>
      <c r="N1913" s="13" t="s">
        <v>14680</v>
      </c>
      <c r="O1913" s="13" t="s">
        <v>14680</v>
      </c>
      <c r="P1913" s="166" t="str">
        <f>IFERROR(VLOOKUP(D1913,'TPMS-auto'!A:D, 4,0),"Not-in-TPMS")</f>
        <v>Not-in-TPMS</v>
      </c>
      <c r="Q1913" s="166" t="e">
        <f>VLOOKUP(Table2[[#This Row],[Unit Number]],Ops,3,0)</f>
        <v>#N/A</v>
      </c>
      <c r="R1913" s="172" t="str">
        <f>IFERROR(VLOOKUP(Table2[[#This Row],[Enterprise ID]], 'ExistingRental-12.11'!A:H, 3, 0), "Not Open On 12.11")</f>
        <v>Not Open On 12.11</v>
      </c>
      <c r="S1913" s="166" t="str">
        <f>IF(Table2[[#This Row],[Start Rental Date]]="New Rental", "New Rental", "Rental Extension Request")</f>
        <v>Rental Extension Request</v>
      </c>
      <c r="T1913" s="166" t="str">
        <f>IFERROR(IF(Table2[[#This Row],[Date of this request]]-Table2[[#This Row],[Tech Service Date]]&lt;60, "New Hire Rental", "Truck Breakdown"), "New Hire Rental")</f>
        <v>New Hire Rental</v>
      </c>
      <c r="U1913" s="166" t="str">
        <f>IFERROR(VLOOKUP(Table2[[#This Row],[Enterprise ID]], 'ExistingRental-12.11'!A:H, 7, 0), "Not Open On 12.11")</f>
        <v>Not Open On 12.11</v>
      </c>
      <c r="V1913" s="172" t="str">
        <f>IFERROR(VLOOKUP(Table2[[#This Row],[Enterprise ID]],'Tech-ServiceDate'!A:B,2,0), "EitherNewHire or Termed")</f>
        <v>EitherNewHire or Termed</v>
      </c>
    </row>
    <row r="1914" spans="1:22" ht="33.75" customHeight="1">
      <c r="A1914" s="15">
        <v>46052</v>
      </c>
      <c r="B1914" s="8"/>
      <c r="C1914" s="9"/>
      <c r="D1914" s="10"/>
      <c r="E1914" s="174" t="str">
        <f t="shared" si="74"/>
        <v/>
      </c>
      <c r="F1914" s="175" t="str">
        <f>IFERROR(VLOOKUP(D1914,'TPMS-auto'!A:J, 10,0), "Not-in-TPMS")</f>
        <v>Not-in-TPMS</v>
      </c>
      <c r="G1914" s="175" t="str">
        <f>IFERROR(VLOOKUP(D1914,'TPMS-auto'!A:J,6,0),"Not-in-TPMS")</f>
        <v>Not-in-TPMS</v>
      </c>
      <c r="H1914" s="12"/>
      <c r="I1914" s="11"/>
      <c r="J1914" s="13"/>
      <c r="K1914" s="13"/>
      <c r="L1914" s="13"/>
      <c r="M1914" s="13"/>
      <c r="N1914" s="13" t="s">
        <v>14680</v>
      </c>
      <c r="O1914" s="13" t="s">
        <v>14680</v>
      </c>
      <c r="P1914" s="166" t="str">
        <f>IFERROR(VLOOKUP(D1914,'TPMS-auto'!A:D, 4,0),"Not-in-TPMS")</f>
        <v>Not-in-TPMS</v>
      </c>
      <c r="Q1914" s="166" t="e">
        <f>VLOOKUP(Table2[[#This Row],[Unit Number]],Ops,3,0)</f>
        <v>#N/A</v>
      </c>
      <c r="R1914" s="172" t="str">
        <f>IFERROR(VLOOKUP(Table2[[#This Row],[Enterprise ID]], 'ExistingRental-12.11'!A:H, 3, 0), "Not Open On 12.11")</f>
        <v>Not Open On 12.11</v>
      </c>
      <c r="S1914" s="166" t="str">
        <f>IF(Table2[[#This Row],[Start Rental Date]]="New Rental", "New Rental", "Rental Extension Request")</f>
        <v>Rental Extension Request</v>
      </c>
      <c r="T1914" s="166" t="str">
        <f>IFERROR(IF(Table2[[#This Row],[Date of this request]]-Table2[[#This Row],[Tech Service Date]]&lt;60, "New Hire Rental", "Truck Breakdown"), "New Hire Rental")</f>
        <v>New Hire Rental</v>
      </c>
      <c r="U1914" s="166" t="str">
        <f>IFERROR(VLOOKUP(Table2[[#This Row],[Enterprise ID]], 'ExistingRental-12.11'!A:H, 7, 0), "Not Open On 12.11")</f>
        <v>Not Open On 12.11</v>
      </c>
      <c r="V1914" s="172" t="str">
        <f>IFERROR(VLOOKUP(Table2[[#This Row],[Enterprise ID]],'Tech-ServiceDate'!A:B,2,0), "EitherNewHire or Termed")</f>
        <v>EitherNewHire or Termed</v>
      </c>
    </row>
    <row r="1915" spans="1:22" ht="33.75" customHeight="1">
      <c r="A1915" s="15">
        <v>46055</v>
      </c>
      <c r="B1915" s="8">
        <v>61166</v>
      </c>
      <c r="C1915" s="9" t="s">
        <v>19605</v>
      </c>
      <c r="D1915" s="10" t="s">
        <v>9335</v>
      </c>
      <c r="E1915" s="174" t="str">
        <f t="shared" si="74"/>
        <v>61166</v>
      </c>
      <c r="F1915" s="175">
        <f>IFERROR(VLOOKUP(D1915,'TPMS-auto'!A:J, 10,0), "Not-in-TPMS")</f>
        <v>4698531063</v>
      </c>
      <c r="G1915" s="175" t="str">
        <f>IFERROR(VLOOKUP(D1915,'TPMS-auto'!A:J,6,0),"Not-in-TPMS")</f>
        <v>033002</v>
      </c>
      <c r="H1915" s="12" t="s">
        <v>14676</v>
      </c>
      <c r="I1915" s="11" t="s">
        <v>19606</v>
      </c>
      <c r="J1915" s="13" t="s">
        <v>19607</v>
      </c>
      <c r="K1915" s="13" t="s">
        <v>15451</v>
      </c>
      <c r="L1915" s="13" t="s">
        <v>14680</v>
      </c>
      <c r="M1915" s="13"/>
      <c r="N1915" s="13" t="s">
        <v>14680</v>
      </c>
      <c r="O1915" s="13" t="s">
        <v>14680</v>
      </c>
      <c r="P1915" s="166" t="str">
        <f>IFERROR(VLOOKUP(D1915,'TPMS-auto'!A:D, 4,0),"Not-in-TPMS")</f>
        <v>0007995</v>
      </c>
      <c r="Q1915" s="166" t="str">
        <f>VLOOKUP(Table2[[#This Row],[Unit Number]],Ops,3,0)</f>
        <v>Carol &amp; Tasha</v>
      </c>
      <c r="R1915" s="172" t="str">
        <f>IFERROR(VLOOKUP(Table2[[#This Row],[Enterprise ID]], 'ExistingRental-12.11'!A:H, 3, 0), "Not Open On 12.11")</f>
        <v>Not Open On 12.11</v>
      </c>
      <c r="S1915" s="166" t="str">
        <f>IF(Table2[[#This Row],[Start Rental Date]]="New Rental", "New Rental", "Rental Extension Request")</f>
        <v>New Rental</v>
      </c>
      <c r="T1915" s="166" t="str">
        <f>IFERROR(IF(Table2[[#This Row],[Date of this request]]-Table2[[#This Row],[Tech Service Date]]&lt;60, "New Hire Rental", "Truck Breakdown"), "New Hire Rental")</f>
        <v>Truck Breakdown</v>
      </c>
      <c r="U1915" s="166" t="str">
        <f>IFERROR(VLOOKUP(Table2[[#This Row],[Enterprise ID]], 'ExistingRental-12.11'!A:H, 7, 0), "Not Open On 12.11")</f>
        <v>Not Open On 12.11</v>
      </c>
      <c r="V1915" s="172">
        <f>IFERROR(VLOOKUP(Table2[[#This Row],[Enterprise ID]],'Tech-ServiceDate'!A:B,2,0), "EitherNewHire or Termed")</f>
        <v>35102</v>
      </c>
    </row>
    <row r="1916" spans="1:22" ht="33.75" customHeight="1">
      <c r="A1916" s="15">
        <v>46055</v>
      </c>
      <c r="B1916" s="8">
        <v>21207</v>
      </c>
      <c r="C1916" s="9" t="s">
        <v>18437</v>
      </c>
      <c r="D1916" s="10" t="s">
        <v>14779</v>
      </c>
      <c r="E1916" s="174" t="str">
        <f t="shared" si="74"/>
        <v>21207</v>
      </c>
      <c r="F1916" s="175">
        <f>IFERROR(VLOOKUP(D1916,'TPMS-auto'!A:J, 10,0), "Not-in-TPMS")</f>
        <v>8136480860</v>
      </c>
      <c r="G1916" s="175" t="str">
        <f>IFERROR(VLOOKUP(D1916,'TPMS-auto'!A:J,6,0),"Not-in-TPMS")</f>
        <v>021207</v>
      </c>
      <c r="H1916" s="12" t="s">
        <v>14676</v>
      </c>
      <c r="I1916" s="11" t="s">
        <v>18438</v>
      </c>
      <c r="J1916" s="13" t="s">
        <v>19608</v>
      </c>
      <c r="K1916" s="13" t="s">
        <v>15451</v>
      </c>
      <c r="L1916" s="13" t="s">
        <v>14680</v>
      </c>
      <c r="M1916" s="13"/>
      <c r="N1916" s="13" t="s">
        <v>14680</v>
      </c>
      <c r="O1916" s="13" t="s">
        <v>14680</v>
      </c>
      <c r="P1916" s="166" t="str">
        <f>IFERROR(VLOOKUP(D1916,'TPMS-auto'!A:D, 4,0),"Not-in-TPMS")</f>
        <v>0007435</v>
      </c>
      <c r="Q1916" s="166" t="str">
        <f>VLOOKUP(Table2[[#This Row],[Unit Number]],Ops,3,0)</f>
        <v>Rob &amp; Andrea</v>
      </c>
      <c r="R1916" s="172">
        <f>IFERROR(VLOOKUP(Table2[[#This Row],[Enterprise ID]], 'ExistingRental-12.11'!A:H, 3, 0), "Not Open On 12.11")</f>
        <v>45861</v>
      </c>
      <c r="S1916" s="166" t="str">
        <f>IF(Table2[[#This Row],[Start Rental Date]]="New Rental", "New Rental", "Rental Extension Request")</f>
        <v>New Rental</v>
      </c>
      <c r="T1916" s="166" t="str">
        <f>IFERROR(IF(Table2[[#This Row],[Date of this request]]-Table2[[#This Row],[Tech Service Date]]&lt;60, "New Hire Rental", "Truck Breakdown"), "New Hire Rental")</f>
        <v>Truck Breakdown</v>
      </c>
      <c r="U1916" s="166" t="str">
        <f>IFERROR(VLOOKUP(Table2[[#This Row],[Enterprise ID]], 'ExistingRental-12.11'!A:H, 7, 0), "Not Open On 12.11")</f>
        <v>TYLER CARNAHAN</v>
      </c>
      <c r="V1916" s="172">
        <f>IFERROR(VLOOKUP(Table2[[#This Row],[Enterprise ID]],'Tech-ServiceDate'!A:B,2,0), "EitherNewHire or Termed")</f>
        <v>45893</v>
      </c>
    </row>
    <row r="1917" spans="1:22" ht="33.75" customHeight="1">
      <c r="A1917" s="15">
        <v>46055</v>
      </c>
      <c r="B1917" s="8">
        <v>46200</v>
      </c>
      <c r="C1917" s="9" t="s">
        <v>19137</v>
      </c>
      <c r="D1917" s="10" t="s">
        <v>19138</v>
      </c>
      <c r="E1917" s="174" t="str">
        <f t="shared" si="74"/>
        <v>46200</v>
      </c>
      <c r="F1917" s="175" t="str">
        <f>IFERROR(VLOOKUP(D1917,'TPMS-auto'!A:J, 10,0), "Not-in-TPMS")</f>
        <v>Not-in-TPMS</v>
      </c>
      <c r="G1917" s="175" t="str">
        <f>IFERROR(VLOOKUP(D1917,'TPMS-auto'!A:J,6,0),"Not-in-TPMS")</f>
        <v>Not-in-TPMS</v>
      </c>
      <c r="H1917" s="12" t="s">
        <v>14676</v>
      </c>
      <c r="I1917" s="11"/>
      <c r="J1917" s="13" t="s">
        <v>15426</v>
      </c>
      <c r="K1917" s="13" t="s">
        <v>15451</v>
      </c>
      <c r="L1917" s="13" t="s">
        <v>14680</v>
      </c>
      <c r="M1917" s="13"/>
      <c r="N1917" s="13" t="s">
        <v>14680</v>
      </c>
      <c r="O1917" s="13" t="s">
        <v>14680</v>
      </c>
      <c r="P1917" s="166" t="str">
        <f>IFERROR(VLOOKUP(D1917,'TPMS-auto'!A:D, 4,0),"Not-in-TPMS")</f>
        <v>Not-in-TPMS</v>
      </c>
      <c r="Q1917" s="166" t="e">
        <f>VLOOKUP(Table2[[#This Row],[Unit Number]],Ops,3,0)</f>
        <v>#N/A</v>
      </c>
      <c r="R1917" s="172" t="str">
        <f>IFERROR(VLOOKUP(Table2[[#This Row],[Enterprise ID]], 'ExistingRental-12.11'!A:H, 3, 0), "Not Open On 12.11")</f>
        <v>Not Open On 12.11</v>
      </c>
      <c r="S1917" s="166" t="str">
        <f>IF(Table2[[#This Row],[Start Rental Date]]="New Rental", "New Rental", "Rental Extension Request")</f>
        <v>New Rental</v>
      </c>
      <c r="T1917" s="166" t="str">
        <f>IFERROR(IF(Table2[[#This Row],[Date of this request]]-Table2[[#This Row],[Tech Service Date]]&lt;60, "New Hire Rental", "Truck Breakdown"), "New Hire Rental")</f>
        <v>New Hire Rental</v>
      </c>
      <c r="U1917" s="166" t="str">
        <f>IFERROR(VLOOKUP(Table2[[#This Row],[Enterprise ID]], 'ExistingRental-12.11'!A:H, 7, 0), "Not Open On 12.11")</f>
        <v>Not Open On 12.11</v>
      </c>
      <c r="V1917" s="172" t="str">
        <f>IFERROR(VLOOKUP(Table2[[#This Row],[Enterprise ID]],'Tech-ServiceDate'!A:B,2,0), "EitherNewHire or Termed")</f>
        <v>EitherNewHire or Termed</v>
      </c>
    </row>
    <row r="1918" spans="1:22" ht="33.75" customHeight="1">
      <c r="A1918" s="15">
        <v>46055</v>
      </c>
      <c r="B1918" s="8">
        <v>46708</v>
      </c>
      <c r="C1918" s="9" t="s">
        <v>17102</v>
      </c>
      <c r="D1918" s="10" t="s">
        <v>16583</v>
      </c>
      <c r="E1918" s="174" t="str">
        <f t="shared" si="74"/>
        <v>46708</v>
      </c>
      <c r="F1918" s="175">
        <f>IFERROR(VLOOKUP(D1918,'TPMS-auto'!A:J, 10,0), "Not-in-TPMS")</f>
        <v>2569623009</v>
      </c>
      <c r="G1918" s="175" t="str">
        <f>IFERROR(VLOOKUP(D1918,'TPMS-auto'!A:J,6,0),"Not-in-TPMS")</f>
        <v>046708</v>
      </c>
      <c r="H1918" s="12" t="s">
        <v>14676</v>
      </c>
      <c r="I1918" s="11"/>
      <c r="J1918" s="13" t="s">
        <v>15426</v>
      </c>
      <c r="K1918" s="13" t="s">
        <v>15451</v>
      </c>
      <c r="L1918" s="13" t="s">
        <v>14680</v>
      </c>
      <c r="M1918" s="13"/>
      <c r="N1918" s="13" t="s">
        <v>14680</v>
      </c>
      <c r="O1918" s="13" t="s">
        <v>14680</v>
      </c>
      <c r="P1918" s="166" t="str">
        <f>IFERROR(VLOOKUP(D1918,'TPMS-auto'!A:D, 4,0),"Not-in-TPMS")</f>
        <v>0008035</v>
      </c>
      <c r="Q1918" s="166" t="str">
        <f>VLOOKUP(Table2[[#This Row],[Unit Number]],Ops,3,0)</f>
        <v>Rob &amp; Andrea</v>
      </c>
      <c r="R1918" s="172">
        <f>IFERROR(VLOOKUP(Table2[[#This Row],[Enterprise ID]], 'ExistingRental-12.11'!A:H, 3, 0), "Not Open On 12.11")</f>
        <v>45965</v>
      </c>
      <c r="S1918" s="166" t="str">
        <f>IF(Table2[[#This Row],[Start Rental Date]]="New Rental", "New Rental", "Rental Extension Request")</f>
        <v>New Rental</v>
      </c>
      <c r="T1918" s="166" t="str">
        <f>IFERROR(IF(Table2[[#This Row],[Date of this request]]-Table2[[#This Row],[Tech Service Date]]&lt;60, "New Hire Rental", "Truck Breakdown"), "New Hire Rental")</f>
        <v>Truck Breakdown</v>
      </c>
      <c r="U1918" s="166" t="str">
        <f>IFERROR(VLOOKUP(Table2[[#This Row],[Enterprise ID]], 'ExistingRental-12.11'!A:H, 7, 0), "Not Open On 12.11")</f>
        <v>JAYSHAWN ROWLS</v>
      </c>
      <c r="V1918" s="172">
        <f>IFERROR(VLOOKUP(Table2[[#This Row],[Enterprise ID]],'Tech-ServiceDate'!A:B,2,0), "EitherNewHire or Termed")</f>
        <v>45942</v>
      </c>
    </row>
    <row r="1919" spans="1:22" ht="33.75" customHeight="1">
      <c r="A1919" s="15">
        <v>46055</v>
      </c>
      <c r="B1919" s="7">
        <v>46226</v>
      </c>
      <c r="C1919" s="4" t="s">
        <v>16141</v>
      </c>
      <c r="D1919" s="5" t="s">
        <v>16142</v>
      </c>
      <c r="E1919" s="176" t="str">
        <f t="shared" si="74"/>
        <v>46226</v>
      </c>
      <c r="F1919" s="181">
        <f>IFERROR(VLOOKUP(D1919,'TPMS-auto'!A:J, 10,0), "Not-in-TPMS")</f>
        <v>5129988368</v>
      </c>
      <c r="G1919" s="181" t="str">
        <f>IFERROR(VLOOKUP(D1919,'TPMS-auto'!A:J,6,0),"Not-in-TPMS")</f>
        <v>046226</v>
      </c>
      <c r="H1919" s="12" t="s">
        <v>14676</v>
      </c>
      <c r="I1919" s="2" t="s">
        <v>18985</v>
      </c>
      <c r="J1919" s="3" t="s">
        <v>19609</v>
      </c>
      <c r="K1919" s="13" t="s">
        <v>15451</v>
      </c>
      <c r="L1919" s="13" t="s">
        <v>14680</v>
      </c>
      <c r="M1919" s="13"/>
      <c r="N1919" s="13" t="s">
        <v>14680</v>
      </c>
      <c r="O1919" s="13" t="s">
        <v>14680</v>
      </c>
      <c r="P1919" s="166" t="str">
        <f>IFERROR(VLOOKUP(D1919,'TPMS-auto'!A:D, 4,0),"Not-in-TPMS")</f>
        <v>0008147</v>
      </c>
      <c r="Q1919" s="166" t="str">
        <f>VLOOKUP(Table2[[#This Row],[Unit Number]],Ops,3,0)</f>
        <v>Carol &amp; Tasha</v>
      </c>
      <c r="R1919" s="173" t="str">
        <f>IFERROR(VLOOKUP(Table2[[#This Row],[Enterprise ID]], 'ExistingRental-12.11'!A:H, 3, 0), "Not Open On 12.11")</f>
        <v>Not Open On 12.11</v>
      </c>
      <c r="S1919" s="167" t="str">
        <f>IF(Table2[[#This Row],[Start Rental Date]]="New Rental", "New Rental", "Rental Extension Request")</f>
        <v>New Rental</v>
      </c>
      <c r="T1919" s="167" t="str">
        <f>IFERROR(IF(Table2[[#This Row],[Date of this request]]-Table2[[#This Row],[Tech Service Date]]&lt;60, "New Hire Rental", "Truck Breakdown"), "New Hire Rental")</f>
        <v>Truck Breakdown</v>
      </c>
      <c r="U1919" s="167" t="str">
        <f>IFERROR(VLOOKUP(Table2[[#This Row],[Enterprise ID]], 'ExistingRental-12.11'!A:H, 7, 0), "Not Open On 12.11")</f>
        <v>Not Open On 12.11</v>
      </c>
      <c r="V1919" s="173">
        <f>IFERROR(VLOOKUP(Table2[[#This Row],[Enterprise ID]],'Tech-ServiceDate'!A:B,2,0), "EitherNewHire or Termed")</f>
        <v>44272</v>
      </c>
    </row>
    <row r="1920" spans="1:22" ht="33.75" customHeight="1">
      <c r="A1920" s="15">
        <v>46055</v>
      </c>
      <c r="B1920" s="8">
        <v>61560</v>
      </c>
      <c r="C1920" s="9" t="s">
        <v>19143</v>
      </c>
      <c r="D1920" s="10" t="s">
        <v>19144</v>
      </c>
      <c r="E1920" s="174" t="str">
        <f t="shared" si="74"/>
        <v>61560</v>
      </c>
      <c r="F1920" s="175">
        <f>IFERROR(VLOOKUP(D1920,'TPMS-auto'!A:J, 10,0), "Not-in-TPMS")</f>
        <v>5613328437</v>
      </c>
      <c r="G1920" s="175" t="str">
        <f>IFERROR(VLOOKUP(D1920,'TPMS-auto'!A:J,6,0),"Not-in-TPMS")</f>
        <v>061560</v>
      </c>
      <c r="H1920" s="12" t="s">
        <v>14676</v>
      </c>
      <c r="I1920" s="11"/>
      <c r="J1920" s="13"/>
      <c r="K1920" s="13"/>
      <c r="L1920" s="13"/>
      <c r="M1920" s="13"/>
      <c r="N1920" s="13" t="s">
        <v>14680</v>
      </c>
      <c r="O1920" s="13" t="s">
        <v>14680</v>
      </c>
      <c r="P1920" s="166" t="str">
        <f>IFERROR(VLOOKUP(D1920,'TPMS-auto'!A:D, 4,0),"Not-in-TPMS")</f>
        <v>0007435</v>
      </c>
      <c r="Q1920" s="166" t="str">
        <f>VLOOKUP(Table2[[#This Row],[Unit Number]],Ops,3,0)</f>
        <v>Rob &amp; Andrea</v>
      </c>
      <c r="R1920" s="172" t="str">
        <f>IFERROR(VLOOKUP(Table2[[#This Row],[Enterprise ID]], 'ExistingRental-12.11'!A:H, 3, 0), "Not Open On 12.11")</f>
        <v>Not Open On 12.11</v>
      </c>
      <c r="S1920" s="166" t="str">
        <f>IF(Table2[[#This Row],[Start Rental Date]]="New Rental", "New Rental", "Rental Extension Request")</f>
        <v>New Rental</v>
      </c>
      <c r="T1920" s="166" t="str">
        <f>IFERROR(IF(Table2[[#This Row],[Date of this request]]-Table2[[#This Row],[Tech Service Date]]&lt;60, "New Hire Rental", "Truck Breakdown"), "New Hire Rental")</f>
        <v>Truck Breakdown</v>
      </c>
      <c r="U1920" s="166" t="str">
        <f>IFERROR(VLOOKUP(Table2[[#This Row],[Enterprise ID]], 'ExistingRental-12.11'!A:H, 7, 0), "Not Open On 12.11")</f>
        <v>Not Open On 12.11</v>
      </c>
      <c r="V1920" s="172">
        <f>IFERROR(VLOOKUP(Table2[[#This Row],[Enterprise ID]],'Tech-ServiceDate'!A:B,2,0), "EitherNewHire or Termed")</f>
        <v>42499</v>
      </c>
    </row>
    <row r="1921" spans="1:22" ht="33.75" customHeight="1">
      <c r="A1921" s="15">
        <v>46055</v>
      </c>
      <c r="B1921" s="8">
        <v>36590</v>
      </c>
      <c r="C1921" s="9" t="s">
        <v>18440</v>
      </c>
      <c r="D1921" s="10" t="s">
        <v>18441</v>
      </c>
      <c r="E1921" s="174" t="str">
        <f t="shared" si="74"/>
        <v>36590</v>
      </c>
      <c r="F1921" s="175">
        <f>IFERROR(VLOOKUP(D1921,'TPMS-auto'!A:J, 10,0), "Not-in-TPMS")</f>
        <v>2699241119</v>
      </c>
      <c r="G1921" s="175" t="str">
        <f>IFERROR(VLOOKUP(D1921,'TPMS-auto'!A:J,6,0),"Not-in-TPMS")</f>
        <v>036590</v>
      </c>
      <c r="H1921" s="12" t="s">
        <v>14676</v>
      </c>
      <c r="I1921" s="11"/>
      <c r="J1921" s="13"/>
      <c r="K1921" s="13" t="s">
        <v>15451</v>
      </c>
      <c r="L1921" s="13" t="s">
        <v>14680</v>
      </c>
      <c r="M1921" s="13"/>
      <c r="N1921" s="13" t="s">
        <v>14680</v>
      </c>
      <c r="O1921" s="13" t="s">
        <v>14680</v>
      </c>
      <c r="P1921" s="166" t="str">
        <f>IFERROR(VLOOKUP(D1921,'TPMS-auto'!A:D, 4,0),"Not-in-TPMS")</f>
        <v>0008220</v>
      </c>
      <c r="Q1921" s="166" t="str">
        <f>VLOOKUP(Table2[[#This Row],[Unit Number]],Ops,3,0)</f>
        <v>Monica, Cheryl &amp; Machell</v>
      </c>
      <c r="R1921" s="172" t="str">
        <f>IFERROR(VLOOKUP(Table2[[#This Row],[Enterprise ID]], 'ExistingRental-12.11'!A:H, 3, 0), "Not Open On 12.11")</f>
        <v>Not Open On 12.11</v>
      </c>
      <c r="S1921" s="166" t="str">
        <f>IF(Table2[[#This Row],[Start Rental Date]]="New Rental", "New Rental", "Rental Extension Request")</f>
        <v>New Rental</v>
      </c>
      <c r="T1921" s="166" t="str">
        <f>IFERROR(IF(Table2[[#This Row],[Date of this request]]-Table2[[#This Row],[Tech Service Date]]&lt;60, "New Hire Rental", "Truck Breakdown"), "New Hire Rental")</f>
        <v>Truck Breakdown</v>
      </c>
      <c r="U1921" s="166" t="str">
        <f>IFERROR(VLOOKUP(Table2[[#This Row],[Enterprise ID]], 'ExistingRental-12.11'!A:H, 7, 0), "Not Open On 12.11")</f>
        <v>Not Open On 12.11</v>
      </c>
      <c r="V1921" s="172">
        <f>IFERROR(VLOOKUP(Table2[[#This Row],[Enterprise ID]],'Tech-ServiceDate'!A:B,2,0), "EitherNewHire or Termed")</f>
        <v>45788</v>
      </c>
    </row>
    <row r="1922" spans="1:22" ht="33.75" customHeight="1">
      <c r="A1922" s="15">
        <v>46055</v>
      </c>
      <c r="B1922" s="8">
        <v>22258</v>
      </c>
      <c r="C1922" s="9" t="s">
        <v>19197</v>
      </c>
      <c r="D1922" s="10" t="s">
        <v>19198</v>
      </c>
      <c r="E1922" s="174" t="str">
        <f t="shared" si="74"/>
        <v>22258</v>
      </c>
      <c r="F1922" s="175" t="str">
        <f>IFERROR(VLOOKUP(D1922,'TPMS-auto'!A:J, 10,0), "Not-in-TPMS")</f>
        <v>Not-in-TPMS</v>
      </c>
      <c r="G1922" s="175" t="str">
        <f>IFERROR(VLOOKUP(D1922,'TPMS-auto'!A:J,6,0),"Not-in-TPMS")</f>
        <v>Not-in-TPMS</v>
      </c>
      <c r="H1922" s="12" t="s">
        <v>14676</v>
      </c>
      <c r="I1922" s="11"/>
      <c r="J1922" s="13" t="s">
        <v>15426</v>
      </c>
      <c r="K1922" s="13" t="s">
        <v>15451</v>
      </c>
      <c r="L1922" s="13" t="s">
        <v>14680</v>
      </c>
      <c r="M1922" s="13"/>
      <c r="N1922" s="13" t="s">
        <v>14680</v>
      </c>
      <c r="O1922" s="13" t="s">
        <v>14680</v>
      </c>
      <c r="P1922" s="166" t="str">
        <f>IFERROR(VLOOKUP(D1922,'TPMS-auto'!A:D, 4,0),"Not-in-TPMS")</f>
        <v>Not-in-TPMS</v>
      </c>
      <c r="Q1922" s="166" t="e">
        <f>VLOOKUP(Table2[[#This Row],[Unit Number]],Ops,3,0)</f>
        <v>#N/A</v>
      </c>
      <c r="R1922" s="172" t="str">
        <f>IFERROR(VLOOKUP(Table2[[#This Row],[Enterprise ID]], 'ExistingRental-12.11'!A:H, 3, 0), "Not Open On 12.11")</f>
        <v>Not Open On 12.11</v>
      </c>
      <c r="S1922" s="166" t="str">
        <f>IF(Table2[[#This Row],[Start Rental Date]]="New Rental", "New Rental", "Rental Extension Request")</f>
        <v>New Rental</v>
      </c>
      <c r="T1922" s="166" t="str">
        <f>IFERROR(IF(Table2[[#This Row],[Date of this request]]-Table2[[#This Row],[Tech Service Date]]&lt;60, "New Hire Rental", "Truck Breakdown"), "New Hire Rental")</f>
        <v>New Hire Rental</v>
      </c>
      <c r="U1922" s="166" t="str">
        <f>IFERROR(VLOOKUP(Table2[[#This Row],[Enterprise ID]], 'ExistingRental-12.11'!A:H, 7, 0), "Not Open On 12.11")</f>
        <v>Not Open On 12.11</v>
      </c>
      <c r="V1922" s="172" t="str">
        <f>IFERROR(VLOOKUP(Table2[[#This Row],[Enterprise ID]],'Tech-ServiceDate'!A:B,2,0), "EitherNewHire or Termed")</f>
        <v>EitherNewHire or Termed</v>
      </c>
    </row>
    <row r="1923" spans="1:22" ht="33.75" customHeight="1">
      <c r="A1923" s="15">
        <v>46055</v>
      </c>
      <c r="B1923" s="8">
        <v>24118</v>
      </c>
      <c r="C1923" s="9" t="s">
        <v>18968</v>
      </c>
      <c r="D1923" s="10" t="s">
        <v>18969</v>
      </c>
      <c r="E1923" s="174" t="str">
        <f t="shared" si="74"/>
        <v>24118</v>
      </c>
      <c r="F1923" s="175" t="str">
        <f>IFERROR(VLOOKUP(D1923,'TPMS-auto'!A:J, 10,0), "Not-in-TPMS")</f>
        <v>Not-in-TPMS</v>
      </c>
      <c r="G1923" s="175" t="str">
        <f>IFERROR(VLOOKUP(D1923,'TPMS-auto'!A:J,6,0),"Not-in-TPMS")</f>
        <v>Not-in-TPMS</v>
      </c>
      <c r="H1923" s="12" t="s">
        <v>14676</v>
      </c>
      <c r="I1923" s="11" t="s">
        <v>19610</v>
      </c>
      <c r="J1923" s="13" t="s">
        <v>19611</v>
      </c>
      <c r="K1923" s="13" t="s">
        <v>15451</v>
      </c>
      <c r="L1923" s="13" t="s">
        <v>14680</v>
      </c>
      <c r="M1923" s="13"/>
      <c r="N1923" s="13" t="s">
        <v>14680</v>
      </c>
      <c r="O1923" s="13" t="s">
        <v>14680</v>
      </c>
      <c r="P1923" s="166" t="str">
        <f>IFERROR(VLOOKUP(D1923,'TPMS-auto'!A:D, 4,0),"Not-in-TPMS")</f>
        <v>Not-in-TPMS</v>
      </c>
      <c r="Q1923" s="166" t="e">
        <f>VLOOKUP(Table2[[#This Row],[Unit Number]],Ops,3,0)</f>
        <v>#N/A</v>
      </c>
      <c r="R1923" s="172" t="str">
        <f>IFERROR(VLOOKUP(Table2[[#This Row],[Enterprise ID]], 'ExistingRental-12.11'!A:H, 3, 0), "Not Open On 12.11")</f>
        <v>Not Open On 12.11</v>
      </c>
      <c r="S1923" s="166" t="str">
        <f>IF(Table2[[#This Row],[Start Rental Date]]="New Rental", "New Rental", "Rental Extension Request")</f>
        <v>New Rental</v>
      </c>
      <c r="T1923" s="166" t="str">
        <f>IFERROR(IF(Table2[[#This Row],[Date of this request]]-Table2[[#This Row],[Tech Service Date]]&lt;60, "New Hire Rental", "Truck Breakdown"), "New Hire Rental")</f>
        <v>New Hire Rental</v>
      </c>
      <c r="U1923" s="166" t="str">
        <f>IFERROR(VLOOKUP(Table2[[#This Row],[Enterprise ID]], 'ExistingRental-12.11'!A:H, 7, 0), "Not Open On 12.11")</f>
        <v>Not Open On 12.11</v>
      </c>
      <c r="V1923" s="172" t="str">
        <f>IFERROR(VLOOKUP(Table2[[#This Row],[Enterprise ID]],'Tech-ServiceDate'!A:B,2,0), "EitherNewHire or Termed")</f>
        <v>EitherNewHire or Termed</v>
      </c>
    </row>
    <row r="1924" spans="1:22" ht="33.75" customHeight="1">
      <c r="A1924" s="15">
        <v>46055</v>
      </c>
      <c r="B1924" s="8">
        <v>61651</v>
      </c>
      <c r="C1924" s="9" t="s">
        <v>19316</v>
      </c>
      <c r="D1924" s="10" t="s">
        <v>18525</v>
      </c>
      <c r="E1924" s="174" t="str">
        <f t="shared" si="74"/>
        <v>61651</v>
      </c>
      <c r="F1924" s="175">
        <f>IFERROR(VLOOKUP(D1924,'TPMS-auto'!A:J, 10,0), "Not-in-TPMS")</f>
        <v>2254494318</v>
      </c>
      <c r="G1924" s="175" t="str">
        <f>IFERROR(VLOOKUP(D1924,'TPMS-auto'!A:J,6,0),"Not-in-TPMS")</f>
        <v>061651</v>
      </c>
      <c r="H1924" s="12" t="s">
        <v>14676</v>
      </c>
      <c r="I1924" s="11" t="s">
        <v>19218</v>
      </c>
      <c r="J1924" s="13" t="s">
        <v>19612</v>
      </c>
      <c r="K1924" s="13" t="s">
        <v>15451</v>
      </c>
      <c r="L1924" s="13" t="s">
        <v>14680</v>
      </c>
      <c r="M1924" s="13"/>
      <c r="N1924" s="13" t="s">
        <v>14680</v>
      </c>
      <c r="O1924" s="13" t="s">
        <v>14680</v>
      </c>
      <c r="P1924" s="166" t="str">
        <f>IFERROR(VLOOKUP(D1924,'TPMS-auto'!A:D, 4,0),"Not-in-TPMS")</f>
        <v>0008206</v>
      </c>
      <c r="Q1924" s="166" t="str">
        <f>VLOOKUP(Table2[[#This Row],[Unit Number]],Ops,3,0)</f>
        <v>Monica, Cheryl &amp; Machell</v>
      </c>
      <c r="R1924" s="172" t="str">
        <f>IFERROR(VLOOKUP(Table2[[#This Row],[Enterprise ID]], 'ExistingRental-12.11'!A:H, 3, 0), "Not Open On 12.11")</f>
        <v>Not Open On 12.11</v>
      </c>
      <c r="S1924" s="166" t="str">
        <f>IF(Table2[[#This Row],[Start Rental Date]]="New Rental", "New Rental", "Rental Extension Request")</f>
        <v>New Rental</v>
      </c>
      <c r="T1924" s="166" t="str">
        <f>IFERROR(IF(Table2[[#This Row],[Date of this request]]-Table2[[#This Row],[Tech Service Date]]&lt;60, "New Hire Rental", "Truck Breakdown"), "New Hire Rental")</f>
        <v>Truck Breakdown</v>
      </c>
      <c r="U1924" s="166" t="str">
        <f>IFERROR(VLOOKUP(Table2[[#This Row],[Enterprise ID]], 'ExistingRental-12.11'!A:H, 7, 0), "Not Open On 12.11")</f>
        <v>Not Open On 12.11</v>
      </c>
      <c r="V1924" s="172">
        <f>IFERROR(VLOOKUP(Table2[[#This Row],[Enterprise ID]],'Tech-ServiceDate'!A:B,2,0), "EitherNewHire or Termed")</f>
        <v>41855</v>
      </c>
    </row>
    <row r="1925" spans="1:22" ht="33.75" customHeight="1">
      <c r="A1925" s="15">
        <v>46055</v>
      </c>
      <c r="B1925" s="8">
        <v>47086</v>
      </c>
      <c r="C1925" s="9" t="s">
        <v>19613</v>
      </c>
      <c r="D1925" s="10" t="s">
        <v>16035</v>
      </c>
      <c r="E1925" s="174" t="str">
        <f t="shared" si="74"/>
        <v>47086</v>
      </c>
      <c r="F1925" s="175">
        <f>IFERROR(VLOOKUP(D1925,'TPMS-auto'!A:J, 10,0), "Not-in-TPMS")</f>
        <v>5857380613</v>
      </c>
      <c r="G1925" s="175" t="str">
        <f>IFERROR(VLOOKUP(D1925,'TPMS-auto'!A:J,6,0),"Not-in-TPMS")</f>
        <v>047086</v>
      </c>
      <c r="H1925" s="12" t="s">
        <v>14676</v>
      </c>
      <c r="I1925" s="11" t="s">
        <v>19614</v>
      </c>
      <c r="J1925" s="3" t="s">
        <v>19615</v>
      </c>
      <c r="K1925" s="13" t="s">
        <v>15451</v>
      </c>
      <c r="L1925" s="13" t="s">
        <v>14680</v>
      </c>
      <c r="M1925" s="13"/>
      <c r="N1925" s="13" t="s">
        <v>14680</v>
      </c>
      <c r="O1925" s="13" t="s">
        <v>14680</v>
      </c>
      <c r="P1925" s="166" t="str">
        <f>IFERROR(VLOOKUP(D1925,'TPMS-auto'!A:D, 4,0),"Not-in-TPMS")</f>
        <v>0007670</v>
      </c>
      <c r="Q1925" s="166" t="str">
        <f>VLOOKUP(Table2[[#This Row],[Unit Number]],Ops,3,0)</f>
        <v>Rob &amp; Andrea</v>
      </c>
      <c r="R1925" s="172" t="str">
        <f>IFERROR(VLOOKUP(Table2[[#This Row],[Enterprise ID]], 'ExistingRental-12.11'!A:H, 3, 0), "Not Open On 12.11")</f>
        <v>Not Open On 12.11</v>
      </c>
      <c r="S1925" s="166" t="str">
        <f>IF(Table2[[#This Row],[Start Rental Date]]="New Rental", "New Rental", "Rental Extension Request")</f>
        <v>New Rental</v>
      </c>
      <c r="T1925" s="166" t="str">
        <f>IFERROR(IF(Table2[[#This Row],[Date of this request]]-Table2[[#This Row],[Tech Service Date]]&lt;60, "New Hire Rental", "Truck Breakdown"), "New Hire Rental")</f>
        <v>Truck Breakdown</v>
      </c>
      <c r="U1925" s="166" t="str">
        <f>IFERROR(VLOOKUP(Table2[[#This Row],[Enterprise ID]], 'ExistingRental-12.11'!A:H, 7, 0), "Not Open On 12.11")</f>
        <v>Not Open On 12.11</v>
      </c>
      <c r="V1925" s="172">
        <f>IFERROR(VLOOKUP(Table2[[#This Row],[Enterprise ID]],'Tech-ServiceDate'!A:B,2,0), "EitherNewHire or Termed")</f>
        <v>42261</v>
      </c>
    </row>
    <row r="1926" spans="1:22" ht="33.75" customHeight="1">
      <c r="A1926" s="15">
        <v>46055</v>
      </c>
      <c r="B1926" s="8">
        <v>61064</v>
      </c>
      <c r="C1926" s="9" t="s">
        <v>19460</v>
      </c>
      <c r="D1926" s="10" t="s">
        <v>6858</v>
      </c>
      <c r="E1926" s="174" t="str">
        <f t="shared" si="74"/>
        <v>61064</v>
      </c>
      <c r="F1926" s="175">
        <f>IFERROR(VLOOKUP(D1926,'TPMS-auto'!A:J, 10,0), "Not-in-TPMS")</f>
        <v>7209571457</v>
      </c>
      <c r="G1926" s="175" t="str">
        <f>IFERROR(VLOOKUP(D1926,'TPMS-auto'!A:J,6,0),"Not-in-TPMS")</f>
        <v>061064</v>
      </c>
      <c r="H1926" s="12" t="s">
        <v>14676</v>
      </c>
      <c r="I1926" s="11" t="s">
        <v>19616</v>
      </c>
      <c r="J1926" s="13" t="s">
        <v>19617</v>
      </c>
      <c r="K1926" s="13" t="s">
        <v>15451</v>
      </c>
      <c r="L1926" s="13" t="s">
        <v>14680</v>
      </c>
      <c r="M1926" s="13"/>
      <c r="N1926" s="13" t="s">
        <v>14680</v>
      </c>
      <c r="O1926" s="13" t="s">
        <v>14680</v>
      </c>
      <c r="P1926" s="166" t="str">
        <f>IFERROR(VLOOKUP(D1926,'TPMS-auto'!A:D, 4,0),"Not-in-TPMS")</f>
        <v>0008169</v>
      </c>
      <c r="Q1926" s="166" t="str">
        <f>VLOOKUP(Table2[[#This Row],[Unit Number]],Ops,3,0)</f>
        <v>Carol &amp; Tasha</v>
      </c>
      <c r="R1926" s="172" t="str">
        <f>IFERROR(VLOOKUP(Table2[[#This Row],[Enterprise ID]], 'ExistingRental-12.11'!A:H, 3, 0), "Not Open On 12.11")</f>
        <v>Not Open On 12.11</v>
      </c>
      <c r="S1926" s="166" t="str">
        <f>IF(Table2[[#This Row],[Start Rental Date]]="New Rental", "New Rental", "Rental Extension Request")</f>
        <v>New Rental</v>
      </c>
      <c r="T1926" s="166" t="str">
        <f>IFERROR(IF(Table2[[#This Row],[Date of this request]]-Table2[[#This Row],[Tech Service Date]]&lt;60, "New Hire Rental", "Truck Breakdown"), "New Hire Rental")</f>
        <v>Truck Breakdown</v>
      </c>
      <c r="U1926" s="166" t="str">
        <f>IFERROR(VLOOKUP(Table2[[#This Row],[Enterprise ID]], 'ExistingRental-12.11'!A:H, 7, 0), "Not Open On 12.11")</f>
        <v>Not Open On 12.11</v>
      </c>
      <c r="V1926" s="172">
        <f>IFERROR(VLOOKUP(Table2[[#This Row],[Enterprise ID]],'Tech-ServiceDate'!A:B,2,0), "EitherNewHire or Termed")</f>
        <v>36601</v>
      </c>
    </row>
    <row r="1927" spans="1:22" ht="33.75" customHeight="1">
      <c r="A1927" s="15">
        <v>46055</v>
      </c>
      <c r="B1927" s="8">
        <v>46063</v>
      </c>
      <c r="C1927" s="9" t="s">
        <v>19340</v>
      </c>
      <c r="D1927" s="10" t="s">
        <v>18938</v>
      </c>
      <c r="E1927" s="174" t="str">
        <f t="shared" si="74"/>
        <v>46063</v>
      </c>
      <c r="F1927" s="175">
        <f>IFERROR(VLOOKUP(D1927,'TPMS-auto'!A:J, 10,0), "Not-in-TPMS")</f>
        <v>9165590520</v>
      </c>
      <c r="G1927" s="175" t="str">
        <f>IFERROR(VLOOKUP(D1927,'TPMS-auto'!A:J,6,0),"Not-in-TPMS")</f>
        <v>046063</v>
      </c>
      <c r="H1927" s="12" t="s">
        <v>14676</v>
      </c>
      <c r="I1927" s="11" t="s">
        <v>19618</v>
      </c>
      <c r="J1927" s="13" t="s">
        <v>19619</v>
      </c>
      <c r="K1927" s="13" t="s">
        <v>15451</v>
      </c>
      <c r="L1927" s="13" t="s">
        <v>14680</v>
      </c>
      <c r="M1927" s="13"/>
      <c r="N1927" s="13" t="s">
        <v>14680</v>
      </c>
      <c r="O1927" s="13" t="s">
        <v>14680</v>
      </c>
      <c r="P1927" s="166" t="str">
        <f>IFERROR(VLOOKUP(D1927,'TPMS-auto'!A:D, 4,0),"Not-in-TPMS")</f>
        <v>0008184</v>
      </c>
      <c r="Q1927" s="166" t="str">
        <f>VLOOKUP(Table2[[#This Row],[Unit Number]],Ops,3,0)</f>
        <v>Carol &amp; Tasha</v>
      </c>
      <c r="R1927" s="172" t="str">
        <f>IFERROR(VLOOKUP(Table2[[#This Row],[Enterprise ID]], 'ExistingRental-12.11'!A:H, 3, 0), "Not Open On 12.11")</f>
        <v>Not Open On 12.11</v>
      </c>
      <c r="S1927" s="166" t="str">
        <f>IF(Table2[[#This Row],[Start Rental Date]]="New Rental", "New Rental", "Rental Extension Request")</f>
        <v>New Rental</v>
      </c>
      <c r="T1927" s="166" t="str">
        <f>IFERROR(IF(Table2[[#This Row],[Date of this request]]-Table2[[#This Row],[Tech Service Date]]&lt;60, "New Hire Rental", "Truck Breakdown"), "New Hire Rental")</f>
        <v>Truck Breakdown</v>
      </c>
      <c r="U1927" s="166" t="str">
        <f>IFERROR(VLOOKUP(Table2[[#This Row],[Enterprise ID]], 'ExistingRental-12.11'!A:H, 7, 0), "Not Open On 12.11")</f>
        <v>Not Open On 12.11</v>
      </c>
      <c r="V1927" s="172">
        <f>IFERROR(VLOOKUP(Table2[[#This Row],[Enterprise ID]],'Tech-ServiceDate'!A:B,2,0), "EitherNewHire or Termed")</f>
        <v>45977</v>
      </c>
    </row>
    <row r="1928" spans="1:22" ht="33.75" customHeight="1">
      <c r="A1928" s="15">
        <v>46055</v>
      </c>
      <c r="B1928" s="8">
        <v>6568</v>
      </c>
      <c r="C1928" s="9" t="s">
        <v>18015</v>
      </c>
      <c r="D1928" s="10" t="s">
        <v>2568</v>
      </c>
      <c r="E1928" s="174" t="str">
        <f t="shared" si="74"/>
        <v>6568</v>
      </c>
      <c r="F1928" s="175">
        <f>IFERROR(VLOOKUP(D1928,'TPMS-auto'!A:J, 10,0), "Not-in-TPMS")</f>
        <v>2148920567</v>
      </c>
      <c r="G1928" s="175" t="str">
        <f>IFERROR(VLOOKUP(D1928,'TPMS-auto'!A:J,6,0),"Not-in-TPMS")</f>
        <v>006568</v>
      </c>
      <c r="H1928" s="12">
        <v>46052</v>
      </c>
      <c r="I1928" s="11" t="s">
        <v>19620</v>
      </c>
      <c r="J1928" s="13" t="s">
        <v>19621</v>
      </c>
      <c r="K1928" s="13" t="s">
        <v>15451</v>
      </c>
      <c r="L1928" s="13" t="s">
        <v>14680</v>
      </c>
      <c r="M1928" s="13"/>
      <c r="N1928" s="13" t="s">
        <v>14680</v>
      </c>
      <c r="O1928" s="13" t="s">
        <v>14680</v>
      </c>
      <c r="P1928" s="166" t="str">
        <f>IFERROR(VLOOKUP(D1928,'TPMS-auto'!A:D, 4,0),"Not-in-TPMS")</f>
        <v>0008035</v>
      </c>
      <c r="Q1928" s="166" t="str">
        <f>VLOOKUP(Table2[[#This Row],[Unit Number]],Ops,3,0)</f>
        <v>Rob &amp; Andrea</v>
      </c>
      <c r="R1928" s="172">
        <f>IFERROR(VLOOKUP(Table2[[#This Row],[Enterprise ID]], 'ExistingRental-12.11'!A:H, 3, 0), "Not Open On 12.11")</f>
        <v>45992</v>
      </c>
      <c r="S1928" s="166" t="str">
        <f>IF(Table2[[#This Row],[Start Rental Date]]="New Rental", "New Rental", "Rental Extension Request")</f>
        <v>Rental Extension Request</v>
      </c>
      <c r="T1928" s="166" t="str">
        <f>IFERROR(IF(Table2[[#This Row],[Date of this request]]-Table2[[#This Row],[Tech Service Date]]&lt;60, "New Hire Rental", "Truck Breakdown"), "New Hire Rental")</f>
        <v>Truck Breakdown</v>
      </c>
      <c r="U1928" s="166" t="str">
        <f>IFERROR(VLOOKUP(Table2[[#This Row],[Enterprise ID]], 'ExistingRental-12.11'!A:H, 7, 0), "Not Open On 12.11")</f>
        <v>CORTEZ FLETCHER</v>
      </c>
      <c r="V1928" s="172">
        <f>IFERROR(VLOOKUP(Table2[[#This Row],[Enterprise ID]],'Tech-ServiceDate'!A:B,2,0), "EitherNewHire or Termed")</f>
        <v>33812</v>
      </c>
    </row>
    <row r="1929" spans="1:22" ht="33.75" customHeight="1">
      <c r="A1929" s="15">
        <v>46055</v>
      </c>
      <c r="B1929" s="8">
        <v>61095</v>
      </c>
      <c r="C1929" s="9" t="s">
        <v>19622</v>
      </c>
      <c r="D1929" s="10" t="s">
        <v>14073</v>
      </c>
      <c r="E1929" s="174" t="str">
        <f t="shared" si="74"/>
        <v>61095</v>
      </c>
      <c r="F1929" s="175">
        <f>IFERROR(VLOOKUP(D1929,'TPMS-auto'!A:J, 10,0), "Not-in-TPMS")</f>
        <v>3143630075</v>
      </c>
      <c r="G1929" s="175" t="str">
        <f>IFERROR(VLOOKUP(D1929,'TPMS-auto'!A:J,6,0),"Not-in-TPMS")</f>
        <v>061095</v>
      </c>
      <c r="H1929" s="12">
        <v>46052</v>
      </c>
      <c r="I1929" s="11" t="s">
        <v>19623</v>
      </c>
      <c r="J1929" s="13" t="s">
        <v>19624</v>
      </c>
      <c r="K1929" s="13" t="s">
        <v>15451</v>
      </c>
      <c r="L1929" s="13" t="s">
        <v>14680</v>
      </c>
      <c r="M1929" s="13"/>
      <c r="N1929" s="13" t="s">
        <v>14680</v>
      </c>
      <c r="O1929" s="13" t="s">
        <v>14680</v>
      </c>
      <c r="P1929" s="166" t="str">
        <f>IFERROR(VLOOKUP(D1929,'TPMS-auto'!A:D, 4,0),"Not-in-TPMS")</f>
        <v>0007323</v>
      </c>
      <c r="Q1929" s="166" t="str">
        <f>VLOOKUP(Table2[[#This Row],[Unit Number]],Ops,3,0)</f>
        <v>Monica, Cheryl &amp; Machell</v>
      </c>
      <c r="R1929" s="172" t="str">
        <f>IFERROR(VLOOKUP(Table2[[#This Row],[Enterprise ID]], 'ExistingRental-12.11'!A:H, 3, 0), "Not Open On 12.11")</f>
        <v>Not Open On 12.11</v>
      </c>
      <c r="S1929" s="166" t="str">
        <f>IF(Table2[[#This Row],[Start Rental Date]]="New Rental", "New Rental", "Rental Extension Request")</f>
        <v>Rental Extension Request</v>
      </c>
      <c r="T1929" s="166" t="str">
        <f>IFERROR(IF(Table2[[#This Row],[Date of this request]]-Table2[[#This Row],[Tech Service Date]]&lt;60, "New Hire Rental", "Truck Breakdown"), "New Hire Rental")</f>
        <v>Truck Breakdown</v>
      </c>
      <c r="U1929" s="166" t="str">
        <f>IFERROR(VLOOKUP(Table2[[#This Row],[Enterprise ID]], 'ExistingRental-12.11'!A:H, 7, 0), "Not Open On 12.11")</f>
        <v>Not Open On 12.11</v>
      </c>
      <c r="V1929" s="172">
        <f>IFERROR(VLOOKUP(Table2[[#This Row],[Enterprise ID]],'Tech-ServiceDate'!A:B,2,0), "EitherNewHire or Termed")</f>
        <v>32224</v>
      </c>
    </row>
    <row r="1930" spans="1:22" ht="33.75" customHeight="1">
      <c r="A1930" s="15">
        <v>46055</v>
      </c>
      <c r="B1930" s="8">
        <v>37241</v>
      </c>
      <c r="C1930" s="9" t="s">
        <v>19625</v>
      </c>
      <c r="D1930" s="10" t="s">
        <v>19626</v>
      </c>
      <c r="E1930" s="174" t="str">
        <f t="shared" si="74"/>
        <v>37241</v>
      </c>
      <c r="F1930" s="175" t="str">
        <f>IFERROR(VLOOKUP(D1930,'TPMS-auto'!A:J, 10,0), "Not-in-TPMS")</f>
        <v>Not-in-TPMS</v>
      </c>
      <c r="G1930" s="175" t="str">
        <f>IFERROR(VLOOKUP(D1930,'TPMS-auto'!A:J,6,0),"Not-in-TPMS")</f>
        <v>Not-in-TPMS</v>
      </c>
      <c r="H1930" s="12" t="s">
        <v>14676</v>
      </c>
      <c r="I1930" s="11" t="s">
        <v>19627</v>
      </c>
      <c r="J1930" s="13" t="s">
        <v>19628</v>
      </c>
      <c r="K1930" s="13" t="s">
        <v>15451</v>
      </c>
      <c r="L1930" s="13" t="s">
        <v>14680</v>
      </c>
      <c r="M1930" s="13"/>
      <c r="N1930" s="13" t="s">
        <v>14680</v>
      </c>
      <c r="O1930" s="13" t="s">
        <v>14680</v>
      </c>
      <c r="P1930" s="166" t="str">
        <f>IFERROR(VLOOKUP(D1930,'TPMS-auto'!A:D, 4,0),"Not-in-TPMS")</f>
        <v>Not-in-TPMS</v>
      </c>
      <c r="Q1930" s="166" t="e">
        <f>VLOOKUP(Table2[[#This Row],[Unit Number]],Ops,3,0)</f>
        <v>#N/A</v>
      </c>
      <c r="R1930" s="172" t="str">
        <f>IFERROR(VLOOKUP(Table2[[#This Row],[Enterprise ID]], 'ExistingRental-12.11'!A:H, 3, 0), "Not Open On 12.11")</f>
        <v>Not Open On 12.11</v>
      </c>
      <c r="S1930" s="166" t="str">
        <f>IF(Table2[[#This Row],[Start Rental Date]]="New Rental", "New Rental", "Rental Extension Request")</f>
        <v>New Rental</v>
      </c>
      <c r="T1930" s="166" t="str">
        <f>IFERROR(IF(Table2[[#This Row],[Date of this request]]-Table2[[#This Row],[Tech Service Date]]&lt;60, "New Hire Rental", "Truck Breakdown"), "New Hire Rental")</f>
        <v>New Hire Rental</v>
      </c>
      <c r="U1930" s="166" t="str">
        <f>IFERROR(VLOOKUP(Table2[[#This Row],[Enterprise ID]], 'ExistingRental-12.11'!A:H, 7, 0), "Not Open On 12.11")</f>
        <v>Not Open On 12.11</v>
      </c>
      <c r="V1930" s="172" t="str">
        <f>IFERROR(VLOOKUP(Table2[[#This Row],[Enterprise ID]],'Tech-ServiceDate'!A:B,2,0), "EitherNewHire or Termed")</f>
        <v>EitherNewHire or Termed</v>
      </c>
    </row>
    <row r="1931" spans="1:22" ht="33.75" customHeight="1">
      <c r="A1931" s="15">
        <v>46055</v>
      </c>
      <c r="B1931" s="8">
        <v>46923</v>
      </c>
      <c r="C1931" s="9" t="s">
        <v>19629</v>
      </c>
      <c r="D1931" s="10" t="s">
        <v>19630</v>
      </c>
      <c r="E1931" s="174" t="str">
        <f t="shared" si="74"/>
        <v>46923</v>
      </c>
      <c r="F1931" s="175">
        <f>IFERROR(VLOOKUP(D1931,'TPMS-auto'!A:J, 10,0), "Not-in-TPMS")</f>
        <v>9853237708</v>
      </c>
      <c r="G1931" s="175" t="str">
        <f>IFERROR(VLOOKUP(D1931,'TPMS-auto'!A:J,6,0),"Not-in-TPMS")</f>
        <v>046923</v>
      </c>
      <c r="H1931" s="12" t="s">
        <v>14676</v>
      </c>
      <c r="I1931" s="11"/>
      <c r="J1931" s="13" t="s">
        <v>19631</v>
      </c>
      <c r="K1931" s="13" t="s">
        <v>15451</v>
      </c>
      <c r="L1931" s="13"/>
      <c r="M1931" s="13"/>
      <c r="N1931" s="13" t="s">
        <v>14680</v>
      </c>
      <c r="O1931" s="13" t="s">
        <v>14680</v>
      </c>
      <c r="P1931" s="166" t="str">
        <f>IFERROR(VLOOKUP(D1931,'TPMS-auto'!A:D, 4,0),"Not-in-TPMS")</f>
        <v>0008206</v>
      </c>
      <c r="Q1931" s="166" t="str">
        <f>VLOOKUP(Table2[[#This Row],[Unit Number]],Ops,3,0)</f>
        <v>Monica, Cheryl &amp; Machell</v>
      </c>
      <c r="R1931" s="172" t="str">
        <f>IFERROR(VLOOKUP(Table2[[#This Row],[Enterprise ID]], 'ExistingRental-12.11'!A:H, 3, 0), "Not Open On 12.11")</f>
        <v>Not Open On 12.11</v>
      </c>
      <c r="S1931" s="166" t="str">
        <f>IF(Table2[[#This Row],[Start Rental Date]]="New Rental", "New Rental", "Rental Extension Request")</f>
        <v>New Rental</v>
      </c>
      <c r="T1931" s="166" t="str">
        <f>IFERROR(IF(Table2[[#This Row],[Date of this request]]-Table2[[#This Row],[Tech Service Date]]&lt;60, "New Hire Rental", "Truck Breakdown"), "New Hire Rental")</f>
        <v>Truck Breakdown</v>
      </c>
      <c r="U1931" s="166" t="str">
        <f>IFERROR(VLOOKUP(Table2[[#This Row],[Enterprise ID]], 'ExistingRental-12.11'!A:H, 7, 0), "Not Open On 12.11")</f>
        <v>Not Open On 12.11</v>
      </c>
      <c r="V1931" s="172">
        <f>IFERROR(VLOOKUP(Table2[[#This Row],[Enterprise ID]],'Tech-ServiceDate'!A:B,2,0), "EitherNewHire or Termed")</f>
        <v>43194</v>
      </c>
    </row>
    <row r="1932" spans="1:22" ht="33.75" customHeight="1">
      <c r="A1932" s="15">
        <v>46055</v>
      </c>
      <c r="B1932" s="8">
        <v>23598</v>
      </c>
      <c r="C1932" s="9" t="s">
        <v>19632</v>
      </c>
      <c r="D1932" s="10" t="s">
        <v>8077</v>
      </c>
      <c r="E1932" s="174" t="str">
        <f t="shared" ref="E1932:E1995" si="75">TRIM(B1932)</f>
        <v>23598</v>
      </c>
      <c r="F1932" s="175">
        <f>IFERROR(VLOOKUP(D1932,'TPMS-auto'!A:J, 10,0), "Not-in-TPMS")</f>
        <v>7179167608</v>
      </c>
      <c r="G1932" s="175" t="str">
        <f>IFERROR(VLOOKUP(D1932,'TPMS-auto'!A:J,6,0),"Not-in-TPMS")</f>
        <v>023598</v>
      </c>
      <c r="H1932" s="12">
        <v>46013</v>
      </c>
      <c r="I1932" s="11"/>
      <c r="J1932" s="13" t="s">
        <v>19633</v>
      </c>
      <c r="K1932" s="13" t="s">
        <v>15451</v>
      </c>
      <c r="L1932" s="13" t="s">
        <v>14680</v>
      </c>
      <c r="M1932" s="13"/>
      <c r="N1932" s="13" t="s">
        <v>14680</v>
      </c>
      <c r="O1932" s="13" t="s">
        <v>14680</v>
      </c>
      <c r="P1932" s="166" t="str">
        <f>IFERROR(VLOOKUP(D1932,'TPMS-auto'!A:D, 4,0),"Not-in-TPMS")</f>
        <v>0006141</v>
      </c>
      <c r="Q1932" s="166" t="str">
        <f>VLOOKUP(Table2[[#This Row],[Unit Number]],Ops,3,0)</f>
        <v>Monica, Cheryl &amp; Machell</v>
      </c>
      <c r="R1932" s="172" t="str">
        <f>IFERROR(VLOOKUP(Table2[[#This Row],[Enterprise ID]], 'ExistingRental-12.11'!A:H, 3, 0), "Not Open On 12.11")</f>
        <v>Not Open On 12.11</v>
      </c>
      <c r="S1932" s="166" t="str">
        <f>IF(Table2[[#This Row],[Start Rental Date]]="New Rental", "New Rental", "Rental Extension Request")</f>
        <v>Rental Extension Request</v>
      </c>
      <c r="T1932" s="166" t="str">
        <f>IFERROR(IF(Table2[[#This Row],[Date of this request]]-Table2[[#This Row],[Tech Service Date]]&lt;60, "New Hire Rental", "Truck Breakdown"), "New Hire Rental")</f>
        <v>Truck Breakdown</v>
      </c>
      <c r="U1932" s="166" t="str">
        <f>IFERROR(VLOOKUP(Table2[[#This Row],[Enterprise ID]], 'ExistingRental-12.11'!A:H, 7, 0), "Not Open On 12.11")</f>
        <v>Not Open On 12.11</v>
      </c>
      <c r="V1932" s="172">
        <f>IFERROR(VLOOKUP(Table2[[#This Row],[Enterprise ID]],'Tech-ServiceDate'!A:B,2,0), "EitherNewHire or Termed")</f>
        <v>40583</v>
      </c>
    </row>
    <row r="1933" spans="1:22" ht="33.75" customHeight="1">
      <c r="A1933" s="15">
        <v>46055</v>
      </c>
      <c r="B1933" s="8">
        <v>46574</v>
      </c>
      <c r="C1933" s="9" t="s">
        <v>19177</v>
      </c>
      <c r="D1933" s="10" t="s">
        <v>19178</v>
      </c>
      <c r="E1933" s="174" t="str">
        <f t="shared" si="75"/>
        <v>46574</v>
      </c>
      <c r="F1933" s="175" t="str">
        <f>IFERROR(VLOOKUP(D1933,'TPMS-auto'!A:J, 10,0), "Not-in-TPMS")</f>
        <v>Not-in-TPMS</v>
      </c>
      <c r="G1933" s="175" t="str">
        <f>IFERROR(VLOOKUP(D1933,'TPMS-auto'!A:J,6,0),"Not-in-TPMS")</f>
        <v>Not-in-TPMS</v>
      </c>
      <c r="H1933" s="12" t="s">
        <v>14676</v>
      </c>
      <c r="I1933" s="11" t="s">
        <v>19634</v>
      </c>
      <c r="J1933" s="13" t="s">
        <v>19635</v>
      </c>
      <c r="K1933" s="13" t="s">
        <v>15451</v>
      </c>
      <c r="L1933" s="13" t="s">
        <v>14680</v>
      </c>
      <c r="M1933" s="13"/>
      <c r="N1933" s="13" t="s">
        <v>14680</v>
      </c>
      <c r="O1933" s="13" t="s">
        <v>14680</v>
      </c>
      <c r="P1933" s="166" t="str">
        <f>IFERROR(VLOOKUP(D1933,'TPMS-auto'!A:D, 4,0),"Not-in-TPMS")</f>
        <v>Not-in-TPMS</v>
      </c>
      <c r="Q1933" s="166" t="e">
        <f>VLOOKUP(Table2[[#This Row],[Unit Number]],Ops,3,0)</f>
        <v>#N/A</v>
      </c>
      <c r="R1933" s="172" t="str">
        <f>IFERROR(VLOOKUP(Table2[[#This Row],[Enterprise ID]], 'ExistingRental-12.11'!A:H, 3, 0), "Not Open On 12.11")</f>
        <v>Not Open On 12.11</v>
      </c>
      <c r="S1933" s="166" t="str">
        <f>IF(Table2[[#This Row],[Start Rental Date]]="New Rental", "New Rental", "Rental Extension Request")</f>
        <v>New Rental</v>
      </c>
      <c r="T1933" s="166" t="str">
        <f>IFERROR(IF(Table2[[#This Row],[Date of this request]]-Table2[[#This Row],[Tech Service Date]]&lt;60, "New Hire Rental", "Truck Breakdown"), "New Hire Rental")</f>
        <v>New Hire Rental</v>
      </c>
      <c r="U1933" s="166" t="str">
        <f>IFERROR(VLOOKUP(Table2[[#This Row],[Enterprise ID]], 'ExistingRental-12.11'!A:H, 7, 0), "Not Open On 12.11")</f>
        <v>Not Open On 12.11</v>
      </c>
      <c r="V1933" s="172" t="str">
        <f>IFERROR(VLOOKUP(Table2[[#This Row],[Enterprise ID]],'Tech-ServiceDate'!A:B,2,0), "EitherNewHire or Termed")</f>
        <v>EitherNewHire or Termed</v>
      </c>
    </row>
    <row r="1934" spans="1:22" ht="33.75" customHeight="1">
      <c r="A1934" s="15">
        <v>46055</v>
      </c>
      <c r="B1934" s="8">
        <v>61577</v>
      </c>
      <c r="C1934" s="9" t="s">
        <v>18256</v>
      </c>
      <c r="D1934" s="10" t="s">
        <v>11457</v>
      </c>
      <c r="E1934" s="174" t="str">
        <f t="shared" si="75"/>
        <v>61577</v>
      </c>
      <c r="F1934" s="175">
        <f>IFERROR(VLOOKUP(D1934,'TPMS-auto'!A:J, 10,0), "Not-in-TPMS")</f>
        <v>5015109055</v>
      </c>
      <c r="G1934" s="175" t="str">
        <f>IFERROR(VLOOKUP(D1934,'TPMS-auto'!A:J,6,0),"Not-in-TPMS")</f>
        <v>061577</v>
      </c>
      <c r="H1934" s="12" t="s">
        <v>14676</v>
      </c>
      <c r="I1934" s="11" t="s">
        <v>18257</v>
      </c>
      <c r="J1934" s="13" t="s">
        <v>19636</v>
      </c>
      <c r="K1934" s="13" t="s">
        <v>15451</v>
      </c>
      <c r="L1934" s="13" t="s">
        <v>14680</v>
      </c>
      <c r="M1934" s="13"/>
      <c r="N1934" s="13" t="s">
        <v>14680</v>
      </c>
      <c r="O1934" s="13" t="s">
        <v>14680</v>
      </c>
      <c r="P1934" s="166" t="str">
        <f>IFERROR(VLOOKUP(D1934,'TPMS-auto'!A:D, 4,0),"Not-in-TPMS")</f>
        <v>0007670</v>
      </c>
      <c r="Q1934" s="166" t="str">
        <f>VLOOKUP(Table2[[#This Row],[Unit Number]],Ops,3,0)</f>
        <v>Rob &amp; Andrea</v>
      </c>
      <c r="R1934" s="172">
        <f>IFERROR(VLOOKUP(Table2[[#This Row],[Enterprise ID]], 'ExistingRental-12.11'!A:H, 3, 0), "Not Open On 12.11")</f>
        <v>45996</v>
      </c>
      <c r="S1934" s="166" t="str">
        <f>IF(Table2[[#This Row],[Start Rental Date]]="New Rental", "New Rental", "Rental Extension Request")</f>
        <v>New Rental</v>
      </c>
      <c r="T1934" s="166" t="str">
        <f>IFERROR(IF(Table2[[#This Row],[Date of this request]]-Table2[[#This Row],[Tech Service Date]]&lt;60, "New Hire Rental", "Truck Breakdown"), "New Hire Rental")</f>
        <v>Truck Breakdown</v>
      </c>
      <c r="U1934" s="166" t="str">
        <f>IFERROR(VLOOKUP(Table2[[#This Row],[Enterprise ID]], 'ExistingRental-12.11'!A:H, 7, 0), "Not Open On 12.11")</f>
        <v>RAYMOND DELEKTA</v>
      </c>
      <c r="V1934" s="172">
        <f>IFERROR(VLOOKUP(Table2[[#This Row],[Enterprise ID]],'Tech-ServiceDate'!A:B,2,0), "EitherNewHire or Termed")</f>
        <v>36990</v>
      </c>
    </row>
    <row r="1935" spans="1:22" ht="33.75" customHeight="1">
      <c r="A1935" s="15">
        <v>46055</v>
      </c>
      <c r="B1935" s="8">
        <v>46445</v>
      </c>
      <c r="C1935" s="9" t="s">
        <v>19637</v>
      </c>
      <c r="D1935" s="10" t="s">
        <v>14938</v>
      </c>
      <c r="E1935" s="174" t="str">
        <f t="shared" si="75"/>
        <v>46445</v>
      </c>
      <c r="F1935" s="175">
        <f>IFERROR(VLOOKUP(D1935,'TPMS-auto'!A:J, 10,0), "Not-in-TPMS")</f>
        <v>9098488012</v>
      </c>
      <c r="G1935" s="175" t="str">
        <f>IFERROR(VLOOKUP(D1935,'TPMS-auto'!A:J,6,0),"Not-in-TPMS")</f>
        <v>046445</v>
      </c>
      <c r="H1935" s="12" t="s">
        <v>14676</v>
      </c>
      <c r="I1935" s="11" t="s">
        <v>19638</v>
      </c>
      <c r="J1935" s="13" t="s">
        <v>19639</v>
      </c>
      <c r="K1935" s="13" t="s">
        <v>15451</v>
      </c>
      <c r="L1935" s="13" t="s">
        <v>14680</v>
      </c>
      <c r="M1935" s="13"/>
      <c r="N1935" s="13" t="s">
        <v>14680</v>
      </c>
      <c r="O1935" s="13" t="s">
        <v>14680</v>
      </c>
      <c r="P1935" s="166" t="str">
        <f>IFERROR(VLOOKUP(D1935,'TPMS-auto'!A:D, 4,0),"Not-in-TPMS")</f>
        <v>0007108</v>
      </c>
      <c r="Q1935" s="166" t="str">
        <f>VLOOKUP(Table2[[#This Row],[Unit Number]],Ops,3,0)</f>
        <v>Carol &amp; Tasha</v>
      </c>
      <c r="R1935" s="172" t="str">
        <f>IFERROR(VLOOKUP(Table2[[#This Row],[Enterprise ID]], 'ExistingRental-12.11'!A:H, 3, 0), "Not Open On 12.11")</f>
        <v>Not Open On 12.11</v>
      </c>
      <c r="S1935" s="166" t="str">
        <f>IF(Table2[[#This Row],[Start Rental Date]]="New Rental", "New Rental", "Rental Extension Request")</f>
        <v>New Rental</v>
      </c>
      <c r="T1935" s="166" t="str">
        <f>IFERROR(IF(Table2[[#This Row],[Date of this request]]-Table2[[#This Row],[Tech Service Date]]&lt;60, "New Hire Rental", "Truck Breakdown"), "New Hire Rental")</f>
        <v>Truck Breakdown</v>
      </c>
      <c r="U1935" s="166" t="str">
        <f>IFERROR(VLOOKUP(Table2[[#This Row],[Enterprise ID]], 'ExistingRental-12.11'!A:H, 7, 0), "Not Open On 12.11")</f>
        <v>Not Open On 12.11</v>
      </c>
      <c r="V1935" s="172">
        <f>IFERROR(VLOOKUP(Table2[[#This Row],[Enterprise ID]],'Tech-ServiceDate'!A:B,2,0), "EitherNewHire or Termed")</f>
        <v>44763</v>
      </c>
    </row>
    <row r="1936" spans="1:22" ht="33.75" customHeight="1">
      <c r="A1936" s="15">
        <v>46055</v>
      </c>
      <c r="B1936" s="8">
        <v>22418</v>
      </c>
      <c r="C1936" s="9" t="s">
        <v>19640</v>
      </c>
      <c r="D1936" s="10" t="s">
        <v>19641</v>
      </c>
      <c r="E1936" s="174" t="str">
        <f t="shared" si="75"/>
        <v>22418</v>
      </c>
      <c r="F1936" s="175" t="str">
        <f>IFERROR(VLOOKUP(D1936,'TPMS-auto'!A:J, 10,0), "Not-in-TPMS")</f>
        <v>Not-in-TPMS</v>
      </c>
      <c r="G1936" s="175" t="str">
        <f>IFERROR(VLOOKUP(D1936,'TPMS-auto'!A:J,6,0),"Not-in-TPMS")</f>
        <v>Not-in-TPMS</v>
      </c>
      <c r="H1936" s="12" t="s">
        <v>14676</v>
      </c>
      <c r="I1936" s="11"/>
      <c r="J1936" s="13" t="s">
        <v>15426</v>
      </c>
      <c r="K1936" s="13" t="s">
        <v>15451</v>
      </c>
      <c r="L1936" s="13" t="s">
        <v>14680</v>
      </c>
      <c r="M1936" s="13"/>
      <c r="N1936" s="13" t="s">
        <v>14680</v>
      </c>
      <c r="O1936" s="13" t="s">
        <v>14680</v>
      </c>
      <c r="P1936" s="166" t="str">
        <f>IFERROR(VLOOKUP(D1936,'TPMS-auto'!A:D, 4,0),"Not-in-TPMS")</f>
        <v>Not-in-TPMS</v>
      </c>
      <c r="Q1936" s="166" t="e">
        <f>VLOOKUP(Table2[[#This Row],[Unit Number]],Ops,3,0)</f>
        <v>#N/A</v>
      </c>
      <c r="R1936" s="172" t="str">
        <f>IFERROR(VLOOKUP(Table2[[#This Row],[Enterprise ID]], 'ExistingRental-12.11'!A:H, 3, 0), "Not Open On 12.11")</f>
        <v>Not Open On 12.11</v>
      </c>
      <c r="S1936" s="166" t="str">
        <f>IF(Table2[[#This Row],[Start Rental Date]]="New Rental", "New Rental", "Rental Extension Request")</f>
        <v>New Rental</v>
      </c>
      <c r="T1936" s="166" t="str">
        <f>IFERROR(IF(Table2[[#This Row],[Date of this request]]-Table2[[#This Row],[Tech Service Date]]&lt;60, "New Hire Rental", "Truck Breakdown"), "New Hire Rental")</f>
        <v>New Hire Rental</v>
      </c>
      <c r="U1936" s="166" t="str">
        <f>IFERROR(VLOOKUP(Table2[[#This Row],[Enterprise ID]], 'ExistingRental-12.11'!A:H, 7, 0), "Not Open On 12.11")</f>
        <v>Not Open On 12.11</v>
      </c>
      <c r="V1936" s="172" t="str">
        <f>IFERROR(VLOOKUP(Table2[[#This Row],[Enterprise ID]],'Tech-ServiceDate'!A:B,2,0), "EitherNewHire or Termed")</f>
        <v>EitherNewHire or Termed</v>
      </c>
    </row>
    <row r="1937" spans="1:22" ht="33.75" customHeight="1">
      <c r="A1937" s="15">
        <v>46055</v>
      </c>
      <c r="B1937" s="8">
        <v>71008</v>
      </c>
      <c r="C1937" s="9" t="s">
        <v>19642</v>
      </c>
      <c r="D1937" s="10" t="s">
        <v>2246</v>
      </c>
      <c r="E1937" s="174" t="str">
        <f t="shared" si="75"/>
        <v>71008</v>
      </c>
      <c r="F1937" s="175">
        <f>IFERROR(VLOOKUP(D1937,'TPMS-auto'!A:J, 10,0), "Not-in-TPMS")</f>
        <v>6316440007</v>
      </c>
      <c r="G1937" s="175" t="str">
        <f>IFERROR(VLOOKUP(D1937,'TPMS-auto'!A:J,6,0),"Not-in-TPMS")</f>
        <v>071008</v>
      </c>
      <c r="H1937" s="12" t="s">
        <v>14676</v>
      </c>
      <c r="I1937" s="11" t="s">
        <v>19142</v>
      </c>
      <c r="J1937" s="13" t="s">
        <v>19643</v>
      </c>
      <c r="K1937" s="13" t="s">
        <v>15451</v>
      </c>
      <c r="L1937" s="13" t="s">
        <v>14680</v>
      </c>
      <c r="M1937" s="13"/>
      <c r="N1937" s="13" t="s">
        <v>14680</v>
      </c>
      <c r="O1937" s="13" t="s">
        <v>14680</v>
      </c>
      <c r="P1937" s="166" t="str">
        <f>IFERROR(VLOOKUP(D1937,'TPMS-auto'!A:D, 4,0),"Not-in-TPMS")</f>
        <v>0007744</v>
      </c>
      <c r="Q1937" s="166" t="str">
        <f>VLOOKUP(Table2[[#This Row],[Unit Number]],Ops,3,0)</f>
        <v>Rob &amp; Andrea</v>
      </c>
      <c r="R1937" s="172" t="str">
        <f>IFERROR(VLOOKUP(Table2[[#This Row],[Enterprise ID]], 'ExistingRental-12.11'!A:H, 3, 0), "Not Open On 12.11")</f>
        <v>Not Open On 12.11</v>
      </c>
      <c r="S1937" s="166" t="str">
        <f>IF(Table2[[#This Row],[Start Rental Date]]="New Rental", "New Rental", "Rental Extension Request")</f>
        <v>New Rental</v>
      </c>
      <c r="T1937" s="166" t="str">
        <f>IFERROR(IF(Table2[[#This Row],[Date of this request]]-Table2[[#This Row],[Tech Service Date]]&lt;60, "New Hire Rental", "Truck Breakdown"), "New Hire Rental")</f>
        <v>Truck Breakdown</v>
      </c>
      <c r="U1937" s="166" t="str">
        <f>IFERROR(VLOOKUP(Table2[[#This Row],[Enterprise ID]], 'ExistingRental-12.11'!A:H, 7, 0), "Not Open On 12.11")</f>
        <v>Not Open On 12.11</v>
      </c>
      <c r="V1937" s="172">
        <f>IFERROR(VLOOKUP(Table2[[#This Row],[Enterprise ID]],'Tech-ServiceDate'!A:B,2,0), "EitherNewHire or Termed")</f>
        <v>33696</v>
      </c>
    </row>
    <row r="1938" spans="1:22" ht="33.75" customHeight="1">
      <c r="A1938" s="15">
        <v>46055</v>
      </c>
      <c r="B1938" s="7">
        <v>61432</v>
      </c>
      <c r="C1938" s="4" t="s">
        <v>18198</v>
      </c>
      <c r="D1938" s="5" t="s">
        <v>264</v>
      </c>
      <c r="E1938" s="176" t="str">
        <f t="shared" si="75"/>
        <v>61432</v>
      </c>
      <c r="F1938" s="181">
        <f>IFERROR(VLOOKUP(D1938,'TPMS-auto'!A:J, 10,0), "Not-in-TPMS")</f>
        <v>9165454226</v>
      </c>
      <c r="G1938" s="181" t="str">
        <f>IFERROR(VLOOKUP(D1938,'TPMS-auto'!A:J,6,0),"Not-in-TPMS")</f>
        <v>061432</v>
      </c>
      <c r="H1938" s="12" t="s">
        <v>14676</v>
      </c>
      <c r="I1938" s="2"/>
      <c r="J1938" s="13" t="s">
        <v>15426</v>
      </c>
      <c r="K1938" s="13" t="s">
        <v>15451</v>
      </c>
      <c r="L1938" s="13" t="s">
        <v>14680</v>
      </c>
      <c r="M1938" s="13"/>
      <c r="N1938" s="13" t="s">
        <v>14680</v>
      </c>
      <c r="O1938" s="13" t="s">
        <v>14680</v>
      </c>
      <c r="P1938" s="166" t="str">
        <f>IFERROR(VLOOKUP(D1938,'TPMS-auto'!A:D, 4,0),"Not-in-TPMS")</f>
        <v>0008184</v>
      </c>
      <c r="Q1938" s="166" t="str">
        <f>VLOOKUP(Table2[[#This Row],[Unit Number]],Ops,3,0)</f>
        <v>Carol &amp; Tasha</v>
      </c>
      <c r="R1938" s="173">
        <f>IFERROR(VLOOKUP(Table2[[#This Row],[Enterprise ID]], 'ExistingRental-12.11'!A:H, 3, 0), "Not Open On 12.11")</f>
        <v>45980</v>
      </c>
      <c r="S1938" s="167" t="str">
        <f>IF(Table2[[#This Row],[Start Rental Date]]="New Rental", "New Rental", "Rental Extension Request")</f>
        <v>New Rental</v>
      </c>
      <c r="T1938" s="167" t="str">
        <f>IFERROR(IF(Table2[[#This Row],[Date of this request]]-Table2[[#This Row],[Tech Service Date]]&lt;60, "New Hire Rental", "Truck Breakdown"), "New Hire Rental")</f>
        <v>Truck Breakdown</v>
      </c>
      <c r="U1938" s="167" t="str">
        <f>IFERROR(VLOOKUP(Table2[[#This Row],[Enterprise ID]], 'ExistingRental-12.11'!A:H, 7, 0), "Not Open On 12.11")</f>
        <v>ADAM BEHLER</v>
      </c>
      <c r="V1938" s="173">
        <f>IFERROR(VLOOKUP(Table2[[#This Row],[Enterprise ID]],'Tech-ServiceDate'!A:B,2,0), "EitherNewHire or Termed")</f>
        <v>37137</v>
      </c>
    </row>
    <row r="1939" spans="1:22" ht="33.75" customHeight="1">
      <c r="A1939" s="15">
        <v>46055</v>
      </c>
      <c r="B1939" s="7">
        <v>47024</v>
      </c>
      <c r="C1939" s="4" t="s">
        <v>19644</v>
      </c>
      <c r="D1939" s="5" t="s">
        <v>11928</v>
      </c>
      <c r="E1939" s="176" t="str">
        <f t="shared" si="75"/>
        <v>47024</v>
      </c>
      <c r="F1939" s="181">
        <f>IFERROR(VLOOKUP(D1939,'TPMS-auto'!A:J, 10,0), "Not-in-TPMS")</f>
        <v>6176910646</v>
      </c>
      <c r="G1939" s="181" t="str">
        <f>IFERROR(VLOOKUP(D1939,'TPMS-auto'!A:J,6,0),"Not-in-TPMS")</f>
        <v>047024</v>
      </c>
      <c r="H1939" s="12" t="s">
        <v>14676</v>
      </c>
      <c r="I1939" s="2" t="s">
        <v>19645</v>
      </c>
      <c r="J1939" s="3" t="s">
        <v>19646</v>
      </c>
      <c r="K1939" s="13" t="s">
        <v>15451</v>
      </c>
      <c r="L1939" s="13" t="s">
        <v>14680</v>
      </c>
      <c r="M1939" s="13"/>
      <c r="N1939" s="13" t="s">
        <v>14680</v>
      </c>
      <c r="O1939" s="13" t="s">
        <v>14680</v>
      </c>
      <c r="P1939" s="166" t="str">
        <f>IFERROR(VLOOKUP(D1939,'TPMS-auto'!A:D, 4,0),"Not-in-TPMS")</f>
        <v>0007670</v>
      </c>
      <c r="Q1939" s="166" t="str">
        <f>VLOOKUP(Table2[[#This Row],[Unit Number]],Ops,3,0)</f>
        <v>Rob &amp; Andrea</v>
      </c>
      <c r="R1939" s="173" t="str">
        <f>IFERROR(VLOOKUP(Table2[[#This Row],[Enterprise ID]], 'ExistingRental-12.11'!A:H, 3, 0), "Not Open On 12.11")</f>
        <v>Not Open On 12.11</v>
      </c>
      <c r="S1939" s="167" t="str">
        <f>IF(Table2[[#This Row],[Start Rental Date]]="New Rental", "New Rental", "Rental Extension Request")</f>
        <v>New Rental</v>
      </c>
      <c r="T1939" s="167" t="str">
        <f>IFERROR(IF(Table2[[#This Row],[Date of this request]]-Table2[[#This Row],[Tech Service Date]]&lt;60, "New Hire Rental", "Truck Breakdown"), "New Hire Rental")</f>
        <v>Truck Breakdown</v>
      </c>
      <c r="U1939" s="167" t="str">
        <f>IFERROR(VLOOKUP(Table2[[#This Row],[Enterprise ID]], 'ExistingRental-12.11'!A:H, 7, 0), "Not Open On 12.11")</f>
        <v>Not Open On 12.11</v>
      </c>
      <c r="V1939" s="173">
        <f>IFERROR(VLOOKUP(Table2[[#This Row],[Enterprise ID]],'Tech-ServiceDate'!A:B,2,0), "EitherNewHire or Termed")</f>
        <v>41157</v>
      </c>
    </row>
    <row r="1940" spans="1:22" ht="33.75" customHeight="1">
      <c r="A1940" s="15">
        <v>46055</v>
      </c>
      <c r="B1940" s="7">
        <v>61192</v>
      </c>
      <c r="C1940" s="9" t="s">
        <v>16077</v>
      </c>
      <c r="D1940" s="10" t="s">
        <v>16078</v>
      </c>
      <c r="E1940" s="176" t="str">
        <f t="shared" si="75"/>
        <v>61192</v>
      </c>
      <c r="F1940" s="181">
        <f>IFERROR(VLOOKUP(D1940,'TPMS-auto'!A:J, 10,0), "Not-in-TPMS")</f>
        <v>3034340716</v>
      </c>
      <c r="G1940" s="181" t="str">
        <f>IFERROR(VLOOKUP(D1940,'TPMS-auto'!A:J,6,0),"Not-in-TPMS")</f>
        <v>061815</v>
      </c>
      <c r="H1940" s="12">
        <v>45938</v>
      </c>
      <c r="I1940" s="11" t="s">
        <v>16079</v>
      </c>
      <c r="J1940" s="13" t="s">
        <v>15403</v>
      </c>
      <c r="K1940" s="13" t="s">
        <v>14679</v>
      </c>
      <c r="L1940" s="13" t="s">
        <v>14680</v>
      </c>
      <c r="M1940" s="13"/>
      <c r="N1940" s="13" t="s">
        <v>14680</v>
      </c>
      <c r="O1940" s="13" t="s">
        <v>14680</v>
      </c>
      <c r="P1940" s="166" t="str">
        <f>IFERROR(VLOOKUP(D1940,'TPMS-auto'!A:D, 4,0),"Not-in-TPMS")</f>
        <v>0008169</v>
      </c>
      <c r="Q1940" s="166" t="str">
        <f>VLOOKUP(Table2[[#This Row],[Unit Number]],Ops,3,0)</f>
        <v>Carol &amp; Tasha</v>
      </c>
      <c r="R1940" s="173" t="str">
        <f>IFERROR(VLOOKUP(Table2[[#This Row],[Enterprise ID]], 'ExistingRental-12.11'!A:H, 3, 0), "Not Open On 12.11")</f>
        <v>Not Open On 12.11</v>
      </c>
      <c r="S1940" s="167" t="str">
        <f>IF(Table2[[#This Row],[Start Rental Date]]="New Rental", "New Rental", "Rental Extension Request")</f>
        <v>Rental Extension Request</v>
      </c>
      <c r="T1940" s="167" t="str">
        <f>IFERROR(IF(Table2[[#This Row],[Date of this request]]-Table2[[#This Row],[Tech Service Date]]&lt;60, "New Hire Rental", "Truck Breakdown"), "New Hire Rental")</f>
        <v>Truck Breakdown</v>
      </c>
      <c r="U1940" s="167" t="str">
        <f>IFERROR(VLOOKUP(Table2[[#This Row],[Enterprise ID]], 'ExistingRental-12.11'!A:H, 7, 0), "Not Open On 12.11")</f>
        <v>Not Open On 12.11</v>
      </c>
      <c r="V1940" s="173">
        <f>IFERROR(VLOOKUP(Table2[[#This Row],[Enterprise ID]],'Tech-ServiceDate'!A:B,2,0), "EitherNewHire or Termed")</f>
        <v>45543</v>
      </c>
    </row>
    <row r="1941" spans="1:22" ht="33.75" customHeight="1">
      <c r="A1941" s="15">
        <v>46055</v>
      </c>
      <c r="B1941" s="8">
        <v>61209</v>
      </c>
      <c r="C1941" s="9" t="s">
        <v>19008</v>
      </c>
      <c r="D1941" s="10" t="s">
        <v>9124</v>
      </c>
      <c r="E1941" s="174" t="str">
        <f t="shared" si="75"/>
        <v>61209</v>
      </c>
      <c r="F1941" s="175">
        <f>IFERROR(VLOOKUP(D1941,'TPMS-auto'!A:J, 10,0), "Not-in-TPMS")</f>
        <v>4696796160</v>
      </c>
      <c r="G1941" s="175" t="str">
        <f>IFERROR(VLOOKUP(D1941,'TPMS-auto'!A:J,6,0),"Not-in-TPMS")</f>
        <v>061209</v>
      </c>
      <c r="H1941" s="12">
        <v>46028</v>
      </c>
      <c r="I1941" s="11" t="s">
        <v>19009</v>
      </c>
      <c r="J1941" s="13" t="s">
        <v>19010</v>
      </c>
      <c r="K1941" s="13" t="s">
        <v>14679</v>
      </c>
      <c r="L1941" s="13" t="s">
        <v>14680</v>
      </c>
      <c r="M1941" s="13"/>
      <c r="N1941" s="13" t="s">
        <v>14680</v>
      </c>
      <c r="O1941" s="13" t="s">
        <v>14680</v>
      </c>
      <c r="P1941" s="166" t="str">
        <f>IFERROR(VLOOKUP(D1941,'TPMS-auto'!A:D, 4,0),"Not-in-TPMS")</f>
        <v>0007995</v>
      </c>
      <c r="Q1941" s="166" t="str">
        <f>VLOOKUP(Table2[[#This Row],[Unit Number]],Ops,3,0)</f>
        <v>Carol &amp; Tasha</v>
      </c>
      <c r="R1941" s="172" t="str">
        <f>IFERROR(VLOOKUP(Table2[[#This Row],[Enterprise ID]], 'ExistingRental-12.11'!A:H, 3, 0), "Not Open On 12.11")</f>
        <v>Not Open On 12.11</v>
      </c>
      <c r="S1941" s="166" t="str">
        <f>IF(Table2[[#This Row],[Start Rental Date]]="New Rental", "New Rental", "Rental Extension Request")</f>
        <v>Rental Extension Request</v>
      </c>
      <c r="T1941" s="166" t="str">
        <f>IFERROR(IF(Table2[[#This Row],[Date of this request]]-Table2[[#This Row],[Tech Service Date]]&lt;60, "New Hire Rental", "Truck Breakdown"), "New Hire Rental")</f>
        <v>Truck Breakdown</v>
      </c>
      <c r="U1941" s="166" t="str">
        <f>IFERROR(VLOOKUP(Table2[[#This Row],[Enterprise ID]], 'ExistingRental-12.11'!A:H, 7, 0), "Not Open On 12.11")</f>
        <v>Not Open On 12.11</v>
      </c>
      <c r="V1941" s="172">
        <f>IFERROR(VLOOKUP(Table2[[#This Row],[Enterprise ID]],'Tech-ServiceDate'!A:B,2,0), "EitherNewHire or Termed")</f>
        <v>36873</v>
      </c>
    </row>
    <row r="1942" spans="1:22" ht="33.75" customHeight="1">
      <c r="A1942" s="15">
        <v>46055</v>
      </c>
      <c r="B1942" s="8">
        <v>22401</v>
      </c>
      <c r="C1942" s="9" t="s">
        <v>19647</v>
      </c>
      <c r="D1942" s="10" t="s">
        <v>19648</v>
      </c>
      <c r="E1942" s="174" t="str">
        <f t="shared" si="75"/>
        <v>22401</v>
      </c>
      <c r="F1942" s="175">
        <f>IFERROR(VLOOKUP(D1942,'TPMS-auto'!A:J, 10,0), "Not-in-TPMS")</f>
        <v>9317351937</v>
      </c>
      <c r="G1942" s="175" t="str">
        <f>IFERROR(VLOOKUP(D1942,'TPMS-auto'!A:J,6,0),"Not-in-TPMS")</f>
        <v>088123</v>
      </c>
      <c r="H1942" s="12" t="s">
        <v>14676</v>
      </c>
      <c r="I1942" s="11" t="s">
        <v>19649</v>
      </c>
      <c r="J1942" s="13" t="s">
        <v>19437</v>
      </c>
      <c r="K1942" s="13" t="s">
        <v>14679</v>
      </c>
      <c r="L1942" s="13" t="s">
        <v>14680</v>
      </c>
      <c r="M1942" s="13"/>
      <c r="N1942" s="13" t="s">
        <v>14680</v>
      </c>
      <c r="O1942" s="13" t="s">
        <v>14680</v>
      </c>
      <c r="P1942" s="166" t="str">
        <f>IFERROR(VLOOKUP(D1942,'TPMS-auto'!A:D, 4,0),"Not-in-TPMS")</f>
        <v>0008206</v>
      </c>
      <c r="Q1942" s="166" t="str">
        <f>VLOOKUP(Table2[[#This Row],[Unit Number]],Ops,3,0)</f>
        <v>Monica, Cheryl &amp; Machell</v>
      </c>
      <c r="R1942" s="172" t="str">
        <f>IFERROR(VLOOKUP(Table2[[#This Row],[Enterprise ID]], 'ExistingRental-12.11'!A:H, 3, 0), "Not Open On 12.11")</f>
        <v>Not Open On 12.11</v>
      </c>
      <c r="S1942" s="166" t="str">
        <f>IF(Table2[[#This Row],[Start Rental Date]]="New Rental", "New Rental", "Rental Extension Request")</f>
        <v>New Rental</v>
      </c>
      <c r="T1942" s="166" t="str">
        <f>IFERROR(IF(Table2[[#This Row],[Date of this request]]-Table2[[#This Row],[Tech Service Date]]&lt;60, "New Hire Rental", "Truck Breakdown"), "New Hire Rental")</f>
        <v>Truck Breakdown</v>
      </c>
      <c r="U1942" s="166" t="str">
        <f>IFERROR(VLOOKUP(Table2[[#This Row],[Enterprise ID]], 'ExistingRental-12.11'!A:H, 7, 0), "Not Open On 12.11")</f>
        <v>Not Open On 12.11</v>
      </c>
      <c r="V1942" s="172">
        <f>IFERROR(VLOOKUP(Table2[[#This Row],[Enterprise ID]],'Tech-ServiceDate'!A:B,2,0), "EitherNewHire or Termed")</f>
        <v>45935</v>
      </c>
    </row>
    <row r="1943" spans="1:22" ht="33.75" customHeight="1">
      <c r="A1943" s="15">
        <v>46055</v>
      </c>
      <c r="B1943" s="8">
        <v>21049</v>
      </c>
      <c r="C1943" s="9" t="s">
        <v>19650</v>
      </c>
      <c r="D1943" s="10" t="s">
        <v>19087</v>
      </c>
      <c r="E1943" s="174" t="str">
        <f t="shared" si="75"/>
        <v>21049</v>
      </c>
      <c r="F1943" s="175">
        <f>IFERROR(VLOOKUP(D1943,'TPMS-auto'!A:J, 10,0), "Not-in-TPMS")</f>
        <v>5016679750</v>
      </c>
      <c r="G1943" s="175" t="str">
        <f>IFERROR(VLOOKUP(D1943,'TPMS-auto'!A:J,6,0),"Not-in-TPMS")</f>
        <v>088131</v>
      </c>
      <c r="H1943" s="12" t="s">
        <v>14676</v>
      </c>
      <c r="I1943" s="11" t="s">
        <v>19088</v>
      </c>
      <c r="J1943" s="13" t="s">
        <v>19651</v>
      </c>
      <c r="K1943" s="13" t="s">
        <v>14679</v>
      </c>
      <c r="L1943" s="13" t="s">
        <v>14680</v>
      </c>
      <c r="M1943" s="13"/>
      <c r="N1943" s="13" t="s">
        <v>14680</v>
      </c>
      <c r="O1943" s="13" t="s">
        <v>14680</v>
      </c>
      <c r="P1943" s="166" t="str">
        <f>IFERROR(VLOOKUP(D1943,'TPMS-auto'!A:D, 4,0),"Not-in-TPMS")</f>
        <v>0008206</v>
      </c>
      <c r="Q1943" s="166" t="str">
        <f>VLOOKUP(Table2[[#This Row],[Unit Number]],Ops,3,0)</f>
        <v>Monica, Cheryl &amp; Machell</v>
      </c>
      <c r="R1943" s="172" t="str">
        <f>IFERROR(VLOOKUP(Table2[[#This Row],[Enterprise ID]], 'ExistingRental-12.11'!A:H, 3, 0), "Not Open On 12.11")</f>
        <v>Not Open On 12.11</v>
      </c>
      <c r="S1943" s="166" t="str">
        <f>IF(Table2[[#This Row],[Start Rental Date]]="New Rental", "New Rental", "Rental Extension Request")</f>
        <v>New Rental</v>
      </c>
      <c r="T1943" s="166" t="str">
        <f>IFERROR(IF(Table2[[#This Row],[Date of this request]]-Table2[[#This Row],[Tech Service Date]]&lt;60, "New Hire Rental", "Truck Breakdown"), "New Hire Rental")</f>
        <v>Truck Breakdown</v>
      </c>
      <c r="U1943" s="166" t="str">
        <f>IFERROR(VLOOKUP(Table2[[#This Row],[Enterprise ID]], 'ExistingRental-12.11'!A:H, 7, 0), "Not Open On 12.11")</f>
        <v>Not Open On 12.11</v>
      </c>
      <c r="V1943" s="172">
        <f>IFERROR(VLOOKUP(Table2[[#This Row],[Enterprise ID]],'Tech-ServiceDate'!A:B,2,0), "EitherNewHire or Termed")</f>
        <v>45900</v>
      </c>
    </row>
    <row r="1944" spans="1:22" ht="33.75" customHeight="1">
      <c r="A1944" s="15">
        <v>46056</v>
      </c>
      <c r="B1944" s="8">
        <v>61015</v>
      </c>
      <c r="C1944" s="9" t="s">
        <v>19229</v>
      </c>
      <c r="D1944" s="10" t="s">
        <v>2193</v>
      </c>
      <c r="E1944" s="174" t="str">
        <f t="shared" si="75"/>
        <v>61015</v>
      </c>
      <c r="F1944" s="175">
        <f>IFERROR(VLOOKUP(D1944,'TPMS-auto'!A:J, 10,0), "Not-in-TPMS")</f>
        <v>7249536540</v>
      </c>
      <c r="G1944" s="175" t="str">
        <f>IFERROR(VLOOKUP(D1944,'TPMS-auto'!A:J,6,0),"Not-in-TPMS")</f>
        <v>061016</v>
      </c>
      <c r="H1944" s="12">
        <v>46049</v>
      </c>
      <c r="I1944" s="2" t="s">
        <v>19472</v>
      </c>
      <c r="J1944" s="3" t="s">
        <v>19473</v>
      </c>
      <c r="K1944" s="13" t="s">
        <v>17640</v>
      </c>
      <c r="L1944" s="13" t="s">
        <v>14680</v>
      </c>
      <c r="M1944" s="13"/>
      <c r="N1944" s="13" t="s">
        <v>14680</v>
      </c>
      <c r="O1944" s="13" t="s">
        <v>14680</v>
      </c>
      <c r="P1944" s="166" t="str">
        <f>IFERROR(VLOOKUP(D1944,'TPMS-auto'!A:D, 4,0),"Not-in-TPMS")</f>
        <v>0004766</v>
      </c>
      <c r="Q1944" s="166" t="str">
        <f>VLOOKUP(Table2[[#This Row],[Unit Number]],Ops,3,0)</f>
        <v>Rob &amp; Andrea</v>
      </c>
      <c r="R1944" s="172" t="str">
        <f>IFERROR(VLOOKUP(Table2[[#This Row],[Enterprise ID]], 'ExistingRental-12.11'!A:H, 3, 0), "Not Open On 12.11")</f>
        <v>Not Open On 12.11</v>
      </c>
      <c r="S1944" s="166" t="str">
        <f>IF(Table2[[#This Row],[Start Rental Date]]="New Rental", "New Rental", "Rental Extension Request")</f>
        <v>Rental Extension Request</v>
      </c>
      <c r="T1944" s="166" t="str">
        <f>IFERROR(IF(Table2[[#This Row],[Date of this request]]-Table2[[#This Row],[Tech Service Date]]&lt;60, "New Hire Rental", "Truck Breakdown"), "New Hire Rental")</f>
        <v>Truck Breakdown</v>
      </c>
      <c r="U1944" s="166" t="str">
        <f>IFERROR(VLOOKUP(Table2[[#This Row],[Enterprise ID]], 'ExistingRental-12.11'!A:H, 7, 0), "Not Open On 12.11")</f>
        <v>Not Open On 12.11</v>
      </c>
      <c r="V1944" s="172">
        <f>IFERROR(VLOOKUP(Table2[[#This Row],[Enterprise ID]],'Tech-ServiceDate'!A:B,2,0), "EitherNewHire or Termed")</f>
        <v>37255</v>
      </c>
    </row>
    <row r="1945" spans="1:22" ht="33.75" customHeight="1">
      <c r="A1945" s="15">
        <v>46056</v>
      </c>
      <c r="B1945" s="8">
        <v>61351</v>
      </c>
      <c r="C1945" s="9" t="s">
        <v>19652</v>
      </c>
      <c r="D1945" s="10" t="s">
        <v>19653</v>
      </c>
      <c r="E1945" s="174" t="str">
        <f t="shared" si="75"/>
        <v>61351</v>
      </c>
      <c r="F1945" s="175" t="str">
        <f>IFERROR(VLOOKUP(D1945,'TPMS-auto'!A:J, 10,0), "Not-in-TPMS")</f>
        <v>Not-in-TPMS</v>
      </c>
      <c r="G1945" s="175" t="s">
        <v>19139</v>
      </c>
      <c r="H1945" s="12" t="s">
        <v>14676</v>
      </c>
      <c r="I1945" s="11" t="s">
        <v>19654</v>
      </c>
      <c r="J1945" s="13" t="s">
        <v>19655</v>
      </c>
      <c r="K1945" s="13" t="s">
        <v>14679</v>
      </c>
      <c r="L1945" s="13" t="s">
        <v>14680</v>
      </c>
      <c r="M1945" s="13"/>
      <c r="N1945" s="13" t="s">
        <v>14680</v>
      </c>
      <c r="O1945" s="13" t="s">
        <v>14680</v>
      </c>
      <c r="P1945" s="166" t="str">
        <f>IFERROR(VLOOKUP(D1945,'TPMS-auto'!A:D, 4,0),"Not-in-TPMS")</f>
        <v>Not-in-TPMS</v>
      </c>
      <c r="Q1945" s="166" t="e">
        <f>VLOOKUP(Table2[[#This Row],[Unit Number]],Ops,3,0)</f>
        <v>#N/A</v>
      </c>
      <c r="R1945" s="172" t="str">
        <f>IFERROR(VLOOKUP(Table2[[#This Row],[Enterprise ID]], 'ExistingRental-12.11'!A:H, 3, 0), "Not Open On 12.11")</f>
        <v>Not Open On 12.11</v>
      </c>
      <c r="S1945" s="166" t="str">
        <f>IF(Table2[[#This Row],[Start Rental Date]]="New Rental", "New Rental", "Rental Extension Request")</f>
        <v>New Rental</v>
      </c>
      <c r="T1945" s="166" t="str">
        <f>IFERROR(IF(Table2[[#This Row],[Date of this request]]-Table2[[#This Row],[Tech Service Date]]&lt;60, "New Hire Rental", "Truck Breakdown"), "New Hire Rental")</f>
        <v>New Hire Rental</v>
      </c>
      <c r="U1945" s="166" t="str">
        <f>IFERROR(VLOOKUP(Table2[[#This Row],[Enterprise ID]], 'ExistingRental-12.11'!A:H, 7, 0), "Not Open On 12.11")</f>
        <v>Not Open On 12.11</v>
      </c>
      <c r="V1945" s="172" t="str">
        <f>IFERROR(VLOOKUP(Table2[[#This Row],[Enterprise ID]],'Tech-ServiceDate'!A:B,2,0), "EitherNewHire or Termed")</f>
        <v>EitherNewHire or Termed</v>
      </c>
    </row>
    <row r="1946" spans="1:22" ht="33.75" customHeight="1">
      <c r="A1946" s="15">
        <v>46056</v>
      </c>
      <c r="B1946" s="8">
        <v>23368</v>
      </c>
      <c r="C1946" s="9" t="s">
        <v>19656</v>
      </c>
      <c r="D1946" s="10" t="s">
        <v>19657</v>
      </c>
      <c r="E1946" s="174" t="str">
        <f t="shared" si="75"/>
        <v>23368</v>
      </c>
      <c r="F1946" s="175" t="str">
        <f>IFERROR(VLOOKUP(D1946,'TPMS-auto'!A:J, 10,0), "Not-in-TPMS")</f>
        <v>Not-in-TPMS</v>
      </c>
      <c r="G1946" s="175" t="str">
        <f>IFERROR(VLOOKUP(D1946,'TPMS-auto'!A:J,6,0),"Not-in-TPMS")</f>
        <v>Not-in-TPMS</v>
      </c>
      <c r="H1946" s="12" t="s">
        <v>14676</v>
      </c>
      <c r="I1946" s="11" t="s">
        <v>19658</v>
      </c>
      <c r="J1946" s="13" t="s">
        <v>19659</v>
      </c>
      <c r="K1946" s="13" t="s">
        <v>14679</v>
      </c>
      <c r="L1946" s="13" t="s">
        <v>14680</v>
      </c>
      <c r="M1946" s="13"/>
      <c r="N1946" s="13" t="s">
        <v>14680</v>
      </c>
      <c r="O1946" s="13" t="s">
        <v>14680</v>
      </c>
      <c r="P1946" s="166" t="str">
        <f>IFERROR(VLOOKUP(D1946,'TPMS-auto'!A:D, 4,0),"Not-in-TPMS")</f>
        <v>Not-in-TPMS</v>
      </c>
      <c r="Q1946" s="166" t="e">
        <f>VLOOKUP(Table2[[#This Row],[Unit Number]],Ops,3,0)</f>
        <v>#N/A</v>
      </c>
      <c r="R1946" s="172" t="str">
        <f>IFERROR(VLOOKUP(Table2[[#This Row],[Enterprise ID]], 'ExistingRental-12.11'!A:H, 3, 0), "Not Open On 12.11")</f>
        <v>Not Open On 12.11</v>
      </c>
      <c r="S1946" s="166" t="str">
        <f>IF(Table2[[#This Row],[Start Rental Date]]="New Rental", "New Rental", "Rental Extension Request")</f>
        <v>New Rental</v>
      </c>
      <c r="T1946" s="166" t="str">
        <f>IFERROR(IF(Table2[[#This Row],[Date of this request]]-Table2[[#This Row],[Tech Service Date]]&lt;60, "New Hire Rental", "Truck Breakdown"), "New Hire Rental")</f>
        <v>New Hire Rental</v>
      </c>
      <c r="U1946" s="166" t="str">
        <f>IFERROR(VLOOKUP(Table2[[#This Row],[Enterprise ID]], 'ExistingRental-12.11'!A:H, 7, 0), "Not Open On 12.11")</f>
        <v>Not Open On 12.11</v>
      </c>
      <c r="V1946" s="172" t="str">
        <f>IFERROR(VLOOKUP(Table2[[#This Row],[Enterprise ID]],'Tech-ServiceDate'!A:B,2,0), "EitherNewHire or Termed")</f>
        <v>EitherNewHire or Termed</v>
      </c>
    </row>
    <row r="1947" spans="1:22" ht="33.75" customHeight="1">
      <c r="A1947" s="15">
        <v>46056</v>
      </c>
      <c r="B1947" s="8">
        <v>47098</v>
      </c>
      <c r="C1947" s="9" t="s">
        <v>19660</v>
      </c>
      <c r="D1947" s="10" t="s">
        <v>19661</v>
      </c>
      <c r="E1947" s="174" t="str">
        <f t="shared" si="75"/>
        <v>47098</v>
      </c>
      <c r="F1947" s="175">
        <f>IFERROR(VLOOKUP(D1947,'TPMS-auto'!A:J, 10,0), "Not-in-TPMS")</f>
        <v>8146513412</v>
      </c>
      <c r="G1947" s="175" t="str">
        <f>IFERROR(VLOOKUP(D1947,'TPMS-auto'!A:J,6,0),"Not-in-TPMS")</f>
        <v>047098</v>
      </c>
      <c r="H1947" s="12" t="s">
        <v>14676</v>
      </c>
      <c r="I1947" s="11"/>
      <c r="J1947" s="13" t="s">
        <v>19662</v>
      </c>
      <c r="K1947" s="13" t="s">
        <v>14679</v>
      </c>
      <c r="L1947" s="13" t="s">
        <v>14680</v>
      </c>
      <c r="M1947" s="13"/>
      <c r="N1947" s="13" t="s">
        <v>14680</v>
      </c>
      <c r="O1947" s="13" t="s">
        <v>14680</v>
      </c>
      <c r="P1947" s="166" t="str">
        <f>IFERROR(VLOOKUP(D1947,'TPMS-auto'!A:D, 4,0),"Not-in-TPMS")</f>
        <v>0007670</v>
      </c>
      <c r="Q1947" s="166" t="str">
        <f>VLOOKUP(Table2[[#This Row],[Unit Number]],Ops,3,0)</f>
        <v>Rob &amp; Andrea</v>
      </c>
      <c r="R1947" s="172" t="str">
        <f>IFERROR(VLOOKUP(Table2[[#This Row],[Enterprise ID]], 'ExistingRental-12.11'!A:H, 3, 0), "Not Open On 12.11")</f>
        <v>Not Open On 12.11</v>
      </c>
      <c r="S1947" s="166" t="str">
        <f>IF(Table2[[#This Row],[Start Rental Date]]="New Rental", "New Rental", "Rental Extension Request")</f>
        <v>New Rental</v>
      </c>
      <c r="T1947" s="166" t="str">
        <f>IFERROR(IF(Table2[[#This Row],[Date of this request]]-Table2[[#This Row],[Tech Service Date]]&lt;60, "New Hire Rental", "Truck Breakdown"), "New Hire Rental")</f>
        <v>Truck Breakdown</v>
      </c>
      <c r="U1947" s="166" t="str">
        <f>IFERROR(VLOOKUP(Table2[[#This Row],[Enterprise ID]], 'ExistingRental-12.11'!A:H, 7, 0), "Not Open On 12.11")</f>
        <v>Not Open On 12.11</v>
      </c>
      <c r="V1947" s="172">
        <f>IFERROR(VLOOKUP(Table2[[#This Row],[Enterprise ID]],'Tech-ServiceDate'!A:B,2,0), "EitherNewHire or Termed")</f>
        <v>45022</v>
      </c>
    </row>
    <row r="1948" spans="1:22" ht="33.75" customHeight="1">
      <c r="A1948" s="15">
        <v>46056</v>
      </c>
      <c r="B1948" s="8">
        <v>61843</v>
      </c>
      <c r="C1948" s="9" t="s">
        <v>19273</v>
      </c>
      <c r="D1948" s="10" t="s">
        <v>19274</v>
      </c>
      <c r="E1948" s="174" t="str">
        <f t="shared" si="75"/>
        <v>61843</v>
      </c>
      <c r="F1948" s="175" t="str">
        <f>IFERROR(VLOOKUP(D1948,'TPMS-auto'!A:J, 10,0), "Not-in-TPMS")</f>
        <v>Not-in-TPMS</v>
      </c>
      <c r="G1948" s="175" t="str">
        <f>IFERROR(VLOOKUP(D1948,'TPMS-auto'!A:J,6,0),"Not-in-TPMS")</f>
        <v>Not-in-TPMS</v>
      </c>
      <c r="H1948" s="12" t="s">
        <v>14676</v>
      </c>
      <c r="I1948" s="11" t="s">
        <v>19663</v>
      </c>
      <c r="J1948" s="13" t="s">
        <v>19664</v>
      </c>
      <c r="K1948" s="13" t="s">
        <v>14679</v>
      </c>
      <c r="L1948" s="13" t="s">
        <v>14680</v>
      </c>
      <c r="M1948" s="13"/>
      <c r="N1948" s="13" t="s">
        <v>14680</v>
      </c>
      <c r="O1948" s="13" t="s">
        <v>14680</v>
      </c>
      <c r="P1948" s="166" t="str">
        <f>IFERROR(VLOOKUP(D1948,'TPMS-auto'!A:D, 4,0),"Not-in-TPMS")</f>
        <v>Not-in-TPMS</v>
      </c>
      <c r="Q1948" s="166" t="e">
        <f>VLOOKUP(Table2[[#This Row],[Unit Number]],Ops,3,0)</f>
        <v>#N/A</v>
      </c>
      <c r="R1948" s="172" t="str">
        <f>IFERROR(VLOOKUP(Table2[[#This Row],[Enterprise ID]], 'ExistingRental-12.11'!A:H, 3, 0), "Not Open On 12.11")</f>
        <v>Not Open On 12.11</v>
      </c>
      <c r="S1948" s="166" t="str">
        <f>IF(Table2[[#This Row],[Start Rental Date]]="New Rental", "New Rental", "Rental Extension Request")</f>
        <v>New Rental</v>
      </c>
      <c r="T1948" s="166" t="str">
        <f>IFERROR(IF(Table2[[#This Row],[Date of this request]]-Table2[[#This Row],[Tech Service Date]]&lt;60, "New Hire Rental", "Truck Breakdown"), "New Hire Rental")</f>
        <v>New Hire Rental</v>
      </c>
      <c r="U1948" s="166" t="str">
        <f>IFERROR(VLOOKUP(Table2[[#This Row],[Enterprise ID]], 'ExistingRental-12.11'!A:H, 7, 0), "Not Open On 12.11")</f>
        <v>Not Open On 12.11</v>
      </c>
      <c r="V1948" s="172" t="str">
        <f>IFERROR(VLOOKUP(Table2[[#This Row],[Enterprise ID]],'Tech-ServiceDate'!A:B,2,0), "EitherNewHire or Termed")</f>
        <v>EitherNewHire or Termed</v>
      </c>
    </row>
    <row r="1949" spans="1:22" ht="33.75" customHeight="1">
      <c r="A1949" s="15">
        <v>46056</v>
      </c>
      <c r="B1949" s="8">
        <v>22274</v>
      </c>
      <c r="C1949" s="9" t="s">
        <v>17159</v>
      </c>
      <c r="D1949" s="10" t="s">
        <v>17160</v>
      </c>
      <c r="E1949" s="174" t="str">
        <f t="shared" si="75"/>
        <v>22274</v>
      </c>
      <c r="F1949" s="175">
        <f>IFERROR(VLOOKUP(D1949,'TPMS-auto'!A:J, 10,0), "Not-in-TPMS")</f>
        <v>6787583057</v>
      </c>
      <c r="G1949" s="175" t="str">
        <f>IFERROR(VLOOKUP(D1949,'TPMS-auto'!A:J,6,0),"Not-in-TPMS")</f>
        <v>022274</v>
      </c>
      <c r="H1949" s="12" t="s">
        <v>14676</v>
      </c>
      <c r="I1949" s="11" t="s">
        <v>19665</v>
      </c>
      <c r="J1949" s="13" t="s">
        <v>19666</v>
      </c>
      <c r="K1949" s="13" t="s">
        <v>14679</v>
      </c>
      <c r="L1949" s="13" t="s">
        <v>14680</v>
      </c>
      <c r="M1949" s="13"/>
      <c r="N1949" s="13" t="s">
        <v>14680</v>
      </c>
      <c r="O1949" s="13" t="s">
        <v>14680</v>
      </c>
      <c r="P1949" s="166" t="str">
        <f>IFERROR(VLOOKUP(D1949,'TPMS-auto'!A:D, 4,0),"Not-in-TPMS")</f>
        <v>0008035</v>
      </c>
      <c r="Q1949" s="166" t="str">
        <f>VLOOKUP(Table2[[#This Row],[Unit Number]],Ops,3,0)</f>
        <v>Rob &amp; Andrea</v>
      </c>
      <c r="R1949" s="172" t="str">
        <f>IFERROR(VLOOKUP(Table2[[#This Row],[Enterprise ID]], 'ExistingRental-12.11'!A:H, 3, 0), "Not Open On 12.11")</f>
        <v>Not Open On 12.11</v>
      </c>
      <c r="S1949" s="166" t="str">
        <f>IF(Table2[[#This Row],[Start Rental Date]]="New Rental", "New Rental", "Rental Extension Request")</f>
        <v>New Rental</v>
      </c>
      <c r="T1949" s="166" t="str">
        <f>IFERROR(IF(Table2[[#This Row],[Date of this request]]-Table2[[#This Row],[Tech Service Date]]&lt;60, "New Hire Rental", "Truck Breakdown"), "New Hire Rental")</f>
        <v>Truck Breakdown</v>
      </c>
      <c r="U1949" s="166" t="str">
        <f>IFERROR(VLOOKUP(Table2[[#This Row],[Enterprise ID]], 'ExistingRental-12.11'!A:H, 7, 0), "Not Open On 12.11")</f>
        <v>Not Open On 12.11</v>
      </c>
      <c r="V1949" s="172">
        <f>IFERROR(VLOOKUP(Table2[[#This Row],[Enterprise ID]],'Tech-ServiceDate'!A:B,2,0), "EitherNewHire or Termed")</f>
        <v>45949</v>
      </c>
    </row>
    <row r="1950" spans="1:22" ht="33.75" customHeight="1">
      <c r="A1950" s="15">
        <v>46056</v>
      </c>
      <c r="B1950" s="8">
        <v>46261</v>
      </c>
      <c r="C1950" s="9" t="s">
        <v>16489</v>
      </c>
      <c r="D1950" s="10" t="s">
        <v>5562</v>
      </c>
      <c r="E1950" s="174" t="str">
        <f t="shared" si="75"/>
        <v>46261</v>
      </c>
      <c r="F1950" s="175">
        <f>IFERROR(VLOOKUP(D1950,'TPMS-auto'!A:J, 10,0), "Not-in-TPMS")</f>
        <v>2108520846</v>
      </c>
      <c r="G1950" s="175" t="str">
        <f>IFERROR(VLOOKUP(D1950,'TPMS-auto'!A:J,6,0),"Not-in-TPMS")</f>
        <v>023302</v>
      </c>
      <c r="H1950" s="12" t="s">
        <v>14676</v>
      </c>
      <c r="I1950" s="11" t="s">
        <v>19667</v>
      </c>
      <c r="J1950" s="13" t="s">
        <v>19668</v>
      </c>
      <c r="K1950" s="13" t="s">
        <v>14679</v>
      </c>
      <c r="L1950" s="13" t="s">
        <v>14680</v>
      </c>
      <c r="M1950" s="13"/>
      <c r="N1950" s="13" t="s">
        <v>14680</v>
      </c>
      <c r="O1950" s="13" t="s">
        <v>14680</v>
      </c>
      <c r="P1950" s="166" t="str">
        <f>IFERROR(VLOOKUP(D1950,'TPMS-auto'!A:D, 4,0),"Not-in-TPMS")</f>
        <v>0008147</v>
      </c>
      <c r="Q1950" s="166" t="str">
        <f>VLOOKUP(Table2[[#This Row],[Unit Number]],Ops,3,0)</f>
        <v>Carol &amp; Tasha</v>
      </c>
      <c r="R1950" s="172">
        <f>IFERROR(VLOOKUP(Table2[[#This Row],[Enterprise ID]], 'ExistingRental-12.11'!A:H, 3, 0), "Not Open On 12.11")</f>
        <v>45908</v>
      </c>
      <c r="S1950" s="166" t="str">
        <f>IF(Table2[[#This Row],[Start Rental Date]]="New Rental", "New Rental", "Rental Extension Request")</f>
        <v>New Rental</v>
      </c>
      <c r="T1950" s="166" t="str">
        <f>IFERROR(IF(Table2[[#This Row],[Date of this request]]-Table2[[#This Row],[Tech Service Date]]&lt;60, "New Hire Rental", "Truck Breakdown"), "New Hire Rental")</f>
        <v>Truck Breakdown</v>
      </c>
      <c r="U1950" s="166" t="str">
        <f>IFERROR(VLOOKUP(Table2[[#This Row],[Enterprise ID]], 'ExistingRental-12.11'!A:H, 7, 0), "Not Open On 12.11")</f>
        <v>GEORGE PADILLA</v>
      </c>
      <c r="V1950" s="172">
        <f>IFERROR(VLOOKUP(Table2[[#This Row],[Enterprise ID]],'Tech-ServiceDate'!A:B,2,0), "EitherNewHire or Termed")</f>
        <v>41225</v>
      </c>
    </row>
    <row r="1951" spans="1:22" ht="33.75" customHeight="1">
      <c r="A1951" s="15">
        <v>46056</v>
      </c>
      <c r="B1951" s="8">
        <v>47270</v>
      </c>
      <c r="C1951" s="9" t="s">
        <v>19563</v>
      </c>
      <c r="D1951" s="10" t="s">
        <v>13993</v>
      </c>
      <c r="E1951" s="174" t="str">
        <f t="shared" si="75"/>
        <v>47270</v>
      </c>
      <c r="F1951" s="175">
        <f>IFERROR(VLOOKUP(D1951,'TPMS-auto'!A:J, 10,0), "Not-in-TPMS")</f>
        <v>5054479428</v>
      </c>
      <c r="G1951" s="175" t="str">
        <f>IFERROR(VLOOKUP(D1951,'TPMS-auto'!A:J,6,0),"Not-in-TPMS")</f>
        <v>047270</v>
      </c>
      <c r="H1951" s="12">
        <v>46051</v>
      </c>
      <c r="I1951" s="11"/>
      <c r="J1951" s="13" t="s">
        <v>19669</v>
      </c>
      <c r="K1951" s="3" t="s">
        <v>14679</v>
      </c>
      <c r="L1951" s="13" t="s">
        <v>14680</v>
      </c>
      <c r="M1951" s="13"/>
      <c r="N1951" s="13" t="s">
        <v>14680</v>
      </c>
      <c r="O1951" s="13" t="s">
        <v>14680</v>
      </c>
      <c r="P1951" s="166" t="str">
        <f>IFERROR(VLOOKUP(D1951,'TPMS-auto'!A:D, 4,0),"Not-in-TPMS")</f>
        <v>0007088</v>
      </c>
      <c r="Q1951" s="166" t="str">
        <f>VLOOKUP(Table2[[#This Row],[Unit Number]],Ops,3,0)</f>
        <v>Carol &amp; Tasha</v>
      </c>
      <c r="R1951" s="172" t="str">
        <f>IFERROR(VLOOKUP(Table2[[#This Row],[Enterprise ID]], 'ExistingRental-12.11'!A:H, 3, 0), "Not Open On 12.11")</f>
        <v>Not Open On 12.11</v>
      </c>
      <c r="S1951" s="166" t="str">
        <f>IF(Table2[[#This Row],[Start Rental Date]]="New Rental", "New Rental", "Rental Extension Request")</f>
        <v>Rental Extension Request</v>
      </c>
      <c r="T1951" s="166" t="str">
        <f>IFERROR(IF(Table2[[#This Row],[Date of this request]]-Table2[[#This Row],[Tech Service Date]]&lt;60, "New Hire Rental", "Truck Breakdown"), "New Hire Rental")</f>
        <v>Truck Breakdown</v>
      </c>
      <c r="U1951" s="166" t="str">
        <f>IFERROR(VLOOKUP(Table2[[#This Row],[Enterprise ID]], 'ExistingRental-12.11'!A:H, 7, 0), "Not Open On 12.11")</f>
        <v>Not Open On 12.11</v>
      </c>
      <c r="V1951" s="172">
        <f>IFERROR(VLOOKUP(Table2[[#This Row],[Enterprise ID]],'Tech-ServiceDate'!A:B,2,0), "EitherNewHire or Termed")</f>
        <v>40679</v>
      </c>
    </row>
    <row r="1952" spans="1:22" ht="33.75" customHeight="1">
      <c r="A1952" s="15">
        <v>46056</v>
      </c>
      <c r="B1952" s="8">
        <v>61530</v>
      </c>
      <c r="C1952" s="9" t="s">
        <v>19428</v>
      </c>
      <c r="D1952" s="10" t="s">
        <v>19429</v>
      </c>
      <c r="E1952" s="174" t="str">
        <f t="shared" si="75"/>
        <v>61530</v>
      </c>
      <c r="F1952" s="175">
        <f>IFERROR(VLOOKUP(D1952,'TPMS-auto'!A:J, 10,0), "Not-in-TPMS")</f>
        <v>3239743016</v>
      </c>
      <c r="G1952" s="175" t="str">
        <f>IFERROR(VLOOKUP(D1952,'TPMS-auto'!A:J,6,0),"Not-in-TPMS")</f>
        <v>061530</v>
      </c>
      <c r="H1952" s="12">
        <v>46045</v>
      </c>
      <c r="I1952" s="11" t="s">
        <v>19430</v>
      </c>
      <c r="J1952" s="13" t="s">
        <v>19431</v>
      </c>
      <c r="K1952" s="13" t="s">
        <v>15451</v>
      </c>
      <c r="L1952" s="13" t="s">
        <v>14680</v>
      </c>
      <c r="M1952" s="13"/>
      <c r="N1952" s="13" t="s">
        <v>14680</v>
      </c>
      <c r="O1952" s="13" t="s">
        <v>14680</v>
      </c>
      <c r="P1952" s="166" t="str">
        <f>IFERROR(VLOOKUP(D1952,'TPMS-auto'!A:D, 4,0),"Not-in-TPMS")</f>
        <v>0007108</v>
      </c>
      <c r="Q1952" s="166" t="str">
        <f>VLOOKUP(Table2[[#This Row],[Unit Number]],Ops,3,0)</f>
        <v>Carol &amp; Tasha</v>
      </c>
      <c r="R1952" s="172" t="str">
        <f>IFERROR(VLOOKUP(Table2[[#This Row],[Enterprise ID]], 'ExistingRental-12.11'!A:H, 3, 0), "Not Open On 12.11")</f>
        <v>Not Open On 12.11</v>
      </c>
      <c r="S1952" s="166" t="str">
        <f>IF(Table2[[#This Row],[Start Rental Date]]="New Rental", "New Rental", "Rental Extension Request")</f>
        <v>Rental Extension Request</v>
      </c>
      <c r="T1952" s="166" t="str">
        <f>IFERROR(IF(Table2[[#This Row],[Date of this request]]-Table2[[#This Row],[Tech Service Date]]&lt;60, "New Hire Rental", "Truck Breakdown"), "New Hire Rental")</f>
        <v>Truck Breakdown</v>
      </c>
      <c r="U1952" s="166" t="str">
        <f>IFERROR(VLOOKUP(Table2[[#This Row],[Enterprise ID]], 'ExistingRental-12.11'!A:H, 7, 0), "Not Open On 12.11")</f>
        <v>Not Open On 12.11</v>
      </c>
      <c r="V1952" s="172">
        <f>IFERROR(VLOOKUP(Table2[[#This Row],[Enterprise ID]],'Tech-ServiceDate'!A:B,2,0), "EitherNewHire or Termed")</f>
        <v>44553</v>
      </c>
    </row>
    <row r="1953" spans="1:22" ht="33.75" customHeight="1">
      <c r="A1953" s="15">
        <v>46056</v>
      </c>
      <c r="B1953" s="8">
        <v>46821</v>
      </c>
      <c r="C1953" s="9" t="s">
        <v>19310</v>
      </c>
      <c r="D1953" s="10" t="s">
        <v>16571</v>
      </c>
      <c r="E1953" s="174" t="str">
        <f t="shared" si="75"/>
        <v>46821</v>
      </c>
      <c r="F1953" s="175">
        <f>IFERROR(VLOOKUP(D1953,'TPMS-auto'!A:J, 10,0), "Not-in-TPMS")</f>
        <v>8643400517</v>
      </c>
      <c r="G1953" s="175" t="str">
        <f>IFERROR(VLOOKUP(D1953,'TPMS-auto'!A:J,6,0),"Not-in-TPMS")</f>
        <v>046821</v>
      </c>
      <c r="H1953" s="12">
        <v>45950</v>
      </c>
      <c r="I1953" s="11" t="s">
        <v>16572</v>
      </c>
      <c r="J1953" s="13" t="s">
        <v>19670</v>
      </c>
      <c r="K1953" s="13" t="s">
        <v>15451</v>
      </c>
      <c r="L1953" s="13" t="s">
        <v>14680</v>
      </c>
      <c r="M1953" s="13"/>
      <c r="N1953" s="13" t="s">
        <v>14680</v>
      </c>
      <c r="O1953" s="13" t="s">
        <v>14680</v>
      </c>
      <c r="P1953" s="166" t="str">
        <f>IFERROR(VLOOKUP(D1953,'TPMS-auto'!A:D, 4,0),"Not-in-TPMS")</f>
        <v>0004766</v>
      </c>
      <c r="Q1953" s="166" t="str">
        <f>VLOOKUP(Table2[[#This Row],[Unit Number]],Ops,3,0)</f>
        <v>Rob &amp; Andrea</v>
      </c>
      <c r="R1953" s="172" t="str">
        <f>IFERROR(VLOOKUP(Table2[[#This Row],[Enterprise ID]], 'ExistingRental-12.11'!A:H, 3, 0), "Not Open On 12.11")</f>
        <v>Not Open On 12.11</v>
      </c>
      <c r="S1953" s="166" t="str">
        <f>IF(Table2[[#This Row],[Start Rental Date]]="New Rental", "New Rental", "Rental Extension Request")</f>
        <v>Rental Extension Request</v>
      </c>
      <c r="T1953" s="166" t="str">
        <f>IFERROR(IF(Table2[[#This Row],[Date of this request]]-Table2[[#This Row],[Tech Service Date]]&lt;60, "New Hire Rental", "Truck Breakdown"), "New Hire Rental")</f>
        <v>Truck Breakdown</v>
      </c>
      <c r="U1953" s="166" t="str">
        <f>IFERROR(VLOOKUP(Table2[[#This Row],[Enterprise ID]], 'ExistingRental-12.11'!A:H, 7, 0), "Not Open On 12.11")</f>
        <v>Not Open On 12.11</v>
      </c>
      <c r="V1953" s="172">
        <f>IFERROR(VLOOKUP(Table2[[#This Row],[Enterprise ID]],'Tech-ServiceDate'!A:B,2,0), "EitherNewHire or Termed")</f>
        <v>45298</v>
      </c>
    </row>
    <row r="1954" spans="1:22" ht="33.75" customHeight="1">
      <c r="A1954" s="15">
        <v>46056</v>
      </c>
      <c r="B1954" s="8">
        <v>23882</v>
      </c>
      <c r="C1954" s="9" t="s">
        <v>19671</v>
      </c>
      <c r="D1954" s="10" t="s">
        <v>19672</v>
      </c>
      <c r="E1954" s="174" t="str">
        <f t="shared" si="75"/>
        <v>23882</v>
      </c>
      <c r="F1954" s="175">
        <f>IFERROR(VLOOKUP(D1954,'TPMS-auto'!A:J, 10,0), "Not-in-TPMS")</f>
        <v>8479421283</v>
      </c>
      <c r="G1954" s="175" t="str">
        <f>IFERROR(VLOOKUP(D1954,'TPMS-auto'!A:J,6,0),"Not-in-TPMS")</f>
        <v>023882</v>
      </c>
      <c r="H1954" s="12" t="s">
        <v>14676</v>
      </c>
      <c r="I1954" s="11" t="s">
        <v>18707</v>
      </c>
      <c r="J1954" s="13" t="s">
        <v>19673</v>
      </c>
      <c r="K1954" s="13" t="s">
        <v>15451</v>
      </c>
      <c r="L1954" s="13" t="s">
        <v>14680</v>
      </c>
      <c r="M1954" s="13"/>
      <c r="N1954" s="13" t="s">
        <v>14680</v>
      </c>
      <c r="O1954" s="13" t="s">
        <v>14680</v>
      </c>
      <c r="P1954" s="166" t="str">
        <f>IFERROR(VLOOKUP(D1954,'TPMS-auto'!A:D, 4,0),"Not-in-TPMS")</f>
        <v>0008555</v>
      </c>
      <c r="Q1954" s="166" t="str">
        <f>VLOOKUP(Table2[[#This Row],[Unit Number]],Ops,3,0)</f>
        <v>Monica, Cheryl &amp; Machell</v>
      </c>
      <c r="R1954" s="172" t="str">
        <f>IFERROR(VLOOKUP(Table2[[#This Row],[Enterprise ID]], 'ExistingRental-12.11'!A:H, 3, 0), "Not Open On 12.11")</f>
        <v>Not Open On 12.11</v>
      </c>
      <c r="S1954" s="166" t="str">
        <f>IF(Table2[[#This Row],[Start Rental Date]]="New Rental", "New Rental", "Rental Extension Request")</f>
        <v>New Rental</v>
      </c>
      <c r="T1954" s="166" t="str">
        <f>IFERROR(IF(Table2[[#This Row],[Date of this request]]-Table2[[#This Row],[Tech Service Date]]&lt;60, "New Hire Rental", "Truck Breakdown"), "New Hire Rental")</f>
        <v>Truck Breakdown</v>
      </c>
      <c r="U1954" s="166" t="str">
        <f>IFERROR(VLOOKUP(Table2[[#This Row],[Enterprise ID]], 'ExistingRental-12.11'!A:H, 7, 0), "Not Open On 12.11")</f>
        <v>Not Open On 12.11</v>
      </c>
      <c r="V1954" s="172">
        <f>IFERROR(VLOOKUP(Table2[[#This Row],[Enterprise ID]],'Tech-ServiceDate'!A:B,2,0), "EitherNewHire or Termed")</f>
        <v>45914</v>
      </c>
    </row>
    <row r="1955" spans="1:22" ht="33.75" customHeight="1">
      <c r="A1955" s="15">
        <v>46056</v>
      </c>
      <c r="B1955" s="7">
        <v>24056</v>
      </c>
      <c r="C1955" s="4" t="s">
        <v>19023</v>
      </c>
      <c r="D1955" s="5" t="s">
        <v>12305</v>
      </c>
      <c r="E1955" s="176" t="str">
        <f t="shared" si="75"/>
        <v>24056</v>
      </c>
      <c r="F1955" s="181">
        <f>IFERROR(VLOOKUP(D1955,'TPMS-auto'!A:J, 10,0), "Not-in-TPMS")</f>
        <v>9094026031</v>
      </c>
      <c r="G1955" s="181" t="str">
        <f>IFERROR(VLOOKUP(D1955,'TPMS-auto'!A:J,6,0),"Not-in-TPMS")</f>
        <v>024056</v>
      </c>
      <c r="H1955" s="6">
        <v>46029</v>
      </c>
      <c r="I1955" s="11" t="s">
        <v>19024</v>
      </c>
      <c r="J1955" s="13" t="s">
        <v>19674</v>
      </c>
      <c r="K1955" s="13" t="s">
        <v>15451</v>
      </c>
      <c r="L1955" s="13" t="s">
        <v>14680</v>
      </c>
      <c r="M1955" s="13"/>
      <c r="N1955" s="13" t="s">
        <v>14680</v>
      </c>
      <c r="O1955" s="13" t="s">
        <v>14680</v>
      </c>
      <c r="P1955" s="166" t="str">
        <f>IFERROR(VLOOKUP(D1955,'TPMS-auto'!A:D, 4,0),"Not-in-TPMS")</f>
        <v>0007108</v>
      </c>
      <c r="Q1955" s="166" t="str">
        <f>VLOOKUP(Table2[[#This Row],[Unit Number]],Ops,3,0)</f>
        <v>Carol &amp; Tasha</v>
      </c>
      <c r="R1955" s="173" t="str">
        <f>IFERROR(VLOOKUP(Table2[[#This Row],[Enterprise ID]], 'ExistingRental-12.11'!A:H, 3, 0), "Not Open On 12.11")</f>
        <v>Not Open On 12.11</v>
      </c>
      <c r="S1955" s="167" t="str">
        <f>IF(Table2[[#This Row],[Start Rental Date]]="New Rental", "New Rental", "Rental Extension Request")</f>
        <v>Rental Extension Request</v>
      </c>
      <c r="T1955" s="167" t="str">
        <f>IFERROR(IF(Table2[[#This Row],[Date of this request]]-Table2[[#This Row],[Tech Service Date]]&lt;60, "New Hire Rental", "Truck Breakdown"), "New Hire Rental")</f>
        <v>Truck Breakdown</v>
      </c>
      <c r="U1955" s="167" t="str">
        <f>IFERROR(VLOOKUP(Table2[[#This Row],[Enterprise ID]], 'ExistingRental-12.11'!A:H, 7, 0), "Not Open On 12.11")</f>
        <v>Not Open On 12.11</v>
      </c>
      <c r="V1955" s="173">
        <f>IFERROR(VLOOKUP(Table2[[#This Row],[Enterprise ID]],'Tech-ServiceDate'!A:B,2,0), "EitherNewHire or Termed")</f>
        <v>37167</v>
      </c>
    </row>
    <row r="1956" spans="1:22" ht="33.75" customHeight="1">
      <c r="A1956" s="15">
        <v>46056</v>
      </c>
      <c r="B1956" s="7">
        <v>61404</v>
      </c>
      <c r="C1956" s="4" t="s">
        <v>19675</v>
      </c>
      <c r="D1956" s="5"/>
      <c r="E1956" s="176" t="str">
        <f t="shared" si="75"/>
        <v>61404</v>
      </c>
      <c r="F1956" s="181" t="str">
        <f>IFERROR(VLOOKUP(D1956,'TPMS-auto'!A:J, 10,0), "Not-in-TPMS")</f>
        <v>Not-in-TPMS</v>
      </c>
      <c r="G1956" s="181" t="str">
        <f>IFERROR(VLOOKUP(D1956,'TPMS-auto'!A:J,6,0),"Not-in-TPMS")</f>
        <v>Not-in-TPMS</v>
      </c>
      <c r="H1956" s="12" t="s">
        <v>14676</v>
      </c>
      <c r="I1956" s="2" t="s">
        <v>19676</v>
      </c>
      <c r="J1956" s="3"/>
      <c r="K1956" s="13" t="s">
        <v>15451</v>
      </c>
      <c r="L1956" s="13" t="s">
        <v>14680</v>
      </c>
      <c r="M1956" s="13"/>
      <c r="N1956" s="13" t="s">
        <v>14680</v>
      </c>
      <c r="O1956" s="13" t="s">
        <v>14680</v>
      </c>
      <c r="P1956" s="166" t="str">
        <f>IFERROR(VLOOKUP(D1956,'TPMS-auto'!A:D, 4,0),"Not-in-TPMS")</f>
        <v>Not-in-TPMS</v>
      </c>
      <c r="Q1956" s="166" t="e">
        <f>VLOOKUP(Table2[[#This Row],[Unit Number]],Ops,3,0)</f>
        <v>#N/A</v>
      </c>
      <c r="R1956" s="173" t="str">
        <f>IFERROR(VLOOKUP(Table2[[#This Row],[Enterprise ID]], 'ExistingRental-12.11'!A:H, 3, 0), "Not Open On 12.11")</f>
        <v>Not Open On 12.11</v>
      </c>
      <c r="S1956" s="167" t="str">
        <f>IF(Table2[[#This Row],[Start Rental Date]]="New Rental", "New Rental", "Rental Extension Request")</f>
        <v>New Rental</v>
      </c>
      <c r="T1956" s="167" t="str">
        <f>IFERROR(IF(Table2[[#This Row],[Date of this request]]-Table2[[#This Row],[Tech Service Date]]&lt;60, "New Hire Rental", "Truck Breakdown"), "New Hire Rental")</f>
        <v>New Hire Rental</v>
      </c>
      <c r="U1956" s="167" t="str">
        <f>IFERROR(VLOOKUP(Table2[[#This Row],[Enterprise ID]], 'ExistingRental-12.11'!A:H, 7, 0), "Not Open On 12.11")</f>
        <v>Not Open On 12.11</v>
      </c>
      <c r="V1956" s="173" t="str">
        <f>IFERROR(VLOOKUP(Table2[[#This Row],[Enterprise ID]],'Tech-ServiceDate'!A:B,2,0), "EitherNewHire or Termed")</f>
        <v>EitherNewHire or Termed</v>
      </c>
    </row>
    <row r="1957" spans="1:22" ht="33.75" customHeight="1">
      <c r="A1957" s="15">
        <v>46056</v>
      </c>
      <c r="B1957" s="7">
        <v>61549</v>
      </c>
      <c r="C1957" s="4" t="s">
        <v>19319</v>
      </c>
      <c r="D1957" s="5" t="s">
        <v>680</v>
      </c>
      <c r="E1957" s="176" t="str">
        <f t="shared" si="75"/>
        <v>61549</v>
      </c>
      <c r="F1957" s="181">
        <f>IFERROR(VLOOKUP(D1957,'TPMS-auto'!A:J, 10,0), "Not-in-TPMS")</f>
        <v>7542026383</v>
      </c>
      <c r="G1957" s="181" t="str">
        <f>IFERROR(VLOOKUP(D1957,'TPMS-auto'!A:J,6,0),"Not-in-TPMS")</f>
        <v>061549</v>
      </c>
      <c r="H1957" s="12" t="s">
        <v>14676</v>
      </c>
      <c r="I1957" s="2" t="s">
        <v>19677</v>
      </c>
      <c r="J1957" s="3" t="s">
        <v>19678</v>
      </c>
      <c r="K1957" s="13" t="s">
        <v>15451</v>
      </c>
      <c r="L1957" s="13" t="s">
        <v>14680</v>
      </c>
      <c r="M1957" s="13"/>
      <c r="N1957" s="13" t="s">
        <v>14680</v>
      </c>
      <c r="O1957" s="13" t="s">
        <v>14680</v>
      </c>
      <c r="P1957" s="166" t="str">
        <f>IFERROR(VLOOKUP(D1957,'TPMS-auto'!A:D, 4,0),"Not-in-TPMS")</f>
        <v>0007435</v>
      </c>
      <c r="Q1957" s="166" t="str">
        <f>VLOOKUP(Table2[[#This Row],[Unit Number]],Ops,3,0)</f>
        <v>Rob &amp; Andrea</v>
      </c>
      <c r="R1957" s="173" t="str">
        <f>IFERROR(VLOOKUP(Table2[[#This Row],[Enterprise ID]], 'ExistingRental-12.11'!A:H, 3, 0), "Not Open On 12.11")</f>
        <v>Not Open On 12.11</v>
      </c>
      <c r="S1957" s="167" t="str">
        <f>IF(Table2[[#This Row],[Start Rental Date]]="New Rental", "New Rental", "Rental Extension Request")</f>
        <v>New Rental</v>
      </c>
      <c r="T1957" s="167" t="str">
        <f>IFERROR(IF(Table2[[#This Row],[Date of this request]]-Table2[[#This Row],[Tech Service Date]]&lt;60, "New Hire Rental", "Truck Breakdown"), "New Hire Rental")</f>
        <v>Truck Breakdown</v>
      </c>
      <c r="U1957" s="167" t="str">
        <f>IFERROR(VLOOKUP(Table2[[#This Row],[Enterprise ID]], 'ExistingRental-12.11'!A:H, 7, 0), "Not Open On 12.11")</f>
        <v>Not Open On 12.11</v>
      </c>
      <c r="V1957" s="173">
        <f>IFERROR(VLOOKUP(Table2[[#This Row],[Enterprise ID]],'Tech-ServiceDate'!A:B,2,0), "EitherNewHire or Termed")</f>
        <v>41036</v>
      </c>
    </row>
    <row r="1958" spans="1:22" ht="33.75" customHeight="1">
      <c r="A1958" s="15">
        <v>46056</v>
      </c>
      <c r="B1958" s="8">
        <v>46502</v>
      </c>
      <c r="C1958" s="9" t="s">
        <v>17688</v>
      </c>
      <c r="D1958" s="10" t="s">
        <v>15574</v>
      </c>
      <c r="E1958" s="174" t="str">
        <f t="shared" si="75"/>
        <v>46502</v>
      </c>
      <c r="F1958" s="175">
        <f>IFERROR(VLOOKUP(D1958,'TPMS-auto'!A:J, 10,0), "Not-in-TPMS")</f>
        <v>3018935023</v>
      </c>
      <c r="G1958" s="175" t="str">
        <f>IFERROR(VLOOKUP(D1958,'TPMS-auto'!A:J,6,0),"Not-in-TPMS")</f>
        <v>046502</v>
      </c>
      <c r="H1958" s="12" t="s">
        <v>14676</v>
      </c>
      <c r="I1958" s="11" t="s">
        <v>19324</v>
      </c>
      <c r="J1958" s="13" t="s">
        <v>19679</v>
      </c>
      <c r="K1958" s="13" t="s">
        <v>15451</v>
      </c>
      <c r="L1958" s="13" t="s">
        <v>14680</v>
      </c>
      <c r="M1958" s="13"/>
      <c r="N1958" s="13" t="s">
        <v>14680</v>
      </c>
      <c r="O1958" s="13" t="s">
        <v>14680</v>
      </c>
      <c r="P1958" s="166" t="str">
        <f>IFERROR(VLOOKUP(D1958,'TPMS-auto'!A:D, 4,0),"Not-in-TPMS")</f>
        <v>0007084</v>
      </c>
      <c r="Q1958" s="166" t="str">
        <f>VLOOKUP(Table2[[#This Row],[Unit Number]],Ops,3,0)</f>
        <v>Monica, Cheryl &amp; Machell</v>
      </c>
      <c r="R1958" s="172">
        <f>IFERROR(VLOOKUP(Table2[[#This Row],[Enterprise ID]], 'ExistingRental-12.11'!A:H, 3, 0), "Not Open On 12.11")</f>
        <v>45979</v>
      </c>
      <c r="S1958" s="166" t="str">
        <f>IF(Table2[[#This Row],[Start Rental Date]]="New Rental", "New Rental", "Rental Extension Request")</f>
        <v>New Rental</v>
      </c>
      <c r="T1958" s="166" t="str">
        <f>IFERROR(IF(Table2[[#This Row],[Date of this request]]-Table2[[#This Row],[Tech Service Date]]&lt;60, "New Hire Rental", "Truck Breakdown"), "New Hire Rental")</f>
        <v>Truck Breakdown</v>
      </c>
      <c r="U1958" s="166" t="str">
        <f>IFERROR(VLOOKUP(Table2[[#This Row],[Enterprise ID]], 'ExistingRental-12.11'!A:H, 7, 0), "Not Open On 12.11")</f>
        <v>SAYED FAROZ FAKHRI</v>
      </c>
      <c r="V1958" s="172">
        <f>IFERROR(VLOOKUP(Table2[[#This Row],[Enterprise ID]],'Tech-ServiceDate'!A:B,2,0), "EitherNewHire or Termed")</f>
        <v>44427</v>
      </c>
    </row>
    <row r="1959" spans="1:22" ht="33.75" customHeight="1">
      <c r="A1959" s="15">
        <v>46056</v>
      </c>
      <c r="B1959" s="7">
        <v>61001</v>
      </c>
      <c r="C1959" s="4" t="s">
        <v>19680</v>
      </c>
      <c r="D1959" s="5" t="s">
        <v>19681</v>
      </c>
      <c r="E1959" s="176" t="str">
        <f t="shared" si="75"/>
        <v>61001</v>
      </c>
      <c r="F1959" s="181">
        <f>IFERROR(VLOOKUP(D1959,'TPMS-auto'!A:J, 10,0), "Not-in-TPMS")</f>
        <v>3149011533</v>
      </c>
      <c r="G1959" s="181" t="str">
        <f>IFERROR(VLOOKUP(D1959,'TPMS-auto'!A:J,6,0),"Not-in-TPMS")</f>
        <v>061001</v>
      </c>
      <c r="H1959" s="12" t="s">
        <v>14676</v>
      </c>
      <c r="I1959" s="2" t="s">
        <v>18698</v>
      </c>
      <c r="J1959" s="3" t="s">
        <v>19682</v>
      </c>
      <c r="K1959" s="13" t="s">
        <v>15451</v>
      </c>
      <c r="L1959" s="13" t="s">
        <v>14680</v>
      </c>
      <c r="M1959" s="13"/>
      <c r="N1959" s="13" t="s">
        <v>14680</v>
      </c>
      <c r="O1959" s="13" t="s">
        <v>14680</v>
      </c>
      <c r="P1959" s="166" t="str">
        <f>IFERROR(VLOOKUP(D1959,'TPMS-auto'!A:D, 4,0),"Not-in-TPMS")</f>
        <v>0007323</v>
      </c>
      <c r="Q1959" s="166" t="str">
        <f>VLOOKUP(Table2[[#This Row],[Unit Number]],Ops,3,0)</f>
        <v>Monica, Cheryl &amp; Machell</v>
      </c>
      <c r="R1959" s="173" t="str">
        <f>IFERROR(VLOOKUP(Table2[[#This Row],[Enterprise ID]], 'ExistingRental-12.11'!A:H, 3, 0), "Not Open On 12.11")</f>
        <v>Not Open On 12.11</v>
      </c>
      <c r="S1959" s="167" t="str">
        <f>IF(Table2[[#This Row],[Start Rental Date]]="New Rental", "New Rental", "Rental Extension Request")</f>
        <v>New Rental</v>
      </c>
      <c r="T1959" s="167" t="str">
        <f>IFERROR(IF(Table2[[#This Row],[Date of this request]]-Table2[[#This Row],[Tech Service Date]]&lt;60, "New Hire Rental", "Truck Breakdown"), "New Hire Rental")</f>
        <v>Truck Breakdown</v>
      </c>
      <c r="U1959" s="167" t="str">
        <f>IFERROR(VLOOKUP(Table2[[#This Row],[Enterprise ID]], 'ExistingRental-12.11'!A:H, 7, 0), "Not Open On 12.11")</f>
        <v>Not Open On 12.11</v>
      </c>
      <c r="V1959" s="173">
        <f>IFERROR(VLOOKUP(Table2[[#This Row],[Enterprise ID]],'Tech-ServiceDate'!A:B,2,0), "EitherNewHire or Termed")</f>
        <v>45977</v>
      </c>
    </row>
    <row r="1960" spans="1:22" ht="33.75" customHeight="1">
      <c r="A1960" s="15">
        <v>46057</v>
      </c>
      <c r="B1960" s="8">
        <v>37344</v>
      </c>
      <c r="C1960" s="9" t="s">
        <v>19555</v>
      </c>
      <c r="D1960" s="10" t="s">
        <v>19556</v>
      </c>
      <c r="E1960" s="174" t="str">
        <f t="shared" si="75"/>
        <v>37344</v>
      </c>
      <c r="F1960" s="175">
        <f>IFERROR(VLOOKUP(D1960,'TPMS-auto'!A:J, 10,0), "Not-in-TPMS")</f>
        <v>7737900839</v>
      </c>
      <c r="G1960" s="175" t="str">
        <f>IFERROR(VLOOKUP(D1960,'TPMS-auto'!A:J,6,0),"Not-in-TPMS")</f>
        <v>037344</v>
      </c>
      <c r="H1960" s="12">
        <v>46051</v>
      </c>
      <c r="I1960" s="11" t="s">
        <v>19557</v>
      </c>
      <c r="J1960" s="13" t="s">
        <v>19558</v>
      </c>
      <c r="K1960" s="3" t="s">
        <v>14679</v>
      </c>
      <c r="L1960" s="13" t="s">
        <v>14680</v>
      </c>
      <c r="M1960" s="13"/>
      <c r="N1960" s="13" t="s">
        <v>14680</v>
      </c>
      <c r="O1960" s="13" t="s">
        <v>14680</v>
      </c>
      <c r="P1960" s="166" t="str">
        <f>IFERROR(VLOOKUP(D1960,'TPMS-auto'!A:D, 4,0),"Not-in-TPMS")</f>
        <v>0008555</v>
      </c>
      <c r="Q1960" s="166" t="str">
        <f>VLOOKUP(Table2[[#This Row],[Unit Number]],Ops,3,0)</f>
        <v>Monica, Cheryl &amp; Machell</v>
      </c>
      <c r="R1960" s="172" t="str">
        <f>IFERROR(VLOOKUP(Table2[[#This Row],[Enterprise ID]], 'ExistingRental-12.11'!A:H, 3, 0), "Not Open On 12.11")</f>
        <v>Not Open On 12.11</v>
      </c>
      <c r="S1960" s="166" t="str">
        <f>IF(Table2[[#This Row],[Start Rental Date]]="New Rental", "New Rental", "Rental Extension Request")</f>
        <v>Rental Extension Request</v>
      </c>
      <c r="T1960" s="166" t="str">
        <f>IFERROR(IF(Table2[[#This Row],[Date of this request]]-Table2[[#This Row],[Tech Service Date]]&lt;60, "New Hire Rental", "Truck Breakdown"), "New Hire Rental")</f>
        <v>Truck Breakdown</v>
      </c>
      <c r="U1960" s="166" t="str">
        <f>IFERROR(VLOOKUP(Table2[[#This Row],[Enterprise ID]], 'ExistingRental-12.11'!A:H, 7, 0), "Not Open On 12.11")</f>
        <v>Not Open On 12.11</v>
      </c>
      <c r="V1960" s="172">
        <f>IFERROR(VLOOKUP(Table2[[#This Row],[Enterprise ID]],'Tech-ServiceDate'!A:B,2,0), "EitherNewHire or Termed")</f>
        <v>45200</v>
      </c>
    </row>
    <row r="1961" spans="1:22" ht="33.75" customHeight="1">
      <c r="A1961" s="15">
        <v>46057</v>
      </c>
      <c r="B1961" s="8">
        <v>61446</v>
      </c>
      <c r="C1961" s="9" t="s">
        <v>19494</v>
      </c>
      <c r="D1961" s="10" t="s">
        <v>19495</v>
      </c>
      <c r="E1961" s="174" t="str">
        <f t="shared" si="75"/>
        <v>61446</v>
      </c>
      <c r="F1961" s="175" t="str">
        <f>IFERROR(VLOOKUP(D1961,'TPMS-auto'!A:J, 10,0), "Not-in-TPMS")</f>
        <v>Not-in-TPMS</v>
      </c>
      <c r="G1961" s="175" t="str">
        <f>IFERROR(VLOOKUP(D1961,'TPMS-auto'!A:J,6,0),"Not-in-TPMS")</f>
        <v>Not-in-TPMS</v>
      </c>
      <c r="H1961" s="12">
        <v>46049</v>
      </c>
      <c r="I1961" s="11" t="s">
        <v>19496</v>
      </c>
      <c r="J1961" s="13"/>
      <c r="K1961" s="3" t="s">
        <v>14679</v>
      </c>
      <c r="L1961" s="13" t="s">
        <v>14680</v>
      </c>
      <c r="M1961" s="13"/>
      <c r="N1961" s="13" t="s">
        <v>14680</v>
      </c>
      <c r="O1961" s="13" t="s">
        <v>14680</v>
      </c>
      <c r="P1961" s="166" t="str">
        <f>IFERROR(VLOOKUP(D1961,'TPMS-auto'!A:D, 4,0),"Not-in-TPMS")</f>
        <v>Not-in-TPMS</v>
      </c>
      <c r="Q1961" s="166" t="e">
        <f>VLOOKUP(Table2[[#This Row],[Unit Number]],Ops,3,0)</f>
        <v>#N/A</v>
      </c>
      <c r="R1961" s="172" t="str">
        <f>IFERROR(VLOOKUP(Table2[[#This Row],[Enterprise ID]], 'ExistingRental-12.11'!A:H, 3, 0), "Not Open On 12.11")</f>
        <v>Not Open On 12.11</v>
      </c>
      <c r="S1961" s="166" t="str">
        <f>IF(Table2[[#This Row],[Start Rental Date]]="New Rental", "New Rental", "Rental Extension Request")</f>
        <v>Rental Extension Request</v>
      </c>
      <c r="T1961" s="166" t="str">
        <f>IFERROR(IF(Table2[[#This Row],[Date of this request]]-Table2[[#This Row],[Tech Service Date]]&lt;60, "New Hire Rental", "Truck Breakdown"), "New Hire Rental")</f>
        <v>New Hire Rental</v>
      </c>
      <c r="U1961" s="166" t="str">
        <f>IFERROR(VLOOKUP(Table2[[#This Row],[Enterprise ID]], 'ExistingRental-12.11'!A:H, 7, 0), "Not Open On 12.11")</f>
        <v>Not Open On 12.11</v>
      </c>
      <c r="V1961" s="172" t="str">
        <f>IFERROR(VLOOKUP(Table2[[#This Row],[Enterprise ID]],'Tech-ServiceDate'!A:B,2,0), "EitherNewHire or Termed")</f>
        <v>EitherNewHire or Termed</v>
      </c>
    </row>
    <row r="1962" spans="1:22" ht="33.75" customHeight="1">
      <c r="A1962" s="15">
        <v>46057</v>
      </c>
      <c r="B1962" s="8">
        <v>36354</v>
      </c>
      <c r="C1962" s="9" t="s">
        <v>19683</v>
      </c>
      <c r="D1962" s="10" t="s">
        <v>17477</v>
      </c>
      <c r="E1962" s="174" t="str">
        <f t="shared" si="75"/>
        <v>36354</v>
      </c>
      <c r="F1962" s="175">
        <f>IFERROR(VLOOKUP(D1962,'TPMS-auto'!A:J, 10,0), "Not-in-TPMS")</f>
        <v>3056840011</v>
      </c>
      <c r="G1962" s="175" t="str">
        <f>IFERROR(VLOOKUP(D1962,'TPMS-auto'!A:J,6,0),"Not-in-TPMS")</f>
        <v>021182</v>
      </c>
      <c r="H1962" s="12" t="s">
        <v>14676</v>
      </c>
      <c r="I1962" s="11" t="s">
        <v>19684</v>
      </c>
      <c r="J1962" s="13" t="s">
        <v>19685</v>
      </c>
      <c r="K1962" s="3" t="s">
        <v>14679</v>
      </c>
      <c r="L1962" s="13" t="s">
        <v>14680</v>
      </c>
      <c r="M1962" s="13"/>
      <c r="N1962" s="13" t="s">
        <v>14680</v>
      </c>
      <c r="O1962" s="13" t="s">
        <v>14680</v>
      </c>
      <c r="P1962" s="166" t="str">
        <f>IFERROR(VLOOKUP(D1962,'TPMS-auto'!A:D, 4,0),"Not-in-TPMS")</f>
        <v>0007435</v>
      </c>
      <c r="Q1962" s="166" t="str">
        <f>VLOOKUP(Table2[[#This Row],[Unit Number]],Ops,3,0)</f>
        <v>Rob &amp; Andrea</v>
      </c>
      <c r="R1962" s="172" t="str">
        <f>IFERROR(VLOOKUP(Table2[[#This Row],[Enterprise ID]], 'ExistingRental-12.11'!A:H, 3, 0), "Not Open On 12.11")</f>
        <v>Not Open On 12.11</v>
      </c>
      <c r="S1962" s="166" t="str">
        <f>IF(Table2[[#This Row],[Start Rental Date]]="New Rental", "New Rental", "Rental Extension Request")</f>
        <v>New Rental</v>
      </c>
      <c r="T1962" s="166" t="str">
        <f>IFERROR(IF(Table2[[#This Row],[Date of this request]]-Table2[[#This Row],[Tech Service Date]]&lt;60, "New Hire Rental", "Truck Breakdown"), "New Hire Rental")</f>
        <v>Truck Breakdown</v>
      </c>
      <c r="U1962" s="166" t="str">
        <f>IFERROR(VLOOKUP(Table2[[#This Row],[Enterprise ID]], 'ExistingRental-12.11'!A:H, 7, 0), "Not Open On 12.11")</f>
        <v>Not Open On 12.11</v>
      </c>
      <c r="V1962" s="172">
        <f>IFERROR(VLOOKUP(Table2[[#This Row],[Enterprise ID]],'Tech-ServiceDate'!A:B,2,0), "EitherNewHire or Termed")</f>
        <v>45970</v>
      </c>
    </row>
    <row r="1963" spans="1:22" ht="33.75" customHeight="1">
      <c r="A1963" s="15">
        <v>46057</v>
      </c>
      <c r="B1963" s="8">
        <v>61422</v>
      </c>
      <c r="C1963" s="9" t="s">
        <v>19686</v>
      </c>
      <c r="D1963" s="10" t="s">
        <v>19687</v>
      </c>
      <c r="E1963" s="174" t="str">
        <f t="shared" si="75"/>
        <v>61422</v>
      </c>
      <c r="F1963" s="175">
        <f>IFERROR(VLOOKUP(D1963,'TPMS-auto'!A:J, 10,0), "Not-in-TPMS")</f>
        <v>7034991105</v>
      </c>
      <c r="G1963" s="175" t="str">
        <f>IFERROR(VLOOKUP(D1963,'TPMS-auto'!A:J,6,0),"Not-in-TPMS")</f>
        <v>061422</v>
      </c>
      <c r="H1963" s="12" t="s">
        <v>14676</v>
      </c>
      <c r="I1963" s="11" t="s">
        <v>19688</v>
      </c>
      <c r="J1963" s="13" t="s">
        <v>19689</v>
      </c>
      <c r="K1963" s="3" t="s">
        <v>14679</v>
      </c>
      <c r="L1963" s="13" t="s">
        <v>14680</v>
      </c>
      <c r="M1963" s="13"/>
      <c r="N1963" s="13" t="s">
        <v>14680</v>
      </c>
      <c r="O1963" s="13" t="s">
        <v>14680</v>
      </c>
      <c r="P1963" s="166" t="str">
        <f>IFERROR(VLOOKUP(D1963,'TPMS-auto'!A:D, 4,0),"Not-in-TPMS")</f>
        <v>0007084</v>
      </c>
      <c r="Q1963" s="166" t="str">
        <f>VLOOKUP(Table2[[#This Row],[Unit Number]],Ops,3,0)</f>
        <v>Monica, Cheryl &amp; Machell</v>
      </c>
      <c r="R1963" s="172" t="str">
        <f>IFERROR(VLOOKUP(Table2[[#This Row],[Enterprise ID]], 'ExistingRental-12.11'!A:H, 3, 0), "Not Open On 12.11")</f>
        <v>Not Open On 12.11</v>
      </c>
      <c r="S1963" s="166" t="str">
        <f>IF(Table2[[#This Row],[Start Rental Date]]="New Rental", "New Rental", "Rental Extension Request")</f>
        <v>New Rental</v>
      </c>
      <c r="T1963" s="166" t="str">
        <f>IFERROR(IF(Table2[[#This Row],[Date of this request]]-Table2[[#This Row],[Tech Service Date]]&lt;60, "New Hire Rental", "Truck Breakdown"), "New Hire Rental")</f>
        <v>Truck Breakdown</v>
      </c>
      <c r="U1963" s="166" t="str">
        <f>IFERROR(VLOOKUP(Table2[[#This Row],[Enterprise ID]], 'ExistingRental-12.11'!A:H, 7, 0), "Not Open On 12.11")</f>
        <v>Not Open On 12.11</v>
      </c>
      <c r="V1963" s="172">
        <f>IFERROR(VLOOKUP(Table2[[#This Row],[Enterprise ID]],'Tech-ServiceDate'!A:B,2,0), "EitherNewHire or Termed")</f>
        <v>44020</v>
      </c>
    </row>
    <row r="1964" spans="1:22" ht="33.75" customHeight="1">
      <c r="A1964" s="15">
        <v>46057</v>
      </c>
      <c r="B1964" s="8">
        <v>36417</v>
      </c>
      <c r="C1964" s="9" t="s">
        <v>19291</v>
      </c>
      <c r="D1964" s="10" t="s">
        <v>19292</v>
      </c>
      <c r="E1964" s="174" t="str">
        <f t="shared" si="75"/>
        <v>36417</v>
      </c>
      <c r="F1964" s="175">
        <f>IFERROR(VLOOKUP(D1964,'TPMS-auto'!A:J, 10,0), "Not-in-TPMS")</f>
        <v>2038291464</v>
      </c>
      <c r="G1964" s="175" t="str">
        <f>IFERROR(VLOOKUP(D1964,'TPMS-auto'!A:J,6,0),"Not-in-TPMS")</f>
        <v>036417</v>
      </c>
      <c r="H1964" s="12" t="s">
        <v>14676</v>
      </c>
      <c r="I1964" s="11" t="s">
        <v>19293</v>
      </c>
      <c r="J1964" s="13" t="s">
        <v>18811</v>
      </c>
      <c r="K1964" s="3" t="s">
        <v>14679</v>
      </c>
      <c r="L1964" s="13" t="s">
        <v>14680</v>
      </c>
      <c r="M1964" s="13"/>
      <c r="N1964" s="13" t="s">
        <v>14680</v>
      </c>
      <c r="O1964" s="13" t="s">
        <v>14680</v>
      </c>
      <c r="P1964" s="166" t="str">
        <f>IFERROR(VLOOKUP(D1964,'TPMS-auto'!A:D, 4,0),"Not-in-TPMS")</f>
        <v>0007670</v>
      </c>
      <c r="Q1964" s="166" t="str">
        <f>VLOOKUP(Table2[[#This Row],[Unit Number]],Ops,3,0)</f>
        <v>Rob &amp; Andrea</v>
      </c>
      <c r="R1964" s="172">
        <f>IFERROR(VLOOKUP(Table2[[#This Row],[Enterprise ID]], 'ExistingRental-12.11'!A:H, 3, 0), "Not Open On 12.11")</f>
        <v>45951</v>
      </c>
      <c r="S1964" s="166" t="str">
        <f>IF(Table2[[#This Row],[Start Rental Date]]="New Rental", "New Rental", "Rental Extension Request")</f>
        <v>New Rental</v>
      </c>
      <c r="T1964" s="166" t="str">
        <f>IFERROR(IF(Table2[[#This Row],[Date of this request]]-Table2[[#This Row],[Tech Service Date]]&lt;60, "New Hire Rental", "Truck Breakdown"), "New Hire Rental")</f>
        <v>Truck Breakdown</v>
      </c>
      <c r="U1964" s="166" t="str">
        <f>IFERROR(VLOOKUP(Table2[[#This Row],[Enterprise ID]], 'ExistingRental-12.11'!A:H, 7, 0), "Not Open On 12.11")</f>
        <v>KEVIN COLEMAN</v>
      </c>
      <c r="V1964" s="172">
        <f>IFERROR(VLOOKUP(Table2[[#This Row],[Enterprise ID]],'Tech-ServiceDate'!A:B,2,0), "EitherNewHire or Termed")</f>
        <v>41526</v>
      </c>
    </row>
    <row r="1965" spans="1:22" ht="33.75" customHeight="1">
      <c r="A1965" s="15">
        <v>46057</v>
      </c>
      <c r="B1965" s="8">
        <v>61337</v>
      </c>
      <c r="C1965" s="9" t="s">
        <v>19690</v>
      </c>
      <c r="D1965" s="10" t="s">
        <v>19691</v>
      </c>
      <c r="E1965" s="174" t="str">
        <f t="shared" si="75"/>
        <v>61337</v>
      </c>
      <c r="F1965" s="175">
        <f>IFERROR(VLOOKUP(D1965,'TPMS-auto'!A:J, 10,0), "Not-in-TPMS")</f>
        <v>5308847731</v>
      </c>
      <c r="G1965" s="175" t="str">
        <f>IFERROR(VLOOKUP(D1965,'TPMS-auto'!A:J,6,0),"Not-in-TPMS")</f>
        <v>061337</v>
      </c>
      <c r="H1965" s="12" t="s">
        <v>14676</v>
      </c>
      <c r="I1965" s="11" t="s">
        <v>19692</v>
      </c>
      <c r="J1965" s="13" t="s">
        <v>19693</v>
      </c>
      <c r="K1965" s="3" t="s">
        <v>14679</v>
      </c>
      <c r="L1965" s="13" t="s">
        <v>14680</v>
      </c>
      <c r="M1965" s="13"/>
      <c r="N1965" s="13" t="s">
        <v>14680</v>
      </c>
      <c r="O1965" s="13" t="s">
        <v>14680</v>
      </c>
      <c r="P1965" s="166" t="str">
        <f>IFERROR(VLOOKUP(D1965,'TPMS-auto'!A:D, 4,0),"Not-in-TPMS")</f>
        <v>0008184</v>
      </c>
      <c r="Q1965" s="166" t="str">
        <f>VLOOKUP(Table2[[#This Row],[Unit Number]],Ops,3,0)</f>
        <v>Carol &amp; Tasha</v>
      </c>
      <c r="R1965" s="172" t="str">
        <f>IFERROR(VLOOKUP(Table2[[#This Row],[Enterprise ID]], 'ExistingRental-12.11'!A:H, 3, 0), "Not Open On 12.11")</f>
        <v>Not Open On 12.11</v>
      </c>
      <c r="S1965" s="166" t="str">
        <f>IF(Table2[[#This Row],[Start Rental Date]]="New Rental", "New Rental", "Rental Extension Request")</f>
        <v>New Rental</v>
      </c>
      <c r="T1965" s="166" t="str">
        <f>IFERROR(IF(Table2[[#This Row],[Date of this request]]-Table2[[#This Row],[Tech Service Date]]&lt;60, "New Hire Rental", "Truck Breakdown"), "New Hire Rental")</f>
        <v>Truck Breakdown</v>
      </c>
      <c r="U1965" s="166" t="str">
        <f>IFERROR(VLOOKUP(Table2[[#This Row],[Enterprise ID]], 'ExistingRental-12.11'!A:H, 7, 0), "Not Open On 12.11")</f>
        <v>Not Open On 12.11</v>
      </c>
      <c r="V1965" s="172">
        <f>IFERROR(VLOOKUP(Table2[[#This Row],[Enterprise ID]],'Tech-ServiceDate'!A:B,2,0), "EitherNewHire or Termed")</f>
        <v>42443</v>
      </c>
    </row>
    <row r="1966" spans="1:22" ht="33.75" customHeight="1">
      <c r="A1966" s="15">
        <v>46057</v>
      </c>
      <c r="B1966" s="8">
        <v>46995</v>
      </c>
      <c r="C1966" s="9" t="s">
        <v>19694</v>
      </c>
      <c r="D1966" s="10" t="s">
        <v>19695</v>
      </c>
      <c r="E1966" s="174" t="str">
        <f t="shared" si="75"/>
        <v>46995</v>
      </c>
      <c r="F1966" s="175" t="str">
        <f>IFERROR(VLOOKUP(D1966,'TPMS-auto'!A:J, 10,0), "Not-in-TPMS")</f>
        <v>Not-in-TPMS</v>
      </c>
      <c r="G1966" s="175" t="str">
        <f>IFERROR(VLOOKUP(D1966,'TPMS-auto'!A:J,6,0),"Not-in-TPMS")</f>
        <v>Not-in-TPMS</v>
      </c>
      <c r="H1966" s="12" t="s">
        <v>14676</v>
      </c>
      <c r="I1966" s="11"/>
      <c r="J1966" s="13" t="s">
        <v>16750</v>
      </c>
      <c r="K1966" s="3" t="s">
        <v>14679</v>
      </c>
      <c r="L1966" s="13" t="s">
        <v>14680</v>
      </c>
      <c r="M1966" s="13"/>
      <c r="N1966" s="13" t="s">
        <v>14680</v>
      </c>
      <c r="O1966" s="13" t="s">
        <v>14680</v>
      </c>
      <c r="P1966" s="166" t="str">
        <f>IFERROR(VLOOKUP(D1966,'TPMS-auto'!A:D, 4,0),"Not-in-TPMS")</f>
        <v>Not-in-TPMS</v>
      </c>
      <c r="Q1966" s="166" t="e">
        <f>VLOOKUP(Table2[[#This Row],[Unit Number]],Ops,3,0)</f>
        <v>#N/A</v>
      </c>
      <c r="R1966" s="172" t="str">
        <f>IFERROR(VLOOKUP(Table2[[#This Row],[Enterprise ID]], 'ExistingRental-12.11'!A:H, 3, 0), "Not Open On 12.11")</f>
        <v>Not Open On 12.11</v>
      </c>
      <c r="S1966" s="166" t="str">
        <f>IF(Table2[[#This Row],[Start Rental Date]]="New Rental", "New Rental", "Rental Extension Request")</f>
        <v>New Rental</v>
      </c>
      <c r="T1966" s="166" t="str">
        <f>IFERROR(IF(Table2[[#This Row],[Date of this request]]-Table2[[#This Row],[Tech Service Date]]&lt;60, "New Hire Rental", "Truck Breakdown"), "New Hire Rental")</f>
        <v>New Hire Rental</v>
      </c>
      <c r="U1966" s="166" t="str">
        <f>IFERROR(VLOOKUP(Table2[[#This Row],[Enterprise ID]], 'ExistingRental-12.11'!A:H, 7, 0), "Not Open On 12.11")</f>
        <v>Not Open On 12.11</v>
      </c>
      <c r="V1966" s="172" t="str">
        <f>IFERROR(VLOOKUP(Table2[[#This Row],[Enterprise ID]],'Tech-ServiceDate'!A:B,2,0), "EitherNewHire or Termed")</f>
        <v>EitherNewHire or Termed</v>
      </c>
    </row>
    <row r="1967" spans="1:22" ht="33.75" customHeight="1">
      <c r="A1967" s="15">
        <v>46057</v>
      </c>
      <c r="B1967" s="8">
        <v>36588</v>
      </c>
      <c r="C1967" s="9" t="s">
        <v>19233</v>
      </c>
      <c r="D1967" s="10" t="s">
        <v>19234</v>
      </c>
      <c r="E1967" s="174" t="str">
        <f t="shared" si="75"/>
        <v>36588</v>
      </c>
      <c r="F1967" s="175">
        <f>IFERROR(VLOOKUP(D1967,'TPMS-auto'!A:J, 10,0), "Not-in-TPMS")</f>
        <v>8018331863</v>
      </c>
      <c r="G1967" s="175" t="str">
        <f>IFERROR(VLOOKUP(D1967,'TPMS-auto'!A:J,6,0),"Not-in-TPMS")</f>
        <v>036588</v>
      </c>
      <c r="H1967" s="12" t="s">
        <v>14676</v>
      </c>
      <c r="I1967" s="2" t="s">
        <v>19235</v>
      </c>
      <c r="J1967" s="3" t="s">
        <v>19236</v>
      </c>
      <c r="K1967" s="13" t="s">
        <v>15451</v>
      </c>
      <c r="L1967" s="13" t="s">
        <v>14680</v>
      </c>
      <c r="M1967" s="13"/>
      <c r="N1967" s="13" t="s">
        <v>14680</v>
      </c>
      <c r="O1967" s="13" t="s">
        <v>14680</v>
      </c>
      <c r="P1967" s="166" t="str">
        <f>IFERROR(VLOOKUP(D1967,'TPMS-auto'!A:D, 4,0),"Not-in-TPMS")</f>
        <v>0008169</v>
      </c>
      <c r="Q1967" s="166" t="str">
        <f>VLOOKUP(Table2[[#This Row],[Unit Number]],Ops,3,0)</f>
        <v>Carol &amp; Tasha</v>
      </c>
      <c r="R1967" s="172" t="str">
        <f>IFERROR(VLOOKUP(Table2[[#This Row],[Enterprise ID]], 'ExistingRental-12.11'!A:H, 3, 0), "Not Open On 12.11")</f>
        <v>Not Open On 12.11</v>
      </c>
      <c r="S1967" s="166" t="str">
        <f>IF(Table2[[#This Row],[Start Rental Date]]="New Rental", "New Rental", "Rental Extension Request")</f>
        <v>New Rental</v>
      </c>
      <c r="T1967" s="166" t="str">
        <f>IFERROR(IF(Table2[[#This Row],[Date of this request]]-Table2[[#This Row],[Tech Service Date]]&lt;60, "New Hire Rental", "Truck Breakdown"), "New Hire Rental")</f>
        <v>Truck Breakdown</v>
      </c>
      <c r="U1967" s="166" t="str">
        <f>IFERROR(VLOOKUP(Table2[[#This Row],[Enterprise ID]], 'ExistingRental-12.11'!A:H, 7, 0), "Not Open On 12.11")</f>
        <v>Not Open On 12.11</v>
      </c>
      <c r="V1967" s="172">
        <f>IFERROR(VLOOKUP(Table2[[#This Row],[Enterprise ID]],'Tech-ServiceDate'!A:B,2,0), "EitherNewHire or Termed")</f>
        <v>45193</v>
      </c>
    </row>
    <row r="1968" spans="1:22" ht="33.75" customHeight="1">
      <c r="A1968" s="15">
        <v>46057</v>
      </c>
      <c r="B1968" s="8">
        <v>23944</v>
      </c>
      <c r="C1968" s="9" t="s">
        <v>19600</v>
      </c>
      <c r="D1968" s="10" t="s">
        <v>19601</v>
      </c>
      <c r="E1968" s="174" t="str">
        <f t="shared" si="75"/>
        <v>23944</v>
      </c>
      <c r="F1968" s="175" t="str">
        <f>IFERROR(VLOOKUP(D1968,'TPMS-auto'!A:J, 10,0), "Not-in-TPMS")</f>
        <v>Not-in-TPMS</v>
      </c>
      <c r="G1968" s="175" t="str">
        <f>IFERROR(VLOOKUP(D1968,'TPMS-auto'!A:J,6,0),"Not-in-TPMS")</f>
        <v>Not-in-TPMS</v>
      </c>
      <c r="H1968" s="12" t="s">
        <v>14676</v>
      </c>
      <c r="I1968" s="11" t="s">
        <v>19696</v>
      </c>
      <c r="J1968" s="13" t="s">
        <v>19697</v>
      </c>
      <c r="K1968" s="3" t="s">
        <v>14679</v>
      </c>
      <c r="L1968" s="13" t="s">
        <v>14680</v>
      </c>
      <c r="M1968" s="13"/>
      <c r="N1968" s="13" t="s">
        <v>14680</v>
      </c>
      <c r="O1968" s="13" t="s">
        <v>14680</v>
      </c>
      <c r="P1968" s="166" t="str">
        <f>IFERROR(VLOOKUP(D1968,'TPMS-auto'!A:D, 4,0),"Not-in-TPMS")</f>
        <v>Not-in-TPMS</v>
      </c>
      <c r="Q1968" s="166" t="e">
        <f>VLOOKUP(Table2[[#This Row],[Unit Number]],Ops,3,0)</f>
        <v>#N/A</v>
      </c>
      <c r="R1968" s="172" t="str">
        <f>IFERROR(VLOOKUP(Table2[[#This Row],[Enterprise ID]], 'ExistingRental-12.11'!A:H, 3, 0), "Not Open On 12.11")</f>
        <v>Not Open On 12.11</v>
      </c>
      <c r="S1968" s="166" t="str">
        <f>IF(Table2[[#This Row],[Start Rental Date]]="New Rental", "New Rental", "Rental Extension Request")</f>
        <v>New Rental</v>
      </c>
      <c r="T1968" s="166" t="str">
        <f>IFERROR(IF(Table2[[#This Row],[Date of this request]]-Table2[[#This Row],[Tech Service Date]]&lt;60, "New Hire Rental", "Truck Breakdown"), "New Hire Rental")</f>
        <v>New Hire Rental</v>
      </c>
      <c r="U1968" s="166" t="str">
        <f>IFERROR(VLOOKUP(Table2[[#This Row],[Enterprise ID]], 'ExistingRental-12.11'!A:H, 7, 0), "Not Open On 12.11")</f>
        <v>Not Open On 12.11</v>
      </c>
      <c r="V1968" s="172" t="str">
        <f>IFERROR(VLOOKUP(Table2[[#This Row],[Enterprise ID]],'Tech-ServiceDate'!A:B,2,0), "EitherNewHire or Termed")</f>
        <v>EitherNewHire or Termed</v>
      </c>
    </row>
    <row r="1969" spans="1:22" ht="33.75" customHeight="1">
      <c r="A1969" s="15">
        <v>46057</v>
      </c>
      <c r="B1969" s="8">
        <v>61275</v>
      </c>
      <c r="C1969" s="9" t="s">
        <v>17064</v>
      </c>
      <c r="D1969" s="10" t="s">
        <v>15579</v>
      </c>
      <c r="E1969" s="174" t="str">
        <f t="shared" si="75"/>
        <v>61275</v>
      </c>
      <c r="F1969" s="175">
        <f>IFERROR(VLOOKUP(D1969,'TPMS-auto'!A:J, 10,0), "Not-in-TPMS")</f>
        <v>5035190109</v>
      </c>
      <c r="G1969" s="175" t="str">
        <f>IFERROR(VLOOKUP(D1969,'TPMS-auto'!A:J,6,0),"Not-in-TPMS")</f>
        <v>061275</v>
      </c>
      <c r="H1969" s="12" t="s">
        <v>14676</v>
      </c>
      <c r="I1969" s="11" t="s">
        <v>19698</v>
      </c>
      <c r="J1969" s="13" t="s">
        <v>19699</v>
      </c>
      <c r="K1969" s="3" t="s">
        <v>14679</v>
      </c>
      <c r="L1969" s="13" t="s">
        <v>14680</v>
      </c>
      <c r="M1969" s="13"/>
      <c r="N1969" s="13" t="s">
        <v>14680</v>
      </c>
      <c r="O1969" s="13" t="s">
        <v>14680</v>
      </c>
      <c r="P1969" s="166" t="str">
        <f>IFERROR(VLOOKUP(D1969,'TPMS-auto'!A:D, 4,0),"Not-in-TPMS")</f>
        <v>0008228</v>
      </c>
      <c r="Q1969" s="166" t="str">
        <f>VLOOKUP(Table2[[#This Row],[Unit Number]],Ops,3,0)</f>
        <v>Carol &amp; Tasha</v>
      </c>
      <c r="R1969" s="172" t="str">
        <f>IFERROR(VLOOKUP(Table2[[#This Row],[Enterprise ID]], 'ExistingRental-12.11'!A:H, 3, 0), "Not Open On 12.11")</f>
        <v>Not Open On 12.11</v>
      </c>
      <c r="S1969" s="166" t="str">
        <f>IF(Table2[[#This Row],[Start Rental Date]]="New Rental", "New Rental", "Rental Extension Request")</f>
        <v>New Rental</v>
      </c>
      <c r="T1969" s="166" t="str">
        <f>IFERROR(IF(Table2[[#This Row],[Date of this request]]-Table2[[#This Row],[Tech Service Date]]&lt;60, "New Hire Rental", "Truck Breakdown"), "New Hire Rental")</f>
        <v>Truck Breakdown</v>
      </c>
      <c r="U1969" s="166" t="str">
        <f>IFERROR(VLOOKUP(Table2[[#This Row],[Enterprise ID]], 'ExistingRental-12.11'!A:H, 7, 0), "Not Open On 12.11")</f>
        <v>Not Open On 12.11</v>
      </c>
      <c r="V1969" s="172">
        <f>IFERROR(VLOOKUP(Table2[[#This Row],[Enterprise ID]],'Tech-ServiceDate'!A:B,2,0), "EitherNewHire or Termed")</f>
        <v>45907</v>
      </c>
    </row>
    <row r="1970" spans="1:22" ht="33.75" customHeight="1">
      <c r="A1970" s="15">
        <v>46058</v>
      </c>
      <c r="B1970" s="8">
        <v>36882</v>
      </c>
      <c r="C1970" s="9" t="s">
        <v>19700</v>
      </c>
      <c r="D1970" s="10" t="s">
        <v>19701</v>
      </c>
      <c r="E1970" s="174" t="str">
        <f t="shared" si="75"/>
        <v>36882</v>
      </c>
      <c r="F1970" s="175">
        <f>IFERROR(VLOOKUP(D1970,'TPMS-auto'!A:J, 10,0), "Not-in-TPMS")</f>
        <v>9567780314</v>
      </c>
      <c r="G1970" s="175" t="str">
        <f>IFERROR(VLOOKUP(D1970,'TPMS-auto'!A:J,6,0),"Not-in-TPMS")</f>
        <v>036882</v>
      </c>
      <c r="H1970" s="12" t="s">
        <v>14676</v>
      </c>
      <c r="I1970" s="11"/>
      <c r="J1970" s="13" t="s">
        <v>19702</v>
      </c>
      <c r="K1970" s="3" t="s">
        <v>14679</v>
      </c>
      <c r="L1970" s="13"/>
      <c r="M1970" s="13"/>
      <c r="N1970" s="13" t="s">
        <v>14680</v>
      </c>
      <c r="O1970" s="13" t="s">
        <v>14680</v>
      </c>
      <c r="P1970" s="166" t="str">
        <f>IFERROR(VLOOKUP(D1970,'TPMS-auto'!A:D, 4,0),"Not-in-TPMS")</f>
        <v>0008147</v>
      </c>
      <c r="Q1970" s="166" t="str">
        <f>VLOOKUP(Table2[[#This Row],[Unit Number]],Ops,3,0)</f>
        <v>Carol &amp; Tasha</v>
      </c>
      <c r="R1970" s="172">
        <f>IFERROR(VLOOKUP(Table2[[#This Row],[Enterprise ID]], 'ExistingRental-12.11'!A:H, 3, 0), "Not Open On 12.11")</f>
        <v>45864</v>
      </c>
      <c r="S1970" s="166" t="str">
        <f>IF(Table2[[#This Row],[Start Rental Date]]="New Rental", "New Rental", "Rental Extension Request")</f>
        <v>New Rental</v>
      </c>
      <c r="T1970" s="166" t="str">
        <f>IFERROR(IF(Table2[[#This Row],[Date of this request]]-Table2[[#This Row],[Tech Service Date]]&lt;60, "New Hire Rental", "Truck Breakdown"), "New Hire Rental")</f>
        <v>Truck Breakdown</v>
      </c>
      <c r="U1970" s="166" t="str">
        <f>IFERROR(VLOOKUP(Table2[[#This Row],[Enterprise ID]], 'ExistingRental-12.11'!A:H, 7, 0), "Not Open On 12.11")</f>
        <v>RENE CORTEZ</v>
      </c>
      <c r="V1970" s="172">
        <f>IFERROR(VLOOKUP(Table2[[#This Row],[Enterprise ID]],'Tech-ServiceDate'!A:B,2,0), "EitherNewHire or Termed")</f>
        <v>45627</v>
      </c>
    </row>
    <row r="1971" spans="1:22" ht="33.75" customHeight="1">
      <c r="A1971" s="15">
        <v>46058</v>
      </c>
      <c r="B1971" s="8">
        <v>46863</v>
      </c>
      <c r="C1971" s="9" t="s">
        <v>18078</v>
      </c>
      <c r="D1971" s="10" t="s">
        <v>16409</v>
      </c>
      <c r="E1971" s="174" t="str">
        <f t="shared" si="75"/>
        <v>46863</v>
      </c>
      <c r="F1971" s="175">
        <f>IFERROR(VLOOKUP(D1971,'TPMS-auto'!A:J, 10,0), "Not-in-TPMS")</f>
        <v>2608042842</v>
      </c>
      <c r="G1971" s="175" t="str">
        <f>IFERROR(VLOOKUP(D1971,'TPMS-auto'!A:J,6,0),"Not-in-TPMS")</f>
        <v>046863</v>
      </c>
      <c r="H1971" s="12" t="s">
        <v>14676</v>
      </c>
      <c r="I1971" s="11" t="s">
        <v>18079</v>
      </c>
      <c r="J1971" s="13" t="s">
        <v>19703</v>
      </c>
      <c r="K1971" s="3" t="s">
        <v>14679</v>
      </c>
      <c r="L1971" s="13" t="s">
        <v>14680</v>
      </c>
      <c r="M1971" s="13"/>
      <c r="N1971" s="13" t="s">
        <v>14680</v>
      </c>
      <c r="O1971" s="13" t="s">
        <v>14680</v>
      </c>
      <c r="P1971" s="166" t="str">
        <f>IFERROR(VLOOKUP(D1971,'TPMS-auto'!A:D, 4,0),"Not-in-TPMS")</f>
        <v>0008096</v>
      </c>
      <c r="Q1971" s="166" t="str">
        <f>VLOOKUP(Table2[[#This Row],[Unit Number]],Ops,3,0)</f>
        <v>Monica, Cheryl &amp; Machell</v>
      </c>
      <c r="R1971" s="172">
        <f>IFERROR(VLOOKUP(Table2[[#This Row],[Enterprise ID]], 'ExistingRental-12.11'!A:H, 3, 0), "Not Open On 12.11")</f>
        <v>45992</v>
      </c>
      <c r="S1971" s="166" t="str">
        <f>IF(Table2[[#This Row],[Start Rental Date]]="New Rental", "New Rental", "Rental Extension Request")</f>
        <v>New Rental</v>
      </c>
      <c r="T1971" s="166" t="str">
        <f>IFERROR(IF(Table2[[#This Row],[Date of this request]]-Table2[[#This Row],[Tech Service Date]]&lt;60, "New Hire Rental", "Truck Breakdown"), "New Hire Rental")</f>
        <v>Truck Breakdown</v>
      </c>
      <c r="U1971" s="166" t="str">
        <f>IFERROR(VLOOKUP(Table2[[#This Row],[Enterprise ID]], 'ExistingRental-12.11'!A:H, 7, 0), "Not Open On 12.11")</f>
        <v>ANTHONY ARNOLD</v>
      </c>
      <c r="V1971" s="172">
        <f>IFERROR(VLOOKUP(Table2[[#This Row],[Enterprise ID]],'Tech-ServiceDate'!A:B,2,0), "EitherNewHire or Termed")</f>
        <v>45935</v>
      </c>
    </row>
    <row r="1972" spans="1:22" ht="33.75" customHeight="1">
      <c r="A1972" s="15">
        <v>46058</v>
      </c>
      <c r="B1972" s="8">
        <v>37254</v>
      </c>
      <c r="C1972" s="9" t="s">
        <v>19704</v>
      </c>
      <c r="D1972" s="10" t="s">
        <v>19705</v>
      </c>
      <c r="E1972" s="174" t="str">
        <f t="shared" si="75"/>
        <v>37254</v>
      </c>
      <c r="F1972" s="175">
        <f>IFERROR(VLOOKUP(D1972,'TPMS-auto'!A:J, 10,0), "Not-in-TPMS")</f>
        <v>4027131259</v>
      </c>
      <c r="G1972" s="175" t="str">
        <f>IFERROR(VLOOKUP(D1972,'TPMS-auto'!A:J,6,0),"Not-in-TPMS")</f>
        <v>037254</v>
      </c>
      <c r="H1972" s="12" t="s">
        <v>14676</v>
      </c>
      <c r="I1972" s="11" t="s">
        <v>19706</v>
      </c>
      <c r="J1972" s="13" t="s">
        <v>19707</v>
      </c>
      <c r="K1972" s="3" t="s">
        <v>14679</v>
      </c>
      <c r="L1972" s="13" t="s">
        <v>14680</v>
      </c>
      <c r="M1972" s="13"/>
      <c r="N1972" s="13" t="s">
        <v>14680</v>
      </c>
      <c r="O1972" s="13" t="s">
        <v>14680</v>
      </c>
      <c r="P1972" s="166" t="str">
        <f>IFERROR(VLOOKUP(D1972,'TPMS-auto'!A:D, 4,0),"Not-in-TPMS")</f>
        <v>0008162</v>
      </c>
      <c r="Q1972" s="166" t="str">
        <f>VLOOKUP(Table2[[#This Row],[Unit Number]],Ops,3,0)</f>
        <v>Monica, Cheryl &amp; Machell</v>
      </c>
      <c r="R1972" s="172" t="str">
        <f>IFERROR(VLOOKUP(Table2[[#This Row],[Enterprise ID]], 'ExistingRental-12.11'!A:H, 3, 0), "Not Open On 12.11")</f>
        <v>Not Open On 12.11</v>
      </c>
      <c r="S1972" s="166" t="str">
        <f>IF(Table2[[#This Row],[Start Rental Date]]="New Rental", "New Rental", "Rental Extension Request")</f>
        <v>New Rental</v>
      </c>
      <c r="T1972" s="166" t="str">
        <f>IFERROR(IF(Table2[[#This Row],[Date of this request]]-Table2[[#This Row],[Tech Service Date]]&lt;60, "New Hire Rental", "Truck Breakdown"), "New Hire Rental")</f>
        <v>Truck Breakdown</v>
      </c>
      <c r="U1972" s="166" t="str">
        <f>IFERROR(VLOOKUP(Table2[[#This Row],[Enterprise ID]], 'ExistingRental-12.11'!A:H, 7, 0), "Not Open On 12.11")</f>
        <v>Not Open On 12.11</v>
      </c>
      <c r="V1972" s="172">
        <f>IFERROR(VLOOKUP(Table2[[#This Row],[Enterprise ID]],'Tech-ServiceDate'!A:B,2,0), "EitherNewHire or Termed")</f>
        <v>45977</v>
      </c>
    </row>
    <row r="1973" spans="1:22" ht="33.75" customHeight="1">
      <c r="A1973" s="15">
        <v>46058</v>
      </c>
      <c r="B1973" s="8">
        <v>47138</v>
      </c>
      <c r="C1973" s="9" t="s">
        <v>19708</v>
      </c>
      <c r="D1973" s="10" t="s">
        <v>12388</v>
      </c>
      <c r="E1973" s="174" t="str">
        <f t="shared" si="75"/>
        <v>47138</v>
      </c>
      <c r="F1973" s="175">
        <f>IFERROR(VLOOKUP(D1973,'TPMS-auto'!A:J, 10,0), "Not-in-TPMS")</f>
        <v>8438552652</v>
      </c>
      <c r="G1973" s="175" t="str">
        <f>IFERROR(VLOOKUP(D1973,'TPMS-auto'!A:J,6,0),"Not-in-TPMS")</f>
        <v>047138</v>
      </c>
      <c r="H1973" s="12" t="s">
        <v>14676</v>
      </c>
      <c r="I1973" s="11" t="s">
        <v>17730</v>
      </c>
      <c r="J1973" s="13" t="s">
        <v>19709</v>
      </c>
      <c r="K1973" s="3" t="s">
        <v>14679</v>
      </c>
      <c r="L1973" s="13" t="s">
        <v>14680</v>
      </c>
      <c r="M1973" s="13"/>
      <c r="N1973" s="13" t="s">
        <v>14680</v>
      </c>
      <c r="O1973" s="13" t="s">
        <v>14680</v>
      </c>
      <c r="P1973" s="166" t="str">
        <f>IFERROR(VLOOKUP(D1973,'TPMS-auto'!A:D, 4,0),"Not-in-TPMS")</f>
        <v>0008175</v>
      </c>
      <c r="Q1973" s="166" t="str">
        <f>VLOOKUP(Table2[[#This Row],[Unit Number]],Ops,3,0)</f>
        <v>Rob &amp; Andrea</v>
      </c>
      <c r="R1973" s="172" t="str">
        <f>IFERROR(VLOOKUP(Table2[[#This Row],[Enterprise ID]], 'ExistingRental-12.11'!A:H, 3, 0), "Not Open On 12.11")</f>
        <v>Not Open On 12.11</v>
      </c>
      <c r="S1973" s="166" t="str">
        <f>IF(Table2[[#This Row],[Start Rental Date]]="New Rental", "New Rental", "Rental Extension Request")</f>
        <v>New Rental</v>
      </c>
      <c r="T1973" s="166" t="str">
        <f>IFERROR(IF(Table2[[#This Row],[Date of this request]]-Table2[[#This Row],[Tech Service Date]]&lt;60, "New Hire Rental", "Truck Breakdown"), "New Hire Rental")</f>
        <v>Truck Breakdown</v>
      </c>
      <c r="U1973" s="166" t="str">
        <f>IFERROR(VLOOKUP(Table2[[#This Row],[Enterprise ID]], 'ExistingRental-12.11'!A:H, 7, 0), "Not Open On 12.11")</f>
        <v>Not Open On 12.11</v>
      </c>
      <c r="V1973" s="172">
        <f>IFERROR(VLOOKUP(Table2[[#This Row],[Enterprise ID]],'Tech-ServiceDate'!A:B,2,0), "EitherNewHire or Termed")</f>
        <v>37067</v>
      </c>
    </row>
    <row r="1974" spans="1:22" ht="33.75" customHeight="1">
      <c r="A1974" s="15">
        <v>46058</v>
      </c>
      <c r="B1974" s="8">
        <v>46727</v>
      </c>
      <c r="C1974" s="9" t="s">
        <v>19710</v>
      </c>
      <c r="D1974" s="10" t="s">
        <v>19711</v>
      </c>
      <c r="E1974" s="174" t="str">
        <f t="shared" si="75"/>
        <v>46727</v>
      </c>
      <c r="F1974" s="175" t="str">
        <f>IFERROR(VLOOKUP(D1974,'TPMS-auto'!A:J, 10,0), "Not-in-TPMS")</f>
        <v>Not-in-TPMS</v>
      </c>
      <c r="G1974" s="175" t="str">
        <f>IFERROR(VLOOKUP(D1974,'TPMS-auto'!A:J,6,0),"Not-in-TPMS")</f>
        <v>Not-in-TPMS</v>
      </c>
      <c r="H1974" s="12" t="s">
        <v>14676</v>
      </c>
      <c r="I1974" s="11"/>
      <c r="J1974" s="13" t="s">
        <v>18039</v>
      </c>
      <c r="K1974" s="3" t="s">
        <v>14679</v>
      </c>
      <c r="L1974" s="13" t="s">
        <v>14680</v>
      </c>
      <c r="M1974" s="13"/>
      <c r="N1974" s="13" t="s">
        <v>14680</v>
      </c>
      <c r="O1974" s="13" t="s">
        <v>14680</v>
      </c>
      <c r="P1974" s="166" t="str">
        <f>IFERROR(VLOOKUP(D1974,'TPMS-auto'!A:D, 4,0),"Not-in-TPMS")</f>
        <v>Not-in-TPMS</v>
      </c>
      <c r="Q1974" s="166" t="e">
        <f>VLOOKUP(Table2[[#This Row],[Unit Number]],Ops,3,0)</f>
        <v>#N/A</v>
      </c>
      <c r="R1974" s="172" t="str">
        <f>IFERROR(VLOOKUP(Table2[[#This Row],[Enterprise ID]], 'ExistingRental-12.11'!A:H, 3, 0), "Not Open On 12.11")</f>
        <v>Not Open On 12.11</v>
      </c>
      <c r="S1974" s="166" t="str">
        <f>IF(Table2[[#This Row],[Start Rental Date]]="New Rental", "New Rental", "Rental Extension Request")</f>
        <v>New Rental</v>
      </c>
      <c r="T1974" s="166" t="str">
        <f>IFERROR(IF(Table2[[#This Row],[Date of this request]]-Table2[[#This Row],[Tech Service Date]]&lt;60, "New Hire Rental", "Truck Breakdown"), "New Hire Rental")</f>
        <v>New Hire Rental</v>
      </c>
      <c r="U1974" s="166" t="str">
        <f>IFERROR(VLOOKUP(Table2[[#This Row],[Enterprise ID]], 'ExistingRental-12.11'!A:H, 7, 0), "Not Open On 12.11")</f>
        <v>Not Open On 12.11</v>
      </c>
      <c r="V1974" s="172" t="str">
        <f>IFERROR(VLOOKUP(Table2[[#This Row],[Enterprise ID]],'Tech-ServiceDate'!A:B,2,0), "EitherNewHire or Termed")</f>
        <v>EitherNewHire or Termed</v>
      </c>
    </row>
    <row r="1975" spans="1:22" ht="33.75" customHeight="1">
      <c r="A1975" s="15">
        <v>46058</v>
      </c>
      <c r="B1975" s="8">
        <v>36184</v>
      </c>
      <c r="C1975" s="9" t="s">
        <v>19712</v>
      </c>
      <c r="D1975" s="10" t="s">
        <v>12808</v>
      </c>
      <c r="E1975" s="174" t="str">
        <f t="shared" si="75"/>
        <v>36184</v>
      </c>
      <c r="F1975" s="175">
        <f>IFERROR(VLOOKUP(D1975,'TPMS-auto'!A:J, 10,0), "Not-in-TPMS")</f>
        <v>4129103674</v>
      </c>
      <c r="G1975" s="175" t="str">
        <f>IFERROR(VLOOKUP(D1975,'TPMS-auto'!A:J,6,0),"Not-in-TPMS")</f>
        <v>036184</v>
      </c>
      <c r="H1975" s="12" t="s">
        <v>14676</v>
      </c>
      <c r="I1975" s="11" t="s">
        <v>18850</v>
      </c>
      <c r="J1975" s="13" t="s">
        <v>19713</v>
      </c>
      <c r="K1975" s="3" t="s">
        <v>14679</v>
      </c>
      <c r="L1975" s="13" t="s">
        <v>14680</v>
      </c>
      <c r="M1975" s="13"/>
      <c r="N1975" s="13" t="s">
        <v>14680</v>
      </c>
      <c r="O1975" s="13" t="s">
        <v>14680</v>
      </c>
      <c r="P1975" s="166" t="str">
        <f>IFERROR(VLOOKUP(D1975,'TPMS-auto'!A:D, 4,0),"Not-in-TPMS")</f>
        <v>0006141</v>
      </c>
      <c r="Q1975" s="166" t="str">
        <f>VLOOKUP(Table2[[#This Row],[Unit Number]],Ops,3,0)</f>
        <v>Monica, Cheryl &amp; Machell</v>
      </c>
      <c r="R1975" s="172">
        <f>IFERROR(VLOOKUP(Table2[[#This Row],[Enterprise ID]], 'ExistingRental-12.11'!A:H, 3, 0), "Not Open On 12.11")</f>
        <v>45979</v>
      </c>
      <c r="S1975" s="166" t="str">
        <f>IF(Table2[[#This Row],[Start Rental Date]]="New Rental", "New Rental", "Rental Extension Request")</f>
        <v>New Rental</v>
      </c>
      <c r="T1975" s="166" t="str">
        <f>IFERROR(IF(Table2[[#This Row],[Date of this request]]-Table2[[#This Row],[Tech Service Date]]&lt;60, "New Hire Rental", "Truck Breakdown"), "New Hire Rental")</f>
        <v>Truck Breakdown</v>
      </c>
      <c r="U1975" s="166" t="str">
        <f>IFERROR(VLOOKUP(Table2[[#This Row],[Enterprise ID]], 'ExistingRental-12.11'!A:H, 7, 0), "Not Open On 12.11")</f>
        <v>SALVATORE PALLOTTI</v>
      </c>
      <c r="V1975" s="172">
        <f>IFERROR(VLOOKUP(Table2[[#This Row],[Enterprise ID]],'Tech-ServiceDate'!A:B,2,0), "EitherNewHire or Termed")</f>
        <v>36182</v>
      </c>
    </row>
    <row r="1976" spans="1:22" ht="33.75" customHeight="1">
      <c r="A1976" s="15">
        <v>46058</v>
      </c>
      <c r="B1976" s="8">
        <v>22032</v>
      </c>
      <c r="C1976" s="9" t="s">
        <v>19714</v>
      </c>
      <c r="D1976" s="10" t="s">
        <v>19715</v>
      </c>
      <c r="E1976" s="174" t="str">
        <f t="shared" si="75"/>
        <v>22032</v>
      </c>
      <c r="F1976" s="175" t="str">
        <f>IFERROR(VLOOKUP(D1976,'TPMS-auto'!A:J, 10,0), "Not-in-TPMS")</f>
        <v>Not-in-TPMS</v>
      </c>
      <c r="G1976" s="175" t="str">
        <f>IFERROR(VLOOKUP(D1976,'TPMS-auto'!A:J,6,0),"Not-in-TPMS")</f>
        <v>Not-in-TPMS</v>
      </c>
      <c r="H1976" s="12" t="s">
        <v>14676</v>
      </c>
      <c r="I1976" s="11"/>
      <c r="J1976" s="13" t="s">
        <v>18039</v>
      </c>
      <c r="K1976" s="3" t="s">
        <v>14679</v>
      </c>
      <c r="L1976" s="13" t="s">
        <v>14680</v>
      </c>
      <c r="M1976" s="13"/>
      <c r="N1976" s="13" t="s">
        <v>14680</v>
      </c>
      <c r="O1976" s="13" t="s">
        <v>14680</v>
      </c>
      <c r="P1976" s="166" t="str">
        <f>IFERROR(VLOOKUP(D1976,'TPMS-auto'!A:D, 4,0),"Not-in-TPMS")</f>
        <v>Not-in-TPMS</v>
      </c>
      <c r="Q1976" s="166" t="e">
        <f>VLOOKUP(Table2[[#This Row],[Unit Number]],Ops,3,0)</f>
        <v>#N/A</v>
      </c>
      <c r="R1976" s="172" t="str">
        <f>IFERROR(VLOOKUP(Table2[[#This Row],[Enterprise ID]], 'ExistingRental-12.11'!A:H, 3, 0), "Not Open On 12.11")</f>
        <v>Not Open On 12.11</v>
      </c>
      <c r="S1976" s="166" t="str">
        <f>IF(Table2[[#This Row],[Start Rental Date]]="New Rental", "New Rental", "Rental Extension Request")</f>
        <v>New Rental</v>
      </c>
      <c r="T1976" s="166" t="str">
        <f>IFERROR(IF(Table2[[#This Row],[Date of this request]]-Table2[[#This Row],[Tech Service Date]]&lt;60, "New Hire Rental", "Truck Breakdown"), "New Hire Rental")</f>
        <v>New Hire Rental</v>
      </c>
      <c r="U1976" s="166" t="str">
        <f>IFERROR(VLOOKUP(Table2[[#This Row],[Enterprise ID]], 'ExistingRental-12.11'!A:H, 7, 0), "Not Open On 12.11")</f>
        <v>Not Open On 12.11</v>
      </c>
      <c r="V1976" s="172" t="str">
        <f>IFERROR(VLOOKUP(Table2[[#This Row],[Enterprise ID]],'Tech-ServiceDate'!A:B,2,0), "EitherNewHire or Termed")</f>
        <v>EitherNewHire or Termed</v>
      </c>
    </row>
    <row r="1977" spans="1:22" ht="33.75" customHeight="1">
      <c r="A1977" s="15">
        <v>46058</v>
      </c>
      <c r="B1977" s="8">
        <v>46404</v>
      </c>
      <c r="C1977" s="9" t="s">
        <v>19716</v>
      </c>
      <c r="D1977" s="10" t="s">
        <v>10162</v>
      </c>
      <c r="E1977" s="174" t="str">
        <f t="shared" si="75"/>
        <v>46404</v>
      </c>
      <c r="F1977" s="175">
        <f>IFERROR(VLOOKUP(D1977,'TPMS-auto'!A:J, 10,0), "Not-in-TPMS")</f>
        <v>2027903819</v>
      </c>
      <c r="G1977" s="175" t="str">
        <f>IFERROR(VLOOKUP(D1977,'TPMS-auto'!A:J,6,0),"Not-in-TPMS")</f>
        <v>046404</v>
      </c>
      <c r="H1977" s="12" t="s">
        <v>14676</v>
      </c>
      <c r="I1977" s="11" t="s">
        <v>19717</v>
      </c>
      <c r="J1977" s="13" t="s">
        <v>17114</v>
      </c>
      <c r="K1977" s="3" t="s">
        <v>14679</v>
      </c>
      <c r="L1977" s="13" t="s">
        <v>14680</v>
      </c>
      <c r="M1977" s="13"/>
      <c r="N1977" s="13" t="s">
        <v>14680</v>
      </c>
      <c r="O1977" s="13" t="s">
        <v>14680</v>
      </c>
      <c r="P1977" s="166" t="str">
        <f>IFERROR(VLOOKUP(D1977,'TPMS-auto'!A:D, 4,0),"Not-in-TPMS")</f>
        <v>0007088</v>
      </c>
      <c r="Q1977" s="166" t="str">
        <f>VLOOKUP(Table2[[#This Row],[Unit Number]],Ops,3,0)</f>
        <v>Carol &amp; Tasha</v>
      </c>
      <c r="R1977" s="172" t="str">
        <f>IFERROR(VLOOKUP(Table2[[#This Row],[Enterprise ID]], 'ExistingRental-12.11'!A:H, 3, 0), "Not Open On 12.11")</f>
        <v>Not Open On 12.11</v>
      </c>
      <c r="S1977" s="166" t="str">
        <f>IF(Table2[[#This Row],[Start Rental Date]]="New Rental", "New Rental", "Rental Extension Request")</f>
        <v>New Rental</v>
      </c>
      <c r="T1977" s="166" t="str">
        <f>IFERROR(IF(Table2[[#This Row],[Date of this request]]-Table2[[#This Row],[Tech Service Date]]&lt;60, "New Hire Rental", "Truck Breakdown"), "New Hire Rental")</f>
        <v>Truck Breakdown</v>
      </c>
      <c r="U1977" s="166" t="str">
        <f>IFERROR(VLOOKUP(Table2[[#This Row],[Enterprise ID]], 'ExistingRental-12.11'!A:H, 7, 0), "Not Open On 12.11")</f>
        <v>Not Open On 12.11</v>
      </c>
      <c r="V1977" s="172">
        <f>IFERROR(VLOOKUP(Table2[[#This Row],[Enterprise ID]],'Tech-ServiceDate'!A:B,2,0), "EitherNewHire or Termed")</f>
        <v>38874</v>
      </c>
    </row>
    <row r="1978" spans="1:22" ht="33.75" customHeight="1">
      <c r="A1978" s="15">
        <v>46058</v>
      </c>
      <c r="B1978" s="8">
        <v>36221</v>
      </c>
      <c r="C1978" s="9" t="s">
        <v>19400</v>
      </c>
      <c r="D1978" s="10" t="s">
        <v>19401</v>
      </c>
      <c r="E1978" s="174" t="str">
        <f t="shared" si="75"/>
        <v>36221</v>
      </c>
      <c r="F1978" s="175" t="str">
        <f>IFERROR(VLOOKUP(D1978,'TPMS-auto'!A:J, 10,0), "Not-in-TPMS")</f>
        <v>Not-in-TPMS</v>
      </c>
      <c r="G1978" s="175" t="str">
        <f>IFERROR(VLOOKUP(D1978,'TPMS-auto'!A:J,6,0),"Not-in-TPMS")</f>
        <v>Not-in-TPMS</v>
      </c>
      <c r="H1978" s="12" t="s">
        <v>14676</v>
      </c>
      <c r="I1978" s="11"/>
      <c r="J1978" s="13" t="s">
        <v>18039</v>
      </c>
      <c r="K1978" s="3" t="s">
        <v>14679</v>
      </c>
      <c r="L1978" s="13" t="s">
        <v>14680</v>
      </c>
      <c r="M1978" s="13"/>
      <c r="N1978" s="13" t="s">
        <v>14680</v>
      </c>
      <c r="O1978" s="13" t="s">
        <v>14680</v>
      </c>
      <c r="P1978" s="166" t="str">
        <f>IFERROR(VLOOKUP(D1978,'TPMS-auto'!A:D, 4,0),"Not-in-TPMS")</f>
        <v>Not-in-TPMS</v>
      </c>
      <c r="Q1978" s="166" t="e">
        <f>VLOOKUP(Table2[[#This Row],[Unit Number]],Ops,3,0)</f>
        <v>#N/A</v>
      </c>
      <c r="R1978" s="172" t="str">
        <f>IFERROR(VLOOKUP(Table2[[#This Row],[Enterprise ID]], 'ExistingRental-12.11'!A:H, 3, 0), "Not Open On 12.11")</f>
        <v>Not Open On 12.11</v>
      </c>
      <c r="S1978" s="166" t="str">
        <f>IF(Table2[[#This Row],[Start Rental Date]]="New Rental", "New Rental", "Rental Extension Request")</f>
        <v>New Rental</v>
      </c>
      <c r="T1978" s="166" t="str">
        <f>IFERROR(IF(Table2[[#This Row],[Date of this request]]-Table2[[#This Row],[Tech Service Date]]&lt;60, "New Hire Rental", "Truck Breakdown"), "New Hire Rental")</f>
        <v>New Hire Rental</v>
      </c>
      <c r="U1978" s="166" t="str">
        <f>IFERROR(VLOOKUP(Table2[[#This Row],[Enterprise ID]], 'ExistingRental-12.11'!A:H, 7, 0), "Not Open On 12.11")</f>
        <v>Not Open On 12.11</v>
      </c>
      <c r="V1978" s="172" t="str">
        <f>IFERROR(VLOOKUP(Table2[[#This Row],[Enterprise ID]],'Tech-ServiceDate'!A:B,2,0), "EitherNewHire or Termed")</f>
        <v>EitherNewHire or Termed</v>
      </c>
    </row>
    <row r="1979" spans="1:22" ht="33.75" customHeight="1">
      <c r="A1979" s="15">
        <v>46058</v>
      </c>
      <c r="B1979" s="8">
        <v>23932</v>
      </c>
      <c r="C1979" s="9" t="s">
        <v>18259</v>
      </c>
      <c r="D1979" s="10" t="s">
        <v>16660</v>
      </c>
      <c r="E1979" s="174" t="str">
        <f t="shared" si="75"/>
        <v>23932</v>
      </c>
      <c r="F1979" s="175">
        <f>IFERROR(VLOOKUP(D1979,'TPMS-auto'!A:J, 10,0), "Not-in-TPMS")</f>
        <v>8646520260</v>
      </c>
      <c r="G1979" s="175">
        <f>IFERROR(VLOOKUP(D1979,'TPMS-auto'!A:J,6,0),"Not-in-TPMS")</f>
        <v>0</v>
      </c>
      <c r="H1979" s="12" t="s">
        <v>14676</v>
      </c>
      <c r="I1979" s="11" t="s">
        <v>19718</v>
      </c>
      <c r="J1979" s="13" t="s">
        <v>19719</v>
      </c>
      <c r="K1979" s="3" t="s">
        <v>14679</v>
      </c>
      <c r="L1979" s="13" t="s">
        <v>14680</v>
      </c>
      <c r="M1979" s="13"/>
      <c r="N1979" s="13" t="s">
        <v>14680</v>
      </c>
      <c r="O1979" s="13" t="s">
        <v>14680</v>
      </c>
      <c r="P1979" s="166" t="str">
        <f>IFERROR(VLOOKUP(D1979,'TPMS-auto'!A:D, 4,0),"Not-in-TPMS")</f>
        <v>0004766</v>
      </c>
      <c r="Q1979" s="166" t="str">
        <f>VLOOKUP(Table2[[#This Row],[Unit Number]],Ops,3,0)</f>
        <v>Rob &amp; Andrea</v>
      </c>
      <c r="R1979" s="172">
        <f>IFERROR(VLOOKUP(Table2[[#This Row],[Enterprise ID]], 'ExistingRental-12.11'!A:H, 3, 0), "Not Open On 12.11")</f>
        <v>45999</v>
      </c>
      <c r="S1979" s="166" t="str">
        <f>IF(Table2[[#This Row],[Start Rental Date]]="New Rental", "New Rental", "Rental Extension Request")</f>
        <v>New Rental</v>
      </c>
      <c r="T1979" s="166" t="str">
        <f>IFERROR(IF(Table2[[#This Row],[Date of this request]]-Table2[[#This Row],[Tech Service Date]]&lt;60, "New Hire Rental", "Truck Breakdown"), "New Hire Rental")</f>
        <v>Truck Breakdown</v>
      </c>
      <c r="U1979" s="166" t="str">
        <f>IFERROR(VLOOKUP(Table2[[#This Row],[Enterprise ID]], 'ExistingRental-12.11'!A:H, 7, 0), "Not Open On 12.11")</f>
        <v>JEFFERY YOWE</v>
      </c>
      <c r="V1979" s="172">
        <f>IFERROR(VLOOKUP(Table2[[#This Row],[Enterprise ID]],'Tech-ServiceDate'!A:B,2,0), "EitherNewHire or Termed")</f>
        <v>45928</v>
      </c>
    </row>
    <row r="1980" spans="1:22" ht="33.75" customHeight="1">
      <c r="A1980" s="15">
        <v>46058</v>
      </c>
      <c r="B1980" s="8">
        <v>36005</v>
      </c>
      <c r="C1980" s="9" t="s">
        <v>19720</v>
      </c>
      <c r="D1980" s="10" t="s">
        <v>19721</v>
      </c>
      <c r="E1980" s="174" t="str">
        <f t="shared" si="75"/>
        <v>36005</v>
      </c>
      <c r="F1980" s="175">
        <f>IFERROR(VLOOKUP(D1980,'TPMS-auto'!A:J, 10,0), "Not-in-TPMS")</f>
        <v>4109401525</v>
      </c>
      <c r="G1980" s="175" t="str">
        <f>IFERROR(VLOOKUP(D1980,'TPMS-auto'!A:J,6,0),"Not-in-TPMS")</f>
        <v>036005</v>
      </c>
      <c r="H1980" s="12" t="s">
        <v>14676</v>
      </c>
      <c r="I1980" s="11"/>
      <c r="J1980" s="13" t="s">
        <v>18039</v>
      </c>
      <c r="K1980" s="3" t="s">
        <v>14679</v>
      </c>
      <c r="L1980" s="13" t="s">
        <v>14680</v>
      </c>
      <c r="M1980" s="13"/>
      <c r="N1980" s="13" t="s">
        <v>14680</v>
      </c>
      <c r="O1980" s="13" t="s">
        <v>14680</v>
      </c>
      <c r="P1980" s="166" t="str">
        <f>IFERROR(VLOOKUP(D1980,'TPMS-auto'!A:D, 4,0),"Not-in-TPMS")</f>
        <v>0007084</v>
      </c>
      <c r="Q1980" s="166" t="str">
        <f>VLOOKUP(Table2[[#This Row],[Unit Number]],Ops,3,0)</f>
        <v>Monica, Cheryl &amp; Machell</v>
      </c>
      <c r="R1980" s="172" t="str">
        <f>IFERROR(VLOOKUP(Table2[[#This Row],[Enterprise ID]], 'ExistingRental-12.11'!A:H, 3, 0), "Not Open On 12.11")</f>
        <v>Not Open On 12.11</v>
      </c>
      <c r="S1980" s="166" t="str">
        <f>IF(Table2[[#This Row],[Start Rental Date]]="New Rental", "New Rental", "Rental Extension Request")</f>
        <v>New Rental</v>
      </c>
      <c r="T1980" s="166" t="str">
        <f>IFERROR(IF(Table2[[#This Row],[Date of this request]]-Table2[[#This Row],[Tech Service Date]]&lt;60, "New Hire Rental", "Truck Breakdown"), "New Hire Rental")</f>
        <v>Truck Breakdown</v>
      </c>
      <c r="U1980" s="166" t="str">
        <f>IFERROR(VLOOKUP(Table2[[#This Row],[Enterprise ID]], 'ExistingRental-12.11'!A:H, 7, 0), "Not Open On 12.11")</f>
        <v>Not Open On 12.11</v>
      </c>
      <c r="V1980" s="172">
        <f>IFERROR(VLOOKUP(Table2[[#This Row],[Enterprise ID]],'Tech-ServiceDate'!A:B,2,0), "EitherNewHire or Termed")</f>
        <v>42800</v>
      </c>
    </row>
    <row r="1981" spans="1:22" ht="33.75" customHeight="1">
      <c r="A1981" s="15">
        <v>46058</v>
      </c>
      <c r="B1981" s="8">
        <v>36234</v>
      </c>
      <c r="C1981" s="9" t="s">
        <v>19722</v>
      </c>
      <c r="D1981" s="10" t="s">
        <v>16788</v>
      </c>
      <c r="E1981" s="174" t="str">
        <f t="shared" si="75"/>
        <v>36234</v>
      </c>
      <c r="F1981" s="175" t="str">
        <f>IFERROR(VLOOKUP(D1981,'TPMS-auto'!A:J, 10,0), "Not-in-TPMS")</f>
        <v>Not-in-TPMS</v>
      </c>
      <c r="G1981" s="175" t="str">
        <f>IFERROR(VLOOKUP(D1981,'TPMS-auto'!A:J,6,0),"Not-in-TPMS")</f>
        <v>Not-in-TPMS</v>
      </c>
      <c r="H1981" s="12" t="s">
        <v>14676</v>
      </c>
      <c r="I1981" s="11" t="s">
        <v>19723</v>
      </c>
      <c r="J1981" s="13" t="s">
        <v>19724</v>
      </c>
      <c r="K1981" s="3" t="s">
        <v>14679</v>
      </c>
      <c r="L1981" s="13" t="s">
        <v>14680</v>
      </c>
      <c r="M1981" s="13"/>
      <c r="N1981" s="13" t="s">
        <v>14680</v>
      </c>
      <c r="O1981" s="13" t="s">
        <v>14680</v>
      </c>
      <c r="P1981" s="166" t="str">
        <f>IFERROR(VLOOKUP(D1981,'TPMS-auto'!A:D, 4,0),"Not-in-TPMS")</f>
        <v>Not-in-TPMS</v>
      </c>
      <c r="Q1981" s="166" t="e">
        <f>VLOOKUP(Table2[[#This Row],[Unit Number]],Ops,3,0)</f>
        <v>#N/A</v>
      </c>
      <c r="R1981" s="172">
        <f>IFERROR(VLOOKUP(Table2[[#This Row],[Enterprise ID]], 'ExistingRental-12.11'!A:H, 3, 0), "Not Open On 12.11")</f>
        <v>45958</v>
      </c>
      <c r="S1981" s="166" t="str">
        <f>IF(Table2[[#This Row],[Start Rental Date]]="New Rental", "New Rental", "Rental Extension Request")</f>
        <v>New Rental</v>
      </c>
      <c r="T1981" s="166" t="str">
        <f>IFERROR(IF(Table2[[#This Row],[Date of this request]]-Table2[[#This Row],[Tech Service Date]]&lt;60, "New Hire Rental", "Truck Breakdown"), "New Hire Rental")</f>
        <v>Truck Breakdown</v>
      </c>
      <c r="U1981" s="166" t="str">
        <f>IFERROR(VLOOKUP(Table2[[#This Row],[Enterprise ID]], 'ExistingRental-12.11'!A:H, 7, 0), "Not Open On 12.11")</f>
        <v>ROBERT HIGGINS</v>
      </c>
      <c r="V1981" s="172">
        <f>IFERROR(VLOOKUP(Table2[[#This Row],[Enterprise ID]],'Tech-ServiceDate'!A:B,2,0), "EitherNewHire or Termed")</f>
        <v>45760</v>
      </c>
    </row>
    <row r="1982" spans="1:22" ht="33.75" customHeight="1">
      <c r="A1982" s="15">
        <v>46058</v>
      </c>
      <c r="B1982" s="7">
        <v>21222</v>
      </c>
      <c r="C1982" s="4" t="s">
        <v>19109</v>
      </c>
      <c r="D1982" s="5" t="s">
        <v>19110</v>
      </c>
      <c r="E1982" s="176" t="str">
        <f t="shared" si="75"/>
        <v>21222</v>
      </c>
      <c r="F1982" s="181" t="str">
        <f>IFERROR(VLOOKUP(D1982,'TPMS-auto'!A:J, 10,0), "Not-in-TPMS")</f>
        <v>Not-in-TPMS</v>
      </c>
      <c r="G1982" s="181" t="str">
        <f>IFERROR(VLOOKUP(D1982,'TPMS-auto'!A:J,6,0),"Not-in-TPMS")</f>
        <v>Not-in-TPMS</v>
      </c>
      <c r="H1982" s="12">
        <v>45930</v>
      </c>
      <c r="I1982" s="11" t="s">
        <v>15623</v>
      </c>
      <c r="J1982" s="13" t="s">
        <v>15600</v>
      </c>
      <c r="K1982" s="3" t="s">
        <v>14679</v>
      </c>
      <c r="L1982" s="13" t="s">
        <v>14680</v>
      </c>
      <c r="M1982" s="13"/>
      <c r="N1982" s="13" t="s">
        <v>14680</v>
      </c>
      <c r="O1982" s="13" t="s">
        <v>14680</v>
      </c>
      <c r="P1982" s="166" t="str">
        <f>IFERROR(VLOOKUP(D1982,'TPMS-auto'!A:D, 4,0),"Not-in-TPMS")</f>
        <v>Not-in-TPMS</v>
      </c>
      <c r="Q1982" s="166" t="e">
        <f>VLOOKUP(Table2[[#This Row],[Unit Number]],Ops,3,0)</f>
        <v>#N/A</v>
      </c>
      <c r="R1982" s="173" t="str">
        <f>IFERROR(VLOOKUP(Table2[[#This Row],[Enterprise ID]], 'ExistingRental-12.11'!A:H, 3, 0), "Not Open On 12.11")</f>
        <v>Not Open On 12.11</v>
      </c>
      <c r="S1982" s="167" t="str">
        <f>IF(Table2[[#This Row],[Start Rental Date]]="New Rental", "New Rental", "Rental Extension Request")</f>
        <v>Rental Extension Request</v>
      </c>
      <c r="T1982" s="167" t="str">
        <f>IFERROR(IF(Table2[[#This Row],[Date of this request]]-Table2[[#This Row],[Tech Service Date]]&lt;60, "New Hire Rental", "Truck Breakdown"), "New Hire Rental")</f>
        <v>New Hire Rental</v>
      </c>
      <c r="U1982" s="167" t="str">
        <f>IFERROR(VLOOKUP(Table2[[#This Row],[Enterprise ID]], 'ExistingRental-12.11'!A:H, 7, 0), "Not Open On 12.11")</f>
        <v>Not Open On 12.11</v>
      </c>
      <c r="V1982" s="173" t="str">
        <f>IFERROR(VLOOKUP(Table2[[#This Row],[Enterprise ID]],'Tech-ServiceDate'!A:B,2,0), "EitherNewHire or Termed")</f>
        <v>EitherNewHire or Termed</v>
      </c>
    </row>
    <row r="1983" spans="1:22" ht="33.75" customHeight="1">
      <c r="A1983" s="15">
        <v>46058</v>
      </c>
      <c r="B1983" s="8">
        <v>61758</v>
      </c>
      <c r="C1983" s="9" t="s">
        <v>19725</v>
      </c>
      <c r="D1983" s="10" t="s">
        <v>19726</v>
      </c>
      <c r="E1983" s="174" t="str">
        <f t="shared" si="75"/>
        <v>61758</v>
      </c>
      <c r="F1983" s="175">
        <f>IFERROR(VLOOKUP(D1983,'TPMS-auto'!A:J, 10,0), "Not-in-TPMS")</f>
        <v>8152228237</v>
      </c>
      <c r="G1983" s="175" t="str">
        <f>IFERROR(VLOOKUP(D1983,'TPMS-auto'!A:J,6,0),"Not-in-TPMS")</f>
        <v>061758</v>
      </c>
      <c r="H1983" s="12" t="s">
        <v>14676</v>
      </c>
      <c r="I1983" s="11" t="s">
        <v>19727</v>
      </c>
      <c r="J1983" s="13" t="s">
        <v>19728</v>
      </c>
      <c r="K1983" s="3" t="s">
        <v>14679</v>
      </c>
      <c r="L1983" s="13" t="s">
        <v>14680</v>
      </c>
      <c r="M1983" s="13"/>
      <c r="N1983" s="13" t="s">
        <v>14680</v>
      </c>
      <c r="O1983" s="13" t="s">
        <v>14680</v>
      </c>
      <c r="P1983" s="166" t="str">
        <f>IFERROR(VLOOKUP(D1983,'TPMS-auto'!A:D, 4,0),"Not-in-TPMS")</f>
        <v>0008555</v>
      </c>
      <c r="Q1983" s="166" t="str">
        <f>VLOOKUP(Table2[[#This Row],[Unit Number]],Ops,3,0)</f>
        <v>Monica, Cheryl &amp; Machell</v>
      </c>
      <c r="R1983" s="172" t="str">
        <f>IFERROR(VLOOKUP(Table2[[#This Row],[Enterprise ID]], 'ExistingRental-12.11'!A:H, 3, 0), "Not Open On 12.11")</f>
        <v>Not Open On 12.11</v>
      </c>
      <c r="S1983" s="166" t="str">
        <f>IF(Table2[[#This Row],[Start Rental Date]]="New Rental", "New Rental", "Rental Extension Request")</f>
        <v>New Rental</v>
      </c>
      <c r="T1983" s="166" t="str">
        <f>IFERROR(IF(Table2[[#This Row],[Date of this request]]-Table2[[#This Row],[Tech Service Date]]&lt;60, "New Hire Rental", "Truck Breakdown"), "New Hire Rental")</f>
        <v>Truck Breakdown</v>
      </c>
      <c r="U1983" s="166" t="str">
        <f>IFERROR(VLOOKUP(Table2[[#This Row],[Enterprise ID]], 'ExistingRental-12.11'!A:H, 7, 0), "Not Open On 12.11")</f>
        <v>Not Open On 12.11</v>
      </c>
      <c r="V1983" s="172">
        <f>IFERROR(VLOOKUP(Table2[[#This Row],[Enterprise ID]],'Tech-ServiceDate'!A:B,2,0), "EitherNewHire or Termed")</f>
        <v>41477</v>
      </c>
    </row>
    <row r="1984" spans="1:22" ht="33.75" customHeight="1">
      <c r="A1984" s="15">
        <v>46059</v>
      </c>
      <c r="B1984" s="8">
        <v>46630</v>
      </c>
      <c r="C1984" s="9" t="s">
        <v>19729</v>
      </c>
      <c r="D1984" s="10" t="s">
        <v>15514</v>
      </c>
      <c r="E1984" s="174" t="str">
        <f t="shared" si="75"/>
        <v>46630</v>
      </c>
      <c r="F1984" s="175">
        <f>IFERROR(VLOOKUP(D1984,'TPMS-auto'!A:J, 10,0), "Not-in-TPMS")</f>
        <v>8709411145</v>
      </c>
      <c r="G1984" s="175" t="str">
        <f>IFERROR(VLOOKUP(D1984,'TPMS-auto'!A:J,6,0),"Not-in-TPMS")</f>
        <v>046630</v>
      </c>
      <c r="H1984" s="12" t="s">
        <v>14676</v>
      </c>
      <c r="I1984" s="11"/>
      <c r="J1984" s="13" t="s">
        <v>19730</v>
      </c>
      <c r="K1984" s="3" t="s">
        <v>14679</v>
      </c>
      <c r="L1984" s="13" t="s">
        <v>14680</v>
      </c>
      <c r="M1984" s="13"/>
      <c r="N1984" s="13" t="s">
        <v>14680</v>
      </c>
      <c r="O1984" s="13" t="s">
        <v>14680</v>
      </c>
      <c r="P1984" s="166" t="str">
        <f>IFERROR(VLOOKUP(D1984,'TPMS-auto'!A:D, 4,0),"Not-in-TPMS")</f>
        <v>0008206</v>
      </c>
      <c r="Q1984" s="166" t="str">
        <f>VLOOKUP(Table2[[#This Row],[Unit Number]],Ops,3,0)</f>
        <v>Monica, Cheryl &amp; Machell</v>
      </c>
      <c r="R1984" s="172" t="str">
        <f>IFERROR(VLOOKUP(Table2[[#This Row],[Enterprise ID]], 'ExistingRental-12.11'!A:H, 3, 0), "Not Open On 12.11")</f>
        <v>Not Open On 12.11</v>
      </c>
      <c r="S1984" s="166" t="str">
        <f>IF(Table2[[#This Row],[Start Rental Date]]="New Rental", "New Rental", "Rental Extension Request")</f>
        <v>New Rental</v>
      </c>
      <c r="T1984" s="166" t="str">
        <f>IFERROR(IF(Table2[[#This Row],[Date of this request]]-Table2[[#This Row],[Tech Service Date]]&lt;60, "New Hire Rental", "Truck Breakdown"), "New Hire Rental")</f>
        <v>Truck Breakdown</v>
      </c>
      <c r="U1984" s="166" t="str">
        <f>IFERROR(VLOOKUP(Table2[[#This Row],[Enterprise ID]], 'ExistingRental-12.11'!A:H, 7, 0), "Not Open On 12.11")</f>
        <v>Not Open On 12.11</v>
      </c>
      <c r="V1984" s="172">
        <f>IFERROR(VLOOKUP(Table2[[#This Row],[Enterprise ID]],'Tech-ServiceDate'!A:B,2,0), "EitherNewHire or Termed")</f>
        <v>43173</v>
      </c>
    </row>
    <row r="1985" spans="1:22" ht="33.75" customHeight="1">
      <c r="A1985" s="15">
        <v>46059</v>
      </c>
      <c r="B1985" s="7">
        <v>46957</v>
      </c>
      <c r="C1985" s="4" t="s">
        <v>19731</v>
      </c>
      <c r="D1985" s="5" t="s">
        <v>18026</v>
      </c>
      <c r="E1985" s="176" t="str">
        <f t="shared" si="75"/>
        <v>46957</v>
      </c>
      <c r="F1985" s="181">
        <f>IFERROR(VLOOKUP(D1985,'TPMS-auto'!A:J, 10,0), "Not-in-TPMS")</f>
        <v>7574043471</v>
      </c>
      <c r="G1985" s="181" t="str">
        <f>IFERROR(VLOOKUP(D1985,'TPMS-auto'!A:J,6,0),"Not-in-TPMS")</f>
        <v>046957</v>
      </c>
      <c r="H1985" s="12" t="s">
        <v>14676</v>
      </c>
      <c r="I1985" s="2" t="s">
        <v>19732</v>
      </c>
      <c r="J1985" s="3" t="s">
        <v>19733</v>
      </c>
      <c r="K1985" s="3" t="s">
        <v>14679</v>
      </c>
      <c r="L1985" s="13" t="s">
        <v>14680</v>
      </c>
      <c r="M1985" s="13"/>
      <c r="N1985" s="13" t="s">
        <v>14680</v>
      </c>
      <c r="O1985" s="13" t="s">
        <v>14680</v>
      </c>
      <c r="P1985" s="166" t="str">
        <f>IFERROR(VLOOKUP(D1985,'TPMS-auto'!A:D, 4,0),"Not-in-TPMS")</f>
        <v>0008175</v>
      </c>
      <c r="Q1985" s="166" t="str">
        <f>VLOOKUP(Table2[[#This Row],[Unit Number]],Ops,3,0)</f>
        <v>Rob &amp; Andrea</v>
      </c>
      <c r="R1985" s="173">
        <f>IFERROR(VLOOKUP(Table2[[#This Row],[Enterprise ID]], 'ExistingRental-12.11'!A:H, 3, 0), "Not Open On 12.11")</f>
        <v>45992</v>
      </c>
      <c r="S1985" s="167" t="str">
        <f>IF(Table2[[#This Row],[Start Rental Date]]="New Rental", "New Rental", "Rental Extension Request")</f>
        <v>New Rental</v>
      </c>
      <c r="T1985" s="167" t="str">
        <f>IFERROR(IF(Table2[[#This Row],[Date of this request]]-Table2[[#This Row],[Tech Service Date]]&lt;60, "New Hire Rental", "Truck Breakdown"), "New Hire Rental")</f>
        <v>Truck Breakdown</v>
      </c>
      <c r="U1985" s="167" t="str">
        <f>IFERROR(VLOOKUP(Table2[[#This Row],[Enterprise ID]], 'ExistingRental-12.11'!A:H, 7, 0), "Not Open On 12.11")</f>
        <v>ALEX BRAVAR</v>
      </c>
      <c r="V1985" s="173">
        <f>IFERROR(VLOOKUP(Table2[[#This Row],[Enterprise ID]],'Tech-ServiceDate'!A:B,2,0), "EitherNewHire or Termed")</f>
        <v>44250</v>
      </c>
    </row>
    <row r="1986" spans="1:22" ht="33.75" customHeight="1">
      <c r="A1986" s="15">
        <v>46059</v>
      </c>
      <c r="B1986" s="7">
        <v>37343</v>
      </c>
      <c r="C1986" s="4" t="s">
        <v>19734</v>
      </c>
      <c r="D1986" s="5" t="s">
        <v>10812</v>
      </c>
      <c r="E1986" s="176" t="str">
        <f t="shared" si="75"/>
        <v>37343</v>
      </c>
      <c r="F1986" s="181">
        <f>IFERROR(VLOOKUP(D1986,'TPMS-auto'!A:J, 10,0), "Not-in-TPMS")</f>
        <v>3124787269</v>
      </c>
      <c r="G1986" s="181" t="str">
        <f>IFERROR(VLOOKUP(D1986,'TPMS-auto'!A:J,6,0),"Not-in-TPMS")</f>
        <v>037343</v>
      </c>
      <c r="H1986" s="12" t="s">
        <v>14676</v>
      </c>
      <c r="I1986" s="2" t="s">
        <v>19735</v>
      </c>
      <c r="J1986" s="3" t="s">
        <v>18649</v>
      </c>
      <c r="K1986" s="3" t="s">
        <v>14679</v>
      </c>
      <c r="L1986" s="13" t="s">
        <v>14680</v>
      </c>
      <c r="M1986" s="13"/>
      <c r="N1986" s="13" t="s">
        <v>14680</v>
      </c>
      <c r="O1986" s="13" t="s">
        <v>14680</v>
      </c>
      <c r="P1986" s="166" t="str">
        <f>IFERROR(VLOOKUP(D1986,'TPMS-auto'!A:D, 4,0),"Not-in-TPMS")</f>
        <v>0008555</v>
      </c>
      <c r="Q1986" s="166" t="str">
        <f>VLOOKUP(Table2[[#This Row],[Unit Number]],Ops,3,0)</f>
        <v>Monica, Cheryl &amp; Machell</v>
      </c>
      <c r="R1986" s="173" t="str">
        <f>IFERROR(VLOOKUP(Table2[[#This Row],[Enterprise ID]], 'ExistingRental-12.11'!A:H, 3, 0), "Not Open On 12.11")</f>
        <v>Not Open On 12.11</v>
      </c>
      <c r="S1986" s="167" t="str">
        <f>IF(Table2[[#This Row],[Start Rental Date]]="New Rental", "New Rental", "Rental Extension Request")</f>
        <v>New Rental</v>
      </c>
      <c r="T1986" s="167" t="str">
        <f>IFERROR(IF(Table2[[#This Row],[Date of this request]]-Table2[[#This Row],[Tech Service Date]]&lt;60, "New Hire Rental", "Truck Breakdown"), "New Hire Rental")</f>
        <v>Truck Breakdown</v>
      </c>
      <c r="U1986" s="167" t="str">
        <f>IFERROR(VLOOKUP(Table2[[#This Row],[Enterprise ID]], 'ExistingRental-12.11'!A:H, 7, 0), "Not Open On 12.11")</f>
        <v>Not Open On 12.11</v>
      </c>
      <c r="V1986" s="173">
        <f>IFERROR(VLOOKUP(Table2[[#This Row],[Enterprise ID]],'Tech-ServiceDate'!A:B,2,0), "EitherNewHire or Termed")</f>
        <v>36714</v>
      </c>
    </row>
    <row r="1987" spans="1:22" ht="62.25" customHeight="1">
      <c r="A1987" s="15">
        <v>46059</v>
      </c>
      <c r="B1987" s="8">
        <v>46866</v>
      </c>
      <c r="C1987" s="9" t="s">
        <v>19450</v>
      </c>
      <c r="D1987" s="10" t="s">
        <v>16372</v>
      </c>
      <c r="E1987" s="174" t="str">
        <f t="shared" si="75"/>
        <v>46866</v>
      </c>
      <c r="F1987" s="175">
        <f>IFERROR(VLOOKUP(D1987,'TPMS-auto'!A:J, 10,0), "Not-in-TPMS")</f>
        <v>8125811133</v>
      </c>
      <c r="G1987" s="175" t="str">
        <f>IFERROR(VLOOKUP(D1987,'TPMS-auto'!A:J,6,0),"Not-in-TPMS")</f>
        <v>046866</v>
      </c>
      <c r="H1987" s="12" t="s">
        <v>14676</v>
      </c>
      <c r="I1987" s="11" t="s">
        <v>19736</v>
      </c>
      <c r="J1987" s="13" t="s">
        <v>19737</v>
      </c>
      <c r="K1987" s="3" t="s">
        <v>14679</v>
      </c>
      <c r="L1987" s="13" t="s">
        <v>14680</v>
      </c>
      <c r="M1987" s="13"/>
      <c r="N1987" s="13" t="s">
        <v>14680</v>
      </c>
      <c r="O1987" s="13" t="s">
        <v>14680</v>
      </c>
      <c r="P1987" s="166" t="str">
        <f>IFERROR(VLOOKUP(D1987,'TPMS-auto'!A:D, 4,0),"Not-in-TPMS")</f>
        <v>0008096</v>
      </c>
      <c r="Q1987" s="166" t="str">
        <f>VLOOKUP(Table2[[#This Row],[Unit Number]],Ops,3,0)</f>
        <v>Monica, Cheryl &amp; Machell</v>
      </c>
      <c r="R1987" s="172" t="str">
        <f>IFERROR(VLOOKUP(Table2[[#This Row],[Enterprise ID]], 'ExistingRental-12.11'!A:H, 3, 0), "Not Open On 12.11")</f>
        <v>Not Open On 12.11</v>
      </c>
      <c r="S1987" s="166" t="str">
        <f>IF(Table2[[#This Row],[Start Rental Date]]="New Rental", "New Rental", "Rental Extension Request")</f>
        <v>New Rental</v>
      </c>
      <c r="T1987" s="166" t="str">
        <f>IFERROR(IF(Table2[[#This Row],[Date of this request]]-Table2[[#This Row],[Tech Service Date]]&lt;60, "New Hire Rental", "Truck Breakdown"), "New Hire Rental")</f>
        <v>Truck Breakdown</v>
      </c>
      <c r="U1987" s="166" t="str">
        <f>IFERROR(VLOOKUP(Table2[[#This Row],[Enterprise ID]], 'ExistingRental-12.11'!A:H, 7, 0), "Not Open On 12.11")</f>
        <v>Not Open On 12.11</v>
      </c>
      <c r="V1987" s="172">
        <f>IFERROR(VLOOKUP(Table2[[#This Row],[Enterprise ID]],'Tech-ServiceDate'!A:B,2,0), "EitherNewHire or Termed")</f>
        <v>45851</v>
      </c>
    </row>
    <row r="1988" spans="1:22" ht="33.75" customHeight="1">
      <c r="A1988" s="15">
        <v>46059</v>
      </c>
      <c r="B1988" s="7">
        <v>61198</v>
      </c>
      <c r="C1988" s="4" t="s">
        <v>19593</v>
      </c>
      <c r="D1988" s="5" t="s">
        <v>19594</v>
      </c>
      <c r="E1988" s="176" t="str">
        <f t="shared" si="75"/>
        <v>61198</v>
      </c>
      <c r="F1988" s="181" t="str">
        <f>IFERROR(VLOOKUP(D1988,'TPMS-auto'!A:J, 10,0), "Not-in-TPMS")</f>
        <v>Not-in-TPMS</v>
      </c>
      <c r="G1988" s="181" t="str">
        <f>IFERROR(VLOOKUP(D1988,'TPMS-auto'!A:J,6,0),"Not-in-TPMS")</f>
        <v>Not-in-TPMS</v>
      </c>
      <c r="H1988" s="6">
        <v>46052</v>
      </c>
      <c r="I1988" s="2" t="s">
        <v>19738</v>
      </c>
      <c r="J1988" s="3" t="s">
        <v>15426</v>
      </c>
      <c r="K1988" s="3" t="s">
        <v>14679</v>
      </c>
      <c r="L1988" s="13" t="s">
        <v>14680</v>
      </c>
      <c r="M1988" s="13"/>
      <c r="N1988" s="13" t="s">
        <v>14680</v>
      </c>
      <c r="O1988" s="13" t="s">
        <v>14680</v>
      </c>
      <c r="P1988" s="166" t="str">
        <f>IFERROR(VLOOKUP(D1988,'TPMS-auto'!A:D, 4,0),"Not-in-TPMS")</f>
        <v>Not-in-TPMS</v>
      </c>
      <c r="Q1988" s="166" t="e">
        <f>VLOOKUP(Table2[[#This Row],[Unit Number]],Ops,3,0)</f>
        <v>#N/A</v>
      </c>
      <c r="R1988" s="173" t="str">
        <f>IFERROR(VLOOKUP(Table2[[#This Row],[Enterprise ID]], 'ExistingRental-12.11'!A:H, 3, 0), "Not Open On 12.11")</f>
        <v>Not Open On 12.11</v>
      </c>
      <c r="S1988" s="167" t="str">
        <f>IF(Table2[[#This Row],[Start Rental Date]]="New Rental", "New Rental", "Rental Extension Request")</f>
        <v>Rental Extension Request</v>
      </c>
      <c r="T1988" s="167" t="str">
        <f>IFERROR(IF(Table2[[#This Row],[Date of this request]]-Table2[[#This Row],[Tech Service Date]]&lt;60, "New Hire Rental", "Truck Breakdown"), "New Hire Rental")</f>
        <v>New Hire Rental</v>
      </c>
      <c r="U1988" s="167" t="str">
        <f>IFERROR(VLOOKUP(Table2[[#This Row],[Enterprise ID]], 'ExistingRental-12.11'!A:H, 7, 0), "Not Open On 12.11")</f>
        <v>Not Open On 12.11</v>
      </c>
      <c r="V1988" s="173" t="str">
        <f>IFERROR(VLOOKUP(Table2[[#This Row],[Enterprise ID]],'Tech-ServiceDate'!A:B,2,0), "EitherNewHire or Termed")</f>
        <v>EitherNewHire or Termed</v>
      </c>
    </row>
    <row r="1989" spans="1:22" ht="33.75" customHeight="1">
      <c r="A1989" s="15">
        <v>46059</v>
      </c>
      <c r="B1989" s="8">
        <v>21503</v>
      </c>
      <c r="C1989" s="9" t="s">
        <v>19739</v>
      </c>
      <c r="D1989" s="10" t="s">
        <v>19740</v>
      </c>
      <c r="E1989" s="174" t="str">
        <f t="shared" si="75"/>
        <v>21503</v>
      </c>
      <c r="F1989" s="175" t="str">
        <f>IFERROR(VLOOKUP(D1989,'TPMS-auto'!A:J, 10,0), "Not-in-TPMS")</f>
        <v>Not-in-TPMS</v>
      </c>
      <c r="G1989" s="175" t="str">
        <f>IFERROR(VLOOKUP(D1989,'TPMS-auto'!A:J,6,0),"Not-in-TPMS")</f>
        <v>Not-in-TPMS</v>
      </c>
      <c r="H1989" s="12" t="s">
        <v>14676</v>
      </c>
      <c r="I1989" s="11" t="s">
        <v>19741</v>
      </c>
      <c r="J1989" s="13" t="s">
        <v>19742</v>
      </c>
      <c r="K1989" s="3" t="s">
        <v>14679</v>
      </c>
      <c r="L1989" s="13" t="s">
        <v>14680</v>
      </c>
      <c r="M1989" s="13"/>
      <c r="N1989" s="13" t="s">
        <v>14680</v>
      </c>
      <c r="O1989" s="13" t="s">
        <v>14680</v>
      </c>
      <c r="P1989" s="166" t="str">
        <f>IFERROR(VLOOKUP(D1989,'TPMS-auto'!A:D, 4,0),"Not-in-TPMS")</f>
        <v>Not-in-TPMS</v>
      </c>
      <c r="Q1989" s="166" t="e">
        <f>VLOOKUP(Table2[[#This Row],[Unit Number]],Ops,3,0)</f>
        <v>#N/A</v>
      </c>
      <c r="R1989" s="172" t="str">
        <f>IFERROR(VLOOKUP(Table2[[#This Row],[Enterprise ID]], 'ExistingRental-12.11'!A:H, 3, 0), "Not Open On 12.11")</f>
        <v>Not Open On 12.11</v>
      </c>
      <c r="S1989" s="166" t="str">
        <f>IF(Table2[[#This Row],[Start Rental Date]]="New Rental", "New Rental", "Rental Extension Request")</f>
        <v>New Rental</v>
      </c>
      <c r="T1989" s="166" t="str">
        <f>IFERROR(IF(Table2[[#This Row],[Date of this request]]-Table2[[#This Row],[Tech Service Date]]&lt;60, "New Hire Rental", "Truck Breakdown"), "New Hire Rental")</f>
        <v>New Hire Rental</v>
      </c>
      <c r="U1989" s="166" t="str">
        <f>IFERROR(VLOOKUP(Table2[[#This Row],[Enterprise ID]], 'ExistingRental-12.11'!A:H, 7, 0), "Not Open On 12.11")</f>
        <v>Not Open On 12.11</v>
      </c>
      <c r="V1989" s="172" t="str">
        <f>IFERROR(VLOOKUP(Table2[[#This Row],[Enterprise ID]],'Tech-ServiceDate'!A:B,2,0), "EitherNewHire or Termed")</f>
        <v>EitherNewHire or Termed</v>
      </c>
    </row>
    <row r="1990" spans="1:22" ht="33.75" customHeight="1">
      <c r="A1990" s="15">
        <v>46059</v>
      </c>
      <c r="B1990" s="8">
        <v>36088</v>
      </c>
      <c r="C1990" s="9" t="s">
        <v>19743</v>
      </c>
      <c r="D1990" s="10" t="s">
        <v>19744</v>
      </c>
      <c r="E1990" s="174" t="str">
        <f t="shared" si="75"/>
        <v>36088</v>
      </c>
      <c r="F1990" s="175" t="str">
        <f>IFERROR(VLOOKUP(D1990,'TPMS-auto'!A:J, 10,0), "Not-in-TPMS")</f>
        <v>Not-in-TPMS</v>
      </c>
      <c r="G1990" s="175" t="str">
        <f>IFERROR(VLOOKUP(D1990,'TPMS-auto'!A:J,6,0),"Not-in-TPMS")</f>
        <v>Not-in-TPMS</v>
      </c>
      <c r="H1990" s="12" t="s">
        <v>14676</v>
      </c>
      <c r="I1990" s="11" t="s">
        <v>18698</v>
      </c>
      <c r="J1990" s="13" t="s">
        <v>19745</v>
      </c>
      <c r="K1990" s="3" t="s">
        <v>14679</v>
      </c>
      <c r="L1990" s="13" t="s">
        <v>14680</v>
      </c>
      <c r="M1990" s="13"/>
      <c r="N1990" s="13" t="s">
        <v>14680</v>
      </c>
      <c r="O1990" s="13" t="s">
        <v>14680</v>
      </c>
      <c r="P1990" s="166" t="str">
        <f>IFERROR(VLOOKUP(D1990,'TPMS-auto'!A:D, 4,0),"Not-in-TPMS")</f>
        <v>Not-in-TPMS</v>
      </c>
      <c r="Q1990" s="166" t="e">
        <f>VLOOKUP(Table2[[#This Row],[Unit Number]],Ops,3,0)</f>
        <v>#N/A</v>
      </c>
      <c r="R1990" s="172" t="str">
        <f>IFERROR(VLOOKUP(Table2[[#This Row],[Enterprise ID]], 'ExistingRental-12.11'!A:H, 3, 0), "Not Open On 12.11")</f>
        <v>Not Open On 12.11</v>
      </c>
      <c r="S1990" s="166" t="str">
        <f>IF(Table2[[#This Row],[Start Rental Date]]="New Rental", "New Rental", "Rental Extension Request")</f>
        <v>New Rental</v>
      </c>
      <c r="T1990" s="166" t="str">
        <f>IFERROR(IF(Table2[[#This Row],[Date of this request]]-Table2[[#This Row],[Tech Service Date]]&lt;60, "New Hire Rental", "Truck Breakdown"), "New Hire Rental")</f>
        <v>Truck Breakdown</v>
      </c>
      <c r="U1990" s="166" t="str">
        <f>IFERROR(VLOOKUP(Table2[[#This Row],[Enterprise ID]], 'ExistingRental-12.11'!A:H, 7, 0), "Not Open On 12.11")</f>
        <v>Not Open On 12.11</v>
      </c>
      <c r="V1990" s="172">
        <f>IFERROR(VLOOKUP(Table2[[#This Row],[Enterprise ID]],'Tech-ServiceDate'!A:B,2,0), "EitherNewHire or Termed")</f>
        <v>45410</v>
      </c>
    </row>
    <row r="1991" spans="1:22" ht="33.75" customHeight="1">
      <c r="A1991" s="15">
        <v>46059</v>
      </c>
      <c r="B1991" s="8">
        <v>37342</v>
      </c>
      <c r="C1991" s="9" t="s">
        <v>19746</v>
      </c>
      <c r="D1991" s="10" t="s">
        <v>19747</v>
      </c>
      <c r="E1991" s="174" t="str">
        <f t="shared" si="75"/>
        <v>37342</v>
      </c>
      <c r="F1991" s="175">
        <f>IFERROR(VLOOKUP(D1991,'TPMS-auto'!A:J, 10,0), "Not-in-TPMS")</f>
        <v>4179010464</v>
      </c>
      <c r="G1991" s="175" t="str">
        <f>IFERROR(VLOOKUP(D1991,'TPMS-auto'!A:J,6,0),"Not-in-TPMS")</f>
        <v>037342</v>
      </c>
      <c r="H1991" s="12" t="s">
        <v>14676</v>
      </c>
      <c r="I1991" s="11" t="s">
        <v>19748</v>
      </c>
      <c r="J1991" s="13" t="s">
        <v>19749</v>
      </c>
      <c r="K1991" s="3" t="s">
        <v>14679</v>
      </c>
      <c r="L1991" s="13" t="s">
        <v>14680</v>
      </c>
      <c r="M1991" s="13"/>
      <c r="N1991" s="13" t="s">
        <v>14680</v>
      </c>
      <c r="O1991" s="13" t="s">
        <v>14680</v>
      </c>
      <c r="P1991" s="166" t="str">
        <f>IFERROR(VLOOKUP(D1991,'TPMS-auto'!A:D, 4,0),"Not-in-TPMS")</f>
        <v>0008420</v>
      </c>
      <c r="Q1991" s="166" t="str">
        <f>VLOOKUP(Table2[[#This Row],[Unit Number]],Ops,3,0)</f>
        <v>Rob &amp; Andrea</v>
      </c>
      <c r="R1991" s="172" t="str">
        <f>IFERROR(VLOOKUP(Table2[[#This Row],[Enterprise ID]], 'ExistingRental-12.11'!A:H, 3, 0), "Not Open On 12.11")</f>
        <v>Not Open On 12.11</v>
      </c>
      <c r="S1991" s="166" t="str">
        <f>IF(Table2[[#This Row],[Start Rental Date]]="New Rental", "New Rental", "Rental Extension Request")</f>
        <v>New Rental</v>
      </c>
      <c r="T1991" s="166" t="str">
        <f>IFERROR(IF(Table2[[#This Row],[Date of this request]]-Table2[[#This Row],[Tech Service Date]]&lt;60, "New Hire Rental", "Truck Breakdown"), "New Hire Rental")</f>
        <v>Truck Breakdown</v>
      </c>
      <c r="U1991" s="166" t="str">
        <f>IFERROR(VLOOKUP(Table2[[#This Row],[Enterprise ID]], 'ExistingRental-12.11'!A:H, 7, 0), "Not Open On 12.11")</f>
        <v>Not Open On 12.11</v>
      </c>
      <c r="V1991" s="172">
        <f>IFERROR(VLOOKUP(Table2[[#This Row],[Enterprise ID]],'Tech-ServiceDate'!A:B,2,0), "EitherNewHire or Termed")</f>
        <v>45816</v>
      </c>
    </row>
    <row r="1992" spans="1:22" ht="33.75" customHeight="1">
      <c r="A1992" s="15">
        <v>46059</v>
      </c>
      <c r="B1992" s="8">
        <v>46144</v>
      </c>
      <c r="C1992" s="9" t="s">
        <v>19750</v>
      </c>
      <c r="D1992" s="10" t="s">
        <v>19751</v>
      </c>
      <c r="E1992" s="174" t="str">
        <f t="shared" si="75"/>
        <v>46144</v>
      </c>
      <c r="F1992" s="175">
        <f>IFERROR(VLOOKUP(D1992,'TPMS-auto'!A:J, 10,0), "Not-in-TPMS")</f>
        <v>2625356107</v>
      </c>
      <c r="G1992" s="175" t="str">
        <f>IFERROR(VLOOKUP(D1992,'TPMS-auto'!A:J,6,0),"Not-in-TPMS")</f>
        <v>046144</v>
      </c>
      <c r="H1992" s="12" t="s">
        <v>14676</v>
      </c>
      <c r="I1992" s="11" t="s">
        <v>19752</v>
      </c>
      <c r="J1992" s="13" t="s">
        <v>19753</v>
      </c>
      <c r="K1992" s="3" t="s">
        <v>14679</v>
      </c>
      <c r="L1992" s="13" t="s">
        <v>14680</v>
      </c>
      <c r="M1992" s="13"/>
      <c r="N1992" s="13" t="s">
        <v>14680</v>
      </c>
      <c r="O1992" s="13" t="s">
        <v>14680</v>
      </c>
      <c r="P1992" s="166" t="str">
        <f>IFERROR(VLOOKUP(D1992,'TPMS-auto'!A:D, 4,0),"Not-in-TPMS")</f>
        <v>0008555</v>
      </c>
      <c r="Q1992" s="166" t="str">
        <f>VLOOKUP(Table2[[#This Row],[Unit Number]],Ops,3,0)</f>
        <v>Monica, Cheryl &amp; Machell</v>
      </c>
      <c r="R1992" s="172" t="str">
        <f>IFERROR(VLOOKUP(Table2[[#This Row],[Enterprise ID]], 'ExistingRental-12.11'!A:H, 3, 0), "Not Open On 12.11")</f>
        <v>Not Open On 12.11</v>
      </c>
      <c r="S1992" s="166" t="str">
        <f>IF(Table2[[#This Row],[Start Rental Date]]="New Rental", "New Rental", "Rental Extension Request")</f>
        <v>New Rental</v>
      </c>
      <c r="T1992" s="166" t="str">
        <f>IFERROR(IF(Table2[[#This Row],[Date of this request]]-Table2[[#This Row],[Tech Service Date]]&lt;60, "New Hire Rental", "Truck Breakdown"), "New Hire Rental")</f>
        <v>Truck Breakdown</v>
      </c>
      <c r="U1992" s="166" t="str">
        <f>IFERROR(VLOOKUP(Table2[[#This Row],[Enterprise ID]], 'ExistingRental-12.11'!A:H, 7, 0), "Not Open On 12.11")</f>
        <v>Not Open On 12.11</v>
      </c>
      <c r="V1992" s="172">
        <f>IFERROR(VLOOKUP(Table2[[#This Row],[Enterprise ID]],'Tech-ServiceDate'!A:B,2,0), "EitherNewHire or Termed")</f>
        <v>45984</v>
      </c>
    </row>
    <row r="1993" spans="1:22" ht="33.75" customHeight="1">
      <c r="A1993" s="15">
        <v>46059</v>
      </c>
      <c r="B1993" s="8">
        <v>46977</v>
      </c>
      <c r="C1993" s="9" t="s">
        <v>18219</v>
      </c>
      <c r="D1993" s="10" t="s">
        <v>570</v>
      </c>
      <c r="E1993" s="174" t="str">
        <f t="shared" si="75"/>
        <v>46977</v>
      </c>
      <c r="F1993" s="175">
        <f>IFERROR(VLOOKUP(D1993,'TPMS-auto'!A:J, 10,0), "Not-in-TPMS")</f>
        <v>7576219851</v>
      </c>
      <c r="G1993" s="175" t="str">
        <f>IFERROR(VLOOKUP(D1993,'TPMS-auto'!A:J,6,0),"Not-in-TPMS")</f>
        <v>046977</v>
      </c>
      <c r="H1993" s="12" t="s">
        <v>14676</v>
      </c>
      <c r="I1993" s="11" t="s">
        <v>18220</v>
      </c>
      <c r="J1993" s="13" t="s">
        <v>19754</v>
      </c>
      <c r="K1993" s="3" t="s">
        <v>14679</v>
      </c>
      <c r="L1993" s="13" t="s">
        <v>14680</v>
      </c>
      <c r="M1993" s="13"/>
      <c r="N1993" s="13" t="s">
        <v>14680</v>
      </c>
      <c r="O1993" s="13" t="s">
        <v>14680</v>
      </c>
      <c r="P1993" s="166" t="str">
        <f>IFERROR(VLOOKUP(D1993,'TPMS-auto'!A:D, 4,0),"Not-in-TPMS")</f>
        <v>0008175</v>
      </c>
      <c r="Q1993" s="166" t="str">
        <f>VLOOKUP(Table2[[#This Row],[Unit Number]],Ops,3,0)</f>
        <v>Rob &amp; Andrea</v>
      </c>
      <c r="R1993" s="172">
        <f>IFERROR(VLOOKUP(Table2[[#This Row],[Enterprise ID]], 'ExistingRental-12.11'!A:H, 3, 0), "Not Open On 12.11")</f>
        <v>45995</v>
      </c>
      <c r="S1993" s="166" t="str">
        <f>IF(Table2[[#This Row],[Start Rental Date]]="New Rental", "New Rental", "Rental Extension Request")</f>
        <v>New Rental</v>
      </c>
      <c r="T1993" s="166" t="str">
        <f>IFERROR(IF(Table2[[#This Row],[Date of this request]]-Table2[[#This Row],[Tech Service Date]]&lt;60, "New Hire Rental", "Truck Breakdown"), "New Hire Rental")</f>
        <v>Truck Breakdown</v>
      </c>
      <c r="U1993" s="166" t="str">
        <f>IFERROR(VLOOKUP(Table2[[#This Row],[Enterprise ID]], 'ExistingRental-12.11'!A:H, 7, 0), "Not Open On 12.11")</f>
        <v>ANTHONY ESPOSITO</v>
      </c>
      <c r="V1993" s="172">
        <f>IFERROR(VLOOKUP(Table2[[#This Row],[Enterprise ID]],'Tech-ServiceDate'!A:B,2,0), "EitherNewHire or Termed")</f>
        <v>39181</v>
      </c>
    </row>
    <row r="1994" spans="1:22" ht="33.75" customHeight="1">
      <c r="A1994" s="15">
        <v>46059</v>
      </c>
      <c r="B1994" s="8">
        <v>47315</v>
      </c>
      <c r="C1994" s="9" t="s">
        <v>18353</v>
      </c>
      <c r="D1994" s="10" t="s">
        <v>3984</v>
      </c>
      <c r="E1994" s="174" t="str">
        <f t="shared" si="75"/>
        <v>47315</v>
      </c>
      <c r="F1994" s="175">
        <f>IFERROR(VLOOKUP(D1994,'TPMS-auto'!A:J, 10,0), "Not-in-TPMS")</f>
        <v>4178341635</v>
      </c>
      <c r="G1994" s="175" t="str">
        <f>IFERROR(VLOOKUP(D1994,'TPMS-auto'!A:J,6,0),"Not-in-TPMS")</f>
        <v>047315</v>
      </c>
      <c r="H1994" s="12" t="s">
        <v>14676</v>
      </c>
      <c r="I1994" s="11"/>
      <c r="J1994" s="13" t="s">
        <v>19755</v>
      </c>
      <c r="K1994" s="3" t="s">
        <v>14679</v>
      </c>
      <c r="L1994" s="13" t="s">
        <v>14680</v>
      </c>
      <c r="M1994" s="13"/>
      <c r="N1994" s="13" t="s">
        <v>14680</v>
      </c>
      <c r="O1994" s="13" t="s">
        <v>14680</v>
      </c>
      <c r="P1994" s="166" t="str">
        <f>IFERROR(VLOOKUP(D1994,'TPMS-auto'!A:D, 4,0),"Not-in-TPMS")</f>
        <v>0008420</v>
      </c>
      <c r="Q1994" s="166" t="str">
        <f>VLOOKUP(Table2[[#This Row],[Unit Number]],Ops,3,0)</f>
        <v>Rob &amp; Andrea</v>
      </c>
      <c r="R1994" s="172" t="str">
        <f>IFERROR(VLOOKUP(Table2[[#This Row],[Enterprise ID]], 'ExistingRental-12.11'!A:H, 3, 0), "Not Open On 12.11")</f>
        <v>Not Open On 12.11</v>
      </c>
      <c r="S1994" s="166" t="str">
        <f>IF(Table2[[#This Row],[Start Rental Date]]="New Rental", "New Rental", "Rental Extension Request")</f>
        <v>New Rental</v>
      </c>
      <c r="T1994" s="166" t="str">
        <f>IFERROR(IF(Table2[[#This Row],[Date of this request]]-Table2[[#This Row],[Tech Service Date]]&lt;60, "New Hire Rental", "Truck Breakdown"), "New Hire Rental")</f>
        <v>Truck Breakdown</v>
      </c>
      <c r="U1994" s="166" t="str">
        <f>IFERROR(VLOOKUP(Table2[[#This Row],[Enterprise ID]], 'ExistingRental-12.11'!A:H, 7, 0), "Not Open On 12.11")</f>
        <v>Not Open On 12.11</v>
      </c>
      <c r="V1994" s="172">
        <f>IFERROR(VLOOKUP(Table2[[#This Row],[Enterprise ID]],'Tech-ServiceDate'!A:B,2,0), "EitherNewHire or Termed")</f>
        <v>32373</v>
      </c>
    </row>
    <row r="1995" spans="1:22" ht="33.75" customHeight="1">
      <c r="A1995" s="15">
        <v>46059</v>
      </c>
      <c r="B1995" s="8">
        <v>61154</v>
      </c>
      <c r="C1995" s="9" t="s">
        <v>19756</v>
      </c>
      <c r="D1995" s="10" t="s">
        <v>17452</v>
      </c>
      <c r="E1995" s="174" t="str">
        <f t="shared" si="75"/>
        <v>61154</v>
      </c>
      <c r="F1995" s="175">
        <f>IFERROR(VLOOKUP(D1995,'TPMS-auto'!A:J, 10,0), "Not-in-TPMS")</f>
        <v>4092021425</v>
      </c>
      <c r="G1995" s="175" t="str">
        <f>IFERROR(VLOOKUP(D1995,'TPMS-auto'!A:J,6,0),"Not-in-TPMS")</f>
        <v>061154</v>
      </c>
      <c r="H1995" s="12" t="s">
        <v>14676</v>
      </c>
      <c r="I1995" s="11" t="s">
        <v>19757</v>
      </c>
      <c r="J1995" s="13" t="s">
        <v>19758</v>
      </c>
      <c r="K1995" s="3" t="s">
        <v>14679</v>
      </c>
      <c r="L1995" s="13" t="s">
        <v>14680</v>
      </c>
      <c r="M1995" s="13"/>
      <c r="N1995" s="13" t="s">
        <v>14680</v>
      </c>
      <c r="O1995" s="13" t="s">
        <v>14680</v>
      </c>
      <c r="P1995" s="166" t="str">
        <f>IFERROR(VLOOKUP(D1995,'TPMS-auto'!A:D, 4,0),"Not-in-TPMS")</f>
        <v>0008107</v>
      </c>
      <c r="Q1995" s="166" t="str">
        <f>VLOOKUP(Table2[[#This Row],[Unit Number]],Ops,3,0)</f>
        <v>Carol &amp; Tasha</v>
      </c>
      <c r="R1995" s="172" t="str">
        <f>IFERROR(VLOOKUP(Table2[[#This Row],[Enterprise ID]], 'ExistingRental-12.11'!A:H, 3, 0), "Not Open On 12.11")</f>
        <v>Not Open On 12.11</v>
      </c>
      <c r="S1995" s="166" t="str">
        <f>IF(Table2[[#This Row],[Start Rental Date]]="New Rental", "New Rental", "Rental Extension Request")</f>
        <v>New Rental</v>
      </c>
      <c r="T1995" s="166" t="str">
        <f>IFERROR(IF(Table2[[#This Row],[Date of this request]]-Table2[[#This Row],[Tech Service Date]]&lt;60, "New Hire Rental", "Truck Breakdown"), "New Hire Rental")</f>
        <v>Truck Breakdown</v>
      </c>
      <c r="U1995" s="166" t="str">
        <f>IFERROR(VLOOKUP(Table2[[#This Row],[Enterprise ID]], 'ExistingRental-12.11'!A:H, 7, 0), "Not Open On 12.11")</f>
        <v>Not Open On 12.11</v>
      </c>
      <c r="V1995" s="172">
        <f>IFERROR(VLOOKUP(Table2[[#This Row],[Enterprise ID]],'Tech-ServiceDate'!A:B,2,0), "EitherNewHire or Termed")</f>
        <v>43157</v>
      </c>
    </row>
    <row r="1996" spans="1:22" ht="33.75" customHeight="1">
      <c r="A1996" s="15">
        <v>46059</v>
      </c>
      <c r="B1996" s="8">
        <v>46560</v>
      </c>
      <c r="C1996" s="9" t="s">
        <v>19759</v>
      </c>
      <c r="D1996" s="10" t="s">
        <v>19760</v>
      </c>
      <c r="E1996" s="174" t="str">
        <f t="shared" ref="E1996:E2059" si="76">TRIM(B1996)</f>
        <v>46560</v>
      </c>
      <c r="F1996" s="175">
        <f>IFERROR(VLOOKUP(D1996,'TPMS-auto'!A:J, 10,0), "Not-in-TPMS")</f>
        <v>3144591461</v>
      </c>
      <c r="G1996" s="175" t="str">
        <f>IFERROR(VLOOKUP(D1996,'TPMS-auto'!A:J,6,0),"Not-in-TPMS")</f>
        <v>046560</v>
      </c>
      <c r="H1996" s="12" t="s">
        <v>14676</v>
      </c>
      <c r="I1996" s="11" t="s">
        <v>18698</v>
      </c>
      <c r="J1996" s="13" t="s">
        <v>19761</v>
      </c>
      <c r="K1996" s="3" t="s">
        <v>14679</v>
      </c>
      <c r="L1996" s="13" t="s">
        <v>14680</v>
      </c>
      <c r="M1996" s="13"/>
      <c r="N1996" s="13" t="s">
        <v>14680</v>
      </c>
      <c r="O1996" s="13" t="s">
        <v>14680</v>
      </c>
      <c r="P1996" s="166" t="str">
        <f>IFERROR(VLOOKUP(D1996,'TPMS-auto'!A:D, 4,0),"Not-in-TPMS")</f>
        <v>0007323</v>
      </c>
      <c r="Q1996" s="166" t="str">
        <f>VLOOKUP(Table2[[#This Row],[Unit Number]],Ops,3,0)</f>
        <v>Monica, Cheryl &amp; Machell</v>
      </c>
      <c r="R1996" s="172" t="str">
        <f>IFERROR(VLOOKUP(Table2[[#This Row],[Enterprise ID]], 'ExistingRental-12.11'!A:H, 3, 0), "Not Open On 12.11")</f>
        <v>Not Open On 12.11</v>
      </c>
      <c r="S1996" s="166" t="str">
        <f>IF(Table2[[#This Row],[Start Rental Date]]="New Rental", "New Rental", "Rental Extension Request")</f>
        <v>New Rental</v>
      </c>
      <c r="T1996" s="166" t="str">
        <f>IFERROR(IF(Table2[[#This Row],[Date of this request]]-Table2[[#This Row],[Tech Service Date]]&lt;60, "New Hire Rental", "Truck Breakdown"), "New Hire Rental")</f>
        <v>Truck Breakdown</v>
      </c>
      <c r="U1996" s="166" t="str">
        <f>IFERROR(VLOOKUP(Table2[[#This Row],[Enterprise ID]], 'ExistingRental-12.11'!A:H, 7, 0), "Not Open On 12.11")</f>
        <v>Not Open On 12.11</v>
      </c>
      <c r="V1996" s="172">
        <f>IFERROR(VLOOKUP(Table2[[#This Row],[Enterprise ID]],'Tech-ServiceDate'!A:B,2,0), "EitherNewHire or Termed")</f>
        <v>44819</v>
      </c>
    </row>
    <row r="1997" spans="1:22" ht="33.75" customHeight="1">
      <c r="A1997" s="15">
        <v>46059</v>
      </c>
      <c r="B1997" s="8">
        <v>47022</v>
      </c>
      <c r="C1997" s="9" t="s">
        <v>18150</v>
      </c>
      <c r="D1997" s="10" t="s">
        <v>18151</v>
      </c>
      <c r="E1997" s="174" t="str">
        <f t="shared" si="76"/>
        <v>47022</v>
      </c>
      <c r="F1997" s="175">
        <f>IFERROR(VLOOKUP(D1997,'TPMS-auto'!A:J, 10,0), "Not-in-TPMS")</f>
        <v>2073149501</v>
      </c>
      <c r="G1997" s="175" t="str">
        <f>IFERROR(VLOOKUP(D1997,'TPMS-auto'!A:J,6,0),"Not-in-TPMS")</f>
        <v>047022</v>
      </c>
      <c r="H1997" s="12" t="s">
        <v>14676</v>
      </c>
      <c r="I1997" s="11" t="s">
        <v>19762</v>
      </c>
      <c r="J1997" s="13"/>
      <c r="K1997" s="3" t="s">
        <v>14679</v>
      </c>
      <c r="L1997" s="13" t="s">
        <v>14680</v>
      </c>
      <c r="M1997" s="13"/>
      <c r="N1997" s="13" t="s">
        <v>14680</v>
      </c>
      <c r="O1997" s="13" t="s">
        <v>14680</v>
      </c>
      <c r="P1997" s="166" t="str">
        <f>IFERROR(VLOOKUP(D1997,'TPMS-auto'!A:D, 4,0),"Not-in-TPMS")</f>
        <v>0007670</v>
      </c>
      <c r="Q1997" s="166" t="str">
        <f>VLOOKUP(Table2[[#This Row],[Unit Number]],Ops,3,0)</f>
        <v>Rob &amp; Andrea</v>
      </c>
      <c r="R1997" s="172">
        <f>IFERROR(VLOOKUP(Table2[[#This Row],[Enterprise ID]], 'ExistingRental-12.11'!A:H, 3, 0), "Not Open On 12.11")</f>
        <v>45994</v>
      </c>
      <c r="S1997" s="166" t="str">
        <f>IF(Table2[[#This Row],[Start Rental Date]]="New Rental", "New Rental", "Rental Extension Request")</f>
        <v>New Rental</v>
      </c>
      <c r="T1997" s="166" t="str">
        <f>IFERROR(IF(Table2[[#This Row],[Date of this request]]-Table2[[#This Row],[Tech Service Date]]&lt;60, "New Hire Rental", "Truck Breakdown"), "New Hire Rental")</f>
        <v>Truck Breakdown</v>
      </c>
      <c r="U1997" s="166" t="str">
        <f>IFERROR(VLOOKUP(Table2[[#This Row],[Enterprise ID]], 'ExistingRental-12.11'!A:H, 7, 0), "Not Open On 12.11")</f>
        <v>ALEX SIMONDS</v>
      </c>
      <c r="V1997" s="172">
        <f>IFERROR(VLOOKUP(Table2[[#This Row],[Enterprise ID]],'Tech-ServiceDate'!A:B,2,0), "EitherNewHire or Termed")</f>
        <v>45144</v>
      </c>
    </row>
    <row r="1998" spans="1:22" ht="33.75" customHeight="1">
      <c r="A1998" s="15">
        <v>46059</v>
      </c>
      <c r="B1998" s="7">
        <v>22240</v>
      </c>
      <c r="C1998" s="4" t="s">
        <v>19763</v>
      </c>
      <c r="D1998" s="5" t="s">
        <v>19764</v>
      </c>
      <c r="E1998" s="176" t="str">
        <f t="shared" si="76"/>
        <v>22240</v>
      </c>
      <c r="F1998" s="181" t="str">
        <f>IFERROR(VLOOKUP(D1998,'TPMS-auto'!A:J, 10,0), "Not-in-TPMS")</f>
        <v>Not-in-TPMS</v>
      </c>
      <c r="G1998" s="181" t="str">
        <f>IFERROR(VLOOKUP(D1998,'TPMS-auto'!A:J,6,0),"Not-in-TPMS")</f>
        <v>Not-in-TPMS</v>
      </c>
      <c r="H1998" s="12" t="s">
        <v>14676</v>
      </c>
      <c r="I1998" s="2" t="s">
        <v>19765</v>
      </c>
      <c r="J1998" s="3"/>
      <c r="K1998" s="3" t="s">
        <v>14679</v>
      </c>
      <c r="L1998" s="13" t="s">
        <v>14680</v>
      </c>
      <c r="M1998" s="13"/>
      <c r="N1998" s="3" t="s">
        <v>14680</v>
      </c>
      <c r="O1998" s="13" t="s">
        <v>14680</v>
      </c>
      <c r="P1998" s="166" t="str">
        <f>IFERROR(VLOOKUP(D1998,'TPMS-auto'!A:D, 4,0),"Not-in-TPMS")</f>
        <v>Not-in-TPMS</v>
      </c>
      <c r="Q1998" s="166" t="e">
        <f>VLOOKUP(Table2[[#This Row],[Unit Number]],Ops,3,0)</f>
        <v>#N/A</v>
      </c>
      <c r="R1998" s="173" t="str">
        <f>IFERROR(VLOOKUP(Table2[[#This Row],[Enterprise ID]], 'ExistingRental-12.11'!A:H, 3, 0), "Not Open On 12.11")</f>
        <v>Not Open On 12.11</v>
      </c>
      <c r="S1998" s="167" t="str">
        <f>IF(Table2[[#This Row],[Start Rental Date]]="New Rental", "New Rental", "Rental Extension Request")</f>
        <v>New Rental</v>
      </c>
      <c r="T1998" s="167" t="str">
        <f>IFERROR(IF(Table2[[#This Row],[Date of this request]]-Table2[[#This Row],[Tech Service Date]]&lt;60, "New Hire Rental", "Truck Breakdown"), "New Hire Rental")</f>
        <v>New Hire Rental</v>
      </c>
      <c r="U1998" s="167" t="str">
        <f>IFERROR(VLOOKUP(Table2[[#This Row],[Enterprise ID]], 'ExistingRental-12.11'!A:H, 7, 0), "Not Open On 12.11")</f>
        <v>Not Open On 12.11</v>
      </c>
      <c r="V1998" s="173" t="str">
        <f>IFERROR(VLOOKUP(Table2[[#This Row],[Enterprise ID]],'Tech-ServiceDate'!A:B,2,0), "EitherNewHire or Termed")</f>
        <v>EitherNewHire or Termed</v>
      </c>
    </row>
    <row r="1999" spans="1:22" ht="33.75" customHeight="1">
      <c r="A1999" s="15">
        <v>46059</v>
      </c>
      <c r="B1999" s="7">
        <v>46045</v>
      </c>
      <c r="C1999" s="4" t="s">
        <v>19766</v>
      </c>
      <c r="D1999" s="5" t="s">
        <v>10974</v>
      </c>
      <c r="E1999" s="176" t="str">
        <f t="shared" si="76"/>
        <v>46045</v>
      </c>
      <c r="F1999" s="181">
        <f>IFERROR(VLOOKUP(D1999,'TPMS-auto'!A:J, 10,0), "Not-in-TPMS")</f>
        <v>7077403616</v>
      </c>
      <c r="G1999" s="181" t="str">
        <f>IFERROR(VLOOKUP(D1999,'TPMS-auto'!A:J,6,0),"Not-in-TPMS")</f>
        <v>046045</v>
      </c>
      <c r="H1999" s="6" t="s">
        <v>14676</v>
      </c>
      <c r="I1999" s="2" t="s">
        <v>19767</v>
      </c>
      <c r="J1999" s="3" t="s">
        <v>19724</v>
      </c>
      <c r="K1999" s="3" t="s">
        <v>14679</v>
      </c>
      <c r="L1999" s="13" t="s">
        <v>14680</v>
      </c>
      <c r="M1999" s="13"/>
      <c r="N1999" s="3" t="s">
        <v>14680</v>
      </c>
      <c r="O1999" s="13" t="s">
        <v>14680</v>
      </c>
      <c r="P1999" s="166" t="str">
        <f>IFERROR(VLOOKUP(D1999,'TPMS-auto'!A:D, 4,0),"Not-in-TPMS")</f>
        <v>0008184</v>
      </c>
      <c r="Q1999" s="166" t="str">
        <f>VLOOKUP(Table2[[#This Row],[Unit Number]],Ops,3,0)</f>
        <v>Carol &amp; Tasha</v>
      </c>
      <c r="R1999" s="173" t="str">
        <f>IFERROR(VLOOKUP(Table2[[#This Row],[Enterprise ID]], 'ExistingRental-12.11'!A:H, 3, 0), "Not Open On 12.11")</f>
        <v>Not Open On 12.11</v>
      </c>
      <c r="S1999" s="167" t="str">
        <f>IF(Table2[[#This Row],[Start Rental Date]]="New Rental", "New Rental", "Rental Extension Request")</f>
        <v>New Rental</v>
      </c>
      <c r="T1999" s="167" t="str">
        <f>IFERROR(IF(Table2[[#This Row],[Date of this request]]-Table2[[#This Row],[Tech Service Date]]&lt;60, "New Hire Rental", "Truck Breakdown"), "New Hire Rental")</f>
        <v>Truck Breakdown</v>
      </c>
      <c r="U1999" s="167" t="str">
        <f>IFERROR(VLOOKUP(Table2[[#This Row],[Enterprise ID]], 'ExistingRental-12.11'!A:H, 7, 0), "Not Open On 12.11")</f>
        <v>Not Open On 12.11</v>
      </c>
      <c r="V1999" s="173">
        <f>IFERROR(VLOOKUP(Table2[[#This Row],[Enterprise ID]],'Tech-ServiceDate'!A:B,2,0), "EitherNewHire or Termed")</f>
        <v>37958</v>
      </c>
    </row>
    <row r="2000" spans="1:22" ht="33.75" customHeight="1">
      <c r="A2000" s="15">
        <v>46059</v>
      </c>
      <c r="B2000" s="8">
        <v>46446</v>
      </c>
      <c r="C2000" s="9" t="s">
        <v>19768</v>
      </c>
      <c r="D2000" s="10" t="s">
        <v>19769</v>
      </c>
      <c r="E2000" s="174" t="str">
        <f t="shared" si="76"/>
        <v>46446</v>
      </c>
      <c r="F2000" s="175" t="str">
        <f>IFERROR(VLOOKUP(D2000,'TPMS-auto'!A:J, 10,0), "Not-in-TPMS")</f>
        <v>Not-in-TPMS</v>
      </c>
      <c r="G2000" s="175" t="str">
        <f>IFERROR(VLOOKUP(D2000,'TPMS-auto'!A:J,6,0),"Not-in-TPMS")</f>
        <v>Not-in-TPMS</v>
      </c>
      <c r="H2000" s="6" t="s">
        <v>14676</v>
      </c>
      <c r="I2000" s="11" t="s">
        <v>19770</v>
      </c>
      <c r="J2000" s="13" t="s">
        <v>19771</v>
      </c>
      <c r="K2000" s="3" t="s">
        <v>14679</v>
      </c>
      <c r="L2000" s="13" t="s">
        <v>14680</v>
      </c>
      <c r="M2000" s="13"/>
      <c r="N2000" s="13" t="s">
        <v>14680</v>
      </c>
      <c r="O2000" s="13" t="s">
        <v>14680</v>
      </c>
      <c r="P2000" s="166" t="str">
        <f>IFERROR(VLOOKUP(D2000,'TPMS-auto'!A:D, 4,0),"Not-in-TPMS")</f>
        <v>Not-in-TPMS</v>
      </c>
      <c r="Q2000" s="166" t="e">
        <f>VLOOKUP(Table2[[#This Row],[Unit Number]],Ops,3,0)</f>
        <v>#N/A</v>
      </c>
      <c r="R2000" s="172" t="str">
        <f>IFERROR(VLOOKUP(Table2[[#This Row],[Enterprise ID]], 'ExistingRental-12.11'!A:H, 3, 0), "Not Open On 12.11")</f>
        <v>Not Open On 12.11</v>
      </c>
      <c r="S2000" s="166" t="str">
        <f>IF(Table2[[#This Row],[Start Rental Date]]="New Rental", "New Rental", "Rental Extension Request")</f>
        <v>New Rental</v>
      </c>
      <c r="T2000" s="166" t="str">
        <f>IFERROR(IF(Table2[[#This Row],[Date of this request]]-Table2[[#This Row],[Tech Service Date]]&lt;60, "New Hire Rental", "Truck Breakdown"), "New Hire Rental")</f>
        <v>Truck Breakdown</v>
      </c>
      <c r="U2000" s="166" t="str">
        <f>IFERROR(VLOOKUP(Table2[[#This Row],[Enterprise ID]], 'ExistingRental-12.11'!A:H, 7, 0), "Not Open On 12.11")</f>
        <v>Not Open On 12.11</v>
      </c>
      <c r="V2000" s="172">
        <f>IFERROR(VLOOKUP(Table2[[#This Row],[Enterprise ID]],'Tech-ServiceDate'!A:B,2,0), "EitherNewHire or Termed")</f>
        <v>45522</v>
      </c>
    </row>
    <row r="2001" spans="1:22" ht="33.75" customHeight="1">
      <c r="A2001" s="15">
        <v>46059</v>
      </c>
      <c r="B2001" s="8">
        <v>46511</v>
      </c>
      <c r="C2001" s="9" t="s">
        <v>19772</v>
      </c>
      <c r="D2001" s="10" t="s">
        <v>19773</v>
      </c>
      <c r="E2001" s="174" t="str">
        <f t="shared" si="76"/>
        <v>46511</v>
      </c>
      <c r="F2001" s="175">
        <f>IFERROR(VLOOKUP(D2001,'TPMS-auto'!A:J, 10,0), "Not-in-TPMS")</f>
        <v>5712749416</v>
      </c>
      <c r="G2001" s="175" t="str">
        <f>IFERROR(VLOOKUP(D2001,'TPMS-auto'!A:J,6,0),"Not-in-TPMS")</f>
        <v>046511</v>
      </c>
      <c r="H2001" s="6" t="s">
        <v>14676</v>
      </c>
      <c r="I2001" s="11" t="s">
        <v>19774</v>
      </c>
      <c r="J2001" s="13" t="s">
        <v>18811</v>
      </c>
      <c r="K2001" s="3" t="s">
        <v>14679</v>
      </c>
      <c r="L2001" s="13" t="s">
        <v>14680</v>
      </c>
      <c r="M2001" s="13"/>
      <c r="N2001" s="13" t="s">
        <v>14680</v>
      </c>
      <c r="O2001" s="13" t="s">
        <v>14680</v>
      </c>
      <c r="P2001" s="166" t="str">
        <f>IFERROR(VLOOKUP(D2001,'TPMS-auto'!A:D, 4,0),"Not-in-TPMS")</f>
        <v>0007084</v>
      </c>
      <c r="Q2001" s="166" t="str">
        <f>VLOOKUP(Table2[[#This Row],[Unit Number]],Ops,3,0)</f>
        <v>Monica, Cheryl &amp; Machell</v>
      </c>
      <c r="R2001" s="172">
        <f>IFERROR(VLOOKUP(Table2[[#This Row],[Enterprise ID]], 'ExistingRental-12.11'!A:H, 3, 0), "Not Open On 12.11")</f>
        <v>45876</v>
      </c>
      <c r="S2001" s="166" t="str">
        <f>IF(Table2[[#This Row],[Start Rental Date]]="New Rental", "New Rental", "Rental Extension Request")</f>
        <v>New Rental</v>
      </c>
      <c r="T2001" s="166" t="str">
        <f>IFERROR(IF(Table2[[#This Row],[Date of this request]]-Table2[[#This Row],[Tech Service Date]]&lt;60, "New Hire Rental", "Truck Breakdown"), "New Hire Rental")</f>
        <v>Truck Breakdown</v>
      </c>
      <c r="U2001" s="166" t="str">
        <f>IFERROR(VLOOKUP(Table2[[#This Row],[Enterprise ID]], 'ExistingRental-12.11'!A:H, 7, 0), "Not Open On 12.11")</f>
        <v>SAIFUDIN SANGIN</v>
      </c>
      <c r="V2001" s="172">
        <f>IFERROR(VLOOKUP(Table2[[#This Row],[Enterprise ID]],'Tech-ServiceDate'!A:B,2,0), "EitherNewHire or Termed")</f>
        <v>44062</v>
      </c>
    </row>
    <row r="2002" spans="1:22" ht="33.75" customHeight="1">
      <c r="A2002" s="15">
        <v>46059</v>
      </c>
      <c r="B2002" s="8">
        <v>23158</v>
      </c>
      <c r="C2002" s="9" t="s">
        <v>19775</v>
      </c>
      <c r="D2002" s="10" t="s">
        <v>16850</v>
      </c>
      <c r="E2002" s="174" t="str">
        <f t="shared" si="76"/>
        <v>23158</v>
      </c>
      <c r="F2002" s="175">
        <f>IFERROR(VLOOKUP(D2002,'TPMS-auto'!A:J, 10,0), "Not-in-TPMS")</f>
        <v>4709790272</v>
      </c>
      <c r="G2002" s="175" t="str">
        <f>IFERROR(VLOOKUP(D2002,'TPMS-auto'!A:J,6,0),"Not-in-TPMS")</f>
        <v>023158</v>
      </c>
      <c r="H2002" s="6" t="s">
        <v>14676</v>
      </c>
      <c r="I2002" s="11" t="s">
        <v>19776</v>
      </c>
      <c r="J2002" s="13" t="s">
        <v>19777</v>
      </c>
      <c r="K2002" s="3" t="s">
        <v>14679</v>
      </c>
      <c r="L2002" s="13" t="s">
        <v>14680</v>
      </c>
      <c r="M2002" s="13"/>
      <c r="N2002" s="13" t="s">
        <v>14680</v>
      </c>
      <c r="O2002" s="13" t="s">
        <v>14680</v>
      </c>
      <c r="P2002" s="166" t="str">
        <f>IFERROR(VLOOKUP(D2002,'TPMS-auto'!A:D, 4,0),"Not-in-TPMS")</f>
        <v>0008035</v>
      </c>
      <c r="Q2002" s="166" t="str">
        <f>VLOOKUP(Table2[[#This Row],[Unit Number]],Ops,3,0)</f>
        <v>Rob &amp; Andrea</v>
      </c>
      <c r="R2002" s="172" t="str">
        <f>IFERROR(VLOOKUP(Table2[[#This Row],[Enterprise ID]], 'ExistingRental-12.11'!A:H, 3, 0), "Not Open On 12.11")</f>
        <v>Not Open On 12.11</v>
      </c>
      <c r="S2002" s="166" t="str">
        <f>IF(Table2[[#This Row],[Start Rental Date]]="New Rental", "New Rental", "Rental Extension Request")</f>
        <v>New Rental</v>
      </c>
      <c r="T2002" s="166" t="str">
        <f>IFERROR(IF(Table2[[#This Row],[Date of this request]]-Table2[[#This Row],[Tech Service Date]]&lt;60, "New Hire Rental", "Truck Breakdown"), "New Hire Rental")</f>
        <v>Truck Breakdown</v>
      </c>
      <c r="U2002" s="166" t="str">
        <f>IFERROR(VLOOKUP(Table2[[#This Row],[Enterprise ID]], 'ExistingRental-12.11'!A:H, 7, 0), "Not Open On 12.11")</f>
        <v>Not Open On 12.11</v>
      </c>
      <c r="V2002" s="172">
        <f>IFERROR(VLOOKUP(Table2[[#This Row],[Enterprise ID]],'Tech-ServiceDate'!A:B,2,0), "EitherNewHire or Termed")</f>
        <v>42037</v>
      </c>
    </row>
    <row r="2003" spans="1:22" ht="33.75" customHeight="1">
      <c r="A2003" s="15">
        <v>46059</v>
      </c>
      <c r="B2003" s="8">
        <v>36488</v>
      </c>
      <c r="C2003" s="9" t="s">
        <v>15918</v>
      </c>
      <c r="D2003" s="10" t="s">
        <v>14975</v>
      </c>
      <c r="E2003" s="174" t="str">
        <f t="shared" si="76"/>
        <v>36488</v>
      </c>
      <c r="F2003" s="175">
        <f>IFERROR(VLOOKUP(D2003,'TPMS-auto'!A:J, 10,0), "Not-in-TPMS")</f>
        <v>8508241426</v>
      </c>
      <c r="G2003" s="175" t="str">
        <f>IFERROR(VLOOKUP(D2003,'TPMS-auto'!A:J,6,0),"Not-in-TPMS")</f>
        <v>036488</v>
      </c>
      <c r="H2003" s="12">
        <v>46051</v>
      </c>
      <c r="I2003" s="11" t="s">
        <v>19355</v>
      </c>
      <c r="J2003" s="13" t="s">
        <v>19562</v>
      </c>
      <c r="K2003" s="3" t="s">
        <v>14679</v>
      </c>
      <c r="L2003" s="13" t="s">
        <v>14680</v>
      </c>
      <c r="M2003" s="13"/>
      <c r="N2003" s="13" t="s">
        <v>14680</v>
      </c>
      <c r="O2003" s="13" t="s">
        <v>14680</v>
      </c>
      <c r="P2003" s="166" t="str">
        <f>IFERROR(VLOOKUP(D2003,'TPMS-auto'!A:D, 4,0),"Not-in-TPMS")</f>
        <v>0008206</v>
      </c>
      <c r="Q2003" s="166" t="str">
        <f>VLOOKUP(Table2[[#This Row],[Unit Number]],Ops,3,0)</f>
        <v>Monica, Cheryl &amp; Machell</v>
      </c>
      <c r="R2003" s="172" t="str">
        <f>IFERROR(VLOOKUP(Table2[[#This Row],[Enterprise ID]], 'ExistingRental-12.11'!A:H, 3, 0), "Not Open On 12.11")</f>
        <v>Not Open On 12.11</v>
      </c>
      <c r="S2003" s="166" t="str">
        <f>IF(Table2[[#This Row],[Start Rental Date]]="New Rental", "New Rental", "Rental Extension Request")</f>
        <v>Rental Extension Request</v>
      </c>
      <c r="T2003" s="166" t="str">
        <f>IFERROR(IF(Table2[[#This Row],[Date of this request]]-Table2[[#This Row],[Tech Service Date]]&lt;60, "New Hire Rental", "Truck Breakdown"), "New Hire Rental")</f>
        <v>Truck Breakdown</v>
      </c>
      <c r="U2003" s="166" t="str">
        <f>IFERROR(VLOOKUP(Table2[[#This Row],[Enterprise ID]], 'ExistingRental-12.11'!A:H, 7, 0), "Not Open On 12.11")</f>
        <v>Not Open On 12.11</v>
      </c>
      <c r="V2003" s="172">
        <f>IFERROR(VLOOKUP(Table2[[#This Row],[Enterprise ID]],'Tech-ServiceDate'!A:B,2,0), "EitherNewHire or Termed")</f>
        <v>45123</v>
      </c>
    </row>
    <row r="2004" spans="1:22" ht="33.75" customHeight="1">
      <c r="A2004" s="15">
        <v>46059</v>
      </c>
      <c r="B2004" s="8">
        <v>61164</v>
      </c>
      <c r="C2004" s="9" t="s">
        <v>19485</v>
      </c>
      <c r="D2004" s="10" t="s">
        <v>15838</v>
      </c>
      <c r="E2004" s="174" t="str">
        <f t="shared" si="76"/>
        <v>61164</v>
      </c>
      <c r="F2004" s="175">
        <f>IFERROR(VLOOKUP(D2004,'TPMS-auto'!A:J, 10,0), "Not-in-TPMS")</f>
        <v>3184022348</v>
      </c>
      <c r="G2004" s="175" t="str">
        <f>IFERROR(VLOOKUP(D2004,'TPMS-auto'!A:J,6,0),"Not-in-TPMS")</f>
        <v>061164</v>
      </c>
      <c r="H2004" s="6" t="s">
        <v>14676</v>
      </c>
      <c r="I2004" s="11" t="s">
        <v>19778</v>
      </c>
      <c r="J2004" s="13" t="s">
        <v>19779</v>
      </c>
      <c r="K2004" s="3" t="s">
        <v>14679</v>
      </c>
      <c r="L2004" s="13" t="s">
        <v>14680</v>
      </c>
      <c r="M2004" s="13"/>
      <c r="N2004" s="13" t="s">
        <v>14680</v>
      </c>
      <c r="O2004" s="13" t="s">
        <v>14680</v>
      </c>
      <c r="P2004" s="166" t="str">
        <f>IFERROR(VLOOKUP(D2004,'TPMS-auto'!A:D, 4,0),"Not-in-TPMS")</f>
        <v>0008107</v>
      </c>
      <c r="Q2004" s="166" t="str">
        <f>VLOOKUP(Table2[[#This Row],[Unit Number]],Ops,3,0)</f>
        <v>Carol &amp; Tasha</v>
      </c>
      <c r="R2004" s="172">
        <f>IFERROR(VLOOKUP(Table2[[#This Row],[Enterprise ID]], 'ExistingRental-12.11'!A:H, 3, 0), "Not Open On 12.11")</f>
        <v>45936</v>
      </c>
      <c r="S2004" s="166" t="str">
        <f>IF(Table2[[#This Row],[Start Rental Date]]="New Rental", "New Rental", "Rental Extension Request")</f>
        <v>New Rental</v>
      </c>
      <c r="T2004" s="166" t="str">
        <f>IFERROR(IF(Table2[[#This Row],[Date of this request]]-Table2[[#This Row],[Tech Service Date]]&lt;60, "New Hire Rental", "Truck Breakdown"), "New Hire Rental")</f>
        <v>Truck Breakdown</v>
      </c>
      <c r="U2004" s="166" t="str">
        <f>IFERROR(VLOOKUP(Table2[[#This Row],[Enterprise ID]], 'ExistingRental-12.11'!A:H, 7, 0), "Not Open On 12.11")</f>
        <v>MARK LEMOINE</v>
      </c>
      <c r="V2004" s="172">
        <f>IFERROR(VLOOKUP(Table2[[#This Row],[Enterprise ID]],'Tech-ServiceDate'!A:B,2,0), "EitherNewHire or Termed")</f>
        <v>43656</v>
      </c>
    </row>
    <row r="2005" spans="1:22" ht="33.75" customHeight="1">
      <c r="A2005" s="15">
        <v>46059</v>
      </c>
      <c r="B2005" s="8">
        <v>46082</v>
      </c>
      <c r="C2005" s="9" t="s">
        <v>19780</v>
      </c>
      <c r="D2005" s="10" t="s">
        <v>11583</v>
      </c>
      <c r="E2005" s="174" t="str">
        <f t="shared" si="76"/>
        <v>46082</v>
      </c>
      <c r="F2005" s="175">
        <f>IFERROR(VLOOKUP(D2005,'TPMS-auto'!A:J, 10,0), "Not-in-TPMS")</f>
        <v>2092196950</v>
      </c>
      <c r="G2005" s="175" t="str">
        <f>IFERROR(VLOOKUP(D2005,'TPMS-auto'!A:J,6,0),"Not-in-TPMS")</f>
        <v>046082</v>
      </c>
      <c r="H2005" s="6" t="s">
        <v>14676</v>
      </c>
      <c r="I2005" s="11" t="s">
        <v>15772</v>
      </c>
      <c r="J2005" s="13" t="s">
        <v>19781</v>
      </c>
      <c r="K2005" s="3" t="s">
        <v>14679</v>
      </c>
      <c r="L2005" s="13" t="s">
        <v>14680</v>
      </c>
      <c r="M2005" s="13"/>
      <c r="N2005" s="13" t="s">
        <v>14680</v>
      </c>
      <c r="O2005" s="13" t="s">
        <v>14680</v>
      </c>
      <c r="P2005" s="166" t="str">
        <f>IFERROR(VLOOKUP(D2005,'TPMS-auto'!A:D, 4,0),"Not-in-TPMS")</f>
        <v>0008366</v>
      </c>
      <c r="Q2005" s="166" t="str">
        <f>VLOOKUP(Table2[[#This Row],[Unit Number]],Ops,3,0)</f>
        <v>Carol &amp; Tasha</v>
      </c>
      <c r="R2005" s="172" t="str">
        <f>IFERROR(VLOOKUP(Table2[[#This Row],[Enterprise ID]], 'ExistingRental-12.11'!A:H, 3, 0), "Not Open On 12.11")</f>
        <v>Not Open On 12.11</v>
      </c>
      <c r="S2005" s="166" t="str">
        <f>IF(Table2[[#This Row],[Start Rental Date]]="New Rental", "New Rental", "Rental Extension Request")</f>
        <v>New Rental</v>
      </c>
      <c r="T2005" s="166" t="str">
        <f>IFERROR(IF(Table2[[#This Row],[Date of this request]]-Table2[[#This Row],[Tech Service Date]]&lt;60, "New Hire Rental", "Truck Breakdown"), "New Hire Rental")</f>
        <v>Truck Breakdown</v>
      </c>
      <c r="U2005" s="166" t="str">
        <f>IFERROR(VLOOKUP(Table2[[#This Row],[Enterprise ID]], 'ExistingRental-12.11'!A:H, 7, 0), "Not Open On 12.11")</f>
        <v>Not Open On 12.11</v>
      </c>
      <c r="V2005" s="172">
        <f>IFERROR(VLOOKUP(Table2[[#This Row],[Enterprise ID]],'Tech-ServiceDate'!A:B,2,0), "EitherNewHire or Termed")</f>
        <v>35915</v>
      </c>
    </row>
    <row r="2006" spans="1:22" ht="33.75" customHeight="1">
      <c r="A2006" s="15">
        <v>46062</v>
      </c>
      <c r="B2006" s="8">
        <v>23597</v>
      </c>
      <c r="C2006" s="9" t="s">
        <v>19782</v>
      </c>
      <c r="D2006" s="10"/>
      <c r="E2006" s="174" t="str">
        <f t="shared" si="76"/>
        <v>23597</v>
      </c>
      <c r="F2006" s="175" t="str">
        <f>IFERROR(VLOOKUP(D2006,'TPMS-auto'!A:J, 10,0), "Not-in-TPMS")</f>
        <v>Not-in-TPMS</v>
      </c>
      <c r="G2006" s="175" t="str">
        <f>IFERROR(VLOOKUP(D2006,'TPMS-auto'!A:J,6,0),"Not-in-TPMS")</f>
        <v>Not-in-TPMS</v>
      </c>
      <c r="H2006" s="6" t="s">
        <v>14676</v>
      </c>
      <c r="I2006" s="11"/>
      <c r="J2006" s="13" t="s">
        <v>15426</v>
      </c>
      <c r="K2006" s="3" t="s">
        <v>14679</v>
      </c>
      <c r="L2006" s="13" t="s">
        <v>14680</v>
      </c>
      <c r="M2006" s="13"/>
      <c r="N2006" s="13" t="s">
        <v>14680</v>
      </c>
      <c r="O2006" s="13" t="s">
        <v>14680</v>
      </c>
      <c r="P2006" s="166" t="str">
        <f>IFERROR(VLOOKUP(D2006,'TPMS-auto'!A:D, 4,0),"Not-in-TPMS")</f>
        <v>Not-in-TPMS</v>
      </c>
      <c r="Q2006" s="166" t="e">
        <f>VLOOKUP(Table2[[#This Row],[Unit Number]],Ops,3,0)</f>
        <v>#N/A</v>
      </c>
      <c r="R2006" s="172" t="str">
        <f>IFERROR(VLOOKUP(Table2[[#This Row],[Enterprise ID]], 'ExistingRental-12.11'!A:H, 3, 0), "Not Open On 12.11")</f>
        <v>Not Open On 12.11</v>
      </c>
      <c r="S2006" s="166" t="str">
        <f>IF(Table2[[#This Row],[Start Rental Date]]="New Rental", "New Rental", "Rental Extension Request")</f>
        <v>New Rental</v>
      </c>
      <c r="T2006" s="166" t="str">
        <f>IFERROR(IF(Table2[[#This Row],[Date of this request]]-Table2[[#This Row],[Tech Service Date]]&lt;60, "New Hire Rental", "Truck Breakdown"), "New Hire Rental")</f>
        <v>New Hire Rental</v>
      </c>
      <c r="U2006" s="166" t="str">
        <f>IFERROR(VLOOKUP(Table2[[#This Row],[Enterprise ID]], 'ExistingRental-12.11'!A:H, 7, 0), "Not Open On 12.11")</f>
        <v>Not Open On 12.11</v>
      </c>
      <c r="V2006" s="172" t="str">
        <f>IFERROR(VLOOKUP(Table2[[#This Row],[Enterprise ID]],'Tech-ServiceDate'!A:B,2,0), "EitherNewHire or Termed")</f>
        <v>EitherNewHire or Termed</v>
      </c>
    </row>
    <row r="2007" spans="1:22" ht="33.75" customHeight="1">
      <c r="A2007" s="15">
        <v>46062</v>
      </c>
      <c r="B2007" s="8">
        <v>46489</v>
      </c>
      <c r="C2007" s="9" t="s">
        <v>19783</v>
      </c>
      <c r="D2007" s="10" t="s">
        <v>19784</v>
      </c>
      <c r="E2007" s="174" t="str">
        <f t="shared" si="76"/>
        <v>46489</v>
      </c>
      <c r="F2007" s="175">
        <f>IFERROR(VLOOKUP(D2007,'TPMS-auto'!A:J, 10,0), "Not-in-TPMS")</f>
        <v>6148097004</v>
      </c>
      <c r="G2007" s="175">
        <f>IFERROR(VLOOKUP(D2007,'TPMS-auto'!A:J,6,0),"Not-in-TPMS")</f>
        <v>0</v>
      </c>
      <c r="H2007" s="6" t="s">
        <v>14676</v>
      </c>
      <c r="I2007" s="11"/>
      <c r="J2007" s="13" t="s">
        <v>19785</v>
      </c>
      <c r="K2007" s="3" t="s">
        <v>14679</v>
      </c>
      <c r="L2007" s="13" t="s">
        <v>14680</v>
      </c>
      <c r="M2007" s="13"/>
      <c r="N2007" s="13" t="s">
        <v>14680</v>
      </c>
      <c r="O2007" s="13" t="s">
        <v>14680</v>
      </c>
      <c r="P2007" s="166" t="str">
        <f>IFERROR(VLOOKUP(D2007,'TPMS-auto'!A:D, 4,0),"Not-in-TPMS")</f>
        <v>0004766</v>
      </c>
      <c r="Q2007" s="166" t="str">
        <f>VLOOKUP(Table2[[#This Row],[Unit Number]],Ops,3,0)</f>
        <v>Rob &amp; Andrea</v>
      </c>
      <c r="R2007" s="172" t="str">
        <f>IFERROR(VLOOKUP(Table2[[#This Row],[Enterprise ID]], 'ExistingRental-12.11'!A:H, 3, 0), "Not Open On 12.11")</f>
        <v>Not Open On 12.11</v>
      </c>
      <c r="S2007" s="166" t="str">
        <f>IF(Table2[[#This Row],[Start Rental Date]]="New Rental", "New Rental", "Rental Extension Request")</f>
        <v>New Rental</v>
      </c>
      <c r="T2007" s="166" t="str">
        <f>IFERROR(IF(Table2[[#This Row],[Date of this request]]-Table2[[#This Row],[Tech Service Date]]&lt;60, "New Hire Rental", "Truck Breakdown"), "New Hire Rental")</f>
        <v>Truck Breakdown</v>
      </c>
      <c r="U2007" s="166" t="str">
        <f>IFERROR(VLOOKUP(Table2[[#This Row],[Enterprise ID]], 'ExistingRental-12.11'!A:H, 7, 0), "Not Open On 12.11")</f>
        <v>Not Open On 12.11</v>
      </c>
      <c r="V2007" s="172">
        <f>IFERROR(VLOOKUP(Table2[[#This Row],[Enterprise ID]],'Tech-ServiceDate'!A:B,2,0), "EitherNewHire or Termed")</f>
        <v>45760</v>
      </c>
    </row>
    <row r="2008" spans="1:22" ht="33.75" customHeight="1">
      <c r="A2008" s="15">
        <v>46062</v>
      </c>
      <c r="B2008" s="8">
        <v>46621</v>
      </c>
      <c r="C2008" s="9" t="s">
        <v>19786</v>
      </c>
      <c r="D2008" s="10" t="s">
        <v>19787</v>
      </c>
      <c r="E2008" s="174" t="str">
        <f t="shared" si="76"/>
        <v>46621</v>
      </c>
      <c r="F2008" s="175" t="str">
        <f>IFERROR(VLOOKUP(D2008,'TPMS-auto'!A:J, 10,0), "Not-in-TPMS")</f>
        <v>Not-in-TPMS</v>
      </c>
      <c r="G2008" s="175" t="str">
        <f>IFERROR(VLOOKUP(D2008,'TPMS-auto'!A:J,6,0),"Not-in-TPMS")</f>
        <v>Not-in-TPMS</v>
      </c>
      <c r="H2008" s="6" t="s">
        <v>14676</v>
      </c>
      <c r="I2008" s="11" t="s">
        <v>19332</v>
      </c>
      <c r="J2008" s="13" t="s">
        <v>19788</v>
      </c>
      <c r="K2008" s="3" t="s">
        <v>14679</v>
      </c>
      <c r="L2008" s="13" t="s">
        <v>14680</v>
      </c>
      <c r="M2008" s="13"/>
      <c r="N2008" s="13" t="s">
        <v>14680</v>
      </c>
      <c r="O2008" s="13" t="s">
        <v>14680</v>
      </c>
      <c r="P2008" s="166" t="str">
        <f>IFERROR(VLOOKUP(D2008,'TPMS-auto'!A:D, 4,0),"Not-in-TPMS")</f>
        <v>Not-in-TPMS</v>
      </c>
      <c r="Q2008" s="166" t="e">
        <f>VLOOKUP(Table2[[#This Row],[Unit Number]],Ops,3,0)</f>
        <v>#N/A</v>
      </c>
      <c r="R2008" s="172" t="str">
        <f>IFERROR(VLOOKUP(Table2[[#This Row],[Enterprise ID]], 'ExistingRental-12.11'!A:H, 3, 0), "Not Open On 12.11")</f>
        <v>Not Open On 12.11</v>
      </c>
      <c r="S2008" s="166" t="str">
        <f>IF(Table2[[#This Row],[Start Rental Date]]="New Rental", "New Rental", "Rental Extension Request")</f>
        <v>New Rental</v>
      </c>
      <c r="T2008" s="166" t="str">
        <f>IFERROR(IF(Table2[[#This Row],[Date of this request]]-Table2[[#This Row],[Tech Service Date]]&lt;60, "New Hire Rental", "Truck Breakdown"), "New Hire Rental")</f>
        <v>New Hire Rental</v>
      </c>
      <c r="U2008" s="166" t="str">
        <f>IFERROR(VLOOKUP(Table2[[#This Row],[Enterprise ID]], 'ExistingRental-12.11'!A:H, 7, 0), "Not Open On 12.11")</f>
        <v>Not Open On 12.11</v>
      </c>
      <c r="V2008" s="172" t="str">
        <f>IFERROR(VLOOKUP(Table2[[#This Row],[Enterprise ID]],'Tech-ServiceDate'!A:B,2,0), "EitherNewHire or Termed")</f>
        <v>EitherNewHire or Termed</v>
      </c>
    </row>
    <row r="2009" spans="1:22" ht="33.75" customHeight="1">
      <c r="A2009" s="15">
        <v>46062</v>
      </c>
      <c r="B2009" s="8">
        <v>22401</v>
      </c>
      <c r="C2009" s="9" t="s">
        <v>19647</v>
      </c>
      <c r="D2009" s="10" t="s">
        <v>19648</v>
      </c>
      <c r="E2009" s="174" t="str">
        <f t="shared" si="76"/>
        <v>22401</v>
      </c>
      <c r="F2009" s="175">
        <f>IFERROR(VLOOKUP(D2009,'TPMS-auto'!A:J, 10,0), "Not-in-TPMS")</f>
        <v>9317351937</v>
      </c>
      <c r="G2009" s="175" t="str">
        <f>IFERROR(VLOOKUP(D2009,'TPMS-auto'!A:J,6,0),"Not-in-TPMS")</f>
        <v>088123</v>
      </c>
      <c r="H2009" s="6">
        <v>46055</v>
      </c>
      <c r="I2009" s="11" t="s">
        <v>19649</v>
      </c>
      <c r="J2009" s="13" t="s">
        <v>19437</v>
      </c>
      <c r="K2009" s="13" t="s">
        <v>14679</v>
      </c>
      <c r="L2009" s="13" t="s">
        <v>14680</v>
      </c>
      <c r="M2009" s="13"/>
      <c r="N2009" s="13" t="s">
        <v>14680</v>
      </c>
      <c r="O2009" s="13" t="s">
        <v>14680</v>
      </c>
      <c r="P2009" s="166" t="str">
        <f>IFERROR(VLOOKUP(D2009,'TPMS-auto'!A:D, 4,0),"Not-in-TPMS")</f>
        <v>0008206</v>
      </c>
      <c r="Q2009" s="166" t="str">
        <f>VLOOKUP(Table2[[#This Row],[Unit Number]],Ops,3,0)</f>
        <v>Monica, Cheryl &amp; Machell</v>
      </c>
      <c r="R2009" s="172" t="str">
        <f>IFERROR(VLOOKUP(Table2[[#This Row],[Enterprise ID]], 'ExistingRental-12.11'!A:H, 3, 0), "Not Open On 12.11")</f>
        <v>Not Open On 12.11</v>
      </c>
      <c r="S2009" s="166" t="str">
        <f>IF(Table2[[#This Row],[Start Rental Date]]="New Rental", "New Rental", "Rental Extension Request")</f>
        <v>Rental Extension Request</v>
      </c>
      <c r="T2009" s="166" t="str">
        <f>IFERROR(IF(Table2[[#This Row],[Date of this request]]-Table2[[#This Row],[Tech Service Date]]&lt;60, "New Hire Rental", "Truck Breakdown"), "New Hire Rental")</f>
        <v>Truck Breakdown</v>
      </c>
      <c r="U2009" s="166" t="str">
        <f>IFERROR(VLOOKUP(Table2[[#This Row],[Enterprise ID]], 'ExistingRental-12.11'!A:H, 7, 0), "Not Open On 12.11")</f>
        <v>Not Open On 12.11</v>
      </c>
      <c r="V2009" s="172">
        <f>IFERROR(VLOOKUP(Table2[[#This Row],[Enterprise ID]],'Tech-ServiceDate'!A:B,2,0), "EitherNewHire or Termed")</f>
        <v>45935</v>
      </c>
    </row>
    <row r="2010" spans="1:22" ht="33.75" customHeight="1">
      <c r="A2010" s="15">
        <v>46062</v>
      </c>
      <c r="B2010" s="8">
        <v>36196</v>
      </c>
      <c r="C2010" s="9" t="s">
        <v>19224</v>
      </c>
      <c r="D2010" s="10" t="s">
        <v>15314</v>
      </c>
      <c r="E2010" s="174" t="str">
        <f t="shared" si="76"/>
        <v>36196</v>
      </c>
      <c r="F2010" s="175">
        <f>IFERROR(VLOOKUP(D2010,'TPMS-auto'!A:J, 10,0), "Not-in-TPMS")</f>
        <v>8658016685</v>
      </c>
      <c r="G2010" s="175" t="str">
        <f>IFERROR(VLOOKUP(D2010,'TPMS-auto'!A:J,6,0),"Not-in-TPMS")</f>
        <v>061053</v>
      </c>
      <c r="H2010" s="6" t="s">
        <v>14676</v>
      </c>
      <c r="I2010" s="11" t="s">
        <v>19789</v>
      </c>
      <c r="J2010" s="13" t="s">
        <v>19790</v>
      </c>
      <c r="K2010" s="3" t="s">
        <v>14679</v>
      </c>
      <c r="L2010" s="13" t="s">
        <v>14680</v>
      </c>
      <c r="M2010" s="13"/>
      <c r="N2010" s="13" t="s">
        <v>14680</v>
      </c>
      <c r="O2010" s="13" t="s">
        <v>14680</v>
      </c>
      <c r="P2010" s="166" t="str">
        <f>IFERROR(VLOOKUP(D2010,'TPMS-auto'!A:D, 4,0),"Not-in-TPMS")</f>
        <v>0004766</v>
      </c>
      <c r="Q2010" s="166" t="str">
        <f>VLOOKUP(Table2[[#This Row],[Unit Number]],Ops,3,0)</f>
        <v>Rob &amp; Andrea</v>
      </c>
      <c r="R2010" s="172">
        <f>IFERROR(VLOOKUP(Table2[[#This Row],[Enterprise ID]], 'ExistingRental-12.11'!A:H, 3, 0), "Not Open On 12.11")</f>
        <v>45958</v>
      </c>
      <c r="S2010" s="166" t="str">
        <f>IF(Table2[[#This Row],[Start Rental Date]]="New Rental", "New Rental", "Rental Extension Request")</f>
        <v>New Rental</v>
      </c>
      <c r="T2010" s="166" t="str">
        <f>IFERROR(IF(Table2[[#This Row],[Date of this request]]-Table2[[#This Row],[Tech Service Date]]&lt;60, "New Hire Rental", "Truck Breakdown"), "New Hire Rental")</f>
        <v>Truck Breakdown</v>
      </c>
      <c r="U2010" s="166" t="str">
        <f>IFERROR(VLOOKUP(Table2[[#This Row],[Enterprise ID]], 'ExistingRental-12.11'!A:H, 7, 0), "Not Open On 12.11")</f>
        <v>JAMES SABADO</v>
      </c>
      <c r="V2010" s="172">
        <f>IFERROR(VLOOKUP(Table2[[#This Row],[Enterprise ID]],'Tech-ServiceDate'!A:B,2,0), "EitherNewHire or Termed")</f>
        <v>41828</v>
      </c>
    </row>
    <row r="2011" spans="1:22" ht="33.75" customHeight="1">
      <c r="A2011" s="15">
        <v>46062</v>
      </c>
      <c r="B2011" s="8">
        <v>61560</v>
      </c>
      <c r="C2011" s="9" t="s">
        <v>19143</v>
      </c>
      <c r="D2011" s="10" t="s">
        <v>19144</v>
      </c>
      <c r="E2011" s="174" t="str">
        <f t="shared" si="76"/>
        <v>61560</v>
      </c>
      <c r="F2011" s="175">
        <f>IFERROR(VLOOKUP(D2011,'TPMS-auto'!A:J, 10,0), "Not-in-TPMS")</f>
        <v>5613328437</v>
      </c>
      <c r="G2011" s="175" t="str">
        <f>IFERROR(VLOOKUP(D2011,'TPMS-auto'!A:J,6,0),"Not-in-TPMS")</f>
        <v>061560</v>
      </c>
      <c r="H2011" s="6">
        <v>46055</v>
      </c>
      <c r="I2011" s="11"/>
      <c r="J2011" s="13"/>
      <c r="K2011" s="3" t="s">
        <v>14679</v>
      </c>
      <c r="L2011" s="13"/>
      <c r="M2011" s="13"/>
      <c r="N2011" s="13" t="s">
        <v>14680</v>
      </c>
      <c r="O2011" s="13" t="s">
        <v>14680</v>
      </c>
      <c r="P2011" s="166" t="str">
        <f>IFERROR(VLOOKUP(D2011,'TPMS-auto'!A:D, 4,0),"Not-in-TPMS")</f>
        <v>0007435</v>
      </c>
      <c r="Q2011" s="166" t="str">
        <f>VLOOKUP(Table2[[#This Row],[Unit Number]],Ops,3,0)</f>
        <v>Rob &amp; Andrea</v>
      </c>
      <c r="R2011" s="172" t="str">
        <f>IFERROR(VLOOKUP(Table2[[#This Row],[Enterprise ID]], 'ExistingRental-12.11'!A:H, 3, 0), "Not Open On 12.11")</f>
        <v>Not Open On 12.11</v>
      </c>
      <c r="S2011" s="166" t="str">
        <f>IF(Table2[[#This Row],[Start Rental Date]]="New Rental", "New Rental", "Rental Extension Request")</f>
        <v>Rental Extension Request</v>
      </c>
      <c r="T2011" s="166" t="str">
        <f>IFERROR(IF(Table2[[#This Row],[Date of this request]]-Table2[[#This Row],[Tech Service Date]]&lt;60, "New Hire Rental", "Truck Breakdown"), "New Hire Rental")</f>
        <v>Truck Breakdown</v>
      </c>
      <c r="U2011" s="166" t="str">
        <f>IFERROR(VLOOKUP(Table2[[#This Row],[Enterprise ID]], 'ExistingRental-12.11'!A:H, 7, 0), "Not Open On 12.11")</f>
        <v>Not Open On 12.11</v>
      </c>
      <c r="V2011" s="172">
        <f>IFERROR(VLOOKUP(Table2[[#This Row],[Enterprise ID]],'Tech-ServiceDate'!A:B,2,0), "EitherNewHire or Termed")</f>
        <v>42499</v>
      </c>
    </row>
    <row r="2012" spans="1:22" ht="33.75" customHeight="1">
      <c r="A2012" s="15">
        <v>46062</v>
      </c>
      <c r="B2012" s="8">
        <v>61302</v>
      </c>
      <c r="C2012" s="9" t="s">
        <v>19791</v>
      </c>
      <c r="D2012" s="10" t="s">
        <v>19792</v>
      </c>
      <c r="E2012" s="174" t="str">
        <f t="shared" si="76"/>
        <v>61302</v>
      </c>
      <c r="F2012" s="175">
        <f>IFERROR(VLOOKUP(D2012,'TPMS-auto'!A:J, 10,0), "Not-in-TPMS")</f>
        <v>3013168145</v>
      </c>
      <c r="G2012" s="175" t="str">
        <f>IFERROR(VLOOKUP(D2012,'TPMS-auto'!A:J,6,0),"Not-in-TPMS")</f>
        <v>061302</v>
      </c>
      <c r="H2012" s="6" t="s">
        <v>14676</v>
      </c>
      <c r="I2012" s="11" t="s">
        <v>19793</v>
      </c>
      <c r="J2012" s="13" t="s">
        <v>19794</v>
      </c>
      <c r="K2012" s="3" t="s">
        <v>14679</v>
      </c>
      <c r="L2012" s="13" t="s">
        <v>14680</v>
      </c>
      <c r="M2012" s="13"/>
      <c r="N2012" s="13" t="s">
        <v>14680</v>
      </c>
      <c r="O2012" s="13" t="s">
        <v>14680</v>
      </c>
      <c r="P2012" s="166" t="str">
        <f>IFERROR(VLOOKUP(D2012,'TPMS-auto'!A:D, 4,0),"Not-in-TPMS")</f>
        <v>0007084</v>
      </c>
      <c r="Q2012" s="166" t="str">
        <f>VLOOKUP(Table2[[#This Row],[Unit Number]],Ops,3,0)</f>
        <v>Monica, Cheryl &amp; Machell</v>
      </c>
      <c r="R2012" s="172" t="str">
        <f>IFERROR(VLOOKUP(Table2[[#This Row],[Enterprise ID]], 'ExistingRental-12.11'!A:H, 3, 0), "Not Open On 12.11")</f>
        <v>Not Open On 12.11</v>
      </c>
      <c r="S2012" s="166" t="str">
        <f>IF(Table2[[#This Row],[Start Rental Date]]="New Rental", "New Rental", "Rental Extension Request")</f>
        <v>New Rental</v>
      </c>
      <c r="T2012" s="166" t="str">
        <f>IFERROR(IF(Table2[[#This Row],[Date of this request]]-Table2[[#This Row],[Tech Service Date]]&lt;60, "New Hire Rental", "Truck Breakdown"), "New Hire Rental")</f>
        <v>Truck Breakdown</v>
      </c>
      <c r="U2012" s="166" t="str">
        <f>IFERROR(VLOOKUP(Table2[[#This Row],[Enterprise ID]], 'ExistingRental-12.11'!A:H, 7, 0), "Not Open On 12.11")</f>
        <v>Not Open On 12.11</v>
      </c>
      <c r="V2012" s="172">
        <f>IFERROR(VLOOKUP(Table2[[#This Row],[Enterprise ID]],'Tech-ServiceDate'!A:B,2,0), "EitherNewHire or Termed")</f>
        <v>43024</v>
      </c>
    </row>
    <row r="2013" spans="1:22" ht="33.75" customHeight="1">
      <c r="A2013" s="15">
        <v>46062</v>
      </c>
      <c r="B2013" s="8">
        <v>46893</v>
      </c>
      <c r="C2013" s="9" t="s">
        <v>19795</v>
      </c>
      <c r="D2013" s="10" t="s">
        <v>19796</v>
      </c>
      <c r="E2013" s="174" t="str">
        <f t="shared" si="76"/>
        <v>46893</v>
      </c>
      <c r="F2013" s="175" t="str">
        <f>IFERROR(VLOOKUP(D2013,'TPMS-auto'!A:J, 10,0), "Not-in-TPMS")</f>
        <v>Not-in-TPMS</v>
      </c>
      <c r="G2013" s="175" t="str">
        <f>IFERROR(VLOOKUP(D2013,'TPMS-auto'!A:J,6,0),"Not-in-TPMS")</f>
        <v>Not-in-TPMS</v>
      </c>
      <c r="H2013" s="6" t="s">
        <v>14676</v>
      </c>
      <c r="I2013" s="11"/>
      <c r="J2013" s="13" t="s">
        <v>17928</v>
      </c>
      <c r="K2013" s="3" t="s">
        <v>14679</v>
      </c>
      <c r="L2013" s="13" t="s">
        <v>14680</v>
      </c>
      <c r="M2013" s="13"/>
      <c r="N2013" s="13" t="s">
        <v>14680</v>
      </c>
      <c r="O2013" s="13" t="s">
        <v>14680</v>
      </c>
      <c r="P2013" s="166" t="str">
        <f>IFERROR(VLOOKUP(D2013,'TPMS-auto'!A:D, 4,0),"Not-in-TPMS")</f>
        <v>Not-in-TPMS</v>
      </c>
      <c r="Q2013" s="166" t="e">
        <f>VLOOKUP(Table2[[#This Row],[Unit Number]],Ops,3,0)</f>
        <v>#N/A</v>
      </c>
      <c r="R2013" s="172" t="str">
        <f>IFERROR(VLOOKUP(Table2[[#This Row],[Enterprise ID]], 'ExistingRental-12.11'!A:H, 3, 0), "Not Open On 12.11")</f>
        <v>Not Open On 12.11</v>
      </c>
      <c r="S2013" s="166" t="str">
        <f>IF(Table2[[#This Row],[Start Rental Date]]="New Rental", "New Rental", "Rental Extension Request")</f>
        <v>New Rental</v>
      </c>
      <c r="T2013" s="166" t="str">
        <f>IFERROR(IF(Table2[[#This Row],[Date of this request]]-Table2[[#This Row],[Tech Service Date]]&lt;60, "New Hire Rental", "Truck Breakdown"), "New Hire Rental")</f>
        <v>New Hire Rental</v>
      </c>
      <c r="U2013" s="166" t="str">
        <f>IFERROR(VLOOKUP(Table2[[#This Row],[Enterprise ID]], 'ExistingRental-12.11'!A:H, 7, 0), "Not Open On 12.11")</f>
        <v>Not Open On 12.11</v>
      </c>
      <c r="V2013" s="172" t="str">
        <f>IFERROR(VLOOKUP(Table2[[#This Row],[Enterprise ID]],'Tech-ServiceDate'!A:B,2,0), "EitherNewHire or Termed")</f>
        <v>EitherNewHire or Termed</v>
      </c>
    </row>
    <row r="2014" spans="1:22" ht="33.75" customHeight="1">
      <c r="A2014" s="15">
        <v>46062</v>
      </c>
      <c r="B2014" s="8">
        <v>46708</v>
      </c>
      <c r="C2014" s="9" t="s">
        <v>17102</v>
      </c>
      <c r="D2014" s="10" t="s">
        <v>16583</v>
      </c>
      <c r="E2014" s="174" t="str">
        <f t="shared" si="76"/>
        <v>46708</v>
      </c>
      <c r="F2014" s="175">
        <f>IFERROR(VLOOKUP(D2014,'TPMS-auto'!A:J, 10,0), "Not-in-TPMS")</f>
        <v>2569623009</v>
      </c>
      <c r="G2014" s="175" t="str">
        <f>IFERROR(VLOOKUP(D2014,'TPMS-auto'!A:J,6,0),"Not-in-TPMS")</f>
        <v>046708</v>
      </c>
      <c r="H2014" s="6" t="s">
        <v>14676</v>
      </c>
      <c r="I2014" s="11"/>
      <c r="J2014" s="13" t="s">
        <v>17928</v>
      </c>
      <c r="K2014" s="3" t="s">
        <v>14679</v>
      </c>
      <c r="L2014" s="13" t="s">
        <v>14680</v>
      </c>
      <c r="M2014" s="13"/>
      <c r="N2014" s="13" t="s">
        <v>14680</v>
      </c>
      <c r="O2014" s="13" t="s">
        <v>14680</v>
      </c>
      <c r="P2014" s="166" t="str">
        <f>IFERROR(VLOOKUP(D2014,'TPMS-auto'!A:D, 4,0),"Not-in-TPMS")</f>
        <v>0008035</v>
      </c>
      <c r="Q2014" s="166" t="str">
        <f>VLOOKUP(Table2[[#This Row],[Unit Number]],Ops,3,0)</f>
        <v>Rob &amp; Andrea</v>
      </c>
      <c r="R2014" s="172">
        <f>IFERROR(VLOOKUP(Table2[[#This Row],[Enterprise ID]], 'ExistingRental-12.11'!A:H, 3, 0), "Not Open On 12.11")</f>
        <v>45965</v>
      </c>
      <c r="S2014" s="166" t="str">
        <f>IF(Table2[[#This Row],[Start Rental Date]]="New Rental", "New Rental", "Rental Extension Request")</f>
        <v>New Rental</v>
      </c>
      <c r="T2014" s="166" t="str">
        <f>IFERROR(IF(Table2[[#This Row],[Date of this request]]-Table2[[#This Row],[Tech Service Date]]&lt;60, "New Hire Rental", "Truck Breakdown"), "New Hire Rental")</f>
        <v>Truck Breakdown</v>
      </c>
      <c r="U2014" s="166" t="str">
        <f>IFERROR(VLOOKUP(Table2[[#This Row],[Enterprise ID]], 'ExistingRental-12.11'!A:H, 7, 0), "Not Open On 12.11")</f>
        <v>JAYSHAWN ROWLS</v>
      </c>
      <c r="V2014" s="172">
        <f>IFERROR(VLOOKUP(Table2[[#This Row],[Enterprise ID]],'Tech-ServiceDate'!A:B,2,0), "EitherNewHire or Termed")</f>
        <v>45942</v>
      </c>
    </row>
    <row r="2015" spans="1:22" ht="33.75" customHeight="1">
      <c r="A2015" s="15">
        <v>46062</v>
      </c>
      <c r="B2015" s="8">
        <v>46577</v>
      </c>
      <c r="C2015" s="9" t="s">
        <v>19797</v>
      </c>
      <c r="D2015" s="10" t="s">
        <v>19798</v>
      </c>
      <c r="E2015" s="174" t="str">
        <f t="shared" si="76"/>
        <v>46577</v>
      </c>
      <c r="F2015" s="175" t="str">
        <f>IFERROR(VLOOKUP(D2015,'TPMS-auto'!A:J, 10,0), "Not-in-TPMS")</f>
        <v>Not-in-TPMS</v>
      </c>
      <c r="G2015" s="175" t="str">
        <f>IFERROR(VLOOKUP(D2015,'TPMS-auto'!A:J,6,0),"Not-in-TPMS")</f>
        <v>Not-in-TPMS</v>
      </c>
      <c r="H2015" s="6" t="s">
        <v>14676</v>
      </c>
      <c r="I2015" s="11" t="s">
        <v>19799</v>
      </c>
      <c r="J2015" s="13" t="s">
        <v>17928</v>
      </c>
      <c r="K2015" s="3" t="s">
        <v>14679</v>
      </c>
      <c r="L2015" s="13" t="s">
        <v>14680</v>
      </c>
      <c r="M2015" s="13"/>
      <c r="N2015" s="13" t="s">
        <v>14680</v>
      </c>
      <c r="O2015" s="13" t="s">
        <v>14680</v>
      </c>
      <c r="P2015" s="166" t="str">
        <f>IFERROR(VLOOKUP(D2015,'TPMS-auto'!A:D, 4,0),"Not-in-TPMS")</f>
        <v>Not-in-TPMS</v>
      </c>
      <c r="Q2015" s="166" t="e">
        <f>VLOOKUP(Table2[[#This Row],[Unit Number]],Ops,3,0)</f>
        <v>#N/A</v>
      </c>
      <c r="R2015" s="172" t="str">
        <f>IFERROR(VLOOKUP(Table2[[#This Row],[Enterprise ID]], 'ExistingRental-12.11'!A:H, 3, 0), "Not Open On 12.11")</f>
        <v>Not Open On 12.11</v>
      </c>
      <c r="S2015" s="166" t="str">
        <f>IF(Table2[[#This Row],[Start Rental Date]]="New Rental", "New Rental", "Rental Extension Request")</f>
        <v>New Rental</v>
      </c>
      <c r="T2015" s="166" t="str">
        <f>IFERROR(IF(Table2[[#This Row],[Date of this request]]-Table2[[#This Row],[Tech Service Date]]&lt;60, "New Hire Rental", "Truck Breakdown"), "New Hire Rental")</f>
        <v>New Hire Rental</v>
      </c>
      <c r="U2015" s="166" t="str">
        <f>IFERROR(VLOOKUP(Table2[[#This Row],[Enterprise ID]], 'ExistingRental-12.11'!A:H, 7, 0), "Not Open On 12.11")</f>
        <v>Not Open On 12.11</v>
      </c>
      <c r="V2015" s="172" t="str">
        <f>IFERROR(VLOOKUP(Table2[[#This Row],[Enterprise ID]],'Tech-ServiceDate'!A:B,2,0), "EitherNewHire or Termed")</f>
        <v>EitherNewHire or Termed</v>
      </c>
    </row>
    <row r="2016" spans="1:22" ht="33.75" customHeight="1">
      <c r="A2016" s="15">
        <v>46062</v>
      </c>
      <c r="B2016" s="8">
        <v>61651</v>
      </c>
      <c r="C2016" s="9" t="s">
        <v>19316</v>
      </c>
      <c r="D2016" s="10" t="s">
        <v>18525</v>
      </c>
      <c r="E2016" s="174" t="str">
        <f t="shared" si="76"/>
        <v>61651</v>
      </c>
      <c r="F2016" s="175">
        <f>IFERROR(VLOOKUP(D2016,'TPMS-auto'!A:J, 10,0), "Not-in-TPMS")</f>
        <v>2254494318</v>
      </c>
      <c r="G2016" s="175" t="str">
        <f>IFERROR(VLOOKUP(D2016,'TPMS-auto'!A:J,6,0),"Not-in-TPMS")</f>
        <v>061651</v>
      </c>
      <c r="H2016" s="6" t="s">
        <v>14676</v>
      </c>
      <c r="I2016" s="11" t="s">
        <v>19218</v>
      </c>
      <c r="J2016" s="13" t="s">
        <v>19800</v>
      </c>
      <c r="K2016" s="3" t="s">
        <v>14679</v>
      </c>
      <c r="L2016" s="13" t="s">
        <v>14680</v>
      </c>
      <c r="M2016" s="13"/>
      <c r="N2016" s="13" t="s">
        <v>14680</v>
      </c>
      <c r="O2016" s="13" t="s">
        <v>14680</v>
      </c>
      <c r="P2016" s="166" t="str">
        <f>IFERROR(VLOOKUP(D2016,'TPMS-auto'!A:D, 4,0),"Not-in-TPMS")</f>
        <v>0008206</v>
      </c>
      <c r="Q2016" s="166" t="str">
        <f>VLOOKUP(Table2[[#This Row],[Unit Number]],Ops,3,0)</f>
        <v>Monica, Cheryl &amp; Machell</v>
      </c>
      <c r="R2016" s="172" t="str">
        <f>IFERROR(VLOOKUP(Table2[[#This Row],[Enterprise ID]], 'ExistingRental-12.11'!A:H, 3, 0), "Not Open On 12.11")</f>
        <v>Not Open On 12.11</v>
      </c>
      <c r="S2016" s="166" t="str">
        <f>IF(Table2[[#This Row],[Start Rental Date]]="New Rental", "New Rental", "Rental Extension Request")</f>
        <v>New Rental</v>
      </c>
      <c r="T2016" s="166" t="str">
        <f>IFERROR(IF(Table2[[#This Row],[Date of this request]]-Table2[[#This Row],[Tech Service Date]]&lt;60, "New Hire Rental", "Truck Breakdown"), "New Hire Rental")</f>
        <v>Truck Breakdown</v>
      </c>
      <c r="U2016" s="166" t="str">
        <f>IFERROR(VLOOKUP(Table2[[#This Row],[Enterprise ID]], 'ExistingRental-12.11'!A:H, 7, 0), "Not Open On 12.11")</f>
        <v>Not Open On 12.11</v>
      </c>
      <c r="V2016" s="172">
        <f>IFERROR(VLOOKUP(Table2[[#This Row],[Enterprise ID]],'Tech-ServiceDate'!A:B,2,0), "EitherNewHire or Termed")</f>
        <v>41855</v>
      </c>
    </row>
    <row r="2017" spans="1:22" ht="33.75" customHeight="1">
      <c r="A2017" s="15">
        <v>46062</v>
      </c>
      <c r="B2017" s="8">
        <v>23144</v>
      </c>
      <c r="C2017" s="9" t="s">
        <v>19801</v>
      </c>
      <c r="D2017" s="10" t="s">
        <v>16085</v>
      </c>
      <c r="E2017" s="174" t="str">
        <f t="shared" si="76"/>
        <v>23144</v>
      </c>
      <c r="F2017" s="175">
        <f>IFERROR(VLOOKUP(D2017,'TPMS-auto'!A:J, 10,0), "Not-in-TPMS")</f>
        <v>8708680395</v>
      </c>
      <c r="G2017" s="175" t="str">
        <f>IFERROR(VLOOKUP(D2017,'TPMS-auto'!A:J,6,0),"Not-in-TPMS")</f>
        <v>023144</v>
      </c>
      <c r="H2017" s="6" t="s">
        <v>14676</v>
      </c>
      <c r="I2017" s="11" t="s">
        <v>19802</v>
      </c>
      <c r="J2017" s="13" t="s">
        <v>17928</v>
      </c>
      <c r="K2017" s="3" t="s">
        <v>14679</v>
      </c>
      <c r="L2017" s="13" t="s">
        <v>14680</v>
      </c>
      <c r="M2017" s="13"/>
      <c r="N2017" s="13" t="s">
        <v>14680</v>
      </c>
      <c r="O2017" s="13" t="s">
        <v>14680</v>
      </c>
      <c r="P2017" s="166" t="str">
        <f>IFERROR(VLOOKUP(D2017,'TPMS-auto'!A:D, 4,0),"Not-in-TPMS")</f>
        <v>0008206</v>
      </c>
      <c r="Q2017" s="166" t="str">
        <f>VLOOKUP(Table2[[#This Row],[Unit Number]],Ops,3,0)</f>
        <v>Monica, Cheryl &amp; Machell</v>
      </c>
      <c r="R2017" s="172" t="str">
        <f>IFERROR(VLOOKUP(Table2[[#This Row],[Enterprise ID]], 'ExistingRental-12.11'!A:H, 3, 0), "Not Open On 12.11")</f>
        <v>Not Open On 12.11</v>
      </c>
      <c r="S2017" s="166" t="str">
        <f>IF(Table2[[#This Row],[Start Rental Date]]="New Rental", "New Rental", "Rental Extension Request")</f>
        <v>New Rental</v>
      </c>
      <c r="T2017" s="166" t="str">
        <f>IFERROR(IF(Table2[[#This Row],[Date of this request]]-Table2[[#This Row],[Tech Service Date]]&lt;60, "New Hire Rental", "Truck Breakdown"), "New Hire Rental")</f>
        <v>Truck Breakdown</v>
      </c>
      <c r="U2017" s="166" t="str">
        <f>IFERROR(VLOOKUP(Table2[[#This Row],[Enterprise ID]], 'ExistingRental-12.11'!A:H, 7, 0), "Not Open On 12.11")</f>
        <v>Not Open On 12.11</v>
      </c>
      <c r="V2017" s="172">
        <f>IFERROR(VLOOKUP(Table2[[#This Row],[Enterprise ID]],'Tech-ServiceDate'!A:B,2,0), "EitherNewHire or Termed")</f>
        <v>45914</v>
      </c>
    </row>
    <row r="2018" spans="1:22" ht="33.75" customHeight="1">
      <c r="A2018" s="15">
        <v>46062</v>
      </c>
      <c r="B2018" s="8">
        <v>61015</v>
      </c>
      <c r="C2018" s="9" t="s">
        <v>19229</v>
      </c>
      <c r="D2018" s="10" t="s">
        <v>2193</v>
      </c>
      <c r="E2018" s="174" t="str">
        <f t="shared" si="76"/>
        <v>61015</v>
      </c>
      <c r="F2018" s="175">
        <f>IFERROR(VLOOKUP(D2018,'TPMS-auto'!A:J, 10,0), "Not-in-TPMS")</f>
        <v>7249536540</v>
      </c>
      <c r="G2018" s="175" t="str">
        <f>IFERROR(VLOOKUP(D2018,'TPMS-auto'!A:J,6,0),"Not-in-TPMS")</f>
        <v>061016</v>
      </c>
      <c r="H2018" s="6">
        <v>46056</v>
      </c>
      <c r="I2018" s="2" t="s">
        <v>19472</v>
      </c>
      <c r="J2018" s="3" t="s">
        <v>19473</v>
      </c>
      <c r="K2018" s="13" t="s">
        <v>17640</v>
      </c>
      <c r="L2018" s="13" t="s">
        <v>14680</v>
      </c>
      <c r="M2018" s="13"/>
      <c r="N2018" s="13" t="s">
        <v>14680</v>
      </c>
      <c r="O2018" s="13" t="s">
        <v>14680</v>
      </c>
      <c r="P2018" s="166" t="str">
        <f>IFERROR(VLOOKUP(D2018,'TPMS-auto'!A:D, 4,0),"Not-in-TPMS")</f>
        <v>0004766</v>
      </c>
      <c r="Q2018" s="166" t="str">
        <f>VLOOKUP(Table2[[#This Row],[Unit Number]],Ops,3,0)</f>
        <v>Rob &amp; Andrea</v>
      </c>
      <c r="R2018" s="172" t="str">
        <f>IFERROR(VLOOKUP(Table2[[#This Row],[Enterprise ID]], 'ExistingRental-12.11'!A:H, 3, 0), "Not Open On 12.11")</f>
        <v>Not Open On 12.11</v>
      </c>
      <c r="S2018" s="166" t="str">
        <f>IF(Table2[[#This Row],[Start Rental Date]]="New Rental", "New Rental", "Rental Extension Request")</f>
        <v>Rental Extension Request</v>
      </c>
      <c r="T2018" s="166" t="str">
        <f>IFERROR(IF(Table2[[#This Row],[Date of this request]]-Table2[[#This Row],[Tech Service Date]]&lt;60, "New Hire Rental", "Truck Breakdown"), "New Hire Rental")</f>
        <v>Truck Breakdown</v>
      </c>
      <c r="U2018" s="166" t="str">
        <f>IFERROR(VLOOKUP(Table2[[#This Row],[Enterprise ID]], 'ExistingRental-12.11'!A:H, 7, 0), "Not Open On 12.11")</f>
        <v>Not Open On 12.11</v>
      </c>
      <c r="V2018" s="172">
        <f>IFERROR(VLOOKUP(Table2[[#This Row],[Enterprise ID]],'Tech-ServiceDate'!A:B,2,0), "EitherNewHire or Termed")</f>
        <v>37255</v>
      </c>
    </row>
    <row r="2019" spans="1:22" ht="33.75" customHeight="1">
      <c r="A2019" s="15">
        <v>46062</v>
      </c>
      <c r="B2019" s="8">
        <v>61602</v>
      </c>
      <c r="C2019" s="9" t="s">
        <v>19468</v>
      </c>
      <c r="D2019" s="10" t="s">
        <v>12129</v>
      </c>
      <c r="E2019" s="174" t="str">
        <f t="shared" si="76"/>
        <v>61602</v>
      </c>
      <c r="F2019" s="175">
        <f>IFERROR(VLOOKUP(D2019,'TPMS-auto'!A:J, 10,0), "Not-in-TPMS")</f>
        <v>7602239451</v>
      </c>
      <c r="G2019" s="175" t="str">
        <f>IFERROR(VLOOKUP(D2019,'TPMS-auto'!A:J,6,0),"Not-in-TPMS")</f>
        <v>061602</v>
      </c>
      <c r="H2019" s="12">
        <v>46048</v>
      </c>
      <c r="I2019" s="11"/>
      <c r="J2019" s="13" t="s">
        <v>19803</v>
      </c>
      <c r="K2019" s="3" t="s">
        <v>14679</v>
      </c>
      <c r="L2019" s="13" t="s">
        <v>14680</v>
      </c>
      <c r="M2019" s="13"/>
      <c r="N2019" s="13" t="s">
        <v>14680</v>
      </c>
      <c r="O2019" s="13" t="s">
        <v>14680</v>
      </c>
      <c r="P2019" s="166" t="str">
        <f>IFERROR(VLOOKUP(D2019,'TPMS-auto'!A:D, 4,0),"Not-in-TPMS")</f>
        <v>0007088</v>
      </c>
      <c r="Q2019" s="166" t="str">
        <f>VLOOKUP(Table2[[#This Row],[Unit Number]],Ops,3,0)</f>
        <v>Carol &amp; Tasha</v>
      </c>
      <c r="R2019" s="172" t="str">
        <f>IFERROR(VLOOKUP(Table2[[#This Row],[Enterprise ID]], 'ExistingRental-12.11'!A:H, 3, 0), "Not Open On 12.11")</f>
        <v>Not Open On 12.11</v>
      </c>
      <c r="S2019" s="166" t="str">
        <f>IF(Table2[[#This Row],[Start Rental Date]]="New Rental", "New Rental", "Rental Extension Request")</f>
        <v>Rental Extension Request</v>
      </c>
      <c r="T2019" s="166" t="str">
        <f>IFERROR(IF(Table2[[#This Row],[Date of this request]]-Table2[[#This Row],[Tech Service Date]]&lt;60, "New Hire Rental", "Truck Breakdown"), "New Hire Rental")</f>
        <v>Truck Breakdown</v>
      </c>
      <c r="U2019" s="166" t="str">
        <f>IFERROR(VLOOKUP(Table2[[#This Row],[Enterprise ID]], 'ExistingRental-12.11'!A:H, 7, 0), "Not Open On 12.11")</f>
        <v>Not Open On 12.11</v>
      </c>
      <c r="V2019" s="172">
        <f>IFERROR(VLOOKUP(Table2[[#This Row],[Enterprise ID]],'Tech-ServiceDate'!A:B,2,0), "EitherNewHire or Termed")</f>
        <v>30068</v>
      </c>
    </row>
    <row r="2020" spans="1:22" ht="33.75" customHeight="1">
      <c r="A2020" s="15">
        <v>46062</v>
      </c>
      <c r="B2020" s="8">
        <v>36222</v>
      </c>
      <c r="C2020" s="9" t="s">
        <v>18188</v>
      </c>
      <c r="D2020" s="10" t="s">
        <v>18189</v>
      </c>
      <c r="E2020" s="174" t="str">
        <f t="shared" si="76"/>
        <v>36222</v>
      </c>
      <c r="F2020" s="175">
        <f>IFERROR(VLOOKUP(D2020,'TPMS-auto'!A:J, 10,0), "Not-in-TPMS")</f>
        <v>3348613091</v>
      </c>
      <c r="G2020" s="175" t="str">
        <f>IFERROR(VLOOKUP(D2020,'TPMS-auto'!A:J,6,0),"Not-in-TPMS")</f>
        <v>036222</v>
      </c>
      <c r="H2020" s="6" t="s">
        <v>14676</v>
      </c>
      <c r="I2020" s="11"/>
      <c r="J2020" s="13" t="s">
        <v>15426</v>
      </c>
      <c r="K2020" s="3" t="s">
        <v>14679</v>
      </c>
      <c r="L2020" s="13" t="s">
        <v>14680</v>
      </c>
      <c r="M2020" s="13"/>
      <c r="N2020" s="13" t="s">
        <v>14680</v>
      </c>
      <c r="O2020" s="13" t="s">
        <v>14680</v>
      </c>
      <c r="P2020" s="166" t="str">
        <f>IFERROR(VLOOKUP(D2020,'TPMS-auto'!A:D, 4,0),"Not-in-TPMS")</f>
        <v>0008035</v>
      </c>
      <c r="Q2020" s="166" t="str">
        <f>VLOOKUP(Table2[[#This Row],[Unit Number]],Ops,3,0)</f>
        <v>Rob &amp; Andrea</v>
      </c>
      <c r="R2020" s="172" t="str">
        <f>IFERROR(VLOOKUP(Table2[[#This Row],[Enterprise ID]], 'ExistingRental-12.11'!A:H, 3, 0), "Not Open On 12.11")</f>
        <v>Not Open On 12.11</v>
      </c>
      <c r="S2020" s="166" t="str">
        <f>IF(Table2[[#This Row],[Start Rental Date]]="New Rental", "New Rental", "Rental Extension Request")</f>
        <v>New Rental</v>
      </c>
      <c r="T2020" s="166" t="str">
        <f>IFERROR(IF(Table2[[#This Row],[Date of this request]]-Table2[[#This Row],[Tech Service Date]]&lt;60, "New Hire Rental", "Truck Breakdown"), "New Hire Rental")</f>
        <v>Truck Breakdown</v>
      </c>
      <c r="U2020" s="166" t="str">
        <f>IFERROR(VLOOKUP(Table2[[#This Row],[Enterprise ID]], 'ExistingRental-12.11'!A:H, 7, 0), "Not Open On 12.11")</f>
        <v>Not Open On 12.11</v>
      </c>
      <c r="V2020" s="172">
        <f>IFERROR(VLOOKUP(Table2[[#This Row],[Enterprise ID]],'Tech-ServiceDate'!A:B,2,0), "EitherNewHire or Termed")</f>
        <v>45900</v>
      </c>
    </row>
    <row r="2021" spans="1:22" ht="33.75" customHeight="1">
      <c r="A2021" s="15">
        <v>46062</v>
      </c>
      <c r="B2021" s="8">
        <v>36132</v>
      </c>
      <c r="C2021" s="9" t="s">
        <v>19804</v>
      </c>
      <c r="D2021" s="10" t="s">
        <v>9496</v>
      </c>
      <c r="E2021" s="174" t="str">
        <f t="shared" si="76"/>
        <v>36132</v>
      </c>
      <c r="F2021" s="175">
        <f>IFERROR(VLOOKUP(D2021,'TPMS-auto'!A:J, 10,0), "Not-in-TPMS")</f>
        <v>7753897055</v>
      </c>
      <c r="G2021" s="175" t="str">
        <f>IFERROR(VLOOKUP(D2021,'TPMS-auto'!A:J,6,0),"Not-in-TPMS")</f>
        <v>036132</v>
      </c>
      <c r="H2021" s="6" t="s">
        <v>14676</v>
      </c>
      <c r="I2021" s="11" t="s">
        <v>18367</v>
      </c>
      <c r="J2021" s="13" t="s">
        <v>15426</v>
      </c>
      <c r="K2021" s="3" t="s">
        <v>14679</v>
      </c>
      <c r="L2021" s="13" t="s">
        <v>14680</v>
      </c>
      <c r="M2021" s="13"/>
      <c r="N2021" s="13" t="s">
        <v>14680</v>
      </c>
      <c r="O2021" s="13" t="s">
        <v>14680</v>
      </c>
      <c r="P2021" s="166" t="str">
        <f>IFERROR(VLOOKUP(D2021,'TPMS-auto'!A:D, 4,0),"Not-in-TPMS")</f>
        <v>0008184</v>
      </c>
      <c r="Q2021" s="166" t="str">
        <f>VLOOKUP(Table2[[#This Row],[Unit Number]],Ops,3,0)</f>
        <v>Carol &amp; Tasha</v>
      </c>
      <c r="R2021" s="172" t="str">
        <f>IFERROR(VLOOKUP(Table2[[#This Row],[Enterprise ID]], 'ExistingRental-12.11'!A:H, 3, 0), "Not Open On 12.11")</f>
        <v>Not Open On 12.11</v>
      </c>
      <c r="S2021" s="166" t="str">
        <f>IF(Table2[[#This Row],[Start Rental Date]]="New Rental", "New Rental", "Rental Extension Request")</f>
        <v>New Rental</v>
      </c>
      <c r="T2021" s="166" t="str">
        <f>IFERROR(IF(Table2[[#This Row],[Date of this request]]-Table2[[#This Row],[Tech Service Date]]&lt;60, "New Hire Rental", "Truck Breakdown"), "New Hire Rental")</f>
        <v>Truck Breakdown</v>
      </c>
      <c r="U2021" s="166" t="str">
        <f>IFERROR(VLOOKUP(Table2[[#This Row],[Enterprise ID]], 'ExistingRental-12.11'!A:H, 7, 0), "Not Open On 12.11")</f>
        <v>Not Open On 12.11</v>
      </c>
      <c r="V2021" s="172">
        <f>IFERROR(VLOOKUP(Table2[[#This Row],[Enterprise ID]],'Tech-ServiceDate'!A:B,2,0), "EitherNewHire or Termed")</f>
        <v>31224</v>
      </c>
    </row>
    <row r="2022" spans="1:22" ht="33.75" customHeight="1">
      <c r="A2022" s="15">
        <v>46062</v>
      </c>
      <c r="B2022" s="8">
        <v>46203</v>
      </c>
      <c r="C2022" s="9" t="s">
        <v>17804</v>
      </c>
      <c r="D2022" s="10" t="s">
        <v>17805</v>
      </c>
      <c r="E2022" s="174" t="str">
        <f t="shared" si="76"/>
        <v>46203</v>
      </c>
      <c r="F2022" s="175">
        <f>IFERROR(VLOOKUP(D2022,'TPMS-auto'!A:J, 10,0), "Not-in-TPMS")</f>
        <v>2544415845</v>
      </c>
      <c r="G2022" s="175" t="str">
        <f>IFERROR(VLOOKUP(D2022,'TPMS-auto'!A:J,6,0),"Not-in-TPMS")</f>
        <v>046203</v>
      </c>
      <c r="H2022" s="6" t="s">
        <v>14676</v>
      </c>
      <c r="I2022" s="11" t="s">
        <v>19805</v>
      </c>
      <c r="J2022" s="13"/>
      <c r="K2022" s="13"/>
      <c r="L2022" s="13"/>
      <c r="M2022" s="13"/>
      <c r="N2022" s="13"/>
      <c r="O2022" s="13" t="s">
        <v>14680</v>
      </c>
      <c r="P2022" s="166" t="str">
        <f>IFERROR(VLOOKUP(D2022,'TPMS-auto'!A:D, 4,0),"Not-in-TPMS")</f>
        <v>0008147</v>
      </c>
      <c r="Q2022" s="166" t="str">
        <f>VLOOKUP(Table2[[#This Row],[Unit Number]],Ops,3,0)</f>
        <v>Carol &amp; Tasha</v>
      </c>
      <c r="R2022" s="172" t="str">
        <f>IFERROR(VLOOKUP(Table2[[#This Row],[Enterprise ID]], 'ExistingRental-12.11'!A:H, 3, 0), "Not Open On 12.11")</f>
        <v>Not Open On 12.11</v>
      </c>
      <c r="S2022" s="166" t="str">
        <f>IF(Table2[[#This Row],[Start Rental Date]]="New Rental", "New Rental", "Rental Extension Request")</f>
        <v>New Rental</v>
      </c>
      <c r="T2022" s="166" t="str">
        <f>IFERROR(IF(Table2[[#This Row],[Date of this request]]-Table2[[#This Row],[Tech Service Date]]&lt;60, "New Hire Rental", "Truck Breakdown"), "New Hire Rental")</f>
        <v>Truck Breakdown</v>
      </c>
      <c r="U2022" s="166" t="str">
        <f>IFERROR(VLOOKUP(Table2[[#This Row],[Enterprise ID]], 'ExistingRental-12.11'!A:H, 7, 0), "Not Open On 12.11")</f>
        <v>Not Open On 12.11</v>
      </c>
      <c r="V2022" s="172">
        <f>IFERROR(VLOOKUP(Table2[[#This Row],[Enterprise ID]],'Tech-ServiceDate'!A:B,2,0), "EitherNewHire or Termed")</f>
        <v>43892</v>
      </c>
    </row>
    <row r="2023" spans="1:22" ht="33.75" customHeight="1">
      <c r="A2023" s="15">
        <v>46062</v>
      </c>
      <c r="B2023" s="8">
        <v>36842</v>
      </c>
      <c r="C2023" s="9" t="s">
        <v>19806</v>
      </c>
      <c r="D2023" s="10" t="s">
        <v>19807</v>
      </c>
      <c r="E2023" s="174" t="str">
        <f t="shared" si="76"/>
        <v>36842</v>
      </c>
      <c r="F2023" s="175">
        <f>IFERROR(VLOOKUP(D2023,'TPMS-auto'!A:J, 10,0), "Not-in-TPMS")</f>
        <v>3603015811</v>
      </c>
      <c r="G2023" s="175" t="str">
        <f>IFERROR(VLOOKUP(D2023,'TPMS-auto'!A:J,6,0),"Not-in-TPMS")</f>
        <v>036842</v>
      </c>
      <c r="H2023" s="6" t="s">
        <v>14676</v>
      </c>
      <c r="I2023" s="11" t="s">
        <v>19808</v>
      </c>
      <c r="J2023" s="13" t="s">
        <v>16716</v>
      </c>
      <c r="K2023" s="3" t="s">
        <v>14679</v>
      </c>
      <c r="L2023" s="13" t="s">
        <v>14680</v>
      </c>
      <c r="M2023" s="13"/>
      <c r="N2023" s="13" t="s">
        <v>14680</v>
      </c>
      <c r="O2023" s="13" t="s">
        <v>14680</v>
      </c>
      <c r="P2023" s="166" t="str">
        <f>IFERROR(VLOOKUP(D2023,'TPMS-auto'!A:D, 4,0),"Not-in-TPMS")</f>
        <v>0008228</v>
      </c>
      <c r="Q2023" s="166" t="str">
        <f>VLOOKUP(Table2[[#This Row],[Unit Number]],Ops,3,0)</f>
        <v>Carol &amp; Tasha</v>
      </c>
      <c r="R2023" s="172" t="str">
        <f>IFERROR(VLOOKUP(Table2[[#This Row],[Enterprise ID]], 'ExistingRental-12.11'!A:H, 3, 0), "Not Open On 12.11")</f>
        <v>Not Open On 12.11</v>
      </c>
      <c r="S2023" s="166" t="str">
        <f>IF(Table2[[#This Row],[Start Rental Date]]="New Rental", "New Rental", "Rental Extension Request")</f>
        <v>New Rental</v>
      </c>
      <c r="T2023" s="166" t="str">
        <f>IFERROR(IF(Table2[[#This Row],[Date of this request]]-Table2[[#This Row],[Tech Service Date]]&lt;60, "New Hire Rental", "Truck Breakdown"), "New Hire Rental")</f>
        <v>Truck Breakdown</v>
      </c>
      <c r="U2023" s="166" t="str">
        <f>IFERROR(VLOOKUP(Table2[[#This Row],[Enterprise ID]], 'ExistingRental-12.11'!A:H, 7, 0), "Not Open On 12.11")</f>
        <v>Not Open On 12.11</v>
      </c>
      <c r="V2023" s="172">
        <f>IFERROR(VLOOKUP(Table2[[#This Row],[Enterprise ID]],'Tech-ServiceDate'!A:B,2,0), "EitherNewHire or Termed")</f>
        <v>44251</v>
      </c>
    </row>
    <row r="2024" spans="1:22" ht="33.75" customHeight="1">
      <c r="A2024" s="15">
        <v>46062</v>
      </c>
      <c r="B2024" s="8">
        <v>36113</v>
      </c>
      <c r="C2024" s="9" t="s">
        <v>19809</v>
      </c>
      <c r="D2024" s="10" t="s">
        <v>19810</v>
      </c>
      <c r="E2024" s="174" t="str">
        <f t="shared" si="76"/>
        <v>36113</v>
      </c>
      <c r="F2024" s="175" t="str">
        <f>IFERROR(VLOOKUP(D2024,'TPMS-auto'!A:J, 10,0), "Not-in-TPMS")</f>
        <v>Not-in-TPMS</v>
      </c>
      <c r="G2024" s="175" t="str">
        <f>IFERROR(VLOOKUP(D2024,'TPMS-auto'!A:J,6,0),"Not-in-TPMS")</f>
        <v>Not-in-TPMS</v>
      </c>
      <c r="H2024" s="6" t="s">
        <v>14676</v>
      </c>
      <c r="I2024" s="11"/>
      <c r="J2024" s="13" t="s">
        <v>15426</v>
      </c>
      <c r="K2024" s="3" t="s">
        <v>14679</v>
      </c>
      <c r="L2024" s="13" t="s">
        <v>14680</v>
      </c>
      <c r="M2024" s="13"/>
      <c r="N2024" s="13" t="s">
        <v>14680</v>
      </c>
      <c r="O2024" s="13" t="s">
        <v>14680</v>
      </c>
      <c r="P2024" s="166" t="str">
        <f>IFERROR(VLOOKUP(D2024,'TPMS-auto'!A:D, 4,0),"Not-in-TPMS")</f>
        <v>Not-in-TPMS</v>
      </c>
      <c r="Q2024" s="166" t="e">
        <f>VLOOKUP(Table2[[#This Row],[Unit Number]],Ops,3,0)</f>
        <v>#N/A</v>
      </c>
      <c r="R2024" s="172" t="str">
        <f>IFERROR(VLOOKUP(Table2[[#This Row],[Enterprise ID]], 'ExistingRental-12.11'!A:H, 3, 0), "Not Open On 12.11")</f>
        <v>Not Open On 12.11</v>
      </c>
      <c r="S2024" s="166" t="str">
        <f>IF(Table2[[#This Row],[Start Rental Date]]="New Rental", "New Rental", "Rental Extension Request")</f>
        <v>New Rental</v>
      </c>
      <c r="T2024" s="166" t="str">
        <f>IFERROR(IF(Table2[[#This Row],[Date of this request]]-Table2[[#This Row],[Tech Service Date]]&lt;60, "New Hire Rental", "Truck Breakdown"), "New Hire Rental")</f>
        <v>New Hire Rental</v>
      </c>
      <c r="U2024" s="166" t="str">
        <f>IFERROR(VLOOKUP(Table2[[#This Row],[Enterprise ID]], 'ExistingRental-12.11'!A:H, 7, 0), "Not Open On 12.11")</f>
        <v>Not Open On 12.11</v>
      </c>
      <c r="V2024" s="172" t="str">
        <f>IFERROR(VLOOKUP(Table2[[#This Row],[Enterprise ID]],'Tech-ServiceDate'!A:B,2,0), "EitherNewHire or Termed")</f>
        <v>EitherNewHire or Termed</v>
      </c>
    </row>
    <row r="2025" spans="1:22" ht="33.75" customHeight="1">
      <c r="A2025" s="15">
        <v>46062</v>
      </c>
      <c r="B2025" s="8">
        <v>46129</v>
      </c>
      <c r="C2025" s="9" t="s">
        <v>19811</v>
      </c>
      <c r="D2025" s="10" t="s">
        <v>1929</v>
      </c>
      <c r="E2025" s="174" t="str">
        <f t="shared" si="76"/>
        <v>46129</v>
      </c>
      <c r="F2025" s="175">
        <f>IFERROR(VLOOKUP(D2025,'TPMS-auto'!A:J, 10,0), "Not-in-TPMS")</f>
        <v>3132649977</v>
      </c>
      <c r="G2025" s="175" t="str">
        <f>IFERROR(VLOOKUP(D2025,'TPMS-auto'!A:J,6,0),"Not-in-TPMS")</f>
        <v>046129</v>
      </c>
      <c r="H2025" s="6" t="s">
        <v>14676</v>
      </c>
      <c r="I2025" s="11" t="s">
        <v>19812</v>
      </c>
      <c r="J2025" s="13" t="s">
        <v>19813</v>
      </c>
      <c r="K2025" s="3" t="s">
        <v>14679</v>
      </c>
      <c r="L2025" s="13" t="s">
        <v>14680</v>
      </c>
      <c r="M2025" s="13"/>
      <c r="N2025" s="13" t="s">
        <v>14680</v>
      </c>
      <c r="O2025" s="13" t="s">
        <v>14680</v>
      </c>
      <c r="P2025" s="166" t="str">
        <f>IFERROR(VLOOKUP(D2025,'TPMS-auto'!A:D, 4,0),"Not-in-TPMS")</f>
        <v>0008309</v>
      </c>
      <c r="Q2025" s="166" t="str">
        <f>VLOOKUP(Table2[[#This Row],[Unit Number]],Ops,3,0)</f>
        <v>Monica, Cheryl &amp; Machell</v>
      </c>
      <c r="R2025" s="172" t="str">
        <f>IFERROR(VLOOKUP(Table2[[#This Row],[Enterprise ID]], 'ExistingRental-12.11'!A:H, 3, 0), "Not Open On 12.11")</f>
        <v>Not Open On 12.11</v>
      </c>
      <c r="S2025" s="166" t="str">
        <f>IF(Table2[[#This Row],[Start Rental Date]]="New Rental", "New Rental", "Rental Extension Request")</f>
        <v>New Rental</v>
      </c>
      <c r="T2025" s="166" t="str">
        <f>IFERROR(IF(Table2[[#This Row],[Date of this request]]-Table2[[#This Row],[Tech Service Date]]&lt;60, "New Hire Rental", "Truck Breakdown"), "New Hire Rental")</f>
        <v>Truck Breakdown</v>
      </c>
      <c r="U2025" s="166" t="str">
        <f>IFERROR(VLOOKUP(Table2[[#This Row],[Enterprise ID]], 'ExistingRental-12.11'!A:H, 7, 0), "Not Open On 12.11")</f>
        <v>Not Open On 12.11</v>
      </c>
      <c r="V2025" s="172">
        <f>IFERROR(VLOOKUP(Table2[[#This Row],[Enterprise ID]],'Tech-ServiceDate'!A:B,2,0), "EitherNewHire or Termed")</f>
        <v>34145</v>
      </c>
    </row>
    <row r="2026" spans="1:22" ht="33.75" customHeight="1">
      <c r="A2026" s="15">
        <v>46062</v>
      </c>
      <c r="B2026" s="8">
        <v>47073</v>
      </c>
      <c r="C2026" s="9" t="s">
        <v>19814</v>
      </c>
      <c r="D2026" s="10" t="s">
        <v>16967</v>
      </c>
      <c r="E2026" s="174" t="str">
        <f t="shared" si="76"/>
        <v>47073</v>
      </c>
      <c r="F2026" s="175">
        <f>IFERROR(VLOOKUP(D2026,'TPMS-auto'!A:J, 10,0), "Not-in-TPMS")</f>
        <v>3159804912</v>
      </c>
      <c r="G2026" s="175" t="str">
        <f>IFERROR(VLOOKUP(D2026,'TPMS-auto'!A:J,6,0),"Not-in-TPMS")</f>
        <v>047073</v>
      </c>
      <c r="H2026" s="6" t="s">
        <v>14676</v>
      </c>
      <c r="I2026" s="11" t="s">
        <v>19815</v>
      </c>
      <c r="J2026" s="13" t="s">
        <v>19816</v>
      </c>
      <c r="K2026" s="3" t="s">
        <v>14679</v>
      </c>
      <c r="L2026" s="13" t="s">
        <v>14680</v>
      </c>
      <c r="M2026" s="13"/>
      <c r="N2026" s="13" t="s">
        <v>14680</v>
      </c>
      <c r="O2026" s="13" t="s">
        <v>14680</v>
      </c>
      <c r="P2026" s="166" t="str">
        <f>IFERROR(VLOOKUP(D2026,'TPMS-auto'!A:D, 4,0),"Not-in-TPMS")</f>
        <v>0007670</v>
      </c>
      <c r="Q2026" s="166" t="str">
        <f>VLOOKUP(Table2[[#This Row],[Unit Number]],Ops,3,0)</f>
        <v>Rob &amp; Andrea</v>
      </c>
      <c r="R2026" s="172" t="str">
        <f>IFERROR(VLOOKUP(Table2[[#This Row],[Enterprise ID]], 'ExistingRental-12.11'!A:H, 3, 0), "Not Open On 12.11")</f>
        <v>Not Open On 12.11</v>
      </c>
      <c r="S2026" s="166" t="str">
        <f>IF(Table2[[#This Row],[Start Rental Date]]="New Rental", "New Rental", "Rental Extension Request")</f>
        <v>New Rental</v>
      </c>
      <c r="T2026" s="166" t="str">
        <f>IFERROR(IF(Table2[[#This Row],[Date of this request]]-Table2[[#This Row],[Tech Service Date]]&lt;60, "New Hire Rental", "Truck Breakdown"), "New Hire Rental")</f>
        <v>Truck Breakdown</v>
      </c>
      <c r="U2026" s="166" t="str">
        <f>IFERROR(VLOOKUP(Table2[[#This Row],[Enterprise ID]], 'ExistingRental-12.11'!A:H, 7, 0), "Not Open On 12.11")</f>
        <v>Not Open On 12.11</v>
      </c>
      <c r="V2026" s="172">
        <f>IFERROR(VLOOKUP(Table2[[#This Row],[Enterprise ID]],'Tech-ServiceDate'!A:B,2,0), "EitherNewHire or Termed")</f>
        <v>45333</v>
      </c>
    </row>
    <row r="2027" spans="1:22" ht="33.75" customHeight="1">
      <c r="A2027" s="15">
        <v>46063</v>
      </c>
      <c r="B2027" s="8">
        <v>46445</v>
      </c>
      <c r="C2027" s="9" t="s">
        <v>19637</v>
      </c>
      <c r="D2027" s="10" t="s">
        <v>14938</v>
      </c>
      <c r="E2027" s="174" t="str">
        <f t="shared" si="76"/>
        <v>46445</v>
      </c>
      <c r="F2027" s="175">
        <f>IFERROR(VLOOKUP(D2027,'TPMS-auto'!A:J, 10,0), "Not-in-TPMS")</f>
        <v>9098488012</v>
      </c>
      <c r="G2027" s="175" t="str">
        <f>IFERROR(VLOOKUP(D2027,'TPMS-auto'!A:J,6,0),"Not-in-TPMS")</f>
        <v>046445</v>
      </c>
      <c r="H2027" s="12">
        <v>46055</v>
      </c>
      <c r="I2027" s="11" t="s">
        <v>19638</v>
      </c>
      <c r="J2027" s="13" t="s">
        <v>19639</v>
      </c>
      <c r="K2027" s="13" t="s">
        <v>15451</v>
      </c>
      <c r="L2027" s="13" t="s">
        <v>14680</v>
      </c>
      <c r="M2027" s="13"/>
      <c r="N2027" s="13" t="s">
        <v>14680</v>
      </c>
      <c r="O2027" s="13" t="s">
        <v>14680</v>
      </c>
      <c r="P2027" s="166" t="str">
        <f>IFERROR(VLOOKUP(D2027,'TPMS-auto'!A:D, 4,0),"Not-in-TPMS")</f>
        <v>0007108</v>
      </c>
      <c r="Q2027" s="166" t="str">
        <f>VLOOKUP(Table2[[#This Row],[Unit Number]],Ops,3,0)</f>
        <v>Carol &amp; Tasha</v>
      </c>
      <c r="R2027" s="172" t="str">
        <f>IFERROR(VLOOKUP(Table2[[#This Row],[Enterprise ID]], 'ExistingRental-12.11'!A:H, 3, 0), "Not Open On 12.11")</f>
        <v>Not Open On 12.11</v>
      </c>
      <c r="S2027" s="166" t="str">
        <f>IF(Table2[[#This Row],[Start Rental Date]]="New Rental", "New Rental", "Rental Extension Request")</f>
        <v>Rental Extension Request</v>
      </c>
      <c r="T2027" s="166" t="str">
        <f>IFERROR(IF(Table2[[#This Row],[Date of this request]]-Table2[[#This Row],[Tech Service Date]]&lt;60, "New Hire Rental", "Truck Breakdown"), "New Hire Rental")</f>
        <v>Truck Breakdown</v>
      </c>
      <c r="U2027" s="166" t="str">
        <f>IFERROR(VLOOKUP(Table2[[#This Row],[Enterprise ID]], 'ExistingRental-12.11'!A:H, 7, 0), "Not Open On 12.11")</f>
        <v>Not Open On 12.11</v>
      </c>
      <c r="V2027" s="172">
        <f>IFERROR(VLOOKUP(Table2[[#This Row],[Enterprise ID]],'Tech-ServiceDate'!A:B,2,0), "EitherNewHire or Termed")</f>
        <v>44763</v>
      </c>
    </row>
    <row r="2028" spans="1:22" ht="33.75" customHeight="1">
      <c r="A2028" s="15">
        <v>46063</v>
      </c>
      <c r="B2028" s="8">
        <v>61405</v>
      </c>
      <c r="C2028" s="9" t="s">
        <v>16101</v>
      </c>
      <c r="D2028" s="10" t="s">
        <v>16102</v>
      </c>
      <c r="E2028" s="174" t="str">
        <f t="shared" si="76"/>
        <v>61405</v>
      </c>
      <c r="F2028" s="175">
        <f>IFERROR(VLOOKUP(D2028,'TPMS-auto'!A:J, 10,0), "Not-in-TPMS")</f>
        <v>3347464041</v>
      </c>
      <c r="G2028" s="175" t="str">
        <f>IFERROR(VLOOKUP(D2028,'TPMS-auto'!A:J,6,0),"Not-in-TPMS")</f>
        <v>021174</v>
      </c>
      <c r="H2028" s="6" t="s">
        <v>14676</v>
      </c>
      <c r="I2028" s="11" t="s">
        <v>19817</v>
      </c>
      <c r="J2028" s="13" t="s">
        <v>19818</v>
      </c>
      <c r="K2028" s="13" t="s">
        <v>15451</v>
      </c>
      <c r="L2028" s="13" t="s">
        <v>14680</v>
      </c>
      <c r="M2028" s="13"/>
      <c r="N2028" s="13" t="s">
        <v>14680</v>
      </c>
      <c r="O2028" s="13" t="s">
        <v>14680</v>
      </c>
      <c r="P2028" s="166" t="str">
        <f>IFERROR(VLOOKUP(D2028,'TPMS-auto'!A:D, 4,0),"Not-in-TPMS")</f>
        <v>0008035</v>
      </c>
      <c r="Q2028" s="166" t="str">
        <f>VLOOKUP(Table2[[#This Row],[Unit Number]],Ops,3,0)</f>
        <v>Rob &amp; Andrea</v>
      </c>
      <c r="R2028" s="172">
        <f>IFERROR(VLOOKUP(Table2[[#This Row],[Enterprise ID]], 'ExistingRental-12.11'!A:H, 3, 0), "Not Open On 12.11")</f>
        <v>45903</v>
      </c>
      <c r="S2028" s="166" t="str">
        <f>IF(Table2[[#This Row],[Start Rental Date]]="New Rental", "New Rental", "Rental Extension Request")</f>
        <v>New Rental</v>
      </c>
      <c r="T2028" s="166" t="str">
        <f>IFERROR(IF(Table2[[#This Row],[Date of this request]]-Table2[[#This Row],[Tech Service Date]]&lt;60, "New Hire Rental", "Truck Breakdown"), "New Hire Rental")</f>
        <v>Truck Breakdown</v>
      </c>
      <c r="U2028" s="166" t="str">
        <f>IFERROR(VLOOKUP(Table2[[#This Row],[Enterprise ID]], 'ExistingRental-12.11'!A:H, 7, 0), "Not Open On 12.11")</f>
        <v>ALEXANDER SMITH</v>
      </c>
      <c r="V2028" s="172">
        <f>IFERROR(VLOOKUP(Table2[[#This Row],[Enterprise ID]],'Tech-ServiceDate'!A:B,2,0), "EitherNewHire or Termed")</f>
        <v>45326</v>
      </c>
    </row>
    <row r="2029" spans="1:22" ht="33.75" customHeight="1">
      <c r="A2029" s="15">
        <v>46063</v>
      </c>
      <c r="B2029" s="8">
        <v>23368</v>
      </c>
      <c r="C2029" s="9" t="s">
        <v>19656</v>
      </c>
      <c r="D2029" s="10" t="s">
        <v>19657</v>
      </c>
      <c r="E2029" s="174" t="str">
        <f t="shared" si="76"/>
        <v>23368</v>
      </c>
      <c r="F2029" s="175" t="str">
        <f>IFERROR(VLOOKUP(D2029,'TPMS-auto'!A:J, 10,0), "Not-in-TPMS")</f>
        <v>Not-in-TPMS</v>
      </c>
      <c r="G2029" s="175" t="str">
        <f>IFERROR(VLOOKUP(D2029,'TPMS-auto'!A:J,6,0),"Not-in-TPMS")</f>
        <v>Not-in-TPMS</v>
      </c>
      <c r="H2029" s="6">
        <v>46056</v>
      </c>
      <c r="I2029" s="11" t="s">
        <v>19819</v>
      </c>
      <c r="J2029" s="13" t="s">
        <v>19820</v>
      </c>
      <c r="K2029" s="13" t="s">
        <v>15451</v>
      </c>
      <c r="L2029" s="13" t="s">
        <v>14680</v>
      </c>
      <c r="M2029" s="13"/>
      <c r="N2029" s="13" t="s">
        <v>14680</v>
      </c>
      <c r="O2029" s="13" t="s">
        <v>14680</v>
      </c>
      <c r="P2029" s="166" t="str">
        <f>IFERROR(VLOOKUP(D2029,'TPMS-auto'!A:D, 4,0),"Not-in-TPMS")</f>
        <v>Not-in-TPMS</v>
      </c>
      <c r="Q2029" s="166" t="e">
        <f>VLOOKUP(Table2[[#This Row],[Unit Number]],Ops,3,0)</f>
        <v>#N/A</v>
      </c>
      <c r="R2029" s="172" t="str">
        <f>IFERROR(VLOOKUP(Table2[[#This Row],[Enterprise ID]], 'ExistingRental-12.11'!A:H, 3, 0), "Not Open On 12.11")</f>
        <v>Not Open On 12.11</v>
      </c>
      <c r="S2029" s="166" t="str">
        <f>IF(Table2[[#This Row],[Start Rental Date]]="New Rental", "New Rental", "Rental Extension Request")</f>
        <v>Rental Extension Request</v>
      </c>
      <c r="T2029" s="166" t="str">
        <f>IFERROR(IF(Table2[[#This Row],[Date of this request]]-Table2[[#This Row],[Tech Service Date]]&lt;60, "New Hire Rental", "Truck Breakdown"), "New Hire Rental")</f>
        <v>New Hire Rental</v>
      </c>
      <c r="U2029" s="166" t="str">
        <f>IFERROR(VLOOKUP(Table2[[#This Row],[Enterprise ID]], 'ExistingRental-12.11'!A:H, 7, 0), "Not Open On 12.11")</f>
        <v>Not Open On 12.11</v>
      </c>
      <c r="V2029" s="172" t="str">
        <f>IFERROR(VLOOKUP(Table2[[#This Row],[Enterprise ID]],'Tech-ServiceDate'!A:B,2,0), "EitherNewHire or Termed")</f>
        <v>EitherNewHire or Termed</v>
      </c>
    </row>
    <row r="2030" spans="1:22" ht="33.75" customHeight="1">
      <c r="A2030" s="15">
        <v>46063</v>
      </c>
      <c r="B2030" s="8">
        <v>46470</v>
      </c>
      <c r="C2030" s="9" t="s">
        <v>18152</v>
      </c>
      <c r="D2030" s="10" t="s">
        <v>18153</v>
      </c>
      <c r="E2030" s="174" t="str">
        <f t="shared" si="76"/>
        <v>46470</v>
      </c>
      <c r="F2030" s="175">
        <f>IFERROR(VLOOKUP(D2030,'TPMS-auto'!A:J, 10,0), "Not-in-TPMS")</f>
        <v>8486331086</v>
      </c>
      <c r="G2030" s="175" t="str">
        <f>IFERROR(VLOOKUP(D2030,'TPMS-auto'!A:J,6,0),"Not-in-TPMS")</f>
        <v>046470</v>
      </c>
      <c r="H2030" s="12">
        <v>45995</v>
      </c>
      <c r="I2030" s="13" t="s">
        <v>19821</v>
      </c>
      <c r="J2030" s="13" t="s">
        <v>19822</v>
      </c>
      <c r="K2030" s="13" t="s">
        <v>15451</v>
      </c>
      <c r="L2030" s="13" t="s">
        <v>14680</v>
      </c>
      <c r="M2030" s="13"/>
      <c r="N2030" s="13" t="s">
        <v>14680</v>
      </c>
      <c r="O2030" s="13" t="s">
        <v>14680</v>
      </c>
      <c r="P2030" s="166" t="str">
        <f>IFERROR(VLOOKUP(D2030,'TPMS-auto'!A:D, 4,0),"Not-in-TPMS")</f>
        <v>0007983</v>
      </c>
      <c r="Q2030" s="166" t="str">
        <f>VLOOKUP(Table2[[#This Row],[Unit Number]],Ops,3,0)</f>
        <v>Rob &amp; Andrea</v>
      </c>
      <c r="R2030" s="172" t="str">
        <f>IFERROR(VLOOKUP(Table2[[#This Row],[Enterprise ID]], 'ExistingRental-12.11'!A:H, 3, 0), "Not Open On 12.11")</f>
        <v>Not Open On 12.11</v>
      </c>
      <c r="S2030" s="166" t="str">
        <f>IF(Table2[[#This Row],[Start Rental Date]]="New Rental", "New Rental", "Rental Extension Request")</f>
        <v>Rental Extension Request</v>
      </c>
      <c r="T2030" s="166" t="str">
        <f>IFERROR(IF(Table2[[#This Row],[Date of this request]]-Table2[[#This Row],[Tech Service Date]]&lt;60, "New Hire Rental", "Truck Breakdown"), "New Hire Rental")</f>
        <v>Truck Breakdown</v>
      </c>
      <c r="U2030" s="166" t="str">
        <f>IFERROR(VLOOKUP(Table2[[#This Row],[Enterprise ID]], 'ExistingRental-12.11'!A:H, 7, 0), "Not Open On 12.11")</f>
        <v>Not Open On 12.11</v>
      </c>
      <c r="V2030" s="172">
        <f>IFERROR(VLOOKUP(Table2[[#This Row],[Enterprise ID]],'Tech-ServiceDate'!A:B,2,0), "EitherNewHire or Termed")</f>
        <v>43174</v>
      </c>
    </row>
    <row r="2031" spans="1:22" ht="33.75" customHeight="1">
      <c r="A2031" s="15">
        <v>46063</v>
      </c>
      <c r="B2031" s="8">
        <v>46777</v>
      </c>
      <c r="C2031" s="9" t="s">
        <v>19823</v>
      </c>
      <c r="D2031" s="10"/>
      <c r="E2031" s="174" t="str">
        <f t="shared" si="76"/>
        <v>46777</v>
      </c>
      <c r="F2031" s="175" t="str">
        <f>IFERROR(VLOOKUP(D2031,'TPMS-auto'!A:J, 10,0), "Not-in-TPMS")</f>
        <v>Not-in-TPMS</v>
      </c>
      <c r="G2031" s="175" t="str">
        <f>IFERROR(VLOOKUP(D2031,'TPMS-auto'!A:J,6,0),"Not-in-TPMS")</f>
        <v>Not-in-TPMS</v>
      </c>
      <c r="H2031" s="6" t="s">
        <v>14676</v>
      </c>
      <c r="I2031" s="11" t="s">
        <v>19824</v>
      </c>
      <c r="J2031" s="13" t="s">
        <v>19825</v>
      </c>
      <c r="K2031" s="13" t="s">
        <v>15451</v>
      </c>
      <c r="L2031" s="13" t="s">
        <v>14680</v>
      </c>
      <c r="M2031" s="13"/>
      <c r="N2031" s="13" t="s">
        <v>14680</v>
      </c>
      <c r="O2031" s="13" t="s">
        <v>14680</v>
      </c>
      <c r="P2031" s="166" t="str">
        <f>IFERROR(VLOOKUP(D2031,'TPMS-auto'!A:D, 4,0),"Not-in-TPMS")</f>
        <v>Not-in-TPMS</v>
      </c>
      <c r="Q2031" s="166" t="e">
        <f>VLOOKUP(Table2[[#This Row],[Unit Number]],Ops,3,0)</f>
        <v>#N/A</v>
      </c>
      <c r="R2031" s="172" t="str">
        <f>IFERROR(VLOOKUP(Table2[[#This Row],[Enterprise ID]], 'ExistingRental-12.11'!A:H, 3, 0), "Not Open On 12.11")</f>
        <v>Not Open On 12.11</v>
      </c>
      <c r="S2031" s="166" t="str">
        <f>IF(Table2[[#This Row],[Start Rental Date]]="New Rental", "New Rental", "Rental Extension Request")</f>
        <v>New Rental</v>
      </c>
      <c r="T2031" s="166" t="str">
        <f>IFERROR(IF(Table2[[#This Row],[Date of this request]]-Table2[[#This Row],[Tech Service Date]]&lt;60, "New Hire Rental", "Truck Breakdown"), "New Hire Rental")</f>
        <v>New Hire Rental</v>
      </c>
      <c r="U2031" s="166" t="str">
        <f>IFERROR(VLOOKUP(Table2[[#This Row],[Enterprise ID]], 'ExistingRental-12.11'!A:H, 7, 0), "Not Open On 12.11")</f>
        <v>Not Open On 12.11</v>
      </c>
      <c r="V2031" s="172" t="str">
        <f>IFERROR(VLOOKUP(Table2[[#This Row],[Enterprise ID]],'Tech-ServiceDate'!A:B,2,0), "EitherNewHire or Termed")</f>
        <v>EitherNewHire or Termed</v>
      </c>
    </row>
    <row r="2032" spans="1:22" ht="33.75" customHeight="1">
      <c r="A2032" s="15">
        <v>46063</v>
      </c>
      <c r="B2032" s="8">
        <v>61708</v>
      </c>
      <c r="C2032" s="9" t="s">
        <v>19826</v>
      </c>
      <c r="D2032" s="10" t="s">
        <v>9141</v>
      </c>
      <c r="E2032" s="174" t="str">
        <f t="shared" si="76"/>
        <v>61708</v>
      </c>
      <c r="F2032" s="175">
        <f>IFERROR(VLOOKUP(D2032,'TPMS-auto'!A:J, 10,0), "Not-in-TPMS")</f>
        <v>6122274889</v>
      </c>
      <c r="G2032" s="175" t="str">
        <f>IFERROR(VLOOKUP(D2032,'TPMS-auto'!A:J,6,0),"Not-in-TPMS")</f>
        <v>061708</v>
      </c>
      <c r="H2032" s="6" t="s">
        <v>14676</v>
      </c>
      <c r="I2032" s="11" t="s">
        <v>19827</v>
      </c>
      <c r="J2032" s="13" t="s">
        <v>19061</v>
      </c>
      <c r="K2032" s="13" t="s">
        <v>15451</v>
      </c>
      <c r="L2032" s="13" t="s">
        <v>14680</v>
      </c>
      <c r="M2032" s="13"/>
      <c r="N2032" s="13" t="s">
        <v>14680</v>
      </c>
      <c r="O2032" s="13" t="s">
        <v>14680</v>
      </c>
      <c r="P2032" s="166" t="str">
        <f>IFERROR(VLOOKUP(D2032,'TPMS-auto'!A:D, 4,0),"Not-in-TPMS")</f>
        <v>0008162</v>
      </c>
      <c r="Q2032" s="166" t="str">
        <f>VLOOKUP(Table2[[#This Row],[Unit Number]],Ops,3,0)</f>
        <v>Monica, Cheryl &amp; Machell</v>
      </c>
      <c r="R2032" s="172" t="str">
        <f>IFERROR(VLOOKUP(Table2[[#This Row],[Enterprise ID]], 'ExistingRental-12.11'!A:H, 3, 0), "Not Open On 12.11")</f>
        <v>Not Open On 12.11</v>
      </c>
      <c r="S2032" s="166" t="str">
        <f>IF(Table2[[#This Row],[Start Rental Date]]="New Rental", "New Rental", "Rental Extension Request")</f>
        <v>New Rental</v>
      </c>
      <c r="T2032" s="166" t="str">
        <f>IFERROR(IF(Table2[[#This Row],[Date of this request]]-Table2[[#This Row],[Tech Service Date]]&lt;60, "New Hire Rental", "Truck Breakdown"), "New Hire Rental")</f>
        <v>Truck Breakdown</v>
      </c>
      <c r="U2032" s="166" t="str">
        <f>IFERROR(VLOOKUP(Table2[[#This Row],[Enterprise ID]], 'ExistingRental-12.11'!A:H, 7, 0), "Not Open On 12.11")</f>
        <v>Not Open On 12.11</v>
      </c>
      <c r="V2032" s="172">
        <f>IFERROR(VLOOKUP(Table2[[#This Row],[Enterprise ID]],'Tech-ServiceDate'!A:B,2,0), "EitherNewHire or Termed")</f>
        <v>38111</v>
      </c>
    </row>
    <row r="2033" spans="1:22" ht="33.75" customHeight="1">
      <c r="A2033" s="15">
        <v>46063</v>
      </c>
      <c r="B2033" s="8">
        <v>61760</v>
      </c>
      <c r="C2033" s="9" t="s">
        <v>19828</v>
      </c>
      <c r="D2033" s="10" t="s">
        <v>19829</v>
      </c>
      <c r="E2033" s="174" t="str">
        <f t="shared" si="76"/>
        <v>61760</v>
      </c>
      <c r="F2033" s="175">
        <f>IFERROR(VLOOKUP(D2033,'TPMS-auto'!A:J, 10,0), "Not-in-TPMS")</f>
        <v>7739776517</v>
      </c>
      <c r="G2033" s="175" t="str">
        <f>IFERROR(VLOOKUP(D2033,'TPMS-auto'!A:J,6,0),"Not-in-TPMS")</f>
        <v>061760</v>
      </c>
      <c r="H2033" s="6" t="s">
        <v>14676</v>
      </c>
      <c r="I2033" s="11" t="s">
        <v>19830</v>
      </c>
      <c r="J2033" s="13" t="s">
        <v>15426</v>
      </c>
      <c r="K2033" s="13" t="s">
        <v>15451</v>
      </c>
      <c r="L2033" s="13" t="s">
        <v>14680</v>
      </c>
      <c r="M2033" s="13"/>
      <c r="N2033" s="13" t="s">
        <v>14680</v>
      </c>
      <c r="O2033" s="13" t="s">
        <v>14680</v>
      </c>
      <c r="P2033" s="166" t="str">
        <f>IFERROR(VLOOKUP(D2033,'TPMS-auto'!A:D, 4,0),"Not-in-TPMS")</f>
        <v>0008555</v>
      </c>
      <c r="Q2033" s="166" t="str">
        <f>VLOOKUP(Table2[[#This Row],[Unit Number]],Ops,3,0)</f>
        <v>Monica, Cheryl &amp; Machell</v>
      </c>
      <c r="R2033" s="172" t="str">
        <f>IFERROR(VLOOKUP(Table2[[#This Row],[Enterprise ID]], 'ExistingRental-12.11'!A:H, 3, 0), "Not Open On 12.11")</f>
        <v>Not Open On 12.11</v>
      </c>
      <c r="S2033" s="166" t="str">
        <f>IF(Table2[[#This Row],[Start Rental Date]]="New Rental", "New Rental", "Rental Extension Request")</f>
        <v>New Rental</v>
      </c>
      <c r="T2033" s="166" t="str">
        <f>IFERROR(IF(Table2[[#This Row],[Date of this request]]-Table2[[#This Row],[Tech Service Date]]&lt;60, "New Hire Rental", "Truck Breakdown"), "New Hire Rental")</f>
        <v>Truck Breakdown</v>
      </c>
      <c r="U2033" s="166" t="str">
        <f>IFERROR(VLOOKUP(Table2[[#This Row],[Enterprise ID]], 'ExistingRental-12.11'!A:H, 7, 0), "Not Open On 12.11")</f>
        <v>Not Open On 12.11</v>
      </c>
      <c r="V2033" s="172">
        <f>IFERROR(VLOOKUP(Table2[[#This Row],[Enterprise ID]],'Tech-ServiceDate'!A:B,2,0), "EitherNewHire or Termed")</f>
        <v>42401</v>
      </c>
    </row>
    <row r="2034" spans="1:22" ht="33.75" customHeight="1">
      <c r="A2034" s="15">
        <v>46063</v>
      </c>
      <c r="B2034" s="8">
        <v>21535</v>
      </c>
      <c r="C2034" s="9" t="s">
        <v>19831</v>
      </c>
      <c r="D2034" s="10" t="s">
        <v>19832</v>
      </c>
      <c r="E2034" s="174" t="str">
        <f t="shared" si="76"/>
        <v>21535</v>
      </c>
      <c r="F2034" s="175">
        <f>IFERROR(VLOOKUP(D2034,'TPMS-auto'!A:J, 10,0), "Not-in-TPMS")</f>
        <v>2289180942</v>
      </c>
      <c r="G2034" s="175" t="str">
        <f>IFERROR(VLOOKUP(D2034,'TPMS-auto'!A:J,6,0),"Not-in-TPMS")</f>
        <v>047336</v>
      </c>
      <c r="H2034" s="6" t="s">
        <v>14676</v>
      </c>
      <c r="I2034" s="11" t="s">
        <v>19833</v>
      </c>
      <c r="J2034" s="13" t="s">
        <v>19834</v>
      </c>
      <c r="K2034" s="13" t="s">
        <v>15451</v>
      </c>
      <c r="L2034" s="13" t="s">
        <v>14680</v>
      </c>
      <c r="M2034" s="13"/>
      <c r="N2034" s="13" t="s">
        <v>14680</v>
      </c>
      <c r="O2034" s="13" t="s">
        <v>14680</v>
      </c>
      <c r="P2034" s="166" t="str">
        <f>IFERROR(VLOOKUP(D2034,'TPMS-auto'!A:D, 4,0),"Not-in-TPMS")</f>
        <v>0008206</v>
      </c>
      <c r="Q2034" s="166" t="str">
        <f>VLOOKUP(Table2[[#This Row],[Unit Number]],Ops,3,0)</f>
        <v>Monica, Cheryl &amp; Machell</v>
      </c>
      <c r="R2034" s="172" t="str">
        <f>IFERROR(VLOOKUP(Table2[[#This Row],[Enterprise ID]], 'ExistingRental-12.11'!A:H, 3, 0), "Not Open On 12.11")</f>
        <v>Not Open On 12.11</v>
      </c>
      <c r="S2034" s="166" t="str">
        <f>IF(Table2[[#This Row],[Start Rental Date]]="New Rental", "New Rental", "Rental Extension Request")</f>
        <v>New Rental</v>
      </c>
      <c r="T2034" s="166" t="str">
        <f>IFERROR(IF(Table2[[#This Row],[Date of this request]]-Table2[[#This Row],[Tech Service Date]]&lt;60, "New Hire Rental", "Truck Breakdown"), "New Hire Rental")</f>
        <v>Truck Breakdown</v>
      </c>
      <c r="U2034" s="166" t="str">
        <f>IFERROR(VLOOKUP(Table2[[#This Row],[Enterprise ID]], 'ExistingRental-12.11'!A:H, 7, 0), "Not Open On 12.11")</f>
        <v>Not Open On 12.11</v>
      </c>
      <c r="V2034" s="172">
        <f>IFERROR(VLOOKUP(Table2[[#This Row],[Enterprise ID]],'Tech-ServiceDate'!A:B,2,0), "EitherNewHire or Termed")</f>
        <v>43430</v>
      </c>
    </row>
    <row r="2035" spans="1:22" ht="33.75" customHeight="1">
      <c r="A2035" s="15">
        <v>46063</v>
      </c>
      <c r="B2035" s="8">
        <v>61042</v>
      </c>
      <c r="C2035" s="9" t="s">
        <v>18475</v>
      </c>
      <c r="D2035" s="10" t="s">
        <v>18476</v>
      </c>
      <c r="E2035" s="174" t="str">
        <f t="shared" si="76"/>
        <v>61042</v>
      </c>
      <c r="F2035" s="175">
        <f>IFERROR(VLOOKUP(D2035,'TPMS-auto'!A:J, 10,0), "Not-in-TPMS")</f>
        <v>7739461915</v>
      </c>
      <c r="G2035" s="175" t="str">
        <f>IFERROR(VLOOKUP(D2035,'TPMS-auto'!A:J,6,0),"Not-in-TPMS")</f>
        <v>061042</v>
      </c>
      <c r="H2035" s="12">
        <v>46031</v>
      </c>
      <c r="I2035" s="11" t="s">
        <v>19835</v>
      </c>
      <c r="J2035" s="13" t="s">
        <v>16076</v>
      </c>
      <c r="K2035" s="13" t="s">
        <v>15451</v>
      </c>
      <c r="L2035" s="13" t="s">
        <v>14680</v>
      </c>
      <c r="M2035" s="13"/>
      <c r="N2035" s="13" t="s">
        <v>14680</v>
      </c>
      <c r="O2035" s="13" t="s">
        <v>14680</v>
      </c>
      <c r="P2035" s="166" t="str">
        <f>IFERROR(VLOOKUP(D2035,'TPMS-auto'!A:D, 4,0),"Not-in-TPMS")</f>
        <v>0008555</v>
      </c>
      <c r="Q2035" s="166" t="str">
        <f>VLOOKUP(Table2[[#This Row],[Unit Number]],Ops,3,0)</f>
        <v>Monica, Cheryl &amp; Machell</v>
      </c>
      <c r="R2035" s="172" t="str">
        <f>IFERROR(VLOOKUP(Table2[[#This Row],[Enterprise ID]], 'ExistingRental-12.11'!A:H, 3, 0), "Not Open On 12.11")</f>
        <v>Not Open On 12.11</v>
      </c>
      <c r="S2035" s="166" t="str">
        <f>IF(Table2[[#This Row],[Start Rental Date]]="New Rental", "New Rental", "Rental Extension Request")</f>
        <v>Rental Extension Request</v>
      </c>
      <c r="T2035" s="166" t="str">
        <f>IFERROR(IF(Table2[[#This Row],[Date of this request]]-Table2[[#This Row],[Tech Service Date]]&lt;60, "New Hire Rental", "Truck Breakdown"), "New Hire Rental")</f>
        <v>Truck Breakdown</v>
      </c>
      <c r="U2035" s="166" t="str">
        <f>IFERROR(VLOOKUP(Table2[[#This Row],[Enterprise ID]], 'ExistingRental-12.11'!A:H, 7, 0), "Not Open On 12.11")</f>
        <v>Not Open On 12.11</v>
      </c>
      <c r="V2035" s="172">
        <f>IFERROR(VLOOKUP(Table2[[#This Row],[Enterprise ID]],'Tech-ServiceDate'!A:B,2,0), "EitherNewHire or Termed")</f>
        <v>45963</v>
      </c>
    </row>
    <row r="2036" spans="1:22" ht="33.75" customHeight="1">
      <c r="A2036" s="15">
        <v>46063</v>
      </c>
      <c r="B2036" s="8">
        <v>36655</v>
      </c>
      <c r="C2036" s="9" t="s">
        <v>18297</v>
      </c>
      <c r="D2036" s="10" t="s">
        <v>11162</v>
      </c>
      <c r="E2036" s="174" t="str">
        <f t="shared" si="76"/>
        <v>36655</v>
      </c>
      <c r="F2036" s="175">
        <f>IFERROR(VLOOKUP(D2036,'TPMS-auto'!A:J, 10,0), "Not-in-TPMS")</f>
        <v>9892844668</v>
      </c>
      <c r="G2036" s="175" t="str">
        <f>IFERROR(VLOOKUP(D2036,'TPMS-auto'!A:J,6,0),"Not-in-TPMS")</f>
        <v>036655</v>
      </c>
      <c r="H2036" s="6" t="s">
        <v>14676</v>
      </c>
      <c r="I2036" s="11"/>
      <c r="J2036" s="13" t="s">
        <v>19836</v>
      </c>
      <c r="K2036" s="13"/>
      <c r="L2036" s="13"/>
      <c r="M2036" s="13"/>
      <c r="N2036" s="13" t="s">
        <v>14680</v>
      </c>
      <c r="O2036" s="13" t="s">
        <v>14680</v>
      </c>
      <c r="P2036" s="166" t="str">
        <f>IFERROR(VLOOKUP(D2036,'TPMS-auto'!A:D, 4,0),"Not-in-TPMS")</f>
        <v>0008220</v>
      </c>
      <c r="Q2036" s="166" t="str">
        <f>VLOOKUP(Table2[[#This Row],[Unit Number]],Ops,3,0)</f>
        <v>Monica, Cheryl &amp; Machell</v>
      </c>
      <c r="R2036" s="172">
        <f>IFERROR(VLOOKUP(Table2[[#This Row],[Enterprise ID]], 'ExistingRental-12.11'!A:H, 3, 0), "Not Open On 12.11")</f>
        <v>46000</v>
      </c>
      <c r="S2036" s="166" t="str">
        <f>IF(Table2[[#This Row],[Start Rental Date]]="New Rental", "New Rental", "Rental Extension Request")</f>
        <v>New Rental</v>
      </c>
      <c r="T2036" s="166" t="str">
        <f>IFERROR(IF(Table2[[#This Row],[Date of this request]]-Table2[[#This Row],[Tech Service Date]]&lt;60, "New Hire Rental", "Truck Breakdown"), "New Hire Rental")</f>
        <v>Truck Breakdown</v>
      </c>
      <c r="U2036" s="166" t="str">
        <f>IFERROR(VLOOKUP(Table2[[#This Row],[Enterprise ID]], 'ExistingRental-12.11'!A:H, 7, 0), "Not Open On 12.11")</f>
        <v>PATRICK SKOCELAS</v>
      </c>
      <c r="V2036" s="172">
        <f>IFERROR(VLOOKUP(Table2[[#This Row],[Enterprise ID]],'Tech-ServiceDate'!A:B,2,0), "EitherNewHire or Termed")</f>
        <v>32400</v>
      </c>
    </row>
    <row r="2037" spans="1:22" ht="33.75" customHeight="1">
      <c r="A2037" s="15">
        <v>46063</v>
      </c>
      <c r="B2037" s="8">
        <v>61611</v>
      </c>
      <c r="C2037" s="9" t="s">
        <v>17695</v>
      </c>
      <c r="D2037" s="10" t="s">
        <v>17696</v>
      </c>
      <c r="E2037" s="174" t="str">
        <f t="shared" si="76"/>
        <v>61611</v>
      </c>
      <c r="F2037" s="175">
        <f>IFERROR(VLOOKUP(D2037,'TPMS-auto'!A:J, 10,0), "Not-in-TPMS")</f>
        <v>9286107291</v>
      </c>
      <c r="G2037" s="175" t="str">
        <f>IFERROR(VLOOKUP(D2037,'TPMS-auto'!A:J,6,0),"Not-in-TPMS")</f>
        <v>061611</v>
      </c>
      <c r="H2037" s="6" t="s">
        <v>14676</v>
      </c>
      <c r="I2037" s="11"/>
      <c r="J2037" s="13" t="s">
        <v>19837</v>
      </c>
      <c r="K2037" s="13"/>
      <c r="L2037" s="13"/>
      <c r="M2037" s="13"/>
      <c r="N2037" s="13" t="s">
        <v>14680</v>
      </c>
      <c r="O2037" s="13" t="s">
        <v>14680</v>
      </c>
      <c r="P2037" s="166" t="str">
        <f>IFERROR(VLOOKUP(D2037,'TPMS-auto'!A:D, 4,0),"Not-in-TPMS")</f>
        <v>0007088</v>
      </c>
      <c r="Q2037" s="166" t="str">
        <f>VLOOKUP(Table2[[#This Row],[Unit Number]],Ops,3,0)</f>
        <v>Carol &amp; Tasha</v>
      </c>
      <c r="R2037" s="172">
        <f>IFERROR(VLOOKUP(Table2[[#This Row],[Enterprise ID]], 'ExistingRental-12.11'!A:H, 3, 0), "Not Open On 12.11")</f>
        <v>45979</v>
      </c>
      <c r="S2037" s="166" t="str">
        <f>IF(Table2[[#This Row],[Start Rental Date]]="New Rental", "New Rental", "Rental Extension Request")</f>
        <v>New Rental</v>
      </c>
      <c r="T2037" s="166" t="str">
        <f>IFERROR(IF(Table2[[#This Row],[Date of this request]]-Table2[[#This Row],[Tech Service Date]]&lt;60, "New Hire Rental", "Truck Breakdown"), "New Hire Rental")</f>
        <v>Truck Breakdown</v>
      </c>
      <c r="U2037" s="166" t="str">
        <f>IFERROR(VLOOKUP(Table2[[#This Row],[Enterprise ID]], 'ExistingRental-12.11'!A:H, 7, 0), "Not Open On 12.11")</f>
        <v>STEVEN FARRELL</v>
      </c>
      <c r="V2037" s="172">
        <f>IFERROR(VLOOKUP(Table2[[#This Row],[Enterprise ID]],'Tech-ServiceDate'!A:B,2,0), "EitherNewHire or Termed")</f>
        <v>44441</v>
      </c>
    </row>
    <row r="2038" spans="1:22" ht="33.75" customHeight="1">
      <c r="A2038" s="15">
        <v>46063</v>
      </c>
      <c r="B2038" s="8">
        <v>61700</v>
      </c>
      <c r="C2038" s="9" t="s">
        <v>19432</v>
      </c>
      <c r="D2038" s="10" t="s">
        <v>19433</v>
      </c>
      <c r="E2038" s="174" t="str">
        <f t="shared" si="76"/>
        <v>61700</v>
      </c>
      <c r="F2038" s="175">
        <f>IFERROR(VLOOKUP(D2038,'TPMS-auto'!A:J, 10,0), "Not-in-TPMS")</f>
        <v>9569332563</v>
      </c>
      <c r="G2038" s="175" t="str">
        <f>IFERROR(VLOOKUP(D2038,'TPMS-auto'!A:J,6,0),"Not-in-TPMS")</f>
        <v>061700</v>
      </c>
      <c r="H2038" s="6" t="s">
        <v>14676</v>
      </c>
      <c r="I2038" s="11" t="s">
        <v>19565</v>
      </c>
      <c r="J2038" s="13" t="s">
        <v>19838</v>
      </c>
      <c r="K2038" s="13" t="s">
        <v>15451</v>
      </c>
      <c r="L2038" s="13" t="s">
        <v>14680</v>
      </c>
      <c r="M2038" s="13"/>
      <c r="N2038" s="13" t="s">
        <v>14680</v>
      </c>
      <c r="O2038" s="13" t="s">
        <v>14680</v>
      </c>
      <c r="P2038" s="166" t="str">
        <f>IFERROR(VLOOKUP(D2038,'TPMS-auto'!A:D, 4,0),"Not-in-TPMS")</f>
        <v>0008147</v>
      </c>
      <c r="Q2038" s="166" t="str">
        <f>VLOOKUP(Table2[[#This Row],[Unit Number]],Ops,3,0)</f>
        <v>Carol &amp; Tasha</v>
      </c>
      <c r="R2038" s="172" t="str">
        <f>IFERROR(VLOOKUP(Table2[[#This Row],[Enterprise ID]], 'ExistingRental-12.11'!A:H, 3, 0), "Not Open On 12.11")</f>
        <v>Not Open On 12.11</v>
      </c>
      <c r="S2038" s="166" t="str">
        <f>IF(Table2[[#This Row],[Start Rental Date]]="New Rental", "New Rental", "Rental Extension Request")</f>
        <v>New Rental</v>
      </c>
      <c r="T2038" s="166" t="str">
        <f>IFERROR(IF(Table2[[#This Row],[Date of this request]]-Table2[[#This Row],[Tech Service Date]]&lt;60, "New Hire Rental", "Truck Breakdown"), "New Hire Rental")</f>
        <v>Truck Breakdown</v>
      </c>
      <c r="U2038" s="166" t="str">
        <f>IFERROR(VLOOKUP(Table2[[#This Row],[Enterprise ID]], 'ExistingRental-12.11'!A:H, 7, 0), "Not Open On 12.11")</f>
        <v>Not Open On 12.11</v>
      </c>
      <c r="V2038" s="172">
        <f>IFERROR(VLOOKUP(Table2[[#This Row],[Enterprise ID]],'Tech-ServiceDate'!A:B,2,0), "EitherNewHire or Termed")</f>
        <v>42452</v>
      </c>
    </row>
    <row r="2039" spans="1:22" ht="33.75" customHeight="1">
      <c r="A2039" s="15">
        <v>46063</v>
      </c>
      <c r="B2039" s="8">
        <v>46940</v>
      </c>
      <c r="C2039" s="9" t="s">
        <v>17779</v>
      </c>
      <c r="D2039" s="10" t="s">
        <v>17780</v>
      </c>
      <c r="E2039" s="174" t="str">
        <f t="shared" si="76"/>
        <v>46940</v>
      </c>
      <c r="F2039" s="175">
        <f>IFERROR(VLOOKUP(D2039,'TPMS-auto'!A:J, 10,0), "Not-in-TPMS")</f>
        <v>7165793078</v>
      </c>
      <c r="G2039" s="175" t="str">
        <f>IFERROR(VLOOKUP(D2039,'TPMS-auto'!A:J,6,0),"Not-in-TPMS")</f>
        <v>046940</v>
      </c>
      <c r="H2039" s="6">
        <v>46038</v>
      </c>
      <c r="I2039" s="2" t="s">
        <v>17781</v>
      </c>
      <c r="J2039" s="3" t="s">
        <v>17782</v>
      </c>
      <c r="K2039" s="13" t="s">
        <v>14679</v>
      </c>
      <c r="L2039" s="13" t="s">
        <v>14680</v>
      </c>
      <c r="M2039" s="13"/>
      <c r="N2039" s="13" t="s">
        <v>14680</v>
      </c>
      <c r="O2039" s="13" t="s">
        <v>14680</v>
      </c>
      <c r="P2039" s="166" t="str">
        <f>IFERROR(VLOOKUP(D2039,'TPMS-auto'!A:D, 4,0),"Not-in-TPMS")</f>
        <v>0007670</v>
      </c>
      <c r="Q2039" s="166" t="str">
        <f>VLOOKUP(Table2[[#This Row],[Unit Number]],Ops,3,0)</f>
        <v>Rob &amp; Andrea</v>
      </c>
      <c r="R2039" s="172" t="str">
        <f>IFERROR(VLOOKUP(Table2[[#This Row],[Enterprise ID]], 'ExistingRental-12.11'!A:H, 3, 0), "Not Open On 12.11")</f>
        <v>Not Open On 12.11</v>
      </c>
      <c r="S2039" s="166" t="str">
        <f>IF(Table2[[#This Row],[Start Rental Date]]="New Rental", "New Rental", "Rental Extension Request")</f>
        <v>Rental Extension Request</v>
      </c>
      <c r="T2039" s="166" t="str">
        <f>IFERROR(IF(Table2[[#This Row],[Date of this request]]-Table2[[#This Row],[Tech Service Date]]&lt;60, "New Hire Rental", "Truck Breakdown"), "New Hire Rental")</f>
        <v>Truck Breakdown</v>
      </c>
      <c r="U2039" s="166" t="str">
        <f>IFERROR(VLOOKUP(Table2[[#This Row],[Enterprise ID]], 'ExistingRental-12.11'!A:H, 7, 0), "Not Open On 12.11")</f>
        <v>Not Open On 12.11</v>
      </c>
      <c r="V2039" s="172">
        <f>IFERROR(VLOOKUP(Table2[[#This Row],[Enterprise ID]],'Tech-ServiceDate'!A:B,2,0), "EitherNewHire or Termed")</f>
        <v>45949</v>
      </c>
    </row>
    <row r="2040" spans="1:22" ht="33.75" customHeight="1">
      <c r="A2040" s="15">
        <v>46063</v>
      </c>
      <c r="B2040" s="8">
        <v>46041</v>
      </c>
      <c r="C2040" s="9" t="s">
        <v>19839</v>
      </c>
      <c r="D2040" s="10" t="s">
        <v>19840</v>
      </c>
      <c r="E2040" s="174" t="str">
        <f t="shared" si="76"/>
        <v>46041</v>
      </c>
      <c r="F2040" s="175">
        <f>IFERROR(VLOOKUP(D2040,'TPMS-auto'!A:J, 10,0), "Not-in-TPMS")</f>
        <v>9169577301</v>
      </c>
      <c r="G2040" s="175" t="str">
        <f>IFERROR(VLOOKUP(D2040,'TPMS-auto'!A:J,6,0),"Not-in-TPMS")</f>
        <v>046041</v>
      </c>
      <c r="H2040" s="6" t="s">
        <v>14676</v>
      </c>
      <c r="I2040" s="11"/>
      <c r="J2040" s="13" t="s">
        <v>19841</v>
      </c>
      <c r="K2040" s="13" t="s">
        <v>14679</v>
      </c>
      <c r="L2040" s="13" t="s">
        <v>14680</v>
      </c>
      <c r="M2040" s="13"/>
      <c r="N2040" s="13" t="s">
        <v>14680</v>
      </c>
      <c r="O2040" s="13" t="s">
        <v>14680</v>
      </c>
      <c r="P2040" s="166" t="str">
        <f>IFERROR(VLOOKUP(D2040,'TPMS-auto'!A:D, 4,0),"Not-in-TPMS")</f>
        <v>0008184</v>
      </c>
      <c r="Q2040" s="166" t="str">
        <f>VLOOKUP(Table2[[#This Row],[Unit Number]],Ops,3,0)</f>
        <v>Carol &amp; Tasha</v>
      </c>
      <c r="R2040" s="172" t="str">
        <f>IFERROR(VLOOKUP(Table2[[#This Row],[Enterprise ID]], 'ExistingRental-12.11'!A:H, 3, 0), "Not Open On 12.11")</f>
        <v>Not Open On 12.11</v>
      </c>
      <c r="S2040" s="166" t="str">
        <f>IF(Table2[[#This Row],[Start Rental Date]]="New Rental", "New Rental", "Rental Extension Request")</f>
        <v>New Rental</v>
      </c>
      <c r="T2040" s="166" t="str">
        <f>IFERROR(IF(Table2[[#This Row],[Date of this request]]-Table2[[#This Row],[Tech Service Date]]&lt;60, "New Hire Rental", "Truck Breakdown"), "New Hire Rental")</f>
        <v>Truck Breakdown</v>
      </c>
      <c r="U2040" s="166" t="str">
        <f>IFERROR(VLOOKUP(Table2[[#This Row],[Enterprise ID]], 'ExistingRental-12.11'!A:H, 7, 0), "Not Open On 12.11")</f>
        <v>Not Open On 12.11</v>
      </c>
      <c r="V2040" s="172">
        <f>IFERROR(VLOOKUP(Table2[[#This Row],[Enterprise ID]],'Tech-ServiceDate'!A:B,2,0), "EitherNewHire or Termed")</f>
        <v>45242</v>
      </c>
    </row>
    <row r="2041" spans="1:22" ht="33.75" customHeight="1">
      <c r="A2041" s="15">
        <v>46063</v>
      </c>
      <c r="B2041" s="7">
        <v>46727</v>
      </c>
      <c r="C2041" s="4" t="s">
        <v>19710</v>
      </c>
      <c r="D2041" s="5" t="s">
        <v>19711</v>
      </c>
      <c r="E2041" s="176" t="str">
        <f t="shared" si="76"/>
        <v>46727</v>
      </c>
      <c r="F2041" s="181" t="str">
        <f>IFERROR(VLOOKUP(D2041,'TPMS-auto'!A:J, 10,0), "Not-in-TPMS")</f>
        <v>Not-in-TPMS</v>
      </c>
      <c r="G2041" s="181" t="str">
        <f>IFERROR(VLOOKUP(D2041,'TPMS-auto'!A:J,6,0),"Not-in-TPMS")</f>
        <v>Not-in-TPMS</v>
      </c>
      <c r="H2041" s="6" t="s">
        <v>14676</v>
      </c>
      <c r="I2041" s="2"/>
      <c r="J2041" s="3" t="s">
        <v>15426</v>
      </c>
      <c r="K2041" s="13" t="s">
        <v>14679</v>
      </c>
      <c r="L2041" s="13" t="s">
        <v>14680</v>
      </c>
      <c r="M2041" s="13"/>
      <c r="N2041" s="3" t="s">
        <v>14680</v>
      </c>
      <c r="O2041" s="13" t="s">
        <v>14680</v>
      </c>
      <c r="P2041" s="166" t="str">
        <f>IFERROR(VLOOKUP(D2041,'TPMS-auto'!A:D, 4,0),"Not-in-TPMS")</f>
        <v>Not-in-TPMS</v>
      </c>
      <c r="Q2041" s="166" t="e">
        <f>VLOOKUP(Table2[[#This Row],[Unit Number]],Ops,3,0)</f>
        <v>#N/A</v>
      </c>
      <c r="R2041" s="173" t="str">
        <f>IFERROR(VLOOKUP(Table2[[#This Row],[Enterprise ID]], 'ExistingRental-12.11'!A:H, 3, 0), "Not Open On 12.11")</f>
        <v>Not Open On 12.11</v>
      </c>
      <c r="S2041" s="167" t="str">
        <f>IF(Table2[[#This Row],[Start Rental Date]]="New Rental", "New Rental", "Rental Extension Request")</f>
        <v>New Rental</v>
      </c>
      <c r="T2041" s="167" t="str">
        <f>IFERROR(IF(Table2[[#This Row],[Date of this request]]-Table2[[#This Row],[Tech Service Date]]&lt;60, "New Hire Rental", "Truck Breakdown"), "New Hire Rental")</f>
        <v>New Hire Rental</v>
      </c>
      <c r="U2041" s="167" t="str">
        <f>IFERROR(VLOOKUP(Table2[[#This Row],[Enterprise ID]], 'ExistingRental-12.11'!A:H, 7, 0), "Not Open On 12.11")</f>
        <v>Not Open On 12.11</v>
      </c>
      <c r="V2041" s="173" t="str">
        <f>IFERROR(VLOOKUP(Table2[[#This Row],[Enterprise ID]],'Tech-ServiceDate'!A:B,2,0), "EitherNewHire or Termed")</f>
        <v>EitherNewHire or Termed</v>
      </c>
    </row>
    <row r="2042" spans="1:22" ht="33.75" customHeight="1">
      <c r="A2042" s="15">
        <v>46063</v>
      </c>
      <c r="B2042" s="8">
        <v>47242</v>
      </c>
      <c r="C2042" s="9" t="s">
        <v>19842</v>
      </c>
      <c r="D2042" s="10"/>
      <c r="E2042" s="174" t="str">
        <f t="shared" si="76"/>
        <v>47242</v>
      </c>
      <c r="F2042" s="175" t="str">
        <f>IFERROR(VLOOKUP(D2042,'TPMS-auto'!A:J, 10,0), "Not-in-TPMS")</f>
        <v>Not-in-TPMS</v>
      </c>
      <c r="G2042" s="175" t="str">
        <f>IFERROR(VLOOKUP(D2042,'TPMS-auto'!A:J,6,0),"Not-in-TPMS")</f>
        <v>Not-in-TPMS</v>
      </c>
      <c r="H2042" s="6" t="s">
        <v>14676</v>
      </c>
      <c r="I2042" s="11"/>
      <c r="J2042" s="13" t="s">
        <v>19843</v>
      </c>
      <c r="K2042" s="13" t="s">
        <v>14679</v>
      </c>
      <c r="L2042" s="13" t="s">
        <v>14680</v>
      </c>
      <c r="M2042" s="13"/>
      <c r="N2042" s="13" t="s">
        <v>14680</v>
      </c>
      <c r="O2042" s="13" t="s">
        <v>14680</v>
      </c>
      <c r="P2042" s="166" t="str">
        <f>IFERROR(VLOOKUP(D2042,'TPMS-auto'!A:D, 4,0),"Not-in-TPMS")</f>
        <v>Not-in-TPMS</v>
      </c>
      <c r="Q2042" s="166" t="e">
        <f>VLOOKUP(Table2[[#This Row],[Unit Number]],Ops,3,0)</f>
        <v>#N/A</v>
      </c>
      <c r="R2042" s="172" t="str">
        <f>IFERROR(VLOOKUP(Table2[[#This Row],[Enterprise ID]], 'ExistingRental-12.11'!A:H, 3, 0), "Not Open On 12.11")</f>
        <v>Not Open On 12.11</v>
      </c>
      <c r="S2042" s="166" t="str">
        <f>IF(Table2[[#This Row],[Start Rental Date]]="New Rental", "New Rental", "Rental Extension Request")</f>
        <v>New Rental</v>
      </c>
      <c r="T2042" s="166" t="str">
        <f>IFERROR(IF(Table2[[#This Row],[Date of this request]]-Table2[[#This Row],[Tech Service Date]]&lt;60, "New Hire Rental", "Truck Breakdown"), "New Hire Rental")</f>
        <v>New Hire Rental</v>
      </c>
      <c r="U2042" s="166" t="str">
        <f>IFERROR(VLOOKUP(Table2[[#This Row],[Enterprise ID]], 'ExistingRental-12.11'!A:H, 7, 0), "Not Open On 12.11")</f>
        <v>Not Open On 12.11</v>
      </c>
      <c r="V2042" s="172" t="str">
        <f>IFERROR(VLOOKUP(Table2[[#This Row],[Enterprise ID]],'Tech-ServiceDate'!A:B,2,0), "EitherNewHire or Termed")</f>
        <v>EitherNewHire or Termed</v>
      </c>
    </row>
    <row r="2043" spans="1:22" ht="33.75" customHeight="1">
      <c r="A2043" s="15">
        <v>46063</v>
      </c>
      <c r="B2043" s="8">
        <v>46821</v>
      </c>
      <c r="C2043" s="9" t="s">
        <v>19310</v>
      </c>
      <c r="D2043" s="10" t="s">
        <v>16571</v>
      </c>
      <c r="E2043" s="174" t="str">
        <f t="shared" si="76"/>
        <v>46821</v>
      </c>
      <c r="F2043" s="175">
        <f>IFERROR(VLOOKUP(D2043,'TPMS-auto'!A:J, 10,0), "Not-in-TPMS")</f>
        <v>8643400517</v>
      </c>
      <c r="G2043" s="175" t="str">
        <f>IFERROR(VLOOKUP(D2043,'TPMS-auto'!A:J,6,0),"Not-in-TPMS")</f>
        <v>046821</v>
      </c>
      <c r="H2043" s="6">
        <v>46056</v>
      </c>
      <c r="I2043" s="11" t="s">
        <v>16572</v>
      </c>
      <c r="J2043" s="13" t="s">
        <v>19844</v>
      </c>
      <c r="K2043" s="13" t="s">
        <v>15451</v>
      </c>
      <c r="L2043" s="13" t="s">
        <v>14680</v>
      </c>
      <c r="M2043" s="13"/>
      <c r="N2043" s="13" t="s">
        <v>14680</v>
      </c>
      <c r="O2043" s="13" t="s">
        <v>14680</v>
      </c>
      <c r="P2043" s="166" t="str">
        <f>IFERROR(VLOOKUP(D2043,'TPMS-auto'!A:D, 4,0),"Not-in-TPMS")</f>
        <v>0004766</v>
      </c>
      <c r="Q2043" s="166" t="str">
        <f>VLOOKUP(Table2[[#This Row],[Unit Number]],Ops,3,0)</f>
        <v>Rob &amp; Andrea</v>
      </c>
      <c r="R2043" s="172" t="str">
        <f>IFERROR(VLOOKUP(Table2[[#This Row],[Enterprise ID]], 'ExistingRental-12.11'!A:H, 3, 0), "Not Open On 12.11")</f>
        <v>Not Open On 12.11</v>
      </c>
      <c r="S2043" s="166" t="str">
        <f>IF(Table2[[#This Row],[Start Rental Date]]="New Rental", "New Rental", "Rental Extension Request")</f>
        <v>Rental Extension Request</v>
      </c>
      <c r="T2043" s="166" t="str">
        <f>IFERROR(IF(Table2[[#This Row],[Date of this request]]-Table2[[#This Row],[Tech Service Date]]&lt;60, "New Hire Rental", "Truck Breakdown"), "New Hire Rental")</f>
        <v>Truck Breakdown</v>
      </c>
      <c r="U2043" s="166" t="str">
        <f>IFERROR(VLOOKUP(Table2[[#This Row],[Enterprise ID]], 'ExistingRental-12.11'!A:H, 7, 0), "Not Open On 12.11")</f>
        <v>Not Open On 12.11</v>
      </c>
      <c r="V2043" s="172">
        <f>IFERROR(VLOOKUP(Table2[[#This Row],[Enterprise ID]],'Tech-ServiceDate'!A:B,2,0), "EitherNewHire or Termed")</f>
        <v>45298</v>
      </c>
    </row>
    <row r="2044" spans="1:22" ht="33.75" customHeight="1">
      <c r="A2044" s="15">
        <v>46063</v>
      </c>
      <c r="B2044" s="8">
        <v>61749</v>
      </c>
      <c r="C2044" s="9" t="s">
        <v>19845</v>
      </c>
      <c r="D2044" s="10" t="s">
        <v>12410</v>
      </c>
      <c r="E2044" s="174" t="str">
        <f t="shared" si="76"/>
        <v>61749</v>
      </c>
      <c r="F2044" s="175">
        <f>IFERROR(VLOOKUP(D2044,'TPMS-auto'!A:J, 10,0), "Not-in-TPMS")</f>
        <v>8156166075</v>
      </c>
      <c r="G2044" s="175" t="str">
        <f>IFERROR(VLOOKUP(D2044,'TPMS-auto'!A:J,6,0),"Not-in-TPMS")</f>
        <v>061749</v>
      </c>
      <c r="H2044" s="6" t="s">
        <v>14676</v>
      </c>
      <c r="I2044" s="11" t="s">
        <v>19846</v>
      </c>
      <c r="J2044" s="13" t="s">
        <v>19847</v>
      </c>
      <c r="K2044" s="13" t="s">
        <v>15451</v>
      </c>
      <c r="L2044" s="13" t="s">
        <v>14680</v>
      </c>
      <c r="M2044" s="13"/>
      <c r="N2044" s="13" t="s">
        <v>14680</v>
      </c>
      <c r="O2044" s="13" t="s">
        <v>14680</v>
      </c>
      <c r="P2044" s="166" t="str">
        <f>IFERROR(VLOOKUP(D2044,'TPMS-auto'!A:D, 4,0),"Not-in-TPMS")</f>
        <v>0008555</v>
      </c>
      <c r="Q2044" s="166" t="str">
        <f>VLOOKUP(Table2[[#This Row],[Unit Number]],Ops,3,0)</f>
        <v>Monica, Cheryl &amp; Machell</v>
      </c>
      <c r="R2044" s="172" t="str">
        <f>IFERROR(VLOOKUP(Table2[[#This Row],[Enterprise ID]], 'ExistingRental-12.11'!A:H, 3, 0), "Not Open On 12.11")</f>
        <v>Not Open On 12.11</v>
      </c>
      <c r="S2044" s="166" t="str">
        <f>IF(Table2[[#This Row],[Start Rental Date]]="New Rental", "New Rental", "Rental Extension Request")</f>
        <v>New Rental</v>
      </c>
      <c r="T2044" s="166" t="str">
        <f>IFERROR(IF(Table2[[#This Row],[Date of this request]]-Table2[[#This Row],[Tech Service Date]]&lt;60, "New Hire Rental", "Truck Breakdown"), "New Hire Rental")</f>
        <v>Truck Breakdown</v>
      </c>
      <c r="U2044" s="166" t="str">
        <f>IFERROR(VLOOKUP(Table2[[#This Row],[Enterprise ID]], 'ExistingRental-12.11'!A:H, 7, 0), "Not Open On 12.11")</f>
        <v>Not Open On 12.11</v>
      </c>
      <c r="V2044" s="172">
        <f>IFERROR(VLOOKUP(Table2[[#This Row],[Enterprise ID]],'Tech-ServiceDate'!A:B,2,0), "EitherNewHire or Termed")</f>
        <v>39189</v>
      </c>
    </row>
    <row r="2045" spans="1:22" ht="33.75" customHeight="1">
      <c r="A2045" s="15">
        <v>46064</v>
      </c>
      <c r="B2045" s="8">
        <v>6581</v>
      </c>
      <c r="C2045" s="9" t="s">
        <v>19848</v>
      </c>
      <c r="D2045" s="10" t="s">
        <v>19849</v>
      </c>
      <c r="E2045" s="174" t="str">
        <f t="shared" si="76"/>
        <v>6581</v>
      </c>
      <c r="F2045" s="175">
        <f>IFERROR(VLOOKUP(D2045,'TPMS-auto'!A:J, 10,0), "Not-in-TPMS")</f>
        <v>9108573163</v>
      </c>
      <c r="G2045" s="175" t="str">
        <f>IFERROR(VLOOKUP(D2045,'TPMS-auto'!A:J,6,0),"Not-in-TPMS")</f>
        <v>006581</v>
      </c>
      <c r="H2045" s="6" t="s">
        <v>14676</v>
      </c>
      <c r="I2045" s="11" t="s">
        <v>19850</v>
      </c>
      <c r="J2045" s="13" t="s">
        <v>19851</v>
      </c>
      <c r="K2045" s="13" t="s">
        <v>15451</v>
      </c>
      <c r="L2045" s="13" t="s">
        <v>14680</v>
      </c>
      <c r="M2045" s="13"/>
      <c r="N2045" s="13" t="s">
        <v>14680</v>
      </c>
      <c r="O2045" s="13" t="s">
        <v>14680</v>
      </c>
      <c r="P2045" s="166" t="str">
        <f>IFERROR(VLOOKUP(D2045,'TPMS-auto'!A:D, 4,0),"Not-in-TPMS")</f>
        <v>0008175</v>
      </c>
      <c r="Q2045" s="166" t="str">
        <f>VLOOKUP(Table2[[#This Row],[Unit Number]],Ops,3,0)</f>
        <v>Rob &amp; Andrea</v>
      </c>
      <c r="R2045" s="172" t="str">
        <f>IFERROR(VLOOKUP(Table2[[#This Row],[Enterprise ID]], 'ExistingRental-12.11'!A:H, 3, 0), "Not Open On 12.11")</f>
        <v>Not Open On 12.11</v>
      </c>
      <c r="S2045" s="166" t="str">
        <f>IF(Table2[[#This Row],[Start Rental Date]]="New Rental", "New Rental", "Rental Extension Request")</f>
        <v>New Rental</v>
      </c>
      <c r="T2045" s="166" t="str">
        <f>IFERROR(IF(Table2[[#This Row],[Date of this request]]-Table2[[#This Row],[Tech Service Date]]&lt;60, "New Hire Rental", "Truck Breakdown"), "New Hire Rental")</f>
        <v>Truck Breakdown</v>
      </c>
      <c r="U2045" s="166" t="str">
        <f>IFERROR(VLOOKUP(Table2[[#This Row],[Enterprise ID]], 'ExistingRental-12.11'!A:H, 7, 0), "Not Open On 12.11")</f>
        <v>Not Open On 12.11</v>
      </c>
      <c r="V2045" s="172">
        <f>IFERROR(VLOOKUP(Table2[[#This Row],[Enterprise ID]],'Tech-ServiceDate'!A:B,2,0), "EitherNewHire or Termed")</f>
        <v>45614</v>
      </c>
    </row>
    <row r="2046" spans="1:22" ht="33.75" customHeight="1">
      <c r="A2046" s="15">
        <v>46064</v>
      </c>
      <c r="B2046" s="8">
        <v>21207</v>
      </c>
      <c r="C2046" s="9" t="s">
        <v>18437</v>
      </c>
      <c r="D2046" s="10" t="s">
        <v>14779</v>
      </c>
      <c r="E2046" s="174" t="str">
        <f t="shared" si="76"/>
        <v>21207</v>
      </c>
      <c r="F2046" s="175">
        <f>IFERROR(VLOOKUP(D2046,'TPMS-auto'!A:J, 10,0), "Not-in-TPMS")</f>
        <v>8136480860</v>
      </c>
      <c r="G2046" s="175" t="str">
        <f>IFERROR(VLOOKUP(D2046,'TPMS-auto'!A:J,6,0),"Not-in-TPMS")</f>
        <v>021207</v>
      </c>
      <c r="H2046" s="6">
        <v>46055</v>
      </c>
      <c r="I2046" s="11" t="s">
        <v>18438</v>
      </c>
      <c r="J2046" s="13" t="s">
        <v>19608</v>
      </c>
      <c r="K2046" s="13" t="s">
        <v>15451</v>
      </c>
      <c r="L2046" s="13" t="s">
        <v>14680</v>
      </c>
      <c r="M2046" s="13"/>
      <c r="N2046" s="13" t="s">
        <v>14680</v>
      </c>
      <c r="O2046" s="13" t="s">
        <v>14680</v>
      </c>
      <c r="P2046" s="166" t="str">
        <f>IFERROR(VLOOKUP(D2046,'TPMS-auto'!A:D, 4,0),"Not-in-TPMS")</f>
        <v>0007435</v>
      </c>
      <c r="Q2046" s="166" t="str">
        <f>VLOOKUP(Table2[[#This Row],[Unit Number]],Ops,3,0)</f>
        <v>Rob &amp; Andrea</v>
      </c>
      <c r="R2046" s="172">
        <f>IFERROR(VLOOKUP(Table2[[#This Row],[Enterprise ID]], 'ExistingRental-12.11'!A:H, 3, 0), "Not Open On 12.11")</f>
        <v>45861</v>
      </c>
      <c r="S2046" s="166" t="str">
        <f>IF(Table2[[#This Row],[Start Rental Date]]="New Rental", "New Rental", "Rental Extension Request")</f>
        <v>Rental Extension Request</v>
      </c>
      <c r="T2046" s="166" t="str">
        <f>IFERROR(IF(Table2[[#This Row],[Date of this request]]-Table2[[#This Row],[Tech Service Date]]&lt;60, "New Hire Rental", "Truck Breakdown"), "New Hire Rental")</f>
        <v>Truck Breakdown</v>
      </c>
      <c r="U2046" s="166" t="str">
        <f>IFERROR(VLOOKUP(Table2[[#This Row],[Enterprise ID]], 'ExistingRental-12.11'!A:H, 7, 0), "Not Open On 12.11")</f>
        <v>TYLER CARNAHAN</v>
      </c>
      <c r="V2046" s="172">
        <f>IFERROR(VLOOKUP(Table2[[#This Row],[Enterprise ID]],'Tech-ServiceDate'!A:B,2,0), "EitherNewHire or Termed")</f>
        <v>45893</v>
      </c>
    </row>
    <row r="2047" spans="1:22" ht="33.75" customHeight="1">
      <c r="A2047" s="15">
        <v>46064</v>
      </c>
      <c r="B2047" s="8">
        <v>22081</v>
      </c>
      <c r="C2047" s="9" t="s">
        <v>19852</v>
      </c>
      <c r="D2047" s="10" t="s">
        <v>19853</v>
      </c>
      <c r="E2047" s="174" t="str">
        <f t="shared" si="76"/>
        <v>22081</v>
      </c>
      <c r="F2047" s="175" t="str">
        <f>IFERROR(VLOOKUP(D2047,'TPMS-auto'!A:J, 10,0), "Not-in-TPMS")</f>
        <v>Not-in-TPMS</v>
      </c>
      <c r="G2047" s="175" t="str">
        <f>IFERROR(VLOOKUP(D2047,'TPMS-auto'!A:J,6,0),"Not-in-TPMS")</f>
        <v>Not-in-TPMS</v>
      </c>
      <c r="H2047" s="6" t="s">
        <v>14676</v>
      </c>
      <c r="I2047" s="11"/>
      <c r="J2047" s="13" t="s">
        <v>17928</v>
      </c>
      <c r="K2047" s="13"/>
      <c r="L2047" s="13" t="s">
        <v>14680</v>
      </c>
      <c r="M2047" s="13"/>
      <c r="N2047" s="13" t="s">
        <v>14680</v>
      </c>
      <c r="O2047" s="13" t="s">
        <v>14680</v>
      </c>
      <c r="P2047" s="166" t="str">
        <f>IFERROR(VLOOKUP(D2047,'TPMS-auto'!A:D, 4,0),"Not-in-TPMS")</f>
        <v>Not-in-TPMS</v>
      </c>
      <c r="Q2047" s="166" t="e">
        <f>VLOOKUP(Table2[[#This Row],[Unit Number]],Ops,3,0)</f>
        <v>#N/A</v>
      </c>
      <c r="R2047" s="172" t="str">
        <f>IFERROR(VLOOKUP(Table2[[#This Row],[Enterprise ID]], 'ExistingRental-12.11'!A:H, 3, 0), "Not Open On 12.11")</f>
        <v>Not Open On 12.11</v>
      </c>
      <c r="S2047" s="166" t="str">
        <f>IF(Table2[[#This Row],[Start Rental Date]]="New Rental", "New Rental", "Rental Extension Request")</f>
        <v>New Rental</v>
      </c>
      <c r="T2047" s="166" t="str">
        <f>IFERROR(IF(Table2[[#This Row],[Date of this request]]-Table2[[#This Row],[Tech Service Date]]&lt;60, "New Hire Rental", "Truck Breakdown"), "New Hire Rental")</f>
        <v>New Hire Rental</v>
      </c>
      <c r="U2047" s="166" t="str">
        <f>IFERROR(VLOOKUP(Table2[[#This Row],[Enterprise ID]], 'ExistingRental-12.11'!A:H, 7, 0), "Not Open On 12.11")</f>
        <v>Not Open On 12.11</v>
      </c>
      <c r="V2047" s="172" t="str">
        <f>IFERROR(VLOOKUP(Table2[[#This Row],[Enterprise ID]],'Tech-ServiceDate'!A:B,2,0), "EitherNewHire or Termed")</f>
        <v>EitherNewHire or Termed</v>
      </c>
    </row>
    <row r="2048" spans="1:22" ht="33.75" customHeight="1">
      <c r="A2048" s="15">
        <v>46064</v>
      </c>
      <c r="B2048" s="8">
        <v>37376</v>
      </c>
      <c r="C2048" s="9" t="s">
        <v>19854</v>
      </c>
      <c r="D2048" s="10" t="s">
        <v>19855</v>
      </c>
      <c r="E2048" s="174" t="str">
        <f t="shared" si="76"/>
        <v>37376</v>
      </c>
      <c r="F2048" s="175">
        <f>IFERROR(VLOOKUP(D2048,'TPMS-auto'!A:J, 10,0), "Not-in-TPMS")</f>
        <v>7035950263</v>
      </c>
      <c r="G2048" s="175" t="str">
        <f>IFERROR(VLOOKUP(D2048,'TPMS-auto'!A:J,6,0),"Not-in-TPMS")</f>
        <v>037376</v>
      </c>
      <c r="H2048" s="6" t="s">
        <v>14676</v>
      </c>
      <c r="I2048" s="11"/>
      <c r="J2048" s="13" t="s">
        <v>19856</v>
      </c>
      <c r="K2048" s="13" t="s">
        <v>15451</v>
      </c>
      <c r="L2048" s="13" t="s">
        <v>14680</v>
      </c>
      <c r="M2048" s="13"/>
      <c r="N2048" s="13" t="s">
        <v>14680</v>
      </c>
      <c r="O2048" s="13" t="s">
        <v>14680</v>
      </c>
      <c r="P2048" s="166" t="str">
        <f>IFERROR(VLOOKUP(D2048,'TPMS-auto'!A:D, 4,0),"Not-in-TPMS")</f>
        <v>0007084</v>
      </c>
      <c r="Q2048" s="166" t="str">
        <f>VLOOKUP(Table2[[#This Row],[Unit Number]],Ops,3,0)</f>
        <v>Monica, Cheryl &amp; Machell</v>
      </c>
      <c r="R2048" s="172" t="str">
        <f>IFERROR(VLOOKUP(Table2[[#This Row],[Enterprise ID]], 'ExistingRental-12.11'!A:H, 3, 0), "Not Open On 12.11")</f>
        <v>Not Open On 12.11</v>
      </c>
      <c r="S2048" s="166" t="str">
        <f>IF(Table2[[#This Row],[Start Rental Date]]="New Rental", "New Rental", "Rental Extension Request")</f>
        <v>New Rental</v>
      </c>
      <c r="T2048" s="166" t="str">
        <f>IFERROR(IF(Table2[[#This Row],[Date of this request]]-Table2[[#This Row],[Tech Service Date]]&lt;60, "New Hire Rental", "Truck Breakdown"), "New Hire Rental")</f>
        <v>Truck Breakdown</v>
      </c>
      <c r="U2048" s="166" t="str">
        <f>IFERROR(VLOOKUP(Table2[[#This Row],[Enterprise ID]], 'ExistingRental-12.11'!A:H, 7, 0), "Not Open On 12.11")</f>
        <v>Not Open On 12.11</v>
      </c>
      <c r="V2048" s="172">
        <f>IFERROR(VLOOKUP(Table2[[#This Row],[Enterprise ID]],'Tech-ServiceDate'!A:B,2,0), "EitherNewHire or Termed")</f>
        <v>43388</v>
      </c>
    </row>
    <row r="2049" spans="1:22" ht="33.75" customHeight="1">
      <c r="A2049" s="15">
        <v>46064</v>
      </c>
      <c r="B2049" s="8">
        <v>21180</v>
      </c>
      <c r="C2049" s="9" t="s">
        <v>17571</v>
      </c>
      <c r="D2049" s="10" t="s">
        <v>17006</v>
      </c>
      <c r="E2049" s="174" t="str">
        <f t="shared" si="76"/>
        <v>21180</v>
      </c>
      <c r="F2049" s="175">
        <f>IFERROR(VLOOKUP(D2049,'TPMS-auto'!A:J, 10,0), "Not-in-TPMS")</f>
        <v>2404831317</v>
      </c>
      <c r="G2049" s="175" t="str">
        <f>IFERROR(VLOOKUP(D2049,'TPMS-auto'!A:J,6,0),"Not-in-TPMS")</f>
        <v>021180</v>
      </c>
      <c r="H2049" s="6" t="s">
        <v>14676</v>
      </c>
      <c r="I2049" s="11" t="s">
        <v>19857</v>
      </c>
      <c r="J2049" s="13" t="s">
        <v>18840</v>
      </c>
      <c r="K2049" s="13" t="s">
        <v>15451</v>
      </c>
      <c r="L2049" s="13" t="s">
        <v>14680</v>
      </c>
      <c r="M2049" s="13"/>
      <c r="N2049" s="13" t="s">
        <v>14680</v>
      </c>
      <c r="O2049" s="13" t="s">
        <v>14680</v>
      </c>
      <c r="P2049" s="166" t="str">
        <f>IFERROR(VLOOKUP(D2049,'TPMS-auto'!A:D, 4,0),"Not-in-TPMS")</f>
        <v>0007084</v>
      </c>
      <c r="Q2049" s="166" t="str">
        <f>VLOOKUP(Table2[[#This Row],[Unit Number]],Ops,3,0)</f>
        <v>Monica, Cheryl &amp; Machell</v>
      </c>
      <c r="R2049" s="172">
        <f>IFERROR(VLOOKUP(Table2[[#This Row],[Enterprise ID]], 'ExistingRental-12.11'!A:H, 3, 0), "Not Open On 12.11")</f>
        <v>45975</v>
      </c>
      <c r="S2049" s="166" t="str">
        <f>IF(Table2[[#This Row],[Start Rental Date]]="New Rental", "New Rental", "Rental Extension Request")</f>
        <v>New Rental</v>
      </c>
      <c r="T2049" s="166" t="str">
        <f>IFERROR(IF(Table2[[#This Row],[Date of this request]]-Table2[[#This Row],[Tech Service Date]]&lt;60, "New Hire Rental", "Truck Breakdown"), "New Hire Rental")</f>
        <v>Truck Breakdown</v>
      </c>
      <c r="U2049" s="166" t="str">
        <f>IFERROR(VLOOKUP(Table2[[#This Row],[Enterprise ID]], 'ExistingRental-12.11'!A:H, 7, 0), "Not Open On 12.11")</f>
        <v>CESAR MIRANDA GOMEZ</v>
      </c>
      <c r="V2049" s="172">
        <f>IFERROR(VLOOKUP(Table2[[#This Row],[Enterprise ID]],'Tech-ServiceDate'!A:B,2,0), "EitherNewHire or Termed")</f>
        <v>45333</v>
      </c>
    </row>
    <row r="2050" spans="1:22" ht="33.75" customHeight="1">
      <c r="A2050" s="15">
        <v>46064</v>
      </c>
      <c r="B2050" s="8">
        <v>23169</v>
      </c>
      <c r="C2050" s="9" t="s">
        <v>19135</v>
      </c>
      <c r="D2050" s="10" t="s">
        <v>7099</v>
      </c>
      <c r="E2050" s="174" t="str">
        <f t="shared" si="76"/>
        <v>23169</v>
      </c>
      <c r="F2050" s="175">
        <f>IFERROR(VLOOKUP(D2050,'TPMS-auto'!A:J, 10,0), "Not-in-TPMS")</f>
        <v>4197088689</v>
      </c>
      <c r="G2050" s="175" t="str">
        <f>IFERROR(VLOOKUP(D2050,'TPMS-auto'!A:J,6,0),"Not-in-TPMS")</f>
        <v>023169</v>
      </c>
      <c r="H2050" s="6" t="s">
        <v>14676</v>
      </c>
      <c r="I2050" s="11" t="s">
        <v>19858</v>
      </c>
      <c r="J2050" s="13" t="s">
        <v>19437</v>
      </c>
      <c r="K2050" s="13" t="s">
        <v>15451</v>
      </c>
      <c r="L2050" s="13" t="s">
        <v>14680</v>
      </c>
      <c r="M2050" s="13"/>
      <c r="N2050" s="13" t="s">
        <v>14680</v>
      </c>
      <c r="O2050" s="13" t="s">
        <v>14680</v>
      </c>
      <c r="P2050" s="166" t="str">
        <f>IFERROR(VLOOKUP(D2050,'TPMS-auto'!A:D, 4,0),"Not-in-TPMS")</f>
        <v>0008309</v>
      </c>
      <c r="Q2050" s="166" t="str">
        <f>VLOOKUP(Table2[[#This Row],[Unit Number]],Ops,3,0)</f>
        <v>Monica, Cheryl &amp; Machell</v>
      </c>
      <c r="R2050" s="172" t="str">
        <f>IFERROR(VLOOKUP(Table2[[#This Row],[Enterprise ID]], 'ExistingRental-12.11'!A:H, 3, 0), "Not Open On 12.11")</f>
        <v>Not Open On 12.11</v>
      </c>
      <c r="S2050" s="166" t="str">
        <f>IF(Table2[[#This Row],[Start Rental Date]]="New Rental", "New Rental", "Rental Extension Request")</f>
        <v>New Rental</v>
      </c>
      <c r="T2050" s="166" t="str">
        <f>IFERROR(IF(Table2[[#This Row],[Date of this request]]-Table2[[#This Row],[Tech Service Date]]&lt;60, "New Hire Rental", "Truck Breakdown"), "New Hire Rental")</f>
        <v>Truck Breakdown</v>
      </c>
      <c r="U2050" s="166" t="str">
        <f>IFERROR(VLOOKUP(Table2[[#This Row],[Enterprise ID]], 'ExistingRental-12.11'!A:H, 7, 0), "Not Open On 12.11")</f>
        <v>Not Open On 12.11</v>
      </c>
      <c r="V2050" s="172">
        <f>IFERROR(VLOOKUP(Table2[[#This Row],[Enterprise ID]],'Tech-ServiceDate'!A:B,2,0), "EitherNewHire or Termed")</f>
        <v>32317</v>
      </c>
    </row>
    <row r="2051" spans="1:22" ht="33.75" customHeight="1">
      <c r="A2051" s="15">
        <v>46064</v>
      </c>
      <c r="B2051" s="8">
        <v>22032</v>
      </c>
      <c r="C2051" s="9" t="s">
        <v>19714</v>
      </c>
      <c r="D2051" s="10" t="s">
        <v>19715</v>
      </c>
      <c r="E2051" s="174" t="str">
        <f t="shared" si="76"/>
        <v>22032</v>
      </c>
      <c r="F2051" s="175" t="str">
        <f>IFERROR(VLOOKUP(D2051,'TPMS-auto'!A:J, 10,0), "Not-in-TPMS")</f>
        <v>Not-in-TPMS</v>
      </c>
      <c r="G2051" s="175" t="str">
        <f>IFERROR(VLOOKUP(D2051,'TPMS-auto'!A:J,6,0),"Not-in-TPMS")</f>
        <v>Not-in-TPMS</v>
      </c>
      <c r="H2051" s="6" t="s">
        <v>14676</v>
      </c>
      <c r="I2051" s="11"/>
      <c r="J2051" s="13" t="s">
        <v>17928</v>
      </c>
      <c r="K2051" s="13"/>
      <c r="L2051" s="13" t="s">
        <v>14680</v>
      </c>
      <c r="M2051" s="13"/>
      <c r="N2051" s="13" t="s">
        <v>14696</v>
      </c>
      <c r="O2051" s="13" t="s">
        <v>14696</v>
      </c>
      <c r="P2051" s="166" t="str">
        <f>IFERROR(VLOOKUP(D2051,'TPMS-auto'!A:D, 4,0),"Not-in-TPMS")</f>
        <v>Not-in-TPMS</v>
      </c>
      <c r="Q2051" s="166" t="e">
        <f>VLOOKUP(Table2[[#This Row],[Unit Number]],Ops,3,0)</f>
        <v>#N/A</v>
      </c>
      <c r="R2051" s="172" t="str">
        <f>IFERROR(VLOOKUP(Table2[[#This Row],[Enterprise ID]], 'ExistingRental-12.11'!A:H, 3, 0), "Not Open On 12.11")</f>
        <v>Not Open On 12.11</v>
      </c>
      <c r="S2051" s="166" t="str">
        <f>IF(Table2[[#This Row],[Start Rental Date]]="New Rental", "New Rental", "Rental Extension Request")</f>
        <v>New Rental</v>
      </c>
      <c r="T2051" s="166" t="str">
        <f>IFERROR(IF(Table2[[#This Row],[Date of this request]]-Table2[[#This Row],[Tech Service Date]]&lt;60, "New Hire Rental", "Truck Breakdown"), "New Hire Rental")</f>
        <v>New Hire Rental</v>
      </c>
      <c r="U2051" s="166" t="str">
        <f>IFERROR(VLOOKUP(Table2[[#This Row],[Enterprise ID]], 'ExistingRental-12.11'!A:H, 7, 0), "Not Open On 12.11")</f>
        <v>Not Open On 12.11</v>
      </c>
      <c r="V2051" s="172" t="str">
        <f>IFERROR(VLOOKUP(Table2[[#This Row],[Enterprise ID]],'Tech-ServiceDate'!A:B,2,0), "EitherNewHire or Termed")</f>
        <v>EitherNewHire or Termed</v>
      </c>
    </row>
    <row r="2052" spans="1:22" ht="33.75" customHeight="1">
      <c r="A2052" s="15">
        <v>46064</v>
      </c>
      <c r="B2052" s="8">
        <v>61530</v>
      </c>
      <c r="C2052" s="9" t="s">
        <v>19428</v>
      </c>
      <c r="D2052" s="10" t="s">
        <v>19429</v>
      </c>
      <c r="E2052" s="174" t="str">
        <f t="shared" si="76"/>
        <v>61530</v>
      </c>
      <c r="F2052" s="175">
        <f>IFERROR(VLOOKUP(D2052,'TPMS-auto'!A:J, 10,0), "Not-in-TPMS")</f>
        <v>3239743016</v>
      </c>
      <c r="G2052" s="175" t="str">
        <f>IFERROR(VLOOKUP(D2052,'TPMS-auto'!A:J,6,0),"Not-in-TPMS")</f>
        <v>061530</v>
      </c>
      <c r="H2052" s="12">
        <v>46056</v>
      </c>
      <c r="I2052" s="11" t="s">
        <v>19430</v>
      </c>
      <c r="J2052" s="13" t="s">
        <v>19431</v>
      </c>
      <c r="K2052" s="13" t="s">
        <v>15451</v>
      </c>
      <c r="L2052" s="13" t="s">
        <v>14680</v>
      </c>
      <c r="M2052" s="13"/>
      <c r="N2052" s="13" t="s">
        <v>14680</v>
      </c>
      <c r="O2052" s="13" t="s">
        <v>14680</v>
      </c>
      <c r="P2052" s="166" t="str">
        <f>IFERROR(VLOOKUP(D2052,'TPMS-auto'!A:D, 4,0),"Not-in-TPMS")</f>
        <v>0007108</v>
      </c>
      <c r="Q2052" s="166" t="str">
        <f>VLOOKUP(Table2[[#This Row],[Unit Number]],Ops,3,0)</f>
        <v>Carol &amp; Tasha</v>
      </c>
      <c r="R2052" s="172" t="str">
        <f>IFERROR(VLOOKUP(Table2[[#This Row],[Enterprise ID]], 'ExistingRental-12.11'!A:H, 3, 0), "Not Open On 12.11")</f>
        <v>Not Open On 12.11</v>
      </c>
      <c r="S2052" s="166" t="str">
        <f>IF(Table2[[#This Row],[Start Rental Date]]="New Rental", "New Rental", "Rental Extension Request")</f>
        <v>Rental Extension Request</v>
      </c>
      <c r="T2052" s="166" t="str">
        <f>IFERROR(IF(Table2[[#This Row],[Date of this request]]-Table2[[#This Row],[Tech Service Date]]&lt;60, "New Hire Rental", "Truck Breakdown"), "New Hire Rental")</f>
        <v>Truck Breakdown</v>
      </c>
      <c r="U2052" s="166" t="str">
        <f>IFERROR(VLOOKUP(Table2[[#This Row],[Enterprise ID]], 'ExistingRental-12.11'!A:H, 7, 0), "Not Open On 12.11")</f>
        <v>Not Open On 12.11</v>
      </c>
      <c r="V2052" s="172">
        <f>IFERROR(VLOOKUP(Table2[[#This Row],[Enterprise ID]],'Tech-ServiceDate'!A:B,2,0), "EitherNewHire or Termed")</f>
        <v>44553</v>
      </c>
    </row>
    <row r="2053" spans="1:22" ht="33.75" customHeight="1">
      <c r="A2053" s="15">
        <v>46064</v>
      </c>
      <c r="B2053" s="8">
        <v>61118</v>
      </c>
      <c r="C2053" s="9" t="s">
        <v>19859</v>
      </c>
      <c r="D2053" s="10" t="s">
        <v>736</v>
      </c>
      <c r="E2053" s="174" t="str">
        <f t="shared" si="76"/>
        <v>61118</v>
      </c>
      <c r="F2053" s="175">
        <f>IFERROR(VLOOKUP(D2053,'TPMS-auto'!A:J, 10,0), "Not-in-TPMS")</f>
        <v>7142008359</v>
      </c>
      <c r="G2053" s="175" t="str">
        <f>IFERROR(VLOOKUP(D2053,'TPMS-auto'!A:J,6,0),"Not-in-TPMS")</f>
        <v>061118</v>
      </c>
      <c r="H2053" s="6" t="s">
        <v>14676</v>
      </c>
      <c r="I2053" s="11"/>
      <c r="J2053" s="13" t="s">
        <v>19860</v>
      </c>
      <c r="K2053" s="13" t="s">
        <v>15451</v>
      </c>
      <c r="L2053" s="13" t="s">
        <v>14680</v>
      </c>
      <c r="M2053" s="13"/>
      <c r="N2053" s="13" t="s">
        <v>14680</v>
      </c>
      <c r="O2053" s="13" t="s">
        <v>14680</v>
      </c>
      <c r="P2053" s="166" t="str">
        <f>IFERROR(VLOOKUP(D2053,'TPMS-auto'!A:D, 4,0),"Not-in-TPMS")</f>
        <v>0007088</v>
      </c>
      <c r="Q2053" s="166" t="str">
        <f>VLOOKUP(Table2[[#This Row],[Unit Number]],Ops,3,0)</f>
        <v>Carol &amp; Tasha</v>
      </c>
      <c r="R2053" s="172" t="str">
        <f>IFERROR(VLOOKUP(Table2[[#This Row],[Enterprise ID]], 'ExistingRental-12.11'!A:H, 3, 0), "Not Open On 12.11")</f>
        <v>Not Open On 12.11</v>
      </c>
      <c r="S2053" s="166" t="str">
        <f>IF(Table2[[#This Row],[Start Rental Date]]="New Rental", "New Rental", "Rental Extension Request")</f>
        <v>New Rental</v>
      </c>
      <c r="T2053" s="166" t="str">
        <f>IFERROR(IF(Table2[[#This Row],[Date of this request]]-Table2[[#This Row],[Tech Service Date]]&lt;60, "New Hire Rental", "Truck Breakdown"), "New Hire Rental")</f>
        <v>Truck Breakdown</v>
      </c>
      <c r="U2053" s="166" t="str">
        <f>IFERROR(VLOOKUP(Table2[[#This Row],[Enterprise ID]], 'ExistingRental-12.11'!A:H, 7, 0), "Not Open On 12.11")</f>
        <v>Not Open On 12.11</v>
      </c>
      <c r="V2053" s="172">
        <f>IFERROR(VLOOKUP(Table2[[#This Row],[Enterprise ID]],'Tech-ServiceDate'!A:B,2,0), "EitherNewHire or Termed")</f>
        <v>32161</v>
      </c>
    </row>
    <row r="2054" spans="1:22" ht="33.75" customHeight="1">
      <c r="A2054" s="15">
        <v>46064</v>
      </c>
      <c r="B2054" s="8">
        <v>61673</v>
      </c>
      <c r="C2054" s="9" t="s">
        <v>19436</v>
      </c>
      <c r="D2054" s="10" t="s">
        <v>5612</v>
      </c>
      <c r="E2054" s="174" t="str">
        <f t="shared" si="76"/>
        <v>61673</v>
      </c>
      <c r="F2054" s="175">
        <f>IFERROR(VLOOKUP(D2054,'TPMS-auto'!A:J, 10,0), "Not-in-TPMS")</f>
        <v>6144320621</v>
      </c>
      <c r="G2054" s="175" t="str">
        <f>IFERROR(VLOOKUP(D2054,'TPMS-auto'!A:J,6,0),"Not-in-TPMS")</f>
        <v>061673</v>
      </c>
      <c r="H2054" s="6" t="s">
        <v>14676</v>
      </c>
      <c r="I2054" s="11" t="s">
        <v>19861</v>
      </c>
      <c r="J2054" s="13" t="s">
        <v>19862</v>
      </c>
      <c r="K2054" s="13" t="s">
        <v>15451</v>
      </c>
      <c r="L2054" s="13" t="s">
        <v>14680</v>
      </c>
      <c r="M2054" s="13"/>
      <c r="N2054" s="13" t="s">
        <v>14680</v>
      </c>
      <c r="O2054" s="13" t="s">
        <v>14680</v>
      </c>
      <c r="P2054" s="166" t="str">
        <f>IFERROR(VLOOKUP(D2054,'TPMS-auto'!A:D, 4,0),"Not-in-TPMS")</f>
        <v>0004766</v>
      </c>
      <c r="Q2054" s="166" t="str">
        <f>VLOOKUP(Table2[[#This Row],[Unit Number]],Ops,3,0)</f>
        <v>Rob &amp; Andrea</v>
      </c>
      <c r="R2054" s="172" t="str">
        <f>IFERROR(VLOOKUP(Table2[[#This Row],[Enterprise ID]], 'ExistingRental-12.11'!A:H, 3, 0), "Not Open On 12.11")</f>
        <v>Not Open On 12.11</v>
      </c>
      <c r="S2054" s="166" t="str">
        <f>IF(Table2[[#This Row],[Start Rental Date]]="New Rental", "New Rental", "Rental Extension Request")</f>
        <v>New Rental</v>
      </c>
      <c r="T2054" s="166" t="str">
        <f>IFERROR(IF(Table2[[#This Row],[Date of this request]]-Table2[[#This Row],[Tech Service Date]]&lt;60, "New Hire Rental", "Truck Breakdown"), "New Hire Rental")</f>
        <v>Truck Breakdown</v>
      </c>
      <c r="U2054" s="166" t="str">
        <f>IFERROR(VLOOKUP(Table2[[#This Row],[Enterprise ID]], 'ExistingRental-12.11'!A:H, 7, 0), "Not Open On 12.11")</f>
        <v>Not Open On 12.11</v>
      </c>
      <c r="V2054" s="172">
        <f>IFERROR(VLOOKUP(Table2[[#This Row],[Enterprise ID]],'Tech-ServiceDate'!A:B,2,0), "EitherNewHire or Termed")</f>
        <v>39038</v>
      </c>
    </row>
    <row r="2055" spans="1:22" ht="33.75" customHeight="1">
      <c r="A2055" s="15">
        <v>46064</v>
      </c>
      <c r="B2055" s="8">
        <v>23144</v>
      </c>
      <c r="C2055" s="9" t="s">
        <v>19801</v>
      </c>
      <c r="D2055" s="10" t="s">
        <v>16085</v>
      </c>
      <c r="E2055" s="174" t="str">
        <f t="shared" si="76"/>
        <v>23144</v>
      </c>
      <c r="F2055" s="175">
        <f>IFERROR(VLOOKUP(D2055,'TPMS-auto'!A:J, 10,0), "Not-in-TPMS")</f>
        <v>8708680395</v>
      </c>
      <c r="G2055" s="175" t="str">
        <f>IFERROR(VLOOKUP(D2055,'TPMS-auto'!A:J,6,0),"Not-in-TPMS")</f>
        <v>023144</v>
      </c>
      <c r="H2055" s="12">
        <v>46062</v>
      </c>
      <c r="I2055" s="11" t="s">
        <v>19863</v>
      </c>
      <c r="J2055" s="13" t="s">
        <v>19864</v>
      </c>
      <c r="K2055" s="13" t="s">
        <v>15451</v>
      </c>
      <c r="L2055" s="13" t="s">
        <v>14680</v>
      </c>
      <c r="M2055" s="13"/>
      <c r="N2055" s="13" t="s">
        <v>14680</v>
      </c>
      <c r="O2055" s="13" t="s">
        <v>14680</v>
      </c>
      <c r="P2055" s="166" t="str">
        <f>IFERROR(VLOOKUP(D2055,'TPMS-auto'!A:D, 4,0),"Not-in-TPMS")</f>
        <v>0008206</v>
      </c>
      <c r="Q2055" s="166" t="str">
        <f>VLOOKUP(Table2[[#This Row],[Unit Number]],Ops,3,0)</f>
        <v>Monica, Cheryl &amp; Machell</v>
      </c>
      <c r="R2055" s="172" t="str">
        <f>IFERROR(VLOOKUP(Table2[[#This Row],[Enterprise ID]], 'ExistingRental-12.11'!A:H, 3, 0), "Not Open On 12.11")</f>
        <v>Not Open On 12.11</v>
      </c>
      <c r="S2055" s="166" t="str">
        <f>IF(Table2[[#This Row],[Start Rental Date]]="New Rental", "New Rental", "Rental Extension Request")</f>
        <v>Rental Extension Request</v>
      </c>
      <c r="T2055" s="166" t="str">
        <f>IFERROR(IF(Table2[[#This Row],[Date of this request]]-Table2[[#This Row],[Tech Service Date]]&lt;60, "New Hire Rental", "Truck Breakdown"), "New Hire Rental")</f>
        <v>Truck Breakdown</v>
      </c>
      <c r="U2055" s="166" t="str">
        <f>IFERROR(VLOOKUP(Table2[[#This Row],[Enterprise ID]], 'ExistingRental-12.11'!A:H, 7, 0), "Not Open On 12.11")</f>
        <v>Not Open On 12.11</v>
      </c>
      <c r="V2055" s="172">
        <f>IFERROR(VLOOKUP(Table2[[#This Row],[Enterprise ID]],'Tech-ServiceDate'!A:B,2,0), "EitherNewHire or Termed")</f>
        <v>45914</v>
      </c>
    </row>
    <row r="2056" spans="1:22" ht="33.75" customHeight="1">
      <c r="A2056" s="15">
        <v>46064</v>
      </c>
      <c r="B2056" s="8">
        <v>46063</v>
      </c>
      <c r="C2056" s="9" t="s">
        <v>19340</v>
      </c>
      <c r="D2056" s="10" t="s">
        <v>18938</v>
      </c>
      <c r="E2056" s="174" t="str">
        <f t="shared" si="76"/>
        <v>46063</v>
      </c>
      <c r="F2056" s="175">
        <f>IFERROR(VLOOKUP(D2056,'TPMS-auto'!A:J, 10,0), "Not-in-TPMS")</f>
        <v>9165590520</v>
      </c>
      <c r="G2056" s="175" t="str">
        <f>IFERROR(VLOOKUP(D2056,'TPMS-auto'!A:J,6,0),"Not-in-TPMS")</f>
        <v>046063</v>
      </c>
      <c r="H2056" s="12">
        <v>46055</v>
      </c>
      <c r="I2056" s="11" t="s">
        <v>19618</v>
      </c>
      <c r="J2056" s="13" t="s">
        <v>19619</v>
      </c>
      <c r="K2056" s="13" t="s">
        <v>15451</v>
      </c>
      <c r="L2056" s="13" t="s">
        <v>14680</v>
      </c>
      <c r="M2056" s="13"/>
      <c r="N2056" s="13" t="s">
        <v>14680</v>
      </c>
      <c r="O2056" s="13" t="s">
        <v>14680</v>
      </c>
      <c r="P2056" s="166" t="str">
        <f>IFERROR(VLOOKUP(D2056,'TPMS-auto'!A:D, 4,0),"Not-in-TPMS")</f>
        <v>0008184</v>
      </c>
      <c r="Q2056" s="166" t="str">
        <f>VLOOKUP(Table2[[#This Row],[Unit Number]],Ops,3,0)</f>
        <v>Carol &amp; Tasha</v>
      </c>
      <c r="R2056" s="172" t="str">
        <f>IFERROR(VLOOKUP(Table2[[#This Row],[Enterprise ID]], 'ExistingRental-12.11'!A:H, 3, 0), "Not Open On 12.11")</f>
        <v>Not Open On 12.11</v>
      </c>
      <c r="S2056" s="166" t="str">
        <f>IF(Table2[[#This Row],[Start Rental Date]]="New Rental", "New Rental", "Rental Extension Request")</f>
        <v>Rental Extension Request</v>
      </c>
      <c r="T2056" s="166" t="str">
        <f>IFERROR(IF(Table2[[#This Row],[Date of this request]]-Table2[[#This Row],[Tech Service Date]]&lt;60, "New Hire Rental", "Truck Breakdown"), "New Hire Rental")</f>
        <v>Truck Breakdown</v>
      </c>
      <c r="U2056" s="166" t="str">
        <f>IFERROR(VLOOKUP(Table2[[#This Row],[Enterprise ID]], 'ExistingRental-12.11'!A:H, 7, 0), "Not Open On 12.11")</f>
        <v>Not Open On 12.11</v>
      </c>
      <c r="V2056" s="172">
        <f>IFERROR(VLOOKUP(Table2[[#This Row],[Enterprise ID]],'Tech-ServiceDate'!A:B,2,0), "EitherNewHire or Termed")</f>
        <v>45977</v>
      </c>
    </row>
    <row r="2057" spans="1:22" ht="33.75" customHeight="1">
      <c r="A2057" s="15">
        <v>46064</v>
      </c>
      <c r="B2057" s="8">
        <v>61602</v>
      </c>
      <c r="C2057" s="9" t="s">
        <v>19468</v>
      </c>
      <c r="D2057" s="10" t="s">
        <v>12129</v>
      </c>
      <c r="E2057" s="174" t="str">
        <f t="shared" si="76"/>
        <v>61602</v>
      </c>
      <c r="F2057" s="175">
        <f>IFERROR(VLOOKUP(D2057,'TPMS-auto'!A:J, 10,0), "Not-in-TPMS")</f>
        <v>7602239451</v>
      </c>
      <c r="G2057" s="175" t="str">
        <f>IFERROR(VLOOKUP(D2057,'TPMS-auto'!A:J,6,0),"Not-in-TPMS")</f>
        <v>061602</v>
      </c>
      <c r="H2057" s="12">
        <v>46062</v>
      </c>
      <c r="I2057" s="11" t="s">
        <v>19865</v>
      </c>
      <c r="J2057" s="13" t="s">
        <v>19866</v>
      </c>
      <c r="K2057" s="13" t="s">
        <v>15451</v>
      </c>
      <c r="L2057" s="13" t="s">
        <v>14680</v>
      </c>
      <c r="M2057" s="13"/>
      <c r="N2057" s="13" t="s">
        <v>14680</v>
      </c>
      <c r="O2057" s="13" t="s">
        <v>14680</v>
      </c>
      <c r="P2057" s="166" t="str">
        <f>IFERROR(VLOOKUP(D2057,'TPMS-auto'!A:D, 4,0),"Not-in-TPMS")</f>
        <v>0007088</v>
      </c>
      <c r="Q2057" s="166" t="str">
        <f>VLOOKUP(Table2[[#This Row],[Unit Number]],Ops,3,0)</f>
        <v>Carol &amp; Tasha</v>
      </c>
      <c r="R2057" s="172" t="str">
        <f>IFERROR(VLOOKUP(Table2[[#This Row],[Enterprise ID]], 'ExistingRental-12.11'!A:H, 3, 0), "Not Open On 12.11")</f>
        <v>Not Open On 12.11</v>
      </c>
      <c r="S2057" s="166" t="str">
        <f>IF(Table2[[#This Row],[Start Rental Date]]="New Rental", "New Rental", "Rental Extension Request")</f>
        <v>Rental Extension Request</v>
      </c>
      <c r="T2057" s="166" t="str">
        <f>IFERROR(IF(Table2[[#This Row],[Date of this request]]-Table2[[#This Row],[Tech Service Date]]&lt;60, "New Hire Rental", "Truck Breakdown"), "New Hire Rental")</f>
        <v>Truck Breakdown</v>
      </c>
      <c r="U2057" s="166" t="str">
        <f>IFERROR(VLOOKUP(Table2[[#This Row],[Enterprise ID]], 'ExistingRental-12.11'!A:H, 7, 0), "Not Open On 12.11")</f>
        <v>Not Open On 12.11</v>
      </c>
      <c r="V2057" s="172">
        <f>IFERROR(VLOOKUP(Table2[[#This Row],[Enterprise ID]],'Tech-ServiceDate'!A:B,2,0), "EitherNewHire or Termed")</f>
        <v>30068</v>
      </c>
    </row>
    <row r="2058" spans="1:22" ht="33.75" customHeight="1">
      <c r="A2058" s="15">
        <v>46064</v>
      </c>
      <c r="B2058" s="8">
        <v>37104</v>
      </c>
      <c r="C2058" s="9" t="s">
        <v>15302</v>
      </c>
      <c r="D2058" s="10" t="s">
        <v>15303</v>
      </c>
      <c r="E2058" s="174" t="str">
        <f t="shared" si="76"/>
        <v>37104</v>
      </c>
      <c r="F2058" s="175">
        <f>IFERROR(VLOOKUP(D2058,'TPMS-auto'!A:J, 10,0), "Not-in-TPMS")</f>
        <v>7209190856</v>
      </c>
      <c r="G2058" s="175" t="str">
        <f>IFERROR(VLOOKUP(D2058,'TPMS-auto'!A:J,6,0),"Not-in-TPMS")</f>
        <v>037104</v>
      </c>
      <c r="H2058" s="6" t="s">
        <v>14676</v>
      </c>
      <c r="I2058" s="11" t="s">
        <v>19867</v>
      </c>
      <c r="J2058" s="13" t="s">
        <v>19437</v>
      </c>
      <c r="K2058" s="13" t="s">
        <v>15451</v>
      </c>
      <c r="L2058" s="13" t="s">
        <v>14680</v>
      </c>
      <c r="M2058" s="13"/>
      <c r="N2058" s="13" t="s">
        <v>14680</v>
      </c>
      <c r="O2058" s="13" t="s">
        <v>14680</v>
      </c>
      <c r="P2058" s="166" t="str">
        <f>IFERROR(VLOOKUP(D2058,'TPMS-auto'!A:D, 4,0),"Not-in-TPMS")</f>
        <v>0008169</v>
      </c>
      <c r="Q2058" s="166" t="str">
        <f>VLOOKUP(Table2[[#This Row],[Unit Number]],Ops,3,0)</f>
        <v>Carol &amp; Tasha</v>
      </c>
      <c r="R2058" s="172" t="str">
        <f>IFERROR(VLOOKUP(Table2[[#This Row],[Enterprise ID]], 'ExistingRental-12.11'!A:H, 3, 0), "Not Open On 12.11")</f>
        <v>Not Open On 12.11</v>
      </c>
      <c r="S2058" s="166" t="str">
        <f>IF(Table2[[#This Row],[Start Rental Date]]="New Rental", "New Rental", "Rental Extension Request")</f>
        <v>New Rental</v>
      </c>
      <c r="T2058" s="166" t="str">
        <f>IFERROR(IF(Table2[[#This Row],[Date of this request]]-Table2[[#This Row],[Tech Service Date]]&lt;60, "New Hire Rental", "Truck Breakdown"), "New Hire Rental")</f>
        <v>Truck Breakdown</v>
      </c>
      <c r="U2058" s="166" t="str">
        <f>IFERROR(VLOOKUP(Table2[[#This Row],[Enterprise ID]], 'ExistingRental-12.11'!A:H, 7, 0), "Not Open On 12.11")</f>
        <v>Not Open On 12.11</v>
      </c>
      <c r="V2058" s="172">
        <f>IFERROR(VLOOKUP(Table2[[#This Row],[Enterprise ID]],'Tech-ServiceDate'!A:B,2,0), "EitherNewHire or Termed")</f>
        <v>45816</v>
      </c>
    </row>
    <row r="2059" spans="1:22" ht="33.75" customHeight="1">
      <c r="A2059" s="15">
        <v>46064</v>
      </c>
      <c r="B2059" s="8">
        <v>47138</v>
      </c>
      <c r="C2059" s="9" t="s">
        <v>19708</v>
      </c>
      <c r="D2059" s="10" t="s">
        <v>12388</v>
      </c>
      <c r="E2059" s="174" t="str">
        <f t="shared" si="76"/>
        <v>47138</v>
      </c>
      <c r="F2059" s="175">
        <f>IFERROR(VLOOKUP(D2059,'TPMS-auto'!A:J, 10,0), "Not-in-TPMS")</f>
        <v>8438552652</v>
      </c>
      <c r="G2059" s="175" t="str">
        <f>IFERROR(VLOOKUP(D2059,'TPMS-auto'!A:J,6,0),"Not-in-TPMS")</f>
        <v>047138</v>
      </c>
      <c r="H2059" s="6" t="s">
        <v>14676</v>
      </c>
      <c r="I2059" s="11" t="s">
        <v>17730</v>
      </c>
      <c r="J2059" s="13" t="s">
        <v>19868</v>
      </c>
      <c r="K2059" s="13" t="s">
        <v>15451</v>
      </c>
      <c r="L2059" s="13" t="s">
        <v>14680</v>
      </c>
      <c r="M2059" s="13"/>
      <c r="N2059" s="13" t="s">
        <v>14680</v>
      </c>
      <c r="O2059" s="13" t="s">
        <v>14680</v>
      </c>
      <c r="P2059" s="166" t="str">
        <f>IFERROR(VLOOKUP(D2059,'TPMS-auto'!A:D, 4,0),"Not-in-TPMS")</f>
        <v>0008175</v>
      </c>
      <c r="Q2059" s="166" t="str">
        <f>VLOOKUP(Table2[[#This Row],[Unit Number]],Ops,3,0)</f>
        <v>Rob &amp; Andrea</v>
      </c>
      <c r="R2059" s="172" t="str">
        <f>IFERROR(VLOOKUP(Table2[[#This Row],[Enterprise ID]], 'ExistingRental-12.11'!A:H, 3, 0), "Not Open On 12.11")</f>
        <v>Not Open On 12.11</v>
      </c>
      <c r="S2059" s="166" t="str">
        <f>IF(Table2[[#This Row],[Start Rental Date]]="New Rental", "New Rental", "Rental Extension Request")</f>
        <v>New Rental</v>
      </c>
      <c r="T2059" s="166" t="str">
        <f>IFERROR(IF(Table2[[#This Row],[Date of this request]]-Table2[[#This Row],[Tech Service Date]]&lt;60, "New Hire Rental", "Truck Breakdown"), "New Hire Rental")</f>
        <v>Truck Breakdown</v>
      </c>
      <c r="U2059" s="166" t="str">
        <f>IFERROR(VLOOKUP(Table2[[#This Row],[Enterprise ID]], 'ExistingRental-12.11'!A:H, 7, 0), "Not Open On 12.11")</f>
        <v>Not Open On 12.11</v>
      </c>
      <c r="V2059" s="172">
        <f>IFERROR(VLOOKUP(Table2[[#This Row],[Enterprise ID]],'Tech-ServiceDate'!A:B,2,0), "EitherNewHire or Termed")</f>
        <v>37067</v>
      </c>
    </row>
    <row r="2060" spans="1:22" ht="33.75" customHeight="1">
      <c r="A2060" s="15">
        <v>46064</v>
      </c>
      <c r="B2060" s="8">
        <v>61688</v>
      </c>
      <c r="C2060" s="9" t="s">
        <v>17661</v>
      </c>
      <c r="D2060" s="10" t="s">
        <v>3684</v>
      </c>
      <c r="E2060" s="174" t="str">
        <f t="shared" ref="E2060:E2123" si="77">TRIM(B2060)</f>
        <v>61688</v>
      </c>
      <c r="F2060" s="175">
        <f>IFERROR(VLOOKUP(D2060,'TPMS-auto'!A:J, 10,0), "Not-in-TPMS")</f>
        <v>2105488449</v>
      </c>
      <c r="G2060" s="175" t="str">
        <f>IFERROR(VLOOKUP(D2060,'TPMS-auto'!A:J,6,0),"Not-in-TPMS")</f>
        <v>061688</v>
      </c>
      <c r="H2060" s="6" t="s">
        <v>14676</v>
      </c>
      <c r="I2060" s="11" t="s">
        <v>17662</v>
      </c>
      <c r="J2060" s="13" t="s">
        <v>19869</v>
      </c>
      <c r="K2060" s="13" t="s">
        <v>15451</v>
      </c>
      <c r="L2060" s="13" t="s">
        <v>14680</v>
      </c>
      <c r="M2060" s="13"/>
      <c r="N2060" s="13" t="s">
        <v>14680</v>
      </c>
      <c r="O2060" s="13" t="s">
        <v>14680</v>
      </c>
      <c r="P2060" s="166" t="str">
        <f>IFERROR(VLOOKUP(D2060,'TPMS-auto'!A:D, 4,0),"Not-in-TPMS")</f>
        <v>0008147</v>
      </c>
      <c r="Q2060" s="166" t="str">
        <f>VLOOKUP(Table2[[#This Row],[Unit Number]],Ops,3,0)</f>
        <v>Carol &amp; Tasha</v>
      </c>
      <c r="R2060" s="172">
        <f>IFERROR(VLOOKUP(Table2[[#This Row],[Enterprise ID]], 'ExistingRental-12.11'!A:H, 3, 0), "Not Open On 12.11")</f>
        <v>45979</v>
      </c>
      <c r="S2060" s="166" t="str">
        <f>IF(Table2[[#This Row],[Start Rental Date]]="New Rental", "New Rental", "Rental Extension Request")</f>
        <v>New Rental</v>
      </c>
      <c r="T2060" s="166" t="str">
        <f>IFERROR(IF(Table2[[#This Row],[Date of this request]]-Table2[[#This Row],[Tech Service Date]]&lt;60, "New Hire Rental", "Truck Breakdown"), "New Hire Rental")</f>
        <v>Truck Breakdown</v>
      </c>
      <c r="U2060" s="166" t="str">
        <f>IFERROR(VLOOKUP(Table2[[#This Row],[Enterprise ID]], 'ExistingRental-12.11'!A:H, 7, 0), "Not Open On 12.11")</f>
        <v>DONALD HANSON</v>
      </c>
      <c r="V2060" s="172">
        <f>IFERROR(VLOOKUP(Table2[[#This Row],[Enterprise ID]],'Tech-ServiceDate'!A:B,2,0), "EitherNewHire or Termed")</f>
        <v>31160</v>
      </c>
    </row>
    <row r="2061" spans="1:22" ht="33.75" customHeight="1">
      <c r="A2061" s="15">
        <v>46064</v>
      </c>
      <c r="B2061" s="8">
        <v>36202</v>
      </c>
      <c r="C2061" s="9" t="s">
        <v>19870</v>
      </c>
      <c r="D2061" s="10" t="s">
        <v>19871</v>
      </c>
      <c r="E2061" s="174" t="str">
        <f t="shared" si="77"/>
        <v>36202</v>
      </c>
      <c r="F2061" s="175">
        <f>IFERROR(VLOOKUP(D2061,'TPMS-auto'!A:J, 10,0), "Not-in-TPMS")</f>
        <v>2409168103</v>
      </c>
      <c r="G2061" s="175" t="str">
        <f>IFERROR(VLOOKUP(D2061,'TPMS-auto'!A:J,6,0),"Not-in-TPMS")</f>
        <v>036202</v>
      </c>
      <c r="H2061" s="6" t="s">
        <v>14676</v>
      </c>
      <c r="I2061" s="11" t="s">
        <v>19872</v>
      </c>
      <c r="J2061" s="13" t="s">
        <v>17114</v>
      </c>
      <c r="K2061" s="13" t="s">
        <v>15451</v>
      </c>
      <c r="L2061" s="13" t="s">
        <v>14680</v>
      </c>
      <c r="M2061" s="13"/>
      <c r="N2061" s="13" t="s">
        <v>14680</v>
      </c>
      <c r="O2061" s="13" t="s">
        <v>14680</v>
      </c>
      <c r="P2061" s="166" t="str">
        <f>IFERROR(VLOOKUP(D2061,'TPMS-auto'!A:D, 4,0),"Not-in-TPMS")</f>
        <v>0007084</v>
      </c>
      <c r="Q2061" s="166" t="str">
        <f>VLOOKUP(Table2[[#This Row],[Unit Number]],Ops,3,0)</f>
        <v>Monica, Cheryl &amp; Machell</v>
      </c>
      <c r="R2061" s="172" t="str">
        <f>IFERROR(VLOOKUP(Table2[[#This Row],[Enterprise ID]], 'ExistingRental-12.11'!A:H, 3, 0), "Not Open On 12.11")</f>
        <v>Not Open On 12.11</v>
      </c>
      <c r="S2061" s="166" t="str">
        <f>IF(Table2[[#This Row],[Start Rental Date]]="New Rental", "New Rental", "Rental Extension Request")</f>
        <v>New Rental</v>
      </c>
      <c r="T2061" s="166" t="str">
        <f>IFERROR(IF(Table2[[#This Row],[Date of this request]]-Table2[[#This Row],[Tech Service Date]]&lt;60, "New Hire Rental", "Truck Breakdown"), "New Hire Rental")</f>
        <v>Truck Breakdown</v>
      </c>
      <c r="U2061" s="166" t="str">
        <f>IFERROR(VLOOKUP(Table2[[#This Row],[Enterprise ID]], 'ExistingRental-12.11'!A:H, 7, 0), "Not Open On 12.11")</f>
        <v>Not Open On 12.11</v>
      </c>
      <c r="V2061" s="172">
        <f>IFERROR(VLOOKUP(Table2[[#This Row],[Enterprise ID]],'Tech-ServiceDate'!A:B,2,0), "EitherNewHire or Termed")</f>
        <v>45711</v>
      </c>
    </row>
    <row r="2062" spans="1:22" ht="33.75" customHeight="1">
      <c r="A2062" s="15">
        <v>46065</v>
      </c>
      <c r="B2062" s="8">
        <v>37241</v>
      </c>
      <c r="C2062" s="9" t="s">
        <v>19625</v>
      </c>
      <c r="D2062" s="10" t="s">
        <v>19626</v>
      </c>
      <c r="E2062" s="174" t="str">
        <f t="shared" si="77"/>
        <v>37241</v>
      </c>
      <c r="F2062" s="175" t="str">
        <f>IFERROR(VLOOKUP(D2062,'TPMS-auto'!A:J, 10,0), "Not-in-TPMS")</f>
        <v>Not-in-TPMS</v>
      </c>
      <c r="G2062" s="175" t="str">
        <f>IFERROR(VLOOKUP(D2062,'TPMS-auto'!A:J,6,0),"Not-in-TPMS")</f>
        <v>Not-in-TPMS</v>
      </c>
      <c r="H2062" s="12">
        <v>46055</v>
      </c>
      <c r="I2062" s="11" t="s">
        <v>19627</v>
      </c>
      <c r="J2062" s="13" t="s">
        <v>19628</v>
      </c>
      <c r="K2062" s="13" t="s">
        <v>15451</v>
      </c>
      <c r="L2062" s="13" t="s">
        <v>14680</v>
      </c>
      <c r="M2062" s="13"/>
      <c r="N2062" s="13" t="s">
        <v>14680</v>
      </c>
      <c r="O2062" s="13" t="s">
        <v>14680</v>
      </c>
      <c r="P2062" s="166" t="str">
        <f>IFERROR(VLOOKUP(D2062,'TPMS-auto'!A:D, 4,0),"Not-in-TPMS")</f>
        <v>Not-in-TPMS</v>
      </c>
      <c r="Q2062" s="166" t="e">
        <f>VLOOKUP(Table2[[#This Row],[Unit Number]],Ops,3,0)</f>
        <v>#N/A</v>
      </c>
      <c r="R2062" s="172" t="str">
        <f>IFERROR(VLOOKUP(Table2[[#This Row],[Enterprise ID]], 'ExistingRental-12.11'!A:H, 3, 0), "Not Open On 12.11")</f>
        <v>Not Open On 12.11</v>
      </c>
      <c r="S2062" s="166" t="str">
        <f>IF(Table2[[#This Row],[Start Rental Date]]="New Rental", "New Rental", "Rental Extension Request")</f>
        <v>Rental Extension Request</v>
      </c>
      <c r="T2062" s="166" t="str">
        <f>IFERROR(IF(Table2[[#This Row],[Date of this request]]-Table2[[#This Row],[Tech Service Date]]&lt;60, "New Hire Rental", "Truck Breakdown"), "New Hire Rental")</f>
        <v>New Hire Rental</v>
      </c>
      <c r="U2062" s="166" t="str">
        <f>IFERROR(VLOOKUP(Table2[[#This Row],[Enterprise ID]], 'ExistingRental-12.11'!A:H, 7, 0), "Not Open On 12.11")</f>
        <v>Not Open On 12.11</v>
      </c>
      <c r="V2062" s="172" t="str">
        <f>IFERROR(VLOOKUP(Table2[[#This Row],[Enterprise ID]],'Tech-ServiceDate'!A:B,2,0), "EitherNewHire or Termed")</f>
        <v>EitherNewHire or Termed</v>
      </c>
    </row>
    <row r="2063" spans="1:22" ht="33.75" customHeight="1">
      <c r="A2063" s="15">
        <v>46065</v>
      </c>
      <c r="B2063" s="8">
        <v>36070</v>
      </c>
      <c r="C2063" s="9" t="s">
        <v>19549</v>
      </c>
      <c r="D2063" s="10" t="s">
        <v>19067</v>
      </c>
      <c r="E2063" s="174" t="str">
        <f t="shared" si="77"/>
        <v>36070</v>
      </c>
      <c r="F2063" s="175" t="str">
        <f>IFERROR(VLOOKUP(D2063,'TPMS-auto'!A:J, 10,0), "Not-in-TPMS")</f>
        <v>Not-in-TPMS</v>
      </c>
      <c r="G2063" s="175" t="str">
        <f>IFERROR(VLOOKUP(D2063,'TPMS-auto'!A:J,6,0),"Not-in-TPMS")</f>
        <v>Not-in-TPMS</v>
      </c>
      <c r="H2063" s="6" t="s">
        <v>14676</v>
      </c>
      <c r="I2063" s="11" t="s">
        <v>19873</v>
      </c>
      <c r="J2063" s="13" t="s">
        <v>19874</v>
      </c>
      <c r="K2063" s="13" t="s">
        <v>15451</v>
      </c>
      <c r="L2063" s="13" t="s">
        <v>14680</v>
      </c>
      <c r="M2063" s="13"/>
      <c r="N2063" s="13" t="s">
        <v>14680</v>
      </c>
      <c r="O2063" s="13" t="s">
        <v>14680</v>
      </c>
      <c r="P2063" s="166" t="str">
        <f>IFERROR(VLOOKUP(D2063,'TPMS-auto'!A:D, 4,0),"Not-in-TPMS")</f>
        <v>Not-in-TPMS</v>
      </c>
      <c r="Q2063" s="166" t="e">
        <f>VLOOKUP(Table2[[#This Row],[Unit Number]],Ops,3,0)</f>
        <v>#N/A</v>
      </c>
      <c r="R2063" s="172" t="str">
        <f>IFERROR(VLOOKUP(Table2[[#This Row],[Enterprise ID]], 'ExistingRental-12.11'!A:H, 3, 0), "Not Open On 12.11")</f>
        <v>Not Open On 12.11</v>
      </c>
      <c r="S2063" s="166" t="str">
        <f>IF(Table2[[#This Row],[Start Rental Date]]="New Rental", "New Rental", "Rental Extension Request")</f>
        <v>New Rental</v>
      </c>
      <c r="T2063" s="166" t="str">
        <f>IFERROR(IF(Table2[[#This Row],[Date of this request]]-Table2[[#This Row],[Tech Service Date]]&lt;60, "New Hire Rental", "Truck Breakdown"), "New Hire Rental")</f>
        <v>New Hire Rental</v>
      </c>
      <c r="U2063" s="166" t="str">
        <f>IFERROR(VLOOKUP(Table2[[#This Row],[Enterprise ID]], 'ExistingRental-12.11'!A:H, 7, 0), "Not Open On 12.11")</f>
        <v>Not Open On 12.11</v>
      </c>
      <c r="V2063" s="172" t="str">
        <f>IFERROR(VLOOKUP(Table2[[#This Row],[Enterprise ID]],'Tech-ServiceDate'!A:B,2,0), "EitherNewHire or Termed")</f>
        <v>EitherNewHire or Termed</v>
      </c>
    </row>
    <row r="2064" spans="1:22" ht="33.75" customHeight="1">
      <c r="A2064" s="15">
        <v>46065</v>
      </c>
      <c r="B2064" s="8">
        <v>61654</v>
      </c>
      <c r="C2064" s="9" t="s">
        <v>19511</v>
      </c>
      <c r="D2064" s="10" t="s">
        <v>19512</v>
      </c>
      <c r="E2064" s="174" t="str">
        <f t="shared" si="77"/>
        <v>61654</v>
      </c>
      <c r="F2064" s="175">
        <f>IFERROR(VLOOKUP(D2064,'TPMS-auto'!A:J, 10,0), "Not-in-TPMS")</f>
        <v>9013026329</v>
      </c>
      <c r="G2064" s="175" t="str">
        <f>IFERROR(VLOOKUP(D2064,'TPMS-auto'!A:J,6,0),"Not-in-TPMS")</f>
        <v>061654</v>
      </c>
      <c r="H2064" s="6">
        <v>46049</v>
      </c>
      <c r="I2064" s="11" t="s">
        <v>19513</v>
      </c>
      <c r="J2064" s="13" t="s">
        <v>19514</v>
      </c>
      <c r="K2064" s="13" t="s">
        <v>15451</v>
      </c>
      <c r="L2064" s="13" t="s">
        <v>14680</v>
      </c>
      <c r="M2064" s="13"/>
      <c r="N2064" s="13" t="s">
        <v>14680</v>
      </c>
      <c r="O2064" s="13" t="s">
        <v>14680</v>
      </c>
      <c r="P2064" s="166" t="str">
        <f>IFERROR(VLOOKUP(D2064,'TPMS-auto'!A:D, 4,0),"Not-in-TPMS")</f>
        <v>0008206</v>
      </c>
      <c r="Q2064" s="166" t="str">
        <f>VLOOKUP(Table2[[#This Row],[Unit Number]],Ops,3,0)</f>
        <v>Monica, Cheryl &amp; Machell</v>
      </c>
      <c r="R2064" s="172" t="str">
        <f>IFERROR(VLOOKUP(Table2[[#This Row],[Enterprise ID]], 'ExistingRental-12.11'!A:H, 3, 0), "Not Open On 12.11")</f>
        <v>Not Open On 12.11</v>
      </c>
      <c r="S2064" s="166" t="str">
        <f>IF(Table2[[#This Row],[Start Rental Date]]="New Rental", "New Rental", "Rental Extension Request")</f>
        <v>Rental Extension Request</v>
      </c>
      <c r="T2064" s="166" t="str">
        <f>IFERROR(IF(Table2[[#This Row],[Date of this request]]-Table2[[#This Row],[Tech Service Date]]&lt;60, "New Hire Rental", "Truck Breakdown"), "New Hire Rental")</f>
        <v>Truck Breakdown</v>
      </c>
      <c r="U2064" s="166" t="str">
        <f>IFERROR(VLOOKUP(Table2[[#This Row],[Enterprise ID]], 'ExistingRental-12.11'!A:H, 7, 0), "Not Open On 12.11")</f>
        <v>Not Open On 12.11</v>
      </c>
      <c r="V2064" s="172">
        <f>IFERROR(VLOOKUP(Table2[[#This Row],[Enterprise ID]],'Tech-ServiceDate'!A:B,2,0), "EitherNewHire or Termed")</f>
        <v>45921</v>
      </c>
    </row>
    <row r="2065" spans="1:22" ht="33.75" customHeight="1">
      <c r="A2065" s="15">
        <v>46065</v>
      </c>
      <c r="B2065" s="8">
        <v>61789</v>
      </c>
      <c r="C2065" s="9" t="s">
        <v>19875</v>
      </c>
      <c r="D2065" s="10" t="s">
        <v>4554</v>
      </c>
      <c r="E2065" s="174" t="str">
        <f t="shared" si="77"/>
        <v>61789</v>
      </c>
      <c r="F2065" s="175">
        <f>IFERROR(VLOOKUP(D2065,'TPMS-auto'!A:J, 10,0), "Not-in-TPMS")</f>
        <v>9139952111</v>
      </c>
      <c r="G2065" s="175" t="str">
        <f>IFERROR(VLOOKUP(D2065,'TPMS-auto'!A:J,6,0),"Not-in-TPMS")</f>
        <v>061789</v>
      </c>
      <c r="H2065" s="6" t="s">
        <v>14676</v>
      </c>
      <c r="I2065" s="11" t="s">
        <v>19876</v>
      </c>
      <c r="J2065" s="13" t="s">
        <v>19877</v>
      </c>
      <c r="K2065" s="13" t="s">
        <v>15451</v>
      </c>
      <c r="L2065" s="13" t="s">
        <v>14680</v>
      </c>
      <c r="M2065" s="13"/>
      <c r="N2065" s="13" t="s">
        <v>14680</v>
      </c>
      <c r="O2065" s="13" t="s">
        <v>14680</v>
      </c>
      <c r="P2065" s="166" t="str">
        <f>IFERROR(VLOOKUP(D2065,'TPMS-auto'!A:D, 4,0),"Not-in-TPMS")</f>
        <v>0008420</v>
      </c>
      <c r="Q2065" s="166" t="str">
        <f>VLOOKUP(Table2[[#This Row],[Unit Number]],Ops,3,0)</f>
        <v>Rob &amp; Andrea</v>
      </c>
      <c r="R2065" s="172" t="str">
        <f>IFERROR(VLOOKUP(Table2[[#This Row],[Enterprise ID]], 'ExistingRental-12.11'!A:H, 3, 0), "Not Open On 12.11")</f>
        <v>Not Open On 12.11</v>
      </c>
      <c r="S2065" s="166" t="str">
        <f>IF(Table2[[#This Row],[Start Rental Date]]="New Rental", "New Rental", "Rental Extension Request")</f>
        <v>New Rental</v>
      </c>
      <c r="T2065" s="166" t="str">
        <f>IFERROR(IF(Table2[[#This Row],[Date of this request]]-Table2[[#This Row],[Tech Service Date]]&lt;60, "New Hire Rental", "Truck Breakdown"), "New Hire Rental")</f>
        <v>Truck Breakdown</v>
      </c>
      <c r="U2065" s="166" t="str">
        <f>IFERROR(VLOOKUP(Table2[[#This Row],[Enterprise ID]], 'ExistingRental-12.11'!A:H, 7, 0), "Not Open On 12.11")</f>
        <v>Not Open On 12.11</v>
      </c>
      <c r="V2065" s="172">
        <f>IFERROR(VLOOKUP(Table2[[#This Row],[Enterprise ID]],'Tech-ServiceDate'!A:B,2,0), "EitherNewHire or Termed")</f>
        <v>30117</v>
      </c>
    </row>
    <row r="2066" spans="1:22" ht="33.75" customHeight="1">
      <c r="A2066" s="15">
        <v>46065</v>
      </c>
      <c r="B2066" s="8">
        <v>37310</v>
      </c>
      <c r="C2066" s="9" t="s">
        <v>19878</v>
      </c>
      <c r="D2066" s="10" t="s">
        <v>6836</v>
      </c>
      <c r="E2066" s="174" t="str">
        <f t="shared" si="77"/>
        <v>37310</v>
      </c>
      <c r="F2066" s="175">
        <f>IFERROR(VLOOKUP(D2066,'TPMS-auto'!A:J, 10,0), "Not-in-TPMS")</f>
        <v>5702660168</v>
      </c>
      <c r="G2066" s="175" t="str">
        <f>IFERROR(VLOOKUP(D2066,'TPMS-auto'!A:J,6,0),"Not-in-TPMS")</f>
        <v>037310</v>
      </c>
      <c r="H2066" s="6" t="s">
        <v>14676</v>
      </c>
      <c r="I2066" s="11" t="s">
        <v>19879</v>
      </c>
      <c r="J2066" s="13"/>
      <c r="K2066" s="13" t="s">
        <v>15451</v>
      </c>
      <c r="L2066" s="13" t="s">
        <v>14680</v>
      </c>
      <c r="M2066" s="13"/>
      <c r="N2066" s="13" t="s">
        <v>14680</v>
      </c>
      <c r="O2066" s="13" t="s">
        <v>14680</v>
      </c>
      <c r="P2066" s="166" t="str">
        <f>IFERROR(VLOOKUP(D2066,'TPMS-auto'!A:D, 4,0),"Not-in-TPMS")</f>
        <v>0007670</v>
      </c>
      <c r="Q2066" s="166" t="str">
        <f>VLOOKUP(Table2[[#This Row],[Unit Number]],Ops,3,0)</f>
        <v>Rob &amp; Andrea</v>
      </c>
      <c r="R2066" s="172" t="str">
        <f>IFERROR(VLOOKUP(Table2[[#This Row],[Enterprise ID]], 'ExistingRental-12.11'!A:H, 3, 0), "Not Open On 12.11")</f>
        <v>Not Open On 12.11</v>
      </c>
      <c r="S2066" s="166" t="str">
        <f>IF(Table2[[#This Row],[Start Rental Date]]="New Rental", "New Rental", "Rental Extension Request")</f>
        <v>New Rental</v>
      </c>
      <c r="T2066" s="166" t="str">
        <f>IFERROR(IF(Table2[[#This Row],[Date of this request]]-Table2[[#This Row],[Tech Service Date]]&lt;60, "New Hire Rental", "Truck Breakdown"), "New Hire Rental")</f>
        <v>Truck Breakdown</v>
      </c>
      <c r="U2066" s="166" t="str">
        <f>IFERROR(VLOOKUP(Table2[[#This Row],[Enterprise ID]], 'ExistingRental-12.11'!A:H, 7, 0), "Not Open On 12.11")</f>
        <v>Not Open On 12.11</v>
      </c>
      <c r="V2066" s="172">
        <f>IFERROR(VLOOKUP(Table2[[#This Row],[Enterprise ID]],'Tech-ServiceDate'!A:B,2,0), "EitherNewHire or Termed")</f>
        <v>32237</v>
      </c>
    </row>
    <row r="2067" spans="1:22" ht="33.75" customHeight="1">
      <c r="A2067" s="15">
        <v>46065</v>
      </c>
      <c r="B2067" s="8">
        <v>36354</v>
      </c>
      <c r="C2067" s="9" t="s">
        <v>19683</v>
      </c>
      <c r="D2067" s="10" t="s">
        <v>17477</v>
      </c>
      <c r="E2067" s="174" t="str">
        <f t="shared" si="77"/>
        <v>36354</v>
      </c>
      <c r="F2067" s="175">
        <f>IFERROR(VLOOKUP(D2067,'TPMS-auto'!A:J, 10,0), "Not-in-TPMS")</f>
        <v>3056840011</v>
      </c>
      <c r="G2067" s="175" t="str">
        <f>IFERROR(VLOOKUP(D2067,'TPMS-auto'!A:J,6,0),"Not-in-TPMS")</f>
        <v>021182</v>
      </c>
      <c r="H2067" s="12">
        <v>46057</v>
      </c>
      <c r="I2067" s="11" t="s">
        <v>19880</v>
      </c>
      <c r="J2067" s="13" t="s">
        <v>19685</v>
      </c>
      <c r="K2067" s="13" t="s">
        <v>14679</v>
      </c>
      <c r="L2067" s="13" t="s">
        <v>14680</v>
      </c>
      <c r="M2067" s="13"/>
      <c r="N2067" s="13" t="s">
        <v>14680</v>
      </c>
      <c r="O2067" s="13" t="s">
        <v>14680</v>
      </c>
      <c r="P2067" s="166" t="str">
        <f>IFERROR(VLOOKUP(D2067,'TPMS-auto'!A:D, 4,0),"Not-in-TPMS")</f>
        <v>0007435</v>
      </c>
      <c r="Q2067" s="166" t="str">
        <f>VLOOKUP(Table2[[#This Row],[Unit Number]],Ops,3,0)</f>
        <v>Rob &amp; Andrea</v>
      </c>
      <c r="R2067" s="172" t="str">
        <f>IFERROR(VLOOKUP(Table2[[#This Row],[Enterprise ID]], 'ExistingRental-12.11'!A:H, 3, 0), "Not Open On 12.11")</f>
        <v>Not Open On 12.11</v>
      </c>
      <c r="S2067" s="166" t="str">
        <f>IF(Table2[[#This Row],[Start Rental Date]]="New Rental", "New Rental", "Rental Extension Request")</f>
        <v>Rental Extension Request</v>
      </c>
      <c r="T2067" s="166" t="str">
        <f>IFERROR(IF(Table2[[#This Row],[Date of this request]]-Table2[[#This Row],[Tech Service Date]]&lt;60, "New Hire Rental", "Truck Breakdown"), "New Hire Rental")</f>
        <v>Truck Breakdown</v>
      </c>
      <c r="U2067" s="166" t="str">
        <f>IFERROR(VLOOKUP(Table2[[#This Row],[Enterprise ID]], 'ExistingRental-12.11'!A:H, 7, 0), "Not Open On 12.11")</f>
        <v>Not Open On 12.11</v>
      </c>
      <c r="V2067" s="172">
        <f>IFERROR(VLOOKUP(Table2[[#This Row],[Enterprise ID]],'Tech-ServiceDate'!A:B,2,0), "EitherNewHire or Termed")</f>
        <v>45970</v>
      </c>
    </row>
    <row r="2068" spans="1:22" ht="33.75" customHeight="1">
      <c r="A2068" s="15">
        <v>46065</v>
      </c>
      <c r="B2068" s="8">
        <v>37149</v>
      </c>
      <c r="C2068" s="9" t="s">
        <v>19881</v>
      </c>
      <c r="D2068" s="10" t="s">
        <v>19882</v>
      </c>
      <c r="E2068" s="174" t="str">
        <f t="shared" si="77"/>
        <v>37149</v>
      </c>
      <c r="F2068" s="175" t="str">
        <f>IFERROR(VLOOKUP(D2068,'TPMS-auto'!A:J, 10,0), "Not-in-TPMS")</f>
        <v>Not-in-TPMS</v>
      </c>
      <c r="G2068" s="175" t="str">
        <f>IFERROR(VLOOKUP(D2068,'TPMS-auto'!A:J,6,0),"Not-in-TPMS")</f>
        <v>Not-in-TPMS</v>
      </c>
      <c r="H2068" s="6" t="s">
        <v>14676</v>
      </c>
      <c r="I2068" s="11" t="s">
        <v>19883</v>
      </c>
      <c r="J2068" s="13" t="s">
        <v>19884</v>
      </c>
      <c r="K2068" s="13" t="s">
        <v>15451</v>
      </c>
      <c r="L2068" s="13" t="s">
        <v>14680</v>
      </c>
      <c r="M2068" s="13"/>
      <c r="N2068" s="13" t="s">
        <v>14680</v>
      </c>
      <c r="O2068" s="13" t="s">
        <v>14680</v>
      </c>
      <c r="P2068" s="166" t="str">
        <f>IFERROR(VLOOKUP(D2068,'TPMS-auto'!A:D, 4,0),"Not-in-TPMS")</f>
        <v>Not-in-TPMS</v>
      </c>
      <c r="Q2068" s="166" t="e">
        <f>VLOOKUP(Table2[[#This Row],[Unit Number]],Ops,3,0)</f>
        <v>#N/A</v>
      </c>
      <c r="R2068" s="172" t="str">
        <f>IFERROR(VLOOKUP(Table2[[#This Row],[Enterprise ID]], 'ExistingRental-12.11'!A:H, 3, 0), "Not Open On 12.11")</f>
        <v>Not Open On 12.11</v>
      </c>
      <c r="S2068" s="166" t="str">
        <f>IF(Table2[[#This Row],[Start Rental Date]]="New Rental", "New Rental", "Rental Extension Request")</f>
        <v>New Rental</v>
      </c>
      <c r="T2068" s="166" t="str">
        <f>IFERROR(IF(Table2[[#This Row],[Date of this request]]-Table2[[#This Row],[Tech Service Date]]&lt;60, "New Hire Rental", "Truck Breakdown"), "New Hire Rental")</f>
        <v>New Hire Rental</v>
      </c>
      <c r="U2068" s="166" t="str">
        <f>IFERROR(VLOOKUP(Table2[[#This Row],[Enterprise ID]], 'ExistingRental-12.11'!A:H, 7, 0), "Not Open On 12.11")</f>
        <v>Not Open On 12.11</v>
      </c>
      <c r="V2068" s="172" t="str">
        <f>IFERROR(VLOOKUP(Table2[[#This Row],[Enterprise ID]],'Tech-ServiceDate'!A:B,2,0), "EitherNewHire or Termed")</f>
        <v>EitherNewHire or Termed</v>
      </c>
    </row>
    <row r="2069" spans="1:22" ht="33.75" customHeight="1">
      <c r="A2069" s="15">
        <v>46065</v>
      </c>
      <c r="B2069" s="8">
        <v>36221</v>
      </c>
      <c r="C2069" s="9" t="s">
        <v>19400</v>
      </c>
      <c r="D2069" s="10" t="s">
        <v>19401</v>
      </c>
      <c r="E2069" s="174" t="str">
        <f t="shared" si="77"/>
        <v>36221</v>
      </c>
      <c r="F2069" s="175" t="str">
        <f>IFERROR(VLOOKUP(D2069,'TPMS-auto'!A:J, 10,0), "Not-in-TPMS")</f>
        <v>Not-in-TPMS</v>
      </c>
      <c r="G2069" s="175" t="str">
        <f>IFERROR(VLOOKUP(D2069,'TPMS-auto'!A:J,6,0),"Not-in-TPMS")</f>
        <v>Not-in-TPMS</v>
      </c>
      <c r="H2069" s="6" t="s">
        <v>14676</v>
      </c>
      <c r="I2069" s="11"/>
      <c r="J2069" s="13" t="s">
        <v>19885</v>
      </c>
      <c r="K2069" s="13" t="s">
        <v>15451</v>
      </c>
      <c r="L2069" s="13" t="s">
        <v>14680</v>
      </c>
      <c r="M2069" s="13"/>
      <c r="N2069" s="13" t="s">
        <v>14680</v>
      </c>
      <c r="O2069" s="13" t="s">
        <v>14680</v>
      </c>
      <c r="P2069" s="166" t="str">
        <f>IFERROR(VLOOKUP(D2069,'TPMS-auto'!A:D, 4,0),"Not-in-TPMS")</f>
        <v>Not-in-TPMS</v>
      </c>
      <c r="Q2069" s="166" t="e">
        <f>VLOOKUP(Table2[[#This Row],[Unit Number]],Ops,3,0)</f>
        <v>#N/A</v>
      </c>
      <c r="R2069" s="172" t="str">
        <f>IFERROR(VLOOKUP(Table2[[#This Row],[Enterprise ID]], 'ExistingRental-12.11'!A:H, 3, 0), "Not Open On 12.11")</f>
        <v>Not Open On 12.11</v>
      </c>
      <c r="S2069" s="166" t="str">
        <f>IF(Table2[[#This Row],[Start Rental Date]]="New Rental", "New Rental", "Rental Extension Request")</f>
        <v>New Rental</v>
      </c>
      <c r="T2069" s="166" t="str">
        <f>IFERROR(IF(Table2[[#This Row],[Date of this request]]-Table2[[#This Row],[Tech Service Date]]&lt;60, "New Hire Rental", "Truck Breakdown"), "New Hire Rental")</f>
        <v>New Hire Rental</v>
      </c>
      <c r="U2069" s="166" t="str">
        <f>IFERROR(VLOOKUP(Table2[[#This Row],[Enterprise ID]], 'ExistingRental-12.11'!A:H, 7, 0), "Not Open On 12.11")</f>
        <v>Not Open On 12.11</v>
      </c>
      <c r="V2069" s="172" t="str">
        <f>IFERROR(VLOOKUP(Table2[[#This Row],[Enterprise ID]],'Tech-ServiceDate'!A:B,2,0), "EitherNewHire or Termed")</f>
        <v>EitherNewHire or Termed</v>
      </c>
    </row>
    <row r="2070" spans="1:22" ht="33.75" customHeight="1">
      <c r="A2070" s="15">
        <v>46065</v>
      </c>
      <c r="B2070" s="8">
        <v>47001</v>
      </c>
      <c r="C2070" s="9" t="s">
        <v>16589</v>
      </c>
      <c r="D2070" s="10" t="s">
        <v>16590</v>
      </c>
      <c r="E2070" s="174" t="str">
        <f t="shared" si="77"/>
        <v>47001</v>
      </c>
      <c r="F2070" s="175">
        <f>IFERROR(VLOOKUP(D2070,'TPMS-auto'!A:J, 10,0), "Not-in-TPMS")</f>
        <v>2039043004</v>
      </c>
      <c r="G2070" s="175" t="str">
        <f>IFERROR(VLOOKUP(D2070,'TPMS-auto'!A:J,6,0),"Not-in-TPMS")</f>
        <v>047001</v>
      </c>
      <c r="H2070" s="12">
        <v>46045</v>
      </c>
      <c r="I2070" s="11" t="s">
        <v>18222</v>
      </c>
      <c r="J2070" s="13" t="s">
        <v>19886</v>
      </c>
      <c r="K2070" s="13" t="s">
        <v>15451</v>
      </c>
      <c r="L2070" s="13" t="s">
        <v>14680</v>
      </c>
      <c r="M2070" s="13"/>
      <c r="N2070" s="13" t="s">
        <v>14680</v>
      </c>
      <c r="O2070" s="13" t="s">
        <v>14680</v>
      </c>
      <c r="P2070" s="166" t="str">
        <f>IFERROR(VLOOKUP(D2070,'TPMS-auto'!A:D, 4,0),"Not-in-TPMS")</f>
        <v>0007670</v>
      </c>
      <c r="Q2070" s="166" t="str">
        <f>VLOOKUP(Table2[[#This Row],[Unit Number]],Ops,3,0)</f>
        <v>Rob &amp; Andrea</v>
      </c>
      <c r="R2070" s="172">
        <f>IFERROR(VLOOKUP(Table2[[#This Row],[Enterprise ID]], 'ExistingRental-12.11'!A:H, 3, 0), "Not Open On 12.11")</f>
        <v>45995</v>
      </c>
      <c r="S2070" s="166" t="str">
        <f>IF(Table2[[#This Row],[Start Rental Date]]="New Rental", "New Rental", "Rental Extension Request")</f>
        <v>Rental Extension Request</v>
      </c>
      <c r="T2070" s="166" t="str">
        <f>IFERROR(IF(Table2[[#This Row],[Date of this request]]-Table2[[#This Row],[Tech Service Date]]&lt;60, "New Hire Rental", "Truck Breakdown"), "New Hire Rental")</f>
        <v>Truck Breakdown</v>
      </c>
      <c r="U2070" s="166" t="str">
        <f>IFERROR(VLOOKUP(Table2[[#This Row],[Enterprise ID]], 'ExistingRental-12.11'!A:H, 7, 0), "Not Open On 12.11")</f>
        <v>ANDRE YOUNG</v>
      </c>
      <c r="V2070" s="172">
        <f>IFERROR(VLOOKUP(Table2[[#This Row],[Enterprise ID]],'Tech-ServiceDate'!A:B,2,0), "EitherNewHire or Termed")</f>
        <v>45935</v>
      </c>
    </row>
    <row r="2071" spans="1:22" ht="33.75" customHeight="1">
      <c r="A2071" s="15">
        <v>46065</v>
      </c>
      <c r="B2071" s="8">
        <v>22032</v>
      </c>
      <c r="C2071" s="9" t="s">
        <v>19714</v>
      </c>
      <c r="D2071" s="10" t="s">
        <v>19715</v>
      </c>
      <c r="E2071" s="174" t="str">
        <f t="shared" si="77"/>
        <v>22032</v>
      </c>
      <c r="F2071" s="175" t="str">
        <f>IFERROR(VLOOKUP(D2071,'TPMS-auto'!A:J, 10,0), "Not-in-TPMS")</f>
        <v>Not-in-TPMS</v>
      </c>
      <c r="G2071" s="175" t="str">
        <f>IFERROR(VLOOKUP(D2071,'TPMS-auto'!A:J,6,0),"Not-in-TPMS")</f>
        <v>Not-in-TPMS</v>
      </c>
      <c r="H2071" s="12">
        <v>46064</v>
      </c>
      <c r="I2071" s="11"/>
      <c r="J2071" s="13"/>
      <c r="K2071" s="13"/>
      <c r="L2071" s="13"/>
      <c r="M2071" s="13"/>
      <c r="N2071" s="13" t="s">
        <v>14696</v>
      </c>
      <c r="O2071" s="13"/>
      <c r="P2071" s="166" t="str">
        <f>IFERROR(VLOOKUP(D2071,'TPMS-auto'!A:D, 4,0),"Not-in-TPMS")</f>
        <v>Not-in-TPMS</v>
      </c>
      <c r="Q2071" s="166" t="e">
        <f>VLOOKUP(Table2[[#This Row],[Unit Number]],Ops,3,0)</f>
        <v>#N/A</v>
      </c>
      <c r="R2071" s="172" t="str">
        <f>IFERROR(VLOOKUP(Table2[[#This Row],[Enterprise ID]], 'ExistingRental-12.11'!A:H, 3, 0), "Not Open On 12.11")</f>
        <v>Not Open On 12.11</v>
      </c>
      <c r="S2071" s="166" t="str">
        <f>IF(Table2[[#This Row],[Start Rental Date]]="New Rental", "New Rental", "Rental Extension Request")</f>
        <v>Rental Extension Request</v>
      </c>
      <c r="T2071" s="166" t="str">
        <f>IFERROR(IF(Table2[[#This Row],[Date of this request]]-Table2[[#This Row],[Tech Service Date]]&lt;60, "New Hire Rental", "Truck Breakdown"), "New Hire Rental")</f>
        <v>New Hire Rental</v>
      </c>
      <c r="U2071" s="166" t="str">
        <f>IFERROR(VLOOKUP(Table2[[#This Row],[Enterprise ID]], 'ExistingRental-12.11'!A:H, 7, 0), "Not Open On 12.11")</f>
        <v>Not Open On 12.11</v>
      </c>
      <c r="V2071" s="172" t="str">
        <f>IFERROR(VLOOKUP(Table2[[#This Row],[Enterprise ID]],'Tech-ServiceDate'!A:B,2,0), "EitherNewHire or Termed")</f>
        <v>EitherNewHire or Termed</v>
      </c>
    </row>
    <row r="2072" spans="1:22" ht="33.75" customHeight="1">
      <c r="A2072" s="15">
        <v>46065</v>
      </c>
      <c r="B2072" s="8">
        <v>71007</v>
      </c>
      <c r="C2072" s="9" t="s">
        <v>19887</v>
      </c>
      <c r="D2072" s="10" t="s">
        <v>944</v>
      </c>
      <c r="E2072" s="174" t="str">
        <f t="shared" si="77"/>
        <v>71007</v>
      </c>
      <c r="F2072" s="175">
        <f>IFERROR(VLOOKUP(D2072,'TPMS-auto'!A:J, 10,0), "Not-in-TPMS")</f>
        <v>5407980364</v>
      </c>
      <c r="G2072" s="175" t="str">
        <f>IFERROR(VLOOKUP(D2072,'TPMS-auto'!A:J,6,0),"Not-in-TPMS")</f>
        <v>071007</v>
      </c>
      <c r="H2072" s="6" t="s">
        <v>14676</v>
      </c>
      <c r="I2072" s="11" t="s">
        <v>19888</v>
      </c>
      <c r="J2072" s="13" t="s">
        <v>19889</v>
      </c>
      <c r="K2072" s="13" t="s">
        <v>15451</v>
      </c>
      <c r="L2072" s="13" t="s">
        <v>14680</v>
      </c>
      <c r="M2072" s="13"/>
      <c r="N2072" s="13" t="s">
        <v>14680</v>
      </c>
      <c r="O2072" s="13" t="s">
        <v>14680</v>
      </c>
      <c r="P2072" s="166" t="str">
        <f>IFERROR(VLOOKUP(D2072,'TPMS-auto'!A:D, 4,0),"Not-in-TPMS")</f>
        <v>0008175</v>
      </c>
      <c r="Q2072" s="166" t="str">
        <f>VLOOKUP(Table2[[#This Row],[Unit Number]],Ops,3,0)</f>
        <v>Rob &amp; Andrea</v>
      </c>
      <c r="R2072" s="172" t="str">
        <f>IFERROR(VLOOKUP(Table2[[#This Row],[Enterprise ID]], 'ExistingRental-12.11'!A:H, 3, 0), "Not Open On 12.11")</f>
        <v>Not Open On 12.11</v>
      </c>
      <c r="S2072" s="166" t="str">
        <f>IF(Table2[[#This Row],[Start Rental Date]]="New Rental", "New Rental", "Rental Extension Request")</f>
        <v>New Rental</v>
      </c>
      <c r="T2072" s="166" t="str">
        <f>IFERROR(IF(Table2[[#This Row],[Date of this request]]-Table2[[#This Row],[Tech Service Date]]&lt;60, "New Hire Rental", "Truck Breakdown"), "New Hire Rental")</f>
        <v>Truck Breakdown</v>
      </c>
      <c r="U2072" s="166" t="str">
        <f>IFERROR(VLOOKUP(Table2[[#This Row],[Enterprise ID]], 'ExistingRental-12.11'!A:H, 7, 0), "Not Open On 12.11")</f>
        <v>Not Open On 12.11</v>
      </c>
      <c r="V2072" s="172">
        <f>IFERROR(VLOOKUP(Table2[[#This Row],[Enterprise ID]],'Tech-ServiceDate'!A:B,2,0), "EitherNewHire or Termed")</f>
        <v>32380</v>
      </c>
    </row>
    <row r="2073" spans="1:22" ht="33.75" customHeight="1">
      <c r="A2073" s="15">
        <v>46065</v>
      </c>
      <c r="B2073" s="8">
        <v>23473</v>
      </c>
      <c r="C2073" s="9" t="s">
        <v>19890</v>
      </c>
      <c r="D2073" s="10" t="s">
        <v>19891</v>
      </c>
      <c r="E2073" s="174" t="str">
        <f t="shared" si="77"/>
        <v>23473</v>
      </c>
      <c r="F2073" s="175">
        <f>IFERROR(VLOOKUP(D2073,'TPMS-auto'!A:J, 10,0), "Not-in-TPMS")</f>
        <v>6624912019</v>
      </c>
      <c r="G2073" s="175" t="str">
        <f>IFERROR(VLOOKUP(D2073,'TPMS-auto'!A:J,6,0),"Not-in-TPMS")</f>
        <v>023473</v>
      </c>
      <c r="H2073" s="6" t="s">
        <v>14676</v>
      </c>
      <c r="I2073" s="11" t="s">
        <v>19892</v>
      </c>
      <c r="J2073" s="13" t="s">
        <v>19577</v>
      </c>
      <c r="K2073" s="13" t="s">
        <v>15451</v>
      </c>
      <c r="L2073" s="13" t="s">
        <v>14680</v>
      </c>
      <c r="M2073" s="13"/>
      <c r="N2073" s="13" t="s">
        <v>14680</v>
      </c>
      <c r="O2073" s="13" t="s">
        <v>14680</v>
      </c>
      <c r="P2073" s="166" t="str">
        <f>IFERROR(VLOOKUP(D2073,'TPMS-auto'!A:D, 4,0),"Not-in-TPMS")</f>
        <v>0008206</v>
      </c>
      <c r="Q2073" s="166" t="str">
        <f>VLOOKUP(Table2[[#This Row],[Unit Number]],Ops,3,0)</f>
        <v>Monica, Cheryl &amp; Machell</v>
      </c>
      <c r="R2073" s="172" t="str">
        <f>IFERROR(VLOOKUP(Table2[[#This Row],[Enterprise ID]], 'ExistingRental-12.11'!A:H, 3, 0), "Not Open On 12.11")</f>
        <v>Not Open On 12.11</v>
      </c>
      <c r="S2073" s="166" t="str">
        <f>IF(Table2[[#This Row],[Start Rental Date]]="New Rental", "New Rental", "Rental Extension Request")</f>
        <v>New Rental</v>
      </c>
      <c r="T2073" s="166" t="str">
        <f>IFERROR(IF(Table2[[#This Row],[Date of this request]]-Table2[[#This Row],[Tech Service Date]]&lt;60, "New Hire Rental", "Truck Breakdown"), "New Hire Rental")</f>
        <v>Truck Breakdown</v>
      </c>
      <c r="U2073" s="166" t="str">
        <f>IFERROR(VLOOKUP(Table2[[#This Row],[Enterprise ID]], 'ExistingRental-12.11'!A:H, 7, 0), "Not Open On 12.11")</f>
        <v>Not Open On 12.11</v>
      </c>
      <c r="V2073" s="172">
        <f>IFERROR(VLOOKUP(Table2[[#This Row],[Enterprise ID]],'Tech-ServiceDate'!A:B,2,0), "EitherNewHire or Termed")</f>
        <v>45921</v>
      </c>
    </row>
    <row r="2074" spans="1:22" ht="33.75" customHeight="1">
      <c r="A2074" s="15">
        <v>46065</v>
      </c>
      <c r="B2074" s="8">
        <v>37342</v>
      </c>
      <c r="C2074" s="9" t="s">
        <v>19746</v>
      </c>
      <c r="D2074" s="10" t="s">
        <v>19747</v>
      </c>
      <c r="E2074" s="174" t="str">
        <f t="shared" si="77"/>
        <v>37342</v>
      </c>
      <c r="F2074" s="175">
        <f>IFERROR(VLOOKUP(D2074,'TPMS-auto'!A:J, 10,0), "Not-in-TPMS")</f>
        <v>4179010464</v>
      </c>
      <c r="G2074" s="175" t="str">
        <f>IFERROR(VLOOKUP(D2074,'TPMS-auto'!A:J,6,0),"Not-in-TPMS")</f>
        <v>037342</v>
      </c>
      <c r="H2074" s="12">
        <v>46059</v>
      </c>
      <c r="I2074" s="11" t="s">
        <v>19893</v>
      </c>
      <c r="J2074" s="13" t="s">
        <v>19749</v>
      </c>
      <c r="K2074" s="3" t="s">
        <v>14679</v>
      </c>
      <c r="L2074" s="13" t="s">
        <v>14680</v>
      </c>
      <c r="M2074" s="13"/>
      <c r="N2074" s="13" t="s">
        <v>14680</v>
      </c>
      <c r="O2074" s="13" t="s">
        <v>14680</v>
      </c>
      <c r="P2074" s="166" t="str">
        <f>IFERROR(VLOOKUP(D2074,'TPMS-auto'!A:D, 4,0),"Not-in-TPMS")</f>
        <v>0008420</v>
      </c>
      <c r="Q2074" s="166" t="str">
        <f>VLOOKUP(Table2[[#This Row],[Unit Number]],Ops,3,0)</f>
        <v>Rob &amp; Andrea</v>
      </c>
      <c r="R2074" s="172" t="str">
        <f>IFERROR(VLOOKUP(Table2[[#This Row],[Enterprise ID]], 'ExistingRental-12.11'!A:H, 3, 0), "Not Open On 12.11")</f>
        <v>Not Open On 12.11</v>
      </c>
      <c r="S2074" s="166" t="str">
        <f>IF(Table2[[#This Row],[Start Rental Date]]="New Rental", "New Rental", "Rental Extension Request")</f>
        <v>Rental Extension Request</v>
      </c>
      <c r="T2074" s="166" t="str">
        <f>IFERROR(IF(Table2[[#This Row],[Date of this request]]-Table2[[#This Row],[Tech Service Date]]&lt;60, "New Hire Rental", "Truck Breakdown"), "New Hire Rental")</f>
        <v>Truck Breakdown</v>
      </c>
      <c r="U2074" s="166" t="str">
        <f>IFERROR(VLOOKUP(Table2[[#This Row],[Enterprise ID]], 'ExistingRental-12.11'!A:H, 7, 0), "Not Open On 12.11")</f>
        <v>Not Open On 12.11</v>
      </c>
      <c r="V2074" s="172">
        <f>IFERROR(VLOOKUP(Table2[[#This Row],[Enterprise ID]],'Tech-ServiceDate'!A:B,2,0), "EitherNewHire or Termed")</f>
        <v>45816</v>
      </c>
    </row>
    <row r="2075" spans="1:22" ht="33.75" customHeight="1">
      <c r="A2075" s="15">
        <v>46065</v>
      </c>
      <c r="B2075" s="8">
        <v>61310</v>
      </c>
      <c r="C2075" s="9" t="s">
        <v>19894</v>
      </c>
      <c r="D2075" s="10" t="s">
        <v>16133</v>
      </c>
      <c r="E2075" s="174" t="str">
        <f t="shared" si="77"/>
        <v>61310</v>
      </c>
      <c r="F2075" s="175">
        <f>IFERROR(VLOOKUP(D2075,'TPMS-auto'!A:J, 10,0), "Not-in-TPMS")</f>
        <v>5715808844</v>
      </c>
      <c r="G2075" s="175" t="str">
        <f>IFERROR(VLOOKUP(D2075,'TPMS-auto'!A:J,6,0),"Not-in-TPMS")</f>
        <v>061310</v>
      </c>
      <c r="H2075" s="6" t="s">
        <v>14676</v>
      </c>
      <c r="I2075" s="11" t="s">
        <v>16134</v>
      </c>
      <c r="J2075" s="3" t="s">
        <v>19895</v>
      </c>
      <c r="K2075" s="3" t="s">
        <v>14679</v>
      </c>
      <c r="L2075" s="13" t="s">
        <v>14680</v>
      </c>
      <c r="M2075" s="13"/>
      <c r="N2075" s="13" t="s">
        <v>14680</v>
      </c>
      <c r="O2075" s="13" t="s">
        <v>14680</v>
      </c>
      <c r="P2075" s="166" t="str">
        <f>IFERROR(VLOOKUP(D2075,'TPMS-auto'!A:D, 4,0),"Not-in-TPMS")</f>
        <v>0007084</v>
      </c>
      <c r="Q2075" s="166" t="str">
        <f>VLOOKUP(Table2[[#This Row],[Unit Number]],Ops,3,0)</f>
        <v>Monica, Cheryl &amp; Machell</v>
      </c>
      <c r="R2075" s="172" t="str">
        <f>IFERROR(VLOOKUP(Table2[[#This Row],[Enterprise ID]], 'ExistingRental-12.11'!A:H, 3, 0), "Not Open On 12.11")</f>
        <v>Not Open On 12.11</v>
      </c>
      <c r="S2075" s="166" t="str">
        <f>IF(Table2[[#This Row],[Start Rental Date]]="New Rental", "New Rental", "Rental Extension Request")</f>
        <v>New Rental</v>
      </c>
      <c r="T2075" s="166" t="str">
        <f>IFERROR(IF(Table2[[#This Row],[Date of this request]]-Table2[[#This Row],[Tech Service Date]]&lt;60, "New Hire Rental", "Truck Breakdown"), "New Hire Rental")</f>
        <v>Truck Breakdown</v>
      </c>
      <c r="U2075" s="166" t="str">
        <f>IFERROR(VLOOKUP(Table2[[#This Row],[Enterprise ID]], 'ExistingRental-12.11'!A:H, 7, 0), "Not Open On 12.11")</f>
        <v>Not Open On 12.11</v>
      </c>
      <c r="V2075" s="172">
        <f>IFERROR(VLOOKUP(Table2[[#This Row],[Enterprise ID]],'Tech-ServiceDate'!A:B,2,0), "EitherNewHire or Termed")</f>
        <v>42744</v>
      </c>
    </row>
    <row r="2076" spans="1:22" ht="33.75" customHeight="1">
      <c r="A2076" s="15">
        <v>46065</v>
      </c>
      <c r="B2076" s="7">
        <v>36690</v>
      </c>
      <c r="C2076" s="4" t="s">
        <v>19488</v>
      </c>
      <c r="D2076" s="5" t="s">
        <v>12835</v>
      </c>
      <c r="E2076" s="176" t="str">
        <f t="shared" si="77"/>
        <v>36690</v>
      </c>
      <c r="F2076" s="181">
        <f>IFERROR(VLOOKUP(D2076,'TPMS-auto'!A:J, 10,0), "Not-in-TPMS")</f>
        <v>8132933843</v>
      </c>
      <c r="G2076" s="181" t="str">
        <f>IFERROR(VLOOKUP(D2076,'TPMS-auto'!A:J,6,0),"Not-in-TPMS")</f>
        <v>036690</v>
      </c>
      <c r="H2076" s="6" t="s">
        <v>14676</v>
      </c>
      <c r="I2076" s="2" t="s">
        <v>19489</v>
      </c>
      <c r="J2076" s="3" t="s">
        <v>17114</v>
      </c>
      <c r="K2076" s="3" t="s">
        <v>14679</v>
      </c>
      <c r="L2076" s="13" t="s">
        <v>14680</v>
      </c>
      <c r="M2076" s="13"/>
      <c r="N2076" s="3" t="s">
        <v>14680</v>
      </c>
      <c r="O2076" s="13" t="s">
        <v>14680</v>
      </c>
      <c r="P2076" s="166" t="str">
        <f>IFERROR(VLOOKUP(D2076,'TPMS-auto'!A:D, 4,0),"Not-in-TPMS")</f>
        <v>0008035</v>
      </c>
      <c r="Q2076" s="166" t="str">
        <f>VLOOKUP(Table2[[#This Row],[Unit Number]],Ops,3,0)</f>
        <v>Rob &amp; Andrea</v>
      </c>
      <c r="R2076" s="173" t="str">
        <f>IFERROR(VLOOKUP(Table2[[#This Row],[Enterprise ID]], 'ExistingRental-12.11'!A:H, 3, 0), "Not Open On 12.11")</f>
        <v>Not Open On 12.11</v>
      </c>
      <c r="S2076" s="167" t="str">
        <f>IF(Table2[[#This Row],[Start Rental Date]]="New Rental", "New Rental", "Rental Extension Request")</f>
        <v>New Rental</v>
      </c>
      <c r="T2076" s="167" t="str">
        <f>IFERROR(IF(Table2[[#This Row],[Date of this request]]-Table2[[#This Row],[Tech Service Date]]&lt;60, "New Hire Rental", "Truck Breakdown"), "New Hire Rental")</f>
        <v>Truck Breakdown</v>
      </c>
      <c r="U2076" s="167" t="str">
        <f>IFERROR(VLOOKUP(Table2[[#This Row],[Enterprise ID]], 'ExistingRental-12.11'!A:H, 7, 0), "Not Open On 12.11")</f>
        <v>Not Open On 12.11</v>
      </c>
      <c r="V2076" s="173">
        <f>IFERROR(VLOOKUP(Table2[[#This Row],[Enterprise ID]],'Tech-ServiceDate'!A:B,2,0), "EitherNewHire or Termed")</f>
        <v>35659</v>
      </c>
    </row>
    <row r="2077" spans="1:22" ht="33.75" customHeight="1">
      <c r="A2077" s="15">
        <v>46065</v>
      </c>
      <c r="B2077" s="8">
        <v>61851</v>
      </c>
      <c r="C2077" s="9" t="s">
        <v>19896</v>
      </c>
      <c r="D2077" s="10" t="s">
        <v>9214</v>
      </c>
      <c r="E2077" s="174" t="str">
        <f t="shared" si="77"/>
        <v>61851</v>
      </c>
      <c r="F2077" s="175">
        <f>IFERROR(VLOOKUP(D2077,'TPMS-auto'!A:J, 10,0), "Not-in-TPMS")</f>
        <v>8455876516</v>
      </c>
      <c r="G2077" s="175" t="str">
        <f>IFERROR(VLOOKUP(D2077,'TPMS-auto'!A:J,6,0),"Not-in-TPMS")</f>
        <v>061851</v>
      </c>
      <c r="H2077" s="6" t="s">
        <v>14676</v>
      </c>
      <c r="I2077" s="11"/>
      <c r="J2077" s="13"/>
      <c r="K2077" s="3" t="s">
        <v>14679</v>
      </c>
      <c r="L2077" s="13"/>
      <c r="M2077" s="13"/>
      <c r="N2077" s="13" t="s">
        <v>14680</v>
      </c>
      <c r="O2077" s="13" t="s">
        <v>14680</v>
      </c>
      <c r="P2077" s="166" t="str">
        <f>IFERROR(VLOOKUP(D2077,'TPMS-auto'!A:D, 4,0),"Not-in-TPMS")</f>
        <v>0007670</v>
      </c>
      <c r="Q2077" s="166" t="str">
        <f>VLOOKUP(Table2[[#This Row],[Unit Number]],Ops,3,0)</f>
        <v>Rob &amp; Andrea</v>
      </c>
      <c r="R2077" s="172" t="str">
        <f>IFERROR(VLOOKUP(Table2[[#This Row],[Enterprise ID]], 'ExistingRental-12.11'!A:H, 3, 0), "Not Open On 12.11")</f>
        <v>Not Open On 12.11</v>
      </c>
      <c r="S2077" s="166" t="str">
        <f>IF(Table2[[#This Row],[Start Rental Date]]="New Rental", "New Rental", "Rental Extension Request")</f>
        <v>New Rental</v>
      </c>
      <c r="T2077" s="166" t="str">
        <f>IFERROR(IF(Table2[[#This Row],[Date of this request]]-Table2[[#This Row],[Tech Service Date]]&lt;60, "New Hire Rental", "Truck Breakdown"), "New Hire Rental")</f>
        <v>Truck Breakdown</v>
      </c>
      <c r="U2077" s="166" t="str">
        <f>IFERROR(VLOOKUP(Table2[[#This Row],[Enterprise ID]], 'ExistingRental-12.11'!A:H, 7, 0), "Not Open On 12.11")</f>
        <v>Not Open On 12.11</v>
      </c>
      <c r="V2077" s="172">
        <f>IFERROR(VLOOKUP(Table2[[#This Row],[Enterprise ID]],'Tech-ServiceDate'!A:B,2,0), "EitherNewHire or Termed")</f>
        <v>44616</v>
      </c>
    </row>
    <row r="2078" spans="1:22" ht="33.75" customHeight="1">
      <c r="A2078" s="15">
        <v>46065</v>
      </c>
      <c r="B2078" s="8">
        <v>61166</v>
      </c>
      <c r="C2078" s="9" t="s">
        <v>19605</v>
      </c>
      <c r="D2078" s="10" t="s">
        <v>9335</v>
      </c>
      <c r="E2078" s="174" t="str">
        <f t="shared" si="77"/>
        <v>61166</v>
      </c>
      <c r="F2078" s="175">
        <f>IFERROR(VLOOKUP(D2078,'TPMS-auto'!A:J, 10,0), "Not-in-TPMS")</f>
        <v>4698531063</v>
      </c>
      <c r="G2078" s="175" t="str">
        <f>IFERROR(VLOOKUP(D2078,'TPMS-auto'!A:J,6,0),"Not-in-TPMS")</f>
        <v>033002</v>
      </c>
      <c r="H2078" s="12">
        <v>46055</v>
      </c>
      <c r="I2078" s="11" t="s">
        <v>19897</v>
      </c>
      <c r="J2078" s="13" t="s">
        <v>16716</v>
      </c>
      <c r="K2078" s="3" t="s">
        <v>14679</v>
      </c>
      <c r="L2078" s="13" t="s">
        <v>14680</v>
      </c>
      <c r="M2078" s="13"/>
      <c r="N2078" s="13" t="s">
        <v>14680</v>
      </c>
      <c r="O2078" s="13" t="s">
        <v>14680</v>
      </c>
      <c r="P2078" s="166" t="str">
        <f>IFERROR(VLOOKUP(D2078,'TPMS-auto'!A:D, 4,0),"Not-in-TPMS")</f>
        <v>0007995</v>
      </c>
      <c r="Q2078" s="166" t="str">
        <f>VLOOKUP(Table2[[#This Row],[Unit Number]],Ops,3,0)</f>
        <v>Carol &amp; Tasha</v>
      </c>
      <c r="R2078" s="172" t="str">
        <f>IFERROR(VLOOKUP(Table2[[#This Row],[Enterprise ID]], 'ExistingRental-12.11'!A:H, 3, 0), "Not Open On 12.11")</f>
        <v>Not Open On 12.11</v>
      </c>
      <c r="S2078" s="166" t="str">
        <f>IF(Table2[[#This Row],[Start Rental Date]]="New Rental", "New Rental", "Rental Extension Request")</f>
        <v>Rental Extension Request</v>
      </c>
      <c r="T2078" s="166" t="str">
        <f>IFERROR(IF(Table2[[#This Row],[Date of this request]]-Table2[[#This Row],[Tech Service Date]]&lt;60, "New Hire Rental", "Truck Breakdown"), "New Hire Rental")</f>
        <v>Truck Breakdown</v>
      </c>
      <c r="U2078" s="166" t="str">
        <f>IFERROR(VLOOKUP(Table2[[#This Row],[Enterprise ID]], 'ExistingRental-12.11'!A:H, 7, 0), "Not Open On 12.11")</f>
        <v>Not Open On 12.11</v>
      </c>
      <c r="V2078" s="172">
        <f>IFERROR(VLOOKUP(Table2[[#This Row],[Enterprise ID]],'Tech-ServiceDate'!A:B,2,0), "EitherNewHire or Termed")</f>
        <v>35102</v>
      </c>
    </row>
    <row r="2079" spans="1:22" ht="33.75" customHeight="1">
      <c r="A2079" s="15">
        <v>46065</v>
      </c>
      <c r="B2079" s="8">
        <v>23874</v>
      </c>
      <c r="C2079" s="9" t="s">
        <v>19148</v>
      </c>
      <c r="D2079" s="10" t="s">
        <v>15612</v>
      </c>
      <c r="E2079" s="174" t="str">
        <f t="shared" si="77"/>
        <v>23874</v>
      </c>
      <c r="F2079" s="175">
        <f>IFERROR(VLOOKUP(D2079,'TPMS-auto'!A:J, 10,0), "Not-in-TPMS")</f>
        <v>2194552219</v>
      </c>
      <c r="G2079" s="175" t="str">
        <f>IFERROR(VLOOKUP(D2079,'TPMS-auto'!A:J,6,0),"Not-in-TPMS")</f>
        <v>023874</v>
      </c>
      <c r="H2079" s="6" t="s">
        <v>14676</v>
      </c>
      <c r="I2079" s="11" t="s">
        <v>19898</v>
      </c>
      <c r="J2079" s="13" t="s">
        <v>19899</v>
      </c>
      <c r="K2079" s="3" t="s">
        <v>14679</v>
      </c>
      <c r="L2079" s="13" t="s">
        <v>14680</v>
      </c>
      <c r="M2079" s="13"/>
      <c r="N2079" s="13" t="s">
        <v>14680</v>
      </c>
      <c r="O2079" s="13" t="s">
        <v>14680</v>
      </c>
      <c r="P2079" s="166" t="str">
        <f>IFERROR(VLOOKUP(D2079,'TPMS-auto'!A:D, 4,0),"Not-in-TPMS")</f>
        <v>0008555</v>
      </c>
      <c r="Q2079" s="166" t="str">
        <f>VLOOKUP(Table2[[#This Row],[Unit Number]],Ops,3,0)</f>
        <v>Monica, Cheryl &amp; Machell</v>
      </c>
      <c r="R2079" s="172">
        <f>IFERROR(VLOOKUP(Table2[[#This Row],[Enterprise ID]], 'ExistingRental-12.11'!A:H, 3, 0), "Not Open On 12.11")</f>
        <v>45930</v>
      </c>
      <c r="S2079" s="166" t="str">
        <f>IF(Table2[[#This Row],[Start Rental Date]]="New Rental", "New Rental", "Rental Extension Request")</f>
        <v>New Rental</v>
      </c>
      <c r="T2079" s="166" t="str">
        <f>IFERROR(IF(Table2[[#This Row],[Date of this request]]-Table2[[#This Row],[Tech Service Date]]&lt;60, "New Hire Rental", "Truck Breakdown"), "New Hire Rental")</f>
        <v>Truck Breakdown</v>
      </c>
      <c r="U2079" s="166" t="str">
        <f>IFERROR(VLOOKUP(Table2[[#This Row],[Enterprise ID]], 'ExistingRental-12.11'!A:H, 7, 0), "Not Open On 12.11")</f>
        <v>LETWAN HAND</v>
      </c>
      <c r="V2079" s="172">
        <f>IFERROR(VLOOKUP(Table2[[#This Row],[Enterprise ID]],'Tech-ServiceDate'!A:B,2,0), "EitherNewHire or Termed")</f>
        <v>42954</v>
      </c>
    </row>
    <row r="2080" spans="1:22" ht="33.75" customHeight="1">
      <c r="A2080" s="15">
        <v>46065</v>
      </c>
      <c r="B2080" s="8">
        <v>23262</v>
      </c>
      <c r="C2080" s="9" t="s">
        <v>19900</v>
      </c>
      <c r="D2080" s="10" t="s">
        <v>10209</v>
      </c>
      <c r="E2080" s="174" t="str">
        <f t="shared" si="77"/>
        <v>23262</v>
      </c>
      <c r="F2080" s="175">
        <f>IFERROR(VLOOKUP(D2080,'TPMS-auto'!A:J, 10,0), "Not-in-TPMS")</f>
        <v>4178341339</v>
      </c>
      <c r="G2080" s="175" t="str">
        <f>IFERROR(VLOOKUP(D2080,'TPMS-auto'!A:J,6,0),"Not-in-TPMS")</f>
        <v>023262</v>
      </c>
      <c r="H2080" s="6" t="s">
        <v>14676</v>
      </c>
      <c r="I2080" s="11" t="s">
        <v>19901</v>
      </c>
      <c r="J2080" s="13" t="s">
        <v>19902</v>
      </c>
      <c r="K2080" s="3" t="s">
        <v>14679</v>
      </c>
      <c r="L2080" s="13" t="s">
        <v>14680</v>
      </c>
      <c r="M2080" s="13"/>
      <c r="N2080" s="13" t="s">
        <v>14680</v>
      </c>
      <c r="O2080" s="13" t="s">
        <v>14680</v>
      </c>
      <c r="P2080" s="166" t="str">
        <f>IFERROR(VLOOKUP(D2080,'TPMS-auto'!A:D, 4,0),"Not-in-TPMS")</f>
        <v>0008420</v>
      </c>
      <c r="Q2080" s="166" t="str">
        <f>VLOOKUP(Table2[[#This Row],[Unit Number]],Ops,3,0)</f>
        <v>Rob &amp; Andrea</v>
      </c>
      <c r="R2080" s="172" t="str">
        <f>IFERROR(VLOOKUP(Table2[[#This Row],[Enterprise ID]], 'ExistingRental-12.11'!A:H, 3, 0), "Not Open On 12.11")</f>
        <v>Not Open On 12.11</v>
      </c>
      <c r="S2080" s="166" t="str">
        <f>IF(Table2[[#This Row],[Start Rental Date]]="New Rental", "New Rental", "Rental Extension Request")</f>
        <v>New Rental</v>
      </c>
      <c r="T2080" s="166" t="str">
        <f>IFERROR(IF(Table2[[#This Row],[Date of this request]]-Table2[[#This Row],[Tech Service Date]]&lt;60, "New Hire Rental", "Truck Breakdown"), "New Hire Rental")</f>
        <v>Truck Breakdown</v>
      </c>
      <c r="U2080" s="166" t="str">
        <f>IFERROR(VLOOKUP(Table2[[#This Row],[Enterprise ID]], 'ExistingRental-12.11'!A:H, 7, 0), "Not Open On 12.11")</f>
        <v>Not Open On 12.11</v>
      </c>
      <c r="V2080" s="172">
        <f>IFERROR(VLOOKUP(Table2[[#This Row],[Enterprise ID]],'Tech-ServiceDate'!A:B,2,0), "EitherNewHire or Termed")</f>
        <v>36941</v>
      </c>
    </row>
    <row r="2081" spans="1:22" ht="33.75" customHeight="1">
      <c r="A2081" s="15">
        <v>46065</v>
      </c>
      <c r="B2081" s="8">
        <v>61304</v>
      </c>
      <c r="C2081" s="9" t="s">
        <v>19903</v>
      </c>
      <c r="D2081" s="10" t="s">
        <v>19904</v>
      </c>
      <c r="E2081" s="174" t="str">
        <f t="shared" si="77"/>
        <v>61304</v>
      </c>
      <c r="F2081" s="175">
        <f>IFERROR(VLOOKUP(D2081,'TPMS-auto'!A:J, 10,0), "Not-in-TPMS")</f>
        <v>4107256236</v>
      </c>
      <c r="G2081" s="175" t="str">
        <f>IFERROR(VLOOKUP(D2081,'TPMS-auto'!A:J,6,0),"Not-in-TPMS")</f>
        <v>061304</v>
      </c>
      <c r="H2081" s="6" t="s">
        <v>14676</v>
      </c>
      <c r="I2081" s="11" t="s">
        <v>15854</v>
      </c>
      <c r="J2081" s="13" t="s">
        <v>19905</v>
      </c>
      <c r="K2081" s="3" t="s">
        <v>14679</v>
      </c>
      <c r="L2081" s="13" t="s">
        <v>14680</v>
      </c>
      <c r="M2081" s="13"/>
      <c r="N2081" s="13" t="s">
        <v>14680</v>
      </c>
      <c r="O2081" s="13" t="s">
        <v>14680</v>
      </c>
      <c r="P2081" s="166" t="str">
        <f>IFERROR(VLOOKUP(D2081,'TPMS-auto'!A:D, 4,0),"Not-in-TPMS")</f>
        <v>0007084</v>
      </c>
      <c r="Q2081" s="166" t="str">
        <f>VLOOKUP(Table2[[#This Row],[Unit Number]],Ops,3,0)</f>
        <v>Monica, Cheryl &amp; Machell</v>
      </c>
      <c r="R2081" s="172" t="str">
        <f>IFERROR(VLOOKUP(Table2[[#This Row],[Enterprise ID]], 'ExistingRental-12.11'!A:H, 3, 0), "Not Open On 12.11")</f>
        <v>Not Open On 12.11</v>
      </c>
      <c r="S2081" s="166" t="str">
        <f>IF(Table2[[#This Row],[Start Rental Date]]="New Rental", "New Rental", "Rental Extension Request")</f>
        <v>New Rental</v>
      </c>
      <c r="T2081" s="166" t="str">
        <f>IFERROR(IF(Table2[[#This Row],[Date of this request]]-Table2[[#This Row],[Tech Service Date]]&lt;60, "New Hire Rental", "Truck Breakdown"), "New Hire Rental")</f>
        <v>Truck Breakdown</v>
      </c>
      <c r="U2081" s="166" t="str">
        <f>IFERROR(VLOOKUP(Table2[[#This Row],[Enterprise ID]], 'ExistingRental-12.11'!A:H, 7, 0), "Not Open On 12.11")</f>
        <v>Not Open On 12.11</v>
      </c>
      <c r="V2081" s="172">
        <f>IFERROR(VLOOKUP(Table2[[#This Row],[Enterprise ID]],'Tech-ServiceDate'!A:B,2,0), "EitherNewHire or Termed")</f>
        <v>45305</v>
      </c>
    </row>
    <row r="2082" spans="1:22" ht="33.75" customHeight="1">
      <c r="A2082" s="15">
        <v>46065</v>
      </c>
      <c r="B2082" s="8">
        <v>61369</v>
      </c>
      <c r="C2082" s="9" t="s">
        <v>17383</v>
      </c>
      <c r="D2082" s="10" t="s">
        <v>14957</v>
      </c>
      <c r="E2082" s="174" t="str">
        <f t="shared" si="77"/>
        <v>61369</v>
      </c>
      <c r="F2082" s="175">
        <f>IFERROR(VLOOKUP(D2082,'TPMS-auto'!A:J, 10,0), "Not-in-TPMS")</f>
        <v>2569217517</v>
      </c>
      <c r="G2082" s="175" t="str">
        <f>IFERROR(VLOOKUP(D2082,'TPMS-auto'!A:J,6,0),"Not-in-TPMS")</f>
        <v>061369</v>
      </c>
      <c r="H2082" s="6" t="s">
        <v>14676</v>
      </c>
      <c r="I2082" s="11" t="s">
        <v>19906</v>
      </c>
      <c r="J2082" s="13" t="s">
        <v>19907</v>
      </c>
      <c r="K2082" s="3" t="s">
        <v>14679</v>
      </c>
      <c r="L2082" s="13" t="s">
        <v>14680</v>
      </c>
      <c r="M2082" s="13"/>
      <c r="N2082" s="13" t="s">
        <v>14680</v>
      </c>
      <c r="O2082" s="13" t="s">
        <v>14680</v>
      </c>
      <c r="P2082" s="166" t="str">
        <f>IFERROR(VLOOKUP(D2082,'TPMS-auto'!A:D, 4,0),"Not-in-TPMS")</f>
        <v>0008035</v>
      </c>
      <c r="Q2082" s="166" t="str">
        <f>VLOOKUP(Table2[[#This Row],[Unit Number]],Ops,3,0)</f>
        <v>Rob &amp; Andrea</v>
      </c>
      <c r="R2082" s="172" t="str">
        <f>IFERROR(VLOOKUP(Table2[[#This Row],[Enterprise ID]], 'ExistingRental-12.11'!A:H, 3, 0), "Not Open On 12.11")</f>
        <v>Not Open On 12.11</v>
      </c>
      <c r="S2082" s="166" t="str">
        <f>IF(Table2[[#This Row],[Start Rental Date]]="New Rental", "New Rental", "Rental Extension Request")</f>
        <v>New Rental</v>
      </c>
      <c r="T2082" s="166" t="str">
        <f>IFERROR(IF(Table2[[#This Row],[Date of this request]]-Table2[[#This Row],[Tech Service Date]]&lt;60, "New Hire Rental", "Truck Breakdown"), "New Hire Rental")</f>
        <v>Truck Breakdown</v>
      </c>
      <c r="U2082" s="166" t="str">
        <f>IFERROR(VLOOKUP(Table2[[#This Row],[Enterprise ID]], 'ExistingRental-12.11'!A:H, 7, 0), "Not Open On 12.11")</f>
        <v>Not Open On 12.11</v>
      </c>
      <c r="V2082" s="172">
        <f>IFERROR(VLOOKUP(Table2[[#This Row],[Enterprise ID]],'Tech-ServiceDate'!A:B,2,0), "EitherNewHire or Termed")</f>
        <v>45354</v>
      </c>
    </row>
    <row r="2083" spans="1:22" ht="33.75" customHeight="1">
      <c r="A2083" s="15">
        <v>46065</v>
      </c>
      <c r="B2083" s="8">
        <v>46209</v>
      </c>
      <c r="C2083" s="9" t="s">
        <v>19351</v>
      </c>
      <c r="D2083" s="10" t="s">
        <v>14771</v>
      </c>
      <c r="E2083" s="174" t="str">
        <f t="shared" si="77"/>
        <v>46209</v>
      </c>
      <c r="F2083" s="175">
        <f>IFERROR(VLOOKUP(D2083,'TPMS-auto'!A:J, 10,0), "Not-in-TPMS")</f>
        <v>2109150317</v>
      </c>
      <c r="G2083" s="175" t="str">
        <f>IFERROR(VLOOKUP(D2083,'TPMS-auto'!A:J,6,0),"Not-in-TPMS")</f>
        <v>046209</v>
      </c>
      <c r="H2083" s="6" t="s">
        <v>14676</v>
      </c>
      <c r="I2083" s="11" t="s">
        <v>19352</v>
      </c>
      <c r="J2083" s="13" t="s">
        <v>16716</v>
      </c>
      <c r="K2083" s="3" t="s">
        <v>14679</v>
      </c>
      <c r="L2083" s="13" t="s">
        <v>14680</v>
      </c>
      <c r="M2083" s="13"/>
      <c r="N2083" s="13" t="s">
        <v>14680</v>
      </c>
      <c r="O2083" s="13" t="s">
        <v>14680</v>
      </c>
      <c r="P2083" s="166" t="str">
        <f>IFERROR(VLOOKUP(D2083,'TPMS-auto'!A:D, 4,0),"Not-in-TPMS")</f>
        <v>0008147</v>
      </c>
      <c r="Q2083" s="166" t="str">
        <f>VLOOKUP(Table2[[#This Row],[Unit Number]],Ops,3,0)</f>
        <v>Carol &amp; Tasha</v>
      </c>
      <c r="R2083" s="172">
        <f>IFERROR(VLOOKUP(Table2[[#This Row],[Enterprise ID]], 'ExistingRental-12.11'!A:H, 3, 0), "Not Open On 12.11")</f>
        <v>45960</v>
      </c>
      <c r="S2083" s="166" t="str">
        <f>IF(Table2[[#This Row],[Start Rental Date]]="New Rental", "New Rental", "Rental Extension Request")</f>
        <v>New Rental</v>
      </c>
      <c r="T2083" s="166" t="str">
        <f>IFERROR(IF(Table2[[#This Row],[Date of this request]]-Table2[[#This Row],[Tech Service Date]]&lt;60, "New Hire Rental", "Truck Breakdown"), "New Hire Rental")</f>
        <v>Truck Breakdown</v>
      </c>
      <c r="U2083" s="166" t="str">
        <f>IFERROR(VLOOKUP(Table2[[#This Row],[Enterprise ID]], 'ExistingRental-12.11'!A:H, 7, 0), "Not Open On 12.11")</f>
        <v>JORGE PENA</v>
      </c>
      <c r="V2083" s="172">
        <f>IFERROR(VLOOKUP(Table2[[#This Row],[Enterprise ID]],'Tech-ServiceDate'!A:B,2,0), "EitherNewHire or Termed")</f>
        <v>44980</v>
      </c>
    </row>
    <row r="2084" spans="1:22" ht="33.75" customHeight="1">
      <c r="A2084" s="15">
        <v>46066</v>
      </c>
      <c r="B2084" s="8">
        <v>22335</v>
      </c>
      <c r="C2084" s="9" t="s">
        <v>17374</v>
      </c>
      <c r="D2084" s="10" t="s">
        <v>16990</v>
      </c>
      <c r="E2084" s="174" t="str">
        <f t="shared" si="77"/>
        <v>22335</v>
      </c>
      <c r="F2084" s="175">
        <f>IFERROR(VLOOKUP(D2084,'TPMS-auto'!A:J, 10,0), "Not-in-TPMS")</f>
        <v>6052312334</v>
      </c>
      <c r="G2084" s="175" t="str">
        <f>IFERROR(VLOOKUP(D2084,'TPMS-auto'!A:J,6,0),"Not-in-TPMS")</f>
        <v>022334</v>
      </c>
      <c r="H2084" s="6" t="s">
        <v>14676</v>
      </c>
      <c r="I2084" s="11" t="s">
        <v>19908</v>
      </c>
      <c r="J2084" s="13" t="s">
        <v>19909</v>
      </c>
      <c r="K2084" s="3" t="s">
        <v>14679</v>
      </c>
      <c r="L2084" s="13" t="s">
        <v>14680</v>
      </c>
      <c r="M2084" s="13"/>
      <c r="N2084" s="13" t="s">
        <v>14680</v>
      </c>
      <c r="O2084" s="13" t="s">
        <v>14680</v>
      </c>
      <c r="P2084" s="166" t="str">
        <f>IFERROR(VLOOKUP(D2084,'TPMS-auto'!A:D, 4,0),"Not-in-TPMS")</f>
        <v>0008162</v>
      </c>
      <c r="Q2084" s="166" t="str">
        <f>VLOOKUP(Table2[[#This Row],[Unit Number]],Ops,3,0)</f>
        <v>Monica, Cheryl &amp; Machell</v>
      </c>
      <c r="R2084" s="172">
        <f>IFERROR(VLOOKUP(Table2[[#This Row],[Enterprise ID]], 'ExistingRental-12.11'!A:H, 3, 0), "Not Open On 12.11")</f>
        <v>45959</v>
      </c>
      <c r="S2084" s="166" t="str">
        <f>IF(Table2[[#This Row],[Start Rental Date]]="New Rental", "New Rental", "Rental Extension Request")</f>
        <v>New Rental</v>
      </c>
      <c r="T2084" s="166" t="str">
        <f>IFERROR(IF(Table2[[#This Row],[Date of this request]]-Table2[[#This Row],[Tech Service Date]]&lt;60, "New Hire Rental", "Truck Breakdown"), "New Hire Rental")</f>
        <v>Truck Breakdown</v>
      </c>
      <c r="U2084" s="166" t="str">
        <f>IFERROR(VLOOKUP(Table2[[#This Row],[Enterprise ID]], 'ExistingRental-12.11'!A:H, 7, 0), "Not Open On 12.11")</f>
        <v>DORIAN WADE</v>
      </c>
      <c r="V2084" s="172">
        <f>IFERROR(VLOOKUP(Table2[[#This Row],[Enterprise ID]],'Tech-ServiceDate'!A:B,2,0), "EitherNewHire or Termed")</f>
        <v>45935</v>
      </c>
    </row>
    <row r="2085" spans="1:22" ht="33.75" customHeight="1">
      <c r="A2085" s="15">
        <v>46066</v>
      </c>
      <c r="B2085" s="8">
        <v>22128</v>
      </c>
      <c r="C2085" s="9" t="s">
        <v>19910</v>
      </c>
      <c r="D2085" s="10" t="s">
        <v>1584</v>
      </c>
      <c r="E2085" s="174" t="str">
        <f t="shared" si="77"/>
        <v>22128</v>
      </c>
      <c r="F2085" s="175">
        <f>IFERROR(VLOOKUP(D2085,'TPMS-auto'!A:J, 10,0), "Not-in-TPMS")</f>
        <v>4104248438</v>
      </c>
      <c r="G2085" s="175" t="str">
        <f>IFERROR(VLOOKUP(D2085,'TPMS-auto'!A:J,6,0),"Not-in-TPMS")</f>
        <v>022128</v>
      </c>
      <c r="H2085" s="6" t="s">
        <v>14676</v>
      </c>
      <c r="I2085" s="11" t="s">
        <v>19911</v>
      </c>
      <c r="J2085" s="13" t="s">
        <v>19912</v>
      </c>
      <c r="K2085" s="3" t="s">
        <v>14679</v>
      </c>
      <c r="L2085" s="13" t="s">
        <v>14680</v>
      </c>
      <c r="M2085" s="13"/>
      <c r="N2085" s="13" t="s">
        <v>14680</v>
      </c>
      <c r="O2085" s="13" t="s">
        <v>14680</v>
      </c>
      <c r="P2085" s="166" t="str">
        <f>IFERROR(VLOOKUP(D2085,'TPMS-auto'!A:D, 4,0),"Not-in-TPMS")</f>
        <v>0007084</v>
      </c>
      <c r="Q2085" s="166" t="str">
        <f>VLOOKUP(Table2[[#This Row],[Unit Number]],Ops,3,0)</f>
        <v>Monica, Cheryl &amp; Machell</v>
      </c>
      <c r="R2085" s="172" t="str">
        <f>IFERROR(VLOOKUP(Table2[[#This Row],[Enterprise ID]], 'ExistingRental-12.11'!A:H, 3, 0), "Not Open On 12.11")</f>
        <v>Not Open On 12.11</v>
      </c>
      <c r="S2085" s="166" t="str">
        <f>IF(Table2[[#This Row],[Start Rental Date]]="New Rental", "New Rental", "Rental Extension Request")</f>
        <v>New Rental</v>
      </c>
      <c r="T2085" s="166" t="str">
        <f>IFERROR(IF(Table2[[#This Row],[Date of this request]]-Table2[[#This Row],[Tech Service Date]]&lt;60, "New Hire Rental", "Truck Breakdown"), "New Hire Rental")</f>
        <v>Truck Breakdown</v>
      </c>
      <c r="U2085" s="166" t="str">
        <f>IFERROR(VLOOKUP(Table2[[#This Row],[Enterprise ID]], 'ExistingRental-12.11'!A:H, 7, 0), "Not Open On 12.11")</f>
        <v>Not Open On 12.11</v>
      </c>
      <c r="V2085" s="172">
        <f>IFERROR(VLOOKUP(Table2[[#This Row],[Enterprise ID]],'Tech-ServiceDate'!A:B,2,0), "EitherNewHire or Termed")</f>
        <v>38167</v>
      </c>
    </row>
    <row r="2086" spans="1:22" ht="33.75" customHeight="1">
      <c r="A2086" s="15">
        <v>46066</v>
      </c>
      <c r="B2086" s="7">
        <v>37377</v>
      </c>
      <c r="C2086" s="4" t="s">
        <v>17938</v>
      </c>
      <c r="D2086" s="5" t="s">
        <v>16218</v>
      </c>
      <c r="E2086" s="176" t="str">
        <f t="shared" si="77"/>
        <v>37377</v>
      </c>
      <c r="F2086" s="181">
        <f>IFERROR(VLOOKUP(D2086,'TPMS-auto'!A:J, 10,0), "Not-in-TPMS")</f>
        <v>7437703466</v>
      </c>
      <c r="G2086" s="181" t="str">
        <f>IFERROR(VLOOKUP(D2086,'TPMS-auto'!A:J,6,0),"Not-in-TPMS")</f>
        <v>037377</v>
      </c>
      <c r="H2086" s="6">
        <v>45996</v>
      </c>
      <c r="I2086" s="2" t="s">
        <v>19913</v>
      </c>
      <c r="J2086" s="3" t="s">
        <v>19914</v>
      </c>
      <c r="K2086" s="3" t="s">
        <v>14679</v>
      </c>
      <c r="L2086" s="13" t="s">
        <v>14680</v>
      </c>
      <c r="M2086" s="13"/>
      <c r="N2086" s="13" t="s">
        <v>14680</v>
      </c>
      <c r="O2086" s="13" t="s">
        <v>14680</v>
      </c>
      <c r="P2086" s="166" t="str">
        <f>IFERROR(VLOOKUP(D2086,'TPMS-auto'!A:D, 4,0),"Not-in-TPMS")</f>
        <v>0008175</v>
      </c>
      <c r="Q2086" s="166" t="str">
        <f>VLOOKUP(Table2[[#This Row],[Unit Number]],Ops,3,0)</f>
        <v>Rob &amp; Andrea</v>
      </c>
      <c r="R2086" s="173">
        <f>IFERROR(VLOOKUP(Table2[[#This Row],[Enterprise ID]], 'ExistingRental-12.11'!A:H, 3, 0), "Not Open On 12.11")</f>
        <v>45996</v>
      </c>
      <c r="S2086" s="167" t="str">
        <f>IF(Table2[[#This Row],[Start Rental Date]]="New Rental", "New Rental", "Rental Extension Request")</f>
        <v>Rental Extension Request</v>
      </c>
      <c r="T2086" s="167" t="str">
        <f>IFERROR(IF(Table2[[#This Row],[Date of this request]]-Table2[[#This Row],[Tech Service Date]]&lt;60, "New Hire Rental", "Truck Breakdown"), "New Hire Rental")</f>
        <v>Truck Breakdown</v>
      </c>
      <c r="U2086" s="167" t="str">
        <f>IFERROR(VLOOKUP(Table2[[#This Row],[Enterprise ID]], 'ExistingRental-12.11'!A:H, 7, 0), "Not Open On 12.11")</f>
        <v>ISAAC CURTIS</v>
      </c>
      <c r="V2086" s="173">
        <f>IFERROR(VLOOKUP(Table2[[#This Row],[Enterprise ID]],'Tech-ServiceDate'!A:B,2,0), "EitherNewHire or Termed")</f>
        <v>45935</v>
      </c>
    </row>
    <row r="2087" spans="1:22" ht="33.75" customHeight="1">
      <c r="A2087" s="15">
        <v>46066</v>
      </c>
      <c r="B2087" s="8">
        <v>46957</v>
      </c>
      <c r="C2087" s="9" t="s">
        <v>19731</v>
      </c>
      <c r="D2087" s="10" t="s">
        <v>18026</v>
      </c>
      <c r="E2087" s="174" t="str">
        <f t="shared" si="77"/>
        <v>46957</v>
      </c>
      <c r="F2087" s="175">
        <f>IFERROR(VLOOKUP(D2087,'TPMS-auto'!A:J, 10,0), "Not-in-TPMS")</f>
        <v>7574043471</v>
      </c>
      <c r="G2087" s="175" t="str">
        <f>IFERROR(VLOOKUP(D2087,'TPMS-auto'!A:J,6,0),"Not-in-TPMS")</f>
        <v>046957</v>
      </c>
      <c r="H2087" s="12">
        <v>46059</v>
      </c>
      <c r="I2087" s="2" t="s">
        <v>19732</v>
      </c>
      <c r="J2087" s="3" t="s">
        <v>19733</v>
      </c>
      <c r="K2087" s="3" t="s">
        <v>14679</v>
      </c>
      <c r="L2087" s="13" t="s">
        <v>14680</v>
      </c>
      <c r="M2087" s="13"/>
      <c r="N2087" s="13" t="s">
        <v>14680</v>
      </c>
      <c r="O2087" s="13" t="s">
        <v>14680</v>
      </c>
      <c r="P2087" s="166" t="str">
        <f>IFERROR(VLOOKUP(D2087,'TPMS-auto'!A:D, 4,0),"Not-in-TPMS")</f>
        <v>0008175</v>
      </c>
      <c r="Q2087" s="166" t="str">
        <f>VLOOKUP(Table2[[#This Row],[Unit Number]],Ops,3,0)</f>
        <v>Rob &amp; Andrea</v>
      </c>
      <c r="R2087" s="172">
        <f>IFERROR(VLOOKUP(Table2[[#This Row],[Enterprise ID]], 'ExistingRental-12.11'!A:H, 3, 0), "Not Open On 12.11")</f>
        <v>45992</v>
      </c>
      <c r="S2087" s="166" t="str">
        <f>IF(Table2[[#This Row],[Start Rental Date]]="New Rental", "New Rental", "Rental Extension Request")</f>
        <v>Rental Extension Request</v>
      </c>
      <c r="T2087" s="166" t="str">
        <f>IFERROR(IF(Table2[[#This Row],[Date of this request]]-Table2[[#This Row],[Tech Service Date]]&lt;60, "New Hire Rental", "Truck Breakdown"), "New Hire Rental")</f>
        <v>Truck Breakdown</v>
      </c>
      <c r="U2087" s="166" t="str">
        <f>IFERROR(VLOOKUP(Table2[[#This Row],[Enterprise ID]], 'ExistingRental-12.11'!A:H, 7, 0), "Not Open On 12.11")</f>
        <v>ALEX BRAVAR</v>
      </c>
      <c r="V2087" s="172">
        <f>IFERROR(VLOOKUP(Table2[[#This Row],[Enterprise ID]],'Tech-ServiceDate'!A:B,2,0), "EitherNewHire or Termed")</f>
        <v>44250</v>
      </c>
    </row>
    <row r="2088" spans="1:22" ht="33.75" customHeight="1">
      <c r="A2088" s="15">
        <v>46066</v>
      </c>
      <c r="B2088" s="8">
        <v>47021</v>
      </c>
      <c r="C2088" s="9" t="s">
        <v>19915</v>
      </c>
      <c r="D2088" s="10" t="s">
        <v>17090</v>
      </c>
      <c r="E2088" s="174" t="str">
        <f t="shared" si="77"/>
        <v>47021</v>
      </c>
      <c r="F2088" s="175">
        <f>IFERROR(VLOOKUP(D2088,'TPMS-auto'!A:J, 10,0), "Not-in-TPMS")</f>
        <v>9784791029</v>
      </c>
      <c r="G2088" s="175" t="str">
        <f>IFERROR(VLOOKUP(D2088,'TPMS-auto'!A:J,6,0),"Not-in-TPMS")</f>
        <v>047021</v>
      </c>
      <c r="H2088" s="6" t="s">
        <v>14676</v>
      </c>
      <c r="I2088" s="11" t="s">
        <v>19916</v>
      </c>
      <c r="J2088" s="13" t="s">
        <v>19917</v>
      </c>
      <c r="K2088" s="3" t="s">
        <v>14679</v>
      </c>
      <c r="L2088" s="13" t="s">
        <v>14680</v>
      </c>
      <c r="M2088" s="13"/>
      <c r="N2088" s="13" t="s">
        <v>14680</v>
      </c>
      <c r="O2088" s="13" t="s">
        <v>14680</v>
      </c>
      <c r="P2088" s="166" t="str">
        <f>IFERROR(VLOOKUP(D2088,'TPMS-auto'!A:D, 4,0),"Not-in-TPMS")</f>
        <v>0007670</v>
      </c>
      <c r="Q2088" s="166" t="str">
        <f>VLOOKUP(Table2[[#This Row],[Unit Number]],Ops,3,0)</f>
        <v>Rob &amp; Andrea</v>
      </c>
      <c r="R2088" s="172">
        <f>IFERROR(VLOOKUP(Table2[[#This Row],[Enterprise ID]], 'ExistingRental-12.11'!A:H, 3, 0), "Not Open On 12.11")</f>
        <v>45892</v>
      </c>
      <c r="S2088" s="166" t="str">
        <f>IF(Table2[[#This Row],[Start Rental Date]]="New Rental", "New Rental", "Rental Extension Request")</f>
        <v>New Rental</v>
      </c>
      <c r="T2088" s="166" t="str">
        <f>IFERROR(IF(Table2[[#This Row],[Date of this request]]-Table2[[#This Row],[Tech Service Date]]&lt;60, "New Hire Rental", "Truck Breakdown"), "New Hire Rental")</f>
        <v>Truck Breakdown</v>
      </c>
      <c r="U2088" s="166" t="str">
        <f>IFERROR(VLOOKUP(Table2[[#This Row],[Enterprise ID]], 'ExistingRental-12.11'!A:H, 7, 0), "Not Open On 12.11")</f>
        <v>MICHAEL BORGES</v>
      </c>
      <c r="V2088" s="172">
        <f>IFERROR(VLOOKUP(Table2[[#This Row],[Enterprise ID]],'Tech-ServiceDate'!A:B,2,0), "EitherNewHire or Termed")</f>
        <v>45949</v>
      </c>
    </row>
    <row r="2089" spans="1:22" ht="33.75" customHeight="1">
      <c r="A2089" s="15">
        <v>46066</v>
      </c>
      <c r="B2089" s="8">
        <v>21222</v>
      </c>
      <c r="C2089" s="9" t="s">
        <v>19109</v>
      </c>
      <c r="D2089" s="10" t="s">
        <v>19110</v>
      </c>
      <c r="E2089" s="174" t="str">
        <f t="shared" si="77"/>
        <v>21222</v>
      </c>
      <c r="F2089" s="175" t="str">
        <f>IFERROR(VLOOKUP(D2089,'TPMS-auto'!A:J, 10,0), "Not-in-TPMS")</f>
        <v>Not-in-TPMS</v>
      </c>
      <c r="G2089" s="175" t="str">
        <f>IFERROR(VLOOKUP(D2089,'TPMS-auto'!A:J,6,0),"Not-in-TPMS")</f>
        <v>Not-in-TPMS</v>
      </c>
      <c r="H2089" s="12">
        <v>46058</v>
      </c>
      <c r="I2089" s="11" t="s">
        <v>19918</v>
      </c>
      <c r="J2089" s="13" t="s">
        <v>19919</v>
      </c>
      <c r="K2089" s="3" t="s">
        <v>14679</v>
      </c>
      <c r="L2089" s="13" t="s">
        <v>14680</v>
      </c>
      <c r="M2089" s="13"/>
      <c r="N2089" s="13" t="s">
        <v>14680</v>
      </c>
      <c r="O2089" s="13" t="s">
        <v>14680</v>
      </c>
      <c r="P2089" s="166" t="str">
        <f>IFERROR(VLOOKUP(D2089,'TPMS-auto'!A:D, 4,0),"Not-in-TPMS")</f>
        <v>Not-in-TPMS</v>
      </c>
      <c r="Q2089" s="166" t="e">
        <f>VLOOKUP(Table2[[#This Row],[Unit Number]],Ops,3,0)</f>
        <v>#N/A</v>
      </c>
      <c r="R2089" s="172" t="str">
        <f>IFERROR(VLOOKUP(Table2[[#This Row],[Enterprise ID]], 'ExistingRental-12.11'!A:H, 3, 0), "Not Open On 12.11")</f>
        <v>Not Open On 12.11</v>
      </c>
      <c r="S2089" s="166" t="str">
        <f>IF(Table2[[#This Row],[Start Rental Date]]="New Rental", "New Rental", "Rental Extension Request")</f>
        <v>Rental Extension Request</v>
      </c>
      <c r="T2089" s="166" t="str">
        <f>IFERROR(IF(Table2[[#This Row],[Date of this request]]-Table2[[#This Row],[Tech Service Date]]&lt;60, "New Hire Rental", "Truck Breakdown"), "New Hire Rental")</f>
        <v>New Hire Rental</v>
      </c>
      <c r="U2089" s="166" t="str">
        <f>IFERROR(VLOOKUP(Table2[[#This Row],[Enterprise ID]], 'ExistingRental-12.11'!A:H, 7, 0), "Not Open On 12.11")</f>
        <v>Not Open On 12.11</v>
      </c>
      <c r="V2089" s="172" t="str">
        <f>IFERROR(VLOOKUP(Table2[[#This Row],[Enterprise ID]],'Tech-ServiceDate'!A:B,2,0), "EitherNewHire or Termed")</f>
        <v>EitherNewHire or Termed</v>
      </c>
    </row>
    <row r="2090" spans="1:22" ht="33.75" customHeight="1">
      <c r="A2090" s="15">
        <v>46066</v>
      </c>
      <c r="B2090" s="8">
        <v>21851</v>
      </c>
      <c r="C2090" s="9" t="s">
        <v>19920</v>
      </c>
      <c r="D2090" s="10" t="s">
        <v>18679</v>
      </c>
      <c r="E2090" s="174" t="str">
        <f t="shared" si="77"/>
        <v>21851</v>
      </c>
      <c r="F2090" s="175">
        <f>IFERROR(VLOOKUP(D2090,'TPMS-auto'!A:J, 10,0), "Not-in-TPMS")</f>
        <v>3039610023</v>
      </c>
      <c r="G2090" s="175" t="str">
        <f>IFERROR(VLOOKUP(D2090,'TPMS-auto'!A:J,6,0),"Not-in-TPMS")</f>
        <v>061193</v>
      </c>
      <c r="H2090" s="12"/>
      <c r="I2090" s="11"/>
      <c r="J2090" s="13" t="s">
        <v>19921</v>
      </c>
      <c r="K2090" s="3" t="s">
        <v>14679</v>
      </c>
      <c r="L2090" s="13" t="s">
        <v>14680</v>
      </c>
      <c r="M2090" s="13"/>
      <c r="N2090" s="13" t="s">
        <v>14680</v>
      </c>
      <c r="O2090" s="13" t="s">
        <v>14680</v>
      </c>
      <c r="P2090" s="166" t="str">
        <f>IFERROR(VLOOKUP(D2090,'TPMS-auto'!A:D, 4,0),"Not-in-TPMS")</f>
        <v>0008169</v>
      </c>
      <c r="Q2090" s="166" t="str">
        <f>VLOOKUP(Table2[[#This Row],[Unit Number]],Ops,3,0)</f>
        <v>Carol &amp; Tasha</v>
      </c>
      <c r="R2090" s="172" t="str">
        <f>IFERROR(VLOOKUP(Table2[[#This Row],[Enterprise ID]], 'ExistingRental-12.11'!A:H, 3, 0), "Not Open On 12.11")</f>
        <v>Not Open On 12.11</v>
      </c>
      <c r="S2090" s="166" t="str">
        <f>IF(Table2[[#This Row],[Start Rental Date]]="New Rental", "New Rental", "Rental Extension Request")</f>
        <v>Rental Extension Request</v>
      </c>
      <c r="T2090" s="166" t="str">
        <f>IFERROR(IF(Table2[[#This Row],[Date of this request]]-Table2[[#This Row],[Tech Service Date]]&lt;60, "New Hire Rental", "Truck Breakdown"), "New Hire Rental")</f>
        <v>Truck Breakdown</v>
      </c>
      <c r="U2090" s="166" t="str">
        <f>IFERROR(VLOOKUP(Table2[[#This Row],[Enterprise ID]], 'ExistingRental-12.11'!A:H, 7, 0), "Not Open On 12.11")</f>
        <v>Not Open On 12.11</v>
      </c>
      <c r="V2090" s="172">
        <f>IFERROR(VLOOKUP(Table2[[#This Row],[Enterprise ID]],'Tech-ServiceDate'!A:B,2,0), "EitherNewHire or Termed")</f>
        <v>45564</v>
      </c>
    </row>
    <row r="2091" spans="1:22" ht="33.75" customHeight="1">
      <c r="A2091" s="15">
        <v>46066</v>
      </c>
      <c r="B2091" s="8">
        <v>46553</v>
      </c>
      <c r="C2091" s="9" t="s">
        <v>18434</v>
      </c>
      <c r="D2091" s="10" t="s">
        <v>18435</v>
      </c>
      <c r="E2091" s="174" t="str">
        <f t="shared" si="77"/>
        <v>46553</v>
      </c>
      <c r="F2091" s="175">
        <f>IFERROR(VLOOKUP(D2091,'TPMS-auto'!A:J, 10,0), "Not-in-TPMS")</f>
        <v>0</v>
      </c>
      <c r="G2091" s="175">
        <f>IFERROR(VLOOKUP(D2091,'TPMS-auto'!A:J,6,0),"Not-in-TPMS")</f>
        <v>0</v>
      </c>
      <c r="H2091" s="12">
        <v>46042</v>
      </c>
      <c r="I2091" s="11" t="s">
        <v>19327</v>
      </c>
      <c r="J2091" s="13" t="s">
        <v>19922</v>
      </c>
      <c r="K2091" s="3" t="s">
        <v>14679</v>
      </c>
      <c r="L2091" s="13" t="s">
        <v>14680</v>
      </c>
      <c r="M2091" s="13"/>
      <c r="N2091" s="13" t="s">
        <v>14680</v>
      </c>
      <c r="O2091" s="13" t="s">
        <v>14680</v>
      </c>
      <c r="P2091" s="166" t="str">
        <f>IFERROR(VLOOKUP(D2091,'TPMS-auto'!A:D, 4,0),"Not-in-TPMS")</f>
        <v>0004766</v>
      </c>
      <c r="Q2091" s="166" t="str">
        <f>VLOOKUP(Table2[[#This Row],[Unit Number]],Ops,3,0)</f>
        <v>Rob &amp; Andrea</v>
      </c>
      <c r="R2091" s="172" t="str">
        <f>IFERROR(VLOOKUP(Table2[[#This Row],[Enterprise ID]], 'ExistingRental-12.11'!A:H, 3, 0), "Not Open On 12.11")</f>
        <v>Not Open On 12.11</v>
      </c>
      <c r="S2091" s="166" t="str">
        <f>IF(Table2[[#This Row],[Start Rental Date]]="New Rental", "New Rental", "Rental Extension Request")</f>
        <v>Rental Extension Request</v>
      </c>
      <c r="T2091" s="166" t="str">
        <f>IFERROR(IF(Table2[[#This Row],[Date of this request]]-Table2[[#This Row],[Tech Service Date]]&lt;60, "New Hire Rental", "Truck Breakdown"), "New Hire Rental")</f>
        <v>New Hire Rental</v>
      </c>
      <c r="U2091" s="166" t="str">
        <f>IFERROR(VLOOKUP(Table2[[#This Row],[Enterprise ID]], 'ExistingRental-12.11'!A:H, 7, 0), "Not Open On 12.11")</f>
        <v>Not Open On 12.11</v>
      </c>
      <c r="V2091" s="172" t="str">
        <f>IFERROR(VLOOKUP(Table2[[#This Row],[Enterprise ID]],'Tech-ServiceDate'!A:B,2,0), "EitherNewHire or Termed")</f>
        <v>EitherNewHire or Termed</v>
      </c>
    </row>
    <row r="2092" spans="1:22" ht="33.75" customHeight="1">
      <c r="A2092" s="15">
        <v>46066</v>
      </c>
      <c r="B2092" s="8">
        <v>46454</v>
      </c>
      <c r="C2092" s="9" t="s">
        <v>19923</v>
      </c>
      <c r="D2092" s="10" t="s">
        <v>19924</v>
      </c>
      <c r="E2092" s="174" t="str">
        <f t="shared" si="77"/>
        <v>46454</v>
      </c>
      <c r="F2092" s="175">
        <f>IFERROR(VLOOKUP(D2092,'TPMS-auto'!A:J, 10,0), "Not-in-TPMS")</f>
        <v>9284185985</v>
      </c>
      <c r="G2092" s="175" t="str">
        <f>IFERROR(VLOOKUP(D2092,'TPMS-auto'!A:J,6,0),"Not-in-TPMS")</f>
        <v>046454</v>
      </c>
      <c r="H2092" s="6" t="s">
        <v>14676</v>
      </c>
      <c r="I2092" s="11" t="s">
        <v>19925</v>
      </c>
      <c r="J2092" s="13" t="s">
        <v>19926</v>
      </c>
      <c r="K2092" s="3" t="s">
        <v>14679</v>
      </c>
      <c r="L2092" s="13" t="s">
        <v>14680</v>
      </c>
      <c r="M2092" s="13"/>
      <c r="N2092" s="13" t="s">
        <v>14680</v>
      </c>
      <c r="O2092" s="13" t="s">
        <v>14680</v>
      </c>
      <c r="P2092" s="166" t="str">
        <f>IFERROR(VLOOKUP(D2092,'TPMS-auto'!A:D, 4,0),"Not-in-TPMS")</f>
        <v>0007088</v>
      </c>
      <c r="Q2092" s="166" t="str">
        <f>VLOOKUP(Table2[[#This Row],[Unit Number]],Ops,3,0)</f>
        <v>Carol &amp; Tasha</v>
      </c>
      <c r="R2092" s="172" t="str">
        <f>IFERROR(VLOOKUP(Table2[[#This Row],[Enterprise ID]], 'ExistingRental-12.11'!A:H, 3, 0), "Not Open On 12.11")</f>
        <v>Not Open On 12.11</v>
      </c>
      <c r="S2092" s="166" t="str">
        <f>IF(Table2[[#This Row],[Start Rental Date]]="New Rental", "New Rental", "Rental Extension Request")</f>
        <v>New Rental</v>
      </c>
      <c r="T2092" s="166" t="str">
        <f>IFERROR(IF(Table2[[#This Row],[Date of this request]]-Table2[[#This Row],[Tech Service Date]]&lt;60, "New Hire Rental", "Truck Breakdown"), "New Hire Rental")</f>
        <v>Truck Breakdown</v>
      </c>
      <c r="U2092" s="166" t="str">
        <f>IFERROR(VLOOKUP(Table2[[#This Row],[Enterprise ID]], 'ExistingRental-12.11'!A:H, 7, 0), "Not Open On 12.11")</f>
        <v>Not Open On 12.11</v>
      </c>
      <c r="V2092" s="172">
        <f>IFERROR(VLOOKUP(Table2[[#This Row],[Enterprise ID]],'Tech-ServiceDate'!A:B,2,0), "EitherNewHire or Termed")</f>
        <v>45788</v>
      </c>
    </row>
    <row r="2093" spans="1:22" ht="33.75" customHeight="1">
      <c r="A2093" s="15">
        <v>46066</v>
      </c>
      <c r="B2093" s="8">
        <v>21557</v>
      </c>
      <c r="C2093" s="9" t="s">
        <v>18092</v>
      </c>
      <c r="D2093" s="10" t="s">
        <v>17425</v>
      </c>
      <c r="E2093" s="174" t="str">
        <f t="shared" si="77"/>
        <v>21557</v>
      </c>
      <c r="F2093" s="175">
        <f>IFERROR(VLOOKUP(D2093,'TPMS-auto'!A:J, 10,0), "Not-in-TPMS")</f>
        <v>6017510718</v>
      </c>
      <c r="G2093" s="175" t="str">
        <f>IFERROR(VLOOKUP(D2093,'TPMS-auto'!A:J,6,0),"Not-in-TPMS")</f>
        <v>021557</v>
      </c>
      <c r="H2093" s="12">
        <v>46013</v>
      </c>
      <c r="I2093" s="11" t="s">
        <v>19927</v>
      </c>
      <c r="J2093" s="13" t="s">
        <v>19615</v>
      </c>
      <c r="K2093" s="3" t="s">
        <v>14679</v>
      </c>
      <c r="L2093" s="13" t="s">
        <v>14680</v>
      </c>
      <c r="M2093" s="13"/>
      <c r="N2093" s="13" t="s">
        <v>14680</v>
      </c>
      <c r="O2093" s="13" t="s">
        <v>14680</v>
      </c>
      <c r="P2093" s="166" t="str">
        <f>IFERROR(VLOOKUP(D2093,'TPMS-auto'!A:D, 4,0),"Not-in-TPMS")</f>
        <v>0008206</v>
      </c>
      <c r="Q2093" s="166" t="str">
        <f>VLOOKUP(Table2[[#This Row],[Unit Number]],Ops,3,0)</f>
        <v>Monica, Cheryl &amp; Machell</v>
      </c>
      <c r="R2093" s="172">
        <f>IFERROR(VLOOKUP(Table2[[#This Row],[Enterprise ID]], 'ExistingRental-12.11'!A:H, 3, 0), "Not Open On 12.11")</f>
        <v>45992</v>
      </c>
      <c r="S2093" s="166" t="str">
        <f>IF(Table2[[#This Row],[Start Rental Date]]="New Rental", "New Rental", "Rental Extension Request")</f>
        <v>Rental Extension Request</v>
      </c>
      <c r="T2093" s="166" t="str">
        <f>IFERROR(IF(Table2[[#This Row],[Date of this request]]-Table2[[#This Row],[Tech Service Date]]&lt;60, "New Hire Rental", "Truck Breakdown"), "New Hire Rental")</f>
        <v>Truck Breakdown</v>
      </c>
      <c r="U2093" s="166" t="str">
        <f>IFERROR(VLOOKUP(Table2[[#This Row],[Enterprise ID]], 'ExistingRental-12.11'!A:H, 7, 0), "Not Open On 12.11")</f>
        <v>JAMES CHISOLM</v>
      </c>
      <c r="V2093" s="172">
        <f>IFERROR(VLOOKUP(Table2[[#This Row],[Enterprise ID]],'Tech-ServiceDate'!A:B,2,0), "EitherNewHire or Termed")</f>
        <v>45571</v>
      </c>
    </row>
    <row r="2094" spans="1:22" ht="33.75" customHeight="1">
      <c r="A2094" s="15">
        <v>46066</v>
      </c>
      <c r="B2094" s="8">
        <v>37239</v>
      </c>
      <c r="C2094" s="9" t="s">
        <v>16013</v>
      </c>
      <c r="D2094" s="10" t="s">
        <v>16014</v>
      </c>
      <c r="E2094" s="174" t="str">
        <f t="shared" si="77"/>
        <v>37239</v>
      </c>
      <c r="F2094" s="175">
        <f>IFERROR(VLOOKUP(D2094,'TPMS-auto'!A:J, 10,0), "Not-in-TPMS")</f>
        <v>8138931564</v>
      </c>
      <c r="G2094" s="175" t="str">
        <f>IFERROR(VLOOKUP(D2094,'TPMS-auto'!A:J,6,0),"Not-in-TPMS")</f>
        <v>037239</v>
      </c>
      <c r="H2094" s="6" t="s">
        <v>14676</v>
      </c>
      <c r="I2094" s="11" t="s">
        <v>19928</v>
      </c>
      <c r="J2094" s="13" t="s">
        <v>19615</v>
      </c>
      <c r="K2094" s="3" t="s">
        <v>14679</v>
      </c>
      <c r="L2094" s="13" t="s">
        <v>14680</v>
      </c>
      <c r="M2094" s="13"/>
      <c r="N2094" s="13" t="s">
        <v>14680</v>
      </c>
      <c r="O2094" s="13" t="s">
        <v>14680</v>
      </c>
      <c r="P2094" s="166" t="str">
        <f>IFERROR(VLOOKUP(D2094,'TPMS-auto'!A:D, 4,0),"Not-in-TPMS")</f>
        <v>0007435</v>
      </c>
      <c r="Q2094" s="166" t="str">
        <f>VLOOKUP(Table2[[#This Row],[Unit Number]],Ops,3,0)</f>
        <v>Rob &amp; Andrea</v>
      </c>
      <c r="R2094" s="172">
        <f>IFERROR(VLOOKUP(Table2[[#This Row],[Enterprise ID]], 'ExistingRental-12.11'!A:H, 3, 0), "Not Open On 12.11")</f>
        <v>45960</v>
      </c>
      <c r="S2094" s="166" t="str">
        <f>IF(Table2[[#This Row],[Start Rental Date]]="New Rental", "New Rental", "Rental Extension Request")</f>
        <v>New Rental</v>
      </c>
      <c r="T2094" s="166" t="str">
        <f>IFERROR(IF(Table2[[#This Row],[Date of this request]]-Table2[[#This Row],[Tech Service Date]]&lt;60, "New Hire Rental", "Truck Breakdown"), "New Hire Rental")</f>
        <v>Truck Breakdown</v>
      </c>
      <c r="U2094" s="166" t="str">
        <f>IFERROR(VLOOKUP(Table2[[#This Row],[Enterprise ID]], 'ExistingRental-12.11'!A:H, 7, 0), "Not Open On 12.11")</f>
        <v>KENNETH BERRIAN</v>
      </c>
      <c r="V2094" s="172">
        <f>IFERROR(VLOOKUP(Table2[[#This Row],[Enterprise ID]],'Tech-ServiceDate'!A:B,2,0), "EitherNewHire or Termed")</f>
        <v>45830</v>
      </c>
    </row>
    <row r="2095" spans="1:22" ht="33.75" customHeight="1">
      <c r="A2095" s="15">
        <v>46066</v>
      </c>
      <c r="B2095" s="8">
        <v>46386</v>
      </c>
      <c r="C2095" s="9" t="s">
        <v>19929</v>
      </c>
      <c r="D2095" s="10" t="s">
        <v>8141</v>
      </c>
      <c r="E2095" s="174" t="str">
        <f t="shared" si="77"/>
        <v>46386</v>
      </c>
      <c r="F2095" s="175">
        <f>IFERROR(VLOOKUP(D2095,'TPMS-auto'!A:J, 10,0), "Not-in-TPMS")</f>
        <v>9512819372</v>
      </c>
      <c r="G2095" s="175" t="str">
        <f>IFERROR(VLOOKUP(D2095,'TPMS-auto'!A:J,6,0),"Not-in-TPMS")</f>
        <v>046386</v>
      </c>
      <c r="H2095" s="6" t="s">
        <v>14676</v>
      </c>
      <c r="I2095" s="11" t="s">
        <v>19930</v>
      </c>
      <c r="J2095" s="13" t="s">
        <v>19931</v>
      </c>
      <c r="K2095" s="3" t="s">
        <v>14679</v>
      </c>
      <c r="L2095" s="13" t="s">
        <v>14680</v>
      </c>
      <c r="M2095" s="13"/>
      <c r="N2095" s="13" t="s">
        <v>14680</v>
      </c>
      <c r="O2095" s="13" t="s">
        <v>14680</v>
      </c>
      <c r="P2095" s="166" t="str">
        <f>IFERROR(VLOOKUP(D2095,'TPMS-auto'!A:D, 4,0),"Not-in-TPMS")</f>
        <v>0007088</v>
      </c>
      <c r="Q2095" s="166" t="str">
        <f>VLOOKUP(Table2[[#This Row],[Unit Number]],Ops,3,0)</f>
        <v>Carol &amp; Tasha</v>
      </c>
      <c r="R2095" s="172" t="str">
        <f>IFERROR(VLOOKUP(Table2[[#This Row],[Enterprise ID]], 'ExistingRental-12.11'!A:H, 3, 0), "Not Open On 12.11")</f>
        <v>Not Open On 12.11</v>
      </c>
      <c r="S2095" s="166" t="str">
        <f>IF(Table2[[#This Row],[Start Rental Date]]="New Rental", "New Rental", "Rental Extension Request")</f>
        <v>New Rental</v>
      </c>
      <c r="T2095" s="166" t="str">
        <f>IFERROR(IF(Table2[[#This Row],[Date of this request]]-Table2[[#This Row],[Tech Service Date]]&lt;60, "New Hire Rental", "Truck Breakdown"), "New Hire Rental")</f>
        <v>Truck Breakdown</v>
      </c>
      <c r="U2095" s="166" t="str">
        <f>IFERROR(VLOOKUP(Table2[[#This Row],[Enterprise ID]], 'ExistingRental-12.11'!A:H, 7, 0), "Not Open On 12.11")</f>
        <v>Not Open On 12.11</v>
      </c>
      <c r="V2095" s="172">
        <f>IFERROR(VLOOKUP(Table2[[#This Row],[Enterprise ID]],'Tech-ServiceDate'!A:B,2,0), "EitherNewHire or Termed")</f>
        <v>40021</v>
      </c>
    </row>
    <row r="2096" spans="1:22" ht="33.75" customHeight="1">
      <c r="A2096" s="15">
        <v>46069</v>
      </c>
      <c r="B2096" s="8">
        <v>36723</v>
      </c>
      <c r="C2096" s="9" t="s">
        <v>19932</v>
      </c>
      <c r="D2096" s="10"/>
      <c r="E2096" s="174" t="str">
        <f t="shared" si="77"/>
        <v>36723</v>
      </c>
      <c r="F2096" s="175" t="str">
        <f>IFERROR(VLOOKUP(D2096,'TPMS-auto'!A:J, 10,0), "Not-in-TPMS")</f>
        <v>Not-in-TPMS</v>
      </c>
      <c r="G2096" s="175" t="str">
        <f>IFERROR(VLOOKUP(D2096,'TPMS-auto'!A:J,6,0),"Not-in-TPMS")</f>
        <v>Not-in-TPMS</v>
      </c>
      <c r="H2096" s="6" t="s">
        <v>14676</v>
      </c>
      <c r="I2096" s="11"/>
      <c r="J2096" s="13"/>
      <c r="K2096" s="3"/>
      <c r="L2096" s="13"/>
      <c r="M2096" s="13"/>
      <c r="N2096" s="13" t="s">
        <v>14680</v>
      </c>
      <c r="O2096" s="13" t="s">
        <v>14680</v>
      </c>
      <c r="P2096" s="166" t="str">
        <f>IFERROR(VLOOKUP(D2096,'TPMS-auto'!A:D, 4,0),"Not-in-TPMS")</f>
        <v>Not-in-TPMS</v>
      </c>
      <c r="Q2096" s="166" t="e">
        <f>VLOOKUP(Table2[[#This Row],[Unit Number]],Ops,3,0)</f>
        <v>#N/A</v>
      </c>
      <c r="R2096" s="172" t="str">
        <f>IFERROR(VLOOKUP(Table2[[#This Row],[Enterprise ID]], 'ExistingRental-12.11'!A:H, 3, 0), "Not Open On 12.11")</f>
        <v>Not Open On 12.11</v>
      </c>
      <c r="S2096" s="166" t="str">
        <f>IF(Table2[[#This Row],[Start Rental Date]]="New Rental", "New Rental", "Rental Extension Request")</f>
        <v>New Rental</v>
      </c>
      <c r="T2096" s="166" t="str">
        <f>IFERROR(IF(Table2[[#This Row],[Date of this request]]-Table2[[#This Row],[Tech Service Date]]&lt;60, "New Hire Rental", "Truck Breakdown"), "New Hire Rental")</f>
        <v>New Hire Rental</v>
      </c>
      <c r="U2096" s="166" t="str">
        <f>IFERROR(VLOOKUP(Table2[[#This Row],[Enterprise ID]], 'ExistingRental-12.11'!A:H, 7, 0), "Not Open On 12.11")</f>
        <v>Not Open On 12.11</v>
      </c>
      <c r="V2096" s="172" t="str">
        <f>IFERROR(VLOOKUP(Table2[[#This Row],[Enterprise ID]],'Tech-ServiceDate'!A:B,2,0), "EitherNewHire or Termed")</f>
        <v>EitherNewHire or Termed</v>
      </c>
    </row>
    <row r="2097" spans="1:22" ht="33.75" customHeight="1">
      <c r="A2097" s="15">
        <v>46069</v>
      </c>
      <c r="B2097" s="7">
        <v>21050</v>
      </c>
      <c r="C2097" s="4" t="s">
        <v>19933</v>
      </c>
      <c r="D2097" s="5" t="s">
        <v>19934</v>
      </c>
      <c r="E2097" s="176" t="str">
        <f t="shared" si="77"/>
        <v>21050</v>
      </c>
      <c r="F2097" s="181" t="str">
        <f>IFERROR(VLOOKUP(D2097,'TPMS-auto'!A:J, 10,0), "Not-in-TPMS")</f>
        <v>Not-in-TPMS</v>
      </c>
      <c r="G2097" s="181" t="str">
        <f>IFERROR(VLOOKUP(D2097,'TPMS-auto'!A:J,6,0),"Not-in-TPMS")</f>
        <v>Not-in-TPMS</v>
      </c>
      <c r="H2097" s="6" t="s">
        <v>14676</v>
      </c>
      <c r="I2097" s="2" t="s">
        <v>19935</v>
      </c>
      <c r="J2097" s="3" t="s">
        <v>19936</v>
      </c>
      <c r="K2097" s="3" t="s">
        <v>14679</v>
      </c>
      <c r="L2097" s="13" t="s">
        <v>14680</v>
      </c>
      <c r="M2097" s="13"/>
      <c r="N2097" s="13" t="s">
        <v>14680</v>
      </c>
      <c r="O2097" s="13" t="s">
        <v>14680</v>
      </c>
      <c r="P2097" s="166" t="str">
        <f>IFERROR(VLOOKUP(D2097,'TPMS-auto'!A:D, 4,0),"Not-in-TPMS")</f>
        <v>Not-in-TPMS</v>
      </c>
      <c r="Q2097" s="166" t="e">
        <f>VLOOKUP(Table2[[#This Row],[Unit Number]],Ops,3,0)</f>
        <v>#N/A</v>
      </c>
      <c r="R2097" s="173" t="str">
        <f>IFERROR(VLOOKUP(Table2[[#This Row],[Enterprise ID]], 'ExistingRental-12.11'!A:H, 3, 0), "Not Open On 12.11")</f>
        <v>Not Open On 12.11</v>
      </c>
      <c r="S2097" s="167" t="str">
        <f>IF(Table2[[#This Row],[Start Rental Date]]="New Rental", "New Rental", "Rental Extension Request")</f>
        <v>New Rental</v>
      </c>
      <c r="T2097" s="167" t="str">
        <f>IFERROR(IF(Table2[[#This Row],[Date of this request]]-Table2[[#This Row],[Tech Service Date]]&lt;60, "New Hire Rental", "Truck Breakdown"), "New Hire Rental")</f>
        <v>New Hire Rental</v>
      </c>
      <c r="U2097" s="167" t="str">
        <f>IFERROR(VLOOKUP(Table2[[#This Row],[Enterprise ID]], 'ExistingRental-12.11'!A:H, 7, 0), "Not Open On 12.11")</f>
        <v>Not Open On 12.11</v>
      </c>
      <c r="V2097" s="173" t="str">
        <f>IFERROR(VLOOKUP(Table2[[#This Row],[Enterprise ID]],'Tech-ServiceDate'!A:B,2,0), "EitherNewHire or Termed")</f>
        <v>EitherNewHire or Termed</v>
      </c>
    </row>
    <row r="2098" spans="1:22" ht="33.75" customHeight="1">
      <c r="A2098" s="15">
        <v>46069</v>
      </c>
      <c r="B2098" s="7">
        <v>36020</v>
      </c>
      <c r="C2098" s="4" t="s">
        <v>17418</v>
      </c>
      <c r="D2098" s="5" t="s">
        <v>2334</v>
      </c>
      <c r="E2098" s="176" t="str">
        <f t="shared" si="77"/>
        <v>36020</v>
      </c>
      <c r="F2098" s="181">
        <f>IFERROR(VLOOKUP(D2098,'TPMS-auto'!A:J, 10,0), "Not-in-TPMS")</f>
        <v>4436241103</v>
      </c>
      <c r="G2098" s="181" t="str">
        <f>IFERROR(VLOOKUP(D2098,'TPMS-auto'!A:J,6,0),"Not-in-TPMS")</f>
        <v>036020</v>
      </c>
      <c r="H2098" s="6" t="s">
        <v>14676</v>
      </c>
      <c r="I2098" s="2" t="s">
        <v>19937</v>
      </c>
      <c r="J2098" s="3" t="s">
        <v>19938</v>
      </c>
      <c r="K2098" s="3" t="s">
        <v>14679</v>
      </c>
      <c r="L2098" s="13" t="s">
        <v>14680</v>
      </c>
      <c r="M2098" s="13"/>
      <c r="N2098" s="13" t="s">
        <v>14680</v>
      </c>
      <c r="O2098" s="13" t="s">
        <v>14680</v>
      </c>
      <c r="P2098" s="166" t="str">
        <f>IFERROR(VLOOKUP(D2098,'TPMS-auto'!A:D, 4,0),"Not-in-TPMS")</f>
        <v>0007084</v>
      </c>
      <c r="Q2098" s="166" t="str">
        <f>VLOOKUP(Table2[[#This Row],[Unit Number]],Ops,3,0)</f>
        <v>Monica, Cheryl &amp; Machell</v>
      </c>
      <c r="R2098" s="173">
        <f>IFERROR(VLOOKUP(Table2[[#This Row],[Enterprise ID]], 'ExistingRental-12.11'!A:H, 3, 0), "Not Open On 12.11")</f>
        <v>45973</v>
      </c>
      <c r="S2098" s="167" t="str">
        <f>IF(Table2[[#This Row],[Start Rental Date]]="New Rental", "New Rental", "Rental Extension Request")</f>
        <v>New Rental</v>
      </c>
      <c r="T2098" s="167" t="str">
        <f>IFERROR(IF(Table2[[#This Row],[Date of this request]]-Table2[[#This Row],[Tech Service Date]]&lt;60, "New Hire Rental", "Truck Breakdown"), "New Hire Rental")</f>
        <v>Truck Breakdown</v>
      </c>
      <c r="U2098" s="167" t="str">
        <f>IFERROR(VLOOKUP(Table2[[#This Row],[Enterprise ID]], 'ExistingRental-12.11'!A:H, 7, 0), "Not Open On 12.11")</f>
        <v>CEDRIC ANDERSON</v>
      </c>
      <c r="V2098" s="173">
        <f>IFERROR(VLOOKUP(Table2[[#This Row],[Enterprise ID]],'Tech-ServiceDate'!A:B,2,0), "EitherNewHire or Termed")</f>
        <v>31574</v>
      </c>
    </row>
    <row r="2099" spans="1:22" ht="33.75" customHeight="1">
      <c r="A2099" s="15">
        <v>46069</v>
      </c>
      <c r="B2099" s="7">
        <v>36088</v>
      </c>
      <c r="C2099" s="4" t="s">
        <v>19743</v>
      </c>
      <c r="D2099" s="5" t="s">
        <v>19744</v>
      </c>
      <c r="E2099" s="176" t="str">
        <f t="shared" si="77"/>
        <v>36088</v>
      </c>
      <c r="F2099" s="181" t="str">
        <f>IFERROR(VLOOKUP(D2099,'TPMS-auto'!A:J, 10,0), "Not-in-TPMS")</f>
        <v>Not-in-TPMS</v>
      </c>
      <c r="G2099" s="181" t="str">
        <f>IFERROR(VLOOKUP(D2099,'TPMS-auto'!A:J,6,0),"Not-in-TPMS")</f>
        <v>Not-in-TPMS</v>
      </c>
      <c r="H2099" s="6">
        <v>46059</v>
      </c>
      <c r="I2099" s="2" t="s">
        <v>18698</v>
      </c>
      <c r="J2099" s="3" t="s">
        <v>19939</v>
      </c>
      <c r="K2099" s="3" t="s">
        <v>14679</v>
      </c>
      <c r="L2099" s="13" t="s">
        <v>14680</v>
      </c>
      <c r="M2099" s="13"/>
      <c r="N2099" s="13" t="s">
        <v>14680</v>
      </c>
      <c r="O2099" s="13" t="s">
        <v>14680</v>
      </c>
      <c r="P2099" s="166" t="str">
        <f>IFERROR(VLOOKUP(D2099,'TPMS-auto'!A:D, 4,0),"Not-in-TPMS")</f>
        <v>Not-in-TPMS</v>
      </c>
      <c r="Q2099" s="166" t="e">
        <f>VLOOKUP(Table2[[#This Row],[Unit Number]],Ops,3,0)</f>
        <v>#N/A</v>
      </c>
      <c r="R2099" s="173" t="str">
        <f>IFERROR(VLOOKUP(Table2[[#This Row],[Enterprise ID]], 'ExistingRental-12.11'!A:H, 3, 0), "Not Open On 12.11")</f>
        <v>Not Open On 12.11</v>
      </c>
      <c r="S2099" s="167" t="str">
        <f>IF(Table2[[#This Row],[Start Rental Date]]="New Rental", "New Rental", "Rental Extension Request")</f>
        <v>Rental Extension Request</v>
      </c>
      <c r="T2099" s="167" t="str">
        <f>IFERROR(IF(Table2[[#This Row],[Date of this request]]-Table2[[#This Row],[Tech Service Date]]&lt;60, "New Hire Rental", "Truck Breakdown"), "New Hire Rental")</f>
        <v>Truck Breakdown</v>
      </c>
      <c r="U2099" s="167" t="str">
        <f>IFERROR(VLOOKUP(Table2[[#This Row],[Enterprise ID]], 'ExistingRental-12.11'!A:H, 7, 0), "Not Open On 12.11")</f>
        <v>Not Open On 12.11</v>
      </c>
      <c r="V2099" s="173">
        <f>IFERROR(VLOOKUP(Table2[[#This Row],[Enterprise ID]],'Tech-ServiceDate'!A:B,2,0), "EitherNewHire or Termed")</f>
        <v>45410</v>
      </c>
    </row>
    <row r="2100" spans="1:22" ht="33.75" customHeight="1">
      <c r="A2100" s="15">
        <v>46069</v>
      </c>
      <c r="B2100" s="7">
        <v>36182</v>
      </c>
      <c r="C2100" s="4" t="s">
        <v>19940</v>
      </c>
      <c r="D2100" s="5" t="s">
        <v>19941</v>
      </c>
      <c r="E2100" s="176" t="str">
        <f t="shared" si="77"/>
        <v>36182</v>
      </c>
      <c r="F2100" s="181" t="str">
        <f>IFERROR(VLOOKUP(D2100,'TPMS-auto'!A:J, 10,0), "Not-in-TPMS")</f>
        <v>Not-in-TPMS</v>
      </c>
      <c r="G2100" s="181" t="str">
        <f>IFERROR(VLOOKUP(D2100,'TPMS-auto'!A:J,6,0),"Not-in-TPMS")</f>
        <v>Not-in-TPMS</v>
      </c>
      <c r="H2100" s="6" t="s">
        <v>14676</v>
      </c>
      <c r="I2100" s="2"/>
      <c r="J2100" s="3"/>
      <c r="K2100" s="3"/>
      <c r="L2100" s="13"/>
      <c r="M2100" s="13"/>
      <c r="N2100" s="13" t="s">
        <v>14680</v>
      </c>
      <c r="O2100" s="13" t="s">
        <v>14680</v>
      </c>
      <c r="P2100" s="166" t="str">
        <f>IFERROR(VLOOKUP(D2100,'TPMS-auto'!A:D, 4,0),"Not-in-TPMS")</f>
        <v>Not-in-TPMS</v>
      </c>
      <c r="Q2100" s="166" t="e">
        <f>VLOOKUP(Table2[[#This Row],[Unit Number]],Ops,3,0)</f>
        <v>#N/A</v>
      </c>
      <c r="R2100" s="173" t="str">
        <f>IFERROR(VLOOKUP(Table2[[#This Row],[Enterprise ID]], 'ExistingRental-12.11'!A:H, 3, 0), "Not Open On 12.11")</f>
        <v>Not Open On 12.11</v>
      </c>
      <c r="S2100" s="167" t="str">
        <f>IF(Table2[[#This Row],[Start Rental Date]]="New Rental", "New Rental", "Rental Extension Request")</f>
        <v>New Rental</v>
      </c>
      <c r="T2100" s="167" t="str">
        <f>IFERROR(IF(Table2[[#This Row],[Date of this request]]-Table2[[#This Row],[Tech Service Date]]&lt;60, "New Hire Rental", "Truck Breakdown"), "New Hire Rental")</f>
        <v>New Hire Rental</v>
      </c>
      <c r="U2100" s="167" t="str">
        <f>IFERROR(VLOOKUP(Table2[[#This Row],[Enterprise ID]], 'ExistingRental-12.11'!A:H, 7, 0), "Not Open On 12.11")</f>
        <v>Not Open On 12.11</v>
      </c>
      <c r="V2100" s="173" t="str">
        <f>IFERROR(VLOOKUP(Table2[[#This Row],[Enterprise ID]],'Tech-ServiceDate'!A:B,2,0), "EitherNewHire or Termed")</f>
        <v>EitherNewHire or Termed</v>
      </c>
    </row>
    <row r="2101" spans="1:22" ht="33.75" customHeight="1">
      <c r="A2101" s="15">
        <v>46069</v>
      </c>
      <c r="B2101" s="7">
        <v>46143</v>
      </c>
      <c r="C2101" s="4" t="s">
        <v>19942</v>
      </c>
      <c r="D2101" s="5" t="s">
        <v>2435</v>
      </c>
      <c r="E2101" s="176" t="str">
        <f t="shared" si="77"/>
        <v>46143</v>
      </c>
      <c r="F2101" s="181">
        <f>IFERROR(VLOOKUP(D2101,'TPMS-auto'!A:J, 10,0), "Not-in-TPMS")</f>
        <v>6304578521</v>
      </c>
      <c r="G2101" s="181" t="str">
        <f>IFERROR(VLOOKUP(D2101,'TPMS-auto'!A:J,6,0),"Not-in-TPMS")</f>
        <v>046143</v>
      </c>
      <c r="H2101" s="6" t="s">
        <v>14676</v>
      </c>
      <c r="I2101" s="2" t="s">
        <v>19943</v>
      </c>
      <c r="J2101" s="3" t="s">
        <v>19944</v>
      </c>
      <c r="K2101" s="3" t="s">
        <v>14679</v>
      </c>
      <c r="L2101" s="13" t="s">
        <v>14680</v>
      </c>
      <c r="M2101" s="13"/>
      <c r="N2101" s="13" t="s">
        <v>14680</v>
      </c>
      <c r="O2101" s="13" t="s">
        <v>14680</v>
      </c>
      <c r="P2101" s="166" t="str">
        <f>IFERROR(VLOOKUP(D2101,'TPMS-auto'!A:D, 4,0),"Not-in-TPMS")</f>
        <v>0008555</v>
      </c>
      <c r="Q2101" s="166" t="str">
        <f>VLOOKUP(Table2[[#This Row],[Unit Number]],Ops,3,0)</f>
        <v>Monica, Cheryl &amp; Machell</v>
      </c>
      <c r="R2101" s="173" t="str">
        <f>IFERROR(VLOOKUP(Table2[[#This Row],[Enterprise ID]], 'ExistingRental-12.11'!A:H, 3, 0), "Not Open On 12.11")</f>
        <v>Not Open On 12.11</v>
      </c>
      <c r="S2101" s="167" t="str">
        <f>IF(Table2[[#This Row],[Start Rental Date]]="New Rental", "New Rental", "Rental Extension Request")</f>
        <v>New Rental</v>
      </c>
      <c r="T2101" s="167" t="str">
        <f>IFERROR(IF(Table2[[#This Row],[Date of this request]]-Table2[[#This Row],[Tech Service Date]]&lt;60, "New Hire Rental", "Truck Breakdown"), "New Hire Rental")</f>
        <v>Truck Breakdown</v>
      </c>
      <c r="U2101" s="167" t="str">
        <f>IFERROR(VLOOKUP(Table2[[#This Row],[Enterprise ID]], 'ExistingRental-12.11'!A:H, 7, 0), "Not Open On 12.11")</f>
        <v>Not Open On 12.11</v>
      </c>
      <c r="V2101" s="173">
        <f>IFERROR(VLOOKUP(Table2[[#This Row],[Enterprise ID]],'Tech-ServiceDate'!A:B,2,0), "EitherNewHire or Termed")</f>
        <v>38404</v>
      </c>
    </row>
    <row r="2102" spans="1:22" ht="33.75" customHeight="1">
      <c r="A2102" s="15">
        <v>46069</v>
      </c>
      <c r="B2102" s="7">
        <v>61384</v>
      </c>
      <c r="C2102" s="4" t="s">
        <v>19945</v>
      </c>
      <c r="D2102" s="5" t="s">
        <v>19946</v>
      </c>
      <c r="E2102" s="176" t="str">
        <f t="shared" si="77"/>
        <v>61384</v>
      </c>
      <c r="F2102" s="181">
        <f>IFERROR(VLOOKUP(D2102,'TPMS-auto'!A:J, 10,0), "Not-in-TPMS")</f>
        <v>5513372143</v>
      </c>
      <c r="G2102" s="181" t="str">
        <f>IFERROR(VLOOKUP(D2102,'TPMS-auto'!A:J,6,0),"Not-in-TPMS")</f>
        <v>061384</v>
      </c>
      <c r="H2102" s="6" t="s">
        <v>14676</v>
      </c>
      <c r="I2102" s="2" t="s">
        <v>19947</v>
      </c>
      <c r="J2102" s="3" t="s">
        <v>19948</v>
      </c>
      <c r="K2102" s="3" t="s">
        <v>14679</v>
      </c>
      <c r="L2102" s="13" t="s">
        <v>14680</v>
      </c>
      <c r="M2102" s="13"/>
      <c r="N2102" s="13" t="s">
        <v>14680</v>
      </c>
      <c r="O2102" s="13" t="s">
        <v>14680</v>
      </c>
      <c r="P2102" s="166" t="str">
        <f>IFERROR(VLOOKUP(D2102,'TPMS-auto'!A:D, 4,0),"Not-in-TPMS")</f>
        <v>0008380</v>
      </c>
      <c r="Q2102" s="166" t="str">
        <f>VLOOKUP(Table2[[#This Row],[Unit Number]],Ops,3,0)</f>
        <v>Rob &amp; Andrea</v>
      </c>
      <c r="R2102" s="173" t="str">
        <f>IFERROR(VLOOKUP(Table2[[#This Row],[Enterprise ID]], 'ExistingRental-12.11'!A:H, 3, 0), "Not Open On 12.11")</f>
        <v>Not Open On 12.11</v>
      </c>
      <c r="S2102" s="167" t="str">
        <f>IF(Table2[[#This Row],[Start Rental Date]]="New Rental", "New Rental", "Rental Extension Request")</f>
        <v>New Rental</v>
      </c>
      <c r="T2102" s="167" t="str">
        <f>IFERROR(IF(Table2[[#This Row],[Date of this request]]-Table2[[#This Row],[Tech Service Date]]&lt;60, "New Hire Rental", "Truck Breakdown"), "New Hire Rental")</f>
        <v>Truck Breakdown</v>
      </c>
      <c r="U2102" s="167" t="str">
        <f>IFERROR(VLOOKUP(Table2[[#This Row],[Enterprise ID]], 'ExistingRental-12.11'!A:H, 7, 0), "Not Open On 12.11")</f>
        <v>Not Open On 12.11</v>
      </c>
      <c r="V2102" s="173">
        <f>IFERROR(VLOOKUP(Table2[[#This Row],[Enterprise ID]],'Tech-ServiceDate'!A:B,2,0), "EitherNewHire or Termed")</f>
        <v>44468</v>
      </c>
    </row>
    <row r="2103" spans="1:22" ht="33.75" customHeight="1">
      <c r="A2103" s="15">
        <v>46069</v>
      </c>
      <c r="B2103" s="7">
        <v>61432</v>
      </c>
      <c r="C2103" s="4" t="s">
        <v>18198</v>
      </c>
      <c r="D2103" s="5" t="s">
        <v>264</v>
      </c>
      <c r="E2103" s="176" t="str">
        <f t="shared" si="77"/>
        <v>61432</v>
      </c>
      <c r="F2103" s="181">
        <f>IFERROR(VLOOKUP(D2103,'TPMS-auto'!A:J, 10,0), "Not-in-TPMS")</f>
        <v>9165454226</v>
      </c>
      <c r="G2103" s="181" t="str">
        <f>IFERROR(VLOOKUP(D2103,'TPMS-auto'!A:J,6,0),"Not-in-TPMS")</f>
        <v>061432</v>
      </c>
      <c r="H2103" s="6" t="s">
        <v>14676</v>
      </c>
      <c r="I2103" s="2"/>
      <c r="J2103" s="3" t="s">
        <v>15426</v>
      </c>
      <c r="K2103" s="3" t="s">
        <v>14679</v>
      </c>
      <c r="L2103" s="13" t="s">
        <v>14680</v>
      </c>
      <c r="M2103" s="13"/>
      <c r="N2103" s="13" t="s">
        <v>14680</v>
      </c>
      <c r="O2103" s="13" t="s">
        <v>14680</v>
      </c>
      <c r="P2103" s="166" t="str">
        <f>IFERROR(VLOOKUP(D2103,'TPMS-auto'!A:D, 4,0),"Not-in-TPMS")</f>
        <v>0008184</v>
      </c>
      <c r="Q2103" s="166" t="str">
        <f>VLOOKUP(Table2[[#This Row],[Unit Number]],Ops,3,0)</f>
        <v>Carol &amp; Tasha</v>
      </c>
      <c r="R2103" s="173">
        <f>IFERROR(VLOOKUP(Table2[[#This Row],[Enterprise ID]], 'ExistingRental-12.11'!A:H, 3, 0), "Not Open On 12.11")</f>
        <v>45980</v>
      </c>
      <c r="S2103" s="167" t="str">
        <f>IF(Table2[[#This Row],[Start Rental Date]]="New Rental", "New Rental", "Rental Extension Request")</f>
        <v>New Rental</v>
      </c>
      <c r="T2103" s="167" t="str">
        <f>IFERROR(IF(Table2[[#This Row],[Date of this request]]-Table2[[#This Row],[Tech Service Date]]&lt;60, "New Hire Rental", "Truck Breakdown"), "New Hire Rental")</f>
        <v>Truck Breakdown</v>
      </c>
      <c r="U2103" s="167" t="str">
        <f>IFERROR(VLOOKUP(Table2[[#This Row],[Enterprise ID]], 'ExistingRental-12.11'!A:H, 7, 0), "Not Open On 12.11")</f>
        <v>ADAM BEHLER</v>
      </c>
      <c r="V2103" s="173">
        <f>IFERROR(VLOOKUP(Table2[[#This Row],[Enterprise ID]],'Tech-ServiceDate'!A:B,2,0), "EitherNewHire or Termed")</f>
        <v>37137</v>
      </c>
    </row>
    <row r="2104" spans="1:22" ht="33.75" customHeight="1">
      <c r="A2104" s="15">
        <v>46069</v>
      </c>
      <c r="B2104" s="7">
        <v>61444</v>
      </c>
      <c r="C2104" s="4" t="s">
        <v>19949</v>
      </c>
      <c r="D2104" s="5" t="s">
        <v>19950</v>
      </c>
      <c r="E2104" s="176" t="str">
        <f t="shared" si="77"/>
        <v>61444</v>
      </c>
      <c r="F2104" s="181">
        <f>IFERROR(VLOOKUP(D2104,'TPMS-auto'!A:J, 10,0), "Not-in-TPMS")</f>
        <v>7182191463</v>
      </c>
      <c r="G2104" s="181" t="str">
        <f>IFERROR(VLOOKUP(D2104,'TPMS-auto'!A:J,6,0),"Not-in-TPMS")</f>
        <v>061444</v>
      </c>
      <c r="H2104" s="6" t="s">
        <v>14676</v>
      </c>
      <c r="I2104" s="2" t="s">
        <v>19951</v>
      </c>
      <c r="J2104" s="3" t="s">
        <v>19952</v>
      </c>
      <c r="K2104" s="3" t="s">
        <v>14679</v>
      </c>
      <c r="L2104" s="13" t="s">
        <v>14680</v>
      </c>
      <c r="M2104" s="13"/>
      <c r="N2104" s="13" t="s">
        <v>14680</v>
      </c>
      <c r="O2104" s="13" t="s">
        <v>14680</v>
      </c>
      <c r="P2104" s="166" t="str">
        <f>IFERROR(VLOOKUP(D2104,'TPMS-auto'!A:D, 4,0),"Not-in-TPMS")</f>
        <v>0007744</v>
      </c>
      <c r="Q2104" s="166" t="str">
        <f>VLOOKUP(Table2[[#This Row],[Unit Number]],Ops,3,0)</f>
        <v>Rob &amp; Andrea</v>
      </c>
      <c r="R2104" s="173" t="str">
        <f>IFERROR(VLOOKUP(Table2[[#This Row],[Enterprise ID]], 'ExistingRental-12.11'!A:H, 3, 0), "Not Open On 12.11")</f>
        <v>Not Open On 12.11</v>
      </c>
      <c r="S2104" s="167" t="str">
        <f>IF(Table2[[#This Row],[Start Rental Date]]="New Rental", "New Rental", "Rental Extension Request")</f>
        <v>New Rental</v>
      </c>
      <c r="T2104" s="167" t="str">
        <f>IFERROR(IF(Table2[[#This Row],[Date of this request]]-Table2[[#This Row],[Tech Service Date]]&lt;60, "New Hire Rental", "Truck Breakdown"), "New Hire Rental")</f>
        <v>Truck Breakdown</v>
      </c>
      <c r="U2104" s="167" t="str">
        <f>IFERROR(VLOOKUP(Table2[[#This Row],[Enterprise ID]], 'ExistingRental-12.11'!A:H, 7, 0), "Not Open On 12.11")</f>
        <v>Not Open On 12.11</v>
      </c>
      <c r="V2104" s="173">
        <f>IFERROR(VLOOKUP(Table2[[#This Row],[Enterprise ID]],'Tech-ServiceDate'!A:B,2,0), "EitherNewHire or Termed")</f>
        <v>44693</v>
      </c>
    </row>
    <row r="2105" spans="1:22" ht="33.75" customHeight="1">
      <c r="A2105" s="15">
        <v>46069</v>
      </c>
      <c r="B2105" s="7">
        <v>71012</v>
      </c>
      <c r="C2105" s="4" t="s">
        <v>18215</v>
      </c>
      <c r="D2105" s="5" t="s">
        <v>8570</v>
      </c>
      <c r="E2105" s="176" t="str">
        <f t="shared" si="77"/>
        <v>71012</v>
      </c>
      <c r="F2105" s="181">
        <f>IFERROR(VLOOKUP(D2105,'TPMS-auto'!A:J, 10,0), "Not-in-TPMS")</f>
        <v>3124786854</v>
      </c>
      <c r="G2105" s="181" t="str">
        <f>IFERROR(VLOOKUP(D2105,'TPMS-auto'!A:J,6,0),"Not-in-TPMS")</f>
        <v>071012</v>
      </c>
      <c r="H2105" s="6" t="s">
        <v>14676</v>
      </c>
      <c r="I2105" s="2" t="s">
        <v>18707</v>
      </c>
      <c r="J2105" s="3" t="s">
        <v>19953</v>
      </c>
      <c r="K2105" s="3" t="s">
        <v>14679</v>
      </c>
      <c r="L2105" s="13" t="s">
        <v>14680</v>
      </c>
      <c r="M2105" s="13"/>
      <c r="N2105" s="13" t="s">
        <v>14680</v>
      </c>
      <c r="O2105" s="13" t="s">
        <v>14680</v>
      </c>
      <c r="P2105" s="166" t="str">
        <f>IFERROR(VLOOKUP(D2105,'TPMS-auto'!A:D, 4,0),"Not-in-TPMS")</f>
        <v>0008555</v>
      </c>
      <c r="Q2105" s="166" t="str">
        <f>VLOOKUP(Table2[[#This Row],[Unit Number]],Ops,3,0)</f>
        <v>Monica, Cheryl &amp; Machell</v>
      </c>
      <c r="R2105" s="173">
        <f>IFERROR(VLOOKUP(Table2[[#This Row],[Enterprise ID]], 'ExistingRental-12.11'!A:H, 3, 0), "Not Open On 12.11")</f>
        <v>45995</v>
      </c>
      <c r="S2105" s="167" t="str">
        <f>IF(Table2[[#This Row],[Start Rental Date]]="New Rental", "New Rental", "Rental Extension Request")</f>
        <v>New Rental</v>
      </c>
      <c r="T2105" s="167" t="str">
        <f>IFERROR(IF(Table2[[#This Row],[Date of this request]]-Table2[[#This Row],[Tech Service Date]]&lt;60, "New Hire Rental", "Truck Breakdown"), "New Hire Rental")</f>
        <v>Truck Breakdown</v>
      </c>
      <c r="U2105" s="167" t="str">
        <f>IFERROR(VLOOKUP(Table2[[#This Row],[Enterprise ID]], 'ExistingRental-12.11'!A:H, 7, 0), "Not Open On 12.11")</f>
        <v>KENNETH HAYMER</v>
      </c>
      <c r="V2105" s="173">
        <f>IFERROR(VLOOKUP(Table2[[#This Row],[Enterprise ID]],'Tech-ServiceDate'!A:B,2,0), "EitherNewHire or Termed")</f>
        <v>34983</v>
      </c>
    </row>
    <row r="2106" spans="1:22" ht="33.75" customHeight="1">
      <c r="A2106" s="15">
        <v>46069</v>
      </c>
      <c r="B2106" s="8">
        <v>21793</v>
      </c>
      <c r="C2106" s="9" t="s">
        <v>19954</v>
      </c>
      <c r="D2106" s="10"/>
      <c r="E2106" s="174" t="str">
        <f t="shared" si="77"/>
        <v>21793</v>
      </c>
      <c r="F2106" s="175" t="str">
        <f>IFERROR(VLOOKUP(D2106,'TPMS-auto'!A:J, 10,0), "Not-in-TPMS")</f>
        <v>Not-in-TPMS</v>
      </c>
      <c r="G2106" s="175" t="str">
        <f>IFERROR(VLOOKUP(D2106,'TPMS-auto'!A:J,6,0),"Not-in-TPMS")</f>
        <v>Not-in-TPMS</v>
      </c>
      <c r="H2106" s="6" t="s">
        <v>14676</v>
      </c>
      <c r="I2106" s="11" t="s">
        <v>18003</v>
      </c>
      <c r="J2106" s="3" t="s">
        <v>19955</v>
      </c>
      <c r="K2106" s="3" t="s">
        <v>14679</v>
      </c>
      <c r="L2106" s="13" t="s">
        <v>14680</v>
      </c>
      <c r="M2106" s="13"/>
      <c r="N2106" s="13" t="s">
        <v>14680</v>
      </c>
      <c r="O2106" s="13" t="s">
        <v>14680</v>
      </c>
      <c r="P2106" s="166" t="str">
        <f>IFERROR(VLOOKUP(D2106,'TPMS-auto'!A:D, 4,0),"Not-in-TPMS")</f>
        <v>Not-in-TPMS</v>
      </c>
      <c r="Q2106" s="166" t="e">
        <f>VLOOKUP(Table2[[#This Row],[Unit Number]],Ops,3,0)</f>
        <v>#N/A</v>
      </c>
      <c r="R2106" s="172" t="str">
        <f>IFERROR(VLOOKUP(Table2[[#This Row],[Enterprise ID]], 'ExistingRental-12.11'!A:H, 3, 0), "Not Open On 12.11")</f>
        <v>Not Open On 12.11</v>
      </c>
      <c r="S2106" s="166" t="str">
        <f>IF(Table2[[#This Row],[Start Rental Date]]="New Rental", "New Rental", "Rental Extension Request")</f>
        <v>New Rental</v>
      </c>
      <c r="T2106" s="166" t="str">
        <f>IFERROR(IF(Table2[[#This Row],[Date of this request]]-Table2[[#This Row],[Tech Service Date]]&lt;60, "New Hire Rental", "Truck Breakdown"), "New Hire Rental")</f>
        <v>New Hire Rental</v>
      </c>
      <c r="U2106" s="166" t="str">
        <f>IFERROR(VLOOKUP(Table2[[#This Row],[Enterprise ID]], 'ExistingRental-12.11'!A:H, 7, 0), "Not Open On 12.11")</f>
        <v>Not Open On 12.11</v>
      </c>
      <c r="V2106" s="172" t="str">
        <f>IFERROR(VLOOKUP(Table2[[#This Row],[Enterprise ID]],'Tech-ServiceDate'!A:B,2,0), "EitherNewHire or Termed")</f>
        <v>EitherNewHire or Termed</v>
      </c>
    </row>
    <row r="2107" spans="1:22" ht="33.75" customHeight="1">
      <c r="A2107" s="15">
        <v>46069</v>
      </c>
      <c r="B2107" s="8">
        <v>46655</v>
      </c>
      <c r="C2107" s="9" t="s">
        <v>19956</v>
      </c>
      <c r="D2107" s="10" t="s">
        <v>12289</v>
      </c>
      <c r="E2107" s="174" t="str">
        <f t="shared" si="77"/>
        <v>46655</v>
      </c>
      <c r="F2107" s="175">
        <f>IFERROR(VLOOKUP(D2107,'TPMS-auto'!A:J, 10,0), "Not-in-TPMS")</f>
        <v>5043529831</v>
      </c>
      <c r="G2107" s="175" t="str">
        <f>IFERROR(VLOOKUP(D2107,'TPMS-auto'!A:J,6,0),"Not-in-TPMS")</f>
        <v>046655</v>
      </c>
      <c r="H2107" s="6" t="s">
        <v>14676</v>
      </c>
      <c r="I2107" s="11" t="s">
        <v>19957</v>
      </c>
      <c r="J2107" s="13" t="s">
        <v>19958</v>
      </c>
      <c r="K2107" s="3" t="s">
        <v>14679</v>
      </c>
      <c r="L2107" s="13" t="s">
        <v>14680</v>
      </c>
      <c r="M2107" s="13"/>
      <c r="N2107" s="13" t="s">
        <v>14680</v>
      </c>
      <c r="O2107" s="13" t="s">
        <v>14680</v>
      </c>
      <c r="P2107" s="166" t="str">
        <f>IFERROR(VLOOKUP(D2107,'TPMS-auto'!A:D, 4,0),"Not-in-TPMS")</f>
        <v>0008206</v>
      </c>
      <c r="Q2107" s="166" t="str">
        <f>VLOOKUP(Table2[[#This Row],[Unit Number]],Ops,3,0)</f>
        <v>Monica, Cheryl &amp; Machell</v>
      </c>
      <c r="R2107" s="172" t="str">
        <f>IFERROR(VLOOKUP(Table2[[#This Row],[Enterprise ID]], 'ExistingRental-12.11'!A:H, 3, 0), "Not Open On 12.11")</f>
        <v>Not Open On 12.11</v>
      </c>
      <c r="S2107" s="166" t="str">
        <f>IF(Table2[[#This Row],[Start Rental Date]]="New Rental", "New Rental", "Rental Extension Request")</f>
        <v>New Rental</v>
      </c>
      <c r="T2107" s="166" t="str">
        <f>IFERROR(IF(Table2[[#This Row],[Date of this request]]-Table2[[#This Row],[Tech Service Date]]&lt;60, "New Hire Rental", "Truck Breakdown"), "New Hire Rental")</f>
        <v>Truck Breakdown</v>
      </c>
      <c r="U2107" s="166" t="str">
        <f>IFERROR(VLOOKUP(Table2[[#This Row],[Enterprise ID]], 'ExistingRental-12.11'!A:H, 7, 0), "Not Open On 12.11")</f>
        <v>Not Open On 12.11</v>
      </c>
      <c r="V2107" s="172">
        <f>IFERROR(VLOOKUP(Table2[[#This Row],[Enterprise ID]],'Tech-ServiceDate'!A:B,2,0), "EitherNewHire or Termed")</f>
        <v>39336</v>
      </c>
    </row>
    <row r="2108" spans="1:22" ht="33.75" customHeight="1">
      <c r="A2108" s="15">
        <v>46069</v>
      </c>
      <c r="B2108" s="8">
        <v>46708</v>
      </c>
      <c r="C2108" s="9" t="s">
        <v>17102</v>
      </c>
      <c r="D2108" s="10" t="s">
        <v>16583</v>
      </c>
      <c r="E2108" s="174" t="str">
        <f t="shared" si="77"/>
        <v>46708</v>
      </c>
      <c r="F2108" s="175">
        <f>IFERROR(VLOOKUP(D2108,'TPMS-auto'!A:J, 10,0), "Not-in-TPMS")</f>
        <v>2569623009</v>
      </c>
      <c r="G2108" s="175" t="str">
        <f>IFERROR(VLOOKUP(D2108,'TPMS-auto'!A:J,6,0),"Not-in-TPMS")</f>
        <v>046708</v>
      </c>
      <c r="H2108" s="12">
        <v>46062</v>
      </c>
      <c r="I2108" s="11"/>
      <c r="J2108" s="13" t="s">
        <v>19959</v>
      </c>
      <c r="K2108" s="3" t="s">
        <v>14679</v>
      </c>
      <c r="L2108" s="13" t="s">
        <v>14680</v>
      </c>
      <c r="M2108" s="13"/>
      <c r="N2108" s="13" t="s">
        <v>14680</v>
      </c>
      <c r="O2108" s="13" t="s">
        <v>14680</v>
      </c>
      <c r="P2108" s="166" t="str">
        <f>IFERROR(VLOOKUP(D2108,'TPMS-auto'!A:D, 4,0),"Not-in-TPMS")</f>
        <v>0008035</v>
      </c>
      <c r="Q2108" s="166" t="str">
        <f>VLOOKUP(Table2[[#This Row],[Unit Number]],Ops,3,0)</f>
        <v>Rob &amp; Andrea</v>
      </c>
      <c r="R2108" s="172">
        <f>IFERROR(VLOOKUP(Table2[[#This Row],[Enterprise ID]], 'ExistingRental-12.11'!A:H, 3, 0), "Not Open On 12.11")</f>
        <v>45965</v>
      </c>
      <c r="S2108" s="166" t="str">
        <f>IF(Table2[[#This Row],[Start Rental Date]]="New Rental", "New Rental", "Rental Extension Request")</f>
        <v>Rental Extension Request</v>
      </c>
      <c r="T2108" s="166" t="str">
        <f>IFERROR(IF(Table2[[#This Row],[Date of this request]]-Table2[[#This Row],[Tech Service Date]]&lt;60, "New Hire Rental", "Truck Breakdown"), "New Hire Rental")</f>
        <v>Truck Breakdown</v>
      </c>
      <c r="U2108" s="166" t="str">
        <f>IFERROR(VLOOKUP(Table2[[#This Row],[Enterprise ID]], 'ExistingRental-12.11'!A:H, 7, 0), "Not Open On 12.11")</f>
        <v>JAYSHAWN ROWLS</v>
      </c>
      <c r="V2108" s="172">
        <f>IFERROR(VLOOKUP(Table2[[#This Row],[Enterprise ID]],'Tech-ServiceDate'!A:B,2,0), "EitherNewHire or Termed")</f>
        <v>45942</v>
      </c>
    </row>
    <row r="2109" spans="1:22" ht="33.75" customHeight="1">
      <c r="A2109" s="15">
        <v>46069</v>
      </c>
      <c r="B2109" s="8">
        <v>21159</v>
      </c>
      <c r="C2109" s="9" t="s">
        <v>19960</v>
      </c>
      <c r="D2109" s="10" t="s">
        <v>14698</v>
      </c>
      <c r="E2109" s="174" t="str">
        <f t="shared" si="77"/>
        <v>21159</v>
      </c>
      <c r="F2109" s="175">
        <f>IFERROR(VLOOKUP(D2109,'TPMS-auto'!A:J, 10,0), "Not-in-TPMS")</f>
        <v>7735520093</v>
      </c>
      <c r="G2109" s="175" t="str">
        <f>IFERROR(VLOOKUP(D2109,'TPMS-auto'!A:J,6,0),"Not-in-TPMS")</f>
        <v>021159</v>
      </c>
      <c r="H2109" s="6" t="s">
        <v>14676</v>
      </c>
      <c r="I2109" s="11" t="s">
        <v>18216</v>
      </c>
      <c r="J2109" s="13" t="s">
        <v>19961</v>
      </c>
      <c r="K2109" s="3" t="s">
        <v>14679</v>
      </c>
      <c r="L2109" s="13" t="s">
        <v>14680</v>
      </c>
      <c r="M2109" s="13"/>
      <c r="N2109" s="13" t="s">
        <v>14680</v>
      </c>
      <c r="O2109" s="13" t="s">
        <v>14680</v>
      </c>
      <c r="P2109" s="166" t="str">
        <f>IFERROR(VLOOKUP(D2109,'TPMS-auto'!A:D, 4,0),"Not-in-TPMS")</f>
        <v>0008555</v>
      </c>
      <c r="Q2109" s="166" t="str">
        <f>VLOOKUP(Table2[[#This Row],[Unit Number]],Ops,3,0)</f>
        <v>Monica, Cheryl &amp; Machell</v>
      </c>
      <c r="R2109" s="172" t="str">
        <f>IFERROR(VLOOKUP(Table2[[#This Row],[Enterprise ID]], 'ExistingRental-12.11'!A:H, 3, 0), "Not Open On 12.11")</f>
        <v>Not Open On 12.11</v>
      </c>
      <c r="S2109" s="166" t="str">
        <f>IF(Table2[[#This Row],[Start Rental Date]]="New Rental", "New Rental", "Rental Extension Request")</f>
        <v>New Rental</v>
      </c>
      <c r="T2109" s="166" t="str">
        <f>IFERROR(IF(Table2[[#This Row],[Date of this request]]-Table2[[#This Row],[Tech Service Date]]&lt;60, "New Hire Rental", "Truck Breakdown"), "New Hire Rental")</f>
        <v>Truck Breakdown</v>
      </c>
      <c r="U2109" s="166" t="str">
        <f>IFERROR(VLOOKUP(Table2[[#This Row],[Enterprise ID]], 'ExistingRental-12.11'!A:H, 7, 0), "Not Open On 12.11")</f>
        <v>Not Open On 12.11</v>
      </c>
      <c r="V2109" s="172">
        <f>IFERROR(VLOOKUP(Table2[[#This Row],[Enterprise ID]],'Tech-ServiceDate'!A:B,2,0), "EitherNewHire or Termed")</f>
        <v>45900</v>
      </c>
    </row>
    <row r="2110" spans="1:22" ht="33.75" customHeight="1">
      <c r="A2110" s="15">
        <v>46069</v>
      </c>
      <c r="B2110" s="7">
        <v>46502</v>
      </c>
      <c r="C2110" s="4" t="s">
        <v>17688</v>
      </c>
      <c r="D2110" s="5" t="s">
        <v>15574</v>
      </c>
      <c r="E2110" s="176" t="str">
        <f t="shared" si="77"/>
        <v>46502</v>
      </c>
      <c r="F2110" s="181">
        <f>IFERROR(VLOOKUP(D2110,'TPMS-auto'!A:J, 10,0), "Not-in-TPMS")</f>
        <v>3018935023</v>
      </c>
      <c r="G2110" s="181" t="str">
        <f>IFERROR(VLOOKUP(D2110,'TPMS-auto'!A:J,6,0),"Not-in-TPMS")</f>
        <v>046502</v>
      </c>
      <c r="H2110" s="6">
        <v>46056</v>
      </c>
      <c r="I2110" s="2" t="s">
        <v>19324</v>
      </c>
      <c r="J2110" s="3" t="s">
        <v>19679</v>
      </c>
      <c r="K2110" s="3" t="s">
        <v>15451</v>
      </c>
      <c r="L2110" s="3" t="s">
        <v>14680</v>
      </c>
      <c r="M2110" s="13"/>
      <c r="N2110" s="13" t="s">
        <v>14680</v>
      </c>
      <c r="O2110" s="13" t="s">
        <v>14680</v>
      </c>
      <c r="P2110" s="166" t="str">
        <f>IFERROR(VLOOKUP(D2110,'TPMS-auto'!A:D, 4,0),"Not-in-TPMS")</f>
        <v>0007084</v>
      </c>
      <c r="Q2110" s="166" t="str">
        <f>VLOOKUP(Table2[[#This Row],[Unit Number]],Ops,3,0)</f>
        <v>Monica, Cheryl &amp; Machell</v>
      </c>
      <c r="R2110" s="173">
        <f>IFERROR(VLOOKUP(Table2[[#This Row],[Enterprise ID]], 'ExistingRental-12.11'!A:H, 3, 0), "Not Open On 12.11")</f>
        <v>45979</v>
      </c>
      <c r="S2110" s="167" t="str">
        <f>IF(Table2[[#This Row],[Start Rental Date]]="New Rental", "New Rental", "Rental Extension Request")</f>
        <v>Rental Extension Request</v>
      </c>
      <c r="T2110" s="167" t="str">
        <f>IFERROR(IF(Table2[[#This Row],[Date of this request]]-Table2[[#This Row],[Tech Service Date]]&lt;60, "New Hire Rental", "Truck Breakdown"), "New Hire Rental")</f>
        <v>Truck Breakdown</v>
      </c>
      <c r="U2110" s="167" t="str">
        <f>IFERROR(VLOOKUP(Table2[[#This Row],[Enterprise ID]], 'ExistingRental-12.11'!A:H, 7, 0), "Not Open On 12.11")</f>
        <v>SAYED FAROZ FAKHRI</v>
      </c>
      <c r="V2110" s="173">
        <f>IFERROR(VLOOKUP(Table2[[#This Row],[Enterprise ID]],'Tech-ServiceDate'!A:B,2,0), "EitherNewHire or Termed")</f>
        <v>44427</v>
      </c>
    </row>
    <row r="2111" spans="1:22" ht="33.75" customHeight="1">
      <c r="A2111" s="15">
        <v>46069</v>
      </c>
      <c r="B2111" s="8">
        <v>61015</v>
      </c>
      <c r="C2111" s="9" t="s">
        <v>17646</v>
      </c>
      <c r="D2111" s="10"/>
      <c r="E2111" s="174" t="str">
        <f t="shared" si="77"/>
        <v>61015</v>
      </c>
      <c r="F2111" s="175" t="str">
        <f>IFERROR(VLOOKUP(D2111,'TPMS-auto'!A:J, 10,0), "Not-in-TPMS")</f>
        <v>Not-in-TPMS</v>
      </c>
      <c r="G2111" s="175" t="str">
        <f>IFERROR(VLOOKUP(D2111,'TPMS-auto'!A:J,6,0),"Not-in-TPMS")</f>
        <v>Not-in-TPMS</v>
      </c>
      <c r="H2111" s="12">
        <v>46062</v>
      </c>
      <c r="I2111" s="11"/>
      <c r="J2111" s="13" t="s">
        <v>19962</v>
      </c>
      <c r="K2111" s="13" t="s">
        <v>17640</v>
      </c>
      <c r="L2111" s="13"/>
      <c r="M2111" s="13"/>
      <c r="N2111" s="13" t="s">
        <v>14680</v>
      </c>
      <c r="O2111" s="13" t="s">
        <v>14680</v>
      </c>
      <c r="P2111" s="166" t="str">
        <f>IFERROR(VLOOKUP(D2111,'TPMS-auto'!A:D, 4,0),"Not-in-TPMS")</f>
        <v>Not-in-TPMS</v>
      </c>
      <c r="Q2111" s="166" t="e">
        <f>VLOOKUP(Table2[[#This Row],[Unit Number]],Ops,3,0)</f>
        <v>#N/A</v>
      </c>
      <c r="R2111" s="172" t="str">
        <f>IFERROR(VLOOKUP(Table2[[#This Row],[Enterprise ID]], 'ExistingRental-12.11'!A:H, 3, 0), "Not Open On 12.11")</f>
        <v>Not Open On 12.11</v>
      </c>
      <c r="S2111" s="166" t="str">
        <f>IF(Table2[[#This Row],[Start Rental Date]]="New Rental", "New Rental", "Rental Extension Request")</f>
        <v>Rental Extension Request</v>
      </c>
      <c r="T2111" s="166" t="str">
        <f>IFERROR(IF(Table2[[#This Row],[Date of this request]]-Table2[[#This Row],[Tech Service Date]]&lt;60, "New Hire Rental", "Truck Breakdown"), "New Hire Rental")</f>
        <v>New Hire Rental</v>
      </c>
      <c r="U2111" s="166" t="str">
        <f>IFERROR(VLOOKUP(Table2[[#This Row],[Enterprise ID]], 'ExistingRental-12.11'!A:H, 7, 0), "Not Open On 12.11")</f>
        <v>Not Open On 12.11</v>
      </c>
      <c r="V2111" s="172" t="str">
        <f>IFERROR(VLOOKUP(Table2[[#This Row],[Enterprise ID]],'Tech-ServiceDate'!A:B,2,0), "EitherNewHire or Termed")</f>
        <v>EitherNewHire or Termed</v>
      </c>
    </row>
    <row r="2112" spans="1:22" ht="33.75" customHeight="1">
      <c r="A2112" s="15">
        <v>46069</v>
      </c>
      <c r="B2112" s="8">
        <v>36637</v>
      </c>
      <c r="C2112" s="9" t="s">
        <v>18614</v>
      </c>
      <c r="D2112" s="10" t="s">
        <v>18615</v>
      </c>
      <c r="E2112" s="174" t="str">
        <f t="shared" si="77"/>
        <v>36637</v>
      </c>
      <c r="F2112" s="175">
        <f>IFERROR(VLOOKUP(D2112,'TPMS-auto'!A:J, 10,0), "Not-in-TPMS")</f>
        <v>8157900118</v>
      </c>
      <c r="G2112" s="175" t="str">
        <f>IFERROR(VLOOKUP(D2112,'TPMS-auto'!A:J,6,0),"Not-in-TPMS")</f>
        <v>046153</v>
      </c>
      <c r="H2112" s="6" t="s">
        <v>14676</v>
      </c>
      <c r="I2112" s="11" t="s">
        <v>18932</v>
      </c>
      <c r="J2112" s="13" t="s">
        <v>19963</v>
      </c>
      <c r="K2112" s="3" t="s">
        <v>15451</v>
      </c>
      <c r="L2112" s="3" t="s">
        <v>14680</v>
      </c>
      <c r="M2112" s="13"/>
      <c r="N2112" s="13" t="s">
        <v>14680</v>
      </c>
      <c r="O2112" s="13" t="s">
        <v>14680</v>
      </c>
      <c r="P2112" s="166" t="str">
        <f>IFERROR(VLOOKUP(D2112,'TPMS-auto'!A:D, 4,0),"Not-in-TPMS")</f>
        <v>0008555</v>
      </c>
      <c r="Q2112" s="166" t="str">
        <f>VLOOKUP(Table2[[#This Row],[Unit Number]],Ops,3,0)</f>
        <v>Monica, Cheryl &amp; Machell</v>
      </c>
      <c r="R2112" s="172" t="str">
        <f>IFERROR(VLOOKUP(Table2[[#This Row],[Enterprise ID]], 'ExistingRental-12.11'!A:H, 3, 0), "Not Open On 12.11")</f>
        <v>Not Open On 12.11</v>
      </c>
      <c r="S2112" s="166" t="str">
        <f>IF(Table2[[#This Row],[Start Rental Date]]="New Rental", "New Rental", "Rental Extension Request")</f>
        <v>New Rental</v>
      </c>
      <c r="T2112" s="166" t="str">
        <f>IFERROR(IF(Table2[[#This Row],[Date of this request]]-Table2[[#This Row],[Tech Service Date]]&lt;60, "New Hire Rental", "Truck Breakdown"), "New Hire Rental")</f>
        <v>Truck Breakdown</v>
      </c>
      <c r="U2112" s="166" t="str">
        <f>IFERROR(VLOOKUP(Table2[[#This Row],[Enterprise ID]], 'ExistingRental-12.11'!A:H, 7, 0), "Not Open On 12.11")</f>
        <v>Not Open On 12.11</v>
      </c>
      <c r="V2112" s="172">
        <f>IFERROR(VLOOKUP(Table2[[#This Row],[Enterprise ID]],'Tech-ServiceDate'!A:B,2,0), "EitherNewHire or Termed")</f>
        <v>44728</v>
      </c>
    </row>
    <row r="2113" spans="1:22" ht="33.75" customHeight="1">
      <c r="A2113" s="15">
        <v>46069</v>
      </c>
      <c r="B2113" s="8">
        <v>61142</v>
      </c>
      <c r="C2113" s="9" t="s">
        <v>19964</v>
      </c>
      <c r="D2113" s="10" t="s">
        <v>13471</v>
      </c>
      <c r="E2113" s="174" t="str">
        <f t="shared" si="77"/>
        <v>61142</v>
      </c>
      <c r="F2113" s="175">
        <f>IFERROR(VLOOKUP(D2113,'TPMS-auto'!A:J, 10,0), "Not-in-TPMS")</f>
        <v>4804100537</v>
      </c>
      <c r="G2113" s="175" t="str">
        <f>IFERROR(VLOOKUP(D2113,'TPMS-auto'!A:J,6,0),"Not-in-TPMS")</f>
        <v>061142</v>
      </c>
      <c r="H2113" s="6" t="s">
        <v>14676</v>
      </c>
      <c r="I2113" s="11" t="s">
        <v>19965</v>
      </c>
      <c r="J2113" s="13" t="s">
        <v>19966</v>
      </c>
      <c r="K2113" s="3" t="s">
        <v>15451</v>
      </c>
      <c r="L2113" s="3" t="s">
        <v>14680</v>
      </c>
      <c r="M2113" s="13"/>
      <c r="N2113" s="13" t="s">
        <v>14680</v>
      </c>
      <c r="O2113" s="13" t="s">
        <v>14680</v>
      </c>
      <c r="P2113" s="166" t="str">
        <f>IFERROR(VLOOKUP(D2113,'TPMS-auto'!A:D, 4,0),"Not-in-TPMS")</f>
        <v>0007088</v>
      </c>
      <c r="Q2113" s="166" t="str">
        <f>VLOOKUP(Table2[[#This Row],[Unit Number]],Ops,3,0)</f>
        <v>Carol &amp; Tasha</v>
      </c>
      <c r="R2113" s="172" t="str">
        <f>IFERROR(VLOOKUP(Table2[[#This Row],[Enterprise ID]], 'ExistingRental-12.11'!A:H, 3, 0), "Not Open On 12.11")</f>
        <v>Not Open On 12.11</v>
      </c>
      <c r="S2113" s="166" t="str">
        <f>IF(Table2[[#This Row],[Start Rental Date]]="New Rental", "New Rental", "Rental Extension Request")</f>
        <v>New Rental</v>
      </c>
      <c r="T2113" s="166" t="str">
        <f>IFERROR(IF(Table2[[#This Row],[Date of this request]]-Table2[[#This Row],[Tech Service Date]]&lt;60, "New Hire Rental", "Truck Breakdown"), "New Hire Rental")</f>
        <v>Truck Breakdown</v>
      </c>
      <c r="U2113" s="166" t="str">
        <f>IFERROR(VLOOKUP(Table2[[#This Row],[Enterprise ID]], 'ExistingRental-12.11'!A:H, 7, 0), "Not Open On 12.11")</f>
        <v>Not Open On 12.11</v>
      </c>
      <c r="V2113" s="172">
        <f>IFERROR(VLOOKUP(Table2[[#This Row],[Enterprise ID]],'Tech-ServiceDate'!A:B,2,0), "EitherNewHire or Termed")</f>
        <v>35192</v>
      </c>
    </row>
    <row r="2114" spans="1:22" ht="33.75" customHeight="1">
      <c r="A2114" s="15">
        <v>46069</v>
      </c>
      <c r="B2114" s="8">
        <v>36026</v>
      </c>
      <c r="C2114" s="9" t="s">
        <v>15035</v>
      </c>
      <c r="D2114" s="10" t="s">
        <v>15036</v>
      </c>
      <c r="E2114" s="174" t="str">
        <f t="shared" si="77"/>
        <v>36026</v>
      </c>
      <c r="F2114" s="175">
        <f>IFERROR(VLOOKUP(D2114,'TPMS-auto'!A:J, 10,0), "Not-in-TPMS")</f>
        <v>5406307000</v>
      </c>
      <c r="G2114" s="175" t="str">
        <f>IFERROR(VLOOKUP(D2114,'TPMS-auto'!A:J,6,0),"Not-in-TPMS")</f>
        <v>036026</v>
      </c>
      <c r="H2114" s="6" t="s">
        <v>14676</v>
      </c>
      <c r="I2114" s="11" t="s">
        <v>19324</v>
      </c>
      <c r="J2114" s="13" t="s">
        <v>19967</v>
      </c>
      <c r="K2114" s="3" t="s">
        <v>15451</v>
      </c>
      <c r="L2114" s="3" t="s">
        <v>14680</v>
      </c>
      <c r="M2114" s="13"/>
      <c r="N2114" s="13" t="s">
        <v>14680</v>
      </c>
      <c r="O2114" s="13" t="s">
        <v>14680</v>
      </c>
      <c r="P2114" s="166" t="str">
        <f>IFERROR(VLOOKUP(D2114,'TPMS-auto'!A:D, 4,0),"Not-in-TPMS")</f>
        <v>0007084</v>
      </c>
      <c r="Q2114" s="166" t="str">
        <f>VLOOKUP(Table2[[#This Row],[Unit Number]],Ops,3,0)</f>
        <v>Monica, Cheryl &amp; Machell</v>
      </c>
      <c r="R2114" s="172" t="str">
        <f>IFERROR(VLOOKUP(Table2[[#This Row],[Enterprise ID]], 'ExistingRental-12.11'!A:H, 3, 0), "Not Open On 12.11")</f>
        <v>Not Open On 12.11</v>
      </c>
      <c r="S2114" s="166" t="str">
        <f>IF(Table2[[#This Row],[Start Rental Date]]="New Rental", "New Rental", "Rental Extension Request")</f>
        <v>New Rental</v>
      </c>
      <c r="T2114" s="166" t="str">
        <f>IFERROR(IF(Table2[[#This Row],[Date of this request]]-Table2[[#This Row],[Tech Service Date]]&lt;60, "New Hire Rental", "Truck Breakdown"), "New Hire Rental")</f>
        <v>Truck Breakdown</v>
      </c>
      <c r="U2114" s="166" t="str">
        <f>IFERROR(VLOOKUP(Table2[[#This Row],[Enterprise ID]], 'ExistingRental-12.11'!A:H, 7, 0), "Not Open On 12.11")</f>
        <v>Not Open On 12.11</v>
      </c>
      <c r="V2114" s="172">
        <f>IFERROR(VLOOKUP(Table2[[#This Row],[Enterprise ID]],'Tech-ServiceDate'!A:B,2,0), "EitherNewHire or Termed")</f>
        <v>44973</v>
      </c>
    </row>
    <row r="2115" spans="1:22" ht="33.75" customHeight="1">
      <c r="A2115" s="15">
        <v>46069</v>
      </c>
      <c r="B2115" s="8">
        <v>22258</v>
      </c>
      <c r="C2115" s="9" t="s">
        <v>19197</v>
      </c>
      <c r="D2115" s="10" t="s">
        <v>19198</v>
      </c>
      <c r="E2115" s="174" t="str">
        <f t="shared" si="77"/>
        <v>22258</v>
      </c>
      <c r="F2115" s="175" t="str">
        <f>IFERROR(VLOOKUP(D2115,'TPMS-auto'!A:J, 10,0), "Not-in-TPMS")</f>
        <v>Not-in-TPMS</v>
      </c>
      <c r="G2115" s="175" t="str">
        <f>IFERROR(VLOOKUP(D2115,'TPMS-auto'!A:J,6,0),"Not-in-TPMS")</f>
        <v>Not-in-TPMS</v>
      </c>
      <c r="H2115" s="6" t="s">
        <v>14676</v>
      </c>
      <c r="I2115" s="11"/>
      <c r="J2115" s="13" t="s">
        <v>19755</v>
      </c>
      <c r="K2115" s="3" t="s">
        <v>15451</v>
      </c>
      <c r="L2115" s="3" t="s">
        <v>14680</v>
      </c>
      <c r="M2115" s="13"/>
      <c r="N2115" s="13" t="s">
        <v>14680</v>
      </c>
      <c r="O2115" s="13" t="s">
        <v>14680</v>
      </c>
      <c r="P2115" s="166" t="str">
        <f>IFERROR(VLOOKUP(D2115,'TPMS-auto'!A:D, 4,0),"Not-in-TPMS")</f>
        <v>Not-in-TPMS</v>
      </c>
      <c r="Q2115" s="166" t="e">
        <f>VLOOKUP(Table2[[#This Row],[Unit Number]],Ops,3,0)</f>
        <v>#N/A</v>
      </c>
      <c r="R2115" s="172" t="str">
        <f>IFERROR(VLOOKUP(Table2[[#This Row],[Enterprise ID]], 'ExistingRental-12.11'!A:H, 3, 0), "Not Open On 12.11")</f>
        <v>Not Open On 12.11</v>
      </c>
      <c r="S2115" s="166" t="str">
        <f>IF(Table2[[#This Row],[Start Rental Date]]="New Rental", "New Rental", "Rental Extension Request")</f>
        <v>New Rental</v>
      </c>
      <c r="T2115" s="166" t="str">
        <f>IFERROR(IF(Table2[[#This Row],[Date of this request]]-Table2[[#This Row],[Tech Service Date]]&lt;60, "New Hire Rental", "Truck Breakdown"), "New Hire Rental")</f>
        <v>New Hire Rental</v>
      </c>
      <c r="U2115" s="166" t="str">
        <f>IFERROR(VLOOKUP(Table2[[#This Row],[Enterprise ID]], 'ExistingRental-12.11'!A:H, 7, 0), "Not Open On 12.11")</f>
        <v>Not Open On 12.11</v>
      </c>
      <c r="V2115" s="172" t="str">
        <f>IFERROR(VLOOKUP(Table2[[#This Row],[Enterprise ID]],'Tech-ServiceDate'!A:B,2,0), "EitherNewHire or Termed")</f>
        <v>EitherNewHire or Termed</v>
      </c>
    </row>
    <row r="2116" spans="1:22" ht="33.75" customHeight="1">
      <c r="A2116" s="15">
        <v>46069</v>
      </c>
      <c r="B2116" s="8">
        <v>23936</v>
      </c>
      <c r="C2116" s="9" t="s">
        <v>15456</v>
      </c>
      <c r="D2116" s="10" t="s">
        <v>15457</v>
      </c>
      <c r="E2116" s="174" t="str">
        <f t="shared" si="77"/>
        <v>23936</v>
      </c>
      <c r="F2116" s="175">
        <f>IFERROR(VLOOKUP(D2116,'TPMS-auto'!A:J, 10,0), "Not-in-TPMS")</f>
        <v>4109005964</v>
      </c>
      <c r="G2116" s="175" t="str">
        <f>IFERROR(VLOOKUP(D2116,'TPMS-auto'!A:J,6,0),"Not-in-TPMS")</f>
        <v>023936</v>
      </c>
      <c r="H2116" s="6" t="s">
        <v>14676</v>
      </c>
      <c r="I2116" s="11" t="s">
        <v>15458</v>
      </c>
      <c r="J2116" s="3" t="s">
        <v>16922</v>
      </c>
      <c r="K2116" s="13" t="s">
        <v>15451</v>
      </c>
      <c r="L2116" s="3" t="s">
        <v>14680</v>
      </c>
      <c r="M2116" s="13"/>
      <c r="N2116" s="13" t="s">
        <v>14680</v>
      </c>
      <c r="O2116" s="13" t="s">
        <v>14680</v>
      </c>
      <c r="P2116" s="166" t="str">
        <f>IFERROR(VLOOKUP(D2116,'TPMS-auto'!A:D, 4,0),"Not-in-TPMS")</f>
        <v>0007084</v>
      </c>
      <c r="Q2116" s="166" t="str">
        <f>VLOOKUP(Table2[[#This Row],[Unit Number]],Ops,3,0)</f>
        <v>Monica, Cheryl &amp; Machell</v>
      </c>
      <c r="R2116" s="172" t="str">
        <f>IFERROR(VLOOKUP(Table2[[#This Row],[Enterprise ID]], 'ExistingRental-12.11'!A:H, 3, 0), "Not Open On 12.11")</f>
        <v>Not Open On 12.11</v>
      </c>
      <c r="S2116" s="166" t="str">
        <f>IF(Table2[[#This Row],[Start Rental Date]]="New Rental", "New Rental", "Rental Extension Request")</f>
        <v>New Rental</v>
      </c>
      <c r="T2116" s="166" t="str">
        <f>IFERROR(IF(Table2[[#This Row],[Date of this request]]-Table2[[#This Row],[Tech Service Date]]&lt;60, "New Hire Rental", "Truck Breakdown"), "New Hire Rental")</f>
        <v>Truck Breakdown</v>
      </c>
      <c r="U2116" s="166" t="str">
        <f>IFERROR(VLOOKUP(Table2[[#This Row],[Enterprise ID]], 'ExistingRental-12.11'!A:H, 7, 0), "Not Open On 12.11")</f>
        <v>Not Open On 12.11</v>
      </c>
      <c r="V2116" s="172">
        <f>IFERROR(VLOOKUP(Table2[[#This Row],[Enterprise ID]],'Tech-ServiceDate'!A:B,2,0), "EitherNewHire or Termed")</f>
        <v>44329</v>
      </c>
    </row>
    <row r="2117" spans="1:22" ht="33.75" customHeight="1">
      <c r="A2117" s="15">
        <v>46069</v>
      </c>
      <c r="B2117" s="8">
        <v>46063</v>
      </c>
      <c r="C2117" s="9" t="s">
        <v>19340</v>
      </c>
      <c r="D2117" s="10" t="s">
        <v>18938</v>
      </c>
      <c r="E2117" s="174" t="str">
        <f t="shared" si="77"/>
        <v>46063</v>
      </c>
      <c r="F2117" s="175">
        <f>IFERROR(VLOOKUP(D2117,'TPMS-auto'!A:J, 10,0), "Not-in-TPMS")</f>
        <v>9165590520</v>
      </c>
      <c r="G2117" s="175" t="str">
        <f>IFERROR(VLOOKUP(D2117,'TPMS-auto'!A:J,6,0),"Not-in-TPMS")</f>
        <v>046063</v>
      </c>
      <c r="H2117" s="6" t="s">
        <v>14676</v>
      </c>
      <c r="I2117" s="11" t="s">
        <v>19618</v>
      </c>
      <c r="J2117" s="13" t="s">
        <v>19968</v>
      </c>
      <c r="K2117" s="13" t="s">
        <v>15451</v>
      </c>
      <c r="L2117" s="3" t="s">
        <v>14680</v>
      </c>
      <c r="M2117" s="13"/>
      <c r="N2117" s="13" t="s">
        <v>14680</v>
      </c>
      <c r="O2117" s="13" t="s">
        <v>14680</v>
      </c>
      <c r="P2117" s="166" t="str">
        <f>IFERROR(VLOOKUP(D2117,'TPMS-auto'!A:D, 4,0),"Not-in-TPMS")</f>
        <v>0008184</v>
      </c>
      <c r="Q2117" s="166" t="str">
        <f>VLOOKUP(Table2[[#This Row],[Unit Number]],Ops,3,0)</f>
        <v>Carol &amp; Tasha</v>
      </c>
      <c r="R2117" s="172" t="str">
        <f>IFERROR(VLOOKUP(Table2[[#This Row],[Enterprise ID]], 'ExistingRental-12.11'!A:H, 3, 0), "Not Open On 12.11")</f>
        <v>Not Open On 12.11</v>
      </c>
      <c r="S2117" s="166" t="str">
        <f>IF(Table2[[#This Row],[Start Rental Date]]="New Rental", "New Rental", "Rental Extension Request")</f>
        <v>New Rental</v>
      </c>
      <c r="T2117" s="166" t="str">
        <f>IFERROR(IF(Table2[[#This Row],[Date of this request]]-Table2[[#This Row],[Tech Service Date]]&lt;60, "New Hire Rental", "Truck Breakdown"), "New Hire Rental")</f>
        <v>Truck Breakdown</v>
      </c>
      <c r="U2117" s="166" t="str">
        <f>IFERROR(VLOOKUP(Table2[[#This Row],[Enterprise ID]], 'ExistingRental-12.11'!A:H, 7, 0), "Not Open On 12.11")</f>
        <v>Not Open On 12.11</v>
      </c>
      <c r="V2117" s="172">
        <f>IFERROR(VLOOKUP(Table2[[#This Row],[Enterprise ID]],'Tech-ServiceDate'!A:B,2,0), "EitherNewHire or Termed")</f>
        <v>45977</v>
      </c>
    </row>
    <row r="2118" spans="1:22" ht="33.75" customHeight="1">
      <c r="A2118" s="15">
        <v>46069</v>
      </c>
      <c r="B2118" s="8">
        <v>61155</v>
      </c>
      <c r="C2118" s="9" t="s">
        <v>19969</v>
      </c>
      <c r="D2118" s="10" t="s">
        <v>19970</v>
      </c>
      <c r="E2118" s="174" t="str">
        <f t="shared" si="77"/>
        <v>61155</v>
      </c>
      <c r="F2118" s="175">
        <f>IFERROR(VLOOKUP(D2118,'TPMS-auto'!A:J, 10,0), "Not-in-TPMS")</f>
        <v>8322635029</v>
      </c>
      <c r="G2118" s="175" t="str">
        <f>IFERROR(VLOOKUP(D2118,'TPMS-auto'!A:J,6,0),"Not-in-TPMS")</f>
        <v>061155</v>
      </c>
      <c r="H2118" s="6" t="s">
        <v>14676</v>
      </c>
      <c r="I2118" s="11" t="s">
        <v>17568</v>
      </c>
      <c r="J2118" s="13" t="s">
        <v>19971</v>
      </c>
      <c r="K2118" s="13" t="s">
        <v>15451</v>
      </c>
      <c r="L2118" s="3" t="s">
        <v>14680</v>
      </c>
      <c r="M2118" s="13"/>
      <c r="N2118" s="13" t="s">
        <v>14680</v>
      </c>
      <c r="O2118" s="13" t="s">
        <v>14680</v>
      </c>
      <c r="P2118" s="166" t="str">
        <f>IFERROR(VLOOKUP(D2118,'TPMS-auto'!A:D, 4,0),"Not-in-TPMS")</f>
        <v>0008107</v>
      </c>
      <c r="Q2118" s="166" t="str">
        <f>VLOOKUP(Table2[[#This Row],[Unit Number]],Ops,3,0)</f>
        <v>Carol &amp; Tasha</v>
      </c>
      <c r="R2118" s="172" t="str">
        <f>IFERROR(VLOOKUP(Table2[[#This Row],[Enterprise ID]], 'ExistingRental-12.11'!A:H, 3, 0), "Not Open On 12.11")</f>
        <v>Not Open On 12.11</v>
      </c>
      <c r="S2118" s="166" t="str">
        <f>IF(Table2[[#This Row],[Start Rental Date]]="New Rental", "New Rental", "Rental Extension Request")</f>
        <v>New Rental</v>
      </c>
      <c r="T2118" s="166" t="str">
        <f>IFERROR(IF(Table2[[#This Row],[Date of this request]]-Table2[[#This Row],[Tech Service Date]]&lt;60, "New Hire Rental", "Truck Breakdown"), "New Hire Rental")</f>
        <v>Truck Breakdown</v>
      </c>
      <c r="U2118" s="166" t="str">
        <f>IFERROR(VLOOKUP(Table2[[#This Row],[Enterprise ID]], 'ExistingRental-12.11'!A:H, 7, 0), "Not Open On 12.11")</f>
        <v>Not Open On 12.11</v>
      </c>
      <c r="V2118" s="172">
        <f>IFERROR(VLOOKUP(Table2[[#This Row],[Enterprise ID]],'Tech-ServiceDate'!A:B,2,0), "EitherNewHire or Termed")</f>
        <v>41457</v>
      </c>
    </row>
    <row r="2119" spans="1:22" ht="33.75" customHeight="1">
      <c r="A2119" s="15">
        <v>46069</v>
      </c>
      <c r="B2119" s="8">
        <v>36354</v>
      </c>
      <c r="C2119" s="9" t="s">
        <v>19683</v>
      </c>
      <c r="D2119" s="10" t="s">
        <v>17477</v>
      </c>
      <c r="E2119" s="174" t="str">
        <f t="shared" si="77"/>
        <v>36354</v>
      </c>
      <c r="F2119" s="175">
        <f>IFERROR(VLOOKUP(D2119,'TPMS-auto'!A:J, 10,0), "Not-in-TPMS")</f>
        <v>3056840011</v>
      </c>
      <c r="G2119" s="175" t="str">
        <f>IFERROR(VLOOKUP(D2119,'TPMS-auto'!A:J,6,0),"Not-in-TPMS")</f>
        <v>021182</v>
      </c>
      <c r="H2119" s="12">
        <v>46065</v>
      </c>
      <c r="I2119" s="2" t="s">
        <v>19880</v>
      </c>
      <c r="J2119" s="13" t="s">
        <v>19685</v>
      </c>
      <c r="K2119" s="13" t="s">
        <v>14679</v>
      </c>
      <c r="L2119" s="13" t="s">
        <v>14680</v>
      </c>
      <c r="M2119" s="13"/>
      <c r="N2119" s="13" t="s">
        <v>14680</v>
      </c>
      <c r="O2119" s="13" t="s">
        <v>14680</v>
      </c>
      <c r="P2119" s="166" t="str">
        <f>IFERROR(VLOOKUP(D2119,'TPMS-auto'!A:D, 4,0),"Not-in-TPMS")</f>
        <v>0007435</v>
      </c>
      <c r="Q2119" s="166" t="str">
        <f>VLOOKUP(Table2[[#This Row],[Unit Number]],Ops,3,0)</f>
        <v>Rob &amp; Andrea</v>
      </c>
      <c r="R2119" s="172" t="str">
        <f>IFERROR(VLOOKUP(Table2[[#This Row],[Enterprise ID]], 'ExistingRental-12.11'!A:H, 3, 0), "Not Open On 12.11")</f>
        <v>Not Open On 12.11</v>
      </c>
      <c r="S2119" s="166" t="str">
        <f>IF(Table2[[#This Row],[Start Rental Date]]="New Rental", "New Rental", "Rental Extension Request")</f>
        <v>Rental Extension Request</v>
      </c>
      <c r="T2119" s="166" t="str">
        <f>IFERROR(IF(Table2[[#This Row],[Date of this request]]-Table2[[#This Row],[Tech Service Date]]&lt;60, "New Hire Rental", "Truck Breakdown"), "New Hire Rental")</f>
        <v>Truck Breakdown</v>
      </c>
      <c r="U2119" s="166" t="str">
        <f>IFERROR(VLOOKUP(Table2[[#This Row],[Enterprise ID]], 'ExistingRental-12.11'!A:H, 7, 0), "Not Open On 12.11")</f>
        <v>Not Open On 12.11</v>
      </c>
      <c r="V2119" s="172">
        <f>IFERROR(VLOOKUP(Table2[[#This Row],[Enterprise ID]],'Tech-ServiceDate'!A:B,2,0), "EitherNewHire or Termed")</f>
        <v>45970</v>
      </c>
    </row>
    <row r="2120" spans="1:22" ht="33.75" customHeight="1">
      <c r="A2120" s="15">
        <v>46069</v>
      </c>
      <c r="B2120" s="8">
        <v>61209</v>
      </c>
      <c r="C2120" s="9" t="s">
        <v>19008</v>
      </c>
      <c r="D2120" s="10" t="s">
        <v>9124</v>
      </c>
      <c r="E2120" s="174" t="str">
        <f t="shared" si="77"/>
        <v>61209</v>
      </c>
      <c r="F2120" s="175">
        <f>IFERROR(VLOOKUP(D2120,'TPMS-auto'!A:J, 10,0), "Not-in-TPMS")</f>
        <v>4696796160</v>
      </c>
      <c r="G2120" s="175" t="str">
        <f>IFERROR(VLOOKUP(D2120,'TPMS-auto'!A:J,6,0),"Not-in-TPMS")</f>
        <v>061209</v>
      </c>
      <c r="H2120" s="12">
        <v>46055</v>
      </c>
      <c r="I2120" s="11" t="s">
        <v>19009</v>
      </c>
      <c r="J2120" s="13" t="s">
        <v>19010</v>
      </c>
      <c r="K2120" s="13" t="s">
        <v>14679</v>
      </c>
      <c r="L2120" s="13" t="s">
        <v>14680</v>
      </c>
      <c r="M2120" s="13"/>
      <c r="N2120" s="13" t="s">
        <v>14680</v>
      </c>
      <c r="O2120" s="13" t="s">
        <v>14680</v>
      </c>
      <c r="P2120" s="166" t="str">
        <f>IFERROR(VLOOKUP(D2120,'TPMS-auto'!A:D, 4,0),"Not-in-TPMS")</f>
        <v>0007995</v>
      </c>
      <c r="Q2120" s="166" t="str">
        <f>VLOOKUP(Table2[[#This Row],[Unit Number]],Ops,3,0)</f>
        <v>Carol &amp; Tasha</v>
      </c>
      <c r="R2120" s="172" t="str">
        <f>IFERROR(VLOOKUP(Table2[[#This Row],[Enterprise ID]], 'ExistingRental-12.11'!A:H, 3, 0), "Not Open On 12.11")</f>
        <v>Not Open On 12.11</v>
      </c>
      <c r="S2120" s="166" t="str">
        <f>IF(Table2[[#This Row],[Start Rental Date]]="New Rental", "New Rental", "Rental Extension Request")</f>
        <v>Rental Extension Request</v>
      </c>
      <c r="T2120" s="166" t="str">
        <f>IFERROR(IF(Table2[[#This Row],[Date of this request]]-Table2[[#This Row],[Tech Service Date]]&lt;60, "New Hire Rental", "Truck Breakdown"), "New Hire Rental")</f>
        <v>Truck Breakdown</v>
      </c>
      <c r="U2120" s="166" t="str">
        <f>IFERROR(VLOOKUP(Table2[[#This Row],[Enterprise ID]], 'ExistingRental-12.11'!A:H, 7, 0), "Not Open On 12.11")</f>
        <v>Not Open On 12.11</v>
      </c>
      <c r="V2120" s="172">
        <f>IFERROR(VLOOKUP(Table2[[#This Row],[Enterprise ID]],'Tech-ServiceDate'!A:B,2,0), "EitherNewHire or Termed")</f>
        <v>36873</v>
      </c>
    </row>
    <row r="2121" spans="1:22" ht="33.75" customHeight="1">
      <c r="A2121" s="15">
        <v>46069</v>
      </c>
      <c r="B2121" s="8">
        <v>46555</v>
      </c>
      <c r="C2121" s="9" t="s">
        <v>19972</v>
      </c>
      <c r="D2121" s="10" t="s">
        <v>18050</v>
      </c>
      <c r="E2121" s="174" t="str">
        <f t="shared" si="77"/>
        <v>46555</v>
      </c>
      <c r="F2121" s="175">
        <f>IFERROR(VLOOKUP(D2121,'TPMS-auto'!A:J, 10,0), "Not-in-TPMS")</f>
        <v>7656240252</v>
      </c>
      <c r="G2121" s="175" t="str">
        <f>IFERROR(VLOOKUP(D2121,'TPMS-auto'!A:J,6,0),"Not-in-TPMS")</f>
        <v>046555</v>
      </c>
      <c r="H2121" s="6" t="s">
        <v>14676</v>
      </c>
      <c r="I2121" s="11" t="s">
        <v>19973</v>
      </c>
      <c r="J2121" s="13" t="s">
        <v>19974</v>
      </c>
      <c r="K2121" s="13" t="s">
        <v>14679</v>
      </c>
      <c r="L2121" s="13" t="s">
        <v>14680</v>
      </c>
      <c r="M2121" s="13"/>
      <c r="N2121" s="13" t="s">
        <v>14680</v>
      </c>
      <c r="O2121" s="13" t="s">
        <v>14680</v>
      </c>
      <c r="P2121" s="166" t="str">
        <f>IFERROR(VLOOKUP(D2121,'TPMS-auto'!A:D, 4,0),"Not-in-TPMS")</f>
        <v>0008096</v>
      </c>
      <c r="Q2121" s="166" t="str">
        <f>VLOOKUP(Table2[[#This Row],[Unit Number]],Ops,3,0)</f>
        <v>Monica, Cheryl &amp; Machell</v>
      </c>
      <c r="R2121" s="172">
        <f>IFERROR(VLOOKUP(Table2[[#This Row],[Enterprise ID]], 'ExistingRental-12.11'!A:H, 3, 0), "Not Open On 12.11")</f>
        <v>45993</v>
      </c>
      <c r="S2121" s="166" t="str">
        <f>IF(Table2[[#This Row],[Start Rental Date]]="New Rental", "New Rental", "Rental Extension Request")</f>
        <v>New Rental</v>
      </c>
      <c r="T2121" s="166" t="str">
        <f>IFERROR(IF(Table2[[#This Row],[Date of this request]]-Table2[[#This Row],[Tech Service Date]]&lt;60, "New Hire Rental", "Truck Breakdown"), "New Hire Rental")</f>
        <v>Truck Breakdown</v>
      </c>
      <c r="U2121" s="166" t="str">
        <f>IFERROR(VLOOKUP(Table2[[#This Row],[Enterprise ID]], 'ExistingRental-12.11'!A:H, 7, 0), "Not Open On 12.11")</f>
        <v>CHRISTOPHER DAVENPORT</v>
      </c>
      <c r="V2121" s="172">
        <f>IFERROR(VLOOKUP(Table2[[#This Row],[Enterprise ID]],'Tech-ServiceDate'!A:B,2,0), "EitherNewHire or Termed")</f>
        <v>45949</v>
      </c>
    </row>
    <row r="2122" spans="1:22" ht="33.75" customHeight="1">
      <c r="A2122" s="15">
        <v>46069</v>
      </c>
      <c r="B2122" s="8">
        <v>61384</v>
      </c>
      <c r="C2122" s="9" t="s">
        <v>19945</v>
      </c>
      <c r="D2122" s="10" t="s">
        <v>19946</v>
      </c>
      <c r="E2122" s="174" t="str">
        <f t="shared" si="77"/>
        <v>61384</v>
      </c>
      <c r="F2122" s="175">
        <f>IFERROR(VLOOKUP(D2122,'TPMS-auto'!A:J, 10,0), "Not-in-TPMS")</f>
        <v>5513372143</v>
      </c>
      <c r="G2122" s="175" t="str">
        <f>IFERROR(VLOOKUP(D2122,'TPMS-auto'!A:J,6,0),"Not-in-TPMS")</f>
        <v>061384</v>
      </c>
      <c r="H2122" s="6" t="s">
        <v>14676</v>
      </c>
      <c r="I2122" s="11" t="s">
        <v>19947</v>
      </c>
      <c r="J2122" s="13" t="s">
        <v>19975</v>
      </c>
      <c r="K2122" s="13" t="s">
        <v>14679</v>
      </c>
      <c r="L2122" s="13" t="s">
        <v>14680</v>
      </c>
      <c r="M2122" s="13"/>
      <c r="N2122" s="13" t="s">
        <v>14680</v>
      </c>
      <c r="O2122" s="13" t="s">
        <v>14680</v>
      </c>
      <c r="P2122" s="166" t="str">
        <f>IFERROR(VLOOKUP(D2122,'TPMS-auto'!A:D, 4,0),"Not-in-TPMS")</f>
        <v>0008380</v>
      </c>
      <c r="Q2122" s="166" t="str">
        <f>VLOOKUP(Table2[[#This Row],[Unit Number]],Ops,3,0)</f>
        <v>Rob &amp; Andrea</v>
      </c>
      <c r="R2122" s="172" t="str">
        <f>IFERROR(VLOOKUP(Table2[[#This Row],[Enterprise ID]], 'ExistingRental-12.11'!A:H, 3, 0), "Not Open On 12.11")</f>
        <v>Not Open On 12.11</v>
      </c>
      <c r="S2122" s="166" t="str">
        <f>IF(Table2[[#This Row],[Start Rental Date]]="New Rental", "New Rental", "Rental Extension Request")</f>
        <v>New Rental</v>
      </c>
      <c r="T2122" s="166" t="str">
        <f>IFERROR(IF(Table2[[#This Row],[Date of this request]]-Table2[[#This Row],[Tech Service Date]]&lt;60, "New Hire Rental", "Truck Breakdown"), "New Hire Rental")</f>
        <v>Truck Breakdown</v>
      </c>
      <c r="U2122" s="166" t="str">
        <f>IFERROR(VLOOKUP(Table2[[#This Row],[Enterprise ID]], 'ExistingRental-12.11'!A:H, 7, 0), "Not Open On 12.11")</f>
        <v>Not Open On 12.11</v>
      </c>
      <c r="V2122" s="172">
        <f>IFERROR(VLOOKUP(Table2[[#This Row],[Enterprise ID]],'Tech-ServiceDate'!A:B,2,0), "EitherNewHire or Termed")</f>
        <v>44468</v>
      </c>
    </row>
    <row r="2123" spans="1:22" ht="33.75" customHeight="1">
      <c r="A2123" s="15">
        <v>46069</v>
      </c>
      <c r="B2123" s="8">
        <v>37149</v>
      </c>
      <c r="C2123" s="9" t="s">
        <v>19881</v>
      </c>
      <c r="D2123" s="10" t="s">
        <v>19882</v>
      </c>
      <c r="E2123" s="174" t="str">
        <f t="shared" si="77"/>
        <v>37149</v>
      </c>
      <c r="F2123" s="175" t="str">
        <f>IFERROR(VLOOKUP(D2123,'TPMS-auto'!A:J, 10,0), "Not-in-TPMS")</f>
        <v>Not-in-TPMS</v>
      </c>
      <c r="G2123" s="175" t="str">
        <f>IFERROR(VLOOKUP(D2123,'TPMS-auto'!A:J,6,0),"Not-in-TPMS")</f>
        <v>Not-in-TPMS</v>
      </c>
      <c r="H2123" s="6" t="s">
        <v>14676</v>
      </c>
      <c r="I2123" s="11" t="s">
        <v>19976</v>
      </c>
      <c r="J2123" s="13" t="s">
        <v>19977</v>
      </c>
      <c r="K2123" s="13" t="s">
        <v>14679</v>
      </c>
      <c r="L2123" s="13" t="s">
        <v>14680</v>
      </c>
      <c r="M2123" s="13"/>
      <c r="N2123" s="13" t="s">
        <v>14680</v>
      </c>
      <c r="O2123" s="13" t="s">
        <v>14680</v>
      </c>
      <c r="P2123" s="166" t="str">
        <f>IFERROR(VLOOKUP(D2123,'TPMS-auto'!A:D, 4,0),"Not-in-TPMS")</f>
        <v>Not-in-TPMS</v>
      </c>
      <c r="Q2123" s="166" t="e">
        <f>VLOOKUP(Table2[[#This Row],[Unit Number]],Ops,3,0)</f>
        <v>#N/A</v>
      </c>
      <c r="R2123" s="172" t="str">
        <f>IFERROR(VLOOKUP(Table2[[#This Row],[Enterprise ID]], 'ExistingRental-12.11'!A:H, 3, 0), "Not Open On 12.11")</f>
        <v>Not Open On 12.11</v>
      </c>
      <c r="S2123" s="166" t="str">
        <f>IF(Table2[[#This Row],[Start Rental Date]]="New Rental", "New Rental", "Rental Extension Request")</f>
        <v>New Rental</v>
      </c>
      <c r="T2123" s="166" t="str">
        <f>IFERROR(IF(Table2[[#This Row],[Date of this request]]-Table2[[#This Row],[Tech Service Date]]&lt;60, "New Hire Rental", "Truck Breakdown"), "New Hire Rental")</f>
        <v>New Hire Rental</v>
      </c>
      <c r="U2123" s="166" t="str">
        <f>IFERROR(VLOOKUP(Table2[[#This Row],[Enterprise ID]], 'ExistingRental-12.11'!A:H, 7, 0), "Not Open On 12.11")</f>
        <v>Not Open On 12.11</v>
      </c>
      <c r="V2123" s="172" t="str">
        <f>IFERROR(VLOOKUP(Table2[[#This Row],[Enterprise ID]],'Tech-ServiceDate'!A:B,2,0), "EitherNewHire or Termed")</f>
        <v>EitherNewHire or Termed</v>
      </c>
    </row>
    <row r="2124" spans="1:22" ht="33.75" customHeight="1">
      <c r="A2124" s="15">
        <v>46069</v>
      </c>
      <c r="B2124" s="8">
        <v>61439</v>
      </c>
      <c r="C2124" s="9" t="s">
        <v>19978</v>
      </c>
      <c r="D2124" s="10" t="s">
        <v>19979</v>
      </c>
      <c r="E2124" s="174" t="str">
        <f t="shared" ref="E2124:E2169" si="78">TRIM(B2124)</f>
        <v>61439</v>
      </c>
      <c r="F2124" s="175">
        <f>IFERROR(VLOOKUP(D2124,'TPMS-auto'!A:J, 10,0), "Not-in-TPMS")</f>
        <v>5626158043</v>
      </c>
      <c r="G2124" s="175" t="str">
        <f>IFERROR(VLOOKUP(D2124,'TPMS-auto'!A:J,6,0),"Not-in-TPMS")</f>
        <v>061439</v>
      </c>
      <c r="H2124" s="6" t="s">
        <v>14676</v>
      </c>
      <c r="I2124" s="11" t="s">
        <v>19430</v>
      </c>
      <c r="J2124" s="13"/>
      <c r="K2124" s="13" t="s">
        <v>14679</v>
      </c>
      <c r="L2124" s="13" t="s">
        <v>14680</v>
      </c>
      <c r="M2124" s="13"/>
      <c r="N2124" s="13" t="s">
        <v>14680</v>
      </c>
      <c r="O2124" s="13" t="s">
        <v>14680</v>
      </c>
      <c r="P2124" s="166" t="str">
        <f>IFERROR(VLOOKUP(D2124,'TPMS-auto'!A:D, 4,0),"Not-in-TPMS")</f>
        <v>0007108</v>
      </c>
      <c r="Q2124" s="166" t="str">
        <f>VLOOKUP(Table2[[#This Row],[Unit Number]],Ops,3,0)</f>
        <v>Carol &amp; Tasha</v>
      </c>
      <c r="R2124" s="172" t="str">
        <f>IFERROR(VLOOKUP(Table2[[#This Row],[Enterprise ID]], 'ExistingRental-12.11'!A:H, 3, 0), "Not Open On 12.11")</f>
        <v>Not Open On 12.11</v>
      </c>
      <c r="S2124" s="166" t="str">
        <f>IF(Table2[[#This Row],[Start Rental Date]]="New Rental", "New Rental", "Rental Extension Request")</f>
        <v>New Rental</v>
      </c>
      <c r="T2124" s="166" t="str">
        <f>IFERROR(IF(Table2[[#This Row],[Date of this request]]-Table2[[#This Row],[Tech Service Date]]&lt;60, "New Hire Rental", "Truck Breakdown"), "New Hire Rental")</f>
        <v>Truck Breakdown</v>
      </c>
      <c r="U2124" s="166" t="str">
        <f>IFERROR(VLOOKUP(Table2[[#This Row],[Enterprise ID]], 'ExistingRental-12.11'!A:H, 7, 0), "Not Open On 12.11")</f>
        <v>Not Open On 12.11</v>
      </c>
      <c r="V2124" s="172">
        <f>IFERROR(VLOOKUP(Table2[[#This Row],[Enterprise ID]],'Tech-ServiceDate'!A:B,2,0), "EitherNewHire or Termed")</f>
        <v>44335</v>
      </c>
    </row>
    <row r="2125" spans="1:22" ht="33.75" customHeight="1">
      <c r="A2125" s="15">
        <v>46070</v>
      </c>
      <c r="B2125" s="8">
        <v>36088</v>
      </c>
      <c r="C2125" s="9" t="s">
        <v>19743</v>
      </c>
      <c r="D2125" s="10" t="s">
        <v>19744</v>
      </c>
      <c r="E2125" s="174" t="str">
        <f t="shared" si="78"/>
        <v>36088</v>
      </c>
      <c r="F2125" s="175" t="str">
        <f>IFERROR(VLOOKUP(D2125,'TPMS-auto'!A:J, 10,0), "Not-in-TPMS")</f>
        <v>Not-in-TPMS</v>
      </c>
      <c r="G2125" s="175" t="str">
        <f>IFERROR(VLOOKUP(D2125,'TPMS-auto'!A:J,6,0),"Not-in-TPMS")</f>
        <v>Not-in-TPMS</v>
      </c>
      <c r="H2125" s="6">
        <v>46059</v>
      </c>
      <c r="I2125" s="2" t="s">
        <v>18698</v>
      </c>
      <c r="J2125" s="3" t="s">
        <v>19939</v>
      </c>
      <c r="K2125" s="3" t="s">
        <v>14679</v>
      </c>
      <c r="L2125" s="13" t="s">
        <v>14680</v>
      </c>
      <c r="M2125" s="13"/>
      <c r="N2125" s="13" t="s">
        <v>14680</v>
      </c>
      <c r="O2125" s="13" t="s">
        <v>14680</v>
      </c>
      <c r="P2125" s="166" t="str">
        <f>IFERROR(VLOOKUP(D2125,'TPMS-auto'!A:D, 4,0),"Not-in-TPMS")</f>
        <v>Not-in-TPMS</v>
      </c>
      <c r="Q2125" s="166" t="e">
        <f>VLOOKUP(Table2[[#This Row],[Unit Number]],Ops,3,0)</f>
        <v>#N/A</v>
      </c>
      <c r="R2125" s="172" t="str">
        <f>IFERROR(VLOOKUP(Table2[[#This Row],[Enterprise ID]], 'ExistingRental-12.11'!A:H, 3, 0), "Not Open On 12.11")</f>
        <v>Not Open On 12.11</v>
      </c>
      <c r="S2125" s="166" t="str">
        <f>IF(Table2[[#This Row],[Start Rental Date]]="New Rental", "New Rental", "Rental Extension Request")</f>
        <v>Rental Extension Request</v>
      </c>
      <c r="T2125" s="166" t="str">
        <f>IFERROR(IF(Table2[[#This Row],[Date of this request]]-Table2[[#This Row],[Tech Service Date]]&lt;60, "New Hire Rental", "Truck Breakdown"), "New Hire Rental")</f>
        <v>Truck Breakdown</v>
      </c>
      <c r="U2125" s="166" t="str">
        <f>IFERROR(VLOOKUP(Table2[[#This Row],[Enterprise ID]], 'ExistingRental-12.11'!A:H, 7, 0), "Not Open On 12.11")</f>
        <v>Not Open On 12.11</v>
      </c>
      <c r="V2125" s="172">
        <f>IFERROR(VLOOKUP(Table2[[#This Row],[Enterprise ID]],'Tech-ServiceDate'!A:B,2,0), "EitherNewHire or Termed")</f>
        <v>45410</v>
      </c>
    </row>
    <row r="2126" spans="1:22" ht="33.75" customHeight="1">
      <c r="A2126" s="15">
        <v>46070</v>
      </c>
      <c r="B2126" s="8">
        <v>23895</v>
      </c>
      <c r="C2126" s="9" t="s">
        <v>19980</v>
      </c>
      <c r="D2126" s="10" t="s">
        <v>19981</v>
      </c>
      <c r="E2126" s="174" t="str">
        <f t="shared" si="78"/>
        <v>23895</v>
      </c>
      <c r="F2126" s="175">
        <f>IFERROR(VLOOKUP(D2126,'TPMS-auto'!A:J, 10,0), "Not-in-TPMS")</f>
        <v>4108455181</v>
      </c>
      <c r="G2126" s="175" t="str">
        <f>IFERROR(VLOOKUP(D2126,'TPMS-auto'!A:J,6,0),"Not-in-TPMS")</f>
        <v>023895</v>
      </c>
      <c r="H2126" s="6" t="s">
        <v>14676</v>
      </c>
      <c r="I2126" s="11" t="s">
        <v>19982</v>
      </c>
      <c r="J2126" s="13" t="s">
        <v>19983</v>
      </c>
      <c r="K2126" s="3" t="s">
        <v>14679</v>
      </c>
      <c r="L2126" s="13" t="s">
        <v>14680</v>
      </c>
      <c r="M2126" s="13"/>
      <c r="N2126" s="13" t="s">
        <v>14680</v>
      </c>
      <c r="O2126" s="13" t="s">
        <v>14680</v>
      </c>
      <c r="P2126" s="166" t="str">
        <f>IFERROR(VLOOKUP(D2126,'TPMS-auto'!A:D, 4,0),"Not-in-TPMS")</f>
        <v>0007084</v>
      </c>
      <c r="Q2126" s="166" t="str">
        <f>VLOOKUP(Table2[[#This Row],[Unit Number]],Ops,3,0)</f>
        <v>Monica, Cheryl &amp; Machell</v>
      </c>
      <c r="R2126" s="172" t="str">
        <f>IFERROR(VLOOKUP(Table2[[#This Row],[Enterprise ID]], 'ExistingRental-12.11'!A:H, 3, 0), "Not Open On 12.11")</f>
        <v>Not Open On 12.11</v>
      </c>
      <c r="S2126" s="166" t="str">
        <f>IF(Table2[[#This Row],[Start Rental Date]]="New Rental", "New Rental", "Rental Extension Request")</f>
        <v>New Rental</v>
      </c>
      <c r="T2126" s="166" t="str">
        <f>IFERROR(IF(Table2[[#This Row],[Date of this request]]-Table2[[#This Row],[Tech Service Date]]&lt;60, "New Hire Rental", "Truck Breakdown"), "New Hire Rental")</f>
        <v>Truck Breakdown</v>
      </c>
      <c r="U2126" s="166" t="str">
        <f>IFERROR(VLOOKUP(Table2[[#This Row],[Enterprise ID]], 'ExistingRental-12.11'!A:H, 7, 0), "Not Open On 12.11")</f>
        <v>Not Open On 12.11</v>
      </c>
      <c r="V2126" s="172">
        <f>IFERROR(VLOOKUP(Table2[[#This Row],[Enterprise ID]],'Tech-ServiceDate'!A:B,2,0), "EitherNewHire or Termed")</f>
        <v>45179</v>
      </c>
    </row>
    <row r="2127" spans="1:22" ht="33.75" customHeight="1">
      <c r="A2127" s="15">
        <v>46070</v>
      </c>
      <c r="B2127" s="8">
        <v>36966</v>
      </c>
      <c r="C2127" s="9" t="s">
        <v>19984</v>
      </c>
      <c r="D2127" s="10" t="s">
        <v>16948</v>
      </c>
      <c r="E2127" s="174" t="str">
        <f t="shared" si="78"/>
        <v>36966</v>
      </c>
      <c r="F2127" s="175">
        <f>IFERROR(VLOOKUP(D2127,'TPMS-auto'!A:J, 10,0), "Not-in-TPMS")</f>
        <v>8169370067</v>
      </c>
      <c r="G2127" s="175" t="str">
        <f>IFERROR(VLOOKUP(D2127,'TPMS-auto'!A:J,6,0),"Not-in-TPMS")</f>
        <v>036966</v>
      </c>
      <c r="H2127" s="12">
        <v>46011</v>
      </c>
      <c r="I2127" s="11" t="s">
        <v>18698</v>
      </c>
      <c r="J2127" s="13" t="s">
        <v>19985</v>
      </c>
      <c r="K2127" s="3" t="s">
        <v>14679</v>
      </c>
      <c r="L2127" s="13" t="s">
        <v>14680</v>
      </c>
      <c r="M2127" s="13"/>
      <c r="N2127" s="13" t="s">
        <v>14680</v>
      </c>
      <c r="O2127" s="13" t="s">
        <v>14680</v>
      </c>
      <c r="P2127" s="166" t="str">
        <f>IFERROR(VLOOKUP(D2127,'TPMS-auto'!A:D, 4,0),"Not-in-TPMS")</f>
        <v>0007323</v>
      </c>
      <c r="Q2127" s="166" t="str">
        <f>VLOOKUP(Table2[[#This Row],[Unit Number]],Ops,3,0)</f>
        <v>Monica, Cheryl &amp; Machell</v>
      </c>
      <c r="R2127" s="172" t="str">
        <f>IFERROR(VLOOKUP(Table2[[#This Row],[Enterprise ID]], 'ExistingRental-12.11'!A:H, 3, 0), "Not Open On 12.11")</f>
        <v>Not Open On 12.11</v>
      </c>
      <c r="S2127" s="166" t="str">
        <f>IF(Table2[[#This Row],[Start Rental Date]]="New Rental", "New Rental", "Rental Extension Request")</f>
        <v>Rental Extension Request</v>
      </c>
      <c r="T2127" s="166" t="str">
        <f>IFERROR(IF(Table2[[#This Row],[Date of this request]]-Table2[[#This Row],[Tech Service Date]]&lt;60, "New Hire Rental", "Truck Breakdown"), "New Hire Rental")</f>
        <v>Truck Breakdown</v>
      </c>
      <c r="U2127" s="166" t="str">
        <f>IFERROR(VLOOKUP(Table2[[#This Row],[Enterprise ID]], 'ExistingRental-12.11'!A:H, 7, 0), "Not Open On 12.11")</f>
        <v>Not Open On 12.11</v>
      </c>
      <c r="V2127" s="172">
        <f>IFERROR(VLOOKUP(Table2[[#This Row],[Enterprise ID]],'Tech-ServiceDate'!A:B,2,0), "EitherNewHire or Termed")</f>
        <v>45634</v>
      </c>
    </row>
    <row r="2128" spans="1:22" ht="33.75" customHeight="1">
      <c r="A2128" s="15">
        <v>46070</v>
      </c>
      <c r="B2128" s="8">
        <v>36967</v>
      </c>
      <c r="C2128" s="9" t="s">
        <v>19986</v>
      </c>
      <c r="D2128" s="10" t="s">
        <v>19987</v>
      </c>
      <c r="E2128" s="174" t="str">
        <f t="shared" si="78"/>
        <v>36967</v>
      </c>
      <c r="F2128" s="175">
        <f>IFERROR(VLOOKUP(D2128,'TPMS-auto'!A:J, 10,0), "Not-in-TPMS")</f>
        <v>4027506674</v>
      </c>
      <c r="G2128" s="175" t="str">
        <f>IFERROR(VLOOKUP(D2128,'TPMS-auto'!A:J,6,0),"Not-in-TPMS")</f>
        <v>036967</v>
      </c>
      <c r="H2128" s="6" t="s">
        <v>14676</v>
      </c>
      <c r="I2128" s="11"/>
      <c r="J2128" s="13" t="s">
        <v>19988</v>
      </c>
      <c r="K2128" s="3" t="s">
        <v>14679</v>
      </c>
      <c r="L2128" s="13" t="s">
        <v>14680</v>
      </c>
      <c r="M2128" s="13"/>
      <c r="N2128" s="13" t="s">
        <v>14680</v>
      </c>
      <c r="O2128" s="13" t="s">
        <v>14680</v>
      </c>
      <c r="P2128" s="166" t="str">
        <f>IFERROR(VLOOKUP(D2128,'TPMS-auto'!A:D, 4,0),"Not-in-TPMS")</f>
        <v>0008162</v>
      </c>
      <c r="Q2128" s="166" t="str">
        <f>VLOOKUP(Table2[[#This Row],[Unit Number]],Ops,3,0)</f>
        <v>Monica, Cheryl &amp; Machell</v>
      </c>
      <c r="R2128" s="172" t="str">
        <f>IFERROR(VLOOKUP(Table2[[#This Row],[Enterprise ID]], 'ExistingRental-12.11'!A:H, 3, 0), "Not Open On 12.11")</f>
        <v>Not Open On 12.11</v>
      </c>
      <c r="S2128" s="166" t="str">
        <f>IF(Table2[[#This Row],[Start Rental Date]]="New Rental", "New Rental", "Rental Extension Request")</f>
        <v>New Rental</v>
      </c>
      <c r="T2128" s="166" t="str">
        <f>IFERROR(IF(Table2[[#This Row],[Date of this request]]-Table2[[#This Row],[Tech Service Date]]&lt;60, "New Hire Rental", "Truck Breakdown"), "New Hire Rental")</f>
        <v>Truck Breakdown</v>
      </c>
      <c r="U2128" s="166" t="str">
        <f>IFERROR(VLOOKUP(Table2[[#This Row],[Enterprise ID]], 'ExistingRental-12.11'!A:H, 7, 0), "Not Open On 12.11")</f>
        <v>Not Open On 12.11</v>
      </c>
      <c r="V2128" s="172">
        <f>IFERROR(VLOOKUP(Table2[[#This Row],[Enterprise ID]],'Tech-ServiceDate'!A:B,2,0), "EitherNewHire or Termed")</f>
        <v>41974</v>
      </c>
    </row>
    <row r="2129" spans="1:22" ht="33.75" customHeight="1">
      <c r="A2129" s="15">
        <v>46070</v>
      </c>
      <c r="B2129" s="8">
        <v>21851</v>
      </c>
      <c r="C2129" s="9" t="s">
        <v>19920</v>
      </c>
      <c r="D2129" s="10" t="s">
        <v>18679</v>
      </c>
      <c r="E2129" s="174" t="str">
        <f t="shared" si="78"/>
        <v>21851</v>
      </c>
      <c r="F2129" s="175">
        <f>IFERROR(VLOOKUP(D2129,'TPMS-auto'!A:J, 10,0), "Not-in-TPMS")</f>
        <v>3039610023</v>
      </c>
      <c r="G2129" s="175" t="str">
        <f>IFERROR(VLOOKUP(D2129,'TPMS-auto'!A:J,6,0),"Not-in-TPMS")</f>
        <v>061193</v>
      </c>
      <c r="H2129" s="12">
        <v>46066</v>
      </c>
      <c r="I2129" s="11"/>
      <c r="J2129" s="13" t="s">
        <v>19989</v>
      </c>
      <c r="K2129" s="13" t="s">
        <v>14679</v>
      </c>
      <c r="L2129" s="13"/>
      <c r="M2129" s="13"/>
      <c r="N2129" s="13" t="s">
        <v>14680</v>
      </c>
      <c r="O2129" s="13" t="s">
        <v>14680</v>
      </c>
      <c r="P2129" s="166" t="str">
        <f>IFERROR(VLOOKUP(D2129,'TPMS-auto'!A:D, 4,0),"Not-in-TPMS")</f>
        <v>0008169</v>
      </c>
      <c r="Q2129" s="166" t="str">
        <f>VLOOKUP(Table2[[#This Row],[Unit Number]],Ops,3,0)</f>
        <v>Carol &amp; Tasha</v>
      </c>
      <c r="R2129" s="172" t="str">
        <f>IFERROR(VLOOKUP(Table2[[#This Row],[Enterprise ID]], 'ExistingRental-12.11'!A:H, 3, 0), "Not Open On 12.11")</f>
        <v>Not Open On 12.11</v>
      </c>
      <c r="S2129" s="166" t="str">
        <f>IF(Table2[[#This Row],[Start Rental Date]]="New Rental", "New Rental", "Rental Extension Request")</f>
        <v>Rental Extension Request</v>
      </c>
      <c r="T2129" s="166" t="str">
        <f>IFERROR(IF(Table2[[#This Row],[Date of this request]]-Table2[[#This Row],[Tech Service Date]]&lt;60, "New Hire Rental", "Truck Breakdown"), "New Hire Rental")</f>
        <v>Truck Breakdown</v>
      </c>
      <c r="U2129" s="166" t="str">
        <f>IFERROR(VLOOKUP(Table2[[#This Row],[Enterprise ID]], 'ExistingRental-12.11'!A:H, 7, 0), "Not Open On 12.11")</f>
        <v>Not Open On 12.11</v>
      </c>
      <c r="V2129" s="172">
        <f>IFERROR(VLOOKUP(Table2[[#This Row],[Enterprise ID]],'Tech-ServiceDate'!A:B,2,0), "EitherNewHire or Termed")</f>
        <v>45564</v>
      </c>
    </row>
    <row r="2130" spans="1:22" ht="33.75" customHeight="1">
      <c r="A2130" s="15">
        <v>46070</v>
      </c>
      <c r="B2130" s="8">
        <v>22365</v>
      </c>
      <c r="C2130" s="9" t="s">
        <v>19285</v>
      </c>
      <c r="D2130" s="10" t="s">
        <v>19286</v>
      </c>
      <c r="E2130" s="174" t="str">
        <f t="shared" si="78"/>
        <v>22365</v>
      </c>
      <c r="F2130" s="175" t="str">
        <f>IFERROR(VLOOKUP(D2130,'TPMS-auto'!A:J, 10,0), "Not-in-TPMS")</f>
        <v>Not-in-TPMS</v>
      </c>
      <c r="G2130" s="175" t="str">
        <f>IFERROR(VLOOKUP(D2130,'TPMS-auto'!A:J,6,0),"Not-in-TPMS")</f>
        <v>Not-in-TPMS</v>
      </c>
      <c r="H2130" s="6" t="s">
        <v>14676</v>
      </c>
      <c r="I2130" s="11" t="s">
        <v>19990</v>
      </c>
      <c r="J2130" s="13" t="s">
        <v>19991</v>
      </c>
      <c r="K2130" s="3" t="s">
        <v>14679</v>
      </c>
      <c r="L2130" s="13" t="s">
        <v>14680</v>
      </c>
      <c r="M2130" s="13"/>
      <c r="N2130" s="13" t="s">
        <v>14680</v>
      </c>
      <c r="O2130" s="13" t="s">
        <v>14680</v>
      </c>
      <c r="P2130" s="166" t="str">
        <f>IFERROR(VLOOKUP(D2130,'TPMS-auto'!A:D, 4,0),"Not-in-TPMS")</f>
        <v>Not-in-TPMS</v>
      </c>
      <c r="Q2130" s="166" t="e">
        <f>VLOOKUP(Table2[[#This Row],[Unit Number]],Ops,3,0)</f>
        <v>#N/A</v>
      </c>
      <c r="R2130" s="172" t="str">
        <f>IFERROR(VLOOKUP(Table2[[#This Row],[Enterprise ID]], 'ExistingRental-12.11'!A:H, 3, 0), "Not Open On 12.11")</f>
        <v>Not Open On 12.11</v>
      </c>
      <c r="S2130" s="166" t="str">
        <f>IF(Table2[[#This Row],[Start Rental Date]]="New Rental", "New Rental", "Rental Extension Request")</f>
        <v>New Rental</v>
      </c>
      <c r="T2130" s="166" t="str">
        <f>IFERROR(IF(Table2[[#This Row],[Date of this request]]-Table2[[#This Row],[Tech Service Date]]&lt;60, "New Hire Rental", "Truck Breakdown"), "New Hire Rental")</f>
        <v>New Hire Rental</v>
      </c>
      <c r="U2130" s="166" t="str">
        <f>IFERROR(VLOOKUP(Table2[[#This Row],[Enterprise ID]], 'ExistingRental-12.11'!A:H, 7, 0), "Not Open On 12.11")</f>
        <v>Not Open On 12.11</v>
      </c>
      <c r="V2130" s="172" t="str">
        <f>IFERROR(VLOOKUP(Table2[[#This Row],[Enterprise ID]],'Tech-ServiceDate'!A:B,2,0), "EitherNewHire or Termed")</f>
        <v>EitherNewHire or Termed</v>
      </c>
    </row>
    <row r="2131" spans="1:22" ht="33.75" customHeight="1">
      <c r="A2131" s="15">
        <v>46070</v>
      </c>
      <c r="B2131" s="8">
        <v>61689</v>
      </c>
      <c r="C2131" s="9" t="s">
        <v>19992</v>
      </c>
      <c r="D2131" s="10" t="s">
        <v>968</v>
      </c>
      <c r="E2131" s="174" t="str">
        <f t="shared" si="78"/>
        <v>61689</v>
      </c>
      <c r="F2131" s="175">
        <f>IFERROR(VLOOKUP(D2131,'TPMS-auto'!A:J, 10,0), "Not-in-TPMS")</f>
        <v>9567062925</v>
      </c>
      <c r="G2131" s="175" t="str">
        <f>IFERROR(VLOOKUP(D2131,'TPMS-auto'!A:J,6,0),"Not-in-TPMS")</f>
        <v>061689</v>
      </c>
      <c r="H2131" s="6" t="s">
        <v>14676</v>
      </c>
      <c r="I2131" s="11" t="s">
        <v>19993</v>
      </c>
      <c r="J2131" s="13" t="s">
        <v>15426</v>
      </c>
      <c r="K2131" s="3" t="s">
        <v>14679</v>
      </c>
      <c r="L2131" s="13" t="s">
        <v>14680</v>
      </c>
      <c r="M2131" s="13"/>
      <c r="N2131" s="13" t="s">
        <v>14680</v>
      </c>
      <c r="O2131" s="13" t="s">
        <v>14680</v>
      </c>
      <c r="P2131" s="166" t="str">
        <f>IFERROR(VLOOKUP(D2131,'TPMS-auto'!A:D, 4,0),"Not-in-TPMS")</f>
        <v>0008147</v>
      </c>
      <c r="Q2131" s="166" t="str">
        <f>VLOOKUP(Table2[[#This Row],[Unit Number]],Ops,3,0)</f>
        <v>Carol &amp; Tasha</v>
      </c>
      <c r="R2131" s="172" t="str">
        <f>IFERROR(VLOOKUP(Table2[[#This Row],[Enterprise ID]], 'ExistingRental-12.11'!A:H, 3, 0), "Not Open On 12.11")</f>
        <v>Not Open On 12.11</v>
      </c>
      <c r="S2131" s="166" t="str">
        <f>IF(Table2[[#This Row],[Start Rental Date]]="New Rental", "New Rental", "Rental Extension Request")</f>
        <v>New Rental</v>
      </c>
      <c r="T2131" s="166" t="str">
        <f>IFERROR(IF(Table2[[#This Row],[Date of this request]]-Table2[[#This Row],[Tech Service Date]]&lt;60, "New Hire Rental", "Truck Breakdown"), "New Hire Rental")</f>
        <v>Truck Breakdown</v>
      </c>
      <c r="U2131" s="166" t="str">
        <f>IFERROR(VLOOKUP(Table2[[#This Row],[Enterprise ID]], 'ExistingRental-12.11'!A:H, 7, 0), "Not Open On 12.11")</f>
        <v>Not Open On 12.11</v>
      </c>
      <c r="V2131" s="172">
        <f>IFERROR(VLOOKUP(Table2[[#This Row],[Enterprise ID]],'Tech-ServiceDate'!A:B,2,0), "EitherNewHire or Termed")</f>
        <v>35345</v>
      </c>
    </row>
    <row r="2132" spans="1:22" ht="33.75" customHeight="1">
      <c r="A2132" s="15">
        <v>46070</v>
      </c>
      <c r="B2132" s="8">
        <v>46630</v>
      </c>
      <c r="C2132" s="9" t="s">
        <v>19729</v>
      </c>
      <c r="D2132" s="10" t="s">
        <v>15514</v>
      </c>
      <c r="E2132" s="174" t="str">
        <f t="shared" si="78"/>
        <v>46630</v>
      </c>
      <c r="F2132" s="175">
        <f>IFERROR(VLOOKUP(D2132,'TPMS-auto'!A:J, 10,0), "Not-in-TPMS")</f>
        <v>8709411145</v>
      </c>
      <c r="G2132" s="175" t="str">
        <f>IFERROR(VLOOKUP(D2132,'TPMS-auto'!A:J,6,0),"Not-in-TPMS")</f>
        <v>046630</v>
      </c>
      <c r="H2132" s="6" t="s">
        <v>14676</v>
      </c>
      <c r="I2132" s="11" t="s">
        <v>19994</v>
      </c>
      <c r="J2132" s="13" t="s">
        <v>14678</v>
      </c>
      <c r="K2132" s="3" t="s">
        <v>14679</v>
      </c>
      <c r="L2132" s="13" t="s">
        <v>14680</v>
      </c>
      <c r="M2132" s="13"/>
      <c r="N2132" s="13" t="s">
        <v>14680</v>
      </c>
      <c r="O2132" s="13" t="s">
        <v>14680</v>
      </c>
      <c r="P2132" s="166" t="str">
        <f>IFERROR(VLOOKUP(D2132,'TPMS-auto'!A:D, 4,0),"Not-in-TPMS")</f>
        <v>0008206</v>
      </c>
      <c r="Q2132" s="166" t="str">
        <f>VLOOKUP(Table2[[#This Row],[Unit Number]],Ops,3,0)</f>
        <v>Monica, Cheryl &amp; Machell</v>
      </c>
      <c r="R2132" s="172" t="str">
        <f>IFERROR(VLOOKUP(Table2[[#This Row],[Enterprise ID]], 'ExistingRental-12.11'!A:H, 3, 0), "Not Open On 12.11")</f>
        <v>Not Open On 12.11</v>
      </c>
      <c r="S2132" s="166" t="str">
        <f>IF(Table2[[#This Row],[Start Rental Date]]="New Rental", "New Rental", "Rental Extension Request")</f>
        <v>New Rental</v>
      </c>
      <c r="T2132" s="166" t="str">
        <f>IFERROR(IF(Table2[[#This Row],[Date of this request]]-Table2[[#This Row],[Tech Service Date]]&lt;60, "New Hire Rental", "Truck Breakdown"), "New Hire Rental")</f>
        <v>Truck Breakdown</v>
      </c>
      <c r="U2132" s="166" t="str">
        <f>IFERROR(VLOOKUP(Table2[[#This Row],[Enterprise ID]], 'ExistingRental-12.11'!A:H, 7, 0), "Not Open On 12.11")</f>
        <v>Not Open On 12.11</v>
      </c>
      <c r="V2132" s="172">
        <f>IFERROR(VLOOKUP(Table2[[#This Row],[Enterprise ID]],'Tech-ServiceDate'!A:B,2,0), "EitherNewHire or Termed")</f>
        <v>43173</v>
      </c>
    </row>
    <row r="2133" spans="1:22" ht="33.75" customHeight="1">
      <c r="A2133" s="15">
        <v>46070</v>
      </c>
      <c r="B2133" s="8">
        <v>46047</v>
      </c>
      <c r="C2133" s="9" t="s">
        <v>16063</v>
      </c>
      <c r="D2133" s="10" t="s">
        <v>16064</v>
      </c>
      <c r="E2133" s="174" t="str">
        <f t="shared" si="78"/>
        <v>46047</v>
      </c>
      <c r="F2133" s="175">
        <f>IFERROR(VLOOKUP(D2133,'TPMS-auto'!A:J, 10,0), "Not-in-TPMS")</f>
        <v>9166952751</v>
      </c>
      <c r="G2133" s="175" t="str">
        <f>IFERROR(VLOOKUP(D2133,'TPMS-auto'!A:J,6,0),"Not-in-TPMS")</f>
        <v>046047</v>
      </c>
      <c r="H2133" s="6" t="s">
        <v>14676</v>
      </c>
      <c r="I2133" s="11" t="s">
        <v>19995</v>
      </c>
      <c r="J2133" s="13" t="s">
        <v>19996</v>
      </c>
      <c r="K2133" s="3" t="s">
        <v>14679</v>
      </c>
      <c r="L2133" s="13" t="s">
        <v>14680</v>
      </c>
      <c r="M2133" s="13"/>
      <c r="N2133" s="13" t="s">
        <v>14680</v>
      </c>
      <c r="O2133" s="13" t="s">
        <v>14680</v>
      </c>
      <c r="P2133" s="166" t="str">
        <f>IFERROR(VLOOKUP(D2133,'TPMS-auto'!A:D, 4,0),"Not-in-TPMS")</f>
        <v>0008184</v>
      </c>
      <c r="Q2133" s="166" t="str">
        <f>VLOOKUP(Table2[[#This Row],[Unit Number]],Ops,3,0)</f>
        <v>Carol &amp; Tasha</v>
      </c>
      <c r="R2133" s="172" t="str">
        <f>IFERROR(VLOOKUP(Table2[[#This Row],[Enterprise ID]], 'ExistingRental-12.11'!A:H, 3, 0), "Not Open On 12.11")</f>
        <v>Not Open On 12.11</v>
      </c>
      <c r="S2133" s="166" t="str">
        <f>IF(Table2[[#This Row],[Start Rental Date]]="New Rental", "New Rental", "Rental Extension Request")</f>
        <v>New Rental</v>
      </c>
      <c r="T2133" s="166" t="str">
        <f>IFERROR(IF(Table2[[#This Row],[Date of this request]]-Table2[[#This Row],[Tech Service Date]]&lt;60, "New Hire Rental", "Truck Breakdown"), "New Hire Rental")</f>
        <v>Truck Breakdown</v>
      </c>
      <c r="U2133" s="166" t="str">
        <f>IFERROR(VLOOKUP(Table2[[#This Row],[Enterprise ID]], 'ExistingRental-12.11'!A:H, 7, 0), "Not Open On 12.11")</f>
        <v>Not Open On 12.11</v>
      </c>
      <c r="V2133" s="172">
        <f>IFERROR(VLOOKUP(Table2[[#This Row],[Enterprise ID]],'Tech-ServiceDate'!A:B,2,0), "EitherNewHire or Termed")</f>
        <v>44770</v>
      </c>
    </row>
    <row r="2134" spans="1:22" ht="33.75" customHeight="1">
      <c r="A2134" s="15">
        <v>46070</v>
      </c>
      <c r="B2134" s="8">
        <v>37344</v>
      </c>
      <c r="C2134" s="9" t="s">
        <v>19555</v>
      </c>
      <c r="D2134" s="10" t="s">
        <v>19556</v>
      </c>
      <c r="E2134" s="174" t="str">
        <f t="shared" si="78"/>
        <v>37344</v>
      </c>
      <c r="F2134" s="175">
        <f>IFERROR(VLOOKUP(D2134,'TPMS-auto'!A:J, 10,0), "Not-in-TPMS")</f>
        <v>7737900839</v>
      </c>
      <c r="G2134" s="175" t="str">
        <f>IFERROR(VLOOKUP(D2134,'TPMS-auto'!A:J,6,0),"Not-in-TPMS")</f>
        <v>037344</v>
      </c>
      <c r="H2134" s="6" t="s">
        <v>14676</v>
      </c>
      <c r="I2134" s="11" t="s">
        <v>18589</v>
      </c>
      <c r="J2134" s="13" t="s">
        <v>19997</v>
      </c>
      <c r="K2134" s="3" t="s">
        <v>14679</v>
      </c>
      <c r="L2134" s="13" t="s">
        <v>14680</v>
      </c>
      <c r="M2134" s="13"/>
      <c r="N2134" s="13" t="s">
        <v>14680</v>
      </c>
      <c r="O2134" s="13" t="s">
        <v>14680</v>
      </c>
      <c r="P2134" s="166" t="str">
        <f>IFERROR(VLOOKUP(D2134,'TPMS-auto'!A:D, 4,0),"Not-in-TPMS")</f>
        <v>0008555</v>
      </c>
      <c r="Q2134" s="166" t="str">
        <f>VLOOKUP(Table2[[#This Row],[Unit Number]],Ops,3,0)</f>
        <v>Monica, Cheryl &amp; Machell</v>
      </c>
      <c r="R2134" s="172" t="str">
        <f>IFERROR(VLOOKUP(Table2[[#This Row],[Enterprise ID]], 'ExistingRental-12.11'!A:H, 3, 0), "Not Open On 12.11")</f>
        <v>Not Open On 12.11</v>
      </c>
      <c r="S2134" s="166" t="str">
        <f>IF(Table2[[#This Row],[Start Rental Date]]="New Rental", "New Rental", "Rental Extension Request")</f>
        <v>New Rental</v>
      </c>
      <c r="T2134" s="166" t="str">
        <f>IFERROR(IF(Table2[[#This Row],[Date of this request]]-Table2[[#This Row],[Tech Service Date]]&lt;60, "New Hire Rental", "Truck Breakdown"), "New Hire Rental")</f>
        <v>Truck Breakdown</v>
      </c>
      <c r="U2134" s="166" t="str">
        <f>IFERROR(VLOOKUP(Table2[[#This Row],[Enterprise ID]], 'ExistingRental-12.11'!A:H, 7, 0), "Not Open On 12.11")</f>
        <v>Not Open On 12.11</v>
      </c>
      <c r="V2134" s="172">
        <f>IFERROR(VLOOKUP(Table2[[#This Row],[Enterprise ID]],'Tech-ServiceDate'!A:B,2,0), "EitherNewHire or Termed")</f>
        <v>45200</v>
      </c>
    </row>
    <row r="2135" spans="1:22" ht="33.75" customHeight="1">
      <c r="A2135" s="15">
        <v>46070</v>
      </c>
      <c r="B2135" s="8">
        <v>71014</v>
      </c>
      <c r="C2135" s="9" t="s">
        <v>16699</v>
      </c>
      <c r="D2135" s="10" t="s">
        <v>8048</v>
      </c>
      <c r="E2135" s="174" t="str">
        <f t="shared" si="78"/>
        <v>71014</v>
      </c>
      <c r="F2135" s="175">
        <f>IFERROR(VLOOKUP(D2135,'TPMS-auto'!A:J, 10,0), "Not-in-TPMS")</f>
        <v>6089822781</v>
      </c>
      <c r="G2135" s="175" t="str">
        <f>IFERROR(VLOOKUP(D2135,'TPMS-auto'!A:J,6,0),"Not-in-TPMS")</f>
        <v>071014</v>
      </c>
      <c r="H2135" s="6" t="s">
        <v>14676</v>
      </c>
      <c r="I2135" s="11" t="s">
        <v>16700</v>
      </c>
      <c r="J2135" s="13" t="s">
        <v>19998</v>
      </c>
      <c r="K2135" s="3" t="s">
        <v>14679</v>
      </c>
      <c r="L2135" s="13" t="s">
        <v>14680</v>
      </c>
      <c r="M2135" s="13"/>
      <c r="N2135" s="13" t="s">
        <v>14680</v>
      </c>
      <c r="O2135" s="13" t="s">
        <v>14680</v>
      </c>
      <c r="P2135" s="166" t="str">
        <f>IFERROR(VLOOKUP(D2135,'TPMS-auto'!A:D, 4,0),"Not-in-TPMS")</f>
        <v>0008555</v>
      </c>
      <c r="Q2135" s="166" t="str">
        <f>VLOOKUP(Table2[[#This Row],[Unit Number]],Ops,3,0)</f>
        <v>Monica, Cheryl &amp; Machell</v>
      </c>
      <c r="R2135" s="172" t="str">
        <f>IFERROR(VLOOKUP(Table2[[#This Row],[Enterprise ID]], 'ExistingRental-12.11'!A:H, 3, 0), "Not Open On 12.11")</f>
        <v>Not Open On 12.11</v>
      </c>
      <c r="S2135" s="166" t="str">
        <f>IF(Table2[[#This Row],[Start Rental Date]]="New Rental", "New Rental", "Rental Extension Request")</f>
        <v>New Rental</v>
      </c>
      <c r="T2135" s="166" t="str">
        <f>IFERROR(IF(Table2[[#This Row],[Date of this request]]-Table2[[#This Row],[Tech Service Date]]&lt;60, "New Hire Rental", "Truck Breakdown"), "New Hire Rental")</f>
        <v>Truck Breakdown</v>
      </c>
      <c r="U2135" s="166" t="str">
        <f>IFERROR(VLOOKUP(Table2[[#This Row],[Enterprise ID]], 'ExistingRental-12.11'!A:H, 7, 0), "Not Open On 12.11")</f>
        <v>Not Open On 12.11</v>
      </c>
      <c r="V2135" s="172">
        <f>IFERROR(VLOOKUP(Table2[[#This Row],[Enterprise ID]],'Tech-ServiceDate'!A:B,2,0), "EitherNewHire or Termed")</f>
        <v>31873</v>
      </c>
    </row>
    <row r="2136" spans="1:22" ht="33.75" customHeight="1">
      <c r="A2136" s="15">
        <v>46070</v>
      </c>
      <c r="B2136" s="8">
        <v>47156</v>
      </c>
      <c r="C2136" s="9" t="s">
        <v>19999</v>
      </c>
      <c r="D2136" s="10" t="s">
        <v>14824</v>
      </c>
      <c r="E2136" s="174" t="str">
        <f t="shared" si="78"/>
        <v>47156</v>
      </c>
      <c r="F2136" s="175">
        <f>IFERROR(VLOOKUP(D2136,'TPMS-auto'!A:J, 10,0), "Not-in-TPMS")</f>
        <v>2514960693</v>
      </c>
      <c r="G2136" s="175">
        <f>IFERROR(VLOOKUP(D2136,'TPMS-auto'!A:J,6,0),"Not-in-TPMS")</f>
        <v>0</v>
      </c>
      <c r="H2136" s="6" t="s">
        <v>14676</v>
      </c>
      <c r="I2136" s="11" t="s">
        <v>20000</v>
      </c>
      <c r="J2136" s="13" t="s">
        <v>20001</v>
      </c>
      <c r="K2136" s="3" t="s">
        <v>14679</v>
      </c>
      <c r="L2136" s="13" t="s">
        <v>14680</v>
      </c>
      <c r="M2136" s="13"/>
      <c r="N2136" s="13" t="s">
        <v>14680</v>
      </c>
      <c r="O2136" s="13" t="s">
        <v>14680</v>
      </c>
      <c r="P2136" s="166" t="str">
        <f>IFERROR(VLOOKUP(D2136,'TPMS-auto'!A:D, 4,0),"Not-in-TPMS")</f>
        <v>0008035</v>
      </c>
      <c r="Q2136" s="166" t="str">
        <f>VLOOKUP(Table2[[#This Row],[Unit Number]],Ops,3,0)</f>
        <v>Rob &amp; Andrea</v>
      </c>
      <c r="R2136" s="172" t="str">
        <f>IFERROR(VLOOKUP(Table2[[#This Row],[Enterprise ID]], 'ExistingRental-12.11'!A:H, 3, 0), "Not Open On 12.11")</f>
        <v>Not Open On 12.11</v>
      </c>
      <c r="S2136" s="166" t="str">
        <f>IF(Table2[[#This Row],[Start Rental Date]]="New Rental", "New Rental", "Rental Extension Request")</f>
        <v>New Rental</v>
      </c>
      <c r="T2136" s="166" t="str">
        <f>IFERROR(IF(Table2[[#This Row],[Date of this request]]-Table2[[#This Row],[Tech Service Date]]&lt;60, "New Hire Rental", "Truck Breakdown"), "New Hire Rental")</f>
        <v>Truck Breakdown</v>
      </c>
      <c r="U2136" s="166" t="str">
        <f>IFERROR(VLOOKUP(Table2[[#This Row],[Enterprise ID]], 'ExistingRental-12.11'!A:H, 7, 0), "Not Open On 12.11")</f>
        <v>Not Open On 12.11</v>
      </c>
      <c r="V2136" s="172">
        <f>IFERROR(VLOOKUP(Table2[[#This Row],[Enterprise ID]],'Tech-ServiceDate'!A:B,2,0), "EitherNewHire or Termed")</f>
        <v>45851</v>
      </c>
    </row>
    <row r="2137" spans="1:22" ht="33.75" customHeight="1">
      <c r="A2137" s="15">
        <v>46070</v>
      </c>
      <c r="B2137" s="8">
        <v>61190</v>
      </c>
      <c r="C2137" s="9" t="s">
        <v>19237</v>
      </c>
      <c r="D2137" s="10" t="s">
        <v>19238</v>
      </c>
      <c r="E2137" s="174" t="str">
        <f t="shared" si="78"/>
        <v>61190</v>
      </c>
      <c r="F2137" s="175" t="str">
        <f>IFERROR(VLOOKUP(D2137,'TPMS-auto'!A:J, 10,0), "Not-in-TPMS")</f>
        <v>Not-in-TPMS</v>
      </c>
      <c r="G2137" s="175" t="str">
        <f>IFERROR(VLOOKUP(D2137,'TPMS-auto'!A:J,6,0),"Not-in-TPMS")</f>
        <v>Not-in-TPMS</v>
      </c>
      <c r="H2137" s="6" t="s">
        <v>14676</v>
      </c>
      <c r="I2137" s="11"/>
      <c r="J2137" s="13" t="s">
        <v>20002</v>
      </c>
      <c r="K2137" s="3" t="s">
        <v>14679</v>
      </c>
      <c r="L2137" s="13" t="s">
        <v>14680</v>
      </c>
      <c r="M2137" s="13"/>
      <c r="N2137" s="13" t="s">
        <v>14680</v>
      </c>
      <c r="O2137" s="13" t="s">
        <v>14680</v>
      </c>
      <c r="P2137" s="166" t="str">
        <f>IFERROR(VLOOKUP(D2137,'TPMS-auto'!A:D, 4,0),"Not-in-TPMS")</f>
        <v>Not-in-TPMS</v>
      </c>
      <c r="Q2137" s="166" t="e">
        <f>VLOOKUP(Table2[[#This Row],[Unit Number]],Ops,3,0)</f>
        <v>#N/A</v>
      </c>
      <c r="R2137" s="172" t="str">
        <f>IFERROR(VLOOKUP(Table2[[#This Row],[Enterprise ID]], 'ExistingRental-12.11'!A:H, 3, 0), "Not Open On 12.11")</f>
        <v>Not Open On 12.11</v>
      </c>
      <c r="S2137" s="166" t="str">
        <f>IF(Table2[[#This Row],[Start Rental Date]]="New Rental", "New Rental", "Rental Extension Request")</f>
        <v>New Rental</v>
      </c>
      <c r="T2137" s="166" t="str">
        <f>IFERROR(IF(Table2[[#This Row],[Date of this request]]-Table2[[#This Row],[Tech Service Date]]&lt;60, "New Hire Rental", "Truck Breakdown"), "New Hire Rental")</f>
        <v>New Hire Rental</v>
      </c>
      <c r="U2137" s="166" t="str">
        <f>IFERROR(VLOOKUP(Table2[[#This Row],[Enterprise ID]], 'ExistingRental-12.11'!A:H, 7, 0), "Not Open On 12.11")</f>
        <v>Not Open On 12.11</v>
      </c>
      <c r="V2137" s="172" t="str">
        <f>IFERROR(VLOOKUP(Table2[[#This Row],[Enterprise ID]],'Tech-ServiceDate'!A:B,2,0), "EitherNewHire or Termed")</f>
        <v>EitherNewHire or Termed</v>
      </c>
    </row>
    <row r="2138" spans="1:22" ht="33.75" customHeight="1">
      <c r="A2138" s="15">
        <v>46070</v>
      </c>
      <c r="B2138" s="8">
        <v>46205</v>
      </c>
      <c r="C2138" s="9" t="s">
        <v>14911</v>
      </c>
      <c r="D2138" s="10" t="s">
        <v>14912</v>
      </c>
      <c r="E2138" s="174" t="str">
        <f t="shared" si="78"/>
        <v>46205</v>
      </c>
      <c r="F2138" s="175">
        <f>IFERROR(VLOOKUP(D2138,'TPMS-auto'!A:J, 10,0), "Not-in-TPMS")</f>
        <v>3613433095</v>
      </c>
      <c r="G2138" s="175" t="str">
        <f>IFERROR(VLOOKUP(D2138,'TPMS-auto'!A:J,6,0),"Not-in-TPMS")</f>
        <v>046205</v>
      </c>
      <c r="H2138" s="6" t="s">
        <v>14676</v>
      </c>
      <c r="I2138" s="11" t="s">
        <v>20003</v>
      </c>
      <c r="J2138" s="13" t="s">
        <v>20004</v>
      </c>
      <c r="K2138" s="3" t="s">
        <v>14679</v>
      </c>
      <c r="L2138" s="13" t="s">
        <v>14680</v>
      </c>
      <c r="M2138" s="13"/>
      <c r="N2138" s="13" t="s">
        <v>14680</v>
      </c>
      <c r="O2138" s="13" t="s">
        <v>14680</v>
      </c>
      <c r="P2138" s="166" t="str">
        <f>IFERROR(VLOOKUP(D2138,'TPMS-auto'!A:D, 4,0),"Not-in-TPMS")</f>
        <v>0008147</v>
      </c>
      <c r="Q2138" s="166" t="str">
        <f>VLOOKUP(Table2[[#This Row],[Unit Number]],Ops,3,0)</f>
        <v>Carol &amp; Tasha</v>
      </c>
      <c r="R2138" s="172">
        <f>IFERROR(VLOOKUP(Table2[[#This Row],[Enterprise ID]], 'ExistingRental-12.11'!A:H, 3, 0), "Not Open On 12.11")</f>
        <v>45884</v>
      </c>
      <c r="S2138" s="166" t="str">
        <f>IF(Table2[[#This Row],[Start Rental Date]]="New Rental", "New Rental", "Rental Extension Request")</f>
        <v>New Rental</v>
      </c>
      <c r="T2138" s="166" t="str">
        <f>IFERROR(IF(Table2[[#This Row],[Date of this request]]-Table2[[#This Row],[Tech Service Date]]&lt;60, "New Hire Rental", "Truck Breakdown"), "New Hire Rental")</f>
        <v>Truck Breakdown</v>
      </c>
      <c r="U2138" s="166" t="str">
        <f>IFERROR(VLOOKUP(Table2[[#This Row],[Enterprise ID]], 'ExistingRental-12.11'!A:H, 7, 0), "Not Open On 12.11")</f>
        <v>NICHOLAS ALMARAZ</v>
      </c>
      <c r="V2138" s="172">
        <f>IFERROR(VLOOKUP(Table2[[#This Row],[Enterprise ID]],'Tech-ServiceDate'!A:B,2,0), "EitherNewHire or Termed")</f>
        <v>45067</v>
      </c>
    </row>
    <row r="2139" spans="1:22" ht="33.75" customHeight="1">
      <c r="A2139" s="15">
        <v>46070</v>
      </c>
      <c r="B2139" s="8">
        <v>46341</v>
      </c>
      <c r="C2139" s="9" t="s">
        <v>20005</v>
      </c>
      <c r="D2139" s="10" t="s">
        <v>20006</v>
      </c>
      <c r="E2139" s="174" t="str">
        <f t="shared" si="78"/>
        <v>46341</v>
      </c>
      <c r="F2139" s="175">
        <f>IFERROR(VLOOKUP(D2139,'TPMS-auto'!A:J, 10,0), "Not-in-TPMS")</f>
        <v>8325474186</v>
      </c>
      <c r="G2139" s="175" t="str">
        <f>IFERROR(VLOOKUP(D2139,'TPMS-auto'!A:J,6,0),"Not-in-TPMS")</f>
        <v>046360</v>
      </c>
      <c r="H2139" s="6" t="s">
        <v>14676</v>
      </c>
      <c r="I2139" s="11" t="s">
        <v>20007</v>
      </c>
      <c r="J2139" s="13" t="s">
        <v>20008</v>
      </c>
      <c r="K2139" s="3" t="s">
        <v>14679</v>
      </c>
      <c r="L2139" s="13" t="s">
        <v>14680</v>
      </c>
      <c r="M2139" s="13"/>
      <c r="N2139" s="13" t="s">
        <v>14680</v>
      </c>
      <c r="O2139" s="13" t="s">
        <v>14680</v>
      </c>
      <c r="P2139" s="166" t="str">
        <f>IFERROR(VLOOKUP(D2139,'TPMS-auto'!A:D, 4,0),"Not-in-TPMS")</f>
        <v>0008107</v>
      </c>
      <c r="Q2139" s="166" t="str">
        <f>VLOOKUP(Table2[[#This Row],[Unit Number]],Ops,3,0)</f>
        <v>Carol &amp; Tasha</v>
      </c>
      <c r="R2139" s="172">
        <f>IFERROR(VLOOKUP(Table2[[#This Row],[Enterprise ID]], 'ExistingRental-12.11'!A:H, 3, 0), "Not Open On 12.11")</f>
        <v>45898</v>
      </c>
      <c r="S2139" s="166" t="str">
        <f>IF(Table2[[#This Row],[Start Rental Date]]="New Rental", "New Rental", "Rental Extension Request")</f>
        <v>New Rental</v>
      </c>
      <c r="T2139" s="166" t="str">
        <f>IFERROR(IF(Table2[[#This Row],[Date of this request]]-Table2[[#This Row],[Tech Service Date]]&lt;60, "New Hire Rental", "Truck Breakdown"), "New Hire Rental")</f>
        <v>Truck Breakdown</v>
      </c>
      <c r="U2139" s="166" t="str">
        <f>IFERROR(VLOOKUP(Table2[[#This Row],[Enterprise ID]], 'ExistingRental-12.11'!A:H, 7, 0), "Not Open On 12.11")</f>
        <v>TADDERICK MATHIS JR</v>
      </c>
      <c r="V2139" s="172">
        <f>IFERROR(VLOOKUP(Table2[[#This Row],[Enterprise ID]],'Tech-ServiceDate'!A:B,2,0), "EitherNewHire or Termed")</f>
        <v>45445</v>
      </c>
    </row>
    <row r="2140" spans="1:22" ht="33.75" customHeight="1">
      <c r="A2140" s="15">
        <v>46070</v>
      </c>
      <c r="B2140" s="8">
        <v>36793</v>
      </c>
      <c r="C2140" s="9" t="s">
        <v>20009</v>
      </c>
      <c r="D2140" s="10" t="s">
        <v>11889</v>
      </c>
      <c r="E2140" s="174" t="str">
        <f t="shared" si="78"/>
        <v>36793</v>
      </c>
      <c r="F2140" s="175">
        <f>IFERROR(VLOOKUP(D2140,'TPMS-auto'!A:J, 10,0), "Not-in-TPMS")</f>
        <v>8328198445</v>
      </c>
      <c r="G2140" s="175" t="str">
        <f>IFERROR(VLOOKUP(D2140,'TPMS-auto'!A:J,6,0),"Not-in-TPMS")</f>
        <v>036793</v>
      </c>
      <c r="H2140" s="6" t="s">
        <v>14676</v>
      </c>
      <c r="I2140" s="11" t="s">
        <v>20010</v>
      </c>
      <c r="J2140" s="13" t="s">
        <v>20011</v>
      </c>
      <c r="K2140" s="3" t="s">
        <v>14679</v>
      </c>
      <c r="L2140" s="13" t="s">
        <v>14680</v>
      </c>
      <c r="M2140" s="13"/>
      <c r="N2140" s="13" t="s">
        <v>14680</v>
      </c>
      <c r="O2140" s="13" t="s">
        <v>14680</v>
      </c>
      <c r="P2140" s="166" t="str">
        <f>IFERROR(VLOOKUP(D2140,'TPMS-auto'!A:D, 4,0),"Not-in-TPMS")</f>
        <v>0008107</v>
      </c>
      <c r="Q2140" s="166" t="str">
        <f>VLOOKUP(Table2[[#This Row],[Unit Number]],Ops,3,0)</f>
        <v>Carol &amp; Tasha</v>
      </c>
      <c r="R2140" s="172" t="str">
        <f>IFERROR(VLOOKUP(Table2[[#This Row],[Enterprise ID]], 'ExistingRental-12.11'!A:H, 3, 0), "Not Open On 12.11")</f>
        <v>Not Open On 12.11</v>
      </c>
      <c r="S2140" s="166" t="str">
        <f>IF(Table2[[#This Row],[Start Rental Date]]="New Rental", "New Rental", "Rental Extension Request")</f>
        <v>New Rental</v>
      </c>
      <c r="T2140" s="166" t="str">
        <f>IFERROR(IF(Table2[[#This Row],[Date of this request]]-Table2[[#This Row],[Tech Service Date]]&lt;60, "New Hire Rental", "Truck Breakdown"), "New Hire Rental")</f>
        <v>Truck Breakdown</v>
      </c>
      <c r="U2140" s="166" t="str">
        <f>IFERROR(VLOOKUP(Table2[[#This Row],[Enterprise ID]], 'ExistingRental-12.11'!A:H, 7, 0), "Not Open On 12.11")</f>
        <v>Not Open On 12.11</v>
      </c>
      <c r="V2140" s="172">
        <f>IFERROR(VLOOKUP(Table2[[#This Row],[Enterprise ID]],'Tech-ServiceDate'!A:B,2,0), "EitherNewHire or Termed")</f>
        <v>29004</v>
      </c>
    </row>
    <row r="2141" spans="1:22" ht="33.75" customHeight="1">
      <c r="A2141" s="15">
        <v>46070</v>
      </c>
      <c r="B2141" s="8">
        <v>21050</v>
      </c>
      <c r="C2141" s="9" t="s">
        <v>19933</v>
      </c>
      <c r="D2141" s="10" t="s">
        <v>19934</v>
      </c>
      <c r="E2141" s="174" t="str">
        <f t="shared" si="78"/>
        <v>21050</v>
      </c>
      <c r="F2141" s="175" t="str">
        <f>IFERROR(VLOOKUP(D2141,'TPMS-auto'!A:J, 10,0), "Not-in-TPMS")</f>
        <v>Not-in-TPMS</v>
      </c>
      <c r="G2141" s="175" t="str">
        <f>IFERROR(VLOOKUP(D2141,'TPMS-auto'!A:J,6,0),"Not-in-TPMS")</f>
        <v>Not-in-TPMS</v>
      </c>
      <c r="H2141" s="6" t="s">
        <v>14676</v>
      </c>
      <c r="I2141" s="11" t="s">
        <v>19935</v>
      </c>
      <c r="J2141" s="13" t="s">
        <v>20012</v>
      </c>
      <c r="K2141" s="3" t="s">
        <v>14679</v>
      </c>
      <c r="L2141" s="13" t="s">
        <v>14680</v>
      </c>
      <c r="M2141" s="13"/>
      <c r="N2141" s="13" t="s">
        <v>14680</v>
      </c>
      <c r="O2141" s="13" t="s">
        <v>14680</v>
      </c>
      <c r="P2141" s="166" t="str">
        <f>IFERROR(VLOOKUP(D2141,'TPMS-auto'!A:D, 4,0),"Not-in-TPMS")</f>
        <v>Not-in-TPMS</v>
      </c>
      <c r="Q2141" s="166" t="e">
        <f>VLOOKUP(Table2[[#This Row],[Unit Number]],Ops,3,0)</f>
        <v>#N/A</v>
      </c>
      <c r="R2141" s="172" t="str">
        <f>IFERROR(VLOOKUP(Table2[[#This Row],[Enterprise ID]], 'ExistingRental-12.11'!A:H, 3, 0), "Not Open On 12.11")</f>
        <v>Not Open On 12.11</v>
      </c>
      <c r="S2141" s="166" t="str">
        <f>IF(Table2[[#This Row],[Start Rental Date]]="New Rental", "New Rental", "Rental Extension Request")</f>
        <v>New Rental</v>
      </c>
      <c r="T2141" s="166" t="str">
        <f>IFERROR(IF(Table2[[#This Row],[Date of this request]]-Table2[[#This Row],[Tech Service Date]]&lt;60, "New Hire Rental", "Truck Breakdown"), "New Hire Rental")</f>
        <v>New Hire Rental</v>
      </c>
      <c r="U2141" s="166" t="str">
        <f>IFERROR(VLOOKUP(Table2[[#This Row],[Enterprise ID]], 'ExistingRental-12.11'!A:H, 7, 0), "Not Open On 12.11")</f>
        <v>Not Open On 12.11</v>
      </c>
      <c r="V2141" s="172" t="str">
        <f>IFERROR(VLOOKUP(Table2[[#This Row],[Enterprise ID]],'Tech-ServiceDate'!A:B,2,0), "EitherNewHire or Termed")</f>
        <v>EitherNewHire or Termed</v>
      </c>
    </row>
    <row r="2142" spans="1:22" ht="33.75" customHeight="1">
      <c r="A2142" s="15">
        <v>46071</v>
      </c>
      <c r="B2142" s="8">
        <v>46893</v>
      </c>
      <c r="C2142" s="9" t="s">
        <v>19795</v>
      </c>
      <c r="D2142" s="10" t="s">
        <v>19796</v>
      </c>
      <c r="E2142" s="174" t="str">
        <f t="shared" si="78"/>
        <v>46893</v>
      </c>
      <c r="F2142" s="175" t="str">
        <f>IFERROR(VLOOKUP(D2142,'TPMS-auto'!A:J, 10,0), "Not-in-TPMS")</f>
        <v>Not-in-TPMS</v>
      </c>
      <c r="G2142" s="175" t="str">
        <f>IFERROR(VLOOKUP(D2142,'TPMS-auto'!A:J,6,0),"Not-in-TPMS")</f>
        <v>Not-in-TPMS</v>
      </c>
      <c r="H2142" s="6" t="s">
        <v>14676</v>
      </c>
      <c r="I2142" s="11" t="s">
        <v>19218</v>
      </c>
      <c r="J2142" s="13" t="s">
        <v>20013</v>
      </c>
      <c r="K2142" s="3" t="s">
        <v>14679</v>
      </c>
      <c r="L2142" s="13" t="s">
        <v>14680</v>
      </c>
      <c r="M2142" s="13"/>
      <c r="N2142" s="13" t="s">
        <v>14680</v>
      </c>
      <c r="O2142" s="13" t="s">
        <v>14680</v>
      </c>
      <c r="P2142" s="166" t="str">
        <f>IFERROR(VLOOKUP(D2142,'TPMS-auto'!A:D, 4,0),"Not-in-TPMS")</f>
        <v>Not-in-TPMS</v>
      </c>
      <c r="Q2142" s="166" t="e">
        <f>VLOOKUP(Table2[[#This Row],[Unit Number]],Ops,3,0)</f>
        <v>#N/A</v>
      </c>
      <c r="R2142" s="172" t="str">
        <f>IFERROR(VLOOKUP(Table2[[#This Row],[Enterprise ID]], 'ExistingRental-12.11'!A:H, 3, 0), "Not Open On 12.11")</f>
        <v>Not Open On 12.11</v>
      </c>
      <c r="S2142" s="166" t="str">
        <f>IF(Table2[[#This Row],[Start Rental Date]]="New Rental", "New Rental", "Rental Extension Request")</f>
        <v>New Rental</v>
      </c>
      <c r="T2142" s="166" t="str">
        <f>IFERROR(IF(Table2[[#This Row],[Date of this request]]-Table2[[#This Row],[Tech Service Date]]&lt;60, "New Hire Rental", "Truck Breakdown"), "New Hire Rental")</f>
        <v>New Hire Rental</v>
      </c>
      <c r="U2142" s="166" t="str">
        <f>IFERROR(VLOOKUP(Table2[[#This Row],[Enterprise ID]], 'ExistingRental-12.11'!A:H, 7, 0), "Not Open On 12.11")</f>
        <v>Not Open On 12.11</v>
      </c>
      <c r="V2142" s="172" t="str">
        <f>IFERROR(VLOOKUP(Table2[[#This Row],[Enterprise ID]],'Tech-ServiceDate'!A:B,2,0), "EitherNewHire or Termed")</f>
        <v>EitherNewHire or Termed</v>
      </c>
    </row>
    <row r="2143" spans="1:22" ht="33.75" customHeight="1">
      <c r="A2143" s="15">
        <v>46071</v>
      </c>
      <c r="B2143" s="8">
        <v>47232</v>
      </c>
      <c r="C2143" s="9" t="s">
        <v>20014</v>
      </c>
      <c r="D2143" s="10" t="s">
        <v>18636</v>
      </c>
      <c r="E2143" s="174" t="str">
        <f t="shared" si="78"/>
        <v>47232</v>
      </c>
      <c r="F2143" s="175">
        <f>IFERROR(VLOOKUP(D2143,'TPMS-auto'!A:J, 10,0), "Not-in-TPMS")</f>
        <v>2092691998</v>
      </c>
      <c r="G2143" s="175" t="str">
        <f>IFERROR(VLOOKUP(D2143,'TPMS-auto'!A:J,6,0),"Not-in-TPMS")</f>
        <v>047232</v>
      </c>
      <c r="H2143" s="6" t="s">
        <v>14676</v>
      </c>
      <c r="I2143" s="11" t="s">
        <v>15772</v>
      </c>
      <c r="J2143" s="13"/>
      <c r="K2143" s="3" t="s">
        <v>14679</v>
      </c>
      <c r="L2143" s="13" t="s">
        <v>14680</v>
      </c>
      <c r="M2143" s="13"/>
      <c r="N2143" s="13" t="s">
        <v>14680</v>
      </c>
      <c r="O2143" s="13" t="s">
        <v>14680</v>
      </c>
      <c r="P2143" s="166" t="str">
        <f>IFERROR(VLOOKUP(D2143,'TPMS-auto'!A:D, 4,0),"Not-in-TPMS")</f>
        <v>0008366</v>
      </c>
      <c r="Q2143" s="166" t="str">
        <f>VLOOKUP(Table2[[#This Row],[Unit Number]],Ops,3,0)</f>
        <v>Carol &amp; Tasha</v>
      </c>
      <c r="R2143" s="172" t="str">
        <f>IFERROR(VLOOKUP(Table2[[#This Row],[Enterprise ID]], 'ExistingRental-12.11'!A:H, 3, 0), "Not Open On 12.11")</f>
        <v>Not Open On 12.11</v>
      </c>
      <c r="S2143" s="166" t="str">
        <f>IF(Table2[[#This Row],[Start Rental Date]]="New Rental", "New Rental", "Rental Extension Request")</f>
        <v>New Rental</v>
      </c>
      <c r="T2143" s="166" t="str">
        <f>IFERROR(IF(Table2[[#This Row],[Date of this request]]-Table2[[#This Row],[Tech Service Date]]&lt;60, "New Hire Rental", "Truck Breakdown"), "New Hire Rental")</f>
        <v>Truck Breakdown</v>
      </c>
      <c r="U2143" s="166" t="str">
        <f>IFERROR(VLOOKUP(Table2[[#This Row],[Enterprise ID]], 'ExistingRental-12.11'!A:H, 7, 0), "Not Open On 12.11")</f>
        <v>Not Open On 12.11</v>
      </c>
      <c r="V2143" s="172">
        <f>IFERROR(VLOOKUP(Table2[[#This Row],[Enterprise ID]],'Tech-ServiceDate'!A:B,2,0), "EitherNewHire or Termed")</f>
        <v>42227</v>
      </c>
    </row>
    <row r="2144" spans="1:22" ht="33.75" customHeight="1">
      <c r="A2144" s="15">
        <v>46071</v>
      </c>
      <c r="B2144" s="8">
        <v>36793</v>
      </c>
      <c r="C2144" s="9" t="s">
        <v>20009</v>
      </c>
      <c r="D2144" s="10" t="s">
        <v>11889</v>
      </c>
      <c r="E2144" s="174" t="str">
        <f t="shared" si="78"/>
        <v>36793</v>
      </c>
      <c r="F2144" s="175">
        <f>IFERROR(VLOOKUP(D2144,'TPMS-auto'!A:J, 10,0), "Not-in-TPMS")</f>
        <v>8328198445</v>
      </c>
      <c r="G2144" s="175" t="str">
        <f>IFERROR(VLOOKUP(D2144,'TPMS-auto'!A:J,6,0),"Not-in-TPMS")</f>
        <v>036793</v>
      </c>
      <c r="H2144" s="6" t="s">
        <v>14676</v>
      </c>
      <c r="I2144" s="11" t="s">
        <v>20010</v>
      </c>
      <c r="J2144" s="13" t="s">
        <v>20011</v>
      </c>
      <c r="K2144" s="3" t="s">
        <v>14679</v>
      </c>
      <c r="L2144" s="13" t="s">
        <v>14680</v>
      </c>
      <c r="M2144" s="13"/>
      <c r="N2144" s="13" t="s">
        <v>14680</v>
      </c>
      <c r="O2144" s="13" t="s">
        <v>14680</v>
      </c>
      <c r="P2144" s="166" t="str">
        <f>IFERROR(VLOOKUP(D2144,'TPMS-auto'!A:D, 4,0),"Not-in-TPMS")</f>
        <v>0008107</v>
      </c>
      <c r="Q2144" s="166" t="str">
        <f>VLOOKUP(Table2[[#This Row],[Unit Number]],Ops,3,0)</f>
        <v>Carol &amp; Tasha</v>
      </c>
      <c r="R2144" s="172" t="str">
        <f>IFERROR(VLOOKUP(Table2[[#This Row],[Enterprise ID]], 'ExistingRental-12.11'!A:H, 3, 0), "Not Open On 12.11")</f>
        <v>Not Open On 12.11</v>
      </c>
      <c r="S2144" s="166" t="str">
        <f>IF(Table2[[#This Row],[Start Rental Date]]="New Rental", "New Rental", "Rental Extension Request")</f>
        <v>New Rental</v>
      </c>
      <c r="T2144" s="166" t="str">
        <f>IFERROR(IF(Table2[[#This Row],[Date of this request]]-Table2[[#This Row],[Tech Service Date]]&lt;60, "New Hire Rental", "Truck Breakdown"), "New Hire Rental")</f>
        <v>Truck Breakdown</v>
      </c>
      <c r="U2144" s="166" t="str">
        <f>IFERROR(VLOOKUP(Table2[[#This Row],[Enterprise ID]], 'ExistingRental-12.11'!A:H, 7, 0), "Not Open On 12.11")</f>
        <v>Not Open On 12.11</v>
      </c>
      <c r="V2144" s="172">
        <f>IFERROR(VLOOKUP(Table2[[#This Row],[Enterprise ID]],'Tech-ServiceDate'!A:B,2,0), "EitherNewHire or Termed")</f>
        <v>29004</v>
      </c>
    </row>
    <row r="2145" spans="1:22" ht="33.75" customHeight="1">
      <c r="A2145" s="15">
        <v>46071</v>
      </c>
      <c r="B2145" s="8">
        <v>23154</v>
      </c>
      <c r="C2145" s="9" t="s">
        <v>20015</v>
      </c>
      <c r="D2145" s="10" t="s">
        <v>20016</v>
      </c>
      <c r="E2145" s="174" t="str">
        <f t="shared" si="78"/>
        <v>23154</v>
      </c>
      <c r="F2145" s="175" t="str">
        <f>IFERROR(VLOOKUP(D2145,'TPMS-auto'!A:J, 10,0), "Not-in-TPMS")</f>
        <v>Not-in-TPMS</v>
      </c>
      <c r="G2145" s="175" t="str">
        <f>IFERROR(VLOOKUP(D2145,'TPMS-auto'!A:J,6,0),"Not-in-TPMS")</f>
        <v>Not-in-TPMS</v>
      </c>
      <c r="H2145" s="6" t="s">
        <v>14676</v>
      </c>
      <c r="I2145" s="11" t="s">
        <v>20017</v>
      </c>
      <c r="J2145" s="13" t="s">
        <v>20018</v>
      </c>
      <c r="K2145" s="3" t="s">
        <v>14679</v>
      </c>
      <c r="L2145" s="13" t="s">
        <v>14680</v>
      </c>
      <c r="M2145" s="13"/>
      <c r="N2145" s="13" t="s">
        <v>14680</v>
      </c>
      <c r="O2145" s="13" t="s">
        <v>14680</v>
      </c>
      <c r="P2145" s="166" t="str">
        <f>IFERROR(VLOOKUP(D2145,'TPMS-auto'!A:D, 4,0),"Not-in-TPMS")</f>
        <v>Not-in-TPMS</v>
      </c>
      <c r="Q2145" s="166" t="e">
        <f>VLOOKUP(Table2[[#This Row],[Unit Number]],Ops,3,0)</f>
        <v>#N/A</v>
      </c>
      <c r="R2145" s="172" t="str">
        <f>IFERROR(VLOOKUP(Table2[[#This Row],[Enterprise ID]], 'ExistingRental-12.11'!A:H, 3, 0), "Not Open On 12.11")</f>
        <v>Not Open On 12.11</v>
      </c>
      <c r="S2145" s="166" t="str">
        <f>IF(Table2[[#This Row],[Start Rental Date]]="New Rental", "New Rental", "Rental Extension Request")</f>
        <v>New Rental</v>
      </c>
      <c r="T2145" s="166" t="str">
        <f>IFERROR(IF(Table2[[#This Row],[Date of this request]]-Table2[[#This Row],[Tech Service Date]]&lt;60, "New Hire Rental", "Truck Breakdown"), "New Hire Rental")</f>
        <v>New Hire Rental</v>
      </c>
      <c r="U2145" s="166" t="str">
        <f>IFERROR(VLOOKUP(Table2[[#This Row],[Enterprise ID]], 'ExistingRental-12.11'!A:H, 7, 0), "Not Open On 12.11")</f>
        <v>Not Open On 12.11</v>
      </c>
      <c r="V2145" s="172" t="str">
        <f>IFERROR(VLOOKUP(Table2[[#This Row],[Enterprise ID]],'Tech-ServiceDate'!A:B,2,0), "EitherNewHire or Termed")</f>
        <v>EitherNewHire or Termed</v>
      </c>
    </row>
    <row r="2146" spans="1:22" ht="33.75" customHeight="1">
      <c r="A2146" s="15">
        <v>46071</v>
      </c>
      <c r="B2146" s="8">
        <v>46727</v>
      </c>
      <c r="C2146" s="9" t="s">
        <v>19710</v>
      </c>
      <c r="D2146" s="10" t="s">
        <v>19711</v>
      </c>
      <c r="E2146" s="174" t="str">
        <f t="shared" si="78"/>
        <v>46727</v>
      </c>
      <c r="F2146" s="175" t="str">
        <f>IFERROR(VLOOKUP(D2146,'TPMS-auto'!A:J, 10,0), "Not-in-TPMS")</f>
        <v>Not-in-TPMS</v>
      </c>
      <c r="G2146" s="175" t="str">
        <f>IFERROR(VLOOKUP(D2146,'TPMS-auto'!A:J,6,0),"Not-in-TPMS")</f>
        <v>Not-in-TPMS</v>
      </c>
      <c r="H2146" s="6">
        <v>46063</v>
      </c>
      <c r="I2146" s="11"/>
      <c r="J2146" s="13" t="s">
        <v>20019</v>
      </c>
      <c r="K2146" s="3" t="s">
        <v>14679</v>
      </c>
      <c r="L2146" s="13" t="s">
        <v>14680</v>
      </c>
      <c r="M2146" s="13"/>
      <c r="N2146" s="13" t="s">
        <v>14680</v>
      </c>
      <c r="O2146" s="13" t="s">
        <v>14680</v>
      </c>
      <c r="P2146" s="166" t="str">
        <f>IFERROR(VLOOKUP(D2146,'TPMS-auto'!A:D, 4,0),"Not-in-TPMS")</f>
        <v>Not-in-TPMS</v>
      </c>
      <c r="Q2146" s="166" t="e">
        <f>VLOOKUP(Table2[[#This Row],[Unit Number]],Ops,3,0)</f>
        <v>#N/A</v>
      </c>
      <c r="R2146" s="172" t="str">
        <f>IFERROR(VLOOKUP(Table2[[#This Row],[Enterprise ID]], 'ExistingRental-12.11'!A:H, 3, 0), "Not Open On 12.11")</f>
        <v>Not Open On 12.11</v>
      </c>
      <c r="S2146" s="166" t="str">
        <f>IF(Table2[[#This Row],[Start Rental Date]]="New Rental", "New Rental", "Rental Extension Request")</f>
        <v>Rental Extension Request</v>
      </c>
      <c r="T2146" s="166" t="str">
        <f>IFERROR(IF(Table2[[#This Row],[Date of this request]]-Table2[[#This Row],[Tech Service Date]]&lt;60, "New Hire Rental", "Truck Breakdown"), "New Hire Rental")</f>
        <v>New Hire Rental</v>
      </c>
      <c r="U2146" s="166" t="str">
        <f>IFERROR(VLOOKUP(Table2[[#This Row],[Enterprise ID]], 'ExistingRental-12.11'!A:H, 7, 0), "Not Open On 12.11")</f>
        <v>Not Open On 12.11</v>
      </c>
      <c r="V2146" s="172" t="str">
        <f>IFERROR(VLOOKUP(Table2[[#This Row],[Enterprise ID]],'Tech-ServiceDate'!A:B,2,0), "EitherNewHire or Termed")</f>
        <v>EitherNewHire or Termed</v>
      </c>
    </row>
    <row r="2147" spans="1:22" ht="33.75" customHeight="1">
      <c r="A2147" s="15">
        <v>46071</v>
      </c>
      <c r="B2147" s="8">
        <v>36096</v>
      </c>
      <c r="C2147" s="9" t="s">
        <v>19343</v>
      </c>
      <c r="D2147" s="10" t="s">
        <v>7397</v>
      </c>
      <c r="E2147" s="174" t="str">
        <f t="shared" si="78"/>
        <v>36096</v>
      </c>
      <c r="F2147" s="175">
        <f>IFERROR(VLOOKUP(D2147,'TPMS-auto'!A:J, 10,0), "Not-in-TPMS")</f>
        <v>6122718135</v>
      </c>
      <c r="G2147" s="175" t="str">
        <f>IFERROR(VLOOKUP(D2147,'TPMS-auto'!A:J,6,0),"Not-in-TPMS")</f>
        <v>036096</v>
      </c>
      <c r="H2147" s="6">
        <v>46042</v>
      </c>
      <c r="I2147" s="11" t="s">
        <v>19344</v>
      </c>
      <c r="J2147" s="13" t="s">
        <v>19345</v>
      </c>
      <c r="K2147" s="3" t="s">
        <v>15451</v>
      </c>
      <c r="L2147" s="3" t="s">
        <v>14680</v>
      </c>
      <c r="M2147" s="13"/>
      <c r="N2147" s="13" t="s">
        <v>14680</v>
      </c>
      <c r="O2147" s="13" t="s">
        <v>14680</v>
      </c>
      <c r="P2147" s="166" t="str">
        <f>IFERROR(VLOOKUP(D2147,'TPMS-auto'!A:D, 4,0),"Not-in-TPMS")</f>
        <v>0008107</v>
      </c>
      <c r="Q2147" s="166" t="str">
        <f>VLOOKUP(Table2[[#This Row],[Unit Number]],Ops,3,0)</f>
        <v>Carol &amp; Tasha</v>
      </c>
      <c r="R2147" s="172">
        <f>IFERROR(VLOOKUP(Table2[[#This Row],[Enterprise ID]], 'ExistingRental-12.11'!A:H, 3, 0), "Not Open On 12.11")</f>
        <v>45980</v>
      </c>
      <c r="S2147" s="166" t="str">
        <f>IF(Table2[[#This Row],[Start Rental Date]]="New Rental", "New Rental", "Rental Extension Request")</f>
        <v>Rental Extension Request</v>
      </c>
      <c r="T2147" s="166" t="str">
        <f>IFERROR(IF(Table2[[#This Row],[Date of this request]]-Table2[[#This Row],[Tech Service Date]]&lt;60, "New Hire Rental", "Truck Breakdown"), "New Hire Rental")</f>
        <v>Truck Breakdown</v>
      </c>
      <c r="U2147" s="166" t="str">
        <f>IFERROR(VLOOKUP(Table2[[#This Row],[Enterprise ID]], 'ExistingRental-12.11'!A:H, 7, 0), "Not Open On 12.11")</f>
        <v>JESUSA LOPEZ</v>
      </c>
      <c r="V2147" s="172">
        <f>IFERROR(VLOOKUP(Table2[[#This Row],[Enterprise ID]],'Tech-ServiceDate'!A:B,2,0), "EitherNewHire or Termed")</f>
        <v>36185</v>
      </c>
    </row>
    <row r="2148" spans="1:22" ht="33.75" customHeight="1">
      <c r="A2148" s="15">
        <v>46071</v>
      </c>
      <c r="B2148" s="8">
        <v>36317</v>
      </c>
      <c r="C2148" s="9" t="s">
        <v>20020</v>
      </c>
      <c r="D2148" s="10" t="s">
        <v>15224</v>
      </c>
      <c r="E2148" s="174" t="str">
        <f t="shared" si="78"/>
        <v>36317</v>
      </c>
      <c r="F2148" s="175">
        <f>IFERROR(VLOOKUP(D2148,'TPMS-auto'!A:J, 10,0), "Not-in-TPMS")</f>
        <v>4704696443</v>
      </c>
      <c r="G2148" s="175" t="str">
        <f>IFERROR(VLOOKUP(D2148,'TPMS-auto'!A:J,6,0),"Not-in-TPMS")</f>
        <v>036317</v>
      </c>
      <c r="H2148" s="6" t="s">
        <v>14676</v>
      </c>
      <c r="I2148" s="11" t="s">
        <v>20021</v>
      </c>
      <c r="J2148" s="13" t="s">
        <v>20022</v>
      </c>
      <c r="K2148" s="3" t="s">
        <v>15451</v>
      </c>
      <c r="L2148" s="3" t="s">
        <v>14680</v>
      </c>
      <c r="M2148" s="13"/>
      <c r="N2148" s="13" t="s">
        <v>14680</v>
      </c>
      <c r="O2148" s="13" t="s">
        <v>14680</v>
      </c>
      <c r="P2148" s="166" t="str">
        <f>IFERROR(VLOOKUP(D2148,'TPMS-auto'!A:D, 4,0),"Not-in-TPMS")</f>
        <v>0008035</v>
      </c>
      <c r="Q2148" s="166" t="str">
        <f>VLOOKUP(Table2[[#This Row],[Unit Number]],Ops,3,0)</f>
        <v>Rob &amp; Andrea</v>
      </c>
      <c r="R2148" s="172" t="str">
        <f>IFERROR(VLOOKUP(Table2[[#This Row],[Enterprise ID]], 'ExistingRental-12.11'!A:H, 3, 0), "Not Open On 12.11")</f>
        <v>Not Open On 12.11</v>
      </c>
      <c r="S2148" s="166" t="str">
        <f>IF(Table2[[#This Row],[Start Rental Date]]="New Rental", "New Rental", "Rental Extension Request")</f>
        <v>New Rental</v>
      </c>
      <c r="T2148" s="166" t="str">
        <f>IFERROR(IF(Table2[[#This Row],[Date of this request]]-Table2[[#This Row],[Tech Service Date]]&lt;60, "New Hire Rental", "Truck Breakdown"), "New Hire Rental")</f>
        <v>Truck Breakdown</v>
      </c>
      <c r="U2148" s="166" t="str">
        <f>IFERROR(VLOOKUP(Table2[[#This Row],[Enterprise ID]], 'ExistingRental-12.11'!A:H, 7, 0), "Not Open On 12.11")</f>
        <v>Not Open On 12.11</v>
      </c>
      <c r="V2148" s="172">
        <f>IFERROR(VLOOKUP(Table2[[#This Row],[Enterprise ID]],'Tech-ServiceDate'!A:B,2,0), "EitherNewHire or Termed")</f>
        <v>41337</v>
      </c>
    </row>
    <row r="2149" spans="1:22" ht="33.75" customHeight="1">
      <c r="A2149" s="15">
        <v>46071</v>
      </c>
      <c r="B2149" s="8">
        <v>46259</v>
      </c>
      <c r="C2149" s="9" t="s">
        <v>16629</v>
      </c>
      <c r="D2149" s="10" t="s">
        <v>15560</v>
      </c>
      <c r="E2149" s="174" t="str">
        <f t="shared" si="78"/>
        <v>46259</v>
      </c>
      <c r="F2149" s="175">
        <f>IFERROR(VLOOKUP(D2149,'TPMS-auto'!A:J, 10,0), "Not-in-TPMS")</f>
        <v>9724826682</v>
      </c>
      <c r="G2149" s="175" t="str">
        <f>IFERROR(VLOOKUP(D2149,'TPMS-auto'!A:J,6,0),"Not-in-TPMS")</f>
        <v>046259</v>
      </c>
      <c r="H2149" s="12">
        <v>45973</v>
      </c>
      <c r="I2149" s="11" t="s">
        <v>20023</v>
      </c>
      <c r="J2149" s="13" t="s">
        <v>20024</v>
      </c>
      <c r="K2149" s="3" t="s">
        <v>15451</v>
      </c>
      <c r="L2149" s="3" t="s">
        <v>14680</v>
      </c>
      <c r="M2149" s="13"/>
      <c r="N2149" s="13" t="s">
        <v>14680</v>
      </c>
      <c r="O2149" s="13" t="s">
        <v>14680</v>
      </c>
      <c r="P2149" s="166" t="str">
        <f>IFERROR(VLOOKUP(D2149,'TPMS-auto'!A:D, 4,0),"Not-in-TPMS")</f>
        <v>0007995</v>
      </c>
      <c r="Q2149" s="166" t="str">
        <f>VLOOKUP(Table2[[#This Row],[Unit Number]],Ops,3,0)</f>
        <v>Carol &amp; Tasha</v>
      </c>
      <c r="R2149" s="172" t="str">
        <f>IFERROR(VLOOKUP(Table2[[#This Row],[Enterprise ID]], 'ExistingRental-12.11'!A:H, 3, 0), "Not Open On 12.11")</f>
        <v>Not Open On 12.11</v>
      </c>
      <c r="S2149" s="166" t="str">
        <f>IF(Table2[[#This Row],[Start Rental Date]]="New Rental", "New Rental", "Rental Extension Request")</f>
        <v>Rental Extension Request</v>
      </c>
      <c r="T2149" s="166" t="str">
        <f>IFERROR(IF(Table2[[#This Row],[Date of this request]]-Table2[[#This Row],[Tech Service Date]]&lt;60, "New Hire Rental", "Truck Breakdown"), "New Hire Rental")</f>
        <v>Truck Breakdown</v>
      </c>
      <c r="U2149" s="166" t="str">
        <f>IFERROR(VLOOKUP(Table2[[#This Row],[Enterprise ID]], 'ExistingRental-12.11'!A:H, 7, 0), "Not Open On 12.11")</f>
        <v>Not Open On 12.11</v>
      </c>
      <c r="V2149" s="172">
        <f>IFERROR(VLOOKUP(Table2[[#This Row],[Enterprise ID]],'Tech-ServiceDate'!A:B,2,0), "EitherNewHire or Termed")</f>
        <v>44504</v>
      </c>
    </row>
    <row r="2150" spans="1:22" ht="33.75" customHeight="1">
      <c r="A2150" s="15">
        <v>46071</v>
      </c>
      <c r="B2150" s="8">
        <v>47270</v>
      </c>
      <c r="C2150" s="9" t="s">
        <v>19563</v>
      </c>
      <c r="D2150" s="10" t="s">
        <v>13993</v>
      </c>
      <c r="E2150" s="174" t="str">
        <f t="shared" si="78"/>
        <v>47270</v>
      </c>
      <c r="F2150" s="175">
        <f>IFERROR(VLOOKUP(D2150,'TPMS-auto'!A:J, 10,0), "Not-in-TPMS")</f>
        <v>5054479428</v>
      </c>
      <c r="G2150" s="175" t="str">
        <f>IFERROR(VLOOKUP(D2150,'TPMS-auto'!A:J,6,0),"Not-in-TPMS")</f>
        <v>047270</v>
      </c>
      <c r="H2150" s="12">
        <v>46056</v>
      </c>
      <c r="I2150" s="11" t="s">
        <v>20025</v>
      </c>
      <c r="J2150" s="13" t="s">
        <v>20026</v>
      </c>
      <c r="K2150" s="3" t="s">
        <v>15451</v>
      </c>
      <c r="L2150" s="3" t="s">
        <v>14680</v>
      </c>
      <c r="M2150" s="13"/>
      <c r="N2150" s="13" t="s">
        <v>14680</v>
      </c>
      <c r="O2150" s="13" t="s">
        <v>14680</v>
      </c>
      <c r="P2150" s="166" t="str">
        <f>IFERROR(VLOOKUP(D2150,'TPMS-auto'!A:D, 4,0),"Not-in-TPMS")</f>
        <v>0007088</v>
      </c>
      <c r="Q2150" s="166" t="str">
        <f>VLOOKUP(Table2[[#This Row],[Unit Number]],Ops,3,0)</f>
        <v>Carol &amp; Tasha</v>
      </c>
      <c r="R2150" s="172" t="str">
        <f>IFERROR(VLOOKUP(Table2[[#This Row],[Enterprise ID]], 'ExistingRental-12.11'!A:H, 3, 0), "Not Open On 12.11")</f>
        <v>Not Open On 12.11</v>
      </c>
      <c r="S2150" s="166" t="str">
        <f>IF(Table2[[#This Row],[Start Rental Date]]="New Rental", "New Rental", "Rental Extension Request")</f>
        <v>Rental Extension Request</v>
      </c>
      <c r="T2150" s="166" t="str">
        <f>IFERROR(IF(Table2[[#This Row],[Date of this request]]-Table2[[#This Row],[Tech Service Date]]&lt;60, "New Hire Rental", "Truck Breakdown"), "New Hire Rental")</f>
        <v>Truck Breakdown</v>
      </c>
      <c r="U2150" s="166" t="str">
        <f>IFERROR(VLOOKUP(Table2[[#This Row],[Enterprise ID]], 'ExistingRental-12.11'!A:H, 7, 0), "Not Open On 12.11")</f>
        <v>Not Open On 12.11</v>
      </c>
      <c r="V2150" s="172">
        <f>IFERROR(VLOOKUP(Table2[[#This Row],[Enterprise ID]],'Tech-ServiceDate'!A:B,2,0), "EitherNewHire or Termed")</f>
        <v>40679</v>
      </c>
    </row>
    <row r="2151" spans="1:22" ht="33.75" customHeight="1">
      <c r="A2151" s="15">
        <v>46071</v>
      </c>
      <c r="B2151" s="8">
        <v>46597</v>
      </c>
      <c r="C2151" s="9" t="s">
        <v>20027</v>
      </c>
      <c r="D2151" s="10" t="s">
        <v>18236</v>
      </c>
      <c r="E2151" s="174" t="str">
        <f t="shared" si="78"/>
        <v>46597</v>
      </c>
      <c r="F2151" s="175">
        <f>IFERROR(VLOOKUP(D2151,'TPMS-auto'!A:J, 10,0), "Not-in-TPMS")</f>
        <v>7576064059</v>
      </c>
      <c r="G2151" s="175" t="str">
        <f>IFERROR(VLOOKUP(D2151,'TPMS-auto'!A:J,6,0),"Not-in-TPMS")</f>
        <v>046597</v>
      </c>
      <c r="H2151" s="12">
        <v>45995</v>
      </c>
      <c r="I2151" s="11"/>
      <c r="J2151" s="13" t="s">
        <v>20028</v>
      </c>
      <c r="K2151" s="3" t="s">
        <v>15451</v>
      </c>
      <c r="L2151" s="3" t="s">
        <v>14680</v>
      </c>
      <c r="M2151" s="13"/>
      <c r="N2151" s="13" t="s">
        <v>14680</v>
      </c>
      <c r="O2151" s="13" t="s">
        <v>14680</v>
      </c>
      <c r="P2151" s="166" t="str">
        <f>IFERROR(VLOOKUP(D2151,'TPMS-auto'!A:D, 4,0),"Not-in-TPMS")</f>
        <v>0008175</v>
      </c>
      <c r="Q2151" s="166" t="str">
        <f>VLOOKUP(Table2[[#This Row],[Unit Number]],Ops,3,0)</f>
        <v>Rob &amp; Andrea</v>
      </c>
      <c r="R2151" s="172">
        <f>IFERROR(VLOOKUP(Table2[[#This Row],[Enterprise ID]], 'ExistingRental-12.11'!A:H, 3, 0), "Not Open On 12.11")</f>
        <v>46000</v>
      </c>
      <c r="S2151" s="166" t="str">
        <f>IF(Table2[[#This Row],[Start Rental Date]]="New Rental", "New Rental", "Rental Extension Request")</f>
        <v>Rental Extension Request</v>
      </c>
      <c r="T2151" s="166" t="str">
        <f>IFERROR(IF(Table2[[#This Row],[Date of this request]]-Table2[[#This Row],[Tech Service Date]]&lt;60, "New Hire Rental", "Truck Breakdown"), "New Hire Rental")</f>
        <v>Truck Breakdown</v>
      </c>
      <c r="U2151" s="166" t="str">
        <f>IFERROR(VLOOKUP(Table2[[#This Row],[Enterprise ID]], 'ExistingRental-12.11'!A:H, 7, 0), "Not Open On 12.11")</f>
        <v>JUSTIN HOFFMAN</v>
      </c>
      <c r="V2151" s="172">
        <f>IFERROR(VLOOKUP(Table2[[#This Row],[Enterprise ID]],'Tech-ServiceDate'!A:B,2,0), "EitherNewHire or Termed")</f>
        <v>45193</v>
      </c>
    </row>
    <row r="2152" spans="1:22" ht="33.75" customHeight="1">
      <c r="A2152" s="15">
        <v>46071</v>
      </c>
      <c r="B2152" s="8">
        <v>23548</v>
      </c>
      <c r="C2152" s="9" t="s">
        <v>20029</v>
      </c>
      <c r="D2152" s="10" t="s">
        <v>20030</v>
      </c>
      <c r="E2152" s="174" t="str">
        <f t="shared" si="78"/>
        <v>23548</v>
      </c>
      <c r="F2152" s="175" t="str">
        <f>IFERROR(VLOOKUP(D2152,'TPMS-auto'!A:J, 10,0), "Not-in-TPMS")</f>
        <v>Not-in-TPMS</v>
      </c>
      <c r="G2152" s="175" t="str">
        <f>IFERROR(VLOOKUP(D2152,'TPMS-auto'!A:J,6,0),"Not-in-TPMS")</f>
        <v>Not-in-TPMS</v>
      </c>
      <c r="H2152" s="6" t="s">
        <v>14676</v>
      </c>
      <c r="I2152" s="11"/>
      <c r="J2152" s="13" t="s">
        <v>15426</v>
      </c>
      <c r="K2152" s="3" t="s">
        <v>15451</v>
      </c>
      <c r="L2152" s="3" t="s">
        <v>14680</v>
      </c>
      <c r="M2152" s="13"/>
      <c r="N2152" s="13" t="s">
        <v>14680</v>
      </c>
      <c r="O2152" s="13" t="s">
        <v>14680</v>
      </c>
      <c r="P2152" s="166" t="str">
        <f>IFERROR(VLOOKUP(D2152,'TPMS-auto'!A:D, 4,0),"Not-in-TPMS")</f>
        <v>Not-in-TPMS</v>
      </c>
      <c r="Q2152" s="166" t="e">
        <f>VLOOKUP(Table2[[#This Row],[Unit Number]],Ops,3,0)</f>
        <v>#N/A</v>
      </c>
      <c r="R2152" s="172" t="str">
        <f>IFERROR(VLOOKUP(Table2[[#This Row],[Enterprise ID]], 'ExistingRental-12.11'!A:H, 3, 0), "Not Open On 12.11")</f>
        <v>Not Open On 12.11</v>
      </c>
      <c r="S2152" s="166" t="str">
        <f>IF(Table2[[#This Row],[Start Rental Date]]="New Rental", "New Rental", "Rental Extension Request")</f>
        <v>New Rental</v>
      </c>
      <c r="T2152" s="166" t="str">
        <f>IFERROR(IF(Table2[[#This Row],[Date of this request]]-Table2[[#This Row],[Tech Service Date]]&lt;60, "New Hire Rental", "Truck Breakdown"), "New Hire Rental")</f>
        <v>New Hire Rental</v>
      </c>
      <c r="U2152" s="166" t="str">
        <f>IFERROR(VLOOKUP(Table2[[#This Row],[Enterprise ID]], 'ExistingRental-12.11'!A:H, 7, 0), "Not Open On 12.11")</f>
        <v>Not Open On 12.11</v>
      </c>
      <c r="V2152" s="172" t="str">
        <f>IFERROR(VLOOKUP(Table2[[#This Row],[Enterprise ID]],'Tech-ServiceDate'!A:B,2,0), "EitherNewHire or Termed")</f>
        <v>EitherNewHire or Termed</v>
      </c>
    </row>
    <row r="2153" spans="1:22" ht="33.75" customHeight="1">
      <c r="A2153" s="15">
        <v>46071</v>
      </c>
      <c r="B2153" s="8">
        <v>61811</v>
      </c>
      <c r="C2153" s="9" t="s">
        <v>20031</v>
      </c>
      <c r="D2153" s="10" t="s">
        <v>20032</v>
      </c>
      <c r="E2153" s="174" t="str">
        <f t="shared" si="78"/>
        <v>61811</v>
      </c>
      <c r="F2153" s="175">
        <f>IFERROR(VLOOKUP(D2153,'TPMS-auto'!A:J, 10,0), "Not-in-TPMS")</f>
        <v>9709141631</v>
      </c>
      <c r="G2153" s="175" t="str">
        <f>IFERROR(VLOOKUP(D2153,'TPMS-auto'!A:J,6,0),"Not-in-TPMS")</f>
        <v>061811</v>
      </c>
      <c r="H2153" s="6" t="s">
        <v>14676</v>
      </c>
      <c r="I2153" s="11" t="s">
        <v>20033</v>
      </c>
      <c r="J2153" s="13"/>
      <c r="K2153" s="3" t="s">
        <v>15451</v>
      </c>
      <c r="L2153" s="3" t="s">
        <v>14680</v>
      </c>
      <c r="M2153" s="13"/>
      <c r="N2153" s="13" t="s">
        <v>14680</v>
      </c>
      <c r="O2153" s="13" t="s">
        <v>14680</v>
      </c>
      <c r="P2153" s="166" t="str">
        <f>IFERROR(VLOOKUP(D2153,'TPMS-auto'!A:D, 4,0),"Not-in-TPMS")</f>
        <v>0008169</v>
      </c>
      <c r="Q2153" s="166" t="str">
        <f>VLOOKUP(Table2[[#This Row],[Unit Number]],Ops,3,0)</f>
        <v>Carol &amp; Tasha</v>
      </c>
      <c r="R2153" s="172" t="str">
        <f>IFERROR(VLOOKUP(Table2[[#This Row],[Enterprise ID]], 'ExistingRental-12.11'!A:H, 3, 0), "Not Open On 12.11")</f>
        <v>Not Open On 12.11</v>
      </c>
      <c r="S2153" s="166" t="str">
        <f>IF(Table2[[#This Row],[Start Rental Date]]="New Rental", "New Rental", "Rental Extension Request")</f>
        <v>New Rental</v>
      </c>
      <c r="T2153" s="166" t="str">
        <f>IFERROR(IF(Table2[[#This Row],[Date of this request]]-Table2[[#This Row],[Tech Service Date]]&lt;60, "New Hire Rental", "Truck Breakdown"), "New Hire Rental")</f>
        <v>Truck Breakdown</v>
      </c>
      <c r="U2153" s="166" t="str">
        <f>IFERROR(VLOOKUP(Table2[[#This Row],[Enterprise ID]], 'ExistingRental-12.11'!A:H, 7, 0), "Not Open On 12.11")</f>
        <v>Not Open On 12.11</v>
      </c>
      <c r="V2153" s="172">
        <f>IFERROR(VLOOKUP(Table2[[#This Row],[Enterprise ID]],'Tech-ServiceDate'!A:B,2,0), "EitherNewHire or Termed")</f>
        <v>45438</v>
      </c>
    </row>
    <row r="2154" spans="1:22" ht="33.75" customHeight="1">
      <c r="A2154" s="15">
        <v>46071</v>
      </c>
      <c r="B2154" s="8">
        <v>61385</v>
      </c>
      <c r="C2154" s="9" t="s">
        <v>20034</v>
      </c>
      <c r="D2154" s="10" t="s">
        <v>20035</v>
      </c>
      <c r="E2154" s="174" t="str">
        <f t="shared" si="78"/>
        <v>61385</v>
      </c>
      <c r="F2154" s="175">
        <f>IFERROR(VLOOKUP(D2154,'TPMS-auto'!A:J, 10,0), "Not-in-TPMS")</f>
        <v>8633594219</v>
      </c>
      <c r="G2154" s="175" t="str">
        <f>IFERROR(VLOOKUP(D2154,'TPMS-auto'!A:J,6,0),"Not-in-TPMS")</f>
        <v>061385</v>
      </c>
      <c r="H2154" s="6" t="s">
        <v>14676</v>
      </c>
      <c r="I2154" s="11" t="s">
        <v>19373</v>
      </c>
      <c r="J2154" s="13" t="s">
        <v>20036</v>
      </c>
      <c r="K2154" s="3" t="s">
        <v>15451</v>
      </c>
      <c r="L2154" s="3" t="s">
        <v>14680</v>
      </c>
      <c r="M2154" s="13"/>
      <c r="N2154" s="13" t="s">
        <v>14680</v>
      </c>
      <c r="O2154" s="13" t="s">
        <v>14680</v>
      </c>
      <c r="P2154" s="166" t="str">
        <f>IFERROR(VLOOKUP(D2154,'TPMS-auto'!A:D, 4,0),"Not-in-TPMS")</f>
        <v>0007435</v>
      </c>
      <c r="Q2154" s="166" t="str">
        <f>VLOOKUP(Table2[[#This Row],[Unit Number]],Ops,3,0)</f>
        <v>Rob &amp; Andrea</v>
      </c>
      <c r="R2154" s="172" t="str">
        <f>IFERROR(VLOOKUP(Table2[[#This Row],[Enterprise ID]], 'ExistingRental-12.11'!A:H, 3, 0), "Not Open On 12.11")</f>
        <v>Not Open On 12.11</v>
      </c>
      <c r="S2154" s="166" t="str">
        <f>IF(Table2[[#This Row],[Start Rental Date]]="New Rental", "New Rental", "Rental Extension Request")</f>
        <v>New Rental</v>
      </c>
      <c r="T2154" s="166" t="str">
        <f>IFERROR(IF(Table2[[#This Row],[Date of this request]]-Table2[[#This Row],[Tech Service Date]]&lt;60, "New Hire Rental", "Truck Breakdown"), "New Hire Rental")</f>
        <v>Truck Breakdown</v>
      </c>
      <c r="U2154" s="166" t="str">
        <f>IFERROR(VLOOKUP(Table2[[#This Row],[Enterprise ID]], 'ExistingRental-12.11'!A:H, 7, 0), "Not Open On 12.11")</f>
        <v>Not Open On 12.11</v>
      </c>
      <c r="V2154" s="172">
        <f>IFERROR(VLOOKUP(Table2[[#This Row],[Enterprise ID]],'Tech-ServiceDate'!A:B,2,0), "EitherNewHire or Termed")</f>
        <v>45333</v>
      </c>
    </row>
    <row r="2155" spans="1:22" ht="33.75" customHeight="1">
      <c r="A2155" s="15">
        <v>46071</v>
      </c>
      <c r="B2155" s="8">
        <v>37131</v>
      </c>
      <c r="C2155" s="9" t="s">
        <v>20037</v>
      </c>
      <c r="D2155" s="10" t="s">
        <v>20038</v>
      </c>
      <c r="E2155" s="174" t="str">
        <f t="shared" si="78"/>
        <v>37131</v>
      </c>
      <c r="F2155" s="175" t="str">
        <f>IFERROR(VLOOKUP(D2155,'TPMS-auto'!A:J, 10,0), "Not-in-TPMS")</f>
        <v>Not-in-TPMS</v>
      </c>
      <c r="G2155" s="175" t="str">
        <f>IFERROR(VLOOKUP(D2155,'TPMS-auto'!A:J,6,0),"Not-in-TPMS")</f>
        <v>Not-in-TPMS</v>
      </c>
      <c r="H2155" s="6" t="s">
        <v>14676</v>
      </c>
      <c r="I2155" s="11" t="s">
        <v>20039</v>
      </c>
      <c r="J2155" s="13" t="s">
        <v>20040</v>
      </c>
      <c r="K2155" s="3" t="s">
        <v>15451</v>
      </c>
      <c r="L2155" s="3" t="s">
        <v>14680</v>
      </c>
      <c r="M2155" s="13"/>
      <c r="N2155" s="13" t="s">
        <v>14680</v>
      </c>
      <c r="O2155" s="13" t="s">
        <v>14680</v>
      </c>
      <c r="P2155" s="166" t="str">
        <f>IFERROR(VLOOKUP(D2155,'TPMS-auto'!A:D, 4,0),"Not-in-TPMS")</f>
        <v>Not-in-TPMS</v>
      </c>
      <c r="Q2155" s="166" t="e">
        <f>VLOOKUP(Table2[[#This Row],[Unit Number]],Ops,3,0)</f>
        <v>#N/A</v>
      </c>
      <c r="R2155" s="172" t="str">
        <f>IFERROR(VLOOKUP(Table2[[#This Row],[Enterprise ID]], 'ExistingRental-12.11'!A:H, 3, 0), "Not Open On 12.11")</f>
        <v>Not Open On 12.11</v>
      </c>
      <c r="S2155" s="166" t="str">
        <f>IF(Table2[[#This Row],[Start Rental Date]]="New Rental", "New Rental", "Rental Extension Request")</f>
        <v>New Rental</v>
      </c>
      <c r="T2155" s="166" t="str">
        <f>IFERROR(IF(Table2[[#This Row],[Date of this request]]-Table2[[#This Row],[Tech Service Date]]&lt;60, "New Hire Rental", "Truck Breakdown"), "New Hire Rental")</f>
        <v>Truck Breakdown</v>
      </c>
      <c r="U2155" s="166" t="str">
        <f>IFERROR(VLOOKUP(Table2[[#This Row],[Enterprise ID]], 'ExistingRental-12.11'!A:H, 7, 0), "Not Open On 12.11")</f>
        <v>Not Open On 12.11</v>
      </c>
      <c r="V2155" s="172">
        <f>IFERROR(VLOOKUP(Table2[[#This Row],[Enterprise ID]],'Tech-ServiceDate'!A:B,2,0), "EitherNewHire or Termed")</f>
        <v>43066</v>
      </c>
    </row>
    <row r="2156" spans="1:22" ht="33.75" customHeight="1">
      <c r="A2156" s="15">
        <v>46071</v>
      </c>
      <c r="B2156" s="8">
        <v>61262</v>
      </c>
      <c r="C2156" s="9" t="s">
        <v>20041</v>
      </c>
      <c r="D2156" s="10" t="s">
        <v>12506</v>
      </c>
      <c r="E2156" s="174" t="str">
        <f t="shared" si="78"/>
        <v>61262</v>
      </c>
      <c r="F2156" s="175">
        <f>IFERROR(VLOOKUP(D2156,'TPMS-auto'!A:J, 10,0), "Not-in-TPMS")</f>
        <v>4178340417</v>
      </c>
      <c r="G2156" s="175" t="str">
        <f>IFERROR(VLOOKUP(D2156,'TPMS-auto'!A:J,6,0),"Not-in-TPMS")</f>
        <v>061262</v>
      </c>
      <c r="H2156" s="6" t="s">
        <v>14676</v>
      </c>
      <c r="I2156" s="11" t="s">
        <v>20042</v>
      </c>
      <c r="J2156" s="13" t="s">
        <v>20043</v>
      </c>
      <c r="K2156" s="3" t="s">
        <v>15451</v>
      </c>
      <c r="L2156" s="3" t="s">
        <v>14680</v>
      </c>
      <c r="M2156" s="13"/>
      <c r="N2156" s="13" t="s">
        <v>14680</v>
      </c>
      <c r="O2156" s="13" t="s">
        <v>14680</v>
      </c>
      <c r="P2156" s="166" t="str">
        <f>IFERROR(VLOOKUP(D2156,'TPMS-auto'!A:D, 4,0),"Not-in-TPMS")</f>
        <v>0008420</v>
      </c>
      <c r="Q2156" s="166" t="str">
        <f>VLOOKUP(Table2[[#This Row],[Unit Number]],Ops,3,0)</f>
        <v>Rob &amp; Andrea</v>
      </c>
      <c r="R2156" s="172" t="str">
        <f>IFERROR(VLOOKUP(Table2[[#This Row],[Enterprise ID]], 'ExistingRental-12.11'!A:H, 3, 0), "Not Open On 12.11")</f>
        <v>Not Open On 12.11</v>
      </c>
      <c r="S2156" s="166" t="str">
        <f>IF(Table2[[#This Row],[Start Rental Date]]="New Rental", "New Rental", "Rental Extension Request")</f>
        <v>New Rental</v>
      </c>
      <c r="T2156" s="166" t="str">
        <f>IFERROR(IF(Table2[[#This Row],[Date of this request]]-Table2[[#This Row],[Tech Service Date]]&lt;60, "New Hire Rental", "Truck Breakdown"), "New Hire Rental")</f>
        <v>Truck Breakdown</v>
      </c>
      <c r="U2156" s="166" t="str">
        <f>IFERROR(VLOOKUP(Table2[[#This Row],[Enterprise ID]], 'ExistingRental-12.11'!A:H, 7, 0), "Not Open On 12.11")</f>
        <v>Not Open On 12.11</v>
      </c>
      <c r="V2156" s="172">
        <f>IFERROR(VLOOKUP(Table2[[#This Row],[Enterprise ID]],'Tech-ServiceDate'!A:B,2,0), "EitherNewHire or Termed")</f>
        <v>30779</v>
      </c>
    </row>
    <row r="2157" spans="1:22" ht="33.75" customHeight="1">
      <c r="A2157" s="15">
        <v>46071</v>
      </c>
      <c r="B2157" s="8">
        <v>61029</v>
      </c>
      <c r="C2157" s="9" t="s">
        <v>20044</v>
      </c>
      <c r="D2157" s="10" t="s">
        <v>17550</v>
      </c>
      <c r="E2157" s="174" t="str">
        <f t="shared" si="78"/>
        <v>61029</v>
      </c>
      <c r="F2157" s="175">
        <f>IFERROR(VLOOKUP(D2157,'TPMS-auto'!A:J, 10,0), "Not-in-TPMS")</f>
        <v>7816002093</v>
      </c>
      <c r="G2157" s="175" t="str">
        <f>IFERROR(VLOOKUP(D2157,'TPMS-auto'!A:J,6,0),"Not-in-TPMS")</f>
        <v>061029</v>
      </c>
      <c r="H2157" s="6" t="s">
        <v>14676</v>
      </c>
      <c r="I2157" s="11" t="s">
        <v>20045</v>
      </c>
      <c r="J2157" s="13" t="s">
        <v>16076</v>
      </c>
      <c r="K2157" s="3" t="s">
        <v>15451</v>
      </c>
      <c r="L2157" s="3" t="s">
        <v>14680</v>
      </c>
      <c r="M2157" s="13"/>
      <c r="N2157" s="13" t="s">
        <v>14680</v>
      </c>
      <c r="O2157" s="13" t="s">
        <v>14680</v>
      </c>
      <c r="P2157" s="166" t="str">
        <f>IFERROR(VLOOKUP(D2157,'TPMS-auto'!A:D, 4,0),"Not-in-TPMS")</f>
        <v>0007670</v>
      </c>
      <c r="Q2157" s="166" t="str">
        <f>VLOOKUP(Table2[[#This Row],[Unit Number]],Ops,3,0)</f>
        <v>Rob &amp; Andrea</v>
      </c>
      <c r="R2157" s="172" t="str">
        <f>IFERROR(VLOOKUP(Table2[[#This Row],[Enterprise ID]], 'ExistingRental-12.11'!A:H, 3, 0), "Not Open On 12.11")</f>
        <v>Not Open On 12.11</v>
      </c>
      <c r="S2157" s="166" t="str">
        <f>IF(Table2[[#This Row],[Start Rental Date]]="New Rental", "New Rental", "Rental Extension Request")</f>
        <v>New Rental</v>
      </c>
      <c r="T2157" s="166" t="str">
        <f>IFERROR(IF(Table2[[#This Row],[Date of this request]]-Table2[[#This Row],[Tech Service Date]]&lt;60, "New Hire Rental", "Truck Breakdown"), "New Hire Rental")</f>
        <v>Truck Breakdown</v>
      </c>
      <c r="U2157" s="166" t="str">
        <f>IFERROR(VLOOKUP(Table2[[#This Row],[Enterprise ID]], 'ExistingRental-12.11'!A:H, 7, 0), "Not Open On 12.11")</f>
        <v>Not Open On 12.11</v>
      </c>
      <c r="V2157" s="172">
        <f>IFERROR(VLOOKUP(Table2[[#This Row],[Enterprise ID]],'Tech-ServiceDate'!A:B,2,0), "EitherNewHire or Termed")</f>
        <v>41396</v>
      </c>
    </row>
    <row r="2158" spans="1:22" ht="33.75" customHeight="1">
      <c r="A2158" s="15">
        <v>46071</v>
      </c>
      <c r="B2158" s="8">
        <v>61822</v>
      </c>
      <c r="C2158" s="9" t="s">
        <v>20046</v>
      </c>
      <c r="D2158" s="10" t="s">
        <v>20047</v>
      </c>
      <c r="E2158" s="174" t="str">
        <f t="shared" si="78"/>
        <v>61822</v>
      </c>
      <c r="F2158" s="175">
        <f>IFERROR(VLOOKUP(D2158,'TPMS-auto'!A:J, 10,0), "Not-in-TPMS")</f>
        <v>2097023231</v>
      </c>
      <c r="G2158" s="175" t="str">
        <f>IFERROR(VLOOKUP(D2158,'TPMS-auto'!A:J,6,0),"Not-in-TPMS")</f>
        <v>061822</v>
      </c>
      <c r="H2158" s="6" t="s">
        <v>14676</v>
      </c>
      <c r="I2158" s="11" t="s">
        <v>15772</v>
      </c>
      <c r="J2158" s="13" t="s">
        <v>20048</v>
      </c>
      <c r="K2158" s="3" t="s">
        <v>15451</v>
      </c>
      <c r="L2158" s="3" t="s">
        <v>14680</v>
      </c>
      <c r="M2158" s="13"/>
      <c r="N2158" s="13" t="s">
        <v>14680</v>
      </c>
      <c r="O2158" s="13" t="s">
        <v>14680</v>
      </c>
      <c r="P2158" s="166" t="str">
        <f>IFERROR(VLOOKUP(D2158,'TPMS-auto'!A:D, 4,0),"Not-in-TPMS")</f>
        <v>0008366</v>
      </c>
      <c r="Q2158" s="166" t="str">
        <f>VLOOKUP(Table2[[#This Row],[Unit Number]],Ops,3,0)</f>
        <v>Carol &amp; Tasha</v>
      </c>
      <c r="R2158" s="172" t="str">
        <f>IFERROR(VLOOKUP(Table2[[#This Row],[Enterprise ID]], 'ExistingRental-12.11'!A:H, 3, 0), "Not Open On 12.11")</f>
        <v>Not Open On 12.11</v>
      </c>
      <c r="S2158" s="166" t="str">
        <f>IF(Table2[[#This Row],[Start Rental Date]]="New Rental", "New Rental", "Rental Extension Request")</f>
        <v>New Rental</v>
      </c>
      <c r="T2158" s="166" t="str">
        <f>IFERROR(IF(Table2[[#This Row],[Date of this request]]-Table2[[#This Row],[Tech Service Date]]&lt;60, "New Hire Rental", "Truck Breakdown"), "New Hire Rental")</f>
        <v>Truck Breakdown</v>
      </c>
      <c r="U2158" s="166" t="str">
        <f>IFERROR(VLOOKUP(Table2[[#This Row],[Enterprise ID]], 'ExistingRental-12.11'!A:H, 7, 0), "Not Open On 12.11")</f>
        <v>Not Open On 12.11</v>
      </c>
      <c r="V2158" s="172">
        <f>IFERROR(VLOOKUP(Table2[[#This Row],[Enterprise ID]],'Tech-ServiceDate'!A:B,2,0), "EitherNewHire or Termed")</f>
        <v>44637</v>
      </c>
    </row>
    <row r="2159" spans="1:22" ht="33.75" customHeight="1">
      <c r="A2159" s="15">
        <v>46071</v>
      </c>
      <c r="B2159" s="8">
        <v>37342</v>
      </c>
      <c r="C2159" s="9" t="s">
        <v>19746</v>
      </c>
      <c r="D2159" s="10" t="s">
        <v>19747</v>
      </c>
      <c r="E2159" s="174" t="str">
        <f t="shared" si="78"/>
        <v>37342</v>
      </c>
      <c r="F2159" s="175">
        <f>IFERROR(VLOOKUP(D2159,'TPMS-auto'!A:J, 10,0), "Not-in-TPMS")</f>
        <v>4179010464</v>
      </c>
      <c r="G2159" s="175" t="str">
        <f>IFERROR(VLOOKUP(D2159,'TPMS-auto'!A:J,6,0),"Not-in-TPMS")</f>
        <v>037342</v>
      </c>
      <c r="H2159" s="12">
        <v>46065</v>
      </c>
      <c r="I2159" s="11" t="s">
        <v>19893</v>
      </c>
      <c r="J2159" s="13" t="s">
        <v>19749</v>
      </c>
      <c r="K2159" s="3" t="s">
        <v>14679</v>
      </c>
      <c r="L2159" s="13" t="s">
        <v>14680</v>
      </c>
      <c r="M2159" s="13"/>
      <c r="N2159" s="13" t="s">
        <v>14680</v>
      </c>
      <c r="O2159" s="13" t="s">
        <v>14680</v>
      </c>
      <c r="P2159" s="166" t="str">
        <f>IFERROR(VLOOKUP(D2159,'TPMS-auto'!A:D, 4,0),"Not-in-TPMS")</f>
        <v>0008420</v>
      </c>
      <c r="Q2159" s="166" t="str">
        <f>VLOOKUP(Table2[[#This Row],[Unit Number]],Ops,3,0)</f>
        <v>Rob &amp; Andrea</v>
      </c>
      <c r="R2159" s="172" t="str">
        <f>IFERROR(VLOOKUP(Table2[[#This Row],[Enterprise ID]], 'ExistingRental-12.11'!A:H, 3, 0), "Not Open On 12.11")</f>
        <v>Not Open On 12.11</v>
      </c>
      <c r="S2159" s="166" t="str">
        <f>IF(Table2[[#This Row],[Start Rental Date]]="New Rental", "New Rental", "Rental Extension Request")</f>
        <v>Rental Extension Request</v>
      </c>
      <c r="T2159" s="166" t="str">
        <f>IFERROR(IF(Table2[[#This Row],[Date of this request]]-Table2[[#This Row],[Tech Service Date]]&lt;60, "New Hire Rental", "Truck Breakdown"), "New Hire Rental")</f>
        <v>Truck Breakdown</v>
      </c>
      <c r="U2159" s="166" t="str">
        <f>IFERROR(VLOOKUP(Table2[[#This Row],[Enterprise ID]], 'ExistingRental-12.11'!A:H, 7, 0), "Not Open On 12.11")</f>
        <v>Not Open On 12.11</v>
      </c>
      <c r="V2159" s="172">
        <f>IFERROR(VLOOKUP(Table2[[#This Row],[Enterprise ID]],'Tech-ServiceDate'!A:B,2,0), "EitherNewHire or Termed")</f>
        <v>45816</v>
      </c>
    </row>
    <row r="2160" spans="1:22" ht="33.75" customHeight="1">
      <c r="A2160" s="15">
        <v>46071</v>
      </c>
      <c r="B2160" s="8">
        <v>46349</v>
      </c>
      <c r="C2160" s="9" t="s">
        <v>20049</v>
      </c>
      <c r="D2160" s="10" t="s">
        <v>13452</v>
      </c>
      <c r="E2160" s="174" t="str">
        <f t="shared" si="78"/>
        <v>46349</v>
      </c>
      <c r="F2160" s="175">
        <f>IFERROR(VLOOKUP(D2160,'TPMS-auto'!A:J, 10,0), "Not-in-TPMS")</f>
        <v>4696796159</v>
      </c>
      <c r="G2160" s="175" t="str">
        <f>IFERROR(VLOOKUP(D2160,'TPMS-auto'!A:J,6,0),"Not-in-TPMS")</f>
        <v>046349</v>
      </c>
      <c r="H2160" s="6" t="s">
        <v>14676</v>
      </c>
      <c r="I2160" s="11" t="s">
        <v>20050</v>
      </c>
      <c r="J2160" s="13" t="s">
        <v>19164</v>
      </c>
      <c r="K2160" s="3" t="s">
        <v>15451</v>
      </c>
      <c r="L2160" s="3" t="s">
        <v>14680</v>
      </c>
      <c r="M2160" s="13"/>
      <c r="N2160" s="13" t="s">
        <v>14680</v>
      </c>
      <c r="O2160" s="13" t="s">
        <v>14680</v>
      </c>
      <c r="P2160" s="166" t="str">
        <f>IFERROR(VLOOKUP(D2160,'TPMS-auto'!A:D, 4,0),"Not-in-TPMS")</f>
        <v>0007995</v>
      </c>
      <c r="Q2160" s="166" t="str">
        <f>VLOOKUP(Table2[[#This Row],[Unit Number]],Ops,3,0)</f>
        <v>Carol &amp; Tasha</v>
      </c>
      <c r="R2160" s="172" t="str">
        <f>IFERROR(VLOOKUP(Table2[[#This Row],[Enterprise ID]], 'ExistingRental-12.11'!A:H, 3, 0), "Not Open On 12.11")</f>
        <v>Not Open On 12.11</v>
      </c>
      <c r="S2160" s="166" t="str">
        <f>IF(Table2[[#This Row],[Start Rental Date]]="New Rental", "New Rental", "Rental Extension Request")</f>
        <v>New Rental</v>
      </c>
      <c r="T2160" s="166" t="str">
        <f>IFERROR(IF(Table2[[#This Row],[Date of this request]]-Table2[[#This Row],[Tech Service Date]]&lt;60, "New Hire Rental", "Truck Breakdown"), "New Hire Rental")</f>
        <v>Truck Breakdown</v>
      </c>
      <c r="U2160" s="166" t="str">
        <f>IFERROR(VLOOKUP(Table2[[#This Row],[Enterprise ID]], 'ExistingRental-12.11'!A:H, 7, 0), "Not Open On 12.11")</f>
        <v>Not Open On 12.11</v>
      </c>
      <c r="V2160" s="172">
        <f>IFERROR(VLOOKUP(Table2[[#This Row],[Enterprise ID]],'Tech-ServiceDate'!A:B,2,0), "EitherNewHire or Termed")</f>
        <v>29019</v>
      </c>
    </row>
    <row r="2161" spans="1:22" ht="33.75" customHeight="1">
      <c r="A2161" s="15">
        <v>46071</v>
      </c>
      <c r="B2161" s="8">
        <v>61654</v>
      </c>
      <c r="C2161" s="9" t="s">
        <v>19511</v>
      </c>
      <c r="D2161" s="10" t="s">
        <v>19512</v>
      </c>
      <c r="E2161" s="174" t="str">
        <f t="shared" si="78"/>
        <v>61654</v>
      </c>
      <c r="F2161" s="175">
        <f>IFERROR(VLOOKUP(D2161,'TPMS-auto'!A:J, 10,0), "Not-in-TPMS")</f>
        <v>9013026329</v>
      </c>
      <c r="G2161" s="175" t="str">
        <f>IFERROR(VLOOKUP(D2161,'TPMS-auto'!A:J,6,0),"Not-in-TPMS")</f>
        <v>061654</v>
      </c>
      <c r="H2161" s="6">
        <v>46065</v>
      </c>
      <c r="I2161" s="11" t="s">
        <v>19513</v>
      </c>
      <c r="J2161" s="13" t="s">
        <v>19514</v>
      </c>
      <c r="K2161" s="3" t="s">
        <v>15451</v>
      </c>
      <c r="L2161" s="3" t="s">
        <v>14680</v>
      </c>
      <c r="M2161" s="13"/>
      <c r="N2161" s="13" t="s">
        <v>14680</v>
      </c>
      <c r="O2161" s="13" t="s">
        <v>14680</v>
      </c>
      <c r="P2161" s="166" t="str">
        <f>IFERROR(VLOOKUP(D2161,'TPMS-auto'!A:D, 4,0),"Not-in-TPMS")</f>
        <v>0008206</v>
      </c>
      <c r="Q2161" s="166" t="str">
        <f>VLOOKUP(Table2[[#This Row],[Unit Number]],Ops,3,0)</f>
        <v>Monica, Cheryl &amp; Machell</v>
      </c>
      <c r="R2161" s="172" t="str">
        <f>IFERROR(VLOOKUP(Table2[[#This Row],[Enterprise ID]], 'ExistingRental-12.11'!A:H, 3, 0), "Not Open On 12.11")</f>
        <v>Not Open On 12.11</v>
      </c>
      <c r="S2161" s="166" t="str">
        <f>IF(Table2[[#This Row],[Start Rental Date]]="New Rental", "New Rental", "Rental Extension Request")</f>
        <v>Rental Extension Request</v>
      </c>
      <c r="T2161" s="166" t="str">
        <f>IFERROR(IF(Table2[[#This Row],[Date of this request]]-Table2[[#This Row],[Tech Service Date]]&lt;60, "New Hire Rental", "Truck Breakdown"), "New Hire Rental")</f>
        <v>Truck Breakdown</v>
      </c>
      <c r="U2161" s="166" t="str">
        <f>IFERROR(VLOOKUP(Table2[[#This Row],[Enterprise ID]], 'ExistingRental-12.11'!A:H, 7, 0), "Not Open On 12.11")</f>
        <v>Not Open On 12.11</v>
      </c>
      <c r="V2161" s="172">
        <f>IFERROR(VLOOKUP(Table2[[#This Row],[Enterprise ID]],'Tech-ServiceDate'!A:B,2,0), "EitherNewHire or Termed")</f>
        <v>45921</v>
      </c>
    </row>
    <row r="2162" spans="1:22" ht="33.75" customHeight="1">
      <c r="A2162" s="15">
        <v>46071</v>
      </c>
      <c r="B2162" s="8">
        <v>37409</v>
      </c>
      <c r="C2162" s="9" t="s">
        <v>17982</v>
      </c>
      <c r="D2162" s="10" t="s">
        <v>17983</v>
      </c>
      <c r="E2162" s="174" t="str">
        <f t="shared" si="78"/>
        <v>37409</v>
      </c>
      <c r="F2162" s="175">
        <f>IFERROR(VLOOKUP(D2162,'TPMS-auto'!A:J, 10,0), "Not-in-TPMS")</f>
        <v>7087963927</v>
      </c>
      <c r="G2162" s="175" t="str">
        <f>IFERROR(VLOOKUP(D2162,'TPMS-auto'!A:J,6,0),"Not-in-TPMS")</f>
        <v>037409</v>
      </c>
      <c r="H2162" s="6" t="s">
        <v>14676</v>
      </c>
      <c r="I2162" s="11" t="s">
        <v>20051</v>
      </c>
      <c r="J2162" s="13"/>
      <c r="K2162" s="3" t="s">
        <v>15451</v>
      </c>
      <c r="L2162" s="3" t="s">
        <v>14680</v>
      </c>
      <c r="M2162" s="13"/>
      <c r="N2162" s="13" t="s">
        <v>14680</v>
      </c>
      <c r="O2162" s="13" t="s">
        <v>14680</v>
      </c>
      <c r="P2162" s="166" t="str">
        <f>IFERROR(VLOOKUP(D2162,'TPMS-auto'!A:D, 4,0),"Not-in-TPMS")</f>
        <v>0008555</v>
      </c>
      <c r="Q2162" s="166" t="str">
        <f>VLOOKUP(Table2[[#This Row],[Unit Number]],Ops,3,0)</f>
        <v>Monica, Cheryl &amp; Machell</v>
      </c>
      <c r="R2162" s="172" t="str">
        <f>IFERROR(VLOOKUP(Table2[[#This Row],[Enterprise ID]], 'ExistingRental-12.11'!A:H, 3, 0), "Not Open On 12.11")</f>
        <v>Not Open On 12.11</v>
      </c>
      <c r="S2162" s="166" t="str">
        <f>IF(Table2[[#This Row],[Start Rental Date]]="New Rental", "New Rental", "Rental Extension Request")</f>
        <v>New Rental</v>
      </c>
      <c r="T2162" s="166" t="str">
        <f>IFERROR(IF(Table2[[#This Row],[Date of this request]]-Table2[[#This Row],[Tech Service Date]]&lt;60, "New Hire Rental", "Truck Breakdown"), "New Hire Rental")</f>
        <v>Truck Breakdown</v>
      </c>
      <c r="U2162" s="166" t="str">
        <f>IFERROR(VLOOKUP(Table2[[#This Row],[Enterprise ID]], 'ExistingRental-12.11'!A:H, 7, 0), "Not Open On 12.11")</f>
        <v>Not Open On 12.11</v>
      </c>
      <c r="V2162" s="172">
        <f>IFERROR(VLOOKUP(Table2[[#This Row],[Enterprise ID]],'Tech-ServiceDate'!A:B,2,0), "EitherNewHire or Termed")</f>
        <v>44426</v>
      </c>
    </row>
    <row r="2163" spans="1:22" ht="33.75" customHeight="1">
      <c r="A2163" s="15">
        <v>46071</v>
      </c>
      <c r="B2163" s="8">
        <v>23368</v>
      </c>
      <c r="C2163" s="9" t="s">
        <v>19656</v>
      </c>
      <c r="D2163" s="10" t="s">
        <v>19657</v>
      </c>
      <c r="E2163" s="174" t="str">
        <f t="shared" si="78"/>
        <v>23368</v>
      </c>
      <c r="F2163" s="175" t="str">
        <f>IFERROR(VLOOKUP(D2163,'TPMS-auto'!A:J, 10,0), "Not-in-TPMS")</f>
        <v>Not-in-TPMS</v>
      </c>
      <c r="G2163" s="175" t="str">
        <f>IFERROR(VLOOKUP(D2163,'TPMS-auto'!A:J,6,0),"Not-in-TPMS")</f>
        <v>Not-in-TPMS</v>
      </c>
      <c r="H2163" s="6" t="s">
        <v>14676</v>
      </c>
      <c r="I2163" s="11" t="s">
        <v>20052</v>
      </c>
      <c r="J2163" s="13" t="s">
        <v>20053</v>
      </c>
      <c r="K2163" s="3" t="s">
        <v>15451</v>
      </c>
      <c r="L2163" s="3" t="s">
        <v>14680</v>
      </c>
      <c r="M2163" s="13"/>
      <c r="N2163" s="13" t="s">
        <v>14680</v>
      </c>
      <c r="O2163" s="13" t="s">
        <v>14680</v>
      </c>
      <c r="P2163" s="166" t="str">
        <f>IFERROR(VLOOKUP(D2163,'TPMS-auto'!A:D, 4,0),"Not-in-TPMS")</f>
        <v>Not-in-TPMS</v>
      </c>
      <c r="Q2163" s="166" t="e">
        <f>VLOOKUP(Table2[[#This Row],[Unit Number]],Ops,3,0)</f>
        <v>#N/A</v>
      </c>
      <c r="R2163" s="172" t="str">
        <f>IFERROR(VLOOKUP(Table2[[#This Row],[Enterprise ID]], 'ExistingRental-12.11'!A:H, 3, 0), "Not Open On 12.11")</f>
        <v>Not Open On 12.11</v>
      </c>
      <c r="S2163" s="166" t="str">
        <f>IF(Table2[[#This Row],[Start Rental Date]]="New Rental", "New Rental", "Rental Extension Request")</f>
        <v>New Rental</v>
      </c>
      <c r="T2163" s="166" t="str">
        <f>IFERROR(IF(Table2[[#This Row],[Date of this request]]-Table2[[#This Row],[Tech Service Date]]&lt;60, "New Hire Rental", "Truck Breakdown"), "New Hire Rental")</f>
        <v>New Hire Rental</v>
      </c>
      <c r="U2163" s="166" t="str">
        <f>IFERROR(VLOOKUP(Table2[[#This Row],[Enterprise ID]], 'ExistingRental-12.11'!A:H, 7, 0), "Not Open On 12.11")</f>
        <v>Not Open On 12.11</v>
      </c>
      <c r="V2163" s="172" t="str">
        <f>IFERROR(VLOOKUP(Table2[[#This Row],[Enterprise ID]],'Tech-ServiceDate'!A:B,2,0), "EitherNewHire or Termed")</f>
        <v>EitherNewHire or Termed</v>
      </c>
    </row>
    <row r="2164" spans="1:22" ht="33.75" customHeight="1">
      <c r="A2164" s="15">
        <v>46072</v>
      </c>
      <c r="B2164" s="8">
        <v>46203</v>
      </c>
      <c r="C2164" s="9" t="s">
        <v>17804</v>
      </c>
      <c r="D2164" s="10" t="s">
        <v>17805</v>
      </c>
      <c r="E2164" s="174" t="str">
        <f t="shared" si="78"/>
        <v>46203</v>
      </c>
      <c r="F2164" s="175">
        <f>IFERROR(VLOOKUP(D2164,'TPMS-auto'!A:J, 10,0), "Not-in-TPMS")</f>
        <v>2544415845</v>
      </c>
      <c r="G2164" s="175" t="str">
        <f>IFERROR(VLOOKUP(D2164,'TPMS-auto'!A:J,6,0),"Not-in-TPMS")</f>
        <v>046203</v>
      </c>
      <c r="H2164" s="6" t="s">
        <v>14676</v>
      </c>
      <c r="I2164" s="11" t="s">
        <v>20054</v>
      </c>
      <c r="J2164" s="13" t="s">
        <v>20055</v>
      </c>
      <c r="K2164" s="3" t="s">
        <v>15451</v>
      </c>
      <c r="L2164" s="3" t="s">
        <v>14680</v>
      </c>
      <c r="M2164" s="13"/>
      <c r="N2164" s="13" t="s">
        <v>14680</v>
      </c>
      <c r="O2164" s="13" t="s">
        <v>14680</v>
      </c>
      <c r="P2164" s="166" t="str">
        <f>IFERROR(VLOOKUP(D2164,'TPMS-auto'!A:D, 4,0),"Not-in-TPMS")</f>
        <v>0008147</v>
      </c>
      <c r="Q2164" s="166" t="str">
        <f>VLOOKUP(Table2[[#This Row],[Unit Number]],Ops,3,0)</f>
        <v>Carol &amp; Tasha</v>
      </c>
      <c r="R2164" s="172" t="str">
        <f>IFERROR(VLOOKUP(Table2[[#This Row],[Enterprise ID]], 'ExistingRental-12.11'!A:H, 3, 0), "Not Open On 12.11")</f>
        <v>Not Open On 12.11</v>
      </c>
      <c r="S2164" s="166" t="str">
        <f>IF(Table2[[#This Row],[Start Rental Date]]="New Rental", "New Rental", "Rental Extension Request")</f>
        <v>New Rental</v>
      </c>
      <c r="T2164" s="166" t="str">
        <f>IFERROR(IF(Table2[[#This Row],[Date of this request]]-Table2[[#This Row],[Tech Service Date]]&lt;60, "New Hire Rental", "Truck Breakdown"), "New Hire Rental")</f>
        <v>Truck Breakdown</v>
      </c>
      <c r="U2164" s="166" t="str">
        <f>IFERROR(VLOOKUP(Table2[[#This Row],[Enterprise ID]], 'ExistingRental-12.11'!A:H, 7, 0), "Not Open On 12.11")</f>
        <v>Not Open On 12.11</v>
      </c>
      <c r="V2164" s="172">
        <f>IFERROR(VLOOKUP(Table2[[#This Row],[Enterprise ID]],'Tech-ServiceDate'!A:B,2,0), "EitherNewHire or Termed")</f>
        <v>43892</v>
      </c>
    </row>
    <row r="2165" spans="1:22" ht="33.75" customHeight="1">
      <c r="A2165" s="15">
        <v>46072</v>
      </c>
      <c r="B2165" s="8">
        <v>46386</v>
      </c>
      <c r="C2165" s="9" t="s">
        <v>19929</v>
      </c>
      <c r="D2165" s="10" t="s">
        <v>8141</v>
      </c>
      <c r="E2165" s="174" t="str">
        <f t="shared" si="78"/>
        <v>46386</v>
      </c>
      <c r="F2165" s="175">
        <f>IFERROR(VLOOKUP(D2165,'TPMS-auto'!A:J, 10,0), "Not-in-TPMS")</f>
        <v>9512819372</v>
      </c>
      <c r="G2165" s="175" t="str">
        <f>IFERROR(VLOOKUP(D2165,'TPMS-auto'!A:J,6,0),"Not-in-TPMS")</f>
        <v>046386</v>
      </c>
      <c r="H2165" s="12">
        <v>46066</v>
      </c>
      <c r="I2165" s="11" t="s">
        <v>19930</v>
      </c>
      <c r="J2165" s="13" t="s">
        <v>20056</v>
      </c>
      <c r="K2165" s="3" t="s">
        <v>15451</v>
      </c>
      <c r="L2165" s="3" t="s">
        <v>14680</v>
      </c>
      <c r="M2165" s="13"/>
      <c r="N2165" s="13" t="s">
        <v>14680</v>
      </c>
      <c r="O2165" s="13" t="s">
        <v>14680</v>
      </c>
      <c r="P2165" s="166" t="str">
        <f>IFERROR(VLOOKUP(D2165,'TPMS-auto'!A:D, 4,0),"Not-in-TPMS")</f>
        <v>0007088</v>
      </c>
      <c r="Q2165" s="166" t="str">
        <f>VLOOKUP(Table2[[#This Row],[Unit Number]],Ops,3,0)</f>
        <v>Carol &amp; Tasha</v>
      </c>
      <c r="R2165" s="172" t="str">
        <f>IFERROR(VLOOKUP(Table2[[#This Row],[Enterprise ID]], 'ExistingRental-12.11'!A:H, 3, 0), "Not Open On 12.11")</f>
        <v>Not Open On 12.11</v>
      </c>
      <c r="S2165" s="166" t="str">
        <f>IF(Table2[[#This Row],[Start Rental Date]]="New Rental", "New Rental", "Rental Extension Request")</f>
        <v>Rental Extension Request</v>
      </c>
      <c r="T2165" s="166" t="str">
        <f>IFERROR(IF(Table2[[#This Row],[Date of this request]]-Table2[[#This Row],[Tech Service Date]]&lt;60, "New Hire Rental", "Truck Breakdown"), "New Hire Rental")</f>
        <v>Truck Breakdown</v>
      </c>
      <c r="U2165" s="166" t="str">
        <f>IFERROR(VLOOKUP(Table2[[#This Row],[Enterprise ID]], 'ExistingRental-12.11'!A:H, 7, 0), "Not Open On 12.11")</f>
        <v>Not Open On 12.11</v>
      </c>
      <c r="V2165" s="172">
        <f>IFERROR(VLOOKUP(Table2[[#This Row],[Enterprise ID]],'Tech-ServiceDate'!A:B,2,0), "EitherNewHire or Termed")</f>
        <v>40021</v>
      </c>
    </row>
    <row r="2166" spans="1:22" ht="33.75" customHeight="1">
      <c r="A2166" s="15">
        <v>46072</v>
      </c>
      <c r="B2166" s="8">
        <v>61625</v>
      </c>
      <c r="C2166" s="9" t="s">
        <v>19188</v>
      </c>
      <c r="D2166" s="10" t="s">
        <v>9754</v>
      </c>
      <c r="E2166" s="174" t="str">
        <f t="shared" si="78"/>
        <v>61625</v>
      </c>
      <c r="F2166" s="175">
        <f>IFERROR(VLOOKUP(D2166,'TPMS-auto'!A:J, 10,0), "Not-in-TPMS")</f>
        <v>9898243919</v>
      </c>
      <c r="G2166" s="175" t="str">
        <f>IFERROR(VLOOKUP(D2166,'TPMS-auto'!A:J,6,0),"Not-in-TPMS")</f>
        <v>061625</v>
      </c>
      <c r="H2166" s="6" t="s">
        <v>14676</v>
      </c>
      <c r="I2166" s="11" t="s">
        <v>20057</v>
      </c>
      <c r="J2166" s="13" t="s">
        <v>20058</v>
      </c>
      <c r="K2166" s="3" t="s">
        <v>15451</v>
      </c>
      <c r="L2166" s="3" t="s">
        <v>14680</v>
      </c>
      <c r="M2166" s="13"/>
      <c r="N2166" s="13" t="s">
        <v>14680</v>
      </c>
      <c r="O2166" s="13" t="s">
        <v>14680</v>
      </c>
      <c r="P2166" s="166" t="str">
        <f>IFERROR(VLOOKUP(D2166,'TPMS-auto'!A:D, 4,0),"Not-in-TPMS")</f>
        <v>0008220</v>
      </c>
      <c r="Q2166" s="166" t="str">
        <f>VLOOKUP(Table2[[#This Row],[Unit Number]],Ops,3,0)</f>
        <v>Monica, Cheryl &amp; Machell</v>
      </c>
      <c r="R2166" s="172" t="str">
        <f>IFERROR(VLOOKUP(Table2[[#This Row],[Enterprise ID]], 'ExistingRental-12.11'!A:H, 3, 0), "Not Open On 12.11")</f>
        <v>Not Open On 12.11</v>
      </c>
      <c r="S2166" s="166" t="str">
        <f>IF(Table2[[#This Row],[Start Rental Date]]="New Rental", "New Rental", "Rental Extension Request")</f>
        <v>New Rental</v>
      </c>
      <c r="T2166" s="166" t="str">
        <f>IFERROR(IF(Table2[[#This Row],[Date of this request]]-Table2[[#This Row],[Tech Service Date]]&lt;60, "New Hire Rental", "Truck Breakdown"), "New Hire Rental")</f>
        <v>Truck Breakdown</v>
      </c>
      <c r="U2166" s="166" t="str">
        <f>IFERROR(VLOOKUP(Table2[[#This Row],[Enterprise ID]], 'ExistingRental-12.11'!A:H, 7, 0), "Not Open On 12.11")</f>
        <v>Not Open On 12.11</v>
      </c>
      <c r="V2166" s="172">
        <f>IFERROR(VLOOKUP(Table2[[#This Row],[Enterprise ID]],'Tech-ServiceDate'!A:B,2,0), "EitherNewHire or Termed")</f>
        <v>39216</v>
      </c>
    </row>
    <row r="2167" spans="1:22" ht="33.75" customHeight="1">
      <c r="A2167" s="15">
        <v>46072</v>
      </c>
      <c r="B2167" s="8">
        <v>61818</v>
      </c>
      <c r="C2167" s="9" t="s">
        <v>20059</v>
      </c>
      <c r="D2167" s="10" t="s">
        <v>12200</v>
      </c>
      <c r="E2167" s="174" t="str">
        <f t="shared" si="78"/>
        <v>61818</v>
      </c>
      <c r="F2167" s="175">
        <f>IFERROR(VLOOKUP(D2167,'TPMS-auto'!A:J, 10,0), "Not-in-TPMS")</f>
        <v>7372980260</v>
      </c>
      <c r="G2167" s="175" t="str">
        <f>IFERROR(VLOOKUP(D2167,'TPMS-auto'!A:J,6,0),"Not-in-TPMS")</f>
        <v>061818</v>
      </c>
      <c r="H2167" s="6" t="s">
        <v>14676</v>
      </c>
      <c r="I2167" s="11" t="s">
        <v>19738</v>
      </c>
      <c r="J2167" s="13" t="s">
        <v>20060</v>
      </c>
      <c r="K2167" s="3" t="s">
        <v>15451</v>
      </c>
      <c r="L2167" s="3" t="s">
        <v>14680</v>
      </c>
      <c r="M2167" s="13"/>
      <c r="N2167" s="13" t="s">
        <v>14680</v>
      </c>
      <c r="O2167" s="13" t="s">
        <v>14680</v>
      </c>
      <c r="P2167" s="166" t="str">
        <f>IFERROR(VLOOKUP(D2167,'TPMS-auto'!A:D, 4,0),"Not-in-TPMS")</f>
        <v>0008147</v>
      </c>
      <c r="Q2167" s="166" t="str">
        <f>VLOOKUP(Table2[[#This Row],[Unit Number]],Ops,3,0)</f>
        <v>Carol &amp; Tasha</v>
      </c>
      <c r="R2167" s="172" t="str">
        <f>IFERROR(VLOOKUP(Table2[[#This Row],[Enterprise ID]], 'ExistingRental-12.11'!A:H, 3, 0), "Not Open On 12.11")</f>
        <v>Not Open On 12.11</v>
      </c>
      <c r="S2167" s="166" t="str">
        <f>IF(Table2[[#This Row],[Start Rental Date]]="New Rental", "New Rental", "Rental Extension Request")</f>
        <v>New Rental</v>
      </c>
      <c r="T2167" s="166" t="str">
        <f>IFERROR(IF(Table2[[#This Row],[Date of this request]]-Table2[[#This Row],[Tech Service Date]]&lt;60, "New Hire Rental", "Truck Breakdown"), "New Hire Rental")</f>
        <v>Truck Breakdown</v>
      </c>
      <c r="U2167" s="166" t="str">
        <f>IFERROR(VLOOKUP(Table2[[#This Row],[Enterprise ID]], 'ExistingRental-12.11'!A:H, 7, 0), "Not Open On 12.11")</f>
        <v>Not Open On 12.11</v>
      </c>
      <c r="V2167" s="172">
        <f>IFERROR(VLOOKUP(Table2[[#This Row],[Enterprise ID]],'Tech-ServiceDate'!A:B,2,0), "EitherNewHire or Termed")</f>
        <v>40730</v>
      </c>
    </row>
    <row r="2168" spans="1:22" ht="33.75" customHeight="1">
      <c r="A2168" s="15">
        <v>46072</v>
      </c>
      <c r="B2168" s="8">
        <v>36953</v>
      </c>
      <c r="C2168" s="9" t="s">
        <v>20061</v>
      </c>
      <c r="D2168" s="10" t="s">
        <v>20062</v>
      </c>
      <c r="E2168" s="174" t="str">
        <f t="shared" si="78"/>
        <v>36953</v>
      </c>
      <c r="F2168" s="175" t="str">
        <f>IFERROR(VLOOKUP(D2168,'TPMS-auto'!A:J, 10,0), "Not-in-TPMS")</f>
        <v>Not-in-TPMS</v>
      </c>
      <c r="G2168" s="175" t="str">
        <f>IFERROR(VLOOKUP(D2168,'TPMS-auto'!A:J,6,0),"Not-in-TPMS")</f>
        <v>Not-in-TPMS</v>
      </c>
      <c r="H2168" s="6" t="s">
        <v>14676</v>
      </c>
      <c r="I2168" s="11" t="s">
        <v>20063</v>
      </c>
      <c r="J2168" s="13" t="s">
        <v>20064</v>
      </c>
      <c r="K2168" s="3" t="s">
        <v>15451</v>
      </c>
      <c r="L2168" s="3" t="s">
        <v>14680</v>
      </c>
      <c r="M2168" s="13"/>
      <c r="N2168" s="13" t="s">
        <v>14680</v>
      </c>
      <c r="O2168" s="13" t="s">
        <v>14680</v>
      </c>
      <c r="P2168" s="166" t="str">
        <f>IFERROR(VLOOKUP(D2168,'TPMS-auto'!A:D, 4,0),"Not-in-TPMS")</f>
        <v>Not-in-TPMS</v>
      </c>
      <c r="Q2168" s="166" t="e">
        <f>VLOOKUP(Table2[[#This Row],[Unit Number]],Ops,3,0)</f>
        <v>#N/A</v>
      </c>
      <c r="R2168" s="172" t="str">
        <f>IFERROR(VLOOKUP(Table2[[#This Row],[Enterprise ID]], 'ExistingRental-12.11'!A:H, 3, 0), "Not Open On 12.11")</f>
        <v>Not Open On 12.11</v>
      </c>
      <c r="S2168" s="166" t="str">
        <f>IF(Table2[[#This Row],[Start Rental Date]]="New Rental", "New Rental", "Rental Extension Request")</f>
        <v>New Rental</v>
      </c>
      <c r="T2168" s="166" t="str">
        <f>IFERROR(IF(Table2[[#This Row],[Date of this request]]-Table2[[#This Row],[Tech Service Date]]&lt;60, "New Hire Rental", "Truck Breakdown"), "New Hire Rental")</f>
        <v>New Hire Rental</v>
      </c>
      <c r="U2168" s="166" t="str">
        <f>IFERROR(VLOOKUP(Table2[[#This Row],[Enterprise ID]], 'ExistingRental-12.11'!A:H, 7, 0), "Not Open On 12.11")</f>
        <v>Not Open On 12.11</v>
      </c>
      <c r="V2168" s="172" t="str">
        <f>IFERROR(VLOOKUP(Table2[[#This Row],[Enterprise ID]],'Tech-ServiceDate'!A:B,2,0), "EitherNewHire or Termed")</f>
        <v>EitherNewHire or Termed</v>
      </c>
    </row>
    <row r="2169" spans="1:22" ht="33.75" customHeight="1">
      <c r="A2169" s="15">
        <v>46072</v>
      </c>
      <c r="B2169" s="8">
        <v>23540</v>
      </c>
      <c r="C2169" s="9" t="s">
        <v>20065</v>
      </c>
      <c r="D2169" s="10" t="s">
        <v>5544</v>
      </c>
      <c r="E2169" s="174" t="str">
        <f t="shared" si="78"/>
        <v>23540</v>
      </c>
      <c r="F2169" s="175">
        <f>IFERROR(VLOOKUP(D2169,'TPMS-auto'!A:J, 10,0), "Not-in-TPMS")</f>
        <v>3174806945</v>
      </c>
      <c r="G2169" s="175" t="str">
        <f>IFERROR(VLOOKUP(D2169,'TPMS-auto'!A:J,6,0),"Not-in-TPMS")</f>
        <v>023540</v>
      </c>
      <c r="H2169" s="6" t="s">
        <v>14676</v>
      </c>
      <c r="I2169" s="11"/>
      <c r="J2169" s="13" t="s">
        <v>20066</v>
      </c>
      <c r="K2169" s="3" t="s">
        <v>15451</v>
      </c>
      <c r="L2169" s="3" t="s">
        <v>14680</v>
      </c>
      <c r="M2169" s="13"/>
      <c r="N2169" s="13" t="s">
        <v>14680</v>
      </c>
      <c r="O2169" s="13" t="s">
        <v>14680</v>
      </c>
      <c r="P2169" s="166" t="str">
        <f>IFERROR(VLOOKUP(D2169,'TPMS-auto'!A:D, 4,0),"Not-in-TPMS")</f>
        <v>0008096</v>
      </c>
      <c r="Q2169" s="166" t="str">
        <f>VLOOKUP(Table2[[#This Row],[Unit Number]],Ops,3,0)</f>
        <v>Monica, Cheryl &amp; Machell</v>
      </c>
      <c r="R2169" s="172" t="str">
        <f>IFERROR(VLOOKUP(Table2[[#This Row],[Enterprise ID]], 'ExistingRental-12.11'!A:H, 3, 0), "Not Open On 12.11")</f>
        <v>Not Open On 12.11</v>
      </c>
      <c r="S2169" s="166" t="str">
        <f>IF(Table2[[#This Row],[Start Rental Date]]="New Rental", "New Rental", "Rental Extension Request")</f>
        <v>New Rental</v>
      </c>
      <c r="T2169" s="166" t="str">
        <f>IFERROR(IF(Table2[[#This Row],[Date of this request]]-Table2[[#This Row],[Tech Service Date]]&lt;60, "New Hire Rental", "Truck Breakdown"), "New Hire Rental")</f>
        <v>Truck Breakdown</v>
      </c>
      <c r="U2169" s="166" t="str">
        <f>IFERROR(VLOOKUP(Table2[[#This Row],[Enterprise ID]], 'ExistingRental-12.11'!A:H, 7, 0), "Not Open On 12.11")</f>
        <v>Not Open On 12.11</v>
      </c>
      <c r="V2169" s="172">
        <f>IFERROR(VLOOKUP(Table2[[#This Row],[Enterprise ID]],'Tech-ServiceDate'!A:B,2,0), "EitherNewHire or Termed")</f>
        <v>35100</v>
      </c>
    </row>
    <row r="2170" spans="1:22" ht="33.75" customHeight="1">
      <c r="A2170" s="15">
        <v>46072</v>
      </c>
      <c r="B2170" s="8">
        <v>23905</v>
      </c>
      <c r="C2170" s="9" t="s">
        <v>18983</v>
      </c>
      <c r="D2170" s="10" t="s">
        <v>4422</v>
      </c>
      <c r="E2170" s="174" t="s">
        <v>20067</v>
      </c>
      <c r="F2170" s="175">
        <v>2408551030</v>
      </c>
      <c r="G2170" s="175" t="s">
        <v>20068</v>
      </c>
      <c r="H2170" s="12">
        <v>46028</v>
      </c>
      <c r="I2170" s="11" t="s">
        <v>15878</v>
      </c>
      <c r="J2170" s="13" t="s">
        <v>18984</v>
      </c>
      <c r="K2170" s="13" t="s">
        <v>14679</v>
      </c>
      <c r="L2170" s="13" t="s">
        <v>14680</v>
      </c>
      <c r="M2170" s="13"/>
      <c r="N2170" s="13" t="s">
        <v>14680</v>
      </c>
      <c r="O2170" s="13" t="s">
        <v>14680</v>
      </c>
      <c r="P2170" s="166" t="str">
        <f>IFERROR(VLOOKUP(D2170,'TPMS-auto'!A:D, 4,0),"Not-in-TPMS")</f>
        <v>0007084</v>
      </c>
      <c r="Q2170" s="166" t="str">
        <f>VLOOKUP(Table2[[#This Row],[Unit Number]],Ops,3,0)</f>
        <v>Monica, Cheryl &amp; Machell</v>
      </c>
      <c r="R2170" s="172">
        <f>IFERROR(VLOOKUP(Table2[[#This Row],[Enterprise ID]], 'ExistingRental-12.11'!A:H, 3, 0), "Not Open On 12.11")</f>
        <v>45897</v>
      </c>
      <c r="S2170" s="166" t="str">
        <f>IF(Table2[[#This Row],[Start Rental Date]]="New Rental", "New Rental", "Rental Extension Request")</f>
        <v>Rental Extension Request</v>
      </c>
      <c r="T2170" s="166" t="str">
        <f>IFERROR(IF(Table2[[#This Row],[Date of this request]]-Table2[[#This Row],[Tech Service Date]]&lt;60, "New Hire Rental", "Truck Breakdown"), "New Hire Rental")</f>
        <v>Truck Breakdown</v>
      </c>
      <c r="U2170" s="166" t="str">
        <f>IFERROR(VLOOKUP(Table2[[#This Row],[Enterprise ID]], 'ExistingRental-12.11'!A:H, 7, 0), "Not Open On 12.11")</f>
        <v>DONALD WILSON</v>
      </c>
      <c r="V2170" s="172">
        <f>IFERROR(VLOOKUP(Table2[[#This Row],[Enterprise ID]],'Tech-ServiceDate'!A:B,2,0), "EitherNewHire or Termed")</f>
        <v>41134</v>
      </c>
    </row>
    <row r="2171" spans="1:22" ht="33.75" customHeight="1">
      <c r="A2171" s="15">
        <v>46072</v>
      </c>
      <c r="B2171" s="8">
        <v>21180</v>
      </c>
      <c r="C2171" s="9" t="s">
        <v>17571</v>
      </c>
      <c r="D2171" s="10" t="s">
        <v>17006</v>
      </c>
      <c r="E2171" s="174" t="str">
        <f t="shared" ref="E2171:E2234" si="79">TRIM(B2171)</f>
        <v>21180</v>
      </c>
      <c r="F2171" s="175">
        <f>IFERROR(VLOOKUP(D2171,'TPMS-auto'!A:J, 10,0), "Not-in-TPMS")</f>
        <v>2404831317</v>
      </c>
      <c r="G2171" s="175" t="str">
        <f>IFERROR(VLOOKUP(D2171,'TPMS-auto'!A:J,6,0),"Not-in-TPMS")</f>
        <v>021180</v>
      </c>
      <c r="H2171" s="12">
        <v>46064</v>
      </c>
      <c r="I2171" s="11" t="s">
        <v>20069</v>
      </c>
      <c r="J2171" s="13"/>
      <c r="K2171" s="13"/>
      <c r="L2171" s="13"/>
      <c r="M2171" s="13"/>
      <c r="N2171" s="13" t="s">
        <v>14680</v>
      </c>
      <c r="O2171" s="13" t="s">
        <v>14680</v>
      </c>
      <c r="P2171" s="166" t="str">
        <f>IFERROR(VLOOKUP(D2171,'TPMS-auto'!A:D, 4,0),"Not-in-TPMS")</f>
        <v>0007084</v>
      </c>
      <c r="Q2171" s="166" t="str">
        <f>VLOOKUP(Table2[[#This Row],[Unit Number]],Ops,3,0)</f>
        <v>Monica, Cheryl &amp; Machell</v>
      </c>
      <c r="R2171" s="172">
        <f>IFERROR(VLOOKUP(Table2[[#This Row],[Enterprise ID]], 'ExistingRental-12.11'!A:H, 3, 0), "Not Open On 12.11")</f>
        <v>45975</v>
      </c>
      <c r="S2171" s="166" t="str">
        <f>IF(Table2[[#This Row],[Start Rental Date]]="New Rental", "New Rental", "Rental Extension Request")</f>
        <v>Rental Extension Request</v>
      </c>
      <c r="T2171" s="166" t="str">
        <f>IFERROR(IF(Table2[[#This Row],[Date of this request]]-Table2[[#This Row],[Tech Service Date]]&lt;60, "New Hire Rental", "Truck Breakdown"), "New Hire Rental")</f>
        <v>Truck Breakdown</v>
      </c>
      <c r="U2171" s="166" t="str">
        <f>IFERROR(VLOOKUP(Table2[[#This Row],[Enterprise ID]], 'ExistingRental-12.11'!A:H, 7, 0), "Not Open On 12.11")</f>
        <v>CESAR MIRANDA GOMEZ</v>
      </c>
      <c r="V2171" s="172">
        <f>IFERROR(VLOOKUP(Table2[[#This Row],[Enterprise ID]],'Tech-ServiceDate'!A:B,2,0), "EitherNewHire or Termed")</f>
        <v>45333</v>
      </c>
    </row>
    <row r="2172" spans="1:22" ht="33.75" customHeight="1">
      <c r="A2172" s="15">
        <v>46072</v>
      </c>
      <c r="B2172" s="8">
        <v>46688</v>
      </c>
      <c r="C2172" s="9" t="s">
        <v>16694</v>
      </c>
      <c r="D2172" s="10" t="s">
        <v>16695</v>
      </c>
      <c r="E2172" s="174" t="str">
        <f t="shared" si="79"/>
        <v>46688</v>
      </c>
      <c r="F2172" s="175">
        <f>IFERROR(VLOOKUP(D2172,'TPMS-auto'!A:J, 10,0), "Not-in-TPMS")</f>
        <v>5016170796</v>
      </c>
      <c r="G2172" s="175" t="str">
        <f>IFERROR(VLOOKUP(D2172,'TPMS-auto'!A:J,6,0),"Not-in-TPMS")</f>
        <v>046688</v>
      </c>
      <c r="H2172" s="12">
        <v>46005</v>
      </c>
      <c r="I2172" s="11" t="s">
        <v>20070</v>
      </c>
      <c r="J2172" s="11" t="s">
        <v>20071</v>
      </c>
      <c r="K2172" s="13" t="s">
        <v>14679</v>
      </c>
      <c r="L2172" s="13" t="s">
        <v>14680</v>
      </c>
      <c r="M2172" s="13"/>
      <c r="N2172" s="13" t="s">
        <v>14680</v>
      </c>
      <c r="O2172" s="13" t="s">
        <v>14680</v>
      </c>
      <c r="P2172" s="166" t="str">
        <f>IFERROR(VLOOKUP(D2172,'TPMS-auto'!A:D, 4,0),"Not-in-TPMS")</f>
        <v>0008206</v>
      </c>
      <c r="Q2172" s="166" t="str">
        <f>VLOOKUP(Table2[[#This Row],[Unit Number]],Ops,3,0)</f>
        <v>Monica, Cheryl &amp; Machell</v>
      </c>
      <c r="R2172" s="172">
        <f>IFERROR(VLOOKUP(Table2[[#This Row],[Enterprise ID]], 'ExistingRental-12.11'!A:H, 3, 0), "Not Open On 12.11")</f>
        <v>45996</v>
      </c>
      <c r="S2172" s="166" t="str">
        <f>IF(Table2[[#This Row],[Start Rental Date]]="New Rental", "New Rental", "Rental Extension Request")</f>
        <v>Rental Extension Request</v>
      </c>
      <c r="T2172" s="166" t="str">
        <f>IFERROR(IF(Table2[[#This Row],[Date of this request]]-Table2[[#This Row],[Tech Service Date]]&lt;60, "New Hire Rental", "Truck Breakdown"), "New Hire Rental")</f>
        <v>Truck Breakdown</v>
      </c>
      <c r="U2172" s="166" t="str">
        <f>IFERROR(VLOOKUP(Table2[[#This Row],[Enterprise ID]], 'ExistingRental-12.11'!A:H, 7, 0), "Not Open On 12.11")</f>
        <v>JOHN ARRINGTON</v>
      </c>
      <c r="V2172" s="172">
        <f>IFERROR(VLOOKUP(Table2[[#This Row],[Enterprise ID]],'Tech-ServiceDate'!A:B,2,0), "EitherNewHire or Termed")</f>
        <v>45417</v>
      </c>
    </row>
    <row r="2173" spans="1:22" ht="33.75" customHeight="1">
      <c r="A2173" s="15">
        <v>46072</v>
      </c>
      <c r="B2173" s="8">
        <v>46961</v>
      </c>
      <c r="C2173" s="9" t="s">
        <v>14952</v>
      </c>
      <c r="D2173" s="10" t="s">
        <v>14953</v>
      </c>
      <c r="E2173" s="174" t="str">
        <f t="shared" si="79"/>
        <v>46961</v>
      </c>
      <c r="F2173" s="175">
        <f>IFERROR(VLOOKUP(D2173,'TPMS-auto'!A:J, 10,0), "Not-in-TPMS")</f>
        <v>9482233344</v>
      </c>
      <c r="G2173" s="175" t="str">
        <f>IFERROR(VLOOKUP(D2173,'TPMS-auto'!A:J,6,0),"Not-in-TPMS")</f>
        <v>046961</v>
      </c>
      <c r="H2173" s="12">
        <v>46024</v>
      </c>
      <c r="I2173" s="11"/>
      <c r="J2173" s="13" t="s">
        <v>20072</v>
      </c>
      <c r="K2173" s="13" t="s">
        <v>14679</v>
      </c>
      <c r="L2173" s="13" t="s">
        <v>14680</v>
      </c>
      <c r="M2173" s="13"/>
      <c r="N2173" s="13" t="s">
        <v>14680</v>
      </c>
      <c r="O2173" s="13" t="s">
        <v>14680</v>
      </c>
      <c r="P2173" s="166" t="str">
        <f>IFERROR(VLOOKUP(D2173,'TPMS-auto'!A:D, 4,0),"Not-in-TPMS")</f>
        <v>0008175</v>
      </c>
      <c r="Q2173" s="166" t="str">
        <f>VLOOKUP(Table2[[#This Row],[Unit Number]],Ops,3,0)</f>
        <v>Rob &amp; Andrea</v>
      </c>
      <c r="R2173" s="172">
        <f>IFERROR(VLOOKUP(Table2[[#This Row],[Enterprise ID]], 'ExistingRental-12.11'!A:H, 3, 0), "Not Open On 12.11")</f>
        <v>45827</v>
      </c>
      <c r="S2173" s="166" t="str">
        <f>IF(Table2[[#This Row],[Start Rental Date]]="New Rental", "New Rental", "Rental Extension Request")</f>
        <v>Rental Extension Request</v>
      </c>
      <c r="T2173" s="166" t="str">
        <f>IFERROR(IF(Table2[[#This Row],[Date of this request]]-Table2[[#This Row],[Tech Service Date]]&lt;60, "New Hire Rental", "Truck Breakdown"), "New Hire Rental")</f>
        <v>Truck Breakdown</v>
      </c>
      <c r="U2173" s="166" t="str">
        <f>IFERROR(VLOOKUP(Table2[[#This Row],[Enterprise ID]], 'ExistingRental-12.11'!A:H, 7, 0), "Not Open On 12.11")</f>
        <v>LAVER CRAWFORD</v>
      </c>
      <c r="V2173" s="172">
        <f>IFERROR(VLOOKUP(Table2[[#This Row],[Enterprise ID]],'Tech-ServiceDate'!A:B,2,0), "EitherNewHire or Termed")</f>
        <v>45760</v>
      </c>
    </row>
    <row r="2174" spans="1:22" ht="33.75" customHeight="1">
      <c r="A2174" s="15">
        <v>46072</v>
      </c>
      <c r="B2174" s="8">
        <v>21164</v>
      </c>
      <c r="C2174" s="9" t="s">
        <v>20073</v>
      </c>
      <c r="D2174" s="10" t="s">
        <v>20074</v>
      </c>
      <c r="E2174" s="174" t="str">
        <f t="shared" si="79"/>
        <v>21164</v>
      </c>
      <c r="F2174" s="175">
        <f>IFERROR(VLOOKUP(D2174,'TPMS-auto'!A:J, 10,0), "Not-in-TPMS")</f>
        <v>8477913657</v>
      </c>
      <c r="G2174" s="175" t="str">
        <f>IFERROR(VLOOKUP(D2174,'TPMS-auto'!A:J,6,0),"Not-in-TPMS")</f>
        <v>021164</v>
      </c>
      <c r="H2174" s="6" t="s">
        <v>14676</v>
      </c>
      <c r="I2174" s="11" t="s">
        <v>20075</v>
      </c>
      <c r="J2174" s="13" t="s">
        <v>19577</v>
      </c>
      <c r="K2174" s="13" t="s">
        <v>14679</v>
      </c>
      <c r="L2174" s="13" t="s">
        <v>14680</v>
      </c>
      <c r="M2174" s="13"/>
      <c r="N2174" s="13" t="s">
        <v>14680</v>
      </c>
      <c r="O2174" s="13" t="s">
        <v>14680</v>
      </c>
      <c r="P2174" s="166" t="str">
        <f>IFERROR(VLOOKUP(D2174,'TPMS-auto'!A:D, 4,0),"Not-in-TPMS")</f>
        <v>0008555</v>
      </c>
      <c r="Q2174" s="166" t="str">
        <f>VLOOKUP(Table2[[#This Row],[Unit Number]],Ops,3,0)</f>
        <v>Monica, Cheryl &amp; Machell</v>
      </c>
      <c r="R2174" s="172" t="str">
        <f>IFERROR(VLOOKUP(Table2[[#This Row],[Enterprise ID]], 'ExistingRental-12.11'!A:H, 3, 0), "Not Open On 12.11")</f>
        <v>Not Open On 12.11</v>
      </c>
      <c r="S2174" s="166" t="str">
        <f>IF(Table2[[#This Row],[Start Rental Date]]="New Rental", "New Rental", "Rental Extension Request")</f>
        <v>New Rental</v>
      </c>
      <c r="T2174" s="166" t="str">
        <f>IFERROR(IF(Table2[[#This Row],[Date of this request]]-Table2[[#This Row],[Tech Service Date]]&lt;60, "New Hire Rental", "Truck Breakdown"), "New Hire Rental")</f>
        <v>Truck Breakdown</v>
      </c>
      <c r="U2174" s="166" t="str">
        <f>IFERROR(VLOOKUP(Table2[[#This Row],[Enterprise ID]], 'ExistingRental-12.11'!A:H, 7, 0), "Not Open On 12.11")</f>
        <v>Not Open On 12.11</v>
      </c>
      <c r="V2174" s="172">
        <f>IFERROR(VLOOKUP(Table2[[#This Row],[Enterprise ID]],'Tech-ServiceDate'!A:B,2,0), "EitherNewHire or Termed")</f>
        <v>45914</v>
      </c>
    </row>
    <row r="2175" spans="1:22" ht="33.75" customHeight="1">
      <c r="A2175" s="15">
        <v>46072</v>
      </c>
      <c r="B2175" s="8">
        <v>46245</v>
      </c>
      <c r="C2175" s="9" t="s">
        <v>20076</v>
      </c>
      <c r="D2175" s="10" t="s">
        <v>16782</v>
      </c>
      <c r="E2175" s="174" t="str">
        <f t="shared" si="79"/>
        <v>46245</v>
      </c>
      <c r="F2175" s="175">
        <f>IFERROR(VLOOKUP(D2175,'TPMS-auto'!A:J, 10,0), "Not-in-TPMS")</f>
        <v>4799770004</v>
      </c>
      <c r="G2175" s="175" t="str">
        <f>IFERROR(VLOOKUP(D2175,'TPMS-auto'!A:J,6,0),"Not-in-TPMS")</f>
        <v>046245</v>
      </c>
      <c r="H2175" s="6" t="s">
        <v>14676</v>
      </c>
      <c r="I2175" s="11"/>
      <c r="J2175" s="13" t="s">
        <v>20077</v>
      </c>
      <c r="K2175" s="13" t="s">
        <v>14679</v>
      </c>
      <c r="L2175" s="13" t="s">
        <v>14680</v>
      </c>
      <c r="M2175" s="13"/>
      <c r="N2175" s="13" t="s">
        <v>14680</v>
      </c>
      <c r="O2175" s="13" t="s">
        <v>14680</v>
      </c>
      <c r="P2175" s="166" t="str">
        <f>IFERROR(VLOOKUP(D2175,'TPMS-auto'!A:D, 4,0),"Not-in-TPMS")</f>
        <v>0008420</v>
      </c>
      <c r="Q2175" s="166" t="str">
        <f>VLOOKUP(Table2[[#This Row],[Unit Number]],Ops,3,0)</f>
        <v>Rob &amp; Andrea</v>
      </c>
      <c r="R2175" s="172">
        <f>IFERROR(VLOOKUP(Table2[[#This Row],[Enterprise ID]], 'ExistingRental-12.11'!A:H, 3, 0), "Not Open On 12.11")</f>
        <v>45985</v>
      </c>
      <c r="S2175" s="166" t="str">
        <f>IF(Table2[[#This Row],[Start Rental Date]]="New Rental", "New Rental", "Rental Extension Request")</f>
        <v>New Rental</v>
      </c>
      <c r="T2175" s="166" t="str">
        <f>IFERROR(IF(Table2[[#This Row],[Date of this request]]-Table2[[#This Row],[Tech Service Date]]&lt;60, "New Hire Rental", "Truck Breakdown"), "New Hire Rental")</f>
        <v>Truck Breakdown</v>
      </c>
      <c r="U2175" s="166" t="str">
        <f>IFERROR(VLOOKUP(Table2[[#This Row],[Enterprise ID]], 'ExistingRental-12.11'!A:H, 7, 0), "Not Open On 12.11")</f>
        <v>ELI SOCKEY</v>
      </c>
      <c r="V2175" s="172">
        <f>IFERROR(VLOOKUP(Table2[[#This Row],[Enterprise ID]],'Tech-ServiceDate'!A:B,2,0), "EitherNewHire or Termed")</f>
        <v>43284</v>
      </c>
    </row>
    <row r="2176" spans="1:22" ht="33.75" customHeight="1">
      <c r="A2176" s="15">
        <v>46072</v>
      </c>
      <c r="B2176" s="8">
        <v>36221</v>
      </c>
      <c r="C2176" s="9" t="s">
        <v>19400</v>
      </c>
      <c r="D2176" s="10" t="s">
        <v>19401</v>
      </c>
      <c r="E2176" s="174" t="str">
        <f t="shared" si="79"/>
        <v>36221</v>
      </c>
      <c r="F2176" s="175" t="str">
        <f>IFERROR(VLOOKUP(D2176,'TPMS-auto'!A:J, 10,0), "Not-in-TPMS")</f>
        <v>Not-in-TPMS</v>
      </c>
      <c r="G2176" s="175" t="str">
        <f>IFERROR(VLOOKUP(D2176,'TPMS-auto'!A:J,6,0),"Not-in-TPMS")</f>
        <v>Not-in-TPMS</v>
      </c>
      <c r="H2176" s="12">
        <v>46065</v>
      </c>
      <c r="I2176" s="11"/>
      <c r="J2176" s="13" t="s">
        <v>20078</v>
      </c>
      <c r="K2176" s="13" t="s">
        <v>14679</v>
      </c>
      <c r="L2176" s="13" t="s">
        <v>14680</v>
      </c>
      <c r="M2176" s="13"/>
      <c r="N2176" s="13" t="s">
        <v>14680</v>
      </c>
      <c r="O2176" s="13" t="s">
        <v>14680</v>
      </c>
      <c r="P2176" s="166" t="str">
        <f>IFERROR(VLOOKUP(D2176,'TPMS-auto'!A:D, 4,0),"Not-in-TPMS")</f>
        <v>Not-in-TPMS</v>
      </c>
      <c r="Q2176" s="166" t="e">
        <f>VLOOKUP(Table2[[#This Row],[Unit Number]],Ops,3,0)</f>
        <v>#N/A</v>
      </c>
      <c r="R2176" s="172" t="str">
        <f>IFERROR(VLOOKUP(Table2[[#This Row],[Enterprise ID]], 'ExistingRental-12.11'!A:H, 3, 0), "Not Open On 12.11")</f>
        <v>Not Open On 12.11</v>
      </c>
      <c r="S2176" s="166" t="str">
        <f>IF(Table2[[#This Row],[Start Rental Date]]="New Rental", "New Rental", "Rental Extension Request")</f>
        <v>Rental Extension Request</v>
      </c>
      <c r="T2176" s="166" t="str">
        <f>IFERROR(IF(Table2[[#This Row],[Date of this request]]-Table2[[#This Row],[Tech Service Date]]&lt;60, "New Hire Rental", "Truck Breakdown"), "New Hire Rental")</f>
        <v>New Hire Rental</v>
      </c>
      <c r="U2176" s="166" t="str">
        <f>IFERROR(VLOOKUP(Table2[[#This Row],[Enterprise ID]], 'ExistingRental-12.11'!A:H, 7, 0), "Not Open On 12.11")</f>
        <v>Not Open On 12.11</v>
      </c>
      <c r="V2176" s="172" t="str">
        <f>IFERROR(VLOOKUP(Table2[[#This Row],[Enterprise ID]],'Tech-ServiceDate'!A:B,2,0), "EitherNewHire or Termed")</f>
        <v>EitherNewHire or Termed</v>
      </c>
    </row>
    <row r="2177" spans="1:22" ht="33.75" customHeight="1">
      <c r="A2177" s="15">
        <v>46072</v>
      </c>
      <c r="B2177" s="8">
        <v>46280</v>
      </c>
      <c r="C2177" s="9" t="s">
        <v>18926</v>
      </c>
      <c r="D2177" s="10" t="s">
        <v>15978</v>
      </c>
      <c r="E2177" s="174" t="str">
        <f t="shared" si="79"/>
        <v>46280</v>
      </c>
      <c r="F2177" s="175">
        <f>IFERROR(VLOOKUP(D2177,'TPMS-auto'!A:J, 10,0), "Not-in-TPMS")</f>
        <v>2108452711</v>
      </c>
      <c r="G2177" s="175" t="str">
        <f>IFERROR(VLOOKUP(D2177,'TPMS-auto'!A:J,6,0),"Not-in-TPMS")</f>
        <v>046280</v>
      </c>
      <c r="H2177" s="6" t="s">
        <v>14676</v>
      </c>
      <c r="I2177" s="11" t="s">
        <v>16143</v>
      </c>
      <c r="J2177" s="13" t="s">
        <v>20079</v>
      </c>
      <c r="K2177" s="13" t="s">
        <v>14679</v>
      </c>
      <c r="L2177" s="13" t="s">
        <v>14680</v>
      </c>
      <c r="M2177" s="13"/>
      <c r="N2177" s="13" t="s">
        <v>14680</v>
      </c>
      <c r="O2177" s="13" t="s">
        <v>14680</v>
      </c>
      <c r="P2177" s="166" t="str">
        <f>IFERROR(VLOOKUP(D2177,'TPMS-auto'!A:D, 4,0),"Not-in-TPMS")</f>
        <v>0008147</v>
      </c>
      <c r="Q2177" s="166" t="str">
        <f>VLOOKUP(Table2[[#This Row],[Unit Number]],Ops,3,0)</f>
        <v>Carol &amp; Tasha</v>
      </c>
      <c r="R2177" s="172">
        <f>IFERROR(VLOOKUP(Table2[[#This Row],[Enterprise ID]], 'ExistingRental-12.11'!A:H, 3, 0), "Not Open On 12.11")</f>
        <v>45905</v>
      </c>
      <c r="S2177" s="166" t="str">
        <f>IF(Table2[[#This Row],[Start Rental Date]]="New Rental", "New Rental", "Rental Extension Request")</f>
        <v>New Rental</v>
      </c>
      <c r="T2177" s="166" t="str">
        <f>IFERROR(IF(Table2[[#This Row],[Date of this request]]-Table2[[#This Row],[Tech Service Date]]&lt;60, "New Hire Rental", "Truck Breakdown"), "New Hire Rental")</f>
        <v>Truck Breakdown</v>
      </c>
      <c r="U2177" s="166" t="str">
        <f>IFERROR(VLOOKUP(Table2[[#This Row],[Enterprise ID]], 'ExistingRental-12.11'!A:H, 7, 0), "Not Open On 12.11")</f>
        <v>FRANK YANEZ</v>
      </c>
      <c r="V2177" s="172">
        <f>IFERROR(VLOOKUP(Table2[[#This Row],[Enterprise ID]],'Tech-ServiceDate'!A:B,2,0), "EitherNewHire or Termed")</f>
        <v>44258</v>
      </c>
    </row>
    <row r="2178" spans="1:22" ht="33.75" customHeight="1">
      <c r="A2178" s="15">
        <v>46072</v>
      </c>
      <c r="B2178" s="8">
        <v>61826</v>
      </c>
      <c r="C2178" s="9" t="s">
        <v>20080</v>
      </c>
      <c r="D2178" s="10" t="s">
        <v>15680</v>
      </c>
      <c r="E2178" s="174" t="str">
        <f t="shared" si="79"/>
        <v>61826</v>
      </c>
      <c r="F2178" s="175">
        <f>IFERROR(VLOOKUP(D2178,'TPMS-auto'!A:J, 10,0), "Not-in-TPMS")</f>
        <v>5599421228</v>
      </c>
      <c r="G2178" s="175" t="str">
        <f>IFERROR(VLOOKUP(D2178,'TPMS-auto'!A:J,6,0),"Not-in-TPMS")</f>
        <v>061826</v>
      </c>
      <c r="H2178" s="6" t="s">
        <v>14676</v>
      </c>
      <c r="I2178" s="11" t="s">
        <v>18889</v>
      </c>
      <c r="J2178" s="13" t="s">
        <v>20081</v>
      </c>
      <c r="K2178" s="13" t="s">
        <v>14679</v>
      </c>
      <c r="L2178" s="13" t="s">
        <v>14680</v>
      </c>
      <c r="M2178" s="13"/>
      <c r="N2178" s="13" t="s">
        <v>14680</v>
      </c>
      <c r="O2178" s="13" t="s">
        <v>14680</v>
      </c>
      <c r="P2178" s="166" t="str">
        <f>IFERROR(VLOOKUP(D2178,'TPMS-auto'!A:D, 4,0),"Not-in-TPMS")</f>
        <v>0008366</v>
      </c>
      <c r="Q2178" s="166" t="str">
        <f>VLOOKUP(Table2[[#This Row],[Unit Number]],Ops,3,0)</f>
        <v>Carol &amp; Tasha</v>
      </c>
      <c r="R2178" s="172" t="str">
        <f>IFERROR(VLOOKUP(Table2[[#This Row],[Enterprise ID]], 'ExistingRental-12.11'!A:H, 3, 0), "Not Open On 12.11")</f>
        <v>Not Open On 12.11</v>
      </c>
      <c r="S2178" s="166" t="str">
        <f>IF(Table2[[#This Row],[Start Rental Date]]="New Rental", "New Rental", "Rental Extension Request")</f>
        <v>New Rental</v>
      </c>
      <c r="T2178" s="166" t="str">
        <f>IFERROR(IF(Table2[[#This Row],[Date of this request]]-Table2[[#This Row],[Tech Service Date]]&lt;60, "New Hire Rental", "Truck Breakdown"), "New Hire Rental")</f>
        <v>Truck Breakdown</v>
      </c>
      <c r="U2178" s="166" t="str">
        <f>IFERROR(VLOOKUP(Table2[[#This Row],[Enterprise ID]], 'ExistingRental-12.11'!A:H, 7, 0), "Not Open On 12.11")</f>
        <v>Not Open On 12.11</v>
      </c>
      <c r="V2178" s="172">
        <f>IFERROR(VLOOKUP(Table2[[#This Row],[Enterprise ID]],'Tech-ServiceDate'!A:B,2,0), "EitherNewHire or Termed")</f>
        <v>45410</v>
      </c>
    </row>
    <row r="2179" spans="1:22" ht="33.75" customHeight="1">
      <c r="A2179" s="15">
        <v>46072</v>
      </c>
      <c r="B2179" s="8">
        <v>46150</v>
      </c>
      <c r="C2179" s="9" t="s">
        <v>20082</v>
      </c>
      <c r="D2179" s="10" t="s">
        <v>15708</v>
      </c>
      <c r="E2179" s="174" t="str">
        <f t="shared" si="79"/>
        <v>46150</v>
      </c>
      <c r="F2179" s="175">
        <f>IFERROR(VLOOKUP(D2179,'TPMS-auto'!A:J, 10,0), "Not-in-TPMS")</f>
        <v>3173246830</v>
      </c>
      <c r="G2179" s="175" t="str">
        <f>IFERROR(VLOOKUP(D2179,'TPMS-auto'!A:J,6,0),"Not-in-TPMS")</f>
        <v>046150</v>
      </c>
      <c r="H2179" s="6" t="s">
        <v>14676</v>
      </c>
      <c r="I2179" s="11" t="s">
        <v>20083</v>
      </c>
      <c r="J2179" s="13" t="s">
        <v>20084</v>
      </c>
      <c r="K2179" s="13" t="s">
        <v>14679</v>
      </c>
      <c r="L2179" s="13" t="s">
        <v>14680</v>
      </c>
      <c r="M2179" s="13"/>
      <c r="N2179" s="13" t="s">
        <v>14680</v>
      </c>
      <c r="O2179" s="13" t="s">
        <v>14680</v>
      </c>
      <c r="P2179" s="166" t="str">
        <f>IFERROR(VLOOKUP(D2179,'TPMS-auto'!A:D, 4,0),"Not-in-TPMS")</f>
        <v>0008096</v>
      </c>
      <c r="Q2179" s="166" t="str">
        <f>VLOOKUP(Table2[[#This Row],[Unit Number]],Ops,3,0)</f>
        <v>Monica, Cheryl &amp; Machell</v>
      </c>
      <c r="R2179" s="172" t="str">
        <f>IFERROR(VLOOKUP(Table2[[#This Row],[Enterprise ID]], 'ExistingRental-12.11'!A:H, 3, 0), "Not Open On 12.11")</f>
        <v>Not Open On 12.11</v>
      </c>
      <c r="S2179" s="166" t="str">
        <f>IF(Table2[[#This Row],[Start Rental Date]]="New Rental", "New Rental", "Rental Extension Request")</f>
        <v>New Rental</v>
      </c>
      <c r="T2179" s="166" t="str">
        <f>IFERROR(IF(Table2[[#This Row],[Date of this request]]-Table2[[#This Row],[Tech Service Date]]&lt;60, "New Hire Rental", "Truck Breakdown"), "New Hire Rental")</f>
        <v>Truck Breakdown</v>
      </c>
      <c r="U2179" s="166" t="str">
        <f>IFERROR(VLOOKUP(Table2[[#This Row],[Enterprise ID]], 'ExistingRental-12.11'!A:H, 7, 0), "Not Open On 12.11")</f>
        <v>Not Open On 12.11</v>
      </c>
      <c r="V2179" s="172">
        <f>IFERROR(VLOOKUP(Table2[[#This Row],[Enterprise ID]],'Tech-ServiceDate'!A:B,2,0), "EitherNewHire or Termed")</f>
        <v>44427</v>
      </c>
    </row>
    <row r="2180" spans="1:22" ht="33.75" customHeight="1">
      <c r="A2180" s="15">
        <v>46072</v>
      </c>
      <c r="B2180" s="8">
        <v>46821</v>
      </c>
      <c r="C2180" s="9" t="s">
        <v>19310</v>
      </c>
      <c r="D2180" s="10" t="s">
        <v>16571</v>
      </c>
      <c r="E2180" s="174" t="str">
        <f t="shared" si="79"/>
        <v>46821</v>
      </c>
      <c r="F2180" s="175">
        <f>IFERROR(VLOOKUP(D2180,'TPMS-auto'!A:J, 10,0), "Not-in-TPMS")</f>
        <v>8643400517</v>
      </c>
      <c r="G2180" s="175" t="str">
        <f>IFERROR(VLOOKUP(D2180,'TPMS-auto'!A:J,6,0),"Not-in-TPMS")</f>
        <v>046821</v>
      </c>
      <c r="H2180" s="6" t="s">
        <v>14676</v>
      </c>
      <c r="I2180" s="11"/>
      <c r="J2180" s="13"/>
      <c r="K2180" s="13" t="s">
        <v>14679</v>
      </c>
      <c r="L2180" s="13"/>
      <c r="M2180" s="13"/>
      <c r="N2180" s="13" t="s">
        <v>14680</v>
      </c>
      <c r="O2180" s="13" t="s">
        <v>14680</v>
      </c>
      <c r="P2180" s="166" t="str">
        <f>IFERROR(VLOOKUP(D2180,'TPMS-auto'!A:D, 4,0),"Not-in-TPMS")</f>
        <v>0004766</v>
      </c>
      <c r="Q2180" s="166" t="str">
        <f>VLOOKUP(Table2[[#This Row],[Unit Number]],Ops,3,0)</f>
        <v>Rob &amp; Andrea</v>
      </c>
      <c r="R2180" s="172" t="str">
        <f>IFERROR(VLOOKUP(Table2[[#This Row],[Enterprise ID]], 'ExistingRental-12.11'!A:H, 3, 0), "Not Open On 12.11")</f>
        <v>Not Open On 12.11</v>
      </c>
      <c r="S2180" s="166" t="str">
        <f>IF(Table2[[#This Row],[Start Rental Date]]="New Rental", "New Rental", "Rental Extension Request")</f>
        <v>New Rental</v>
      </c>
      <c r="T2180" s="166" t="str">
        <f>IFERROR(IF(Table2[[#This Row],[Date of this request]]-Table2[[#This Row],[Tech Service Date]]&lt;60, "New Hire Rental", "Truck Breakdown"), "New Hire Rental")</f>
        <v>Truck Breakdown</v>
      </c>
      <c r="U2180" s="166" t="str">
        <f>IFERROR(VLOOKUP(Table2[[#This Row],[Enterprise ID]], 'ExistingRental-12.11'!A:H, 7, 0), "Not Open On 12.11")</f>
        <v>Not Open On 12.11</v>
      </c>
      <c r="V2180" s="172">
        <f>IFERROR(VLOOKUP(Table2[[#This Row],[Enterprise ID]],'Tech-ServiceDate'!A:B,2,0), "EitherNewHire or Termed")</f>
        <v>45298</v>
      </c>
    </row>
    <row r="2181" spans="1:22" ht="33.75" customHeight="1">
      <c r="A2181" s="15">
        <v>46072</v>
      </c>
      <c r="B2181" s="8">
        <v>46976</v>
      </c>
      <c r="C2181" s="9" t="s">
        <v>15877</v>
      </c>
      <c r="D2181" s="10" t="s">
        <v>13197</v>
      </c>
      <c r="E2181" s="174" t="str">
        <f t="shared" si="79"/>
        <v>46976</v>
      </c>
      <c r="F2181" s="175">
        <f>IFERROR(VLOOKUP(D2181,'TPMS-auto'!A:J, 10,0), "Not-in-TPMS")</f>
        <v>3012227835</v>
      </c>
      <c r="G2181" s="175" t="str">
        <f>IFERROR(VLOOKUP(D2181,'TPMS-auto'!A:J,6,0),"Not-in-TPMS")</f>
        <v>046976</v>
      </c>
      <c r="H2181" s="6" t="s">
        <v>20085</v>
      </c>
      <c r="I2181" s="11" t="s">
        <v>18041</v>
      </c>
      <c r="J2181" s="13" t="s">
        <v>17354</v>
      </c>
      <c r="K2181" s="3" t="s">
        <v>14679</v>
      </c>
      <c r="L2181" s="13" t="s">
        <v>14680</v>
      </c>
      <c r="M2181" s="13"/>
      <c r="N2181" s="13" t="s">
        <v>14680</v>
      </c>
      <c r="O2181" s="13" t="s">
        <v>14680</v>
      </c>
      <c r="P2181" s="166" t="str">
        <f>IFERROR(VLOOKUP(D2181,'TPMS-auto'!A:D, 4,0),"Not-in-TPMS")</f>
        <v>0007084</v>
      </c>
      <c r="Q2181" s="166" t="str">
        <f>VLOOKUP(Table2[[#This Row],[Unit Number]],Ops,3,0)</f>
        <v>Monica, Cheryl &amp; Machell</v>
      </c>
      <c r="R2181" s="172">
        <f>IFERROR(VLOOKUP(Table2[[#This Row],[Enterprise ID]], 'ExistingRental-12.11'!A:H, 3, 0), "Not Open On 12.11")</f>
        <v>45915</v>
      </c>
      <c r="S2181" s="166" t="str">
        <f>IF(Table2[[#This Row],[Start Rental Date]]="New Rental", "New Rental", "Rental Extension Request")</f>
        <v>Rental Extension Request</v>
      </c>
      <c r="T2181" s="166" t="str">
        <f>IFERROR(IF(Table2[[#This Row],[Date of this request]]-Table2[[#This Row],[Tech Service Date]]&lt;60, "New Hire Rental", "Truck Breakdown"), "New Hire Rental")</f>
        <v>Truck Breakdown</v>
      </c>
      <c r="U2181" s="166" t="str">
        <f>IFERROR(VLOOKUP(Table2[[#This Row],[Enterprise ID]], 'ExistingRental-12.11'!A:H, 7, 0), "Not Open On 12.11")</f>
        <v>THOMAS DOHERTY</v>
      </c>
      <c r="V2181" s="172">
        <f>IFERROR(VLOOKUP(Table2[[#This Row],[Enterprise ID]],'Tech-ServiceDate'!A:B,2,0), "EitherNewHire or Termed")</f>
        <v>39034</v>
      </c>
    </row>
    <row r="2182" spans="1:22" ht="33.75" customHeight="1">
      <c r="A2182" s="15">
        <v>46073</v>
      </c>
      <c r="B2182" s="8">
        <v>46102</v>
      </c>
      <c r="C2182" s="9" t="s">
        <v>18271</v>
      </c>
      <c r="D2182" s="10" t="s">
        <v>18272</v>
      </c>
      <c r="E2182" s="174" t="str">
        <f t="shared" si="79"/>
        <v>46102</v>
      </c>
      <c r="F2182" s="175">
        <f>IFERROR(VLOOKUP(D2182,'TPMS-auto'!A:J, 10,0), "Not-in-TPMS")</f>
        <v>8088976523</v>
      </c>
      <c r="G2182" s="175" t="str">
        <f>IFERROR(VLOOKUP(D2182,'TPMS-auto'!A:J,6,0),"Not-in-TPMS")</f>
        <v>061058</v>
      </c>
      <c r="H2182" s="6" t="s">
        <v>14676</v>
      </c>
      <c r="I2182" s="11" t="s">
        <v>20086</v>
      </c>
      <c r="J2182" s="13" t="s">
        <v>20087</v>
      </c>
      <c r="K2182" s="3" t="s">
        <v>14679</v>
      </c>
      <c r="L2182" s="13" t="s">
        <v>14680</v>
      </c>
      <c r="M2182" s="13"/>
      <c r="N2182" s="13" t="s">
        <v>14680</v>
      </c>
      <c r="O2182" s="13" t="s">
        <v>14680</v>
      </c>
      <c r="P2182" s="166" t="str">
        <f>IFERROR(VLOOKUP(D2182,'TPMS-auto'!A:D, 4,0),"Not-in-TPMS")</f>
        <v>0008158</v>
      </c>
      <c r="Q2182" s="166" t="str">
        <f>VLOOKUP(Table2[[#This Row],[Unit Number]],Ops,3,0)</f>
        <v>Carol &amp; Tasha</v>
      </c>
      <c r="R2182" s="172" t="str">
        <f>IFERROR(VLOOKUP(Table2[[#This Row],[Enterprise ID]], 'ExistingRental-12.11'!A:H, 3, 0), "Not Open On 12.11")</f>
        <v>Not Open On 12.11</v>
      </c>
      <c r="S2182" s="166" t="str">
        <f>IF(Table2[[#This Row],[Start Rental Date]]="New Rental", "New Rental", "Rental Extension Request")</f>
        <v>New Rental</v>
      </c>
      <c r="T2182" s="166" t="str">
        <f>IFERROR(IF(Table2[[#This Row],[Date of this request]]-Table2[[#This Row],[Tech Service Date]]&lt;60, "New Hire Rental", "Truck Breakdown"), "New Hire Rental")</f>
        <v>Truck Breakdown</v>
      </c>
      <c r="U2182" s="166" t="str">
        <f>IFERROR(VLOOKUP(Table2[[#This Row],[Enterprise ID]], 'ExistingRental-12.11'!A:H, 7, 0), "Not Open On 12.11")</f>
        <v>Not Open On 12.11</v>
      </c>
      <c r="V2182" s="172">
        <f>IFERROR(VLOOKUP(Table2[[#This Row],[Enterprise ID]],'Tech-ServiceDate'!A:B,2,0), "EitherNewHire or Termed")</f>
        <v>45984</v>
      </c>
    </row>
    <row r="2183" spans="1:22" ht="33.75" customHeight="1">
      <c r="A2183" s="15">
        <v>46073</v>
      </c>
      <c r="B2183" s="8">
        <v>23167</v>
      </c>
      <c r="C2183" s="9" t="s">
        <v>20088</v>
      </c>
      <c r="D2183" s="10" t="s">
        <v>20089</v>
      </c>
      <c r="E2183" s="174" t="str">
        <f t="shared" si="79"/>
        <v>23167</v>
      </c>
      <c r="F2183" s="175" t="str">
        <f>IFERROR(VLOOKUP(D2183,'TPMS-auto'!A:J, 10,0), "Not-in-TPMS")</f>
        <v>Not-in-TPMS</v>
      </c>
      <c r="G2183" s="175" t="str">
        <f>IFERROR(VLOOKUP(D2183,'TPMS-auto'!A:J,6,0),"Not-in-TPMS")</f>
        <v>Not-in-TPMS</v>
      </c>
      <c r="H2183" s="6" t="s">
        <v>14676</v>
      </c>
      <c r="I2183" s="11"/>
      <c r="J2183" s="13" t="s">
        <v>20090</v>
      </c>
      <c r="K2183" s="3" t="s">
        <v>14679</v>
      </c>
      <c r="L2183" s="13" t="s">
        <v>14680</v>
      </c>
      <c r="M2183" s="13"/>
      <c r="N2183" s="13" t="s">
        <v>14680</v>
      </c>
      <c r="O2183" s="13" t="s">
        <v>14680</v>
      </c>
      <c r="P2183" s="166" t="str">
        <f>IFERROR(VLOOKUP(D2183,'TPMS-auto'!A:D, 4,0),"Not-in-TPMS")</f>
        <v>Not-in-TPMS</v>
      </c>
      <c r="Q2183" s="166" t="e">
        <f>VLOOKUP(Table2[[#This Row],[Unit Number]],Ops,3,0)</f>
        <v>#N/A</v>
      </c>
      <c r="R2183" s="172" t="str">
        <f>IFERROR(VLOOKUP(Table2[[#This Row],[Enterprise ID]], 'ExistingRental-12.11'!A:H, 3, 0), "Not Open On 12.11")</f>
        <v>Not Open On 12.11</v>
      </c>
      <c r="S2183" s="166" t="str">
        <f>IF(Table2[[#This Row],[Start Rental Date]]="New Rental", "New Rental", "Rental Extension Request")</f>
        <v>New Rental</v>
      </c>
      <c r="T2183" s="166" t="str">
        <f>IFERROR(IF(Table2[[#This Row],[Date of this request]]-Table2[[#This Row],[Tech Service Date]]&lt;60, "New Hire Rental", "Truck Breakdown"), "New Hire Rental")</f>
        <v>New Hire Rental</v>
      </c>
      <c r="U2183" s="166" t="str">
        <f>IFERROR(VLOOKUP(Table2[[#This Row],[Enterprise ID]], 'ExistingRental-12.11'!A:H, 7, 0), "Not Open On 12.11")</f>
        <v>Not Open On 12.11</v>
      </c>
      <c r="V2183" s="172" t="str">
        <f>IFERROR(VLOOKUP(Table2[[#This Row],[Enterprise ID]],'Tech-ServiceDate'!A:B,2,0), "EitherNewHire or Termed")</f>
        <v>EitherNewHire or Termed</v>
      </c>
    </row>
    <row r="2184" spans="1:22" ht="33.75" customHeight="1">
      <c r="A2184" s="15">
        <v>46073</v>
      </c>
      <c r="B2184" s="8">
        <v>61239</v>
      </c>
      <c r="C2184" s="9" t="s">
        <v>20091</v>
      </c>
      <c r="D2184" s="10" t="s">
        <v>10630</v>
      </c>
      <c r="E2184" s="174" t="str">
        <f t="shared" si="79"/>
        <v>61239</v>
      </c>
      <c r="F2184" s="175">
        <f>IFERROR(VLOOKUP(D2184,'TPMS-auto'!A:J, 10,0), "Not-in-TPMS")</f>
        <v>3213868710</v>
      </c>
      <c r="G2184" s="175" t="str">
        <f>IFERROR(VLOOKUP(D2184,'TPMS-auto'!A:J,6,0),"Not-in-TPMS")</f>
        <v>061239</v>
      </c>
      <c r="H2184" s="6" t="s">
        <v>14676</v>
      </c>
      <c r="I2184" s="11"/>
      <c r="J2184" s="13" t="s">
        <v>20092</v>
      </c>
      <c r="K2184" s="3" t="s">
        <v>14679</v>
      </c>
      <c r="L2184" s="13" t="s">
        <v>14680</v>
      </c>
      <c r="M2184" s="13"/>
      <c r="N2184" s="13" t="s">
        <v>14680</v>
      </c>
      <c r="O2184" s="13" t="s">
        <v>14680</v>
      </c>
      <c r="P2184" s="166" t="str">
        <f>IFERROR(VLOOKUP(D2184,'TPMS-auto'!A:D, 4,0),"Not-in-TPMS")</f>
        <v>0007435</v>
      </c>
      <c r="Q2184" s="166" t="str">
        <f>VLOOKUP(Table2[[#This Row],[Unit Number]],Ops,3,0)</f>
        <v>Rob &amp; Andrea</v>
      </c>
      <c r="R2184" s="172" t="str">
        <f>IFERROR(VLOOKUP(Table2[[#This Row],[Enterprise ID]], 'ExistingRental-12.11'!A:H, 3, 0), "Not Open On 12.11")</f>
        <v>Not Open On 12.11</v>
      </c>
      <c r="S2184" s="166" t="str">
        <f>IF(Table2[[#This Row],[Start Rental Date]]="New Rental", "New Rental", "Rental Extension Request")</f>
        <v>New Rental</v>
      </c>
      <c r="T2184" s="166" t="str">
        <f>IFERROR(IF(Table2[[#This Row],[Date of this request]]-Table2[[#This Row],[Tech Service Date]]&lt;60, "New Hire Rental", "Truck Breakdown"), "New Hire Rental")</f>
        <v>Truck Breakdown</v>
      </c>
      <c r="U2184" s="166" t="str">
        <f>IFERROR(VLOOKUP(Table2[[#This Row],[Enterprise ID]], 'ExistingRental-12.11'!A:H, 7, 0), "Not Open On 12.11")</f>
        <v>Not Open On 12.11</v>
      </c>
      <c r="V2184" s="172">
        <f>IFERROR(VLOOKUP(Table2[[#This Row],[Enterprise ID]],'Tech-ServiceDate'!A:B,2,0), "EitherNewHire or Termed")</f>
        <v>39888</v>
      </c>
    </row>
    <row r="2185" spans="1:22" ht="33.75" customHeight="1">
      <c r="A2185" s="15">
        <v>46073</v>
      </c>
      <c r="B2185" s="8">
        <v>21535</v>
      </c>
      <c r="C2185" s="9" t="s">
        <v>19831</v>
      </c>
      <c r="D2185" s="10" t="s">
        <v>19832</v>
      </c>
      <c r="E2185" s="174" t="str">
        <f t="shared" si="79"/>
        <v>21535</v>
      </c>
      <c r="F2185" s="175">
        <f>IFERROR(VLOOKUP(D2185,'TPMS-auto'!A:J, 10,0), "Not-in-TPMS")</f>
        <v>2289180942</v>
      </c>
      <c r="G2185" s="175" t="str">
        <f>IFERROR(VLOOKUP(D2185,'TPMS-auto'!A:J,6,0),"Not-in-TPMS")</f>
        <v>047336</v>
      </c>
      <c r="H2185" s="6">
        <v>46063</v>
      </c>
      <c r="I2185" s="11" t="s">
        <v>20093</v>
      </c>
      <c r="J2185" s="13" t="s">
        <v>19834</v>
      </c>
      <c r="K2185" s="3" t="s">
        <v>14679</v>
      </c>
      <c r="L2185" s="13" t="s">
        <v>14680</v>
      </c>
      <c r="M2185" s="13"/>
      <c r="N2185" s="13" t="s">
        <v>14680</v>
      </c>
      <c r="O2185" s="13" t="s">
        <v>14680</v>
      </c>
      <c r="P2185" s="166" t="str">
        <f>IFERROR(VLOOKUP(D2185,'TPMS-auto'!A:D, 4,0),"Not-in-TPMS")</f>
        <v>0008206</v>
      </c>
      <c r="Q2185" s="166" t="str">
        <f>VLOOKUP(Table2[[#This Row],[Unit Number]],Ops,3,0)</f>
        <v>Monica, Cheryl &amp; Machell</v>
      </c>
      <c r="R2185" s="172" t="str">
        <f>IFERROR(VLOOKUP(Table2[[#This Row],[Enterprise ID]], 'ExistingRental-12.11'!A:H, 3, 0), "Not Open On 12.11")</f>
        <v>Not Open On 12.11</v>
      </c>
      <c r="S2185" s="166" t="str">
        <f>IF(Table2[[#This Row],[Start Rental Date]]="New Rental", "New Rental", "Rental Extension Request")</f>
        <v>Rental Extension Request</v>
      </c>
      <c r="T2185" s="166" t="str">
        <f>IFERROR(IF(Table2[[#This Row],[Date of this request]]-Table2[[#This Row],[Tech Service Date]]&lt;60, "New Hire Rental", "Truck Breakdown"), "New Hire Rental")</f>
        <v>Truck Breakdown</v>
      </c>
      <c r="U2185" s="166" t="str">
        <f>IFERROR(VLOOKUP(Table2[[#This Row],[Enterprise ID]], 'ExistingRental-12.11'!A:H, 7, 0), "Not Open On 12.11")</f>
        <v>Not Open On 12.11</v>
      </c>
      <c r="V2185" s="172">
        <f>IFERROR(VLOOKUP(Table2[[#This Row],[Enterprise ID]],'Tech-ServiceDate'!A:B,2,0), "EitherNewHire or Termed")</f>
        <v>43430</v>
      </c>
    </row>
    <row r="2186" spans="1:22" ht="33.75" customHeight="1">
      <c r="A2186" s="15">
        <v>46073</v>
      </c>
      <c r="B2186" s="8">
        <v>23153</v>
      </c>
      <c r="C2186" s="9" t="s">
        <v>20094</v>
      </c>
      <c r="D2186" s="10" t="s">
        <v>20095</v>
      </c>
      <c r="E2186" s="174" t="str">
        <f t="shared" si="79"/>
        <v>23153</v>
      </c>
      <c r="F2186" s="175">
        <f>IFERROR(VLOOKUP(D2186,'TPMS-auto'!A:J, 10,0), "Not-in-TPMS")</f>
        <v>9859562096</v>
      </c>
      <c r="G2186" s="175" t="str">
        <f>IFERROR(VLOOKUP(D2186,'TPMS-auto'!A:J,6,0),"Not-in-TPMS")</f>
        <v>088130</v>
      </c>
      <c r="H2186" s="6" t="s">
        <v>14676</v>
      </c>
      <c r="I2186" s="11"/>
      <c r="J2186" s="13" t="s">
        <v>17928</v>
      </c>
      <c r="K2186" s="3" t="s">
        <v>14679</v>
      </c>
      <c r="L2186" s="13" t="s">
        <v>14680</v>
      </c>
      <c r="M2186" s="13"/>
      <c r="N2186" s="13" t="s">
        <v>14680</v>
      </c>
      <c r="O2186" s="13" t="s">
        <v>14680</v>
      </c>
      <c r="P2186" s="166" t="str">
        <f>IFERROR(VLOOKUP(D2186,'TPMS-auto'!A:D, 4,0),"Not-in-TPMS")</f>
        <v>0008206</v>
      </c>
      <c r="Q2186" s="166" t="str">
        <f>VLOOKUP(Table2[[#This Row],[Unit Number]],Ops,3,0)</f>
        <v>Monica, Cheryl &amp; Machell</v>
      </c>
      <c r="R2186" s="172" t="str">
        <f>IFERROR(VLOOKUP(Table2[[#This Row],[Enterprise ID]], 'ExistingRental-12.11'!A:H, 3, 0), "Not Open On 12.11")</f>
        <v>Not Open On 12.11</v>
      </c>
      <c r="S2186" s="166" t="str">
        <f>IF(Table2[[#This Row],[Start Rental Date]]="New Rental", "New Rental", "Rental Extension Request")</f>
        <v>New Rental</v>
      </c>
      <c r="T2186" s="166" t="str">
        <f>IFERROR(IF(Table2[[#This Row],[Date of this request]]-Table2[[#This Row],[Tech Service Date]]&lt;60, "New Hire Rental", "Truck Breakdown"), "New Hire Rental")</f>
        <v>Truck Breakdown</v>
      </c>
      <c r="U2186" s="166" t="str">
        <f>IFERROR(VLOOKUP(Table2[[#This Row],[Enterprise ID]], 'ExistingRental-12.11'!A:H, 7, 0), "Not Open On 12.11")</f>
        <v>Not Open On 12.11</v>
      </c>
      <c r="V2186" s="172">
        <f>IFERROR(VLOOKUP(Table2[[#This Row],[Enterprise ID]],'Tech-ServiceDate'!A:B,2,0), "EitherNewHire or Termed")</f>
        <v>45935</v>
      </c>
    </row>
    <row r="2187" spans="1:22" ht="33.75" customHeight="1">
      <c r="A2187" s="15">
        <v>46073</v>
      </c>
      <c r="B2187" s="8">
        <v>46372</v>
      </c>
      <c r="C2187" s="9" t="s">
        <v>20096</v>
      </c>
      <c r="D2187" s="10" t="s">
        <v>20097</v>
      </c>
      <c r="E2187" s="174" t="str">
        <f t="shared" si="79"/>
        <v>46372</v>
      </c>
      <c r="F2187" s="175" t="str">
        <f>IFERROR(VLOOKUP(D2187,'TPMS-auto'!A:J, 10,0), "Not-in-TPMS")</f>
        <v>Not-in-TPMS</v>
      </c>
      <c r="G2187" s="175" t="str">
        <f>IFERROR(VLOOKUP(D2187,'TPMS-auto'!A:J,6,0),"Not-in-TPMS")</f>
        <v>Not-in-TPMS</v>
      </c>
      <c r="H2187" s="6" t="s">
        <v>14676</v>
      </c>
      <c r="I2187" s="11"/>
      <c r="J2187" s="13" t="s">
        <v>17928</v>
      </c>
      <c r="K2187" s="3" t="s">
        <v>14679</v>
      </c>
      <c r="L2187" s="13" t="s">
        <v>14680</v>
      </c>
      <c r="M2187" s="13"/>
      <c r="N2187" s="13" t="s">
        <v>14680</v>
      </c>
      <c r="O2187" s="13" t="s">
        <v>14680</v>
      </c>
      <c r="P2187" s="166" t="str">
        <f>IFERROR(VLOOKUP(D2187,'TPMS-auto'!A:D, 4,0),"Not-in-TPMS")</f>
        <v>Not-in-TPMS</v>
      </c>
      <c r="Q2187" s="166" t="e">
        <f>VLOOKUP(Table2[[#This Row],[Unit Number]],Ops,3,0)</f>
        <v>#N/A</v>
      </c>
      <c r="R2187" s="172" t="str">
        <f>IFERROR(VLOOKUP(Table2[[#This Row],[Enterprise ID]], 'ExistingRental-12.11'!A:H, 3, 0), "Not Open On 12.11")</f>
        <v>Not Open On 12.11</v>
      </c>
      <c r="S2187" s="166" t="str">
        <f>IF(Table2[[#This Row],[Start Rental Date]]="New Rental", "New Rental", "Rental Extension Request")</f>
        <v>New Rental</v>
      </c>
      <c r="T2187" s="166" t="str">
        <f>IFERROR(IF(Table2[[#This Row],[Date of this request]]-Table2[[#This Row],[Tech Service Date]]&lt;60, "New Hire Rental", "Truck Breakdown"), "New Hire Rental")</f>
        <v>New Hire Rental</v>
      </c>
      <c r="U2187" s="166" t="str">
        <f>IFERROR(VLOOKUP(Table2[[#This Row],[Enterprise ID]], 'ExistingRental-12.11'!A:H, 7, 0), "Not Open On 12.11")</f>
        <v>Not Open On 12.11</v>
      </c>
      <c r="V2187" s="172" t="str">
        <f>IFERROR(VLOOKUP(Table2[[#This Row],[Enterprise ID]],'Tech-ServiceDate'!A:B,2,0), "EitherNewHire or Termed")</f>
        <v>EitherNewHire or Termed</v>
      </c>
    </row>
    <row r="2188" spans="1:22" ht="33.75" customHeight="1">
      <c r="A2188" s="15">
        <v>46073</v>
      </c>
      <c r="B2188" s="8">
        <v>61406</v>
      </c>
      <c r="C2188" s="9">
        <v>23307</v>
      </c>
      <c r="D2188" s="10" t="s">
        <v>18652</v>
      </c>
      <c r="E2188" s="174" t="str">
        <f t="shared" si="79"/>
        <v>61406</v>
      </c>
      <c r="F2188" s="175">
        <f>IFERROR(VLOOKUP(D2188,'TPMS-auto'!A:J, 10,0), "Not-in-TPMS")</f>
        <v>2292620893</v>
      </c>
      <c r="G2188" s="175" t="str">
        <f>IFERROR(VLOOKUP(D2188,'TPMS-auto'!A:J,6,0),"Not-in-TPMS")</f>
        <v>061406</v>
      </c>
      <c r="H2188" s="6">
        <v>46374</v>
      </c>
      <c r="I2188" s="11"/>
      <c r="J2188" s="13" t="s">
        <v>20098</v>
      </c>
      <c r="K2188" s="3" t="s">
        <v>14679</v>
      </c>
      <c r="L2188" s="13" t="s">
        <v>14680</v>
      </c>
      <c r="M2188" s="13"/>
      <c r="N2188" s="13" t="s">
        <v>14680</v>
      </c>
      <c r="O2188" s="13" t="s">
        <v>14680</v>
      </c>
      <c r="P2188" s="166" t="str">
        <f>IFERROR(VLOOKUP(D2188,'TPMS-auto'!A:D, 4,0),"Not-in-TPMS")</f>
        <v>0008035</v>
      </c>
      <c r="Q2188" s="166" t="str">
        <f>VLOOKUP(Table2[[#This Row],[Unit Number]],Ops,3,0)</f>
        <v>Rob &amp; Andrea</v>
      </c>
      <c r="R2188" s="172" t="str">
        <f>IFERROR(VLOOKUP(Table2[[#This Row],[Enterprise ID]], 'ExistingRental-12.11'!A:H, 3, 0), "Not Open On 12.11")</f>
        <v>Not Open On 12.11</v>
      </c>
      <c r="S2188" s="166" t="str">
        <f>IF(Table2[[#This Row],[Start Rental Date]]="New Rental", "New Rental", "Rental Extension Request")</f>
        <v>Rental Extension Request</v>
      </c>
      <c r="T2188" s="166" t="str">
        <f>IFERROR(IF(Table2[[#This Row],[Date of this request]]-Table2[[#This Row],[Tech Service Date]]&lt;60, "New Hire Rental", "Truck Breakdown"), "New Hire Rental")</f>
        <v>Truck Breakdown</v>
      </c>
      <c r="U2188" s="166" t="str">
        <f>IFERROR(VLOOKUP(Table2[[#This Row],[Enterprise ID]], 'ExistingRental-12.11'!A:H, 7, 0), "Not Open On 12.11")</f>
        <v>Not Open On 12.11</v>
      </c>
      <c r="V2188" s="172">
        <f>IFERROR(VLOOKUP(Table2[[#This Row],[Enterprise ID]],'Tech-ServiceDate'!A:B,2,0), "EitherNewHire or Termed")</f>
        <v>45001</v>
      </c>
    </row>
    <row r="2189" spans="1:22" ht="33.75" customHeight="1">
      <c r="A2189" s="15">
        <v>46073</v>
      </c>
      <c r="B2189" s="8">
        <v>46445</v>
      </c>
      <c r="C2189" s="9" t="s">
        <v>19637</v>
      </c>
      <c r="D2189" s="10" t="s">
        <v>14938</v>
      </c>
      <c r="E2189" s="174" t="str">
        <f t="shared" si="79"/>
        <v>46445</v>
      </c>
      <c r="F2189" s="175">
        <f>IFERROR(VLOOKUP(D2189,'TPMS-auto'!A:J, 10,0), "Not-in-TPMS")</f>
        <v>9098488012</v>
      </c>
      <c r="G2189" s="175" t="str">
        <f>IFERROR(VLOOKUP(D2189,'TPMS-auto'!A:J,6,0),"Not-in-TPMS")</f>
        <v>046445</v>
      </c>
      <c r="H2189" s="12">
        <v>46063</v>
      </c>
      <c r="I2189" s="11" t="s">
        <v>19638</v>
      </c>
      <c r="J2189" s="13" t="s">
        <v>19639</v>
      </c>
      <c r="K2189" s="13" t="s">
        <v>15451</v>
      </c>
      <c r="L2189" s="13" t="s">
        <v>14680</v>
      </c>
      <c r="M2189" s="13"/>
      <c r="N2189" s="13" t="s">
        <v>14680</v>
      </c>
      <c r="O2189" s="13" t="s">
        <v>14680</v>
      </c>
      <c r="P2189" s="166" t="str">
        <f>IFERROR(VLOOKUP(D2189,'TPMS-auto'!A:D, 4,0),"Not-in-TPMS")</f>
        <v>0007108</v>
      </c>
      <c r="Q2189" s="166" t="str">
        <f>VLOOKUP(Table2[[#This Row],[Unit Number]],Ops,3,0)</f>
        <v>Carol &amp; Tasha</v>
      </c>
      <c r="R2189" s="172" t="str">
        <f>IFERROR(VLOOKUP(Table2[[#This Row],[Enterprise ID]], 'ExistingRental-12.11'!A:H, 3, 0), "Not Open On 12.11")</f>
        <v>Not Open On 12.11</v>
      </c>
      <c r="S2189" s="166" t="str">
        <f>IF(Table2[[#This Row],[Start Rental Date]]="New Rental", "New Rental", "Rental Extension Request")</f>
        <v>Rental Extension Request</v>
      </c>
      <c r="T2189" s="166" t="str">
        <f>IFERROR(IF(Table2[[#This Row],[Date of this request]]-Table2[[#This Row],[Tech Service Date]]&lt;60, "New Hire Rental", "Truck Breakdown"), "New Hire Rental")</f>
        <v>Truck Breakdown</v>
      </c>
      <c r="U2189" s="166" t="str">
        <f>IFERROR(VLOOKUP(Table2[[#This Row],[Enterprise ID]], 'ExistingRental-12.11'!A:H, 7, 0), "Not Open On 12.11")</f>
        <v>Not Open On 12.11</v>
      </c>
      <c r="V2189" s="172">
        <f>IFERROR(VLOOKUP(Table2[[#This Row],[Enterprise ID]],'Tech-ServiceDate'!A:B,2,0), "EitherNewHire or Termed")</f>
        <v>44763</v>
      </c>
    </row>
    <row r="2190" spans="1:22" ht="33.75" customHeight="1">
      <c r="A2190" s="15">
        <v>46073</v>
      </c>
      <c r="B2190" s="8">
        <v>46957</v>
      </c>
      <c r="C2190" s="9" t="s">
        <v>18025</v>
      </c>
      <c r="D2190" s="10" t="s">
        <v>18026</v>
      </c>
      <c r="E2190" s="174" t="str">
        <f t="shared" si="79"/>
        <v>46957</v>
      </c>
      <c r="F2190" s="175">
        <f>IFERROR(VLOOKUP(D2190,'TPMS-auto'!A:J, 10,0), "Not-in-TPMS")</f>
        <v>7574043471</v>
      </c>
      <c r="G2190" s="175" t="str">
        <f>IFERROR(VLOOKUP(D2190,'TPMS-auto'!A:J,6,0),"Not-in-TPMS")</f>
        <v>046957</v>
      </c>
      <c r="H2190" s="12">
        <v>46066</v>
      </c>
      <c r="I2190" s="2" t="s">
        <v>19732</v>
      </c>
      <c r="J2190" s="3" t="s">
        <v>20099</v>
      </c>
      <c r="K2190" s="3" t="s">
        <v>14679</v>
      </c>
      <c r="L2190" s="13"/>
      <c r="M2190" s="13"/>
      <c r="N2190" s="13" t="s">
        <v>14680</v>
      </c>
      <c r="O2190" s="13" t="s">
        <v>14680</v>
      </c>
      <c r="P2190" s="166" t="str">
        <f>IFERROR(VLOOKUP(D2190,'TPMS-auto'!A:D, 4,0),"Not-in-TPMS")</f>
        <v>0008175</v>
      </c>
      <c r="Q2190" s="166" t="str">
        <f>VLOOKUP(Table2[[#This Row],[Unit Number]],Ops,3,0)</f>
        <v>Rob &amp; Andrea</v>
      </c>
      <c r="R2190" s="172">
        <f>IFERROR(VLOOKUP(Table2[[#This Row],[Enterprise ID]], 'ExistingRental-12.11'!A:H, 3, 0), "Not Open On 12.11")</f>
        <v>45992</v>
      </c>
      <c r="S2190" s="166" t="str">
        <f>IF(Table2[[#This Row],[Start Rental Date]]="New Rental", "New Rental", "Rental Extension Request")</f>
        <v>Rental Extension Request</v>
      </c>
      <c r="T2190" s="166" t="str">
        <f>IFERROR(IF(Table2[[#This Row],[Date of this request]]-Table2[[#This Row],[Tech Service Date]]&lt;60, "New Hire Rental", "Truck Breakdown"), "New Hire Rental")</f>
        <v>Truck Breakdown</v>
      </c>
      <c r="U2190" s="166" t="str">
        <f>IFERROR(VLOOKUP(Table2[[#This Row],[Enterprise ID]], 'ExistingRental-12.11'!A:H, 7, 0), "Not Open On 12.11")</f>
        <v>ALEX BRAVAR</v>
      </c>
      <c r="V2190" s="172">
        <f>IFERROR(VLOOKUP(Table2[[#This Row],[Enterprise ID]],'Tech-ServiceDate'!A:B,2,0), "EitherNewHire or Termed")</f>
        <v>44250</v>
      </c>
    </row>
    <row r="2191" spans="1:22" ht="33.75" customHeight="1">
      <c r="A2191" s="15">
        <v>46073</v>
      </c>
      <c r="B2191" s="8">
        <v>36354</v>
      </c>
      <c r="C2191" s="9" t="s">
        <v>19683</v>
      </c>
      <c r="D2191" s="10" t="s">
        <v>17477</v>
      </c>
      <c r="E2191" s="174" t="str">
        <f t="shared" si="79"/>
        <v>36354</v>
      </c>
      <c r="F2191" s="175">
        <f>IFERROR(VLOOKUP(D2191,'TPMS-auto'!A:J, 10,0), "Not-in-TPMS")</f>
        <v>3056840011</v>
      </c>
      <c r="G2191" s="175" t="str">
        <f>IFERROR(VLOOKUP(D2191,'TPMS-auto'!A:J,6,0),"Not-in-TPMS")</f>
        <v>021182</v>
      </c>
      <c r="H2191" s="12">
        <v>46069</v>
      </c>
      <c r="I2191" s="11" t="s">
        <v>20100</v>
      </c>
      <c r="J2191" s="13" t="s">
        <v>20098</v>
      </c>
      <c r="K2191" s="3" t="s">
        <v>14679</v>
      </c>
      <c r="L2191" s="13" t="s">
        <v>14680</v>
      </c>
      <c r="M2191" s="13"/>
      <c r="N2191" s="13" t="s">
        <v>14680</v>
      </c>
      <c r="O2191" s="13" t="s">
        <v>14680</v>
      </c>
      <c r="P2191" s="166" t="str">
        <f>IFERROR(VLOOKUP(D2191,'TPMS-auto'!A:D, 4,0),"Not-in-TPMS")</f>
        <v>0007435</v>
      </c>
      <c r="Q2191" s="166" t="str">
        <f>VLOOKUP(Table2[[#This Row],[Unit Number]],Ops,3,0)</f>
        <v>Rob &amp; Andrea</v>
      </c>
      <c r="R2191" s="172" t="str">
        <f>IFERROR(VLOOKUP(Table2[[#This Row],[Enterprise ID]], 'ExistingRental-12.11'!A:H, 3, 0), "Not Open On 12.11")</f>
        <v>Not Open On 12.11</v>
      </c>
      <c r="S2191" s="166" t="str">
        <f>IF(Table2[[#This Row],[Start Rental Date]]="New Rental", "New Rental", "Rental Extension Request")</f>
        <v>Rental Extension Request</v>
      </c>
      <c r="T2191" s="166" t="str">
        <f>IFERROR(IF(Table2[[#This Row],[Date of this request]]-Table2[[#This Row],[Tech Service Date]]&lt;60, "New Hire Rental", "Truck Breakdown"), "New Hire Rental")</f>
        <v>Truck Breakdown</v>
      </c>
      <c r="U2191" s="166" t="str">
        <f>IFERROR(VLOOKUP(Table2[[#This Row],[Enterprise ID]], 'ExistingRental-12.11'!A:H, 7, 0), "Not Open On 12.11")</f>
        <v>Not Open On 12.11</v>
      </c>
      <c r="V2191" s="172">
        <f>IFERROR(VLOOKUP(Table2[[#This Row],[Enterprise ID]],'Tech-ServiceDate'!A:B,2,0), "EitherNewHire or Termed")</f>
        <v>45970</v>
      </c>
    </row>
    <row r="2192" spans="1:22" ht="33.75" customHeight="1">
      <c r="A2192" s="15">
        <v>46073</v>
      </c>
      <c r="B2192" s="8">
        <v>36096</v>
      </c>
      <c r="C2192" s="9" t="s">
        <v>19343</v>
      </c>
      <c r="D2192" s="10" t="s">
        <v>7397</v>
      </c>
      <c r="E2192" s="174" t="str">
        <f t="shared" si="79"/>
        <v>36096</v>
      </c>
      <c r="F2192" s="175">
        <f>IFERROR(VLOOKUP(D2192,'TPMS-auto'!A:J, 10,0), "Not-in-TPMS")</f>
        <v>6122718135</v>
      </c>
      <c r="G2192" s="175" t="str">
        <f>IFERROR(VLOOKUP(D2192,'TPMS-auto'!A:J,6,0),"Not-in-TPMS")</f>
        <v>036096</v>
      </c>
      <c r="H2192" s="12">
        <v>46071</v>
      </c>
      <c r="I2192" s="11" t="s">
        <v>19344</v>
      </c>
      <c r="J2192" s="13" t="s">
        <v>19345</v>
      </c>
      <c r="K2192" s="3" t="s">
        <v>15451</v>
      </c>
      <c r="L2192" s="3" t="s">
        <v>14680</v>
      </c>
      <c r="M2192" s="13"/>
      <c r="N2192" s="13" t="s">
        <v>14680</v>
      </c>
      <c r="O2192" s="13" t="s">
        <v>14680</v>
      </c>
      <c r="P2192" s="166" t="str">
        <f>IFERROR(VLOOKUP(D2192,'TPMS-auto'!A:D, 4,0),"Not-in-TPMS")</f>
        <v>0008107</v>
      </c>
      <c r="Q2192" s="166" t="str">
        <f>VLOOKUP(Table2[[#This Row],[Unit Number]],Ops,3,0)</f>
        <v>Carol &amp; Tasha</v>
      </c>
      <c r="R2192" s="172">
        <f>IFERROR(VLOOKUP(Table2[[#This Row],[Enterprise ID]], 'ExistingRental-12.11'!A:H, 3, 0), "Not Open On 12.11")</f>
        <v>45980</v>
      </c>
      <c r="S2192" s="166" t="str">
        <f>IF(Table2[[#This Row],[Start Rental Date]]="New Rental", "New Rental", "Rental Extension Request")</f>
        <v>Rental Extension Request</v>
      </c>
      <c r="T2192" s="166" t="str">
        <f>IFERROR(IF(Table2[[#This Row],[Date of this request]]-Table2[[#This Row],[Tech Service Date]]&lt;60, "New Hire Rental", "Truck Breakdown"), "New Hire Rental")</f>
        <v>Truck Breakdown</v>
      </c>
      <c r="U2192" s="166" t="str">
        <f>IFERROR(VLOOKUP(Table2[[#This Row],[Enterprise ID]], 'ExistingRental-12.11'!A:H, 7, 0), "Not Open On 12.11")</f>
        <v>JESUSA LOPEZ</v>
      </c>
      <c r="V2192" s="172">
        <f>IFERROR(VLOOKUP(Table2[[#This Row],[Enterprise ID]],'Tech-ServiceDate'!A:B,2,0), "EitherNewHire or Termed")</f>
        <v>36185</v>
      </c>
    </row>
    <row r="2193" spans="1:22" ht="33.75" customHeight="1">
      <c r="A2193" s="15">
        <v>46073</v>
      </c>
      <c r="B2193" s="8">
        <v>23307</v>
      </c>
      <c r="C2193" s="9" t="s">
        <v>19127</v>
      </c>
      <c r="D2193" s="10" t="s">
        <v>16483</v>
      </c>
      <c r="E2193" s="174" t="str">
        <f t="shared" si="79"/>
        <v>23307</v>
      </c>
      <c r="F2193" s="175">
        <f>IFERROR(VLOOKUP(D2193,'TPMS-auto'!A:J, 10,0), "Not-in-TPMS")</f>
        <v>3379305852</v>
      </c>
      <c r="G2193" s="175" t="str">
        <f>IFERROR(VLOOKUP(D2193,'TPMS-auto'!A:J,6,0),"Not-in-TPMS")</f>
        <v>023307</v>
      </c>
      <c r="H2193" s="6" t="s">
        <v>14676</v>
      </c>
      <c r="I2193" s="11" t="s">
        <v>19525</v>
      </c>
      <c r="J2193" s="13" t="s">
        <v>20101</v>
      </c>
      <c r="K2193" s="3" t="s">
        <v>15451</v>
      </c>
      <c r="L2193" s="3" t="s">
        <v>14680</v>
      </c>
      <c r="M2193" s="13"/>
      <c r="N2193" s="13" t="s">
        <v>14680</v>
      </c>
      <c r="O2193" s="13" t="s">
        <v>14680</v>
      </c>
      <c r="P2193" s="166" t="str">
        <f>IFERROR(VLOOKUP(D2193,'TPMS-auto'!A:D, 4,0),"Not-in-TPMS")</f>
        <v>0008107</v>
      </c>
      <c r="Q2193" s="166" t="str">
        <f>VLOOKUP(Table2[[#This Row],[Unit Number]],Ops,3,0)</f>
        <v>Carol &amp; Tasha</v>
      </c>
      <c r="R2193" s="172" t="str">
        <f>IFERROR(VLOOKUP(Table2[[#This Row],[Enterprise ID]], 'ExistingRental-12.11'!A:H, 3, 0), "Not Open On 12.11")</f>
        <v>Not Open On 12.11</v>
      </c>
      <c r="S2193" s="166" t="str">
        <f>IF(Table2[[#This Row],[Start Rental Date]]="New Rental", "New Rental", "Rental Extension Request")</f>
        <v>New Rental</v>
      </c>
      <c r="T2193" s="166" t="str">
        <f>IFERROR(IF(Table2[[#This Row],[Date of this request]]-Table2[[#This Row],[Tech Service Date]]&lt;60, "New Hire Rental", "Truck Breakdown"), "New Hire Rental")</f>
        <v>Truck Breakdown</v>
      </c>
      <c r="U2193" s="166" t="str">
        <f>IFERROR(VLOOKUP(Table2[[#This Row],[Enterprise ID]], 'ExistingRental-12.11'!A:H, 7, 0), "Not Open On 12.11")</f>
        <v>Not Open On 12.11</v>
      </c>
      <c r="V2193" s="172">
        <f>IFERROR(VLOOKUP(Table2[[#This Row],[Enterprise ID]],'Tech-ServiceDate'!A:B,2,0), "EitherNewHire or Termed")</f>
        <v>45053</v>
      </c>
    </row>
    <row r="2194" spans="1:22" ht="33.75" customHeight="1">
      <c r="A2194" s="15">
        <v>46073</v>
      </c>
      <c r="B2194" s="8">
        <v>22032</v>
      </c>
      <c r="C2194" s="9" t="s">
        <v>19714</v>
      </c>
      <c r="D2194" s="10" t="s">
        <v>19715</v>
      </c>
      <c r="E2194" s="174" t="str">
        <f t="shared" si="79"/>
        <v>22032</v>
      </c>
      <c r="F2194" s="175" t="str">
        <f>IFERROR(VLOOKUP(D2194,'TPMS-auto'!A:J, 10,0), "Not-in-TPMS")</f>
        <v>Not-in-TPMS</v>
      </c>
      <c r="G2194" s="175" t="str">
        <f>IFERROR(VLOOKUP(D2194,'TPMS-auto'!A:J,6,0),"Not-in-TPMS")</f>
        <v>Not-in-TPMS</v>
      </c>
      <c r="H2194" s="12">
        <v>46065</v>
      </c>
      <c r="I2194" s="11"/>
      <c r="J2194" s="13" t="s">
        <v>20102</v>
      </c>
      <c r="K2194" s="3" t="s">
        <v>15451</v>
      </c>
      <c r="L2194" s="3" t="s">
        <v>14680</v>
      </c>
      <c r="M2194" s="13"/>
      <c r="N2194" s="13" t="s">
        <v>14680</v>
      </c>
      <c r="O2194" s="13" t="s">
        <v>14680</v>
      </c>
      <c r="P2194" s="166" t="str">
        <f>IFERROR(VLOOKUP(D2194,'TPMS-auto'!A:D, 4,0),"Not-in-TPMS")</f>
        <v>Not-in-TPMS</v>
      </c>
      <c r="Q2194" s="166" t="e">
        <f>VLOOKUP(Table2[[#This Row],[Unit Number]],Ops,3,0)</f>
        <v>#N/A</v>
      </c>
      <c r="R2194" s="172" t="str">
        <f>IFERROR(VLOOKUP(Table2[[#This Row],[Enterprise ID]], 'ExistingRental-12.11'!A:H, 3, 0), "Not Open On 12.11")</f>
        <v>Not Open On 12.11</v>
      </c>
      <c r="S2194" s="166" t="str">
        <f>IF(Table2[[#This Row],[Start Rental Date]]="New Rental", "New Rental", "Rental Extension Request")</f>
        <v>Rental Extension Request</v>
      </c>
      <c r="T2194" s="166" t="str">
        <f>IFERROR(IF(Table2[[#This Row],[Date of this request]]-Table2[[#This Row],[Tech Service Date]]&lt;60, "New Hire Rental", "Truck Breakdown"), "New Hire Rental")</f>
        <v>New Hire Rental</v>
      </c>
      <c r="U2194" s="166" t="str">
        <f>IFERROR(VLOOKUP(Table2[[#This Row],[Enterprise ID]], 'ExistingRental-12.11'!A:H, 7, 0), "Not Open On 12.11")</f>
        <v>Not Open On 12.11</v>
      </c>
      <c r="V2194" s="172" t="str">
        <f>IFERROR(VLOOKUP(Table2[[#This Row],[Enterprise ID]],'Tech-ServiceDate'!A:B,2,0), "EitherNewHire or Termed")</f>
        <v>EitherNewHire or Termed</v>
      </c>
    </row>
    <row r="2195" spans="1:22" ht="33.75" customHeight="1">
      <c r="A2195" s="15">
        <v>46073</v>
      </c>
      <c r="B2195" s="8">
        <v>21222</v>
      </c>
      <c r="C2195" s="9" t="s">
        <v>19109</v>
      </c>
      <c r="D2195" s="10" t="s">
        <v>19110</v>
      </c>
      <c r="E2195" s="174" t="str">
        <f t="shared" si="79"/>
        <v>21222</v>
      </c>
      <c r="F2195" s="175" t="str">
        <f>IFERROR(VLOOKUP(D2195,'TPMS-auto'!A:J, 10,0), "Not-in-TPMS")</f>
        <v>Not-in-TPMS</v>
      </c>
      <c r="G2195" s="175" t="str">
        <f>IFERROR(VLOOKUP(D2195,'TPMS-auto'!A:J,6,0),"Not-in-TPMS")</f>
        <v>Not-in-TPMS</v>
      </c>
      <c r="H2195" s="12">
        <v>46066</v>
      </c>
      <c r="I2195" s="11" t="s">
        <v>19918</v>
      </c>
      <c r="J2195" s="13" t="s">
        <v>20103</v>
      </c>
      <c r="K2195" s="3" t="s">
        <v>15451</v>
      </c>
      <c r="L2195" s="3" t="s">
        <v>14680</v>
      </c>
      <c r="M2195" s="13"/>
      <c r="N2195" s="13" t="s">
        <v>14680</v>
      </c>
      <c r="O2195" s="13" t="s">
        <v>14680</v>
      </c>
      <c r="P2195" s="166" t="str">
        <f>IFERROR(VLOOKUP(D2195,'TPMS-auto'!A:D, 4,0),"Not-in-TPMS")</f>
        <v>Not-in-TPMS</v>
      </c>
      <c r="Q2195" s="166" t="e">
        <f>VLOOKUP(Table2[[#This Row],[Unit Number]],Ops,3,0)</f>
        <v>#N/A</v>
      </c>
      <c r="R2195" s="172" t="str">
        <f>IFERROR(VLOOKUP(Table2[[#This Row],[Enterprise ID]], 'ExistingRental-12.11'!A:H, 3, 0), "Not Open On 12.11")</f>
        <v>Not Open On 12.11</v>
      </c>
      <c r="S2195" s="166" t="str">
        <f>IF(Table2[[#This Row],[Start Rental Date]]="New Rental", "New Rental", "Rental Extension Request")</f>
        <v>Rental Extension Request</v>
      </c>
      <c r="T2195" s="166" t="str">
        <f>IFERROR(IF(Table2[[#This Row],[Date of this request]]-Table2[[#This Row],[Tech Service Date]]&lt;60, "New Hire Rental", "Truck Breakdown"), "New Hire Rental")</f>
        <v>New Hire Rental</v>
      </c>
      <c r="U2195" s="166" t="str">
        <f>IFERROR(VLOOKUP(Table2[[#This Row],[Enterprise ID]], 'ExistingRental-12.11'!A:H, 7, 0), "Not Open On 12.11")</f>
        <v>Not Open On 12.11</v>
      </c>
      <c r="V2195" s="172" t="str">
        <f>IFERROR(VLOOKUP(Table2[[#This Row],[Enterprise ID]],'Tech-ServiceDate'!A:B,2,0), "EitherNewHire or Termed")</f>
        <v>EitherNewHire or Termed</v>
      </c>
    </row>
    <row r="2196" spans="1:22" ht="33.75" customHeight="1">
      <c r="A2196" s="15">
        <v>46073</v>
      </c>
      <c r="B2196" s="8">
        <v>24056</v>
      </c>
      <c r="C2196" s="9" t="s">
        <v>19023</v>
      </c>
      <c r="D2196" s="10" t="s">
        <v>12305</v>
      </c>
      <c r="E2196" s="174" t="str">
        <f t="shared" si="79"/>
        <v>24056</v>
      </c>
      <c r="F2196" s="175">
        <f>IFERROR(VLOOKUP(D2196,'TPMS-auto'!A:J, 10,0), "Not-in-TPMS")</f>
        <v>9094026031</v>
      </c>
      <c r="G2196" s="175" t="str">
        <f>IFERROR(VLOOKUP(D2196,'TPMS-auto'!A:J,6,0),"Not-in-TPMS")</f>
        <v>024056</v>
      </c>
      <c r="H2196" s="12">
        <v>46056</v>
      </c>
      <c r="I2196" s="11" t="s">
        <v>19024</v>
      </c>
      <c r="J2196" s="13" t="s">
        <v>19674</v>
      </c>
      <c r="K2196" s="13" t="s">
        <v>15451</v>
      </c>
      <c r="L2196" s="13" t="s">
        <v>14680</v>
      </c>
      <c r="M2196" s="13"/>
      <c r="N2196" s="13" t="s">
        <v>14680</v>
      </c>
      <c r="O2196" s="13" t="s">
        <v>14680</v>
      </c>
      <c r="P2196" s="166" t="str">
        <f>IFERROR(VLOOKUP(D2196,'TPMS-auto'!A:D, 4,0),"Not-in-TPMS")</f>
        <v>0007108</v>
      </c>
      <c r="Q2196" s="166" t="str">
        <f>VLOOKUP(Table2[[#This Row],[Unit Number]],Ops,3,0)</f>
        <v>Carol &amp; Tasha</v>
      </c>
      <c r="R2196" s="172" t="str">
        <f>IFERROR(VLOOKUP(Table2[[#This Row],[Enterprise ID]], 'ExistingRental-12.11'!A:H, 3, 0), "Not Open On 12.11")</f>
        <v>Not Open On 12.11</v>
      </c>
      <c r="S2196" s="166" t="str">
        <f>IF(Table2[[#This Row],[Start Rental Date]]="New Rental", "New Rental", "Rental Extension Request")</f>
        <v>Rental Extension Request</v>
      </c>
      <c r="T2196" s="166" t="str">
        <f>IFERROR(IF(Table2[[#This Row],[Date of this request]]-Table2[[#This Row],[Tech Service Date]]&lt;60, "New Hire Rental", "Truck Breakdown"), "New Hire Rental")</f>
        <v>Truck Breakdown</v>
      </c>
      <c r="U2196" s="166" t="str">
        <f>IFERROR(VLOOKUP(Table2[[#This Row],[Enterprise ID]], 'ExistingRental-12.11'!A:H, 7, 0), "Not Open On 12.11")</f>
        <v>Not Open On 12.11</v>
      </c>
      <c r="V2196" s="172">
        <f>IFERROR(VLOOKUP(Table2[[#This Row],[Enterprise ID]],'Tech-ServiceDate'!A:B,2,0), "EitherNewHire or Termed")</f>
        <v>37167</v>
      </c>
    </row>
    <row r="2197" spans="1:22" ht="33.75" customHeight="1">
      <c r="A2197" s="15">
        <v>46073</v>
      </c>
      <c r="B2197" s="8">
        <v>36234</v>
      </c>
      <c r="C2197" s="9" t="s">
        <v>19722</v>
      </c>
      <c r="D2197" s="10" t="s">
        <v>16788</v>
      </c>
      <c r="E2197" s="174" t="str">
        <f t="shared" si="79"/>
        <v>36234</v>
      </c>
      <c r="F2197" s="175" t="str">
        <f>IFERROR(VLOOKUP(D2197,'TPMS-auto'!A:J, 10,0), "Not-in-TPMS")</f>
        <v>Not-in-TPMS</v>
      </c>
      <c r="G2197" s="175" t="str">
        <f>IFERROR(VLOOKUP(D2197,'TPMS-auto'!A:J,6,0),"Not-in-TPMS")</f>
        <v>Not-in-TPMS</v>
      </c>
      <c r="H2197" s="6" t="s">
        <v>14676</v>
      </c>
      <c r="I2197" s="11" t="s">
        <v>19723</v>
      </c>
      <c r="J2197" s="13" t="s">
        <v>20104</v>
      </c>
      <c r="K2197" s="13" t="s">
        <v>15451</v>
      </c>
      <c r="L2197" s="13" t="s">
        <v>14680</v>
      </c>
      <c r="M2197" s="13"/>
      <c r="N2197" s="13" t="s">
        <v>14680</v>
      </c>
      <c r="O2197" s="13" t="s">
        <v>14680</v>
      </c>
      <c r="P2197" s="166" t="str">
        <f>IFERROR(VLOOKUP(D2197,'TPMS-auto'!A:D, 4,0),"Not-in-TPMS")</f>
        <v>Not-in-TPMS</v>
      </c>
      <c r="Q2197" s="166" t="e">
        <f>VLOOKUP(Table2[[#This Row],[Unit Number]],Ops,3,0)</f>
        <v>#N/A</v>
      </c>
      <c r="R2197" s="172">
        <f>IFERROR(VLOOKUP(Table2[[#This Row],[Enterprise ID]], 'ExistingRental-12.11'!A:H, 3, 0), "Not Open On 12.11")</f>
        <v>45958</v>
      </c>
      <c r="S2197" s="166" t="str">
        <f>IF(Table2[[#This Row],[Start Rental Date]]="New Rental", "New Rental", "Rental Extension Request")</f>
        <v>New Rental</v>
      </c>
      <c r="T2197" s="166" t="str">
        <f>IFERROR(IF(Table2[[#This Row],[Date of this request]]-Table2[[#This Row],[Tech Service Date]]&lt;60, "New Hire Rental", "Truck Breakdown"), "New Hire Rental")</f>
        <v>Truck Breakdown</v>
      </c>
      <c r="U2197" s="166" t="str">
        <f>IFERROR(VLOOKUP(Table2[[#This Row],[Enterprise ID]], 'ExistingRental-12.11'!A:H, 7, 0), "Not Open On 12.11")</f>
        <v>ROBERT HIGGINS</v>
      </c>
      <c r="V2197" s="172">
        <f>IFERROR(VLOOKUP(Table2[[#This Row],[Enterprise ID]],'Tech-ServiceDate'!A:B,2,0), "EitherNewHire or Termed")</f>
        <v>45760</v>
      </c>
    </row>
    <row r="2198" spans="1:22" ht="33.75" customHeight="1">
      <c r="A2198" s="15">
        <v>46073</v>
      </c>
      <c r="B2198" s="8">
        <v>47063</v>
      </c>
      <c r="C2198" s="9" t="s">
        <v>19405</v>
      </c>
      <c r="D2198" s="10" t="s">
        <v>17287</v>
      </c>
      <c r="E2198" s="174" t="str">
        <f t="shared" si="79"/>
        <v>47063</v>
      </c>
      <c r="F2198" s="175">
        <f>IFERROR(VLOOKUP(D2198,'TPMS-auto'!A:J, 10,0), "Not-in-TPMS")</f>
        <v>3159831656</v>
      </c>
      <c r="G2198" s="175" t="str">
        <f>IFERROR(VLOOKUP(D2198,'TPMS-auto'!A:J,6,0),"Not-in-TPMS")</f>
        <v>047063</v>
      </c>
      <c r="H2198" s="6" t="s">
        <v>14676</v>
      </c>
      <c r="I2198" s="11" t="s">
        <v>19406</v>
      </c>
      <c r="J2198" s="13" t="s">
        <v>20105</v>
      </c>
      <c r="K2198" s="13" t="s">
        <v>15451</v>
      </c>
      <c r="L2198" s="13" t="s">
        <v>14680</v>
      </c>
      <c r="M2198" s="13"/>
      <c r="N2198" s="13" t="s">
        <v>14680</v>
      </c>
      <c r="O2198" s="13" t="s">
        <v>14680</v>
      </c>
      <c r="P2198" s="166" t="str">
        <f>IFERROR(VLOOKUP(D2198,'TPMS-auto'!A:D, 4,0),"Not-in-TPMS")</f>
        <v>0007670</v>
      </c>
      <c r="Q2198" s="166" t="str">
        <f>VLOOKUP(Table2[[#This Row],[Unit Number]],Ops,3,0)</f>
        <v>Rob &amp; Andrea</v>
      </c>
      <c r="R2198" s="172" t="str">
        <f>IFERROR(VLOOKUP(Table2[[#This Row],[Enterprise ID]], 'ExistingRental-12.11'!A:H, 3, 0), "Not Open On 12.11")</f>
        <v>Not Open On 12.11</v>
      </c>
      <c r="S2198" s="166" t="str">
        <f>IF(Table2[[#This Row],[Start Rental Date]]="New Rental", "New Rental", "Rental Extension Request")</f>
        <v>New Rental</v>
      </c>
      <c r="T2198" s="166" t="str">
        <f>IFERROR(IF(Table2[[#This Row],[Date of this request]]-Table2[[#This Row],[Tech Service Date]]&lt;60, "New Hire Rental", "Truck Breakdown"), "New Hire Rental")</f>
        <v>Truck Breakdown</v>
      </c>
      <c r="U2198" s="166" t="str">
        <f>IFERROR(VLOOKUP(Table2[[#This Row],[Enterprise ID]], 'ExistingRental-12.11'!A:H, 7, 0), "Not Open On 12.11")</f>
        <v>Not Open On 12.11</v>
      </c>
      <c r="V2198" s="172">
        <f>IFERROR(VLOOKUP(Table2[[#This Row],[Enterprise ID]],'Tech-ServiceDate'!A:B,2,0), "EitherNewHire or Termed")</f>
        <v>44186</v>
      </c>
    </row>
    <row r="2199" spans="1:22" ht="33.75" customHeight="1">
      <c r="A2199" s="15">
        <v>46073</v>
      </c>
      <c r="B2199" s="8">
        <v>61372</v>
      </c>
      <c r="C2199" s="9" t="s">
        <v>20106</v>
      </c>
      <c r="D2199" s="10" t="s">
        <v>20107</v>
      </c>
      <c r="E2199" s="174" t="str">
        <f t="shared" si="79"/>
        <v>61372</v>
      </c>
      <c r="F2199" s="175" t="str">
        <f>IFERROR(VLOOKUP(D2199,'TPMS-auto'!A:J, 10,0), "Not-in-TPMS")</f>
        <v>Not-in-TPMS</v>
      </c>
      <c r="G2199" s="175" t="str">
        <f>IFERROR(VLOOKUP(D2199,'TPMS-auto'!A:J,6,0),"Not-in-TPMS")</f>
        <v>Not-in-TPMS</v>
      </c>
      <c r="H2199" s="6" t="s">
        <v>14676</v>
      </c>
      <c r="I2199" s="11"/>
      <c r="J2199" s="13" t="s">
        <v>15426</v>
      </c>
      <c r="K2199" s="13" t="s">
        <v>15451</v>
      </c>
      <c r="L2199" s="13" t="s">
        <v>14680</v>
      </c>
      <c r="M2199" s="13"/>
      <c r="N2199" s="13" t="s">
        <v>14680</v>
      </c>
      <c r="O2199" s="13" t="s">
        <v>14680</v>
      </c>
      <c r="P2199" s="166" t="str">
        <f>IFERROR(VLOOKUP(D2199,'TPMS-auto'!A:D, 4,0),"Not-in-TPMS")</f>
        <v>Not-in-TPMS</v>
      </c>
      <c r="Q2199" s="166" t="e">
        <f>VLOOKUP(Table2[[#This Row],[Unit Number]],Ops,3,0)</f>
        <v>#N/A</v>
      </c>
      <c r="R2199" s="172" t="str">
        <f>IFERROR(VLOOKUP(Table2[[#This Row],[Enterprise ID]], 'ExistingRental-12.11'!A:H, 3, 0), "Not Open On 12.11")</f>
        <v>Not Open On 12.11</v>
      </c>
      <c r="S2199" s="166" t="str">
        <f>IF(Table2[[#This Row],[Start Rental Date]]="New Rental", "New Rental", "Rental Extension Request")</f>
        <v>New Rental</v>
      </c>
      <c r="T2199" s="166" t="str">
        <f>IFERROR(IF(Table2[[#This Row],[Date of this request]]-Table2[[#This Row],[Tech Service Date]]&lt;60, "New Hire Rental", "Truck Breakdown"), "New Hire Rental")</f>
        <v>New Hire Rental</v>
      </c>
      <c r="U2199" s="166" t="str">
        <f>IFERROR(VLOOKUP(Table2[[#This Row],[Enterprise ID]], 'ExistingRental-12.11'!A:H, 7, 0), "Not Open On 12.11")</f>
        <v>Not Open On 12.11</v>
      </c>
      <c r="V2199" s="172" t="str">
        <f>IFERROR(VLOOKUP(Table2[[#This Row],[Enterprise ID]],'Tech-ServiceDate'!A:B,2,0), "EitherNewHire or Termed")</f>
        <v>EitherNewHire or Termed</v>
      </c>
    </row>
    <row r="2200" spans="1:22" ht="33.75" customHeight="1">
      <c r="A2200" s="15">
        <v>46073</v>
      </c>
      <c r="B2200" s="8">
        <v>24021</v>
      </c>
      <c r="C2200" s="9" t="s">
        <v>20108</v>
      </c>
      <c r="D2200" s="10" t="s">
        <v>20109</v>
      </c>
      <c r="E2200" s="174" t="str">
        <f t="shared" si="79"/>
        <v>24021</v>
      </c>
      <c r="F2200" s="175" t="str">
        <f>IFERROR(VLOOKUP(D2200,'TPMS-auto'!A:J, 10,0), "Not-in-TPMS")</f>
        <v>Not-in-TPMS</v>
      </c>
      <c r="G2200" s="175" t="str">
        <f>IFERROR(VLOOKUP(D2200,'TPMS-auto'!A:J,6,0),"Not-in-TPMS")</f>
        <v>Not-in-TPMS</v>
      </c>
      <c r="H2200" s="6" t="s">
        <v>14676</v>
      </c>
      <c r="I2200" s="11" t="s">
        <v>20110</v>
      </c>
      <c r="J2200" s="13" t="s">
        <v>20111</v>
      </c>
      <c r="K2200" s="13" t="s">
        <v>15451</v>
      </c>
      <c r="L2200" s="13" t="s">
        <v>14680</v>
      </c>
      <c r="M2200" s="13"/>
      <c r="N2200" s="13" t="s">
        <v>14680</v>
      </c>
      <c r="O2200" s="13" t="s">
        <v>14680</v>
      </c>
      <c r="P2200" s="166" t="str">
        <f>IFERROR(VLOOKUP(D2200,'TPMS-auto'!A:D, 4,0),"Not-in-TPMS")</f>
        <v>Not-in-TPMS</v>
      </c>
      <c r="Q2200" s="166" t="e">
        <f>VLOOKUP(Table2[[#This Row],[Unit Number]],Ops,3,0)</f>
        <v>#N/A</v>
      </c>
      <c r="R2200" s="172" t="str">
        <f>IFERROR(VLOOKUP(Table2[[#This Row],[Enterprise ID]], 'ExistingRental-12.11'!A:H, 3, 0), "Not Open On 12.11")</f>
        <v>Not Open On 12.11</v>
      </c>
      <c r="S2200" s="166" t="str">
        <f>IF(Table2[[#This Row],[Start Rental Date]]="New Rental", "New Rental", "Rental Extension Request")</f>
        <v>New Rental</v>
      </c>
      <c r="T2200" s="166" t="str">
        <f>IFERROR(IF(Table2[[#This Row],[Date of this request]]-Table2[[#This Row],[Tech Service Date]]&lt;60, "New Hire Rental", "Truck Breakdown"), "New Hire Rental")</f>
        <v>New Hire Rental</v>
      </c>
      <c r="U2200" s="166" t="str">
        <f>IFERROR(VLOOKUP(Table2[[#This Row],[Enterprise ID]], 'ExistingRental-12.11'!A:H, 7, 0), "Not Open On 12.11")</f>
        <v>Not Open On 12.11</v>
      </c>
      <c r="V2200" s="172" t="str">
        <f>IFERROR(VLOOKUP(Table2[[#This Row],[Enterprise ID]],'Tech-ServiceDate'!A:B,2,0), "EitherNewHire or Termed")</f>
        <v>EitherNewHire or Termed</v>
      </c>
    </row>
    <row r="2201" spans="1:22" ht="33.75" customHeight="1">
      <c r="A2201" s="15">
        <v>46073</v>
      </c>
      <c r="B2201" s="8">
        <v>21884</v>
      </c>
      <c r="C2201" s="9" t="s">
        <v>20112</v>
      </c>
      <c r="D2201" s="10" t="s">
        <v>20113</v>
      </c>
      <c r="E2201" s="174" t="str">
        <f t="shared" si="79"/>
        <v>21884</v>
      </c>
      <c r="F2201" s="175">
        <f>IFERROR(VLOOKUP(D2201,'TPMS-auto'!A:J, 10,0), "Not-in-TPMS")</f>
        <v>6192148575</v>
      </c>
      <c r="G2201" s="175" t="str">
        <f>IFERROR(VLOOKUP(D2201,'TPMS-auto'!A:J,6,0),"Not-in-TPMS")</f>
        <v>021884</v>
      </c>
      <c r="H2201" s="6" t="s">
        <v>14676</v>
      </c>
      <c r="I2201" s="11"/>
      <c r="J2201" s="13" t="s">
        <v>20114</v>
      </c>
      <c r="K2201" s="13" t="s">
        <v>15451</v>
      </c>
      <c r="L2201" s="13" t="s">
        <v>14680</v>
      </c>
      <c r="M2201" s="13"/>
      <c r="N2201" s="13" t="s">
        <v>14680</v>
      </c>
      <c r="O2201" s="13" t="s">
        <v>14680</v>
      </c>
      <c r="P2201" s="166" t="str">
        <f>IFERROR(VLOOKUP(D2201,'TPMS-auto'!A:D, 4,0),"Not-in-TPMS")</f>
        <v>0007088</v>
      </c>
      <c r="Q2201" s="166" t="str">
        <f>VLOOKUP(Table2[[#This Row],[Unit Number]],Ops,3,0)</f>
        <v>Carol &amp; Tasha</v>
      </c>
      <c r="R2201" s="172" t="str">
        <f>IFERROR(VLOOKUP(Table2[[#This Row],[Enterprise ID]], 'ExistingRental-12.11'!A:H, 3, 0), "Not Open On 12.11")</f>
        <v>Not Open On 12.11</v>
      </c>
      <c r="S2201" s="166" t="str">
        <f>IF(Table2[[#This Row],[Start Rental Date]]="New Rental", "New Rental", "Rental Extension Request")</f>
        <v>New Rental</v>
      </c>
      <c r="T2201" s="166" t="str">
        <f>IFERROR(IF(Table2[[#This Row],[Date of this request]]-Table2[[#This Row],[Tech Service Date]]&lt;60, "New Hire Rental", "Truck Breakdown"), "New Hire Rental")</f>
        <v>Truck Breakdown</v>
      </c>
      <c r="U2201" s="166" t="str">
        <f>IFERROR(VLOOKUP(Table2[[#This Row],[Enterprise ID]], 'ExistingRental-12.11'!A:H, 7, 0), "Not Open On 12.11")</f>
        <v>Not Open On 12.11</v>
      </c>
      <c r="V2201" s="172">
        <f>IFERROR(VLOOKUP(Table2[[#This Row],[Enterprise ID]],'Tech-ServiceDate'!A:B,2,0), "EitherNewHire or Termed")</f>
        <v>42408</v>
      </c>
    </row>
    <row r="2202" spans="1:22" ht="33.75" customHeight="1">
      <c r="A2202" s="15">
        <v>46073</v>
      </c>
      <c r="B2202" s="8">
        <v>46995</v>
      </c>
      <c r="C2202" s="9" t="s">
        <v>19694</v>
      </c>
      <c r="D2202" s="10" t="s">
        <v>19695</v>
      </c>
      <c r="E2202" s="174" t="str">
        <f t="shared" si="79"/>
        <v>46995</v>
      </c>
      <c r="F2202" s="175" t="str">
        <f>IFERROR(VLOOKUP(D2202,'TPMS-auto'!A:J, 10,0), "Not-in-TPMS")</f>
        <v>Not-in-TPMS</v>
      </c>
      <c r="G2202" s="175" t="str">
        <f>IFERROR(VLOOKUP(D2202,'TPMS-auto'!A:J,6,0),"Not-in-TPMS")</f>
        <v>Not-in-TPMS</v>
      </c>
      <c r="H2202" s="6" t="s">
        <v>14676</v>
      </c>
      <c r="I2202" s="11" t="s">
        <v>20115</v>
      </c>
      <c r="J2202" s="13" t="s">
        <v>20116</v>
      </c>
      <c r="K2202" s="13" t="s">
        <v>15451</v>
      </c>
      <c r="L2202" s="13" t="s">
        <v>14680</v>
      </c>
      <c r="M2202" s="13"/>
      <c r="N2202" s="13" t="s">
        <v>14680</v>
      </c>
      <c r="O2202" s="13" t="s">
        <v>14680</v>
      </c>
      <c r="P2202" s="166" t="str">
        <f>IFERROR(VLOOKUP(D2202,'TPMS-auto'!A:D, 4,0),"Not-in-TPMS")</f>
        <v>Not-in-TPMS</v>
      </c>
      <c r="Q2202" s="166" t="e">
        <f>VLOOKUP(Table2[[#This Row],[Unit Number]],Ops,3,0)</f>
        <v>#N/A</v>
      </c>
      <c r="R2202" s="172" t="str">
        <f>IFERROR(VLOOKUP(Table2[[#This Row],[Enterprise ID]], 'ExistingRental-12.11'!A:H, 3, 0), "Not Open On 12.11")</f>
        <v>Not Open On 12.11</v>
      </c>
      <c r="S2202" s="166" t="str">
        <f>IF(Table2[[#This Row],[Start Rental Date]]="New Rental", "New Rental", "Rental Extension Request")</f>
        <v>New Rental</v>
      </c>
      <c r="T2202" s="166" t="str">
        <f>IFERROR(IF(Table2[[#This Row],[Date of this request]]-Table2[[#This Row],[Tech Service Date]]&lt;60, "New Hire Rental", "Truck Breakdown"), "New Hire Rental")</f>
        <v>New Hire Rental</v>
      </c>
      <c r="U2202" s="166" t="str">
        <f>IFERROR(VLOOKUP(Table2[[#This Row],[Enterprise ID]], 'ExistingRental-12.11'!A:H, 7, 0), "Not Open On 12.11")</f>
        <v>Not Open On 12.11</v>
      </c>
      <c r="V2202" s="172" t="str">
        <f>IFERROR(VLOOKUP(Table2[[#This Row],[Enterprise ID]],'Tech-ServiceDate'!A:B,2,0), "EitherNewHire or Termed")</f>
        <v>EitherNewHire or Termed</v>
      </c>
    </row>
    <row r="2203" spans="1:22" ht="33.75" customHeight="1">
      <c r="A2203" s="15">
        <v>46073</v>
      </c>
      <c r="B2203" s="8">
        <v>23796</v>
      </c>
      <c r="C2203" s="9" t="s">
        <v>20117</v>
      </c>
      <c r="D2203" s="10" t="s">
        <v>18693</v>
      </c>
      <c r="E2203" s="174" t="str">
        <f t="shared" si="79"/>
        <v>23796</v>
      </c>
      <c r="F2203" s="175">
        <f>IFERROR(VLOOKUP(D2203,'TPMS-auto'!A:J, 10,0), "Not-in-TPMS")</f>
        <v>2532316354</v>
      </c>
      <c r="G2203" s="175" t="str">
        <f>IFERROR(VLOOKUP(D2203,'TPMS-auto'!A:J,6,0),"Not-in-TPMS")</f>
        <v>023796</v>
      </c>
      <c r="H2203" s="6" t="s">
        <v>14676</v>
      </c>
      <c r="I2203" s="11" t="s">
        <v>18694</v>
      </c>
      <c r="J2203" s="13" t="s">
        <v>20118</v>
      </c>
      <c r="K2203" s="13" t="s">
        <v>15451</v>
      </c>
      <c r="L2203" s="13" t="s">
        <v>14680</v>
      </c>
      <c r="M2203" s="13"/>
      <c r="N2203" s="13" t="s">
        <v>14680</v>
      </c>
      <c r="O2203" s="13" t="s">
        <v>14680</v>
      </c>
      <c r="P2203" s="166" t="str">
        <f>IFERROR(VLOOKUP(D2203,'TPMS-auto'!A:D, 4,0),"Not-in-TPMS")</f>
        <v>0008228</v>
      </c>
      <c r="Q2203" s="166" t="str">
        <f>VLOOKUP(Table2[[#This Row],[Unit Number]],Ops,3,0)</f>
        <v>Carol &amp; Tasha</v>
      </c>
      <c r="R2203" s="172" t="str">
        <f>IFERROR(VLOOKUP(Table2[[#This Row],[Enterprise ID]], 'ExistingRental-12.11'!A:H, 3, 0), "Not Open On 12.11")</f>
        <v>Not Open On 12.11</v>
      </c>
      <c r="S2203" s="166" t="str">
        <f>IF(Table2[[#This Row],[Start Rental Date]]="New Rental", "New Rental", "Rental Extension Request")</f>
        <v>New Rental</v>
      </c>
      <c r="T2203" s="166" t="str">
        <f>IFERROR(IF(Table2[[#This Row],[Date of this request]]-Table2[[#This Row],[Tech Service Date]]&lt;60, "New Hire Rental", "Truck Breakdown"), "New Hire Rental")</f>
        <v>Truck Breakdown</v>
      </c>
      <c r="U2203" s="166" t="str">
        <f>IFERROR(VLOOKUP(Table2[[#This Row],[Enterprise ID]], 'ExistingRental-12.11'!A:H, 7, 0), "Not Open On 12.11")</f>
        <v>Not Open On 12.11</v>
      </c>
      <c r="V2203" s="172">
        <f>IFERROR(VLOOKUP(Table2[[#This Row],[Enterprise ID]],'Tech-ServiceDate'!A:B,2,0), "EitherNewHire or Termed")</f>
        <v>43369</v>
      </c>
    </row>
    <row r="2204" spans="1:22" ht="52.5" customHeight="1">
      <c r="A2204" s="15">
        <v>46076</v>
      </c>
      <c r="B2204" s="8">
        <v>46644</v>
      </c>
      <c r="C2204" s="9" t="s">
        <v>19446</v>
      </c>
      <c r="D2204" s="10" t="s">
        <v>12467</v>
      </c>
      <c r="E2204" s="174" t="str">
        <f t="shared" si="79"/>
        <v>46644</v>
      </c>
      <c r="F2204" s="175">
        <f>IFERROR(VLOOKUP(D2204,'TPMS-auto'!A:J, 10,0), "Not-in-TPMS")</f>
        <v>8599790397</v>
      </c>
      <c r="G2204" s="175" t="str">
        <f>IFERROR(VLOOKUP(D2204,'TPMS-auto'!A:J,6,0),"Not-in-TPMS")</f>
        <v>046644</v>
      </c>
      <c r="H2204" s="6" t="s">
        <v>14676</v>
      </c>
      <c r="I2204" s="11" t="s">
        <v>20119</v>
      </c>
      <c r="J2204" s="13" t="s">
        <v>20120</v>
      </c>
      <c r="K2204" s="13" t="s">
        <v>15451</v>
      </c>
      <c r="L2204" s="13" t="s">
        <v>14680</v>
      </c>
      <c r="M2204" s="13"/>
      <c r="N2204" s="13" t="s">
        <v>14680</v>
      </c>
      <c r="O2204" s="13" t="s">
        <v>14680</v>
      </c>
      <c r="P2204" s="166" t="str">
        <f>IFERROR(VLOOKUP(D2204,'TPMS-auto'!A:D, 4,0),"Not-in-TPMS")</f>
        <v>0004766</v>
      </c>
      <c r="Q2204" s="166" t="str">
        <f>VLOOKUP(Table2[[#This Row],[Unit Number]],Ops,3,0)</f>
        <v>Rob &amp; Andrea</v>
      </c>
      <c r="R2204" s="172" t="str">
        <f>IFERROR(VLOOKUP(Table2[[#This Row],[Enterprise ID]], 'ExistingRental-12.11'!A:H, 3, 0), "Not Open On 12.11")</f>
        <v>Not Open On 12.11</v>
      </c>
      <c r="S2204" s="166" t="str">
        <f>IF(Table2[[#This Row],[Start Rental Date]]="New Rental", "New Rental", "Rental Extension Request")</f>
        <v>New Rental</v>
      </c>
      <c r="T2204" s="166" t="str">
        <f>IFERROR(IF(Table2[[#This Row],[Date of this request]]-Table2[[#This Row],[Tech Service Date]]&lt;60, "New Hire Rental", "Truck Breakdown"), "New Hire Rental")</f>
        <v>Truck Breakdown</v>
      </c>
      <c r="U2204" s="166" t="str">
        <f>IFERROR(VLOOKUP(Table2[[#This Row],[Enterprise ID]], 'ExistingRental-12.11'!A:H, 7, 0), "Not Open On 12.11")</f>
        <v>Not Open On 12.11</v>
      </c>
      <c r="V2204" s="172">
        <f>IFERROR(VLOOKUP(Table2[[#This Row],[Enterprise ID]],'Tech-ServiceDate'!A:B,2,0), "EitherNewHire or Termed")</f>
        <v>41277</v>
      </c>
    </row>
    <row r="2205" spans="1:22" ht="33.75" customHeight="1">
      <c r="A2205" s="15">
        <v>46076</v>
      </c>
      <c r="B2205" s="8">
        <v>61845</v>
      </c>
      <c r="C2205" s="9" t="s">
        <v>20121</v>
      </c>
      <c r="D2205" s="10" t="s">
        <v>13641</v>
      </c>
      <c r="E2205" s="174" t="str">
        <f t="shared" si="79"/>
        <v>61845</v>
      </c>
      <c r="F2205" s="175">
        <f>IFERROR(VLOOKUP(D2205,'TPMS-auto'!A:J, 10,0), "Not-in-TPMS")</f>
        <v>5855146277</v>
      </c>
      <c r="G2205" s="175" t="str">
        <f>IFERROR(VLOOKUP(D2205,'TPMS-auto'!A:J,6,0),"Not-in-TPMS")</f>
        <v>061845</v>
      </c>
      <c r="H2205" s="6" t="s">
        <v>14676</v>
      </c>
      <c r="I2205" s="2"/>
      <c r="J2205" s="3" t="s">
        <v>20122</v>
      </c>
      <c r="K2205" s="13" t="s">
        <v>15451</v>
      </c>
      <c r="L2205" s="3"/>
      <c r="M2205" s="13"/>
      <c r="N2205" s="13" t="s">
        <v>14680</v>
      </c>
      <c r="O2205" s="13" t="s">
        <v>14680</v>
      </c>
      <c r="P2205" s="166" t="str">
        <f>IFERROR(VLOOKUP(D2205,'TPMS-auto'!A:D, 4,0),"Not-in-TPMS")</f>
        <v>0007670</v>
      </c>
      <c r="Q2205" s="166" t="str">
        <f>VLOOKUP(Table2[[#This Row],[Unit Number]],Ops,3,0)</f>
        <v>Rob &amp; Andrea</v>
      </c>
      <c r="R2205" s="172" t="str">
        <f>IFERROR(VLOOKUP(Table2[[#This Row],[Enterprise ID]], 'ExistingRental-12.11'!A:H, 3, 0), "Not Open On 12.11")</f>
        <v>Not Open On 12.11</v>
      </c>
      <c r="S2205" s="166" t="str">
        <f>IF(Table2[[#This Row],[Start Rental Date]]="New Rental", "New Rental", "Rental Extension Request")</f>
        <v>New Rental</v>
      </c>
      <c r="T2205" s="166" t="str">
        <f>IFERROR(IF(Table2[[#This Row],[Date of this request]]-Table2[[#This Row],[Tech Service Date]]&lt;60, "New Hire Rental", "Truck Breakdown"), "New Hire Rental")</f>
        <v>Truck Breakdown</v>
      </c>
      <c r="U2205" s="166" t="str">
        <f>IFERROR(VLOOKUP(Table2[[#This Row],[Enterprise ID]], 'ExistingRental-12.11'!A:H, 7, 0), "Not Open On 12.11")</f>
        <v>Not Open On 12.11</v>
      </c>
      <c r="V2205" s="172">
        <f>IFERROR(VLOOKUP(Table2[[#This Row],[Enterprise ID]],'Tech-ServiceDate'!A:B,2,0), "EitherNewHire or Termed")</f>
        <v>36896</v>
      </c>
    </row>
    <row r="2206" spans="1:22" ht="33.75" customHeight="1">
      <c r="A2206" s="15">
        <v>46076</v>
      </c>
      <c r="B2206" s="8">
        <v>46127</v>
      </c>
      <c r="C2206" s="9" t="s">
        <v>20123</v>
      </c>
      <c r="D2206" s="10" t="s">
        <v>9835</v>
      </c>
      <c r="E2206" s="174" t="str">
        <f t="shared" si="79"/>
        <v>46127</v>
      </c>
      <c r="F2206" s="175">
        <f>IFERROR(VLOOKUP(D2206,'TPMS-auto'!A:J, 10,0), "Not-in-TPMS")</f>
        <v>7347568064</v>
      </c>
      <c r="G2206" s="175" t="str">
        <f>IFERROR(VLOOKUP(D2206,'TPMS-auto'!A:J,6,0),"Not-in-TPMS")</f>
        <v>046127</v>
      </c>
      <c r="H2206" s="6" t="s">
        <v>14676</v>
      </c>
      <c r="I2206" s="11" t="s">
        <v>20124</v>
      </c>
      <c r="J2206" s="13" t="s">
        <v>20125</v>
      </c>
      <c r="K2206" s="13" t="s">
        <v>15451</v>
      </c>
      <c r="L2206" s="13" t="s">
        <v>14680</v>
      </c>
      <c r="M2206" s="13"/>
      <c r="N2206" s="13" t="s">
        <v>14680</v>
      </c>
      <c r="O2206" s="13" t="s">
        <v>14680</v>
      </c>
      <c r="P2206" s="166" t="str">
        <f>IFERROR(VLOOKUP(D2206,'TPMS-auto'!A:D, 4,0),"Not-in-TPMS")</f>
        <v>0008309</v>
      </c>
      <c r="Q2206" s="166" t="str">
        <f>VLOOKUP(Table2[[#This Row],[Unit Number]],Ops,3,0)</f>
        <v>Monica, Cheryl &amp; Machell</v>
      </c>
      <c r="R2206" s="172" t="str">
        <f>IFERROR(VLOOKUP(Table2[[#This Row],[Enterprise ID]], 'ExistingRental-12.11'!A:H, 3, 0), "Not Open On 12.11")</f>
        <v>Not Open On 12.11</v>
      </c>
      <c r="S2206" s="166" t="str">
        <f>IF(Table2[[#This Row],[Start Rental Date]]="New Rental", "New Rental", "Rental Extension Request")</f>
        <v>New Rental</v>
      </c>
      <c r="T2206" s="166" t="str">
        <f>IFERROR(IF(Table2[[#This Row],[Date of this request]]-Table2[[#This Row],[Tech Service Date]]&lt;60, "New Hire Rental", "Truck Breakdown"), "New Hire Rental")</f>
        <v>Truck Breakdown</v>
      </c>
      <c r="U2206" s="166" t="str">
        <f>IFERROR(VLOOKUP(Table2[[#This Row],[Enterprise ID]], 'ExistingRental-12.11'!A:H, 7, 0), "Not Open On 12.11")</f>
        <v>Not Open On 12.11</v>
      </c>
      <c r="V2206" s="172">
        <f>IFERROR(VLOOKUP(Table2[[#This Row],[Enterprise ID]],'Tech-ServiceDate'!A:B,2,0), "EitherNewHire or Termed")</f>
        <v>39560</v>
      </c>
    </row>
    <row r="2207" spans="1:22" ht="33.75" customHeight="1">
      <c r="A2207" s="15">
        <v>46076</v>
      </c>
      <c r="B2207" s="8">
        <v>21581</v>
      </c>
      <c r="C2207" s="9" t="s">
        <v>20126</v>
      </c>
      <c r="D2207" s="10" t="s">
        <v>9000</v>
      </c>
      <c r="E2207" s="174" t="str">
        <f t="shared" si="79"/>
        <v>21581</v>
      </c>
      <c r="F2207" s="175">
        <f>IFERROR(VLOOKUP(D2207,'TPMS-auto'!A:J, 10,0), "Not-in-TPMS")</f>
        <v>3169280426</v>
      </c>
      <c r="G2207" s="175" t="str">
        <f>IFERROR(VLOOKUP(D2207,'TPMS-auto'!A:J,6,0),"Not-in-TPMS")</f>
        <v>021581</v>
      </c>
      <c r="H2207" s="6" t="s">
        <v>14676</v>
      </c>
      <c r="I2207" s="11" t="s">
        <v>20127</v>
      </c>
      <c r="J2207" s="13" t="s">
        <v>20128</v>
      </c>
      <c r="K2207" s="13" t="s">
        <v>15451</v>
      </c>
      <c r="L2207" s="13" t="s">
        <v>14680</v>
      </c>
      <c r="M2207" s="13"/>
      <c r="N2207" s="13" t="s">
        <v>14680</v>
      </c>
      <c r="O2207" s="13" t="s">
        <v>14680</v>
      </c>
      <c r="P2207" s="166" t="str">
        <f>IFERROR(VLOOKUP(D2207,'TPMS-auto'!A:D, 4,0),"Not-in-TPMS")</f>
        <v>0008420</v>
      </c>
      <c r="Q2207" s="166" t="str">
        <f>VLOOKUP(Table2[[#This Row],[Unit Number]],Ops,3,0)</f>
        <v>Rob &amp; Andrea</v>
      </c>
      <c r="R2207" s="172" t="str">
        <f>IFERROR(VLOOKUP(Table2[[#This Row],[Enterprise ID]], 'ExistingRental-12.11'!A:H, 3, 0), "Not Open On 12.11")</f>
        <v>Not Open On 12.11</v>
      </c>
      <c r="S2207" s="166" t="str">
        <f>IF(Table2[[#This Row],[Start Rental Date]]="New Rental", "New Rental", "Rental Extension Request")</f>
        <v>New Rental</v>
      </c>
      <c r="T2207" s="166" t="str">
        <f>IFERROR(IF(Table2[[#This Row],[Date of this request]]-Table2[[#This Row],[Tech Service Date]]&lt;60, "New Hire Rental", "Truck Breakdown"), "New Hire Rental")</f>
        <v>Truck Breakdown</v>
      </c>
      <c r="U2207" s="166" t="str">
        <f>IFERROR(VLOOKUP(Table2[[#This Row],[Enterprise ID]], 'ExistingRental-12.11'!A:H, 7, 0), "Not Open On 12.11")</f>
        <v>Not Open On 12.11</v>
      </c>
      <c r="V2207" s="172">
        <f>IFERROR(VLOOKUP(Table2[[#This Row],[Enterprise ID]],'Tech-ServiceDate'!A:B,2,0), "EitherNewHire or Termed")</f>
        <v>32594</v>
      </c>
    </row>
    <row r="2208" spans="1:22" ht="33.75" customHeight="1">
      <c r="A2208" s="15">
        <v>46076</v>
      </c>
      <c r="B2208" s="8">
        <v>22258</v>
      </c>
      <c r="C2208" s="9" t="s">
        <v>19197</v>
      </c>
      <c r="D2208" s="10" t="s">
        <v>19198</v>
      </c>
      <c r="E2208" s="174" t="str">
        <f t="shared" si="79"/>
        <v>22258</v>
      </c>
      <c r="F2208" s="175" t="str">
        <f>IFERROR(VLOOKUP(D2208,'TPMS-auto'!A:J, 10,0), "Not-in-TPMS")</f>
        <v>Not-in-TPMS</v>
      </c>
      <c r="G2208" s="175" t="str">
        <f>IFERROR(VLOOKUP(D2208,'TPMS-auto'!A:J,6,0),"Not-in-TPMS")</f>
        <v>Not-in-TPMS</v>
      </c>
      <c r="H2208" s="12">
        <v>46069</v>
      </c>
      <c r="I2208" s="11"/>
      <c r="J2208" s="13" t="s">
        <v>18811</v>
      </c>
      <c r="K2208" s="13" t="s">
        <v>15451</v>
      </c>
      <c r="L2208" s="13" t="s">
        <v>14680</v>
      </c>
      <c r="M2208" s="13"/>
      <c r="N2208" s="13" t="s">
        <v>14680</v>
      </c>
      <c r="O2208" s="13" t="s">
        <v>14680</v>
      </c>
      <c r="P2208" s="166" t="str">
        <f>IFERROR(VLOOKUP(D2208,'TPMS-auto'!A:D, 4,0),"Not-in-TPMS")</f>
        <v>Not-in-TPMS</v>
      </c>
      <c r="Q2208" s="166" t="e">
        <f>VLOOKUP(Table2[[#This Row],[Unit Number]],Ops,3,0)</f>
        <v>#N/A</v>
      </c>
      <c r="R2208" s="172" t="str">
        <f>IFERROR(VLOOKUP(Table2[[#This Row],[Enterprise ID]], 'ExistingRental-12.11'!A:H, 3, 0), "Not Open On 12.11")</f>
        <v>Not Open On 12.11</v>
      </c>
      <c r="S2208" s="166" t="str">
        <f>IF(Table2[[#This Row],[Start Rental Date]]="New Rental", "New Rental", "Rental Extension Request")</f>
        <v>Rental Extension Request</v>
      </c>
      <c r="T2208" s="166" t="str">
        <f>IFERROR(IF(Table2[[#This Row],[Date of this request]]-Table2[[#This Row],[Tech Service Date]]&lt;60, "New Hire Rental", "Truck Breakdown"), "New Hire Rental")</f>
        <v>New Hire Rental</v>
      </c>
      <c r="U2208" s="166" t="str">
        <f>IFERROR(VLOOKUP(Table2[[#This Row],[Enterprise ID]], 'ExistingRental-12.11'!A:H, 7, 0), "Not Open On 12.11")</f>
        <v>Not Open On 12.11</v>
      </c>
      <c r="V2208" s="172" t="str">
        <f>IFERROR(VLOOKUP(Table2[[#This Row],[Enterprise ID]],'Tech-ServiceDate'!A:B,2,0), "EitherNewHire or Termed")</f>
        <v>EitherNewHire or Termed</v>
      </c>
    </row>
    <row r="2209" spans="1:22" ht="33.75" customHeight="1">
      <c r="A2209" s="15">
        <v>46076</v>
      </c>
      <c r="B2209" s="8">
        <v>46708</v>
      </c>
      <c r="C2209" s="9" t="s">
        <v>17102</v>
      </c>
      <c r="D2209" s="10" t="s">
        <v>16583</v>
      </c>
      <c r="E2209" s="174" t="str">
        <f t="shared" si="79"/>
        <v>46708</v>
      </c>
      <c r="F2209" s="175">
        <f>IFERROR(VLOOKUP(D2209,'TPMS-auto'!A:J, 10,0), "Not-in-TPMS")</f>
        <v>2569623009</v>
      </c>
      <c r="G2209" s="175" t="str">
        <f>IFERROR(VLOOKUP(D2209,'TPMS-auto'!A:J,6,0),"Not-in-TPMS")</f>
        <v>046708</v>
      </c>
      <c r="H2209" s="12">
        <v>46069</v>
      </c>
      <c r="I2209" s="11"/>
      <c r="J2209" s="13" t="s">
        <v>20129</v>
      </c>
      <c r="K2209" s="13" t="s">
        <v>15451</v>
      </c>
      <c r="L2209" s="13" t="s">
        <v>14680</v>
      </c>
      <c r="M2209" s="13"/>
      <c r="N2209" s="13" t="s">
        <v>14680</v>
      </c>
      <c r="O2209" s="13" t="s">
        <v>14680</v>
      </c>
      <c r="P2209" s="166" t="str">
        <f>IFERROR(VLOOKUP(D2209,'TPMS-auto'!A:D, 4,0),"Not-in-TPMS")</f>
        <v>0008035</v>
      </c>
      <c r="Q2209" s="166" t="str">
        <f>VLOOKUP(Table2[[#This Row],[Unit Number]],Ops,3,0)</f>
        <v>Rob &amp; Andrea</v>
      </c>
      <c r="R2209" s="172">
        <f>IFERROR(VLOOKUP(Table2[[#This Row],[Enterprise ID]], 'ExistingRental-12.11'!A:H, 3, 0), "Not Open On 12.11")</f>
        <v>45965</v>
      </c>
      <c r="S2209" s="166" t="str">
        <f>IF(Table2[[#This Row],[Start Rental Date]]="New Rental", "New Rental", "Rental Extension Request")</f>
        <v>Rental Extension Request</v>
      </c>
      <c r="T2209" s="166" t="str">
        <f>IFERROR(IF(Table2[[#This Row],[Date of this request]]-Table2[[#This Row],[Tech Service Date]]&lt;60, "New Hire Rental", "Truck Breakdown"), "New Hire Rental")</f>
        <v>Truck Breakdown</v>
      </c>
      <c r="U2209" s="166" t="str">
        <f>IFERROR(VLOOKUP(Table2[[#This Row],[Enterprise ID]], 'ExistingRental-12.11'!A:H, 7, 0), "Not Open On 12.11")</f>
        <v>JAYSHAWN ROWLS</v>
      </c>
      <c r="V2209" s="172">
        <f>IFERROR(VLOOKUP(Table2[[#This Row],[Enterprise ID]],'Tech-ServiceDate'!A:B,2,0), "EitherNewHire or Termed")</f>
        <v>45942</v>
      </c>
    </row>
    <row r="2210" spans="1:22" ht="33.75" customHeight="1">
      <c r="A2210" s="15">
        <v>46076</v>
      </c>
      <c r="B2210" s="8">
        <v>37254</v>
      </c>
      <c r="C2210" s="9" t="s">
        <v>19704</v>
      </c>
      <c r="D2210" s="10" t="s">
        <v>19705</v>
      </c>
      <c r="E2210" s="174" t="str">
        <f t="shared" si="79"/>
        <v>37254</v>
      </c>
      <c r="F2210" s="175">
        <f>IFERROR(VLOOKUP(D2210,'TPMS-auto'!A:J, 10,0), "Not-in-TPMS")</f>
        <v>4027131259</v>
      </c>
      <c r="G2210" s="175" t="str">
        <f>IFERROR(VLOOKUP(D2210,'TPMS-auto'!A:J,6,0),"Not-in-TPMS")</f>
        <v>037254</v>
      </c>
      <c r="H2210" s="6" t="s">
        <v>14676</v>
      </c>
      <c r="I2210" s="11" t="s">
        <v>20130</v>
      </c>
      <c r="J2210" s="13" t="s">
        <v>19592</v>
      </c>
      <c r="K2210" s="13" t="s">
        <v>15451</v>
      </c>
      <c r="L2210" s="13" t="s">
        <v>14680</v>
      </c>
      <c r="M2210" s="13"/>
      <c r="N2210" s="13" t="s">
        <v>14696</v>
      </c>
      <c r="O2210" s="13" t="s">
        <v>14696</v>
      </c>
      <c r="P2210" s="166" t="str">
        <f>IFERROR(VLOOKUP(D2210,'TPMS-auto'!A:D, 4,0),"Not-in-TPMS")</f>
        <v>0008162</v>
      </c>
      <c r="Q2210" s="166" t="str">
        <f>VLOOKUP(Table2[[#This Row],[Unit Number]],Ops,3,0)</f>
        <v>Monica, Cheryl &amp; Machell</v>
      </c>
      <c r="R2210" s="172" t="str">
        <f>IFERROR(VLOOKUP(Table2[[#This Row],[Enterprise ID]], 'ExistingRental-12.11'!A:H, 3, 0), "Not Open On 12.11")</f>
        <v>Not Open On 12.11</v>
      </c>
      <c r="S2210" s="166" t="str">
        <f>IF(Table2[[#This Row],[Start Rental Date]]="New Rental", "New Rental", "Rental Extension Request")</f>
        <v>New Rental</v>
      </c>
      <c r="T2210" s="166" t="str">
        <f>IFERROR(IF(Table2[[#This Row],[Date of this request]]-Table2[[#This Row],[Tech Service Date]]&lt;60, "New Hire Rental", "Truck Breakdown"), "New Hire Rental")</f>
        <v>Truck Breakdown</v>
      </c>
      <c r="U2210" s="166" t="str">
        <f>IFERROR(VLOOKUP(Table2[[#This Row],[Enterprise ID]], 'ExistingRental-12.11'!A:H, 7, 0), "Not Open On 12.11")</f>
        <v>Not Open On 12.11</v>
      </c>
      <c r="V2210" s="172">
        <f>IFERROR(VLOOKUP(Table2[[#This Row],[Enterprise ID]],'Tech-ServiceDate'!A:B,2,0), "EitherNewHire or Termed")</f>
        <v>45977</v>
      </c>
    </row>
    <row r="2211" spans="1:22" ht="33.75" customHeight="1">
      <c r="A2211" s="15">
        <v>46076</v>
      </c>
      <c r="B2211" s="8">
        <v>61015</v>
      </c>
      <c r="C2211" s="9" t="s">
        <v>17646</v>
      </c>
      <c r="D2211" s="10"/>
      <c r="E2211" s="174" t="str">
        <f t="shared" si="79"/>
        <v>61015</v>
      </c>
      <c r="F2211" s="175" t="str">
        <f>IFERROR(VLOOKUP(D2211,'TPMS-auto'!A:J, 10,0), "Not-in-TPMS")</f>
        <v>Not-in-TPMS</v>
      </c>
      <c r="G2211" s="175" t="str">
        <f>IFERROR(VLOOKUP(D2211,'TPMS-auto'!A:J,6,0),"Not-in-TPMS")</f>
        <v>Not-in-TPMS</v>
      </c>
      <c r="H2211" s="6" t="s">
        <v>14676</v>
      </c>
      <c r="I2211" s="11"/>
      <c r="J2211" s="13" t="s">
        <v>20131</v>
      </c>
      <c r="K2211" s="13"/>
      <c r="L2211" s="13"/>
      <c r="M2211" s="13"/>
      <c r="N2211" s="13" t="s">
        <v>14680</v>
      </c>
      <c r="O2211" s="13" t="s">
        <v>14680</v>
      </c>
      <c r="P2211" s="166" t="str">
        <f>IFERROR(VLOOKUP(D2211,'TPMS-auto'!A:D, 4,0),"Not-in-TPMS")</f>
        <v>Not-in-TPMS</v>
      </c>
      <c r="Q2211" s="166" t="e">
        <f>VLOOKUP(Table2[[#This Row],[Unit Number]],Ops,3,0)</f>
        <v>#N/A</v>
      </c>
      <c r="R2211" s="172" t="str">
        <f>IFERROR(VLOOKUP(Table2[[#This Row],[Enterprise ID]], 'ExistingRental-12.11'!A:H, 3, 0), "Not Open On 12.11")</f>
        <v>Not Open On 12.11</v>
      </c>
      <c r="S2211" s="166" t="str">
        <f>IF(Table2[[#This Row],[Start Rental Date]]="New Rental", "New Rental", "Rental Extension Request")</f>
        <v>New Rental</v>
      </c>
      <c r="T2211" s="166" t="str">
        <f>IFERROR(IF(Table2[[#This Row],[Date of this request]]-Table2[[#This Row],[Tech Service Date]]&lt;60, "New Hire Rental", "Truck Breakdown"), "New Hire Rental")</f>
        <v>New Hire Rental</v>
      </c>
      <c r="U2211" s="166" t="str">
        <f>IFERROR(VLOOKUP(Table2[[#This Row],[Enterprise ID]], 'ExistingRental-12.11'!A:H, 7, 0), "Not Open On 12.11")</f>
        <v>Not Open On 12.11</v>
      </c>
      <c r="V2211" s="172" t="str">
        <f>IFERROR(VLOOKUP(Table2[[#This Row],[Enterprise ID]],'Tech-ServiceDate'!A:B,2,0), "EitherNewHire or Termed")</f>
        <v>EitherNewHire or Termed</v>
      </c>
    </row>
    <row r="2212" spans="1:22" ht="33.75" customHeight="1">
      <c r="A2212" s="15">
        <v>46076</v>
      </c>
      <c r="B2212" s="8">
        <v>36088</v>
      </c>
      <c r="C2212" s="9" t="s">
        <v>19743</v>
      </c>
      <c r="D2212" s="10" t="s">
        <v>19744</v>
      </c>
      <c r="E2212" s="174" t="str">
        <f t="shared" si="79"/>
        <v>36088</v>
      </c>
      <c r="F2212" s="175" t="str">
        <f>IFERROR(VLOOKUP(D2212,'TPMS-auto'!A:J, 10,0), "Not-in-TPMS")</f>
        <v>Not-in-TPMS</v>
      </c>
      <c r="G2212" s="175" t="str">
        <f>IFERROR(VLOOKUP(D2212,'TPMS-auto'!A:J,6,0),"Not-in-TPMS")</f>
        <v>Not-in-TPMS</v>
      </c>
      <c r="H2212" s="12">
        <v>46070</v>
      </c>
      <c r="I2212" s="2" t="s">
        <v>18698</v>
      </c>
      <c r="J2212" s="3" t="s">
        <v>19939</v>
      </c>
      <c r="K2212" s="3" t="s">
        <v>14679</v>
      </c>
      <c r="L2212" s="13" t="s">
        <v>14680</v>
      </c>
      <c r="M2212" s="13"/>
      <c r="N2212" s="13" t="s">
        <v>14680</v>
      </c>
      <c r="O2212" s="13" t="s">
        <v>14680</v>
      </c>
      <c r="P2212" s="166" t="str">
        <f>IFERROR(VLOOKUP(D2212,'TPMS-auto'!A:D, 4,0),"Not-in-TPMS")</f>
        <v>Not-in-TPMS</v>
      </c>
      <c r="Q2212" s="166" t="e">
        <f>VLOOKUP(Table2[[#This Row],[Unit Number]],Ops,3,0)</f>
        <v>#N/A</v>
      </c>
      <c r="R2212" s="172" t="str">
        <f>IFERROR(VLOOKUP(Table2[[#This Row],[Enterprise ID]], 'ExistingRental-12.11'!A:H, 3, 0), "Not Open On 12.11")</f>
        <v>Not Open On 12.11</v>
      </c>
      <c r="S2212" s="166" t="str">
        <f>IF(Table2[[#This Row],[Start Rental Date]]="New Rental", "New Rental", "Rental Extension Request")</f>
        <v>Rental Extension Request</v>
      </c>
      <c r="T2212" s="166" t="str">
        <f>IFERROR(IF(Table2[[#This Row],[Date of this request]]-Table2[[#This Row],[Tech Service Date]]&lt;60, "New Hire Rental", "Truck Breakdown"), "New Hire Rental")</f>
        <v>Truck Breakdown</v>
      </c>
      <c r="U2212" s="166" t="str">
        <f>IFERROR(VLOOKUP(Table2[[#This Row],[Enterprise ID]], 'ExistingRental-12.11'!A:H, 7, 0), "Not Open On 12.11")</f>
        <v>Not Open On 12.11</v>
      </c>
      <c r="V2212" s="172">
        <f>IFERROR(VLOOKUP(Table2[[#This Row],[Enterprise ID]],'Tech-ServiceDate'!A:B,2,0), "EitherNewHire or Termed")</f>
        <v>45410</v>
      </c>
    </row>
    <row r="2213" spans="1:22" ht="33.75" customHeight="1">
      <c r="A2213" s="15">
        <v>46076</v>
      </c>
      <c r="B2213" s="8">
        <v>46691</v>
      </c>
      <c r="C2213" s="9" t="s">
        <v>17436</v>
      </c>
      <c r="D2213" s="10" t="s">
        <v>16879</v>
      </c>
      <c r="E2213" s="174" t="str">
        <f t="shared" si="79"/>
        <v>46691</v>
      </c>
      <c r="F2213" s="175">
        <f>IFERROR(VLOOKUP(D2213,'TPMS-auto'!A:J, 10,0), "Not-in-TPMS")</f>
        <v>3187530054</v>
      </c>
      <c r="G2213" s="175" t="str">
        <f>IFERROR(VLOOKUP(D2213,'TPMS-auto'!A:J,6,0),"Not-in-TPMS")</f>
        <v>046691</v>
      </c>
      <c r="H2213" s="6" t="s">
        <v>14676</v>
      </c>
      <c r="I2213" s="11"/>
      <c r="J2213" s="13"/>
      <c r="K2213" s="13"/>
      <c r="L2213" s="13"/>
      <c r="M2213" s="13"/>
      <c r="N2213" s="13" t="s">
        <v>14680</v>
      </c>
      <c r="O2213" s="13" t="s">
        <v>14680</v>
      </c>
      <c r="P2213" s="166" t="str">
        <f>IFERROR(VLOOKUP(D2213,'TPMS-auto'!A:D, 4,0),"Not-in-TPMS")</f>
        <v>0008206</v>
      </c>
      <c r="Q2213" s="166" t="str">
        <f>VLOOKUP(Table2[[#This Row],[Unit Number]],Ops,3,0)</f>
        <v>Monica, Cheryl &amp; Machell</v>
      </c>
      <c r="R2213" s="172" t="str">
        <f>IFERROR(VLOOKUP(Table2[[#This Row],[Enterprise ID]], 'ExistingRental-12.11'!A:H, 3, 0), "Not Open On 12.11")</f>
        <v>Not Open On 12.11</v>
      </c>
      <c r="S2213" s="166" t="str">
        <f>IF(Table2[[#This Row],[Start Rental Date]]="New Rental", "New Rental", "Rental Extension Request")</f>
        <v>New Rental</v>
      </c>
      <c r="T2213" s="166" t="str">
        <f>IFERROR(IF(Table2[[#This Row],[Date of this request]]-Table2[[#This Row],[Tech Service Date]]&lt;60, "New Hire Rental", "Truck Breakdown"), "New Hire Rental")</f>
        <v>Truck Breakdown</v>
      </c>
      <c r="U2213" s="166" t="str">
        <f>IFERROR(VLOOKUP(Table2[[#This Row],[Enterprise ID]], 'ExistingRental-12.11'!A:H, 7, 0), "Not Open On 12.11")</f>
        <v>Not Open On 12.11</v>
      </c>
      <c r="V2213" s="172">
        <f>IFERROR(VLOOKUP(Table2[[#This Row],[Enterprise ID]],'Tech-ServiceDate'!A:B,2,0), "EitherNewHire or Termed")</f>
        <v>45942</v>
      </c>
    </row>
    <row r="2214" spans="1:22" ht="33.75" customHeight="1">
      <c r="A2214" s="15">
        <v>46076</v>
      </c>
      <c r="B2214" s="8">
        <v>61623</v>
      </c>
      <c r="C2214" s="9" t="s">
        <v>19078</v>
      </c>
      <c r="D2214" s="10" t="s">
        <v>5908</v>
      </c>
      <c r="E2214" s="174" t="str">
        <f t="shared" si="79"/>
        <v>61623</v>
      </c>
      <c r="F2214" s="175">
        <f>IFERROR(VLOOKUP(D2214,'TPMS-auto'!A:J, 10,0), "Not-in-TPMS")</f>
        <v>9515463942</v>
      </c>
      <c r="G2214" s="175" t="str">
        <f>IFERROR(VLOOKUP(D2214,'TPMS-auto'!A:J,6,0),"Not-in-TPMS")</f>
        <v>061623</v>
      </c>
      <c r="H2214" s="12">
        <v>46049</v>
      </c>
      <c r="I2214" s="11" t="s">
        <v>19497</v>
      </c>
      <c r="J2214" s="13" t="s">
        <v>19232</v>
      </c>
      <c r="K2214" s="13" t="s">
        <v>15451</v>
      </c>
      <c r="L2214" s="13" t="s">
        <v>14680</v>
      </c>
      <c r="M2214" s="13"/>
      <c r="N2214" s="13" t="s">
        <v>14680</v>
      </c>
      <c r="O2214" s="13" t="s">
        <v>14680</v>
      </c>
      <c r="P2214" s="166" t="str">
        <f>IFERROR(VLOOKUP(D2214,'TPMS-auto'!A:D, 4,0),"Not-in-TPMS")</f>
        <v>0007088</v>
      </c>
      <c r="Q2214" s="166" t="str">
        <f>VLOOKUP(Table2[[#This Row],[Unit Number]],Ops,3,0)</f>
        <v>Carol &amp; Tasha</v>
      </c>
      <c r="R2214" s="172" t="str">
        <f>IFERROR(VLOOKUP(Table2[[#This Row],[Enterprise ID]], 'ExistingRental-12.11'!A:H, 3, 0), "Not Open On 12.11")</f>
        <v>Not Open On 12.11</v>
      </c>
      <c r="S2214" s="166" t="str">
        <f>IF(Table2[[#This Row],[Start Rental Date]]="New Rental", "New Rental", "Rental Extension Request")</f>
        <v>Rental Extension Request</v>
      </c>
      <c r="T2214" s="166" t="str">
        <f>IFERROR(IF(Table2[[#This Row],[Date of this request]]-Table2[[#This Row],[Tech Service Date]]&lt;60, "New Hire Rental", "Truck Breakdown"), "New Hire Rental")</f>
        <v>Truck Breakdown</v>
      </c>
      <c r="U2214" s="166" t="str">
        <f>IFERROR(VLOOKUP(Table2[[#This Row],[Enterprise ID]], 'ExistingRental-12.11'!A:H, 7, 0), "Not Open On 12.11")</f>
        <v>Not Open On 12.11</v>
      </c>
      <c r="V2214" s="172">
        <f>IFERROR(VLOOKUP(Table2[[#This Row],[Enterprise ID]],'Tech-ServiceDate'!A:B,2,0), "EitherNewHire or Termed")</f>
        <v>38602</v>
      </c>
    </row>
    <row r="2215" spans="1:22" ht="33.75" customHeight="1">
      <c r="A2215" s="15">
        <v>46076</v>
      </c>
      <c r="B2215" s="8">
        <v>22216</v>
      </c>
      <c r="C2215" s="9" t="s">
        <v>17281</v>
      </c>
      <c r="D2215" s="10" t="s">
        <v>17282</v>
      </c>
      <c r="E2215" s="174" t="str">
        <f t="shared" si="79"/>
        <v>22216</v>
      </c>
      <c r="F2215" s="175">
        <f>IFERROR(VLOOKUP(D2215,'TPMS-auto'!A:J, 10,0), "Not-in-TPMS")</f>
        <v>4076866102</v>
      </c>
      <c r="G2215" s="175" t="str">
        <f>IFERROR(VLOOKUP(D2215,'TPMS-auto'!A:J,6,0),"Not-in-TPMS")</f>
        <v>022216</v>
      </c>
      <c r="H2215" s="6" t="s">
        <v>14676</v>
      </c>
      <c r="I2215" s="11" t="s">
        <v>20132</v>
      </c>
      <c r="J2215" s="13" t="s">
        <v>20133</v>
      </c>
      <c r="K2215" s="13" t="s">
        <v>15451</v>
      </c>
      <c r="L2215" s="13" t="s">
        <v>14680</v>
      </c>
      <c r="M2215" s="13"/>
      <c r="N2215" s="13" t="s">
        <v>14680</v>
      </c>
      <c r="O2215" s="13" t="s">
        <v>14680</v>
      </c>
      <c r="P2215" s="166" t="str">
        <f>IFERROR(VLOOKUP(D2215,'TPMS-auto'!A:D, 4,0),"Not-in-TPMS")</f>
        <v>0007435</v>
      </c>
      <c r="Q2215" s="166" t="str">
        <f>VLOOKUP(Table2[[#This Row],[Unit Number]],Ops,3,0)</f>
        <v>Rob &amp; Andrea</v>
      </c>
      <c r="R2215" s="172" t="str">
        <f>IFERROR(VLOOKUP(Table2[[#This Row],[Enterprise ID]], 'ExistingRental-12.11'!A:H, 3, 0), "Not Open On 12.11")</f>
        <v>Not Open On 12.11</v>
      </c>
      <c r="S2215" s="166" t="str">
        <f>IF(Table2[[#This Row],[Start Rental Date]]="New Rental", "New Rental", "Rental Extension Request")</f>
        <v>New Rental</v>
      </c>
      <c r="T2215" s="166" t="str">
        <f>IFERROR(IF(Table2[[#This Row],[Date of this request]]-Table2[[#This Row],[Tech Service Date]]&lt;60, "New Hire Rental", "Truck Breakdown"), "New Hire Rental")</f>
        <v>Truck Breakdown</v>
      </c>
      <c r="U2215" s="166" t="str">
        <f>IFERROR(VLOOKUP(Table2[[#This Row],[Enterprise ID]], 'ExistingRental-12.11'!A:H, 7, 0), "Not Open On 12.11")</f>
        <v>Not Open On 12.11</v>
      </c>
      <c r="V2215" s="172">
        <f>IFERROR(VLOOKUP(Table2[[#This Row],[Enterprise ID]],'Tech-ServiceDate'!A:B,2,0), "EitherNewHire or Termed")</f>
        <v>45900</v>
      </c>
    </row>
    <row r="2216" spans="1:22" ht="33.75" customHeight="1">
      <c r="A2216" s="15">
        <v>46076</v>
      </c>
      <c r="B2216" s="8">
        <v>36638</v>
      </c>
      <c r="C2216" s="9" t="s">
        <v>20134</v>
      </c>
      <c r="D2216" s="10" t="s">
        <v>20135</v>
      </c>
      <c r="E2216" s="174" t="str">
        <f t="shared" si="79"/>
        <v>36638</v>
      </c>
      <c r="F2216" s="175" t="str">
        <f>IFERROR(VLOOKUP(D2216,'TPMS-auto'!A:J, 10,0), "Not-in-TPMS")</f>
        <v>Not-in-TPMS</v>
      </c>
      <c r="G2216" s="175" t="str">
        <f>IFERROR(VLOOKUP(D2216,'TPMS-auto'!A:J,6,0),"Not-in-TPMS")</f>
        <v>Not-in-TPMS</v>
      </c>
      <c r="H2216" s="6" t="s">
        <v>14676</v>
      </c>
      <c r="I2216" s="11" t="s">
        <v>20136</v>
      </c>
      <c r="J2216" s="13" t="s">
        <v>19164</v>
      </c>
      <c r="K2216" s="13" t="s">
        <v>15451</v>
      </c>
      <c r="L2216" s="13" t="s">
        <v>14680</v>
      </c>
      <c r="M2216" s="13"/>
      <c r="N2216" s="13" t="s">
        <v>14680</v>
      </c>
      <c r="O2216" s="13" t="s">
        <v>14680</v>
      </c>
      <c r="P2216" s="166" t="str">
        <f>IFERROR(VLOOKUP(D2216,'TPMS-auto'!A:D, 4,0),"Not-in-TPMS")</f>
        <v>Not-in-TPMS</v>
      </c>
      <c r="Q2216" s="166" t="e">
        <f>VLOOKUP(Table2[[#This Row],[Unit Number]],Ops,3,0)</f>
        <v>#N/A</v>
      </c>
      <c r="R2216" s="172" t="str">
        <f>IFERROR(VLOOKUP(Table2[[#This Row],[Enterprise ID]], 'ExistingRental-12.11'!A:H, 3, 0), "Not Open On 12.11")</f>
        <v>Not Open On 12.11</v>
      </c>
      <c r="S2216" s="166" t="str">
        <f>IF(Table2[[#This Row],[Start Rental Date]]="New Rental", "New Rental", "Rental Extension Request")</f>
        <v>New Rental</v>
      </c>
      <c r="T2216" s="166" t="str">
        <f>IFERROR(IF(Table2[[#This Row],[Date of this request]]-Table2[[#This Row],[Tech Service Date]]&lt;60, "New Hire Rental", "Truck Breakdown"), "New Hire Rental")</f>
        <v>New Hire Rental</v>
      </c>
      <c r="U2216" s="166" t="str">
        <f>IFERROR(VLOOKUP(Table2[[#This Row],[Enterprise ID]], 'ExistingRental-12.11'!A:H, 7, 0), "Not Open On 12.11")</f>
        <v>Not Open On 12.11</v>
      </c>
      <c r="V2216" s="172" t="str">
        <f>IFERROR(VLOOKUP(Table2[[#This Row],[Enterprise ID]],'Tech-ServiceDate'!A:B,2,0), "EitherNewHire or Termed")</f>
        <v>EitherNewHire or Termed</v>
      </c>
    </row>
    <row r="2217" spans="1:22" ht="33.75" customHeight="1">
      <c r="A2217" s="15">
        <v>46076</v>
      </c>
      <c r="B2217" s="8">
        <v>61615</v>
      </c>
      <c r="C2217" s="9" t="s">
        <v>20137</v>
      </c>
      <c r="D2217" s="10" t="s">
        <v>4149</v>
      </c>
      <c r="E2217" s="174" t="str">
        <f t="shared" si="79"/>
        <v>61615</v>
      </c>
      <c r="F2217" s="175">
        <f>IFERROR(VLOOKUP(D2217,'TPMS-auto'!A:J, 10,0), "Not-in-TPMS")</f>
        <v>5205612521</v>
      </c>
      <c r="G2217" s="175" t="str">
        <f>IFERROR(VLOOKUP(D2217,'TPMS-auto'!A:J,6,0),"Not-in-TPMS")</f>
        <v>061615</v>
      </c>
      <c r="H2217" s="6" t="s">
        <v>14676</v>
      </c>
      <c r="I2217" s="11" t="s">
        <v>20138</v>
      </c>
      <c r="J2217" s="13" t="s">
        <v>20139</v>
      </c>
      <c r="K2217" s="13" t="s">
        <v>15451</v>
      </c>
      <c r="L2217" s="13" t="s">
        <v>14680</v>
      </c>
      <c r="M2217" s="13"/>
      <c r="N2217" s="13" t="s">
        <v>14680</v>
      </c>
      <c r="O2217" s="13" t="s">
        <v>14680</v>
      </c>
      <c r="P2217" s="166" t="str">
        <f>IFERROR(VLOOKUP(D2217,'TPMS-auto'!A:D, 4,0),"Not-in-TPMS")</f>
        <v>0007088</v>
      </c>
      <c r="Q2217" s="166" t="str">
        <f>VLOOKUP(Table2[[#This Row],[Unit Number]],Ops,3,0)</f>
        <v>Carol &amp; Tasha</v>
      </c>
      <c r="R2217" s="172" t="str">
        <f>IFERROR(VLOOKUP(Table2[[#This Row],[Enterprise ID]], 'ExistingRental-12.11'!A:H, 3, 0), "Not Open On 12.11")</f>
        <v>Not Open On 12.11</v>
      </c>
      <c r="S2217" s="166" t="str">
        <f>IF(Table2[[#This Row],[Start Rental Date]]="New Rental", "New Rental", "Rental Extension Request")</f>
        <v>New Rental</v>
      </c>
      <c r="T2217" s="166" t="str">
        <f>IFERROR(IF(Table2[[#This Row],[Date of this request]]-Table2[[#This Row],[Tech Service Date]]&lt;60, "New Hire Rental", "Truck Breakdown"), "New Hire Rental")</f>
        <v>Truck Breakdown</v>
      </c>
      <c r="U2217" s="166" t="str">
        <f>IFERROR(VLOOKUP(Table2[[#This Row],[Enterprise ID]], 'ExistingRental-12.11'!A:H, 7, 0), "Not Open On 12.11")</f>
        <v>Not Open On 12.11</v>
      </c>
      <c r="V2217" s="172">
        <f>IFERROR(VLOOKUP(Table2[[#This Row],[Enterprise ID]],'Tech-ServiceDate'!A:B,2,0), "EitherNewHire or Termed")</f>
        <v>35716</v>
      </c>
    </row>
    <row r="2218" spans="1:22" ht="33.75" customHeight="1">
      <c r="A2218" s="15">
        <v>46076</v>
      </c>
      <c r="B2218" s="8">
        <v>47212</v>
      </c>
      <c r="C2218" s="9" t="s">
        <v>20140</v>
      </c>
      <c r="D2218" s="10" t="s">
        <v>16999</v>
      </c>
      <c r="E2218" s="174" t="str">
        <f t="shared" si="79"/>
        <v>47212</v>
      </c>
      <c r="F2218" s="175">
        <f>IFERROR(VLOOKUP(D2218,'TPMS-auto'!A:J, 10,0), "Not-in-TPMS")</f>
        <v>5094284028</v>
      </c>
      <c r="G2218" s="175" t="str">
        <f>IFERROR(VLOOKUP(D2218,'TPMS-auto'!A:J,6,0),"Not-in-TPMS")</f>
        <v>047212</v>
      </c>
      <c r="H2218" s="6" t="s">
        <v>14676</v>
      </c>
      <c r="I2218" s="11" t="s">
        <v>20141</v>
      </c>
      <c r="J2218" s="13" t="s">
        <v>20142</v>
      </c>
      <c r="K2218" s="13" t="s">
        <v>15451</v>
      </c>
      <c r="L2218" s="13" t="s">
        <v>14680</v>
      </c>
      <c r="M2218" s="13"/>
      <c r="N2218" s="13" t="s">
        <v>14680</v>
      </c>
      <c r="O2218" s="13" t="s">
        <v>14680</v>
      </c>
      <c r="P2218" s="166" t="str">
        <f>IFERROR(VLOOKUP(D2218,'TPMS-auto'!A:D, 4,0),"Not-in-TPMS")</f>
        <v>0008228</v>
      </c>
      <c r="Q2218" s="166" t="str">
        <f>VLOOKUP(Table2[[#This Row],[Unit Number]],Ops,3,0)</f>
        <v>Carol &amp; Tasha</v>
      </c>
      <c r="R2218" s="172" t="str">
        <f>IFERROR(VLOOKUP(Table2[[#This Row],[Enterprise ID]], 'ExistingRental-12.11'!A:H, 3, 0), "Not Open On 12.11")</f>
        <v>Not Open On 12.11</v>
      </c>
      <c r="S2218" s="166" t="str">
        <f>IF(Table2[[#This Row],[Start Rental Date]]="New Rental", "New Rental", "Rental Extension Request")</f>
        <v>New Rental</v>
      </c>
      <c r="T2218" s="166" t="str">
        <f>IFERROR(IF(Table2[[#This Row],[Date of this request]]-Table2[[#This Row],[Tech Service Date]]&lt;60, "New Hire Rental", "Truck Breakdown"), "New Hire Rental")</f>
        <v>Truck Breakdown</v>
      </c>
      <c r="U2218" s="166" t="str">
        <f>IFERROR(VLOOKUP(Table2[[#This Row],[Enterprise ID]], 'ExistingRental-12.11'!A:H, 7, 0), "Not Open On 12.11")</f>
        <v>Not Open On 12.11</v>
      </c>
      <c r="V2218" s="172">
        <f>IFERROR(VLOOKUP(Table2[[#This Row],[Enterprise ID]],'Tech-ServiceDate'!A:B,2,0), "EitherNewHire or Termed")</f>
        <v>45235</v>
      </c>
    </row>
    <row r="2219" spans="1:22" ht="33.75" customHeight="1">
      <c r="A2219" s="15">
        <v>46076</v>
      </c>
      <c r="B2219" s="8">
        <v>61154</v>
      </c>
      <c r="C2219" s="9" t="s">
        <v>19756</v>
      </c>
      <c r="D2219" s="10" t="s">
        <v>17452</v>
      </c>
      <c r="E2219" s="174" t="str">
        <f t="shared" si="79"/>
        <v>61154</v>
      </c>
      <c r="F2219" s="175">
        <f>IFERROR(VLOOKUP(D2219,'TPMS-auto'!A:J, 10,0), "Not-in-TPMS")</f>
        <v>4092021425</v>
      </c>
      <c r="G2219" s="175" t="str">
        <f>IFERROR(VLOOKUP(D2219,'TPMS-auto'!A:J,6,0),"Not-in-TPMS")</f>
        <v>061154</v>
      </c>
      <c r="H2219" s="6" t="s">
        <v>14676</v>
      </c>
      <c r="I2219" s="11" t="s">
        <v>19757</v>
      </c>
      <c r="J2219" s="13" t="s">
        <v>20143</v>
      </c>
      <c r="K2219" s="13" t="s">
        <v>15451</v>
      </c>
      <c r="L2219" s="13" t="s">
        <v>14680</v>
      </c>
      <c r="M2219" s="13"/>
      <c r="N2219" s="13" t="s">
        <v>14680</v>
      </c>
      <c r="O2219" s="13" t="s">
        <v>14680</v>
      </c>
      <c r="P2219" s="166" t="str">
        <f>IFERROR(VLOOKUP(D2219,'TPMS-auto'!A:D, 4,0),"Not-in-TPMS")</f>
        <v>0008107</v>
      </c>
      <c r="Q2219" s="166" t="str">
        <f>VLOOKUP(Table2[[#This Row],[Unit Number]],Ops,3,0)</f>
        <v>Carol &amp; Tasha</v>
      </c>
      <c r="R2219" s="172" t="str">
        <f>IFERROR(VLOOKUP(Table2[[#This Row],[Enterprise ID]], 'ExistingRental-12.11'!A:H, 3, 0), "Not Open On 12.11")</f>
        <v>Not Open On 12.11</v>
      </c>
      <c r="S2219" s="166" t="str">
        <f>IF(Table2[[#This Row],[Start Rental Date]]="New Rental", "New Rental", "Rental Extension Request")</f>
        <v>New Rental</v>
      </c>
      <c r="T2219" s="166" t="str">
        <f>IFERROR(IF(Table2[[#This Row],[Date of this request]]-Table2[[#This Row],[Tech Service Date]]&lt;60, "New Hire Rental", "Truck Breakdown"), "New Hire Rental")</f>
        <v>Truck Breakdown</v>
      </c>
      <c r="U2219" s="166" t="str">
        <f>IFERROR(VLOOKUP(Table2[[#This Row],[Enterprise ID]], 'ExistingRental-12.11'!A:H, 7, 0), "Not Open On 12.11")</f>
        <v>Not Open On 12.11</v>
      </c>
      <c r="V2219" s="172">
        <f>IFERROR(VLOOKUP(Table2[[#This Row],[Enterprise ID]],'Tech-ServiceDate'!A:B,2,0), "EitherNewHire or Termed")</f>
        <v>43157</v>
      </c>
    </row>
    <row r="2220" spans="1:22" ht="33.75" customHeight="1">
      <c r="A2220" s="15">
        <v>46076</v>
      </c>
      <c r="B2220" s="7">
        <v>47119</v>
      </c>
      <c r="C2220" s="4" t="s">
        <v>20144</v>
      </c>
      <c r="D2220" s="5" t="s">
        <v>20145</v>
      </c>
      <c r="E2220" s="176" t="str">
        <f t="shared" si="79"/>
        <v>47119</v>
      </c>
      <c r="F2220" s="181">
        <f>IFERROR(VLOOKUP(D2220,'TPMS-auto'!A:J, 10,0), "Not-in-TPMS")</f>
        <v>8088500736</v>
      </c>
      <c r="G2220" s="181" t="str">
        <f>IFERROR(VLOOKUP(D2220,'TPMS-auto'!A:J,6,0),"Not-in-TPMS")</f>
        <v>036957</v>
      </c>
      <c r="H2220" s="6" t="s">
        <v>14676</v>
      </c>
      <c r="I2220" s="2" t="s">
        <v>18624</v>
      </c>
      <c r="J2220" s="3" t="s">
        <v>20146</v>
      </c>
      <c r="K2220" s="13" t="s">
        <v>15451</v>
      </c>
      <c r="L2220" s="13" t="s">
        <v>14680</v>
      </c>
      <c r="M2220" s="13"/>
      <c r="N2220" s="13" t="s">
        <v>14680</v>
      </c>
      <c r="O2220" s="13" t="s">
        <v>14680</v>
      </c>
      <c r="P2220" s="166" t="str">
        <f>IFERROR(VLOOKUP(D2220,'TPMS-auto'!A:D, 4,0),"Not-in-TPMS")</f>
        <v>0008158</v>
      </c>
      <c r="Q2220" s="166" t="str">
        <f>VLOOKUP(Table2[[#This Row],[Unit Number]],Ops,3,0)</f>
        <v>Carol &amp; Tasha</v>
      </c>
      <c r="R2220" s="173" t="str">
        <f>IFERROR(VLOOKUP(Table2[[#This Row],[Enterprise ID]], 'ExistingRental-12.11'!A:H, 3, 0), "Not Open On 12.11")</f>
        <v>Not Open On 12.11</v>
      </c>
      <c r="S2220" s="167" t="str">
        <f>IF(Table2[[#This Row],[Start Rental Date]]="New Rental", "New Rental", "Rental Extension Request")</f>
        <v>New Rental</v>
      </c>
      <c r="T2220" s="167" t="str">
        <f>IFERROR(IF(Table2[[#This Row],[Date of this request]]-Table2[[#This Row],[Tech Service Date]]&lt;60, "New Hire Rental", "Truck Breakdown"), "New Hire Rental")</f>
        <v>Truck Breakdown</v>
      </c>
      <c r="U2220" s="167" t="str">
        <f>IFERROR(VLOOKUP(Table2[[#This Row],[Enterprise ID]], 'ExistingRental-12.11'!A:H, 7, 0), "Not Open On 12.11")</f>
        <v>Not Open On 12.11</v>
      </c>
      <c r="V2220" s="173">
        <f>IFERROR(VLOOKUP(Table2[[#This Row],[Enterprise ID]],'Tech-ServiceDate'!A:B,2,0), "EitherNewHire or Termed")</f>
        <v>45711</v>
      </c>
    </row>
    <row r="2221" spans="1:22" ht="33.75" customHeight="1">
      <c r="A2221" s="15">
        <v>46077</v>
      </c>
      <c r="B2221" s="8">
        <v>46908</v>
      </c>
      <c r="C2221" s="9" t="s">
        <v>20147</v>
      </c>
      <c r="D2221" s="10" t="s">
        <v>20148</v>
      </c>
      <c r="E2221" s="174" t="str">
        <f t="shared" si="79"/>
        <v>46908</v>
      </c>
      <c r="F2221" s="175">
        <f>IFERROR(VLOOKUP(D2221,'TPMS-auto'!A:J, 10,0), "Not-in-TPMS")</f>
        <v>7318198516</v>
      </c>
      <c r="G2221" s="175" t="str">
        <f>IFERROR(VLOOKUP(D2221,'TPMS-auto'!A:J,6,0),"Not-in-TPMS")</f>
        <v>046908</v>
      </c>
      <c r="H2221" s="6" t="s">
        <v>14676</v>
      </c>
      <c r="I2221" s="11" t="s">
        <v>20149</v>
      </c>
      <c r="J2221" s="13" t="s">
        <v>20150</v>
      </c>
      <c r="K2221" s="13" t="s">
        <v>15451</v>
      </c>
      <c r="L2221" s="13" t="s">
        <v>14680</v>
      </c>
      <c r="M2221" s="13"/>
      <c r="N2221" s="13" t="s">
        <v>14680</v>
      </c>
      <c r="O2221" s="13" t="s">
        <v>14680</v>
      </c>
      <c r="P2221" s="166" t="str">
        <f>IFERROR(VLOOKUP(D2221,'TPMS-auto'!A:D, 4,0),"Not-in-TPMS")</f>
        <v>0008206</v>
      </c>
      <c r="Q2221" s="166" t="str">
        <f>VLOOKUP(Table2[[#This Row],[Unit Number]],Ops,3,0)</f>
        <v>Monica, Cheryl &amp; Machell</v>
      </c>
      <c r="R2221" s="172" t="str">
        <f>IFERROR(VLOOKUP(Table2[[#This Row],[Enterprise ID]], 'ExistingRental-12.11'!A:H, 3, 0), "Not Open On 12.11")</f>
        <v>Not Open On 12.11</v>
      </c>
      <c r="S2221" s="166" t="str">
        <f>IF(Table2[[#This Row],[Start Rental Date]]="New Rental", "New Rental", "Rental Extension Request")</f>
        <v>New Rental</v>
      </c>
      <c r="T2221" s="166" t="str">
        <f>IFERROR(IF(Table2[[#This Row],[Date of this request]]-Table2[[#This Row],[Tech Service Date]]&lt;60, "New Hire Rental", "Truck Breakdown"), "New Hire Rental")</f>
        <v>Truck Breakdown</v>
      </c>
      <c r="U2221" s="166" t="str">
        <f>IFERROR(VLOOKUP(Table2[[#This Row],[Enterprise ID]], 'ExistingRental-12.11'!A:H, 7, 0), "Not Open On 12.11")</f>
        <v>Not Open On 12.11</v>
      </c>
      <c r="V2221" s="172">
        <f>IFERROR(VLOOKUP(Table2[[#This Row],[Enterprise ID]],'Tech-ServiceDate'!A:B,2,0), "EitherNewHire or Termed")</f>
        <v>45844</v>
      </c>
    </row>
    <row r="2222" spans="1:22" ht="33.75" customHeight="1">
      <c r="A2222" s="15">
        <v>46077</v>
      </c>
      <c r="B2222" s="8">
        <v>22187</v>
      </c>
      <c r="C2222" s="9" t="s">
        <v>18185</v>
      </c>
      <c r="D2222" s="10" t="s">
        <v>16004</v>
      </c>
      <c r="E2222" s="174" t="str">
        <f t="shared" si="79"/>
        <v>22187</v>
      </c>
      <c r="F2222" s="175">
        <f>IFERROR(VLOOKUP(D2222,'TPMS-auto'!A:J, 10,0), "Not-in-TPMS")</f>
        <v>8289895421</v>
      </c>
      <c r="G2222" s="175" t="str">
        <f>IFERROR(VLOOKUP(D2222,'TPMS-auto'!A:J,6,0),"Not-in-TPMS")</f>
        <v>022187</v>
      </c>
      <c r="H2222" s="6" t="s">
        <v>14676</v>
      </c>
      <c r="I2222" s="11" t="s">
        <v>20151</v>
      </c>
      <c r="J2222" s="13"/>
      <c r="K2222" s="13" t="s">
        <v>15451</v>
      </c>
      <c r="L2222" s="13" t="s">
        <v>14680</v>
      </c>
      <c r="M2222" s="13"/>
      <c r="N2222" s="13" t="s">
        <v>14680</v>
      </c>
      <c r="O2222" s="13" t="s">
        <v>14680</v>
      </c>
      <c r="P2222" s="166" t="str">
        <f>IFERROR(VLOOKUP(D2222,'TPMS-auto'!A:D, 4,0),"Not-in-TPMS")</f>
        <v>0004766</v>
      </c>
      <c r="Q2222" s="166" t="str">
        <f>VLOOKUP(Table2[[#This Row],[Unit Number]],Ops,3,0)</f>
        <v>Rob &amp; Andrea</v>
      </c>
      <c r="R2222" s="172" t="str">
        <f>IFERROR(VLOOKUP(Table2[[#This Row],[Enterprise ID]], 'ExistingRental-12.11'!A:H, 3, 0), "Not Open On 12.11")</f>
        <v>Not Open On 12.11</v>
      </c>
      <c r="S2222" s="166" t="str">
        <f>IF(Table2[[#This Row],[Start Rental Date]]="New Rental", "New Rental", "Rental Extension Request")</f>
        <v>New Rental</v>
      </c>
      <c r="T2222" s="166" t="str">
        <f>IFERROR(IF(Table2[[#This Row],[Date of this request]]-Table2[[#This Row],[Tech Service Date]]&lt;60, "New Hire Rental", "Truck Breakdown"), "New Hire Rental")</f>
        <v>Truck Breakdown</v>
      </c>
      <c r="U2222" s="166" t="str">
        <f>IFERROR(VLOOKUP(Table2[[#This Row],[Enterprise ID]], 'ExistingRental-12.11'!A:H, 7, 0), "Not Open On 12.11")</f>
        <v>Not Open On 12.11</v>
      </c>
      <c r="V2222" s="172">
        <f>IFERROR(VLOOKUP(Table2[[#This Row],[Enterprise ID]],'Tech-ServiceDate'!A:B,2,0), "EitherNewHire or Termed")</f>
        <v>45760</v>
      </c>
    </row>
    <row r="2223" spans="1:22" ht="33.75" customHeight="1">
      <c r="A2223" s="15">
        <v>46077</v>
      </c>
      <c r="B2223" s="8">
        <v>36070</v>
      </c>
      <c r="C2223" s="9" t="s">
        <v>19549</v>
      </c>
      <c r="D2223" s="10" t="s">
        <v>19067</v>
      </c>
      <c r="E2223" s="174" t="str">
        <f t="shared" si="79"/>
        <v>36070</v>
      </c>
      <c r="F2223" s="175" t="str">
        <f>IFERROR(VLOOKUP(D2223,'TPMS-auto'!A:J, 10,0), "Not-in-TPMS")</f>
        <v>Not-in-TPMS</v>
      </c>
      <c r="G2223" s="175" t="str">
        <f>IFERROR(VLOOKUP(D2223,'TPMS-auto'!A:J,6,0),"Not-in-TPMS")</f>
        <v>Not-in-TPMS</v>
      </c>
      <c r="H2223" s="6" t="s">
        <v>14676</v>
      </c>
      <c r="I2223" s="11" t="s">
        <v>19873</v>
      </c>
      <c r="J2223" s="13" t="s">
        <v>20152</v>
      </c>
      <c r="K2223" s="13" t="s">
        <v>15451</v>
      </c>
      <c r="L2223" s="13" t="s">
        <v>14680</v>
      </c>
      <c r="M2223" s="13"/>
      <c r="N2223" s="13" t="s">
        <v>14680</v>
      </c>
      <c r="O2223" s="13" t="s">
        <v>14680</v>
      </c>
      <c r="P2223" s="166" t="str">
        <f>IFERROR(VLOOKUP(D2223,'TPMS-auto'!A:D, 4,0),"Not-in-TPMS")</f>
        <v>Not-in-TPMS</v>
      </c>
      <c r="Q2223" s="166" t="e">
        <f>VLOOKUP(Table2[[#This Row],[Unit Number]],Ops,3,0)</f>
        <v>#N/A</v>
      </c>
      <c r="R2223" s="172" t="str">
        <f>IFERROR(VLOOKUP(Table2[[#This Row],[Enterprise ID]], 'ExistingRental-12.11'!A:H, 3, 0), "Not Open On 12.11")</f>
        <v>Not Open On 12.11</v>
      </c>
      <c r="S2223" s="166" t="str">
        <f>IF(Table2[[#This Row],[Start Rental Date]]="New Rental", "New Rental", "Rental Extension Request")</f>
        <v>New Rental</v>
      </c>
      <c r="T2223" s="166" t="str">
        <f>IFERROR(IF(Table2[[#This Row],[Date of this request]]-Table2[[#This Row],[Tech Service Date]]&lt;60, "New Hire Rental", "Truck Breakdown"), "New Hire Rental")</f>
        <v>New Hire Rental</v>
      </c>
      <c r="U2223" s="166" t="str">
        <f>IFERROR(VLOOKUP(Table2[[#This Row],[Enterprise ID]], 'ExistingRental-12.11'!A:H, 7, 0), "Not Open On 12.11")</f>
        <v>Not Open On 12.11</v>
      </c>
      <c r="V2223" s="172" t="str">
        <f>IFERROR(VLOOKUP(Table2[[#This Row],[Enterprise ID]],'Tech-ServiceDate'!A:B,2,0), "EitherNewHire or Termed")</f>
        <v>EitherNewHire or Termed</v>
      </c>
    </row>
    <row r="2224" spans="1:22" ht="33.75" customHeight="1">
      <c r="A2224" s="15">
        <v>46077</v>
      </c>
      <c r="B2224" s="8">
        <v>36406</v>
      </c>
      <c r="C2224" s="9" t="s">
        <v>20153</v>
      </c>
      <c r="D2224" s="10" t="s">
        <v>18492</v>
      </c>
      <c r="E2224" s="174" t="str">
        <f t="shared" si="79"/>
        <v>36406</v>
      </c>
      <c r="F2224" s="175">
        <f>IFERROR(VLOOKUP(D2224,'TPMS-auto'!A:J, 10,0), "Not-in-TPMS")</f>
        <v>5189612059</v>
      </c>
      <c r="G2224" s="175" t="str">
        <f>IFERROR(VLOOKUP(D2224,'TPMS-auto'!A:J,6,0),"Not-in-TPMS")</f>
        <v>036406</v>
      </c>
      <c r="H2224" s="6" t="s">
        <v>14676</v>
      </c>
      <c r="I2224" s="11" t="s">
        <v>20154</v>
      </c>
      <c r="J2224" s="13" t="s">
        <v>19294</v>
      </c>
      <c r="K2224" s="13" t="s">
        <v>15451</v>
      </c>
      <c r="L2224" s="13" t="s">
        <v>14680</v>
      </c>
      <c r="M2224" s="13"/>
      <c r="N2224" s="13" t="s">
        <v>14680</v>
      </c>
      <c r="O2224" s="13" t="s">
        <v>14680</v>
      </c>
      <c r="P2224" s="166" t="str">
        <f>IFERROR(VLOOKUP(D2224,'TPMS-auto'!A:D, 4,0),"Not-in-TPMS")</f>
        <v>0007670</v>
      </c>
      <c r="Q2224" s="166" t="str">
        <f>VLOOKUP(Table2[[#This Row],[Unit Number]],Ops,3,0)</f>
        <v>Rob &amp; Andrea</v>
      </c>
      <c r="R2224" s="172" t="str">
        <f>IFERROR(VLOOKUP(Table2[[#This Row],[Enterprise ID]], 'ExistingRental-12.11'!A:H, 3, 0), "Not Open On 12.11")</f>
        <v>Not Open On 12.11</v>
      </c>
      <c r="S2224" s="166" t="str">
        <f>IF(Table2[[#This Row],[Start Rental Date]]="New Rental", "New Rental", "Rental Extension Request")</f>
        <v>New Rental</v>
      </c>
      <c r="T2224" s="166" t="str">
        <f>IFERROR(IF(Table2[[#This Row],[Date of this request]]-Table2[[#This Row],[Tech Service Date]]&lt;60, "New Hire Rental", "Truck Breakdown"), "New Hire Rental")</f>
        <v>Truck Breakdown</v>
      </c>
      <c r="U2224" s="166" t="str">
        <f>IFERROR(VLOOKUP(Table2[[#This Row],[Enterprise ID]], 'ExistingRental-12.11'!A:H, 7, 0), "Not Open On 12.11")</f>
        <v>Not Open On 12.11</v>
      </c>
      <c r="V2224" s="172">
        <f>IFERROR(VLOOKUP(Table2[[#This Row],[Enterprise ID]],'Tech-ServiceDate'!A:B,2,0), "EitherNewHire or Termed")</f>
        <v>45823</v>
      </c>
    </row>
    <row r="2225" spans="1:22" ht="33.75" customHeight="1">
      <c r="A2225" s="15">
        <v>46077</v>
      </c>
      <c r="B2225" s="8">
        <v>46218</v>
      </c>
      <c r="C2225" s="9" t="s">
        <v>17836</v>
      </c>
      <c r="D2225" s="10" t="s">
        <v>692</v>
      </c>
      <c r="E2225" s="174" t="str">
        <f t="shared" si="79"/>
        <v>46218</v>
      </c>
      <c r="F2225" s="175">
        <f>IFERROR(VLOOKUP(D2225,'TPMS-auto'!A:J, 10,0), "Not-in-TPMS")</f>
        <v>9562930202</v>
      </c>
      <c r="G2225" s="175" t="str">
        <f>IFERROR(VLOOKUP(D2225,'TPMS-auto'!A:J,6,0),"Not-in-TPMS")</f>
        <v>046218</v>
      </c>
      <c r="H2225" s="6" t="s">
        <v>14676</v>
      </c>
      <c r="I2225" s="11" t="s">
        <v>19565</v>
      </c>
      <c r="J2225" s="13" t="s">
        <v>20155</v>
      </c>
      <c r="K2225" s="13" t="s">
        <v>15451</v>
      </c>
      <c r="L2225" s="13" t="s">
        <v>14680</v>
      </c>
      <c r="M2225" s="13"/>
      <c r="N2225" s="13" t="s">
        <v>14680</v>
      </c>
      <c r="O2225" s="13" t="s">
        <v>14680</v>
      </c>
      <c r="P2225" s="166" t="str">
        <f>IFERROR(VLOOKUP(D2225,'TPMS-auto'!A:D, 4,0),"Not-in-TPMS")</f>
        <v>0008147</v>
      </c>
      <c r="Q2225" s="166" t="str">
        <f>VLOOKUP(Table2[[#This Row],[Unit Number]],Ops,3,0)</f>
        <v>Carol &amp; Tasha</v>
      </c>
      <c r="R2225" s="172">
        <f>IFERROR(VLOOKUP(Table2[[#This Row],[Enterprise ID]], 'ExistingRental-12.11'!A:H, 3, 0), "Not Open On 12.11")</f>
        <v>45982</v>
      </c>
      <c r="S2225" s="166" t="str">
        <f>IF(Table2[[#This Row],[Start Rental Date]]="New Rental", "New Rental", "Rental Extension Request")</f>
        <v>New Rental</v>
      </c>
      <c r="T2225" s="166" t="str">
        <f>IFERROR(IF(Table2[[#This Row],[Date of this request]]-Table2[[#This Row],[Tech Service Date]]&lt;60, "New Hire Rental", "Truck Breakdown"), "New Hire Rental")</f>
        <v>Truck Breakdown</v>
      </c>
      <c r="U2225" s="166" t="str">
        <f>IFERROR(VLOOKUP(Table2[[#This Row],[Enterprise ID]], 'ExistingRental-12.11'!A:H, 7, 0), "Not Open On 12.11")</f>
        <v>ALDO GAMEZ</v>
      </c>
      <c r="V2225" s="172">
        <f>IFERROR(VLOOKUP(Table2[[#This Row],[Enterprise ID]],'Tech-ServiceDate'!A:B,2,0), "EitherNewHire or Termed")</f>
        <v>38481</v>
      </c>
    </row>
    <row r="2226" spans="1:22" ht="33.75" customHeight="1">
      <c r="A2226" s="15">
        <v>46077</v>
      </c>
      <c r="B2226" s="8">
        <v>23571</v>
      </c>
      <c r="C2226" s="9" t="s">
        <v>20156</v>
      </c>
      <c r="D2226" s="10" t="s">
        <v>17534</v>
      </c>
      <c r="E2226" s="174" t="str">
        <f t="shared" si="79"/>
        <v>23571</v>
      </c>
      <c r="F2226" s="175">
        <f>IFERROR(VLOOKUP(D2226,'TPMS-auto'!A:J, 10,0), "Not-in-TPMS")</f>
        <v>3098682983</v>
      </c>
      <c r="G2226" s="175" t="str">
        <f>IFERROR(VLOOKUP(D2226,'TPMS-auto'!A:J,6,0),"Not-in-TPMS")</f>
        <v>023571</v>
      </c>
      <c r="H2226" s="6" t="s">
        <v>14676</v>
      </c>
      <c r="I2226" s="11"/>
      <c r="J2226" s="13" t="s">
        <v>15426</v>
      </c>
      <c r="K2226" s="13" t="s">
        <v>15451</v>
      </c>
      <c r="L2226" s="13" t="s">
        <v>14680</v>
      </c>
      <c r="M2226" s="13"/>
      <c r="N2226" s="13" t="s">
        <v>14680</v>
      </c>
      <c r="O2226" s="13" t="s">
        <v>14680</v>
      </c>
      <c r="P2226" s="166" t="str">
        <f>IFERROR(VLOOKUP(D2226,'TPMS-auto'!A:D, 4,0),"Not-in-TPMS")</f>
        <v>0008096</v>
      </c>
      <c r="Q2226" s="166" t="str">
        <f>VLOOKUP(Table2[[#This Row],[Unit Number]],Ops,3,0)</f>
        <v>Monica, Cheryl &amp; Machell</v>
      </c>
      <c r="R2226" s="172">
        <f>IFERROR(VLOOKUP(Table2[[#This Row],[Enterprise ID]], 'ExistingRental-12.11'!A:H, 3, 0), "Not Open On 12.11")</f>
        <v>45982</v>
      </c>
      <c r="S2226" s="166" t="str">
        <f>IF(Table2[[#This Row],[Start Rental Date]]="New Rental", "New Rental", "Rental Extension Request")</f>
        <v>New Rental</v>
      </c>
      <c r="T2226" s="166" t="str">
        <f>IFERROR(IF(Table2[[#This Row],[Date of this request]]-Table2[[#This Row],[Tech Service Date]]&lt;60, "New Hire Rental", "Truck Breakdown"), "New Hire Rental")</f>
        <v>Truck Breakdown</v>
      </c>
      <c r="U2226" s="166" t="str">
        <f>IFERROR(VLOOKUP(Table2[[#This Row],[Enterprise ID]], 'ExistingRental-12.11'!A:H, 7, 0), "Not Open On 12.11")</f>
        <v>SEAN JOHNSON</v>
      </c>
      <c r="V2226" s="172">
        <f>IFERROR(VLOOKUP(Table2[[#This Row],[Enterprise ID]],'Tech-ServiceDate'!A:B,2,0), "EitherNewHire or Termed")</f>
        <v>45963</v>
      </c>
    </row>
    <row r="2227" spans="1:22" ht="33.75" customHeight="1">
      <c r="A2227" s="15">
        <v>46077</v>
      </c>
      <c r="B2227" s="8">
        <v>23944</v>
      </c>
      <c r="C2227" s="9" t="s">
        <v>19600</v>
      </c>
      <c r="D2227" s="10" t="s">
        <v>19601</v>
      </c>
      <c r="E2227" s="174" t="str">
        <f t="shared" si="79"/>
        <v>23944</v>
      </c>
      <c r="F2227" s="175" t="str">
        <f>IFERROR(VLOOKUP(D2227,'TPMS-auto'!A:J, 10,0), "Not-in-TPMS")</f>
        <v>Not-in-TPMS</v>
      </c>
      <c r="G2227" s="175" t="str">
        <f>IFERROR(VLOOKUP(D2227,'TPMS-auto'!A:J,6,0),"Not-in-TPMS")</f>
        <v>Not-in-TPMS</v>
      </c>
      <c r="H2227" s="6" t="s">
        <v>14676</v>
      </c>
      <c r="I2227" s="11" t="s">
        <v>20157</v>
      </c>
      <c r="J2227" s="13" t="s">
        <v>20158</v>
      </c>
      <c r="K2227" s="13" t="s">
        <v>15451</v>
      </c>
      <c r="L2227" s="13" t="s">
        <v>14680</v>
      </c>
      <c r="M2227" s="13"/>
      <c r="N2227" s="13" t="s">
        <v>14680</v>
      </c>
      <c r="O2227" s="13" t="s">
        <v>14680</v>
      </c>
      <c r="P2227" s="166" t="str">
        <f>IFERROR(VLOOKUP(D2227,'TPMS-auto'!A:D, 4,0),"Not-in-TPMS")</f>
        <v>Not-in-TPMS</v>
      </c>
      <c r="Q2227" s="166" t="e">
        <f>VLOOKUP(Table2[[#This Row],[Unit Number]],Ops,3,0)</f>
        <v>#N/A</v>
      </c>
      <c r="R2227" s="172" t="str">
        <f>IFERROR(VLOOKUP(Table2[[#This Row],[Enterprise ID]], 'ExistingRental-12.11'!A:H, 3, 0), "Not Open On 12.11")</f>
        <v>Not Open On 12.11</v>
      </c>
      <c r="S2227" s="166" t="str">
        <f>IF(Table2[[#This Row],[Start Rental Date]]="New Rental", "New Rental", "Rental Extension Request")</f>
        <v>New Rental</v>
      </c>
      <c r="T2227" s="166" t="str">
        <f>IFERROR(IF(Table2[[#This Row],[Date of this request]]-Table2[[#This Row],[Tech Service Date]]&lt;60, "New Hire Rental", "Truck Breakdown"), "New Hire Rental")</f>
        <v>New Hire Rental</v>
      </c>
      <c r="U2227" s="166" t="str">
        <f>IFERROR(VLOOKUP(Table2[[#This Row],[Enterprise ID]], 'ExistingRental-12.11'!A:H, 7, 0), "Not Open On 12.11")</f>
        <v>Not Open On 12.11</v>
      </c>
      <c r="V2227" s="172" t="str">
        <f>IFERROR(VLOOKUP(Table2[[#This Row],[Enterprise ID]],'Tech-ServiceDate'!A:B,2,0), "EitherNewHire or Termed")</f>
        <v>EitherNewHire or Termed</v>
      </c>
    </row>
    <row r="2228" spans="1:22" ht="33.75" customHeight="1">
      <c r="A2228" s="15">
        <v>46077</v>
      </c>
      <c r="B2228" s="8">
        <v>61095</v>
      </c>
      <c r="C2228" s="9" t="s">
        <v>19622</v>
      </c>
      <c r="D2228" s="10" t="s">
        <v>14073</v>
      </c>
      <c r="E2228" s="174" t="str">
        <f t="shared" si="79"/>
        <v>61095</v>
      </c>
      <c r="F2228" s="175">
        <f>IFERROR(VLOOKUP(D2228,'TPMS-auto'!A:J, 10,0), "Not-in-TPMS")</f>
        <v>3143630075</v>
      </c>
      <c r="G2228" s="175" t="str">
        <f>IFERROR(VLOOKUP(D2228,'TPMS-auto'!A:J,6,0),"Not-in-TPMS")</f>
        <v>061095</v>
      </c>
      <c r="H2228" s="6" t="s">
        <v>14676</v>
      </c>
      <c r="I2228" s="11" t="s">
        <v>19623</v>
      </c>
      <c r="J2228" s="13" t="s">
        <v>20159</v>
      </c>
      <c r="K2228" s="13" t="s">
        <v>15451</v>
      </c>
      <c r="L2228" s="13" t="s">
        <v>14680</v>
      </c>
      <c r="M2228" s="13"/>
      <c r="N2228" s="13" t="s">
        <v>14680</v>
      </c>
      <c r="O2228" s="13" t="s">
        <v>14680</v>
      </c>
      <c r="P2228" s="166" t="str">
        <f>IFERROR(VLOOKUP(D2228,'TPMS-auto'!A:D, 4,0),"Not-in-TPMS")</f>
        <v>0007323</v>
      </c>
      <c r="Q2228" s="166" t="str">
        <f>VLOOKUP(Table2[[#This Row],[Unit Number]],Ops,3,0)</f>
        <v>Monica, Cheryl &amp; Machell</v>
      </c>
      <c r="R2228" s="172" t="str">
        <f>IFERROR(VLOOKUP(Table2[[#This Row],[Enterprise ID]], 'ExistingRental-12.11'!A:H, 3, 0), "Not Open On 12.11")</f>
        <v>Not Open On 12.11</v>
      </c>
      <c r="S2228" s="166" t="str">
        <f>IF(Table2[[#This Row],[Start Rental Date]]="New Rental", "New Rental", "Rental Extension Request")</f>
        <v>New Rental</v>
      </c>
      <c r="T2228" s="166" t="str">
        <f>IFERROR(IF(Table2[[#This Row],[Date of this request]]-Table2[[#This Row],[Tech Service Date]]&lt;60, "New Hire Rental", "Truck Breakdown"), "New Hire Rental")</f>
        <v>Truck Breakdown</v>
      </c>
      <c r="U2228" s="166" t="str">
        <f>IFERROR(VLOOKUP(Table2[[#This Row],[Enterprise ID]], 'ExistingRental-12.11'!A:H, 7, 0), "Not Open On 12.11")</f>
        <v>Not Open On 12.11</v>
      </c>
      <c r="V2228" s="172">
        <f>IFERROR(VLOOKUP(Table2[[#This Row],[Enterprise ID]],'Tech-ServiceDate'!A:B,2,0), "EitherNewHire or Termed")</f>
        <v>32224</v>
      </c>
    </row>
    <row r="2229" spans="1:22" ht="33.75" customHeight="1">
      <c r="A2229" s="15">
        <v>46077</v>
      </c>
      <c r="B2229" s="8">
        <v>61401</v>
      </c>
      <c r="C2229" s="9" t="s">
        <v>20160</v>
      </c>
      <c r="D2229" s="10" t="s">
        <v>20161</v>
      </c>
      <c r="E2229" s="174" t="str">
        <f t="shared" si="79"/>
        <v>61401</v>
      </c>
      <c r="F2229" s="175">
        <f>IFERROR(VLOOKUP(D2229,'TPMS-auto'!A:J, 10,0), "Not-in-TPMS")</f>
        <v>2148462650</v>
      </c>
      <c r="G2229" s="175" t="str">
        <f>IFERROR(VLOOKUP(D2229,'TPMS-auto'!A:J,6,0),"Not-in-TPMS")</f>
        <v>061401</v>
      </c>
      <c r="H2229" s="6" t="s">
        <v>14676</v>
      </c>
      <c r="I2229" s="11" t="s">
        <v>20162</v>
      </c>
      <c r="J2229" s="13" t="s">
        <v>20163</v>
      </c>
      <c r="K2229" s="13" t="s">
        <v>15451</v>
      </c>
      <c r="L2229" s="13" t="s">
        <v>14680</v>
      </c>
      <c r="M2229" s="13"/>
      <c r="N2229" s="13" t="s">
        <v>14680</v>
      </c>
      <c r="O2229" s="13" t="s">
        <v>14680</v>
      </c>
      <c r="P2229" s="166" t="str">
        <f>IFERROR(VLOOKUP(D2229,'TPMS-auto'!A:D, 4,0),"Not-in-TPMS")</f>
        <v>0007995</v>
      </c>
      <c r="Q2229" s="166" t="str">
        <f>VLOOKUP(Table2[[#This Row],[Unit Number]],Ops,3,0)</f>
        <v>Carol &amp; Tasha</v>
      </c>
      <c r="R2229" s="172" t="str">
        <f>IFERROR(VLOOKUP(Table2[[#This Row],[Enterprise ID]], 'ExistingRental-12.11'!A:H, 3, 0), "Not Open On 12.11")</f>
        <v>Not Open On 12.11</v>
      </c>
      <c r="S2229" s="166" t="str">
        <f>IF(Table2[[#This Row],[Start Rental Date]]="New Rental", "New Rental", "Rental Extension Request")</f>
        <v>New Rental</v>
      </c>
      <c r="T2229" s="166" t="str">
        <f>IFERROR(IF(Table2[[#This Row],[Date of this request]]-Table2[[#This Row],[Tech Service Date]]&lt;60, "New Hire Rental", "Truck Breakdown"), "New Hire Rental")</f>
        <v>Truck Breakdown</v>
      </c>
      <c r="U2229" s="166" t="str">
        <f>IFERROR(VLOOKUP(Table2[[#This Row],[Enterprise ID]], 'ExistingRental-12.11'!A:H, 7, 0), "Not Open On 12.11")</f>
        <v>Not Open On 12.11</v>
      </c>
      <c r="V2229" s="172">
        <f>IFERROR(VLOOKUP(Table2[[#This Row],[Enterprise ID]],'Tech-ServiceDate'!A:B,2,0), "EitherNewHire or Termed")</f>
        <v>44747</v>
      </c>
    </row>
    <row r="2230" spans="1:22" ht="33.75" customHeight="1">
      <c r="A2230" s="15">
        <v>46077</v>
      </c>
      <c r="B2230" s="8">
        <v>61198</v>
      </c>
      <c r="C2230" s="9" t="s">
        <v>19593</v>
      </c>
      <c r="D2230" s="10" t="s">
        <v>19594</v>
      </c>
      <c r="E2230" s="174" t="str">
        <f t="shared" si="79"/>
        <v>61198</v>
      </c>
      <c r="F2230" s="175" t="str">
        <f>IFERROR(VLOOKUP(D2230,'TPMS-auto'!A:J, 10,0), "Not-in-TPMS")</f>
        <v>Not-in-TPMS</v>
      </c>
      <c r="G2230" s="175" t="str">
        <f>IFERROR(VLOOKUP(D2230,'TPMS-auto'!A:J,6,0),"Not-in-TPMS")</f>
        <v>Not-in-TPMS</v>
      </c>
      <c r="H2230" s="6">
        <v>46059</v>
      </c>
      <c r="I2230" s="2" t="s">
        <v>19738</v>
      </c>
      <c r="J2230" s="13" t="s">
        <v>20164</v>
      </c>
      <c r="K2230" s="13" t="s">
        <v>15451</v>
      </c>
      <c r="L2230" s="13" t="s">
        <v>14680</v>
      </c>
      <c r="M2230" s="13"/>
      <c r="N2230" s="13" t="s">
        <v>14680</v>
      </c>
      <c r="O2230" s="13" t="s">
        <v>14680</v>
      </c>
      <c r="P2230" s="166" t="str">
        <f>IFERROR(VLOOKUP(D2230,'TPMS-auto'!A:D, 4,0),"Not-in-TPMS")</f>
        <v>Not-in-TPMS</v>
      </c>
      <c r="Q2230" s="166" t="e">
        <f>VLOOKUP(Table2[[#This Row],[Unit Number]],Ops,3,0)</f>
        <v>#N/A</v>
      </c>
      <c r="R2230" s="172" t="str">
        <f>IFERROR(VLOOKUP(Table2[[#This Row],[Enterprise ID]], 'ExistingRental-12.11'!A:H, 3, 0), "Not Open On 12.11")</f>
        <v>Not Open On 12.11</v>
      </c>
      <c r="S2230" s="166" t="str">
        <f>IF(Table2[[#This Row],[Start Rental Date]]="New Rental", "New Rental", "Rental Extension Request")</f>
        <v>Rental Extension Request</v>
      </c>
      <c r="T2230" s="166" t="str">
        <f>IFERROR(IF(Table2[[#This Row],[Date of this request]]-Table2[[#This Row],[Tech Service Date]]&lt;60, "New Hire Rental", "Truck Breakdown"), "New Hire Rental")</f>
        <v>New Hire Rental</v>
      </c>
      <c r="U2230" s="166" t="str">
        <f>IFERROR(VLOOKUP(Table2[[#This Row],[Enterprise ID]], 'ExistingRental-12.11'!A:H, 7, 0), "Not Open On 12.11")</f>
        <v>Not Open On 12.11</v>
      </c>
      <c r="V2230" s="172" t="str">
        <f>IFERROR(VLOOKUP(Table2[[#This Row],[Enterprise ID]],'Tech-ServiceDate'!A:B,2,0), "EitherNewHire or Termed")</f>
        <v>EitherNewHire or Termed</v>
      </c>
    </row>
    <row r="2231" spans="1:22" ht="33.75" customHeight="1">
      <c r="A2231" s="15">
        <v>46077</v>
      </c>
      <c r="B2231" s="8">
        <v>47270</v>
      </c>
      <c r="C2231" s="9" t="s">
        <v>19563</v>
      </c>
      <c r="D2231" s="10" t="s">
        <v>13993</v>
      </c>
      <c r="E2231" s="174" t="str">
        <f t="shared" si="79"/>
        <v>47270</v>
      </c>
      <c r="F2231" s="175">
        <f>IFERROR(VLOOKUP(D2231,'TPMS-auto'!A:J, 10,0), "Not-in-TPMS")</f>
        <v>5054479428</v>
      </c>
      <c r="G2231" s="175" t="str">
        <f>IFERROR(VLOOKUP(D2231,'TPMS-auto'!A:J,6,0),"Not-in-TPMS")</f>
        <v>047270</v>
      </c>
      <c r="H2231" s="12">
        <v>46071</v>
      </c>
      <c r="I2231" s="11" t="s">
        <v>20165</v>
      </c>
      <c r="J2231" s="13" t="s">
        <v>20166</v>
      </c>
      <c r="K2231" s="13" t="s">
        <v>15451</v>
      </c>
      <c r="L2231" s="13" t="s">
        <v>14680</v>
      </c>
      <c r="M2231" s="13"/>
      <c r="N2231" s="13" t="s">
        <v>14680</v>
      </c>
      <c r="O2231" s="13" t="s">
        <v>14680</v>
      </c>
      <c r="P2231" s="166" t="str">
        <f>IFERROR(VLOOKUP(D2231,'TPMS-auto'!A:D, 4,0),"Not-in-TPMS")</f>
        <v>0007088</v>
      </c>
      <c r="Q2231" s="166" t="str">
        <f>VLOOKUP(Table2[[#This Row],[Unit Number]],Ops,3,0)</f>
        <v>Carol &amp; Tasha</v>
      </c>
      <c r="R2231" s="172" t="str">
        <f>IFERROR(VLOOKUP(Table2[[#This Row],[Enterprise ID]], 'ExistingRental-12.11'!A:H, 3, 0), "Not Open On 12.11")</f>
        <v>Not Open On 12.11</v>
      </c>
      <c r="S2231" s="166" t="str">
        <f>IF(Table2[[#This Row],[Start Rental Date]]="New Rental", "New Rental", "Rental Extension Request")</f>
        <v>Rental Extension Request</v>
      </c>
      <c r="T2231" s="166" t="str">
        <f>IFERROR(IF(Table2[[#This Row],[Date of this request]]-Table2[[#This Row],[Tech Service Date]]&lt;60, "New Hire Rental", "Truck Breakdown"), "New Hire Rental")</f>
        <v>Truck Breakdown</v>
      </c>
      <c r="U2231" s="166" t="str">
        <f>IFERROR(VLOOKUP(Table2[[#This Row],[Enterprise ID]], 'ExistingRental-12.11'!A:H, 7, 0), "Not Open On 12.11")</f>
        <v>Not Open On 12.11</v>
      </c>
      <c r="V2231" s="172">
        <f>IFERROR(VLOOKUP(Table2[[#This Row],[Enterprise ID]],'Tech-ServiceDate'!A:B,2,0), "EitherNewHire or Termed")</f>
        <v>40679</v>
      </c>
    </row>
    <row r="2232" spans="1:22" ht="33.75" customHeight="1">
      <c r="A2232" s="15">
        <v>46077</v>
      </c>
      <c r="B2232" s="8">
        <v>21091</v>
      </c>
      <c r="C2232" s="9" t="s">
        <v>20167</v>
      </c>
      <c r="D2232" s="10" t="s">
        <v>7846</v>
      </c>
      <c r="E2232" s="174" t="str">
        <f t="shared" si="79"/>
        <v>21091</v>
      </c>
      <c r="F2232" s="175">
        <f>IFERROR(VLOOKUP(D2232,'TPMS-auto'!A:J, 10,0), "Not-in-TPMS")</f>
        <v>6262032405</v>
      </c>
      <c r="G2232" s="175" t="str">
        <f>IFERROR(VLOOKUP(D2232,'TPMS-auto'!A:J,6,0),"Not-in-TPMS")</f>
        <v>021091</v>
      </c>
      <c r="H2232" s="6" t="s">
        <v>14676</v>
      </c>
      <c r="I2232" s="11" t="s">
        <v>18277</v>
      </c>
      <c r="J2232" s="13" t="s">
        <v>18649</v>
      </c>
      <c r="K2232" s="13" t="s">
        <v>15451</v>
      </c>
      <c r="L2232" s="13" t="s">
        <v>14680</v>
      </c>
      <c r="M2232" s="13"/>
      <c r="N2232" s="13" t="s">
        <v>14680</v>
      </c>
      <c r="O2232" s="13" t="s">
        <v>14680</v>
      </c>
      <c r="P2232" s="166" t="str">
        <f>IFERROR(VLOOKUP(D2232,'TPMS-auto'!A:D, 4,0),"Not-in-TPMS")</f>
        <v>0007108</v>
      </c>
      <c r="Q2232" s="166" t="str">
        <f>VLOOKUP(Table2[[#This Row],[Unit Number]],Ops,3,0)</f>
        <v>Carol &amp; Tasha</v>
      </c>
      <c r="R2232" s="172" t="str">
        <f>IFERROR(VLOOKUP(Table2[[#This Row],[Enterprise ID]], 'ExistingRental-12.11'!A:H, 3, 0), "Not Open On 12.11")</f>
        <v>Not Open On 12.11</v>
      </c>
      <c r="S2232" s="166" t="str">
        <f>IF(Table2[[#This Row],[Start Rental Date]]="New Rental", "New Rental", "Rental Extension Request")</f>
        <v>New Rental</v>
      </c>
      <c r="T2232" s="166" t="str">
        <f>IFERROR(IF(Table2[[#This Row],[Date of this request]]-Table2[[#This Row],[Tech Service Date]]&lt;60, "New Hire Rental", "Truck Breakdown"), "New Hire Rental")</f>
        <v>Truck Breakdown</v>
      </c>
      <c r="U2232" s="166" t="str">
        <f>IFERROR(VLOOKUP(Table2[[#This Row],[Enterprise ID]], 'ExistingRental-12.11'!A:H, 7, 0), "Not Open On 12.11")</f>
        <v>Not Open On 12.11</v>
      </c>
      <c r="V2232" s="172">
        <f>IFERROR(VLOOKUP(Table2[[#This Row],[Enterprise ID]],'Tech-ServiceDate'!A:B,2,0), "EitherNewHire or Termed")</f>
        <v>40785</v>
      </c>
    </row>
    <row r="2233" spans="1:22" ht="33.75" customHeight="1">
      <c r="A2233" s="15">
        <v>46077</v>
      </c>
      <c r="B2233" s="8">
        <v>6121</v>
      </c>
      <c r="C2233" s="9" t="s">
        <v>20168</v>
      </c>
      <c r="D2233" s="10" t="s">
        <v>12500</v>
      </c>
      <c r="E2233" s="174" t="str">
        <f t="shared" si="79"/>
        <v>6121</v>
      </c>
      <c r="F2233" s="175">
        <f>IFERROR(VLOOKUP(D2233,'TPMS-auto'!A:J, 10,0), "Not-in-TPMS")</f>
        <v>7038435717</v>
      </c>
      <c r="G2233" s="175" t="str">
        <f>IFERROR(VLOOKUP(D2233,'TPMS-auto'!A:J,6,0),"Not-in-TPMS")</f>
        <v>006121</v>
      </c>
      <c r="H2233" s="6" t="s">
        <v>14676</v>
      </c>
      <c r="I2233" s="11" t="s">
        <v>14879</v>
      </c>
      <c r="J2233" s="13" t="s">
        <v>20169</v>
      </c>
      <c r="K2233" s="13" t="s">
        <v>15451</v>
      </c>
      <c r="L2233" s="13" t="s">
        <v>14680</v>
      </c>
      <c r="M2233" s="13"/>
      <c r="N2233" s="13" t="s">
        <v>14680</v>
      </c>
      <c r="O2233" s="13" t="s">
        <v>14680</v>
      </c>
      <c r="P2233" s="166" t="str">
        <f>IFERROR(VLOOKUP(D2233,'TPMS-auto'!A:D, 4,0),"Not-in-TPMS")</f>
        <v>0007084</v>
      </c>
      <c r="Q2233" s="166" t="str">
        <f>VLOOKUP(Table2[[#This Row],[Unit Number]],Ops,3,0)</f>
        <v>Monica, Cheryl &amp; Machell</v>
      </c>
      <c r="R2233" s="172">
        <f>IFERROR(VLOOKUP(Table2[[#This Row],[Enterprise ID]], 'ExistingRental-12.11'!A:H, 3, 0), "Not Open On 12.11")</f>
        <v>45994</v>
      </c>
      <c r="S2233" s="166" t="str">
        <f>IF(Table2[[#This Row],[Start Rental Date]]="New Rental", "New Rental", "Rental Extension Request")</f>
        <v>New Rental</v>
      </c>
      <c r="T2233" s="166" t="str">
        <f>IFERROR(IF(Table2[[#This Row],[Date of this request]]-Table2[[#This Row],[Tech Service Date]]&lt;60, "New Hire Rental", "Truck Breakdown"), "New Hire Rental")</f>
        <v>Truck Breakdown</v>
      </c>
      <c r="U2233" s="166" t="str">
        <f>IFERROR(VLOOKUP(Table2[[#This Row],[Enterprise ID]], 'ExistingRental-12.11'!A:H, 7, 0), "Not Open On 12.11")</f>
        <v>SOLOMON FESSHAYE</v>
      </c>
      <c r="V2233" s="172">
        <f>IFERROR(VLOOKUP(Table2[[#This Row],[Enterprise ID]],'Tech-ServiceDate'!A:B,2,0), "EitherNewHire or Termed")</f>
        <v>44629</v>
      </c>
    </row>
    <row r="2234" spans="1:22" ht="33.75" customHeight="1">
      <c r="A2234" s="15">
        <v>46077</v>
      </c>
      <c r="B2234" s="8">
        <v>36418</v>
      </c>
      <c r="C2234" s="9" t="s">
        <v>20170</v>
      </c>
      <c r="D2234" s="10" t="s">
        <v>20171</v>
      </c>
      <c r="E2234" s="174" t="str">
        <f t="shared" si="79"/>
        <v>36418</v>
      </c>
      <c r="F2234" s="175" t="str">
        <f>IFERROR(VLOOKUP(D2234,'TPMS-auto'!A:J, 10,0), "Not-in-TPMS")</f>
        <v>Not-in-TPMS</v>
      </c>
      <c r="G2234" s="175" t="str">
        <f>IFERROR(VLOOKUP(D2234,'TPMS-auto'!A:J,6,0),"Not-in-TPMS")</f>
        <v>Not-in-TPMS</v>
      </c>
      <c r="H2234" s="6" t="s">
        <v>14676</v>
      </c>
      <c r="I2234" s="11"/>
      <c r="J2234" s="13"/>
      <c r="K2234" s="13"/>
      <c r="L2234" s="13"/>
      <c r="M2234" s="13"/>
      <c r="N2234" s="13" t="s">
        <v>14680</v>
      </c>
      <c r="O2234" s="13" t="s">
        <v>14680</v>
      </c>
      <c r="P2234" s="166" t="str">
        <f>IFERROR(VLOOKUP(D2234,'TPMS-auto'!A:D, 4,0),"Not-in-TPMS")</f>
        <v>Not-in-TPMS</v>
      </c>
      <c r="Q2234" s="166" t="e">
        <f>VLOOKUP(Table2[[#This Row],[Unit Number]],Ops,3,0)</f>
        <v>#N/A</v>
      </c>
      <c r="R2234" s="172" t="str">
        <f>IFERROR(VLOOKUP(Table2[[#This Row],[Enterprise ID]], 'ExistingRental-12.11'!A:H, 3, 0), "Not Open On 12.11")</f>
        <v>Not Open On 12.11</v>
      </c>
      <c r="S2234" s="166" t="str">
        <f>IF(Table2[[#This Row],[Start Rental Date]]="New Rental", "New Rental", "Rental Extension Request")</f>
        <v>New Rental</v>
      </c>
      <c r="T2234" s="166" t="str">
        <f>IFERROR(IF(Table2[[#This Row],[Date of this request]]-Table2[[#This Row],[Tech Service Date]]&lt;60, "New Hire Rental", "Truck Breakdown"), "New Hire Rental")</f>
        <v>New Hire Rental</v>
      </c>
      <c r="U2234" s="166" t="str">
        <f>IFERROR(VLOOKUP(Table2[[#This Row],[Enterprise ID]], 'ExistingRental-12.11'!A:H, 7, 0), "Not Open On 12.11")</f>
        <v>Not Open On 12.11</v>
      </c>
      <c r="V2234" s="172" t="str">
        <f>IFERROR(VLOOKUP(Table2[[#This Row],[Enterprise ID]],'Tech-ServiceDate'!A:B,2,0), "EitherNewHire or Termed")</f>
        <v>EitherNewHire or Termed</v>
      </c>
    </row>
    <row r="2235" spans="1:22" ht="33.75" customHeight="1">
      <c r="A2235" s="15">
        <v>46077</v>
      </c>
      <c r="B2235" s="8">
        <v>37342</v>
      </c>
      <c r="C2235" s="9" t="s">
        <v>19746</v>
      </c>
      <c r="D2235" s="10" t="s">
        <v>19747</v>
      </c>
      <c r="E2235" s="174" t="str">
        <f t="shared" ref="E2235:E2298" si="80">TRIM(B2235)</f>
        <v>37342</v>
      </c>
      <c r="F2235" s="175">
        <f>IFERROR(VLOOKUP(D2235,'TPMS-auto'!A:J, 10,0), "Not-in-TPMS")</f>
        <v>4179010464</v>
      </c>
      <c r="G2235" s="175" t="str">
        <f>IFERROR(VLOOKUP(D2235,'TPMS-auto'!A:J,6,0),"Not-in-TPMS")</f>
        <v>037342</v>
      </c>
      <c r="H2235" s="12">
        <v>46071</v>
      </c>
      <c r="I2235" s="11" t="s">
        <v>19893</v>
      </c>
      <c r="J2235" s="13" t="s">
        <v>19749</v>
      </c>
      <c r="K2235" s="3" t="s">
        <v>14679</v>
      </c>
      <c r="L2235" s="13" t="s">
        <v>14680</v>
      </c>
      <c r="M2235" s="13"/>
      <c r="N2235" s="13" t="s">
        <v>14680</v>
      </c>
      <c r="O2235" s="13" t="s">
        <v>14680</v>
      </c>
      <c r="P2235" s="166" t="str">
        <f>IFERROR(VLOOKUP(D2235,'TPMS-auto'!A:D, 4,0),"Not-in-TPMS")</f>
        <v>0008420</v>
      </c>
      <c r="Q2235" s="166" t="str">
        <f>VLOOKUP(Table2[[#This Row],[Unit Number]],Ops,3,0)</f>
        <v>Rob &amp; Andrea</v>
      </c>
      <c r="R2235" s="172" t="str">
        <f>IFERROR(VLOOKUP(Table2[[#This Row],[Enterprise ID]], 'ExistingRental-12.11'!A:H, 3, 0), "Not Open On 12.11")</f>
        <v>Not Open On 12.11</v>
      </c>
      <c r="S2235" s="166" t="str">
        <f>IF(Table2[[#This Row],[Start Rental Date]]="New Rental", "New Rental", "Rental Extension Request")</f>
        <v>Rental Extension Request</v>
      </c>
      <c r="T2235" s="166" t="str">
        <f>IFERROR(IF(Table2[[#This Row],[Date of this request]]-Table2[[#This Row],[Tech Service Date]]&lt;60, "New Hire Rental", "Truck Breakdown"), "New Hire Rental")</f>
        <v>Truck Breakdown</v>
      </c>
      <c r="U2235" s="166" t="str">
        <f>IFERROR(VLOOKUP(Table2[[#This Row],[Enterprise ID]], 'ExistingRental-12.11'!A:H, 7, 0), "Not Open On 12.11")</f>
        <v>Not Open On 12.11</v>
      </c>
      <c r="V2235" s="172">
        <f>IFERROR(VLOOKUP(Table2[[#This Row],[Enterprise ID]],'Tech-ServiceDate'!A:B,2,0), "EitherNewHire or Termed")</f>
        <v>45816</v>
      </c>
    </row>
    <row r="2236" spans="1:22" ht="33.75" customHeight="1">
      <c r="A2236" s="15">
        <v>46077</v>
      </c>
      <c r="B2236" s="8">
        <v>21234</v>
      </c>
      <c r="C2236" s="9" t="s">
        <v>19288</v>
      </c>
      <c r="D2236" s="10" t="s">
        <v>19289</v>
      </c>
      <c r="E2236" s="174" t="str">
        <f t="shared" si="80"/>
        <v>21234</v>
      </c>
      <c r="F2236" s="175" t="str">
        <f>IFERROR(VLOOKUP(D2236,'TPMS-auto'!A:J, 10,0), "Not-in-TPMS")</f>
        <v>Not-in-TPMS</v>
      </c>
      <c r="G2236" s="175" t="str">
        <f>IFERROR(VLOOKUP(D2236,'TPMS-auto'!A:J,6,0),"Not-in-TPMS")</f>
        <v>Not-in-TPMS</v>
      </c>
      <c r="H2236" s="6" t="s">
        <v>14676</v>
      </c>
      <c r="I2236" s="11"/>
      <c r="J2236" s="13" t="s">
        <v>18628</v>
      </c>
      <c r="K2236" s="3" t="s">
        <v>14679</v>
      </c>
      <c r="L2236" s="13" t="s">
        <v>14680</v>
      </c>
      <c r="M2236" s="13"/>
      <c r="N2236" s="13" t="s">
        <v>14680</v>
      </c>
      <c r="O2236" s="13" t="s">
        <v>14680</v>
      </c>
      <c r="P2236" s="166" t="str">
        <f>IFERROR(VLOOKUP(D2236,'TPMS-auto'!A:D, 4,0),"Not-in-TPMS")</f>
        <v>Not-in-TPMS</v>
      </c>
      <c r="Q2236" s="166" t="e">
        <f>VLOOKUP(Table2[[#This Row],[Unit Number]],Ops,3,0)</f>
        <v>#N/A</v>
      </c>
      <c r="R2236" s="172" t="str">
        <f>IFERROR(VLOOKUP(Table2[[#This Row],[Enterprise ID]], 'ExistingRental-12.11'!A:H, 3, 0), "Not Open On 12.11")</f>
        <v>Not Open On 12.11</v>
      </c>
      <c r="S2236" s="166" t="str">
        <f>IF(Table2[[#This Row],[Start Rental Date]]="New Rental", "New Rental", "Rental Extension Request")</f>
        <v>New Rental</v>
      </c>
      <c r="T2236" s="166" t="str">
        <f>IFERROR(IF(Table2[[#This Row],[Date of this request]]-Table2[[#This Row],[Tech Service Date]]&lt;60, "New Hire Rental", "Truck Breakdown"), "New Hire Rental")</f>
        <v>New Hire Rental</v>
      </c>
      <c r="U2236" s="166" t="str">
        <f>IFERROR(VLOOKUP(Table2[[#This Row],[Enterprise ID]], 'ExistingRental-12.11'!A:H, 7, 0), "Not Open On 12.11")</f>
        <v>Not Open On 12.11</v>
      </c>
      <c r="V2236" s="172" t="str">
        <f>IFERROR(VLOOKUP(Table2[[#This Row],[Enterprise ID]],'Tech-ServiceDate'!A:B,2,0), "EitherNewHire or Termed")</f>
        <v>EitherNewHire or Termed</v>
      </c>
    </row>
    <row r="2237" spans="1:22" ht="33.75" customHeight="1">
      <c r="A2237" s="15">
        <v>46077</v>
      </c>
      <c r="B2237" s="8">
        <v>47119</v>
      </c>
      <c r="C2237" s="9" t="s">
        <v>20144</v>
      </c>
      <c r="D2237" s="10" t="s">
        <v>20145</v>
      </c>
      <c r="E2237" s="174" t="str">
        <f t="shared" si="80"/>
        <v>47119</v>
      </c>
      <c r="F2237" s="175">
        <f>IFERROR(VLOOKUP(D2237,'TPMS-auto'!A:J, 10,0), "Not-in-TPMS")</f>
        <v>8088500736</v>
      </c>
      <c r="G2237" s="175" t="str">
        <f>IFERROR(VLOOKUP(D2237,'TPMS-auto'!A:J,6,0),"Not-in-TPMS")</f>
        <v>036957</v>
      </c>
      <c r="H2237" s="6" t="s">
        <v>14676</v>
      </c>
      <c r="I2237" s="11" t="s">
        <v>20172</v>
      </c>
      <c r="J2237" s="13" t="s">
        <v>18649</v>
      </c>
      <c r="K2237" s="3" t="s">
        <v>14679</v>
      </c>
      <c r="L2237" s="13" t="s">
        <v>14680</v>
      </c>
      <c r="M2237" s="13"/>
      <c r="N2237" s="13" t="s">
        <v>14680</v>
      </c>
      <c r="O2237" s="13" t="s">
        <v>14680</v>
      </c>
      <c r="P2237" s="166" t="str">
        <f>IFERROR(VLOOKUP(D2237,'TPMS-auto'!A:D, 4,0),"Not-in-TPMS")</f>
        <v>0008158</v>
      </c>
      <c r="Q2237" s="166" t="str">
        <f>VLOOKUP(Table2[[#This Row],[Unit Number]],Ops,3,0)</f>
        <v>Carol &amp; Tasha</v>
      </c>
      <c r="R2237" s="172" t="str">
        <f>IFERROR(VLOOKUP(Table2[[#This Row],[Enterprise ID]], 'ExistingRental-12.11'!A:H, 3, 0), "Not Open On 12.11")</f>
        <v>Not Open On 12.11</v>
      </c>
      <c r="S2237" s="166" t="str">
        <f>IF(Table2[[#This Row],[Start Rental Date]]="New Rental", "New Rental", "Rental Extension Request")</f>
        <v>New Rental</v>
      </c>
      <c r="T2237" s="166" t="str">
        <f>IFERROR(IF(Table2[[#This Row],[Date of this request]]-Table2[[#This Row],[Tech Service Date]]&lt;60, "New Hire Rental", "Truck Breakdown"), "New Hire Rental")</f>
        <v>Truck Breakdown</v>
      </c>
      <c r="U2237" s="166" t="str">
        <f>IFERROR(VLOOKUP(Table2[[#This Row],[Enterprise ID]], 'ExistingRental-12.11'!A:H, 7, 0), "Not Open On 12.11")</f>
        <v>Not Open On 12.11</v>
      </c>
      <c r="V2237" s="172">
        <f>IFERROR(VLOOKUP(Table2[[#This Row],[Enterprise ID]],'Tech-ServiceDate'!A:B,2,0), "EitherNewHire or Termed")</f>
        <v>45711</v>
      </c>
    </row>
    <row r="2238" spans="1:22" ht="33.75" customHeight="1">
      <c r="A2238" s="15">
        <v>46077</v>
      </c>
      <c r="B2238" s="8">
        <v>23548</v>
      </c>
      <c r="C2238" s="9" t="s">
        <v>20173</v>
      </c>
      <c r="D2238" s="10" t="s">
        <v>20174</v>
      </c>
      <c r="E2238" s="174" t="str">
        <f t="shared" si="80"/>
        <v>23548</v>
      </c>
      <c r="F2238" s="175" t="str">
        <f>IFERROR(VLOOKUP(D2238,'TPMS-auto'!A:J, 10,0), "Not-in-TPMS")</f>
        <v>Not-in-TPMS</v>
      </c>
      <c r="G2238" s="175" t="str">
        <f>IFERROR(VLOOKUP(D2238,'TPMS-auto'!A:J,6,0),"Not-in-TPMS")</f>
        <v>Not-in-TPMS</v>
      </c>
      <c r="H2238" s="6" t="s">
        <v>14676</v>
      </c>
      <c r="I2238" s="11" t="s">
        <v>20175</v>
      </c>
      <c r="J2238" s="13" t="s">
        <v>20176</v>
      </c>
      <c r="K2238" s="3" t="s">
        <v>14679</v>
      </c>
      <c r="L2238" s="13" t="s">
        <v>14680</v>
      </c>
      <c r="M2238" s="13"/>
      <c r="N2238" s="13" t="s">
        <v>14680</v>
      </c>
      <c r="O2238" s="13" t="s">
        <v>14680</v>
      </c>
      <c r="P2238" s="166" t="str">
        <f>IFERROR(VLOOKUP(D2238,'TPMS-auto'!A:D, 4,0),"Not-in-TPMS")</f>
        <v>Not-in-TPMS</v>
      </c>
      <c r="Q2238" s="166" t="e">
        <f>VLOOKUP(Table2[[#This Row],[Unit Number]],Ops,3,0)</f>
        <v>#N/A</v>
      </c>
      <c r="R2238" s="172" t="str">
        <f>IFERROR(VLOOKUP(Table2[[#This Row],[Enterprise ID]], 'ExistingRental-12.11'!A:H, 3, 0), "Not Open On 12.11")</f>
        <v>Not Open On 12.11</v>
      </c>
      <c r="S2238" s="166" t="str">
        <f>IF(Table2[[#This Row],[Start Rental Date]]="New Rental", "New Rental", "Rental Extension Request")</f>
        <v>New Rental</v>
      </c>
      <c r="T2238" s="166" t="str">
        <f>IFERROR(IF(Table2[[#This Row],[Date of this request]]-Table2[[#This Row],[Tech Service Date]]&lt;60, "New Hire Rental", "Truck Breakdown"), "New Hire Rental")</f>
        <v>New Hire Rental</v>
      </c>
      <c r="U2238" s="166" t="str">
        <f>IFERROR(VLOOKUP(Table2[[#This Row],[Enterprise ID]], 'ExistingRental-12.11'!A:H, 7, 0), "Not Open On 12.11")</f>
        <v>Not Open On 12.11</v>
      </c>
      <c r="V2238" s="172" t="str">
        <f>IFERROR(VLOOKUP(Table2[[#This Row],[Enterprise ID]],'Tech-ServiceDate'!A:B,2,0), "EitherNewHire or Termed")</f>
        <v>EitherNewHire or Termed</v>
      </c>
    </row>
    <row r="2239" spans="1:22" ht="33.75" customHeight="1">
      <c r="A2239" s="15">
        <v>46077</v>
      </c>
      <c r="B2239" s="8">
        <v>36307</v>
      </c>
      <c r="C2239" s="9" t="s">
        <v>19484</v>
      </c>
      <c r="D2239" s="10" t="s">
        <v>10179</v>
      </c>
      <c r="E2239" s="174" t="str">
        <f t="shared" si="80"/>
        <v>36307</v>
      </c>
      <c r="F2239" s="175">
        <f>IFERROR(VLOOKUP(D2239,'TPMS-auto'!A:J, 10,0), "Not-in-TPMS")</f>
        <v>8655009585</v>
      </c>
      <c r="G2239" s="175" t="str">
        <f>IFERROR(VLOOKUP(D2239,'TPMS-auto'!A:J,6,0),"Not-in-TPMS")</f>
        <v>036307</v>
      </c>
      <c r="H2239" s="6" t="s">
        <v>14676</v>
      </c>
      <c r="I2239" s="11" t="s">
        <v>19225</v>
      </c>
      <c r="J2239" s="13" t="s">
        <v>20177</v>
      </c>
      <c r="K2239" s="13"/>
      <c r="L2239" s="13"/>
      <c r="M2239" s="13"/>
      <c r="N2239" s="13" t="s">
        <v>14680</v>
      </c>
      <c r="O2239" s="13" t="s">
        <v>14680</v>
      </c>
      <c r="P2239" s="166" t="str">
        <f>IFERROR(VLOOKUP(D2239,'TPMS-auto'!A:D, 4,0),"Not-in-TPMS")</f>
        <v>0004766</v>
      </c>
      <c r="Q2239" s="166" t="str">
        <f>VLOOKUP(Table2[[#This Row],[Unit Number]],Ops,3,0)</f>
        <v>Rob &amp; Andrea</v>
      </c>
      <c r="R2239" s="172" t="str">
        <f>IFERROR(VLOOKUP(Table2[[#This Row],[Enterprise ID]], 'ExistingRental-12.11'!A:H, 3, 0), "Not Open On 12.11")</f>
        <v>Not Open On 12.11</v>
      </c>
      <c r="S2239" s="166" t="str">
        <f>IF(Table2[[#This Row],[Start Rental Date]]="New Rental", "New Rental", "Rental Extension Request")</f>
        <v>New Rental</v>
      </c>
      <c r="T2239" s="166" t="str">
        <f>IFERROR(IF(Table2[[#This Row],[Date of this request]]-Table2[[#This Row],[Tech Service Date]]&lt;60, "New Hire Rental", "Truck Breakdown"), "New Hire Rental")</f>
        <v>Truck Breakdown</v>
      </c>
      <c r="U2239" s="166" t="str">
        <f>IFERROR(VLOOKUP(Table2[[#This Row],[Enterprise ID]], 'ExistingRental-12.11'!A:H, 7, 0), "Not Open On 12.11")</f>
        <v>Not Open On 12.11</v>
      </c>
      <c r="V2239" s="172">
        <f>IFERROR(VLOOKUP(Table2[[#This Row],[Enterprise ID]],'Tech-ServiceDate'!A:B,2,0), "EitherNewHire or Termed")</f>
        <v>36703</v>
      </c>
    </row>
    <row r="2240" spans="1:22" ht="33.75" customHeight="1">
      <c r="A2240" s="15">
        <v>46077</v>
      </c>
      <c r="B2240" s="7">
        <v>47371</v>
      </c>
      <c r="C2240" s="4" t="s">
        <v>19104</v>
      </c>
      <c r="D2240" s="5" t="s">
        <v>19105</v>
      </c>
      <c r="E2240" s="176" t="str">
        <f t="shared" si="80"/>
        <v>47371</v>
      </c>
      <c r="F2240" s="181">
        <f>IFERROR(VLOOKUP(D2240,'TPMS-auto'!A:J, 10,0), "Not-in-TPMS")</f>
        <v>4129061159</v>
      </c>
      <c r="G2240" s="181" t="str">
        <f>IFERROR(VLOOKUP(D2240,'TPMS-auto'!A:J,6,0),"Not-in-TPMS")</f>
        <v>047371</v>
      </c>
      <c r="H2240" s="6" t="s">
        <v>14676</v>
      </c>
      <c r="I2240" s="2" t="s">
        <v>19106</v>
      </c>
      <c r="J2240" s="3" t="s">
        <v>20178</v>
      </c>
      <c r="K2240" s="3" t="s">
        <v>14679</v>
      </c>
      <c r="L2240" s="13" t="s">
        <v>14680</v>
      </c>
      <c r="M2240" s="13"/>
      <c r="N2240" s="13" t="s">
        <v>14680</v>
      </c>
      <c r="O2240" s="13" t="s">
        <v>14680</v>
      </c>
      <c r="P2240" s="166" t="str">
        <f>IFERROR(VLOOKUP(D2240,'TPMS-auto'!A:D, 4,0),"Not-in-TPMS")</f>
        <v>0006141</v>
      </c>
      <c r="Q2240" s="166" t="str">
        <f>VLOOKUP(Table2[[#This Row],[Unit Number]],Ops,3,0)</f>
        <v>Monica, Cheryl &amp; Machell</v>
      </c>
      <c r="R2240" s="173" t="str">
        <f>IFERROR(VLOOKUP(Table2[[#This Row],[Enterprise ID]], 'ExistingRental-12.11'!A:H, 3, 0), "Not Open On 12.11")</f>
        <v>Not Open On 12.11</v>
      </c>
      <c r="S2240" s="167" t="str">
        <f>IF(Table2[[#This Row],[Start Rental Date]]="New Rental", "New Rental", "Rental Extension Request")</f>
        <v>New Rental</v>
      </c>
      <c r="T2240" s="167" t="str">
        <f>IFERROR(IF(Table2[[#This Row],[Date of this request]]-Table2[[#This Row],[Tech Service Date]]&lt;60, "New Hire Rental", "Truck Breakdown"), "New Hire Rental")</f>
        <v>Truck Breakdown</v>
      </c>
      <c r="U2240" s="167" t="str">
        <f>IFERROR(VLOOKUP(Table2[[#This Row],[Enterprise ID]], 'ExistingRental-12.11'!A:H, 7, 0), "Not Open On 12.11")</f>
        <v>Not Open On 12.11</v>
      </c>
      <c r="V2240" s="173">
        <f>IFERROR(VLOOKUP(Table2[[#This Row],[Enterprise ID]],'Tech-ServiceDate'!A:B,2,0), "EitherNewHire or Termed")</f>
        <v>45823</v>
      </c>
    </row>
    <row r="2241" spans="1:22" ht="33.75" customHeight="1">
      <c r="A2241" s="15">
        <v>46078</v>
      </c>
      <c r="B2241" s="8">
        <v>46668</v>
      </c>
      <c r="C2241" s="9" t="s">
        <v>20179</v>
      </c>
      <c r="D2241" s="10" t="s">
        <v>10526</v>
      </c>
      <c r="E2241" s="174" t="str">
        <f t="shared" si="80"/>
        <v>46668</v>
      </c>
      <c r="F2241" s="175">
        <f>IFERROR(VLOOKUP(D2241,'TPMS-auto'!A:J, 10,0), "Not-in-TPMS")</f>
        <v>3213332278</v>
      </c>
      <c r="G2241" s="175" t="str">
        <f>IFERROR(VLOOKUP(D2241,'TPMS-auto'!A:J,6,0),"Not-in-TPMS")</f>
        <v>046668</v>
      </c>
      <c r="H2241" s="6" t="s">
        <v>14676</v>
      </c>
      <c r="I2241" s="11" t="s">
        <v>20180</v>
      </c>
      <c r="J2241" s="13" t="s">
        <v>20181</v>
      </c>
      <c r="K2241" s="3" t="s">
        <v>14679</v>
      </c>
      <c r="L2241" s="13" t="s">
        <v>14680</v>
      </c>
      <c r="M2241" s="13"/>
      <c r="N2241" s="13" t="s">
        <v>14680</v>
      </c>
      <c r="O2241" s="13" t="s">
        <v>14680</v>
      </c>
      <c r="P2241" s="166" t="str">
        <f>IFERROR(VLOOKUP(D2241,'TPMS-auto'!A:D, 4,0),"Not-in-TPMS")</f>
        <v>0007435</v>
      </c>
      <c r="Q2241" s="166" t="str">
        <f>VLOOKUP(Table2[[#This Row],[Unit Number]],Ops,3,0)</f>
        <v>Rob &amp; Andrea</v>
      </c>
      <c r="R2241" s="172" t="str">
        <f>IFERROR(VLOOKUP(Table2[[#This Row],[Enterprise ID]], 'ExistingRental-12.11'!A:H, 3, 0), "Not Open On 12.11")</f>
        <v>Not Open On 12.11</v>
      </c>
      <c r="S2241" s="166" t="str">
        <f>IF(Table2[[#This Row],[Start Rental Date]]="New Rental", "New Rental", "Rental Extension Request")</f>
        <v>New Rental</v>
      </c>
      <c r="T2241" s="166" t="str">
        <f>IFERROR(IF(Table2[[#This Row],[Date of this request]]-Table2[[#This Row],[Tech Service Date]]&lt;60, "New Hire Rental", "Truck Breakdown"), "New Hire Rental")</f>
        <v>Truck Breakdown</v>
      </c>
      <c r="U2241" s="166" t="str">
        <f>IFERROR(VLOOKUP(Table2[[#This Row],[Enterprise ID]], 'ExistingRental-12.11'!A:H, 7, 0), "Not Open On 12.11")</f>
        <v>Not Open On 12.11</v>
      </c>
      <c r="V2241" s="172">
        <f>IFERROR(VLOOKUP(Table2[[#This Row],[Enterprise ID]],'Tech-ServiceDate'!A:B,2,0), "EitherNewHire or Termed")</f>
        <v>38986</v>
      </c>
    </row>
    <row r="2242" spans="1:22" ht="33.75" customHeight="1">
      <c r="A2242" s="15">
        <v>46078</v>
      </c>
      <c r="B2242" s="8">
        <v>61373</v>
      </c>
      <c r="C2242" s="9" t="s">
        <v>20182</v>
      </c>
      <c r="D2242" s="10" t="s">
        <v>20183</v>
      </c>
      <c r="E2242" s="174" t="str">
        <f t="shared" si="80"/>
        <v>61373</v>
      </c>
      <c r="F2242" s="175" t="str">
        <f>IFERROR(VLOOKUP(D2242,'TPMS-auto'!A:J, 10,0), "Not-in-TPMS")</f>
        <v>Not-in-TPMS</v>
      </c>
      <c r="G2242" s="175" t="str">
        <f>IFERROR(VLOOKUP(D2242,'TPMS-auto'!A:J,6,0),"Not-in-TPMS")</f>
        <v>Not-in-TPMS</v>
      </c>
      <c r="H2242" s="6" t="s">
        <v>14676</v>
      </c>
      <c r="I2242" s="2"/>
      <c r="J2242" s="13" t="s">
        <v>15260</v>
      </c>
      <c r="K2242" s="3" t="s">
        <v>14679</v>
      </c>
      <c r="L2242" s="13" t="s">
        <v>14680</v>
      </c>
      <c r="M2242" s="13"/>
      <c r="N2242" s="13" t="s">
        <v>14680</v>
      </c>
      <c r="O2242" s="13" t="s">
        <v>14680</v>
      </c>
      <c r="P2242" s="166" t="str">
        <f>IFERROR(VLOOKUP(D2242,'TPMS-auto'!A:D, 4,0),"Not-in-TPMS")</f>
        <v>Not-in-TPMS</v>
      </c>
      <c r="Q2242" s="166" t="e">
        <f>VLOOKUP(Table2[[#This Row],[Unit Number]],Ops,3,0)</f>
        <v>#N/A</v>
      </c>
      <c r="R2242" s="172" t="str">
        <f>IFERROR(VLOOKUP(Table2[[#This Row],[Enterprise ID]], 'ExistingRental-12.11'!A:H, 3, 0), "Not Open On 12.11")</f>
        <v>Not Open On 12.11</v>
      </c>
      <c r="S2242" s="166" t="str">
        <f>IF(Table2[[#This Row],[Start Rental Date]]="New Rental", "New Rental", "Rental Extension Request")</f>
        <v>New Rental</v>
      </c>
      <c r="T2242" s="166" t="str">
        <f>IFERROR(IF(Table2[[#This Row],[Date of this request]]-Table2[[#This Row],[Tech Service Date]]&lt;60, "New Hire Rental", "Truck Breakdown"), "New Hire Rental")</f>
        <v>New Hire Rental</v>
      </c>
      <c r="U2242" s="166" t="str">
        <f>IFERROR(VLOOKUP(Table2[[#This Row],[Enterprise ID]], 'ExistingRental-12.11'!A:H, 7, 0), "Not Open On 12.11")</f>
        <v>Not Open On 12.11</v>
      </c>
      <c r="V2242" s="172" t="str">
        <f>IFERROR(VLOOKUP(Table2[[#This Row],[Enterprise ID]],'Tech-ServiceDate'!A:B,2,0), "EitherNewHire or Termed")</f>
        <v>EitherNewHire or Termed</v>
      </c>
    </row>
    <row r="2243" spans="1:22" ht="33.75" customHeight="1">
      <c r="A2243" s="15">
        <v>46078</v>
      </c>
      <c r="B2243" s="8">
        <v>61666</v>
      </c>
      <c r="C2243" s="9" t="s">
        <v>17925</v>
      </c>
      <c r="D2243" s="10" t="s">
        <v>17926</v>
      </c>
      <c r="E2243" s="174" t="str">
        <f t="shared" si="80"/>
        <v>61666</v>
      </c>
      <c r="F2243" s="175">
        <f>IFERROR(VLOOKUP(D2243,'TPMS-auto'!A:J, 10,0), "Not-in-TPMS")</f>
        <v>4326031006</v>
      </c>
      <c r="G2243" s="175" t="str">
        <f>IFERROR(VLOOKUP(D2243,'TPMS-auto'!A:J,6,0),"Not-in-TPMS")</f>
        <v>046261</v>
      </c>
      <c r="H2243" s="6" t="s">
        <v>14676</v>
      </c>
      <c r="I2243" s="12"/>
      <c r="J2243" s="13" t="s">
        <v>20184</v>
      </c>
      <c r="K2243" s="3" t="s">
        <v>14679</v>
      </c>
      <c r="L2243" s="13" t="s">
        <v>14680</v>
      </c>
      <c r="M2243" s="13"/>
      <c r="N2243" s="13" t="s">
        <v>14680</v>
      </c>
      <c r="O2243" s="13" t="s">
        <v>14680</v>
      </c>
      <c r="P2243" s="166" t="str">
        <f>IFERROR(VLOOKUP(D2243,'TPMS-auto'!A:D, 4,0),"Not-in-TPMS")</f>
        <v>0008147</v>
      </c>
      <c r="Q2243" s="166" t="str">
        <f>VLOOKUP(Table2[[#This Row],[Unit Number]],Ops,3,0)</f>
        <v>Carol &amp; Tasha</v>
      </c>
      <c r="R2243" s="172">
        <f>IFERROR(VLOOKUP(Table2[[#This Row],[Enterprise ID]], 'ExistingRental-12.11'!A:H, 3, 0), "Not Open On 12.11")</f>
        <v>45989</v>
      </c>
      <c r="S2243" s="166" t="str">
        <f>IF(Table2[[#This Row],[Start Rental Date]]="New Rental", "New Rental", "Rental Extension Request")</f>
        <v>New Rental</v>
      </c>
      <c r="T2243" s="166" t="str">
        <f>IFERROR(IF(Table2[[#This Row],[Date of this request]]-Table2[[#This Row],[Tech Service Date]]&lt;60, "New Hire Rental", "Truck Breakdown"), "New Hire Rental")</f>
        <v>Truck Breakdown</v>
      </c>
      <c r="U2243" s="166" t="str">
        <f>IFERROR(VLOOKUP(Table2[[#This Row],[Enterprise ID]], 'ExistingRental-12.11'!A:H, 7, 0), "Not Open On 12.11")</f>
        <v>CHRISTOPHER COOPER</v>
      </c>
      <c r="V2243" s="172">
        <f>IFERROR(VLOOKUP(Table2[[#This Row],[Enterprise ID]],'Tech-ServiceDate'!A:B,2,0), "EitherNewHire or Termed")</f>
        <v>45970</v>
      </c>
    </row>
    <row r="2244" spans="1:22" ht="33.75" customHeight="1">
      <c r="A2244" s="15">
        <v>46078</v>
      </c>
      <c r="B2244" s="8">
        <v>61262</v>
      </c>
      <c r="C2244" s="9" t="s">
        <v>20041</v>
      </c>
      <c r="D2244" s="10" t="s">
        <v>12506</v>
      </c>
      <c r="E2244" s="174" t="str">
        <f t="shared" si="80"/>
        <v>61262</v>
      </c>
      <c r="F2244" s="175">
        <f>IFERROR(VLOOKUP(D2244,'TPMS-auto'!A:J, 10,0), "Not-in-TPMS")</f>
        <v>4178340417</v>
      </c>
      <c r="G2244" s="175" t="str">
        <f>IFERROR(VLOOKUP(D2244,'TPMS-auto'!A:J,6,0),"Not-in-TPMS")</f>
        <v>061262</v>
      </c>
      <c r="H2244" s="6" t="s">
        <v>14676</v>
      </c>
      <c r="I2244" s="11" t="s">
        <v>20185</v>
      </c>
      <c r="J2244" s="13"/>
      <c r="K2244" s="13"/>
      <c r="L2244" s="13"/>
      <c r="M2244" s="13"/>
      <c r="N2244" s="13" t="s">
        <v>14680</v>
      </c>
      <c r="O2244" s="13" t="s">
        <v>14680</v>
      </c>
      <c r="P2244" s="166" t="str">
        <f>IFERROR(VLOOKUP(D2244,'TPMS-auto'!A:D, 4,0),"Not-in-TPMS")</f>
        <v>0008420</v>
      </c>
      <c r="Q2244" s="166" t="str">
        <f>VLOOKUP(Table2[[#This Row],[Unit Number]],Ops,3,0)</f>
        <v>Rob &amp; Andrea</v>
      </c>
      <c r="R2244" s="172" t="str">
        <f>IFERROR(VLOOKUP(Table2[[#This Row],[Enterprise ID]], 'ExistingRental-12.11'!A:H, 3, 0), "Not Open On 12.11")</f>
        <v>Not Open On 12.11</v>
      </c>
      <c r="S2244" s="166" t="str">
        <f>IF(Table2[[#This Row],[Start Rental Date]]="New Rental", "New Rental", "Rental Extension Request")</f>
        <v>New Rental</v>
      </c>
      <c r="T2244" s="166" t="str">
        <f>IFERROR(IF(Table2[[#This Row],[Date of this request]]-Table2[[#This Row],[Tech Service Date]]&lt;60, "New Hire Rental", "Truck Breakdown"), "New Hire Rental")</f>
        <v>Truck Breakdown</v>
      </c>
      <c r="U2244" s="166" t="str">
        <f>IFERROR(VLOOKUP(Table2[[#This Row],[Enterprise ID]], 'ExistingRental-12.11'!A:H, 7, 0), "Not Open On 12.11")</f>
        <v>Not Open On 12.11</v>
      </c>
      <c r="V2244" s="172">
        <f>IFERROR(VLOOKUP(Table2[[#This Row],[Enterprise ID]],'Tech-ServiceDate'!A:B,2,0), "EitherNewHire or Termed")</f>
        <v>30779</v>
      </c>
    </row>
    <row r="2245" spans="1:22" ht="33.75" customHeight="1">
      <c r="A2245" s="15">
        <v>46078</v>
      </c>
      <c r="B2245" s="7">
        <v>23396</v>
      </c>
      <c r="C2245" s="4" t="s">
        <v>20186</v>
      </c>
      <c r="D2245" s="5" t="s">
        <v>20187</v>
      </c>
      <c r="E2245" s="176" t="str">
        <f t="shared" si="80"/>
        <v>23396</v>
      </c>
      <c r="F2245" s="181" t="str">
        <f>IFERROR(VLOOKUP(D2245,'TPMS-auto'!A:J, 10,0), "Not-in-TPMS")</f>
        <v>Not-in-TPMS</v>
      </c>
      <c r="G2245" s="181" t="str">
        <f>IFERROR(VLOOKUP(D2245,'TPMS-auto'!A:J,6,0),"Not-in-TPMS")</f>
        <v>Not-in-TPMS</v>
      </c>
      <c r="H2245" s="6" t="s">
        <v>14676</v>
      </c>
      <c r="I2245" s="2"/>
      <c r="J2245" s="3" t="s">
        <v>20188</v>
      </c>
      <c r="K2245" s="3" t="s">
        <v>14679</v>
      </c>
      <c r="L2245" s="13" t="s">
        <v>14680</v>
      </c>
      <c r="M2245" s="13"/>
      <c r="N2245" s="13" t="s">
        <v>14680</v>
      </c>
      <c r="O2245" s="13" t="s">
        <v>14680</v>
      </c>
      <c r="P2245" s="166" t="str">
        <f>IFERROR(VLOOKUP(D2245,'TPMS-auto'!A:D, 4,0),"Not-in-TPMS")</f>
        <v>Not-in-TPMS</v>
      </c>
      <c r="Q2245" s="166" t="e">
        <f>VLOOKUP(Table2[[#This Row],[Unit Number]],Ops,3,0)</f>
        <v>#N/A</v>
      </c>
      <c r="R2245" s="173" t="str">
        <f>IFERROR(VLOOKUP(Table2[[#This Row],[Enterprise ID]], 'ExistingRental-12.11'!A:H, 3, 0), "Not Open On 12.11")</f>
        <v>Not Open On 12.11</v>
      </c>
      <c r="S2245" s="167" t="str">
        <f>IF(Table2[[#This Row],[Start Rental Date]]="New Rental", "New Rental", "Rental Extension Request")</f>
        <v>New Rental</v>
      </c>
      <c r="T2245" s="167" t="str">
        <f>IFERROR(IF(Table2[[#This Row],[Date of this request]]-Table2[[#This Row],[Tech Service Date]]&lt;60, "New Hire Rental", "Truck Breakdown"), "New Hire Rental")</f>
        <v>New Hire Rental</v>
      </c>
      <c r="U2245" s="167" t="str">
        <f>IFERROR(VLOOKUP(Table2[[#This Row],[Enterprise ID]], 'ExistingRental-12.11'!A:H, 7, 0), "Not Open On 12.11")</f>
        <v>Not Open On 12.11</v>
      </c>
      <c r="V2245" s="173" t="str">
        <f>IFERROR(VLOOKUP(Table2[[#This Row],[Enterprise ID]],'Tech-ServiceDate'!A:B,2,0), "EitherNewHire or Termed")</f>
        <v>EitherNewHire or Termed</v>
      </c>
    </row>
    <row r="2246" spans="1:22" ht="33.75" customHeight="1">
      <c r="A2246" s="15">
        <v>46078</v>
      </c>
      <c r="B2246" s="7">
        <v>46034</v>
      </c>
      <c r="C2246" s="4" t="s">
        <v>20189</v>
      </c>
      <c r="D2246" s="5" t="s">
        <v>16792</v>
      </c>
      <c r="E2246" s="176" t="str">
        <f t="shared" si="80"/>
        <v>46034</v>
      </c>
      <c r="F2246" s="181">
        <f>IFERROR(VLOOKUP(D2246,'TPMS-auto'!A:J, 10,0), "Not-in-TPMS")</f>
        <v>9162052067</v>
      </c>
      <c r="G2246" s="181" t="str">
        <f>IFERROR(VLOOKUP(D2246,'TPMS-auto'!A:J,6,0),"Not-in-TPMS")</f>
        <v>046034</v>
      </c>
      <c r="H2246" s="6" t="s">
        <v>14676</v>
      </c>
      <c r="I2246" s="2" t="s">
        <v>20190</v>
      </c>
      <c r="J2246" s="3" t="s">
        <v>16227</v>
      </c>
      <c r="K2246" s="3" t="s">
        <v>14679</v>
      </c>
      <c r="L2246" s="13" t="s">
        <v>14680</v>
      </c>
      <c r="M2246" s="13"/>
      <c r="N2246" s="13" t="s">
        <v>14680</v>
      </c>
      <c r="O2246" s="13" t="s">
        <v>14680</v>
      </c>
      <c r="P2246" s="166" t="str">
        <f>IFERROR(VLOOKUP(D2246,'TPMS-auto'!A:D, 4,0),"Not-in-TPMS")</f>
        <v>0008184</v>
      </c>
      <c r="Q2246" s="166" t="str">
        <f>VLOOKUP(Table2[[#This Row],[Unit Number]],Ops,3,0)</f>
        <v>Carol &amp; Tasha</v>
      </c>
      <c r="R2246" s="173" t="str">
        <f>IFERROR(VLOOKUP(Table2[[#This Row],[Enterprise ID]], 'ExistingRental-12.11'!A:H, 3, 0), "Not Open On 12.11")</f>
        <v>Not Open On 12.11</v>
      </c>
      <c r="S2246" s="167" t="str">
        <f>IF(Table2[[#This Row],[Start Rental Date]]="New Rental", "New Rental", "Rental Extension Request")</f>
        <v>New Rental</v>
      </c>
      <c r="T2246" s="167" t="str">
        <f>IFERROR(IF(Table2[[#This Row],[Date of this request]]-Table2[[#This Row],[Tech Service Date]]&lt;60, "New Hire Rental", "Truck Breakdown"), "New Hire Rental")</f>
        <v>Truck Breakdown</v>
      </c>
      <c r="U2246" s="167" t="str">
        <f>IFERROR(VLOOKUP(Table2[[#This Row],[Enterprise ID]], 'ExistingRental-12.11'!A:H, 7, 0), "Not Open On 12.11")</f>
        <v>Not Open On 12.11</v>
      </c>
      <c r="V2246" s="173">
        <f>IFERROR(VLOOKUP(Table2[[#This Row],[Enterprise ID]],'Tech-ServiceDate'!A:B,2,0), "EitherNewHire or Termed")</f>
        <v>44167</v>
      </c>
    </row>
    <row r="2247" spans="1:22" ht="33.75" customHeight="1">
      <c r="A2247" s="15">
        <v>46078</v>
      </c>
      <c r="B2247" s="7">
        <v>61340</v>
      </c>
      <c r="C2247" s="4" t="s">
        <v>18579</v>
      </c>
      <c r="D2247" s="5" t="s">
        <v>508</v>
      </c>
      <c r="E2247" s="176" t="str">
        <f t="shared" si="80"/>
        <v>61340</v>
      </c>
      <c r="F2247" s="181">
        <f>IFERROR(VLOOKUP(D2247,'TPMS-auto'!A:J, 10,0), "Not-in-TPMS")</f>
        <v>5109939018</v>
      </c>
      <c r="G2247" s="181" t="str">
        <f>IFERROR(VLOOKUP(D2247,'TPMS-auto'!A:J,6,0),"Not-in-TPMS")</f>
        <v>061340</v>
      </c>
      <c r="H2247" s="6" t="s">
        <v>14676</v>
      </c>
      <c r="I2247" s="2" t="s">
        <v>20191</v>
      </c>
      <c r="J2247" s="3" t="s">
        <v>20192</v>
      </c>
      <c r="K2247" s="3" t="s">
        <v>14679</v>
      </c>
      <c r="L2247" s="13" t="s">
        <v>14680</v>
      </c>
      <c r="M2247" s="13"/>
      <c r="N2247" s="13" t="s">
        <v>14680</v>
      </c>
      <c r="O2247" s="13" t="s">
        <v>14680</v>
      </c>
      <c r="P2247" s="166" t="str">
        <f>IFERROR(VLOOKUP(D2247,'TPMS-auto'!A:D, 4,0),"Not-in-TPMS")</f>
        <v>0008184</v>
      </c>
      <c r="Q2247" s="166" t="str">
        <f>VLOOKUP(Table2[[#This Row],[Unit Number]],Ops,3,0)</f>
        <v>Carol &amp; Tasha</v>
      </c>
      <c r="R2247" s="173" t="str">
        <f>IFERROR(VLOOKUP(Table2[[#This Row],[Enterprise ID]], 'ExistingRental-12.11'!A:H, 3, 0), "Not Open On 12.11")</f>
        <v>Not Open On 12.11</v>
      </c>
      <c r="S2247" s="167" t="str">
        <f>IF(Table2[[#This Row],[Start Rental Date]]="New Rental", "New Rental", "Rental Extension Request")</f>
        <v>New Rental</v>
      </c>
      <c r="T2247" s="167" t="str">
        <f>IFERROR(IF(Table2[[#This Row],[Date of this request]]-Table2[[#This Row],[Tech Service Date]]&lt;60, "New Hire Rental", "Truck Breakdown"), "New Hire Rental")</f>
        <v>Truck Breakdown</v>
      </c>
      <c r="U2247" s="167" t="str">
        <f>IFERROR(VLOOKUP(Table2[[#This Row],[Enterprise ID]], 'ExistingRental-12.11'!A:H, 7, 0), "Not Open On 12.11")</f>
        <v>Not Open On 12.11</v>
      </c>
      <c r="V2247" s="173">
        <f>IFERROR(VLOOKUP(Table2[[#This Row],[Enterprise ID]],'Tech-ServiceDate'!A:B,2,0), "EitherNewHire or Termed")</f>
        <v>40283</v>
      </c>
    </row>
    <row r="2248" spans="1:22" ht="33.75" customHeight="1">
      <c r="A2248" s="15">
        <v>46078</v>
      </c>
      <c r="B2248" s="8">
        <v>46691</v>
      </c>
      <c r="C2248" s="9" t="s">
        <v>17436</v>
      </c>
      <c r="D2248" s="10" t="s">
        <v>16879</v>
      </c>
      <c r="E2248" s="174" t="str">
        <f t="shared" si="80"/>
        <v>46691</v>
      </c>
      <c r="F2248" s="175">
        <f>IFERROR(VLOOKUP(D2248,'TPMS-auto'!A:J, 10,0), "Not-in-TPMS")</f>
        <v>3187530054</v>
      </c>
      <c r="G2248" s="175">
        <v>46691</v>
      </c>
      <c r="H2248" s="6" t="s">
        <v>14676</v>
      </c>
      <c r="I2248" s="11" t="s">
        <v>20193</v>
      </c>
      <c r="J2248" s="13" t="s">
        <v>18811</v>
      </c>
      <c r="K2248" s="3" t="s">
        <v>14679</v>
      </c>
      <c r="L2248" s="13" t="s">
        <v>14680</v>
      </c>
      <c r="M2248" s="13"/>
      <c r="N2248" s="13" t="s">
        <v>14680</v>
      </c>
      <c r="O2248" s="13" t="s">
        <v>14680</v>
      </c>
      <c r="P2248" s="166" t="str">
        <f>IFERROR(VLOOKUP(D2248,'TPMS-auto'!A:D, 4,0),"Not-in-TPMS")</f>
        <v>0008206</v>
      </c>
      <c r="Q2248" s="166" t="str">
        <f>VLOOKUP(Table2[[#This Row],[Unit Number]],Ops,3,0)</f>
        <v>Monica, Cheryl &amp; Machell</v>
      </c>
      <c r="R2248" s="172" t="str">
        <f>IFERROR(VLOOKUP(Table2[[#This Row],[Enterprise ID]], 'ExistingRental-12.11'!A:H, 3, 0), "Not Open On 12.11")</f>
        <v>Not Open On 12.11</v>
      </c>
      <c r="S2248" s="166" t="str">
        <f>IF(Table2[[#This Row],[Start Rental Date]]="New Rental", "New Rental", "Rental Extension Request")</f>
        <v>New Rental</v>
      </c>
      <c r="T2248" s="166" t="str">
        <f>IFERROR(IF(Table2[[#This Row],[Date of this request]]-Table2[[#This Row],[Tech Service Date]]&lt;60, "New Hire Rental", "Truck Breakdown"), "New Hire Rental")</f>
        <v>Truck Breakdown</v>
      </c>
      <c r="U2248" s="166" t="str">
        <f>IFERROR(VLOOKUP(Table2[[#This Row],[Enterprise ID]], 'ExistingRental-12.11'!A:H, 7, 0), "Not Open On 12.11")</f>
        <v>Not Open On 12.11</v>
      </c>
      <c r="V2248" s="172">
        <f>IFERROR(VLOOKUP(Table2[[#This Row],[Enterprise ID]],'Tech-ServiceDate'!A:B,2,0), "EitherNewHire or Termed")</f>
        <v>45942</v>
      </c>
    </row>
    <row r="2249" spans="1:22" ht="33.75" customHeight="1">
      <c r="A2249" s="15">
        <v>46078</v>
      </c>
      <c r="B2249" s="8">
        <v>46452</v>
      </c>
      <c r="C2249" s="9" t="s">
        <v>20194</v>
      </c>
      <c r="D2249" s="10" t="s">
        <v>20195</v>
      </c>
      <c r="E2249" s="174" t="str">
        <f t="shared" si="80"/>
        <v>46452</v>
      </c>
      <c r="F2249" s="175">
        <f>IFERROR(VLOOKUP(D2249,'TPMS-auto'!A:J, 10,0), "Not-in-TPMS")</f>
        <v>6617411779</v>
      </c>
      <c r="G2249" s="175" t="str">
        <f>IFERROR(VLOOKUP(D2249,'TPMS-auto'!A:J,6,0),"Not-in-TPMS")</f>
        <v>046452</v>
      </c>
      <c r="H2249" s="6" t="s">
        <v>14676</v>
      </c>
      <c r="I2249" s="11" t="s">
        <v>20196</v>
      </c>
      <c r="J2249" s="13" t="s">
        <v>20197</v>
      </c>
      <c r="K2249" s="3" t="s">
        <v>14679</v>
      </c>
      <c r="L2249" s="13" t="s">
        <v>14680</v>
      </c>
      <c r="M2249" s="13"/>
      <c r="N2249" s="13" t="s">
        <v>14680</v>
      </c>
      <c r="O2249" s="13" t="s">
        <v>14680</v>
      </c>
      <c r="P2249" s="166" t="str">
        <f>IFERROR(VLOOKUP(D2249,'TPMS-auto'!A:D, 4,0),"Not-in-TPMS")</f>
        <v>0008366</v>
      </c>
      <c r="Q2249" s="166" t="str">
        <f>VLOOKUP(Table2[[#This Row],[Unit Number]],Ops,3,0)</f>
        <v>Carol &amp; Tasha</v>
      </c>
      <c r="R2249" s="172" t="str">
        <f>IFERROR(VLOOKUP(Table2[[#This Row],[Enterprise ID]], 'ExistingRental-12.11'!A:H, 3, 0), "Not Open On 12.11")</f>
        <v>Not Open On 12.11</v>
      </c>
      <c r="S2249" s="166" t="str">
        <f>IF(Table2[[#This Row],[Start Rental Date]]="New Rental", "New Rental", "Rental Extension Request")</f>
        <v>New Rental</v>
      </c>
      <c r="T2249" s="166" t="str">
        <f>IFERROR(IF(Table2[[#This Row],[Date of this request]]-Table2[[#This Row],[Tech Service Date]]&lt;60, "New Hire Rental", "Truck Breakdown"), "New Hire Rental")</f>
        <v>Truck Breakdown</v>
      </c>
      <c r="U2249" s="166" t="str">
        <f>IFERROR(VLOOKUP(Table2[[#This Row],[Enterprise ID]], 'ExistingRental-12.11'!A:H, 7, 0), "Not Open On 12.11")</f>
        <v>Not Open On 12.11</v>
      </c>
      <c r="V2249" s="172">
        <f>IFERROR(VLOOKUP(Table2[[#This Row],[Enterprise ID]],'Tech-ServiceDate'!A:B,2,0), "EitherNewHire or Termed")</f>
        <v>44840</v>
      </c>
    </row>
    <row r="2250" spans="1:22" ht="33.75" customHeight="1">
      <c r="A2250" s="15">
        <v>46078</v>
      </c>
      <c r="B2250" s="8">
        <v>61232</v>
      </c>
      <c r="C2250" s="9" t="s">
        <v>16393</v>
      </c>
      <c r="D2250" s="10" t="s">
        <v>16394</v>
      </c>
      <c r="E2250" s="174" t="str">
        <f t="shared" si="80"/>
        <v>61232</v>
      </c>
      <c r="F2250" s="175">
        <f>IFERROR(VLOOKUP(D2250,'TPMS-auto'!A:J, 10,0), "Not-in-TPMS")</f>
        <v>3347464222</v>
      </c>
      <c r="G2250" s="175" t="str">
        <f>IFERROR(VLOOKUP(D2250,'TPMS-auto'!A:J,6,0),"Not-in-TPMS")</f>
        <v>061232</v>
      </c>
      <c r="H2250" s="6">
        <v>46309</v>
      </c>
      <c r="I2250" s="11"/>
      <c r="J2250" s="13" t="s">
        <v>14846</v>
      </c>
      <c r="K2250" s="13"/>
      <c r="L2250" s="13"/>
      <c r="M2250" s="13"/>
      <c r="N2250" s="13" t="s">
        <v>14680</v>
      </c>
      <c r="O2250" s="13" t="s">
        <v>14680</v>
      </c>
      <c r="P2250" s="166" t="str">
        <f>IFERROR(VLOOKUP(D2250,'TPMS-auto'!A:D, 4,0),"Not-in-TPMS")</f>
        <v>0008035</v>
      </c>
      <c r="Q2250" s="166" t="str">
        <f>VLOOKUP(Table2[[#This Row],[Unit Number]],Ops,3,0)</f>
        <v>Rob &amp; Andrea</v>
      </c>
      <c r="R2250" s="172">
        <f>IFERROR(VLOOKUP(Table2[[#This Row],[Enterprise ID]], 'ExistingRental-12.11'!A:H, 3, 0), "Not Open On 12.11")</f>
        <v>45945</v>
      </c>
      <c r="S2250" s="166" t="str">
        <f>IF(Table2[[#This Row],[Start Rental Date]]="New Rental", "New Rental", "Rental Extension Request")</f>
        <v>Rental Extension Request</v>
      </c>
      <c r="T2250" s="166" t="str">
        <f>IFERROR(IF(Table2[[#This Row],[Date of this request]]-Table2[[#This Row],[Tech Service Date]]&lt;60, "New Hire Rental", "Truck Breakdown"), "New Hire Rental")</f>
        <v>Truck Breakdown</v>
      </c>
      <c r="U2250" s="166" t="str">
        <f>IFERROR(VLOOKUP(Table2[[#This Row],[Enterprise ID]], 'ExistingRental-12.11'!A:H, 7, 0), "Not Open On 12.11")</f>
        <v>JACOB STEVENSON</v>
      </c>
      <c r="V2250" s="172">
        <f>IFERROR(VLOOKUP(Table2[[#This Row],[Enterprise ID]],'Tech-ServiceDate'!A:B,2,0), "EitherNewHire or Termed")</f>
        <v>45753</v>
      </c>
    </row>
    <row r="2251" spans="1:22" ht="33.75" customHeight="1">
      <c r="A2251" s="15">
        <v>46078</v>
      </c>
      <c r="B2251" s="8">
        <v>61842</v>
      </c>
      <c r="C2251" s="9" t="s">
        <v>20198</v>
      </c>
      <c r="D2251" s="10" t="s">
        <v>13978</v>
      </c>
      <c r="E2251" s="174" t="str">
        <f t="shared" si="80"/>
        <v>61842</v>
      </c>
      <c r="F2251" s="175">
        <f>IFERROR(VLOOKUP(D2251,'TPMS-auto'!A:J, 10,0), "Not-in-TPMS")</f>
        <v>5855539662</v>
      </c>
      <c r="G2251" s="175" t="str">
        <f>IFERROR(VLOOKUP(D2251,'TPMS-auto'!A:J,6,0),"Not-in-TPMS")</f>
        <v>061842</v>
      </c>
      <c r="H2251" s="6" t="s">
        <v>14676</v>
      </c>
      <c r="I2251" s="11" t="s">
        <v>20196</v>
      </c>
      <c r="J2251" s="13" t="s">
        <v>16076</v>
      </c>
      <c r="K2251" s="3" t="s">
        <v>14679</v>
      </c>
      <c r="L2251" s="13" t="s">
        <v>14680</v>
      </c>
      <c r="M2251" s="13"/>
      <c r="N2251" s="13" t="s">
        <v>14680</v>
      </c>
      <c r="O2251" s="13" t="s">
        <v>14680</v>
      </c>
      <c r="P2251" s="166" t="str">
        <f>IFERROR(VLOOKUP(D2251,'TPMS-auto'!A:D, 4,0),"Not-in-TPMS")</f>
        <v>0007670</v>
      </c>
      <c r="Q2251" s="166" t="str">
        <f>VLOOKUP(Table2[[#This Row],[Unit Number]],Ops,3,0)</f>
        <v>Rob &amp; Andrea</v>
      </c>
      <c r="R2251" s="172" t="str">
        <f>IFERROR(VLOOKUP(Table2[[#This Row],[Enterprise ID]], 'ExistingRental-12.11'!A:H, 3, 0), "Not Open On 12.11")</f>
        <v>Not Open On 12.11</v>
      </c>
      <c r="S2251" s="166" t="str">
        <f>IF(Table2[[#This Row],[Start Rental Date]]="New Rental", "New Rental", "Rental Extension Request")</f>
        <v>New Rental</v>
      </c>
      <c r="T2251" s="166" t="str">
        <f>IFERROR(IF(Table2[[#This Row],[Date of this request]]-Table2[[#This Row],[Tech Service Date]]&lt;60, "New Hire Rental", "Truck Breakdown"), "New Hire Rental")</f>
        <v>Truck Breakdown</v>
      </c>
      <c r="U2251" s="166" t="str">
        <f>IFERROR(VLOOKUP(Table2[[#This Row],[Enterprise ID]], 'ExistingRental-12.11'!A:H, 7, 0), "Not Open On 12.11")</f>
        <v>Not Open On 12.11</v>
      </c>
      <c r="V2251" s="172">
        <f>IFERROR(VLOOKUP(Table2[[#This Row],[Enterprise ID]],'Tech-ServiceDate'!A:B,2,0), "EitherNewHire or Termed")</f>
        <v>34260</v>
      </c>
    </row>
    <row r="2252" spans="1:22" ht="33.75" customHeight="1">
      <c r="A2252" s="15">
        <v>46078</v>
      </c>
      <c r="B2252" s="8">
        <v>46360</v>
      </c>
      <c r="C2252" s="9" t="s">
        <v>20199</v>
      </c>
      <c r="D2252" s="10" t="s">
        <v>20006</v>
      </c>
      <c r="E2252" s="174" t="str">
        <f t="shared" si="80"/>
        <v>46360</v>
      </c>
      <c r="F2252" s="175">
        <f>IFERROR(VLOOKUP(D2252,'TPMS-auto'!A:J, 10,0), "Not-in-TPMS")</f>
        <v>8325474186</v>
      </c>
      <c r="G2252" s="175" t="str">
        <f>IFERROR(VLOOKUP(D2252,'TPMS-auto'!A:J,6,0),"Not-in-TPMS")</f>
        <v>046360</v>
      </c>
      <c r="H2252" s="6" t="s">
        <v>14676</v>
      </c>
      <c r="I2252" s="11" t="s">
        <v>19344</v>
      </c>
      <c r="J2252" s="13"/>
      <c r="K2252" s="3" t="s">
        <v>14679</v>
      </c>
      <c r="L2252" s="13" t="s">
        <v>14680</v>
      </c>
      <c r="M2252" s="13"/>
      <c r="N2252" s="13" t="s">
        <v>14680</v>
      </c>
      <c r="O2252" s="13" t="s">
        <v>14680</v>
      </c>
      <c r="P2252" s="166" t="str">
        <f>IFERROR(VLOOKUP(D2252,'TPMS-auto'!A:D, 4,0),"Not-in-TPMS")</f>
        <v>0008107</v>
      </c>
      <c r="Q2252" s="166" t="str">
        <f>VLOOKUP(Table2[[#This Row],[Unit Number]],Ops,3,0)</f>
        <v>Carol &amp; Tasha</v>
      </c>
      <c r="R2252" s="172">
        <f>IFERROR(VLOOKUP(Table2[[#This Row],[Enterprise ID]], 'ExistingRental-12.11'!A:H, 3, 0), "Not Open On 12.11")</f>
        <v>45898</v>
      </c>
      <c r="S2252" s="166" t="str">
        <f>IF(Table2[[#This Row],[Start Rental Date]]="New Rental", "New Rental", "Rental Extension Request")</f>
        <v>New Rental</v>
      </c>
      <c r="T2252" s="166" t="str">
        <f>IFERROR(IF(Table2[[#This Row],[Date of this request]]-Table2[[#This Row],[Tech Service Date]]&lt;60, "New Hire Rental", "Truck Breakdown"), "New Hire Rental")</f>
        <v>Truck Breakdown</v>
      </c>
      <c r="U2252" s="166" t="str">
        <f>IFERROR(VLOOKUP(Table2[[#This Row],[Enterprise ID]], 'ExistingRental-12.11'!A:H, 7, 0), "Not Open On 12.11")</f>
        <v>TADDERICK MATHIS JR</v>
      </c>
      <c r="V2252" s="172">
        <f>IFERROR(VLOOKUP(Table2[[#This Row],[Enterprise ID]],'Tech-ServiceDate'!A:B,2,0), "EitherNewHire or Termed")</f>
        <v>45445</v>
      </c>
    </row>
    <row r="2253" spans="1:22" ht="33.75" customHeight="1">
      <c r="A2253" s="15">
        <v>46078</v>
      </c>
      <c r="B2253" s="7">
        <v>61406</v>
      </c>
      <c r="C2253" s="4" t="s">
        <v>18651</v>
      </c>
      <c r="D2253" s="5" t="s">
        <v>18652</v>
      </c>
      <c r="E2253" s="176" t="str">
        <f t="shared" si="80"/>
        <v>61406</v>
      </c>
      <c r="F2253" s="181">
        <f>IFERROR(VLOOKUP(D2253,'TPMS-auto'!A:J, 10,0), "Not-in-TPMS")</f>
        <v>2292620893</v>
      </c>
      <c r="G2253" s="181" t="str">
        <f>IFERROR(VLOOKUP(D2253,'TPMS-auto'!A:J,6,0),"Not-in-TPMS")</f>
        <v>061406</v>
      </c>
      <c r="H2253" s="6">
        <v>46009</v>
      </c>
      <c r="I2253" s="2"/>
      <c r="J2253" s="3" t="s">
        <v>18653</v>
      </c>
      <c r="K2253" s="13" t="s">
        <v>14679</v>
      </c>
      <c r="L2253" s="3" t="s">
        <v>14680</v>
      </c>
      <c r="M2253" s="13"/>
      <c r="N2253" s="13" t="s">
        <v>14680</v>
      </c>
      <c r="O2253" s="13" t="s">
        <v>14680</v>
      </c>
      <c r="P2253" s="166" t="str">
        <f>IFERROR(VLOOKUP(D2253,'TPMS-auto'!A:D, 4,0),"Not-in-TPMS")</f>
        <v>0008035</v>
      </c>
      <c r="Q2253" s="166" t="str">
        <f>VLOOKUP(Table2[[#This Row],[Unit Number]],Ops,3,0)</f>
        <v>Rob &amp; Andrea</v>
      </c>
      <c r="R2253" s="173" t="str">
        <f>IFERROR(VLOOKUP(Table2[[#This Row],[Enterprise ID]], 'ExistingRental-12.11'!A:H, 3, 0), "Not Open On 12.11")</f>
        <v>Not Open On 12.11</v>
      </c>
      <c r="S2253" s="167" t="str">
        <f>IF(Table2[[#This Row],[Start Rental Date]]="New Rental", "New Rental", "Rental Extension Request")</f>
        <v>Rental Extension Request</v>
      </c>
      <c r="T2253" s="167" t="str">
        <f>IFERROR(IF(Table2[[#This Row],[Date of this request]]-Table2[[#This Row],[Tech Service Date]]&lt;60, "New Hire Rental", "Truck Breakdown"), "New Hire Rental")</f>
        <v>Truck Breakdown</v>
      </c>
      <c r="U2253" s="167" t="str">
        <f>IFERROR(VLOOKUP(Table2[[#This Row],[Enterprise ID]], 'ExistingRental-12.11'!A:H, 7, 0), "Not Open On 12.11")</f>
        <v>Not Open On 12.11</v>
      </c>
      <c r="V2253" s="173">
        <f>IFERROR(VLOOKUP(Table2[[#This Row],[Enterprise ID]],'Tech-ServiceDate'!A:B,2,0), "EitherNewHire or Termed")</f>
        <v>45001</v>
      </c>
    </row>
    <row r="2254" spans="1:22" ht="33.75" customHeight="1">
      <c r="A2254" s="15">
        <v>46078</v>
      </c>
      <c r="B2254" s="8">
        <v>47370</v>
      </c>
      <c r="C2254" s="9" t="s">
        <v>17726</v>
      </c>
      <c r="D2254" s="10" t="s">
        <v>16889</v>
      </c>
      <c r="E2254" s="174" t="str">
        <f t="shared" si="80"/>
        <v>47370</v>
      </c>
      <c r="F2254" s="175">
        <f>IFERROR(VLOOKUP(D2254,'TPMS-auto'!A:J, 10,0), "Not-in-TPMS")</f>
        <v>8032211088</v>
      </c>
      <c r="G2254" s="175" t="str">
        <f>IFERROR(VLOOKUP(D2254,'TPMS-auto'!A:J,6,0),"Not-in-TPMS")</f>
        <v>047370</v>
      </c>
      <c r="H2254" s="6">
        <v>46021</v>
      </c>
      <c r="I2254" s="11" t="s">
        <v>18861</v>
      </c>
      <c r="J2254" s="13" t="s">
        <v>18862</v>
      </c>
      <c r="K2254" s="3" t="s">
        <v>14679</v>
      </c>
      <c r="L2254" s="13" t="s">
        <v>14680</v>
      </c>
      <c r="M2254" s="13"/>
      <c r="N2254" s="13" t="s">
        <v>14680</v>
      </c>
      <c r="O2254" s="13" t="s">
        <v>14680</v>
      </c>
      <c r="P2254" s="166" t="str">
        <f>IFERROR(VLOOKUP(D2254,'TPMS-auto'!A:D, 4,0),"Not-in-TPMS")</f>
        <v>0008175</v>
      </c>
      <c r="Q2254" s="166" t="str">
        <f>VLOOKUP(Table2[[#This Row],[Unit Number]],Ops,3,0)</f>
        <v>Rob &amp; Andrea</v>
      </c>
      <c r="R2254" s="172">
        <f>IFERROR(VLOOKUP(Table2[[#This Row],[Enterprise ID]], 'ExistingRental-12.11'!A:H, 3, 0), "Not Open On 12.11")</f>
        <v>45985</v>
      </c>
      <c r="S2254" s="166" t="str">
        <f>IF(Table2[[#This Row],[Start Rental Date]]="New Rental", "New Rental", "Rental Extension Request")</f>
        <v>Rental Extension Request</v>
      </c>
      <c r="T2254" s="166" t="str">
        <f>IFERROR(IF(Table2[[#This Row],[Date of this request]]-Table2[[#This Row],[Tech Service Date]]&lt;60, "New Hire Rental", "Truck Breakdown"), "New Hire Rental")</f>
        <v>Truck Breakdown</v>
      </c>
      <c r="U2254" s="166" t="str">
        <f>IFERROR(VLOOKUP(Table2[[#This Row],[Enterprise ID]], 'ExistingRental-12.11'!A:H, 7, 0), "Not Open On 12.11")</f>
        <v>MARCUS FULLWOOD</v>
      </c>
      <c r="V2254" s="172">
        <f>IFERROR(VLOOKUP(Table2[[#This Row],[Enterprise ID]],'Tech-ServiceDate'!A:B,2,0), "EitherNewHire or Termed")</f>
        <v>45921</v>
      </c>
    </row>
    <row r="2255" spans="1:22" ht="33.75" customHeight="1">
      <c r="A2255" s="15">
        <v>46078</v>
      </c>
      <c r="B2255" s="8">
        <v>36585</v>
      </c>
      <c r="C2255" s="9" t="s">
        <v>20200</v>
      </c>
      <c r="D2255" s="10" t="s">
        <v>7385</v>
      </c>
      <c r="E2255" s="174" t="str">
        <f t="shared" si="80"/>
        <v>36585</v>
      </c>
      <c r="F2255" s="175">
        <f>IFERROR(VLOOKUP(D2255,'TPMS-auto'!A:J, 10,0), "Not-in-TPMS")</f>
        <v>7609101003</v>
      </c>
      <c r="G2255" s="175" t="str">
        <f>IFERROR(VLOOKUP(D2255,'TPMS-auto'!A:J,6,0),"Not-in-TPMS")</f>
        <v>061622</v>
      </c>
      <c r="H2255" s="6" t="s">
        <v>14676</v>
      </c>
      <c r="I2255" s="11" t="s">
        <v>20201</v>
      </c>
      <c r="J2255" s="13" t="s">
        <v>20202</v>
      </c>
      <c r="K2255" s="3" t="s">
        <v>14679</v>
      </c>
      <c r="L2255" s="13" t="s">
        <v>14680</v>
      </c>
      <c r="M2255" s="13"/>
      <c r="N2255" s="13" t="s">
        <v>14680</v>
      </c>
      <c r="O2255" s="13" t="s">
        <v>14680</v>
      </c>
      <c r="P2255" s="166" t="str">
        <f>IFERROR(VLOOKUP(D2255,'TPMS-auto'!A:D, 4,0),"Not-in-TPMS")</f>
        <v>0007088</v>
      </c>
      <c r="Q2255" s="166" t="str">
        <f>VLOOKUP(Table2[[#This Row],[Unit Number]],Ops,3,0)</f>
        <v>Carol &amp; Tasha</v>
      </c>
      <c r="R2255" s="172" t="str">
        <f>IFERROR(VLOOKUP(Table2[[#This Row],[Enterprise ID]], 'ExistingRental-12.11'!A:H, 3, 0), "Not Open On 12.11")</f>
        <v>Not Open On 12.11</v>
      </c>
      <c r="S2255" s="166" t="str">
        <f>IF(Table2[[#This Row],[Start Rental Date]]="New Rental", "New Rental", "Rental Extension Request")</f>
        <v>New Rental</v>
      </c>
      <c r="T2255" s="166" t="str">
        <f>IFERROR(IF(Table2[[#This Row],[Date of this request]]-Table2[[#This Row],[Tech Service Date]]&lt;60, "New Hire Rental", "Truck Breakdown"), "New Hire Rental")</f>
        <v>Truck Breakdown</v>
      </c>
      <c r="U2255" s="166" t="str">
        <f>IFERROR(VLOOKUP(Table2[[#This Row],[Enterprise ID]], 'ExistingRental-12.11'!A:H, 7, 0), "Not Open On 12.11")</f>
        <v>Not Open On 12.11</v>
      </c>
      <c r="V2255" s="172">
        <f>IFERROR(VLOOKUP(Table2[[#This Row],[Enterprise ID]],'Tech-ServiceDate'!A:B,2,0), "EitherNewHire or Termed")</f>
        <v>37845</v>
      </c>
    </row>
    <row r="2256" spans="1:22" ht="33.75" customHeight="1">
      <c r="A2256" s="15">
        <v>46079</v>
      </c>
      <c r="B2256" s="8">
        <v>23584</v>
      </c>
      <c r="C2256" s="9" t="s">
        <v>20203</v>
      </c>
      <c r="D2256" s="10"/>
      <c r="E2256" s="174" t="str">
        <f t="shared" si="80"/>
        <v>23584</v>
      </c>
      <c r="F2256" s="175" t="str">
        <f>IFERROR(VLOOKUP(D2256,'TPMS-auto'!A:J, 10,0), "Not-in-TPMS")</f>
        <v>Not-in-TPMS</v>
      </c>
      <c r="G2256" s="175" t="str">
        <f>IFERROR(VLOOKUP(D2256,'TPMS-auto'!A:J,6,0),"Not-in-TPMS")</f>
        <v>Not-in-TPMS</v>
      </c>
      <c r="H2256" s="6" t="s">
        <v>14676</v>
      </c>
      <c r="I2256" s="11"/>
      <c r="J2256" s="13"/>
      <c r="K2256" s="13"/>
      <c r="L2256" s="13"/>
      <c r="M2256" s="13"/>
      <c r="N2256" s="13" t="s">
        <v>14680</v>
      </c>
      <c r="O2256" s="13" t="s">
        <v>14680</v>
      </c>
      <c r="P2256" s="166" t="str">
        <f>IFERROR(VLOOKUP(D2256,'TPMS-auto'!A:D, 4,0),"Not-in-TPMS")</f>
        <v>Not-in-TPMS</v>
      </c>
      <c r="Q2256" s="166" t="e">
        <f>VLOOKUP(Table2[[#This Row],[Unit Number]],Ops,3,0)</f>
        <v>#N/A</v>
      </c>
      <c r="R2256" s="172" t="str">
        <f>IFERROR(VLOOKUP(Table2[[#This Row],[Enterprise ID]], 'ExistingRental-12.11'!A:H, 3, 0), "Not Open On 12.11")</f>
        <v>Not Open On 12.11</v>
      </c>
      <c r="S2256" s="166" t="str">
        <f>IF(Table2[[#This Row],[Start Rental Date]]="New Rental", "New Rental", "Rental Extension Request")</f>
        <v>New Rental</v>
      </c>
      <c r="T2256" s="166" t="str">
        <f>IFERROR(IF(Table2[[#This Row],[Date of this request]]-Table2[[#This Row],[Tech Service Date]]&lt;60, "New Hire Rental", "Truck Breakdown"), "New Hire Rental")</f>
        <v>New Hire Rental</v>
      </c>
      <c r="U2256" s="166" t="str">
        <f>IFERROR(VLOOKUP(Table2[[#This Row],[Enterprise ID]], 'ExistingRental-12.11'!A:H, 7, 0), "Not Open On 12.11")</f>
        <v>Not Open On 12.11</v>
      </c>
      <c r="V2256" s="172" t="str">
        <f>IFERROR(VLOOKUP(Table2[[#This Row],[Enterprise ID]],'Tech-ServiceDate'!A:B,2,0), "EitherNewHire or Termed")</f>
        <v>EitherNewHire or Termed</v>
      </c>
    </row>
    <row r="2257" spans="1:22" ht="33.75" customHeight="1">
      <c r="A2257" s="15">
        <v>46079</v>
      </c>
      <c r="B2257" s="8">
        <v>23154</v>
      </c>
      <c r="C2257" s="9" t="s">
        <v>20015</v>
      </c>
      <c r="D2257" s="10" t="s">
        <v>20016</v>
      </c>
      <c r="E2257" s="174" t="str">
        <f t="shared" si="80"/>
        <v>23154</v>
      </c>
      <c r="F2257" s="175" t="str">
        <f>IFERROR(VLOOKUP(D2257,'TPMS-auto'!A:J, 10,0), "Not-in-TPMS")</f>
        <v>Not-in-TPMS</v>
      </c>
      <c r="G2257" s="175" t="str">
        <f>IFERROR(VLOOKUP(D2257,'TPMS-auto'!A:J,6,0),"Not-in-TPMS")</f>
        <v>Not-in-TPMS</v>
      </c>
      <c r="H2257" s="6">
        <v>46071</v>
      </c>
      <c r="I2257" s="11" t="s">
        <v>20204</v>
      </c>
      <c r="J2257" s="13" t="s">
        <v>14678</v>
      </c>
      <c r="K2257" s="3" t="s">
        <v>14679</v>
      </c>
      <c r="L2257" s="13" t="s">
        <v>14680</v>
      </c>
      <c r="M2257" s="13"/>
      <c r="N2257" s="13" t="s">
        <v>14680</v>
      </c>
      <c r="O2257" s="13" t="s">
        <v>14680</v>
      </c>
      <c r="P2257" s="166" t="str">
        <f>IFERROR(VLOOKUP(D2257,'TPMS-auto'!A:D, 4,0),"Not-in-TPMS")</f>
        <v>Not-in-TPMS</v>
      </c>
      <c r="Q2257" s="166" t="e">
        <f>VLOOKUP(Table2[[#This Row],[Unit Number]],Ops,3,0)</f>
        <v>#N/A</v>
      </c>
      <c r="R2257" s="172" t="str">
        <f>IFERROR(VLOOKUP(Table2[[#This Row],[Enterprise ID]], 'ExistingRental-12.11'!A:H, 3, 0), "Not Open On 12.11")</f>
        <v>Not Open On 12.11</v>
      </c>
      <c r="S2257" s="166" t="str">
        <f>IF(Table2[[#This Row],[Start Rental Date]]="New Rental", "New Rental", "Rental Extension Request")</f>
        <v>Rental Extension Request</v>
      </c>
      <c r="T2257" s="166" t="str">
        <f>IFERROR(IF(Table2[[#This Row],[Date of this request]]-Table2[[#This Row],[Tech Service Date]]&lt;60, "New Hire Rental", "Truck Breakdown"), "New Hire Rental")</f>
        <v>New Hire Rental</v>
      </c>
      <c r="U2257" s="166" t="str">
        <f>IFERROR(VLOOKUP(Table2[[#This Row],[Enterprise ID]], 'ExistingRental-12.11'!A:H, 7, 0), "Not Open On 12.11")</f>
        <v>Not Open On 12.11</v>
      </c>
      <c r="V2257" s="172" t="str">
        <f>IFERROR(VLOOKUP(Table2[[#This Row],[Enterprise ID]],'Tech-ServiceDate'!A:B,2,0), "EitherNewHire or Termed")</f>
        <v>EitherNewHire or Termed</v>
      </c>
    </row>
    <row r="2258" spans="1:22" ht="33.75" customHeight="1">
      <c r="A2258" s="15">
        <v>46079</v>
      </c>
      <c r="B2258" s="8">
        <v>46946</v>
      </c>
      <c r="C2258" s="9" t="s">
        <v>20205</v>
      </c>
      <c r="D2258" s="10" t="s">
        <v>20206</v>
      </c>
      <c r="E2258" s="174" t="str">
        <f t="shared" si="80"/>
        <v>46946</v>
      </c>
      <c r="F2258" s="175">
        <f>IFERROR(VLOOKUP(D2258,'TPMS-auto'!A:J, 10,0), "Not-in-TPMS")</f>
        <v>7404081196</v>
      </c>
      <c r="G2258" s="175" t="str">
        <f>IFERROR(VLOOKUP(D2258,'TPMS-auto'!A:J,6,0),"Not-in-TPMS")</f>
        <v>036185</v>
      </c>
      <c r="H2258" s="6" t="s">
        <v>14676</v>
      </c>
      <c r="I2258" s="11" t="s">
        <v>20207</v>
      </c>
      <c r="J2258" s="13" t="s">
        <v>20208</v>
      </c>
      <c r="K2258" s="3" t="s">
        <v>14679</v>
      </c>
      <c r="L2258" s="13" t="s">
        <v>14680</v>
      </c>
      <c r="M2258" s="13"/>
      <c r="N2258" s="13" t="s">
        <v>14680</v>
      </c>
      <c r="O2258" s="13" t="s">
        <v>14680</v>
      </c>
      <c r="P2258" s="166" t="str">
        <f>IFERROR(VLOOKUP(D2258,'TPMS-auto'!A:D, 4,0),"Not-in-TPMS")</f>
        <v>0004766</v>
      </c>
      <c r="Q2258" s="166" t="str">
        <f>VLOOKUP(Table2[[#This Row],[Unit Number]],Ops,3,0)</f>
        <v>Rob &amp; Andrea</v>
      </c>
      <c r="R2258" s="172">
        <f>IFERROR(VLOOKUP(Table2[[#This Row],[Enterprise ID]], 'ExistingRental-12.11'!A:H, 3, 0), "Not Open On 12.11")</f>
        <v>45874</v>
      </c>
      <c r="S2258" s="166" t="str">
        <f>IF(Table2[[#This Row],[Start Rental Date]]="New Rental", "New Rental", "Rental Extension Request")</f>
        <v>New Rental</v>
      </c>
      <c r="T2258" s="166" t="str">
        <f>IFERROR(IF(Table2[[#This Row],[Date of this request]]-Table2[[#This Row],[Tech Service Date]]&lt;60, "New Hire Rental", "Truck Breakdown"), "New Hire Rental")</f>
        <v>Truck Breakdown</v>
      </c>
      <c r="U2258" s="166" t="str">
        <f>IFERROR(VLOOKUP(Table2[[#This Row],[Enterprise ID]], 'ExistingRental-12.11'!A:H, 7, 0), "Not Open On 12.11")</f>
        <v>BRIAN TURNER</v>
      </c>
      <c r="V2258" s="172">
        <f>IFERROR(VLOOKUP(Table2[[#This Row],[Enterprise ID]],'Tech-ServiceDate'!A:B,2,0), "EitherNewHire or Termed")</f>
        <v>45865</v>
      </c>
    </row>
    <row r="2259" spans="1:22" ht="33.75" customHeight="1">
      <c r="A2259" s="15">
        <v>46079</v>
      </c>
      <c r="B2259" s="8">
        <v>23340</v>
      </c>
      <c r="C2259" s="9" t="s">
        <v>20209</v>
      </c>
      <c r="D2259" s="10" t="s">
        <v>20210</v>
      </c>
      <c r="E2259" s="174" t="str">
        <f t="shared" si="80"/>
        <v>23340</v>
      </c>
      <c r="F2259" s="175" t="str">
        <f>IFERROR(VLOOKUP(D2259,'TPMS-auto'!A:J, 10,0), "Not-in-TPMS")</f>
        <v>Not-in-TPMS</v>
      </c>
      <c r="G2259" s="175" t="str">
        <f>IFERROR(VLOOKUP(D2259,'TPMS-auto'!A:J,6,0),"Not-in-TPMS")</f>
        <v>Not-in-TPMS</v>
      </c>
      <c r="H2259" s="6" t="s">
        <v>14676</v>
      </c>
      <c r="I2259" s="11" t="s">
        <v>20211</v>
      </c>
      <c r="J2259" s="13" t="s">
        <v>20212</v>
      </c>
      <c r="K2259" s="3" t="s">
        <v>14679</v>
      </c>
      <c r="L2259" s="13" t="s">
        <v>14680</v>
      </c>
      <c r="M2259" s="13"/>
      <c r="N2259" s="13" t="s">
        <v>14680</v>
      </c>
      <c r="O2259" s="13" t="s">
        <v>14680</v>
      </c>
      <c r="P2259" s="166" t="str">
        <f>IFERROR(VLOOKUP(D2259,'TPMS-auto'!A:D, 4,0),"Not-in-TPMS")</f>
        <v>Not-in-TPMS</v>
      </c>
      <c r="Q2259" s="166" t="e">
        <f>VLOOKUP(Table2[[#This Row],[Unit Number]],Ops,3,0)</f>
        <v>#N/A</v>
      </c>
      <c r="R2259" s="172" t="str">
        <f>IFERROR(VLOOKUP(Table2[[#This Row],[Enterprise ID]], 'ExistingRental-12.11'!A:H, 3, 0), "Not Open On 12.11")</f>
        <v>Not Open On 12.11</v>
      </c>
      <c r="S2259" s="166" t="str">
        <f>IF(Table2[[#This Row],[Start Rental Date]]="New Rental", "New Rental", "Rental Extension Request")</f>
        <v>New Rental</v>
      </c>
      <c r="T2259" s="166" t="str">
        <f>IFERROR(IF(Table2[[#This Row],[Date of this request]]-Table2[[#This Row],[Tech Service Date]]&lt;60, "New Hire Rental", "Truck Breakdown"), "New Hire Rental")</f>
        <v>New Hire Rental</v>
      </c>
      <c r="U2259" s="166" t="str">
        <f>IFERROR(VLOOKUP(Table2[[#This Row],[Enterprise ID]], 'ExistingRental-12.11'!A:H, 7, 0), "Not Open On 12.11")</f>
        <v>Not Open On 12.11</v>
      </c>
      <c r="V2259" s="172" t="str">
        <f>IFERROR(VLOOKUP(Table2[[#This Row],[Enterprise ID]],'Tech-ServiceDate'!A:B,2,0), "EitherNewHire or Termed")</f>
        <v>EitherNewHire or Termed</v>
      </c>
    </row>
    <row r="2260" spans="1:22" ht="33.75" customHeight="1">
      <c r="A2260" s="15">
        <v>46079</v>
      </c>
      <c r="B2260" s="8">
        <v>23262</v>
      </c>
      <c r="C2260" s="9" t="s">
        <v>19900</v>
      </c>
      <c r="D2260" s="10" t="s">
        <v>10209</v>
      </c>
      <c r="E2260" s="174" t="str">
        <f t="shared" si="80"/>
        <v>23262</v>
      </c>
      <c r="F2260" s="175">
        <f>IFERROR(VLOOKUP(D2260,'TPMS-auto'!A:J, 10,0), "Not-in-TPMS")</f>
        <v>4178341339</v>
      </c>
      <c r="G2260" s="175" t="str">
        <f>IFERROR(VLOOKUP(D2260,'TPMS-auto'!A:J,6,0),"Not-in-TPMS")</f>
        <v>023262</v>
      </c>
      <c r="H2260" s="6">
        <v>46065</v>
      </c>
      <c r="I2260" s="11" t="s">
        <v>20213</v>
      </c>
      <c r="J2260" s="13" t="s">
        <v>20214</v>
      </c>
      <c r="K2260" s="3" t="s">
        <v>14679</v>
      </c>
      <c r="L2260" s="13" t="s">
        <v>14680</v>
      </c>
      <c r="M2260" s="13"/>
      <c r="N2260" s="13" t="s">
        <v>14680</v>
      </c>
      <c r="O2260" s="13" t="s">
        <v>14680</v>
      </c>
      <c r="P2260" s="166" t="str">
        <f>IFERROR(VLOOKUP(D2260,'TPMS-auto'!A:D, 4,0),"Not-in-TPMS")</f>
        <v>0008420</v>
      </c>
      <c r="Q2260" s="166" t="str">
        <f>VLOOKUP(Table2[[#This Row],[Unit Number]],Ops,3,0)</f>
        <v>Rob &amp; Andrea</v>
      </c>
      <c r="R2260" s="172" t="str">
        <f>IFERROR(VLOOKUP(Table2[[#This Row],[Enterprise ID]], 'ExistingRental-12.11'!A:H, 3, 0), "Not Open On 12.11")</f>
        <v>Not Open On 12.11</v>
      </c>
      <c r="S2260" s="166" t="str">
        <f>IF(Table2[[#This Row],[Start Rental Date]]="New Rental", "New Rental", "Rental Extension Request")</f>
        <v>Rental Extension Request</v>
      </c>
      <c r="T2260" s="166" t="str">
        <f>IFERROR(IF(Table2[[#This Row],[Date of this request]]-Table2[[#This Row],[Tech Service Date]]&lt;60, "New Hire Rental", "Truck Breakdown"), "New Hire Rental")</f>
        <v>Truck Breakdown</v>
      </c>
      <c r="U2260" s="166" t="str">
        <f>IFERROR(VLOOKUP(Table2[[#This Row],[Enterprise ID]], 'ExistingRental-12.11'!A:H, 7, 0), "Not Open On 12.11")</f>
        <v>Not Open On 12.11</v>
      </c>
      <c r="V2260" s="172">
        <f>IFERROR(VLOOKUP(Table2[[#This Row],[Enterprise ID]],'Tech-ServiceDate'!A:B,2,0), "EitherNewHire or Termed")</f>
        <v>36941</v>
      </c>
    </row>
    <row r="2261" spans="1:22" ht="33.75" customHeight="1">
      <c r="A2261" s="15">
        <v>46079</v>
      </c>
      <c r="B2261" s="8">
        <v>37372</v>
      </c>
      <c r="C2261" s="9" t="s">
        <v>17224</v>
      </c>
      <c r="D2261" s="10" t="s">
        <v>17225</v>
      </c>
      <c r="E2261" s="174" t="str">
        <f t="shared" si="80"/>
        <v>37372</v>
      </c>
      <c r="F2261" s="175">
        <f>IFERROR(VLOOKUP(D2261,'TPMS-auto'!A:J, 10,0), "Not-in-TPMS")</f>
        <v>7209675237</v>
      </c>
      <c r="G2261" s="175" t="str">
        <f>IFERROR(VLOOKUP(D2261,'TPMS-auto'!A:J,6,0),"Not-in-TPMS")</f>
        <v>037372</v>
      </c>
      <c r="H2261" s="6" t="s">
        <v>14676</v>
      </c>
      <c r="I2261" s="11" t="s">
        <v>20215</v>
      </c>
      <c r="J2261" s="13" t="s">
        <v>20216</v>
      </c>
      <c r="K2261" s="3" t="s">
        <v>14679</v>
      </c>
      <c r="L2261" s="13"/>
      <c r="M2261" s="13"/>
      <c r="N2261" s="13" t="s">
        <v>14680</v>
      </c>
      <c r="O2261" s="13" t="s">
        <v>14680</v>
      </c>
      <c r="P2261" s="166" t="str">
        <f>IFERROR(VLOOKUP(D2261,'TPMS-auto'!A:D, 4,0),"Not-in-TPMS")</f>
        <v>0008169</v>
      </c>
      <c r="Q2261" s="166" t="str">
        <f>VLOOKUP(Table2[[#This Row],[Unit Number]],Ops,3,0)</f>
        <v>Carol &amp; Tasha</v>
      </c>
      <c r="R2261" s="172" t="str">
        <f>IFERROR(VLOOKUP(Table2[[#This Row],[Enterprise ID]], 'ExistingRental-12.11'!A:H, 3, 0), "Not Open On 12.11")</f>
        <v>Not Open On 12.11</v>
      </c>
      <c r="S2261" s="166" t="str">
        <f>IF(Table2[[#This Row],[Start Rental Date]]="New Rental", "New Rental", "Rental Extension Request")</f>
        <v>New Rental</v>
      </c>
      <c r="T2261" s="166" t="str">
        <f>IFERROR(IF(Table2[[#This Row],[Date of this request]]-Table2[[#This Row],[Tech Service Date]]&lt;60, "New Hire Rental", "Truck Breakdown"), "New Hire Rental")</f>
        <v>Truck Breakdown</v>
      </c>
      <c r="U2261" s="166" t="str">
        <f>IFERROR(VLOOKUP(Table2[[#This Row],[Enterprise ID]], 'ExistingRental-12.11'!A:H, 7, 0), "Not Open On 12.11")</f>
        <v>Not Open On 12.11</v>
      </c>
      <c r="V2261" s="172">
        <f>IFERROR(VLOOKUP(Table2[[#This Row],[Enterprise ID]],'Tech-ServiceDate'!A:B,2,0), "EitherNewHire or Termed")</f>
        <v>45858</v>
      </c>
    </row>
    <row r="2262" spans="1:22" ht="33.75" customHeight="1">
      <c r="A2262" s="15">
        <v>46079</v>
      </c>
      <c r="B2262" s="8">
        <v>36214</v>
      </c>
      <c r="C2262" s="9" t="s">
        <v>20217</v>
      </c>
      <c r="D2262" s="10" t="s">
        <v>20218</v>
      </c>
      <c r="E2262" s="174" t="str">
        <f t="shared" si="80"/>
        <v>36214</v>
      </c>
      <c r="F2262" s="175">
        <f>IFERROR(VLOOKUP(D2262,'TPMS-auto'!A:J, 10,0), "Not-in-TPMS")</f>
        <v>8038560403</v>
      </c>
      <c r="G2262" s="175" t="str">
        <f>IFERROR(VLOOKUP(D2262,'TPMS-auto'!A:J,6,0),"Not-in-TPMS")</f>
        <v>036214</v>
      </c>
      <c r="H2262" s="6" t="s">
        <v>14676</v>
      </c>
      <c r="I2262" s="11" t="s">
        <v>20219</v>
      </c>
      <c r="J2262" s="13" t="s">
        <v>20220</v>
      </c>
      <c r="K2262" s="3" t="s">
        <v>14679</v>
      </c>
      <c r="L2262" s="13" t="s">
        <v>14680</v>
      </c>
      <c r="M2262" s="13"/>
      <c r="N2262" s="13" t="s">
        <v>14680</v>
      </c>
      <c r="O2262" s="13" t="s">
        <v>14680</v>
      </c>
      <c r="P2262" s="166" t="str">
        <f>IFERROR(VLOOKUP(D2262,'TPMS-auto'!A:D, 4,0),"Not-in-TPMS")</f>
        <v>0008175</v>
      </c>
      <c r="Q2262" s="166" t="str">
        <f>VLOOKUP(Table2[[#This Row],[Unit Number]],Ops,3,0)</f>
        <v>Rob &amp; Andrea</v>
      </c>
      <c r="R2262" s="172" t="str">
        <f>IFERROR(VLOOKUP(Table2[[#This Row],[Enterprise ID]], 'ExistingRental-12.11'!A:H, 3, 0), "Not Open On 12.11")</f>
        <v>Not Open On 12.11</v>
      </c>
      <c r="S2262" s="166" t="str">
        <f>IF(Table2[[#This Row],[Start Rental Date]]="New Rental", "New Rental", "Rental Extension Request")</f>
        <v>New Rental</v>
      </c>
      <c r="T2262" s="166" t="str">
        <f>IFERROR(IF(Table2[[#This Row],[Date of this request]]-Table2[[#This Row],[Tech Service Date]]&lt;60, "New Hire Rental", "Truck Breakdown"), "New Hire Rental")</f>
        <v>Truck Breakdown</v>
      </c>
      <c r="U2262" s="166" t="str">
        <f>IFERROR(VLOOKUP(Table2[[#This Row],[Enterprise ID]], 'ExistingRental-12.11'!A:H, 7, 0), "Not Open On 12.11")</f>
        <v>Not Open On 12.11</v>
      </c>
      <c r="V2262" s="172">
        <f>IFERROR(VLOOKUP(Table2[[#This Row],[Enterprise ID]],'Tech-ServiceDate'!A:B,2,0), "EitherNewHire or Termed")</f>
        <v>45935</v>
      </c>
    </row>
    <row r="2263" spans="1:22" ht="33.75" customHeight="1">
      <c r="A2263" s="15">
        <v>46079</v>
      </c>
      <c r="B2263" s="8">
        <v>22350</v>
      </c>
      <c r="C2263" s="9" t="s">
        <v>20221</v>
      </c>
      <c r="D2263" s="10" t="s">
        <v>10666</v>
      </c>
      <c r="E2263" s="174" t="str">
        <f t="shared" si="80"/>
        <v>22350</v>
      </c>
      <c r="F2263" s="175">
        <f>IFERROR(VLOOKUP(D2263,'TPMS-auto'!A:J, 10,0), "Not-in-TPMS")</f>
        <v>6612206975</v>
      </c>
      <c r="G2263" s="175" t="str">
        <f>IFERROR(VLOOKUP(D2263,'TPMS-auto'!A:J,6,0),"Not-in-TPMS")</f>
        <v>022350</v>
      </c>
      <c r="H2263" s="6" t="s">
        <v>14676</v>
      </c>
      <c r="I2263" s="11" t="s">
        <v>18349</v>
      </c>
      <c r="J2263" s="13" t="s">
        <v>20222</v>
      </c>
      <c r="K2263" s="13"/>
      <c r="L2263" s="13"/>
      <c r="M2263" s="13"/>
      <c r="N2263" s="13" t="s">
        <v>14680</v>
      </c>
      <c r="O2263" s="13" t="s">
        <v>14680</v>
      </c>
      <c r="P2263" s="166" t="str">
        <f>IFERROR(VLOOKUP(D2263,'TPMS-auto'!A:D, 4,0),"Not-in-TPMS")</f>
        <v>0008366</v>
      </c>
      <c r="Q2263" s="166" t="str">
        <f>VLOOKUP(Table2[[#This Row],[Unit Number]],Ops,3,0)</f>
        <v>Carol &amp; Tasha</v>
      </c>
      <c r="R2263" s="172" t="str">
        <f>IFERROR(VLOOKUP(Table2[[#This Row],[Enterprise ID]], 'ExistingRental-12.11'!A:H, 3, 0), "Not Open On 12.11")</f>
        <v>Not Open On 12.11</v>
      </c>
      <c r="S2263" s="166" t="str">
        <f>IF(Table2[[#This Row],[Start Rental Date]]="New Rental", "New Rental", "Rental Extension Request")</f>
        <v>New Rental</v>
      </c>
      <c r="T2263" s="166" t="str">
        <f>IFERROR(IF(Table2[[#This Row],[Date of this request]]-Table2[[#This Row],[Tech Service Date]]&lt;60, "New Hire Rental", "Truck Breakdown"), "New Hire Rental")</f>
        <v>Truck Breakdown</v>
      </c>
      <c r="U2263" s="166" t="str">
        <f>IFERROR(VLOOKUP(Table2[[#This Row],[Enterprise ID]], 'ExistingRental-12.11'!A:H, 7, 0), "Not Open On 12.11")</f>
        <v>Not Open On 12.11</v>
      </c>
      <c r="V2263" s="172">
        <f>IFERROR(VLOOKUP(Table2[[#This Row],[Enterprise ID]],'Tech-ServiceDate'!A:B,2,0), "EitherNewHire or Termed")</f>
        <v>38132</v>
      </c>
    </row>
    <row r="2264" spans="1:22" ht="33.75" customHeight="1">
      <c r="A2264" s="15">
        <v>46079</v>
      </c>
      <c r="B2264" s="8">
        <v>46470</v>
      </c>
      <c r="C2264" s="9" t="s">
        <v>18152</v>
      </c>
      <c r="D2264" s="10" t="s">
        <v>18153</v>
      </c>
      <c r="E2264" s="174" t="str">
        <f t="shared" si="80"/>
        <v>46470</v>
      </c>
      <c r="F2264" s="175">
        <f>IFERROR(VLOOKUP(D2264,'TPMS-auto'!A:J, 10,0), "Not-in-TPMS")</f>
        <v>8486331086</v>
      </c>
      <c r="G2264" s="175" t="str">
        <f>IFERROR(VLOOKUP(D2264,'TPMS-auto'!A:J,6,0),"Not-in-TPMS")</f>
        <v>046470</v>
      </c>
      <c r="H2264" s="12">
        <v>46063</v>
      </c>
      <c r="I2264" s="11" t="s">
        <v>20223</v>
      </c>
      <c r="J2264" s="13" t="s">
        <v>20224</v>
      </c>
      <c r="K2264" s="3" t="s">
        <v>14679</v>
      </c>
      <c r="L2264" s="13" t="s">
        <v>14680</v>
      </c>
      <c r="M2264" s="13"/>
      <c r="N2264" s="13" t="s">
        <v>14680</v>
      </c>
      <c r="O2264" s="13" t="s">
        <v>14680</v>
      </c>
      <c r="P2264" s="166" t="str">
        <f>IFERROR(VLOOKUP(D2264,'TPMS-auto'!A:D, 4,0),"Not-in-TPMS")</f>
        <v>0007983</v>
      </c>
      <c r="Q2264" s="166" t="str">
        <f>VLOOKUP(Table2[[#This Row],[Unit Number]],Ops,3,0)</f>
        <v>Rob &amp; Andrea</v>
      </c>
      <c r="R2264" s="172" t="str">
        <f>IFERROR(VLOOKUP(Table2[[#This Row],[Enterprise ID]], 'ExistingRental-12.11'!A:H, 3, 0), "Not Open On 12.11")</f>
        <v>Not Open On 12.11</v>
      </c>
      <c r="S2264" s="166" t="str">
        <f>IF(Table2[[#This Row],[Start Rental Date]]="New Rental", "New Rental", "Rental Extension Request")</f>
        <v>Rental Extension Request</v>
      </c>
      <c r="T2264" s="166" t="str">
        <f>IFERROR(IF(Table2[[#This Row],[Date of this request]]-Table2[[#This Row],[Tech Service Date]]&lt;60, "New Hire Rental", "Truck Breakdown"), "New Hire Rental")</f>
        <v>Truck Breakdown</v>
      </c>
      <c r="U2264" s="166" t="str">
        <f>IFERROR(VLOOKUP(Table2[[#This Row],[Enterprise ID]], 'ExistingRental-12.11'!A:H, 7, 0), "Not Open On 12.11")</f>
        <v>Not Open On 12.11</v>
      </c>
      <c r="V2264" s="172">
        <f>IFERROR(VLOOKUP(Table2[[#This Row],[Enterprise ID]],'Tech-ServiceDate'!A:B,2,0), "EitherNewHire or Termed")</f>
        <v>43174</v>
      </c>
    </row>
    <row r="2265" spans="1:22" ht="33.75" customHeight="1">
      <c r="A2265" s="15">
        <v>46079</v>
      </c>
      <c r="B2265" s="8">
        <v>23875</v>
      </c>
      <c r="C2265" s="9" t="s">
        <v>15933</v>
      </c>
      <c r="D2265" s="10" t="s">
        <v>15933</v>
      </c>
      <c r="E2265" s="174" t="str">
        <f t="shared" si="80"/>
        <v>23875</v>
      </c>
      <c r="F2265" s="175">
        <f>IFERROR(VLOOKUP(D2265,'TPMS-auto'!A:J, 10,0), "Not-in-TPMS")</f>
        <v>8158142916</v>
      </c>
      <c r="G2265" s="175" t="str">
        <f>IFERROR(VLOOKUP(D2265,'TPMS-auto'!A:J,6,0),"Not-in-TPMS")</f>
        <v>023875</v>
      </c>
      <c r="H2265" s="6" t="s">
        <v>14676</v>
      </c>
      <c r="I2265" s="11" t="s">
        <v>19443</v>
      </c>
      <c r="J2265" s="13" t="s">
        <v>20225</v>
      </c>
      <c r="K2265" s="3" t="s">
        <v>14679</v>
      </c>
      <c r="L2265" s="13" t="s">
        <v>14680</v>
      </c>
      <c r="M2265" s="13"/>
      <c r="N2265" s="13" t="s">
        <v>14680</v>
      </c>
      <c r="O2265" s="13" t="s">
        <v>14680</v>
      </c>
      <c r="P2265" s="166" t="str">
        <f>IFERROR(VLOOKUP(D2265,'TPMS-auto'!A:D, 4,0),"Not-in-TPMS")</f>
        <v>0008555</v>
      </c>
      <c r="Q2265" s="166" t="str">
        <f>VLOOKUP(Table2[[#This Row],[Unit Number]],Ops,3,0)</f>
        <v>Monica, Cheryl &amp; Machell</v>
      </c>
      <c r="R2265" s="172" t="str">
        <f>IFERROR(VLOOKUP(Table2[[#This Row],[Enterprise ID]], 'ExistingRental-12.11'!A:H, 3, 0), "Not Open On 12.11")</f>
        <v>Not Open On 12.11</v>
      </c>
      <c r="S2265" s="166" t="str">
        <f>IF(Table2[[#This Row],[Start Rental Date]]="New Rental", "New Rental", "Rental Extension Request")</f>
        <v>New Rental</v>
      </c>
      <c r="T2265" s="166" t="str">
        <f>IFERROR(IF(Table2[[#This Row],[Date of this request]]-Table2[[#This Row],[Tech Service Date]]&lt;60, "New Hire Rental", "Truck Breakdown"), "New Hire Rental")</f>
        <v>Truck Breakdown</v>
      </c>
      <c r="U2265" s="166" t="str">
        <f>IFERROR(VLOOKUP(Table2[[#This Row],[Enterprise ID]], 'ExistingRental-12.11'!A:H, 7, 0), "Not Open On 12.11")</f>
        <v>Not Open On 12.11</v>
      </c>
      <c r="V2265" s="172">
        <f>IFERROR(VLOOKUP(Table2[[#This Row],[Enterprise ID]],'Tech-ServiceDate'!A:B,2,0), "EitherNewHire or Termed")</f>
        <v>45921</v>
      </c>
    </row>
    <row r="2266" spans="1:22" ht="33.75" customHeight="1">
      <c r="A2266" s="15">
        <v>46079</v>
      </c>
      <c r="B2266" s="7">
        <v>36402</v>
      </c>
      <c r="C2266" s="4" t="s">
        <v>19295</v>
      </c>
      <c r="D2266" s="5" t="s">
        <v>19150</v>
      </c>
      <c r="E2266" s="176" t="str">
        <f t="shared" si="80"/>
        <v>36402</v>
      </c>
      <c r="F2266" s="181" t="str">
        <f>IFERROR(VLOOKUP(D2266,'TPMS-auto'!A:J, 10,0), "Not-in-TPMS")</f>
        <v>Not-in-TPMS</v>
      </c>
      <c r="G2266" s="181" t="str">
        <f>IFERROR(VLOOKUP(D2266,'TPMS-auto'!A:J,6,0),"Not-in-TPMS")</f>
        <v>Not-in-TPMS</v>
      </c>
      <c r="H2266" s="6" t="s">
        <v>14676</v>
      </c>
      <c r="I2266" s="2" t="s">
        <v>19342</v>
      </c>
      <c r="J2266" s="3" t="s">
        <v>20226</v>
      </c>
      <c r="K2266" s="3" t="s">
        <v>14679</v>
      </c>
      <c r="L2266" s="13" t="s">
        <v>14680</v>
      </c>
      <c r="M2266" s="13"/>
      <c r="N2266" s="13" t="s">
        <v>14680</v>
      </c>
      <c r="O2266" s="13" t="s">
        <v>14680</v>
      </c>
      <c r="P2266" s="166" t="str">
        <f>IFERROR(VLOOKUP(D2266,'TPMS-auto'!A:D, 4,0),"Not-in-TPMS")</f>
        <v>Not-in-TPMS</v>
      </c>
      <c r="Q2266" s="166" t="e">
        <f>VLOOKUP(Table2[[#This Row],[Unit Number]],Ops,3,0)</f>
        <v>#N/A</v>
      </c>
      <c r="R2266" s="173" t="str">
        <f>IFERROR(VLOOKUP(Table2[[#This Row],[Enterprise ID]], 'ExistingRental-12.11'!A:H, 3, 0), "Not Open On 12.11")</f>
        <v>Not Open On 12.11</v>
      </c>
      <c r="S2266" s="167" t="str">
        <f>IF(Table2[[#This Row],[Start Rental Date]]="New Rental", "New Rental", "Rental Extension Request")</f>
        <v>New Rental</v>
      </c>
      <c r="T2266" s="167" t="str">
        <f>IFERROR(IF(Table2[[#This Row],[Date of this request]]-Table2[[#This Row],[Tech Service Date]]&lt;60, "New Hire Rental", "Truck Breakdown"), "New Hire Rental")</f>
        <v>New Hire Rental</v>
      </c>
      <c r="U2266" s="167" t="str">
        <f>IFERROR(VLOOKUP(Table2[[#This Row],[Enterprise ID]], 'ExistingRental-12.11'!A:H, 7, 0), "Not Open On 12.11")</f>
        <v>Not Open On 12.11</v>
      </c>
      <c r="V2266" s="173" t="str">
        <f>IFERROR(VLOOKUP(Table2[[#This Row],[Enterprise ID]],'Tech-ServiceDate'!A:B,2,0), "EitherNewHire or Termed")</f>
        <v>EitherNewHire or Termed</v>
      </c>
    </row>
    <row r="2267" spans="1:22" ht="33.75" customHeight="1">
      <c r="A2267" s="15">
        <v>46079</v>
      </c>
      <c r="B2267" s="8">
        <v>61467</v>
      </c>
      <c r="C2267" s="9" t="s">
        <v>17455</v>
      </c>
      <c r="D2267" s="10" t="s">
        <v>5883</v>
      </c>
      <c r="E2267" s="174" t="str">
        <f t="shared" si="80"/>
        <v>61467</v>
      </c>
      <c r="F2267" s="175">
        <f>IFERROR(VLOOKUP(D2267,'TPMS-auto'!A:J, 10,0), "Not-in-TPMS")</f>
        <v>4058686617</v>
      </c>
      <c r="G2267" s="175" t="str">
        <f>IFERROR(VLOOKUP(D2267,'TPMS-auto'!A:J,6,0),"Not-in-TPMS")</f>
        <v>061467</v>
      </c>
      <c r="H2267" s="6" t="s">
        <v>14676</v>
      </c>
      <c r="I2267" s="11" t="s">
        <v>20227</v>
      </c>
      <c r="J2267" s="13" t="s">
        <v>20228</v>
      </c>
      <c r="K2267" s="3" t="s">
        <v>14679</v>
      </c>
      <c r="L2267" s="13" t="s">
        <v>14680</v>
      </c>
      <c r="M2267" s="13"/>
      <c r="N2267" s="13" t="s">
        <v>14680</v>
      </c>
      <c r="O2267" s="13" t="s">
        <v>14680</v>
      </c>
      <c r="P2267" s="166" t="str">
        <f>IFERROR(VLOOKUP(D2267,'TPMS-auto'!A:D, 4,0),"Not-in-TPMS")</f>
        <v>0008420</v>
      </c>
      <c r="Q2267" s="166" t="str">
        <f>VLOOKUP(Table2[[#This Row],[Unit Number]],Ops,3,0)</f>
        <v>Rob &amp; Andrea</v>
      </c>
      <c r="R2267" s="172">
        <f>IFERROR(VLOOKUP(Table2[[#This Row],[Enterprise ID]], 'ExistingRental-12.11'!A:H, 3, 0), "Not Open On 12.11")</f>
        <v>45973</v>
      </c>
      <c r="S2267" s="166" t="str">
        <f>IF(Table2[[#This Row],[Start Rental Date]]="New Rental", "New Rental", "Rental Extension Request")</f>
        <v>New Rental</v>
      </c>
      <c r="T2267" s="166" t="str">
        <f>IFERROR(IF(Table2[[#This Row],[Date of this request]]-Table2[[#This Row],[Tech Service Date]]&lt;60, "New Hire Rental", "Truck Breakdown"), "New Hire Rental")</f>
        <v>Truck Breakdown</v>
      </c>
      <c r="U2267" s="166" t="str">
        <f>IFERROR(VLOOKUP(Table2[[#This Row],[Enterprise ID]], 'ExistingRental-12.11'!A:H, 7, 0), "Not Open On 12.11")</f>
        <v>HAROLD LEWIS</v>
      </c>
      <c r="V2267" s="172">
        <f>IFERROR(VLOOKUP(Table2[[#This Row],[Enterprise ID]],'Tech-ServiceDate'!A:B,2,0), "EitherNewHire or Termed")</f>
        <v>30837</v>
      </c>
    </row>
    <row r="2268" spans="1:22" ht="33.75" customHeight="1">
      <c r="A2268" s="15">
        <v>46080</v>
      </c>
      <c r="B2268" s="8">
        <v>47131</v>
      </c>
      <c r="C2268" s="9" t="s">
        <v>20229</v>
      </c>
      <c r="D2268" s="10" t="s">
        <v>15743</v>
      </c>
      <c r="E2268" s="174" t="str">
        <f t="shared" si="80"/>
        <v>47131</v>
      </c>
      <c r="F2268" s="175">
        <f>IFERROR(VLOOKUP(D2268,'TPMS-auto'!A:J, 10,0), "Not-in-TPMS")</f>
        <v>3344981273</v>
      </c>
      <c r="G2268" s="175" t="str">
        <f>IFERROR(VLOOKUP(D2268,'TPMS-auto'!A:J,6,0),"Not-in-TPMS")</f>
        <v>047131</v>
      </c>
      <c r="H2268" s="6" t="s">
        <v>14676</v>
      </c>
      <c r="I2268" s="11" t="s">
        <v>20230</v>
      </c>
      <c r="J2268" s="13" t="s">
        <v>20231</v>
      </c>
      <c r="K2268" s="3" t="s">
        <v>14679</v>
      </c>
      <c r="L2268" s="13" t="s">
        <v>14680</v>
      </c>
      <c r="M2268" s="13"/>
      <c r="N2268" s="13" t="s">
        <v>14680</v>
      </c>
      <c r="O2268" s="13" t="s">
        <v>14680</v>
      </c>
      <c r="P2268" s="166" t="str">
        <f>IFERROR(VLOOKUP(D2268,'TPMS-auto'!A:D, 4,0),"Not-in-TPMS")</f>
        <v>0008035</v>
      </c>
      <c r="Q2268" s="166" t="str">
        <f>VLOOKUP(Table2[[#This Row],[Unit Number]],Ops,3,0)</f>
        <v>Rob &amp; Andrea</v>
      </c>
      <c r="R2268" s="172" t="str">
        <f>IFERROR(VLOOKUP(Table2[[#This Row],[Enterprise ID]], 'ExistingRental-12.11'!A:H, 3, 0), "Not Open On 12.11")</f>
        <v>Not Open On 12.11</v>
      </c>
      <c r="S2268" s="166" t="str">
        <f>IF(Table2[[#This Row],[Start Rental Date]]="New Rental", "New Rental", "Rental Extension Request")</f>
        <v>New Rental</v>
      </c>
      <c r="T2268" s="166" t="str">
        <f>IFERROR(IF(Table2[[#This Row],[Date of this request]]-Table2[[#This Row],[Tech Service Date]]&lt;60, "New Hire Rental", "Truck Breakdown"), "New Hire Rental")</f>
        <v>Truck Breakdown</v>
      </c>
      <c r="U2268" s="166" t="str">
        <f>IFERROR(VLOOKUP(Table2[[#This Row],[Enterprise ID]], 'ExistingRental-12.11'!A:H, 7, 0), "Not Open On 12.11")</f>
        <v>Not Open On 12.11</v>
      </c>
      <c r="V2268" s="172">
        <f>IFERROR(VLOOKUP(Table2[[#This Row],[Enterprise ID]],'Tech-ServiceDate'!A:B,2,0), "EitherNewHire or Termed")</f>
        <v>45858</v>
      </c>
    </row>
    <row r="2269" spans="1:22" ht="33.75" customHeight="1">
      <c r="A2269" s="15">
        <v>46080</v>
      </c>
      <c r="B2269" s="8">
        <v>24114</v>
      </c>
      <c r="C2269" s="9" t="s">
        <v>20232</v>
      </c>
      <c r="D2269" s="10" t="s">
        <v>17561</v>
      </c>
      <c r="E2269" s="174" t="str">
        <f t="shared" si="80"/>
        <v>24114</v>
      </c>
      <c r="F2269" s="175">
        <f>IFERROR(VLOOKUP(D2269,'TPMS-auto'!A:J, 10,0), "Not-in-TPMS")</f>
        <v>5138148753</v>
      </c>
      <c r="G2269" s="175" t="str">
        <f>IFERROR(VLOOKUP(D2269,'TPMS-auto'!A:J,6,0),"Not-in-TPMS")</f>
        <v>024114</v>
      </c>
      <c r="H2269" s="6" t="s">
        <v>14676</v>
      </c>
      <c r="I2269" s="11" t="s">
        <v>19033</v>
      </c>
      <c r="J2269" s="13" t="s">
        <v>20233</v>
      </c>
      <c r="K2269" s="3" t="s">
        <v>14679</v>
      </c>
      <c r="L2269" s="13" t="s">
        <v>14680</v>
      </c>
      <c r="M2269" s="13"/>
      <c r="N2269" s="13" t="s">
        <v>14680</v>
      </c>
      <c r="O2269" s="13" t="s">
        <v>14680</v>
      </c>
      <c r="P2269" s="166" t="str">
        <f>IFERROR(VLOOKUP(D2269,'TPMS-auto'!A:D, 4,0),"Not-in-TPMS")</f>
        <v>0004766</v>
      </c>
      <c r="Q2269" s="166" t="str">
        <f>VLOOKUP(Table2[[#This Row],[Unit Number]],Ops,3,0)</f>
        <v>Rob &amp; Andrea</v>
      </c>
      <c r="R2269" s="172">
        <f>IFERROR(VLOOKUP(Table2[[#This Row],[Enterprise ID]], 'ExistingRental-12.11'!A:H, 3, 0), "Not Open On 12.11")</f>
        <v>45975</v>
      </c>
      <c r="S2269" s="166" t="str">
        <f>IF(Table2[[#This Row],[Start Rental Date]]="New Rental", "New Rental", "Rental Extension Request")</f>
        <v>New Rental</v>
      </c>
      <c r="T2269" s="166" t="str">
        <f>IFERROR(IF(Table2[[#This Row],[Date of this request]]-Table2[[#This Row],[Tech Service Date]]&lt;60, "New Hire Rental", "Truck Breakdown"), "New Hire Rental")</f>
        <v>Truck Breakdown</v>
      </c>
      <c r="U2269" s="166" t="str">
        <f>IFERROR(VLOOKUP(Table2[[#This Row],[Enterprise ID]], 'ExistingRental-12.11'!A:H, 7, 0), "Not Open On 12.11")</f>
        <v>SEAN KELLY</v>
      </c>
      <c r="V2269" s="172">
        <f>IFERROR(VLOOKUP(Table2[[#This Row],[Enterprise ID]],'Tech-ServiceDate'!A:B,2,0), "EitherNewHire or Termed")</f>
        <v>44699</v>
      </c>
    </row>
    <row r="2270" spans="1:22" ht="33.75" customHeight="1">
      <c r="A2270" s="15">
        <v>46080</v>
      </c>
      <c r="B2270" s="8">
        <v>61343</v>
      </c>
      <c r="C2270" s="9" t="s">
        <v>17861</v>
      </c>
      <c r="D2270" s="10" t="s">
        <v>17613</v>
      </c>
      <c r="E2270" s="174" t="str">
        <f t="shared" si="80"/>
        <v>61343</v>
      </c>
      <c r="F2270" s="175">
        <f>IFERROR(VLOOKUP(D2270,'TPMS-auto'!A:J, 10,0), "Not-in-TPMS")</f>
        <v>7752922082</v>
      </c>
      <c r="G2270" s="175" t="str">
        <f>IFERROR(VLOOKUP(D2270,'TPMS-auto'!A:J,6,0),"Not-in-TPMS")</f>
        <v>061343</v>
      </c>
      <c r="H2270" s="6" t="s">
        <v>14676</v>
      </c>
      <c r="I2270" s="11" t="s">
        <v>20234</v>
      </c>
      <c r="J2270" s="13" t="s">
        <v>20235</v>
      </c>
      <c r="K2270" s="3" t="s">
        <v>14679</v>
      </c>
      <c r="L2270" s="13" t="s">
        <v>14680</v>
      </c>
      <c r="M2270" s="13"/>
      <c r="N2270" s="13" t="s">
        <v>14680</v>
      </c>
      <c r="O2270" s="13" t="s">
        <v>14680</v>
      </c>
      <c r="P2270" s="166" t="str">
        <f>IFERROR(VLOOKUP(D2270,'TPMS-auto'!A:D, 4,0),"Not-in-TPMS")</f>
        <v>0008184</v>
      </c>
      <c r="Q2270" s="166" t="str">
        <f>VLOOKUP(Table2[[#This Row],[Unit Number]],Ops,3,0)</f>
        <v>Carol &amp; Tasha</v>
      </c>
      <c r="R2270" s="172">
        <f>IFERROR(VLOOKUP(Table2[[#This Row],[Enterprise ID]], 'ExistingRental-12.11'!A:H, 3, 0), "Not Open On 12.11")</f>
        <v>45986</v>
      </c>
      <c r="S2270" s="166" t="str">
        <f>IF(Table2[[#This Row],[Start Rental Date]]="New Rental", "New Rental", "Rental Extension Request")</f>
        <v>New Rental</v>
      </c>
      <c r="T2270" s="166" t="str">
        <f>IFERROR(IF(Table2[[#This Row],[Date of this request]]-Table2[[#This Row],[Tech Service Date]]&lt;60, "New Hire Rental", "Truck Breakdown"), "New Hire Rental")</f>
        <v>Truck Breakdown</v>
      </c>
      <c r="U2270" s="166" t="str">
        <f>IFERROR(VLOOKUP(Table2[[#This Row],[Enterprise ID]], 'ExistingRental-12.11'!A:H, 7, 0), "Not Open On 12.11")</f>
        <v>FRANCISCO ARROYO-MEDINA</v>
      </c>
      <c r="V2270" s="172">
        <f>IFERROR(VLOOKUP(Table2[[#This Row],[Enterprise ID]],'Tech-ServiceDate'!A:B,2,0), "EitherNewHire or Termed")</f>
        <v>45956</v>
      </c>
    </row>
    <row r="2271" spans="1:22" ht="33.75" customHeight="1">
      <c r="A2271" s="15">
        <v>46080</v>
      </c>
      <c r="B2271" s="8">
        <v>37418</v>
      </c>
      <c r="C2271" s="9" t="s">
        <v>18951</v>
      </c>
      <c r="D2271" s="10" t="s">
        <v>20236</v>
      </c>
      <c r="E2271" s="174" t="str">
        <f t="shared" si="80"/>
        <v>37418</v>
      </c>
      <c r="F2271" s="175" t="str">
        <f>IFERROR(VLOOKUP(D2271,'TPMS-auto'!A:J, 10,0), "Not-in-TPMS")</f>
        <v>Not-in-TPMS</v>
      </c>
      <c r="G2271" s="175" t="str">
        <f>IFERROR(VLOOKUP(D2271,'TPMS-auto'!A:J,6,0),"Not-in-TPMS")</f>
        <v>Not-in-TPMS</v>
      </c>
      <c r="H2271" s="6" t="s">
        <v>14676</v>
      </c>
      <c r="I2271" s="11" t="s">
        <v>18735</v>
      </c>
      <c r="J2271" s="13" t="s">
        <v>20237</v>
      </c>
      <c r="K2271" s="3" t="s">
        <v>14679</v>
      </c>
      <c r="L2271" s="13" t="s">
        <v>14680</v>
      </c>
      <c r="M2271" s="13"/>
      <c r="N2271" s="13" t="s">
        <v>14680</v>
      </c>
      <c r="O2271" s="13" t="s">
        <v>14680</v>
      </c>
      <c r="P2271" s="166" t="str">
        <f>IFERROR(VLOOKUP(D2271,'TPMS-auto'!A:D, 4,0),"Not-in-TPMS")</f>
        <v>Not-in-TPMS</v>
      </c>
      <c r="Q2271" s="166" t="e">
        <f>VLOOKUP(Table2[[#This Row],[Unit Number]],Ops,3,0)</f>
        <v>#N/A</v>
      </c>
      <c r="R2271" s="172" t="str">
        <f>IFERROR(VLOOKUP(Table2[[#This Row],[Enterprise ID]], 'ExistingRental-12.11'!A:H, 3, 0), "Not Open On 12.11")</f>
        <v>Not Open On 12.11</v>
      </c>
      <c r="S2271" s="166" t="str">
        <f>IF(Table2[[#This Row],[Start Rental Date]]="New Rental", "New Rental", "Rental Extension Request")</f>
        <v>New Rental</v>
      </c>
      <c r="T2271" s="166" t="str">
        <f>IFERROR(IF(Table2[[#This Row],[Date of this request]]-Table2[[#This Row],[Tech Service Date]]&lt;60, "New Hire Rental", "Truck Breakdown"), "New Hire Rental")</f>
        <v>New Hire Rental</v>
      </c>
      <c r="U2271" s="166" t="str">
        <f>IFERROR(VLOOKUP(Table2[[#This Row],[Enterprise ID]], 'ExistingRental-12.11'!A:H, 7, 0), "Not Open On 12.11")</f>
        <v>Not Open On 12.11</v>
      </c>
      <c r="V2271" s="172" t="str">
        <f>IFERROR(VLOOKUP(Table2[[#This Row],[Enterprise ID]],'Tech-ServiceDate'!A:B,2,0), "EitherNewHire or Termed")</f>
        <v>EitherNewHire or Termed</v>
      </c>
    </row>
    <row r="2272" spans="1:22" ht="33.75" customHeight="1">
      <c r="A2272" s="15">
        <v>46080</v>
      </c>
      <c r="B2272" s="8">
        <v>61155</v>
      </c>
      <c r="C2272" s="9" t="s">
        <v>19969</v>
      </c>
      <c r="D2272" s="10" t="s">
        <v>19970</v>
      </c>
      <c r="E2272" s="174" t="str">
        <f t="shared" si="80"/>
        <v>61155</v>
      </c>
      <c r="F2272" s="175">
        <f>IFERROR(VLOOKUP(D2272,'TPMS-auto'!A:J, 10,0), "Not-in-TPMS")</f>
        <v>8322635029</v>
      </c>
      <c r="G2272" s="175" t="str">
        <f>IFERROR(VLOOKUP(D2272,'TPMS-auto'!A:J,6,0),"Not-in-TPMS")</f>
        <v>061155</v>
      </c>
      <c r="H2272" s="12">
        <v>46069</v>
      </c>
      <c r="I2272" s="11" t="s">
        <v>19344</v>
      </c>
      <c r="J2272" s="13" t="s">
        <v>20238</v>
      </c>
      <c r="K2272" s="3" t="s">
        <v>14679</v>
      </c>
      <c r="L2272" s="13" t="s">
        <v>14680</v>
      </c>
      <c r="M2272" s="13"/>
      <c r="N2272" s="13" t="s">
        <v>14680</v>
      </c>
      <c r="O2272" s="13" t="s">
        <v>14680</v>
      </c>
      <c r="P2272" s="166" t="str">
        <f>IFERROR(VLOOKUP(D2272,'TPMS-auto'!A:D, 4,0),"Not-in-TPMS")</f>
        <v>0008107</v>
      </c>
      <c r="Q2272" s="166" t="str">
        <f>VLOOKUP(Table2[[#This Row],[Unit Number]],Ops,3,0)</f>
        <v>Carol &amp; Tasha</v>
      </c>
      <c r="R2272" s="172" t="str">
        <f>IFERROR(VLOOKUP(Table2[[#This Row],[Enterprise ID]], 'ExistingRental-12.11'!A:H, 3, 0), "Not Open On 12.11")</f>
        <v>Not Open On 12.11</v>
      </c>
      <c r="S2272" s="166" t="str">
        <f>IF(Table2[[#This Row],[Start Rental Date]]="New Rental", "New Rental", "Rental Extension Request")</f>
        <v>Rental Extension Request</v>
      </c>
      <c r="T2272" s="166" t="str">
        <f>IFERROR(IF(Table2[[#This Row],[Date of this request]]-Table2[[#This Row],[Tech Service Date]]&lt;60, "New Hire Rental", "Truck Breakdown"), "New Hire Rental")</f>
        <v>Truck Breakdown</v>
      </c>
      <c r="U2272" s="166" t="str">
        <f>IFERROR(VLOOKUP(Table2[[#This Row],[Enterprise ID]], 'ExistingRental-12.11'!A:H, 7, 0), "Not Open On 12.11")</f>
        <v>Not Open On 12.11</v>
      </c>
      <c r="V2272" s="172">
        <f>IFERROR(VLOOKUP(Table2[[#This Row],[Enterprise ID]],'Tech-ServiceDate'!A:B,2,0), "EitherNewHire or Termed")</f>
        <v>41457</v>
      </c>
    </row>
    <row r="2273" spans="1:22" ht="33.75" customHeight="1">
      <c r="A2273" s="15">
        <v>46080</v>
      </c>
      <c r="B2273" s="8">
        <v>36221</v>
      </c>
      <c r="C2273" s="9" t="s">
        <v>19400</v>
      </c>
      <c r="D2273" s="10" t="s">
        <v>19401</v>
      </c>
      <c r="E2273" s="174" t="str">
        <f t="shared" si="80"/>
        <v>36221</v>
      </c>
      <c r="F2273" s="175" t="str">
        <f>IFERROR(VLOOKUP(D2273,'TPMS-auto'!A:J, 10,0), "Not-in-TPMS")</f>
        <v>Not-in-TPMS</v>
      </c>
      <c r="G2273" s="175" t="str">
        <f>IFERROR(VLOOKUP(D2273,'TPMS-auto'!A:J,6,0),"Not-in-TPMS")</f>
        <v>Not-in-TPMS</v>
      </c>
      <c r="H2273" s="12">
        <v>46072</v>
      </c>
      <c r="I2273" s="11"/>
      <c r="J2273" s="13" t="s">
        <v>20239</v>
      </c>
      <c r="K2273" s="3" t="s">
        <v>14679</v>
      </c>
      <c r="L2273" s="13" t="s">
        <v>14680</v>
      </c>
      <c r="M2273" s="13"/>
      <c r="N2273" s="13" t="s">
        <v>14680</v>
      </c>
      <c r="O2273" s="13" t="s">
        <v>14680</v>
      </c>
      <c r="P2273" s="166" t="str">
        <f>IFERROR(VLOOKUP(D2273,'TPMS-auto'!A:D, 4,0),"Not-in-TPMS")</f>
        <v>Not-in-TPMS</v>
      </c>
      <c r="Q2273" s="166" t="e">
        <f>VLOOKUP(Table2[[#This Row],[Unit Number]],Ops,3,0)</f>
        <v>#N/A</v>
      </c>
      <c r="R2273" s="172" t="str">
        <f>IFERROR(VLOOKUP(Table2[[#This Row],[Enterprise ID]], 'ExistingRental-12.11'!A:H, 3, 0), "Not Open On 12.11")</f>
        <v>Not Open On 12.11</v>
      </c>
      <c r="S2273" s="166" t="str">
        <f>IF(Table2[[#This Row],[Start Rental Date]]="New Rental", "New Rental", "Rental Extension Request")</f>
        <v>Rental Extension Request</v>
      </c>
      <c r="T2273" s="166" t="str">
        <f>IFERROR(IF(Table2[[#This Row],[Date of this request]]-Table2[[#This Row],[Tech Service Date]]&lt;60, "New Hire Rental", "Truck Breakdown"), "New Hire Rental")</f>
        <v>New Hire Rental</v>
      </c>
      <c r="U2273" s="166" t="str">
        <f>IFERROR(VLOOKUP(Table2[[#This Row],[Enterprise ID]], 'ExistingRental-12.11'!A:H, 7, 0), "Not Open On 12.11")</f>
        <v>Not Open On 12.11</v>
      </c>
      <c r="V2273" s="172" t="str">
        <f>IFERROR(VLOOKUP(Table2[[#This Row],[Enterprise ID]],'Tech-ServiceDate'!A:B,2,0), "EitherNewHire or Termed")</f>
        <v>EitherNewHire or Termed</v>
      </c>
    </row>
    <row r="2274" spans="1:22" ht="33.75" customHeight="1">
      <c r="A2274" s="15">
        <v>46080</v>
      </c>
      <c r="B2274" s="8">
        <v>21108</v>
      </c>
      <c r="C2274" s="9" t="s">
        <v>20240</v>
      </c>
      <c r="D2274" s="10" t="s">
        <v>20241</v>
      </c>
      <c r="E2274" s="174" t="str">
        <f t="shared" si="80"/>
        <v>21108</v>
      </c>
      <c r="F2274" s="175" t="str">
        <f>IFERROR(VLOOKUP(D2274,'TPMS-auto'!A:J, 10,0), "Not-in-TPMS")</f>
        <v>Not-in-TPMS</v>
      </c>
      <c r="G2274" s="175" t="str">
        <f>IFERROR(VLOOKUP(D2274,'TPMS-auto'!A:J,6,0),"Not-in-TPMS")</f>
        <v>Not-in-TPMS</v>
      </c>
      <c r="H2274" s="6" t="s">
        <v>14676</v>
      </c>
      <c r="I2274" s="11"/>
      <c r="J2274" s="13" t="s">
        <v>17928</v>
      </c>
      <c r="K2274" s="13"/>
      <c r="L2274" s="13"/>
      <c r="M2274" s="13"/>
      <c r="N2274" s="13" t="s">
        <v>14680</v>
      </c>
      <c r="O2274" s="13" t="s">
        <v>14680</v>
      </c>
      <c r="P2274" s="166" t="str">
        <f>IFERROR(VLOOKUP(D2274,'TPMS-auto'!A:D, 4,0),"Not-in-TPMS")</f>
        <v>Not-in-TPMS</v>
      </c>
      <c r="Q2274" s="166" t="e">
        <f>VLOOKUP(Table2[[#This Row],[Unit Number]],Ops,3,0)</f>
        <v>#N/A</v>
      </c>
      <c r="R2274" s="172" t="str">
        <f>IFERROR(VLOOKUP(Table2[[#This Row],[Enterprise ID]], 'ExistingRental-12.11'!A:H, 3, 0), "Not Open On 12.11")</f>
        <v>Not Open On 12.11</v>
      </c>
      <c r="S2274" s="166" t="str">
        <f>IF(Table2[[#This Row],[Start Rental Date]]="New Rental", "New Rental", "Rental Extension Request")</f>
        <v>New Rental</v>
      </c>
      <c r="T2274" s="166" t="str">
        <f>IFERROR(IF(Table2[[#This Row],[Date of this request]]-Table2[[#This Row],[Tech Service Date]]&lt;60, "New Hire Rental", "Truck Breakdown"), "New Hire Rental")</f>
        <v>Truck Breakdown</v>
      </c>
      <c r="U2274" s="166" t="str">
        <f>IFERROR(VLOOKUP(Table2[[#This Row],[Enterprise ID]], 'ExistingRental-12.11'!A:H, 7, 0), "Not Open On 12.11")</f>
        <v>Not Open On 12.11</v>
      </c>
      <c r="V2274" s="172">
        <f>IFERROR(VLOOKUP(Table2[[#This Row],[Enterprise ID]],'Tech-ServiceDate'!A:B,2,0), "EitherNewHire or Termed")</f>
        <v>45550</v>
      </c>
    </row>
    <row r="2275" spans="1:22" ht="33.75" customHeight="1">
      <c r="A2275" s="15">
        <v>46080</v>
      </c>
      <c r="B2275" s="8">
        <v>23571</v>
      </c>
      <c r="C2275" s="9" t="s">
        <v>20242</v>
      </c>
      <c r="D2275" s="10"/>
      <c r="E2275" s="174" t="str">
        <f t="shared" si="80"/>
        <v>23571</v>
      </c>
      <c r="F2275" s="175" t="str">
        <f>IFERROR(VLOOKUP(D2275,'TPMS-auto'!A:J, 10,0), "Not-in-TPMS")</f>
        <v>Not-in-TPMS</v>
      </c>
      <c r="G2275" s="175" t="str">
        <f>IFERROR(VLOOKUP(D2275,'TPMS-auto'!A:J,6,0),"Not-in-TPMS")</f>
        <v>Not-in-TPMS</v>
      </c>
      <c r="H2275" s="12">
        <v>46077</v>
      </c>
      <c r="I2275" s="11"/>
      <c r="J2275" s="13" t="s">
        <v>17928</v>
      </c>
      <c r="K2275" s="13"/>
      <c r="L2275" s="13"/>
      <c r="M2275" s="13"/>
      <c r="N2275" s="13" t="s">
        <v>14680</v>
      </c>
      <c r="O2275" s="13" t="s">
        <v>14680</v>
      </c>
      <c r="P2275" s="166" t="str">
        <f>IFERROR(VLOOKUP(D2275,'TPMS-auto'!A:D, 4,0),"Not-in-TPMS")</f>
        <v>Not-in-TPMS</v>
      </c>
      <c r="Q2275" s="166" t="e">
        <f>VLOOKUP(Table2[[#This Row],[Unit Number]],Ops,3,0)</f>
        <v>#N/A</v>
      </c>
      <c r="R2275" s="172" t="str">
        <f>IFERROR(VLOOKUP(Table2[[#This Row],[Enterprise ID]], 'ExistingRental-12.11'!A:H, 3, 0), "Not Open On 12.11")</f>
        <v>Not Open On 12.11</v>
      </c>
      <c r="S2275" s="166" t="str">
        <f>IF(Table2[[#This Row],[Start Rental Date]]="New Rental", "New Rental", "Rental Extension Request")</f>
        <v>Rental Extension Request</v>
      </c>
      <c r="T2275" s="166" t="str">
        <f>IFERROR(IF(Table2[[#This Row],[Date of this request]]-Table2[[#This Row],[Tech Service Date]]&lt;60, "New Hire Rental", "Truck Breakdown"), "New Hire Rental")</f>
        <v>New Hire Rental</v>
      </c>
      <c r="U2275" s="166" t="str">
        <f>IFERROR(VLOOKUP(Table2[[#This Row],[Enterprise ID]], 'ExistingRental-12.11'!A:H, 7, 0), "Not Open On 12.11")</f>
        <v>Not Open On 12.11</v>
      </c>
      <c r="V2275" s="172" t="str">
        <f>IFERROR(VLOOKUP(Table2[[#This Row],[Enterprise ID]],'Tech-ServiceDate'!A:B,2,0), "EitherNewHire or Termed")</f>
        <v>EitherNewHire or Termed</v>
      </c>
    </row>
    <row r="2276" spans="1:22" ht="33.75" customHeight="1">
      <c r="A2276" s="15">
        <v>46080</v>
      </c>
      <c r="B2276" s="8">
        <v>61817</v>
      </c>
      <c r="C2276" s="9" t="s">
        <v>18029</v>
      </c>
      <c r="D2276" s="10" t="s">
        <v>18030</v>
      </c>
      <c r="E2276" s="174" t="str">
        <f t="shared" si="80"/>
        <v>61817</v>
      </c>
      <c r="F2276" s="175">
        <f>IFERROR(VLOOKUP(D2276,'TPMS-auto'!A:J, 10,0), "Not-in-TPMS")</f>
        <v>7197443309</v>
      </c>
      <c r="G2276" s="175" t="str">
        <f>IFERROR(VLOOKUP(D2276,'TPMS-auto'!A:J,6,0),"Not-in-TPMS")</f>
        <v>061817</v>
      </c>
      <c r="H2276" s="6" t="s">
        <v>14676</v>
      </c>
      <c r="I2276" s="11" t="s">
        <v>20243</v>
      </c>
      <c r="J2276" s="13" t="s">
        <v>20244</v>
      </c>
      <c r="K2276" s="3" t="s">
        <v>14679</v>
      </c>
      <c r="L2276" s="13" t="s">
        <v>14680</v>
      </c>
      <c r="M2276" s="13"/>
      <c r="N2276" s="13" t="s">
        <v>14680</v>
      </c>
      <c r="O2276" s="13" t="s">
        <v>14680</v>
      </c>
      <c r="P2276" s="166" t="str">
        <f>IFERROR(VLOOKUP(D2276,'TPMS-auto'!A:D, 4,0),"Not-in-TPMS")</f>
        <v>0008169</v>
      </c>
      <c r="Q2276" s="166" t="str">
        <f>VLOOKUP(Table2[[#This Row],[Unit Number]],Ops,3,0)</f>
        <v>Carol &amp; Tasha</v>
      </c>
      <c r="R2276" s="172" t="str">
        <f>IFERROR(VLOOKUP(Table2[[#This Row],[Enterprise ID]], 'ExistingRental-12.11'!A:H, 3, 0), "Not Open On 12.11")</f>
        <v>Not Open On 12.11</v>
      </c>
      <c r="S2276" s="166" t="str">
        <f>IF(Table2[[#This Row],[Start Rental Date]]="New Rental", "New Rental", "Rental Extension Request")</f>
        <v>New Rental</v>
      </c>
      <c r="T2276" s="166" t="str">
        <f>IFERROR(IF(Table2[[#This Row],[Date of this request]]-Table2[[#This Row],[Tech Service Date]]&lt;60, "New Hire Rental", "Truck Breakdown"), "New Hire Rental")</f>
        <v>Truck Breakdown</v>
      </c>
      <c r="U2276" s="166" t="str">
        <f>IFERROR(VLOOKUP(Table2[[#This Row],[Enterprise ID]], 'ExistingRental-12.11'!A:H, 7, 0), "Not Open On 12.11")</f>
        <v>Not Open On 12.11</v>
      </c>
      <c r="V2276" s="172">
        <f>IFERROR(VLOOKUP(Table2[[#This Row],[Enterprise ID]],'Tech-ServiceDate'!A:B,2,0), "EitherNewHire or Termed")</f>
        <v>45935</v>
      </c>
    </row>
    <row r="2277" spans="1:22" ht="33.75" customHeight="1">
      <c r="A2277" s="15">
        <v>46080</v>
      </c>
      <c r="B2277" s="8">
        <v>36096</v>
      </c>
      <c r="C2277" s="9" t="s">
        <v>19343</v>
      </c>
      <c r="D2277" s="10" t="s">
        <v>7397</v>
      </c>
      <c r="E2277" s="174" t="str">
        <f t="shared" si="80"/>
        <v>36096</v>
      </c>
      <c r="F2277" s="175">
        <f>IFERROR(VLOOKUP(D2277,'TPMS-auto'!A:J, 10,0), "Not-in-TPMS")</f>
        <v>6122718135</v>
      </c>
      <c r="G2277" s="175" t="str">
        <f>IFERROR(VLOOKUP(D2277,'TPMS-auto'!A:J,6,0),"Not-in-TPMS")</f>
        <v>036096</v>
      </c>
      <c r="H2277" s="6" t="s">
        <v>14676</v>
      </c>
      <c r="I2277" s="11" t="s">
        <v>20245</v>
      </c>
      <c r="J2277" s="13" t="s">
        <v>20246</v>
      </c>
      <c r="K2277" s="3" t="s">
        <v>14679</v>
      </c>
      <c r="L2277" s="13" t="s">
        <v>14680</v>
      </c>
      <c r="M2277" s="13"/>
      <c r="N2277" s="13" t="s">
        <v>14680</v>
      </c>
      <c r="O2277" s="13" t="s">
        <v>14680</v>
      </c>
      <c r="P2277" s="166" t="str">
        <f>IFERROR(VLOOKUP(D2277,'TPMS-auto'!A:D, 4,0),"Not-in-TPMS")</f>
        <v>0008107</v>
      </c>
      <c r="Q2277" s="166" t="str">
        <f>VLOOKUP(Table2[[#This Row],[Unit Number]],Ops,3,0)</f>
        <v>Carol &amp; Tasha</v>
      </c>
      <c r="R2277" s="172">
        <f>IFERROR(VLOOKUP(Table2[[#This Row],[Enterprise ID]], 'ExistingRental-12.11'!A:H, 3, 0), "Not Open On 12.11")</f>
        <v>45980</v>
      </c>
      <c r="S2277" s="166" t="str">
        <f>IF(Table2[[#This Row],[Start Rental Date]]="New Rental", "New Rental", "Rental Extension Request")</f>
        <v>New Rental</v>
      </c>
      <c r="T2277" s="166" t="str">
        <f>IFERROR(IF(Table2[[#This Row],[Date of this request]]-Table2[[#This Row],[Tech Service Date]]&lt;60, "New Hire Rental", "Truck Breakdown"), "New Hire Rental")</f>
        <v>Truck Breakdown</v>
      </c>
      <c r="U2277" s="166" t="str">
        <f>IFERROR(VLOOKUP(Table2[[#This Row],[Enterprise ID]], 'ExistingRental-12.11'!A:H, 7, 0), "Not Open On 12.11")</f>
        <v>JESUSA LOPEZ</v>
      </c>
      <c r="V2277" s="172">
        <f>IFERROR(VLOOKUP(Table2[[#This Row],[Enterprise ID]],'Tech-ServiceDate'!A:B,2,0), "EitherNewHire or Termed")</f>
        <v>36185</v>
      </c>
    </row>
    <row r="2278" spans="1:22" ht="33.75" customHeight="1">
      <c r="A2278" s="15">
        <v>46080</v>
      </c>
      <c r="B2278" s="8">
        <v>46957</v>
      </c>
      <c r="C2278" s="9" t="s">
        <v>18025</v>
      </c>
      <c r="D2278" s="10" t="s">
        <v>18026</v>
      </c>
      <c r="E2278" s="174" t="str">
        <f t="shared" si="80"/>
        <v>46957</v>
      </c>
      <c r="F2278" s="175">
        <f>IFERROR(VLOOKUP(D2278,'TPMS-auto'!A:J, 10,0), "Not-in-TPMS")</f>
        <v>7574043471</v>
      </c>
      <c r="G2278" s="175" t="str">
        <f>IFERROR(VLOOKUP(D2278,'TPMS-auto'!A:J,6,0),"Not-in-TPMS")</f>
        <v>046957</v>
      </c>
      <c r="H2278" s="12">
        <v>46073</v>
      </c>
      <c r="I2278" s="2" t="s">
        <v>19732</v>
      </c>
      <c r="J2278" s="3" t="s">
        <v>20099</v>
      </c>
      <c r="K2278" s="3" t="s">
        <v>14679</v>
      </c>
      <c r="L2278" s="13" t="s">
        <v>14680</v>
      </c>
      <c r="M2278" s="13"/>
      <c r="N2278" s="13" t="s">
        <v>14680</v>
      </c>
      <c r="O2278" s="13" t="s">
        <v>14680</v>
      </c>
      <c r="P2278" s="166" t="str">
        <f>IFERROR(VLOOKUP(D2278,'TPMS-auto'!A:D, 4,0),"Not-in-TPMS")</f>
        <v>0008175</v>
      </c>
      <c r="Q2278" s="166" t="str">
        <f>VLOOKUP(Table2[[#This Row],[Unit Number]],Ops,3,0)</f>
        <v>Rob &amp; Andrea</v>
      </c>
      <c r="R2278" s="172">
        <f>IFERROR(VLOOKUP(Table2[[#This Row],[Enterprise ID]], 'ExistingRental-12.11'!A:H, 3, 0), "Not Open On 12.11")</f>
        <v>45992</v>
      </c>
      <c r="S2278" s="166" t="str">
        <f>IF(Table2[[#This Row],[Start Rental Date]]="New Rental", "New Rental", "Rental Extension Request")</f>
        <v>Rental Extension Request</v>
      </c>
      <c r="T2278" s="166" t="str">
        <f>IFERROR(IF(Table2[[#This Row],[Date of this request]]-Table2[[#This Row],[Tech Service Date]]&lt;60, "New Hire Rental", "Truck Breakdown"), "New Hire Rental")</f>
        <v>Truck Breakdown</v>
      </c>
      <c r="U2278" s="166" t="str">
        <f>IFERROR(VLOOKUP(Table2[[#This Row],[Enterprise ID]], 'ExistingRental-12.11'!A:H, 7, 0), "Not Open On 12.11")</f>
        <v>ALEX BRAVAR</v>
      </c>
      <c r="V2278" s="172">
        <f>IFERROR(VLOOKUP(Table2[[#This Row],[Enterprise ID]],'Tech-ServiceDate'!A:B,2,0), "EitherNewHire or Termed")</f>
        <v>44250</v>
      </c>
    </row>
    <row r="2279" spans="1:22" ht="33.75" customHeight="1">
      <c r="A2279" s="15">
        <v>46080</v>
      </c>
      <c r="B2279" s="8">
        <v>61373</v>
      </c>
      <c r="C2279" s="9" t="s">
        <v>20182</v>
      </c>
      <c r="D2279" s="10" t="s">
        <v>20183</v>
      </c>
      <c r="E2279" s="174" t="str">
        <f t="shared" si="80"/>
        <v>61373</v>
      </c>
      <c r="F2279" s="175" t="str">
        <f>IFERROR(VLOOKUP(D2279,'TPMS-auto'!A:J, 10,0), "Not-in-TPMS")</f>
        <v>Not-in-TPMS</v>
      </c>
      <c r="G2279" s="175" t="str">
        <f>IFERROR(VLOOKUP(D2279,'TPMS-auto'!A:J,6,0),"Not-in-TPMS")</f>
        <v>Not-in-TPMS</v>
      </c>
      <c r="H2279" s="12">
        <v>46078</v>
      </c>
      <c r="I2279" s="11"/>
      <c r="J2279" s="3" t="s">
        <v>20099</v>
      </c>
      <c r="K2279" s="3" t="s">
        <v>14679</v>
      </c>
      <c r="L2279" s="13" t="s">
        <v>14680</v>
      </c>
      <c r="M2279" s="13"/>
      <c r="N2279" s="13" t="s">
        <v>14680</v>
      </c>
      <c r="O2279" s="13" t="s">
        <v>14680</v>
      </c>
      <c r="P2279" s="166" t="str">
        <f>IFERROR(VLOOKUP(D2279,'TPMS-auto'!A:D, 4,0),"Not-in-TPMS")</f>
        <v>Not-in-TPMS</v>
      </c>
      <c r="Q2279" s="166" t="e">
        <f>VLOOKUP(Table2[[#This Row],[Unit Number]],Ops,3,0)</f>
        <v>#N/A</v>
      </c>
      <c r="R2279" s="172" t="str">
        <f>IFERROR(VLOOKUP(Table2[[#This Row],[Enterprise ID]], 'ExistingRental-12.11'!A:H, 3, 0), "Not Open On 12.11")</f>
        <v>Not Open On 12.11</v>
      </c>
      <c r="S2279" s="166" t="str">
        <f>IF(Table2[[#This Row],[Start Rental Date]]="New Rental", "New Rental", "Rental Extension Request")</f>
        <v>Rental Extension Request</v>
      </c>
      <c r="T2279" s="166" t="str">
        <f>IFERROR(IF(Table2[[#This Row],[Date of this request]]-Table2[[#This Row],[Tech Service Date]]&lt;60, "New Hire Rental", "Truck Breakdown"), "New Hire Rental")</f>
        <v>New Hire Rental</v>
      </c>
      <c r="U2279" s="166" t="str">
        <f>IFERROR(VLOOKUP(Table2[[#This Row],[Enterprise ID]], 'ExistingRental-12.11'!A:H, 7, 0), "Not Open On 12.11")</f>
        <v>Not Open On 12.11</v>
      </c>
      <c r="V2279" s="172" t="str">
        <f>IFERROR(VLOOKUP(Table2[[#This Row],[Enterprise ID]],'Tech-ServiceDate'!A:B,2,0), "EitherNewHire or Termed")</f>
        <v>EitherNewHire or Termed</v>
      </c>
    </row>
    <row r="2280" spans="1:22" ht="33.75" customHeight="1">
      <c r="A2280" s="15">
        <v>46080</v>
      </c>
      <c r="B2280" s="8">
        <v>22187</v>
      </c>
      <c r="C2280" s="9" t="s">
        <v>18185</v>
      </c>
      <c r="D2280" s="10" t="s">
        <v>16004</v>
      </c>
      <c r="E2280" s="174" t="str">
        <f t="shared" si="80"/>
        <v>22187</v>
      </c>
      <c r="F2280" s="175">
        <f>IFERROR(VLOOKUP(D2280,'TPMS-auto'!A:J, 10,0), "Not-in-TPMS")</f>
        <v>8289895421</v>
      </c>
      <c r="G2280" s="175" t="str">
        <f>IFERROR(VLOOKUP(D2280,'TPMS-auto'!A:J,6,0),"Not-in-TPMS")</f>
        <v>022187</v>
      </c>
      <c r="H2280" s="6" t="s">
        <v>14676</v>
      </c>
      <c r="I2280" s="11" t="s">
        <v>20247</v>
      </c>
      <c r="J2280" s="13" t="s">
        <v>20248</v>
      </c>
      <c r="K2280" s="3" t="s">
        <v>14679</v>
      </c>
      <c r="L2280" s="13" t="s">
        <v>14680</v>
      </c>
      <c r="M2280" s="13"/>
      <c r="N2280" s="13" t="s">
        <v>14680</v>
      </c>
      <c r="O2280" s="13" t="s">
        <v>14680</v>
      </c>
      <c r="P2280" s="166" t="str">
        <f>IFERROR(VLOOKUP(D2280,'TPMS-auto'!A:D, 4,0),"Not-in-TPMS")</f>
        <v>0004766</v>
      </c>
      <c r="Q2280" s="166" t="str">
        <f>VLOOKUP(Table2[[#This Row],[Unit Number]],Ops,3,0)</f>
        <v>Rob &amp; Andrea</v>
      </c>
      <c r="R2280" s="172" t="str">
        <f>IFERROR(VLOOKUP(Table2[[#This Row],[Enterprise ID]], 'ExistingRental-12.11'!A:H, 3, 0), "Not Open On 12.11")</f>
        <v>Not Open On 12.11</v>
      </c>
      <c r="S2280" s="166" t="str">
        <f>IF(Table2[[#This Row],[Start Rental Date]]="New Rental", "New Rental", "Rental Extension Request")</f>
        <v>New Rental</v>
      </c>
      <c r="T2280" s="166" t="str">
        <f>IFERROR(IF(Table2[[#This Row],[Date of this request]]-Table2[[#This Row],[Tech Service Date]]&lt;60, "New Hire Rental", "Truck Breakdown"), "New Hire Rental")</f>
        <v>Truck Breakdown</v>
      </c>
      <c r="U2280" s="166" t="str">
        <f>IFERROR(VLOOKUP(Table2[[#This Row],[Enterprise ID]], 'ExistingRental-12.11'!A:H, 7, 0), "Not Open On 12.11")</f>
        <v>Not Open On 12.11</v>
      </c>
      <c r="V2280" s="172">
        <f>IFERROR(VLOOKUP(Table2[[#This Row],[Enterprise ID]],'Tech-ServiceDate'!A:B,2,0), "EitherNewHire or Termed")</f>
        <v>45760</v>
      </c>
    </row>
    <row r="2281" spans="1:22" ht="33.75" customHeight="1">
      <c r="A2281" s="15">
        <v>46080</v>
      </c>
      <c r="B2281" s="8">
        <v>23540</v>
      </c>
      <c r="C2281" s="9" t="s">
        <v>20249</v>
      </c>
      <c r="D2281" s="10" t="s">
        <v>20250</v>
      </c>
      <c r="E2281" s="174" t="str">
        <f t="shared" si="80"/>
        <v>23540</v>
      </c>
      <c r="F2281" s="175" t="str">
        <f>IFERROR(VLOOKUP(D2281,'TPMS-auto'!A:J, 10,0), "Not-in-TPMS")</f>
        <v>Not-in-TPMS</v>
      </c>
      <c r="G2281" s="175" t="str">
        <f>IFERROR(VLOOKUP(D2281,'TPMS-auto'!A:J,6,0),"Not-in-TPMS")</f>
        <v>Not-in-TPMS</v>
      </c>
      <c r="H2281" s="6"/>
      <c r="I2281" s="11"/>
      <c r="J2281" s="3" t="s">
        <v>20099</v>
      </c>
      <c r="K2281" s="3" t="s">
        <v>14679</v>
      </c>
      <c r="L2281" s="13" t="s">
        <v>14680</v>
      </c>
      <c r="M2281" s="13"/>
      <c r="N2281" s="13" t="s">
        <v>14680</v>
      </c>
      <c r="O2281" s="13" t="s">
        <v>14680</v>
      </c>
      <c r="P2281" s="166" t="str">
        <f>IFERROR(VLOOKUP(D2281,'TPMS-auto'!A:D, 4,0),"Not-in-TPMS")</f>
        <v>Not-in-TPMS</v>
      </c>
      <c r="Q2281" s="166" t="e">
        <f>VLOOKUP(Table2[[#This Row],[Unit Number]],Ops,3,0)</f>
        <v>#N/A</v>
      </c>
      <c r="R2281" s="172" t="str">
        <f>IFERROR(VLOOKUP(Table2[[#This Row],[Enterprise ID]], 'ExistingRental-12.11'!A:H, 3, 0), "Not Open On 12.11")</f>
        <v>Not Open On 12.11</v>
      </c>
      <c r="S2281" s="166" t="str">
        <f>IF(Table2[[#This Row],[Start Rental Date]]="New Rental", "New Rental", "Rental Extension Request")</f>
        <v>Rental Extension Request</v>
      </c>
      <c r="T2281" s="166" t="str">
        <f>IFERROR(IF(Table2[[#This Row],[Date of this request]]-Table2[[#This Row],[Tech Service Date]]&lt;60, "New Hire Rental", "Truck Breakdown"), "New Hire Rental")</f>
        <v>New Hire Rental</v>
      </c>
      <c r="U2281" s="166" t="str">
        <f>IFERROR(VLOOKUP(Table2[[#This Row],[Enterprise ID]], 'ExistingRental-12.11'!A:H, 7, 0), "Not Open On 12.11")</f>
        <v>Not Open On 12.11</v>
      </c>
      <c r="V2281" s="172" t="str">
        <f>IFERROR(VLOOKUP(Table2[[#This Row],[Enterprise ID]],'Tech-ServiceDate'!A:B,2,0), "EitherNewHire or Termed")</f>
        <v>EitherNewHire or Termed</v>
      </c>
    </row>
    <row r="2282" spans="1:22" ht="33.75" customHeight="1">
      <c r="A2282" s="15">
        <v>46080</v>
      </c>
      <c r="B2282" s="8">
        <v>21095</v>
      </c>
      <c r="C2282" s="9" t="s">
        <v>16913</v>
      </c>
      <c r="D2282" s="10" t="s">
        <v>16914</v>
      </c>
      <c r="E2282" s="174" t="str">
        <f t="shared" si="80"/>
        <v>21095</v>
      </c>
      <c r="F2282" s="175">
        <f>IFERROR(VLOOKUP(D2282,'TPMS-auto'!A:J, 10,0), "Not-in-TPMS")</f>
        <v>6619360072</v>
      </c>
      <c r="G2282" s="175" t="str">
        <f>IFERROR(VLOOKUP(D2282,'TPMS-auto'!A:J,6,0),"Not-in-TPMS")</f>
        <v>021095</v>
      </c>
      <c r="H2282" s="6" t="s">
        <v>14676</v>
      </c>
      <c r="I2282" s="11" t="s">
        <v>20251</v>
      </c>
      <c r="J2282" s="13" t="s">
        <v>20252</v>
      </c>
      <c r="K2282" s="3" t="s">
        <v>14679</v>
      </c>
      <c r="L2282" s="13" t="s">
        <v>14680</v>
      </c>
      <c r="M2282" s="13"/>
      <c r="N2282" s="13" t="s">
        <v>14680</v>
      </c>
      <c r="O2282" s="13" t="s">
        <v>14680</v>
      </c>
      <c r="P2282" s="166" t="str">
        <f>IFERROR(VLOOKUP(D2282,'TPMS-auto'!A:D, 4,0),"Not-in-TPMS")</f>
        <v>0007108</v>
      </c>
      <c r="Q2282" s="166" t="str">
        <f>VLOOKUP(Table2[[#This Row],[Unit Number]],Ops,3,0)</f>
        <v>Carol &amp; Tasha</v>
      </c>
      <c r="R2282" s="172">
        <f>IFERROR(VLOOKUP(Table2[[#This Row],[Enterprise ID]], 'ExistingRental-12.11'!A:H, 3, 0), "Not Open On 12.11")</f>
        <v>45975</v>
      </c>
      <c r="S2282" s="166" t="str">
        <f>IF(Table2[[#This Row],[Start Rental Date]]="New Rental", "New Rental", "Rental Extension Request")</f>
        <v>New Rental</v>
      </c>
      <c r="T2282" s="166" t="str">
        <f>IFERROR(IF(Table2[[#This Row],[Date of this request]]-Table2[[#This Row],[Tech Service Date]]&lt;60, "New Hire Rental", "Truck Breakdown"), "New Hire Rental")</f>
        <v>Truck Breakdown</v>
      </c>
      <c r="U2282" s="166" t="str">
        <f>IFERROR(VLOOKUP(Table2[[#This Row],[Enterprise ID]], 'ExistingRental-12.11'!A:H, 7, 0), "Not Open On 12.11")</f>
        <v>JC RODRIGUEZ</v>
      </c>
      <c r="V2282" s="172">
        <f>IFERROR(VLOOKUP(Table2[[#This Row],[Enterprise ID]],'Tech-ServiceDate'!A:B,2,0), "EitherNewHire or Termed")</f>
        <v>45571</v>
      </c>
    </row>
    <row r="2283" spans="1:22" ht="33.75" customHeight="1">
      <c r="A2283" s="15">
        <v>46083</v>
      </c>
      <c r="B2283" s="8">
        <v>46386</v>
      </c>
      <c r="C2283" s="9" t="s">
        <v>19929</v>
      </c>
      <c r="D2283" s="10" t="s">
        <v>8141</v>
      </c>
      <c r="E2283" s="174" t="str">
        <f t="shared" si="80"/>
        <v>46386</v>
      </c>
      <c r="F2283" s="175">
        <f>IFERROR(VLOOKUP(D2283,'TPMS-auto'!A:J, 10,0), "Not-in-TPMS")</f>
        <v>9512819372</v>
      </c>
      <c r="G2283" s="175" t="str">
        <f>IFERROR(VLOOKUP(D2283,'TPMS-auto'!A:J,6,0),"Not-in-TPMS")</f>
        <v>046386</v>
      </c>
      <c r="H2283" s="6" t="s">
        <v>14676</v>
      </c>
      <c r="I2283" s="11" t="s">
        <v>19930</v>
      </c>
      <c r="J2283" s="13" t="s">
        <v>20253</v>
      </c>
      <c r="K2283" s="3" t="s">
        <v>14679</v>
      </c>
      <c r="L2283" s="13" t="s">
        <v>14680</v>
      </c>
      <c r="M2283" s="13"/>
      <c r="N2283" s="13" t="s">
        <v>14680</v>
      </c>
      <c r="O2283" s="13" t="s">
        <v>14680</v>
      </c>
      <c r="P2283" s="166" t="str">
        <f>IFERROR(VLOOKUP(D2283,'TPMS-auto'!A:D, 4,0),"Not-in-TPMS")</f>
        <v>0007088</v>
      </c>
      <c r="Q2283" s="166" t="str">
        <f>VLOOKUP(Table2[[#This Row],[Unit Number]],Ops,3,0)</f>
        <v>Carol &amp; Tasha</v>
      </c>
      <c r="R2283" s="172" t="str">
        <f>IFERROR(VLOOKUP(Table2[[#This Row],[Enterprise ID]], 'ExistingRental-12.11'!A:H, 3, 0), "Not Open On 12.11")</f>
        <v>Not Open On 12.11</v>
      </c>
      <c r="S2283" s="166" t="str">
        <f>IF(Table2[[#This Row],[Start Rental Date]]="New Rental", "New Rental", "Rental Extension Request")</f>
        <v>New Rental</v>
      </c>
      <c r="T2283" s="166" t="str">
        <f>IFERROR(IF(Table2[[#This Row],[Date of this request]]-Table2[[#This Row],[Tech Service Date]]&lt;60, "New Hire Rental", "Truck Breakdown"), "New Hire Rental")</f>
        <v>Truck Breakdown</v>
      </c>
      <c r="U2283" s="166" t="str">
        <f>IFERROR(VLOOKUP(Table2[[#This Row],[Enterprise ID]], 'ExistingRental-12.11'!A:H, 7, 0), "Not Open On 12.11")</f>
        <v>Not Open On 12.11</v>
      </c>
      <c r="V2283" s="172">
        <f>IFERROR(VLOOKUP(Table2[[#This Row],[Enterprise ID]],'Tech-ServiceDate'!A:B,2,0), "EitherNewHire or Termed")</f>
        <v>40021</v>
      </c>
    </row>
    <row r="2284" spans="1:22" ht="33.75" customHeight="1">
      <c r="A2284" s="15">
        <v>46083</v>
      </c>
      <c r="B2284" s="8">
        <v>61165</v>
      </c>
      <c r="C2284" s="9" t="s">
        <v>18083</v>
      </c>
      <c r="D2284" s="10" t="s">
        <v>3345</v>
      </c>
      <c r="E2284" s="174" t="str">
        <f t="shared" si="80"/>
        <v>61165</v>
      </c>
      <c r="F2284" s="175">
        <f>IFERROR(VLOOKUP(D2284,'TPMS-auto'!A:J, 10,0), "Not-in-TPMS")</f>
        <v>9369554419</v>
      </c>
      <c r="G2284" s="175" t="str">
        <f>IFERROR(VLOOKUP(D2284,'TPMS-auto'!A:J,6,0),"Not-in-TPMS")</f>
        <v>061165</v>
      </c>
      <c r="H2284" s="6" t="s">
        <v>14676</v>
      </c>
      <c r="I2284" s="11"/>
      <c r="J2284" s="13" t="s">
        <v>20254</v>
      </c>
      <c r="K2284" s="3" t="s">
        <v>14679</v>
      </c>
      <c r="L2284" s="13" t="s">
        <v>14680</v>
      </c>
      <c r="M2284" s="13"/>
      <c r="N2284" s="13" t="s">
        <v>14680</v>
      </c>
      <c r="O2284" s="13" t="s">
        <v>14680</v>
      </c>
      <c r="P2284" s="166" t="str">
        <f>IFERROR(VLOOKUP(D2284,'TPMS-auto'!A:D, 4,0),"Not-in-TPMS")</f>
        <v>0008107</v>
      </c>
      <c r="Q2284" s="166" t="str">
        <f>VLOOKUP(Table2[[#This Row],[Unit Number]],Ops,3,0)</f>
        <v>Carol &amp; Tasha</v>
      </c>
      <c r="R2284" s="172">
        <f>IFERROR(VLOOKUP(Table2[[#This Row],[Enterprise ID]], 'ExistingRental-12.11'!A:H, 3, 0), "Not Open On 12.11")</f>
        <v>45992</v>
      </c>
      <c r="S2284" s="166" t="str">
        <f>IF(Table2[[#This Row],[Start Rental Date]]="New Rental", "New Rental", "Rental Extension Request")</f>
        <v>New Rental</v>
      </c>
      <c r="T2284" s="166" t="str">
        <f>IFERROR(IF(Table2[[#This Row],[Date of this request]]-Table2[[#This Row],[Tech Service Date]]&lt;60, "New Hire Rental", "Truck Breakdown"), "New Hire Rental")</f>
        <v>Truck Breakdown</v>
      </c>
      <c r="U2284" s="166" t="str">
        <f>IFERROR(VLOOKUP(Table2[[#This Row],[Enterprise ID]], 'ExistingRental-12.11'!A:H, 7, 0), "Not Open On 12.11")</f>
        <v>DAVID BARRINGER</v>
      </c>
      <c r="V2284" s="172">
        <f>IFERROR(VLOOKUP(Table2[[#This Row],[Enterprise ID]],'Tech-ServiceDate'!A:B,2,0), "EitherNewHire or Termed")</f>
        <v>40091</v>
      </c>
    </row>
    <row r="2285" spans="1:22" ht="33.75" customHeight="1">
      <c r="A2285" s="15">
        <v>46083</v>
      </c>
      <c r="B2285" s="8">
        <v>61200</v>
      </c>
      <c r="C2285" s="9" t="s">
        <v>20255</v>
      </c>
      <c r="D2285" s="10" t="s">
        <v>20256</v>
      </c>
      <c r="E2285" s="174" t="str">
        <f t="shared" si="80"/>
        <v>61200</v>
      </c>
      <c r="F2285" s="175">
        <f>IFERROR(VLOOKUP(D2285,'TPMS-auto'!A:J, 10,0), "Not-in-TPMS")</f>
        <v>7197237290</v>
      </c>
      <c r="G2285" s="175" t="str">
        <f>IFERROR(VLOOKUP(D2285,'TPMS-auto'!A:J,6,0),"Not-in-TPMS")</f>
        <v>061200</v>
      </c>
      <c r="H2285" s="6" t="s">
        <v>14676</v>
      </c>
      <c r="I2285" s="13" t="s">
        <v>20257</v>
      </c>
      <c r="J2285" s="3" t="s">
        <v>20258</v>
      </c>
      <c r="K2285" s="3" t="s">
        <v>14679</v>
      </c>
      <c r="L2285" s="13" t="s">
        <v>14680</v>
      </c>
      <c r="M2285" s="13"/>
      <c r="N2285" s="13" t="s">
        <v>14680</v>
      </c>
      <c r="O2285" s="13" t="s">
        <v>14680</v>
      </c>
      <c r="P2285" s="166" t="str">
        <f>IFERROR(VLOOKUP(D2285,'TPMS-auto'!A:D, 4,0),"Not-in-TPMS")</f>
        <v>0008169</v>
      </c>
      <c r="Q2285" s="166" t="str">
        <f>VLOOKUP(Table2[[#This Row],[Unit Number]],Ops,3,0)</f>
        <v>Carol &amp; Tasha</v>
      </c>
      <c r="R2285" s="172" t="str">
        <f>IFERROR(VLOOKUP(Table2[[#This Row],[Enterprise ID]], 'ExistingRental-12.11'!A:H, 3, 0), "Not Open On 12.11")</f>
        <v>Not Open On 12.11</v>
      </c>
      <c r="S2285" s="166" t="str">
        <f>IF(Table2[[#This Row],[Start Rental Date]]="New Rental", "New Rental", "Rental Extension Request")</f>
        <v>New Rental</v>
      </c>
      <c r="T2285" s="166" t="str">
        <f>IFERROR(IF(Table2[[#This Row],[Date of this request]]-Table2[[#This Row],[Tech Service Date]]&lt;60, "New Hire Rental", "Truck Breakdown"), "New Hire Rental")</f>
        <v>Truck Breakdown</v>
      </c>
      <c r="U2285" s="166" t="str">
        <f>IFERROR(VLOOKUP(Table2[[#This Row],[Enterprise ID]], 'ExistingRental-12.11'!A:H, 7, 0), "Not Open On 12.11")</f>
        <v>Not Open On 12.11</v>
      </c>
      <c r="V2285" s="172">
        <f>IFERROR(VLOOKUP(Table2[[#This Row],[Enterprise ID]],'Tech-ServiceDate'!A:B,2,0), "EitherNewHire or Termed")</f>
        <v>45431</v>
      </c>
    </row>
    <row r="2286" spans="1:22" ht="33.75" customHeight="1">
      <c r="A2286" s="15">
        <v>46083</v>
      </c>
      <c r="B2286" s="8">
        <v>61494</v>
      </c>
      <c r="C2286" s="9" t="s">
        <v>20259</v>
      </c>
      <c r="D2286" s="10" t="s">
        <v>11144</v>
      </c>
      <c r="E2286" s="174" t="str">
        <f t="shared" si="80"/>
        <v>61494</v>
      </c>
      <c r="F2286" s="175">
        <f>IFERROR(VLOOKUP(D2286,'TPMS-auto'!A:J, 10,0), "Not-in-TPMS")</f>
        <v>7249311122</v>
      </c>
      <c r="G2286" s="175" t="str">
        <f>IFERROR(VLOOKUP(D2286,'TPMS-auto'!A:J,6,0),"Not-in-TPMS")</f>
        <v>061494</v>
      </c>
      <c r="H2286" s="6" t="s">
        <v>14676</v>
      </c>
      <c r="I2286" s="11" t="s">
        <v>20260</v>
      </c>
      <c r="J2286" s="13" t="s">
        <v>20261</v>
      </c>
      <c r="K2286" s="3" t="s">
        <v>14679</v>
      </c>
      <c r="L2286" s="13" t="s">
        <v>14680</v>
      </c>
      <c r="M2286" s="13"/>
      <c r="N2286" s="13" t="s">
        <v>14680</v>
      </c>
      <c r="O2286" s="13" t="s">
        <v>14680</v>
      </c>
      <c r="P2286" s="166" t="str">
        <f>IFERROR(VLOOKUP(D2286,'TPMS-auto'!A:D, 4,0),"Not-in-TPMS")</f>
        <v>0004766</v>
      </c>
      <c r="Q2286" s="166" t="str">
        <f>VLOOKUP(Table2[[#This Row],[Unit Number]],Ops,3,0)</f>
        <v>Rob &amp; Andrea</v>
      </c>
      <c r="R2286" s="172" t="str">
        <f>IFERROR(VLOOKUP(Table2[[#This Row],[Enterprise ID]], 'ExistingRental-12.11'!A:H, 3, 0), "Not Open On 12.11")</f>
        <v>Not Open On 12.11</v>
      </c>
      <c r="S2286" s="166" t="str">
        <f>IF(Table2[[#This Row],[Start Rental Date]]="New Rental", "New Rental", "Rental Extension Request")</f>
        <v>New Rental</v>
      </c>
      <c r="T2286" s="166" t="str">
        <f>IFERROR(IF(Table2[[#This Row],[Date of this request]]-Table2[[#This Row],[Tech Service Date]]&lt;60, "New Hire Rental", "Truck Breakdown"), "New Hire Rental")</f>
        <v>Truck Breakdown</v>
      </c>
      <c r="U2286" s="166" t="str">
        <f>IFERROR(VLOOKUP(Table2[[#This Row],[Enterprise ID]], 'ExistingRental-12.11'!A:H, 7, 0), "Not Open On 12.11")</f>
        <v>Not Open On 12.11</v>
      </c>
      <c r="V2286" s="172">
        <f>IFERROR(VLOOKUP(Table2[[#This Row],[Enterprise ID]],'Tech-ServiceDate'!A:B,2,0), "EitherNewHire or Termed")</f>
        <v>35656</v>
      </c>
    </row>
    <row r="2287" spans="1:22" ht="33.75" customHeight="1">
      <c r="A2287" s="15">
        <v>46083</v>
      </c>
      <c r="B2287" s="8">
        <v>61864</v>
      </c>
      <c r="C2287" s="9" t="s">
        <v>20262</v>
      </c>
      <c r="D2287" s="10" t="s">
        <v>20263</v>
      </c>
      <c r="E2287" s="174" t="str">
        <f t="shared" si="80"/>
        <v>61864</v>
      </c>
      <c r="F2287" s="175">
        <f>IFERROR(VLOOKUP(D2287,'TPMS-auto'!A:J, 10,0), "Not-in-TPMS")</f>
        <v>9857917863</v>
      </c>
      <c r="G2287" s="175" t="str">
        <f>IFERROR(VLOOKUP(D2287,'TPMS-auto'!A:J,6,0),"Not-in-TPMS")</f>
        <v>061864</v>
      </c>
      <c r="H2287" s="6" t="s">
        <v>14676</v>
      </c>
      <c r="I2287" s="13" t="s">
        <v>20264</v>
      </c>
      <c r="J2287" s="13" t="s">
        <v>19577</v>
      </c>
      <c r="K2287" s="3" t="s">
        <v>14679</v>
      </c>
      <c r="L2287" s="13" t="s">
        <v>14680</v>
      </c>
      <c r="M2287" s="13"/>
      <c r="N2287" s="13" t="s">
        <v>14680</v>
      </c>
      <c r="O2287" s="13" t="s">
        <v>14680</v>
      </c>
      <c r="P2287" s="166" t="str">
        <f>IFERROR(VLOOKUP(D2287,'TPMS-auto'!A:D, 4,0),"Not-in-TPMS")</f>
        <v>0008206</v>
      </c>
      <c r="Q2287" s="166" t="str">
        <f>VLOOKUP(Table2[[#This Row],[Unit Number]],Ops,3,0)</f>
        <v>Monica, Cheryl &amp; Machell</v>
      </c>
      <c r="R2287" s="172" t="str">
        <f>IFERROR(VLOOKUP(Table2[[#This Row],[Enterprise ID]], 'ExistingRental-12.11'!A:H, 3, 0), "Not Open On 12.11")</f>
        <v>Not Open On 12.11</v>
      </c>
      <c r="S2287" s="166" t="str">
        <f>IF(Table2[[#This Row],[Start Rental Date]]="New Rental", "New Rental", "Rental Extension Request")</f>
        <v>New Rental</v>
      </c>
      <c r="T2287" s="166" t="str">
        <f>IFERROR(IF(Table2[[#This Row],[Date of this request]]-Table2[[#This Row],[Tech Service Date]]&lt;60, "New Hire Rental", "Truck Breakdown"), "New Hire Rental")</f>
        <v>Truck Breakdown</v>
      </c>
      <c r="U2287" s="166" t="str">
        <f>IFERROR(VLOOKUP(Table2[[#This Row],[Enterprise ID]], 'ExistingRental-12.11'!A:H, 7, 0), "Not Open On 12.11")</f>
        <v>Not Open On 12.11</v>
      </c>
      <c r="V2287" s="172">
        <f>IFERROR(VLOOKUP(Table2[[#This Row],[Enterprise ID]],'Tech-ServiceDate'!A:B,2,0), "EitherNewHire or Termed")</f>
        <v>45956</v>
      </c>
    </row>
    <row r="2288" spans="1:22" ht="33.75" customHeight="1">
      <c r="A2288" s="15">
        <v>46083</v>
      </c>
      <c r="B2288" s="8">
        <v>71007</v>
      </c>
      <c r="C2288" s="9" t="s">
        <v>19887</v>
      </c>
      <c r="D2288" s="10" t="s">
        <v>944</v>
      </c>
      <c r="E2288" s="174" t="str">
        <f t="shared" si="80"/>
        <v>71007</v>
      </c>
      <c r="F2288" s="175">
        <f>IFERROR(VLOOKUP(D2288,'TPMS-auto'!A:J, 10,0), "Not-in-TPMS")</f>
        <v>5407980364</v>
      </c>
      <c r="G2288" s="175" t="str">
        <f>IFERROR(VLOOKUP(D2288,'TPMS-auto'!A:J,6,0),"Not-in-TPMS")</f>
        <v>071007</v>
      </c>
      <c r="H2288" s="6" t="s">
        <v>14676</v>
      </c>
      <c r="I2288" s="13" t="s">
        <v>20265</v>
      </c>
      <c r="J2288" s="11" t="s">
        <v>20266</v>
      </c>
      <c r="K2288" s="3" t="s">
        <v>14679</v>
      </c>
      <c r="L2288" s="13" t="s">
        <v>14680</v>
      </c>
      <c r="M2288" s="13"/>
      <c r="N2288" s="13" t="s">
        <v>14680</v>
      </c>
      <c r="O2288" s="13" t="s">
        <v>14680</v>
      </c>
      <c r="P2288" s="166" t="str">
        <f>IFERROR(VLOOKUP(D2288,'TPMS-auto'!A:D, 4,0),"Not-in-TPMS")</f>
        <v>0008175</v>
      </c>
      <c r="Q2288" s="166" t="str">
        <f>VLOOKUP(Table2[[#This Row],[Unit Number]],Ops,3,0)</f>
        <v>Rob &amp; Andrea</v>
      </c>
      <c r="R2288" s="172" t="str">
        <f>IFERROR(VLOOKUP(Table2[[#This Row],[Enterprise ID]], 'ExistingRental-12.11'!A:H, 3, 0), "Not Open On 12.11")</f>
        <v>Not Open On 12.11</v>
      </c>
      <c r="S2288" s="166" t="str">
        <f>IF(Table2[[#This Row],[Start Rental Date]]="New Rental", "New Rental", "Rental Extension Request")</f>
        <v>New Rental</v>
      </c>
      <c r="T2288" s="166" t="str">
        <f>IFERROR(IF(Table2[[#This Row],[Date of this request]]-Table2[[#This Row],[Tech Service Date]]&lt;60, "New Hire Rental", "Truck Breakdown"), "New Hire Rental")</f>
        <v>Truck Breakdown</v>
      </c>
      <c r="U2288" s="166" t="str">
        <f>IFERROR(VLOOKUP(Table2[[#This Row],[Enterprise ID]], 'ExistingRental-12.11'!A:H, 7, 0), "Not Open On 12.11")</f>
        <v>Not Open On 12.11</v>
      </c>
      <c r="V2288" s="172">
        <f>IFERROR(VLOOKUP(Table2[[#This Row],[Enterprise ID]],'Tech-ServiceDate'!A:B,2,0), "EitherNewHire or Termed")</f>
        <v>32380</v>
      </c>
    </row>
    <row r="2289" spans="1:22" ht="33.75" customHeight="1">
      <c r="A2289" s="15">
        <v>46083</v>
      </c>
      <c r="B2289" s="8">
        <v>36024</v>
      </c>
      <c r="C2289" s="9" t="s">
        <v>20267</v>
      </c>
      <c r="D2289" s="10" t="s">
        <v>13973</v>
      </c>
      <c r="E2289" s="174" t="str">
        <f t="shared" si="80"/>
        <v>36024</v>
      </c>
      <c r="F2289" s="175">
        <f>IFERROR(VLOOKUP(D2289,'TPMS-auto'!A:J, 10,0), "Not-in-TPMS")</f>
        <v>3012564042</v>
      </c>
      <c r="G2289" s="175" t="str">
        <f>IFERROR(VLOOKUP(D2289,'TPMS-auto'!A:J,6,0),"Not-in-TPMS")</f>
        <v>036024</v>
      </c>
      <c r="H2289" s="6" t="s">
        <v>14676</v>
      </c>
      <c r="I2289" s="11" t="s">
        <v>20268</v>
      </c>
      <c r="J2289" s="3" t="s">
        <v>20269</v>
      </c>
      <c r="K2289" s="3" t="s">
        <v>14679</v>
      </c>
      <c r="L2289" s="13" t="s">
        <v>14680</v>
      </c>
      <c r="M2289" s="13"/>
      <c r="N2289" s="13" t="s">
        <v>14680</v>
      </c>
      <c r="O2289" s="13" t="s">
        <v>14680</v>
      </c>
      <c r="P2289" s="166" t="str">
        <f>IFERROR(VLOOKUP(D2289,'TPMS-auto'!A:D, 4,0),"Not-in-TPMS")</f>
        <v>0007084</v>
      </c>
      <c r="Q2289" s="166" t="str">
        <f>VLOOKUP(Table2[[#This Row],[Unit Number]],Ops,3,0)</f>
        <v>Monica, Cheryl &amp; Machell</v>
      </c>
      <c r="R2289" s="172">
        <f>IFERROR(VLOOKUP(Table2[[#This Row],[Enterprise ID]], 'ExistingRental-12.11'!A:H, 3, 0), "Not Open On 12.11")</f>
        <v>45930</v>
      </c>
      <c r="S2289" s="166" t="str">
        <f>IF(Table2[[#This Row],[Start Rental Date]]="New Rental", "New Rental", "Rental Extension Request")</f>
        <v>New Rental</v>
      </c>
      <c r="T2289" s="166" t="str">
        <f>IFERROR(IF(Table2[[#This Row],[Date of this request]]-Table2[[#This Row],[Tech Service Date]]&lt;60, "New Hire Rental", "Truck Breakdown"), "New Hire Rental")</f>
        <v>Truck Breakdown</v>
      </c>
      <c r="U2289" s="166" t="str">
        <f>IFERROR(VLOOKUP(Table2[[#This Row],[Enterprise ID]], 'ExistingRental-12.11'!A:H, 7, 0), "Not Open On 12.11")</f>
        <v>WALTON EDWARDS</v>
      </c>
      <c r="V2289" s="172">
        <f>IFERROR(VLOOKUP(Table2[[#This Row],[Enterprise ID]],'Tech-ServiceDate'!A:B,2,0), "EitherNewHire or Termed")</f>
        <v>39538</v>
      </c>
    </row>
    <row r="2290" spans="1:22" ht="33.75" customHeight="1">
      <c r="A2290" s="15">
        <v>46083</v>
      </c>
      <c r="B2290" s="8">
        <v>46708</v>
      </c>
      <c r="C2290" s="9" t="s">
        <v>17102</v>
      </c>
      <c r="D2290" s="10" t="s">
        <v>16583</v>
      </c>
      <c r="E2290" s="174" t="str">
        <f t="shared" si="80"/>
        <v>46708</v>
      </c>
      <c r="F2290" s="175">
        <f>IFERROR(VLOOKUP(D2290,'TPMS-auto'!A:J, 10,0), "Not-in-TPMS")</f>
        <v>2569623009</v>
      </c>
      <c r="G2290" s="175" t="str">
        <f>IFERROR(VLOOKUP(D2290,'TPMS-auto'!A:J,6,0),"Not-in-TPMS")</f>
        <v>046708</v>
      </c>
      <c r="H2290" s="12">
        <v>46076</v>
      </c>
      <c r="I2290" s="11"/>
      <c r="J2290" s="13" t="s">
        <v>14846</v>
      </c>
      <c r="K2290" s="3" t="s">
        <v>14679</v>
      </c>
      <c r="L2290" s="13" t="s">
        <v>14680</v>
      </c>
      <c r="M2290" s="13"/>
      <c r="N2290" s="13" t="s">
        <v>14680</v>
      </c>
      <c r="O2290" s="13" t="s">
        <v>14680</v>
      </c>
      <c r="P2290" s="166" t="str">
        <f>IFERROR(VLOOKUP(D2290,'TPMS-auto'!A:D, 4,0),"Not-in-TPMS")</f>
        <v>0008035</v>
      </c>
      <c r="Q2290" s="166" t="str">
        <f>VLOOKUP(Table2[[#This Row],[Unit Number]],Ops,3,0)</f>
        <v>Rob &amp; Andrea</v>
      </c>
      <c r="R2290" s="172">
        <f>IFERROR(VLOOKUP(Table2[[#This Row],[Enterprise ID]], 'ExistingRental-12.11'!A:H, 3, 0), "Not Open On 12.11")</f>
        <v>45965</v>
      </c>
      <c r="S2290" s="166" t="str">
        <f>IF(Table2[[#This Row],[Start Rental Date]]="New Rental", "New Rental", "Rental Extension Request")</f>
        <v>Rental Extension Request</v>
      </c>
      <c r="T2290" s="166" t="str">
        <f>IFERROR(IF(Table2[[#This Row],[Date of this request]]-Table2[[#This Row],[Tech Service Date]]&lt;60, "New Hire Rental", "Truck Breakdown"), "New Hire Rental")</f>
        <v>Truck Breakdown</v>
      </c>
      <c r="U2290" s="166" t="str">
        <f>IFERROR(VLOOKUP(Table2[[#This Row],[Enterprise ID]], 'ExistingRental-12.11'!A:H, 7, 0), "Not Open On 12.11")</f>
        <v>JAYSHAWN ROWLS</v>
      </c>
      <c r="V2290" s="172">
        <f>IFERROR(VLOOKUP(Table2[[#This Row],[Enterprise ID]],'Tech-ServiceDate'!A:B,2,0), "EitherNewHire or Termed")</f>
        <v>45942</v>
      </c>
    </row>
    <row r="2291" spans="1:22" ht="33.75" customHeight="1">
      <c r="A2291" s="15">
        <v>46083</v>
      </c>
      <c r="B2291" s="8">
        <v>36272</v>
      </c>
      <c r="C2291" s="9" t="s">
        <v>18289</v>
      </c>
      <c r="D2291" s="10" t="s">
        <v>15480</v>
      </c>
      <c r="E2291" s="174" t="str">
        <f t="shared" si="80"/>
        <v>36272</v>
      </c>
      <c r="F2291" s="175">
        <f>IFERROR(VLOOKUP(D2291,'TPMS-auto'!A:J, 10,0), "Not-in-TPMS")</f>
        <v>8438451401</v>
      </c>
      <c r="G2291" s="175" t="str">
        <f>IFERROR(VLOOKUP(D2291,'TPMS-auto'!A:J,6,0),"Not-in-TPMS")</f>
        <v>036167</v>
      </c>
      <c r="H2291" s="6" t="s">
        <v>14676</v>
      </c>
      <c r="I2291" s="11"/>
      <c r="J2291" s="13" t="s">
        <v>20270</v>
      </c>
      <c r="K2291" s="3" t="s">
        <v>14679</v>
      </c>
      <c r="L2291" s="13" t="s">
        <v>14680</v>
      </c>
      <c r="M2291" s="13"/>
      <c r="N2291" s="13" t="s">
        <v>14680</v>
      </c>
      <c r="O2291" s="13" t="s">
        <v>14680</v>
      </c>
      <c r="P2291" s="166" t="str">
        <f>IFERROR(VLOOKUP(D2291,'TPMS-auto'!A:D, 4,0),"Not-in-TPMS")</f>
        <v>0008175</v>
      </c>
      <c r="Q2291" s="166" t="str">
        <f>VLOOKUP(Table2[[#This Row],[Unit Number]],Ops,3,0)</f>
        <v>Rob &amp; Andrea</v>
      </c>
      <c r="R2291" s="172" t="str">
        <f>IFERROR(VLOOKUP(Table2[[#This Row],[Enterprise ID]], 'ExistingRental-12.11'!A:H, 3, 0), "Not Open On 12.11")</f>
        <v>Not Open On 12.11</v>
      </c>
      <c r="S2291" s="166" t="str">
        <f>IF(Table2[[#This Row],[Start Rental Date]]="New Rental", "New Rental", "Rental Extension Request")</f>
        <v>New Rental</v>
      </c>
      <c r="T2291" s="166" t="str">
        <f>IFERROR(IF(Table2[[#This Row],[Date of this request]]-Table2[[#This Row],[Tech Service Date]]&lt;60, "New Hire Rental", "Truck Breakdown"), "New Hire Rental")</f>
        <v>Truck Breakdown</v>
      </c>
      <c r="U2291" s="166" t="str">
        <f>IFERROR(VLOOKUP(Table2[[#This Row],[Enterprise ID]], 'ExistingRental-12.11'!A:H, 7, 0), "Not Open On 12.11")</f>
        <v>Not Open On 12.11</v>
      </c>
      <c r="V2291" s="172">
        <f>IFERROR(VLOOKUP(Table2[[#This Row],[Enterprise ID]],'Tech-ServiceDate'!A:B,2,0), "EitherNewHire or Termed")</f>
        <v>45746</v>
      </c>
    </row>
    <row r="2292" spans="1:22" ht="33.75" customHeight="1">
      <c r="A2292" s="15">
        <v>46083</v>
      </c>
      <c r="B2292" s="8">
        <v>24056</v>
      </c>
      <c r="C2292" s="9" t="s">
        <v>19023</v>
      </c>
      <c r="D2292" s="10" t="s">
        <v>12305</v>
      </c>
      <c r="E2292" s="174" t="str">
        <f t="shared" si="80"/>
        <v>24056</v>
      </c>
      <c r="F2292" s="175">
        <f>IFERROR(VLOOKUP(D2292,'TPMS-auto'!A:J, 10,0), "Not-in-TPMS")</f>
        <v>9094026031</v>
      </c>
      <c r="G2292" s="175" t="str">
        <f>IFERROR(VLOOKUP(D2292,'TPMS-auto'!A:J,6,0),"Not-in-TPMS")</f>
        <v>024056</v>
      </c>
      <c r="H2292" s="12">
        <v>46080</v>
      </c>
      <c r="I2292" s="11" t="s">
        <v>19024</v>
      </c>
      <c r="J2292" s="13" t="s">
        <v>20271</v>
      </c>
      <c r="K2292" s="3" t="s">
        <v>14679</v>
      </c>
      <c r="L2292" s="13" t="s">
        <v>14680</v>
      </c>
      <c r="M2292" s="13"/>
      <c r="N2292" s="13" t="s">
        <v>14680</v>
      </c>
      <c r="O2292" s="13" t="s">
        <v>14680</v>
      </c>
      <c r="P2292" s="166" t="str">
        <f>IFERROR(VLOOKUP(D2292,'TPMS-auto'!A:D, 4,0),"Not-in-TPMS")</f>
        <v>0007108</v>
      </c>
      <c r="Q2292" s="166" t="str">
        <f>VLOOKUP(Table2[[#This Row],[Unit Number]],Ops,3,0)</f>
        <v>Carol &amp; Tasha</v>
      </c>
      <c r="R2292" s="172" t="str">
        <f>IFERROR(VLOOKUP(Table2[[#This Row],[Enterprise ID]], 'ExistingRental-12.11'!A:H, 3, 0), "Not Open On 12.11")</f>
        <v>Not Open On 12.11</v>
      </c>
      <c r="S2292" s="166" t="str">
        <f>IF(Table2[[#This Row],[Start Rental Date]]="New Rental", "New Rental", "Rental Extension Request")</f>
        <v>Rental Extension Request</v>
      </c>
      <c r="T2292" s="166" t="str">
        <f>IFERROR(IF(Table2[[#This Row],[Date of this request]]-Table2[[#This Row],[Tech Service Date]]&lt;60, "New Hire Rental", "Truck Breakdown"), "New Hire Rental")</f>
        <v>Truck Breakdown</v>
      </c>
      <c r="U2292" s="166" t="str">
        <f>IFERROR(VLOOKUP(Table2[[#This Row],[Enterprise ID]], 'ExistingRental-12.11'!A:H, 7, 0), "Not Open On 12.11")</f>
        <v>Not Open On 12.11</v>
      </c>
      <c r="V2292" s="172">
        <f>IFERROR(VLOOKUP(Table2[[#This Row],[Enterprise ID]],'Tech-ServiceDate'!A:B,2,0), "EitherNewHire or Termed")</f>
        <v>37167</v>
      </c>
    </row>
    <row r="2293" spans="1:22" ht="33.75" customHeight="1">
      <c r="A2293" s="15">
        <v>46083</v>
      </c>
      <c r="B2293" s="8">
        <v>21731</v>
      </c>
      <c r="C2293" s="9" t="s">
        <v>20272</v>
      </c>
      <c r="D2293" s="10" t="s">
        <v>9315</v>
      </c>
      <c r="E2293" s="174" t="str">
        <f t="shared" si="80"/>
        <v>21731</v>
      </c>
      <c r="F2293" s="175">
        <f>IFERROR(VLOOKUP(D2293,'TPMS-auto'!A:J, 10,0), "Not-in-TPMS")</f>
        <v>7653011726</v>
      </c>
      <c r="G2293" s="175" t="str">
        <f>IFERROR(VLOOKUP(D2293,'TPMS-auto'!A:J,6,0),"Not-in-TPMS")</f>
        <v>021731</v>
      </c>
      <c r="H2293" s="6" t="s">
        <v>14676</v>
      </c>
      <c r="I2293" s="11" t="s">
        <v>20273</v>
      </c>
      <c r="J2293" s="13" t="s">
        <v>20274</v>
      </c>
      <c r="K2293" s="3" t="s">
        <v>14679</v>
      </c>
      <c r="L2293" s="13" t="s">
        <v>14680</v>
      </c>
      <c r="M2293" s="13"/>
      <c r="N2293" s="13" t="s">
        <v>14680</v>
      </c>
      <c r="O2293" s="13" t="s">
        <v>14680</v>
      </c>
      <c r="P2293" s="166" t="str">
        <f>IFERROR(VLOOKUP(D2293,'TPMS-auto'!A:D, 4,0),"Not-in-TPMS")</f>
        <v>0008096</v>
      </c>
      <c r="Q2293" s="166" t="str">
        <f>VLOOKUP(Table2[[#This Row],[Unit Number]],Ops,3,0)</f>
        <v>Monica, Cheryl &amp; Machell</v>
      </c>
      <c r="R2293" s="172" t="str">
        <f>IFERROR(VLOOKUP(Table2[[#This Row],[Enterprise ID]], 'ExistingRental-12.11'!A:H, 3, 0), "Not Open On 12.11")</f>
        <v>Not Open On 12.11</v>
      </c>
      <c r="S2293" s="166" t="str">
        <f>IF(Table2[[#This Row],[Start Rental Date]]="New Rental", "New Rental", "Rental Extension Request")</f>
        <v>New Rental</v>
      </c>
      <c r="T2293" s="166" t="str">
        <f>IFERROR(IF(Table2[[#This Row],[Date of this request]]-Table2[[#This Row],[Tech Service Date]]&lt;60, "New Hire Rental", "Truck Breakdown"), "New Hire Rental")</f>
        <v>Truck Breakdown</v>
      </c>
      <c r="U2293" s="166" t="str">
        <f>IFERROR(VLOOKUP(Table2[[#This Row],[Enterprise ID]], 'ExistingRental-12.11'!A:H, 7, 0), "Not Open On 12.11")</f>
        <v>Not Open On 12.11</v>
      </c>
      <c r="V2293" s="172">
        <f>IFERROR(VLOOKUP(Table2[[#This Row],[Enterprise ID]],'Tech-ServiceDate'!A:B,2,0), "EitherNewHire or Termed")</f>
        <v>30071</v>
      </c>
    </row>
    <row r="2294" spans="1:22" ht="33.75" customHeight="1">
      <c r="A2294" s="15">
        <v>46083</v>
      </c>
      <c r="B2294" s="8">
        <v>46156</v>
      </c>
      <c r="C2294" s="9" t="s">
        <v>20275</v>
      </c>
      <c r="D2294" s="10"/>
      <c r="E2294" s="174" t="str">
        <f t="shared" si="80"/>
        <v>46156</v>
      </c>
      <c r="F2294" s="175" t="str">
        <f>IFERROR(VLOOKUP(D2294,'TPMS-auto'!A:J, 10,0), "Not-in-TPMS")</f>
        <v>Not-in-TPMS</v>
      </c>
      <c r="G2294" s="175" t="str">
        <f>IFERROR(VLOOKUP(D2294,'TPMS-auto'!A:J,6,0),"Not-in-TPMS")</f>
        <v>Not-in-TPMS</v>
      </c>
      <c r="H2294" s="6" t="s">
        <v>14676</v>
      </c>
      <c r="I2294" s="11" t="s">
        <v>20276</v>
      </c>
      <c r="J2294" s="13" t="s">
        <v>20277</v>
      </c>
      <c r="K2294" s="13"/>
      <c r="L2294" s="13"/>
      <c r="M2294" s="13"/>
      <c r="N2294" s="13" t="s">
        <v>14680</v>
      </c>
      <c r="O2294" s="13" t="s">
        <v>14680</v>
      </c>
      <c r="P2294" s="166" t="str">
        <f>IFERROR(VLOOKUP(D2294,'TPMS-auto'!A:D, 4,0),"Not-in-TPMS")</f>
        <v>Not-in-TPMS</v>
      </c>
      <c r="Q2294" s="166" t="e">
        <f>VLOOKUP(Table2[[#This Row],[Unit Number]],Ops,3,0)</f>
        <v>#N/A</v>
      </c>
      <c r="R2294" s="172" t="str">
        <f>IFERROR(VLOOKUP(Table2[[#This Row],[Enterprise ID]], 'ExistingRental-12.11'!A:H, 3, 0), "Not Open On 12.11")</f>
        <v>Not Open On 12.11</v>
      </c>
      <c r="S2294" s="166" t="str">
        <f>IF(Table2[[#This Row],[Start Rental Date]]="New Rental", "New Rental", "Rental Extension Request")</f>
        <v>New Rental</v>
      </c>
      <c r="T2294" s="166" t="str">
        <f>IFERROR(IF(Table2[[#This Row],[Date of this request]]-Table2[[#This Row],[Tech Service Date]]&lt;60, "New Hire Rental", "Truck Breakdown"), "New Hire Rental")</f>
        <v>New Hire Rental</v>
      </c>
      <c r="U2294" s="166" t="str">
        <f>IFERROR(VLOOKUP(Table2[[#This Row],[Enterprise ID]], 'ExistingRental-12.11'!A:H, 7, 0), "Not Open On 12.11")</f>
        <v>Not Open On 12.11</v>
      </c>
      <c r="V2294" s="172" t="str">
        <f>IFERROR(VLOOKUP(Table2[[#This Row],[Enterprise ID]],'Tech-ServiceDate'!A:B,2,0), "EitherNewHire or Termed")</f>
        <v>EitherNewHire or Termed</v>
      </c>
    </row>
    <row r="2295" spans="1:22" ht="33.75" customHeight="1">
      <c r="A2295" s="15">
        <v>46083</v>
      </c>
      <c r="B2295" s="8">
        <v>23180</v>
      </c>
      <c r="C2295" s="9" t="s">
        <v>20278</v>
      </c>
      <c r="D2295" s="10" t="s">
        <v>2851</v>
      </c>
      <c r="E2295" s="174" t="str">
        <f t="shared" si="80"/>
        <v>23180</v>
      </c>
      <c r="F2295" s="175">
        <f>IFERROR(VLOOKUP(D2295,'TPMS-auto'!A:J, 10,0), "Not-in-TPMS")</f>
        <v>5866759315</v>
      </c>
      <c r="G2295" s="175" t="str">
        <f>IFERROR(VLOOKUP(D2295,'TPMS-auto'!A:J,6,0),"Not-in-TPMS")</f>
        <v>023180</v>
      </c>
      <c r="H2295" s="6" t="s">
        <v>14676</v>
      </c>
      <c r="I2295" s="11" t="s">
        <v>16440</v>
      </c>
      <c r="J2295" s="13" t="s">
        <v>20279</v>
      </c>
      <c r="K2295" s="3" t="s">
        <v>14679</v>
      </c>
      <c r="L2295" s="13" t="s">
        <v>14680</v>
      </c>
      <c r="M2295" s="13"/>
      <c r="N2295" s="13" t="s">
        <v>14680</v>
      </c>
      <c r="O2295" s="13" t="s">
        <v>14680</v>
      </c>
      <c r="P2295" s="166" t="str">
        <f>IFERROR(VLOOKUP(D2295,'TPMS-auto'!A:D, 4,0),"Not-in-TPMS")</f>
        <v>0008309</v>
      </c>
      <c r="Q2295" s="166" t="str">
        <f>VLOOKUP(Table2[[#This Row],[Unit Number]],Ops,3,0)</f>
        <v>Monica, Cheryl &amp; Machell</v>
      </c>
      <c r="R2295" s="172" t="str">
        <f>IFERROR(VLOOKUP(Table2[[#This Row],[Enterprise ID]], 'ExistingRental-12.11'!A:H, 3, 0), "Not Open On 12.11")</f>
        <v>Not Open On 12.11</v>
      </c>
      <c r="S2295" s="166" t="str">
        <f>IF(Table2[[#This Row],[Start Rental Date]]="New Rental", "New Rental", "Rental Extension Request")</f>
        <v>New Rental</v>
      </c>
      <c r="T2295" s="166" t="str">
        <f>IFERROR(IF(Table2[[#This Row],[Date of this request]]-Table2[[#This Row],[Tech Service Date]]&lt;60, "New Hire Rental", "Truck Breakdown"), "New Hire Rental")</f>
        <v>Truck Breakdown</v>
      </c>
      <c r="U2295" s="166" t="str">
        <f>IFERROR(VLOOKUP(Table2[[#This Row],[Enterprise ID]], 'ExistingRental-12.11'!A:H, 7, 0), "Not Open On 12.11")</f>
        <v>Not Open On 12.11</v>
      </c>
      <c r="V2295" s="172">
        <f>IFERROR(VLOOKUP(Table2[[#This Row],[Enterprise ID]],'Tech-ServiceDate'!A:B,2,0), "EitherNewHire or Termed")</f>
        <v>32245</v>
      </c>
    </row>
    <row r="2296" spans="1:22" ht="33.75" customHeight="1">
      <c r="A2296" s="15">
        <v>46083</v>
      </c>
      <c r="B2296" s="8">
        <v>61307</v>
      </c>
      <c r="C2296" s="9" t="s">
        <v>15307</v>
      </c>
      <c r="D2296" s="10" t="s">
        <v>14031</v>
      </c>
      <c r="E2296" s="174" t="str">
        <f t="shared" si="80"/>
        <v>61307</v>
      </c>
      <c r="F2296" s="175">
        <f>IFERROR(VLOOKUP(D2296,'TPMS-auto'!A:J, 10,0), "Not-in-TPMS")</f>
        <v>3015230165</v>
      </c>
      <c r="G2296" s="175" t="str">
        <f>IFERROR(VLOOKUP(D2296,'TPMS-auto'!A:J,6,0),"Not-in-TPMS")</f>
        <v>061307</v>
      </c>
      <c r="H2296" s="6"/>
      <c r="I2296" s="11"/>
      <c r="J2296" s="13" t="s">
        <v>20280</v>
      </c>
      <c r="K2296" s="3" t="s">
        <v>14679</v>
      </c>
      <c r="L2296" s="13" t="s">
        <v>14680</v>
      </c>
      <c r="M2296" s="13"/>
      <c r="N2296" s="13" t="s">
        <v>14680</v>
      </c>
      <c r="O2296" s="13" t="s">
        <v>14680</v>
      </c>
      <c r="P2296" s="166" t="str">
        <f>IFERROR(VLOOKUP(D2296,'TPMS-auto'!A:D, 4,0),"Not-in-TPMS")</f>
        <v>0007084</v>
      </c>
      <c r="Q2296" s="166" t="str">
        <f>VLOOKUP(Table2[[#This Row],[Unit Number]],Ops,3,0)</f>
        <v>Monica, Cheryl &amp; Machell</v>
      </c>
      <c r="R2296" s="172" t="str">
        <f>IFERROR(VLOOKUP(Table2[[#This Row],[Enterprise ID]], 'ExistingRental-12.11'!A:H, 3, 0), "Not Open On 12.11")</f>
        <v>Not Open On 12.11</v>
      </c>
      <c r="S2296" s="166" t="str">
        <f>IF(Table2[[#This Row],[Start Rental Date]]="New Rental", "New Rental", "Rental Extension Request")</f>
        <v>Rental Extension Request</v>
      </c>
      <c r="T2296" s="166" t="str">
        <f>IFERROR(IF(Table2[[#This Row],[Date of this request]]-Table2[[#This Row],[Tech Service Date]]&lt;60, "New Hire Rental", "Truck Breakdown"), "New Hire Rental")</f>
        <v>Truck Breakdown</v>
      </c>
      <c r="U2296" s="166" t="str">
        <f>IFERROR(VLOOKUP(Table2[[#This Row],[Enterprise ID]], 'ExistingRental-12.11'!A:H, 7, 0), "Not Open On 12.11")</f>
        <v>Not Open On 12.11</v>
      </c>
      <c r="V2296" s="172">
        <f>IFERROR(VLOOKUP(Table2[[#This Row],[Enterprise ID]],'Tech-ServiceDate'!A:B,2,0), "EitherNewHire or Termed")</f>
        <v>34452</v>
      </c>
    </row>
    <row r="2297" spans="1:22" ht="33.75" customHeight="1">
      <c r="A2297" s="15">
        <v>46083</v>
      </c>
      <c r="B2297" s="8">
        <v>61064</v>
      </c>
      <c r="C2297" s="9" t="s">
        <v>19460</v>
      </c>
      <c r="D2297" s="10" t="s">
        <v>6858</v>
      </c>
      <c r="E2297" s="174" t="str">
        <f t="shared" si="80"/>
        <v>61064</v>
      </c>
      <c r="F2297" s="175">
        <f>IFERROR(VLOOKUP(D2297,'TPMS-auto'!A:J, 10,0), "Not-in-TPMS")</f>
        <v>7209571457</v>
      </c>
      <c r="G2297" s="175" t="str">
        <f>IFERROR(VLOOKUP(D2297,'TPMS-auto'!A:J,6,0),"Not-in-TPMS")</f>
        <v>061064</v>
      </c>
      <c r="H2297" s="6" t="s">
        <v>14676</v>
      </c>
      <c r="I2297" s="11" t="s">
        <v>19616</v>
      </c>
      <c r="J2297" s="13" t="s">
        <v>20281</v>
      </c>
      <c r="K2297" s="3" t="s">
        <v>14679</v>
      </c>
      <c r="L2297" s="13" t="s">
        <v>14680</v>
      </c>
      <c r="M2297" s="13"/>
      <c r="N2297" s="13" t="s">
        <v>14680</v>
      </c>
      <c r="O2297" s="13" t="s">
        <v>14680</v>
      </c>
      <c r="P2297" s="166" t="str">
        <f>IFERROR(VLOOKUP(D2297,'TPMS-auto'!A:D, 4,0),"Not-in-TPMS")</f>
        <v>0008169</v>
      </c>
      <c r="Q2297" s="166" t="str">
        <f>VLOOKUP(Table2[[#This Row],[Unit Number]],Ops,3,0)</f>
        <v>Carol &amp; Tasha</v>
      </c>
      <c r="R2297" s="172" t="str">
        <f>IFERROR(VLOOKUP(Table2[[#This Row],[Enterprise ID]], 'ExistingRental-12.11'!A:H, 3, 0), "Not Open On 12.11")</f>
        <v>Not Open On 12.11</v>
      </c>
      <c r="S2297" s="166" t="str">
        <f>IF(Table2[[#This Row],[Start Rental Date]]="New Rental", "New Rental", "Rental Extension Request")</f>
        <v>New Rental</v>
      </c>
      <c r="T2297" s="166" t="str">
        <f>IFERROR(IF(Table2[[#This Row],[Date of this request]]-Table2[[#This Row],[Tech Service Date]]&lt;60, "New Hire Rental", "Truck Breakdown"), "New Hire Rental")</f>
        <v>Truck Breakdown</v>
      </c>
      <c r="U2297" s="166" t="str">
        <f>IFERROR(VLOOKUP(Table2[[#This Row],[Enterprise ID]], 'ExistingRental-12.11'!A:H, 7, 0), "Not Open On 12.11")</f>
        <v>Not Open On 12.11</v>
      </c>
      <c r="V2297" s="172">
        <f>IFERROR(VLOOKUP(Table2[[#This Row],[Enterprise ID]],'Tech-ServiceDate'!A:B,2,0), "EitherNewHire or Termed")</f>
        <v>36601</v>
      </c>
    </row>
    <row r="2298" spans="1:22" ht="33.75" customHeight="1">
      <c r="A2298" s="15">
        <v>46083</v>
      </c>
      <c r="B2298" s="8">
        <v>46502</v>
      </c>
      <c r="C2298" s="9" t="s">
        <v>17688</v>
      </c>
      <c r="D2298" s="10" t="s">
        <v>15574</v>
      </c>
      <c r="E2298" s="174" t="str">
        <f t="shared" si="80"/>
        <v>46502</v>
      </c>
      <c r="F2298" s="175">
        <f>IFERROR(VLOOKUP(D2298,'TPMS-auto'!A:J, 10,0), "Not-in-TPMS")</f>
        <v>3018935023</v>
      </c>
      <c r="G2298" s="175" t="str">
        <f>IFERROR(VLOOKUP(D2298,'TPMS-auto'!A:J,6,0),"Not-in-TPMS")</f>
        <v>046502</v>
      </c>
      <c r="H2298" s="12">
        <v>46069</v>
      </c>
      <c r="I2298" s="2" t="s">
        <v>19324</v>
      </c>
      <c r="J2298" s="13" t="s">
        <v>20282</v>
      </c>
      <c r="K2298" s="3" t="s">
        <v>14679</v>
      </c>
      <c r="L2298" s="13" t="s">
        <v>14680</v>
      </c>
      <c r="M2298" s="13"/>
      <c r="N2298" s="13" t="s">
        <v>14680</v>
      </c>
      <c r="O2298" s="13" t="s">
        <v>14680</v>
      </c>
      <c r="P2298" s="166" t="str">
        <f>IFERROR(VLOOKUP(D2298,'TPMS-auto'!A:D, 4,0),"Not-in-TPMS")</f>
        <v>0007084</v>
      </c>
      <c r="Q2298" s="166" t="str">
        <f>VLOOKUP(Table2[[#This Row],[Unit Number]],Ops,3,0)</f>
        <v>Monica, Cheryl &amp; Machell</v>
      </c>
      <c r="R2298" s="172">
        <f>IFERROR(VLOOKUP(Table2[[#This Row],[Enterprise ID]], 'ExistingRental-12.11'!A:H, 3, 0), "Not Open On 12.11")</f>
        <v>45979</v>
      </c>
      <c r="S2298" s="166" t="str">
        <f>IF(Table2[[#This Row],[Start Rental Date]]="New Rental", "New Rental", "Rental Extension Request")</f>
        <v>Rental Extension Request</v>
      </c>
      <c r="T2298" s="166" t="str">
        <f>IFERROR(IF(Table2[[#This Row],[Date of this request]]-Table2[[#This Row],[Tech Service Date]]&lt;60, "New Hire Rental", "Truck Breakdown"), "New Hire Rental")</f>
        <v>Truck Breakdown</v>
      </c>
      <c r="U2298" s="166" t="str">
        <f>IFERROR(VLOOKUP(Table2[[#This Row],[Enterprise ID]], 'ExistingRental-12.11'!A:H, 7, 0), "Not Open On 12.11")</f>
        <v>SAYED FAROZ FAKHRI</v>
      </c>
      <c r="V2298" s="172">
        <f>IFERROR(VLOOKUP(Table2[[#This Row],[Enterprise ID]],'Tech-ServiceDate'!A:B,2,0), "EitherNewHire or Termed")</f>
        <v>44427</v>
      </c>
    </row>
    <row r="2299" spans="1:22" ht="33.75" customHeight="1">
      <c r="A2299" s="15">
        <v>46083</v>
      </c>
      <c r="B2299" s="8">
        <v>61847</v>
      </c>
      <c r="C2299" s="9" t="s">
        <v>17578</v>
      </c>
      <c r="D2299" s="10" t="s">
        <v>13579</v>
      </c>
      <c r="E2299" s="174" t="str">
        <f t="shared" ref="E2299:E2362" si="81">TRIM(B2299)</f>
        <v>61847</v>
      </c>
      <c r="F2299" s="175">
        <f>IFERROR(VLOOKUP(D2299,'TPMS-auto'!A:J, 10,0), "Not-in-TPMS")</f>
        <v>5856486164</v>
      </c>
      <c r="G2299" s="175" t="str">
        <f>IFERROR(VLOOKUP(D2299,'TPMS-auto'!A:J,6,0),"Not-in-TPMS")</f>
        <v>061847</v>
      </c>
      <c r="H2299" s="6" t="s">
        <v>14676</v>
      </c>
      <c r="I2299" s="11" t="s">
        <v>20283</v>
      </c>
      <c r="J2299" s="13" t="s">
        <v>20284</v>
      </c>
      <c r="K2299" s="3" t="s">
        <v>14679</v>
      </c>
      <c r="L2299" s="13" t="s">
        <v>14680</v>
      </c>
      <c r="M2299" s="13"/>
      <c r="N2299" s="13" t="s">
        <v>14680</v>
      </c>
      <c r="O2299" s="13" t="s">
        <v>14680</v>
      </c>
      <c r="P2299" s="166" t="str">
        <f>IFERROR(VLOOKUP(D2299,'TPMS-auto'!A:D, 4,0),"Not-in-TPMS")</f>
        <v>0007670</v>
      </c>
      <c r="Q2299" s="166" t="str">
        <f>VLOOKUP(Table2[[#This Row],[Unit Number]],Ops,3,0)</f>
        <v>Rob &amp; Andrea</v>
      </c>
      <c r="R2299" s="172" t="str">
        <f>IFERROR(VLOOKUP(Table2[[#This Row],[Enterprise ID]], 'ExistingRental-12.11'!A:H, 3, 0), "Not Open On 12.11")</f>
        <v>Not Open On 12.11</v>
      </c>
      <c r="S2299" s="166" t="str">
        <f>IF(Table2[[#This Row],[Start Rental Date]]="New Rental", "New Rental", "Rental Extension Request")</f>
        <v>New Rental</v>
      </c>
      <c r="T2299" s="166" t="str">
        <f>IFERROR(IF(Table2[[#This Row],[Date of this request]]-Table2[[#This Row],[Tech Service Date]]&lt;60, "New Hire Rental", "Truck Breakdown"), "New Hire Rental")</f>
        <v>Truck Breakdown</v>
      </c>
      <c r="U2299" s="166" t="str">
        <f>IFERROR(VLOOKUP(Table2[[#This Row],[Enterprise ID]], 'ExistingRental-12.11'!A:H, 7, 0), "Not Open On 12.11")</f>
        <v>Not Open On 12.11</v>
      </c>
      <c r="V2299" s="172">
        <f>IFERROR(VLOOKUP(Table2[[#This Row],[Enterprise ID]],'Tech-ServiceDate'!A:B,2,0), "EitherNewHire or Termed")</f>
        <v>39482</v>
      </c>
    </row>
    <row r="2300" spans="1:22" ht="33.75" customHeight="1">
      <c r="A2300" s="15">
        <v>46083</v>
      </c>
      <c r="B2300" s="8">
        <v>47040</v>
      </c>
      <c r="C2300" s="9" t="s">
        <v>20285</v>
      </c>
      <c r="D2300" s="10" t="s">
        <v>20286</v>
      </c>
      <c r="E2300" s="174" t="str">
        <f t="shared" si="81"/>
        <v>47040</v>
      </c>
      <c r="F2300" s="175" t="str">
        <f>IFERROR(VLOOKUP(D2300,'TPMS-auto'!A:J, 10,0), "Not-in-TPMS")</f>
        <v>Not-in-TPMS</v>
      </c>
      <c r="G2300" s="175" t="str">
        <f>IFERROR(VLOOKUP(D2300,'TPMS-auto'!A:J,6,0),"Not-in-TPMS")</f>
        <v>Not-in-TPMS</v>
      </c>
      <c r="H2300" s="6" t="s">
        <v>14676</v>
      </c>
      <c r="I2300" s="11"/>
      <c r="J2300" s="13" t="s">
        <v>17928</v>
      </c>
      <c r="K2300" s="3" t="s">
        <v>14679</v>
      </c>
      <c r="L2300" s="13" t="s">
        <v>14680</v>
      </c>
      <c r="M2300" s="13"/>
      <c r="N2300" s="13" t="s">
        <v>14680</v>
      </c>
      <c r="O2300" s="13" t="s">
        <v>14680</v>
      </c>
      <c r="P2300" s="166" t="str">
        <f>IFERROR(VLOOKUP(D2300,'TPMS-auto'!A:D, 4,0),"Not-in-TPMS")</f>
        <v>Not-in-TPMS</v>
      </c>
      <c r="Q2300" s="166" t="e">
        <f>VLOOKUP(Table2[[#This Row],[Unit Number]],Ops,3,0)</f>
        <v>#N/A</v>
      </c>
      <c r="R2300" s="172" t="str">
        <f>IFERROR(VLOOKUP(Table2[[#This Row],[Enterprise ID]], 'ExistingRental-12.11'!A:H, 3, 0), "Not Open On 12.11")</f>
        <v>Not Open On 12.11</v>
      </c>
      <c r="S2300" s="166" t="str">
        <f>IF(Table2[[#This Row],[Start Rental Date]]="New Rental", "New Rental", "Rental Extension Request")</f>
        <v>New Rental</v>
      </c>
      <c r="T2300" s="166" t="str">
        <f>IFERROR(IF(Table2[[#This Row],[Date of this request]]-Table2[[#This Row],[Tech Service Date]]&lt;60, "New Hire Rental", "Truck Breakdown"), "New Hire Rental")</f>
        <v>New Hire Rental</v>
      </c>
      <c r="U2300" s="166" t="str">
        <f>IFERROR(VLOOKUP(Table2[[#This Row],[Enterprise ID]], 'ExistingRental-12.11'!A:H, 7, 0), "Not Open On 12.11")</f>
        <v>Not Open On 12.11</v>
      </c>
      <c r="V2300" s="172" t="str">
        <f>IFERROR(VLOOKUP(Table2[[#This Row],[Enterprise ID]],'Tech-ServiceDate'!A:B,2,0), "EitherNewHire or Termed")</f>
        <v>EitherNewHire or Termed</v>
      </c>
    </row>
    <row r="2301" spans="1:22" ht="33.75" customHeight="1">
      <c r="A2301" s="15">
        <v>46083</v>
      </c>
      <c r="B2301" s="8">
        <v>88039</v>
      </c>
      <c r="C2301" s="9" t="s">
        <v>20287</v>
      </c>
      <c r="D2301" s="10"/>
      <c r="E2301" s="174" t="str">
        <f t="shared" si="81"/>
        <v>88039</v>
      </c>
      <c r="F2301" s="175" t="str">
        <f>IFERROR(VLOOKUP(D2301,'TPMS-auto'!A:J, 10,0), "Not-in-TPMS")</f>
        <v>Not-in-TPMS</v>
      </c>
      <c r="G2301" s="175" t="str">
        <f>IFERROR(VLOOKUP(D2301,'TPMS-auto'!A:J,6,0),"Not-in-TPMS")</f>
        <v>Not-in-TPMS</v>
      </c>
      <c r="H2301" s="6" t="s">
        <v>14676</v>
      </c>
      <c r="I2301" s="11"/>
      <c r="J2301" s="13" t="s">
        <v>20288</v>
      </c>
      <c r="K2301" s="3" t="s">
        <v>14679</v>
      </c>
      <c r="L2301" s="13" t="s">
        <v>14680</v>
      </c>
      <c r="M2301" s="13"/>
      <c r="N2301" s="13" t="s">
        <v>14680</v>
      </c>
      <c r="O2301" s="13" t="s">
        <v>14680</v>
      </c>
      <c r="P2301" s="166" t="str">
        <f>IFERROR(VLOOKUP(D2301,'TPMS-auto'!A:D, 4,0),"Not-in-TPMS")</f>
        <v>Not-in-TPMS</v>
      </c>
      <c r="Q2301" s="166" t="e">
        <f>VLOOKUP(Table2[[#This Row],[Unit Number]],Ops,3,0)</f>
        <v>#N/A</v>
      </c>
      <c r="R2301" s="172" t="str">
        <f>IFERROR(VLOOKUP(Table2[[#This Row],[Enterprise ID]], 'ExistingRental-12.11'!A:H, 3, 0), "Not Open On 12.11")</f>
        <v>Not Open On 12.11</v>
      </c>
      <c r="S2301" s="166" t="str">
        <f>IF(Table2[[#This Row],[Start Rental Date]]="New Rental", "New Rental", "Rental Extension Request")</f>
        <v>New Rental</v>
      </c>
      <c r="T2301" s="166" t="str">
        <f>IFERROR(IF(Table2[[#This Row],[Date of this request]]-Table2[[#This Row],[Tech Service Date]]&lt;60, "New Hire Rental", "Truck Breakdown"), "New Hire Rental")</f>
        <v>New Hire Rental</v>
      </c>
      <c r="U2301" s="166" t="str">
        <f>IFERROR(VLOOKUP(Table2[[#This Row],[Enterprise ID]], 'ExistingRental-12.11'!A:H, 7, 0), "Not Open On 12.11")</f>
        <v>Not Open On 12.11</v>
      </c>
      <c r="V2301" s="172" t="str">
        <f>IFERROR(VLOOKUP(Table2[[#This Row],[Enterprise ID]],'Tech-ServiceDate'!A:B,2,0), "EitherNewHire or Termed")</f>
        <v>EitherNewHire or Termed</v>
      </c>
    </row>
    <row r="2302" spans="1:22" ht="33.75" customHeight="1">
      <c r="A2302" s="15">
        <v>46083</v>
      </c>
      <c r="B2302" s="8">
        <v>46794</v>
      </c>
      <c r="C2302" s="9" t="s">
        <v>17427</v>
      </c>
      <c r="D2302" s="10" t="s">
        <v>15589</v>
      </c>
      <c r="E2302" s="174" t="str">
        <f t="shared" si="81"/>
        <v>46794</v>
      </c>
      <c r="F2302" s="175">
        <f>IFERROR(VLOOKUP(D2302,'TPMS-auto'!A:J, 10,0), "Not-in-TPMS")</f>
        <v>2764941026</v>
      </c>
      <c r="G2302" s="175" t="str">
        <f>IFERROR(VLOOKUP(D2302,'TPMS-auto'!A:J,6,0),"Not-in-TPMS")</f>
        <v>046794</v>
      </c>
      <c r="H2302" s="6" t="s">
        <v>14676</v>
      </c>
      <c r="I2302" s="11"/>
      <c r="J2302" s="13" t="s">
        <v>19577</v>
      </c>
      <c r="K2302" s="3" t="s">
        <v>14679</v>
      </c>
      <c r="L2302" s="13" t="s">
        <v>14680</v>
      </c>
      <c r="M2302" s="13"/>
      <c r="N2302" s="13" t="s">
        <v>14680</v>
      </c>
      <c r="O2302" s="13" t="s">
        <v>14680</v>
      </c>
      <c r="P2302" s="166" t="str">
        <f>IFERROR(VLOOKUP(D2302,'TPMS-auto'!A:D, 4,0),"Not-in-TPMS")</f>
        <v>0004766</v>
      </c>
      <c r="Q2302" s="166" t="str">
        <f>VLOOKUP(Table2[[#This Row],[Unit Number]],Ops,3,0)</f>
        <v>Rob &amp; Andrea</v>
      </c>
      <c r="R2302" s="172" t="str">
        <f>IFERROR(VLOOKUP(Table2[[#This Row],[Enterprise ID]], 'ExistingRental-12.11'!A:H, 3, 0), "Not Open On 12.11")</f>
        <v>Not Open On 12.11</v>
      </c>
      <c r="S2302" s="166" t="str">
        <f>IF(Table2[[#This Row],[Start Rental Date]]="New Rental", "New Rental", "Rental Extension Request")</f>
        <v>New Rental</v>
      </c>
      <c r="T2302" s="166" t="str">
        <f>IFERROR(IF(Table2[[#This Row],[Date of this request]]-Table2[[#This Row],[Tech Service Date]]&lt;60, "New Hire Rental", "Truck Breakdown"), "New Hire Rental")</f>
        <v>Truck Breakdown</v>
      </c>
      <c r="U2302" s="166" t="str">
        <f>IFERROR(VLOOKUP(Table2[[#This Row],[Enterprise ID]], 'ExistingRental-12.11'!A:H, 7, 0), "Not Open On 12.11")</f>
        <v>Not Open On 12.11</v>
      </c>
      <c r="V2302" s="172">
        <f>IFERROR(VLOOKUP(Table2[[#This Row],[Enterprise ID]],'Tech-ServiceDate'!A:B,2,0), "EitherNewHire or Termed")</f>
        <v>45606</v>
      </c>
    </row>
    <row r="2303" spans="1:22" ht="33.75" customHeight="1">
      <c r="A2303" s="15">
        <v>46083</v>
      </c>
      <c r="B2303" s="8">
        <v>6121</v>
      </c>
      <c r="C2303" s="9" t="s">
        <v>20168</v>
      </c>
      <c r="D2303" s="10" t="s">
        <v>12500</v>
      </c>
      <c r="E2303" s="174" t="str">
        <f t="shared" si="81"/>
        <v>6121</v>
      </c>
      <c r="F2303" s="175">
        <f>IFERROR(VLOOKUP(D2303,'TPMS-auto'!A:J, 10,0), "Not-in-TPMS")</f>
        <v>7038435717</v>
      </c>
      <c r="G2303" s="175" t="str">
        <f>IFERROR(VLOOKUP(D2303,'TPMS-auto'!A:J,6,0),"Not-in-TPMS")</f>
        <v>006121</v>
      </c>
      <c r="H2303" s="6" t="s">
        <v>14676</v>
      </c>
      <c r="I2303" s="11" t="s">
        <v>14879</v>
      </c>
      <c r="J2303" s="13" t="s">
        <v>20289</v>
      </c>
      <c r="K2303" s="3" t="s">
        <v>14679</v>
      </c>
      <c r="L2303" s="13" t="s">
        <v>14680</v>
      </c>
      <c r="M2303" s="13"/>
      <c r="N2303" s="13" t="s">
        <v>14680</v>
      </c>
      <c r="O2303" s="13" t="s">
        <v>14680</v>
      </c>
      <c r="P2303" s="166" t="str">
        <f>IFERROR(VLOOKUP(D2303,'TPMS-auto'!A:D, 4,0),"Not-in-TPMS")</f>
        <v>0007084</v>
      </c>
      <c r="Q2303" s="166" t="str">
        <f>VLOOKUP(Table2[[#This Row],[Unit Number]],Ops,3,0)</f>
        <v>Monica, Cheryl &amp; Machell</v>
      </c>
      <c r="R2303" s="172">
        <f>IFERROR(VLOOKUP(Table2[[#This Row],[Enterprise ID]], 'ExistingRental-12.11'!A:H, 3, 0), "Not Open On 12.11")</f>
        <v>45994</v>
      </c>
      <c r="S2303" s="166" t="str">
        <f>IF(Table2[[#This Row],[Start Rental Date]]="New Rental", "New Rental", "Rental Extension Request")</f>
        <v>New Rental</v>
      </c>
      <c r="T2303" s="166" t="str">
        <f>IFERROR(IF(Table2[[#This Row],[Date of this request]]-Table2[[#This Row],[Tech Service Date]]&lt;60, "New Hire Rental", "Truck Breakdown"), "New Hire Rental")</f>
        <v>Truck Breakdown</v>
      </c>
      <c r="U2303" s="166" t="str">
        <f>IFERROR(VLOOKUP(Table2[[#This Row],[Enterprise ID]], 'ExistingRental-12.11'!A:H, 7, 0), "Not Open On 12.11")</f>
        <v>SOLOMON FESSHAYE</v>
      </c>
      <c r="V2303" s="172">
        <f>IFERROR(VLOOKUP(Table2[[#This Row],[Enterprise ID]],'Tech-ServiceDate'!A:B,2,0), "EitherNewHire or Termed")</f>
        <v>44629</v>
      </c>
    </row>
    <row r="2304" spans="1:22" ht="33.75" customHeight="1">
      <c r="A2304" s="15">
        <v>46083</v>
      </c>
      <c r="B2304" s="8">
        <v>88109</v>
      </c>
      <c r="C2304" s="9" t="s">
        <v>20290</v>
      </c>
      <c r="D2304" s="10"/>
      <c r="E2304" s="174" t="str">
        <f t="shared" si="81"/>
        <v>88109</v>
      </c>
      <c r="F2304" s="175" t="str">
        <f>IFERROR(VLOOKUP(D2304,'TPMS-auto'!A:J, 10,0), "Not-in-TPMS")</f>
        <v>Not-in-TPMS</v>
      </c>
      <c r="G2304" s="175" t="str">
        <f>IFERROR(VLOOKUP(D2304,'TPMS-auto'!A:J,6,0),"Not-in-TPMS")</f>
        <v>Not-in-TPMS</v>
      </c>
      <c r="H2304" s="6" t="s">
        <v>14676</v>
      </c>
      <c r="I2304" s="11"/>
      <c r="J2304" s="13" t="s">
        <v>20291</v>
      </c>
      <c r="K2304" s="13"/>
      <c r="L2304" s="13"/>
      <c r="M2304" s="13"/>
      <c r="N2304" s="13" t="s">
        <v>14680</v>
      </c>
      <c r="O2304" s="13" t="s">
        <v>14680</v>
      </c>
      <c r="P2304" s="166" t="str">
        <f>IFERROR(VLOOKUP(D2304,'TPMS-auto'!A:D, 4,0),"Not-in-TPMS")</f>
        <v>Not-in-TPMS</v>
      </c>
      <c r="Q2304" s="166" t="e">
        <f>VLOOKUP(Table2[[#This Row],[Unit Number]],Ops,3,0)</f>
        <v>#N/A</v>
      </c>
      <c r="R2304" s="172" t="str">
        <f>IFERROR(VLOOKUP(Table2[[#This Row],[Enterprise ID]], 'ExistingRental-12.11'!A:H, 3, 0), "Not Open On 12.11")</f>
        <v>Not Open On 12.11</v>
      </c>
      <c r="S2304" s="166" t="str">
        <f>IF(Table2[[#This Row],[Start Rental Date]]="New Rental", "New Rental", "Rental Extension Request")</f>
        <v>New Rental</v>
      </c>
      <c r="T2304" s="166" t="str">
        <f>IFERROR(IF(Table2[[#This Row],[Date of this request]]-Table2[[#This Row],[Tech Service Date]]&lt;60, "New Hire Rental", "Truck Breakdown"), "New Hire Rental")</f>
        <v>New Hire Rental</v>
      </c>
      <c r="U2304" s="166" t="str">
        <f>IFERROR(VLOOKUP(Table2[[#This Row],[Enterprise ID]], 'ExistingRental-12.11'!A:H, 7, 0), "Not Open On 12.11")</f>
        <v>Not Open On 12.11</v>
      </c>
      <c r="V2304" s="172" t="str">
        <f>IFERROR(VLOOKUP(Table2[[#This Row],[Enterprise ID]],'Tech-ServiceDate'!A:B,2,0), "EitherNewHire or Termed")</f>
        <v>EitherNewHire or Termed</v>
      </c>
    </row>
    <row r="2305" spans="1:22" ht="33.75" customHeight="1">
      <c r="A2305" s="15">
        <v>46083</v>
      </c>
      <c r="B2305" s="8">
        <v>21315</v>
      </c>
      <c r="C2305" s="9" t="s">
        <v>15950</v>
      </c>
      <c r="D2305" s="10" t="s">
        <v>15814</v>
      </c>
      <c r="E2305" s="174" t="str">
        <f t="shared" si="81"/>
        <v>21315</v>
      </c>
      <c r="F2305" s="175">
        <f>IFERROR(VLOOKUP(D2305,'TPMS-auto'!A:J, 10,0), "Not-in-TPMS")</f>
        <v>5135373061</v>
      </c>
      <c r="G2305" s="175" t="str">
        <f>IFERROR(VLOOKUP(D2305,'TPMS-auto'!A:J,6,0),"Not-in-TPMS")</f>
        <v>021315</v>
      </c>
      <c r="H2305" s="12">
        <v>46030</v>
      </c>
      <c r="I2305" s="11" t="s">
        <v>18148</v>
      </c>
      <c r="J2305" s="13" t="s">
        <v>19139</v>
      </c>
      <c r="K2305" s="3" t="s">
        <v>14679</v>
      </c>
      <c r="L2305" s="13" t="s">
        <v>14680</v>
      </c>
      <c r="M2305" s="13"/>
      <c r="N2305" s="13" t="s">
        <v>14680</v>
      </c>
      <c r="O2305" s="13" t="s">
        <v>14680</v>
      </c>
      <c r="P2305" s="166" t="str">
        <f>IFERROR(VLOOKUP(D2305,'TPMS-auto'!A:D, 4,0),"Not-in-TPMS")</f>
        <v>0004766</v>
      </c>
      <c r="Q2305" s="166" t="str">
        <f>VLOOKUP(Table2[[#This Row],[Unit Number]],Ops,3,0)</f>
        <v>Rob &amp; Andrea</v>
      </c>
      <c r="R2305" s="172" t="str">
        <f>IFERROR(VLOOKUP(Table2[[#This Row],[Enterprise ID]], 'ExistingRental-12.11'!A:H, 3, 0), "Not Open On 12.11")</f>
        <v>Not Open On 12.11</v>
      </c>
      <c r="S2305" s="166" t="str">
        <f>IF(Table2[[#This Row],[Start Rental Date]]="New Rental", "New Rental", "Rental Extension Request")</f>
        <v>Rental Extension Request</v>
      </c>
      <c r="T2305" s="166" t="str">
        <f>IFERROR(IF(Table2[[#This Row],[Date of this request]]-Table2[[#This Row],[Tech Service Date]]&lt;60, "New Hire Rental", "Truck Breakdown"), "New Hire Rental")</f>
        <v>Truck Breakdown</v>
      </c>
      <c r="U2305" s="166" t="str">
        <f>IFERROR(VLOOKUP(Table2[[#This Row],[Enterprise ID]], 'ExistingRental-12.11'!A:H, 7, 0), "Not Open On 12.11")</f>
        <v>Not Open On 12.11</v>
      </c>
      <c r="V2305" s="172">
        <f>IFERROR(VLOOKUP(Table2[[#This Row],[Enterprise ID]],'Tech-ServiceDate'!A:B,2,0), "EitherNewHire or Termed")</f>
        <v>45837</v>
      </c>
    </row>
    <row r="2306" spans="1:22" ht="33.75" customHeight="1">
      <c r="A2306" s="15">
        <v>46083</v>
      </c>
      <c r="B2306" s="8">
        <v>36307</v>
      </c>
      <c r="C2306" s="9" t="s">
        <v>19484</v>
      </c>
      <c r="D2306" s="10" t="s">
        <v>10179</v>
      </c>
      <c r="E2306" s="176" t="str">
        <f t="shared" si="81"/>
        <v>36307</v>
      </c>
      <c r="F2306" s="181">
        <f>IFERROR(VLOOKUP(D2306,'TPMS-auto'!A:J, 10,0), "Not-in-TPMS")</f>
        <v>8655009585</v>
      </c>
      <c r="G2306" s="181" t="str">
        <f>IFERROR(VLOOKUP(D2306,'TPMS-auto'!A:J,6,0),"Not-in-TPMS")</f>
        <v>036307</v>
      </c>
      <c r="H2306" s="12">
        <v>46077</v>
      </c>
      <c r="I2306" s="11" t="s">
        <v>19225</v>
      </c>
      <c r="J2306" s="13" t="s">
        <v>20177</v>
      </c>
      <c r="K2306" s="3" t="s">
        <v>14679</v>
      </c>
      <c r="L2306" s="13" t="s">
        <v>14680</v>
      </c>
      <c r="M2306" s="13"/>
      <c r="N2306" s="13" t="s">
        <v>14680</v>
      </c>
      <c r="O2306" s="13" t="s">
        <v>14680</v>
      </c>
      <c r="P2306" s="166" t="str">
        <f>IFERROR(VLOOKUP(D2306,'TPMS-auto'!A:D, 4,0),"Not-in-TPMS")</f>
        <v>0004766</v>
      </c>
      <c r="Q2306" s="166" t="str">
        <f>VLOOKUP(Table2[[#This Row],[Unit Number]],Ops,3,0)</f>
        <v>Rob &amp; Andrea</v>
      </c>
      <c r="R2306" s="173" t="str">
        <f>IFERROR(VLOOKUP(Table2[[#This Row],[Enterprise ID]], 'ExistingRental-12.11'!A:H, 3, 0), "Not Open On 12.11")</f>
        <v>Not Open On 12.11</v>
      </c>
      <c r="S2306" s="167" t="str">
        <f>IF(Table2[[#This Row],[Start Rental Date]]="New Rental", "New Rental", "Rental Extension Request")</f>
        <v>Rental Extension Request</v>
      </c>
      <c r="T2306" s="167" t="str">
        <f>IFERROR(IF(Table2[[#This Row],[Date of this request]]-Table2[[#This Row],[Tech Service Date]]&lt;60, "New Hire Rental", "Truck Breakdown"), "New Hire Rental")</f>
        <v>Truck Breakdown</v>
      </c>
      <c r="U2306" s="167" t="str">
        <f>IFERROR(VLOOKUP(Table2[[#This Row],[Enterprise ID]], 'ExistingRental-12.11'!A:H, 7, 0), "Not Open On 12.11")</f>
        <v>Not Open On 12.11</v>
      </c>
      <c r="V2306" s="173">
        <f>IFERROR(VLOOKUP(Table2[[#This Row],[Enterprise ID]],'Tech-ServiceDate'!A:B,2,0), "EitherNewHire or Termed")</f>
        <v>36703</v>
      </c>
    </row>
    <row r="2307" spans="1:22" ht="33.75" customHeight="1">
      <c r="A2307" s="15">
        <v>46083</v>
      </c>
      <c r="B2307" s="8">
        <v>61727</v>
      </c>
      <c r="C2307" s="9" t="s">
        <v>17179</v>
      </c>
      <c r="D2307" s="10" t="s">
        <v>17180</v>
      </c>
      <c r="E2307" s="176" t="str">
        <f t="shared" si="81"/>
        <v>61727</v>
      </c>
      <c r="F2307" s="181">
        <f>IFERROR(VLOOKUP(D2307,'TPMS-auto'!A:J, 10,0), "Not-in-TPMS")</f>
        <v>3375570061</v>
      </c>
      <c r="G2307" s="181" t="str">
        <f>IFERROR(VLOOKUP(D2307,'TPMS-auto'!A:J,6,0),"Not-in-TPMS")</f>
        <v>061727</v>
      </c>
      <c r="H2307" s="6" t="s">
        <v>14676</v>
      </c>
      <c r="I2307" s="11"/>
      <c r="J2307" s="13" t="s">
        <v>20292</v>
      </c>
      <c r="K2307" s="3" t="s">
        <v>14679</v>
      </c>
      <c r="L2307" s="13" t="s">
        <v>14680</v>
      </c>
      <c r="M2307" s="13"/>
      <c r="N2307" s="13" t="s">
        <v>14680</v>
      </c>
      <c r="O2307" s="13" t="s">
        <v>14680</v>
      </c>
      <c r="P2307" s="166" t="str">
        <f>IFERROR(VLOOKUP(D2307,'TPMS-auto'!A:D, 4,0),"Not-in-TPMS")</f>
        <v>0008107</v>
      </c>
      <c r="Q2307" s="166" t="str">
        <f>VLOOKUP(Table2[[#This Row],[Unit Number]],Ops,3,0)</f>
        <v>Carol &amp; Tasha</v>
      </c>
      <c r="R2307" s="173" t="str">
        <f>IFERROR(VLOOKUP(Table2[[#This Row],[Enterprise ID]], 'ExistingRental-12.11'!A:H, 3, 0), "Not Open On 12.11")</f>
        <v>Not Open On 12.11</v>
      </c>
      <c r="S2307" s="167" t="str">
        <f>IF(Table2[[#This Row],[Start Rental Date]]="New Rental", "New Rental", "Rental Extension Request")</f>
        <v>New Rental</v>
      </c>
      <c r="T2307" s="167" t="str">
        <f>IFERROR(IF(Table2[[#This Row],[Date of this request]]-Table2[[#This Row],[Tech Service Date]]&lt;60, "New Hire Rental", "Truck Breakdown"), "New Hire Rental")</f>
        <v>Truck Breakdown</v>
      </c>
      <c r="U2307" s="167" t="str">
        <f>IFERROR(VLOOKUP(Table2[[#This Row],[Enterprise ID]], 'ExistingRental-12.11'!A:H, 7, 0), "Not Open On 12.11")</f>
        <v>Not Open On 12.11</v>
      </c>
      <c r="V2307" s="173">
        <f>IFERROR(VLOOKUP(Table2[[#This Row],[Enterprise ID]],'Tech-ServiceDate'!A:B,2,0), "EitherNewHire or Termed")</f>
        <v>45718</v>
      </c>
    </row>
    <row r="2308" spans="1:22" ht="33.75" customHeight="1">
      <c r="A2308" s="15">
        <v>46083</v>
      </c>
      <c r="B2308" s="8">
        <v>21285</v>
      </c>
      <c r="C2308" s="9" t="s">
        <v>20293</v>
      </c>
      <c r="D2308" s="10" t="s">
        <v>16918</v>
      </c>
      <c r="E2308" s="176" t="str">
        <f t="shared" si="81"/>
        <v>21285</v>
      </c>
      <c r="F2308" s="181">
        <f>IFERROR(VLOOKUP(D2308,'TPMS-auto'!A:J, 10,0), "Not-in-TPMS")</f>
        <v>4077281392</v>
      </c>
      <c r="G2308" s="181" t="str">
        <f>IFERROR(VLOOKUP(D2308,'TPMS-auto'!A:J,6,0),"Not-in-TPMS")</f>
        <v>021285</v>
      </c>
      <c r="H2308" s="6" t="s">
        <v>14676</v>
      </c>
      <c r="I2308" s="11" t="s">
        <v>20294</v>
      </c>
      <c r="J2308" s="13" t="s">
        <v>20295</v>
      </c>
      <c r="K2308" s="3" t="s">
        <v>14679</v>
      </c>
      <c r="L2308" s="13" t="s">
        <v>14680</v>
      </c>
      <c r="M2308" s="13"/>
      <c r="N2308" s="13" t="s">
        <v>14680</v>
      </c>
      <c r="O2308" s="13" t="s">
        <v>14680</v>
      </c>
      <c r="P2308" s="166" t="str">
        <f>IFERROR(VLOOKUP(D2308,'TPMS-auto'!A:D, 4,0),"Not-in-TPMS")</f>
        <v>0007435</v>
      </c>
      <c r="Q2308" s="166" t="str">
        <f>VLOOKUP(Table2[[#This Row],[Unit Number]],Ops,3,0)</f>
        <v>Rob &amp; Andrea</v>
      </c>
      <c r="R2308" s="173">
        <f>IFERROR(VLOOKUP(Table2[[#This Row],[Enterprise ID]], 'ExistingRental-12.11'!A:H, 3, 0), "Not Open On 12.11")</f>
        <v>45959</v>
      </c>
      <c r="S2308" s="167" t="str">
        <f>IF(Table2[[#This Row],[Start Rental Date]]="New Rental", "New Rental", "Rental Extension Request")</f>
        <v>New Rental</v>
      </c>
      <c r="T2308" s="167" t="str">
        <f>IFERROR(IF(Table2[[#This Row],[Date of this request]]-Table2[[#This Row],[Tech Service Date]]&lt;60, "New Hire Rental", "Truck Breakdown"), "New Hire Rental")</f>
        <v>Truck Breakdown</v>
      </c>
      <c r="U2308" s="167" t="str">
        <f>IFERROR(VLOOKUP(Table2[[#This Row],[Enterprise ID]], 'ExistingRental-12.11'!A:H, 7, 0), "Not Open On 12.11")</f>
        <v>JORGE SORIANO</v>
      </c>
      <c r="V2308" s="173">
        <f>IFERROR(VLOOKUP(Table2[[#This Row],[Enterprise ID]],'Tech-ServiceDate'!A:B,2,0), "EitherNewHire or Termed")</f>
        <v>45928</v>
      </c>
    </row>
    <row r="2309" spans="1:22" ht="33.75" customHeight="1">
      <c r="A2309" s="15">
        <v>46083</v>
      </c>
      <c r="B2309" s="8">
        <v>46063</v>
      </c>
      <c r="C2309" s="9" t="s">
        <v>19340</v>
      </c>
      <c r="D2309" s="10" t="s">
        <v>18938</v>
      </c>
      <c r="E2309" s="176" t="str">
        <f t="shared" si="81"/>
        <v>46063</v>
      </c>
      <c r="F2309" s="181">
        <f>IFERROR(VLOOKUP(D2309,'TPMS-auto'!A:J, 10,0), "Not-in-TPMS")</f>
        <v>9165590520</v>
      </c>
      <c r="G2309" s="181" t="str">
        <f>IFERROR(VLOOKUP(D2309,'TPMS-auto'!A:J,6,0),"Not-in-TPMS")</f>
        <v>046063</v>
      </c>
      <c r="H2309" s="6">
        <v>46069</v>
      </c>
      <c r="I2309" s="11" t="s">
        <v>19618</v>
      </c>
      <c r="J2309" s="13" t="s">
        <v>20296</v>
      </c>
      <c r="K2309" s="3" t="s">
        <v>14679</v>
      </c>
      <c r="L2309" s="13" t="s">
        <v>14680</v>
      </c>
      <c r="M2309" s="13"/>
      <c r="N2309" s="13" t="s">
        <v>14680</v>
      </c>
      <c r="O2309" s="13" t="s">
        <v>14680</v>
      </c>
      <c r="P2309" s="166" t="str">
        <f>IFERROR(VLOOKUP(D2309,'TPMS-auto'!A:D, 4,0),"Not-in-TPMS")</f>
        <v>0008184</v>
      </c>
      <c r="Q2309" s="166" t="str">
        <f>VLOOKUP(Table2[[#This Row],[Unit Number]],Ops,3,0)</f>
        <v>Carol &amp; Tasha</v>
      </c>
      <c r="R2309" s="173" t="str">
        <f>IFERROR(VLOOKUP(Table2[[#This Row],[Enterprise ID]], 'ExistingRental-12.11'!A:H, 3, 0), "Not Open On 12.11")</f>
        <v>Not Open On 12.11</v>
      </c>
      <c r="S2309" s="167" t="str">
        <f>IF(Table2[[#This Row],[Start Rental Date]]="New Rental", "New Rental", "Rental Extension Request")</f>
        <v>Rental Extension Request</v>
      </c>
      <c r="T2309" s="167" t="str">
        <f>IFERROR(IF(Table2[[#This Row],[Date of this request]]-Table2[[#This Row],[Tech Service Date]]&lt;60, "New Hire Rental", "Truck Breakdown"), "New Hire Rental")</f>
        <v>Truck Breakdown</v>
      </c>
      <c r="U2309" s="167" t="str">
        <f>IFERROR(VLOOKUP(Table2[[#This Row],[Enterprise ID]], 'ExistingRental-12.11'!A:H, 7, 0), "Not Open On 12.11")</f>
        <v>Not Open On 12.11</v>
      </c>
      <c r="V2309" s="173">
        <f>IFERROR(VLOOKUP(Table2[[#This Row],[Enterprise ID]],'Tech-ServiceDate'!A:B,2,0), "EitherNewHire or Termed")</f>
        <v>45977</v>
      </c>
    </row>
    <row r="2310" spans="1:22" ht="33.75" customHeight="1">
      <c r="A2310" s="15">
        <v>46083</v>
      </c>
      <c r="B2310" s="8">
        <v>24069</v>
      </c>
      <c r="C2310" s="9" t="s">
        <v>20297</v>
      </c>
      <c r="D2310" s="10" t="s">
        <v>17132</v>
      </c>
      <c r="E2310" s="176" t="str">
        <f t="shared" si="81"/>
        <v>24069</v>
      </c>
      <c r="F2310" s="181">
        <f>IFERROR(VLOOKUP(D2310,'TPMS-auto'!A:J, 10,0), "Not-in-TPMS")</f>
        <v>7144172396</v>
      </c>
      <c r="G2310" s="181" t="str">
        <f>IFERROR(VLOOKUP(D2310,'TPMS-auto'!A:J,6,0),"Not-in-TPMS")</f>
        <v>024069</v>
      </c>
      <c r="H2310" s="6" t="s">
        <v>14676</v>
      </c>
      <c r="I2310" s="11" t="s">
        <v>20298</v>
      </c>
      <c r="J2310" s="13" t="s">
        <v>20299</v>
      </c>
      <c r="K2310" s="3" t="s">
        <v>14679</v>
      </c>
      <c r="L2310" s="13" t="s">
        <v>14680</v>
      </c>
      <c r="M2310" s="13"/>
      <c r="N2310" s="13" t="s">
        <v>14680</v>
      </c>
      <c r="O2310" s="13" t="s">
        <v>14680</v>
      </c>
      <c r="P2310" s="166" t="str">
        <f>IFERROR(VLOOKUP(D2310,'TPMS-auto'!A:D, 4,0),"Not-in-TPMS")</f>
        <v>0007108</v>
      </c>
      <c r="Q2310" s="166" t="str">
        <f>VLOOKUP(Table2[[#This Row],[Unit Number]],Ops,3,0)</f>
        <v>Carol &amp; Tasha</v>
      </c>
      <c r="R2310" s="173" t="str">
        <f>IFERROR(VLOOKUP(Table2[[#This Row],[Enterprise ID]], 'ExistingRental-12.11'!A:H, 3, 0), "Not Open On 12.11")</f>
        <v>Not Open On 12.11</v>
      </c>
      <c r="S2310" s="167" t="str">
        <f>IF(Table2[[#This Row],[Start Rental Date]]="New Rental", "New Rental", "Rental Extension Request")</f>
        <v>New Rental</v>
      </c>
      <c r="T2310" s="167" t="str">
        <f>IFERROR(IF(Table2[[#This Row],[Date of this request]]-Table2[[#This Row],[Tech Service Date]]&lt;60, "New Hire Rental", "Truck Breakdown"), "New Hire Rental")</f>
        <v>Truck Breakdown</v>
      </c>
      <c r="U2310" s="167" t="str">
        <f>IFERROR(VLOOKUP(Table2[[#This Row],[Enterprise ID]], 'ExistingRental-12.11'!A:H, 7, 0), "Not Open On 12.11")</f>
        <v>Not Open On 12.11</v>
      </c>
      <c r="V2310" s="173">
        <f>IFERROR(VLOOKUP(Table2[[#This Row],[Enterprise ID]],'Tech-ServiceDate'!A:B,2,0), "EitherNewHire or Termed")</f>
        <v>45550</v>
      </c>
    </row>
    <row r="2311" spans="1:22" ht="33.75" customHeight="1">
      <c r="A2311" s="20">
        <v>46084</v>
      </c>
      <c r="B2311" s="7">
        <v>46741</v>
      </c>
      <c r="C2311" s="4" t="s">
        <v>20300</v>
      </c>
      <c r="D2311" s="5" t="s">
        <v>8373</v>
      </c>
      <c r="E2311" s="176" t="str">
        <f t="shared" si="81"/>
        <v>46741</v>
      </c>
      <c r="F2311" s="181">
        <f>IFERROR(VLOOKUP(D2311,'TPMS-auto'!A:J, 10,0), "Not-in-TPMS")</f>
        <v>8488780105</v>
      </c>
      <c r="G2311" s="181" t="str">
        <f>IFERROR(VLOOKUP(D2311,'TPMS-auto'!A:J,6,0),"Not-in-TPMS")</f>
        <v>023980</v>
      </c>
      <c r="H2311" s="6" t="s">
        <v>14676</v>
      </c>
      <c r="I2311" s="2" t="s">
        <v>20301</v>
      </c>
      <c r="J2311" s="3" t="s">
        <v>20302</v>
      </c>
      <c r="K2311" s="3" t="s">
        <v>14679</v>
      </c>
      <c r="L2311" s="13" t="s">
        <v>14680</v>
      </c>
      <c r="M2311" s="3"/>
      <c r="N2311" s="13" t="s">
        <v>14680</v>
      </c>
      <c r="O2311" s="13" t="s">
        <v>14680</v>
      </c>
      <c r="P2311" s="166" t="str">
        <f>IFERROR(VLOOKUP(D2311,'TPMS-auto'!A:D, 4,0),"Not-in-TPMS")</f>
        <v>0007983</v>
      </c>
      <c r="Q2311" s="166" t="str">
        <f>VLOOKUP(Table2[[#This Row],[Unit Number]],Ops,3,0)</f>
        <v>Rob &amp; Andrea</v>
      </c>
      <c r="R2311" s="173" t="str">
        <f>IFERROR(VLOOKUP(Table2[[#This Row],[Enterprise ID]], 'ExistingRental-12.11'!A:H, 3, 0), "Not Open On 12.11")</f>
        <v>Not Open On 12.11</v>
      </c>
      <c r="S2311" s="167" t="str">
        <f>IF(Table2[[#This Row],[Start Rental Date]]="New Rental", "New Rental", "Rental Extension Request")</f>
        <v>New Rental</v>
      </c>
      <c r="T2311" s="167" t="str">
        <f>IFERROR(IF(Table2[[#This Row],[Date of this request]]-Table2[[#This Row],[Tech Service Date]]&lt;60, "New Hire Rental", "Truck Breakdown"), "New Hire Rental")</f>
        <v>Truck Breakdown</v>
      </c>
      <c r="U2311" s="167" t="str">
        <f>IFERROR(VLOOKUP(Table2[[#This Row],[Enterprise ID]], 'ExistingRental-12.11'!A:H, 7, 0), "Not Open On 12.11")</f>
        <v>Not Open On 12.11</v>
      </c>
      <c r="V2311" s="173">
        <f>IFERROR(VLOOKUP(Table2[[#This Row],[Enterprise ID]],'Tech-ServiceDate'!A:B,2,0), "EitherNewHire or Termed")</f>
        <v>32013</v>
      </c>
    </row>
    <row r="2312" spans="1:22" ht="33.75" customHeight="1">
      <c r="A2312" s="20">
        <v>46084</v>
      </c>
      <c r="B2312" s="7">
        <v>37342</v>
      </c>
      <c r="C2312" s="4" t="s">
        <v>19746</v>
      </c>
      <c r="D2312" s="5" t="s">
        <v>19747</v>
      </c>
      <c r="E2312" s="176" t="str">
        <f t="shared" si="81"/>
        <v>37342</v>
      </c>
      <c r="F2312" s="181">
        <f>IFERROR(VLOOKUP(D2312,'TPMS-auto'!A:J, 10,0), "Not-in-TPMS")</f>
        <v>4179010464</v>
      </c>
      <c r="G2312" s="181" t="str">
        <f>IFERROR(VLOOKUP(D2312,'TPMS-auto'!A:J,6,0),"Not-in-TPMS")</f>
        <v>037342</v>
      </c>
      <c r="H2312" s="6">
        <v>46077</v>
      </c>
      <c r="I2312" s="2" t="s">
        <v>19893</v>
      </c>
      <c r="J2312" s="3" t="s">
        <v>19749</v>
      </c>
      <c r="K2312" s="3" t="s">
        <v>14679</v>
      </c>
      <c r="L2312" s="13" t="s">
        <v>14680</v>
      </c>
      <c r="M2312" s="3"/>
      <c r="N2312" s="13" t="s">
        <v>14680</v>
      </c>
      <c r="O2312" s="13" t="s">
        <v>14680</v>
      </c>
      <c r="P2312" s="166" t="str">
        <f>IFERROR(VLOOKUP(D2312,'TPMS-auto'!A:D, 4,0),"Not-in-TPMS")</f>
        <v>0008420</v>
      </c>
      <c r="Q2312" s="166" t="str">
        <f>VLOOKUP(Table2[[#This Row],[Unit Number]],Ops,3,0)</f>
        <v>Rob &amp; Andrea</v>
      </c>
      <c r="R2312" s="173" t="str">
        <f>IFERROR(VLOOKUP(Table2[[#This Row],[Enterprise ID]], 'ExistingRental-12.11'!A:H, 3, 0), "Not Open On 12.11")</f>
        <v>Not Open On 12.11</v>
      </c>
      <c r="S2312" s="167" t="str">
        <f>IF(Table2[[#This Row],[Start Rental Date]]="New Rental", "New Rental", "Rental Extension Request")</f>
        <v>Rental Extension Request</v>
      </c>
      <c r="T2312" s="167" t="str">
        <f>IFERROR(IF(Table2[[#This Row],[Date of this request]]-Table2[[#This Row],[Tech Service Date]]&lt;60, "New Hire Rental", "Truck Breakdown"), "New Hire Rental")</f>
        <v>Truck Breakdown</v>
      </c>
      <c r="U2312" s="167" t="str">
        <f>IFERROR(VLOOKUP(Table2[[#This Row],[Enterprise ID]], 'ExistingRental-12.11'!A:H, 7, 0), "Not Open On 12.11")</f>
        <v>Not Open On 12.11</v>
      </c>
      <c r="V2312" s="173">
        <f>IFERROR(VLOOKUP(Table2[[#This Row],[Enterprise ID]],'Tech-ServiceDate'!A:B,2,0), "EitherNewHire or Termed")</f>
        <v>45816</v>
      </c>
    </row>
    <row r="2313" spans="1:22" ht="33.75" customHeight="1">
      <c r="A2313" s="20">
        <v>46084</v>
      </c>
      <c r="B2313" s="7">
        <v>22032</v>
      </c>
      <c r="C2313" s="4" t="s">
        <v>19714</v>
      </c>
      <c r="D2313" s="5" t="s">
        <v>19715</v>
      </c>
      <c r="E2313" s="176" t="str">
        <f t="shared" si="81"/>
        <v>22032</v>
      </c>
      <c r="F2313" s="181" t="str">
        <f>IFERROR(VLOOKUP(D2313,'TPMS-auto'!A:J, 10,0), "Not-in-TPMS")</f>
        <v>Not-in-TPMS</v>
      </c>
      <c r="G2313" s="181" t="str">
        <f>IFERROR(VLOOKUP(D2313,'TPMS-auto'!A:J,6,0),"Not-in-TPMS")</f>
        <v>Not-in-TPMS</v>
      </c>
      <c r="H2313" s="6">
        <v>46073</v>
      </c>
      <c r="I2313" s="2" t="s">
        <v>20303</v>
      </c>
      <c r="J2313" s="3" t="s">
        <v>20304</v>
      </c>
      <c r="K2313" s="3" t="s">
        <v>14679</v>
      </c>
      <c r="L2313" s="13" t="s">
        <v>14680</v>
      </c>
      <c r="M2313" s="3"/>
      <c r="N2313" s="13" t="s">
        <v>14680</v>
      </c>
      <c r="O2313" s="13" t="s">
        <v>14680</v>
      </c>
      <c r="P2313" s="166" t="str">
        <f>IFERROR(VLOOKUP(D2313,'TPMS-auto'!A:D, 4,0),"Not-in-TPMS")</f>
        <v>Not-in-TPMS</v>
      </c>
      <c r="Q2313" s="166" t="e">
        <f>VLOOKUP(Table2[[#This Row],[Unit Number]],Ops,3,0)</f>
        <v>#N/A</v>
      </c>
      <c r="R2313" s="173" t="str">
        <f>IFERROR(VLOOKUP(Table2[[#This Row],[Enterprise ID]], 'ExistingRental-12.11'!A:H, 3, 0), "Not Open On 12.11")</f>
        <v>Not Open On 12.11</v>
      </c>
      <c r="S2313" s="167" t="str">
        <f>IF(Table2[[#This Row],[Start Rental Date]]="New Rental", "New Rental", "Rental Extension Request")</f>
        <v>Rental Extension Request</v>
      </c>
      <c r="T2313" s="167" t="str">
        <f>IFERROR(IF(Table2[[#This Row],[Date of this request]]-Table2[[#This Row],[Tech Service Date]]&lt;60, "New Hire Rental", "Truck Breakdown"), "New Hire Rental")</f>
        <v>New Hire Rental</v>
      </c>
      <c r="U2313" s="167" t="str">
        <f>IFERROR(VLOOKUP(Table2[[#This Row],[Enterprise ID]], 'ExistingRental-12.11'!A:H, 7, 0), "Not Open On 12.11")</f>
        <v>Not Open On 12.11</v>
      </c>
      <c r="V2313" s="173" t="str">
        <f>IFERROR(VLOOKUP(Table2[[#This Row],[Enterprise ID]],'Tech-ServiceDate'!A:B,2,0), "EitherNewHire or Termed")</f>
        <v>EitherNewHire or Termed</v>
      </c>
    </row>
    <row r="2314" spans="1:22" ht="33.75" customHeight="1">
      <c r="A2314" s="20">
        <v>46084</v>
      </c>
      <c r="B2314" s="7">
        <v>21804</v>
      </c>
      <c r="C2314" s="4" t="s">
        <v>19368</v>
      </c>
      <c r="D2314" s="5" t="s">
        <v>10168</v>
      </c>
      <c r="E2314" s="176" t="str">
        <f t="shared" si="81"/>
        <v>21804</v>
      </c>
      <c r="F2314" s="181">
        <f>IFERROR(VLOOKUP(D2314,'TPMS-auto'!A:J, 10,0), "Not-in-TPMS")</f>
        <v>4697391374</v>
      </c>
      <c r="G2314" s="181" t="str">
        <f>IFERROR(VLOOKUP(D2314,'TPMS-auto'!A:J,6,0),"Not-in-TPMS")</f>
        <v>033001</v>
      </c>
      <c r="H2314" s="6" t="s">
        <v>20305</v>
      </c>
      <c r="I2314" s="2" t="s">
        <v>20306</v>
      </c>
      <c r="J2314" s="3" t="s">
        <v>20307</v>
      </c>
      <c r="K2314" s="3" t="s">
        <v>14679</v>
      </c>
      <c r="L2314" s="13" t="s">
        <v>14680</v>
      </c>
      <c r="M2314" s="3"/>
      <c r="N2314" s="13" t="s">
        <v>14680</v>
      </c>
      <c r="O2314" s="13" t="s">
        <v>14680</v>
      </c>
      <c r="P2314" s="166" t="str">
        <f>IFERROR(VLOOKUP(D2314,'TPMS-auto'!A:D, 4,0),"Not-in-TPMS")</f>
        <v>0007995</v>
      </c>
      <c r="Q2314" s="166" t="str">
        <f>VLOOKUP(Table2[[#This Row],[Unit Number]],Ops,3,0)</f>
        <v>Carol &amp; Tasha</v>
      </c>
      <c r="R2314" s="173" t="str">
        <f>IFERROR(VLOOKUP(Table2[[#This Row],[Enterprise ID]], 'ExistingRental-12.11'!A:H, 3, 0), "Not Open On 12.11")</f>
        <v>Not Open On 12.11</v>
      </c>
      <c r="S2314" s="167" t="str">
        <f>IF(Table2[[#This Row],[Start Rental Date]]="New Rental", "New Rental", "Rental Extension Request")</f>
        <v>Rental Extension Request</v>
      </c>
      <c r="T2314" s="167" t="str">
        <f>IFERROR(IF(Table2[[#This Row],[Date of this request]]-Table2[[#This Row],[Tech Service Date]]&lt;60, "New Hire Rental", "Truck Breakdown"), "New Hire Rental")</f>
        <v>Truck Breakdown</v>
      </c>
      <c r="U2314" s="167" t="str">
        <f>IFERROR(VLOOKUP(Table2[[#This Row],[Enterprise ID]], 'ExistingRental-12.11'!A:H, 7, 0), "Not Open On 12.11")</f>
        <v>Not Open On 12.11</v>
      </c>
      <c r="V2314" s="173">
        <f>IFERROR(VLOOKUP(Table2[[#This Row],[Enterprise ID]],'Tech-ServiceDate'!A:B,2,0), "EitherNewHire or Termed")</f>
        <v>32175</v>
      </c>
    </row>
    <row r="2315" spans="1:22" ht="33.75" customHeight="1">
      <c r="A2315" s="20">
        <v>46084</v>
      </c>
      <c r="B2315" s="7">
        <v>36966</v>
      </c>
      <c r="C2315" s="4" t="s">
        <v>19984</v>
      </c>
      <c r="D2315" s="5" t="s">
        <v>16948</v>
      </c>
      <c r="E2315" s="176" t="str">
        <f t="shared" si="81"/>
        <v>36966</v>
      </c>
      <c r="F2315" s="181">
        <f>IFERROR(VLOOKUP(D2315,'TPMS-auto'!A:J, 10,0), "Not-in-TPMS")</f>
        <v>8169370067</v>
      </c>
      <c r="G2315" s="181" t="str">
        <f>IFERROR(VLOOKUP(D2315,'TPMS-auto'!A:J,6,0),"Not-in-TPMS")</f>
        <v>036966</v>
      </c>
      <c r="H2315" s="6">
        <v>46070</v>
      </c>
      <c r="I2315" s="2" t="s">
        <v>18698</v>
      </c>
      <c r="J2315" s="3" t="s">
        <v>20308</v>
      </c>
      <c r="K2315" s="3" t="s">
        <v>14679</v>
      </c>
      <c r="L2315" s="13" t="s">
        <v>14680</v>
      </c>
      <c r="M2315" s="3"/>
      <c r="N2315" s="13" t="s">
        <v>14680</v>
      </c>
      <c r="O2315" s="13" t="s">
        <v>14680</v>
      </c>
      <c r="P2315" s="166" t="str">
        <f>IFERROR(VLOOKUP(D2315,'TPMS-auto'!A:D, 4,0),"Not-in-TPMS")</f>
        <v>0007323</v>
      </c>
      <c r="Q2315" s="166" t="str">
        <f>VLOOKUP(Table2[[#This Row],[Unit Number]],Ops,3,0)</f>
        <v>Monica, Cheryl &amp; Machell</v>
      </c>
      <c r="R2315" s="173" t="str">
        <f>IFERROR(VLOOKUP(Table2[[#This Row],[Enterprise ID]], 'ExistingRental-12.11'!A:H, 3, 0), "Not Open On 12.11")</f>
        <v>Not Open On 12.11</v>
      </c>
      <c r="S2315" s="167" t="str">
        <f>IF(Table2[[#This Row],[Start Rental Date]]="New Rental", "New Rental", "Rental Extension Request")</f>
        <v>Rental Extension Request</v>
      </c>
      <c r="T2315" s="167" t="str">
        <f>IFERROR(IF(Table2[[#This Row],[Date of this request]]-Table2[[#This Row],[Tech Service Date]]&lt;60, "New Hire Rental", "Truck Breakdown"), "New Hire Rental")</f>
        <v>Truck Breakdown</v>
      </c>
      <c r="U2315" s="167" t="str">
        <f>IFERROR(VLOOKUP(Table2[[#This Row],[Enterprise ID]], 'ExistingRental-12.11'!A:H, 7, 0), "Not Open On 12.11")</f>
        <v>Not Open On 12.11</v>
      </c>
      <c r="V2315" s="173">
        <f>IFERROR(VLOOKUP(Table2[[#This Row],[Enterprise ID]],'Tech-ServiceDate'!A:B,2,0), "EitherNewHire or Termed")</f>
        <v>45634</v>
      </c>
    </row>
    <row r="2316" spans="1:22" ht="33.75" customHeight="1">
      <c r="A2316" s="20">
        <v>46084</v>
      </c>
      <c r="B2316" s="7">
        <v>22258</v>
      </c>
      <c r="C2316" s="9" t="s">
        <v>19197</v>
      </c>
      <c r="D2316" s="10" t="s">
        <v>19198</v>
      </c>
      <c r="E2316" s="176" t="str">
        <f t="shared" si="81"/>
        <v>22258</v>
      </c>
      <c r="F2316" s="181" t="str">
        <f>IFERROR(VLOOKUP(D2316,'TPMS-auto'!A:J, 10,0), "Not-in-TPMS")</f>
        <v>Not-in-TPMS</v>
      </c>
      <c r="G2316" s="181" t="str">
        <f>IFERROR(VLOOKUP(D2316,'TPMS-auto'!A:J,6,0),"Not-in-TPMS")</f>
        <v>Not-in-TPMS</v>
      </c>
      <c r="H2316" s="6">
        <v>46076</v>
      </c>
      <c r="I2316" s="2"/>
      <c r="J2316" s="3" t="s">
        <v>18811</v>
      </c>
      <c r="K2316" s="3" t="s">
        <v>14679</v>
      </c>
      <c r="L2316" s="13" t="s">
        <v>14680</v>
      </c>
      <c r="M2316" s="3"/>
      <c r="N2316" s="13" t="s">
        <v>14680</v>
      </c>
      <c r="O2316" s="13" t="s">
        <v>14680</v>
      </c>
      <c r="P2316" s="166" t="str">
        <f>IFERROR(VLOOKUP(D2316,'TPMS-auto'!A:D, 4,0),"Not-in-TPMS")</f>
        <v>Not-in-TPMS</v>
      </c>
      <c r="Q2316" s="166" t="e">
        <f>VLOOKUP(Table2[[#This Row],[Unit Number]],Ops,3,0)</f>
        <v>#N/A</v>
      </c>
      <c r="R2316" s="173" t="str">
        <f>IFERROR(VLOOKUP(Table2[[#This Row],[Enterprise ID]], 'ExistingRental-12.11'!A:H, 3, 0), "Not Open On 12.11")</f>
        <v>Not Open On 12.11</v>
      </c>
      <c r="S2316" s="167" t="str">
        <f>IF(Table2[[#This Row],[Start Rental Date]]="New Rental", "New Rental", "Rental Extension Request")</f>
        <v>Rental Extension Request</v>
      </c>
      <c r="T2316" s="167" t="str">
        <f>IFERROR(IF(Table2[[#This Row],[Date of this request]]-Table2[[#This Row],[Tech Service Date]]&lt;60, "New Hire Rental", "Truck Breakdown"), "New Hire Rental")</f>
        <v>New Hire Rental</v>
      </c>
      <c r="U2316" s="167" t="str">
        <f>IFERROR(VLOOKUP(Table2[[#This Row],[Enterprise ID]], 'ExistingRental-12.11'!A:H, 7, 0), "Not Open On 12.11")</f>
        <v>Not Open On 12.11</v>
      </c>
      <c r="V2316" s="173" t="str">
        <f>IFERROR(VLOOKUP(Table2[[#This Row],[Enterprise ID]],'Tech-ServiceDate'!A:B,2,0), "EitherNewHire or Termed")</f>
        <v>EitherNewHire or Termed</v>
      </c>
    </row>
    <row r="2317" spans="1:22" ht="33.75" customHeight="1">
      <c r="A2317" s="20">
        <v>46084</v>
      </c>
      <c r="B2317" s="7">
        <v>46465</v>
      </c>
      <c r="C2317" s="4" t="s">
        <v>14833</v>
      </c>
      <c r="D2317" s="5" t="s">
        <v>14834</v>
      </c>
      <c r="E2317" s="176" t="str">
        <f t="shared" si="81"/>
        <v>46465</v>
      </c>
      <c r="F2317" s="181">
        <f>IFERROR(VLOOKUP(D2317,'TPMS-auto'!A:J, 10,0), "Not-in-TPMS")</f>
        <v>3028974391</v>
      </c>
      <c r="G2317" s="181" t="str">
        <f>IFERROR(VLOOKUP(D2317,'TPMS-auto'!A:J,6,0),"Not-in-TPMS")</f>
        <v>046465</v>
      </c>
      <c r="H2317" s="6">
        <v>46027</v>
      </c>
      <c r="I2317" s="2" t="s">
        <v>18293</v>
      </c>
      <c r="J2317" s="3" t="s">
        <v>19336</v>
      </c>
      <c r="K2317" s="3" t="s">
        <v>14679</v>
      </c>
      <c r="L2317" s="13" t="s">
        <v>14680</v>
      </c>
      <c r="M2317" s="3"/>
      <c r="N2317" s="13" t="s">
        <v>14680</v>
      </c>
      <c r="O2317" s="13" t="s">
        <v>14680</v>
      </c>
      <c r="P2317" s="166" t="str">
        <f>IFERROR(VLOOKUP(D2317,'TPMS-auto'!A:D, 4,0),"Not-in-TPMS")</f>
        <v>0007084</v>
      </c>
      <c r="Q2317" s="166" t="str">
        <f>VLOOKUP(Table2[[#This Row],[Unit Number]],Ops,3,0)</f>
        <v>Monica, Cheryl &amp; Machell</v>
      </c>
      <c r="R2317" s="173">
        <f>IFERROR(VLOOKUP(Table2[[#This Row],[Enterprise ID]], 'ExistingRental-12.11'!A:H, 3, 0), "Not Open On 12.11")</f>
        <v>46000</v>
      </c>
      <c r="S2317" s="167" t="str">
        <f>IF(Table2[[#This Row],[Start Rental Date]]="New Rental", "New Rental", "Rental Extension Request")</f>
        <v>Rental Extension Request</v>
      </c>
      <c r="T2317" s="167" t="str">
        <f>IFERROR(IF(Table2[[#This Row],[Date of this request]]-Table2[[#This Row],[Tech Service Date]]&lt;60, "New Hire Rental", "Truck Breakdown"), "New Hire Rental")</f>
        <v>Truck Breakdown</v>
      </c>
      <c r="U2317" s="167" t="str">
        <f>IFERROR(VLOOKUP(Table2[[#This Row],[Enterprise ID]], 'ExistingRental-12.11'!A:H, 7, 0), "Not Open On 12.11")</f>
        <v>MARSHALL COSTELLO</v>
      </c>
      <c r="V2317" s="173">
        <f>IFERROR(VLOOKUP(Table2[[#This Row],[Enterprise ID]],'Tech-ServiceDate'!A:B,2,0), "EitherNewHire or Termed")</f>
        <v>45886</v>
      </c>
    </row>
    <row r="2318" spans="1:22" ht="33.75" customHeight="1">
      <c r="A2318" s="20">
        <v>46084</v>
      </c>
      <c r="B2318" s="7">
        <v>21980</v>
      </c>
      <c r="C2318" s="4" t="s">
        <v>18358</v>
      </c>
      <c r="D2318" s="5" t="s">
        <v>16199</v>
      </c>
      <c r="E2318" s="176" t="str">
        <f t="shared" si="81"/>
        <v>21980</v>
      </c>
      <c r="F2318" s="181">
        <f>IFERROR(VLOOKUP(D2318,'TPMS-auto'!A:J, 10,0), "Not-in-TPMS")</f>
        <v>4196545005</v>
      </c>
      <c r="G2318" s="181" t="str">
        <f>IFERROR(VLOOKUP(D2318,'TPMS-auto'!A:J,6,0),"Not-in-TPMS")</f>
        <v>021980</v>
      </c>
      <c r="H2318" s="6" t="s">
        <v>14676</v>
      </c>
      <c r="I2318" s="2" t="s">
        <v>20309</v>
      </c>
      <c r="J2318" s="3" t="s">
        <v>20310</v>
      </c>
      <c r="K2318" s="3" t="s">
        <v>14679</v>
      </c>
      <c r="L2318" s="13" t="s">
        <v>14680</v>
      </c>
      <c r="M2318" s="3"/>
      <c r="N2318" s="13" t="s">
        <v>14680</v>
      </c>
      <c r="O2318" s="13" t="s">
        <v>14680</v>
      </c>
      <c r="P2318" s="166" t="str">
        <f>IFERROR(VLOOKUP(D2318,'TPMS-auto'!A:D, 4,0),"Not-in-TPMS")</f>
        <v>0008309</v>
      </c>
      <c r="Q2318" s="166" t="str">
        <f>VLOOKUP(Table2[[#This Row],[Unit Number]],Ops,3,0)</f>
        <v>Monica, Cheryl &amp; Machell</v>
      </c>
      <c r="R2318" s="173">
        <f>IFERROR(VLOOKUP(Table2[[#This Row],[Enterprise ID]], 'ExistingRental-12.11'!A:H, 3, 0), "Not Open On 12.11")</f>
        <v>46001</v>
      </c>
      <c r="S2318" s="167" t="str">
        <f>IF(Table2[[#This Row],[Start Rental Date]]="New Rental", "New Rental", "Rental Extension Request")</f>
        <v>New Rental</v>
      </c>
      <c r="T2318" s="167" t="str">
        <f>IFERROR(IF(Table2[[#This Row],[Date of this request]]-Table2[[#This Row],[Tech Service Date]]&lt;60, "New Hire Rental", "Truck Breakdown"), "New Hire Rental")</f>
        <v>Truck Breakdown</v>
      </c>
      <c r="U2318" s="167" t="str">
        <f>IFERROR(VLOOKUP(Table2[[#This Row],[Enterprise ID]], 'ExistingRental-12.11'!A:H, 7, 0), "Not Open On 12.11")</f>
        <v>JAMES OBRIEN</v>
      </c>
      <c r="V2318" s="173">
        <f>IFERROR(VLOOKUP(Table2[[#This Row],[Enterprise ID]],'Tech-ServiceDate'!A:B,2,0), "EitherNewHire or Termed")</f>
        <v>45319</v>
      </c>
    </row>
    <row r="2319" spans="1:22" ht="33.75" customHeight="1">
      <c r="A2319" s="20">
        <v>46084</v>
      </c>
      <c r="B2319" s="7">
        <v>37250</v>
      </c>
      <c r="C2319" s="4" t="s">
        <v>20311</v>
      </c>
      <c r="D2319" s="5" t="s">
        <v>18685</v>
      </c>
      <c r="E2319" s="176" t="str">
        <f t="shared" si="81"/>
        <v>37250</v>
      </c>
      <c r="F2319" s="181">
        <f>IFERROR(VLOOKUP(D2319,'TPMS-auto'!A:J, 10,0), "Not-in-TPMS")</f>
        <v>8138984079</v>
      </c>
      <c r="G2319" s="181" t="str">
        <f>IFERROR(VLOOKUP(D2319,'TPMS-auto'!A:J,6,0),"Not-in-TPMS")</f>
        <v>037250</v>
      </c>
      <c r="H2319" s="6" t="s">
        <v>14676</v>
      </c>
      <c r="I2319" s="2" t="s">
        <v>20312</v>
      </c>
      <c r="J2319" s="3"/>
      <c r="K2319" s="3" t="s">
        <v>14679</v>
      </c>
      <c r="L2319" s="13" t="s">
        <v>14680</v>
      </c>
      <c r="M2319" s="3"/>
      <c r="N2319" s="13" t="s">
        <v>14680</v>
      </c>
      <c r="O2319" s="13" t="s">
        <v>14680</v>
      </c>
      <c r="P2319" s="166" t="str">
        <f>IFERROR(VLOOKUP(D2319,'TPMS-auto'!A:D, 4,0),"Not-in-TPMS")</f>
        <v>0007435</v>
      </c>
      <c r="Q2319" s="166" t="str">
        <f>VLOOKUP(Table2[[#This Row],[Unit Number]],Ops,3,0)</f>
        <v>Rob &amp; Andrea</v>
      </c>
      <c r="R2319" s="173" t="str">
        <f>IFERROR(VLOOKUP(Table2[[#This Row],[Enterprise ID]], 'ExistingRental-12.11'!A:H, 3, 0), "Not Open On 12.11")</f>
        <v>Not Open On 12.11</v>
      </c>
      <c r="S2319" s="167" t="str">
        <f>IF(Table2[[#This Row],[Start Rental Date]]="New Rental", "New Rental", "Rental Extension Request")</f>
        <v>New Rental</v>
      </c>
      <c r="T2319" s="167" t="str">
        <f>IFERROR(IF(Table2[[#This Row],[Date of this request]]-Table2[[#This Row],[Tech Service Date]]&lt;60, "New Hire Rental", "Truck Breakdown"), "New Hire Rental")</f>
        <v>Truck Breakdown</v>
      </c>
      <c r="U2319" s="167" t="str">
        <f>IFERROR(VLOOKUP(Table2[[#This Row],[Enterprise ID]], 'ExistingRental-12.11'!A:H, 7, 0), "Not Open On 12.11")</f>
        <v>Not Open On 12.11</v>
      </c>
      <c r="V2319" s="173">
        <f>IFERROR(VLOOKUP(Table2[[#This Row],[Enterprise ID]],'Tech-ServiceDate'!A:B,2,0), "EitherNewHire or Termed")</f>
        <v>45214</v>
      </c>
    </row>
    <row r="2320" spans="1:22" ht="33.75" customHeight="1">
      <c r="A2320" s="20">
        <v>46084</v>
      </c>
      <c r="B2320" s="7">
        <v>46452</v>
      </c>
      <c r="C2320" s="4" t="s">
        <v>20194</v>
      </c>
      <c r="D2320" s="5" t="s">
        <v>20195</v>
      </c>
      <c r="E2320" s="176" t="str">
        <f t="shared" si="81"/>
        <v>46452</v>
      </c>
      <c r="F2320" s="181">
        <f>IFERROR(VLOOKUP(D2320,'TPMS-auto'!A:J, 10,0), "Not-in-TPMS")</f>
        <v>6617411779</v>
      </c>
      <c r="G2320" s="181" t="str">
        <f>IFERROR(VLOOKUP(D2320,'TPMS-auto'!A:J,6,0),"Not-in-TPMS")</f>
        <v>046452</v>
      </c>
      <c r="H2320" s="6">
        <v>46078</v>
      </c>
      <c r="I2320" s="2" t="s">
        <v>20313</v>
      </c>
      <c r="J2320" s="3" t="s">
        <v>20197</v>
      </c>
      <c r="K2320" s="3" t="s">
        <v>14679</v>
      </c>
      <c r="L2320" s="13" t="s">
        <v>14680</v>
      </c>
      <c r="M2320" s="3"/>
      <c r="N2320" s="13" t="s">
        <v>14680</v>
      </c>
      <c r="O2320" s="13" t="s">
        <v>14680</v>
      </c>
      <c r="P2320" s="166" t="str">
        <f>IFERROR(VLOOKUP(D2320,'TPMS-auto'!A:D, 4,0),"Not-in-TPMS")</f>
        <v>0008366</v>
      </c>
      <c r="Q2320" s="166" t="str">
        <f>VLOOKUP(Table2[[#This Row],[Unit Number]],Ops,3,0)</f>
        <v>Carol &amp; Tasha</v>
      </c>
      <c r="R2320" s="173" t="str">
        <f>IFERROR(VLOOKUP(Table2[[#This Row],[Enterprise ID]], 'ExistingRental-12.11'!A:H, 3, 0), "Not Open On 12.11")</f>
        <v>Not Open On 12.11</v>
      </c>
      <c r="S2320" s="167" t="str">
        <f>IF(Table2[[#This Row],[Start Rental Date]]="New Rental", "New Rental", "Rental Extension Request")</f>
        <v>Rental Extension Request</v>
      </c>
      <c r="T2320" s="167" t="str">
        <f>IFERROR(IF(Table2[[#This Row],[Date of this request]]-Table2[[#This Row],[Tech Service Date]]&lt;60, "New Hire Rental", "Truck Breakdown"), "New Hire Rental")</f>
        <v>Truck Breakdown</v>
      </c>
      <c r="U2320" s="167" t="str">
        <f>IFERROR(VLOOKUP(Table2[[#This Row],[Enterprise ID]], 'ExistingRental-12.11'!A:H, 7, 0), "Not Open On 12.11")</f>
        <v>Not Open On 12.11</v>
      </c>
      <c r="V2320" s="173">
        <f>IFERROR(VLOOKUP(Table2[[#This Row],[Enterprise ID]],'Tech-ServiceDate'!A:B,2,0), "EitherNewHire or Termed")</f>
        <v>44840</v>
      </c>
    </row>
    <row r="2321" spans="1:22" ht="33.75" customHeight="1">
      <c r="A2321" s="20">
        <v>46084</v>
      </c>
      <c r="B2321" s="7">
        <v>36020</v>
      </c>
      <c r="C2321" s="4" t="s">
        <v>17418</v>
      </c>
      <c r="D2321" s="5" t="s">
        <v>2334</v>
      </c>
      <c r="E2321" s="176" t="str">
        <f t="shared" si="81"/>
        <v>36020</v>
      </c>
      <c r="F2321" s="181">
        <f>IFERROR(VLOOKUP(D2321,'TPMS-auto'!A:J, 10,0), "Not-in-TPMS")</f>
        <v>4436241103</v>
      </c>
      <c r="G2321" s="181" t="str">
        <f>IFERROR(VLOOKUP(D2321,'TPMS-auto'!A:J,6,0),"Not-in-TPMS")</f>
        <v>036020</v>
      </c>
      <c r="H2321" s="6">
        <v>46069</v>
      </c>
      <c r="I2321" s="25" t="s">
        <v>20314</v>
      </c>
      <c r="J2321" s="3" t="s">
        <v>20315</v>
      </c>
      <c r="K2321" s="3" t="s">
        <v>14679</v>
      </c>
      <c r="L2321" s="13" t="s">
        <v>14680</v>
      </c>
      <c r="M2321" s="3"/>
      <c r="N2321" s="13" t="s">
        <v>14680</v>
      </c>
      <c r="O2321" s="13" t="s">
        <v>14680</v>
      </c>
      <c r="P2321" s="166" t="str">
        <f>IFERROR(VLOOKUP(D2321,'TPMS-auto'!A:D, 4,0),"Not-in-TPMS")</f>
        <v>0007084</v>
      </c>
      <c r="Q2321" s="166" t="str">
        <f>VLOOKUP(Table2[[#This Row],[Unit Number]],Ops,3,0)</f>
        <v>Monica, Cheryl &amp; Machell</v>
      </c>
      <c r="R2321" s="173">
        <f>IFERROR(VLOOKUP(Table2[[#This Row],[Enterprise ID]], 'ExistingRental-12.11'!A:H, 3, 0), "Not Open On 12.11")</f>
        <v>45973</v>
      </c>
      <c r="S2321" s="167" t="str">
        <f>IF(Table2[[#This Row],[Start Rental Date]]="New Rental", "New Rental", "Rental Extension Request")</f>
        <v>Rental Extension Request</v>
      </c>
      <c r="T2321" s="167" t="str">
        <f>IFERROR(IF(Table2[[#This Row],[Date of this request]]-Table2[[#This Row],[Tech Service Date]]&lt;60, "New Hire Rental", "Truck Breakdown"), "New Hire Rental")</f>
        <v>Truck Breakdown</v>
      </c>
      <c r="U2321" s="167" t="str">
        <f>IFERROR(VLOOKUP(Table2[[#This Row],[Enterprise ID]], 'ExistingRental-12.11'!A:H, 7, 0), "Not Open On 12.11")</f>
        <v>CEDRIC ANDERSON</v>
      </c>
      <c r="V2321" s="173">
        <f>IFERROR(VLOOKUP(Table2[[#This Row],[Enterprise ID]],'Tech-ServiceDate'!A:B,2,0), "EitherNewHire or Termed")</f>
        <v>31574</v>
      </c>
    </row>
    <row r="2322" spans="1:22" ht="33.75" customHeight="1">
      <c r="A2322" s="20">
        <v>46084</v>
      </c>
      <c r="B2322" s="7">
        <v>23498</v>
      </c>
      <c r="C2322" s="4" t="s">
        <v>17989</v>
      </c>
      <c r="D2322" s="5" t="s">
        <v>17990</v>
      </c>
      <c r="E2322" s="176" t="str">
        <f t="shared" si="81"/>
        <v>23498</v>
      </c>
      <c r="F2322" s="181">
        <f>IFERROR(VLOOKUP(D2322,'TPMS-auto'!A:J, 10,0), "Not-in-TPMS")</f>
        <v>8289625024</v>
      </c>
      <c r="G2322" s="181" t="str">
        <f>IFERROR(VLOOKUP(D2322,'TPMS-auto'!A:J,6,0),"Not-in-TPMS")</f>
        <v>023498</v>
      </c>
      <c r="H2322" s="6" t="s">
        <v>14676</v>
      </c>
      <c r="I2322" s="25" t="s">
        <v>20316</v>
      </c>
      <c r="J2322" s="3" t="s">
        <v>20317</v>
      </c>
      <c r="K2322" s="3" t="s">
        <v>14679</v>
      </c>
      <c r="L2322" s="13" t="s">
        <v>14680</v>
      </c>
      <c r="M2322" s="3"/>
      <c r="N2322" s="13" t="s">
        <v>14680</v>
      </c>
      <c r="O2322" s="13" t="s">
        <v>14680</v>
      </c>
      <c r="P2322" s="166" t="str">
        <f>IFERROR(VLOOKUP(D2322,'TPMS-auto'!A:D, 4,0),"Not-in-TPMS")</f>
        <v>0004766</v>
      </c>
      <c r="Q2322" s="166" t="str">
        <f>VLOOKUP(Table2[[#This Row],[Unit Number]],Ops,3,0)</f>
        <v>Rob &amp; Andrea</v>
      </c>
      <c r="R2322" s="173">
        <f>IFERROR(VLOOKUP(Table2[[#This Row],[Enterprise ID]], 'ExistingRental-12.11'!A:H, 3, 0), "Not Open On 12.11")</f>
        <v>45987</v>
      </c>
      <c r="S2322" s="167" t="str">
        <f>IF(Table2[[#This Row],[Start Rental Date]]="New Rental", "New Rental", "Rental Extension Request")</f>
        <v>New Rental</v>
      </c>
      <c r="T2322" s="167" t="str">
        <f>IFERROR(IF(Table2[[#This Row],[Date of this request]]-Table2[[#This Row],[Tech Service Date]]&lt;60, "New Hire Rental", "Truck Breakdown"), "New Hire Rental")</f>
        <v>Truck Breakdown</v>
      </c>
      <c r="U2322" s="167" t="str">
        <f>IFERROR(VLOOKUP(Table2[[#This Row],[Enterprise ID]], 'ExistingRental-12.11'!A:H, 7, 0), "Not Open On 12.11")</f>
        <v>JUSTIN GREENE</v>
      </c>
      <c r="V2322" s="173">
        <f>IFERROR(VLOOKUP(Table2[[#This Row],[Enterprise ID]],'Tech-ServiceDate'!A:B,2,0), "EitherNewHire or Termed")</f>
        <v>45172</v>
      </c>
    </row>
    <row r="2323" spans="1:22" ht="33.75" customHeight="1">
      <c r="A2323" s="20">
        <v>46084</v>
      </c>
      <c r="B2323" s="7">
        <v>46957</v>
      </c>
      <c r="C2323" s="4" t="s">
        <v>18025</v>
      </c>
      <c r="D2323" s="5" t="s">
        <v>18026</v>
      </c>
      <c r="E2323" s="176" t="str">
        <f t="shared" si="81"/>
        <v>46957</v>
      </c>
      <c r="F2323" s="181">
        <f>IFERROR(VLOOKUP(D2323,'TPMS-auto'!A:J, 10,0), "Not-in-TPMS")</f>
        <v>7574043471</v>
      </c>
      <c r="G2323" s="181" t="str">
        <f>IFERROR(VLOOKUP(D2323,'TPMS-auto'!A:J,6,0),"Not-in-TPMS")</f>
        <v>046957</v>
      </c>
      <c r="H2323" s="6">
        <v>46080</v>
      </c>
      <c r="J2323" s="3"/>
      <c r="K2323" s="3"/>
      <c r="L2323" s="13"/>
      <c r="M2323" s="3"/>
      <c r="N2323" s="13" t="s">
        <v>14680</v>
      </c>
      <c r="O2323" s="13" t="s">
        <v>14680</v>
      </c>
      <c r="P2323" s="166" t="str">
        <f>IFERROR(VLOOKUP(D2323,'TPMS-auto'!A:D, 4,0),"Not-in-TPMS")</f>
        <v>0008175</v>
      </c>
      <c r="Q2323" s="166" t="str">
        <f>VLOOKUP(Table2[[#This Row],[Unit Number]],Ops,3,0)</f>
        <v>Rob &amp; Andrea</v>
      </c>
      <c r="R2323" s="173">
        <f>IFERROR(VLOOKUP(Table2[[#This Row],[Enterprise ID]], 'ExistingRental-12.11'!A:H, 3, 0), "Not Open On 12.11")</f>
        <v>45992</v>
      </c>
      <c r="S2323" s="167" t="str">
        <f>IF(Table2[[#This Row],[Start Rental Date]]="New Rental", "New Rental", "Rental Extension Request")</f>
        <v>Rental Extension Request</v>
      </c>
      <c r="T2323" s="167" t="str">
        <f>IFERROR(IF(Table2[[#This Row],[Date of this request]]-Table2[[#This Row],[Tech Service Date]]&lt;60, "New Hire Rental", "Truck Breakdown"), "New Hire Rental")</f>
        <v>Truck Breakdown</v>
      </c>
      <c r="U2323" s="167" t="str">
        <f>IFERROR(VLOOKUP(Table2[[#This Row],[Enterprise ID]], 'ExistingRental-12.11'!A:H, 7, 0), "Not Open On 12.11")</f>
        <v>ALEX BRAVAR</v>
      </c>
      <c r="V2323" s="173">
        <f>IFERROR(VLOOKUP(Table2[[#This Row],[Enterprise ID]],'Tech-ServiceDate'!A:B,2,0), "EitherNewHire or Termed")</f>
        <v>44250</v>
      </c>
    </row>
    <row r="2324" spans="1:22" ht="33.75" customHeight="1">
      <c r="A2324" s="20">
        <v>46084</v>
      </c>
      <c r="B2324" s="7">
        <v>37322</v>
      </c>
      <c r="C2324" s="4" t="s">
        <v>20318</v>
      </c>
      <c r="D2324" s="5" t="s">
        <v>20319</v>
      </c>
      <c r="E2324" s="176" t="str">
        <f t="shared" si="81"/>
        <v>37322</v>
      </c>
      <c r="F2324" s="181" t="str">
        <f>IFERROR(VLOOKUP(D2324,'TPMS-auto'!A:J, 10,0), "Not-in-TPMS")</f>
        <v>Not-in-TPMS</v>
      </c>
      <c r="G2324" s="181" t="str">
        <f>IFERROR(VLOOKUP(D2324,'TPMS-auto'!A:J,6,0),"Not-in-TPMS")</f>
        <v>Not-in-TPMS</v>
      </c>
      <c r="H2324" s="6" t="s">
        <v>14676</v>
      </c>
      <c r="J2324" s="3" t="s">
        <v>20320</v>
      </c>
      <c r="K2324" s="3" t="s">
        <v>14679</v>
      </c>
      <c r="L2324" s="13" t="s">
        <v>14680</v>
      </c>
      <c r="M2324" s="3"/>
      <c r="N2324" s="13" t="s">
        <v>14680</v>
      </c>
      <c r="O2324" s="13" t="s">
        <v>14680</v>
      </c>
      <c r="P2324" s="166" t="str">
        <f>IFERROR(VLOOKUP(D2324,'TPMS-auto'!A:D, 4,0),"Not-in-TPMS")</f>
        <v>Not-in-TPMS</v>
      </c>
      <c r="Q2324" s="166" t="e">
        <f>VLOOKUP(Table2[[#This Row],[Unit Number]],Ops,3,0)</f>
        <v>#N/A</v>
      </c>
      <c r="R2324" s="173" t="str">
        <f>IFERROR(VLOOKUP(Table2[[#This Row],[Enterprise ID]], 'ExistingRental-12.11'!A:H, 3, 0), "Not Open On 12.11")</f>
        <v>Not Open On 12.11</v>
      </c>
      <c r="S2324" s="167" t="str">
        <f>IF(Table2[[#This Row],[Start Rental Date]]="New Rental", "New Rental", "Rental Extension Request")</f>
        <v>New Rental</v>
      </c>
      <c r="T2324" s="167" t="str">
        <f>IFERROR(IF(Table2[[#This Row],[Date of this request]]-Table2[[#This Row],[Tech Service Date]]&lt;60, "New Hire Rental", "Truck Breakdown"), "New Hire Rental")</f>
        <v>New Hire Rental</v>
      </c>
      <c r="U2324" s="167" t="str">
        <f>IFERROR(VLOOKUP(Table2[[#This Row],[Enterprise ID]], 'ExistingRental-12.11'!A:H, 7, 0), "Not Open On 12.11")</f>
        <v>Not Open On 12.11</v>
      </c>
      <c r="V2324" s="173" t="str">
        <f>IFERROR(VLOOKUP(Table2[[#This Row],[Enterprise ID]],'Tech-ServiceDate'!A:B,2,0), "EitherNewHire or Termed")</f>
        <v>EitherNewHire or Termed</v>
      </c>
    </row>
    <row r="2325" spans="1:22" ht="33.75" customHeight="1">
      <c r="A2325" s="20">
        <v>46084</v>
      </c>
      <c r="B2325" s="7">
        <v>46455</v>
      </c>
      <c r="C2325" s="4" t="s">
        <v>20321</v>
      </c>
      <c r="D2325" s="5" t="s">
        <v>20322</v>
      </c>
      <c r="E2325" s="176" t="str">
        <f t="shared" si="81"/>
        <v>46455</v>
      </c>
      <c r="F2325" s="181">
        <f>IFERROR(VLOOKUP(D2325,'TPMS-auto'!A:J, 10,0), "Not-in-TPMS")</f>
        <v>5622151837</v>
      </c>
      <c r="G2325" s="181" t="str">
        <f>IFERROR(VLOOKUP(D2325,'TPMS-auto'!A:J,6,0),"Not-in-TPMS")</f>
        <v>046455</v>
      </c>
      <c r="H2325" s="6" t="s">
        <v>14676</v>
      </c>
      <c r="I2325" s="25" t="s">
        <v>20323</v>
      </c>
      <c r="J2325" s="3" t="s">
        <v>20324</v>
      </c>
      <c r="K2325" s="3" t="s">
        <v>14679</v>
      </c>
      <c r="L2325" s="13" t="s">
        <v>14680</v>
      </c>
      <c r="M2325" s="3"/>
      <c r="N2325" s="13" t="s">
        <v>14680</v>
      </c>
      <c r="O2325" s="13" t="s">
        <v>14680</v>
      </c>
      <c r="P2325" s="166" t="str">
        <f>IFERROR(VLOOKUP(D2325,'TPMS-auto'!A:D, 4,0),"Not-in-TPMS")</f>
        <v>0007108</v>
      </c>
      <c r="Q2325" s="166" t="str">
        <f>VLOOKUP(Table2[[#This Row],[Unit Number]],Ops,3,0)</f>
        <v>Carol &amp; Tasha</v>
      </c>
      <c r="R2325" s="173" t="str">
        <f>IFERROR(VLOOKUP(Table2[[#This Row],[Enterprise ID]], 'ExistingRental-12.11'!A:H, 3, 0), "Not Open On 12.11")</f>
        <v>Not Open On 12.11</v>
      </c>
      <c r="S2325" s="167" t="str">
        <f>IF(Table2[[#This Row],[Start Rental Date]]="New Rental", "New Rental", "Rental Extension Request")</f>
        <v>New Rental</v>
      </c>
      <c r="T2325" s="167" t="str">
        <f>IFERROR(IF(Table2[[#This Row],[Date of this request]]-Table2[[#This Row],[Tech Service Date]]&lt;60, "New Hire Rental", "Truck Breakdown"), "New Hire Rental")</f>
        <v>Truck Breakdown</v>
      </c>
      <c r="U2325" s="167" t="str">
        <f>IFERROR(VLOOKUP(Table2[[#This Row],[Enterprise ID]], 'ExistingRental-12.11'!A:H, 7, 0), "Not Open On 12.11")</f>
        <v>Not Open On 12.11</v>
      </c>
      <c r="V2325" s="173">
        <f>IFERROR(VLOOKUP(Table2[[#This Row],[Enterprise ID]],'Tech-ServiceDate'!A:B,2,0), "EitherNewHire or Termed")</f>
        <v>41512</v>
      </c>
    </row>
    <row r="2326" spans="1:22" ht="33.75" customHeight="1">
      <c r="A2326" s="20">
        <v>46084</v>
      </c>
      <c r="B2326" s="7">
        <v>21091</v>
      </c>
      <c r="C2326" s="4" t="s">
        <v>20167</v>
      </c>
      <c r="D2326" s="5" t="s">
        <v>7846</v>
      </c>
      <c r="E2326" s="176" t="str">
        <f t="shared" si="81"/>
        <v>21091</v>
      </c>
      <c r="F2326" s="181">
        <f>IFERROR(VLOOKUP(D2326,'TPMS-auto'!A:J, 10,0), "Not-in-TPMS")</f>
        <v>6262032405</v>
      </c>
      <c r="G2326" s="181" t="str">
        <f>IFERROR(VLOOKUP(D2326,'TPMS-auto'!A:J,6,0),"Not-in-TPMS")</f>
        <v>021091</v>
      </c>
      <c r="H2326" s="6" t="s">
        <v>14676</v>
      </c>
      <c r="I2326" s="25" t="s">
        <v>18277</v>
      </c>
      <c r="J2326" s="3" t="s">
        <v>18649</v>
      </c>
      <c r="K2326" s="3" t="s">
        <v>14679</v>
      </c>
      <c r="L2326" s="13" t="s">
        <v>14680</v>
      </c>
      <c r="M2326" s="3"/>
      <c r="N2326" s="13" t="s">
        <v>14680</v>
      </c>
      <c r="O2326" s="13" t="s">
        <v>14680</v>
      </c>
      <c r="P2326" s="166" t="str">
        <f>IFERROR(VLOOKUP(D2326,'TPMS-auto'!A:D, 4,0),"Not-in-TPMS")</f>
        <v>0007108</v>
      </c>
      <c r="Q2326" s="166" t="str">
        <f>VLOOKUP(Table2[[#This Row],[Unit Number]],Ops,3,0)</f>
        <v>Carol &amp; Tasha</v>
      </c>
      <c r="R2326" s="173" t="str">
        <f>IFERROR(VLOOKUP(Table2[[#This Row],[Enterprise ID]], 'ExistingRental-12.11'!A:H, 3, 0), "Not Open On 12.11")</f>
        <v>Not Open On 12.11</v>
      </c>
      <c r="S2326" s="167" t="str">
        <f>IF(Table2[[#This Row],[Start Rental Date]]="New Rental", "New Rental", "Rental Extension Request")</f>
        <v>New Rental</v>
      </c>
      <c r="T2326" s="167" t="str">
        <f>IFERROR(IF(Table2[[#This Row],[Date of this request]]-Table2[[#This Row],[Tech Service Date]]&lt;60, "New Hire Rental", "Truck Breakdown"), "New Hire Rental")</f>
        <v>Truck Breakdown</v>
      </c>
      <c r="U2326" s="167" t="str">
        <f>IFERROR(VLOOKUP(Table2[[#This Row],[Enterprise ID]], 'ExistingRental-12.11'!A:H, 7, 0), "Not Open On 12.11")</f>
        <v>Not Open On 12.11</v>
      </c>
      <c r="V2326" s="173">
        <f>IFERROR(VLOOKUP(Table2[[#This Row],[Enterprise ID]],'Tech-ServiceDate'!A:B,2,0), "EitherNewHire or Termed")</f>
        <v>40785</v>
      </c>
    </row>
    <row r="2327" spans="1:22" ht="33.75" customHeight="1">
      <c r="A2327" s="20">
        <v>46084</v>
      </c>
      <c r="B2327" s="7">
        <v>46691</v>
      </c>
      <c r="C2327" s="4" t="s">
        <v>17436</v>
      </c>
      <c r="D2327" s="5" t="s">
        <v>16879</v>
      </c>
      <c r="E2327" s="176" t="str">
        <f t="shared" si="81"/>
        <v>46691</v>
      </c>
      <c r="F2327" s="181">
        <f>IFERROR(VLOOKUP(D2327,'TPMS-auto'!A:J, 10,0), "Not-in-TPMS")</f>
        <v>3187530054</v>
      </c>
      <c r="G2327" s="181" t="str">
        <f>IFERROR(VLOOKUP(D2327,'TPMS-auto'!A:J,6,0),"Not-in-TPMS")</f>
        <v>046691</v>
      </c>
      <c r="H2327" s="6">
        <v>46078</v>
      </c>
      <c r="I2327" s="25" t="s">
        <v>20193</v>
      </c>
      <c r="J2327" s="3" t="s">
        <v>20325</v>
      </c>
      <c r="K2327" s="3" t="s">
        <v>14679</v>
      </c>
      <c r="L2327" s="13"/>
      <c r="M2327" s="3"/>
      <c r="N2327" s="13" t="s">
        <v>14680</v>
      </c>
      <c r="O2327" s="13" t="s">
        <v>14680</v>
      </c>
      <c r="P2327" s="166" t="str">
        <f>IFERROR(VLOOKUP(D2327,'TPMS-auto'!A:D, 4,0),"Not-in-TPMS")</f>
        <v>0008206</v>
      </c>
      <c r="Q2327" s="166" t="str">
        <f>VLOOKUP(Table2[[#This Row],[Unit Number]],Ops,3,0)</f>
        <v>Monica, Cheryl &amp; Machell</v>
      </c>
      <c r="R2327" s="173" t="str">
        <f>IFERROR(VLOOKUP(Table2[[#This Row],[Enterprise ID]], 'ExistingRental-12.11'!A:H, 3, 0), "Not Open On 12.11")</f>
        <v>Not Open On 12.11</v>
      </c>
      <c r="S2327" s="167" t="str">
        <f>IF(Table2[[#This Row],[Start Rental Date]]="New Rental", "New Rental", "Rental Extension Request")</f>
        <v>Rental Extension Request</v>
      </c>
      <c r="T2327" s="167" t="str">
        <f>IFERROR(IF(Table2[[#This Row],[Date of this request]]-Table2[[#This Row],[Tech Service Date]]&lt;60, "New Hire Rental", "Truck Breakdown"), "New Hire Rental")</f>
        <v>Truck Breakdown</v>
      </c>
      <c r="U2327" s="167" t="str">
        <f>IFERROR(VLOOKUP(Table2[[#This Row],[Enterprise ID]], 'ExistingRental-12.11'!A:H, 7, 0), "Not Open On 12.11")</f>
        <v>Not Open On 12.11</v>
      </c>
      <c r="V2327" s="173">
        <f>IFERROR(VLOOKUP(Table2[[#This Row],[Enterprise ID]],'Tech-ServiceDate'!A:B,2,0), "EitherNewHire or Termed")</f>
        <v>45942</v>
      </c>
    </row>
    <row r="2328" spans="1:22" ht="33.75" customHeight="1">
      <c r="A2328" s="20">
        <v>46085</v>
      </c>
      <c r="B2328" s="7">
        <v>23262</v>
      </c>
      <c r="C2328" s="4" t="s">
        <v>19900</v>
      </c>
      <c r="D2328" s="5" t="s">
        <v>10209</v>
      </c>
      <c r="E2328" s="176" t="str">
        <f t="shared" si="81"/>
        <v>23262</v>
      </c>
      <c r="F2328" s="181">
        <f>IFERROR(VLOOKUP(D2328,'TPMS-auto'!A:J, 10,0), "Not-in-TPMS")</f>
        <v>4178341339</v>
      </c>
      <c r="G2328" s="181" t="str">
        <f>IFERROR(VLOOKUP(D2328,'TPMS-auto'!A:J,6,0),"Not-in-TPMS")</f>
        <v>023262</v>
      </c>
      <c r="H2328" s="6">
        <v>46079</v>
      </c>
      <c r="I2328" s="11" t="s">
        <v>20213</v>
      </c>
      <c r="J2328" s="13" t="s">
        <v>20214</v>
      </c>
      <c r="K2328" s="3" t="s">
        <v>14679</v>
      </c>
      <c r="L2328" s="13" t="s">
        <v>14680</v>
      </c>
      <c r="M2328" s="3"/>
      <c r="N2328" s="13" t="s">
        <v>14680</v>
      </c>
      <c r="O2328" s="13" t="s">
        <v>14680</v>
      </c>
      <c r="P2328" s="166" t="str">
        <f>IFERROR(VLOOKUP(D2328,'TPMS-auto'!A:D, 4,0),"Not-in-TPMS")</f>
        <v>0008420</v>
      </c>
      <c r="Q2328" s="166" t="str">
        <f>VLOOKUP(Table2[[#This Row],[Unit Number]],Ops,3,0)</f>
        <v>Rob &amp; Andrea</v>
      </c>
      <c r="R2328" s="173" t="str">
        <f>IFERROR(VLOOKUP(Table2[[#This Row],[Enterprise ID]], 'ExistingRental-12.11'!A:H, 3, 0), "Not Open On 12.11")</f>
        <v>Not Open On 12.11</v>
      </c>
      <c r="S2328" s="167" t="str">
        <f>IF(Table2[[#This Row],[Start Rental Date]]="New Rental", "New Rental", "Rental Extension Request")</f>
        <v>Rental Extension Request</v>
      </c>
      <c r="T2328" s="167" t="str">
        <f>IFERROR(IF(Table2[[#This Row],[Date of this request]]-Table2[[#This Row],[Tech Service Date]]&lt;60, "New Hire Rental", "Truck Breakdown"), "New Hire Rental")</f>
        <v>Truck Breakdown</v>
      </c>
      <c r="U2328" s="167" t="str">
        <f>IFERROR(VLOOKUP(Table2[[#This Row],[Enterprise ID]], 'ExistingRental-12.11'!A:H, 7, 0), "Not Open On 12.11")</f>
        <v>Not Open On 12.11</v>
      </c>
      <c r="V2328" s="173">
        <f>IFERROR(VLOOKUP(Table2[[#This Row],[Enterprise ID]],'Tech-ServiceDate'!A:B,2,0), "EitherNewHire or Termed")</f>
        <v>36941</v>
      </c>
    </row>
    <row r="2329" spans="1:22" ht="33.75" customHeight="1">
      <c r="A2329" s="20">
        <v>46085</v>
      </c>
      <c r="B2329" s="7">
        <v>61717</v>
      </c>
      <c r="C2329" s="4" t="s">
        <v>20326</v>
      </c>
      <c r="D2329" s="5" t="s">
        <v>20327</v>
      </c>
      <c r="E2329" s="176" t="str">
        <f t="shared" si="81"/>
        <v>61717</v>
      </c>
      <c r="F2329" s="181">
        <f>IFERROR(VLOOKUP(D2329,'TPMS-auto'!A:J, 10,0), "Not-in-TPMS")</f>
        <v>9014828972</v>
      </c>
      <c r="G2329" s="181" t="str">
        <f>IFERROR(VLOOKUP(D2329,'TPMS-auto'!A:J,6,0),"Not-in-TPMS")</f>
        <v>061717</v>
      </c>
      <c r="H2329" s="6" t="s">
        <v>14676</v>
      </c>
      <c r="I2329" s="25" t="s">
        <v>20328</v>
      </c>
      <c r="J2329" s="3"/>
      <c r="K2329" s="3" t="s">
        <v>14679</v>
      </c>
      <c r="L2329" s="13" t="s">
        <v>14680</v>
      </c>
      <c r="M2329" s="3"/>
      <c r="N2329" s="13" t="s">
        <v>14680</v>
      </c>
      <c r="O2329" s="13" t="s">
        <v>14680</v>
      </c>
      <c r="P2329" s="166" t="str">
        <f>IFERROR(VLOOKUP(D2329,'TPMS-auto'!A:D, 4,0),"Not-in-TPMS")</f>
        <v>0008206</v>
      </c>
      <c r="Q2329" s="166" t="str">
        <f>VLOOKUP(Table2[[#This Row],[Unit Number]],Ops,3,0)</f>
        <v>Monica, Cheryl &amp; Machell</v>
      </c>
      <c r="R2329" s="173" t="str">
        <f>IFERROR(VLOOKUP(Table2[[#This Row],[Enterprise ID]], 'ExistingRental-12.11'!A:H, 3, 0), "Not Open On 12.11")</f>
        <v>Not Open On 12.11</v>
      </c>
      <c r="S2329" s="167" t="str">
        <f>IF(Table2[[#This Row],[Start Rental Date]]="New Rental", "New Rental", "Rental Extension Request")</f>
        <v>New Rental</v>
      </c>
      <c r="T2329" s="167" t="str">
        <f>IFERROR(IF(Table2[[#This Row],[Date of this request]]-Table2[[#This Row],[Tech Service Date]]&lt;60, "New Hire Rental", "Truck Breakdown"), "New Hire Rental")</f>
        <v>Truck Breakdown</v>
      </c>
      <c r="U2329" s="167" t="str">
        <f>IFERROR(VLOOKUP(Table2[[#This Row],[Enterprise ID]], 'ExistingRental-12.11'!A:H, 7, 0), "Not Open On 12.11")</f>
        <v>Not Open On 12.11</v>
      </c>
      <c r="V2329" s="173">
        <f>IFERROR(VLOOKUP(Table2[[#This Row],[Enterprise ID]],'Tech-ServiceDate'!A:B,2,0), "EitherNewHire or Termed")</f>
        <v>42024</v>
      </c>
    </row>
    <row r="2330" spans="1:22" ht="33.75" customHeight="1">
      <c r="A2330" s="20">
        <v>46085</v>
      </c>
      <c r="B2330" s="7">
        <v>22335</v>
      </c>
      <c r="C2330" s="4" t="s">
        <v>17374</v>
      </c>
      <c r="D2330" s="5" t="s">
        <v>16990</v>
      </c>
      <c r="E2330" s="176" t="str">
        <f t="shared" si="81"/>
        <v>22335</v>
      </c>
      <c r="F2330" s="181">
        <f>IFERROR(VLOOKUP(D2330,'TPMS-auto'!A:J, 10,0), "Not-in-TPMS")</f>
        <v>6052312334</v>
      </c>
      <c r="G2330" s="181" t="str">
        <f>IFERROR(VLOOKUP(D2330,'TPMS-auto'!A:J,6,0),"Not-in-TPMS")</f>
        <v>022334</v>
      </c>
      <c r="H2330" s="6" t="s">
        <v>14676</v>
      </c>
      <c r="I2330" s="3" t="s">
        <v>20329</v>
      </c>
      <c r="J2330" s="25" t="s">
        <v>20330</v>
      </c>
      <c r="K2330" s="3" t="s">
        <v>14679</v>
      </c>
      <c r="L2330" s="13" t="s">
        <v>14680</v>
      </c>
      <c r="M2330" s="3"/>
      <c r="N2330" s="13" t="s">
        <v>14680</v>
      </c>
      <c r="O2330" s="13" t="s">
        <v>14680</v>
      </c>
      <c r="P2330" s="166" t="str">
        <f>IFERROR(VLOOKUP(D2330,'TPMS-auto'!A:D, 4,0),"Not-in-TPMS")</f>
        <v>0008162</v>
      </c>
      <c r="Q2330" s="166" t="str">
        <f>VLOOKUP(Table2[[#This Row],[Unit Number]],Ops,3,0)</f>
        <v>Monica, Cheryl &amp; Machell</v>
      </c>
      <c r="R2330" s="173">
        <f>IFERROR(VLOOKUP(Table2[[#This Row],[Enterprise ID]], 'ExistingRental-12.11'!A:H, 3, 0), "Not Open On 12.11")</f>
        <v>45959</v>
      </c>
      <c r="S2330" s="167" t="str">
        <f>IF(Table2[[#This Row],[Start Rental Date]]="New Rental", "New Rental", "Rental Extension Request")</f>
        <v>New Rental</v>
      </c>
      <c r="T2330" s="167" t="str">
        <f>IFERROR(IF(Table2[[#This Row],[Date of this request]]-Table2[[#This Row],[Tech Service Date]]&lt;60, "New Hire Rental", "Truck Breakdown"), "New Hire Rental")</f>
        <v>Truck Breakdown</v>
      </c>
      <c r="U2330" s="167" t="str">
        <f>IFERROR(VLOOKUP(Table2[[#This Row],[Enterprise ID]], 'ExistingRental-12.11'!A:H, 7, 0), "Not Open On 12.11")</f>
        <v>DORIAN WADE</v>
      </c>
      <c r="V2330" s="173">
        <f>IFERROR(VLOOKUP(Table2[[#This Row],[Enterprise ID]],'Tech-ServiceDate'!A:B,2,0), "EitherNewHire or Termed")</f>
        <v>45935</v>
      </c>
    </row>
    <row r="2331" spans="1:22" ht="33.75" customHeight="1">
      <c r="A2331" s="20">
        <v>46085</v>
      </c>
      <c r="B2331" s="7">
        <v>46993</v>
      </c>
      <c r="C2331" s="4" t="s">
        <v>17816</v>
      </c>
      <c r="D2331" s="5" t="s">
        <v>17817</v>
      </c>
      <c r="E2331" s="176" t="str">
        <f t="shared" si="81"/>
        <v>46993</v>
      </c>
      <c r="F2331" s="181">
        <f>IFERROR(VLOOKUP(D2331,'TPMS-auto'!A:J, 10,0), "Not-in-TPMS")</f>
        <v>9787018542</v>
      </c>
      <c r="G2331" s="181" t="str">
        <f>IFERROR(VLOOKUP(D2331,'TPMS-auto'!A:J,6,0),"Not-in-TPMS")</f>
        <v>046993</v>
      </c>
      <c r="H2331" s="6" t="s">
        <v>14676</v>
      </c>
      <c r="I2331" s="3" t="s">
        <v>18213</v>
      </c>
      <c r="J2331" s="25" t="s">
        <v>20331</v>
      </c>
      <c r="K2331" s="3" t="s">
        <v>14679</v>
      </c>
      <c r="L2331" s="13" t="s">
        <v>14680</v>
      </c>
      <c r="M2331" s="3"/>
      <c r="N2331" s="13" t="s">
        <v>14680</v>
      </c>
      <c r="O2331" s="13" t="s">
        <v>14680</v>
      </c>
      <c r="P2331" s="166" t="str">
        <f>IFERROR(VLOOKUP(D2331,'TPMS-auto'!A:D, 4,0),"Not-in-TPMS")</f>
        <v>0007670</v>
      </c>
      <c r="Q2331" s="166" t="str">
        <f>VLOOKUP(Table2[[#This Row],[Unit Number]],Ops,3,0)</f>
        <v>Rob &amp; Andrea</v>
      </c>
      <c r="R2331" s="173">
        <f>IFERROR(VLOOKUP(Table2[[#This Row],[Enterprise ID]], 'ExistingRental-12.11'!A:H, 3, 0), "Not Open On 12.11")</f>
        <v>45995</v>
      </c>
      <c r="S2331" s="167" t="str">
        <f>IF(Table2[[#This Row],[Start Rental Date]]="New Rental", "New Rental", "Rental Extension Request")</f>
        <v>New Rental</v>
      </c>
      <c r="T2331" s="167" t="str">
        <f>IFERROR(IF(Table2[[#This Row],[Date of this request]]-Table2[[#This Row],[Tech Service Date]]&lt;60, "New Hire Rental", "Truck Breakdown"), "New Hire Rental")</f>
        <v>Truck Breakdown</v>
      </c>
      <c r="U2331" s="167" t="str">
        <f>IFERROR(VLOOKUP(Table2[[#This Row],[Enterprise ID]], 'ExistingRental-12.11'!A:H, 7, 0), "Not Open On 12.11")</f>
        <v>RUBEN VENTURA</v>
      </c>
      <c r="V2331" s="173">
        <f>IFERROR(VLOOKUP(Table2[[#This Row],[Enterprise ID]],'Tech-ServiceDate'!A:B,2,0), "EitherNewHire or Termed")</f>
        <v>45200</v>
      </c>
    </row>
    <row r="2332" spans="1:22" ht="33.75" customHeight="1">
      <c r="A2332" s="20">
        <v>46085</v>
      </c>
      <c r="B2332" s="7">
        <v>21654</v>
      </c>
      <c r="C2332" s="4" t="s">
        <v>18608</v>
      </c>
      <c r="D2332" s="5" t="s">
        <v>15141</v>
      </c>
      <c r="E2332" s="176" t="str">
        <f t="shared" si="81"/>
        <v>21654</v>
      </c>
      <c r="F2332" s="181">
        <f>IFERROR(VLOOKUP(D2332,'TPMS-auto'!A:J, 10,0), "Not-in-TPMS")</f>
        <v>7572846540</v>
      </c>
      <c r="G2332" s="181" t="str">
        <f>IFERROR(VLOOKUP(D2332,'TPMS-auto'!A:J,6,0),"Not-in-TPMS")</f>
        <v>021654</v>
      </c>
      <c r="H2332" s="6" t="s">
        <v>14676</v>
      </c>
      <c r="I2332" s="3" t="s">
        <v>20332</v>
      </c>
      <c r="J2332" s="25" t="s">
        <v>20333</v>
      </c>
      <c r="K2332" s="3" t="s">
        <v>14679</v>
      </c>
      <c r="L2332" s="13" t="s">
        <v>14680</v>
      </c>
      <c r="M2332" s="3"/>
      <c r="N2332" s="13" t="s">
        <v>14680</v>
      </c>
      <c r="O2332" s="13" t="s">
        <v>14680</v>
      </c>
      <c r="P2332" s="166" t="str">
        <f>IFERROR(VLOOKUP(D2332,'TPMS-auto'!A:D, 4,0),"Not-in-TPMS")</f>
        <v>0008175</v>
      </c>
      <c r="Q2332" s="166" t="str">
        <f>VLOOKUP(Table2[[#This Row],[Unit Number]],Ops,3,0)</f>
        <v>Rob &amp; Andrea</v>
      </c>
      <c r="R2332" s="173" t="str">
        <f>IFERROR(VLOOKUP(Table2[[#This Row],[Enterprise ID]], 'ExistingRental-12.11'!A:H, 3, 0), "Not Open On 12.11")</f>
        <v>Not Open On 12.11</v>
      </c>
      <c r="S2332" s="167" t="str">
        <f>IF(Table2[[#This Row],[Start Rental Date]]="New Rental", "New Rental", "Rental Extension Request")</f>
        <v>New Rental</v>
      </c>
      <c r="T2332" s="167" t="str">
        <f>IFERROR(IF(Table2[[#This Row],[Date of this request]]-Table2[[#This Row],[Tech Service Date]]&lt;60, "New Hire Rental", "Truck Breakdown"), "New Hire Rental")</f>
        <v>Truck Breakdown</v>
      </c>
      <c r="U2332" s="167" t="str">
        <f>IFERROR(VLOOKUP(Table2[[#This Row],[Enterprise ID]], 'ExistingRental-12.11'!A:H, 7, 0), "Not Open On 12.11")</f>
        <v>Not Open On 12.11</v>
      </c>
      <c r="V2332" s="173">
        <f>IFERROR(VLOOKUP(Table2[[#This Row],[Enterprise ID]],'Tech-ServiceDate'!A:B,2,0), "EitherNewHire or Termed")</f>
        <v>44329</v>
      </c>
    </row>
    <row r="2333" spans="1:22" ht="33.75" customHeight="1">
      <c r="A2333" s="20">
        <v>46085</v>
      </c>
      <c r="B2333" s="7">
        <v>61015</v>
      </c>
      <c r="C2333" s="4" t="s">
        <v>17646</v>
      </c>
      <c r="D2333" s="5"/>
      <c r="E2333" s="176" t="str">
        <f t="shared" si="81"/>
        <v>61015</v>
      </c>
      <c r="F2333" s="181" t="str">
        <f>IFERROR(VLOOKUP(D2333,'TPMS-auto'!A:J, 10,0), "Not-in-TPMS")</f>
        <v>Not-in-TPMS</v>
      </c>
      <c r="G2333" s="181" t="str">
        <f>IFERROR(VLOOKUP(D2333,'TPMS-auto'!A:J,6,0),"Not-in-TPMS")</f>
        <v>Not-in-TPMS</v>
      </c>
      <c r="H2333" s="6" t="s">
        <v>14676</v>
      </c>
      <c r="I2333" s="3"/>
      <c r="J2333" s="25" t="s">
        <v>20131</v>
      </c>
      <c r="K2333" s="3"/>
      <c r="L2333" s="13"/>
      <c r="M2333" s="3"/>
      <c r="N2333" s="3" t="s">
        <v>14680</v>
      </c>
      <c r="O2333" s="3" t="s">
        <v>14680</v>
      </c>
      <c r="P2333" s="166" t="str">
        <f>IFERROR(VLOOKUP(D2333,'TPMS-auto'!A:D, 4,0),"Not-in-TPMS")</f>
        <v>Not-in-TPMS</v>
      </c>
      <c r="Q2333" s="166" t="e">
        <f>VLOOKUP(Table2[[#This Row],[Unit Number]],Ops,3,0)</f>
        <v>#N/A</v>
      </c>
      <c r="R2333" s="173" t="str">
        <f>IFERROR(VLOOKUP(Table2[[#This Row],[Enterprise ID]], 'ExistingRental-12.11'!A:H, 3, 0), "Not Open On 12.11")</f>
        <v>Not Open On 12.11</v>
      </c>
      <c r="S2333" s="167" t="str">
        <f>IF(Table2[[#This Row],[Start Rental Date]]="New Rental", "New Rental", "Rental Extension Request")</f>
        <v>New Rental</v>
      </c>
      <c r="T2333" s="167" t="str">
        <f>IFERROR(IF(Table2[[#This Row],[Date of this request]]-Table2[[#This Row],[Tech Service Date]]&lt;60, "New Hire Rental", "Truck Breakdown"), "New Hire Rental")</f>
        <v>New Hire Rental</v>
      </c>
      <c r="U2333" s="167" t="str">
        <f>IFERROR(VLOOKUP(Table2[[#This Row],[Enterprise ID]], 'ExistingRental-12.11'!A:H, 7, 0), "Not Open On 12.11")</f>
        <v>Not Open On 12.11</v>
      </c>
      <c r="V2333" s="173" t="str">
        <f>IFERROR(VLOOKUP(Table2[[#This Row],[Enterprise ID]],'Tech-ServiceDate'!A:B,2,0), "EitherNewHire or Termed")</f>
        <v>EitherNewHire or Termed</v>
      </c>
    </row>
    <row r="2334" spans="1:22" ht="33.75" customHeight="1">
      <c r="A2334" s="20">
        <v>46085</v>
      </c>
      <c r="B2334" s="7">
        <v>46940</v>
      </c>
      <c r="C2334" s="4" t="s">
        <v>17779</v>
      </c>
      <c r="D2334" s="5" t="s">
        <v>17780</v>
      </c>
      <c r="E2334" s="176" t="str">
        <f t="shared" si="81"/>
        <v>46940</v>
      </c>
      <c r="F2334" s="181">
        <f>IFERROR(VLOOKUP(D2334,'TPMS-auto'!A:J, 10,0), "Not-in-TPMS")</f>
        <v>7165793078</v>
      </c>
      <c r="G2334" s="181" t="str">
        <f>IFERROR(VLOOKUP(D2334,'TPMS-auto'!A:J,6,0),"Not-in-TPMS")</f>
        <v>046940</v>
      </c>
      <c r="H2334" s="6" t="s">
        <v>14676</v>
      </c>
      <c r="I2334" s="3" t="s">
        <v>20334</v>
      </c>
      <c r="J2334" s="3" t="s">
        <v>20335</v>
      </c>
      <c r="K2334" s="3" t="s">
        <v>14679</v>
      </c>
      <c r="L2334" s="13" t="s">
        <v>14680</v>
      </c>
      <c r="M2334" s="3"/>
      <c r="N2334" s="3" t="s">
        <v>14680</v>
      </c>
      <c r="O2334" s="3" t="s">
        <v>14680</v>
      </c>
      <c r="P2334" s="166" t="str">
        <f>IFERROR(VLOOKUP(D2334,'TPMS-auto'!A:D, 4,0),"Not-in-TPMS")</f>
        <v>0007670</v>
      </c>
      <c r="Q2334" s="166" t="str">
        <f>VLOOKUP(Table2[[#This Row],[Unit Number]],Ops,3,0)</f>
        <v>Rob &amp; Andrea</v>
      </c>
      <c r="R2334" s="173" t="str">
        <f>IFERROR(VLOOKUP(Table2[[#This Row],[Enterprise ID]], 'ExistingRental-12.11'!A:H, 3, 0), "Not Open On 12.11")</f>
        <v>Not Open On 12.11</v>
      </c>
      <c r="S2334" s="167" t="str">
        <f>IF(Table2[[#This Row],[Start Rental Date]]="New Rental", "New Rental", "Rental Extension Request")</f>
        <v>New Rental</v>
      </c>
      <c r="T2334" s="167" t="str">
        <f>IFERROR(IF(Table2[[#This Row],[Date of this request]]-Table2[[#This Row],[Tech Service Date]]&lt;60, "New Hire Rental", "Truck Breakdown"), "New Hire Rental")</f>
        <v>Truck Breakdown</v>
      </c>
      <c r="U2334" s="167" t="str">
        <f>IFERROR(VLOOKUP(Table2[[#This Row],[Enterprise ID]], 'ExistingRental-12.11'!A:H, 7, 0), "Not Open On 12.11")</f>
        <v>Not Open On 12.11</v>
      </c>
      <c r="V2334" s="173">
        <f>IFERROR(VLOOKUP(Table2[[#This Row],[Enterprise ID]],'Tech-ServiceDate'!A:B,2,0), "EitherNewHire or Termed")</f>
        <v>45949</v>
      </c>
    </row>
    <row r="2335" spans="1:22" ht="33.75" customHeight="1">
      <c r="A2335" s="20">
        <v>46085</v>
      </c>
      <c r="B2335" s="7">
        <v>21116</v>
      </c>
      <c r="C2335" s="4" t="s">
        <v>20336</v>
      </c>
      <c r="D2335" s="5" t="s">
        <v>20337</v>
      </c>
      <c r="E2335" s="176" t="str">
        <f t="shared" si="81"/>
        <v>21116</v>
      </c>
      <c r="F2335" s="181">
        <f>IFERROR(VLOOKUP(D2335,'TPMS-auto'!A:J, 10,0), "Not-in-TPMS")</f>
        <v>8183581073</v>
      </c>
      <c r="G2335" s="181" t="str">
        <f>IFERROR(VLOOKUP(D2335,'TPMS-auto'!A:J,6,0),"Not-in-TPMS")</f>
        <v>021116</v>
      </c>
      <c r="H2335" s="6" t="s">
        <v>14676</v>
      </c>
      <c r="I2335" s="3" t="s">
        <v>20338</v>
      </c>
      <c r="J2335" s="3" t="s">
        <v>20339</v>
      </c>
      <c r="K2335" s="3" t="s">
        <v>14679</v>
      </c>
      <c r="L2335" s="13" t="s">
        <v>14680</v>
      </c>
      <c r="M2335" s="3"/>
      <c r="N2335" s="3" t="s">
        <v>14680</v>
      </c>
      <c r="O2335" s="3" t="s">
        <v>14680</v>
      </c>
      <c r="P2335" s="166" t="str">
        <f>IFERROR(VLOOKUP(D2335,'TPMS-auto'!A:D, 4,0),"Not-in-TPMS")</f>
        <v>0007108</v>
      </c>
      <c r="Q2335" s="166" t="str">
        <f>VLOOKUP(Table2[[#This Row],[Unit Number]],Ops,3,0)</f>
        <v>Carol &amp; Tasha</v>
      </c>
      <c r="R2335" s="173" t="str">
        <f>IFERROR(VLOOKUP(Table2[[#This Row],[Enterprise ID]], 'ExistingRental-12.11'!A:H, 3, 0), "Not Open On 12.11")</f>
        <v>Not Open On 12.11</v>
      </c>
      <c r="S2335" s="167" t="str">
        <f>IF(Table2[[#This Row],[Start Rental Date]]="New Rental", "New Rental", "Rental Extension Request")</f>
        <v>New Rental</v>
      </c>
      <c r="T2335" s="167" t="str">
        <f>IFERROR(IF(Table2[[#This Row],[Date of this request]]-Table2[[#This Row],[Tech Service Date]]&lt;60, "New Hire Rental", "Truck Breakdown"), "New Hire Rental")</f>
        <v>Truck Breakdown</v>
      </c>
      <c r="U2335" s="167" t="str">
        <f>IFERROR(VLOOKUP(Table2[[#This Row],[Enterprise ID]], 'ExistingRental-12.11'!A:H, 7, 0), "Not Open On 12.11")</f>
        <v>Not Open On 12.11</v>
      </c>
      <c r="V2335" s="173">
        <f>IFERROR(VLOOKUP(Table2[[#This Row],[Enterprise ID]],'Tech-ServiceDate'!A:B,2,0), "EitherNewHire or Termed")</f>
        <v>44770</v>
      </c>
    </row>
    <row r="2336" spans="1:22" ht="33.75" customHeight="1">
      <c r="A2336" s="20">
        <v>46085</v>
      </c>
      <c r="B2336" s="7">
        <v>23180</v>
      </c>
      <c r="C2336" s="4" t="s">
        <v>20278</v>
      </c>
      <c r="D2336" s="5" t="s">
        <v>2851</v>
      </c>
      <c r="E2336" s="176" t="str">
        <f t="shared" si="81"/>
        <v>23180</v>
      </c>
      <c r="F2336" s="181">
        <f>IFERROR(VLOOKUP(D2336,'TPMS-auto'!A:J, 10,0), "Not-in-TPMS")</f>
        <v>5866759315</v>
      </c>
      <c r="G2336" s="181" t="str">
        <f>IFERROR(VLOOKUP(D2336,'TPMS-auto'!A:J,6,0),"Not-in-TPMS")</f>
        <v>023180</v>
      </c>
      <c r="H2336" s="6">
        <v>46083</v>
      </c>
      <c r="I2336" s="3" t="s">
        <v>16440</v>
      </c>
      <c r="J2336" s="3" t="s">
        <v>20279</v>
      </c>
      <c r="K2336" s="3" t="s">
        <v>14679</v>
      </c>
      <c r="L2336" s="13" t="s">
        <v>14680</v>
      </c>
      <c r="M2336" s="3"/>
      <c r="N2336" s="3" t="s">
        <v>14680</v>
      </c>
      <c r="O2336" s="3" t="s">
        <v>14680</v>
      </c>
      <c r="P2336" s="166" t="str">
        <f>IFERROR(VLOOKUP(D2336,'TPMS-auto'!A:D, 4,0),"Not-in-TPMS")</f>
        <v>0008309</v>
      </c>
      <c r="Q2336" s="166" t="str">
        <f>VLOOKUP(Table2[[#This Row],[Unit Number]],Ops,3,0)</f>
        <v>Monica, Cheryl &amp; Machell</v>
      </c>
      <c r="R2336" s="173" t="str">
        <f>IFERROR(VLOOKUP(Table2[[#This Row],[Enterprise ID]], 'ExistingRental-12.11'!A:H, 3, 0), "Not Open On 12.11")</f>
        <v>Not Open On 12.11</v>
      </c>
      <c r="S2336" s="167" t="str">
        <f>IF(Table2[[#This Row],[Start Rental Date]]="New Rental", "New Rental", "Rental Extension Request")</f>
        <v>Rental Extension Request</v>
      </c>
      <c r="T2336" s="167" t="str">
        <f>IFERROR(IF(Table2[[#This Row],[Date of this request]]-Table2[[#This Row],[Tech Service Date]]&lt;60, "New Hire Rental", "Truck Breakdown"), "New Hire Rental")</f>
        <v>Truck Breakdown</v>
      </c>
      <c r="U2336" s="167" t="str">
        <f>IFERROR(VLOOKUP(Table2[[#This Row],[Enterprise ID]], 'ExistingRental-12.11'!A:H, 7, 0), "Not Open On 12.11")</f>
        <v>Not Open On 12.11</v>
      </c>
      <c r="V2336" s="173">
        <f>IFERROR(VLOOKUP(Table2[[#This Row],[Enterprise ID]],'Tech-ServiceDate'!A:B,2,0), "EitherNewHire or Termed")</f>
        <v>32245</v>
      </c>
    </row>
    <row r="2337" spans="1:22" ht="33.75" customHeight="1">
      <c r="A2337" s="20">
        <v>46085</v>
      </c>
      <c r="B2337" s="7">
        <v>46451</v>
      </c>
      <c r="C2337" s="4" t="s">
        <v>20340</v>
      </c>
      <c r="D2337" s="5" t="s">
        <v>2984</v>
      </c>
      <c r="E2337" s="176" t="str">
        <f t="shared" si="81"/>
        <v>46451</v>
      </c>
      <c r="F2337" s="181">
        <f>IFERROR(VLOOKUP(D2337,'TPMS-auto'!A:J, 10,0), "Not-in-TPMS")</f>
        <v>9095078003</v>
      </c>
      <c r="G2337" s="181" t="str">
        <f>IFERROR(VLOOKUP(D2337,'TPMS-auto'!A:J,6,0),"Not-in-TPMS")</f>
        <v>046451</v>
      </c>
      <c r="H2337" s="6" t="s">
        <v>14676</v>
      </c>
      <c r="I2337" s="3" t="s">
        <v>20341</v>
      </c>
      <c r="J2337" s="3" t="s">
        <v>19164</v>
      </c>
      <c r="K2337" s="3" t="s">
        <v>14679</v>
      </c>
      <c r="L2337" s="13" t="s">
        <v>14680</v>
      </c>
      <c r="M2337" s="3"/>
      <c r="N2337" s="3" t="s">
        <v>14680</v>
      </c>
      <c r="O2337" s="3" t="s">
        <v>14680</v>
      </c>
      <c r="P2337" s="166" t="str">
        <f>IFERROR(VLOOKUP(D2337,'TPMS-auto'!A:D, 4,0),"Not-in-TPMS")</f>
        <v>0007108</v>
      </c>
      <c r="Q2337" s="166" t="str">
        <f>VLOOKUP(Table2[[#This Row],[Unit Number]],Ops,3,0)</f>
        <v>Carol &amp; Tasha</v>
      </c>
      <c r="R2337" s="173" t="str">
        <f>IFERROR(VLOOKUP(Table2[[#This Row],[Enterprise ID]], 'ExistingRental-12.11'!A:H, 3, 0), "Not Open On 12.11")</f>
        <v>Not Open On 12.11</v>
      </c>
      <c r="S2337" s="167" t="str">
        <f>IF(Table2[[#This Row],[Start Rental Date]]="New Rental", "New Rental", "Rental Extension Request")</f>
        <v>New Rental</v>
      </c>
      <c r="T2337" s="167" t="str">
        <f>IFERROR(IF(Table2[[#This Row],[Date of this request]]-Table2[[#This Row],[Tech Service Date]]&lt;60, "New Hire Rental", "Truck Breakdown"), "New Hire Rental")</f>
        <v>Truck Breakdown</v>
      </c>
      <c r="U2337" s="167" t="str">
        <f>IFERROR(VLOOKUP(Table2[[#This Row],[Enterprise ID]], 'ExistingRental-12.11'!A:H, 7, 0), "Not Open On 12.11")</f>
        <v>Not Open On 12.11</v>
      </c>
      <c r="V2337" s="173">
        <f>IFERROR(VLOOKUP(Table2[[#This Row],[Enterprise ID]],'Tech-ServiceDate'!A:B,2,0), "EitherNewHire or Termed")</f>
        <v>28997</v>
      </c>
    </row>
    <row r="2338" spans="1:22" ht="33.75" customHeight="1">
      <c r="A2338" s="20">
        <v>46085</v>
      </c>
      <c r="B2338" s="7">
        <v>46836</v>
      </c>
      <c r="C2338" s="4" t="s">
        <v>20342</v>
      </c>
      <c r="D2338" s="5"/>
      <c r="E2338" s="176" t="str">
        <f t="shared" si="81"/>
        <v>46836</v>
      </c>
      <c r="F2338" s="181" t="str">
        <f>IFERROR(VLOOKUP(D2338,'TPMS-auto'!A:J, 10,0), "Not-in-TPMS")</f>
        <v>Not-in-TPMS</v>
      </c>
      <c r="G2338" s="181" t="str">
        <f>IFERROR(VLOOKUP(D2338,'TPMS-auto'!A:J,6,0),"Not-in-TPMS")</f>
        <v>Not-in-TPMS</v>
      </c>
      <c r="H2338" s="6" t="s">
        <v>14676</v>
      </c>
      <c r="I2338" s="3" t="s">
        <v>20343</v>
      </c>
      <c r="J2338" s="3" t="s">
        <v>20344</v>
      </c>
      <c r="K2338" s="3" t="s">
        <v>14679</v>
      </c>
      <c r="L2338" s="13" t="s">
        <v>14680</v>
      </c>
      <c r="M2338" s="3"/>
      <c r="N2338" s="3" t="s">
        <v>14680</v>
      </c>
      <c r="O2338" s="3" t="s">
        <v>14680</v>
      </c>
      <c r="P2338" s="166" t="str">
        <f>IFERROR(VLOOKUP(D2338,'TPMS-auto'!A:D, 4,0),"Not-in-TPMS")</f>
        <v>Not-in-TPMS</v>
      </c>
      <c r="Q2338" s="166" t="e">
        <f>VLOOKUP(Table2[[#This Row],[Unit Number]],Ops,3,0)</f>
        <v>#N/A</v>
      </c>
      <c r="R2338" s="173" t="str">
        <f>IFERROR(VLOOKUP(Table2[[#This Row],[Enterprise ID]], 'ExistingRental-12.11'!A:H, 3, 0), "Not Open On 12.11")</f>
        <v>Not Open On 12.11</v>
      </c>
      <c r="S2338" s="167" t="str">
        <f>IF(Table2[[#This Row],[Start Rental Date]]="New Rental", "New Rental", "Rental Extension Request")</f>
        <v>New Rental</v>
      </c>
      <c r="T2338" s="167" t="str">
        <f>IFERROR(IF(Table2[[#This Row],[Date of this request]]-Table2[[#This Row],[Tech Service Date]]&lt;60, "New Hire Rental", "Truck Breakdown"), "New Hire Rental")</f>
        <v>New Hire Rental</v>
      </c>
      <c r="U2338" s="167" t="str">
        <f>IFERROR(VLOOKUP(Table2[[#This Row],[Enterprise ID]], 'ExistingRental-12.11'!A:H, 7, 0), "Not Open On 12.11")</f>
        <v>Not Open On 12.11</v>
      </c>
      <c r="V2338" s="173" t="str">
        <f>IFERROR(VLOOKUP(Table2[[#This Row],[Enterprise ID]],'Tech-ServiceDate'!A:B,2,0), "EitherNewHire or Termed")</f>
        <v>EitherNewHire or Termed</v>
      </c>
    </row>
    <row r="2339" spans="1:22" ht="33.75" customHeight="1">
      <c r="A2339" s="20">
        <v>46085</v>
      </c>
      <c r="B2339" s="7">
        <v>36459</v>
      </c>
      <c r="C2339" s="4" t="s">
        <v>17833</v>
      </c>
      <c r="D2339" s="5" t="s">
        <v>17834</v>
      </c>
      <c r="E2339" s="176" t="str">
        <f t="shared" si="81"/>
        <v>36459</v>
      </c>
      <c r="F2339" s="181">
        <f>IFERROR(VLOOKUP(D2339,'TPMS-auto'!A:J, 10,0), "Not-in-TPMS")</f>
        <v>9193444283</v>
      </c>
      <c r="G2339" s="181" t="str">
        <f>IFERROR(VLOOKUP(D2339,'TPMS-auto'!A:J,6,0),"Not-in-TPMS")</f>
        <v>036459</v>
      </c>
      <c r="H2339" s="6" t="s">
        <v>14676</v>
      </c>
      <c r="I2339" s="3" t="s">
        <v>14764</v>
      </c>
      <c r="J2339" s="3" t="s">
        <v>20345</v>
      </c>
      <c r="K2339" s="3" t="s">
        <v>14679</v>
      </c>
      <c r="L2339" s="13" t="s">
        <v>14680</v>
      </c>
      <c r="M2339" s="3"/>
      <c r="N2339" s="3" t="s">
        <v>14680</v>
      </c>
      <c r="O2339" s="3" t="s">
        <v>14680</v>
      </c>
      <c r="P2339" s="166" t="str">
        <f>IFERROR(VLOOKUP(D2339,'TPMS-auto'!A:D, 4,0),"Not-in-TPMS")</f>
        <v>0008175</v>
      </c>
      <c r="Q2339" s="166" t="str">
        <f>VLOOKUP(Table2[[#This Row],[Unit Number]],Ops,3,0)</f>
        <v>Rob &amp; Andrea</v>
      </c>
      <c r="R2339" s="173" t="str">
        <f>IFERROR(VLOOKUP(Table2[[#This Row],[Enterprise ID]], 'ExistingRental-12.11'!A:H, 3, 0), "Not Open On 12.11")</f>
        <v>Not Open On 12.11</v>
      </c>
      <c r="S2339" s="167" t="str">
        <f>IF(Table2[[#This Row],[Start Rental Date]]="New Rental", "New Rental", "Rental Extension Request")</f>
        <v>New Rental</v>
      </c>
      <c r="T2339" s="167" t="str">
        <f>IFERROR(IF(Table2[[#This Row],[Date of this request]]-Table2[[#This Row],[Tech Service Date]]&lt;60, "New Hire Rental", "Truck Breakdown"), "New Hire Rental")</f>
        <v>Truck Breakdown</v>
      </c>
      <c r="U2339" s="167" t="str">
        <f>IFERROR(VLOOKUP(Table2[[#This Row],[Enterprise ID]], 'ExistingRental-12.11'!A:H, 7, 0), "Not Open On 12.11")</f>
        <v>Not Open On 12.11</v>
      </c>
      <c r="V2339" s="173">
        <f>IFERROR(VLOOKUP(Table2[[#This Row],[Enterprise ID]],'Tech-ServiceDate'!A:B,2,0), "EitherNewHire or Termed")</f>
        <v>41757</v>
      </c>
    </row>
    <row r="2340" spans="1:22" ht="33.75" customHeight="1">
      <c r="A2340" s="20">
        <v>46085</v>
      </c>
      <c r="B2340" s="7">
        <v>22418</v>
      </c>
      <c r="C2340" s="4" t="s">
        <v>19640</v>
      </c>
      <c r="D2340" s="5" t="s">
        <v>19641</v>
      </c>
      <c r="E2340" s="176" t="str">
        <f t="shared" si="81"/>
        <v>22418</v>
      </c>
      <c r="F2340" s="181" t="str">
        <f>IFERROR(VLOOKUP(D2340,'TPMS-auto'!A:J, 10,0), "Not-in-TPMS")</f>
        <v>Not-in-TPMS</v>
      </c>
      <c r="G2340" s="181" t="str">
        <f>IFERROR(VLOOKUP(D2340,'TPMS-auto'!A:J,6,0),"Not-in-TPMS")</f>
        <v>Not-in-TPMS</v>
      </c>
      <c r="H2340" s="6" t="s">
        <v>14676</v>
      </c>
      <c r="I2340" s="3" t="s">
        <v>20346</v>
      </c>
      <c r="J2340" s="3" t="s">
        <v>20347</v>
      </c>
      <c r="K2340" s="3" t="s">
        <v>14679</v>
      </c>
      <c r="L2340" s="13" t="s">
        <v>14680</v>
      </c>
      <c r="M2340" s="3"/>
      <c r="N2340" s="3" t="s">
        <v>14680</v>
      </c>
      <c r="O2340" s="3" t="s">
        <v>14680</v>
      </c>
      <c r="P2340" s="166" t="str">
        <f>IFERROR(VLOOKUP(D2340,'TPMS-auto'!A:D, 4,0),"Not-in-TPMS")</f>
        <v>Not-in-TPMS</v>
      </c>
      <c r="Q2340" s="166" t="e">
        <f>VLOOKUP(Table2[[#This Row],[Unit Number]],Ops,3,0)</f>
        <v>#N/A</v>
      </c>
      <c r="R2340" s="173" t="str">
        <f>IFERROR(VLOOKUP(Table2[[#This Row],[Enterprise ID]], 'ExistingRental-12.11'!A:H, 3, 0), "Not Open On 12.11")</f>
        <v>Not Open On 12.11</v>
      </c>
      <c r="S2340" s="167" t="str">
        <f>IF(Table2[[#This Row],[Start Rental Date]]="New Rental", "New Rental", "Rental Extension Request")</f>
        <v>New Rental</v>
      </c>
      <c r="T2340" s="167" t="str">
        <f>IFERROR(IF(Table2[[#This Row],[Date of this request]]-Table2[[#This Row],[Tech Service Date]]&lt;60, "New Hire Rental", "Truck Breakdown"), "New Hire Rental")</f>
        <v>New Hire Rental</v>
      </c>
      <c r="U2340" s="167" t="str">
        <f>IFERROR(VLOOKUP(Table2[[#This Row],[Enterprise ID]], 'ExistingRental-12.11'!A:H, 7, 0), "Not Open On 12.11")</f>
        <v>Not Open On 12.11</v>
      </c>
      <c r="V2340" s="173" t="str">
        <f>IFERROR(VLOOKUP(Table2[[#This Row],[Enterprise ID]],'Tech-ServiceDate'!A:B,2,0), "EitherNewHire or Termed")</f>
        <v>EitherNewHire or Termed</v>
      </c>
    </row>
    <row r="2341" spans="1:22" ht="33.75" customHeight="1">
      <c r="A2341" s="20">
        <v>46085</v>
      </c>
      <c r="B2341" s="7">
        <v>46738</v>
      </c>
      <c r="C2341" s="4" t="s">
        <v>20348</v>
      </c>
      <c r="D2341" s="5" t="s">
        <v>20349</v>
      </c>
      <c r="E2341" s="176" t="str">
        <f t="shared" si="81"/>
        <v>46738</v>
      </c>
      <c r="F2341" s="181" t="str">
        <f>IFERROR(VLOOKUP(D2341,'TPMS-auto'!A:J, 10,0), "Not-in-TPMS")</f>
        <v>Not-in-TPMS</v>
      </c>
      <c r="G2341" s="181" t="str">
        <f>IFERROR(VLOOKUP(D2341,'TPMS-auto'!A:J,6,0),"Not-in-TPMS")</f>
        <v>Not-in-TPMS</v>
      </c>
      <c r="H2341" s="6" t="s">
        <v>14676</v>
      </c>
      <c r="I2341" s="3" t="s">
        <v>20350</v>
      </c>
      <c r="J2341" s="3" t="s">
        <v>20351</v>
      </c>
      <c r="K2341" s="3" t="s">
        <v>14679</v>
      </c>
      <c r="L2341" s="13" t="s">
        <v>14680</v>
      </c>
      <c r="M2341" s="3"/>
      <c r="N2341" s="25" t="s">
        <v>14680</v>
      </c>
      <c r="O2341" s="25" t="s">
        <v>14680</v>
      </c>
      <c r="P2341" s="166" t="str">
        <f>IFERROR(VLOOKUP(D2341,'TPMS-auto'!A:D, 4,0),"Not-in-TPMS")</f>
        <v>Not-in-TPMS</v>
      </c>
      <c r="Q2341" s="166" t="e">
        <f>VLOOKUP(Table2[[#This Row],[Unit Number]],Ops,3,0)</f>
        <v>#N/A</v>
      </c>
      <c r="R2341" s="173" t="str">
        <f>IFERROR(VLOOKUP(Table2[[#This Row],[Enterprise ID]], 'ExistingRental-12.11'!A:H, 3, 0), "Not Open On 12.11")</f>
        <v>Not Open On 12.11</v>
      </c>
      <c r="S2341" s="167" t="str">
        <f>IF(Table2[[#This Row],[Start Rental Date]]="New Rental", "New Rental", "Rental Extension Request")</f>
        <v>New Rental</v>
      </c>
      <c r="T2341" s="167" t="str">
        <f>IFERROR(IF(Table2[[#This Row],[Date of this request]]-Table2[[#This Row],[Tech Service Date]]&lt;60, "New Hire Rental", "Truck Breakdown"), "New Hire Rental")</f>
        <v>New Hire Rental</v>
      </c>
      <c r="U2341" s="167" t="str">
        <f>IFERROR(VLOOKUP(Table2[[#This Row],[Enterprise ID]], 'ExistingRental-12.11'!A:H, 7, 0), "Not Open On 12.11")</f>
        <v>Not Open On 12.11</v>
      </c>
      <c r="V2341" s="173" t="str">
        <f>IFERROR(VLOOKUP(Table2[[#This Row],[Enterprise ID]],'Tech-ServiceDate'!A:B,2,0), "EitherNewHire or Termed")</f>
        <v>EitherNewHire or Termed</v>
      </c>
    </row>
    <row r="2342" spans="1:22" ht="33.75" customHeight="1">
      <c r="A2342" s="15">
        <v>46086</v>
      </c>
      <c r="B2342" s="7">
        <v>23944</v>
      </c>
      <c r="C2342" s="4" t="s">
        <v>19600</v>
      </c>
      <c r="D2342" s="5" t="s">
        <v>19601</v>
      </c>
      <c r="E2342" s="176" t="str">
        <f t="shared" si="81"/>
        <v>23944</v>
      </c>
      <c r="F2342" s="181" t="str">
        <f>IFERROR(VLOOKUP(D2342,'TPMS-auto'!A:J, 10,0), "Not-in-TPMS")</f>
        <v>Not-in-TPMS</v>
      </c>
      <c r="G2342" s="181" t="str">
        <f>IFERROR(VLOOKUP(D2342,'TPMS-auto'!A:J,6,0),"Not-in-TPMS")</f>
        <v>Not-in-TPMS</v>
      </c>
      <c r="H2342" s="6" t="s">
        <v>14676</v>
      </c>
      <c r="I2342" s="2" t="s">
        <v>20157</v>
      </c>
      <c r="J2342" s="3" t="s">
        <v>20352</v>
      </c>
      <c r="K2342" s="3" t="s">
        <v>14679</v>
      </c>
      <c r="L2342" s="3" t="s">
        <v>14680</v>
      </c>
      <c r="M2342" s="13"/>
      <c r="N2342" s="3" t="s">
        <v>14680</v>
      </c>
      <c r="O2342" s="3" t="s">
        <v>14680</v>
      </c>
      <c r="P2342" s="166" t="str">
        <f>IFERROR(VLOOKUP(D2342,'TPMS-auto'!A:D, 4,0),"Not-in-TPMS")</f>
        <v>Not-in-TPMS</v>
      </c>
      <c r="Q2342" s="166" t="e">
        <f>VLOOKUP(Table2[[#This Row],[Unit Number]],Ops,3,0)</f>
        <v>#N/A</v>
      </c>
      <c r="R2342" s="173" t="str">
        <f>IFERROR(VLOOKUP(Table2[[#This Row],[Enterprise ID]], 'ExistingRental-12.11'!A:H, 3, 0), "Not Open On 12.11")</f>
        <v>Not Open On 12.11</v>
      </c>
      <c r="S2342" s="167" t="str">
        <f>IF(Table2[[#This Row],[Start Rental Date]]="New Rental", "New Rental", "Rental Extension Request")</f>
        <v>New Rental</v>
      </c>
      <c r="T2342" s="167" t="str">
        <f>IFERROR(IF(Table2[[#This Row],[Date of this request]]-Table2[[#This Row],[Tech Service Date]]&lt;60, "New Hire Rental", "Truck Breakdown"), "New Hire Rental")</f>
        <v>New Hire Rental</v>
      </c>
      <c r="U2342" s="167" t="str">
        <f>IFERROR(VLOOKUP(Table2[[#This Row],[Enterprise ID]], 'ExistingRental-12.11'!A:H, 7, 0), "Not Open On 12.11")</f>
        <v>Not Open On 12.11</v>
      </c>
      <c r="V2342" s="173" t="str">
        <f>IFERROR(VLOOKUP(Table2[[#This Row],[Enterprise ID]],'Tech-ServiceDate'!A:B,2,0), "EitherNewHire or Termed")</f>
        <v>EitherNewHire or Termed</v>
      </c>
    </row>
    <row r="2343" spans="1:22" ht="33.75" customHeight="1">
      <c r="A2343" s="15">
        <v>46086</v>
      </c>
      <c r="B2343" s="7">
        <v>36201</v>
      </c>
      <c r="C2343" s="4" t="s">
        <v>19197</v>
      </c>
      <c r="D2343" s="5" t="s">
        <v>19198</v>
      </c>
      <c r="E2343" s="176" t="str">
        <f t="shared" si="81"/>
        <v>36201</v>
      </c>
      <c r="F2343" s="181" t="str">
        <f>IFERROR(VLOOKUP(D2343,'TPMS-auto'!A:J, 10,0), "Not-in-TPMS")</f>
        <v>Not-in-TPMS</v>
      </c>
      <c r="G2343" s="181" t="str">
        <f>IFERROR(VLOOKUP(D2343,'TPMS-auto'!A:J,6,0),"Not-in-TPMS")</f>
        <v>Not-in-TPMS</v>
      </c>
      <c r="H2343" s="6" t="s">
        <v>14676</v>
      </c>
      <c r="I2343" s="2" t="s">
        <v>20353</v>
      </c>
      <c r="J2343" s="3" t="s">
        <v>20354</v>
      </c>
      <c r="K2343" s="3" t="s">
        <v>14679</v>
      </c>
      <c r="L2343" s="3" t="s">
        <v>14680</v>
      </c>
      <c r="M2343" s="13"/>
      <c r="N2343" s="3" t="s">
        <v>14680</v>
      </c>
      <c r="O2343" s="3" t="s">
        <v>14680</v>
      </c>
      <c r="P2343" s="166" t="str">
        <f>IFERROR(VLOOKUP(D2343,'TPMS-auto'!A:D, 4,0),"Not-in-TPMS")</f>
        <v>Not-in-TPMS</v>
      </c>
      <c r="Q2343" s="166" t="e">
        <f>VLOOKUP(Table2[[#This Row],[Unit Number]],Ops,3,0)</f>
        <v>#N/A</v>
      </c>
      <c r="R2343" s="173" t="str">
        <f>IFERROR(VLOOKUP(Table2[[#This Row],[Enterprise ID]], 'ExistingRental-12.11'!A:H, 3, 0), "Not Open On 12.11")</f>
        <v>Not Open On 12.11</v>
      </c>
      <c r="S2343" s="167" t="str">
        <f>IF(Table2[[#This Row],[Start Rental Date]]="New Rental", "New Rental", "Rental Extension Request")</f>
        <v>New Rental</v>
      </c>
      <c r="T2343" s="167" t="str">
        <f>IFERROR(IF(Table2[[#This Row],[Date of this request]]-Table2[[#This Row],[Tech Service Date]]&lt;60, "New Hire Rental", "Truck Breakdown"), "New Hire Rental")</f>
        <v>New Hire Rental</v>
      </c>
      <c r="U2343" s="167" t="str">
        <f>IFERROR(VLOOKUP(Table2[[#This Row],[Enterprise ID]], 'ExistingRental-12.11'!A:H, 7, 0), "Not Open On 12.11")</f>
        <v>Not Open On 12.11</v>
      </c>
      <c r="V2343" s="173" t="str">
        <f>IFERROR(VLOOKUP(Table2[[#This Row],[Enterprise ID]],'Tech-ServiceDate'!A:B,2,0), "EitherNewHire or Termed")</f>
        <v>EitherNewHire or Termed</v>
      </c>
    </row>
    <row r="2344" spans="1:22" ht="33.75" customHeight="1">
      <c r="A2344" s="15">
        <v>46086</v>
      </c>
      <c r="B2344" s="7">
        <v>46855</v>
      </c>
      <c r="C2344" s="4" t="s">
        <v>17974</v>
      </c>
      <c r="D2344" s="5" t="s">
        <v>5188</v>
      </c>
      <c r="E2344" s="176" t="str">
        <f t="shared" si="81"/>
        <v>46855</v>
      </c>
      <c r="F2344" s="181">
        <f>IFERROR(VLOOKUP(D2344,'TPMS-auto'!A:J, 10,0), "Not-in-TPMS")</f>
        <v>5746214274</v>
      </c>
      <c r="G2344" s="181" t="str">
        <f>IFERROR(VLOOKUP(D2344,'TPMS-auto'!A:J,6,0),"Not-in-TPMS")</f>
        <v>046855</v>
      </c>
      <c r="H2344" s="6" t="s">
        <v>14676</v>
      </c>
      <c r="I2344" s="2" t="s">
        <v>18263</v>
      </c>
      <c r="J2344" s="3" t="s">
        <v>20355</v>
      </c>
      <c r="K2344" s="3" t="s">
        <v>14679</v>
      </c>
      <c r="L2344" s="3" t="s">
        <v>14680</v>
      </c>
      <c r="M2344" s="13"/>
      <c r="N2344" s="3" t="s">
        <v>14680</v>
      </c>
      <c r="O2344" s="3" t="s">
        <v>14680</v>
      </c>
      <c r="P2344" s="166" t="str">
        <f>IFERROR(VLOOKUP(D2344,'TPMS-auto'!A:D, 4,0),"Not-in-TPMS")</f>
        <v>0008096</v>
      </c>
      <c r="Q2344" s="166" t="str">
        <f>VLOOKUP(Table2[[#This Row],[Unit Number]],Ops,3,0)</f>
        <v>Monica, Cheryl &amp; Machell</v>
      </c>
      <c r="R2344" s="173">
        <f>IFERROR(VLOOKUP(Table2[[#This Row],[Enterprise ID]], 'ExistingRental-12.11'!A:H, 3, 0), "Not Open On 12.11")</f>
        <v>45987</v>
      </c>
      <c r="S2344" s="167" t="str">
        <f>IF(Table2[[#This Row],[Start Rental Date]]="New Rental", "New Rental", "Rental Extension Request")</f>
        <v>New Rental</v>
      </c>
      <c r="T2344" s="167" t="str">
        <f>IFERROR(IF(Table2[[#This Row],[Date of this request]]-Table2[[#This Row],[Tech Service Date]]&lt;60, "New Hire Rental", "Truck Breakdown"), "New Hire Rental")</f>
        <v>Truck Breakdown</v>
      </c>
      <c r="U2344" s="167" t="str">
        <f>IFERROR(VLOOKUP(Table2[[#This Row],[Enterprise ID]], 'ExistingRental-12.11'!A:H, 7, 0), "Not Open On 12.11")</f>
        <v>FRANCIS MURPHY JR</v>
      </c>
      <c r="V2344" s="173">
        <f>IFERROR(VLOOKUP(Table2[[#This Row],[Enterprise ID]],'Tech-ServiceDate'!A:B,2,0), "EitherNewHire or Termed")</f>
        <v>33374</v>
      </c>
    </row>
    <row r="2345" spans="1:22" ht="33.75" customHeight="1">
      <c r="A2345" s="15">
        <v>46086</v>
      </c>
      <c r="B2345" s="7">
        <v>61577</v>
      </c>
      <c r="C2345" s="4" t="s">
        <v>18256</v>
      </c>
      <c r="D2345" s="5" t="s">
        <v>11457</v>
      </c>
      <c r="E2345" s="176" t="str">
        <f t="shared" si="81"/>
        <v>61577</v>
      </c>
      <c r="F2345" s="181">
        <f>IFERROR(VLOOKUP(D2345,'TPMS-auto'!A:J, 10,0), "Not-in-TPMS")</f>
        <v>5015109055</v>
      </c>
      <c r="G2345" s="181" t="str">
        <f>IFERROR(VLOOKUP(D2345,'TPMS-auto'!A:J,6,0),"Not-in-TPMS")</f>
        <v>061577</v>
      </c>
      <c r="H2345" s="6" t="s">
        <v>14676</v>
      </c>
      <c r="I2345" s="2"/>
      <c r="J2345" s="3" t="s">
        <v>19577</v>
      </c>
      <c r="K2345" s="3" t="s">
        <v>14679</v>
      </c>
      <c r="L2345" s="3" t="s">
        <v>14680</v>
      </c>
      <c r="M2345" s="13"/>
      <c r="N2345" s="3" t="s">
        <v>14680</v>
      </c>
      <c r="O2345" s="3" t="s">
        <v>14680</v>
      </c>
      <c r="P2345" s="166" t="str">
        <f>IFERROR(VLOOKUP(D2345,'TPMS-auto'!A:D, 4,0),"Not-in-TPMS")</f>
        <v>0007670</v>
      </c>
      <c r="Q2345" s="166" t="str">
        <f>VLOOKUP(Table2[[#This Row],[Unit Number]],Ops,3,0)</f>
        <v>Rob &amp; Andrea</v>
      </c>
      <c r="R2345" s="173">
        <f>IFERROR(VLOOKUP(Table2[[#This Row],[Enterprise ID]], 'ExistingRental-12.11'!A:H, 3, 0), "Not Open On 12.11")</f>
        <v>45996</v>
      </c>
      <c r="S2345" s="167" t="str">
        <f>IF(Table2[[#This Row],[Start Rental Date]]="New Rental", "New Rental", "Rental Extension Request")</f>
        <v>New Rental</v>
      </c>
      <c r="T2345" s="167" t="str">
        <f>IFERROR(IF(Table2[[#This Row],[Date of this request]]-Table2[[#This Row],[Tech Service Date]]&lt;60, "New Hire Rental", "Truck Breakdown"), "New Hire Rental")</f>
        <v>Truck Breakdown</v>
      </c>
      <c r="U2345" s="167" t="str">
        <f>IFERROR(VLOOKUP(Table2[[#This Row],[Enterprise ID]], 'ExistingRental-12.11'!A:H, 7, 0), "Not Open On 12.11")</f>
        <v>RAYMOND DELEKTA</v>
      </c>
      <c r="V2345" s="173">
        <f>IFERROR(VLOOKUP(Table2[[#This Row],[Enterprise ID]],'Tech-ServiceDate'!A:B,2,0), "EitherNewHire or Termed")</f>
        <v>36990</v>
      </c>
    </row>
    <row r="2346" spans="1:22" ht="33.75" customHeight="1">
      <c r="A2346" s="15">
        <v>46086</v>
      </c>
      <c r="B2346" s="7">
        <v>21180</v>
      </c>
      <c r="C2346" s="4" t="s">
        <v>17571</v>
      </c>
      <c r="D2346" s="5" t="s">
        <v>17006</v>
      </c>
      <c r="E2346" s="176" t="str">
        <f t="shared" si="81"/>
        <v>21180</v>
      </c>
      <c r="F2346" s="181">
        <f>IFERROR(VLOOKUP(D2346,'TPMS-auto'!A:J, 10,0), "Not-in-TPMS")</f>
        <v>2404831317</v>
      </c>
      <c r="G2346" s="181" t="str">
        <f>IFERROR(VLOOKUP(D2346,'TPMS-auto'!A:J,6,0),"Not-in-TPMS")</f>
        <v>021180</v>
      </c>
      <c r="H2346" s="6" t="s">
        <v>14676</v>
      </c>
      <c r="I2346" s="2" t="s">
        <v>20356</v>
      </c>
      <c r="J2346" s="3" t="s">
        <v>20357</v>
      </c>
      <c r="K2346" s="3" t="s">
        <v>14679</v>
      </c>
      <c r="L2346" s="3" t="s">
        <v>14680</v>
      </c>
      <c r="M2346" s="13"/>
      <c r="N2346" s="3" t="s">
        <v>14680</v>
      </c>
      <c r="O2346" s="3" t="s">
        <v>14680</v>
      </c>
      <c r="P2346" s="166" t="str">
        <f>IFERROR(VLOOKUP(D2346,'TPMS-auto'!A:D, 4,0),"Not-in-TPMS")</f>
        <v>0007084</v>
      </c>
      <c r="Q2346" s="166" t="str">
        <f>VLOOKUP(Table2[[#This Row],[Unit Number]],Ops,3,0)</f>
        <v>Monica, Cheryl &amp; Machell</v>
      </c>
      <c r="R2346" s="173">
        <f>IFERROR(VLOOKUP(Table2[[#This Row],[Enterprise ID]], 'ExistingRental-12.11'!A:H, 3, 0), "Not Open On 12.11")</f>
        <v>45975</v>
      </c>
      <c r="S2346" s="167" t="str">
        <f>IF(Table2[[#This Row],[Start Rental Date]]="New Rental", "New Rental", "Rental Extension Request")</f>
        <v>New Rental</v>
      </c>
      <c r="T2346" s="167" t="str">
        <f>IFERROR(IF(Table2[[#This Row],[Date of this request]]-Table2[[#This Row],[Tech Service Date]]&lt;60, "New Hire Rental", "Truck Breakdown"), "New Hire Rental")</f>
        <v>Truck Breakdown</v>
      </c>
      <c r="U2346" s="167" t="str">
        <f>IFERROR(VLOOKUP(Table2[[#This Row],[Enterprise ID]], 'ExistingRental-12.11'!A:H, 7, 0), "Not Open On 12.11")</f>
        <v>CESAR MIRANDA GOMEZ</v>
      </c>
      <c r="V2346" s="173">
        <f>IFERROR(VLOOKUP(Table2[[#This Row],[Enterprise ID]],'Tech-ServiceDate'!A:B,2,0), "EitherNewHire or Termed")</f>
        <v>45333</v>
      </c>
    </row>
    <row r="2347" spans="1:22" ht="33.75" customHeight="1">
      <c r="A2347" s="15">
        <v>46086</v>
      </c>
      <c r="B2347" s="7">
        <v>36200</v>
      </c>
      <c r="C2347" s="4" t="s">
        <v>20358</v>
      </c>
      <c r="D2347" s="5" t="s">
        <v>18886</v>
      </c>
      <c r="E2347" s="176" t="str">
        <f t="shared" si="81"/>
        <v>36200</v>
      </c>
      <c r="F2347" s="181">
        <f>IFERROR(VLOOKUP(D2347,'TPMS-auto'!A:J, 10,0), "Not-in-TPMS")</f>
        <v>2693690853</v>
      </c>
      <c r="G2347" s="181" t="str">
        <f>IFERROR(VLOOKUP(D2347,'TPMS-auto'!A:J,6,0),"Not-in-TPMS")</f>
        <v>036200</v>
      </c>
      <c r="H2347" s="6" t="s">
        <v>14676</v>
      </c>
      <c r="I2347" s="2" t="s">
        <v>18887</v>
      </c>
      <c r="J2347" s="3" t="s">
        <v>20359</v>
      </c>
      <c r="K2347" s="3" t="s">
        <v>14679</v>
      </c>
      <c r="L2347" s="3" t="s">
        <v>14680</v>
      </c>
      <c r="M2347" s="13"/>
      <c r="N2347" s="3" t="s">
        <v>14680</v>
      </c>
      <c r="O2347" s="3" t="s">
        <v>14680</v>
      </c>
      <c r="P2347" s="166" t="str">
        <f>IFERROR(VLOOKUP(D2347,'TPMS-auto'!A:D, 4,0),"Not-in-TPMS")</f>
        <v>0007670</v>
      </c>
      <c r="Q2347" s="166" t="str">
        <f>VLOOKUP(Table2[[#This Row],[Unit Number]],Ops,3,0)</f>
        <v>Rob &amp; Andrea</v>
      </c>
      <c r="R2347" s="173" t="str">
        <f>IFERROR(VLOOKUP(Table2[[#This Row],[Enterprise ID]], 'ExistingRental-12.11'!A:H, 3, 0), "Not Open On 12.11")</f>
        <v>Not Open On 12.11</v>
      </c>
      <c r="S2347" s="167" t="str">
        <f>IF(Table2[[#This Row],[Start Rental Date]]="New Rental", "New Rental", "Rental Extension Request")</f>
        <v>New Rental</v>
      </c>
      <c r="T2347" s="167" t="str">
        <f>IFERROR(IF(Table2[[#This Row],[Date of this request]]-Table2[[#This Row],[Tech Service Date]]&lt;60, "New Hire Rental", "Truck Breakdown"), "New Hire Rental")</f>
        <v>Truck Breakdown</v>
      </c>
      <c r="U2347" s="167" t="str">
        <f>IFERROR(VLOOKUP(Table2[[#This Row],[Enterprise ID]], 'ExistingRental-12.11'!A:H, 7, 0), "Not Open On 12.11")</f>
        <v>Not Open On 12.11</v>
      </c>
      <c r="V2347" s="173">
        <f>IFERROR(VLOOKUP(Table2[[#This Row],[Enterprise ID]],'Tech-ServiceDate'!A:B,2,0), "EitherNewHire or Termed")</f>
        <v>45893</v>
      </c>
    </row>
    <row r="2348" spans="1:22" ht="33.75" customHeight="1">
      <c r="A2348" s="15">
        <v>46086</v>
      </c>
      <c r="B2348" s="7">
        <v>46372</v>
      </c>
      <c r="C2348" s="4" t="s">
        <v>20096</v>
      </c>
      <c r="D2348" s="5" t="s">
        <v>20097</v>
      </c>
      <c r="E2348" s="176" t="str">
        <f t="shared" si="81"/>
        <v>46372</v>
      </c>
      <c r="F2348" s="181" t="str">
        <f>IFERROR(VLOOKUP(D2348,'TPMS-auto'!A:J, 10,0), "Not-in-TPMS")</f>
        <v>Not-in-TPMS</v>
      </c>
      <c r="G2348" s="181" t="str">
        <f>IFERROR(VLOOKUP(D2348,'TPMS-auto'!A:J,6,0),"Not-in-TPMS")</f>
        <v>Not-in-TPMS</v>
      </c>
      <c r="H2348" s="6">
        <v>46073</v>
      </c>
      <c r="I2348" s="2"/>
      <c r="J2348" s="3" t="s">
        <v>17928</v>
      </c>
      <c r="K2348" s="3"/>
      <c r="L2348" s="3" t="s">
        <v>14680</v>
      </c>
      <c r="M2348" s="13"/>
      <c r="N2348" s="3" t="s">
        <v>14680</v>
      </c>
      <c r="O2348" s="3" t="s">
        <v>14680</v>
      </c>
      <c r="P2348" s="166" t="str">
        <f>IFERROR(VLOOKUP(D2348,'TPMS-auto'!A:D, 4,0),"Not-in-TPMS")</f>
        <v>Not-in-TPMS</v>
      </c>
      <c r="Q2348" s="166" t="e">
        <f>VLOOKUP(Table2[[#This Row],[Unit Number]],Ops,3,0)</f>
        <v>#N/A</v>
      </c>
      <c r="R2348" s="173" t="str">
        <f>IFERROR(VLOOKUP(Table2[[#This Row],[Enterprise ID]], 'ExistingRental-12.11'!A:H, 3, 0), "Not Open On 12.11")</f>
        <v>Not Open On 12.11</v>
      </c>
      <c r="S2348" s="167" t="str">
        <f>IF(Table2[[#This Row],[Start Rental Date]]="New Rental", "New Rental", "Rental Extension Request")</f>
        <v>Rental Extension Request</v>
      </c>
      <c r="T2348" s="167" t="str">
        <f>IFERROR(IF(Table2[[#This Row],[Date of this request]]-Table2[[#This Row],[Tech Service Date]]&lt;60, "New Hire Rental", "Truck Breakdown"), "New Hire Rental")</f>
        <v>New Hire Rental</v>
      </c>
      <c r="U2348" s="167" t="str">
        <f>IFERROR(VLOOKUP(Table2[[#This Row],[Enterprise ID]], 'ExistingRental-12.11'!A:H, 7, 0), "Not Open On 12.11")</f>
        <v>Not Open On 12.11</v>
      </c>
      <c r="V2348" s="173" t="str">
        <f>IFERROR(VLOOKUP(Table2[[#This Row],[Enterprise ID]],'Tech-ServiceDate'!A:B,2,0), "EitherNewHire or Termed")</f>
        <v>EitherNewHire or Termed</v>
      </c>
    </row>
    <row r="2349" spans="1:22" ht="33.75" customHeight="1">
      <c r="A2349" s="15">
        <v>46086</v>
      </c>
      <c r="B2349" s="7">
        <v>61207</v>
      </c>
      <c r="C2349" s="4" t="s">
        <v>20360</v>
      </c>
      <c r="D2349" s="5" t="s">
        <v>20361</v>
      </c>
      <c r="E2349" s="176" t="str">
        <f t="shared" si="81"/>
        <v>61207</v>
      </c>
      <c r="F2349" s="181">
        <f>IFERROR(VLOOKUP(D2349,'TPMS-auto'!A:J, 10,0), "Not-in-TPMS")</f>
        <v>9728380505</v>
      </c>
      <c r="G2349" s="181" t="str">
        <f>IFERROR(VLOOKUP(D2349,'TPMS-auto'!A:J,6,0),"Not-in-TPMS")</f>
        <v>061207</v>
      </c>
      <c r="H2349" s="6" t="s">
        <v>14676</v>
      </c>
      <c r="I2349" s="2" t="s">
        <v>20362</v>
      </c>
      <c r="J2349" s="3" t="s">
        <v>20363</v>
      </c>
      <c r="K2349" s="3" t="s">
        <v>14679</v>
      </c>
      <c r="L2349" s="3" t="s">
        <v>14680</v>
      </c>
      <c r="M2349" s="13"/>
      <c r="N2349" s="3" t="s">
        <v>14680</v>
      </c>
      <c r="O2349" s="3" t="s">
        <v>14680</v>
      </c>
      <c r="P2349" s="166" t="str">
        <f>IFERROR(VLOOKUP(D2349,'TPMS-auto'!A:D, 4,0),"Not-in-TPMS")</f>
        <v>0007995</v>
      </c>
      <c r="Q2349" s="166" t="str">
        <f>VLOOKUP(Table2[[#This Row],[Unit Number]],Ops,3,0)</f>
        <v>Carol &amp; Tasha</v>
      </c>
      <c r="R2349" s="173" t="str">
        <f>IFERROR(VLOOKUP(Table2[[#This Row],[Enterprise ID]], 'ExistingRental-12.11'!A:H, 3, 0), "Not Open On 12.11")</f>
        <v>Not Open On 12.11</v>
      </c>
      <c r="S2349" s="167" t="str">
        <f>IF(Table2[[#This Row],[Start Rental Date]]="New Rental", "New Rental", "Rental Extension Request")</f>
        <v>New Rental</v>
      </c>
      <c r="T2349" s="167" t="str">
        <f>IFERROR(IF(Table2[[#This Row],[Date of this request]]-Table2[[#This Row],[Tech Service Date]]&lt;60, "New Hire Rental", "Truck Breakdown"), "New Hire Rental")</f>
        <v>Truck Breakdown</v>
      </c>
      <c r="U2349" s="167" t="str">
        <f>IFERROR(VLOOKUP(Table2[[#This Row],[Enterprise ID]], 'ExistingRental-12.11'!A:H, 7, 0), "Not Open On 12.11")</f>
        <v>Not Open On 12.11</v>
      </c>
      <c r="V2349" s="173">
        <f>IFERROR(VLOOKUP(Table2[[#This Row],[Enterprise ID]],'Tech-ServiceDate'!A:B,2,0), "EitherNewHire or Termed")</f>
        <v>44553</v>
      </c>
    </row>
    <row r="2350" spans="1:22" ht="33.75" customHeight="1">
      <c r="A2350" s="15">
        <v>46086</v>
      </c>
      <c r="B2350" s="7">
        <v>36354</v>
      </c>
      <c r="C2350" s="4" t="s">
        <v>19683</v>
      </c>
      <c r="D2350" s="5" t="s">
        <v>17477</v>
      </c>
      <c r="E2350" s="176" t="str">
        <f t="shared" si="81"/>
        <v>36354</v>
      </c>
      <c r="F2350" s="181">
        <f>IFERROR(VLOOKUP(D2350,'TPMS-auto'!A:J, 10,0), "Not-in-TPMS")</f>
        <v>3056840011</v>
      </c>
      <c r="G2350" s="181" t="str">
        <f>IFERROR(VLOOKUP(D2350,'TPMS-auto'!A:J,6,0),"Not-in-TPMS")</f>
        <v>021182</v>
      </c>
      <c r="H2350" s="6">
        <v>46073</v>
      </c>
      <c r="I2350" s="2" t="s">
        <v>20364</v>
      </c>
      <c r="J2350" s="3" t="s">
        <v>20365</v>
      </c>
      <c r="K2350" s="3" t="s">
        <v>14679</v>
      </c>
      <c r="L2350" s="3" t="s">
        <v>14680</v>
      </c>
      <c r="M2350" s="13"/>
      <c r="N2350" s="3" t="s">
        <v>14680</v>
      </c>
      <c r="O2350" s="3" t="s">
        <v>14680</v>
      </c>
      <c r="P2350" s="166" t="str">
        <f>IFERROR(VLOOKUP(D2350,'TPMS-auto'!A:D, 4,0),"Not-in-TPMS")</f>
        <v>0007435</v>
      </c>
      <c r="Q2350" s="166" t="str">
        <f>VLOOKUP(Table2[[#This Row],[Unit Number]],Ops,3,0)</f>
        <v>Rob &amp; Andrea</v>
      </c>
      <c r="R2350" s="173" t="str">
        <f>IFERROR(VLOOKUP(Table2[[#This Row],[Enterprise ID]], 'ExistingRental-12.11'!A:H, 3, 0), "Not Open On 12.11")</f>
        <v>Not Open On 12.11</v>
      </c>
      <c r="S2350" s="167" t="str">
        <f>IF(Table2[[#This Row],[Start Rental Date]]="New Rental", "New Rental", "Rental Extension Request")</f>
        <v>Rental Extension Request</v>
      </c>
      <c r="T2350" s="167" t="str">
        <f>IFERROR(IF(Table2[[#This Row],[Date of this request]]-Table2[[#This Row],[Tech Service Date]]&lt;60, "New Hire Rental", "Truck Breakdown"), "New Hire Rental")</f>
        <v>Truck Breakdown</v>
      </c>
      <c r="U2350" s="167" t="str">
        <f>IFERROR(VLOOKUP(Table2[[#This Row],[Enterprise ID]], 'ExistingRental-12.11'!A:H, 7, 0), "Not Open On 12.11")</f>
        <v>Not Open On 12.11</v>
      </c>
      <c r="V2350" s="173">
        <f>IFERROR(VLOOKUP(Table2[[#This Row],[Enterprise ID]],'Tech-ServiceDate'!A:B,2,0), "EitherNewHire or Termed")</f>
        <v>45970</v>
      </c>
    </row>
    <row r="2351" spans="1:22" ht="33.75" customHeight="1">
      <c r="A2351" s="15">
        <v>46086</v>
      </c>
      <c r="B2351" s="7">
        <v>36915</v>
      </c>
      <c r="C2351" s="4" t="s">
        <v>17868</v>
      </c>
      <c r="D2351" s="5" t="s">
        <v>16796</v>
      </c>
      <c r="E2351" s="176" t="str">
        <f t="shared" si="81"/>
        <v>36915</v>
      </c>
      <c r="F2351" s="181">
        <f>IFERROR(VLOOKUP(D2351,'TPMS-auto'!A:J, 10,0), "Not-in-TPMS")</f>
        <v>2708787175</v>
      </c>
      <c r="G2351" s="181" t="str">
        <f>IFERROR(VLOOKUP(D2351,'TPMS-auto'!A:J,6,0),"Not-in-TPMS")</f>
        <v>036915</v>
      </c>
      <c r="H2351" s="6" t="s">
        <v>14676</v>
      </c>
      <c r="I2351" s="2" t="s">
        <v>20366</v>
      </c>
      <c r="J2351" s="3" t="s">
        <v>20367</v>
      </c>
      <c r="K2351" s="3" t="s">
        <v>14679</v>
      </c>
      <c r="L2351" s="3" t="s">
        <v>14680</v>
      </c>
      <c r="M2351" s="13"/>
      <c r="N2351" s="3" t="s">
        <v>14680</v>
      </c>
      <c r="O2351" s="3" t="s">
        <v>14680</v>
      </c>
      <c r="P2351" s="166" t="str">
        <f>IFERROR(VLOOKUP(D2351,'TPMS-auto'!A:D, 4,0),"Not-in-TPMS")</f>
        <v>0008096</v>
      </c>
      <c r="Q2351" s="166" t="str">
        <f>VLOOKUP(Table2[[#This Row],[Unit Number]],Ops,3,0)</f>
        <v>Monica, Cheryl &amp; Machell</v>
      </c>
      <c r="R2351" s="173">
        <f>IFERROR(VLOOKUP(Table2[[#This Row],[Enterprise ID]], 'ExistingRental-12.11'!A:H, 3, 0), "Not Open On 12.11")</f>
        <v>45960</v>
      </c>
      <c r="S2351" s="167" t="str">
        <f>IF(Table2[[#This Row],[Start Rental Date]]="New Rental", "New Rental", "Rental Extension Request")</f>
        <v>New Rental</v>
      </c>
      <c r="T2351" s="167" t="str">
        <f>IFERROR(IF(Table2[[#This Row],[Date of this request]]-Table2[[#This Row],[Tech Service Date]]&lt;60, "New Hire Rental", "Truck Breakdown"), "New Hire Rental")</f>
        <v>Truck Breakdown</v>
      </c>
      <c r="U2351" s="167" t="str">
        <f>IFERROR(VLOOKUP(Table2[[#This Row],[Enterprise ID]], 'ExistingRental-12.11'!A:H, 7, 0), "Not Open On 12.11")</f>
        <v>CHRISTOPHER SUTTON</v>
      </c>
      <c r="V2351" s="173">
        <f>IFERROR(VLOOKUP(Table2[[#This Row],[Enterprise ID]],'Tech-ServiceDate'!A:B,2,0), "EitherNewHire or Termed")</f>
        <v>45879</v>
      </c>
    </row>
    <row r="2352" spans="1:22" ht="33.75" customHeight="1">
      <c r="A2352" s="15">
        <v>46086</v>
      </c>
      <c r="B2352" s="7">
        <v>46218</v>
      </c>
      <c r="C2352" s="4" t="s">
        <v>17836</v>
      </c>
      <c r="D2352" s="5" t="s">
        <v>692</v>
      </c>
      <c r="E2352" s="176" t="str">
        <f t="shared" si="81"/>
        <v>46218</v>
      </c>
      <c r="F2352" s="181">
        <f>IFERROR(VLOOKUP(D2352,'TPMS-auto'!A:J, 10,0), "Not-in-TPMS")</f>
        <v>9562930202</v>
      </c>
      <c r="G2352" s="181" t="str">
        <f>IFERROR(VLOOKUP(D2352,'TPMS-auto'!A:J,6,0),"Not-in-TPMS")</f>
        <v>046218</v>
      </c>
      <c r="H2352" s="6">
        <v>46077</v>
      </c>
      <c r="I2352" s="2" t="s">
        <v>19565</v>
      </c>
      <c r="J2352" s="3" t="s">
        <v>20155</v>
      </c>
      <c r="K2352" s="3" t="s">
        <v>15451</v>
      </c>
      <c r="L2352" s="3" t="s">
        <v>14680</v>
      </c>
      <c r="M2352" s="13"/>
      <c r="N2352" s="3" t="s">
        <v>14680</v>
      </c>
      <c r="O2352" s="3" t="s">
        <v>14680</v>
      </c>
      <c r="P2352" s="166" t="str">
        <f>IFERROR(VLOOKUP(D2352,'TPMS-auto'!A:D, 4,0),"Not-in-TPMS")</f>
        <v>0008147</v>
      </c>
      <c r="Q2352" s="166" t="str">
        <f>VLOOKUP(Table2[[#This Row],[Unit Number]],Ops,3,0)</f>
        <v>Carol &amp; Tasha</v>
      </c>
      <c r="R2352" s="173">
        <f>IFERROR(VLOOKUP(Table2[[#This Row],[Enterprise ID]], 'ExistingRental-12.11'!A:H, 3, 0), "Not Open On 12.11")</f>
        <v>45982</v>
      </c>
      <c r="S2352" s="167" t="str">
        <f>IF(Table2[[#This Row],[Start Rental Date]]="New Rental", "New Rental", "Rental Extension Request")</f>
        <v>Rental Extension Request</v>
      </c>
      <c r="T2352" s="167" t="str">
        <f>IFERROR(IF(Table2[[#This Row],[Date of this request]]-Table2[[#This Row],[Tech Service Date]]&lt;60, "New Hire Rental", "Truck Breakdown"), "New Hire Rental")</f>
        <v>Truck Breakdown</v>
      </c>
      <c r="U2352" s="167" t="str">
        <f>IFERROR(VLOOKUP(Table2[[#This Row],[Enterprise ID]], 'ExistingRental-12.11'!A:H, 7, 0), "Not Open On 12.11")</f>
        <v>ALDO GAMEZ</v>
      </c>
      <c r="V2352" s="173">
        <f>IFERROR(VLOOKUP(Table2[[#This Row],[Enterprise ID]],'Tech-ServiceDate'!A:B,2,0), "EitherNewHire or Termed")</f>
        <v>38481</v>
      </c>
    </row>
    <row r="2353" spans="1:22" ht="33.75" customHeight="1">
      <c r="A2353" s="15">
        <v>46086</v>
      </c>
      <c r="B2353" s="7">
        <v>24059</v>
      </c>
      <c r="C2353" s="4" t="s">
        <v>20368</v>
      </c>
      <c r="D2353" s="5" t="s">
        <v>20369</v>
      </c>
      <c r="E2353" s="176" t="str">
        <f t="shared" si="81"/>
        <v>24059</v>
      </c>
      <c r="F2353" s="181">
        <f>IFERROR(VLOOKUP(D2353,'TPMS-auto'!A:J, 10,0), "Not-in-TPMS")</f>
        <v>9169075269</v>
      </c>
      <c r="G2353" s="181" t="str">
        <f>IFERROR(VLOOKUP(D2353,'TPMS-auto'!A:J,6,0),"Not-in-TPMS")</f>
        <v>024059</v>
      </c>
      <c r="H2353" s="6" t="s">
        <v>14676</v>
      </c>
      <c r="I2353" s="2" t="s">
        <v>20370</v>
      </c>
      <c r="J2353" s="3" t="s">
        <v>16573</v>
      </c>
      <c r="K2353" s="3" t="s">
        <v>16194</v>
      </c>
      <c r="L2353" s="3" t="s">
        <v>14680</v>
      </c>
      <c r="M2353" s="13"/>
      <c r="N2353" s="3" t="s">
        <v>14680</v>
      </c>
      <c r="O2353" s="3" t="s">
        <v>14680</v>
      </c>
      <c r="P2353" s="166" t="str">
        <f>IFERROR(VLOOKUP(D2353,'TPMS-auto'!A:D, 4,0),"Not-in-TPMS")</f>
        <v>0008184</v>
      </c>
      <c r="Q2353" s="166" t="str">
        <f>VLOOKUP(Table2[[#This Row],[Unit Number]],Ops,3,0)</f>
        <v>Carol &amp; Tasha</v>
      </c>
      <c r="R2353" s="173" t="str">
        <f>IFERROR(VLOOKUP(Table2[[#This Row],[Enterprise ID]], 'ExistingRental-12.11'!A:H, 3, 0), "Not Open On 12.11")</f>
        <v>Not Open On 12.11</v>
      </c>
      <c r="S2353" s="167" t="str">
        <f>IF(Table2[[#This Row],[Start Rental Date]]="New Rental", "New Rental", "Rental Extension Request")</f>
        <v>New Rental</v>
      </c>
      <c r="T2353" s="167" t="str">
        <f>IFERROR(IF(Table2[[#This Row],[Date of this request]]-Table2[[#This Row],[Tech Service Date]]&lt;60, "New Hire Rental", "Truck Breakdown"), "New Hire Rental")</f>
        <v>Truck Breakdown</v>
      </c>
      <c r="U2353" s="167" t="str">
        <f>IFERROR(VLOOKUP(Table2[[#This Row],[Enterprise ID]], 'ExistingRental-12.11'!A:H, 7, 0), "Not Open On 12.11")</f>
        <v>Not Open On 12.11</v>
      </c>
      <c r="V2353" s="173">
        <f>IFERROR(VLOOKUP(Table2[[#This Row],[Enterprise ID]],'Tech-ServiceDate'!A:B,2,0), "EitherNewHire or Termed")</f>
        <v>45193</v>
      </c>
    </row>
    <row r="2354" spans="1:22" ht="33.75" customHeight="1">
      <c r="A2354" s="15">
        <v>46086</v>
      </c>
      <c r="B2354" s="7">
        <v>36324</v>
      </c>
      <c r="C2354" s="4" t="s">
        <v>20371</v>
      </c>
      <c r="D2354" s="5" t="s">
        <v>20372</v>
      </c>
      <c r="E2354" s="176" t="str">
        <f t="shared" si="81"/>
        <v>36324</v>
      </c>
      <c r="F2354" s="181" t="str">
        <f>IFERROR(VLOOKUP(D2354,'TPMS-auto'!A:J, 10,0), "Not-in-TPMS")</f>
        <v>Not-in-TPMS</v>
      </c>
      <c r="G2354" s="181" t="str">
        <f>IFERROR(VLOOKUP(D2354,'TPMS-auto'!A:J,6,0),"Not-in-TPMS")</f>
        <v>Not-in-TPMS</v>
      </c>
      <c r="H2354" s="6" t="s">
        <v>14676</v>
      </c>
      <c r="I2354" s="2" t="s">
        <v>20373</v>
      </c>
      <c r="J2354" s="3" t="s">
        <v>20374</v>
      </c>
      <c r="K2354" s="3" t="s">
        <v>16194</v>
      </c>
      <c r="L2354" s="3" t="s">
        <v>14680</v>
      </c>
      <c r="M2354" s="13"/>
      <c r="N2354" s="3" t="s">
        <v>14680</v>
      </c>
      <c r="O2354" s="3" t="s">
        <v>14680</v>
      </c>
      <c r="P2354" s="166" t="str">
        <f>IFERROR(VLOOKUP(D2354,'TPMS-auto'!A:D, 4,0),"Not-in-TPMS")</f>
        <v>Not-in-TPMS</v>
      </c>
      <c r="Q2354" s="166" t="e">
        <f>VLOOKUP(Table2[[#This Row],[Unit Number]],Ops,3,0)</f>
        <v>#N/A</v>
      </c>
      <c r="R2354" s="173" t="str">
        <f>IFERROR(VLOOKUP(Table2[[#This Row],[Enterprise ID]], 'ExistingRental-12.11'!A:H, 3, 0), "Not Open On 12.11")</f>
        <v>Not Open On 12.11</v>
      </c>
      <c r="S2354" s="167" t="str">
        <f>IF(Table2[[#This Row],[Start Rental Date]]="New Rental", "New Rental", "Rental Extension Request")</f>
        <v>New Rental</v>
      </c>
      <c r="T2354" s="167" t="str">
        <f>IFERROR(IF(Table2[[#This Row],[Date of this request]]-Table2[[#This Row],[Tech Service Date]]&lt;60, "New Hire Rental", "Truck Breakdown"), "New Hire Rental")</f>
        <v>New Hire Rental</v>
      </c>
      <c r="U2354" s="167" t="str">
        <f>IFERROR(VLOOKUP(Table2[[#This Row],[Enterprise ID]], 'ExistingRental-12.11'!A:H, 7, 0), "Not Open On 12.11")</f>
        <v>Not Open On 12.11</v>
      </c>
      <c r="V2354" s="173" t="str">
        <f>IFERROR(VLOOKUP(Table2[[#This Row],[Enterprise ID]],'Tech-ServiceDate'!A:B,2,0), "EitherNewHire or Termed")</f>
        <v>EitherNewHire or Termed</v>
      </c>
    </row>
    <row r="2355" spans="1:22" ht="33.75" customHeight="1">
      <c r="A2355" s="15">
        <v>46086</v>
      </c>
      <c r="B2355" s="7">
        <v>61192</v>
      </c>
      <c r="C2355" s="4" t="s">
        <v>16077</v>
      </c>
      <c r="D2355" s="5" t="s">
        <v>16078</v>
      </c>
      <c r="E2355" s="176" t="str">
        <f t="shared" si="81"/>
        <v>61192</v>
      </c>
      <c r="F2355" s="181">
        <f>IFERROR(VLOOKUP(D2355,'TPMS-auto'!A:J, 10,0), "Not-in-TPMS")</f>
        <v>3034340716</v>
      </c>
      <c r="G2355" s="181" t="str">
        <f>IFERROR(VLOOKUP(D2355,'TPMS-auto'!A:J,6,0),"Not-in-TPMS")</f>
        <v>061815</v>
      </c>
      <c r="H2355" s="6">
        <v>46055</v>
      </c>
      <c r="I2355" s="2" t="s">
        <v>16079</v>
      </c>
      <c r="J2355" s="3" t="s">
        <v>15403</v>
      </c>
      <c r="K2355" s="3" t="s">
        <v>14679</v>
      </c>
      <c r="L2355" s="3" t="s">
        <v>14680</v>
      </c>
      <c r="M2355" s="13"/>
      <c r="N2355" s="3" t="s">
        <v>14680</v>
      </c>
      <c r="O2355" s="3" t="s">
        <v>14680</v>
      </c>
      <c r="P2355" s="166" t="str">
        <f>IFERROR(VLOOKUP(D2355,'TPMS-auto'!A:D, 4,0),"Not-in-TPMS")</f>
        <v>0008169</v>
      </c>
      <c r="Q2355" s="166" t="str">
        <f>VLOOKUP(Table2[[#This Row],[Unit Number]],Ops,3,0)</f>
        <v>Carol &amp; Tasha</v>
      </c>
      <c r="R2355" s="173" t="str">
        <f>IFERROR(VLOOKUP(Table2[[#This Row],[Enterprise ID]], 'ExistingRental-12.11'!A:H, 3, 0), "Not Open On 12.11")</f>
        <v>Not Open On 12.11</v>
      </c>
      <c r="S2355" s="167" t="str">
        <f>IF(Table2[[#This Row],[Start Rental Date]]="New Rental", "New Rental", "Rental Extension Request")</f>
        <v>Rental Extension Request</v>
      </c>
      <c r="T2355" s="167" t="str">
        <f>IFERROR(IF(Table2[[#This Row],[Date of this request]]-Table2[[#This Row],[Tech Service Date]]&lt;60, "New Hire Rental", "Truck Breakdown"), "New Hire Rental")</f>
        <v>Truck Breakdown</v>
      </c>
      <c r="U2355" s="167" t="str">
        <f>IFERROR(VLOOKUP(Table2[[#This Row],[Enterprise ID]], 'ExistingRental-12.11'!A:H, 7, 0), "Not Open On 12.11")</f>
        <v>Not Open On 12.11</v>
      </c>
      <c r="V2355" s="173">
        <f>IFERROR(VLOOKUP(Table2[[#This Row],[Enterprise ID]],'Tech-ServiceDate'!A:B,2,0), "EitherNewHire or Termed")</f>
        <v>45543</v>
      </c>
    </row>
    <row r="2356" spans="1:22" ht="33.75" customHeight="1">
      <c r="A2356" s="15">
        <v>46086</v>
      </c>
      <c r="B2356" s="7">
        <v>61666</v>
      </c>
      <c r="C2356" s="4" t="s">
        <v>17925</v>
      </c>
      <c r="D2356" s="5" t="s">
        <v>17926</v>
      </c>
      <c r="E2356" s="176" t="str">
        <f t="shared" si="81"/>
        <v>61666</v>
      </c>
      <c r="F2356" s="181">
        <f>IFERROR(VLOOKUP(D2356,'TPMS-auto'!A:J, 10,0), "Not-in-TPMS")</f>
        <v>4326031006</v>
      </c>
      <c r="G2356" s="181" t="str">
        <f>IFERROR(VLOOKUP(D2356,'TPMS-auto'!A:J,6,0),"Not-in-TPMS")</f>
        <v>046261</v>
      </c>
      <c r="H2356" s="6">
        <v>46078</v>
      </c>
      <c r="I2356" s="2" t="s">
        <v>20375</v>
      </c>
      <c r="J2356" s="3" t="s">
        <v>20376</v>
      </c>
      <c r="K2356" s="3" t="s">
        <v>14679</v>
      </c>
      <c r="L2356" s="3" t="s">
        <v>14680</v>
      </c>
      <c r="M2356" s="13"/>
      <c r="N2356" s="3" t="s">
        <v>14680</v>
      </c>
      <c r="O2356" s="3" t="s">
        <v>14680</v>
      </c>
      <c r="P2356" s="166" t="str">
        <f>IFERROR(VLOOKUP(D2356,'TPMS-auto'!A:D, 4,0),"Not-in-TPMS")</f>
        <v>0008147</v>
      </c>
      <c r="Q2356" s="166" t="str">
        <f>VLOOKUP(Table2[[#This Row],[Unit Number]],Ops,3,0)</f>
        <v>Carol &amp; Tasha</v>
      </c>
      <c r="R2356" s="173">
        <f>IFERROR(VLOOKUP(Table2[[#This Row],[Enterprise ID]], 'ExistingRental-12.11'!A:H, 3, 0), "Not Open On 12.11")</f>
        <v>45989</v>
      </c>
      <c r="S2356" s="167" t="str">
        <f>IF(Table2[[#This Row],[Start Rental Date]]="New Rental", "New Rental", "Rental Extension Request")</f>
        <v>Rental Extension Request</v>
      </c>
      <c r="T2356" s="167" t="str">
        <f>IFERROR(IF(Table2[[#This Row],[Date of this request]]-Table2[[#This Row],[Tech Service Date]]&lt;60, "New Hire Rental", "Truck Breakdown"), "New Hire Rental")</f>
        <v>Truck Breakdown</v>
      </c>
      <c r="U2356" s="167" t="str">
        <f>IFERROR(VLOOKUP(Table2[[#This Row],[Enterprise ID]], 'ExistingRental-12.11'!A:H, 7, 0), "Not Open On 12.11")</f>
        <v>CHRISTOPHER COOPER</v>
      </c>
      <c r="V2356" s="173">
        <f>IFERROR(VLOOKUP(Table2[[#This Row],[Enterprise ID]],'Tech-ServiceDate'!A:B,2,0), "EitherNewHire or Termed")</f>
        <v>45970</v>
      </c>
    </row>
    <row r="2357" spans="1:22" ht="33.75" customHeight="1">
      <c r="A2357" s="15">
        <v>46086</v>
      </c>
      <c r="B2357" s="7">
        <v>46976</v>
      </c>
      <c r="C2357" s="4" t="s">
        <v>15877</v>
      </c>
      <c r="D2357" s="5" t="s">
        <v>13197</v>
      </c>
      <c r="E2357" s="176" t="str">
        <f t="shared" si="81"/>
        <v>46976</v>
      </c>
      <c r="F2357" s="181">
        <f>IFERROR(VLOOKUP(D2357,'TPMS-auto'!A:J, 10,0), "Not-in-TPMS")</f>
        <v>3012227835</v>
      </c>
      <c r="G2357" s="181" t="str">
        <f>IFERROR(VLOOKUP(D2357,'TPMS-auto'!A:J,6,0),"Not-in-TPMS")</f>
        <v>046976</v>
      </c>
      <c r="H2357" s="6">
        <v>46072</v>
      </c>
      <c r="I2357" s="2" t="s">
        <v>18041</v>
      </c>
      <c r="J2357" s="3" t="s">
        <v>17354</v>
      </c>
      <c r="K2357" s="3" t="s">
        <v>14679</v>
      </c>
      <c r="L2357" s="3" t="s">
        <v>14680</v>
      </c>
      <c r="M2357" s="13"/>
      <c r="N2357" s="3" t="s">
        <v>14680</v>
      </c>
      <c r="O2357" s="3" t="s">
        <v>14680</v>
      </c>
      <c r="P2357" s="166" t="str">
        <f>IFERROR(VLOOKUP(D2357,'TPMS-auto'!A:D, 4,0),"Not-in-TPMS")</f>
        <v>0007084</v>
      </c>
      <c r="Q2357" s="166" t="str">
        <f>VLOOKUP(Table2[[#This Row],[Unit Number]],Ops,3,0)</f>
        <v>Monica, Cheryl &amp; Machell</v>
      </c>
      <c r="R2357" s="173">
        <f>IFERROR(VLOOKUP(Table2[[#This Row],[Enterprise ID]], 'ExistingRental-12.11'!A:H, 3, 0), "Not Open On 12.11")</f>
        <v>45915</v>
      </c>
      <c r="S2357" s="167" t="str">
        <f>IF(Table2[[#This Row],[Start Rental Date]]="New Rental", "New Rental", "Rental Extension Request")</f>
        <v>Rental Extension Request</v>
      </c>
      <c r="T2357" s="167" t="str">
        <f>IFERROR(IF(Table2[[#This Row],[Date of this request]]-Table2[[#This Row],[Tech Service Date]]&lt;60, "New Hire Rental", "Truck Breakdown"), "New Hire Rental")</f>
        <v>Truck Breakdown</v>
      </c>
      <c r="U2357" s="167" t="str">
        <f>IFERROR(VLOOKUP(Table2[[#This Row],[Enterprise ID]], 'ExistingRental-12.11'!A:H, 7, 0), "Not Open On 12.11")</f>
        <v>THOMAS DOHERTY</v>
      </c>
      <c r="V2357" s="173">
        <f>IFERROR(VLOOKUP(Table2[[#This Row],[Enterprise ID]],'Tech-ServiceDate'!A:B,2,0), "EitherNewHire or Termed")</f>
        <v>39034</v>
      </c>
    </row>
    <row r="2358" spans="1:22" ht="33.75" customHeight="1">
      <c r="A2358" s="15">
        <v>46086</v>
      </c>
      <c r="B2358" s="7">
        <v>46509</v>
      </c>
      <c r="C2358" s="4" t="s">
        <v>19457</v>
      </c>
      <c r="D2358" s="5" t="s">
        <v>14726</v>
      </c>
      <c r="E2358" s="176" t="str">
        <f t="shared" si="81"/>
        <v>46509</v>
      </c>
      <c r="F2358" s="181">
        <f>IFERROR(VLOOKUP(D2358,'TPMS-auto'!A:J, 10,0), "Not-in-TPMS")</f>
        <v>7323185436</v>
      </c>
      <c r="G2358" s="181" t="str">
        <f>IFERROR(VLOOKUP(D2358,'TPMS-auto'!A:J,6,0),"Not-in-TPMS")</f>
        <v>046509</v>
      </c>
      <c r="H2358" s="6">
        <v>46048</v>
      </c>
      <c r="I2358" s="2" t="s">
        <v>17621</v>
      </c>
      <c r="J2358" s="22" t="s">
        <v>17622</v>
      </c>
      <c r="K2358" s="22" t="s">
        <v>17623</v>
      </c>
      <c r="L2358" s="3" t="s">
        <v>14680</v>
      </c>
      <c r="M2358" s="13"/>
      <c r="N2358" s="3" t="s">
        <v>14680</v>
      </c>
      <c r="O2358" s="3" t="s">
        <v>14680</v>
      </c>
      <c r="P2358" s="166" t="str">
        <f>IFERROR(VLOOKUP(D2358,'TPMS-auto'!A:D, 4,0),"Not-in-TPMS")</f>
        <v>0007084</v>
      </c>
      <c r="Q2358" s="166" t="str">
        <f>VLOOKUP(Table2[[#This Row],[Unit Number]],Ops,3,0)</f>
        <v>Monica, Cheryl &amp; Machell</v>
      </c>
      <c r="R2358" s="173">
        <f>IFERROR(VLOOKUP(Table2[[#This Row],[Enterprise ID]], 'ExistingRental-12.11'!A:H, 3, 0), "Not Open On 12.11")</f>
        <v>45992</v>
      </c>
      <c r="S2358" s="167" t="str">
        <f>IF(Table2[[#This Row],[Start Rental Date]]="New Rental", "New Rental", "Rental Extension Request")</f>
        <v>Rental Extension Request</v>
      </c>
      <c r="T2358" s="167" t="str">
        <f>IFERROR(IF(Table2[[#This Row],[Date of this request]]-Table2[[#This Row],[Tech Service Date]]&lt;60, "New Hire Rental", "Truck Breakdown"), "New Hire Rental")</f>
        <v>Truck Breakdown</v>
      </c>
      <c r="U2358" s="167" t="str">
        <f>IFERROR(VLOOKUP(Table2[[#This Row],[Enterprise ID]], 'ExistingRental-12.11'!A:H, 7, 0), "Not Open On 12.11")</f>
        <v>FAZIL HAMZA</v>
      </c>
      <c r="V2358" s="173">
        <f>IFERROR(VLOOKUP(Table2[[#This Row],[Enterprise ID]],'Tech-ServiceDate'!A:B,2,0), "EitherNewHire or Termed")</f>
        <v>44209</v>
      </c>
    </row>
    <row r="2359" spans="1:22" ht="33.75" customHeight="1">
      <c r="A2359" s="15">
        <v>46086</v>
      </c>
      <c r="B2359" s="7">
        <v>37420</v>
      </c>
      <c r="C2359" s="4" t="s">
        <v>20377</v>
      </c>
      <c r="D2359" s="5" t="s">
        <v>16314</v>
      </c>
      <c r="E2359" s="176" t="str">
        <f t="shared" si="81"/>
        <v>37420</v>
      </c>
      <c r="F2359" s="181">
        <f>IFERROR(VLOOKUP(D2359,'TPMS-auto'!A:J, 10,0), "Not-in-TPMS")</f>
        <v>4709201039</v>
      </c>
      <c r="G2359" s="181" t="str">
        <f>IFERROR(VLOOKUP(D2359,'TPMS-auto'!A:J,6,0),"Not-in-TPMS")</f>
        <v>037420</v>
      </c>
      <c r="H2359" s="6" t="s">
        <v>14676</v>
      </c>
      <c r="I2359" s="2"/>
      <c r="J2359" s="3" t="s">
        <v>20378</v>
      </c>
      <c r="K2359" s="3" t="s">
        <v>14679</v>
      </c>
      <c r="L2359" s="3" t="s">
        <v>14680</v>
      </c>
      <c r="M2359" s="13"/>
      <c r="N2359" s="3" t="s">
        <v>14680</v>
      </c>
      <c r="O2359" s="3" t="s">
        <v>14680</v>
      </c>
      <c r="P2359" s="166" t="str">
        <f>IFERROR(VLOOKUP(D2359,'TPMS-auto'!A:D, 4,0),"Not-in-TPMS")</f>
        <v>0008035</v>
      </c>
      <c r="Q2359" s="166" t="str">
        <f>VLOOKUP(Table2[[#This Row],[Unit Number]],Ops,3,0)</f>
        <v>Rob &amp; Andrea</v>
      </c>
      <c r="R2359" s="173" t="str">
        <f>IFERROR(VLOOKUP(Table2[[#This Row],[Enterprise ID]], 'ExistingRental-12.11'!A:H, 3, 0), "Not Open On 12.11")</f>
        <v>Not Open On 12.11</v>
      </c>
      <c r="S2359" s="167" t="str">
        <f>IF(Table2[[#This Row],[Start Rental Date]]="New Rental", "New Rental", "Rental Extension Request")</f>
        <v>New Rental</v>
      </c>
      <c r="T2359" s="167" t="str">
        <f>IFERROR(IF(Table2[[#This Row],[Date of this request]]-Table2[[#This Row],[Tech Service Date]]&lt;60, "New Hire Rental", "Truck Breakdown"), "New Hire Rental")</f>
        <v>Truck Breakdown</v>
      </c>
      <c r="U2359" s="167" t="str">
        <f>IFERROR(VLOOKUP(Table2[[#This Row],[Enterprise ID]], 'ExistingRental-12.11'!A:H, 7, 0), "Not Open On 12.11")</f>
        <v>Not Open On 12.11</v>
      </c>
      <c r="V2359" s="173">
        <f>IFERROR(VLOOKUP(Table2[[#This Row],[Enterprise ID]],'Tech-ServiceDate'!A:B,2,0), "EitherNewHire or Termed")</f>
        <v>45900</v>
      </c>
    </row>
    <row r="2360" spans="1:22" ht="33.75" customHeight="1">
      <c r="A2360" s="15">
        <v>46086</v>
      </c>
      <c r="B2360" s="7">
        <v>46245</v>
      </c>
      <c r="C2360" s="4" t="s">
        <v>20076</v>
      </c>
      <c r="D2360" s="5" t="s">
        <v>16782</v>
      </c>
      <c r="E2360" s="176" t="str">
        <f t="shared" si="81"/>
        <v>46245</v>
      </c>
      <c r="F2360" s="181">
        <f>IFERROR(VLOOKUP(D2360,'TPMS-auto'!A:J, 10,0), "Not-in-TPMS")</f>
        <v>4799770004</v>
      </c>
      <c r="G2360" s="181" t="str">
        <f>IFERROR(VLOOKUP(D2360,'TPMS-auto'!A:J,6,0),"Not-in-TPMS")</f>
        <v>046245</v>
      </c>
      <c r="H2360" s="6">
        <v>46072</v>
      </c>
      <c r="I2360" s="2"/>
      <c r="J2360" s="3"/>
      <c r="K2360" s="3" t="s">
        <v>14679</v>
      </c>
      <c r="L2360" s="3"/>
      <c r="M2360" s="13"/>
      <c r="N2360" s="3" t="s">
        <v>14680</v>
      </c>
      <c r="O2360" s="3" t="s">
        <v>14680</v>
      </c>
      <c r="P2360" s="166" t="str">
        <f>IFERROR(VLOOKUP(D2360,'TPMS-auto'!A:D, 4,0),"Not-in-TPMS")</f>
        <v>0008420</v>
      </c>
      <c r="Q2360" s="166" t="str">
        <f>VLOOKUP(Table2[[#This Row],[Unit Number]],Ops,3,0)</f>
        <v>Rob &amp; Andrea</v>
      </c>
      <c r="R2360" s="173">
        <f>IFERROR(VLOOKUP(Table2[[#This Row],[Enterprise ID]], 'ExistingRental-12.11'!A:H, 3, 0), "Not Open On 12.11")</f>
        <v>45985</v>
      </c>
      <c r="S2360" s="167" t="str">
        <f>IF(Table2[[#This Row],[Start Rental Date]]="New Rental", "New Rental", "Rental Extension Request")</f>
        <v>Rental Extension Request</v>
      </c>
      <c r="T2360" s="167" t="str">
        <f>IFERROR(IF(Table2[[#This Row],[Date of this request]]-Table2[[#This Row],[Tech Service Date]]&lt;60, "New Hire Rental", "Truck Breakdown"), "New Hire Rental")</f>
        <v>Truck Breakdown</v>
      </c>
      <c r="U2360" s="167" t="str">
        <f>IFERROR(VLOOKUP(Table2[[#This Row],[Enterprise ID]], 'ExistingRental-12.11'!A:H, 7, 0), "Not Open On 12.11")</f>
        <v>ELI SOCKEY</v>
      </c>
      <c r="V2360" s="173">
        <f>IFERROR(VLOOKUP(Table2[[#This Row],[Enterprise ID]],'Tech-ServiceDate'!A:B,2,0), "EitherNewHire or Termed")</f>
        <v>43284</v>
      </c>
    </row>
    <row r="2361" spans="1:22" ht="33.75" customHeight="1">
      <c r="A2361" s="15">
        <v>46086</v>
      </c>
      <c r="B2361" s="7">
        <v>61275</v>
      </c>
      <c r="C2361" s="4" t="s">
        <v>17064</v>
      </c>
      <c r="D2361" s="5" t="s">
        <v>15579</v>
      </c>
      <c r="E2361" s="176" t="str">
        <f t="shared" si="81"/>
        <v>61275</v>
      </c>
      <c r="F2361" s="181">
        <f>IFERROR(VLOOKUP(D2361,'TPMS-auto'!A:J, 10,0), "Not-in-TPMS")</f>
        <v>5035190109</v>
      </c>
      <c r="G2361" s="181" t="str">
        <f>IFERROR(VLOOKUP(D2361,'TPMS-auto'!A:J,6,0),"Not-in-TPMS")</f>
        <v>061275</v>
      </c>
      <c r="H2361" s="6" t="s">
        <v>14676</v>
      </c>
      <c r="I2361" s="2" t="s">
        <v>19698</v>
      </c>
      <c r="J2361" s="3" t="s">
        <v>20379</v>
      </c>
      <c r="K2361" s="3" t="s">
        <v>14679</v>
      </c>
      <c r="L2361" s="3" t="s">
        <v>14680</v>
      </c>
      <c r="M2361" s="13"/>
      <c r="N2361" s="3" t="s">
        <v>14680</v>
      </c>
      <c r="O2361" s="3" t="s">
        <v>14680</v>
      </c>
      <c r="P2361" s="166" t="str">
        <f>IFERROR(VLOOKUP(D2361,'TPMS-auto'!A:D, 4,0),"Not-in-TPMS")</f>
        <v>0008228</v>
      </c>
      <c r="Q2361" s="166" t="str">
        <f>VLOOKUP(Table2[[#This Row],[Unit Number]],Ops,3,0)</f>
        <v>Carol &amp; Tasha</v>
      </c>
      <c r="R2361" s="173" t="str">
        <f>IFERROR(VLOOKUP(Table2[[#This Row],[Enterprise ID]], 'ExistingRental-12.11'!A:H, 3, 0), "Not Open On 12.11")</f>
        <v>Not Open On 12.11</v>
      </c>
      <c r="S2361" s="167" t="str">
        <f>IF(Table2[[#This Row],[Start Rental Date]]="New Rental", "New Rental", "Rental Extension Request")</f>
        <v>New Rental</v>
      </c>
      <c r="T2361" s="167" t="str">
        <f>IFERROR(IF(Table2[[#This Row],[Date of this request]]-Table2[[#This Row],[Tech Service Date]]&lt;60, "New Hire Rental", "Truck Breakdown"), "New Hire Rental")</f>
        <v>Truck Breakdown</v>
      </c>
      <c r="U2361" s="167" t="str">
        <f>IFERROR(VLOOKUP(Table2[[#This Row],[Enterprise ID]], 'ExistingRental-12.11'!A:H, 7, 0), "Not Open On 12.11")</f>
        <v>Not Open On 12.11</v>
      </c>
      <c r="V2361" s="173">
        <f>IFERROR(VLOOKUP(Table2[[#This Row],[Enterprise ID]],'Tech-ServiceDate'!A:B,2,0), "EitherNewHire or Termed")</f>
        <v>45907</v>
      </c>
    </row>
    <row r="2362" spans="1:22" ht="33.75" customHeight="1">
      <c r="A2362" s="15">
        <v>46086</v>
      </c>
      <c r="B2362" s="7">
        <v>61374</v>
      </c>
      <c r="C2362" s="4" t="s">
        <v>19098</v>
      </c>
      <c r="D2362" s="5" t="s">
        <v>16708</v>
      </c>
      <c r="E2362" s="176" t="str">
        <f t="shared" si="81"/>
        <v>61374</v>
      </c>
      <c r="F2362" s="181">
        <f>IFERROR(VLOOKUP(D2362,'TPMS-auto'!A:J, 10,0), "Not-in-TPMS")</f>
        <v>4109006411</v>
      </c>
      <c r="G2362" s="181" t="str">
        <f>IFERROR(VLOOKUP(D2362,'TPMS-auto'!A:J,6,0),"Not-in-TPMS")</f>
        <v>061374</v>
      </c>
      <c r="H2362" s="6" t="s">
        <v>14676</v>
      </c>
      <c r="I2362" s="2" t="s">
        <v>16709</v>
      </c>
      <c r="J2362" s="3" t="s">
        <v>20380</v>
      </c>
      <c r="K2362" s="3" t="s">
        <v>14679</v>
      </c>
      <c r="L2362" s="3" t="s">
        <v>14680</v>
      </c>
      <c r="M2362" s="13"/>
      <c r="N2362" s="3" t="s">
        <v>14680</v>
      </c>
      <c r="O2362" s="3" t="s">
        <v>14680</v>
      </c>
      <c r="P2362" s="166" t="str">
        <f>IFERROR(VLOOKUP(D2362,'TPMS-auto'!A:D, 4,0),"Not-in-TPMS")</f>
        <v>0007084</v>
      </c>
      <c r="Q2362" s="166" t="str">
        <f>VLOOKUP(Table2[[#This Row],[Unit Number]],Ops,3,0)</f>
        <v>Monica, Cheryl &amp; Machell</v>
      </c>
      <c r="R2362" s="173" t="str">
        <f>IFERROR(VLOOKUP(Table2[[#This Row],[Enterprise ID]], 'ExistingRental-12.11'!A:H, 3, 0), "Not Open On 12.11")</f>
        <v>Not Open On 12.11</v>
      </c>
      <c r="S2362" s="167" t="str">
        <f>IF(Table2[[#This Row],[Start Rental Date]]="New Rental", "New Rental", "Rental Extension Request")</f>
        <v>New Rental</v>
      </c>
      <c r="T2362" s="167" t="str">
        <f>IFERROR(IF(Table2[[#This Row],[Date of this request]]-Table2[[#This Row],[Tech Service Date]]&lt;60, "New Hire Rental", "Truck Breakdown"), "New Hire Rental")</f>
        <v>Truck Breakdown</v>
      </c>
      <c r="U2362" s="167" t="str">
        <f>IFERROR(VLOOKUP(Table2[[#This Row],[Enterprise ID]], 'ExistingRental-12.11'!A:H, 7, 0), "Not Open On 12.11")</f>
        <v>Not Open On 12.11</v>
      </c>
      <c r="V2362" s="173">
        <f>IFERROR(VLOOKUP(Table2[[#This Row],[Enterprise ID]],'Tech-ServiceDate'!A:B,2,0), "EitherNewHire or Termed")</f>
        <v>37893</v>
      </c>
    </row>
    <row r="2363" spans="1:22" ht="33.75" customHeight="1">
      <c r="A2363" s="15">
        <v>46086</v>
      </c>
      <c r="B2363" s="7">
        <v>46034</v>
      </c>
      <c r="C2363" s="4" t="s">
        <v>20189</v>
      </c>
      <c r="D2363" s="5" t="s">
        <v>16792</v>
      </c>
      <c r="E2363" s="176" t="str">
        <f t="shared" ref="E2363:E2383" si="82">TRIM(B2363)</f>
        <v>46034</v>
      </c>
      <c r="F2363" s="181">
        <f>IFERROR(VLOOKUP(D2363,'TPMS-auto'!A:J, 10,0), "Not-in-TPMS")</f>
        <v>9162052067</v>
      </c>
      <c r="G2363" s="181" t="str">
        <f>IFERROR(VLOOKUP(D2363,'TPMS-auto'!A:J,6,0),"Not-in-TPMS")</f>
        <v>046034</v>
      </c>
      <c r="H2363" s="6">
        <v>46078</v>
      </c>
      <c r="I2363" s="2" t="s">
        <v>20381</v>
      </c>
      <c r="J2363" s="3" t="s">
        <v>16227</v>
      </c>
      <c r="K2363" s="3" t="s">
        <v>14679</v>
      </c>
      <c r="L2363" s="3" t="s">
        <v>14680</v>
      </c>
      <c r="M2363" s="13"/>
      <c r="N2363" s="3" t="s">
        <v>14680</v>
      </c>
      <c r="O2363" s="3" t="s">
        <v>14680</v>
      </c>
      <c r="P2363" s="166" t="str">
        <f>IFERROR(VLOOKUP(D2363,'TPMS-auto'!A:D, 4,0),"Not-in-TPMS")</f>
        <v>0008184</v>
      </c>
      <c r="Q2363" s="166" t="str">
        <f>VLOOKUP(Table2[[#This Row],[Unit Number]],Ops,3,0)</f>
        <v>Carol &amp; Tasha</v>
      </c>
      <c r="R2363" s="173" t="str">
        <f>IFERROR(VLOOKUP(Table2[[#This Row],[Enterprise ID]], 'ExistingRental-12.11'!A:H, 3, 0), "Not Open On 12.11")</f>
        <v>Not Open On 12.11</v>
      </c>
      <c r="S2363" s="167" t="str">
        <f>IF(Table2[[#This Row],[Start Rental Date]]="New Rental", "New Rental", "Rental Extension Request")</f>
        <v>Rental Extension Request</v>
      </c>
      <c r="T2363" s="167" t="str">
        <f>IFERROR(IF(Table2[[#This Row],[Date of this request]]-Table2[[#This Row],[Tech Service Date]]&lt;60, "New Hire Rental", "Truck Breakdown"), "New Hire Rental")</f>
        <v>Truck Breakdown</v>
      </c>
      <c r="U2363" s="167" t="str">
        <f>IFERROR(VLOOKUP(Table2[[#This Row],[Enterprise ID]], 'ExistingRental-12.11'!A:H, 7, 0), "Not Open On 12.11")</f>
        <v>Not Open On 12.11</v>
      </c>
      <c r="V2363" s="173">
        <f>IFERROR(VLOOKUP(Table2[[#This Row],[Enterprise ID]],'Tech-ServiceDate'!A:B,2,0), "EitherNewHire or Termed")</f>
        <v>44167</v>
      </c>
    </row>
    <row r="2364" spans="1:22" ht="33.75" customHeight="1">
      <c r="A2364" s="15">
        <v>46086</v>
      </c>
      <c r="B2364" s="7">
        <v>46071</v>
      </c>
      <c r="C2364" s="4" t="s">
        <v>18400</v>
      </c>
      <c r="D2364" s="5" t="s">
        <v>18401</v>
      </c>
      <c r="E2364" s="176" t="str">
        <f t="shared" si="82"/>
        <v>46071</v>
      </c>
      <c r="F2364" s="181">
        <f>IFERROR(VLOOKUP(D2364,'TPMS-auto'!A:J, 10,0), "Not-in-TPMS")</f>
        <v>4157400264</v>
      </c>
      <c r="G2364" s="181" t="str">
        <f>IFERROR(VLOOKUP(D2364,'TPMS-auto'!A:J,6,0),"Not-in-TPMS")</f>
        <v>046071</v>
      </c>
      <c r="H2364" s="6" t="s">
        <v>14676</v>
      </c>
      <c r="I2364" s="2" t="s">
        <v>20382</v>
      </c>
      <c r="J2364" s="3" t="s">
        <v>20383</v>
      </c>
      <c r="K2364" s="3" t="s">
        <v>14679</v>
      </c>
      <c r="L2364" s="3" t="s">
        <v>14680</v>
      </c>
      <c r="M2364" s="13"/>
      <c r="N2364" s="3" t="s">
        <v>14680</v>
      </c>
      <c r="O2364" s="3" t="s">
        <v>14680</v>
      </c>
      <c r="P2364" s="166" t="str">
        <f>IFERROR(VLOOKUP(D2364,'TPMS-auto'!A:D, 4,0),"Not-in-TPMS")</f>
        <v>0008184</v>
      </c>
      <c r="Q2364" s="166" t="str">
        <f>VLOOKUP(Table2[[#This Row],[Unit Number]],Ops,3,0)</f>
        <v>Carol &amp; Tasha</v>
      </c>
      <c r="R2364" s="173" t="str">
        <f>IFERROR(VLOOKUP(Table2[[#This Row],[Enterprise ID]], 'ExistingRental-12.11'!A:H, 3, 0), "Not Open On 12.11")</f>
        <v>Not Open On 12.11</v>
      </c>
      <c r="S2364" s="167" t="str">
        <f>IF(Table2[[#This Row],[Start Rental Date]]="New Rental", "New Rental", "Rental Extension Request")</f>
        <v>New Rental</v>
      </c>
      <c r="T2364" s="167" t="str">
        <f>IFERROR(IF(Table2[[#This Row],[Date of this request]]-Table2[[#This Row],[Tech Service Date]]&lt;60, "New Hire Rental", "Truck Breakdown"), "New Hire Rental")</f>
        <v>Truck Breakdown</v>
      </c>
      <c r="U2364" s="167" t="str">
        <f>IFERROR(VLOOKUP(Table2[[#This Row],[Enterprise ID]], 'ExistingRental-12.11'!A:H, 7, 0), "Not Open On 12.11")</f>
        <v>Not Open On 12.11</v>
      </c>
      <c r="V2364" s="173">
        <f>IFERROR(VLOOKUP(Table2[[#This Row],[Enterprise ID]],'Tech-ServiceDate'!A:B,2,0), "EitherNewHire or Termed")</f>
        <v>45984</v>
      </c>
    </row>
    <row r="2365" spans="1:22" ht="33.75" customHeight="1">
      <c r="A2365" s="15">
        <v>46086</v>
      </c>
      <c r="B2365" s="7">
        <v>90744</v>
      </c>
      <c r="C2365" s="4" t="s">
        <v>20384</v>
      </c>
      <c r="D2365" s="5"/>
      <c r="E2365" s="176" t="str">
        <f t="shared" si="82"/>
        <v>90744</v>
      </c>
      <c r="F2365" s="181" t="str">
        <f>IFERROR(VLOOKUP(D2365,'TPMS-auto'!A:J, 10,0), "Not-in-TPMS")</f>
        <v>Not-in-TPMS</v>
      </c>
      <c r="G2365" s="181" t="str">
        <f>IFERROR(VLOOKUP(D2365,'TPMS-auto'!A:J,6,0),"Not-in-TPMS")</f>
        <v>Not-in-TPMS</v>
      </c>
      <c r="H2365" s="6" t="s">
        <v>14676</v>
      </c>
      <c r="I2365" s="2"/>
      <c r="J2365" s="3" t="s">
        <v>15426</v>
      </c>
      <c r="K2365" s="3" t="s">
        <v>14679</v>
      </c>
      <c r="L2365" s="3" t="s">
        <v>14680</v>
      </c>
      <c r="M2365" s="13"/>
      <c r="N2365" s="3" t="s">
        <v>14680</v>
      </c>
      <c r="O2365" s="3" t="s">
        <v>14680</v>
      </c>
      <c r="P2365" s="166" t="str">
        <f>IFERROR(VLOOKUP(D2365,'TPMS-auto'!A:D, 4,0),"Not-in-TPMS")</f>
        <v>Not-in-TPMS</v>
      </c>
      <c r="Q2365" s="166" t="e">
        <f>VLOOKUP(Table2[[#This Row],[Unit Number]],Ops,3,0)</f>
        <v>#N/A</v>
      </c>
      <c r="R2365" s="173" t="str">
        <f>IFERROR(VLOOKUP(Table2[[#This Row],[Enterprise ID]], 'ExistingRental-12.11'!A:H, 3, 0), "Not Open On 12.11")</f>
        <v>Not Open On 12.11</v>
      </c>
      <c r="S2365" s="167" t="str">
        <f>IF(Table2[[#This Row],[Start Rental Date]]="New Rental", "New Rental", "Rental Extension Request")</f>
        <v>New Rental</v>
      </c>
      <c r="T2365" s="167" t="str">
        <f>IFERROR(IF(Table2[[#This Row],[Date of this request]]-Table2[[#This Row],[Tech Service Date]]&lt;60, "New Hire Rental", "Truck Breakdown"), "New Hire Rental")</f>
        <v>New Hire Rental</v>
      </c>
      <c r="U2365" s="167" t="str">
        <f>IFERROR(VLOOKUP(Table2[[#This Row],[Enterprise ID]], 'ExistingRental-12.11'!A:H, 7, 0), "Not Open On 12.11")</f>
        <v>Not Open On 12.11</v>
      </c>
      <c r="V2365" s="173" t="str">
        <f>IFERROR(VLOOKUP(Table2[[#This Row],[Enterprise ID]],'Tech-ServiceDate'!A:B,2,0), "EitherNewHire or Termed")</f>
        <v>EitherNewHire or Termed</v>
      </c>
    </row>
    <row r="2366" spans="1:22" ht="33.75" customHeight="1">
      <c r="A2366" s="15">
        <v>46086</v>
      </c>
      <c r="B2366" s="7">
        <v>61114</v>
      </c>
      <c r="C2366" s="4" t="s">
        <v>20385</v>
      </c>
      <c r="D2366" s="5" t="s">
        <v>6488</v>
      </c>
      <c r="E2366" s="176" t="str">
        <f t="shared" si="82"/>
        <v>61114</v>
      </c>
      <c r="F2366" s="181">
        <f>IFERROR(VLOOKUP(D2366,'TPMS-auto'!A:J, 10,0), "Not-in-TPMS")</f>
        <v>7142493164</v>
      </c>
      <c r="G2366" s="181" t="str">
        <f>IFERROR(VLOOKUP(D2366,'TPMS-auto'!A:J,6,0),"Not-in-TPMS")</f>
        <v>061114</v>
      </c>
      <c r="H2366" s="6" t="s">
        <v>14676</v>
      </c>
      <c r="I2366" s="2" t="s">
        <v>20386</v>
      </c>
      <c r="J2366" s="3" t="s">
        <v>20387</v>
      </c>
      <c r="K2366" s="3" t="s">
        <v>14679</v>
      </c>
      <c r="L2366" s="3" t="s">
        <v>14680</v>
      </c>
      <c r="M2366" s="13"/>
      <c r="N2366" s="3" t="s">
        <v>14680</v>
      </c>
      <c r="O2366" s="3" t="s">
        <v>14680</v>
      </c>
      <c r="P2366" s="166" t="str">
        <f>IFERROR(VLOOKUP(D2366,'TPMS-auto'!A:D, 4,0),"Not-in-TPMS")</f>
        <v>0007088</v>
      </c>
      <c r="Q2366" s="166" t="str">
        <f>VLOOKUP(Table2[[#This Row],[Unit Number]],Ops,3,0)</f>
        <v>Carol &amp; Tasha</v>
      </c>
      <c r="R2366" s="173" t="str">
        <f>IFERROR(VLOOKUP(Table2[[#This Row],[Enterprise ID]], 'ExistingRental-12.11'!A:H, 3, 0), "Not Open On 12.11")</f>
        <v>Not Open On 12.11</v>
      </c>
      <c r="S2366" s="167" t="str">
        <f>IF(Table2[[#This Row],[Start Rental Date]]="New Rental", "New Rental", "Rental Extension Request")</f>
        <v>New Rental</v>
      </c>
      <c r="T2366" s="167" t="str">
        <f>IFERROR(IF(Table2[[#This Row],[Date of this request]]-Table2[[#This Row],[Tech Service Date]]&lt;60, "New Hire Rental", "Truck Breakdown"), "New Hire Rental")</f>
        <v>Truck Breakdown</v>
      </c>
      <c r="U2366" s="167" t="str">
        <f>IFERROR(VLOOKUP(Table2[[#This Row],[Enterprise ID]], 'ExistingRental-12.11'!A:H, 7, 0), "Not Open On 12.11")</f>
        <v>Not Open On 12.11</v>
      </c>
      <c r="V2366" s="173">
        <f>IFERROR(VLOOKUP(Table2[[#This Row],[Enterprise ID]],'Tech-ServiceDate'!A:B,2,0), "EitherNewHire or Termed")</f>
        <v>38896</v>
      </c>
    </row>
    <row r="2367" spans="1:22" ht="33.75" customHeight="1">
      <c r="A2367" s="15">
        <v>46087</v>
      </c>
      <c r="B2367" s="7">
        <v>36221</v>
      </c>
      <c r="C2367" s="4" t="s">
        <v>20388</v>
      </c>
      <c r="D2367" s="5" t="s">
        <v>20389</v>
      </c>
      <c r="E2367" s="176" t="str">
        <f t="shared" si="82"/>
        <v>36221</v>
      </c>
      <c r="F2367" s="181" t="str">
        <f>IFERROR(VLOOKUP(D2367,'TPMS-auto'!A:J, 10,0), "Not-in-TPMS")</f>
        <v>Not-in-TPMS</v>
      </c>
      <c r="G2367" s="181" t="str">
        <f>IFERROR(VLOOKUP(D2367,'TPMS-auto'!A:J,6,0),"Not-in-TPMS")</f>
        <v>Not-in-TPMS</v>
      </c>
      <c r="H2367" s="6" t="s">
        <v>14676</v>
      </c>
      <c r="I2367" s="2"/>
      <c r="J2367" s="3" t="s">
        <v>15426</v>
      </c>
      <c r="K2367" s="3" t="s">
        <v>14679</v>
      </c>
      <c r="L2367" s="3" t="s">
        <v>14680</v>
      </c>
      <c r="M2367" s="13"/>
      <c r="N2367" s="3" t="s">
        <v>14680</v>
      </c>
      <c r="O2367" s="3" t="s">
        <v>14680</v>
      </c>
      <c r="P2367" s="166" t="str">
        <f>IFERROR(VLOOKUP(D2367,'TPMS-auto'!A:D, 4,0),"Not-in-TPMS")</f>
        <v>Not-in-TPMS</v>
      </c>
      <c r="Q2367" s="166" t="e">
        <f>VLOOKUP(Table2[[#This Row],[Unit Number]],Ops,3,0)</f>
        <v>#N/A</v>
      </c>
      <c r="R2367" s="173" t="str">
        <f>IFERROR(VLOOKUP(Table2[[#This Row],[Enterprise ID]], 'ExistingRental-12.11'!A:H, 3, 0), "Not Open On 12.11")</f>
        <v>Not Open On 12.11</v>
      </c>
      <c r="S2367" s="167" t="str">
        <f>IF(Table2[[#This Row],[Start Rental Date]]="New Rental", "New Rental", "Rental Extension Request")</f>
        <v>New Rental</v>
      </c>
      <c r="T2367" s="167" t="str">
        <f>IFERROR(IF(Table2[[#This Row],[Date of this request]]-Table2[[#This Row],[Tech Service Date]]&lt;60, "New Hire Rental", "Truck Breakdown"), "New Hire Rental")</f>
        <v>New Hire Rental</v>
      </c>
      <c r="U2367" s="167" t="str">
        <f>IFERROR(VLOOKUP(Table2[[#This Row],[Enterprise ID]], 'ExistingRental-12.11'!A:H, 7, 0), "Not Open On 12.11")</f>
        <v>Not Open On 12.11</v>
      </c>
      <c r="V2367" s="173" t="str">
        <f>IFERROR(VLOOKUP(Table2[[#This Row],[Enterprise ID]],'Tech-ServiceDate'!A:B,2,0), "EitherNewHire or Termed")</f>
        <v>EitherNewHire or Termed</v>
      </c>
    </row>
    <row r="2368" spans="1:22" ht="33.75" customHeight="1">
      <c r="A2368" s="15">
        <v>46087</v>
      </c>
      <c r="B2368" s="7">
        <v>23584</v>
      </c>
      <c r="C2368" s="4" t="s">
        <v>20203</v>
      </c>
      <c r="D2368" s="5"/>
      <c r="E2368" s="176" t="str">
        <f t="shared" si="82"/>
        <v>23584</v>
      </c>
      <c r="F2368" s="181" t="str">
        <f>IFERROR(VLOOKUP(D2368,'TPMS-auto'!A:J, 10,0), "Not-in-TPMS")</f>
        <v>Not-in-TPMS</v>
      </c>
      <c r="G2368" s="181" t="str">
        <f>IFERROR(VLOOKUP(D2368,'TPMS-auto'!A:J,6,0),"Not-in-TPMS")</f>
        <v>Not-in-TPMS</v>
      </c>
      <c r="H2368" s="6" t="s">
        <v>14676</v>
      </c>
      <c r="I2368" s="2"/>
      <c r="J2368" s="3" t="s">
        <v>15426</v>
      </c>
      <c r="K2368" s="3" t="s">
        <v>14679</v>
      </c>
      <c r="L2368" s="3" t="s">
        <v>14680</v>
      </c>
      <c r="M2368" s="13"/>
      <c r="N2368" s="3" t="s">
        <v>14680</v>
      </c>
      <c r="O2368" s="3" t="s">
        <v>14680</v>
      </c>
      <c r="P2368" s="166" t="str">
        <f>IFERROR(VLOOKUP(D2368,'TPMS-auto'!A:D, 4,0),"Not-in-TPMS")</f>
        <v>Not-in-TPMS</v>
      </c>
      <c r="Q2368" s="166" t="e">
        <f>VLOOKUP(Table2[[#This Row],[Unit Number]],Ops,3,0)</f>
        <v>#N/A</v>
      </c>
      <c r="R2368" s="173" t="str">
        <f>IFERROR(VLOOKUP(Table2[[#This Row],[Enterprise ID]], 'ExistingRental-12.11'!A:H, 3, 0), "Not Open On 12.11")</f>
        <v>Not Open On 12.11</v>
      </c>
      <c r="S2368" s="167" t="str">
        <f>IF(Table2[[#This Row],[Start Rental Date]]="New Rental", "New Rental", "Rental Extension Request")</f>
        <v>New Rental</v>
      </c>
      <c r="T2368" s="167" t="str">
        <f>IFERROR(IF(Table2[[#This Row],[Date of this request]]-Table2[[#This Row],[Tech Service Date]]&lt;60, "New Hire Rental", "Truck Breakdown"), "New Hire Rental")</f>
        <v>New Hire Rental</v>
      </c>
      <c r="U2368" s="167" t="str">
        <f>IFERROR(VLOOKUP(Table2[[#This Row],[Enterprise ID]], 'ExistingRental-12.11'!A:H, 7, 0), "Not Open On 12.11")</f>
        <v>Not Open On 12.11</v>
      </c>
      <c r="V2368" s="173" t="str">
        <f>IFERROR(VLOOKUP(Table2[[#This Row],[Enterprise ID]],'Tech-ServiceDate'!A:B,2,0), "EitherNewHire or Termed")</f>
        <v>EitherNewHire or Termed</v>
      </c>
    </row>
    <row r="2369" spans="1:22" ht="33.75" customHeight="1">
      <c r="A2369" s="15">
        <v>46087</v>
      </c>
      <c r="B2369" s="7">
        <v>47270</v>
      </c>
      <c r="C2369" s="4" t="s">
        <v>19563</v>
      </c>
      <c r="D2369" s="5" t="s">
        <v>13993</v>
      </c>
      <c r="E2369" s="176" t="str">
        <f t="shared" si="82"/>
        <v>47270</v>
      </c>
      <c r="F2369" s="181">
        <f>IFERROR(VLOOKUP(D2369,'TPMS-auto'!A:J, 10,0), "Not-in-TPMS")</f>
        <v>5054479428</v>
      </c>
      <c r="G2369" s="181" t="str">
        <f>IFERROR(VLOOKUP(D2369,'TPMS-auto'!A:J,6,0),"Not-in-TPMS")</f>
        <v>047270</v>
      </c>
      <c r="H2369" s="6" t="s">
        <v>14676</v>
      </c>
      <c r="I2369" s="2" t="s">
        <v>20165</v>
      </c>
      <c r="J2369" s="3" t="s">
        <v>19005</v>
      </c>
      <c r="K2369" s="3" t="s">
        <v>14679</v>
      </c>
      <c r="L2369" s="3" t="s">
        <v>14680</v>
      </c>
      <c r="M2369" s="13"/>
      <c r="N2369" s="3" t="s">
        <v>14680</v>
      </c>
      <c r="O2369" s="3" t="s">
        <v>14680</v>
      </c>
      <c r="P2369" s="166" t="str">
        <f>IFERROR(VLOOKUP(D2369,'TPMS-auto'!A:D, 4,0),"Not-in-TPMS")</f>
        <v>0007088</v>
      </c>
      <c r="Q2369" s="166" t="str">
        <f>VLOOKUP(Table2[[#This Row],[Unit Number]],Ops,3,0)</f>
        <v>Carol &amp; Tasha</v>
      </c>
      <c r="R2369" s="173" t="str">
        <f>IFERROR(VLOOKUP(Table2[[#This Row],[Enterprise ID]], 'ExistingRental-12.11'!A:H, 3, 0), "Not Open On 12.11")</f>
        <v>Not Open On 12.11</v>
      </c>
      <c r="S2369" s="167" t="str">
        <f>IF(Table2[[#This Row],[Start Rental Date]]="New Rental", "New Rental", "Rental Extension Request")</f>
        <v>New Rental</v>
      </c>
      <c r="T2369" s="167" t="str">
        <f>IFERROR(IF(Table2[[#This Row],[Date of this request]]-Table2[[#This Row],[Tech Service Date]]&lt;60, "New Hire Rental", "Truck Breakdown"), "New Hire Rental")</f>
        <v>Truck Breakdown</v>
      </c>
      <c r="U2369" s="167" t="str">
        <f>IFERROR(VLOOKUP(Table2[[#This Row],[Enterprise ID]], 'ExistingRental-12.11'!A:H, 7, 0), "Not Open On 12.11")</f>
        <v>Not Open On 12.11</v>
      </c>
      <c r="V2369" s="173">
        <f>IFERROR(VLOOKUP(Table2[[#This Row],[Enterprise ID]],'Tech-ServiceDate'!A:B,2,0), "EitherNewHire or Termed")</f>
        <v>40679</v>
      </c>
    </row>
    <row r="2370" spans="1:22" ht="33.75" customHeight="1">
      <c r="A2370" s="15">
        <v>46087</v>
      </c>
      <c r="B2370" s="7">
        <v>61437</v>
      </c>
      <c r="C2370" s="4" t="s">
        <v>20390</v>
      </c>
      <c r="D2370" s="5" t="s">
        <v>20391</v>
      </c>
      <c r="E2370" s="176" t="str">
        <f t="shared" si="82"/>
        <v>61437</v>
      </c>
      <c r="F2370" s="181">
        <f>IFERROR(VLOOKUP(D2370,'TPMS-auto'!A:J, 10,0), "Not-in-TPMS")</f>
        <v>9092474496</v>
      </c>
      <c r="G2370" s="181" t="str">
        <f>IFERROR(VLOOKUP(D2370,'TPMS-auto'!A:J,6,0),"Not-in-TPMS")</f>
        <v>061437</v>
      </c>
      <c r="H2370" s="6" t="s">
        <v>14676</v>
      </c>
      <c r="I2370" s="2" t="s">
        <v>20392</v>
      </c>
      <c r="J2370" s="3" t="s">
        <v>18113</v>
      </c>
      <c r="K2370" s="3" t="s">
        <v>14679</v>
      </c>
      <c r="L2370" s="3" t="s">
        <v>14680</v>
      </c>
      <c r="M2370" s="13"/>
      <c r="N2370" s="3" t="s">
        <v>14680</v>
      </c>
      <c r="O2370" s="3" t="s">
        <v>14680</v>
      </c>
      <c r="P2370" s="166" t="str">
        <f>IFERROR(VLOOKUP(D2370,'TPMS-auto'!A:D, 4,0),"Not-in-TPMS")</f>
        <v>0007108</v>
      </c>
      <c r="Q2370" s="166" t="str">
        <f>VLOOKUP(Table2[[#This Row],[Unit Number]],Ops,3,0)</f>
        <v>Carol &amp; Tasha</v>
      </c>
      <c r="R2370" s="173" t="str">
        <f>IFERROR(VLOOKUP(Table2[[#This Row],[Enterprise ID]], 'ExistingRental-12.11'!A:H, 3, 0), "Not Open On 12.11")</f>
        <v>Not Open On 12.11</v>
      </c>
      <c r="S2370" s="167" t="str">
        <f>IF(Table2[[#This Row],[Start Rental Date]]="New Rental", "New Rental", "Rental Extension Request")</f>
        <v>New Rental</v>
      </c>
      <c r="T2370" s="167" t="str">
        <f>IFERROR(IF(Table2[[#This Row],[Date of this request]]-Table2[[#This Row],[Tech Service Date]]&lt;60, "New Hire Rental", "Truck Breakdown"), "New Hire Rental")</f>
        <v>Truck Breakdown</v>
      </c>
      <c r="U2370" s="167" t="str">
        <f>IFERROR(VLOOKUP(Table2[[#This Row],[Enterprise ID]], 'ExistingRental-12.11'!A:H, 7, 0), "Not Open On 12.11")</f>
        <v>Not Open On 12.11</v>
      </c>
      <c r="V2370" s="173">
        <f>IFERROR(VLOOKUP(Table2[[#This Row],[Enterprise ID]],'Tech-ServiceDate'!A:B,2,0), "EitherNewHire or Termed")</f>
        <v>41750</v>
      </c>
    </row>
    <row r="2371" spans="1:22" ht="33.75" customHeight="1">
      <c r="A2371" s="15">
        <v>46087</v>
      </c>
      <c r="B2371" s="7">
        <v>71008</v>
      </c>
      <c r="C2371" s="4" t="s">
        <v>19642</v>
      </c>
      <c r="D2371" s="5" t="s">
        <v>2246</v>
      </c>
      <c r="E2371" s="176" t="str">
        <f t="shared" si="82"/>
        <v>71008</v>
      </c>
      <c r="F2371" s="181">
        <f>IFERROR(VLOOKUP(D2371,'TPMS-auto'!A:J, 10,0), "Not-in-TPMS")</f>
        <v>6316440007</v>
      </c>
      <c r="G2371" s="181" t="str">
        <f>IFERROR(VLOOKUP(D2371,'TPMS-auto'!A:J,6,0),"Not-in-TPMS")</f>
        <v>071008</v>
      </c>
      <c r="H2371" s="6" t="s">
        <v>14676</v>
      </c>
      <c r="I2371" s="2" t="s">
        <v>19142</v>
      </c>
      <c r="J2371" s="3" t="s">
        <v>20393</v>
      </c>
      <c r="K2371" s="3" t="s">
        <v>14679</v>
      </c>
      <c r="L2371" s="3" t="s">
        <v>14680</v>
      </c>
      <c r="M2371" s="13"/>
      <c r="N2371" s="3" t="s">
        <v>14680</v>
      </c>
      <c r="O2371" s="3" t="s">
        <v>14680</v>
      </c>
      <c r="P2371" s="166" t="str">
        <f>IFERROR(VLOOKUP(D2371,'TPMS-auto'!A:D, 4,0),"Not-in-TPMS")</f>
        <v>0007744</v>
      </c>
      <c r="Q2371" s="166" t="str">
        <f>VLOOKUP(Table2[[#This Row],[Unit Number]],Ops,3,0)</f>
        <v>Rob &amp; Andrea</v>
      </c>
      <c r="R2371" s="173" t="str">
        <f>IFERROR(VLOOKUP(Table2[[#This Row],[Enterprise ID]], 'ExistingRental-12.11'!A:H, 3, 0), "Not Open On 12.11")</f>
        <v>Not Open On 12.11</v>
      </c>
      <c r="S2371" s="167" t="str">
        <f>IF(Table2[[#This Row],[Start Rental Date]]="New Rental", "New Rental", "Rental Extension Request")</f>
        <v>New Rental</v>
      </c>
      <c r="T2371" s="167" t="str">
        <f>IFERROR(IF(Table2[[#This Row],[Date of this request]]-Table2[[#This Row],[Tech Service Date]]&lt;60, "New Hire Rental", "Truck Breakdown"), "New Hire Rental")</f>
        <v>Truck Breakdown</v>
      </c>
      <c r="U2371" s="167" t="str">
        <f>IFERROR(VLOOKUP(Table2[[#This Row],[Enterprise ID]], 'ExistingRental-12.11'!A:H, 7, 0), "Not Open On 12.11")</f>
        <v>Not Open On 12.11</v>
      </c>
      <c r="V2371" s="173">
        <f>IFERROR(VLOOKUP(Table2[[#This Row],[Enterprise ID]],'Tech-ServiceDate'!A:B,2,0), "EitherNewHire or Termed")</f>
        <v>33696</v>
      </c>
    </row>
    <row r="2372" spans="1:22" ht="33.75" customHeight="1">
      <c r="A2372" s="15">
        <v>46087</v>
      </c>
      <c r="B2372" s="7">
        <v>36248</v>
      </c>
      <c r="C2372" s="4" t="s">
        <v>20394</v>
      </c>
      <c r="D2372" s="5" t="s">
        <v>6533</v>
      </c>
      <c r="E2372" s="176" t="str">
        <f t="shared" si="82"/>
        <v>36248</v>
      </c>
      <c r="F2372" s="181">
        <f>IFERROR(VLOOKUP(D2372,'TPMS-auto'!A:J, 10,0), "Not-in-TPMS")</f>
        <v>3366882145</v>
      </c>
      <c r="G2372" s="181" t="str">
        <f>IFERROR(VLOOKUP(D2372,'TPMS-auto'!A:J,6,0),"Not-in-TPMS")</f>
        <v>036248</v>
      </c>
      <c r="H2372" s="6" t="s">
        <v>14676</v>
      </c>
      <c r="I2372" s="2" t="s">
        <v>20395</v>
      </c>
      <c r="J2372" s="3" t="s">
        <v>20396</v>
      </c>
      <c r="K2372" s="3" t="s">
        <v>14679</v>
      </c>
      <c r="L2372" s="3" t="s">
        <v>14680</v>
      </c>
      <c r="M2372" s="13"/>
      <c r="N2372" s="3" t="s">
        <v>14680</v>
      </c>
      <c r="O2372" s="3" t="s">
        <v>14680</v>
      </c>
      <c r="P2372" s="166" t="str">
        <f>IFERROR(VLOOKUP(D2372,'TPMS-auto'!A:D, 4,0),"Not-in-TPMS")</f>
        <v>0008175</v>
      </c>
      <c r="Q2372" s="166" t="str">
        <f>VLOOKUP(Table2[[#This Row],[Unit Number]],Ops,3,0)</f>
        <v>Rob &amp; Andrea</v>
      </c>
      <c r="R2372" s="173" t="str">
        <f>IFERROR(VLOOKUP(Table2[[#This Row],[Enterprise ID]], 'ExistingRental-12.11'!A:H, 3, 0), "Not Open On 12.11")</f>
        <v>Not Open On 12.11</v>
      </c>
      <c r="S2372" s="167" t="str">
        <f>IF(Table2[[#This Row],[Start Rental Date]]="New Rental", "New Rental", "Rental Extension Request")</f>
        <v>New Rental</v>
      </c>
      <c r="T2372" s="167" t="str">
        <f>IFERROR(IF(Table2[[#This Row],[Date of this request]]-Table2[[#This Row],[Tech Service Date]]&lt;60, "New Hire Rental", "Truck Breakdown"), "New Hire Rental")</f>
        <v>Truck Breakdown</v>
      </c>
      <c r="U2372" s="167" t="str">
        <f>IFERROR(VLOOKUP(Table2[[#This Row],[Enterprise ID]], 'ExistingRental-12.11'!A:H, 7, 0), "Not Open On 12.11")</f>
        <v>Not Open On 12.11</v>
      </c>
      <c r="V2372" s="173">
        <f>IFERROR(VLOOKUP(Table2[[#This Row],[Enterprise ID]],'Tech-ServiceDate'!A:B,2,0), "EitherNewHire or Termed")</f>
        <v>30005</v>
      </c>
    </row>
    <row r="2373" spans="1:22" ht="33.75" customHeight="1">
      <c r="A2373" s="15">
        <v>46087</v>
      </c>
      <c r="B2373" s="7">
        <v>23844</v>
      </c>
      <c r="C2373" s="4" t="s">
        <v>16970</v>
      </c>
      <c r="D2373" s="5" t="s">
        <v>16971</v>
      </c>
      <c r="E2373" s="176" t="str">
        <f t="shared" si="82"/>
        <v>23844</v>
      </c>
      <c r="F2373" s="181">
        <f>IFERROR(VLOOKUP(D2373,'TPMS-auto'!A:J, 10,0), "Not-in-TPMS")</f>
        <v>8436977421</v>
      </c>
      <c r="G2373" s="181" t="str">
        <f>IFERROR(VLOOKUP(D2373,'TPMS-auto'!A:J,6,0),"Not-in-TPMS")</f>
        <v>023844</v>
      </c>
      <c r="H2373" s="6" t="s">
        <v>14676</v>
      </c>
      <c r="I2373" s="2" t="s">
        <v>20397</v>
      </c>
      <c r="J2373" s="3" t="s">
        <v>20398</v>
      </c>
      <c r="K2373" s="3" t="s">
        <v>14679</v>
      </c>
      <c r="L2373" s="3" t="s">
        <v>14680</v>
      </c>
      <c r="M2373" s="13"/>
      <c r="N2373" s="3" t="s">
        <v>14680</v>
      </c>
      <c r="O2373" s="3" t="s">
        <v>14680</v>
      </c>
      <c r="P2373" s="166" t="str">
        <f>IFERROR(VLOOKUP(D2373,'TPMS-auto'!A:D, 4,0),"Not-in-TPMS")</f>
        <v>0008175</v>
      </c>
      <c r="Q2373" s="166" t="str">
        <f>VLOOKUP(Table2[[#This Row],[Unit Number]],Ops,3,0)</f>
        <v>Rob &amp; Andrea</v>
      </c>
      <c r="R2373" s="173">
        <f>IFERROR(VLOOKUP(Table2[[#This Row],[Enterprise ID]], 'ExistingRental-12.11'!A:H, 3, 0), "Not Open On 12.11")</f>
        <v>45987</v>
      </c>
      <c r="S2373" s="167" t="str">
        <f>IF(Table2[[#This Row],[Start Rental Date]]="New Rental", "New Rental", "Rental Extension Request")</f>
        <v>New Rental</v>
      </c>
      <c r="T2373" s="167" t="str">
        <f>IFERROR(IF(Table2[[#This Row],[Date of this request]]-Table2[[#This Row],[Tech Service Date]]&lt;60, "New Hire Rental", "Truck Breakdown"), "New Hire Rental")</f>
        <v>Truck Breakdown</v>
      </c>
      <c r="U2373" s="167" t="str">
        <f>IFERROR(VLOOKUP(Table2[[#This Row],[Enterprise ID]], 'ExistingRental-12.11'!A:H, 7, 0), "Not Open On 12.11")</f>
        <v>VINCENT WHALEY</v>
      </c>
      <c r="V2373" s="173">
        <f>IFERROR(VLOOKUP(Table2[[#This Row],[Enterprise ID]],'Tech-ServiceDate'!A:B,2,0), "EitherNewHire or Termed")</f>
        <v>45340</v>
      </c>
    </row>
    <row r="2374" spans="1:22" ht="33.75" customHeight="1">
      <c r="A2374" s="15">
        <v>46087</v>
      </c>
      <c r="B2374" s="7">
        <v>46741</v>
      </c>
      <c r="C2374" s="4" t="s">
        <v>20300</v>
      </c>
      <c r="D2374" s="5" t="s">
        <v>8373</v>
      </c>
      <c r="E2374" s="176" t="str">
        <f t="shared" si="82"/>
        <v>46741</v>
      </c>
      <c r="F2374" s="181">
        <f>IFERROR(VLOOKUP(D2374,'TPMS-auto'!A:J, 10,0), "Not-in-TPMS")</f>
        <v>8488780105</v>
      </c>
      <c r="G2374" s="181" t="str">
        <f>IFERROR(VLOOKUP(D2374,'TPMS-auto'!A:J,6,0),"Not-in-TPMS")</f>
        <v>023980</v>
      </c>
      <c r="H2374" s="6">
        <v>46084</v>
      </c>
      <c r="I2374" s="2" t="s">
        <v>20399</v>
      </c>
      <c r="J2374" s="3" t="s">
        <v>20400</v>
      </c>
      <c r="K2374" s="3" t="s">
        <v>14679</v>
      </c>
      <c r="L2374" s="3" t="s">
        <v>14680</v>
      </c>
      <c r="M2374" s="13"/>
      <c r="N2374" s="3" t="s">
        <v>14680</v>
      </c>
      <c r="O2374" s="3" t="s">
        <v>14680</v>
      </c>
      <c r="P2374" s="166" t="str">
        <f>IFERROR(VLOOKUP(D2374,'TPMS-auto'!A:D, 4,0),"Not-in-TPMS")</f>
        <v>0007983</v>
      </c>
      <c r="Q2374" s="166" t="str">
        <f>VLOOKUP(Table2[[#This Row],[Unit Number]],Ops,3,0)</f>
        <v>Rob &amp; Andrea</v>
      </c>
      <c r="R2374" s="173" t="str">
        <f>IFERROR(VLOOKUP(Table2[[#This Row],[Enterprise ID]], 'ExistingRental-12.11'!A:H, 3, 0), "Not Open On 12.11")</f>
        <v>Not Open On 12.11</v>
      </c>
      <c r="S2374" s="167" t="str">
        <f>IF(Table2[[#This Row],[Start Rental Date]]="New Rental", "New Rental", "Rental Extension Request")</f>
        <v>Rental Extension Request</v>
      </c>
      <c r="T2374" s="167" t="str">
        <f>IFERROR(IF(Table2[[#This Row],[Date of this request]]-Table2[[#This Row],[Tech Service Date]]&lt;60, "New Hire Rental", "Truck Breakdown"), "New Hire Rental")</f>
        <v>Truck Breakdown</v>
      </c>
      <c r="U2374" s="167" t="str">
        <f>IFERROR(VLOOKUP(Table2[[#This Row],[Enterprise ID]], 'ExistingRental-12.11'!A:H, 7, 0), "Not Open On 12.11")</f>
        <v>Not Open On 12.11</v>
      </c>
      <c r="V2374" s="173">
        <f>IFERROR(VLOOKUP(Table2[[#This Row],[Enterprise ID]],'Tech-ServiceDate'!A:B,2,0), "EitherNewHire or Termed")</f>
        <v>32013</v>
      </c>
    </row>
    <row r="2375" spans="1:22" ht="33.75" customHeight="1">
      <c r="A2375" s="15">
        <v>46087</v>
      </c>
      <c r="B2375" s="7">
        <v>61706</v>
      </c>
      <c r="C2375" s="4" t="s">
        <v>20401</v>
      </c>
      <c r="D2375" s="5" t="s">
        <v>11489</v>
      </c>
      <c r="E2375" s="176" t="str">
        <f t="shared" si="82"/>
        <v>61706</v>
      </c>
      <c r="F2375" s="181">
        <f>IFERROR(VLOOKUP(D2375,'TPMS-auto'!A:J, 10,0), "Not-in-TPMS")</f>
        <v>9152161775</v>
      </c>
      <c r="G2375" s="181" t="str">
        <f>IFERROR(VLOOKUP(D2375,'TPMS-auto'!A:J,6,0),"Not-in-TPMS")</f>
        <v>061706</v>
      </c>
      <c r="H2375" s="6" t="s">
        <v>14676</v>
      </c>
      <c r="I2375" s="2" t="s">
        <v>14884</v>
      </c>
      <c r="J2375" s="3" t="s">
        <v>20402</v>
      </c>
      <c r="K2375" s="3" t="s">
        <v>14679</v>
      </c>
      <c r="L2375" s="3" t="s">
        <v>14680</v>
      </c>
      <c r="M2375" s="13"/>
      <c r="N2375" s="3" t="s">
        <v>14680</v>
      </c>
      <c r="O2375" s="3" t="s">
        <v>14680</v>
      </c>
      <c r="P2375" s="166" t="str">
        <f>IFERROR(VLOOKUP(D2375,'TPMS-auto'!A:D, 4,0),"Not-in-TPMS")</f>
        <v>0008147</v>
      </c>
      <c r="Q2375" s="166" t="str">
        <f>VLOOKUP(Table2[[#This Row],[Unit Number]],Ops,3,0)</f>
        <v>Carol &amp; Tasha</v>
      </c>
      <c r="R2375" s="173" t="str">
        <f>IFERROR(VLOOKUP(Table2[[#This Row],[Enterprise ID]], 'ExistingRental-12.11'!A:H, 3, 0), "Not Open On 12.11")</f>
        <v>Not Open On 12.11</v>
      </c>
      <c r="S2375" s="167" t="str">
        <f>IF(Table2[[#This Row],[Start Rental Date]]="New Rental", "New Rental", "Rental Extension Request")</f>
        <v>New Rental</v>
      </c>
      <c r="T2375" s="167" t="str">
        <f>IFERROR(IF(Table2[[#This Row],[Date of this request]]-Table2[[#This Row],[Tech Service Date]]&lt;60, "New Hire Rental", "Truck Breakdown"), "New Hire Rental")</f>
        <v>Truck Breakdown</v>
      </c>
      <c r="U2375" s="167" t="str">
        <f>IFERROR(VLOOKUP(Table2[[#This Row],[Enterprise ID]], 'ExistingRental-12.11'!A:H, 7, 0), "Not Open On 12.11")</f>
        <v>Not Open On 12.11</v>
      </c>
      <c r="V2375" s="173">
        <f>IFERROR(VLOOKUP(Table2[[#This Row],[Enterprise ID]],'Tech-ServiceDate'!A:B,2,0), "EitherNewHire or Termed")</f>
        <v>38491</v>
      </c>
    </row>
    <row r="2376" spans="1:22" ht="33.75" customHeight="1">
      <c r="A2376" s="15">
        <v>46087</v>
      </c>
      <c r="B2376" s="7">
        <v>46747</v>
      </c>
      <c r="C2376" s="4" t="s">
        <v>20403</v>
      </c>
      <c r="D2376" s="5" t="s">
        <v>20404</v>
      </c>
      <c r="E2376" s="176" t="str">
        <f t="shared" si="82"/>
        <v>46747</v>
      </c>
      <c r="F2376" s="181">
        <f>IFERROR(VLOOKUP(D2376,'TPMS-auto'!A:J, 10,0), "Not-in-TPMS")</f>
        <v>8436983197</v>
      </c>
      <c r="G2376" s="181" t="str">
        <f>IFERROR(VLOOKUP(D2376,'TPMS-auto'!A:J,6,0),"Not-in-TPMS")</f>
        <v>046747</v>
      </c>
      <c r="H2376" s="6" t="s">
        <v>14676</v>
      </c>
      <c r="I2376" s="2" t="s">
        <v>20405</v>
      </c>
      <c r="J2376" s="3" t="s">
        <v>20406</v>
      </c>
      <c r="K2376" s="3" t="s">
        <v>14679</v>
      </c>
      <c r="L2376" s="3" t="s">
        <v>14680</v>
      </c>
      <c r="M2376" s="13"/>
      <c r="N2376" s="3" t="s">
        <v>14680</v>
      </c>
      <c r="O2376" s="3" t="s">
        <v>14680</v>
      </c>
      <c r="P2376" s="166" t="str">
        <f>IFERROR(VLOOKUP(D2376,'TPMS-auto'!A:D, 4,0),"Not-in-TPMS")</f>
        <v>0008175</v>
      </c>
      <c r="Q2376" s="166" t="str">
        <f>VLOOKUP(Table2[[#This Row],[Unit Number]],Ops,3,0)</f>
        <v>Rob &amp; Andrea</v>
      </c>
      <c r="R2376" s="173" t="str">
        <f>IFERROR(VLOOKUP(Table2[[#This Row],[Enterprise ID]], 'ExistingRental-12.11'!A:H, 3, 0), "Not Open On 12.11")</f>
        <v>Not Open On 12.11</v>
      </c>
      <c r="S2376" s="167" t="str">
        <f>IF(Table2[[#This Row],[Start Rental Date]]="New Rental", "New Rental", "Rental Extension Request")</f>
        <v>New Rental</v>
      </c>
      <c r="T2376" s="167" t="str">
        <f>IFERROR(IF(Table2[[#This Row],[Date of this request]]-Table2[[#This Row],[Tech Service Date]]&lt;60, "New Hire Rental", "Truck Breakdown"), "New Hire Rental")</f>
        <v>Truck Breakdown</v>
      </c>
      <c r="U2376" s="167" t="str">
        <f>IFERROR(VLOOKUP(Table2[[#This Row],[Enterprise ID]], 'ExistingRental-12.11'!A:H, 7, 0), "Not Open On 12.11")</f>
        <v>Not Open On 12.11</v>
      </c>
      <c r="V2376" s="173">
        <f>IFERROR(VLOOKUP(Table2[[#This Row],[Enterprise ID]],'Tech-ServiceDate'!A:B,2,0), "EitherNewHire or Termed")</f>
        <v>44056</v>
      </c>
    </row>
    <row r="2377" spans="1:22" ht="33.75" customHeight="1">
      <c r="A2377" s="15">
        <v>46087</v>
      </c>
      <c r="B2377" s="7">
        <v>36408</v>
      </c>
      <c r="C2377" s="4" t="s">
        <v>20407</v>
      </c>
      <c r="D2377" s="5" t="s">
        <v>20408</v>
      </c>
      <c r="E2377" s="176" t="str">
        <f t="shared" si="82"/>
        <v>36408</v>
      </c>
      <c r="F2377" s="181" t="str">
        <f>IFERROR(VLOOKUP(D2377,'TPMS-auto'!A:J, 10,0), "Not-in-TPMS")</f>
        <v>Not-in-TPMS</v>
      </c>
      <c r="G2377" s="181" t="str">
        <f>IFERROR(VLOOKUP(D2377,'TPMS-auto'!A:J,6,0),"Not-in-TPMS")</f>
        <v>Not-in-TPMS</v>
      </c>
      <c r="H2377" s="6" t="s">
        <v>14676</v>
      </c>
      <c r="I2377" s="2"/>
      <c r="J2377" s="3"/>
      <c r="K2377" s="3" t="s">
        <v>14679</v>
      </c>
      <c r="L2377" s="3" t="s">
        <v>14680</v>
      </c>
      <c r="M2377" s="13"/>
      <c r="N2377" s="3" t="s">
        <v>14680</v>
      </c>
      <c r="O2377" s="3" t="s">
        <v>14680</v>
      </c>
      <c r="P2377" s="166" t="str">
        <f>IFERROR(VLOOKUP(D2377,'TPMS-auto'!A:D, 4,0),"Not-in-TPMS")</f>
        <v>Not-in-TPMS</v>
      </c>
      <c r="Q2377" s="166" t="e">
        <f>VLOOKUP(Table2[[#This Row],[Unit Number]],Ops,3,0)</f>
        <v>#N/A</v>
      </c>
      <c r="R2377" s="173" t="str">
        <f>IFERROR(VLOOKUP(Table2[[#This Row],[Enterprise ID]], 'ExistingRental-12.11'!A:H, 3, 0), "Not Open On 12.11")</f>
        <v>Not Open On 12.11</v>
      </c>
      <c r="S2377" s="167" t="str">
        <f>IF(Table2[[#This Row],[Start Rental Date]]="New Rental", "New Rental", "Rental Extension Request")</f>
        <v>New Rental</v>
      </c>
      <c r="T2377" s="167" t="str">
        <f>IFERROR(IF(Table2[[#This Row],[Date of this request]]-Table2[[#This Row],[Tech Service Date]]&lt;60, "New Hire Rental", "Truck Breakdown"), "New Hire Rental")</f>
        <v>New Hire Rental</v>
      </c>
      <c r="U2377" s="167" t="str">
        <f>IFERROR(VLOOKUP(Table2[[#This Row],[Enterprise ID]], 'ExistingRental-12.11'!A:H, 7, 0), "Not Open On 12.11")</f>
        <v>Not Open On 12.11</v>
      </c>
      <c r="V2377" s="173" t="str">
        <f>IFERROR(VLOOKUP(Table2[[#This Row],[Enterprise ID]],'Tech-ServiceDate'!A:B,2,0), "EitherNewHire or Termed")</f>
        <v>EitherNewHire or Termed</v>
      </c>
    </row>
    <row r="2378" spans="1:22" ht="33.75" customHeight="1">
      <c r="A2378" s="15">
        <v>46087</v>
      </c>
      <c r="B2378" s="7">
        <v>61561</v>
      </c>
      <c r="C2378" s="4" t="s">
        <v>20409</v>
      </c>
      <c r="D2378" s="5" t="s">
        <v>19262</v>
      </c>
      <c r="E2378" s="176" t="str">
        <f t="shared" si="82"/>
        <v>61561</v>
      </c>
      <c r="F2378" s="181" t="str">
        <f>IFERROR(VLOOKUP(D2378,'TPMS-auto'!A:J, 10,0), "Not-in-TPMS")</f>
        <v>Not-in-TPMS</v>
      </c>
      <c r="G2378" s="181" t="str">
        <f>IFERROR(VLOOKUP(D2378,'TPMS-auto'!A:J,6,0),"Not-in-TPMS")</f>
        <v>Not-in-TPMS</v>
      </c>
      <c r="H2378" s="6" t="s">
        <v>14676</v>
      </c>
      <c r="I2378" s="2" t="s">
        <v>20410</v>
      </c>
      <c r="J2378" s="3" t="s">
        <v>20411</v>
      </c>
      <c r="K2378" s="3" t="s">
        <v>14679</v>
      </c>
      <c r="L2378" s="3" t="s">
        <v>14680</v>
      </c>
      <c r="M2378" s="13"/>
      <c r="N2378" s="3" t="s">
        <v>14680</v>
      </c>
      <c r="O2378" s="3" t="s">
        <v>14680</v>
      </c>
      <c r="P2378" s="166" t="str">
        <f>IFERROR(VLOOKUP(D2378,'TPMS-auto'!A:D, 4,0),"Not-in-TPMS")</f>
        <v>Not-in-TPMS</v>
      </c>
      <c r="Q2378" s="166" t="e">
        <f>VLOOKUP(Table2[[#This Row],[Unit Number]],Ops,3,0)</f>
        <v>#N/A</v>
      </c>
      <c r="R2378" s="173" t="str">
        <f>IFERROR(VLOOKUP(Table2[[#This Row],[Enterprise ID]], 'ExistingRental-12.11'!A:H, 3, 0), "Not Open On 12.11")</f>
        <v>Not Open On 12.11</v>
      </c>
      <c r="S2378" s="167" t="str">
        <f>IF(Table2[[#This Row],[Start Rental Date]]="New Rental", "New Rental", "Rental Extension Request")</f>
        <v>New Rental</v>
      </c>
      <c r="T2378" s="167" t="str">
        <f>IFERROR(IF(Table2[[#This Row],[Date of this request]]-Table2[[#This Row],[Tech Service Date]]&lt;60, "New Hire Rental", "Truck Breakdown"), "New Hire Rental")</f>
        <v>New Hire Rental</v>
      </c>
      <c r="U2378" s="167" t="str">
        <f>IFERROR(VLOOKUP(Table2[[#This Row],[Enterprise ID]], 'ExistingRental-12.11'!A:H, 7, 0), "Not Open On 12.11")</f>
        <v>Not Open On 12.11</v>
      </c>
      <c r="V2378" s="173" t="str">
        <f>IFERROR(VLOOKUP(Table2[[#This Row],[Enterprise ID]],'Tech-ServiceDate'!A:B,2,0), "EitherNewHire or Termed")</f>
        <v>EitherNewHire or Termed</v>
      </c>
    </row>
    <row r="2379" spans="1:22" ht="33.75" customHeight="1">
      <c r="A2379" s="15">
        <v>46087</v>
      </c>
      <c r="B2379" s="7">
        <v>23802</v>
      </c>
      <c r="C2379" s="4" t="s">
        <v>15730</v>
      </c>
      <c r="D2379" s="5" t="s">
        <v>15731</v>
      </c>
      <c r="E2379" s="176" t="str">
        <f t="shared" si="82"/>
        <v>23802</v>
      </c>
      <c r="F2379" s="181">
        <f>IFERROR(VLOOKUP(D2379,'TPMS-auto'!A:J, 10,0), "Not-in-TPMS")</f>
        <v>4085921319</v>
      </c>
      <c r="G2379" s="181" t="str">
        <f>IFERROR(VLOOKUP(D2379,'TPMS-auto'!A:J,6,0),"Not-in-TPMS")</f>
        <v>023798</v>
      </c>
      <c r="H2379" s="6" t="s">
        <v>14676</v>
      </c>
      <c r="I2379" s="2" t="s">
        <v>17892</v>
      </c>
      <c r="J2379" s="3" t="s">
        <v>18649</v>
      </c>
      <c r="K2379" s="3" t="s">
        <v>14679</v>
      </c>
      <c r="L2379" s="3" t="s">
        <v>14680</v>
      </c>
      <c r="M2379" s="13"/>
      <c r="N2379" s="3" t="s">
        <v>14680</v>
      </c>
      <c r="O2379" s="3" t="s">
        <v>14680</v>
      </c>
      <c r="P2379" s="166" t="str">
        <f>IFERROR(VLOOKUP(D2379,'TPMS-auto'!A:D, 4,0),"Not-in-TPMS")</f>
        <v>0008184</v>
      </c>
      <c r="Q2379" s="166" t="str">
        <f>VLOOKUP(Table2[[#This Row],[Unit Number]],Ops,3,0)</f>
        <v>Carol &amp; Tasha</v>
      </c>
      <c r="R2379" s="173">
        <f>IFERROR(VLOOKUP(Table2[[#This Row],[Enterprise ID]], 'ExistingRental-12.11'!A:H, 3, 0), "Not Open On 12.11")</f>
        <v>45912</v>
      </c>
      <c r="S2379" s="167" t="str">
        <f>IF(Table2[[#This Row],[Start Rental Date]]="New Rental", "New Rental", "Rental Extension Request")</f>
        <v>New Rental</v>
      </c>
      <c r="T2379" s="167" t="str">
        <f>IFERROR(IF(Table2[[#This Row],[Date of this request]]-Table2[[#This Row],[Tech Service Date]]&lt;60, "New Hire Rental", "Truck Breakdown"), "New Hire Rental")</f>
        <v>Truck Breakdown</v>
      </c>
      <c r="U2379" s="167" t="str">
        <f>IFERROR(VLOOKUP(Table2[[#This Row],[Enterprise ID]], 'ExistingRental-12.11'!A:H, 7, 0), "Not Open On 12.11")</f>
        <v>ROBERT POMNITZ</v>
      </c>
      <c r="V2379" s="173">
        <f>IFERROR(VLOOKUP(Table2[[#This Row],[Enterprise ID]],'Tech-ServiceDate'!A:B,2,0), "EitherNewHire or Termed")</f>
        <v>45564</v>
      </c>
    </row>
    <row r="2380" spans="1:22" ht="33.75" customHeight="1">
      <c r="A2380" s="15">
        <v>46087</v>
      </c>
      <c r="B2380" s="7">
        <v>61209</v>
      </c>
      <c r="C2380" s="4" t="s">
        <v>19008</v>
      </c>
      <c r="D2380" s="5" t="s">
        <v>9124</v>
      </c>
      <c r="E2380" s="176" t="str">
        <f t="shared" si="82"/>
        <v>61209</v>
      </c>
      <c r="F2380" s="181">
        <f>IFERROR(VLOOKUP(D2380,'TPMS-auto'!A:J, 10,0), "Not-in-TPMS")</f>
        <v>4696796160</v>
      </c>
      <c r="G2380" s="181" t="str">
        <f>IFERROR(VLOOKUP(D2380,'TPMS-auto'!A:J,6,0),"Not-in-TPMS")</f>
        <v>061209</v>
      </c>
      <c r="H2380" s="6">
        <v>46069</v>
      </c>
      <c r="I2380" s="2" t="s">
        <v>19009</v>
      </c>
      <c r="J2380" s="3" t="s">
        <v>19010</v>
      </c>
      <c r="K2380" s="3" t="s">
        <v>14679</v>
      </c>
      <c r="L2380" s="3" t="s">
        <v>14680</v>
      </c>
      <c r="M2380" s="13"/>
      <c r="N2380" s="3" t="s">
        <v>14680</v>
      </c>
      <c r="O2380" s="3" t="s">
        <v>14680</v>
      </c>
      <c r="P2380" s="166" t="str">
        <f>IFERROR(VLOOKUP(D2380,'TPMS-auto'!A:D, 4,0),"Not-in-TPMS")</f>
        <v>0007995</v>
      </c>
      <c r="Q2380" s="166" t="str">
        <f>VLOOKUP(Table2[[#This Row],[Unit Number]],Ops,3,0)</f>
        <v>Carol &amp; Tasha</v>
      </c>
      <c r="R2380" s="173" t="str">
        <f>IFERROR(VLOOKUP(Table2[[#This Row],[Enterprise ID]], 'ExistingRental-12.11'!A:H, 3, 0), "Not Open On 12.11")</f>
        <v>Not Open On 12.11</v>
      </c>
      <c r="S2380" s="167" t="str">
        <f>IF(Table2[[#This Row],[Start Rental Date]]="New Rental", "New Rental", "Rental Extension Request")</f>
        <v>Rental Extension Request</v>
      </c>
      <c r="T2380" s="167" t="str">
        <f>IFERROR(IF(Table2[[#This Row],[Date of this request]]-Table2[[#This Row],[Tech Service Date]]&lt;60, "New Hire Rental", "Truck Breakdown"), "New Hire Rental")</f>
        <v>Truck Breakdown</v>
      </c>
      <c r="U2380" s="167" t="str">
        <f>IFERROR(VLOOKUP(Table2[[#This Row],[Enterprise ID]], 'ExistingRental-12.11'!A:H, 7, 0), "Not Open On 12.11")</f>
        <v>Not Open On 12.11</v>
      </c>
      <c r="V2380" s="173">
        <f>IFERROR(VLOOKUP(Table2[[#This Row],[Enterprise ID]],'Tech-ServiceDate'!A:B,2,0), "EitherNewHire or Termed")</f>
        <v>36873</v>
      </c>
    </row>
    <row r="2381" spans="1:22" ht="33.75" customHeight="1">
      <c r="A2381" s="15">
        <v>46087</v>
      </c>
      <c r="B2381" s="7">
        <v>37226</v>
      </c>
      <c r="C2381" s="4" t="s">
        <v>20412</v>
      </c>
      <c r="D2381" s="5" t="s">
        <v>20413</v>
      </c>
      <c r="E2381" s="176" t="str">
        <f t="shared" si="82"/>
        <v>37226</v>
      </c>
      <c r="F2381" s="181">
        <f>IFERROR(VLOOKUP(D2381,'TPMS-auto'!A:J, 10,0), "Not-in-TPMS")</f>
        <v>6824434117</v>
      </c>
      <c r="G2381" s="181" t="str">
        <f>IFERROR(VLOOKUP(D2381,'TPMS-auto'!A:J,6,0),"Not-in-TPMS")</f>
        <v>037226</v>
      </c>
      <c r="H2381" s="6" t="s">
        <v>14676</v>
      </c>
      <c r="I2381" s="2" t="s">
        <v>20414</v>
      </c>
      <c r="J2381" s="3" t="s">
        <v>20415</v>
      </c>
      <c r="K2381" s="3" t="s">
        <v>14679</v>
      </c>
      <c r="L2381" s="3" t="s">
        <v>14680</v>
      </c>
      <c r="M2381" s="13"/>
      <c r="N2381" s="3" t="s">
        <v>14680</v>
      </c>
      <c r="O2381" s="3" t="s">
        <v>14680</v>
      </c>
      <c r="P2381" s="166" t="str">
        <f>IFERROR(VLOOKUP(D2381,'TPMS-auto'!A:D, 4,0),"Not-in-TPMS")</f>
        <v>0007995</v>
      </c>
      <c r="Q2381" s="166" t="str">
        <f>VLOOKUP(Table2[[#This Row],[Unit Number]],Ops,3,0)</f>
        <v>Carol &amp; Tasha</v>
      </c>
      <c r="R2381" s="173" t="str">
        <f>IFERROR(VLOOKUP(Table2[[#This Row],[Enterprise ID]], 'ExistingRental-12.11'!A:H, 3, 0), "Not Open On 12.11")</f>
        <v>Not Open On 12.11</v>
      </c>
      <c r="S2381" s="167" t="str">
        <f>IF(Table2[[#This Row],[Start Rental Date]]="New Rental", "New Rental", "Rental Extension Request")</f>
        <v>New Rental</v>
      </c>
      <c r="T2381" s="167" t="str">
        <f>IFERROR(IF(Table2[[#This Row],[Date of this request]]-Table2[[#This Row],[Tech Service Date]]&lt;60, "New Hire Rental", "Truck Breakdown"), "New Hire Rental")</f>
        <v>Truck Breakdown</v>
      </c>
      <c r="U2381" s="167" t="str">
        <f>IFERROR(VLOOKUP(Table2[[#This Row],[Enterprise ID]], 'ExistingRental-12.11'!A:H, 7, 0), "Not Open On 12.11")</f>
        <v>Not Open On 12.11</v>
      </c>
      <c r="V2381" s="173">
        <f>IFERROR(VLOOKUP(Table2[[#This Row],[Enterprise ID]],'Tech-ServiceDate'!A:B,2,0), "EitherNewHire or Termed")</f>
        <v>45767</v>
      </c>
    </row>
    <row r="2382" spans="1:22" ht="33.75" customHeight="1">
      <c r="A2382" s="15">
        <v>46090</v>
      </c>
      <c r="B2382" s="7">
        <v>36726</v>
      </c>
      <c r="C2382" s="4" t="s">
        <v>20416</v>
      </c>
      <c r="D2382" s="5"/>
      <c r="E2382" s="176" t="str">
        <f t="shared" si="82"/>
        <v>36726</v>
      </c>
      <c r="F2382" s="181" t="str">
        <f>IFERROR(VLOOKUP(D2382,'TPMS-auto'!A:J, 10,0), "Not-in-TPMS")</f>
        <v>Not-in-TPMS</v>
      </c>
      <c r="G2382" s="181" t="str">
        <f>IFERROR(VLOOKUP(D2382,'TPMS-auto'!A:J,6,0),"Not-in-TPMS")</f>
        <v>Not-in-TPMS</v>
      </c>
      <c r="H2382" s="6" t="s">
        <v>14676</v>
      </c>
      <c r="I2382" s="2"/>
      <c r="J2382" s="3" t="s">
        <v>17928</v>
      </c>
      <c r="K2382" s="3" t="s">
        <v>14679</v>
      </c>
      <c r="L2382" s="3" t="s">
        <v>14680</v>
      </c>
      <c r="M2382" s="13"/>
      <c r="N2382" s="3" t="s">
        <v>14680</v>
      </c>
      <c r="O2382" s="3" t="s">
        <v>14680</v>
      </c>
      <c r="P2382" s="166" t="str">
        <f>IFERROR(VLOOKUP(D2382,'TPMS-auto'!A:D, 4,0),"Not-in-TPMS")</f>
        <v>Not-in-TPMS</v>
      </c>
      <c r="Q2382" s="166" t="e">
        <f>VLOOKUP(Table2[[#This Row],[Unit Number]],Ops,3,0)</f>
        <v>#N/A</v>
      </c>
      <c r="R2382" s="173" t="str">
        <f>IFERROR(VLOOKUP(Table2[[#This Row],[Enterprise ID]], 'ExistingRental-12.11'!A:H, 3, 0), "Not Open On 12.11")</f>
        <v>Not Open On 12.11</v>
      </c>
      <c r="S2382" s="167" t="str">
        <f>IF(Table2[[#This Row],[Start Rental Date]]="New Rental", "New Rental", "Rental Extension Request")</f>
        <v>New Rental</v>
      </c>
      <c r="T2382" s="167" t="str">
        <f>IFERROR(IF(Table2[[#This Row],[Date of this request]]-Table2[[#This Row],[Tech Service Date]]&lt;60, "New Hire Rental", "Truck Breakdown"), "New Hire Rental")</f>
        <v>New Hire Rental</v>
      </c>
      <c r="U2382" s="167" t="str">
        <f>IFERROR(VLOOKUP(Table2[[#This Row],[Enterprise ID]], 'ExistingRental-12.11'!A:H, 7, 0), "Not Open On 12.11")</f>
        <v>Not Open On 12.11</v>
      </c>
      <c r="V2382" s="173" t="str">
        <f>IFERROR(VLOOKUP(Table2[[#This Row],[Enterprise ID]],'Tech-ServiceDate'!A:B,2,0), "EitherNewHire or Termed")</f>
        <v>EitherNewHire or Termed</v>
      </c>
    </row>
    <row r="2383" spans="1:22" ht="33.75" customHeight="1">
      <c r="A2383" s="15">
        <v>46090</v>
      </c>
      <c r="B2383" s="7">
        <v>24056</v>
      </c>
      <c r="C2383" s="4" t="s">
        <v>19023</v>
      </c>
      <c r="D2383" s="5" t="s">
        <v>12305</v>
      </c>
      <c r="E2383" s="176" t="str">
        <f t="shared" si="82"/>
        <v>24056</v>
      </c>
      <c r="F2383" s="181">
        <f>IFERROR(VLOOKUP(D2383,'TPMS-auto'!A:J, 10,0), "Not-in-TPMS")</f>
        <v>9094026031</v>
      </c>
      <c r="G2383" s="181" t="str">
        <f>IFERROR(VLOOKUP(D2383,'TPMS-auto'!A:J,6,0),"Not-in-TPMS")</f>
        <v>024056</v>
      </c>
      <c r="H2383" s="6">
        <v>46083</v>
      </c>
      <c r="I2383" s="2" t="s">
        <v>19024</v>
      </c>
      <c r="J2383" s="3" t="s">
        <v>20417</v>
      </c>
      <c r="K2383" s="3" t="s">
        <v>14679</v>
      </c>
      <c r="L2383" s="3" t="s">
        <v>14680</v>
      </c>
      <c r="M2383" s="13"/>
      <c r="N2383" s="3" t="s">
        <v>14680</v>
      </c>
      <c r="O2383" s="3" t="s">
        <v>14680</v>
      </c>
      <c r="P2383" s="166" t="str">
        <f>IFERROR(VLOOKUP(D2383,'TPMS-auto'!A:D, 4,0),"Not-in-TPMS")</f>
        <v>0007108</v>
      </c>
      <c r="Q2383" s="166" t="str">
        <f>VLOOKUP(Table2[[#This Row],[Unit Number]],Ops,3,0)</f>
        <v>Carol &amp; Tasha</v>
      </c>
      <c r="R2383" s="173" t="str">
        <f>IFERROR(VLOOKUP(Table2[[#This Row],[Enterprise ID]], 'ExistingRental-12.11'!A:H, 3, 0), "Not Open On 12.11")</f>
        <v>Not Open On 12.11</v>
      </c>
      <c r="S2383" s="167" t="str">
        <f>IF(Table2[[#This Row],[Start Rental Date]]="New Rental", "New Rental", "Rental Extension Request")</f>
        <v>Rental Extension Request</v>
      </c>
      <c r="T2383" s="167" t="str">
        <f>IFERROR(IF(Table2[[#This Row],[Date of this request]]-Table2[[#This Row],[Tech Service Date]]&lt;60, "New Hire Rental", "Truck Breakdown"), "New Hire Rental")</f>
        <v>Truck Breakdown</v>
      </c>
      <c r="U2383" s="167" t="str">
        <f>IFERROR(VLOOKUP(Table2[[#This Row],[Enterprise ID]], 'ExistingRental-12.11'!A:H, 7, 0), "Not Open On 12.11")</f>
        <v>Not Open On 12.11</v>
      </c>
      <c r="V2383" s="173">
        <f>IFERROR(VLOOKUP(Table2[[#This Row],[Enterprise ID]],'Tech-ServiceDate'!A:B,2,0), "EitherNewHire or Termed")</f>
        <v>37167</v>
      </c>
    </row>
    <row r="2384" spans="1:22" ht="33.75" customHeight="1">
      <c r="A2384" s="15">
        <v>46090</v>
      </c>
      <c r="B2384" s="7">
        <v>46145</v>
      </c>
      <c r="C2384" s="4" t="s">
        <v>20418</v>
      </c>
      <c r="D2384" s="5" t="s">
        <v>20419</v>
      </c>
      <c r="E2384" s="176" t="str">
        <f>TRIM(B2384)</f>
        <v>46145</v>
      </c>
      <c r="F2384" s="181">
        <f>IFERROR(VLOOKUP(D2384,'TPMS-auto'!A:J, 10,0), "Not-in-TPMS")</f>
        <v>7738160031</v>
      </c>
      <c r="G2384" s="181" t="str">
        <f>IFERROR(VLOOKUP(D2384,'TPMS-auto'!A:J,6,0),"Not-in-TPMS")</f>
        <v>046145</v>
      </c>
      <c r="H2384" s="6" t="s">
        <v>14676</v>
      </c>
      <c r="I2384" s="2" t="s">
        <v>20420</v>
      </c>
      <c r="J2384" s="3" t="s">
        <v>20421</v>
      </c>
      <c r="K2384" s="3" t="s">
        <v>14679</v>
      </c>
      <c r="L2384" s="3" t="s">
        <v>14680</v>
      </c>
      <c r="M2384" s="13"/>
      <c r="N2384" s="3" t="s">
        <v>14680</v>
      </c>
      <c r="O2384" s="3" t="s">
        <v>14680</v>
      </c>
      <c r="P2384" s="166" t="str">
        <f>IFERROR(VLOOKUP(D2384,'TPMS-auto'!A:D, 4,0),"Not-in-TPMS")</f>
        <v>0008555</v>
      </c>
      <c r="Q2384" s="166" t="str">
        <f>VLOOKUP(Table2[[#This Row],[Unit Number]],Ops,3,0)</f>
        <v>Monica, Cheryl &amp; Machell</v>
      </c>
      <c r="R2384" s="173" t="str">
        <f>IFERROR(VLOOKUP(Table2[[#This Row],[Enterprise ID]], 'ExistingRental-12.11'!A:H, 3, 0), "Not Open On 12.11")</f>
        <v>Not Open On 12.11</v>
      </c>
      <c r="S2384" s="167" t="str">
        <f>IF(Table2[[#This Row],[Start Rental Date]]="New Rental", "New Rental", "Rental Extension Request")</f>
        <v>New Rental</v>
      </c>
      <c r="T2384" s="167" t="str">
        <f>IFERROR(IF(Table2[[#This Row],[Date of this request]]-Table2[[#This Row],[Tech Service Date]]&lt;60, "New Hire Rental", "Truck Breakdown"), "New Hire Rental")</f>
        <v>Truck Breakdown</v>
      </c>
      <c r="U2384" s="167" t="str">
        <f>IFERROR(VLOOKUP(Table2[[#This Row],[Enterprise ID]], 'ExistingRental-12.11'!A:H, 7, 0), "Not Open On 12.11")</f>
        <v>Not Open On 12.11</v>
      </c>
      <c r="V2384" s="173">
        <f>IFERROR(VLOOKUP(Table2[[#This Row],[Enterprise ID]],'Tech-ServiceDate'!A:B,2,0), "EitherNewHire or Termed")</f>
        <v>45858</v>
      </c>
    </row>
    <row r="2385" spans="1:22" ht="33.75" customHeight="1">
      <c r="A2385" s="15">
        <v>46090</v>
      </c>
      <c r="B2385" s="7">
        <v>6702</v>
      </c>
      <c r="C2385" s="4" t="s">
        <v>20422</v>
      </c>
      <c r="D2385" s="5" t="s">
        <v>13913</v>
      </c>
      <c r="E2385" s="176" t="str">
        <f>TRIM(B2385)</f>
        <v>6702</v>
      </c>
      <c r="F2385" s="181">
        <f>IFERROR(VLOOKUP(D2385,'TPMS-auto'!A:J, 10,0), "Not-in-TPMS")</f>
        <v>8057929429</v>
      </c>
      <c r="G2385" s="181" t="str">
        <f>IFERROR(VLOOKUP(D2385,'TPMS-auto'!A:J,6,0),"Not-in-TPMS")</f>
        <v>006702</v>
      </c>
      <c r="H2385" s="6" t="s">
        <v>14676</v>
      </c>
      <c r="I2385" s="2" t="s">
        <v>20423</v>
      </c>
      <c r="J2385" s="3" t="s">
        <v>20424</v>
      </c>
      <c r="K2385" s="3" t="s">
        <v>14679</v>
      </c>
      <c r="L2385" s="3" t="s">
        <v>14680</v>
      </c>
      <c r="M2385" s="13"/>
      <c r="N2385" s="3" t="s">
        <v>14680</v>
      </c>
      <c r="O2385" s="3" t="s">
        <v>14680</v>
      </c>
      <c r="P2385" s="166" t="str">
        <f>IFERROR(VLOOKUP(D2385,'TPMS-auto'!A:D, 4,0),"Not-in-TPMS")</f>
        <v>0008366</v>
      </c>
      <c r="Q2385" s="166" t="str">
        <f>VLOOKUP(Table2[[#This Row],[Unit Number]],Ops,3,0)</f>
        <v>Carol &amp; Tasha</v>
      </c>
      <c r="R2385" s="173" t="str">
        <f>IFERROR(VLOOKUP(Table2[[#This Row],[Enterprise ID]], 'ExistingRental-12.11'!A:H, 3, 0), "Not Open On 12.11")</f>
        <v>Not Open On 12.11</v>
      </c>
      <c r="S2385" s="167" t="str">
        <f>IF(Table2[[#This Row],[Start Rental Date]]="New Rental", "New Rental", "Rental Extension Request")</f>
        <v>New Rental</v>
      </c>
      <c r="T2385" s="167" t="str">
        <f>IFERROR(IF(Table2[[#This Row],[Date of this request]]-Table2[[#This Row],[Tech Service Date]]&lt;60, "New Hire Rental", "Truck Breakdown"), "New Hire Rental")</f>
        <v>Truck Breakdown</v>
      </c>
      <c r="U2385" s="167" t="str">
        <f>IFERROR(VLOOKUP(Table2[[#This Row],[Enterprise ID]], 'ExistingRental-12.11'!A:H, 7, 0), "Not Open On 12.11")</f>
        <v>Not Open On 12.11</v>
      </c>
      <c r="V2385" s="173">
        <f>IFERROR(VLOOKUP(Table2[[#This Row],[Enterprise ID]],'Tech-ServiceDate'!A:B,2,0), "EitherNewHire or Termed")</f>
        <v>30613</v>
      </c>
    </row>
    <row r="2386" spans="1:22" ht="33.75" customHeight="1">
      <c r="A2386" s="15">
        <v>46090</v>
      </c>
      <c r="B2386" s="7">
        <v>47135</v>
      </c>
      <c r="C2386" s="4" t="s">
        <v>18249</v>
      </c>
      <c r="D2386" s="5" t="s">
        <v>7440</v>
      </c>
      <c r="E2386" s="176" t="str">
        <f t="shared" ref="E2386:E2400" si="83">TRIM(B2386)</f>
        <v>47135</v>
      </c>
      <c r="F2386" s="181">
        <f>IFERROR(VLOOKUP(D2386,'TPMS-auto'!A:J, 10,0), "Not-in-TPMS")</f>
        <v>2766964340</v>
      </c>
      <c r="G2386" s="181" t="str">
        <f>IFERROR(VLOOKUP(D2386,'TPMS-auto'!A:J,6,0),"Not-in-TPMS")</f>
        <v>047135</v>
      </c>
      <c r="H2386" s="6" t="s">
        <v>14676</v>
      </c>
      <c r="I2386" s="2" t="s">
        <v>18250</v>
      </c>
      <c r="J2386" s="3" t="s">
        <v>20425</v>
      </c>
      <c r="K2386" s="3" t="s">
        <v>15451</v>
      </c>
      <c r="L2386" s="3" t="s">
        <v>14680</v>
      </c>
      <c r="M2386" s="13"/>
      <c r="N2386" s="3" t="s">
        <v>14680</v>
      </c>
      <c r="O2386" s="3" t="s">
        <v>14680</v>
      </c>
      <c r="P2386" s="166" t="str">
        <f>IFERROR(VLOOKUP(D2386,'TPMS-auto'!A:D, 4,0),"Not-in-TPMS")</f>
        <v>0004766</v>
      </c>
      <c r="Q2386" s="166" t="str">
        <f>VLOOKUP(Table2[[#This Row],[Unit Number]],Ops,3,0)</f>
        <v>Rob &amp; Andrea</v>
      </c>
      <c r="R2386" s="173" t="str">
        <f>IFERROR(VLOOKUP(Table2[[#This Row],[Enterprise ID]], 'ExistingRental-12.11'!A:H, 3, 0), "Not Open On 12.11")</f>
        <v>Not Open On 12.11</v>
      </c>
      <c r="S2386" s="167" t="str">
        <f>IF(Table2[[#This Row],[Start Rental Date]]="New Rental", "New Rental", "Rental Extension Request")</f>
        <v>New Rental</v>
      </c>
      <c r="T2386" s="167" t="str">
        <f>IFERROR(IF(Table2[[#This Row],[Date of this request]]-Table2[[#This Row],[Tech Service Date]]&lt;60, "New Hire Rental", "Truck Breakdown"), "New Hire Rental")</f>
        <v>Truck Breakdown</v>
      </c>
      <c r="U2386" s="167" t="str">
        <f>IFERROR(VLOOKUP(Table2[[#This Row],[Enterprise ID]], 'ExistingRental-12.11'!A:H, 7, 0), "Not Open On 12.11")</f>
        <v>Not Open On 12.11</v>
      </c>
      <c r="V2386" s="173">
        <f>IFERROR(VLOOKUP(Table2[[#This Row],[Enterprise ID]],'Tech-ServiceDate'!A:B,2,0), "EitherNewHire or Termed")</f>
        <v>29936</v>
      </c>
    </row>
    <row r="2387" spans="1:22" ht="33.75" customHeight="1">
      <c r="A2387" s="15">
        <v>46090</v>
      </c>
      <c r="B2387" s="7">
        <v>46708</v>
      </c>
      <c r="C2387" s="4" t="s">
        <v>17102</v>
      </c>
      <c r="D2387" s="5" t="s">
        <v>16583</v>
      </c>
      <c r="E2387" s="176" t="str">
        <f t="shared" si="83"/>
        <v>46708</v>
      </c>
      <c r="F2387" s="181">
        <f>IFERROR(VLOOKUP(D2387,'TPMS-auto'!A:J, 10,0), "Not-in-TPMS")</f>
        <v>2569623009</v>
      </c>
      <c r="G2387" s="181" t="str">
        <f>IFERROR(VLOOKUP(D2387,'TPMS-auto'!A:J,6,0),"Not-in-TPMS")</f>
        <v>046708</v>
      </c>
      <c r="H2387" s="6">
        <v>46076</v>
      </c>
      <c r="I2387" s="2"/>
      <c r="J2387" s="3" t="s">
        <v>20129</v>
      </c>
      <c r="K2387" s="3" t="s">
        <v>15451</v>
      </c>
      <c r="L2387" s="3" t="s">
        <v>14680</v>
      </c>
      <c r="M2387" s="13"/>
      <c r="N2387" s="3" t="s">
        <v>14680</v>
      </c>
      <c r="O2387" s="3" t="s">
        <v>14680</v>
      </c>
      <c r="P2387" s="166" t="str">
        <f>IFERROR(VLOOKUP(D2387,'TPMS-auto'!A:D, 4,0),"Not-in-TPMS")</f>
        <v>0008035</v>
      </c>
      <c r="Q2387" s="166" t="str">
        <f>VLOOKUP(Table2[[#This Row],[Unit Number]],Ops,3,0)</f>
        <v>Rob &amp; Andrea</v>
      </c>
      <c r="R2387" s="173">
        <f>IFERROR(VLOOKUP(Table2[[#This Row],[Enterprise ID]], 'ExistingRental-12.11'!A:H, 3, 0), "Not Open On 12.11")</f>
        <v>45965</v>
      </c>
      <c r="S2387" s="167" t="str">
        <f>IF(Table2[[#This Row],[Start Rental Date]]="New Rental", "New Rental", "Rental Extension Request")</f>
        <v>Rental Extension Request</v>
      </c>
      <c r="T2387" s="167" t="str">
        <f>IFERROR(IF(Table2[[#This Row],[Date of this request]]-Table2[[#This Row],[Tech Service Date]]&lt;60, "New Hire Rental", "Truck Breakdown"), "New Hire Rental")</f>
        <v>Truck Breakdown</v>
      </c>
      <c r="U2387" s="167" t="str">
        <f>IFERROR(VLOOKUP(Table2[[#This Row],[Enterprise ID]], 'ExistingRental-12.11'!A:H, 7, 0), "Not Open On 12.11")</f>
        <v>JAYSHAWN ROWLS</v>
      </c>
      <c r="V2387" s="173">
        <f>IFERROR(VLOOKUP(Table2[[#This Row],[Enterprise ID]],'Tech-ServiceDate'!A:B,2,0), "EitherNewHire or Termed")</f>
        <v>45942</v>
      </c>
    </row>
    <row r="2388" spans="1:22" ht="33.75" customHeight="1">
      <c r="A2388" s="15">
        <v>46090</v>
      </c>
      <c r="B2388" s="7">
        <v>46997</v>
      </c>
      <c r="C2388" s="4" t="s">
        <v>20426</v>
      </c>
      <c r="D2388" s="5" t="s">
        <v>10934</v>
      </c>
      <c r="E2388" s="176" t="str">
        <f t="shared" si="83"/>
        <v>46997</v>
      </c>
      <c r="F2388" s="181">
        <f>IFERROR(VLOOKUP(D2388,'TPMS-auto'!A:J, 10,0), "Not-in-TPMS")</f>
        <v>6034514367</v>
      </c>
      <c r="G2388" s="181" t="str">
        <f>IFERROR(VLOOKUP(D2388,'TPMS-auto'!A:J,6,0),"Not-in-TPMS")</f>
        <v>046997</v>
      </c>
      <c r="H2388" s="6" t="s">
        <v>14676</v>
      </c>
      <c r="I2388" s="2" t="s">
        <v>20427</v>
      </c>
      <c r="J2388" s="3" t="s">
        <v>20428</v>
      </c>
      <c r="K2388" s="3" t="s">
        <v>14679</v>
      </c>
      <c r="L2388" s="3" t="s">
        <v>14680</v>
      </c>
      <c r="M2388" s="13"/>
      <c r="N2388" s="3" t="s">
        <v>14680</v>
      </c>
      <c r="O2388" s="3" t="s">
        <v>14680</v>
      </c>
      <c r="P2388" s="166" t="str">
        <f>IFERROR(VLOOKUP(D2388,'TPMS-auto'!A:D, 4,0),"Not-in-TPMS")</f>
        <v>0007670</v>
      </c>
      <c r="Q2388" s="166" t="str">
        <f>VLOOKUP(Table2[[#This Row],[Unit Number]],Ops,3,0)</f>
        <v>Rob &amp; Andrea</v>
      </c>
      <c r="R2388" s="173" t="str">
        <f>IFERROR(VLOOKUP(Table2[[#This Row],[Enterprise ID]], 'ExistingRental-12.11'!A:H, 3, 0), "Not Open On 12.11")</f>
        <v>Not Open On 12.11</v>
      </c>
      <c r="S2388" s="167" t="str">
        <f>IF(Table2[[#This Row],[Start Rental Date]]="New Rental", "New Rental", "Rental Extension Request")</f>
        <v>New Rental</v>
      </c>
      <c r="T2388" s="167" t="str">
        <f>IFERROR(IF(Table2[[#This Row],[Date of this request]]-Table2[[#This Row],[Tech Service Date]]&lt;60, "New Hire Rental", "Truck Breakdown"), "New Hire Rental")</f>
        <v>Truck Breakdown</v>
      </c>
      <c r="U2388" s="167" t="str">
        <f>IFERROR(VLOOKUP(Table2[[#This Row],[Enterprise ID]], 'ExistingRental-12.11'!A:H, 7, 0), "Not Open On 12.11")</f>
        <v>Not Open On 12.11</v>
      </c>
      <c r="V2388" s="173">
        <f>IFERROR(VLOOKUP(Table2[[#This Row],[Enterprise ID]],'Tech-ServiceDate'!A:B,2,0), "EitherNewHire or Termed")</f>
        <v>37194</v>
      </c>
    </row>
    <row r="2389" spans="1:22" ht="33.75" customHeight="1">
      <c r="A2389" s="15">
        <v>46090</v>
      </c>
      <c r="B2389" s="7">
        <v>61490</v>
      </c>
      <c r="C2389" s="4" t="s">
        <v>20429</v>
      </c>
      <c r="D2389" s="5" t="s">
        <v>5431</v>
      </c>
      <c r="E2389" s="176" t="str">
        <f t="shared" si="83"/>
        <v>61490</v>
      </c>
      <c r="F2389" s="181">
        <f>IFERROR(VLOOKUP(D2389,'TPMS-auto'!A:J, 10,0), "Not-in-TPMS")</f>
        <v>2163994238</v>
      </c>
      <c r="G2389" s="181" t="str">
        <f>IFERROR(VLOOKUP(D2389,'TPMS-auto'!A:J,6,0),"Not-in-TPMS")</f>
        <v>061490</v>
      </c>
      <c r="H2389" s="6" t="s">
        <v>14676</v>
      </c>
      <c r="I2389" s="2" t="s">
        <v>20430</v>
      </c>
      <c r="J2389" s="3" t="s">
        <v>20431</v>
      </c>
      <c r="K2389" s="3" t="s">
        <v>14679</v>
      </c>
      <c r="L2389" s="3" t="s">
        <v>14680</v>
      </c>
      <c r="M2389" s="13"/>
      <c r="N2389" s="3" t="s">
        <v>14680</v>
      </c>
      <c r="O2389" s="3" t="s">
        <v>14680</v>
      </c>
      <c r="P2389" s="166" t="str">
        <f>IFERROR(VLOOKUP(D2389,'TPMS-auto'!A:D, 4,0),"Not-in-TPMS")</f>
        <v>0004766</v>
      </c>
      <c r="Q2389" s="166" t="str">
        <f>VLOOKUP(Table2[[#This Row],[Unit Number]],Ops,3,0)</f>
        <v>Rob &amp; Andrea</v>
      </c>
      <c r="R2389" s="173" t="str">
        <f>IFERROR(VLOOKUP(Table2[[#This Row],[Enterprise ID]], 'ExistingRental-12.11'!A:H, 3, 0), "Not Open On 12.11")</f>
        <v>Not Open On 12.11</v>
      </c>
      <c r="S2389" s="167" t="str">
        <f>IF(Table2[[#This Row],[Start Rental Date]]="New Rental", "New Rental", "Rental Extension Request")</f>
        <v>New Rental</v>
      </c>
      <c r="T2389" s="167" t="str">
        <f>IFERROR(IF(Table2[[#This Row],[Date of this request]]-Table2[[#This Row],[Tech Service Date]]&lt;60, "New Hire Rental", "Truck Breakdown"), "New Hire Rental")</f>
        <v>Truck Breakdown</v>
      </c>
      <c r="U2389" s="167" t="str">
        <f>IFERROR(VLOOKUP(Table2[[#This Row],[Enterprise ID]], 'ExistingRental-12.11'!A:H, 7, 0), "Not Open On 12.11")</f>
        <v>Not Open On 12.11</v>
      </c>
      <c r="V2389" s="173">
        <f>IFERROR(VLOOKUP(Table2[[#This Row],[Enterprise ID]],'Tech-ServiceDate'!A:B,2,0), "EitherNewHire or Termed")</f>
        <v>38852</v>
      </c>
    </row>
    <row r="2390" spans="1:22" ht="33.75" customHeight="1">
      <c r="A2390" s="15">
        <v>46090</v>
      </c>
      <c r="B2390" s="7">
        <v>61731</v>
      </c>
      <c r="C2390" s="4" t="s">
        <v>19379</v>
      </c>
      <c r="D2390" s="5" t="s">
        <v>11639</v>
      </c>
      <c r="E2390" s="176" t="str">
        <f t="shared" si="83"/>
        <v>61731</v>
      </c>
      <c r="F2390" s="181">
        <f>IFERROR(VLOOKUP(D2390,'TPMS-auto'!A:J, 10,0), "Not-in-TPMS")</f>
        <v>4693328752</v>
      </c>
      <c r="G2390" s="181" t="str">
        <f>IFERROR(VLOOKUP(D2390,'TPMS-auto'!A:J,6,0),"Not-in-TPMS")</f>
        <v>061731</v>
      </c>
      <c r="H2390" s="6" t="s">
        <v>14676</v>
      </c>
      <c r="I2390" s="2" t="s">
        <v>20432</v>
      </c>
      <c r="J2390" s="3" t="s">
        <v>20433</v>
      </c>
      <c r="K2390" s="3" t="s">
        <v>14679</v>
      </c>
      <c r="L2390" s="3" t="s">
        <v>14680</v>
      </c>
      <c r="M2390" s="13"/>
      <c r="N2390" s="3" t="s">
        <v>14680</v>
      </c>
      <c r="O2390" s="3" t="s">
        <v>14680</v>
      </c>
      <c r="P2390" s="166" t="str">
        <f>IFERROR(VLOOKUP(D2390,'TPMS-auto'!A:D, 4,0),"Not-in-TPMS")</f>
        <v>0007995</v>
      </c>
      <c r="Q2390" s="166" t="str">
        <f>VLOOKUP(Table2[[#This Row],[Unit Number]],Ops,3,0)</f>
        <v>Carol &amp; Tasha</v>
      </c>
      <c r="R2390" s="173" t="str">
        <f>IFERROR(VLOOKUP(Table2[[#This Row],[Enterprise ID]], 'ExistingRental-12.11'!A:H, 3, 0), "Not Open On 12.11")</f>
        <v>Not Open On 12.11</v>
      </c>
      <c r="S2390" s="167" t="str">
        <f>IF(Table2[[#This Row],[Start Rental Date]]="New Rental", "New Rental", "Rental Extension Request")</f>
        <v>New Rental</v>
      </c>
      <c r="T2390" s="167" t="str">
        <f>IFERROR(IF(Table2[[#This Row],[Date of this request]]-Table2[[#This Row],[Tech Service Date]]&lt;60, "New Hire Rental", "Truck Breakdown"), "New Hire Rental")</f>
        <v>Truck Breakdown</v>
      </c>
      <c r="U2390" s="167" t="str">
        <f>IFERROR(VLOOKUP(Table2[[#This Row],[Enterprise ID]], 'ExistingRental-12.11'!A:H, 7, 0), "Not Open On 12.11")</f>
        <v>Not Open On 12.11</v>
      </c>
      <c r="V2390" s="173">
        <f>IFERROR(VLOOKUP(Table2[[#This Row],[Enterprise ID]],'Tech-ServiceDate'!A:B,2,0), "EitherNewHire or Termed")</f>
        <v>41127</v>
      </c>
    </row>
    <row r="2391" spans="1:22" ht="33.75" customHeight="1">
      <c r="A2391" s="15">
        <v>46090</v>
      </c>
      <c r="B2391" s="7">
        <v>23548</v>
      </c>
      <c r="C2391" s="4" t="s">
        <v>20173</v>
      </c>
      <c r="D2391" s="5" t="s">
        <v>20174</v>
      </c>
      <c r="E2391" s="176" t="str">
        <f t="shared" si="83"/>
        <v>23548</v>
      </c>
      <c r="F2391" s="181" t="str">
        <f>IFERROR(VLOOKUP(D2391,'TPMS-auto'!A:J, 10,0), "Not-in-TPMS")</f>
        <v>Not-in-TPMS</v>
      </c>
      <c r="G2391" s="181" t="str">
        <f>IFERROR(VLOOKUP(D2391,'TPMS-auto'!A:J,6,0),"Not-in-TPMS")</f>
        <v>Not-in-TPMS</v>
      </c>
      <c r="H2391" s="6" t="s">
        <v>14676</v>
      </c>
      <c r="I2391" s="2" t="s">
        <v>20434</v>
      </c>
      <c r="J2391" s="3" t="s">
        <v>20435</v>
      </c>
      <c r="K2391" s="3" t="s">
        <v>14679</v>
      </c>
      <c r="L2391" s="3" t="s">
        <v>14680</v>
      </c>
      <c r="M2391" s="13"/>
      <c r="N2391" s="3" t="s">
        <v>14680</v>
      </c>
      <c r="O2391" s="3" t="s">
        <v>14680</v>
      </c>
      <c r="P2391" s="166" t="str">
        <f>IFERROR(VLOOKUP(D2391,'TPMS-auto'!A:D, 4,0),"Not-in-TPMS")</f>
        <v>Not-in-TPMS</v>
      </c>
      <c r="Q2391" s="166" t="e">
        <f>VLOOKUP(Table2[[#This Row],[Unit Number]],Ops,3,0)</f>
        <v>#N/A</v>
      </c>
      <c r="R2391" s="173" t="str">
        <f>IFERROR(VLOOKUP(Table2[[#This Row],[Enterprise ID]], 'ExistingRental-12.11'!A:H, 3, 0), "Not Open On 12.11")</f>
        <v>Not Open On 12.11</v>
      </c>
      <c r="S2391" s="167" t="str">
        <f>IF(Table2[[#This Row],[Start Rental Date]]="New Rental", "New Rental", "Rental Extension Request")</f>
        <v>New Rental</v>
      </c>
      <c r="T2391" s="167" t="str">
        <f>IFERROR(IF(Table2[[#This Row],[Date of this request]]-Table2[[#This Row],[Tech Service Date]]&lt;60, "New Hire Rental", "Truck Breakdown"), "New Hire Rental")</f>
        <v>New Hire Rental</v>
      </c>
      <c r="U2391" s="167" t="str">
        <f>IFERROR(VLOOKUP(Table2[[#This Row],[Enterprise ID]], 'ExistingRental-12.11'!A:H, 7, 0), "Not Open On 12.11")</f>
        <v>Not Open On 12.11</v>
      </c>
      <c r="V2391" s="173" t="str">
        <f>IFERROR(VLOOKUP(Table2[[#This Row],[Enterprise ID]],'Tech-ServiceDate'!A:B,2,0), "EitherNewHire or Termed")</f>
        <v>EitherNewHire or Termed</v>
      </c>
    </row>
    <row r="2392" spans="1:22" ht="33.75" customHeight="1">
      <c r="A2392" s="15">
        <v>46090</v>
      </c>
      <c r="B2392" s="7">
        <v>21222</v>
      </c>
      <c r="C2392" s="4" t="s">
        <v>19109</v>
      </c>
      <c r="D2392" s="5" t="s">
        <v>19110</v>
      </c>
      <c r="E2392" s="176" t="str">
        <f t="shared" si="83"/>
        <v>21222</v>
      </c>
      <c r="F2392" s="181" t="str">
        <f>IFERROR(VLOOKUP(D2392,'TPMS-auto'!A:J, 10,0), "Not-in-TPMS")</f>
        <v>Not-in-TPMS</v>
      </c>
      <c r="G2392" s="181" t="str">
        <f>IFERROR(VLOOKUP(D2392,'TPMS-auto'!A:J,6,0),"Not-in-TPMS")</f>
        <v>Not-in-TPMS</v>
      </c>
      <c r="H2392" s="6">
        <v>46080</v>
      </c>
      <c r="I2392" s="2" t="s">
        <v>20436</v>
      </c>
      <c r="J2392" s="3" t="s">
        <v>20437</v>
      </c>
      <c r="K2392" s="3" t="s">
        <v>14679</v>
      </c>
      <c r="L2392" s="3" t="s">
        <v>14680</v>
      </c>
      <c r="M2392" s="13"/>
      <c r="N2392" s="3" t="s">
        <v>14680</v>
      </c>
      <c r="O2392" s="3" t="s">
        <v>14680</v>
      </c>
      <c r="P2392" s="166" t="str">
        <f>IFERROR(VLOOKUP(D2392,'TPMS-auto'!A:D, 4,0),"Not-in-TPMS")</f>
        <v>Not-in-TPMS</v>
      </c>
      <c r="Q2392" s="166" t="e">
        <f>VLOOKUP(Table2[[#This Row],[Unit Number]],Ops,3,0)</f>
        <v>#N/A</v>
      </c>
      <c r="R2392" s="173" t="str">
        <f>IFERROR(VLOOKUP(Table2[[#This Row],[Enterprise ID]], 'ExistingRental-12.11'!A:H, 3, 0), "Not Open On 12.11")</f>
        <v>Not Open On 12.11</v>
      </c>
      <c r="S2392" s="167" t="str">
        <f>IF(Table2[[#This Row],[Start Rental Date]]="New Rental", "New Rental", "Rental Extension Request")</f>
        <v>Rental Extension Request</v>
      </c>
      <c r="T2392" s="167" t="str">
        <f>IFERROR(IF(Table2[[#This Row],[Date of this request]]-Table2[[#This Row],[Tech Service Date]]&lt;60, "New Hire Rental", "Truck Breakdown"), "New Hire Rental")</f>
        <v>New Hire Rental</v>
      </c>
      <c r="U2392" s="167" t="str">
        <f>IFERROR(VLOOKUP(Table2[[#This Row],[Enterprise ID]], 'ExistingRental-12.11'!A:H, 7, 0), "Not Open On 12.11")</f>
        <v>Not Open On 12.11</v>
      </c>
      <c r="V2392" s="173" t="str">
        <f>IFERROR(VLOOKUP(Table2[[#This Row],[Enterprise ID]],'Tech-ServiceDate'!A:B,2,0), "EitherNewHire or Termed")</f>
        <v>EitherNewHire or Termed</v>
      </c>
    </row>
    <row r="2393" spans="1:22" ht="33.75" customHeight="1">
      <c r="A2393" s="15">
        <v>46090</v>
      </c>
      <c r="B2393" s="7">
        <v>46956</v>
      </c>
      <c r="C2393" s="4" t="s">
        <v>20438</v>
      </c>
      <c r="D2393" s="5" t="s">
        <v>5448</v>
      </c>
      <c r="E2393" s="176" t="str">
        <f t="shared" si="83"/>
        <v>46956</v>
      </c>
      <c r="F2393" s="181">
        <f>IFERROR(VLOOKUP(D2393,'TPMS-auto'!A:J, 10,0), "Not-in-TPMS")</f>
        <v>9109162307</v>
      </c>
      <c r="G2393" s="181" t="str">
        <f>IFERROR(VLOOKUP(D2393,'TPMS-auto'!A:J,6,0),"Not-in-TPMS")</f>
        <v>046956</v>
      </c>
      <c r="H2393" s="6" t="s">
        <v>14676</v>
      </c>
      <c r="I2393" s="2" t="s">
        <v>20439</v>
      </c>
      <c r="J2393" s="3" t="s">
        <v>20440</v>
      </c>
      <c r="K2393" s="3" t="s">
        <v>14679</v>
      </c>
      <c r="L2393" s="3" t="s">
        <v>14680</v>
      </c>
      <c r="M2393" s="13"/>
      <c r="N2393" s="3" t="s">
        <v>14680</v>
      </c>
      <c r="O2393" s="3" t="s">
        <v>14680</v>
      </c>
      <c r="P2393" s="166" t="str">
        <f>IFERROR(VLOOKUP(D2393,'TPMS-auto'!A:D, 4,0),"Not-in-TPMS")</f>
        <v>0008175</v>
      </c>
      <c r="Q2393" s="166" t="str">
        <f>VLOOKUP(Table2[[#This Row],[Unit Number]],Ops,3,0)</f>
        <v>Rob &amp; Andrea</v>
      </c>
      <c r="R2393" s="173" t="str">
        <f>IFERROR(VLOOKUP(Table2[[#This Row],[Enterprise ID]], 'ExistingRental-12.11'!A:H, 3, 0), "Not Open On 12.11")</f>
        <v>Not Open On 12.11</v>
      </c>
      <c r="S2393" s="167" t="str">
        <f>IF(Table2[[#This Row],[Start Rental Date]]="New Rental", "New Rental", "Rental Extension Request")</f>
        <v>New Rental</v>
      </c>
      <c r="T2393" s="167" t="str">
        <f>IFERROR(IF(Table2[[#This Row],[Date of this request]]-Table2[[#This Row],[Tech Service Date]]&lt;60, "New Hire Rental", "Truck Breakdown"), "New Hire Rental")</f>
        <v>Truck Breakdown</v>
      </c>
      <c r="U2393" s="167" t="str">
        <f>IFERROR(VLOOKUP(Table2[[#This Row],[Enterprise ID]], 'ExistingRental-12.11'!A:H, 7, 0), "Not Open On 12.11")</f>
        <v>Not Open On 12.11</v>
      </c>
      <c r="V2393" s="173">
        <f>IFERROR(VLOOKUP(Table2[[#This Row],[Enterprise ID]],'Tech-ServiceDate'!A:B,2,0), "EitherNewHire or Termed")</f>
        <v>34571</v>
      </c>
    </row>
    <row r="2394" spans="1:22" ht="33.75" customHeight="1">
      <c r="A2394" s="15">
        <v>46090</v>
      </c>
      <c r="B2394" s="7">
        <v>23896</v>
      </c>
      <c r="C2394" s="4" t="s">
        <v>20441</v>
      </c>
      <c r="D2394" s="5" t="s">
        <v>20442</v>
      </c>
      <c r="E2394" s="176" t="str">
        <f t="shared" si="83"/>
        <v>23896</v>
      </c>
      <c r="F2394" s="181">
        <f>IFERROR(VLOOKUP(D2394,'TPMS-auto'!A:J, 10,0), "Not-in-TPMS")</f>
        <v>4106995137</v>
      </c>
      <c r="G2394" s="181" t="str">
        <f>IFERROR(VLOOKUP(D2394,'TPMS-auto'!A:J,6,0),"Not-in-TPMS")</f>
        <v>023896</v>
      </c>
      <c r="H2394" s="6" t="s">
        <v>14676</v>
      </c>
      <c r="I2394" s="2" t="s">
        <v>17111</v>
      </c>
      <c r="J2394" s="3" t="s">
        <v>20443</v>
      </c>
      <c r="K2394" s="3" t="s">
        <v>14679</v>
      </c>
      <c r="L2394" s="3" t="s">
        <v>14680</v>
      </c>
      <c r="M2394" s="13"/>
      <c r="N2394" s="3" t="s">
        <v>14680</v>
      </c>
      <c r="O2394" s="3" t="s">
        <v>14680</v>
      </c>
      <c r="P2394" s="166" t="str">
        <f>IFERROR(VLOOKUP(D2394,'TPMS-auto'!A:D, 4,0),"Not-in-TPMS")</f>
        <v>0007084</v>
      </c>
      <c r="Q2394" s="166" t="str">
        <f>VLOOKUP(Table2[[#This Row],[Unit Number]],Ops,3,0)</f>
        <v>Monica, Cheryl &amp; Machell</v>
      </c>
      <c r="R2394" s="173" t="str">
        <f>IFERROR(VLOOKUP(Table2[[#This Row],[Enterprise ID]], 'ExistingRental-12.11'!A:H, 3, 0), "Not Open On 12.11")</f>
        <v>Not Open On 12.11</v>
      </c>
      <c r="S2394" s="167" t="str">
        <f>IF(Table2[[#This Row],[Start Rental Date]]="New Rental", "New Rental", "Rental Extension Request")</f>
        <v>New Rental</v>
      </c>
      <c r="T2394" s="167" t="str">
        <f>IFERROR(IF(Table2[[#This Row],[Date of this request]]-Table2[[#This Row],[Tech Service Date]]&lt;60, "New Hire Rental", "Truck Breakdown"), "New Hire Rental")</f>
        <v>Truck Breakdown</v>
      </c>
      <c r="U2394" s="167" t="str">
        <f>IFERROR(VLOOKUP(Table2[[#This Row],[Enterprise ID]], 'ExistingRental-12.11'!A:H, 7, 0), "Not Open On 12.11")</f>
        <v>Not Open On 12.11</v>
      </c>
      <c r="V2394" s="173">
        <f>IFERROR(VLOOKUP(Table2[[#This Row],[Enterprise ID]],'Tech-ServiceDate'!A:B,2,0), "EitherNewHire or Termed")</f>
        <v>45774</v>
      </c>
    </row>
    <row r="2395" spans="1:22" ht="33.75" customHeight="1">
      <c r="A2395" s="15">
        <v>46090</v>
      </c>
      <c r="B2395" s="7">
        <v>46502</v>
      </c>
      <c r="C2395" s="4" t="s">
        <v>17688</v>
      </c>
      <c r="D2395" s="5" t="s">
        <v>15574</v>
      </c>
      <c r="E2395" s="176" t="str">
        <f t="shared" si="83"/>
        <v>46502</v>
      </c>
      <c r="F2395" s="181">
        <f>IFERROR(VLOOKUP(D2395,'TPMS-auto'!A:J, 10,0), "Not-in-TPMS")</f>
        <v>3018935023</v>
      </c>
      <c r="G2395" s="181" t="str">
        <f>IFERROR(VLOOKUP(D2395,'TPMS-auto'!A:J,6,0),"Not-in-TPMS")</f>
        <v>046502</v>
      </c>
      <c r="H2395" s="6">
        <v>46083</v>
      </c>
      <c r="I2395" s="2" t="s">
        <v>15037</v>
      </c>
      <c r="J2395" s="3" t="s">
        <v>20444</v>
      </c>
      <c r="K2395" s="3" t="s">
        <v>14679</v>
      </c>
      <c r="L2395" s="3" t="s">
        <v>14680</v>
      </c>
      <c r="M2395" s="13"/>
      <c r="N2395" s="3" t="s">
        <v>14680</v>
      </c>
      <c r="O2395" s="3" t="s">
        <v>14680</v>
      </c>
      <c r="P2395" s="166" t="str">
        <f>IFERROR(VLOOKUP(D2395,'TPMS-auto'!A:D, 4,0),"Not-in-TPMS")</f>
        <v>0007084</v>
      </c>
      <c r="Q2395" s="166" t="str">
        <f>VLOOKUP(Table2[[#This Row],[Unit Number]],Ops,3,0)</f>
        <v>Monica, Cheryl &amp; Machell</v>
      </c>
      <c r="R2395" s="173">
        <f>IFERROR(VLOOKUP(Table2[[#This Row],[Enterprise ID]], 'ExistingRental-12.11'!A:H, 3, 0), "Not Open On 12.11")</f>
        <v>45979</v>
      </c>
      <c r="S2395" s="167" t="str">
        <f>IF(Table2[[#This Row],[Start Rental Date]]="New Rental", "New Rental", "Rental Extension Request")</f>
        <v>Rental Extension Request</v>
      </c>
      <c r="T2395" s="167" t="str">
        <f>IFERROR(IF(Table2[[#This Row],[Date of this request]]-Table2[[#This Row],[Tech Service Date]]&lt;60, "New Hire Rental", "Truck Breakdown"), "New Hire Rental")</f>
        <v>Truck Breakdown</v>
      </c>
      <c r="U2395" s="167" t="str">
        <f>IFERROR(VLOOKUP(Table2[[#This Row],[Enterprise ID]], 'ExistingRental-12.11'!A:H, 7, 0), "Not Open On 12.11")</f>
        <v>SAYED FAROZ FAKHRI</v>
      </c>
      <c r="V2395" s="173">
        <f>IFERROR(VLOOKUP(Table2[[#This Row],[Enterprise ID]],'Tech-ServiceDate'!A:B,2,0), "EitherNewHire or Termed")</f>
        <v>44427</v>
      </c>
    </row>
    <row r="2396" spans="1:22" ht="33.75" customHeight="1">
      <c r="A2396" s="15">
        <v>46090</v>
      </c>
      <c r="B2396" s="7">
        <v>46276</v>
      </c>
      <c r="C2396" s="4" t="s">
        <v>18075</v>
      </c>
      <c r="D2396" s="5" t="s">
        <v>13746</v>
      </c>
      <c r="E2396" s="176" t="str">
        <f t="shared" si="83"/>
        <v>46276</v>
      </c>
      <c r="F2396" s="181">
        <f>IFERROR(VLOOKUP(D2396,'TPMS-auto'!A:J, 10,0), "Not-in-TPMS")</f>
        <v>9034909052</v>
      </c>
      <c r="G2396" s="181" t="str">
        <f>IFERROR(VLOOKUP(D2396,'TPMS-auto'!A:J,6,0),"Not-in-TPMS")</f>
        <v>046276</v>
      </c>
      <c r="H2396" s="6" t="s">
        <v>14676</v>
      </c>
      <c r="I2396" s="2" t="s">
        <v>20023</v>
      </c>
      <c r="J2396" s="3" t="s">
        <v>20445</v>
      </c>
      <c r="K2396" s="3" t="s">
        <v>14679</v>
      </c>
      <c r="L2396" s="3" t="s">
        <v>14680</v>
      </c>
      <c r="M2396" s="13"/>
      <c r="N2396" s="3" t="s">
        <v>14680</v>
      </c>
      <c r="O2396" s="3" t="s">
        <v>14680</v>
      </c>
      <c r="P2396" s="166" t="str">
        <f>IFERROR(VLOOKUP(D2396,'TPMS-auto'!A:D, 4,0),"Not-in-TPMS")</f>
        <v>0007995</v>
      </c>
      <c r="Q2396" s="166" t="str">
        <f>VLOOKUP(Table2[[#This Row],[Unit Number]],Ops,3,0)</f>
        <v>Carol &amp; Tasha</v>
      </c>
      <c r="R2396" s="173">
        <f>IFERROR(VLOOKUP(Table2[[#This Row],[Enterprise ID]], 'ExistingRental-12.11'!A:H, 3, 0), "Not Open On 12.11")</f>
        <v>45992</v>
      </c>
      <c r="S2396" s="167" t="str">
        <f>IF(Table2[[#This Row],[Start Rental Date]]="New Rental", "New Rental", "Rental Extension Request")</f>
        <v>New Rental</v>
      </c>
      <c r="T2396" s="167" t="str">
        <f>IFERROR(IF(Table2[[#This Row],[Date of this request]]-Table2[[#This Row],[Tech Service Date]]&lt;60, "New Hire Rental", "Truck Breakdown"), "New Hire Rental")</f>
        <v>Truck Breakdown</v>
      </c>
      <c r="U2396" s="167" t="str">
        <f>IFERROR(VLOOKUP(Table2[[#This Row],[Enterprise ID]], 'ExistingRental-12.11'!A:H, 7, 0), "Not Open On 12.11")</f>
        <v>VICTOR HAWKINS</v>
      </c>
      <c r="V2396" s="173">
        <f>IFERROR(VLOOKUP(Table2[[#This Row],[Enterprise ID]],'Tech-ServiceDate'!A:B,2,0), "EitherNewHire or Termed")</f>
        <v>41162</v>
      </c>
    </row>
    <row r="2397" spans="1:22" ht="33.75" customHeight="1">
      <c r="A2397" s="15">
        <v>46090</v>
      </c>
      <c r="B2397" s="7">
        <v>21670</v>
      </c>
      <c r="C2397" s="4" t="s">
        <v>20446</v>
      </c>
      <c r="D2397" s="5" t="s">
        <v>20447</v>
      </c>
      <c r="E2397" s="176" t="str">
        <f t="shared" si="83"/>
        <v>21670</v>
      </c>
      <c r="F2397" s="181">
        <f>IFERROR(VLOOKUP(D2397,'TPMS-auto'!A:J, 10,0), "Not-in-TPMS")</f>
        <v>7178948043</v>
      </c>
      <c r="G2397" s="181" t="str">
        <f>IFERROR(VLOOKUP(D2397,'TPMS-auto'!A:J,6,0),"Not-in-TPMS")</f>
        <v>021670</v>
      </c>
      <c r="H2397" s="6" t="s">
        <v>14676</v>
      </c>
      <c r="I2397" s="2" t="s">
        <v>20448</v>
      </c>
      <c r="J2397" s="3" t="s">
        <v>20449</v>
      </c>
      <c r="K2397" s="3" t="s">
        <v>14679</v>
      </c>
      <c r="L2397" s="3" t="s">
        <v>14680</v>
      </c>
      <c r="M2397" s="13"/>
      <c r="N2397" s="3" t="s">
        <v>14680</v>
      </c>
      <c r="O2397" s="3" t="s">
        <v>14680</v>
      </c>
      <c r="P2397" s="166" t="str">
        <f>IFERROR(VLOOKUP(D2397,'TPMS-auto'!A:D, 4,0),"Not-in-TPMS")</f>
        <v>0006141</v>
      </c>
      <c r="Q2397" s="166" t="str">
        <f>VLOOKUP(Table2[[#This Row],[Unit Number]],Ops,3,0)</f>
        <v>Monica, Cheryl &amp; Machell</v>
      </c>
      <c r="R2397" s="173" t="str">
        <f>IFERROR(VLOOKUP(Table2[[#This Row],[Enterprise ID]], 'ExistingRental-12.11'!A:H, 3, 0), "Not Open On 12.11")</f>
        <v>Not Open On 12.11</v>
      </c>
      <c r="S2397" s="167" t="str">
        <f>IF(Table2[[#This Row],[Start Rental Date]]="New Rental", "New Rental", "Rental Extension Request")</f>
        <v>New Rental</v>
      </c>
      <c r="T2397" s="167" t="str">
        <f>IFERROR(IF(Table2[[#This Row],[Date of this request]]-Table2[[#This Row],[Tech Service Date]]&lt;60, "New Hire Rental", "Truck Breakdown"), "New Hire Rental")</f>
        <v>Truck Breakdown</v>
      </c>
      <c r="U2397" s="167" t="str">
        <f>IFERROR(VLOOKUP(Table2[[#This Row],[Enterprise ID]], 'ExistingRental-12.11'!A:H, 7, 0), "Not Open On 12.11")</f>
        <v>Not Open On 12.11</v>
      </c>
      <c r="V2397" s="173">
        <f>IFERROR(VLOOKUP(Table2[[#This Row],[Enterprise ID]],'Tech-ServiceDate'!A:B,2,0), "EitherNewHire or Termed")</f>
        <v>43220</v>
      </c>
    </row>
    <row r="2398" spans="1:22" ht="33.75" customHeight="1">
      <c r="A2398" s="15">
        <v>46090</v>
      </c>
      <c r="B2398" s="7">
        <v>36886</v>
      </c>
      <c r="C2398" s="4" t="s">
        <v>20450</v>
      </c>
      <c r="D2398" s="5"/>
      <c r="E2398" s="176" t="str">
        <f t="shared" si="83"/>
        <v>36886</v>
      </c>
      <c r="F2398" s="181" t="str">
        <f>IFERROR(VLOOKUP(D2398,'TPMS-auto'!A:J, 10,0), "Not-in-TPMS")</f>
        <v>Not-in-TPMS</v>
      </c>
      <c r="G2398" s="181" t="str">
        <f>IFERROR(VLOOKUP(D2398,'TPMS-auto'!A:J,6,0),"Not-in-TPMS")</f>
        <v>Not-in-TPMS</v>
      </c>
      <c r="H2398" s="6" t="s">
        <v>14676</v>
      </c>
      <c r="I2398" s="2"/>
      <c r="J2398" s="3" t="s">
        <v>15426</v>
      </c>
      <c r="K2398" s="3" t="s">
        <v>14679</v>
      </c>
      <c r="L2398" s="3" t="s">
        <v>14680</v>
      </c>
      <c r="M2398" s="13"/>
      <c r="N2398" s="3" t="s">
        <v>14680</v>
      </c>
      <c r="O2398" s="3" t="s">
        <v>14680</v>
      </c>
      <c r="P2398" s="166" t="str">
        <f>IFERROR(VLOOKUP(D2398,'TPMS-auto'!A:D, 4,0),"Not-in-TPMS")</f>
        <v>Not-in-TPMS</v>
      </c>
      <c r="Q2398" s="166" t="e">
        <f>VLOOKUP(Table2[[#This Row],[Unit Number]],Ops,3,0)</f>
        <v>#N/A</v>
      </c>
      <c r="R2398" s="173" t="str">
        <f>IFERROR(VLOOKUP(Table2[[#This Row],[Enterprise ID]], 'ExistingRental-12.11'!A:H, 3, 0), "Not Open On 12.11")</f>
        <v>Not Open On 12.11</v>
      </c>
      <c r="S2398" s="167" t="str">
        <f>IF(Table2[[#This Row],[Start Rental Date]]="New Rental", "New Rental", "Rental Extension Request")</f>
        <v>New Rental</v>
      </c>
      <c r="T2398" s="167" t="str">
        <f>IFERROR(IF(Table2[[#This Row],[Date of this request]]-Table2[[#This Row],[Tech Service Date]]&lt;60, "New Hire Rental", "Truck Breakdown"), "New Hire Rental")</f>
        <v>New Hire Rental</v>
      </c>
      <c r="U2398" s="167" t="str">
        <f>IFERROR(VLOOKUP(Table2[[#This Row],[Enterprise ID]], 'ExistingRental-12.11'!A:H, 7, 0), "Not Open On 12.11")</f>
        <v>Not Open On 12.11</v>
      </c>
      <c r="V2398" s="173" t="str">
        <f>IFERROR(VLOOKUP(Table2[[#This Row],[Enterprise ID]],'Tech-ServiceDate'!A:B,2,0), "EitherNewHire or Termed")</f>
        <v>EitherNewHire or Termed</v>
      </c>
    </row>
    <row r="2399" spans="1:22" ht="33.75" customHeight="1">
      <c r="A2399" s="15">
        <v>46090</v>
      </c>
      <c r="B2399" s="7">
        <v>47392</v>
      </c>
      <c r="C2399" s="4" t="s">
        <v>15952</v>
      </c>
      <c r="D2399" s="5" t="s">
        <v>15953</v>
      </c>
      <c r="E2399" s="176" t="str">
        <f t="shared" si="83"/>
        <v>47392</v>
      </c>
      <c r="F2399" s="181">
        <f>IFERROR(VLOOKUP(D2399,'TPMS-auto'!A:J, 10,0), "Not-in-TPMS")</f>
        <v>5016729113</v>
      </c>
      <c r="G2399" s="181" t="str">
        <f>IFERROR(VLOOKUP(D2399,'TPMS-auto'!A:J,6,0),"Not-in-TPMS")</f>
        <v>047392</v>
      </c>
      <c r="H2399" s="6">
        <v>46038</v>
      </c>
      <c r="I2399" s="2" t="s">
        <v>19297</v>
      </c>
      <c r="J2399" s="3" t="s">
        <v>20451</v>
      </c>
      <c r="K2399" s="3" t="s">
        <v>14679</v>
      </c>
      <c r="L2399" s="3" t="s">
        <v>14680</v>
      </c>
      <c r="M2399" s="13"/>
      <c r="N2399" s="3" t="s">
        <v>14680</v>
      </c>
      <c r="O2399" s="3" t="s">
        <v>14680</v>
      </c>
      <c r="P2399" s="166" t="str">
        <f>IFERROR(VLOOKUP(D2399,'TPMS-auto'!A:D, 4,0),"Not-in-TPMS")</f>
        <v>0008206</v>
      </c>
      <c r="Q2399" s="166" t="str">
        <f>VLOOKUP(Table2[[#This Row],[Unit Number]],Ops,3,0)</f>
        <v>Monica, Cheryl &amp; Machell</v>
      </c>
      <c r="R2399" s="173">
        <f>IFERROR(VLOOKUP(Table2[[#This Row],[Enterprise ID]], 'ExistingRental-12.11'!A:H, 3, 0), "Not Open On 12.11")</f>
        <v>45938</v>
      </c>
      <c r="S2399" s="167" t="str">
        <f>IF(Table2[[#This Row],[Start Rental Date]]="New Rental", "New Rental", "Rental Extension Request")</f>
        <v>Rental Extension Request</v>
      </c>
      <c r="T2399" s="167" t="str">
        <f>IFERROR(IF(Table2[[#This Row],[Date of this request]]-Table2[[#This Row],[Tech Service Date]]&lt;60, "New Hire Rental", "Truck Breakdown"), "New Hire Rental")</f>
        <v>Truck Breakdown</v>
      </c>
      <c r="U2399" s="167" t="str">
        <f>IFERROR(VLOOKUP(Table2[[#This Row],[Enterprise ID]], 'ExistingRental-12.11'!A:H, 7, 0), "Not Open On 12.11")</f>
        <v>SONNY WINGER</v>
      </c>
      <c r="V2399" s="173">
        <f>IFERROR(VLOOKUP(Table2[[#This Row],[Enterprise ID]],'Tech-ServiceDate'!A:B,2,0), "EitherNewHire or Termed")</f>
        <v>45809</v>
      </c>
    </row>
    <row r="2400" spans="1:22" ht="33.75" customHeight="1">
      <c r="A2400" s="15">
        <v>46090</v>
      </c>
      <c r="B2400" s="7">
        <v>61164</v>
      </c>
      <c r="C2400" s="4" t="s">
        <v>19485</v>
      </c>
      <c r="D2400" s="5" t="s">
        <v>15838</v>
      </c>
      <c r="E2400" s="176" t="str">
        <f t="shared" si="83"/>
        <v>61164</v>
      </c>
      <c r="F2400" s="181">
        <f>IFERROR(VLOOKUP(D2400,'TPMS-auto'!A:J, 10,0), "Not-in-TPMS")</f>
        <v>3184022348</v>
      </c>
      <c r="G2400" s="181" t="str">
        <f>IFERROR(VLOOKUP(D2400,'TPMS-auto'!A:J,6,0),"Not-in-TPMS")</f>
        <v>061164</v>
      </c>
      <c r="H2400" s="6" t="s">
        <v>14676</v>
      </c>
      <c r="I2400" s="2" t="s">
        <v>20452</v>
      </c>
      <c r="J2400" s="3" t="s">
        <v>20453</v>
      </c>
      <c r="K2400" s="3" t="s">
        <v>14679</v>
      </c>
      <c r="L2400" s="3" t="s">
        <v>14680</v>
      </c>
      <c r="M2400" s="13"/>
      <c r="N2400" s="3" t="s">
        <v>14680</v>
      </c>
      <c r="O2400" s="3" t="s">
        <v>14680</v>
      </c>
      <c r="P2400" s="166" t="str">
        <f>IFERROR(VLOOKUP(D2400,'TPMS-auto'!A:D, 4,0),"Not-in-TPMS")</f>
        <v>0008107</v>
      </c>
      <c r="Q2400" s="166" t="str">
        <f>VLOOKUP(Table2[[#This Row],[Unit Number]],Ops,3,0)</f>
        <v>Carol &amp; Tasha</v>
      </c>
      <c r="R2400" s="173">
        <f>IFERROR(VLOOKUP(Table2[[#This Row],[Enterprise ID]], 'ExistingRental-12.11'!A:H, 3, 0), "Not Open On 12.11")</f>
        <v>45936</v>
      </c>
      <c r="S2400" s="167" t="str">
        <f>IF(Table2[[#This Row],[Start Rental Date]]="New Rental", "New Rental", "Rental Extension Request")</f>
        <v>New Rental</v>
      </c>
      <c r="T2400" s="167" t="str">
        <f>IFERROR(IF(Table2[[#This Row],[Date of this request]]-Table2[[#This Row],[Tech Service Date]]&lt;60, "New Hire Rental", "Truck Breakdown"), "New Hire Rental")</f>
        <v>Truck Breakdown</v>
      </c>
      <c r="U2400" s="167" t="str">
        <f>IFERROR(VLOOKUP(Table2[[#This Row],[Enterprise ID]], 'ExistingRental-12.11'!A:H, 7, 0), "Not Open On 12.11")</f>
        <v>MARK LEMOINE</v>
      </c>
      <c r="V2400" s="173">
        <f>IFERROR(VLOOKUP(Table2[[#This Row],[Enterprise ID]],'Tech-ServiceDate'!A:B,2,0), "EitherNewHire or Termed")</f>
        <v>43656</v>
      </c>
    </row>
    <row r="2401" spans="1:22" ht="33.75" customHeight="1">
      <c r="A2401" s="15">
        <v>46090</v>
      </c>
      <c r="B2401" s="7">
        <v>61015</v>
      </c>
      <c r="C2401" s="4" t="s">
        <v>17646</v>
      </c>
      <c r="D2401" s="5"/>
      <c r="E2401" s="176" t="s">
        <v>15910</v>
      </c>
      <c r="F2401" s="181" t="s">
        <v>16297</v>
      </c>
      <c r="G2401" s="181" t="s">
        <v>16297</v>
      </c>
      <c r="H2401" s="6" t="s">
        <v>14676</v>
      </c>
      <c r="I2401" s="2"/>
      <c r="J2401" s="3" t="s">
        <v>20131</v>
      </c>
      <c r="K2401" s="3"/>
      <c r="L2401" s="3"/>
      <c r="M2401" s="13"/>
      <c r="N2401" s="3" t="s">
        <v>14680</v>
      </c>
      <c r="O2401" s="3" t="s">
        <v>14680</v>
      </c>
      <c r="P2401" s="166" t="str">
        <f>IFERROR(VLOOKUP(D2401,'TPMS-auto'!A:D, 4,0),"Not-in-TPMS")</f>
        <v>Not-in-TPMS</v>
      </c>
      <c r="Q2401" s="166" t="e">
        <f>VLOOKUP(Table2[[#This Row],[Unit Number]],Ops,3,0)</f>
        <v>#N/A</v>
      </c>
      <c r="R2401" s="173" t="str">
        <f>IFERROR(VLOOKUP(Table2[[#This Row],[Enterprise ID]], 'ExistingRental-12.11'!A:H, 3, 0), "Not Open On 12.11")</f>
        <v>Not Open On 12.11</v>
      </c>
      <c r="S2401" s="167" t="str">
        <f>IF(Table2[[#This Row],[Start Rental Date]]="New Rental", "New Rental", "Rental Extension Request")</f>
        <v>New Rental</v>
      </c>
      <c r="T2401" s="167" t="str">
        <f>IFERROR(IF(Table2[[#This Row],[Date of this request]]-Table2[[#This Row],[Tech Service Date]]&lt;60, "New Hire Rental", "Truck Breakdown"), "New Hire Rental")</f>
        <v>New Hire Rental</v>
      </c>
      <c r="U2401" s="167" t="str">
        <f>IFERROR(VLOOKUP(Table2[[#This Row],[Enterprise ID]], 'ExistingRental-12.11'!A:H, 7, 0), "Not Open On 12.11")</f>
        <v>Not Open On 12.11</v>
      </c>
      <c r="V2401" s="173" t="str">
        <f>IFERROR(VLOOKUP(Table2[[#This Row],[Enterprise ID]],'Tech-ServiceDate'!A:B,2,0), "EitherNewHire or Termed")</f>
        <v>EitherNewHire or Termed</v>
      </c>
    </row>
    <row r="2402" spans="1:22" ht="33.75" customHeight="1">
      <c r="A2402" s="15">
        <v>46090</v>
      </c>
      <c r="B2402" s="7">
        <v>61816</v>
      </c>
      <c r="C2402" s="4" t="s">
        <v>20454</v>
      </c>
      <c r="D2402" s="5" t="s">
        <v>20455</v>
      </c>
      <c r="E2402" s="176" t="str">
        <f t="shared" ref="E2402:E2408" si="84">TRIM(B2402)</f>
        <v>61816</v>
      </c>
      <c r="F2402" s="181">
        <f>IFERROR(VLOOKUP(D2402,'TPMS-auto'!A:J, 10,0), "Not-in-TPMS")</f>
        <v>7198214166</v>
      </c>
      <c r="G2402" s="181" t="str">
        <f>IFERROR(VLOOKUP(D2402,'TPMS-auto'!A:J,6,0),"Not-in-TPMS")</f>
        <v>061816</v>
      </c>
      <c r="H2402" s="6" t="s">
        <v>14676</v>
      </c>
      <c r="I2402" s="2" t="s">
        <v>20456</v>
      </c>
      <c r="J2402" s="3" t="s">
        <v>20457</v>
      </c>
      <c r="K2402" s="3" t="s">
        <v>14679</v>
      </c>
      <c r="L2402" s="3" t="s">
        <v>14680</v>
      </c>
      <c r="M2402" s="13"/>
      <c r="N2402" s="3" t="s">
        <v>14680</v>
      </c>
      <c r="O2402" s="3" t="s">
        <v>14680</v>
      </c>
      <c r="P2402" s="166" t="str">
        <f>IFERROR(VLOOKUP(D2402,'TPMS-auto'!A:D, 4,0),"Not-in-TPMS")</f>
        <v>0008169</v>
      </c>
      <c r="Q2402" s="166" t="str">
        <f>VLOOKUP(Table2[[#This Row],[Unit Number]],Ops,3,0)</f>
        <v>Carol &amp; Tasha</v>
      </c>
      <c r="R2402" s="173" t="str">
        <f>IFERROR(VLOOKUP(Table2[[#This Row],[Enterprise ID]], 'ExistingRental-12.11'!A:H, 3, 0), "Not Open On 12.11")</f>
        <v>Not Open On 12.11</v>
      </c>
      <c r="S2402" s="167" t="str">
        <f>IF(Table2[[#This Row],[Start Rental Date]]="New Rental", "New Rental", "Rental Extension Request")</f>
        <v>New Rental</v>
      </c>
      <c r="T2402" s="167" t="str">
        <f>IFERROR(IF(Table2[[#This Row],[Date of this request]]-Table2[[#This Row],[Tech Service Date]]&lt;60, "New Hire Rental", "Truck Breakdown"), "New Hire Rental")</f>
        <v>Truck Breakdown</v>
      </c>
      <c r="U2402" s="167" t="str">
        <f>IFERROR(VLOOKUP(Table2[[#This Row],[Enterprise ID]], 'ExistingRental-12.11'!A:H, 7, 0), "Not Open On 12.11")</f>
        <v>Not Open On 12.11</v>
      </c>
      <c r="V2402" s="173">
        <f>IFERROR(VLOOKUP(Table2[[#This Row],[Enterprise ID]],'Tech-ServiceDate'!A:B,2,0), "EitherNewHire or Termed")</f>
        <v>44896</v>
      </c>
    </row>
    <row r="2403" spans="1:22" ht="33.75" customHeight="1">
      <c r="A2403" s="15">
        <v>46090</v>
      </c>
      <c r="B2403" s="7">
        <v>23540</v>
      </c>
      <c r="C2403" s="4" t="s">
        <v>20249</v>
      </c>
      <c r="D2403" s="5" t="s">
        <v>20250</v>
      </c>
      <c r="E2403" s="176" t="str">
        <f t="shared" si="84"/>
        <v>23540</v>
      </c>
      <c r="F2403" s="181" t="str">
        <f>IFERROR(VLOOKUP(D2403,'TPMS-auto'!A:J, 10,0), "Not-in-TPMS")</f>
        <v>Not-in-TPMS</v>
      </c>
      <c r="G2403" s="181" t="str">
        <f>IFERROR(VLOOKUP(D2403,'TPMS-auto'!A:J,6,0),"Not-in-TPMS")</f>
        <v>Not-in-TPMS</v>
      </c>
      <c r="H2403" s="6">
        <v>46080</v>
      </c>
      <c r="I2403" s="2" t="s">
        <v>20458</v>
      </c>
      <c r="J2403" s="3" t="s">
        <v>20459</v>
      </c>
      <c r="K2403" s="3" t="s">
        <v>14679</v>
      </c>
      <c r="L2403" s="3" t="s">
        <v>14680</v>
      </c>
      <c r="M2403" s="13"/>
      <c r="N2403" s="3" t="s">
        <v>14680</v>
      </c>
      <c r="O2403" s="3" t="s">
        <v>14680</v>
      </c>
      <c r="P2403" s="166" t="str">
        <f>IFERROR(VLOOKUP(D2403,'TPMS-auto'!A:D, 4,0),"Not-in-TPMS")</f>
        <v>Not-in-TPMS</v>
      </c>
      <c r="Q2403" s="166" t="e">
        <f>VLOOKUP(Table2[[#This Row],[Unit Number]],Ops,3,0)</f>
        <v>#N/A</v>
      </c>
      <c r="R2403" s="173" t="str">
        <f>IFERROR(VLOOKUP(Table2[[#This Row],[Enterprise ID]], 'ExistingRental-12.11'!A:H, 3, 0), "Not Open On 12.11")</f>
        <v>Not Open On 12.11</v>
      </c>
      <c r="S2403" s="167" t="str">
        <f>IF(Table2[[#This Row],[Start Rental Date]]="New Rental", "New Rental", "Rental Extension Request")</f>
        <v>Rental Extension Request</v>
      </c>
      <c r="T2403" s="167" t="str">
        <f>IFERROR(IF(Table2[[#This Row],[Date of this request]]-Table2[[#This Row],[Tech Service Date]]&lt;60, "New Hire Rental", "Truck Breakdown"), "New Hire Rental")</f>
        <v>New Hire Rental</v>
      </c>
      <c r="U2403" s="167" t="str">
        <f>IFERROR(VLOOKUP(Table2[[#This Row],[Enterprise ID]], 'ExistingRental-12.11'!A:H, 7, 0), "Not Open On 12.11")</f>
        <v>Not Open On 12.11</v>
      </c>
      <c r="V2403" s="173" t="str">
        <f>IFERROR(VLOOKUP(Table2[[#This Row],[Enterprise ID]],'Tech-ServiceDate'!A:B,2,0), "EitherNewHire or Termed")</f>
        <v>EitherNewHire or Termed</v>
      </c>
    </row>
    <row r="2404" spans="1:22" ht="33.75" customHeight="1">
      <c r="A2404" s="15">
        <v>46090</v>
      </c>
      <c r="B2404" s="7">
        <v>61576</v>
      </c>
      <c r="C2404" s="4" t="s">
        <v>20460</v>
      </c>
      <c r="D2404" s="5" t="s">
        <v>20461</v>
      </c>
      <c r="E2404" s="176" t="str">
        <f t="shared" si="84"/>
        <v>61576</v>
      </c>
      <c r="F2404" s="181">
        <f>IFERROR(VLOOKUP(D2404,'TPMS-auto'!A:J, 10,0), "Not-in-TPMS")</f>
        <v>6173720821</v>
      </c>
      <c r="G2404" s="181" t="str">
        <f>IFERROR(VLOOKUP(D2404,'TPMS-auto'!A:J,6,0),"Not-in-TPMS")</f>
        <v>036387</v>
      </c>
      <c r="H2404" s="6" t="s">
        <v>14676</v>
      </c>
      <c r="I2404" s="2"/>
      <c r="J2404" s="3" t="s">
        <v>20462</v>
      </c>
      <c r="K2404" s="3" t="s">
        <v>14679</v>
      </c>
      <c r="L2404" s="3" t="s">
        <v>14680</v>
      </c>
      <c r="M2404" s="13"/>
      <c r="N2404" s="3" t="s">
        <v>14680</v>
      </c>
      <c r="O2404" s="3" t="s">
        <v>14680</v>
      </c>
      <c r="P2404" s="166" t="str">
        <f>IFERROR(VLOOKUP(D2404,'TPMS-auto'!A:D, 4,0),"Not-in-TPMS")</f>
        <v>0007670</v>
      </c>
      <c r="Q2404" s="166" t="str">
        <f>VLOOKUP(Table2[[#This Row],[Unit Number]],Ops,3,0)</f>
        <v>Rob &amp; Andrea</v>
      </c>
      <c r="R2404" s="173" t="str">
        <f>IFERROR(VLOOKUP(Table2[[#This Row],[Enterprise ID]], 'ExistingRental-12.11'!A:H, 3, 0), "Not Open On 12.11")</f>
        <v>Not Open On 12.11</v>
      </c>
      <c r="S2404" s="167" t="str">
        <f>IF(Table2[[#This Row],[Start Rental Date]]="New Rental", "New Rental", "Rental Extension Request")</f>
        <v>New Rental</v>
      </c>
      <c r="T2404" s="167" t="str">
        <f>IFERROR(IF(Table2[[#This Row],[Date of this request]]-Table2[[#This Row],[Tech Service Date]]&lt;60, "New Hire Rental", "Truck Breakdown"), "New Hire Rental")</f>
        <v>Truck Breakdown</v>
      </c>
      <c r="U2404" s="167" t="str">
        <f>IFERROR(VLOOKUP(Table2[[#This Row],[Enterprise ID]], 'ExistingRental-12.11'!A:H, 7, 0), "Not Open On 12.11")</f>
        <v>Not Open On 12.11</v>
      </c>
      <c r="V2404" s="173">
        <f>IFERROR(VLOOKUP(Table2[[#This Row],[Enterprise ID]],'Tech-ServiceDate'!A:B,2,0), "EitherNewHire or Termed")</f>
        <v>43731</v>
      </c>
    </row>
    <row r="2405" spans="1:22" ht="33.75" customHeight="1">
      <c r="A2405" s="15">
        <v>46090</v>
      </c>
      <c r="B2405" s="7">
        <v>22418</v>
      </c>
      <c r="C2405" s="4" t="s">
        <v>19640</v>
      </c>
      <c r="D2405" s="5" t="s">
        <v>19641</v>
      </c>
      <c r="E2405" s="176" t="str">
        <f t="shared" si="84"/>
        <v>22418</v>
      </c>
      <c r="F2405" s="181" t="str">
        <f>IFERROR(VLOOKUP(D2405,'TPMS-auto'!A:J, 10,0), "Not-in-TPMS")</f>
        <v>Not-in-TPMS</v>
      </c>
      <c r="G2405" s="181" t="str">
        <f>IFERROR(VLOOKUP(D2405,'TPMS-auto'!A:J,6,0),"Not-in-TPMS")</f>
        <v>Not-in-TPMS</v>
      </c>
      <c r="H2405" s="6">
        <v>46085</v>
      </c>
      <c r="I2405" s="2" t="s">
        <v>20463</v>
      </c>
      <c r="J2405" s="3" t="s">
        <v>16573</v>
      </c>
      <c r="K2405" s="3" t="s">
        <v>14679</v>
      </c>
      <c r="L2405" s="3" t="s">
        <v>14680</v>
      </c>
      <c r="M2405" s="13"/>
      <c r="N2405" s="3" t="s">
        <v>14680</v>
      </c>
      <c r="O2405" s="3" t="s">
        <v>14680</v>
      </c>
      <c r="P2405" s="166" t="str">
        <f>IFERROR(VLOOKUP(D2405,'TPMS-auto'!A:D, 4,0),"Not-in-TPMS")</f>
        <v>Not-in-TPMS</v>
      </c>
      <c r="Q2405" s="166" t="e">
        <f>VLOOKUP(Table2[[#This Row],[Unit Number]],Ops,3,0)</f>
        <v>#N/A</v>
      </c>
      <c r="R2405" s="173" t="str">
        <f>IFERROR(VLOOKUP(Table2[[#This Row],[Enterprise ID]], 'ExistingRental-12.11'!A:H, 3, 0), "Not Open On 12.11")</f>
        <v>Not Open On 12.11</v>
      </c>
      <c r="S2405" s="167" t="str">
        <f>IF(Table2[[#This Row],[Start Rental Date]]="New Rental", "New Rental", "Rental Extension Request")</f>
        <v>Rental Extension Request</v>
      </c>
      <c r="T2405" s="167" t="str">
        <f>IFERROR(IF(Table2[[#This Row],[Date of this request]]-Table2[[#This Row],[Tech Service Date]]&lt;60, "New Hire Rental", "Truck Breakdown"), "New Hire Rental")</f>
        <v>New Hire Rental</v>
      </c>
      <c r="U2405" s="167" t="str">
        <f>IFERROR(VLOOKUP(Table2[[#This Row],[Enterprise ID]], 'ExistingRental-12.11'!A:H, 7, 0), "Not Open On 12.11")</f>
        <v>Not Open On 12.11</v>
      </c>
      <c r="V2405" s="173" t="str">
        <f>IFERROR(VLOOKUP(Table2[[#This Row],[Enterprise ID]],'Tech-ServiceDate'!A:B,2,0), "EitherNewHire or Termed")</f>
        <v>EitherNewHire or Termed</v>
      </c>
    </row>
    <row r="2406" spans="1:22" ht="33.75" customHeight="1">
      <c r="A2406" s="15">
        <v>46090</v>
      </c>
      <c r="B2406" s="7">
        <v>61645</v>
      </c>
      <c r="C2406" s="4" t="s">
        <v>18373</v>
      </c>
      <c r="D2406" s="5" t="s">
        <v>7380</v>
      </c>
      <c r="E2406" s="176" t="str">
        <f t="shared" si="84"/>
        <v>61645</v>
      </c>
      <c r="F2406" s="181">
        <f>IFERROR(VLOOKUP(D2406,'TPMS-auto'!A:J, 10,0), "Not-in-TPMS")</f>
        <v>2192380088</v>
      </c>
      <c r="G2406" s="181" t="str">
        <f>IFERROR(VLOOKUP(D2406,'TPMS-auto'!A:J,6,0),"Not-in-TPMS")</f>
        <v>061755</v>
      </c>
      <c r="H2406" s="6" t="s">
        <v>14676</v>
      </c>
      <c r="I2406" s="2" t="s">
        <v>20464</v>
      </c>
      <c r="J2406" s="3" t="s">
        <v>20465</v>
      </c>
      <c r="K2406" s="3" t="s">
        <v>14679</v>
      </c>
      <c r="L2406" s="3" t="s">
        <v>14680</v>
      </c>
      <c r="M2406" s="13"/>
      <c r="N2406" s="3" t="s">
        <v>14680</v>
      </c>
      <c r="O2406" s="3" t="s">
        <v>14680</v>
      </c>
      <c r="P2406" s="166" t="str">
        <f>IFERROR(VLOOKUP(D2406,'TPMS-auto'!A:D, 4,0),"Not-in-TPMS")</f>
        <v>0008555</v>
      </c>
      <c r="Q2406" s="166" t="str">
        <f>VLOOKUP(Table2[[#This Row],[Unit Number]],Ops,3,0)</f>
        <v>Monica, Cheryl &amp; Machell</v>
      </c>
      <c r="R2406" s="173">
        <f>IFERROR(VLOOKUP(Table2[[#This Row],[Enterprise ID]], 'ExistingRental-12.11'!A:H, 3, 0), "Not Open On 12.11")</f>
        <v>46000</v>
      </c>
      <c r="S2406" s="167" t="str">
        <f>IF(Table2[[#This Row],[Start Rental Date]]="New Rental", "New Rental", "Rental Extension Request")</f>
        <v>New Rental</v>
      </c>
      <c r="T2406" s="167" t="str">
        <f>IFERROR(IF(Table2[[#This Row],[Date of this request]]-Table2[[#This Row],[Tech Service Date]]&lt;60, "New Hire Rental", "Truck Breakdown"), "New Hire Rental")</f>
        <v>Truck Breakdown</v>
      </c>
      <c r="U2406" s="167" t="str">
        <f>IFERROR(VLOOKUP(Table2[[#This Row],[Enterprise ID]], 'ExistingRental-12.11'!A:H, 7, 0), "Not Open On 12.11")</f>
        <v>JAMES LONG</v>
      </c>
      <c r="V2406" s="173">
        <f>IFERROR(VLOOKUP(Table2[[#This Row],[Enterprise ID]],'Tech-ServiceDate'!A:B,2,0), "EitherNewHire or Termed")</f>
        <v>36920</v>
      </c>
    </row>
    <row r="2407" spans="1:22" ht="33.75" customHeight="1">
      <c r="A2407" s="15">
        <v>46090</v>
      </c>
      <c r="B2407" s="7">
        <v>61372</v>
      </c>
      <c r="C2407" s="4" t="s">
        <v>20106</v>
      </c>
      <c r="D2407" s="5" t="s">
        <v>20107</v>
      </c>
      <c r="E2407" s="176" t="str">
        <f t="shared" si="84"/>
        <v>61372</v>
      </c>
      <c r="F2407" s="181" t="str">
        <f>IFERROR(VLOOKUP(D2407,'TPMS-auto'!A:J, 10,0), "Not-in-TPMS")</f>
        <v>Not-in-TPMS</v>
      </c>
      <c r="G2407" s="181" t="str">
        <f>IFERROR(VLOOKUP(D2407,'TPMS-auto'!A:J,6,0),"Not-in-TPMS")</f>
        <v>Not-in-TPMS</v>
      </c>
      <c r="H2407" s="6" t="s">
        <v>14676</v>
      </c>
      <c r="I2407" s="2" t="s">
        <v>20466</v>
      </c>
      <c r="J2407" s="3"/>
      <c r="K2407" s="3" t="s">
        <v>14679</v>
      </c>
      <c r="L2407" s="3" t="s">
        <v>14680</v>
      </c>
      <c r="M2407" s="13"/>
      <c r="N2407" s="3" t="s">
        <v>14680</v>
      </c>
      <c r="O2407" s="3" t="s">
        <v>14680</v>
      </c>
      <c r="P2407" s="166" t="str">
        <f>IFERROR(VLOOKUP(D2407,'TPMS-auto'!A:D, 4,0),"Not-in-TPMS")</f>
        <v>Not-in-TPMS</v>
      </c>
      <c r="Q2407" s="166" t="e">
        <f>VLOOKUP(Table2[[#This Row],[Unit Number]],Ops,3,0)</f>
        <v>#N/A</v>
      </c>
      <c r="R2407" s="173" t="str">
        <f>IFERROR(VLOOKUP(Table2[[#This Row],[Enterprise ID]], 'ExistingRental-12.11'!A:H, 3, 0), "Not Open On 12.11")</f>
        <v>Not Open On 12.11</v>
      </c>
      <c r="S2407" s="167" t="str">
        <f>IF(Table2[[#This Row],[Start Rental Date]]="New Rental", "New Rental", "Rental Extension Request")</f>
        <v>New Rental</v>
      </c>
      <c r="T2407" s="167" t="str">
        <f>IFERROR(IF(Table2[[#This Row],[Date of this request]]-Table2[[#This Row],[Tech Service Date]]&lt;60, "New Hire Rental", "Truck Breakdown"), "New Hire Rental")</f>
        <v>New Hire Rental</v>
      </c>
      <c r="U2407" s="167" t="str">
        <f>IFERROR(VLOOKUP(Table2[[#This Row],[Enterprise ID]], 'ExistingRental-12.11'!A:H, 7, 0), "Not Open On 12.11")</f>
        <v>Not Open On 12.11</v>
      </c>
      <c r="V2407" s="173" t="str">
        <f>IFERROR(VLOOKUP(Table2[[#This Row],[Enterprise ID]],'Tech-ServiceDate'!A:B,2,0), "EitherNewHire or Termed")</f>
        <v>EitherNewHire or Termed</v>
      </c>
    </row>
    <row r="2408" spans="1:22" ht="33.75" customHeight="1">
      <c r="A2408" s="15">
        <v>46090</v>
      </c>
      <c r="B2408" s="7">
        <v>61263</v>
      </c>
      <c r="C2408" s="4" t="s">
        <v>17977</v>
      </c>
      <c r="D2408" s="5" t="s">
        <v>17978</v>
      </c>
      <c r="E2408" s="176" t="str">
        <f t="shared" si="84"/>
        <v>61263</v>
      </c>
      <c r="F2408" s="181">
        <f>IFERROR(VLOOKUP(D2408,'TPMS-auto'!A:J, 10,0), "Not-in-TPMS")</f>
        <v>9132960129</v>
      </c>
      <c r="G2408" s="181" t="str">
        <f>IFERROR(VLOOKUP(D2408,'TPMS-auto'!A:J,6,0),"Not-in-TPMS")</f>
        <v>061263</v>
      </c>
      <c r="H2408" s="6" t="s">
        <v>14676</v>
      </c>
      <c r="I2408" s="2" t="s">
        <v>14677</v>
      </c>
      <c r="J2408" s="3" t="s">
        <v>14678</v>
      </c>
      <c r="K2408" s="3" t="s">
        <v>14679</v>
      </c>
      <c r="L2408" s="3" t="s">
        <v>14680</v>
      </c>
      <c r="M2408" s="13"/>
      <c r="N2408" s="3" t="s">
        <v>14680</v>
      </c>
      <c r="O2408" s="3" t="s">
        <v>14680</v>
      </c>
      <c r="P2408" s="166" t="str">
        <f>IFERROR(VLOOKUP(D2408,'TPMS-auto'!A:D, 4,0),"Not-in-TPMS")</f>
        <v>0008420</v>
      </c>
      <c r="Q2408" s="166" t="str">
        <f>VLOOKUP(Table2[[#This Row],[Unit Number]],Ops,3,0)</f>
        <v>Rob &amp; Andrea</v>
      </c>
      <c r="R2408" s="173" t="str">
        <f>IFERROR(VLOOKUP(Table2[[#This Row],[Enterprise ID]], 'ExistingRental-12.11'!A:H, 3, 0), "Not Open On 12.11")</f>
        <v>Not Open On 12.11</v>
      </c>
      <c r="S2408" s="167" t="str">
        <f>IF(Table2[[#This Row],[Start Rental Date]]="New Rental", "New Rental", "Rental Extension Request")</f>
        <v>New Rental</v>
      </c>
      <c r="T2408" s="167" t="str">
        <f>IFERROR(IF(Table2[[#This Row],[Date of this request]]-Table2[[#This Row],[Tech Service Date]]&lt;60, "New Hire Rental", "Truck Breakdown"), "New Hire Rental")</f>
        <v>Truck Breakdown</v>
      </c>
      <c r="U2408" s="167" t="str">
        <f>IFERROR(VLOOKUP(Table2[[#This Row],[Enterprise ID]], 'ExistingRental-12.11'!A:H, 7, 0), "Not Open On 12.11")</f>
        <v>Not Open On 12.11</v>
      </c>
      <c r="V2408" s="173">
        <f>IFERROR(VLOOKUP(Table2[[#This Row],[Enterprise ID]],'Tech-ServiceDate'!A:B,2,0), "EitherNewHire or Termed")</f>
        <v>45015</v>
      </c>
    </row>
    <row r="2409" spans="1:22" ht="33.75" customHeight="1">
      <c r="A2409" s="15">
        <v>46091</v>
      </c>
      <c r="B2409" s="7">
        <v>46655</v>
      </c>
      <c r="C2409" s="4" t="s">
        <v>19956</v>
      </c>
      <c r="D2409" s="5" t="s">
        <v>12289</v>
      </c>
      <c r="E2409" s="176" t="str">
        <f t="shared" ref="E2409" si="85">TRIM(B2409)</f>
        <v>46655</v>
      </c>
      <c r="F2409" s="181">
        <f>IFERROR(VLOOKUP(D2409,'TPMS-auto'!A:J, 10,0), "Not-in-TPMS")</f>
        <v>5043529831</v>
      </c>
      <c r="G2409" s="181" t="str">
        <f>IFERROR(VLOOKUP(D2409,'TPMS-auto'!A:J,6,0),"Not-in-TPMS")</f>
        <v>046655</v>
      </c>
      <c r="H2409" s="6" t="s">
        <v>14676</v>
      </c>
      <c r="I2409" s="2" t="s">
        <v>17592</v>
      </c>
      <c r="J2409" s="3" t="s">
        <v>20467</v>
      </c>
      <c r="K2409" s="3" t="s">
        <v>14679</v>
      </c>
      <c r="L2409" s="3" t="s">
        <v>14680</v>
      </c>
      <c r="M2409" s="13"/>
      <c r="N2409" s="3" t="s">
        <v>14680</v>
      </c>
      <c r="O2409" s="3" t="s">
        <v>14680</v>
      </c>
      <c r="P2409" s="166" t="str">
        <f>IFERROR(VLOOKUP(D2409,'TPMS-auto'!A:D, 4,0),"Not-in-TPMS")</f>
        <v>0008206</v>
      </c>
      <c r="Q2409" s="166" t="str">
        <f>VLOOKUP(Table2[[#This Row],[Unit Number]],Ops,3,0)</f>
        <v>Monica, Cheryl &amp; Machell</v>
      </c>
      <c r="R2409" s="173" t="str">
        <f>IFERROR(VLOOKUP(Table2[[#This Row],[Enterprise ID]], 'ExistingRental-12.11'!A:H, 3, 0), "Not Open On 12.11")</f>
        <v>Not Open On 12.11</v>
      </c>
      <c r="S2409" s="167" t="str">
        <f>IF(Table2[[#This Row],[Start Rental Date]]="New Rental", "New Rental", "Rental Extension Request")</f>
        <v>New Rental</v>
      </c>
      <c r="T2409" s="167" t="str">
        <f>IFERROR(IF(Table2[[#This Row],[Date of this request]]-Table2[[#This Row],[Tech Service Date]]&lt;60, "New Hire Rental", "Truck Breakdown"), "New Hire Rental")</f>
        <v>Truck Breakdown</v>
      </c>
      <c r="U2409" s="167" t="str">
        <f>IFERROR(VLOOKUP(Table2[[#This Row],[Enterprise ID]], 'ExistingRental-12.11'!A:H, 7, 0), "Not Open On 12.11")</f>
        <v>Not Open On 12.11</v>
      </c>
      <c r="V2409" s="173">
        <f>IFERROR(VLOOKUP(Table2[[#This Row],[Enterprise ID]],'Tech-ServiceDate'!A:B,2,0), "EitherNewHire or Termed")</f>
        <v>39336</v>
      </c>
    </row>
    <row r="2410" spans="1:22" ht="33.75" customHeight="1">
      <c r="A2410" s="15">
        <v>46091</v>
      </c>
      <c r="B2410" s="7">
        <v>61168</v>
      </c>
      <c r="C2410" s="4" t="s">
        <v>20468</v>
      </c>
      <c r="D2410" s="5" t="s">
        <v>20469</v>
      </c>
      <c r="E2410" s="176" t="str">
        <f t="shared" ref="E2410" si="86">TRIM(B2410)</f>
        <v>61168</v>
      </c>
      <c r="F2410" s="181">
        <f>IFERROR(VLOOKUP(D2410,'TPMS-auto'!A:J, 10,0), "Not-in-TPMS")</f>
        <v>8088613049</v>
      </c>
      <c r="G2410" s="181" t="str">
        <f>IFERROR(VLOOKUP(D2410,'TPMS-auto'!A:J,6,0),"Not-in-TPMS")</f>
        <v>061168</v>
      </c>
      <c r="H2410" s="6" t="s">
        <v>14676</v>
      </c>
      <c r="I2410" s="2"/>
      <c r="J2410" s="3" t="s">
        <v>20066</v>
      </c>
      <c r="K2410" s="3" t="s">
        <v>14679</v>
      </c>
      <c r="L2410" s="3" t="s">
        <v>14680</v>
      </c>
      <c r="M2410" s="13"/>
      <c r="N2410" s="3" t="s">
        <v>14680</v>
      </c>
      <c r="O2410" s="3" t="s">
        <v>14680</v>
      </c>
      <c r="P2410" s="166" t="str">
        <f>IFERROR(VLOOKUP(D2410,'TPMS-auto'!A:D, 4,0),"Not-in-TPMS")</f>
        <v>0008158</v>
      </c>
      <c r="Q2410" s="166" t="str">
        <f>VLOOKUP(Table2[[#This Row],[Unit Number]],Ops,3,0)</f>
        <v>Carol &amp; Tasha</v>
      </c>
      <c r="R2410" s="173" t="str">
        <f>IFERROR(VLOOKUP(Table2[[#This Row],[Enterprise ID]], 'ExistingRental-12.11'!A:H, 3, 0), "Not Open On 12.11")</f>
        <v>Not Open On 12.11</v>
      </c>
      <c r="S2410" s="167" t="str">
        <f>IF(Table2[[#This Row],[Start Rental Date]]="New Rental", "New Rental", "Rental Extension Request")</f>
        <v>New Rental</v>
      </c>
      <c r="T2410" s="167" t="str">
        <f>IFERROR(IF(Table2[[#This Row],[Date of this request]]-Table2[[#This Row],[Tech Service Date]]&lt;60, "New Hire Rental", "Truck Breakdown"), "New Hire Rental")</f>
        <v>Truck Breakdown</v>
      </c>
      <c r="U2410" s="167" t="str">
        <f>IFERROR(VLOOKUP(Table2[[#This Row],[Enterprise ID]], 'ExistingRental-12.11'!A:H, 7, 0), "Not Open On 12.11")</f>
        <v>Not Open On 12.11</v>
      </c>
      <c r="V2410" s="173">
        <f>IFERROR(VLOOKUP(Table2[[#This Row],[Enterprise ID]],'Tech-ServiceDate'!A:B,2,0), "EitherNewHire or Termed")</f>
        <v>41521</v>
      </c>
    </row>
    <row r="2411" spans="1:22" ht="33.75" customHeight="1">
      <c r="A2411" s="15">
        <v>46091</v>
      </c>
      <c r="B2411" s="7">
        <v>37342</v>
      </c>
      <c r="C2411" s="4" t="s">
        <v>19746</v>
      </c>
      <c r="D2411" s="5" t="s">
        <v>19747</v>
      </c>
      <c r="E2411" s="176" t="str">
        <f t="shared" ref="E2411" si="87">TRIM(B2411)</f>
        <v>37342</v>
      </c>
      <c r="F2411" s="181">
        <f>IFERROR(VLOOKUP(D2411,'TPMS-auto'!A:J, 10,0), "Not-in-TPMS")</f>
        <v>4179010464</v>
      </c>
      <c r="G2411" s="181" t="str">
        <f>IFERROR(VLOOKUP(D2411,'TPMS-auto'!A:J,6,0),"Not-in-TPMS")</f>
        <v>037342</v>
      </c>
      <c r="H2411" s="6">
        <v>46077</v>
      </c>
      <c r="I2411" s="2" t="s">
        <v>19893</v>
      </c>
      <c r="J2411" s="3" t="s">
        <v>20470</v>
      </c>
      <c r="K2411" s="3" t="s">
        <v>14679</v>
      </c>
      <c r="L2411" s="3" t="s">
        <v>14680</v>
      </c>
      <c r="M2411" s="13"/>
      <c r="N2411" s="3" t="s">
        <v>14680</v>
      </c>
      <c r="O2411" s="3" t="s">
        <v>14680</v>
      </c>
      <c r="P2411" s="166" t="str">
        <f>IFERROR(VLOOKUP(D2411,'TPMS-auto'!A:D, 4,0),"Not-in-TPMS")</f>
        <v>0008420</v>
      </c>
      <c r="Q2411" s="166" t="str">
        <f>VLOOKUP(Table2[[#This Row],[Unit Number]],Ops,3,0)</f>
        <v>Rob &amp; Andrea</v>
      </c>
      <c r="R2411" s="173" t="str">
        <f>IFERROR(VLOOKUP(Table2[[#This Row],[Enterprise ID]], 'ExistingRental-12.11'!A:H, 3, 0), "Not Open On 12.11")</f>
        <v>Not Open On 12.11</v>
      </c>
      <c r="S2411" s="167" t="str">
        <f>IF(Table2[[#This Row],[Start Rental Date]]="New Rental", "New Rental", "Rental Extension Request")</f>
        <v>Rental Extension Request</v>
      </c>
      <c r="T2411" s="167" t="str">
        <f>IFERROR(IF(Table2[[#This Row],[Date of this request]]-Table2[[#This Row],[Tech Service Date]]&lt;60, "New Hire Rental", "Truck Breakdown"), "New Hire Rental")</f>
        <v>Truck Breakdown</v>
      </c>
      <c r="U2411" s="167" t="str">
        <f>IFERROR(VLOOKUP(Table2[[#This Row],[Enterprise ID]], 'ExistingRental-12.11'!A:H, 7, 0), "Not Open On 12.11")</f>
        <v>Not Open On 12.11</v>
      </c>
      <c r="V2411" s="173">
        <f>IFERROR(VLOOKUP(Table2[[#This Row],[Enterprise ID]],'Tech-ServiceDate'!A:B,2,0), "EitherNewHire or Termed")</f>
        <v>45816</v>
      </c>
    </row>
    <row r="2412" spans="1:22" ht="33.75" customHeight="1">
      <c r="A2412" s="15">
        <v>46091</v>
      </c>
      <c r="B2412" s="7">
        <v>36324</v>
      </c>
      <c r="C2412" s="4" t="s">
        <v>20371</v>
      </c>
      <c r="D2412" s="5" t="s">
        <v>20372</v>
      </c>
      <c r="E2412" s="176" t="str">
        <f t="shared" ref="E2412" si="88">TRIM(B2412)</f>
        <v>36324</v>
      </c>
      <c r="F2412" s="181" t="str">
        <f>IFERROR(VLOOKUP(D2412,'TPMS-auto'!A:J, 10,0), "Not-in-TPMS")</f>
        <v>Not-in-TPMS</v>
      </c>
      <c r="G2412" s="181" t="str">
        <f>IFERROR(VLOOKUP(D2412,'TPMS-auto'!A:J,6,0),"Not-in-TPMS")</f>
        <v>Not-in-TPMS</v>
      </c>
      <c r="H2412" s="6">
        <v>46086</v>
      </c>
      <c r="I2412" s="2" t="s">
        <v>20471</v>
      </c>
      <c r="J2412" s="3" t="s">
        <v>16121</v>
      </c>
      <c r="K2412" s="3" t="s">
        <v>14679</v>
      </c>
      <c r="L2412" s="3" t="s">
        <v>14680</v>
      </c>
      <c r="M2412" s="13"/>
      <c r="N2412" s="3" t="s">
        <v>14680</v>
      </c>
      <c r="O2412" s="3" t="s">
        <v>14680</v>
      </c>
      <c r="P2412" s="166" t="str">
        <f>IFERROR(VLOOKUP(D2412,'TPMS-auto'!A:D, 4,0),"Not-in-TPMS")</f>
        <v>Not-in-TPMS</v>
      </c>
      <c r="Q2412" s="166" t="e">
        <f>VLOOKUP(Table2[[#This Row],[Unit Number]],Ops,3,0)</f>
        <v>#N/A</v>
      </c>
      <c r="R2412" s="173" t="str">
        <f>IFERROR(VLOOKUP(Table2[[#This Row],[Enterprise ID]], 'ExistingRental-12.11'!A:H, 3, 0), "Not Open On 12.11")</f>
        <v>Not Open On 12.11</v>
      </c>
      <c r="S2412" s="167" t="str">
        <f>IF(Table2[[#This Row],[Start Rental Date]]="New Rental", "New Rental", "Rental Extension Request")</f>
        <v>Rental Extension Request</v>
      </c>
      <c r="T2412" s="167" t="str">
        <f>IFERROR(IF(Table2[[#This Row],[Date of this request]]-Table2[[#This Row],[Tech Service Date]]&lt;60, "New Hire Rental", "Truck Breakdown"), "New Hire Rental")</f>
        <v>New Hire Rental</v>
      </c>
      <c r="U2412" s="167" t="str">
        <f>IFERROR(VLOOKUP(Table2[[#This Row],[Enterprise ID]], 'ExistingRental-12.11'!A:H, 7, 0), "Not Open On 12.11")</f>
        <v>Not Open On 12.11</v>
      </c>
      <c r="V2412" s="173" t="str">
        <f>IFERROR(VLOOKUP(Table2[[#This Row],[Enterprise ID]],'Tech-ServiceDate'!A:B,2,0), "EitherNewHire or Termed")</f>
        <v>EitherNewHire or Termed</v>
      </c>
    </row>
    <row r="2413" spans="1:22" ht="33.75" customHeight="1">
      <c r="A2413" s="15">
        <v>46091</v>
      </c>
      <c r="B2413" s="7">
        <v>61190</v>
      </c>
      <c r="C2413" s="4" t="s">
        <v>19237</v>
      </c>
      <c r="D2413" s="5" t="s">
        <v>19238</v>
      </c>
      <c r="E2413" s="176" t="str">
        <f t="shared" ref="E2413:E2414" si="89">TRIM(B2413)</f>
        <v>61190</v>
      </c>
      <c r="F2413" s="181" t="str">
        <f>IFERROR(VLOOKUP(D2413,'TPMS-auto'!A:J, 10,0), "Not-in-TPMS")</f>
        <v>Not-in-TPMS</v>
      </c>
      <c r="G2413" s="181" t="str">
        <f>IFERROR(VLOOKUP(D2413,'TPMS-auto'!A:J,6,0),"Not-in-TPMS")</f>
        <v>Not-in-TPMS</v>
      </c>
      <c r="H2413" s="6">
        <v>46070</v>
      </c>
      <c r="I2413" s="2" t="s">
        <v>20472</v>
      </c>
      <c r="J2413" s="3" t="s">
        <v>19329</v>
      </c>
      <c r="K2413" s="3" t="s">
        <v>14679</v>
      </c>
      <c r="L2413" s="3" t="s">
        <v>14680</v>
      </c>
      <c r="M2413" s="13"/>
      <c r="N2413" s="3" t="s">
        <v>14680</v>
      </c>
      <c r="O2413" s="3" t="s">
        <v>14680</v>
      </c>
      <c r="P2413" s="166" t="str">
        <f>IFERROR(VLOOKUP(D2413,'TPMS-auto'!A:D, 4,0),"Not-in-TPMS")</f>
        <v>Not-in-TPMS</v>
      </c>
      <c r="Q2413" s="166" t="e">
        <f>VLOOKUP(Table2[[#This Row],[Unit Number]],Ops,3,0)</f>
        <v>#N/A</v>
      </c>
      <c r="R2413" s="173" t="str">
        <f>IFERROR(VLOOKUP(Table2[[#This Row],[Enterprise ID]], 'ExistingRental-12.11'!A:H, 3, 0), "Not Open On 12.11")</f>
        <v>Not Open On 12.11</v>
      </c>
      <c r="S2413" s="167" t="str">
        <f>IF(Table2[[#This Row],[Start Rental Date]]="New Rental", "New Rental", "Rental Extension Request")</f>
        <v>Rental Extension Request</v>
      </c>
      <c r="T2413" s="167" t="str">
        <f>IFERROR(IF(Table2[[#This Row],[Date of this request]]-Table2[[#This Row],[Tech Service Date]]&lt;60, "New Hire Rental", "Truck Breakdown"), "New Hire Rental")</f>
        <v>New Hire Rental</v>
      </c>
      <c r="U2413" s="167" t="str">
        <f>IFERROR(VLOOKUP(Table2[[#This Row],[Enterprise ID]], 'ExistingRental-12.11'!A:H, 7, 0), "Not Open On 12.11")</f>
        <v>Not Open On 12.11</v>
      </c>
      <c r="V2413" s="173" t="str">
        <f>IFERROR(VLOOKUP(Table2[[#This Row],[Enterprise ID]],'Tech-ServiceDate'!A:B,2,0), "EitherNewHire or Termed")</f>
        <v>EitherNewHire or Termed</v>
      </c>
    </row>
    <row r="2414" spans="1:22" ht="33.75" customHeight="1">
      <c r="A2414" s="15">
        <v>46091</v>
      </c>
      <c r="B2414" s="7">
        <v>61848</v>
      </c>
      <c r="C2414" s="4" t="s">
        <v>15326</v>
      </c>
      <c r="D2414" s="5" t="s">
        <v>15327</v>
      </c>
      <c r="E2414" s="176" t="str">
        <f t="shared" si="89"/>
        <v>61848</v>
      </c>
      <c r="F2414" s="181">
        <f>IFERROR(VLOOKUP(D2414,'TPMS-auto'!A:J, 10,0), "Not-in-TPMS")</f>
        <v>6072373641</v>
      </c>
      <c r="G2414" s="181" t="str">
        <f>IFERROR(VLOOKUP(D2414,'TPMS-auto'!A:J,6,0),"Not-in-TPMS")</f>
        <v>061848</v>
      </c>
      <c r="H2414" s="6" t="s">
        <v>14676</v>
      </c>
      <c r="I2414" s="2" t="s">
        <v>20473</v>
      </c>
      <c r="J2414" s="3" t="s">
        <v>20238</v>
      </c>
      <c r="K2414" s="3" t="s">
        <v>14679</v>
      </c>
      <c r="L2414" s="3" t="s">
        <v>14680</v>
      </c>
      <c r="M2414" s="13"/>
      <c r="N2414" s="3" t="s">
        <v>14680</v>
      </c>
      <c r="O2414" s="3" t="s">
        <v>14680</v>
      </c>
      <c r="P2414" s="166" t="str">
        <f>IFERROR(VLOOKUP(D2414,'TPMS-auto'!A:D, 4,0),"Not-in-TPMS")</f>
        <v>0007670</v>
      </c>
      <c r="Q2414" s="166" t="str">
        <f>VLOOKUP(Table2[[#This Row],[Unit Number]],Ops,3,0)</f>
        <v>Rob &amp; Andrea</v>
      </c>
      <c r="R2414" s="173" t="str">
        <f>IFERROR(VLOOKUP(Table2[[#This Row],[Enterprise ID]], 'ExistingRental-12.11'!A:H, 3, 0), "Not Open On 12.11")</f>
        <v>Not Open On 12.11</v>
      </c>
      <c r="S2414" s="167" t="str">
        <f>IF(Table2[[#This Row],[Start Rental Date]]="New Rental", "New Rental", "Rental Extension Request")</f>
        <v>New Rental</v>
      </c>
      <c r="T2414" s="167" t="str">
        <f>IFERROR(IF(Table2[[#This Row],[Date of this request]]-Table2[[#This Row],[Tech Service Date]]&lt;60, "New Hire Rental", "Truck Breakdown"), "New Hire Rental")</f>
        <v>Truck Breakdown</v>
      </c>
      <c r="U2414" s="167" t="str">
        <f>IFERROR(VLOOKUP(Table2[[#This Row],[Enterprise ID]], 'ExistingRental-12.11'!A:H, 7, 0), "Not Open On 12.11")</f>
        <v>Not Open On 12.11</v>
      </c>
      <c r="V2414" s="173">
        <f>IFERROR(VLOOKUP(Table2[[#This Row],[Enterprise ID]],'Tech-ServiceDate'!A:B,2,0), "EitherNewHire or Termed")</f>
        <v>44476</v>
      </c>
    </row>
    <row r="2415" spans="1:22" ht="33.75" customHeight="1">
      <c r="A2415" s="15">
        <v>46091</v>
      </c>
      <c r="B2415" s="7">
        <v>36219</v>
      </c>
      <c r="C2415" s="4" t="s">
        <v>20474</v>
      </c>
      <c r="D2415" s="5" t="s">
        <v>20475</v>
      </c>
      <c r="E2415" s="176" t="str">
        <f t="shared" ref="E2415:E2417" si="90">TRIM(B2415)</f>
        <v>36219</v>
      </c>
      <c r="F2415" s="181" t="str">
        <f>IFERROR(VLOOKUP(D2415,'TPMS-auto'!A:J, 10,0), "Not-in-TPMS")</f>
        <v>Not-in-TPMS</v>
      </c>
      <c r="G2415" s="181" t="str">
        <f>IFERROR(VLOOKUP(D2415,'TPMS-auto'!A:J,6,0),"Not-in-TPMS")</f>
        <v>Not-in-TPMS</v>
      </c>
      <c r="H2415" s="6" t="s">
        <v>14676</v>
      </c>
      <c r="I2415" s="2" t="s">
        <v>19634</v>
      </c>
      <c r="J2415" s="3" t="s">
        <v>20476</v>
      </c>
      <c r="K2415" s="3" t="s">
        <v>14679</v>
      </c>
      <c r="L2415" s="3" t="s">
        <v>14680</v>
      </c>
      <c r="M2415" s="13"/>
      <c r="N2415" s="3" t="s">
        <v>14680</v>
      </c>
      <c r="O2415" s="3" t="s">
        <v>14680</v>
      </c>
      <c r="P2415" s="166" t="str">
        <f>IFERROR(VLOOKUP(D2415,'TPMS-auto'!A:D, 4,0),"Not-in-TPMS")</f>
        <v>Not-in-TPMS</v>
      </c>
      <c r="Q2415" s="166" t="e">
        <f>VLOOKUP(Table2[[#This Row],[Unit Number]],Ops,3,0)</f>
        <v>#N/A</v>
      </c>
      <c r="R2415" s="173" t="str">
        <f>IFERROR(VLOOKUP(Table2[[#This Row],[Enterprise ID]], 'ExistingRental-12.11'!A:H, 3, 0), "Not Open On 12.11")</f>
        <v>Not Open On 12.11</v>
      </c>
      <c r="S2415" s="167" t="str">
        <f>IF(Table2[[#This Row],[Start Rental Date]]="New Rental", "New Rental", "Rental Extension Request")</f>
        <v>New Rental</v>
      </c>
      <c r="T2415" s="167" t="str">
        <f>IFERROR(IF(Table2[[#This Row],[Date of this request]]-Table2[[#This Row],[Tech Service Date]]&lt;60, "New Hire Rental", "Truck Breakdown"), "New Hire Rental")</f>
        <v>New Hire Rental</v>
      </c>
      <c r="U2415" s="167" t="str">
        <f>IFERROR(VLOOKUP(Table2[[#This Row],[Enterprise ID]], 'ExistingRental-12.11'!A:H, 7, 0), "Not Open On 12.11")</f>
        <v>Not Open On 12.11</v>
      </c>
      <c r="V2415" s="173" t="str">
        <f>IFERROR(VLOOKUP(Table2[[#This Row],[Enterprise ID]],'Tech-ServiceDate'!A:B,2,0), "EitherNewHire or Termed")</f>
        <v>EitherNewHire or Termed</v>
      </c>
    </row>
    <row r="2416" spans="1:22" ht="33.75" customHeight="1">
      <c r="A2416" s="15">
        <v>46091</v>
      </c>
      <c r="B2416" s="7">
        <v>46259</v>
      </c>
      <c r="C2416" s="4" t="s">
        <v>16629</v>
      </c>
      <c r="D2416" s="5" t="s">
        <v>15560</v>
      </c>
      <c r="E2416" s="176" t="str">
        <f t="shared" si="90"/>
        <v>46259</v>
      </c>
      <c r="F2416" s="181">
        <f>IFERROR(VLOOKUP(D2416,'TPMS-auto'!A:J, 10,0), "Not-in-TPMS")</f>
        <v>9724826682</v>
      </c>
      <c r="G2416" s="181" t="str">
        <f>IFERROR(VLOOKUP(D2416,'TPMS-auto'!A:J,6,0),"Not-in-TPMS")</f>
        <v>046259</v>
      </c>
      <c r="H2416" s="6">
        <v>46071</v>
      </c>
      <c r="I2416" s="2" t="s">
        <v>20477</v>
      </c>
      <c r="J2416" s="3" t="s">
        <v>20478</v>
      </c>
      <c r="K2416" s="3" t="s">
        <v>14679</v>
      </c>
      <c r="L2416" s="3" t="s">
        <v>14680</v>
      </c>
      <c r="M2416" s="13"/>
      <c r="N2416" s="3" t="s">
        <v>14680</v>
      </c>
      <c r="O2416" s="3" t="s">
        <v>14680</v>
      </c>
      <c r="P2416" s="166" t="str">
        <f>IFERROR(VLOOKUP(D2416,'TPMS-auto'!A:D, 4,0),"Not-in-TPMS")</f>
        <v>0007995</v>
      </c>
      <c r="Q2416" s="166" t="str">
        <f>VLOOKUP(Table2[[#This Row],[Unit Number]],Ops,3,0)</f>
        <v>Carol &amp; Tasha</v>
      </c>
      <c r="R2416" s="173" t="str">
        <f>IFERROR(VLOOKUP(Table2[[#This Row],[Enterprise ID]], 'ExistingRental-12.11'!A:H, 3, 0), "Not Open On 12.11")</f>
        <v>Not Open On 12.11</v>
      </c>
      <c r="S2416" s="167" t="str">
        <f>IF(Table2[[#This Row],[Start Rental Date]]="New Rental", "New Rental", "Rental Extension Request")</f>
        <v>Rental Extension Request</v>
      </c>
      <c r="T2416" s="167" t="str">
        <f>IFERROR(IF(Table2[[#This Row],[Date of this request]]-Table2[[#This Row],[Tech Service Date]]&lt;60, "New Hire Rental", "Truck Breakdown"), "New Hire Rental")</f>
        <v>Truck Breakdown</v>
      </c>
      <c r="U2416" s="167" t="str">
        <f>IFERROR(VLOOKUP(Table2[[#This Row],[Enterprise ID]], 'ExistingRental-12.11'!A:H, 7, 0), "Not Open On 12.11")</f>
        <v>Not Open On 12.11</v>
      </c>
      <c r="V2416" s="173">
        <f>IFERROR(VLOOKUP(Table2[[#This Row],[Enterprise ID]],'Tech-ServiceDate'!A:B,2,0), "EitherNewHire or Termed")</f>
        <v>44504</v>
      </c>
    </row>
    <row r="2417" spans="1:22" ht="33.75" customHeight="1">
      <c r="A2417" s="15">
        <v>46091</v>
      </c>
      <c r="B2417" s="7">
        <v>46731</v>
      </c>
      <c r="C2417" s="4" t="s">
        <v>20479</v>
      </c>
      <c r="D2417" s="5" t="s">
        <v>20480</v>
      </c>
      <c r="E2417" s="176" t="str">
        <f t="shared" si="90"/>
        <v>46731</v>
      </c>
      <c r="F2417" s="181" t="str">
        <f>IFERROR(VLOOKUP(D2417,'TPMS-auto'!A:J, 10,0), "Not-in-TPMS")</f>
        <v>Not-in-TPMS</v>
      </c>
      <c r="G2417" s="181" t="str">
        <f>IFERROR(VLOOKUP(D2417,'TPMS-auto'!A:J,6,0),"Not-in-TPMS")</f>
        <v>Not-in-TPMS</v>
      </c>
      <c r="H2417" s="6" t="s">
        <v>14676</v>
      </c>
      <c r="I2417" s="2" t="s">
        <v>20481</v>
      </c>
      <c r="J2417" s="3"/>
      <c r="K2417" s="3"/>
      <c r="L2417" s="3"/>
      <c r="M2417" s="13"/>
      <c r="N2417" s="3" t="s">
        <v>14680</v>
      </c>
      <c r="O2417" s="3" t="s">
        <v>14680</v>
      </c>
      <c r="P2417" s="166" t="str">
        <f>IFERROR(VLOOKUP(D2417,'TPMS-auto'!A:D, 4,0),"Not-in-TPMS")</f>
        <v>Not-in-TPMS</v>
      </c>
      <c r="Q2417" s="166" t="e">
        <f>VLOOKUP(Table2[[#This Row],[Unit Number]],Ops,3,0)</f>
        <v>#N/A</v>
      </c>
      <c r="R2417" s="173" t="str">
        <f>IFERROR(VLOOKUP(Table2[[#This Row],[Enterprise ID]], 'ExistingRental-12.11'!A:H, 3, 0), "Not Open On 12.11")</f>
        <v>Not Open On 12.11</v>
      </c>
      <c r="S2417" s="167" t="str">
        <f>IF(Table2[[#This Row],[Start Rental Date]]="New Rental", "New Rental", "Rental Extension Request")</f>
        <v>New Rental</v>
      </c>
      <c r="T2417" s="167" t="str">
        <f>IFERROR(IF(Table2[[#This Row],[Date of this request]]-Table2[[#This Row],[Tech Service Date]]&lt;60, "New Hire Rental", "Truck Breakdown"), "New Hire Rental")</f>
        <v>New Hire Rental</v>
      </c>
      <c r="U2417" s="167" t="str">
        <f>IFERROR(VLOOKUP(Table2[[#This Row],[Enterprise ID]], 'ExistingRental-12.11'!A:H, 7, 0), "Not Open On 12.11")</f>
        <v>Not Open On 12.11</v>
      </c>
      <c r="V2417" s="173" t="str">
        <f>IFERROR(VLOOKUP(Table2[[#This Row],[Enterprise ID]],'Tech-ServiceDate'!A:B,2,0), "EitherNewHire or Termed")</f>
        <v>EitherNewHire or Termed</v>
      </c>
    </row>
    <row r="2418" spans="1:22" ht="33.75" customHeight="1">
      <c r="A2418" s="15">
        <v>46091</v>
      </c>
      <c r="B2418" s="7">
        <v>46372</v>
      </c>
      <c r="C2418" s="4" t="s">
        <v>20096</v>
      </c>
      <c r="D2418" s="5" t="s">
        <v>20097</v>
      </c>
      <c r="E2418" s="176" t="str">
        <f t="shared" ref="E2418:E2420" si="91">TRIM(B2418)</f>
        <v>46372</v>
      </c>
      <c r="F2418" s="181" t="str">
        <f>IFERROR(VLOOKUP(D2418,'TPMS-auto'!A:J, 10,0), "Not-in-TPMS")</f>
        <v>Not-in-TPMS</v>
      </c>
      <c r="G2418" s="181" t="str">
        <f>IFERROR(VLOOKUP(D2418,'TPMS-auto'!A:J,6,0),"Not-in-TPMS")</f>
        <v>Not-in-TPMS</v>
      </c>
      <c r="H2418" s="6">
        <v>46086</v>
      </c>
      <c r="I2418" s="2" t="s">
        <v>20482</v>
      </c>
      <c r="J2418" s="3" t="s">
        <v>20483</v>
      </c>
      <c r="K2418" s="3" t="s">
        <v>14679</v>
      </c>
      <c r="L2418" s="3" t="s">
        <v>14680</v>
      </c>
      <c r="M2418" s="13"/>
      <c r="N2418" s="3" t="s">
        <v>14680</v>
      </c>
      <c r="O2418" s="3" t="s">
        <v>14680</v>
      </c>
      <c r="P2418" s="166" t="str">
        <f>IFERROR(VLOOKUP(D2418,'TPMS-auto'!A:D, 4,0),"Not-in-TPMS")</f>
        <v>Not-in-TPMS</v>
      </c>
      <c r="Q2418" s="166" t="e">
        <f>VLOOKUP(Table2[[#This Row],[Unit Number]],Ops,3,0)</f>
        <v>#N/A</v>
      </c>
      <c r="R2418" s="173" t="str">
        <f>IFERROR(VLOOKUP(Table2[[#This Row],[Enterprise ID]], 'ExistingRental-12.11'!A:H, 3, 0), "Not Open On 12.11")</f>
        <v>Not Open On 12.11</v>
      </c>
      <c r="S2418" s="167" t="str">
        <f>IF(Table2[[#This Row],[Start Rental Date]]="New Rental", "New Rental", "Rental Extension Request")</f>
        <v>Rental Extension Request</v>
      </c>
      <c r="T2418" s="167" t="str">
        <f>IFERROR(IF(Table2[[#This Row],[Date of this request]]-Table2[[#This Row],[Tech Service Date]]&lt;60, "New Hire Rental", "Truck Breakdown"), "New Hire Rental")</f>
        <v>New Hire Rental</v>
      </c>
      <c r="U2418" s="167" t="str">
        <f>IFERROR(VLOOKUP(Table2[[#This Row],[Enterprise ID]], 'ExistingRental-12.11'!A:H, 7, 0), "Not Open On 12.11")</f>
        <v>Not Open On 12.11</v>
      </c>
      <c r="V2418" s="173" t="str">
        <f>IFERROR(VLOOKUP(Table2[[#This Row],[Enterprise ID]],'Tech-ServiceDate'!A:B,2,0), "EitherNewHire or Termed")</f>
        <v>EitherNewHire or Termed</v>
      </c>
    </row>
    <row r="2419" spans="1:22" ht="33.75" customHeight="1">
      <c r="A2419" s="15">
        <v>46091</v>
      </c>
      <c r="B2419" s="7">
        <v>61851</v>
      </c>
      <c r="C2419" s="4" t="s">
        <v>20484</v>
      </c>
      <c r="D2419" s="5" t="s">
        <v>20485</v>
      </c>
      <c r="E2419" s="176" t="str">
        <f t="shared" si="91"/>
        <v>61851</v>
      </c>
      <c r="F2419" s="181" t="str">
        <f>IFERROR(VLOOKUP(D2419,'TPMS-auto'!A:J, 10,0), "Not-in-TPMS")</f>
        <v>Not-in-TPMS</v>
      </c>
      <c r="G2419" s="181" t="str">
        <f>IFERROR(VLOOKUP(D2419,'TPMS-auto'!A:J,6,0),"Not-in-TPMS")</f>
        <v>Not-in-TPMS</v>
      </c>
      <c r="H2419" s="6">
        <v>46065</v>
      </c>
      <c r="I2419" s="2" t="s">
        <v>20486</v>
      </c>
      <c r="J2419" s="3" t="s">
        <v>20487</v>
      </c>
      <c r="K2419" s="3" t="s">
        <v>14679</v>
      </c>
      <c r="L2419" s="3" t="s">
        <v>14680</v>
      </c>
      <c r="M2419" s="13"/>
      <c r="N2419" s="3" t="s">
        <v>14680</v>
      </c>
      <c r="O2419" s="3" t="s">
        <v>14680</v>
      </c>
      <c r="P2419" s="166" t="str">
        <f>IFERROR(VLOOKUP(D2419,'TPMS-auto'!A:D, 4,0),"Not-in-TPMS")</f>
        <v>Not-in-TPMS</v>
      </c>
      <c r="Q2419" s="166" t="e">
        <f>VLOOKUP(Table2[[#This Row],[Unit Number]],Ops,3,0)</f>
        <v>#N/A</v>
      </c>
      <c r="R2419" s="173" t="str">
        <f>IFERROR(VLOOKUP(Table2[[#This Row],[Enterprise ID]], 'ExistingRental-12.11'!A:H, 3, 0), "Not Open On 12.11")</f>
        <v>Not Open On 12.11</v>
      </c>
      <c r="S2419" s="167" t="str">
        <f>IF(Table2[[#This Row],[Start Rental Date]]="New Rental", "New Rental", "Rental Extension Request")</f>
        <v>Rental Extension Request</v>
      </c>
      <c r="T2419" s="167" t="str">
        <f>IFERROR(IF(Table2[[#This Row],[Date of this request]]-Table2[[#This Row],[Tech Service Date]]&lt;60, "New Hire Rental", "Truck Breakdown"), "New Hire Rental")</f>
        <v>New Hire Rental</v>
      </c>
      <c r="U2419" s="167" t="str">
        <f>IFERROR(VLOOKUP(Table2[[#This Row],[Enterprise ID]], 'ExistingRental-12.11'!A:H, 7, 0), "Not Open On 12.11")</f>
        <v>Not Open On 12.11</v>
      </c>
      <c r="V2419" s="173" t="str">
        <f>IFERROR(VLOOKUP(Table2[[#This Row],[Enterprise ID]],'Tech-ServiceDate'!A:B,2,0), "EitherNewHire or Termed")</f>
        <v>EitherNewHire or Termed</v>
      </c>
    </row>
    <row r="2420" spans="1:22" ht="33.75" customHeight="1">
      <c r="A2420" s="15">
        <v>46091</v>
      </c>
      <c r="B2420" s="7">
        <v>21503</v>
      </c>
      <c r="C2420" s="4" t="s">
        <v>20488</v>
      </c>
      <c r="D2420" s="5" t="s">
        <v>16929</v>
      </c>
      <c r="E2420" s="176" t="str">
        <f t="shared" si="91"/>
        <v>21503</v>
      </c>
      <c r="F2420" s="181">
        <f>IFERROR(VLOOKUP(D2420,'TPMS-auto'!A:J, 10,0), "Not-in-TPMS")</f>
        <v>9169406300</v>
      </c>
      <c r="G2420" s="181" t="str">
        <f>IFERROR(VLOOKUP(D2420,'TPMS-auto'!A:J,6,0),"Not-in-TPMS")</f>
        <v>021016</v>
      </c>
      <c r="H2420" s="6">
        <v>46059</v>
      </c>
      <c r="I2420" s="2" t="s">
        <v>20489</v>
      </c>
      <c r="J2420" s="3" t="s">
        <v>20490</v>
      </c>
      <c r="K2420" s="3" t="s">
        <v>14679</v>
      </c>
      <c r="L2420" s="3" t="s">
        <v>14680</v>
      </c>
      <c r="M2420" s="13"/>
      <c r="N2420" s="3" t="s">
        <v>14680</v>
      </c>
      <c r="O2420" s="3" t="s">
        <v>14680</v>
      </c>
      <c r="P2420" s="166" t="str">
        <f>IFERROR(VLOOKUP(D2420,'TPMS-auto'!A:D, 4,0),"Not-in-TPMS")</f>
        <v>0008184</v>
      </c>
      <c r="Q2420" s="166" t="str">
        <f>VLOOKUP(Table2[[#This Row],[Unit Number]],Ops,3,0)</f>
        <v>Carol &amp; Tasha</v>
      </c>
      <c r="R2420" s="173">
        <f>IFERROR(VLOOKUP(Table2[[#This Row],[Enterprise ID]], 'ExistingRental-12.11'!A:H, 3, 0), "Not Open On 12.11")</f>
        <v>45959</v>
      </c>
      <c r="S2420" s="167" t="str">
        <f>IF(Table2[[#This Row],[Start Rental Date]]="New Rental", "New Rental", "Rental Extension Request")</f>
        <v>Rental Extension Request</v>
      </c>
      <c r="T2420" s="167" t="str">
        <f>IFERROR(IF(Table2[[#This Row],[Date of this request]]-Table2[[#This Row],[Tech Service Date]]&lt;60, "New Hire Rental", "Truck Breakdown"), "New Hire Rental")</f>
        <v>Truck Breakdown</v>
      </c>
      <c r="U2420" s="167" t="str">
        <f>IFERROR(VLOOKUP(Table2[[#This Row],[Enterprise ID]], 'ExistingRental-12.11'!A:H, 7, 0), "Not Open On 12.11")</f>
        <v>KEITH GRIFFIN</v>
      </c>
      <c r="V2420" s="173">
        <f>IFERROR(VLOOKUP(Table2[[#This Row],[Enterprise ID]],'Tech-ServiceDate'!A:B,2,0), "EitherNewHire or Termed")</f>
        <v>44602</v>
      </c>
    </row>
    <row r="2421" spans="1:22" ht="33.75" customHeight="1">
      <c r="A2421" s="15">
        <v>46091</v>
      </c>
      <c r="B2421" s="7">
        <v>21075</v>
      </c>
      <c r="C2421" s="4" t="s">
        <v>16250</v>
      </c>
      <c r="D2421" s="5" t="s">
        <v>16251</v>
      </c>
      <c r="E2421" s="176" t="str">
        <f t="shared" ref="E2421" si="92">TRIM(B2421)</f>
        <v>21075</v>
      </c>
      <c r="F2421" s="181">
        <f>IFERROR(VLOOKUP(D2421,'TPMS-auto'!A:J, 10,0), "Not-in-TPMS")</f>
        <v>9099187548</v>
      </c>
      <c r="G2421" s="181" t="str">
        <f>IFERROR(VLOOKUP(D2421,'TPMS-auto'!A:J,6,0),"Not-in-TPMS")</f>
        <v>021075</v>
      </c>
      <c r="H2421" s="6" t="s">
        <v>14676</v>
      </c>
      <c r="I2421" s="2" t="s">
        <v>20491</v>
      </c>
      <c r="J2421" s="3" t="s">
        <v>18017</v>
      </c>
      <c r="K2421" s="3" t="s">
        <v>14679</v>
      </c>
      <c r="L2421" s="3" t="s">
        <v>14680</v>
      </c>
      <c r="M2421" s="13"/>
      <c r="N2421" s="3" t="s">
        <v>14680</v>
      </c>
      <c r="O2421" s="3" t="s">
        <v>14680</v>
      </c>
      <c r="P2421" s="166" t="str">
        <f>IFERROR(VLOOKUP(D2421,'TPMS-auto'!A:D, 4,0),"Not-in-TPMS")</f>
        <v>0007108</v>
      </c>
      <c r="Q2421" s="166" t="str">
        <f>VLOOKUP(Table2[[#This Row],[Unit Number]],Ops,3,0)</f>
        <v>Carol &amp; Tasha</v>
      </c>
      <c r="R2421" s="173" t="str">
        <f>IFERROR(VLOOKUP(Table2[[#This Row],[Enterprise ID]], 'ExistingRental-12.11'!A:H, 3, 0), "Not Open On 12.11")</f>
        <v>Not Open On 12.11</v>
      </c>
      <c r="S2421" s="167" t="str">
        <f>IF(Table2[[#This Row],[Start Rental Date]]="New Rental", "New Rental", "Rental Extension Request")</f>
        <v>New Rental</v>
      </c>
      <c r="T2421" s="167" t="str">
        <f>IFERROR(IF(Table2[[#This Row],[Date of this request]]-Table2[[#This Row],[Tech Service Date]]&lt;60, "New Hire Rental", "Truck Breakdown"), "New Hire Rental")</f>
        <v>Truck Breakdown</v>
      </c>
      <c r="U2421" s="167" t="str">
        <f>IFERROR(VLOOKUP(Table2[[#This Row],[Enterprise ID]], 'ExistingRental-12.11'!A:H, 7, 0), "Not Open On 12.11")</f>
        <v>Not Open On 12.11</v>
      </c>
      <c r="V2421" s="173">
        <f>IFERROR(VLOOKUP(Table2[[#This Row],[Enterprise ID]],'Tech-ServiceDate'!A:B,2,0), "EitherNewHire or Termed")</f>
        <v>45207</v>
      </c>
    </row>
    <row r="2422" spans="1:22" ht="33.75" customHeight="1">
      <c r="A2422" s="15">
        <v>46091</v>
      </c>
      <c r="B2422" s="7">
        <v>23996</v>
      </c>
      <c r="C2422" s="4" t="s">
        <v>18095</v>
      </c>
      <c r="D2422" s="5" t="s">
        <v>18096</v>
      </c>
      <c r="E2422" s="176" t="str">
        <f t="shared" ref="E2422" si="93">TRIM(B2422)</f>
        <v>23996</v>
      </c>
      <c r="F2422" s="181">
        <f>IFERROR(VLOOKUP(D2422,'TPMS-auto'!A:J, 10,0), "Not-in-TPMS")</f>
        <v>4109017784</v>
      </c>
      <c r="G2422" s="181" t="str">
        <f>IFERROR(VLOOKUP(D2422,'TPMS-auto'!A:J,6,0),"Not-in-TPMS")</f>
        <v>036031</v>
      </c>
      <c r="H2422" s="6" t="s">
        <v>14676</v>
      </c>
      <c r="I2422" s="2" t="s">
        <v>15556</v>
      </c>
      <c r="J2422" s="3" t="s">
        <v>20492</v>
      </c>
      <c r="K2422" s="3" t="s">
        <v>14679</v>
      </c>
      <c r="L2422" s="3" t="s">
        <v>14680</v>
      </c>
      <c r="M2422" s="13"/>
      <c r="N2422" s="3" t="s">
        <v>14680</v>
      </c>
      <c r="O2422" s="3" t="s">
        <v>14680</v>
      </c>
      <c r="P2422" s="166" t="str">
        <f>IFERROR(VLOOKUP(D2422,'TPMS-auto'!A:D, 4,0),"Not-in-TPMS")</f>
        <v>0007084</v>
      </c>
      <c r="Q2422" s="166" t="str">
        <f>VLOOKUP(Table2[[#This Row],[Unit Number]],Ops,3,0)</f>
        <v>Monica, Cheryl &amp; Machell</v>
      </c>
      <c r="R2422" s="173">
        <f>IFERROR(VLOOKUP(Table2[[#This Row],[Enterprise ID]], 'ExistingRental-12.11'!A:H, 3, 0), "Not Open On 12.11")</f>
        <v>45992</v>
      </c>
      <c r="S2422" s="167" t="str">
        <f>IF(Table2[[#This Row],[Start Rental Date]]="New Rental", "New Rental", "Rental Extension Request")</f>
        <v>New Rental</v>
      </c>
      <c r="T2422" s="167" t="str">
        <f>IFERROR(IF(Table2[[#This Row],[Date of this request]]-Table2[[#This Row],[Tech Service Date]]&lt;60, "New Hire Rental", "Truck Breakdown"), "New Hire Rental")</f>
        <v>Truck Breakdown</v>
      </c>
      <c r="U2422" s="167" t="str">
        <f>IFERROR(VLOOKUP(Table2[[#This Row],[Enterprise ID]], 'ExistingRental-12.11'!A:H, 7, 0), "Not Open On 12.11")</f>
        <v>HAROLD WHEELER</v>
      </c>
      <c r="V2422" s="173">
        <f>IFERROR(VLOOKUP(Table2[[#This Row],[Enterprise ID]],'Tech-ServiceDate'!A:B,2,0), "EitherNewHire or Termed")</f>
        <v>44658</v>
      </c>
    </row>
    <row r="2423" spans="1:22" ht="33.75" customHeight="1">
      <c r="A2423" s="15">
        <v>46091</v>
      </c>
      <c r="B2423" s="7">
        <v>46799</v>
      </c>
      <c r="C2423" s="4" t="s">
        <v>20493</v>
      </c>
      <c r="D2423" s="5" t="s">
        <v>20494</v>
      </c>
      <c r="E2423" s="176" t="str">
        <f t="shared" ref="E2423" si="94">TRIM(B2423)</f>
        <v>46799</v>
      </c>
      <c r="F2423" s="181">
        <f>IFERROR(VLOOKUP(D2423,'TPMS-auto'!A:J, 10,0), "Not-in-TPMS")</f>
        <v>4148650327</v>
      </c>
      <c r="G2423" s="181" t="str">
        <f>IFERROR(VLOOKUP(D2423,'TPMS-auto'!A:J,6,0),"Not-in-TPMS")</f>
        <v>046799</v>
      </c>
      <c r="H2423" s="6" t="s">
        <v>14676</v>
      </c>
      <c r="I2423" s="2" t="s">
        <v>20495</v>
      </c>
      <c r="J2423" s="3" t="s">
        <v>20496</v>
      </c>
      <c r="K2423" s="3" t="s">
        <v>14679</v>
      </c>
      <c r="L2423" s="3" t="s">
        <v>14680</v>
      </c>
      <c r="M2423" s="13"/>
      <c r="N2423" s="3" t="s">
        <v>14680</v>
      </c>
      <c r="O2423" s="3" t="s">
        <v>14680</v>
      </c>
      <c r="P2423" s="166" t="str">
        <f>IFERROR(VLOOKUP(D2423,'TPMS-auto'!A:D, 4,0),"Not-in-TPMS")</f>
        <v>0008555</v>
      </c>
      <c r="Q2423" s="166" t="str">
        <f>VLOOKUP(Table2[[#This Row],[Unit Number]],Ops,3,0)</f>
        <v>Monica, Cheryl &amp; Machell</v>
      </c>
      <c r="R2423" s="173">
        <f>IFERROR(VLOOKUP(Table2[[#This Row],[Enterprise ID]], 'ExistingRental-12.11'!A:H, 3, 0), "Not Open On 12.11")</f>
        <v>45993</v>
      </c>
      <c r="S2423" s="167" t="str">
        <f>IF(Table2[[#This Row],[Start Rental Date]]="New Rental", "New Rental", "Rental Extension Request")</f>
        <v>New Rental</v>
      </c>
      <c r="T2423" s="167" t="str">
        <f>IFERROR(IF(Table2[[#This Row],[Date of this request]]-Table2[[#This Row],[Tech Service Date]]&lt;60, "New Hire Rental", "Truck Breakdown"), "New Hire Rental")</f>
        <v>Truck Breakdown</v>
      </c>
      <c r="U2423" s="167" t="str">
        <f>IFERROR(VLOOKUP(Table2[[#This Row],[Enterprise ID]], 'ExistingRental-12.11'!A:H, 7, 0), "Not Open On 12.11")</f>
        <v>LIAM POSADAS</v>
      </c>
      <c r="V2423" s="173">
        <f>IFERROR(VLOOKUP(Table2[[#This Row],[Enterprise ID]],'Tech-ServiceDate'!A:B,2,0), "EitherNewHire or Termed")</f>
        <v>45977</v>
      </c>
    </row>
    <row r="2424" spans="1:22" ht="33.75" customHeight="1">
      <c r="A2424" s="15">
        <v>46091</v>
      </c>
      <c r="B2424" s="7">
        <v>36059</v>
      </c>
      <c r="C2424" s="4" t="s">
        <v>20497</v>
      </c>
      <c r="D2424" s="5" t="s">
        <v>20498</v>
      </c>
      <c r="E2424" s="176" t="str">
        <f t="shared" ref="E2424" si="95">TRIM(B2424)</f>
        <v>36059</v>
      </c>
      <c r="F2424" s="181">
        <f>IFERROR(VLOOKUP(D2424,'TPMS-auto'!A:J, 10,0), "Not-in-TPMS")</f>
        <v>3014331053</v>
      </c>
      <c r="G2424" s="181" t="str">
        <f>IFERROR(VLOOKUP(D2424,'TPMS-auto'!A:J,6,0),"Not-in-TPMS")</f>
        <v>036059</v>
      </c>
      <c r="H2424" s="6" t="s">
        <v>14676</v>
      </c>
      <c r="I2424" s="2" t="s">
        <v>20499</v>
      </c>
      <c r="J2424" s="3" t="s">
        <v>20500</v>
      </c>
      <c r="K2424" s="3" t="s">
        <v>14679</v>
      </c>
      <c r="L2424" s="3" t="s">
        <v>14680</v>
      </c>
      <c r="M2424" s="13"/>
      <c r="N2424" s="3" t="s">
        <v>14680</v>
      </c>
      <c r="O2424" s="3" t="s">
        <v>14680</v>
      </c>
      <c r="P2424" s="166" t="str">
        <f>IFERROR(VLOOKUP(D2424,'TPMS-auto'!A:D, 4,0),"Not-in-TPMS")</f>
        <v>0007084</v>
      </c>
      <c r="Q2424" s="166" t="str">
        <f>VLOOKUP(Table2[[#This Row],[Unit Number]],Ops,3,0)</f>
        <v>Monica, Cheryl &amp; Machell</v>
      </c>
      <c r="R2424" s="173" t="str">
        <f>IFERROR(VLOOKUP(Table2[[#This Row],[Enterprise ID]], 'ExistingRental-12.11'!A:H, 3, 0), "Not Open On 12.11")</f>
        <v>Not Open On 12.11</v>
      </c>
      <c r="S2424" s="167" t="str">
        <f>IF(Table2[[#This Row],[Start Rental Date]]="New Rental", "New Rental", "Rental Extension Request")</f>
        <v>New Rental</v>
      </c>
      <c r="T2424" s="167" t="str">
        <f>IFERROR(IF(Table2[[#This Row],[Date of this request]]-Table2[[#This Row],[Tech Service Date]]&lt;60, "New Hire Rental", "Truck Breakdown"), "New Hire Rental")</f>
        <v>Truck Breakdown</v>
      </c>
      <c r="U2424" s="167" t="str">
        <f>IFERROR(VLOOKUP(Table2[[#This Row],[Enterprise ID]], 'ExistingRental-12.11'!A:H, 7, 0), "Not Open On 12.11")</f>
        <v>Not Open On 12.11</v>
      </c>
      <c r="V2424" s="173">
        <f>IFERROR(VLOOKUP(Table2[[#This Row],[Enterprise ID]],'Tech-ServiceDate'!A:B,2,0), "EitherNewHire or Termed")</f>
        <v>44620</v>
      </c>
    </row>
    <row r="2425" spans="1:22" ht="33.75" customHeight="1">
      <c r="A2425" s="15">
        <v>46091</v>
      </c>
      <c r="B2425" s="7">
        <v>22050</v>
      </c>
      <c r="C2425" s="4" t="s">
        <v>20318</v>
      </c>
      <c r="D2425" s="5" t="s">
        <v>20319</v>
      </c>
      <c r="E2425" s="176" t="str">
        <f t="shared" ref="E2425" si="96">TRIM(B2425)</f>
        <v>22050</v>
      </c>
      <c r="F2425" s="181" t="str">
        <f>IFERROR(VLOOKUP(D2425,'TPMS-auto'!A:J, 10,0), "Not-in-TPMS")</f>
        <v>Not-in-TPMS</v>
      </c>
      <c r="G2425" s="181" t="str">
        <f>IFERROR(VLOOKUP(D2425,'TPMS-auto'!A:J,6,0),"Not-in-TPMS")</f>
        <v>Not-in-TPMS</v>
      </c>
      <c r="H2425" s="6" t="s">
        <v>14676</v>
      </c>
      <c r="I2425" s="2" t="s">
        <v>20501</v>
      </c>
      <c r="J2425" s="3" t="s">
        <v>20502</v>
      </c>
      <c r="K2425" s="3" t="s">
        <v>14679</v>
      </c>
      <c r="L2425" s="3" t="s">
        <v>14680</v>
      </c>
      <c r="M2425" s="13"/>
      <c r="N2425" s="3" t="s">
        <v>14680</v>
      </c>
      <c r="O2425" s="3" t="s">
        <v>14680</v>
      </c>
      <c r="P2425" s="166" t="str">
        <f>IFERROR(VLOOKUP(D2425,'TPMS-auto'!A:D, 4,0),"Not-in-TPMS")</f>
        <v>Not-in-TPMS</v>
      </c>
      <c r="Q2425" s="166" t="e">
        <f>VLOOKUP(Table2[[#This Row],[Unit Number]],Ops,3,0)</f>
        <v>#N/A</v>
      </c>
      <c r="R2425" s="173" t="str">
        <f>IFERROR(VLOOKUP(Table2[[#This Row],[Enterprise ID]], 'ExistingRental-12.11'!A:H, 3, 0), "Not Open On 12.11")</f>
        <v>Not Open On 12.11</v>
      </c>
      <c r="S2425" s="167" t="str">
        <f>IF(Table2[[#This Row],[Start Rental Date]]="New Rental", "New Rental", "Rental Extension Request")</f>
        <v>New Rental</v>
      </c>
      <c r="T2425" s="167" t="str">
        <f>IFERROR(IF(Table2[[#This Row],[Date of this request]]-Table2[[#This Row],[Tech Service Date]]&lt;60, "New Hire Rental", "Truck Breakdown"), "New Hire Rental")</f>
        <v>New Hire Rental</v>
      </c>
      <c r="U2425" s="167" t="str">
        <f>IFERROR(VLOOKUP(Table2[[#This Row],[Enterprise ID]], 'ExistingRental-12.11'!A:H, 7, 0), "Not Open On 12.11")</f>
        <v>Not Open On 12.11</v>
      </c>
      <c r="V2425" s="173" t="str">
        <f>IFERROR(VLOOKUP(Table2[[#This Row],[Enterprise ID]],'Tech-ServiceDate'!A:B,2,0), "EitherNewHire or Termed")</f>
        <v>EitherNewHire or Termed</v>
      </c>
    </row>
    <row r="2426" spans="1:22" ht="33.75" customHeight="1">
      <c r="A2426" s="15">
        <v>46091</v>
      </c>
      <c r="B2426" s="7">
        <v>46445</v>
      </c>
      <c r="C2426" s="4" t="s">
        <v>19637</v>
      </c>
      <c r="D2426" s="5" t="s">
        <v>14938</v>
      </c>
      <c r="E2426" s="176" t="str">
        <f t="shared" ref="E2426" si="97">TRIM(B2426)</f>
        <v>46445</v>
      </c>
      <c r="F2426" s="181">
        <f>IFERROR(VLOOKUP(D2426,'TPMS-auto'!A:J, 10,0), "Not-in-TPMS")</f>
        <v>9098488012</v>
      </c>
      <c r="G2426" s="181" t="str">
        <f>IFERROR(VLOOKUP(D2426,'TPMS-auto'!A:J,6,0),"Not-in-TPMS")</f>
        <v>046445</v>
      </c>
      <c r="H2426" s="6" t="s">
        <v>14676</v>
      </c>
      <c r="I2426" s="2" t="s">
        <v>19638</v>
      </c>
      <c r="J2426" s="3" t="s">
        <v>20503</v>
      </c>
      <c r="K2426" s="3" t="s">
        <v>14679</v>
      </c>
      <c r="L2426" s="3" t="s">
        <v>14680</v>
      </c>
      <c r="M2426" s="13"/>
      <c r="N2426" s="3" t="s">
        <v>14680</v>
      </c>
      <c r="O2426" s="3" t="s">
        <v>14680</v>
      </c>
      <c r="P2426" s="166" t="str">
        <f>IFERROR(VLOOKUP(D2426,'TPMS-auto'!A:D, 4,0),"Not-in-TPMS")</f>
        <v>0007108</v>
      </c>
      <c r="Q2426" s="166" t="str">
        <f>VLOOKUP(Table2[[#This Row],[Unit Number]],Ops,3,0)</f>
        <v>Carol &amp; Tasha</v>
      </c>
      <c r="R2426" s="173" t="str">
        <f>IFERROR(VLOOKUP(Table2[[#This Row],[Enterprise ID]], 'ExistingRental-12.11'!A:H, 3, 0), "Not Open On 12.11")</f>
        <v>Not Open On 12.11</v>
      </c>
      <c r="S2426" s="167" t="str">
        <f>IF(Table2[[#This Row],[Start Rental Date]]="New Rental", "New Rental", "Rental Extension Request")</f>
        <v>New Rental</v>
      </c>
      <c r="T2426" s="167" t="str">
        <f>IFERROR(IF(Table2[[#This Row],[Date of this request]]-Table2[[#This Row],[Tech Service Date]]&lt;60, "New Hire Rental", "Truck Breakdown"), "New Hire Rental")</f>
        <v>Truck Breakdown</v>
      </c>
      <c r="U2426" s="167" t="str">
        <f>IFERROR(VLOOKUP(Table2[[#This Row],[Enterprise ID]], 'ExistingRental-12.11'!A:H, 7, 0), "Not Open On 12.11")</f>
        <v>Not Open On 12.11</v>
      </c>
      <c r="V2426" s="173">
        <f>IFERROR(VLOOKUP(Table2[[#This Row],[Enterprise ID]],'Tech-ServiceDate'!A:B,2,0), "EitherNewHire or Termed")</f>
        <v>44763</v>
      </c>
    </row>
    <row r="2427" spans="1:22" ht="33.75" customHeight="1">
      <c r="A2427" s="15">
        <v>46091</v>
      </c>
      <c r="B2427" s="7">
        <v>37251</v>
      </c>
      <c r="C2427" s="4" t="s">
        <v>18023</v>
      </c>
      <c r="D2427" s="5" t="s">
        <v>17754</v>
      </c>
      <c r="E2427" s="176" t="str">
        <f t="shared" ref="E2427" si="98">TRIM(B2427)</f>
        <v>37251</v>
      </c>
      <c r="F2427" s="181">
        <f>IFERROR(VLOOKUP(D2427,'TPMS-auto'!A:J, 10,0), "Not-in-TPMS")</f>
        <v>9048403127</v>
      </c>
      <c r="G2427" s="181" t="str">
        <f>IFERROR(VLOOKUP(D2427,'TPMS-auto'!A:J,6,0),"Not-in-TPMS")</f>
        <v>037251</v>
      </c>
      <c r="H2427" s="6" t="s">
        <v>14676</v>
      </c>
      <c r="I2427" s="2" t="s">
        <v>20504</v>
      </c>
      <c r="J2427" s="3" t="s">
        <v>17754</v>
      </c>
      <c r="K2427" s="3" t="s">
        <v>14679</v>
      </c>
      <c r="L2427" s="3" t="s">
        <v>14680</v>
      </c>
      <c r="M2427" s="13"/>
      <c r="N2427" s="3" t="s">
        <v>14680</v>
      </c>
      <c r="O2427" s="3" t="s">
        <v>14680</v>
      </c>
      <c r="P2427" s="166" t="str">
        <f>IFERROR(VLOOKUP(D2427,'TPMS-auto'!A:D, 4,0),"Not-in-TPMS")</f>
        <v>0007435</v>
      </c>
      <c r="Q2427" s="166" t="str">
        <f>VLOOKUP(Table2[[#This Row],[Unit Number]],Ops,3,0)</f>
        <v>Rob &amp; Andrea</v>
      </c>
      <c r="R2427" s="173">
        <f>IFERROR(VLOOKUP(Table2[[#This Row],[Enterprise ID]], 'ExistingRental-12.11'!A:H, 3, 0), "Not Open On 12.11")</f>
        <v>45981</v>
      </c>
      <c r="S2427" s="167" t="str">
        <f>IF(Table2[[#This Row],[Start Rental Date]]="New Rental", "New Rental", "Rental Extension Request")</f>
        <v>New Rental</v>
      </c>
      <c r="T2427" s="167" t="str">
        <f>IFERROR(IF(Table2[[#This Row],[Date of this request]]-Table2[[#This Row],[Tech Service Date]]&lt;60, "New Hire Rental", "Truck Breakdown"), "New Hire Rental")</f>
        <v>Truck Breakdown</v>
      </c>
      <c r="U2427" s="167" t="str">
        <f>IFERROR(VLOOKUP(Table2[[#This Row],[Enterprise ID]], 'ExistingRental-12.11'!A:H, 7, 0), "Not Open On 12.11")</f>
        <v>CONNOR LINGAFELTER-CRANE</v>
      </c>
      <c r="V2427" s="173">
        <f>IFERROR(VLOOKUP(Table2[[#This Row],[Enterprise ID]],'Tech-ServiceDate'!A:B,2,0), "EitherNewHire or Termed")</f>
        <v>45480</v>
      </c>
    </row>
    <row r="2428" spans="1:22" ht="33.75" customHeight="1">
      <c r="A2428" s="15">
        <v>46091</v>
      </c>
      <c r="B2428" s="7">
        <v>46531</v>
      </c>
      <c r="C2428" s="4" t="s">
        <v>18160</v>
      </c>
      <c r="D2428" s="5" t="s">
        <v>18161</v>
      </c>
      <c r="E2428" s="176" t="str">
        <f t="shared" ref="E2428" si="99">TRIM(B2428)</f>
        <v>46531</v>
      </c>
      <c r="F2428" s="181">
        <f>IFERROR(VLOOKUP(D2428,'TPMS-auto'!A:J, 10,0), "Not-in-TPMS")</f>
        <v>3304151334</v>
      </c>
      <c r="G2428" s="181" t="str">
        <f>IFERROR(VLOOKUP(D2428,'TPMS-auto'!A:J,6,0),"Not-in-TPMS")</f>
        <v>046531</v>
      </c>
      <c r="H2428" s="6" t="s">
        <v>14676</v>
      </c>
      <c r="I2428" s="2" t="s">
        <v>20505</v>
      </c>
      <c r="J2428" s="3" t="s">
        <v>20506</v>
      </c>
      <c r="K2428" s="3" t="s">
        <v>14679</v>
      </c>
      <c r="L2428" s="3" t="s">
        <v>14680</v>
      </c>
      <c r="M2428" s="13"/>
      <c r="N2428" s="3" t="s">
        <v>14680</v>
      </c>
      <c r="O2428" s="3" t="s">
        <v>14680</v>
      </c>
      <c r="P2428" s="166" t="str">
        <f>IFERROR(VLOOKUP(D2428,'TPMS-auto'!A:D, 4,0),"Not-in-TPMS")</f>
        <v>0004766</v>
      </c>
      <c r="Q2428" s="166" t="str">
        <f>VLOOKUP(Table2[[#This Row],[Unit Number]],Ops,3,0)</f>
        <v>Rob &amp; Andrea</v>
      </c>
      <c r="R2428" s="173">
        <f>IFERROR(VLOOKUP(Table2[[#This Row],[Enterprise ID]], 'ExistingRental-12.11'!A:H, 3, 0), "Not Open On 12.11")</f>
        <v>45996</v>
      </c>
      <c r="S2428" s="167" t="str">
        <f>IF(Table2[[#This Row],[Start Rental Date]]="New Rental", "New Rental", "Rental Extension Request")</f>
        <v>New Rental</v>
      </c>
      <c r="T2428" s="167" t="str">
        <f>IFERROR(IF(Table2[[#This Row],[Date of this request]]-Table2[[#This Row],[Tech Service Date]]&lt;60, "New Hire Rental", "Truck Breakdown"), "New Hire Rental")</f>
        <v>Truck Breakdown</v>
      </c>
      <c r="U2428" s="167" t="str">
        <f>IFERROR(VLOOKUP(Table2[[#This Row],[Enterprise ID]], 'ExistingRental-12.11'!A:H, 7, 0), "Not Open On 12.11")</f>
        <v>JOHN MCCABE</v>
      </c>
      <c r="V2428" s="173">
        <f>IFERROR(VLOOKUP(Table2[[#This Row],[Enterprise ID]],'Tech-ServiceDate'!A:B,2,0), "EitherNewHire or Termed")</f>
        <v>45977</v>
      </c>
    </row>
    <row r="2429" spans="1:22" ht="33.75" customHeight="1">
      <c r="A2429" s="15">
        <v>46091</v>
      </c>
      <c r="B2429" s="7">
        <v>23179</v>
      </c>
      <c r="C2429" s="4" t="s">
        <v>16500</v>
      </c>
      <c r="D2429" s="5" t="s">
        <v>4880</v>
      </c>
      <c r="E2429" s="176" t="str">
        <f t="shared" ref="E2429" si="100">TRIM(B2429)</f>
        <v>23179</v>
      </c>
      <c r="F2429" s="181">
        <f>IFERROR(VLOOKUP(D2429,'TPMS-auto'!A:J, 10,0), "Not-in-TPMS")</f>
        <v>7347540781</v>
      </c>
      <c r="G2429" s="181" t="str">
        <f>IFERROR(VLOOKUP(D2429,'TPMS-auto'!A:J,6,0),"Not-in-TPMS")</f>
        <v>023179</v>
      </c>
      <c r="H2429" s="6" t="s">
        <v>14676</v>
      </c>
      <c r="I2429" s="2" t="s">
        <v>20507</v>
      </c>
      <c r="J2429" s="3"/>
      <c r="K2429" s="3" t="s">
        <v>14679</v>
      </c>
      <c r="L2429" s="3" t="s">
        <v>14680</v>
      </c>
      <c r="M2429" s="13"/>
      <c r="N2429" s="3" t="s">
        <v>14680</v>
      </c>
      <c r="O2429" s="3" t="s">
        <v>14680</v>
      </c>
      <c r="P2429" s="166" t="str">
        <f>IFERROR(VLOOKUP(D2429,'TPMS-auto'!A:D, 4,0),"Not-in-TPMS")</f>
        <v>0008309</v>
      </c>
      <c r="Q2429" s="166" t="str">
        <f>VLOOKUP(Table2[[#This Row],[Unit Number]],Ops,3,0)</f>
        <v>Monica, Cheryl &amp; Machell</v>
      </c>
      <c r="R2429" s="173" t="str">
        <f>IFERROR(VLOOKUP(Table2[[#This Row],[Enterprise ID]], 'ExistingRental-12.11'!A:H, 3, 0), "Not Open On 12.11")</f>
        <v>Not Open On 12.11</v>
      </c>
      <c r="S2429" s="167" t="str">
        <f>IF(Table2[[#This Row],[Start Rental Date]]="New Rental", "New Rental", "Rental Extension Request")</f>
        <v>New Rental</v>
      </c>
      <c r="T2429" s="167" t="str">
        <f>IFERROR(IF(Table2[[#This Row],[Date of this request]]-Table2[[#This Row],[Tech Service Date]]&lt;60, "New Hire Rental", "Truck Breakdown"), "New Hire Rental")</f>
        <v>Truck Breakdown</v>
      </c>
      <c r="U2429" s="167" t="str">
        <f>IFERROR(VLOOKUP(Table2[[#This Row],[Enterprise ID]], 'ExistingRental-12.11'!A:H, 7, 0), "Not Open On 12.11")</f>
        <v>Not Open On 12.11</v>
      </c>
      <c r="V2429" s="173">
        <f>IFERROR(VLOOKUP(Table2[[#This Row],[Enterprise ID]],'Tech-ServiceDate'!A:B,2,0), "EitherNewHire or Termed")</f>
        <v>30826</v>
      </c>
    </row>
    <row r="2430" spans="1:22" ht="33.75" customHeight="1">
      <c r="A2430" s="15">
        <v>46091</v>
      </c>
      <c r="B2430" s="7">
        <v>37159</v>
      </c>
      <c r="C2430" s="4" t="s">
        <v>15331</v>
      </c>
      <c r="D2430" s="5" t="s">
        <v>12757</v>
      </c>
      <c r="E2430" s="176" t="str">
        <f t="shared" ref="E2430" si="101">TRIM(B2430)</f>
        <v>37159</v>
      </c>
      <c r="F2430" s="181">
        <f>IFERROR(VLOOKUP(D2430,'TPMS-auto'!A:J, 10,0), "Not-in-TPMS")</f>
        <v>3348733719</v>
      </c>
      <c r="G2430" s="181" t="str">
        <f>IFERROR(VLOOKUP(D2430,'TPMS-auto'!A:J,6,0),"Not-in-TPMS")</f>
        <v>037159</v>
      </c>
      <c r="H2430" s="6" t="s">
        <v>14676</v>
      </c>
      <c r="I2430" s="2" t="s">
        <v>20508</v>
      </c>
      <c r="J2430" s="3" t="s">
        <v>20509</v>
      </c>
      <c r="K2430" s="3" t="s">
        <v>14679</v>
      </c>
      <c r="L2430" s="3" t="s">
        <v>14680</v>
      </c>
      <c r="M2430" s="13"/>
      <c r="N2430" s="3" t="s">
        <v>14680</v>
      </c>
      <c r="O2430" s="3" t="s">
        <v>14680</v>
      </c>
      <c r="P2430" s="166" t="str">
        <f>IFERROR(VLOOKUP(D2430,'TPMS-auto'!A:D, 4,0),"Not-in-TPMS")</f>
        <v>0008035</v>
      </c>
      <c r="Q2430" s="166" t="str">
        <f>VLOOKUP(Table2[[#This Row],[Unit Number]],Ops,3,0)</f>
        <v>Rob &amp; Andrea</v>
      </c>
      <c r="R2430" s="173" t="str">
        <f>IFERROR(VLOOKUP(Table2[[#This Row],[Enterprise ID]], 'ExistingRental-12.11'!A:H, 3, 0), "Not Open On 12.11")</f>
        <v>Not Open On 12.11</v>
      </c>
      <c r="S2430" s="167" t="str">
        <f>IF(Table2[[#This Row],[Start Rental Date]]="New Rental", "New Rental", "Rental Extension Request")</f>
        <v>New Rental</v>
      </c>
      <c r="T2430" s="167" t="str">
        <f>IFERROR(IF(Table2[[#This Row],[Date of this request]]-Table2[[#This Row],[Tech Service Date]]&lt;60, "New Hire Rental", "Truck Breakdown"), "New Hire Rental")</f>
        <v>Truck Breakdown</v>
      </c>
      <c r="U2430" s="167" t="str">
        <f>IFERROR(VLOOKUP(Table2[[#This Row],[Enterprise ID]], 'ExistingRental-12.11'!A:H, 7, 0), "Not Open On 12.11")</f>
        <v>Not Open On 12.11</v>
      </c>
      <c r="V2430" s="173">
        <f>IFERROR(VLOOKUP(Table2[[#This Row],[Enterprise ID]],'Tech-ServiceDate'!A:B,2,0), "EitherNewHire or Termed")</f>
        <v>37477</v>
      </c>
    </row>
    <row r="2431" spans="1:22" ht="33.75" customHeight="1">
      <c r="A2431" s="15">
        <v>46091</v>
      </c>
      <c r="B2431" s="7">
        <v>46585</v>
      </c>
      <c r="C2431" s="4" t="s">
        <v>19016</v>
      </c>
      <c r="D2431" s="5" t="s">
        <v>15083</v>
      </c>
      <c r="E2431" s="176" t="str">
        <f t="shared" ref="E2431" si="102">TRIM(B2431)</f>
        <v>46585</v>
      </c>
      <c r="F2431" s="181">
        <f>IFERROR(VLOOKUP(D2431,'TPMS-auto'!A:J, 10,0), "Not-in-TPMS")</f>
        <v>9736260994</v>
      </c>
      <c r="G2431" s="181" t="str">
        <f>IFERROR(VLOOKUP(D2431,'TPMS-auto'!A:J,6,0),"Not-in-TPMS")</f>
        <v>046585</v>
      </c>
      <c r="H2431" s="6" t="s">
        <v>14676</v>
      </c>
      <c r="I2431" s="2" t="s">
        <v>19017</v>
      </c>
      <c r="J2431" s="3" t="s">
        <v>20510</v>
      </c>
      <c r="K2431" s="3" t="s">
        <v>14679</v>
      </c>
      <c r="L2431" s="3" t="s">
        <v>14680</v>
      </c>
      <c r="M2431" s="13"/>
      <c r="N2431" s="3" t="s">
        <v>14680</v>
      </c>
      <c r="O2431" s="3" t="s">
        <v>14680</v>
      </c>
      <c r="P2431" s="166" t="str">
        <f>IFERROR(VLOOKUP(D2431,'TPMS-auto'!A:D, 4,0),"Not-in-TPMS")</f>
        <v>0008380</v>
      </c>
      <c r="Q2431" s="166" t="str">
        <f>VLOOKUP(Table2[[#This Row],[Unit Number]],Ops,3,0)</f>
        <v>Rob &amp; Andrea</v>
      </c>
      <c r="R2431" s="173" t="str">
        <f>IFERROR(VLOOKUP(Table2[[#This Row],[Enterprise ID]], 'ExistingRental-12.11'!A:H, 3, 0), "Not Open On 12.11")</f>
        <v>Not Open On 12.11</v>
      </c>
      <c r="S2431" s="167" t="str">
        <f>IF(Table2[[#This Row],[Start Rental Date]]="New Rental", "New Rental", "Rental Extension Request")</f>
        <v>New Rental</v>
      </c>
      <c r="T2431" s="167" t="str">
        <f>IFERROR(IF(Table2[[#This Row],[Date of this request]]-Table2[[#This Row],[Tech Service Date]]&lt;60, "New Hire Rental", "Truck Breakdown"), "New Hire Rental")</f>
        <v>Truck Breakdown</v>
      </c>
      <c r="U2431" s="167" t="str">
        <f>IFERROR(VLOOKUP(Table2[[#This Row],[Enterprise ID]], 'ExistingRental-12.11'!A:H, 7, 0), "Not Open On 12.11")</f>
        <v>Not Open On 12.11</v>
      </c>
      <c r="V2431" s="173">
        <f>IFERROR(VLOOKUP(Table2[[#This Row],[Enterprise ID]],'Tech-ServiceDate'!A:B,2,0), "EitherNewHire or Termed")</f>
        <v>45886</v>
      </c>
    </row>
    <row r="2432" spans="1:22" ht="33.75" customHeight="1">
      <c r="A2432" s="15">
        <v>46092</v>
      </c>
      <c r="B2432" s="7">
        <v>46821</v>
      </c>
      <c r="C2432" s="4" t="s">
        <v>19310</v>
      </c>
      <c r="D2432" s="5" t="s">
        <v>16571</v>
      </c>
      <c r="E2432" s="176" t="str">
        <f t="shared" ref="E2432" si="103">TRIM(B2432)</f>
        <v>46821</v>
      </c>
      <c r="F2432" s="181">
        <f>IFERROR(VLOOKUP(D2432,'TPMS-auto'!A:J, 10,0), "Not-in-TPMS")</f>
        <v>8643400517</v>
      </c>
      <c r="G2432" s="181" t="str">
        <f>IFERROR(VLOOKUP(D2432,'TPMS-auto'!A:J,6,0),"Not-in-TPMS")</f>
        <v>046821</v>
      </c>
      <c r="H2432" s="6">
        <v>46072</v>
      </c>
      <c r="I2432" s="2" t="s">
        <v>16572</v>
      </c>
      <c r="J2432" s="3" t="s">
        <v>19844</v>
      </c>
      <c r="K2432" s="3" t="s">
        <v>15451</v>
      </c>
      <c r="L2432" s="3" t="s">
        <v>14680</v>
      </c>
      <c r="M2432" s="13"/>
      <c r="N2432" s="3" t="s">
        <v>14680</v>
      </c>
      <c r="O2432" s="3" t="s">
        <v>14680</v>
      </c>
      <c r="P2432" s="166" t="str">
        <f>IFERROR(VLOOKUP(D2432,'TPMS-auto'!A:D, 4,0),"Not-in-TPMS")</f>
        <v>0004766</v>
      </c>
      <c r="Q2432" s="166" t="str">
        <f>VLOOKUP(Table2[[#This Row],[Unit Number]],Ops,3,0)</f>
        <v>Rob &amp; Andrea</v>
      </c>
      <c r="R2432" s="173" t="str">
        <f>IFERROR(VLOOKUP(Table2[[#This Row],[Enterprise ID]], 'ExistingRental-12.11'!A:H, 3, 0), "Not Open On 12.11")</f>
        <v>Not Open On 12.11</v>
      </c>
      <c r="S2432" s="167" t="str">
        <f>IF(Table2[[#This Row],[Start Rental Date]]="New Rental", "New Rental", "Rental Extension Request")</f>
        <v>Rental Extension Request</v>
      </c>
      <c r="T2432" s="167" t="str">
        <f>IFERROR(IF(Table2[[#This Row],[Date of this request]]-Table2[[#This Row],[Tech Service Date]]&lt;60, "New Hire Rental", "Truck Breakdown"), "New Hire Rental")</f>
        <v>Truck Breakdown</v>
      </c>
      <c r="U2432" s="167" t="str">
        <f>IFERROR(VLOOKUP(Table2[[#This Row],[Enterprise ID]], 'ExistingRental-12.11'!A:H, 7, 0), "Not Open On 12.11")</f>
        <v>Not Open On 12.11</v>
      </c>
      <c r="V2432" s="173">
        <f>IFERROR(VLOOKUP(Table2[[#This Row],[Enterprise ID]],'Tech-ServiceDate'!A:B,2,0), "EitherNewHire or Termed")</f>
        <v>45298</v>
      </c>
    </row>
    <row r="2433" spans="1:22" ht="33.75" customHeight="1">
      <c r="A2433" s="15">
        <v>46092</v>
      </c>
      <c r="B2433" s="7">
        <v>47011</v>
      </c>
      <c r="C2433" s="4" t="s">
        <v>20511</v>
      </c>
      <c r="D2433" s="5" t="s">
        <v>20512</v>
      </c>
      <c r="E2433" s="176" t="str">
        <f t="shared" ref="E2433" si="104">TRIM(B2433)</f>
        <v>47011</v>
      </c>
      <c r="F2433" s="181" t="str">
        <f>IFERROR(VLOOKUP(D2433,'TPMS-auto'!A:J, 10,0), "Not-in-TPMS")</f>
        <v>Not-in-TPMS</v>
      </c>
      <c r="G2433" s="181" t="str">
        <f>IFERROR(VLOOKUP(D2433,'TPMS-auto'!A:J,6,0),"Not-in-TPMS")</f>
        <v>Not-in-TPMS</v>
      </c>
      <c r="H2433" s="6">
        <v>46072</v>
      </c>
      <c r="I2433" s="2" t="s">
        <v>20513</v>
      </c>
      <c r="J2433" s="3"/>
      <c r="K2433" s="3" t="s">
        <v>15451</v>
      </c>
      <c r="L2433" s="3" t="s">
        <v>14680</v>
      </c>
      <c r="M2433" s="13"/>
      <c r="N2433" s="3" t="s">
        <v>14680</v>
      </c>
      <c r="O2433" s="3" t="s">
        <v>14680</v>
      </c>
      <c r="P2433" s="166" t="str">
        <f>IFERROR(VLOOKUP(D2433,'TPMS-auto'!A:D, 4,0),"Not-in-TPMS")</f>
        <v>Not-in-TPMS</v>
      </c>
      <c r="Q2433" s="166" t="e">
        <f>VLOOKUP(Table2[[#This Row],[Unit Number]],Ops,3,0)</f>
        <v>#N/A</v>
      </c>
      <c r="R2433" s="173" t="str">
        <f>IFERROR(VLOOKUP(Table2[[#This Row],[Enterprise ID]], 'ExistingRental-12.11'!A:H, 3, 0), "Not Open On 12.11")</f>
        <v>Not Open On 12.11</v>
      </c>
      <c r="S2433" s="167" t="str">
        <f>IF(Table2[[#This Row],[Start Rental Date]]="New Rental", "New Rental", "Rental Extension Request")</f>
        <v>Rental Extension Request</v>
      </c>
      <c r="T2433" s="167" t="str">
        <f>IFERROR(IF(Table2[[#This Row],[Date of this request]]-Table2[[#This Row],[Tech Service Date]]&lt;60, "New Hire Rental", "Truck Breakdown"), "New Hire Rental")</f>
        <v>New Hire Rental</v>
      </c>
      <c r="U2433" s="167" t="str">
        <f>IFERROR(VLOOKUP(Table2[[#This Row],[Enterprise ID]], 'ExistingRental-12.11'!A:H, 7, 0), "Not Open On 12.11")</f>
        <v>Not Open On 12.11</v>
      </c>
      <c r="V2433" s="173" t="str">
        <f>IFERROR(VLOOKUP(Table2[[#This Row],[Enterprise ID]],'Tech-ServiceDate'!A:B,2,0), "EitherNewHire or Termed")</f>
        <v>EitherNewHire or Termed</v>
      </c>
    </row>
    <row r="2434" spans="1:22" ht="33.75" customHeight="1">
      <c r="A2434" s="15">
        <v>46092</v>
      </c>
      <c r="B2434" s="7">
        <v>61165</v>
      </c>
      <c r="C2434" s="4" t="s">
        <v>18083</v>
      </c>
      <c r="D2434" s="5" t="s">
        <v>3345</v>
      </c>
      <c r="E2434" s="176" t="str">
        <f t="shared" ref="E2434" si="105">TRIM(B2434)</f>
        <v>61165</v>
      </c>
      <c r="F2434" s="181">
        <f>IFERROR(VLOOKUP(D2434,'TPMS-auto'!A:J, 10,0), "Not-in-TPMS")</f>
        <v>9369554419</v>
      </c>
      <c r="G2434" s="181" t="str">
        <f>IFERROR(VLOOKUP(D2434,'TPMS-auto'!A:J,6,0),"Not-in-TPMS")</f>
        <v>061165</v>
      </c>
      <c r="H2434" s="6" t="s">
        <v>14676</v>
      </c>
      <c r="I2434" s="2" t="s">
        <v>20514</v>
      </c>
      <c r="J2434" s="3" t="s">
        <v>20515</v>
      </c>
      <c r="K2434" s="3" t="s">
        <v>15451</v>
      </c>
      <c r="L2434" s="3" t="s">
        <v>14680</v>
      </c>
      <c r="M2434" s="13"/>
      <c r="N2434" s="3" t="s">
        <v>14680</v>
      </c>
      <c r="O2434" s="3" t="s">
        <v>14680</v>
      </c>
      <c r="P2434" s="166" t="str">
        <f>IFERROR(VLOOKUP(D2434,'TPMS-auto'!A:D, 4,0),"Not-in-TPMS")</f>
        <v>0008107</v>
      </c>
      <c r="Q2434" s="166" t="str">
        <f>VLOOKUP(Table2[[#This Row],[Unit Number]],Ops,3,0)</f>
        <v>Carol &amp; Tasha</v>
      </c>
      <c r="R2434" s="173">
        <f>IFERROR(VLOOKUP(Table2[[#This Row],[Enterprise ID]], 'ExistingRental-12.11'!A:H, 3, 0), "Not Open On 12.11")</f>
        <v>45992</v>
      </c>
      <c r="S2434" s="167" t="str">
        <f>IF(Table2[[#This Row],[Start Rental Date]]="New Rental", "New Rental", "Rental Extension Request")</f>
        <v>New Rental</v>
      </c>
      <c r="T2434" s="167" t="str">
        <f>IFERROR(IF(Table2[[#This Row],[Date of this request]]-Table2[[#This Row],[Tech Service Date]]&lt;60, "New Hire Rental", "Truck Breakdown"), "New Hire Rental")</f>
        <v>Truck Breakdown</v>
      </c>
      <c r="U2434" s="167" t="str">
        <f>IFERROR(VLOOKUP(Table2[[#This Row],[Enterprise ID]], 'ExistingRental-12.11'!A:H, 7, 0), "Not Open On 12.11")</f>
        <v>DAVID BARRINGER</v>
      </c>
      <c r="V2434" s="173">
        <f>IFERROR(VLOOKUP(Table2[[#This Row],[Enterprise ID]],'Tech-ServiceDate'!A:B,2,0), "EitherNewHire or Termed")</f>
        <v>40091</v>
      </c>
    </row>
    <row r="2435" spans="1:22" ht="33.75" customHeight="1">
      <c r="A2435" s="15">
        <v>46092</v>
      </c>
      <c r="B2435" s="7">
        <v>47135</v>
      </c>
      <c r="C2435" s="4" t="s">
        <v>18249</v>
      </c>
      <c r="D2435" s="5" t="s">
        <v>7440</v>
      </c>
      <c r="E2435" s="176" t="str">
        <f t="shared" ref="E2435" si="106">TRIM(B2435)</f>
        <v>47135</v>
      </c>
      <c r="F2435" s="181">
        <f>IFERROR(VLOOKUP(D2435,'TPMS-auto'!A:J, 10,0), "Not-in-TPMS")</f>
        <v>2766964340</v>
      </c>
      <c r="G2435" s="181" t="str">
        <f>IFERROR(VLOOKUP(D2435,'TPMS-auto'!A:J,6,0),"Not-in-TPMS")</f>
        <v>047135</v>
      </c>
      <c r="H2435" s="6" t="s">
        <v>14676</v>
      </c>
      <c r="I2435" s="2" t="s">
        <v>20516</v>
      </c>
      <c r="J2435" s="3"/>
      <c r="K2435" s="3" t="s">
        <v>15451</v>
      </c>
      <c r="L2435" s="3" t="s">
        <v>14680</v>
      </c>
      <c r="M2435" s="13"/>
      <c r="N2435" s="3" t="s">
        <v>14680</v>
      </c>
      <c r="O2435" s="3" t="s">
        <v>14680</v>
      </c>
      <c r="P2435" s="166" t="str">
        <f>IFERROR(VLOOKUP(D2435,'TPMS-auto'!A:D, 4,0),"Not-in-TPMS")</f>
        <v>0004766</v>
      </c>
      <c r="Q2435" s="166" t="str">
        <f>VLOOKUP(Table2[[#This Row],[Unit Number]],Ops,3,0)</f>
        <v>Rob &amp; Andrea</v>
      </c>
      <c r="R2435" s="173" t="str">
        <f>IFERROR(VLOOKUP(Table2[[#This Row],[Enterprise ID]], 'ExistingRental-12.11'!A:H, 3, 0), "Not Open On 12.11")</f>
        <v>Not Open On 12.11</v>
      </c>
      <c r="S2435" s="167" t="str">
        <f>IF(Table2[[#This Row],[Start Rental Date]]="New Rental", "New Rental", "Rental Extension Request")</f>
        <v>New Rental</v>
      </c>
      <c r="T2435" s="167" t="str">
        <f>IFERROR(IF(Table2[[#This Row],[Date of this request]]-Table2[[#This Row],[Tech Service Date]]&lt;60, "New Hire Rental", "Truck Breakdown"), "New Hire Rental")</f>
        <v>Truck Breakdown</v>
      </c>
      <c r="U2435" s="167" t="str">
        <f>IFERROR(VLOOKUP(Table2[[#This Row],[Enterprise ID]], 'ExistingRental-12.11'!A:H, 7, 0), "Not Open On 12.11")</f>
        <v>Not Open On 12.11</v>
      </c>
      <c r="V2435" s="173">
        <f>IFERROR(VLOOKUP(Table2[[#This Row],[Enterprise ID]],'Tech-ServiceDate'!A:B,2,0), "EitherNewHire or Termed")</f>
        <v>29936</v>
      </c>
    </row>
    <row r="2436" spans="1:22" ht="33.75" customHeight="1">
      <c r="A2436" s="15">
        <v>46092</v>
      </c>
      <c r="B2436" s="7">
        <v>46499</v>
      </c>
      <c r="C2436" s="4" t="s">
        <v>20517</v>
      </c>
      <c r="D2436" s="5" t="s">
        <v>20518</v>
      </c>
      <c r="E2436" s="176" t="str">
        <f t="shared" ref="E2436" si="107">TRIM(B2436)</f>
        <v>46499</v>
      </c>
      <c r="F2436" s="181" t="str">
        <f>IFERROR(VLOOKUP(D2436,'TPMS-auto'!A:J, 10,0), "Not-in-TPMS")</f>
        <v>Not-in-TPMS</v>
      </c>
      <c r="G2436" s="181" t="str">
        <f>IFERROR(VLOOKUP(D2436,'TPMS-auto'!A:J,6,0),"Not-in-TPMS")</f>
        <v>Not-in-TPMS</v>
      </c>
      <c r="H2436" s="6" t="s">
        <v>14676</v>
      </c>
      <c r="I2436" s="2"/>
      <c r="J2436" s="3" t="s">
        <v>17928</v>
      </c>
      <c r="K2436" s="3" t="s">
        <v>15451</v>
      </c>
      <c r="L2436" s="3" t="s">
        <v>14680</v>
      </c>
      <c r="M2436" s="13"/>
      <c r="N2436" s="3" t="s">
        <v>14680</v>
      </c>
      <c r="O2436" s="3" t="s">
        <v>14680</v>
      </c>
      <c r="P2436" s="166" t="str">
        <f>IFERROR(VLOOKUP(D2436,'TPMS-auto'!A:D, 4,0),"Not-in-TPMS")</f>
        <v>Not-in-TPMS</v>
      </c>
      <c r="Q2436" s="166" t="e">
        <f>VLOOKUP(Table2[[#This Row],[Unit Number]],Ops,3,0)</f>
        <v>#N/A</v>
      </c>
      <c r="R2436" s="173" t="str">
        <f>IFERROR(VLOOKUP(Table2[[#This Row],[Enterprise ID]], 'ExistingRental-12.11'!A:H, 3, 0), "Not Open On 12.11")</f>
        <v>Not Open On 12.11</v>
      </c>
      <c r="S2436" s="167" t="str">
        <f>IF(Table2[[#This Row],[Start Rental Date]]="New Rental", "New Rental", "Rental Extension Request")</f>
        <v>New Rental</v>
      </c>
      <c r="T2436" s="167" t="str">
        <f>IFERROR(IF(Table2[[#This Row],[Date of this request]]-Table2[[#This Row],[Tech Service Date]]&lt;60, "New Hire Rental", "Truck Breakdown"), "New Hire Rental")</f>
        <v>New Hire Rental</v>
      </c>
      <c r="U2436" s="167" t="str">
        <f>IFERROR(VLOOKUP(Table2[[#This Row],[Enterprise ID]], 'ExistingRental-12.11'!A:H, 7, 0), "Not Open On 12.11")</f>
        <v>Not Open On 12.11</v>
      </c>
      <c r="V2436" s="173" t="str">
        <f>IFERROR(VLOOKUP(Table2[[#This Row],[Enterprise ID]],'Tech-ServiceDate'!A:B,2,0), "EitherNewHire or Termed")</f>
        <v>EitherNewHire or Termed</v>
      </c>
    </row>
    <row r="2437" spans="1:22" ht="33.75" customHeight="1">
      <c r="A2437" s="15">
        <v>46092</v>
      </c>
      <c r="B2437" s="7">
        <v>36198</v>
      </c>
      <c r="C2437" s="4" t="s">
        <v>20519</v>
      </c>
      <c r="D2437" s="5" t="s">
        <v>20520</v>
      </c>
      <c r="E2437" s="176" t="str">
        <f t="shared" ref="E2437" si="108">TRIM(B2437)</f>
        <v>36198</v>
      </c>
      <c r="F2437" s="181" t="str">
        <f>IFERROR(VLOOKUP(D2437,'TPMS-auto'!A:J, 10,0), "Not-in-TPMS")</f>
        <v>Not-in-TPMS</v>
      </c>
      <c r="G2437" s="181" t="str">
        <f>IFERROR(VLOOKUP(D2437,'TPMS-auto'!A:J,6,0),"Not-in-TPMS")</f>
        <v>Not-in-TPMS</v>
      </c>
      <c r="H2437" s="6" t="s">
        <v>14676</v>
      </c>
      <c r="I2437" s="2"/>
      <c r="J2437" s="3" t="s">
        <v>17928</v>
      </c>
      <c r="K2437" s="3" t="s">
        <v>15451</v>
      </c>
      <c r="L2437" s="3" t="s">
        <v>14680</v>
      </c>
      <c r="M2437" s="13"/>
      <c r="N2437" s="3" t="s">
        <v>14680</v>
      </c>
      <c r="O2437" s="3" t="s">
        <v>14680</v>
      </c>
      <c r="P2437" s="166" t="str">
        <f>IFERROR(VLOOKUP(D2437,'TPMS-auto'!A:D, 4,0),"Not-in-TPMS")</f>
        <v>Not-in-TPMS</v>
      </c>
      <c r="Q2437" s="166" t="e">
        <f>VLOOKUP(Table2[[#This Row],[Unit Number]],Ops,3,0)</f>
        <v>#N/A</v>
      </c>
      <c r="R2437" s="173" t="str">
        <f>IFERROR(VLOOKUP(Table2[[#This Row],[Enterprise ID]], 'ExistingRental-12.11'!A:H, 3, 0), "Not Open On 12.11")</f>
        <v>Not Open On 12.11</v>
      </c>
      <c r="S2437" s="167" t="str">
        <f>IF(Table2[[#This Row],[Start Rental Date]]="New Rental", "New Rental", "Rental Extension Request")</f>
        <v>New Rental</v>
      </c>
      <c r="T2437" s="167" t="str">
        <f>IFERROR(IF(Table2[[#This Row],[Date of this request]]-Table2[[#This Row],[Tech Service Date]]&lt;60, "New Hire Rental", "Truck Breakdown"), "New Hire Rental")</f>
        <v>New Hire Rental</v>
      </c>
      <c r="U2437" s="167" t="str">
        <f>IFERROR(VLOOKUP(Table2[[#This Row],[Enterprise ID]], 'ExistingRental-12.11'!A:H, 7, 0), "Not Open On 12.11")</f>
        <v>Not Open On 12.11</v>
      </c>
      <c r="V2437" s="173" t="str">
        <f>IFERROR(VLOOKUP(Table2[[#This Row],[Enterprise ID]],'Tech-ServiceDate'!A:B,2,0), "EitherNewHire or Termed")</f>
        <v>EitherNewHire or Termed</v>
      </c>
    </row>
    <row r="2438" spans="1:22" ht="33.75" customHeight="1">
      <c r="A2438" s="15">
        <v>46092</v>
      </c>
      <c r="B2438" s="7">
        <v>61467</v>
      </c>
      <c r="C2438" s="4" t="s">
        <v>17455</v>
      </c>
      <c r="D2438" s="5" t="s">
        <v>5883</v>
      </c>
      <c r="E2438" s="176" t="str">
        <f t="shared" ref="E2438:E2455" si="109">TRIM(B2438)</f>
        <v>61467</v>
      </c>
      <c r="F2438" s="181">
        <f>IFERROR(VLOOKUP(D2438,'TPMS-auto'!A:J, 10,0), "Not-in-TPMS")</f>
        <v>4058686617</v>
      </c>
      <c r="G2438" s="181" t="str">
        <f>IFERROR(VLOOKUP(D2438,'TPMS-auto'!A:J,6,0),"Not-in-TPMS")</f>
        <v>061467</v>
      </c>
      <c r="H2438" s="6" t="s">
        <v>14676</v>
      </c>
      <c r="I2438" s="2" t="s">
        <v>20521</v>
      </c>
      <c r="J2438" s="3" t="s">
        <v>16076</v>
      </c>
      <c r="K2438" s="3" t="s">
        <v>15451</v>
      </c>
      <c r="L2438" s="3" t="s">
        <v>14680</v>
      </c>
      <c r="M2438" s="13"/>
      <c r="N2438" s="3" t="s">
        <v>14680</v>
      </c>
      <c r="O2438" s="3" t="s">
        <v>14680</v>
      </c>
      <c r="P2438" s="166" t="str">
        <f>IFERROR(VLOOKUP(D2438,'TPMS-auto'!A:D, 4,0),"Not-in-TPMS")</f>
        <v>0008420</v>
      </c>
      <c r="Q2438" s="166" t="str">
        <f>VLOOKUP(Table2[[#This Row],[Unit Number]],Ops,3,0)</f>
        <v>Rob &amp; Andrea</v>
      </c>
      <c r="R2438" s="173">
        <f>IFERROR(VLOOKUP(Table2[[#This Row],[Enterprise ID]], 'ExistingRental-12.11'!A:H, 3, 0), "Not Open On 12.11")</f>
        <v>45973</v>
      </c>
      <c r="S2438" s="167" t="str">
        <f>IF(Table2[[#This Row],[Start Rental Date]]="New Rental", "New Rental", "Rental Extension Request")</f>
        <v>New Rental</v>
      </c>
      <c r="T2438" s="167" t="str">
        <f>IFERROR(IF(Table2[[#This Row],[Date of this request]]-Table2[[#This Row],[Tech Service Date]]&lt;60, "New Hire Rental", "Truck Breakdown"), "New Hire Rental")</f>
        <v>Truck Breakdown</v>
      </c>
      <c r="U2438" s="167" t="str">
        <f>IFERROR(VLOOKUP(Table2[[#This Row],[Enterprise ID]], 'ExistingRental-12.11'!A:H, 7, 0), "Not Open On 12.11")</f>
        <v>HAROLD LEWIS</v>
      </c>
      <c r="V2438" s="173">
        <f>IFERROR(VLOOKUP(Table2[[#This Row],[Enterprise ID]],'Tech-ServiceDate'!A:B,2,0), "EitherNewHire or Termed")</f>
        <v>30837</v>
      </c>
    </row>
    <row r="2439" spans="1:22" ht="33.75" customHeight="1">
      <c r="A2439" s="15">
        <v>46092</v>
      </c>
      <c r="B2439" s="7">
        <v>23875</v>
      </c>
      <c r="C2439" s="4" t="s">
        <v>20522</v>
      </c>
      <c r="D2439" s="5" t="s">
        <v>15933</v>
      </c>
      <c r="E2439" s="176" t="str">
        <f t="shared" si="109"/>
        <v>23875</v>
      </c>
      <c r="F2439" s="181">
        <f>IFERROR(VLOOKUP(D2439,'TPMS-auto'!A:J, 10,0), "Not-in-TPMS")</f>
        <v>8158142916</v>
      </c>
      <c r="G2439" s="181" t="str">
        <f>IFERROR(VLOOKUP(D2439,'TPMS-auto'!A:J,6,0),"Not-in-TPMS")</f>
        <v>023875</v>
      </c>
      <c r="H2439" s="6">
        <v>46079</v>
      </c>
      <c r="I2439" s="2" t="s">
        <v>20523</v>
      </c>
      <c r="J2439" s="3" t="s">
        <v>20524</v>
      </c>
      <c r="K2439" s="3" t="s">
        <v>15451</v>
      </c>
      <c r="L2439" s="3" t="s">
        <v>14680</v>
      </c>
      <c r="M2439" s="13"/>
      <c r="N2439" s="3" t="s">
        <v>14680</v>
      </c>
      <c r="O2439" s="3" t="s">
        <v>14680</v>
      </c>
      <c r="P2439" s="166" t="str">
        <f>IFERROR(VLOOKUP(D2439,'TPMS-auto'!A:D, 4,0),"Not-in-TPMS")</f>
        <v>0008555</v>
      </c>
      <c r="Q2439" s="166" t="str">
        <f>VLOOKUP(Table2[[#This Row],[Unit Number]],Ops,3,0)</f>
        <v>Monica, Cheryl &amp; Machell</v>
      </c>
      <c r="R2439" s="173" t="str">
        <f>IFERROR(VLOOKUP(Table2[[#This Row],[Enterprise ID]], 'ExistingRental-12.11'!A:H, 3, 0), "Not Open On 12.11")</f>
        <v>Not Open On 12.11</v>
      </c>
      <c r="S2439" s="167" t="str">
        <f>IF(Table2[[#This Row],[Start Rental Date]]="New Rental", "New Rental", "Rental Extension Request")</f>
        <v>Rental Extension Request</v>
      </c>
      <c r="T2439" s="167" t="str">
        <f>IFERROR(IF(Table2[[#This Row],[Date of this request]]-Table2[[#This Row],[Tech Service Date]]&lt;60, "New Hire Rental", "Truck Breakdown"), "New Hire Rental")</f>
        <v>Truck Breakdown</v>
      </c>
      <c r="U2439" s="167" t="str">
        <f>IFERROR(VLOOKUP(Table2[[#This Row],[Enterprise ID]], 'ExistingRental-12.11'!A:H, 7, 0), "Not Open On 12.11")</f>
        <v>Not Open On 12.11</v>
      </c>
      <c r="V2439" s="173">
        <f>IFERROR(VLOOKUP(Table2[[#This Row],[Enterprise ID]],'Tech-ServiceDate'!A:B,2,0), "EitherNewHire or Termed")</f>
        <v>45921</v>
      </c>
    </row>
    <row r="2440" spans="1:22" ht="33.75" customHeight="1">
      <c r="A2440" s="15">
        <v>46092</v>
      </c>
      <c r="B2440" s="7">
        <v>37306</v>
      </c>
      <c r="C2440" s="4" t="s">
        <v>19377</v>
      </c>
      <c r="D2440" s="5" t="s">
        <v>15386</v>
      </c>
      <c r="E2440" s="176" t="str">
        <f t="shared" si="109"/>
        <v>37306</v>
      </c>
      <c r="F2440" s="181">
        <f>IFERROR(VLOOKUP(D2440,'TPMS-auto'!A:J, 10,0), "Not-in-TPMS")</f>
        <v>5856644977</v>
      </c>
      <c r="G2440" s="181" t="str">
        <f>IFERROR(VLOOKUP(D2440,'TPMS-auto'!A:J,6,0),"Not-in-TPMS")</f>
        <v>037306</v>
      </c>
      <c r="H2440" s="6">
        <v>46043</v>
      </c>
      <c r="I2440" s="2" t="s">
        <v>18963</v>
      </c>
      <c r="J2440" s="3" t="s">
        <v>19615</v>
      </c>
      <c r="K2440" s="3" t="s">
        <v>15451</v>
      </c>
      <c r="L2440" s="3" t="s">
        <v>14680</v>
      </c>
      <c r="M2440" s="13"/>
      <c r="N2440" s="3" t="s">
        <v>14680</v>
      </c>
      <c r="O2440" s="3" t="s">
        <v>14680</v>
      </c>
      <c r="P2440" s="166" t="str">
        <f>IFERROR(VLOOKUP(D2440,'TPMS-auto'!A:D, 4,0),"Not-in-TPMS")</f>
        <v>0007670</v>
      </c>
      <c r="Q2440" s="166" t="str">
        <f>VLOOKUP(Table2[[#This Row],[Unit Number]],Ops,3,0)</f>
        <v>Rob &amp; Andrea</v>
      </c>
      <c r="R2440" s="173">
        <f>IFERROR(VLOOKUP(Table2[[#This Row],[Enterprise ID]], 'ExistingRental-12.11'!A:H, 3, 0), "Not Open On 12.11")</f>
        <v>45989</v>
      </c>
      <c r="S2440" s="167" t="str">
        <f>IF(Table2[[#This Row],[Start Rental Date]]="New Rental", "New Rental", "Rental Extension Request")</f>
        <v>Rental Extension Request</v>
      </c>
      <c r="T2440" s="167" t="str">
        <f>IFERROR(IF(Table2[[#This Row],[Date of this request]]-Table2[[#This Row],[Tech Service Date]]&lt;60, "New Hire Rental", "Truck Breakdown"), "New Hire Rental")</f>
        <v>Truck Breakdown</v>
      </c>
      <c r="U2440" s="167" t="str">
        <f>IFERROR(VLOOKUP(Table2[[#This Row],[Enterprise ID]], 'ExistingRental-12.11'!A:H, 7, 0), "Not Open On 12.11")</f>
        <v>BRETT WOLFF</v>
      </c>
      <c r="V2440" s="173">
        <f>IFERROR(VLOOKUP(Table2[[#This Row],[Enterprise ID]],'Tech-ServiceDate'!A:B,2,0), "EitherNewHire or Termed")</f>
        <v>44917</v>
      </c>
    </row>
    <row r="2441" spans="1:22" ht="33.75" customHeight="1">
      <c r="A2441" s="15">
        <v>46092</v>
      </c>
      <c r="B2441" s="7">
        <v>61591</v>
      </c>
      <c r="C2441" s="4" t="s">
        <v>20525</v>
      </c>
      <c r="D2441" s="5" t="s">
        <v>7391</v>
      </c>
      <c r="E2441" s="176" t="str">
        <f t="shared" si="109"/>
        <v>61591</v>
      </c>
      <c r="F2441" s="181" t="str">
        <f>IFERROR(VLOOKUP(D2441,'TPMS-auto'!A:J, 10,0), "Not-in-TPMS")</f>
        <v>Not-in-TPMS</v>
      </c>
      <c r="G2441" s="181" t="str">
        <f>IFERROR(VLOOKUP(D2441,'TPMS-auto'!A:J,6,0),"Not-in-TPMS")</f>
        <v>Not-in-TPMS</v>
      </c>
      <c r="H2441" s="6" t="s">
        <v>14676</v>
      </c>
      <c r="I2441" s="2" t="s">
        <v>20526</v>
      </c>
      <c r="J2441" s="3" t="s">
        <v>20527</v>
      </c>
      <c r="K2441" s="3" t="s">
        <v>15451</v>
      </c>
      <c r="L2441" s="3" t="s">
        <v>14680</v>
      </c>
      <c r="M2441" s="13"/>
      <c r="N2441" s="3" t="s">
        <v>14680</v>
      </c>
      <c r="O2441" s="3" t="s">
        <v>14680</v>
      </c>
      <c r="P2441" s="166" t="str">
        <f>IFERROR(VLOOKUP(D2441,'TPMS-auto'!A:D, 4,0),"Not-in-TPMS")</f>
        <v>Not-in-TPMS</v>
      </c>
      <c r="Q2441" s="166" t="e">
        <f>VLOOKUP(Table2[[#This Row],[Unit Number]],Ops,3,0)</f>
        <v>#N/A</v>
      </c>
      <c r="R2441" s="173" t="str">
        <f>IFERROR(VLOOKUP(Table2[[#This Row],[Enterprise ID]], 'ExistingRental-12.11'!A:H, 3, 0), "Not Open On 12.11")</f>
        <v>Not Open On 12.11</v>
      </c>
      <c r="S2441" s="167" t="str">
        <f>IF(Table2[[#This Row],[Start Rental Date]]="New Rental", "New Rental", "Rental Extension Request")</f>
        <v>New Rental</v>
      </c>
      <c r="T2441" s="167" t="str">
        <f>IFERROR(IF(Table2[[#This Row],[Date of this request]]-Table2[[#This Row],[Tech Service Date]]&lt;60, "New Hire Rental", "Truck Breakdown"), "New Hire Rental")</f>
        <v>Truck Breakdown</v>
      </c>
      <c r="U2441" s="167" t="str">
        <f>IFERROR(VLOOKUP(Table2[[#This Row],[Enterprise ID]], 'ExistingRental-12.11'!A:H, 7, 0), "Not Open On 12.11")</f>
        <v>Not Open On 12.11</v>
      </c>
      <c r="V2441" s="173">
        <f>IFERROR(VLOOKUP(Table2[[#This Row],[Enterprise ID]],'Tech-ServiceDate'!A:B,2,0), "EitherNewHire or Termed")</f>
        <v>36244</v>
      </c>
    </row>
    <row r="2442" spans="1:22" ht="33.75" customHeight="1">
      <c r="A2442" s="15">
        <v>46092</v>
      </c>
      <c r="B2442" s="7">
        <v>23473</v>
      </c>
      <c r="C2442" s="4" t="s">
        <v>19890</v>
      </c>
      <c r="D2442" s="5" t="s">
        <v>19891</v>
      </c>
      <c r="E2442" s="176" t="str">
        <f t="shared" si="109"/>
        <v>23473</v>
      </c>
      <c r="F2442" s="181">
        <f>IFERROR(VLOOKUP(D2442,'TPMS-auto'!A:J, 10,0), "Not-in-TPMS")</f>
        <v>6624912019</v>
      </c>
      <c r="G2442" s="181" t="str">
        <f>IFERROR(VLOOKUP(D2442,'TPMS-auto'!A:J,6,0),"Not-in-TPMS")</f>
        <v>023473</v>
      </c>
      <c r="H2442" s="6">
        <v>46065</v>
      </c>
      <c r="I2442" s="2" t="s">
        <v>19892</v>
      </c>
      <c r="J2442" s="3" t="s">
        <v>19952</v>
      </c>
      <c r="K2442" s="3" t="s">
        <v>15451</v>
      </c>
      <c r="L2442" s="3" t="s">
        <v>14680</v>
      </c>
      <c r="M2442" s="13"/>
      <c r="N2442" s="3" t="s">
        <v>14680</v>
      </c>
      <c r="O2442" s="3" t="s">
        <v>14680</v>
      </c>
      <c r="P2442" s="166" t="str">
        <f>IFERROR(VLOOKUP(D2442,'TPMS-auto'!A:D, 4,0),"Not-in-TPMS")</f>
        <v>0008206</v>
      </c>
      <c r="Q2442" s="166" t="str">
        <f>VLOOKUP(Table2[[#This Row],[Unit Number]],Ops,3,0)</f>
        <v>Monica, Cheryl &amp; Machell</v>
      </c>
      <c r="R2442" s="173" t="str">
        <f>IFERROR(VLOOKUP(Table2[[#This Row],[Enterprise ID]], 'ExistingRental-12.11'!A:H, 3, 0), "Not Open On 12.11")</f>
        <v>Not Open On 12.11</v>
      </c>
      <c r="S2442" s="167" t="str">
        <f>IF(Table2[[#This Row],[Start Rental Date]]="New Rental", "New Rental", "Rental Extension Request")</f>
        <v>Rental Extension Request</v>
      </c>
      <c r="T2442" s="167" t="str">
        <f>IFERROR(IF(Table2[[#This Row],[Date of this request]]-Table2[[#This Row],[Tech Service Date]]&lt;60, "New Hire Rental", "Truck Breakdown"), "New Hire Rental")</f>
        <v>Truck Breakdown</v>
      </c>
      <c r="U2442" s="167" t="str">
        <f>IFERROR(VLOOKUP(Table2[[#This Row],[Enterprise ID]], 'ExistingRental-12.11'!A:H, 7, 0), "Not Open On 12.11")</f>
        <v>Not Open On 12.11</v>
      </c>
      <c r="V2442" s="173">
        <f>IFERROR(VLOOKUP(Table2[[#This Row],[Enterprise ID]],'Tech-ServiceDate'!A:B,2,0), "EitherNewHire or Termed")</f>
        <v>45921</v>
      </c>
    </row>
    <row r="2443" spans="1:22" ht="33.75" customHeight="1">
      <c r="A2443" s="15">
        <v>46092</v>
      </c>
      <c r="B2443" s="7">
        <v>61467</v>
      </c>
      <c r="C2443" s="4" t="s">
        <v>17455</v>
      </c>
      <c r="D2443" s="5" t="s">
        <v>5883</v>
      </c>
      <c r="E2443" s="176" t="str">
        <f t="shared" si="109"/>
        <v>61467</v>
      </c>
      <c r="F2443" s="181">
        <f>IFERROR(VLOOKUP(D2443,'TPMS-auto'!A:J, 10,0), "Not-in-TPMS")</f>
        <v>4058686617</v>
      </c>
      <c r="G2443" s="181" t="str">
        <f>IFERROR(VLOOKUP(D2443,'TPMS-auto'!A:J,6,0),"Not-in-TPMS")</f>
        <v>061467</v>
      </c>
      <c r="H2443" s="6" t="s">
        <v>14676</v>
      </c>
      <c r="I2443" s="2" t="s">
        <v>20528</v>
      </c>
      <c r="J2443" s="3" t="s">
        <v>16076</v>
      </c>
      <c r="K2443" s="3" t="s">
        <v>15451</v>
      </c>
      <c r="L2443" s="3" t="s">
        <v>14680</v>
      </c>
      <c r="M2443" s="13"/>
      <c r="N2443" s="3" t="s">
        <v>14680</v>
      </c>
      <c r="O2443" s="3" t="s">
        <v>14680</v>
      </c>
      <c r="P2443" s="166" t="str">
        <f>IFERROR(VLOOKUP(D2443,'TPMS-auto'!A:D, 4,0),"Not-in-TPMS")</f>
        <v>0008420</v>
      </c>
      <c r="Q2443" s="166" t="str">
        <f>VLOOKUP(Table2[[#This Row],[Unit Number]],Ops,3,0)</f>
        <v>Rob &amp; Andrea</v>
      </c>
      <c r="R2443" s="173">
        <f>IFERROR(VLOOKUP(Table2[[#This Row],[Enterprise ID]], 'ExistingRental-12.11'!A:H, 3, 0), "Not Open On 12.11")</f>
        <v>45973</v>
      </c>
      <c r="S2443" s="167" t="str">
        <f>IF(Table2[[#This Row],[Start Rental Date]]="New Rental", "New Rental", "Rental Extension Request")</f>
        <v>New Rental</v>
      </c>
      <c r="T2443" s="167" t="str">
        <f>IFERROR(IF(Table2[[#This Row],[Date of this request]]-Table2[[#This Row],[Tech Service Date]]&lt;60, "New Hire Rental", "Truck Breakdown"), "New Hire Rental")</f>
        <v>Truck Breakdown</v>
      </c>
      <c r="U2443" s="167" t="str">
        <f>IFERROR(VLOOKUP(Table2[[#This Row],[Enterprise ID]], 'ExistingRental-12.11'!A:H, 7, 0), "Not Open On 12.11")</f>
        <v>HAROLD LEWIS</v>
      </c>
      <c r="V2443" s="173">
        <f>IFERROR(VLOOKUP(Table2[[#This Row],[Enterprise ID]],'Tech-ServiceDate'!A:B,2,0), "EitherNewHire or Termed")</f>
        <v>30837</v>
      </c>
    </row>
    <row r="2444" spans="1:22" ht="33.75" customHeight="1">
      <c r="A2444" s="15">
        <v>46092</v>
      </c>
      <c r="B2444" s="7">
        <v>36221</v>
      </c>
      <c r="C2444" s="4" t="s">
        <v>20388</v>
      </c>
      <c r="D2444" s="5" t="s">
        <v>20389</v>
      </c>
      <c r="E2444" s="176" t="str">
        <f t="shared" si="109"/>
        <v>36221</v>
      </c>
      <c r="F2444" s="181" t="str">
        <f>IFERROR(VLOOKUP(D2444,'TPMS-auto'!A:J, 10,0), "Not-in-TPMS")</f>
        <v>Not-in-TPMS</v>
      </c>
      <c r="G2444" s="181" t="str">
        <f>IFERROR(VLOOKUP(D2444,'TPMS-auto'!A:J,6,0),"Not-in-TPMS")</f>
        <v>Not-in-TPMS</v>
      </c>
      <c r="H2444" s="6">
        <v>46087</v>
      </c>
      <c r="I2444" s="2"/>
      <c r="J2444" s="3" t="s">
        <v>17928</v>
      </c>
      <c r="K2444" s="3" t="s">
        <v>15451</v>
      </c>
      <c r="L2444" s="3" t="s">
        <v>14680</v>
      </c>
      <c r="M2444" s="13"/>
      <c r="N2444" s="3" t="s">
        <v>14680</v>
      </c>
      <c r="O2444" s="3" t="s">
        <v>14680</v>
      </c>
      <c r="P2444" s="166" t="str">
        <f>IFERROR(VLOOKUP(D2444,'TPMS-auto'!A:D, 4,0),"Not-in-TPMS")</f>
        <v>Not-in-TPMS</v>
      </c>
      <c r="Q2444" s="166" t="e">
        <f>VLOOKUP(Table2[[#This Row],[Unit Number]],Ops,3,0)</f>
        <v>#N/A</v>
      </c>
      <c r="R2444" s="173" t="str">
        <f>IFERROR(VLOOKUP(Table2[[#This Row],[Enterprise ID]], 'ExistingRental-12.11'!A:H, 3, 0), "Not Open On 12.11")</f>
        <v>Not Open On 12.11</v>
      </c>
      <c r="S2444" s="167" t="str">
        <f>IF(Table2[[#This Row],[Start Rental Date]]="New Rental", "New Rental", "Rental Extension Request")</f>
        <v>Rental Extension Request</v>
      </c>
      <c r="T2444" s="167" t="str">
        <f>IFERROR(IF(Table2[[#This Row],[Date of this request]]-Table2[[#This Row],[Tech Service Date]]&lt;60, "New Hire Rental", "Truck Breakdown"), "New Hire Rental")</f>
        <v>New Hire Rental</v>
      </c>
      <c r="U2444" s="167" t="str">
        <f>IFERROR(VLOOKUP(Table2[[#This Row],[Enterprise ID]], 'ExistingRental-12.11'!A:H, 7, 0), "Not Open On 12.11")</f>
        <v>Not Open On 12.11</v>
      </c>
      <c r="V2444" s="173" t="str">
        <f>IFERROR(VLOOKUP(Table2[[#This Row],[Enterprise ID]],'Tech-ServiceDate'!A:B,2,0), "EitherNewHire or Termed")</f>
        <v>EitherNewHire or Termed</v>
      </c>
    </row>
    <row r="2445" spans="1:22" ht="33.75" customHeight="1">
      <c r="A2445" s="15">
        <v>46092</v>
      </c>
      <c r="B2445" s="7">
        <v>24093</v>
      </c>
      <c r="C2445" s="4" t="s">
        <v>20529</v>
      </c>
      <c r="D2445" s="5" t="s">
        <v>20530</v>
      </c>
      <c r="E2445" s="176" t="str">
        <f t="shared" si="109"/>
        <v>24093</v>
      </c>
      <c r="F2445" s="181">
        <f>IFERROR(VLOOKUP(D2445,'TPMS-auto'!A:J, 10,0), "Not-in-TPMS")</f>
        <v>6025561459</v>
      </c>
      <c r="G2445" s="181" t="str">
        <f>IFERROR(VLOOKUP(D2445,'TPMS-auto'!A:J,6,0),"Not-in-TPMS")</f>
        <v>061865</v>
      </c>
      <c r="H2445" s="6" t="s">
        <v>14676</v>
      </c>
      <c r="I2445" s="2" t="s">
        <v>20531</v>
      </c>
      <c r="J2445" s="3" t="s">
        <v>20532</v>
      </c>
      <c r="K2445" s="3" t="s">
        <v>15451</v>
      </c>
      <c r="L2445" s="3" t="s">
        <v>14680</v>
      </c>
      <c r="M2445" s="13"/>
      <c r="N2445" s="3" t="s">
        <v>14680</v>
      </c>
      <c r="O2445" s="3" t="s">
        <v>14680</v>
      </c>
      <c r="P2445" s="166" t="str">
        <f>IFERROR(VLOOKUP(D2445,'TPMS-auto'!A:D, 4,0),"Not-in-TPMS")</f>
        <v>0007088</v>
      </c>
      <c r="Q2445" s="166" t="str">
        <f>VLOOKUP(Table2[[#This Row],[Unit Number]],Ops,3,0)</f>
        <v>Carol &amp; Tasha</v>
      </c>
      <c r="R2445" s="173" t="str">
        <f>IFERROR(VLOOKUP(Table2[[#This Row],[Enterprise ID]], 'ExistingRental-12.11'!A:H, 3, 0), "Not Open On 12.11")</f>
        <v>Not Open On 12.11</v>
      </c>
      <c r="S2445" s="167" t="str">
        <f>IF(Table2[[#This Row],[Start Rental Date]]="New Rental", "New Rental", "Rental Extension Request")</f>
        <v>New Rental</v>
      </c>
      <c r="T2445" s="167" t="str">
        <f>IFERROR(IF(Table2[[#This Row],[Date of this request]]-Table2[[#This Row],[Tech Service Date]]&lt;60, "New Hire Rental", "Truck Breakdown"), "New Hire Rental")</f>
        <v>Truck Breakdown</v>
      </c>
      <c r="U2445" s="167" t="str">
        <f>IFERROR(VLOOKUP(Table2[[#This Row],[Enterprise ID]], 'ExistingRental-12.11'!A:H, 7, 0), "Not Open On 12.11")</f>
        <v>Not Open On 12.11</v>
      </c>
      <c r="V2445" s="173">
        <f>IFERROR(VLOOKUP(Table2[[#This Row],[Enterprise ID]],'Tech-ServiceDate'!A:B,2,0), "EitherNewHire or Termed")</f>
        <v>44747</v>
      </c>
    </row>
    <row r="2446" spans="1:22" ht="33.75" customHeight="1">
      <c r="A2446" s="15">
        <v>46092</v>
      </c>
      <c r="B2446" s="7">
        <v>46209</v>
      </c>
      <c r="C2446" s="4" t="s">
        <v>20533</v>
      </c>
      <c r="D2446" s="5"/>
      <c r="E2446" s="176" t="str">
        <f t="shared" si="109"/>
        <v>46209</v>
      </c>
      <c r="F2446" s="181" t="str">
        <f>IFERROR(VLOOKUP(D2446,'TPMS-auto'!A:J, 10,0), "Not-in-TPMS")</f>
        <v>Not-in-TPMS</v>
      </c>
      <c r="G2446" s="181" t="str">
        <f>IFERROR(VLOOKUP(D2446,'TPMS-auto'!A:J,6,0),"Not-in-TPMS")</f>
        <v>Not-in-TPMS</v>
      </c>
      <c r="H2446" s="6">
        <v>46065</v>
      </c>
      <c r="I2446" s="2" t="s">
        <v>17741</v>
      </c>
      <c r="J2446" s="3" t="s">
        <v>20534</v>
      </c>
      <c r="K2446" s="3" t="s">
        <v>15451</v>
      </c>
      <c r="L2446" s="3" t="s">
        <v>14680</v>
      </c>
      <c r="M2446" s="13"/>
      <c r="N2446" s="3" t="s">
        <v>14680</v>
      </c>
      <c r="O2446" s="3" t="s">
        <v>14680</v>
      </c>
      <c r="P2446" s="166" t="str">
        <f>IFERROR(VLOOKUP(D2446,'TPMS-auto'!A:D, 4,0),"Not-in-TPMS")</f>
        <v>Not-in-TPMS</v>
      </c>
      <c r="Q2446" s="166" t="e">
        <f>VLOOKUP(Table2[[#This Row],[Unit Number]],Ops,3,0)</f>
        <v>#N/A</v>
      </c>
      <c r="R2446" s="173" t="str">
        <f>IFERROR(VLOOKUP(Table2[[#This Row],[Enterprise ID]], 'ExistingRental-12.11'!A:H, 3, 0), "Not Open On 12.11")</f>
        <v>Not Open On 12.11</v>
      </c>
      <c r="S2446" s="167" t="str">
        <f>IF(Table2[[#This Row],[Start Rental Date]]="New Rental", "New Rental", "Rental Extension Request")</f>
        <v>Rental Extension Request</v>
      </c>
      <c r="T2446" s="167" t="str">
        <f>IFERROR(IF(Table2[[#This Row],[Date of this request]]-Table2[[#This Row],[Tech Service Date]]&lt;60, "New Hire Rental", "Truck Breakdown"), "New Hire Rental")</f>
        <v>New Hire Rental</v>
      </c>
      <c r="U2446" s="167" t="str">
        <f>IFERROR(VLOOKUP(Table2[[#This Row],[Enterprise ID]], 'ExistingRental-12.11'!A:H, 7, 0), "Not Open On 12.11")</f>
        <v>Not Open On 12.11</v>
      </c>
      <c r="V2446" s="173" t="str">
        <f>IFERROR(VLOOKUP(Table2[[#This Row],[Enterprise ID]],'Tech-ServiceDate'!A:B,2,0), "EitherNewHire or Termed")</f>
        <v>EitherNewHire or Termed</v>
      </c>
    </row>
    <row r="2447" spans="1:22" ht="33.75" customHeight="1">
      <c r="A2447" s="15">
        <v>46092</v>
      </c>
      <c r="B2447" s="7">
        <v>61269</v>
      </c>
      <c r="C2447" s="4" t="s">
        <v>20535</v>
      </c>
      <c r="D2447" s="5" t="s">
        <v>18845</v>
      </c>
      <c r="E2447" s="176" t="str">
        <f t="shared" si="109"/>
        <v>61269</v>
      </c>
      <c r="F2447" s="181" t="str">
        <f>IFERROR(VLOOKUP(D2447,'TPMS-auto'!A:J, 10,0), "Not-in-TPMS")</f>
        <v>Not-in-TPMS</v>
      </c>
      <c r="G2447" s="181" t="str">
        <f>IFERROR(VLOOKUP(D2447,'TPMS-auto'!A:J,6,0),"Not-in-TPMS")</f>
        <v>Not-in-TPMS</v>
      </c>
      <c r="H2447" s="6" t="s">
        <v>14676</v>
      </c>
      <c r="I2447" s="2" t="s">
        <v>20536</v>
      </c>
      <c r="J2447" s="3" t="s">
        <v>20537</v>
      </c>
      <c r="K2447" s="3" t="s">
        <v>15451</v>
      </c>
      <c r="L2447" s="3" t="s">
        <v>14680</v>
      </c>
      <c r="M2447" s="13"/>
      <c r="N2447" s="3" t="s">
        <v>14680</v>
      </c>
      <c r="O2447" s="3" t="s">
        <v>14680</v>
      </c>
      <c r="P2447" s="166" t="str">
        <f>IFERROR(VLOOKUP(D2447,'TPMS-auto'!A:D, 4,0),"Not-in-TPMS")</f>
        <v>Not-in-TPMS</v>
      </c>
      <c r="Q2447" s="166" t="e">
        <f>VLOOKUP(Table2[[#This Row],[Unit Number]],Ops,3,0)</f>
        <v>#N/A</v>
      </c>
      <c r="R2447" s="173" t="str">
        <f>IFERROR(VLOOKUP(Table2[[#This Row],[Enterprise ID]], 'ExistingRental-12.11'!A:H, 3, 0), "Not Open On 12.11")</f>
        <v>Not Open On 12.11</v>
      </c>
      <c r="S2447" s="167" t="str">
        <f>IF(Table2[[#This Row],[Start Rental Date]]="New Rental", "New Rental", "Rental Extension Request")</f>
        <v>New Rental</v>
      </c>
      <c r="T2447" s="167" t="str">
        <f>IFERROR(IF(Table2[[#This Row],[Date of this request]]-Table2[[#This Row],[Tech Service Date]]&lt;60, "New Hire Rental", "Truck Breakdown"), "New Hire Rental")</f>
        <v>New Hire Rental</v>
      </c>
      <c r="U2447" s="167" t="str">
        <f>IFERROR(VLOOKUP(Table2[[#This Row],[Enterprise ID]], 'ExistingRental-12.11'!A:H, 7, 0), "Not Open On 12.11")</f>
        <v>Not Open On 12.11</v>
      </c>
      <c r="V2447" s="173" t="str">
        <f>IFERROR(VLOOKUP(Table2[[#This Row],[Enterprise ID]],'Tech-ServiceDate'!A:B,2,0), "EitherNewHire or Termed")</f>
        <v>EitherNewHire or Termed</v>
      </c>
    </row>
    <row r="2448" spans="1:22" ht="33.75" customHeight="1">
      <c r="A2448" s="15">
        <v>46092</v>
      </c>
      <c r="B2448" s="7">
        <v>21670</v>
      </c>
      <c r="C2448" s="4" t="s">
        <v>20446</v>
      </c>
      <c r="D2448" s="5" t="s">
        <v>20447</v>
      </c>
      <c r="E2448" s="176" t="str">
        <f t="shared" si="109"/>
        <v>21670</v>
      </c>
      <c r="F2448" s="181">
        <f>IFERROR(VLOOKUP(D2448,'TPMS-auto'!A:J, 10,0), "Not-in-TPMS")</f>
        <v>7178948043</v>
      </c>
      <c r="G2448" s="181" t="str">
        <f>IFERROR(VLOOKUP(D2448,'TPMS-auto'!A:J,6,0),"Not-in-TPMS")</f>
        <v>021670</v>
      </c>
      <c r="H2448" s="6">
        <v>46090</v>
      </c>
      <c r="I2448" s="2" t="s">
        <v>20538</v>
      </c>
      <c r="J2448" s="3" t="s">
        <v>20539</v>
      </c>
      <c r="K2448" s="3" t="s">
        <v>15451</v>
      </c>
      <c r="L2448" s="3" t="s">
        <v>14680</v>
      </c>
      <c r="M2448" s="13"/>
      <c r="N2448" s="3" t="s">
        <v>14680</v>
      </c>
      <c r="O2448" s="3" t="s">
        <v>14680</v>
      </c>
      <c r="P2448" s="166" t="str">
        <f>IFERROR(VLOOKUP(D2448,'TPMS-auto'!A:D, 4,0),"Not-in-TPMS")</f>
        <v>0006141</v>
      </c>
      <c r="Q2448" s="166" t="str">
        <f>VLOOKUP(Table2[[#This Row],[Unit Number]],Ops,3,0)</f>
        <v>Monica, Cheryl &amp; Machell</v>
      </c>
      <c r="R2448" s="173" t="str">
        <f>IFERROR(VLOOKUP(Table2[[#This Row],[Enterprise ID]], 'ExistingRental-12.11'!A:H, 3, 0), "Not Open On 12.11")</f>
        <v>Not Open On 12.11</v>
      </c>
      <c r="S2448" s="167" t="str">
        <f>IF(Table2[[#This Row],[Start Rental Date]]="New Rental", "New Rental", "Rental Extension Request")</f>
        <v>Rental Extension Request</v>
      </c>
      <c r="T2448" s="167" t="str">
        <f>IFERROR(IF(Table2[[#This Row],[Date of this request]]-Table2[[#This Row],[Tech Service Date]]&lt;60, "New Hire Rental", "Truck Breakdown"), "New Hire Rental")</f>
        <v>Truck Breakdown</v>
      </c>
      <c r="U2448" s="167" t="str">
        <f>IFERROR(VLOOKUP(Table2[[#This Row],[Enterprise ID]], 'ExistingRental-12.11'!A:H, 7, 0), "Not Open On 12.11")</f>
        <v>Not Open On 12.11</v>
      </c>
      <c r="V2448" s="173">
        <f>IFERROR(VLOOKUP(Table2[[#This Row],[Enterprise ID]],'Tech-ServiceDate'!A:B,2,0), "EitherNewHire or Termed")</f>
        <v>43220</v>
      </c>
    </row>
    <row r="2449" spans="1:22" ht="33.75" customHeight="1">
      <c r="A2449" s="15">
        <v>46092</v>
      </c>
      <c r="B2449" s="7">
        <v>47284</v>
      </c>
      <c r="C2449" s="4" t="s">
        <v>20540</v>
      </c>
      <c r="D2449" s="5" t="s">
        <v>16865</v>
      </c>
      <c r="E2449" s="176" t="str">
        <f t="shared" si="109"/>
        <v>47284</v>
      </c>
      <c r="F2449" s="181">
        <f>IFERROR(VLOOKUP(D2449,'TPMS-auto'!A:J, 10,0), "Not-in-TPMS")</f>
        <v>9165076141</v>
      </c>
      <c r="G2449" s="181" t="str">
        <f>IFERROR(VLOOKUP(D2449,'TPMS-auto'!A:J,6,0),"Not-in-TPMS")</f>
        <v>006610</v>
      </c>
      <c r="H2449" s="6" t="s">
        <v>14676</v>
      </c>
      <c r="I2449" s="2" t="s">
        <v>20541</v>
      </c>
      <c r="J2449" s="3" t="s">
        <v>20542</v>
      </c>
      <c r="K2449" s="3" t="s">
        <v>15451</v>
      </c>
      <c r="L2449" s="3" t="s">
        <v>14680</v>
      </c>
      <c r="M2449" s="13"/>
      <c r="N2449" s="3" t="s">
        <v>14680</v>
      </c>
      <c r="O2449" s="3" t="s">
        <v>14680</v>
      </c>
      <c r="P2449" s="166" t="str">
        <f>IFERROR(VLOOKUP(D2449,'TPMS-auto'!A:D, 4,0),"Not-in-TPMS")</f>
        <v>0008184</v>
      </c>
      <c r="Q2449" s="166" t="str">
        <f>VLOOKUP(Table2[[#This Row],[Unit Number]],Ops,3,0)</f>
        <v>Carol &amp; Tasha</v>
      </c>
      <c r="R2449" s="173" t="str">
        <f>IFERROR(VLOOKUP(Table2[[#This Row],[Enterprise ID]], 'ExistingRental-12.11'!A:H, 3, 0), "Not Open On 12.11")</f>
        <v>Not Open On 12.11</v>
      </c>
      <c r="S2449" s="167" t="str">
        <f>IF(Table2[[#This Row],[Start Rental Date]]="New Rental", "New Rental", "Rental Extension Request")</f>
        <v>New Rental</v>
      </c>
      <c r="T2449" s="167" t="str">
        <f>IFERROR(IF(Table2[[#This Row],[Date of this request]]-Table2[[#This Row],[Tech Service Date]]&lt;60, "New Hire Rental", "Truck Breakdown"), "New Hire Rental")</f>
        <v>Truck Breakdown</v>
      </c>
      <c r="U2449" s="167" t="str">
        <f>IFERROR(VLOOKUP(Table2[[#This Row],[Enterprise ID]], 'ExistingRental-12.11'!A:H, 7, 0), "Not Open On 12.11")</f>
        <v>Not Open On 12.11</v>
      </c>
      <c r="V2449" s="173">
        <f>IFERROR(VLOOKUP(Table2[[#This Row],[Enterprise ID]],'Tech-ServiceDate'!A:B,2,0), "EitherNewHire or Termed")</f>
        <v>44994</v>
      </c>
    </row>
    <row r="2450" spans="1:22" ht="33.75" customHeight="1">
      <c r="A2450" s="15">
        <v>46092</v>
      </c>
      <c r="B2450" s="7">
        <v>46850</v>
      </c>
      <c r="C2450" s="4" t="s">
        <v>20543</v>
      </c>
      <c r="D2450" s="5" t="s">
        <v>20544</v>
      </c>
      <c r="E2450" s="176" t="str">
        <f t="shared" si="109"/>
        <v>46850</v>
      </c>
      <c r="F2450" s="181">
        <f>IFERROR(VLOOKUP(D2450,'TPMS-auto'!A:J, 10,0), "Not-in-TPMS")</f>
        <v>3176401036</v>
      </c>
      <c r="G2450" s="181" t="str">
        <f>IFERROR(VLOOKUP(D2450,'TPMS-auto'!A:J,6,0),"Not-in-TPMS")</f>
        <v>046850</v>
      </c>
      <c r="H2450" s="6" t="s">
        <v>14676</v>
      </c>
      <c r="I2450" s="2" t="s">
        <v>20545</v>
      </c>
      <c r="J2450" s="3" t="s">
        <v>16076</v>
      </c>
      <c r="K2450" s="3" t="s">
        <v>15451</v>
      </c>
      <c r="L2450" s="3" t="s">
        <v>14680</v>
      </c>
      <c r="M2450" s="13"/>
      <c r="N2450" s="3" t="s">
        <v>14680</v>
      </c>
      <c r="O2450" s="3" t="s">
        <v>14680</v>
      </c>
      <c r="P2450" s="166" t="str">
        <f>IFERROR(VLOOKUP(D2450,'TPMS-auto'!A:D, 4,0),"Not-in-TPMS")</f>
        <v>0008096</v>
      </c>
      <c r="Q2450" s="166" t="str">
        <f>VLOOKUP(Table2[[#This Row],[Unit Number]],Ops,3,0)</f>
        <v>Monica, Cheryl &amp; Machell</v>
      </c>
      <c r="R2450" s="173" t="str">
        <f>IFERROR(VLOOKUP(Table2[[#This Row],[Enterprise ID]], 'ExistingRental-12.11'!A:H, 3, 0), "Not Open On 12.11")</f>
        <v>Not Open On 12.11</v>
      </c>
      <c r="S2450" s="167" t="str">
        <f>IF(Table2[[#This Row],[Start Rental Date]]="New Rental", "New Rental", "Rental Extension Request")</f>
        <v>New Rental</v>
      </c>
      <c r="T2450" s="167" t="str">
        <f>IFERROR(IF(Table2[[#This Row],[Date of this request]]-Table2[[#This Row],[Tech Service Date]]&lt;60, "New Hire Rental", "Truck Breakdown"), "New Hire Rental")</f>
        <v>Truck Breakdown</v>
      </c>
      <c r="U2450" s="167" t="str">
        <f>IFERROR(VLOOKUP(Table2[[#This Row],[Enterprise ID]], 'ExistingRental-12.11'!A:H, 7, 0), "Not Open On 12.11")</f>
        <v>Not Open On 12.11</v>
      </c>
      <c r="V2450" s="173">
        <f>IFERROR(VLOOKUP(Table2[[#This Row],[Enterprise ID]],'Tech-ServiceDate'!A:B,2,0), "EitherNewHire or Termed")</f>
        <v>43684</v>
      </c>
    </row>
    <row r="2451" spans="1:22" ht="33.75" customHeight="1">
      <c r="A2451" s="15">
        <v>46092</v>
      </c>
      <c r="B2451" s="7">
        <v>6008</v>
      </c>
      <c r="C2451" s="4" t="s">
        <v>20546</v>
      </c>
      <c r="D2451" s="5" t="s">
        <v>15197</v>
      </c>
      <c r="E2451" s="176" t="str">
        <f t="shared" si="109"/>
        <v>6008</v>
      </c>
      <c r="F2451" s="181">
        <f>IFERROR(VLOOKUP(D2451,'TPMS-auto'!A:J, 10,0), "Not-in-TPMS")</f>
        <v>7038631826</v>
      </c>
      <c r="G2451" s="181">
        <f>IFERROR(VLOOKUP(D2451,'TPMS-auto'!A:J,6,0),"Not-in-TPMS")</f>
        <v>0</v>
      </c>
      <c r="H2451" s="6" t="s">
        <v>14676</v>
      </c>
      <c r="I2451" s="2" t="s">
        <v>20547</v>
      </c>
      <c r="J2451" s="3" t="s">
        <v>20548</v>
      </c>
      <c r="K2451" s="3" t="s">
        <v>15451</v>
      </c>
      <c r="L2451" s="3" t="s">
        <v>14680</v>
      </c>
      <c r="M2451" s="13"/>
      <c r="N2451" s="3" t="s">
        <v>14996</v>
      </c>
      <c r="O2451" s="3" t="s">
        <v>14996</v>
      </c>
      <c r="P2451" s="166" t="str">
        <f>IFERROR(VLOOKUP(D2451,'TPMS-auto'!A:D, 4,0),"Not-in-TPMS")</f>
        <v>0007084</v>
      </c>
      <c r="Q2451" s="166" t="str">
        <f>VLOOKUP(Table2[[#This Row],[Unit Number]],Ops,3,0)</f>
        <v>Monica, Cheryl &amp; Machell</v>
      </c>
      <c r="R2451" s="173">
        <f>IFERROR(VLOOKUP(Table2[[#This Row],[Enterprise ID]], 'ExistingRental-12.11'!A:H, 3, 0), "Not Open On 12.11")</f>
        <v>45994</v>
      </c>
      <c r="S2451" s="167" t="str">
        <f>IF(Table2[[#This Row],[Start Rental Date]]="New Rental", "New Rental", "Rental Extension Request")</f>
        <v>New Rental</v>
      </c>
      <c r="T2451" s="167" t="str">
        <f>IFERROR(IF(Table2[[#This Row],[Date of this request]]-Table2[[#This Row],[Tech Service Date]]&lt;60, "New Hire Rental", "Truck Breakdown"), "New Hire Rental")</f>
        <v>Truck Breakdown</v>
      </c>
      <c r="U2451" s="167" t="str">
        <f>IFERROR(VLOOKUP(Table2[[#This Row],[Enterprise ID]], 'ExistingRental-12.11'!A:H, 7, 0), "Not Open On 12.11")</f>
        <v>ABDUL LATIF KATAWAZI</v>
      </c>
      <c r="V2451" s="173">
        <f>IFERROR(VLOOKUP(Table2[[#This Row],[Enterprise ID]],'Tech-ServiceDate'!A:B,2,0), "EitherNewHire or Termed")</f>
        <v>45858</v>
      </c>
    </row>
    <row r="2452" spans="1:22" ht="33.75" customHeight="1">
      <c r="A2452" s="15">
        <v>46092</v>
      </c>
      <c r="B2452" s="7">
        <v>36785</v>
      </c>
      <c r="C2452" s="4" t="s">
        <v>20549</v>
      </c>
      <c r="D2452" s="5"/>
      <c r="E2452" s="176" t="str">
        <f t="shared" si="109"/>
        <v>36785</v>
      </c>
      <c r="F2452" s="181" t="str">
        <f>IFERROR(VLOOKUP(D2452,'TPMS-auto'!A:J, 10,0), "Not-in-TPMS")</f>
        <v>Not-in-TPMS</v>
      </c>
      <c r="G2452" s="181" t="str">
        <f>IFERROR(VLOOKUP(D2452,'TPMS-auto'!A:J,6,0),"Not-in-TPMS")</f>
        <v>Not-in-TPMS</v>
      </c>
      <c r="H2452" s="6" t="s">
        <v>14676</v>
      </c>
      <c r="I2452" s="2" t="s">
        <v>16143</v>
      </c>
      <c r="J2452" s="3" t="s">
        <v>19309</v>
      </c>
      <c r="K2452" s="3" t="s">
        <v>15451</v>
      </c>
      <c r="L2452" s="3" t="s">
        <v>14680</v>
      </c>
      <c r="M2452" s="13"/>
      <c r="N2452" s="3" t="s">
        <v>14680</v>
      </c>
      <c r="O2452" s="3" t="s">
        <v>14680</v>
      </c>
      <c r="P2452" s="166" t="str">
        <f>IFERROR(VLOOKUP(D2452,'TPMS-auto'!A:D, 4,0),"Not-in-TPMS")</f>
        <v>Not-in-TPMS</v>
      </c>
      <c r="Q2452" s="166" t="e">
        <f>VLOOKUP(Table2[[#This Row],[Unit Number]],Ops,3,0)</f>
        <v>#N/A</v>
      </c>
      <c r="R2452" s="173" t="str">
        <f>IFERROR(VLOOKUP(Table2[[#This Row],[Enterprise ID]], 'ExistingRental-12.11'!A:H, 3, 0), "Not Open On 12.11")</f>
        <v>Not Open On 12.11</v>
      </c>
      <c r="S2452" s="167" t="str">
        <f>IF(Table2[[#This Row],[Start Rental Date]]="New Rental", "New Rental", "Rental Extension Request")</f>
        <v>New Rental</v>
      </c>
      <c r="T2452" s="167" t="str">
        <f>IFERROR(IF(Table2[[#This Row],[Date of this request]]-Table2[[#This Row],[Tech Service Date]]&lt;60, "New Hire Rental", "Truck Breakdown"), "New Hire Rental")</f>
        <v>New Hire Rental</v>
      </c>
      <c r="U2452" s="167" t="str">
        <f>IFERROR(VLOOKUP(Table2[[#This Row],[Enterprise ID]], 'ExistingRental-12.11'!A:H, 7, 0), "Not Open On 12.11")</f>
        <v>Not Open On 12.11</v>
      </c>
      <c r="V2452" s="173" t="str">
        <f>IFERROR(VLOOKUP(Table2[[#This Row],[Enterprise ID]],'Tech-ServiceDate'!A:B,2,0), "EitherNewHire or Termed")</f>
        <v>EitherNewHire or Termed</v>
      </c>
    </row>
    <row r="2453" spans="1:22" ht="33.75" customHeight="1">
      <c r="A2453" s="15">
        <v>46092</v>
      </c>
      <c r="B2453" s="7">
        <v>36354</v>
      </c>
      <c r="C2453" s="4" t="s">
        <v>19683</v>
      </c>
      <c r="D2453" s="5" t="s">
        <v>17477</v>
      </c>
      <c r="E2453" s="176" t="str">
        <f t="shared" si="109"/>
        <v>36354</v>
      </c>
      <c r="F2453" s="181">
        <f>IFERROR(VLOOKUP(D2453,'TPMS-auto'!A:J, 10,0), "Not-in-TPMS")</f>
        <v>3056840011</v>
      </c>
      <c r="G2453" s="181" t="str">
        <f>IFERROR(VLOOKUP(D2453,'TPMS-auto'!A:J,6,0),"Not-in-TPMS")</f>
        <v>021182</v>
      </c>
      <c r="H2453" s="6">
        <v>46086</v>
      </c>
      <c r="I2453" s="2" t="s">
        <v>20364</v>
      </c>
      <c r="J2453" s="3" t="s">
        <v>20550</v>
      </c>
      <c r="K2453" s="3" t="s">
        <v>15451</v>
      </c>
      <c r="L2453" s="3" t="s">
        <v>14680</v>
      </c>
      <c r="M2453" s="13"/>
      <c r="N2453" s="3" t="s">
        <v>14680</v>
      </c>
      <c r="O2453" s="3" t="s">
        <v>14680</v>
      </c>
      <c r="P2453" s="166" t="str">
        <f>IFERROR(VLOOKUP(D2453,'TPMS-auto'!A:D, 4,0),"Not-in-TPMS")</f>
        <v>0007435</v>
      </c>
      <c r="Q2453" s="166" t="str">
        <f>VLOOKUP(Table2[[#This Row],[Unit Number]],Ops,3,0)</f>
        <v>Rob &amp; Andrea</v>
      </c>
      <c r="R2453" s="173" t="str">
        <f>IFERROR(VLOOKUP(Table2[[#This Row],[Enterprise ID]], 'ExistingRental-12.11'!A:H, 3, 0), "Not Open On 12.11")</f>
        <v>Not Open On 12.11</v>
      </c>
      <c r="S2453" s="167" t="str">
        <f>IF(Table2[[#This Row],[Start Rental Date]]="New Rental", "New Rental", "Rental Extension Request")</f>
        <v>Rental Extension Request</v>
      </c>
      <c r="T2453" s="167" t="str">
        <f>IFERROR(IF(Table2[[#This Row],[Date of this request]]-Table2[[#This Row],[Tech Service Date]]&lt;60, "New Hire Rental", "Truck Breakdown"), "New Hire Rental")</f>
        <v>Truck Breakdown</v>
      </c>
      <c r="U2453" s="167" t="str">
        <f>IFERROR(VLOOKUP(Table2[[#This Row],[Enterprise ID]], 'ExistingRental-12.11'!A:H, 7, 0), "Not Open On 12.11")</f>
        <v>Not Open On 12.11</v>
      </c>
      <c r="V2453" s="173">
        <f>IFERROR(VLOOKUP(Table2[[#This Row],[Enterprise ID]],'Tech-ServiceDate'!A:B,2,0), "EitherNewHire or Termed")</f>
        <v>45970</v>
      </c>
    </row>
    <row r="2454" spans="1:22" ht="33.75" customHeight="1">
      <c r="A2454" s="15">
        <v>46092</v>
      </c>
      <c r="B2454" s="7">
        <v>46269</v>
      </c>
      <c r="C2454" s="4" t="s">
        <v>20551</v>
      </c>
      <c r="D2454" s="5" t="s">
        <v>5763</v>
      </c>
      <c r="E2454" s="176" t="str">
        <f t="shared" si="109"/>
        <v>46269</v>
      </c>
      <c r="F2454" s="181">
        <f>IFERROR(VLOOKUP(D2454,'TPMS-auto'!A:J, 10,0), "Not-in-TPMS")</f>
        <v>8177601636</v>
      </c>
      <c r="G2454" s="181" t="str">
        <f>IFERROR(VLOOKUP(D2454,'TPMS-auto'!A:J,6,0),"Not-in-TPMS")</f>
        <v>046269</v>
      </c>
      <c r="H2454" s="6" t="s">
        <v>14676</v>
      </c>
      <c r="I2454" s="2"/>
      <c r="J2454" s="3" t="s">
        <v>17928</v>
      </c>
      <c r="K2454" s="3"/>
      <c r="L2454" s="3"/>
      <c r="M2454" s="13"/>
      <c r="N2454" s="3" t="s">
        <v>14680</v>
      </c>
      <c r="O2454" s="3" t="s">
        <v>14680</v>
      </c>
      <c r="P2454" s="166" t="str">
        <f>IFERROR(VLOOKUP(D2454,'TPMS-auto'!A:D, 4,0),"Not-in-TPMS")</f>
        <v>0007995</v>
      </c>
      <c r="Q2454" s="166" t="str">
        <f>VLOOKUP(Table2[[#This Row],[Unit Number]],Ops,3,0)</f>
        <v>Carol &amp; Tasha</v>
      </c>
      <c r="R2454" s="173">
        <f>IFERROR(VLOOKUP(Table2[[#This Row],[Enterprise ID]], 'ExistingRental-12.11'!A:H, 3, 0), "Not Open On 12.11")</f>
        <v>45876</v>
      </c>
      <c r="S2454" s="167" t="str">
        <f>IF(Table2[[#This Row],[Start Rental Date]]="New Rental", "New Rental", "Rental Extension Request")</f>
        <v>New Rental</v>
      </c>
      <c r="T2454" s="167" t="str">
        <f>IFERROR(IF(Table2[[#This Row],[Date of this request]]-Table2[[#This Row],[Tech Service Date]]&lt;60, "New Hire Rental", "Truck Breakdown"), "New Hire Rental")</f>
        <v>Truck Breakdown</v>
      </c>
      <c r="U2454" s="167" t="str">
        <f>IFERROR(VLOOKUP(Table2[[#This Row],[Enterprise ID]], 'ExistingRental-12.11'!A:H, 7, 0), "Not Open On 12.11")</f>
        <v>HAROLD CONNER</v>
      </c>
      <c r="V2454" s="173">
        <f>IFERROR(VLOOKUP(Table2[[#This Row],[Enterprise ID]],'Tech-ServiceDate'!A:B,2,0), "EitherNewHire or Termed")</f>
        <v>33815</v>
      </c>
    </row>
    <row r="2455" spans="1:22" ht="33.75" customHeight="1">
      <c r="A2455" s="15">
        <v>46092</v>
      </c>
      <c r="B2455" s="7">
        <v>61587</v>
      </c>
      <c r="C2455" s="4" t="s">
        <v>15416</v>
      </c>
      <c r="D2455" s="5" t="s">
        <v>15417</v>
      </c>
      <c r="E2455" s="176" t="str">
        <f t="shared" si="109"/>
        <v>61587</v>
      </c>
      <c r="F2455" s="181">
        <f>IFERROR(VLOOKUP(D2455,'TPMS-auto'!A:J, 10,0), "Not-in-TPMS")</f>
        <v>6017730371</v>
      </c>
      <c r="G2455" s="181" t="str">
        <f>IFERROR(VLOOKUP(D2455,'TPMS-auto'!A:J,6,0),"Not-in-TPMS")</f>
        <v>061587</v>
      </c>
      <c r="H2455" s="6" t="s">
        <v>14676</v>
      </c>
      <c r="I2455" s="2" t="s">
        <v>20552</v>
      </c>
      <c r="J2455" s="3" t="s">
        <v>16076</v>
      </c>
      <c r="K2455" s="3" t="s">
        <v>15451</v>
      </c>
      <c r="L2455" s="3" t="s">
        <v>14680</v>
      </c>
      <c r="M2455" s="13"/>
      <c r="N2455" s="3" t="s">
        <v>14680</v>
      </c>
      <c r="O2455" s="3" t="s">
        <v>14680</v>
      </c>
      <c r="P2455" s="166" t="str">
        <f>IFERROR(VLOOKUP(D2455,'TPMS-auto'!A:D, 4,0),"Not-in-TPMS")</f>
        <v>0008206</v>
      </c>
      <c r="Q2455" s="166" t="str">
        <f>VLOOKUP(Table2[[#This Row],[Unit Number]],Ops,3,0)</f>
        <v>Monica, Cheryl &amp; Machell</v>
      </c>
      <c r="R2455" s="173" t="str">
        <f>IFERROR(VLOOKUP(Table2[[#This Row],[Enterprise ID]], 'ExistingRental-12.11'!A:H, 3, 0), "Not Open On 12.11")</f>
        <v>Not Open On 12.11</v>
      </c>
      <c r="S2455" s="167" t="str">
        <f>IF(Table2[[#This Row],[Start Rental Date]]="New Rental", "New Rental", "Rental Extension Request")</f>
        <v>New Rental</v>
      </c>
      <c r="T2455" s="167" t="str">
        <f>IFERROR(IF(Table2[[#This Row],[Date of this request]]-Table2[[#This Row],[Tech Service Date]]&lt;60, "New Hire Rental", "Truck Breakdown"), "New Hire Rental")</f>
        <v>Truck Breakdown</v>
      </c>
      <c r="U2455" s="167" t="str">
        <f>IFERROR(VLOOKUP(Table2[[#This Row],[Enterprise ID]], 'ExistingRental-12.11'!A:H, 7, 0), "Not Open On 12.11")</f>
        <v>Not Open On 12.11</v>
      </c>
      <c r="V2455" s="173">
        <f>IFERROR(VLOOKUP(Table2[[#This Row],[Enterprise ID]],'Tech-ServiceDate'!A:B,2,0), "EitherNewHire or Termed")</f>
        <v>45900</v>
      </c>
    </row>
    <row r="2456" spans="1:22" ht="33.75" customHeight="1">
      <c r="A2456" s="15">
        <v>46092</v>
      </c>
      <c r="B2456" s="7">
        <v>22117</v>
      </c>
      <c r="C2456" s="4" t="s">
        <v>20553</v>
      </c>
      <c r="D2456" s="5" t="s">
        <v>20554</v>
      </c>
      <c r="E2456" s="176" t="str">
        <f t="shared" ref="E2456:E2457" si="110">TRIM(B2456)</f>
        <v>22117</v>
      </c>
      <c r="F2456" s="181">
        <f>IFERROR(VLOOKUP(D2456,'TPMS-auto'!A:J, 10,0), "Not-in-TPMS")</f>
        <v>4438265994</v>
      </c>
      <c r="G2456" s="181" t="str">
        <f>IFERROR(VLOOKUP(D2456,'TPMS-auto'!A:J,6,0),"Not-in-TPMS")</f>
        <v>022117</v>
      </c>
      <c r="H2456" s="6" t="s">
        <v>14676</v>
      </c>
      <c r="I2456" s="2" t="s">
        <v>20555</v>
      </c>
      <c r="J2456" s="3" t="s">
        <v>20556</v>
      </c>
      <c r="K2456" s="3" t="s">
        <v>15451</v>
      </c>
      <c r="L2456" s="3" t="s">
        <v>14680</v>
      </c>
      <c r="M2456" s="13"/>
      <c r="N2456" s="3" t="s">
        <v>14680</v>
      </c>
      <c r="O2456" s="3" t="s">
        <v>14680</v>
      </c>
      <c r="P2456" s="166" t="str">
        <f>IFERROR(VLOOKUP(D2456,'TPMS-auto'!A:D, 4,0),"Not-in-TPMS")</f>
        <v>0007084</v>
      </c>
      <c r="Q2456" s="166" t="str">
        <f>VLOOKUP(Table2[[#This Row],[Unit Number]],Ops,3,0)</f>
        <v>Monica, Cheryl &amp; Machell</v>
      </c>
      <c r="R2456" s="173" t="str">
        <f>IFERROR(VLOOKUP(Table2[[#This Row],[Enterprise ID]], 'ExistingRental-12.11'!A:H, 3, 0), "Not Open On 12.11")</f>
        <v>Not Open On 12.11</v>
      </c>
      <c r="S2456" s="167" t="str">
        <f>IF(Table2[[#This Row],[Start Rental Date]]="New Rental", "New Rental", "Rental Extension Request")</f>
        <v>New Rental</v>
      </c>
      <c r="T2456" s="167" t="str">
        <f>IFERROR(IF(Table2[[#This Row],[Date of this request]]-Table2[[#This Row],[Tech Service Date]]&lt;60, "New Hire Rental", "Truck Breakdown"), "New Hire Rental")</f>
        <v>Truck Breakdown</v>
      </c>
      <c r="U2456" s="167" t="str">
        <f>IFERROR(VLOOKUP(Table2[[#This Row],[Enterprise ID]], 'ExistingRental-12.11'!A:H, 7, 0), "Not Open On 12.11")</f>
        <v>Not Open On 12.11</v>
      </c>
      <c r="V2456" s="173">
        <f>IFERROR(VLOOKUP(Table2[[#This Row],[Enterprise ID]],'Tech-ServiceDate'!A:B,2,0), "EitherNewHire or Termed")</f>
        <v>44749</v>
      </c>
    </row>
    <row r="2457" spans="1:22" ht="33.75" customHeight="1">
      <c r="A2457" s="15">
        <v>46092</v>
      </c>
      <c r="B2457" s="7">
        <v>36220</v>
      </c>
      <c r="C2457" s="4" t="s">
        <v>20557</v>
      </c>
      <c r="D2457" s="5"/>
      <c r="E2457" s="176" t="str">
        <f t="shared" si="110"/>
        <v>36220</v>
      </c>
      <c r="F2457" s="181" t="str">
        <f>IFERROR(VLOOKUP(D2457,'TPMS-auto'!A:J, 10,0), "Not-in-TPMS")</f>
        <v>Not-in-TPMS</v>
      </c>
      <c r="G2457" s="181" t="str">
        <f>IFERROR(VLOOKUP(D2457,'TPMS-auto'!A:J,6,0),"Not-in-TPMS")</f>
        <v>Not-in-TPMS</v>
      </c>
      <c r="H2457" s="6" t="s">
        <v>14676</v>
      </c>
      <c r="I2457" s="2" t="s">
        <v>20558</v>
      </c>
      <c r="J2457" s="3" t="s">
        <v>20559</v>
      </c>
      <c r="K2457" s="3" t="s">
        <v>15451</v>
      </c>
      <c r="L2457" s="3" t="s">
        <v>14680</v>
      </c>
      <c r="M2457" s="13"/>
      <c r="N2457" s="3" t="s">
        <v>14680</v>
      </c>
      <c r="O2457" s="3" t="s">
        <v>14680</v>
      </c>
      <c r="P2457" s="166" t="str">
        <f>IFERROR(VLOOKUP(D2457,'TPMS-auto'!A:D, 4,0),"Not-in-TPMS")</f>
        <v>Not-in-TPMS</v>
      </c>
      <c r="Q2457" s="166" t="e">
        <f>VLOOKUP(Table2[[#This Row],[Unit Number]],Ops,3,0)</f>
        <v>#N/A</v>
      </c>
      <c r="R2457" s="173" t="str">
        <f>IFERROR(VLOOKUP(Table2[[#This Row],[Enterprise ID]], 'ExistingRental-12.11'!A:H, 3, 0), "Not Open On 12.11")</f>
        <v>Not Open On 12.11</v>
      </c>
      <c r="S2457" s="167" t="str">
        <f>IF(Table2[[#This Row],[Start Rental Date]]="New Rental", "New Rental", "Rental Extension Request")</f>
        <v>New Rental</v>
      </c>
      <c r="T2457" s="167" t="str">
        <f>IFERROR(IF(Table2[[#This Row],[Date of this request]]-Table2[[#This Row],[Tech Service Date]]&lt;60, "New Hire Rental", "Truck Breakdown"), "New Hire Rental")</f>
        <v>New Hire Rental</v>
      </c>
      <c r="U2457" s="167" t="str">
        <f>IFERROR(VLOOKUP(Table2[[#This Row],[Enterprise ID]], 'ExistingRental-12.11'!A:H, 7, 0), "Not Open On 12.11")</f>
        <v>Not Open On 12.11</v>
      </c>
      <c r="V2457" s="173" t="str">
        <f>IFERROR(VLOOKUP(Table2[[#This Row],[Enterprise ID]],'Tech-ServiceDate'!A:B,2,0), "EitherNewHire or Termed")</f>
        <v>EitherNewHire or Termed</v>
      </c>
    </row>
    <row r="2458" spans="1:22" ht="33.75" customHeight="1">
      <c r="A2458" s="15">
        <v>46092</v>
      </c>
      <c r="B2458" s="7">
        <v>46452</v>
      </c>
      <c r="C2458" s="4" t="s">
        <v>20194</v>
      </c>
      <c r="D2458" s="5" t="s">
        <v>20195</v>
      </c>
      <c r="E2458" s="176" t="str">
        <f t="shared" ref="E2458:E2459" si="111">TRIM(B2458)</f>
        <v>46452</v>
      </c>
      <c r="F2458" s="181">
        <f>IFERROR(VLOOKUP(D2458,'TPMS-auto'!A:J, 10,0), "Not-in-TPMS")</f>
        <v>6617411779</v>
      </c>
      <c r="G2458" s="181" t="str">
        <f>IFERROR(VLOOKUP(D2458,'TPMS-auto'!A:J,6,0),"Not-in-TPMS")</f>
        <v>046452</v>
      </c>
      <c r="H2458" s="6">
        <v>46084</v>
      </c>
      <c r="I2458" s="2" t="s">
        <v>20313</v>
      </c>
      <c r="J2458" s="3" t="s">
        <v>20197</v>
      </c>
      <c r="K2458" s="3" t="s">
        <v>15451</v>
      </c>
      <c r="L2458" s="3" t="s">
        <v>14680</v>
      </c>
      <c r="M2458" s="13"/>
      <c r="N2458" s="3" t="s">
        <v>14680</v>
      </c>
      <c r="O2458" s="3" t="s">
        <v>14680</v>
      </c>
      <c r="P2458" s="166" t="str">
        <f>IFERROR(VLOOKUP(D2458,'TPMS-auto'!A:D, 4,0),"Not-in-TPMS")</f>
        <v>0008366</v>
      </c>
      <c r="Q2458" s="166" t="str">
        <f>VLOOKUP(Table2[[#This Row],[Unit Number]],Ops,3,0)</f>
        <v>Carol &amp; Tasha</v>
      </c>
      <c r="R2458" s="173" t="str">
        <f>IFERROR(VLOOKUP(Table2[[#This Row],[Enterprise ID]], 'ExistingRental-12.11'!A:H, 3, 0), "Not Open On 12.11")</f>
        <v>Not Open On 12.11</v>
      </c>
      <c r="S2458" s="167" t="str">
        <f>IF(Table2[[#This Row],[Start Rental Date]]="New Rental", "New Rental", "Rental Extension Request")</f>
        <v>Rental Extension Request</v>
      </c>
      <c r="T2458" s="167" t="str">
        <f>IFERROR(IF(Table2[[#This Row],[Date of this request]]-Table2[[#This Row],[Tech Service Date]]&lt;60, "New Hire Rental", "Truck Breakdown"), "New Hire Rental")</f>
        <v>Truck Breakdown</v>
      </c>
      <c r="U2458" s="167" t="str">
        <f>IFERROR(VLOOKUP(Table2[[#This Row],[Enterprise ID]], 'ExistingRental-12.11'!A:H, 7, 0), "Not Open On 12.11")</f>
        <v>Not Open On 12.11</v>
      </c>
      <c r="V2458" s="173">
        <f>IFERROR(VLOOKUP(Table2[[#This Row],[Enterprise ID]],'Tech-ServiceDate'!A:B,2,0), "EitherNewHire or Termed")</f>
        <v>44840</v>
      </c>
    </row>
    <row r="2459" spans="1:22" ht="33.75" customHeight="1">
      <c r="A2459" s="15">
        <v>46092</v>
      </c>
      <c r="B2459" s="7">
        <v>36608</v>
      </c>
      <c r="C2459" s="4" t="s">
        <v>20560</v>
      </c>
      <c r="D2459" s="5" t="s">
        <v>13443</v>
      </c>
      <c r="E2459" s="176" t="str">
        <f t="shared" si="111"/>
        <v>36608</v>
      </c>
      <c r="F2459" s="181">
        <f>IFERROR(VLOOKUP(D2459,'TPMS-auto'!A:J, 10,0), "Not-in-TPMS")</f>
        <v>6162518337</v>
      </c>
      <c r="G2459" s="181" t="str">
        <f>IFERROR(VLOOKUP(D2459,'TPMS-auto'!A:J,6,0),"Not-in-TPMS")</f>
        <v>036608</v>
      </c>
      <c r="H2459" s="6" t="s">
        <v>14676</v>
      </c>
      <c r="I2459" s="2" t="s">
        <v>20561</v>
      </c>
      <c r="J2459" s="3" t="s">
        <v>20562</v>
      </c>
      <c r="K2459" s="3" t="s">
        <v>15451</v>
      </c>
      <c r="L2459" s="3" t="s">
        <v>14680</v>
      </c>
      <c r="M2459" s="13"/>
      <c r="N2459" s="3" t="s">
        <v>14680</v>
      </c>
      <c r="O2459" s="3" t="s">
        <v>14680</v>
      </c>
      <c r="P2459" s="166" t="str">
        <f>IFERROR(VLOOKUP(D2459,'TPMS-auto'!A:D, 4,0),"Not-in-TPMS")</f>
        <v>0008220</v>
      </c>
      <c r="Q2459" s="166" t="str">
        <f>VLOOKUP(Table2[[#This Row],[Unit Number]],Ops,3,0)</f>
        <v>Monica, Cheryl &amp; Machell</v>
      </c>
      <c r="R2459" s="173" t="str">
        <f>IFERROR(VLOOKUP(Table2[[#This Row],[Enterprise ID]], 'ExistingRental-12.11'!A:H, 3, 0), "Not Open On 12.11")</f>
        <v>Not Open On 12.11</v>
      </c>
      <c r="S2459" s="167" t="str">
        <f>IF(Table2[[#This Row],[Start Rental Date]]="New Rental", "New Rental", "Rental Extension Request")</f>
        <v>New Rental</v>
      </c>
      <c r="T2459" s="167" t="str">
        <f>IFERROR(IF(Table2[[#This Row],[Date of this request]]-Table2[[#This Row],[Tech Service Date]]&lt;60, "New Hire Rental", "Truck Breakdown"), "New Hire Rental")</f>
        <v>Truck Breakdown</v>
      </c>
      <c r="U2459" s="167" t="str">
        <f>IFERROR(VLOOKUP(Table2[[#This Row],[Enterprise ID]], 'ExistingRental-12.11'!A:H, 7, 0), "Not Open On 12.11")</f>
        <v>Not Open On 12.11</v>
      </c>
      <c r="V2459" s="173">
        <f>IFERROR(VLOOKUP(Table2[[#This Row],[Enterprise ID]],'Tech-ServiceDate'!A:B,2,0), "EitherNewHire or Termed")</f>
        <v>35913</v>
      </c>
    </row>
    <row r="2460" spans="1:22" ht="33.75" customHeight="1">
      <c r="A2460" s="15">
        <v>46092</v>
      </c>
      <c r="B2460" s="7">
        <v>36222</v>
      </c>
      <c r="C2460" s="4" t="s">
        <v>18188</v>
      </c>
      <c r="D2460" s="5" t="s">
        <v>18189</v>
      </c>
      <c r="E2460" s="176" t="str">
        <f t="shared" ref="E2460" si="112">TRIM(B2460)</f>
        <v>36222</v>
      </c>
      <c r="F2460" s="181">
        <f>IFERROR(VLOOKUP(D2460,'TPMS-auto'!A:J, 10,0), "Not-in-TPMS")</f>
        <v>3348613091</v>
      </c>
      <c r="G2460" s="181" t="str">
        <f>IFERROR(VLOOKUP(D2460,'TPMS-auto'!A:J,6,0),"Not-in-TPMS")</f>
        <v>036222</v>
      </c>
      <c r="H2460" s="6" t="s">
        <v>14676</v>
      </c>
      <c r="I2460" s="2" t="s">
        <v>20563</v>
      </c>
      <c r="J2460" s="3" t="s">
        <v>20564</v>
      </c>
      <c r="K2460" s="3" t="s">
        <v>15451</v>
      </c>
      <c r="L2460" s="3" t="s">
        <v>14680</v>
      </c>
      <c r="M2460" s="13"/>
      <c r="N2460" s="3" t="s">
        <v>14680</v>
      </c>
      <c r="O2460" s="3" t="s">
        <v>14680</v>
      </c>
      <c r="P2460" s="166" t="str">
        <f>IFERROR(VLOOKUP(D2460,'TPMS-auto'!A:D, 4,0),"Not-in-TPMS")</f>
        <v>0008035</v>
      </c>
      <c r="Q2460" s="166" t="str">
        <f>VLOOKUP(Table2[[#This Row],[Unit Number]],Ops,3,0)</f>
        <v>Rob &amp; Andrea</v>
      </c>
      <c r="R2460" s="173" t="str">
        <f>IFERROR(VLOOKUP(Table2[[#This Row],[Enterprise ID]], 'ExistingRental-12.11'!A:H, 3, 0), "Not Open On 12.11")</f>
        <v>Not Open On 12.11</v>
      </c>
      <c r="S2460" s="167" t="str">
        <f>IF(Table2[[#This Row],[Start Rental Date]]="New Rental", "New Rental", "Rental Extension Request")</f>
        <v>New Rental</v>
      </c>
      <c r="T2460" s="167" t="str">
        <f>IFERROR(IF(Table2[[#This Row],[Date of this request]]-Table2[[#This Row],[Tech Service Date]]&lt;60, "New Hire Rental", "Truck Breakdown"), "New Hire Rental")</f>
        <v>Truck Breakdown</v>
      </c>
      <c r="U2460" s="167" t="str">
        <f>IFERROR(VLOOKUP(Table2[[#This Row],[Enterprise ID]], 'ExistingRental-12.11'!A:H, 7, 0), "Not Open On 12.11")</f>
        <v>Not Open On 12.11</v>
      </c>
      <c r="V2460" s="173">
        <f>IFERROR(VLOOKUP(Table2[[#This Row],[Enterprise ID]],'Tech-ServiceDate'!A:B,2,0), "EitherNewHire or Termed")</f>
        <v>45900</v>
      </c>
    </row>
    <row r="2461" spans="1:22" ht="33.75" customHeight="1">
      <c r="A2461" s="15">
        <v>46092</v>
      </c>
      <c r="B2461" s="7">
        <v>47119</v>
      </c>
      <c r="C2461" s="4" t="s">
        <v>20144</v>
      </c>
      <c r="D2461" s="5" t="s">
        <v>20145</v>
      </c>
      <c r="E2461" s="176" t="str">
        <f t="shared" ref="E2461" si="113">TRIM(B2461)</f>
        <v>47119</v>
      </c>
      <c r="F2461" s="181">
        <f>IFERROR(VLOOKUP(D2461,'TPMS-auto'!A:J, 10,0), "Not-in-TPMS")</f>
        <v>8088500736</v>
      </c>
      <c r="G2461" s="181" t="str">
        <f>IFERROR(VLOOKUP(D2461,'TPMS-auto'!A:J,6,0),"Not-in-TPMS")</f>
        <v>036957</v>
      </c>
      <c r="H2461" s="6">
        <v>46077</v>
      </c>
      <c r="I2461" s="2" t="s">
        <v>20565</v>
      </c>
      <c r="J2461" s="3" t="s">
        <v>20566</v>
      </c>
      <c r="K2461" s="3" t="s">
        <v>15451</v>
      </c>
      <c r="L2461" s="3" t="s">
        <v>14680</v>
      </c>
      <c r="M2461" s="13"/>
      <c r="N2461" s="3" t="s">
        <v>14680</v>
      </c>
      <c r="O2461" s="3" t="s">
        <v>14680</v>
      </c>
      <c r="P2461" s="166" t="str">
        <f>IFERROR(VLOOKUP(D2461,'TPMS-auto'!A:D, 4,0),"Not-in-TPMS")</f>
        <v>0008158</v>
      </c>
      <c r="Q2461" s="166" t="str">
        <f>VLOOKUP(Table2[[#This Row],[Unit Number]],Ops,3,0)</f>
        <v>Carol &amp; Tasha</v>
      </c>
      <c r="R2461" s="173" t="str">
        <f>IFERROR(VLOOKUP(Table2[[#This Row],[Enterprise ID]], 'ExistingRental-12.11'!A:H, 3, 0), "Not Open On 12.11")</f>
        <v>Not Open On 12.11</v>
      </c>
      <c r="S2461" s="167" t="str">
        <f>IF(Table2[[#This Row],[Start Rental Date]]="New Rental", "New Rental", "Rental Extension Request")</f>
        <v>Rental Extension Request</v>
      </c>
      <c r="T2461" s="167" t="str">
        <f>IFERROR(IF(Table2[[#This Row],[Date of this request]]-Table2[[#This Row],[Tech Service Date]]&lt;60, "New Hire Rental", "Truck Breakdown"), "New Hire Rental")</f>
        <v>Truck Breakdown</v>
      </c>
      <c r="U2461" s="167" t="str">
        <f>IFERROR(VLOOKUP(Table2[[#This Row],[Enterprise ID]], 'ExistingRental-12.11'!A:H, 7, 0), "Not Open On 12.11")</f>
        <v>Not Open On 12.11</v>
      </c>
      <c r="V2461" s="173">
        <f>IFERROR(VLOOKUP(Table2[[#This Row],[Enterprise ID]],'Tech-ServiceDate'!A:B,2,0), "EitherNewHire or Termed")</f>
        <v>45711</v>
      </c>
    </row>
    <row r="2462" spans="1:22" ht="33.75" customHeight="1">
      <c r="A2462" s="15">
        <v>46093</v>
      </c>
      <c r="B2462" s="7">
        <v>46082</v>
      </c>
      <c r="C2462" s="4" t="s">
        <v>19780</v>
      </c>
      <c r="D2462" s="5" t="s">
        <v>11583</v>
      </c>
      <c r="E2462" s="176" t="str">
        <f t="shared" ref="E2462" si="114">TRIM(B2462)</f>
        <v>46082</v>
      </c>
      <c r="F2462" s="181">
        <f>IFERROR(VLOOKUP(D2462,'TPMS-auto'!A:J, 10,0), "Not-in-TPMS")</f>
        <v>2092196950</v>
      </c>
      <c r="G2462" s="181" t="str">
        <f>IFERROR(VLOOKUP(D2462,'TPMS-auto'!A:J,6,0),"Not-in-TPMS")</f>
        <v>046082</v>
      </c>
      <c r="H2462" s="6" t="s">
        <v>14676</v>
      </c>
      <c r="I2462" s="2" t="s">
        <v>15772</v>
      </c>
      <c r="J2462" s="3" t="s">
        <v>20567</v>
      </c>
      <c r="K2462" s="3" t="s">
        <v>15451</v>
      </c>
      <c r="L2462" s="3" t="s">
        <v>14680</v>
      </c>
      <c r="M2462" s="13"/>
      <c r="N2462" s="3" t="s">
        <v>14680</v>
      </c>
      <c r="O2462" s="3" t="s">
        <v>14680</v>
      </c>
      <c r="P2462" s="166" t="str">
        <f>IFERROR(VLOOKUP(D2462,'TPMS-auto'!A:D, 4,0),"Not-in-TPMS")</f>
        <v>0008366</v>
      </c>
      <c r="Q2462" s="166" t="str">
        <f>VLOOKUP(Table2[[#This Row],[Unit Number]],Ops,3,0)</f>
        <v>Carol &amp; Tasha</v>
      </c>
      <c r="R2462" s="173" t="str">
        <f>IFERROR(VLOOKUP(Table2[[#This Row],[Enterprise ID]], 'ExistingRental-12.11'!A:H, 3, 0), "Not Open On 12.11")</f>
        <v>Not Open On 12.11</v>
      </c>
      <c r="S2462" s="167" t="str">
        <f>IF(Table2[[#This Row],[Start Rental Date]]="New Rental", "New Rental", "Rental Extension Request")</f>
        <v>New Rental</v>
      </c>
      <c r="T2462" s="167" t="str">
        <f>IFERROR(IF(Table2[[#This Row],[Date of this request]]-Table2[[#This Row],[Tech Service Date]]&lt;60, "New Hire Rental", "Truck Breakdown"), "New Hire Rental")</f>
        <v>Truck Breakdown</v>
      </c>
      <c r="U2462" s="167" t="str">
        <f>IFERROR(VLOOKUP(Table2[[#This Row],[Enterprise ID]], 'ExistingRental-12.11'!A:H, 7, 0), "Not Open On 12.11")</f>
        <v>Not Open On 12.11</v>
      </c>
      <c r="V2462" s="173">
        <f>IFERROR(VLOOKUP(Table2[[#This Row],[Enterprise ID]],'Tech-ServiceDate'!A:B,2,0), "EitherNewHire or Termed")</f>
        <v>35915</v>
      </c>
    </row>
    <row r="2463" spans="1:22" ht="33.75" customHeight="1">
      <c r="A2463" s="15">
        <v>46093</v>
      </c>
      <c r="B2463" s="7">
        <v>37322</v>
      </c>
      <c r="C2463" s="4" t="s">
        <v>20568</v>
      </c>
      <c r="D2463" s="5" t="s">
        <v>20319</v>
      </c>
      <c r="E2463" s="176" t="str">
        <f t="shared" ref="E2463:E2477" si="115">TRIM(B2463)</f>
        <v>37322</v>
      </c>
      <c r="F2463" s="181" t="str">
        <f>IFERROR(VLOOKUP(D2463,'TPMS-auto'!A:J, 10,0), "Not-in-TPMS")</f>
        <v>Not-in-TPMS</v>
      </c>
      <c r="G2463" s="181" t="str">
        <f>IFERROR(VLOOKUP(D2463,'TPMS-auto'!A:J,6,0),"Not-in-TPMS")</f>
        <v>Not-in-TPMS</v>
      </c>
      <c r="H2463" s="6" t="s">
        <v>14676</v>
      </c>
      <c r="I2463" s="2"/>
      <c r="J2463" s="3" t="s">
        <v>20320</v>
      </c>
      <c r="K2463" s="3" t="s">
        <v>15451</v>
      </c>
      <c r="L2463" s="3" t="s">
        <v>14680</v>
      </c>
      <c r="M2463" s="13"/>
      <c r="N2463" s="3" t="s">
        <v>14680</v>
      </c>
      <c r="O2463" s="3" t="s">
        <v>14680</v>
      </c>
      <c r="P2463" s="166" t="str">
        <f>IFERROR(VLOOKUP(D2463,'TPMS-auto'!A:D, 4,0),"Not-in-TPMS")</f>
        <v>Not-in-TPMS</v>
      </c>
      <c r="Q2463" s="166" t="e">
        <f>VLOOKUP(Table2[[#This Row],[Unit Number]],Ops,3,0)</f>
        <v>#N/A</v>
      </c>
      <c r="R2463" s="173" t="str">
        <f>IFERROR(VLOOKUP(Table2[[#This Row],[Enterprise ID]], 'ExistingRental-12.11'!A:H, 3, 0), "Not Open On 12.11")</f>
        <v>Not Open On 12.11</v>
      </c>
      <c r="S2463" s="167" t="str">
        <f>IF(Table2[[#This Row],[Start Rental Date]]="New Rental", "New Rental", "Rental Extension Request")</f>
        <v>New Rental</v>
      </c>
      <c r="T2463" s="167" t="str">
        <f>IFERROR(IF(Table2[[#This Row],[Date of this request]]-Table2[[#This Row],[Tech Service Date]]&lt;60, "New Hire Rental", "Truck Breakdown"), "New Hire Rental")</f>
        <v>New Hire Rental</v>
      </c>
      <c r="U2463" s="167" t="str">
        <f>IFERROR(VLOOKUP(Table2[[#This Row],[Enterprise ID]], 'ExistingRental-12.11'!A:H, 7, 0), "Not Open On 12.11")</f>
        <v>Not Open On 12.11</v>
      </c>
      <c r="V2463" s="173" t="str">
        <f>IFERROR(VLOOKUP(Table2[[#This Row],[Enterprise ID]],'Tech-ServiceDate'!A:B,2,0), "EitherNewHire or Termed")</f>
        <v>EitherNewHire or Termed</v>
      </c>
    </row>
    <row r="2464" spans="1:22" ht="33.75" customHeight="1">
      <c r="A2464" s="15">
        <v>46093</v>
      </c>
      <c r="B2464" s="7">
        <v>61628</v>
      </c>
      <c r="C2464" s="4" t="s">
        <v>20569</v>
      </c>
      <c r="D2464" s="5" t="s">
        <v>6876</v>
      </c>
      <c r="E2464" s="176" t="str">
        <f t="shared" si="115"/>
        <v>61628</v>
      </c>
      <c r="F2464" s="181">
        <f>IFERROR(VLOOKUP(D2464,'TPMS-auto'!A:J, 10,0), "Not-in-TPMS")</f>
        <v>8108580589</v>
      </c>
      <c r="G2464" s="181" t="str">
        <f>IFERROR(VLOOKUP(D2464,'TPMS-auto'!A:J,6,0),"Not-in-TPMS")</f>
        <v>061628</v>
      </c>
      <c r="H2464" s="6" t="s">
        <v>14676</v>
      </c>
      <c r="I2464" s="2"/>
      <c r="J2464" s="3" t="s">
        <v>20570</v>
      </c>
      <c r="K2464" s="3" t="s">
        <v>15451</v>
      </c>
      <c r="L2464" s="3" t="s">
        <v>14680</v>
      </c>
      <c r="M2464" s="13"/>
      <c r="N2464" s="3" t="s">
        <v>14680</v>
      </c>
      <c r="O2464" s="3" t="s">
        <v>14680</v>
      </c>
      <c r="P2464" s="166" t="str">
        <f>IFERROR(VLOOKUP(D2464,'TPMS-auto'!A:D, 4,0),"Not-in-TPMS")</f>
        <v>0008220</v>
      </c>
      <c r="Q2464" s="166" t="str">
        <f>VLOOKUP(Table2[[#This Row],[Unit Number]],Ops,3,0)</f>
        <v>Monica, Cheryl &amp; Machell</v>
      </c>
      <c r="R2464" s="173" t="str">
        <f>IFERROR(VLOOKUP(Table2[[#This Row],[Enterprise ID]], 'ExistingRental-12.11'!A:H, 3, 0), "Not Open On 12.11")</f>
        <v>Not Open On 12.11</v>
      </c>
      <c r="S2464" s="167" t="str">
        <f>IF(Table2[[#This Row],[Start Rental Date]]="New Rental", "New Rental", "Rental Extension Request")</f>
        <v>New Rental</v>
      </c>
      <c r="T2464" s="167" t="str">
        <f>IFERROR(IF(Table2[[#This Row],[Date of this request]]-Table2[[#This Row],[Tech Service Date]]&lt;60, "New Hire Rental", "Truck Breakdown"), "New Hire Rental")</f>
        <v>Truck Breakdown</v>
      </c>
      <c r="U2464" s="167" t="str">
        <f>IFERROR(VLOOKUP(Table2[[#This Row],[Enterprise ID]], 'ExistingRental-12.11'!A:H, 7, 0), "Not Open On 12.11")</f>
        <v>Not Open On 12.11</v>
      </c>
      <c r="V2464" s="173">
        <f>IFERROR(VLOOKUP(Table2[[#This Row],[Enterprise ID]],'Tech-ServiceDate'!A:B,2,0), "EitherNewHire or Termed")</f>
        <v>39531</v>
      </c>
    </row>
    <row r="2465" spans="1:24" ht="33.75" customHeight="1">
      <c r="A2465" s="15">
        <v>46093</v>
      </c>
      <c r="B2465" s="7">
        <v>46741</v>
      </c>
      <c r="C2465" s="4" t="s">
        <v>20300</v>
      </c>
      <c r="D2465" s="5" t="s">
        <v>8373</v>
      </c>
      <c r="E2465" s="176" t="str">
        <f t="shared" si="115"/>
        <v>46741</v>
      </c>
      <c r="F2465" s="181">
        <f>IFERROR(VLOOKUP(D2465,'TPMS-auto'!A:J, 10,0), "Not-in-TPMS")</f>
        <v>8488780105</v>
      </c>
      <c r="G2465" s="181" t="str">
        <f>IFERROR(VLOOKUP(D2465,'TPMS-auto'!A:J,6,0),"Not-in-TPMS")</f>
        <v>023980</v>
      </c>
      <c r="H2465" s="6">
        <v>46087</v>
      </c>
      <c r="I2465" s="2" t="s">
        <v>20399</v>
      </c>
      <c r="J2465" s="3" t="s">
        <v>20400</v>
      </c>
      <c r="K2465" s="3" t="s">
        <v>14679</v>
      </c>
      <c r="L2465" s="3" t="s">
        <v>14680</v>
      </c>
      <c r="M2465" s="13"/>
      <c r="N2465" s="3" t="s">
        <v>14680</v>
      </c>
      <c r="O2465" s="3" t="s">
        <v>14680</v>
      </c>
      <c r="P2465" s="166" t="str">
        <f>IFERROR(VLOOKUP(D2465,'TPMS-auto'!A:D, 4,0),"Not-in-TPMS")</f>
        <v>0007983</v>
      </c>
      <c r="Q2465" s="166" t="str">
        <f>VLOOKUP(Table2[[#This Row],[Unit Number]],Ops,3,0)</f>
        <v>Rob &amp; Andrea</v>
      </c>
      <c r="R2465" s="173" t="str">
        <f>IFERROR(VLOOKUP(Table2[[#This Row],[Enterprise ID]], 'ExistingRental-12.11'!A:H, 3, 0), "Not Open On 12.11")</f>
        <v>Not Open On 12.11</v>
      </c>
      <c r="S2465" s="167" t="str">
        <f>IF(Table2[[#This Row],[Start Rental Date]]="New Rental", "New Rental", "Rental Extension Request")</f>
        <v>Rental Extension Request</v>
      </c>
      <c r="T2465" s="167" t="str">
        <f>IFERROR(IF(Table2[[#This Row],[Date of this request]]-Table2[[#This Row],[Tech Service Date]]&lt;60, "New Hire Rental", "Truck Breakdown"), "New Hire Rental")</f>
        <v>Truck Breakdown</v>
      </c>
      <c r="U2465" s="167" t="str">
        <f>IFERROR(VLOOKUP(Table2[[#This Row],[Enterprise ID]], 'ExistingRental-12.11'!A:H, 7, 0), "Not Open On 12.11")</f>
        <v>Not Open On 12.11</v>
      </c>
      <c r="V2465" s="173">
        <f>IFERROR(VLOOKUP(Table2[[#This Row],[Enterprise ID]],'Tech-ServiceDate'!A:B,2,0), "EitherNewHire or Termed")</f>
        <v>32013</v>
      </c>
    </row>
    <row r="2466" spans="1:24" ht="33.75" customHeight="1">
      <c r="A2466" s="15">
        <v>46093</v>
      </c>
      <c r="B2466" s="7">
        <v>36010</v>
      </c>
      <c r="C2466" s="4" t="s">
        <v>20571</v>
      </c>
      <c r="D2466" s="5" t="s">
        <v>15524</v>
      </c>
      <c r="E2466" s="176" t="str">
        <f t="shared" si="115"/>
        <v>36010</v>
      </c>
      <c r="F2466" s="181">
        <f>IFERROR(VLOOKUP(D2466,'TPMS-auto'!A:J, 10,0), "Not-in-TPMS")</f>
        <v>2402372305</v>
      </c>
      <c r="G2466" s="181" t="str">
        <f>IFERROR(VLOOKUP(D2466,'TPMS-auto'!A:J,6,0),"Not-in-TPMS")</f>
        <v>036010</v>
      </c>
      <c r="H2466" s="6" t="s">
        <v>14676</v>
      </c>
      <c r="I2466" s="2" t="s">
        <v>20572</v>
      </c>
      <c r="J2466" s="3"/>
      <c r="K2466" s="3"/>
      <c r="L2466" s="3"/>
      <c r="M2466" s="13"/>
      <c r="N2466" s="3" t="s">
        <v>14680</v>
      </c>
      <c r="O2466" s="3" t="s">
        <v>14680</v>
      </c>
      <c r="P2466" s="166" t="str">
        <f>IFERROR(VLOOKUP(D2466,'TPMS-auto'!A:D, 4,0),"Not-in-TPMS")</f>
        <v>0007084</v>
      </c>
      <c r="Q2466" s="166" t="str">
        <f>VLOOKUP(Table2[[#This Row],[Unit Number]],Ops,3,0)</f>
        <v>Monica, Cheryl &amp; Machell</v>
      </c>
      <c r="R2466" s="173" t="str">
        <f>IFERROR(VLOOKUP(Table2[[#This Row],[Enterprise ID]], 'ExistingRental-12.11'!A:H, 3, 0), "Not Open On 12.11")</f>
        <v>Not Open On 12.11</v>
      </c>
      <c r="S2466" s="167" t="str">
        <f>IF(Table2[[#This Row],[Start Rental Date]]="New Rental", "New Rental", "Rental Extension Request")</f>
        <v>New Rental</v>
      </c>
      <c r="T2466" s="167" t="str">
        <f>IFERROR(IF(Table2[[#This Row],[Date of this request]]-Table2[[#This Row],[Tech Service Date]]&lt;60, "New Hire Rental", "Truck Breakdown"), "New Hire Rental")</f>
        <v>Truck Breakdown</v>
      </c>
      <c r="U2466" s="167" t="str">
        <f>IFERROR(VLOOKUP(Table2[[#This Row],[Enterprise ID]], 'ExistingRental-12.11'!A:H, 7, 0), "Not Open On 12.11")</f>
        <v>Not Open On 12.11</v>
      </c>
      <c r="V2466" s="173">
        <f>IFERROR(VLOOKUP(Table2[[#This Row],[Enterprise ID]],'Tech-ServiceDate'!A:B,2,0), "EitherNewHire or Termed")</f>
        <v>41967</v>
      </c>
    </row>
    <row r="2467" spans="1:24" ht="33.75" customHeight="1">
      <c r="A2467" s="15">
        <v>46093</v>
      </c>
      <c r="B2467" s="7">
        <v>24144</v>
      </c>
      <c r="C2467" s="4" t="s">
        <v>20573</v>
      </c>
      <c r="D2467" s="5" t="s">
        <v>20574</v>
      </c>
      <c r="E2467" s="176" t="str">
        <f t="shared" si="115"/>
        <v>24144</v>
      </c>
      <c r="F2467" s="181">
        <f>IFERROR(VLOOKUP(D2467,'TPMS-auto'!A:J, 10,0), "Not-in-TPMS")</f>
        <v>5024137620</v>
      </c>
      <c r="G2467" s="181" t="str">
        <f>IFERROR(VLOOKUP(D2467,'TPMS-auto'!A:J,6,0),"Not-in-TPMS")</f>
        <v>024144</v>
      </c>
      <c r="H2467" s="6" t="s">
        <v>14676</v>
      </c>
      <c r="I2467" s="2" t="s">
        <v>19824</v>
      </c>
      <c r="J2467" s="3" t="s">
        <v>18905</v>
      </c>
      <c r="K2467" s="3" t="s">
        <v>14679</v>
      </c>
      <c r="L2467" s="3" t="s">
        <v>14680</v>
      </c>
      <c r="M2467" s="13"/>
      <c r="N2467" s="3" t="s">
        <v>14680</v>
      </c>
      <c r="O2467" s="3" t="s">
        <v>14680</v>
      </c>
      <c r="P2467" s="166" t="str">
        <f>IFERROR(VLOOKUP(D2467,'TPMS-auto'!A:D, 4,0),"Not-in-TPMS")</f>
        <v>0004766</v>
      </c>
      <c r="Q2467" s="166" t="str">
        <f>VLOOKUP(Table2[[#This Row],[Unit Number]],Ops,3,0)</f>
        <v>Rob &amp; Andrea</v>
      </c>
      <c r="R2467" s="173" t="str">
        <f>IFERROR(VLOOKUP(Table2[[#This Row],[Enterprise ID]], 'ExistingRental-12.11'!A:H, 3, 0), "Not Open On 12.11")</f>
        <v>Not Open On 12.11</v>
      </c>
      <c r="S2467" s="167" t="str">
        <f>IF(Table2[[#This Row],[Start Rental Date]]="New Rental", "New Rental", "Rental Extension Request")</f>
        <v>New Rental</v>
      </c>
      <c r="T2467" s="167" t="str">
        <f>IFERROR(IF(Table2[[#This Row],[Date of this request]]-Table2[[#This Row],[Tech Service Date]]&lt;60, "New Hire Rental", "Truck Breakdown"), "New Hire Rental")</f>
        <v>Truck Breakdown</v>
      </c>
      <c r="U2467" s="167" t="str">
        <f>IFERROR(VLOOKUP(Table2[[#This Row],[Enterprise ID]], 'ExistingRental-12.11'!A:H, 7, 0), "Not Open On 12.11")</f>
        <v>Not Open On 12.11</v>
      </c>
      <c r="V2467" s="173">
        <f>IFERROR(VLOOKUP(Table2[[#This Row],[Enterprise ID]],'Tech-ServiceDate'!A:B,2,0), "EitherNewHire or Termed")</f>
        <v>44141</v>
      </c>
    </row>
    <row r="2468" spans="1:24" ht="33.75" customHeight="1">
      <c r="A2468" s="15">
        <v>46093</v>
      </c>
      <c r="B2468" s="7">
        <v>36248</v>
      </c>
      <c r="C2468" s="4" t="s">
        <v>20394</v>
      </c>
      <c r="D2468" s="5" t="s">
        <v>6533</v>
      </c>
      <c r="E2468" s="176" t="str">
        <f t="shared" si="115"/>
        <v>36248</v>
      </c>
      <c r="F2468" s="181">
        <f>IFERROR(VLOOKUP(D2468,'TPMS-auto'!A:J, 10,0), "Not-in-TPMS")</f>
        <v>3366882145</v>
      </c>
      <c r="G2468" s="181" t="str">
        <f>IFERROR(VLOOKUP(D2468,'TPMS-auto'!A:J,6,0),"Not-in-TPMS")</f>
        <v>036248</v>
      </c>
      <c r="H2468" s="6">
        <v>46087</v>
      </c>
      <c r="I2468" s="2" t="s">
        <v>20575</v>
      </c>
      <c r="J2468" s="3" t="s">
        <v>20576</v>
      </c>
      <c r="K2468" s="3" t="s">
        <v>14679</v>
      </c>
      <c r="L2468" s="3" t="s">
        <v>14680</v>
      </c>
      <c r="M2468" s="13"/>
      <c r="N2468" s="3" t="s">
        <v>14680</v>
      </c>
      <c r="O2468" s="3" t="s">
        <v>14680</v>
      </c>
      <c r="P2468" s="166" t="str">
        <f>IFERROR(VLOOKUP(D2468,'TPMS-auto'!A:D, 4,0),"Not-in-TPMS")</f>
        <v>0008175</v>
      </c>
      <c r="Q2468" s="166" t="str">
        <f>VLOOKUP(Table2[[#This Row],[Unit Number]],Ops,3,0)</f>
        <v>Rob &amp; Andrea</v>
      </c>
      <c r="R2468" s="173" t="str">
        <f>IFERROR(VLOOKUP(Table2[[#This Row],[Enterprise ID]], 'ExistingRental-12.11'!A:H, 3, 0), "Not Open On 12.11")</f>
        <v>Not Open On 12.11</v>
      </c>
      <c r="S2468" s="167" t="str">
        <f>IF(Table2[[#This Row],[Start Rental Date]]="New Rental", "New Rental", "Rental Extension Request")</f>
        <v>Rental Extension Request</v>
      </c>
      <c r="T2468" s="167" t="str">
        <f>IFERROR(IF(Table2[[#This Row],[Date of this request]]-Table2[[#This Row],[Tech Service Date]]&lt;60, "New Hire Rental", "Truck Breakdown"), "New Hire Rental")</f>
        <v>Truck Breakdown</v>
      </c>
      <c r="U2468" s="167" t="str">
        <f>IFERROR(VLOOKUP(Table2[[#This Row],[Enterprise ID]], 'ExistingRental-12.11'!A:H, 7, 0), "Not Open On 12.11")</f>
        <v>Not Open On 12.11</v>
      </c>
      <c r="V2468" s="173">
        <f>IFERROR(VLOOKUP(Table2[[#This Row],[Enterprise ID]],'Tech-ServiceDate'!A:B,2,0), "EitherNewHire or Termed")</f>
        <v>30005</v>
      </c>
    </row>
    <row r="2469" spans="1:24" ht="33.75" customHeight="1">
      <c r="A2469" s="15">
        <v>46093</v>
      </c>
      <c r="B2469" s="7">
        <v>46804</v>
      </c>
      <c r="C2469" s="4" t="s">
        <v>20577</v>
      </c>
      <c r="D2469" s="5" t="s">
        <v>20578</v>
      </c>
      <c r="E2469" s="176" t="str">
        <f t="shared" si="115"/>
        <v>46804</v>
      </c>
      <c r="F2469" s="181">
        <f>IFERROR(VLOOKUP(D2469,'TPMS-auto'!A:J, 10,0), "Not-in-TPMS")</f>
        <v>3366881140</v>
      </c>
      <c r="G2469" s="181" t="str">
        <f>IFERROR(VLOOKUP(D2469,'TPMS-auto'!A:J,6,0),"Not-in-TPMS")</f>
        <v>046804</v>
      </c>
      <c r="H2469" s="6" t="s">
        <v>14676</v>
      </c>
      <c r="I2469" s="2" t="s">
        <v>20579</v>
      </c>
      <c r="J2469" s="3" t="s">
        <v>20580</v>
      </c>
      <c r="K2469" s="3" t="s">
        <v>14679</v>
      </c>
      <c r="L2469" s="3" t="s">
        <v>14680</v>
      </c>
      <c r="M2469" s="13"/>
      <c r="N2469" s="3" t="s">
        <v>14680</v>
      </c>
      <c r="O2469" s="3" t="s">
        <v>14680</v>
      </c>
      <c r="P2469" s="166" t="str">
        <f>IFERROR(VLOOKUP(D2469,'TPMS-auto'!A:D, 4,0),"Not-in-TPMS")</f>
        <v>0008175</v>
      </c>
      <c r="Q2469" s="166" t="str">
        <f>VLOOKUP(Table2[[#This Row],[Unit Number]],Ops,3,0)</f>
        <v>Rob &amp; Andrea</v>
      </c>
      <c r="R2469" s="173" t="str">
        <f>IFERROR(VLOOKUP(Table2[[#This Row],[Enterprise ID]], 'ExistingRental-12.11'!A:H, 3, 0), "Not Open On 12.11")</f>
        <v>Not Open On 12.11</v>
      </c>
      <c r="S2469" s="167" t="str">
        <f>IF(Table2[[#This Row],[Start Rental Date]]="New Rental", "New Rental", "Rental Extension Request")</f>
        <v>New Rental</v>
      </c>
      <c r="T2469" s="167" t="str">
        <f>IFERROR(IF(Table2[[#This Row],[Date of this request]]-Table2[[#This Row],[Tech Service Date]]&lt;60, "New Hire Rental", "Truck Breakdown"), "New Hire Rental")</f>
        <v>Truck Breakdown</v>
      </c>
      <c r="U2469" s="167" t="str">
        <f>IFERROR(VLOOKUP(Table2[[#This Row],[Enterprise ID]], 'ExistingRental-12.11'!A:H, 7, 0), "Not Open On 12.11")</f>
        <v>Not Open On 12.11</v>
      </c>
      <c r="V2469" s="173">
        <f>IFERROR(VLOOKUP(Table2[[#This Row],[Enterprise ID]],'Tech-ServiceDate'!A:B,2,0), "EitherNewHire or Termed")</f>
        <v>43286</v>
      </c>
    </row>
    <row r="2470" spans="1:24" ht="33.75" customHeight="1">
      <c r="A2470" s="15">
        <v>46093</v>
      </c>
      <c r="B2470" s="7">
        <v>46286</v>
      </c>
      <c r="C2470" s="4" t="s">
        <v>20581</v>
      </c>
      <c r="D2470" s="5" t="s">
        <v>20582</v>
      </c>
      <c r="E2470" s="176" t="str">
        <f t="shared" si="115"/>
        <v>46286</v>
      </c>
      <c r="F2470" s="181">
        <f>IFERROR(VLOOKUP(D2470,'TPMS-auto'!A:J, 10,0), "Not-in-TPMS")</f>
        <v>9038692314</v>
      </c>
      <c r="G2470" s="181" t="str">
        <f>IFERROR(VLOOKUP(D2470,'TPMS-auto'!A:J,6,0),"Not-in-TPMS")</f>
        <v>046286</v>
      </c>
      <c r="H2470" s="6" t="s">
        <v>14676</v>
      </c>
      <c r="I2470" s="2" t="s">
        <v>20583</v>
      </c>
      <c r="J2470" s="3" t="s">
        <v>20584</v>
      </c>
      <c r="K2470" s="3" t="s">
        <v>14679</v>
      </c>
      <c r="L2470" s="3" t="s">
        <v>14680</v>
      </c>
      <c r="M2470" s="13"/>
      <c r="N2470" s="3" t="s">
        <v>14680</v>
      </c>
      <c r="O2470" s="3" t="s">
        <v>14680</v>
      </c>
      <c r="P2470" s="166" t="str">
        <f>IFERROR(VLOOKUP(D2470,'TPMS-auto'!A:D, 4,0),"Not-in-TPMS")</f>
        <v>0007995</v>
      </c>
      <c r="Q2470" s="166" t="str">
        <f>VLOOKUP(Table2[[#This Row],[Unit Number]],Ops,3,0)</f>
        <v>Carol &amp; Tasha</v>
      </c>
      <c r="R2470" s="173" t="str">
        <f>IFERROR(VLOOKUP(Table2[[#This Row],[Enterprise ID]], 'ExistingRental-12.11'!A:H, 3, 0), "Not Open On 12.11")</f>
        <v>Not Open On 12.11</v>
      </c>
      <c r="S2470" s="167" t="str">
        <f>IF(Table2[[#This Row],[Start Rental Date]]="New Rental", "New Rental", "Rental Extension Request")</f>
        <v>New Rental</v>
      </c>
      <c r="T2470" s="167" t="str">
        <f>IFERROR(IF(Table2[[#This Row],[Date of this request]]-Table2[[#This Row],[Tech Service Date]]&lt;60, "New Hire Rental", "Truck Breakdown"), "New Hire Rental")</f>
        <v>Truck Breakdown</v>
      </c>
      <c r="U2470" s="167" t="str">
        <f>IFERROR(VLOOKUP(Table2[[#This Row],[Enterprise ID]], 'ExistingRental-12.11'!A:H, 7, 0), "Not Open On 12.11")</f>
        <v>Not Open On 12.11</v>
      </c>
      <c r="V2470" s="173">
        <f>IFERROR(VLOOKUP(Table2[[#This Row],[Enterprise ID]],'Tech-ServiceDate'!A:B,2,0), "EitherNewHire or Termed")</f>
        <v>45515</v>
      </c>
    </row>
    <row r="2471" spans="1:24" ht="33.75" customHeight="1">
      <c r="A2471" s="15">
        <v>46093</v>
      </c>
      <c r="B2471" s="7">
        <v>61110</v>
      </c>
      <c r="C2471" s="4" t="s">
        <v>20585</v>
      </c>
      <c r="D2471" s="5" t="s">
        <v>6052</v>
      </c>
      <c r="E2471" s="176" t="str">
        <f t="shared" si="115"/>
        <v>61110</v>
      </c>
      <c r="F2471" s="181">
        <f>IFERROR(VLOOKUP(D2471,'TPMS-auto'!A:J, 10,0), "Not-in-TPMS")</f>
        <v>9283155288</v>
      </c>
      <c r="G2471" s="181" t="str">
        <f>IFERROR(VLOOKUP(D2471,'TPMS-auto'!A:J,6,0),"Not-in-TPMS")</f>
        <v>061110</v>
      </c>
      <c r="H2471" s="6" t="s">
        <v>14676</v>
      </c>
      <c r="I2471" s="2" t="s">
        <v>17247</v>
      </c>
      <c r="J2471" s="3" t="s">
        <v>19100</v>
      </c>
      <c r="K2471" s="3" t="s">
        <v>14679</v>
      </c>
      <c r="L2471" s="3" t="s">
        <v>14680</v>
      </c>
      <c r="M2471" s="13"/>
      <c r="N2471" s="3" t="s">
        <v>14680</v>
      </c>
      <c r="O2471" s="3" t="s">
        <v>14680</v>
      </c>
      <c r="P2471" s="166" t="str">
        <f>IFERROR(VLOOKUP(D2471,'TPMS-auto'!A:D, 4,0),"Not-in-TPMS")</f>
        <v>0007088</v>
      </c>
      <c r="Q2471" s="166" t="str">
        <f>VLOOKUP(Table2[[#This Row],[Unit Number]],Ops,3,0)</f>
        <v>Carol &amp; Tasha</v>
      </c>
      <c r="R2471" s="173" t="str">
        <f>IFERROR(VLOOKUP(Table2[[#This Row],[Enterprise ID]], 'ExistingRental-12.11'!A:H, 3, 0), "Not Open On 12.11")</f>
        <v>Not Open On 12.11</v>
      </c>
      <c r="S2471" s="167" t="str">
        <f>IF(Table2[[#This Row],[Start Rental Date]]="New Rental", "New Rental", "Rental Extension Request")</f>
        <v>New Rental</v>
      </c>
      <c r="T2471" s="167" t="str">
        <f>IFERROR(IF(Table2[[#This Row],[Date of this request]]-Table2[[#This Row],[Tech Service Date]]&lt;60, "New Hire Rental", "Truck Breakdown"), "New Hire Rental")</f>
        <v>Truck Breakdown</v>
      </c>
      <c r="U2471" s="167" t="str">
        <f>IFERROR(VLOOKUP(Table2[[#This Row],[Enterprise ID]], 'ExistingRental-12.11'!A:H, 7, 0), "Not Open On 12.11")</f>
        <v>Not Open On 12.11</v>
      </c>
      <c r="V2471" s="173">
        <f>IFERROR(VLOOKUP(Table2[[#This Row],[Enterprise ID]],'Tech-ServiceDate'!A:B,2,0), "EitherNewHire or Termed")</f>
        <v>32721</v>
      </c>
    </row>
    <row r="2472" spans="1:24" ht="33.75" customHeight="1">
      <c r="A2472" s="15">
        <v>46093</v>
      </c>
      <c r="B2472" s="7">
        <v>61198</v>
      </c>
      <c r="C2472" s="4" t="s">
        <v>19593</v>
      </c>
      <c r="D2472" s="5" t="s">
        <v>19594</v>
      </c>
      <c r="E2472" s="176" t="str">
        <f t="shared" si="115"/>
        <v>61198</v>
      </c>
      <c r="F2472" s="181" t="str">
        <f>IFERROR(VLOOKUP(D2472,'TPMS-auto'!A:J, 10,0), "Not-in-TPMS")</f>
        <v>Not-in-TPMS</v>
      </c>
      <c r="G2472" s="181" t="str">
        <f>IFERROR(VLOOKUP(D2472,'TPMS-auto'!A:J,6,0),"Not-in-TPMS")</f>
        <v>Not-in-TPMS</v>
      </c>
      <c r="H2472" s="6">
        <v>46077</v>
      </c>
      <c r="I2472" s="2" t="s">
        <v>19738</v>
      </c>
      <c r="J2472" s="3" t="s">
        <v>20164</v>
      </c>
      <c r="K2472" s="3" t="s">
        <v>15451</v>
      </c>
      <c r="L2472" s="3" t="s">
        <v>14680</v>
      </c>
      <c r="M2472" s="13"/>
      <c r="N2472" s="3" t="s">
        <v>14680</v>
      </c>
      <c r="O2472" s="3" t="s">
        <v>14680</v>
      </c>
      <c r="P2472" s="166" t="str">
        <f>IFERROR(VLOOKUP(D2472,'TPMS-auto'!A:D, 4,0),"Not-in-TPMS")</f>
        <v>Not-in-TPMS</v>
      </c>
      <c r="Q2472" s="166" t="e">
        <f>VLOOKUP(Table2[[#This Row],[Unit Number]],Ops,3,0)</f>
        <v>#N/A</v>
      </c>
      <c r="R2472" s="173" t="str">
        <f>IFERROR(VLOOKUP(Table2[[#This Row],[Enterprise ID]], 'ExistingRental-12.11'!A:H, 3, 0), "Not Open On 12.11")</f>
        <v>Not Open On 12.11</v>
      </c>
      <c r="S2472" s="167" t="str">
        <f>IF(Table2[[#This Row],[Start Rental Date]]="New Rental", "New Rental", "Rental Extension Request")</f>
        <v>Rental Extension Request</v>
      </c>
      <c r="T2472" s="167" t="str">
        <f>IFERROR(IF(Table2[[#This Row],[Date of this request]]-Table2[[#This Row],[Tech Service Date]]&lt;60, "New Hire Rental", "Truck Breakdown"), "New Hire Rental")</f>
        <v>New Hire Rental</v>
      </c>
      <c r="U2472" s="167" t="str">
        <f>IFERROR(VLOOKUP(Table2[[#This Row],[Enterprise ID]], 'ExistingRental-12.11'!A:H, 7, 0), "Not Open On 12.11")</f>
        <v>Not Open On 12.11</v>
      </c>
      <c r="V2472" s="173" t="str">
        <f>IFERROR(VLOOKUP(Table2[[#This Row],[Enterprise ID]],'Tech-ServiceDate'!A:B,2,0), "EitherNewHire or Termed")</f>
        <v>EitherNewHire or Termed</v>
      </c>
    </row>
    <row r="2473" spans="1:24" ht="33.75" customHeight="1">
      <c r="A2473" s="15">
        <v>46093</v>
      </c>
      <c r="B2473" s="7">
        <v>46821</v>
      </c>
      <c r="C2473" s="4" t="s">
        <v>19310</v>
      </c>
      <c r="D2473" s="5" t="s">
        <v>16571</v>
      </c>
      <c r="E2473" s="176" t="str">
        <f t="shared" si="115"/>
        <v>46821</v>
      </c>
      <c r="F2473" s="181">
        <f>IFERROR(VLOOKUP(D2473,'TPMS-auto'!A:J, 10,0), "Not-in-TPMS")</f>
        <v>8643400517</v>
      </c>
      <c r="G2473" s="181" t="str">
        <f>IFERROR(VLOOKUP(D2473,'TPMS-auto'!A:J,6,0),"Not-in-TPMS")</f>
        <v>046821</v>
      </c>
      <c r="H2473" s="6">
        <v>46092</v>
      </c>
      <c r="I2473" s="2" t="s">
        <v>16572</v>
      </c>
      <c r="J2473" s="3" t="s">
        <v>19844</v>
      </c>
      <c r="K2473" s="3" t="s">
        <v>15451</v>
      </c>
      <c r="L2473" s="3" t="s">
        <v>14680</v>
      </c>
      <c r="M2473" s="13"/>
      <c r="N2473" s="3" t="s">
        <v>14680</v>
      </c>
      <c r="O2473" s="3" t="s">
        <v>14680</v>
      </c>
      <c r="P2473" s="166" t="str">
        <f>IFERROR(VLOOKUP(D2473,'TPMS-auto'!A:D, 4,0),"Not-in-TPMS")</f>
        <v>0004766</v>
      </c>
      <c r="Q2473" s="166" t="str">
        <f>VLOOKUP(Table2[[#This Row],[Unit Number]],Ops,3,0)</f>
        <v>Rob &amp; Andrea</v>
      </c>
      <c r="R2473" s="173" t="str">
        <f>IFERROR(VLOOKUP(Table2[[#This Row],[Enterprise ID]], 'ExistingRental-12.11'!A:H, 3, 0), "Not Open On 12.11")</f>
        <v>Not Open On 12.11</v>
      </c>
      <c r="S2473" s="167" t="str">
        <f>IF(Table2[[#This Row],[Start Rental Date]]="New Rental", "New Rental", "Rental Extension Request")</f>
        <v>Rental Extension Request</v>
      </c>
      <c r="T2473" s="167" t="str">
        <f>IFERROR(IF(Table2[[#This Row],[Date of this request]]-Table2[[#This Row],[Tech Service Date]]&lt;60, "New Hire Rental", "Truck Breakdown"), "New Hire Rental")</f>
        <v>Truck Breakdown</v>
      </c>
      <c r="U2473" s="167" t="str">
        <f>IFERROR(VLOOKUP(Table2[[#This Row],[Enterprise ID]], 'ExistingRental-12.11'!A:H, 7, 0), "Not Open On 12.11")</f>
        <v>Not Open On 12.11</v>
      </c>
      <c r="V2473" s="173">
        <f>IFERROR(VLOOKUP(Table2[[#This Row],[Enterprise ID]],'Tech-ServiceDate'!A:B,2,0), "EitherNewHire or Termed")</f>
        <v>45298</v>
      </c>
    </row>
    <row r="2474" spans="1:24" ht="33.75" customHeight="1">
      <c r="A2474" s="15">
        <v>46093</v>
      </c>
      <c r="B2474" s="7">
        <v>46835</v>
      </c>
      <c r="C2474" s="4" t="s">
        <v>14715</v>
      </c>
      <c r="D2474" s="5" t="s">
        <v>14716</v>
      </c>
      <c r="E2474" s="176" t="str">
        <f t="shared" si="115"/>
        <v>46835</v>
      </c>
      <c r="F2474" s="181">
        <f>IFERROR(VLOOKUP(D2474,'TPMS-auto'!A:J, 10,0), "Not-in-TPMS")</f>
        <v>8287230074</v>
      </c>
      <c r="G2474" s="181" t="str">
        <f>IFERROR(VLOOKUP(D2474,'TPMS-auto'!A:J,6,0),"Not-in-TPMS")</f>
        <v>046835</v>
      </c>
      <c r="H2474" s="6" t="s">
        <v>14676</v>
      </c>
      <c r="I2474" s="2" t="s">
        <v>20586</v>
      </c>
      <c r="J2474" s="3" t="s">
        <v>20587</v>
      </c>
      <c r="K2474" s="3" t="s">
        <v>15451</v>
      </c>
      <c r="L2474" s="3" t="s">
        <v>14680</v>
      </c>
      <c r="M2474" s="13"/>
      <c r="N2474" s="3" t="s">
        <v>14680</v>
      </c>
      <c r="O2474" s="3" t="s">
        <v>14680</v>
      </c>
      <c r="P2474" s="166" t="str">
        <f>IFERROR(VLOOKUP(D2474,'TPMS-auto'!A:D, 4,0),"Not-in-TPMS")</f>
        <v>0004766</v>
      </c>
      <c r="Q2474" s="166" t="str">
        <f>VLOOKUP(Table2[[#This Row],[Unit Number]],Ops,3,0)</f>
        <v>Rob &amp; Andrea</v>
      </c>
      <c r="R2474" s="173" t="str">
        <f>IFERROR(VLOOKUP(Table2[[#This Row],[Enterprise ID]], 'ExistingRental-12.11'!A:H, 3, 0), "Not Open On 12.11")</f>
        <v>Not Open On 12.11</v>
      </c>
      <c r="S2474" s="167" t="str">
        <f>IF(Table2[[#This Row],[Start Rental Date]]="New Rental", "New Rental", "Rental Extension Request")</f>
        <v>New Rental</v>
      </c>
      <c r="T2474" s="167" t="str">
        <f>IFERROR(IF(Table2[[#This Row],[Date of this request]]-Table2[[#This Row],[Tech Service Date]]&lt;60, "New Hire Rental", "Truck Breakdown"), "New Hire Rental")</f>
        <v>Truck Breakdown</v>
      </c>
      <c r="U2474" s="167" t="str">
        <f>IFERROR(VLOOKUP(Table2[[#This Row],[Enterprise ID]], 'ExistingRental-12.11'!A:H, 7, 0), "Not Open On 12.11")</f>
        <v>Not Open On 12.11</v>
      </c>
      <c r="V2474" s="173">
        <f>IFERROR(VLOOKUP(Table2[[#This Row],[Enterprise ID]],'Tech-ServiceDate'!A:B,2,0), "EitherNewHire or Termed")</f>
        <v>45501</v>
      </c>
    </row>
    <row r="2475" spans="1:24" ht="33.75" customHeight="1">
      <c r="A2475" s="15">
        <v>46093</v>
      </c>
      <c r="B2475" s="7">
        <v>46053</v>
      </c>
      <c r="C2475" s="4" t="s">
        <v>20588</v>
      </c>
      <c r="D2475" s="5" t="s">
        <v>15771</v>
      </c>
      <c r="E2475" s="176" t="str">
        <f t="shared" si="115"/>
        <v>46053</v>
      </c>
      <c r="F2475" s="181">
        <f>IFERROR(VLOOKUP(D2475,'TPMS-auto'!A:J, 10,0), "Not-in-TPMS")</f>
        <v>6507100050</v>
      </c>
      <c r="G2475" s="181" t="str">
        <f>IFERROR(VLOOKUP(D2475,'TPMS-auto'!A:J,6,0),"Not-in-TPMS")</f>
        <v>046053</v>
      </c>
      <c r="H2475" s="6">
        <v>45932</v>
      </c>
      <c r="I2475" s="2" t="s">
        <v>15772</v>
      </c>
      <c r="J2475" s="3" t="s">
        <v>15773</v>
      </c>
      <c r="K2475" s="3" t="s">
        <v>15451</v>
      </c>
      <c r="L2475" s="3" t="s">
        <v>14680</v>
      </c>
      <c r="M2475" s="13"/>
      <c r="N2475" s="3" t="s">
        <v>14680</v>
      </c>
      <c r="O2475" s="3" t="s">
        <v>14680</v>
      </c>
      <c r="P2475" s="166" t="str">
        <f>IFERROR(VLOOKUP(D2475,'TPMS-auto'!A:D, 4,0),"Not-in-TPMS")</f>
        <v>0008366</v>
      </c>
      <c r="Q2475" s="166" t="str">
        <f>VLOOKUP(Table2[[#This Row],[Unit Number]],Ops,3,0)</f>
        <v>Carol &amp; Tasha</v>
      </c>
      <c r="R2475" s="173" t="str">
        <f>IFERROR(VLOOKUP(Table2[[#This Row],[Enterprise ID]], 'ExistingRental-12.11'!A:H, 3, 0), "Not Open On 12.11")</f>
        <v>Not Open On 12.11</v>
      </c>
      <c r="S2475" s="167" t="str">
        <f>IF(Table2[[#This Row],[Start Rental Date]]="New Rental", "New Rental", "Rental Extension Request")</f>
        <v>Rental Extension Request</v>
      </c>
      <c r="T2475" s="167" t="str">
        <f>IFERROR(IF(Table2[[#This Row],[Date of this request]]-Table2[[#This Row],[Tech Service Date]]&lt;60, "New Hire Rental", "Truck Breakdown"), "New Hire Rental")</f>
        <v>Truck Breakdown</v>
      </c>
      <c r="U2475" s="167" t="str">
        <f>IFERROR(VLOOKUP(Table2[[#This Row],[Enterprise ID]], 'ExistingRental-12.11'!A:H, 7, 0), "Not Open On 12.11")</f>
        <v>Not Open On 12.11</v>
      </c>
      <c r="V2475" s="173">
        <f>IFERROR(VLOOKUP(Table2[[#This Row],[Enterprise ID]],'Tech-ServiceDate'!A:B,2,0), "EitherNewHire or Termed")</f>
        <v>43014</v>
      </c>
    </row>
    <row r="2476" spans="1:24" ht="33.75" customHeight="1">
      <c r="A2476" s="15">
        <v>46093</v>
      </c>
      <c r="B2476" s="7">
        <v>36459</v>
      </c>
      <c r="C2476" s="4" t="s">
        <v>17833</v>
      </c>
      <c r="D2476" s="5" t="s">
        <v>17834</v>
      </c>
      <c r="E2476" s="176" t="str">
        <f t="shared" si="115"/>
        <v>36459</v>
      </c>
      <c r="F2476" s="181">
        <f>IFERROR(VLOOKUP(D2476,'TPMS-auto'!A:J, 10,0), "Not-in-TPMS")</f>
        <v>9193444283</v>
      </c>
      <c r="G2476" s="181" t="str">
        <f>IFERROR(VLOOKUP(D2476,'TPMS-auto'!A:J,6,0),"Not-in-TPMS")</f>
        <v>036459</v>
      </c>
      <c r="H2476" s="6">
        <v>46087</v>
      </c>
      <c r="I2476" s="2" t="s">
        <v>20589</v>
      </c>
      <c r="J2476" s="3" t="s">
        <v>20590</v>
      </c>
      <c r="K2476" s="3" t="s">
        <v>15451</v>
      </c>
      <c r="L2476" s="3" t="s">
        <v>14680</v>
      </c>
      <c r="M2476" s="13"/>
      <c r="N2476" s="3" t="s">
        <v>14680</v>
      </c>
      <c r="O2476" s="3" t="s">
        <v>14680</v>
      </c>
      <c r="P2476" s="166" t="str">
        <f>IFERROR(VLOOKUP(D2476,'TPMS-auto'!A:D, 4,0),"Not-in-TPMS")</f>
        <v>0008175</v>
      </c>
      <c r="Q2476" s="166" t="str">
        <f>VLOOKUP(Table2[[#This Row],[Unit Number]],Ops,3,0)</f>
        <v>Rob &amp; Andrea</v>
      </c>
      <c r="R2476" s="173" t="str">
        <f>IFERROR(VLOOKUP(Table2[[#This Row],[Enterprise ID]], 'ExistingRental-12.11'!A:H, 3, 0), "Not Open On 12.11")</f>
        <v>Not Open On 12.11</v>
      </c>
      <c r="S2476" s="167" t="str">
        <f>IF(Table2[[#This Row],[Start Rental Date]]="New Rental", "New Rental", "Rental Extension Request")</f>
        <v>Rental Extension Request</v>
      </c>
      <c r="T2476" s="167" t="str">
        <f>IFERROR(IF(Table2[[#This Row],[Date of this request]]-Table2[[#This Row],[Tech Service Date]]&lt;60, "New Hire Rental", "Truck Breakdown"), "New Hire Rental")</f>
        <v>Truck Breakdown</v>
      </c>
      <c r="U2476" s="167" t="str">
        <f>IFERROR(VLOOKUP(Table2[[#This Row],[Enterprise ID]], 'ExistingRental-12.11'!A:H, 7, 0), "Not Open On 12.11")</f>
        <v>Not Open On 12.11</v>
      </c>
      <c r="V2476" s="173">
        <f>IFERROR(VLOOKUP(Table2[[#This Row],[Enterprise ID]],'Tech-ServiceDate'!A:B,2,0), "EitherNewHire or Termed")</f>
        <v>41757</v>
      </c>
    </row>
    <row r="2477" spans="1:24" ht="33.75" customHeight="1">
      <c r="A2477" s="15">
        <v>46093</v>
      </c>
      <c r="B2477" s="7">
        <v>21264</v>
      </c>
      <c r="C2477" s="4" t="s">
        <v>20591</v>
      </c>
      <c r="D2477" s="5" t="s">
        <v>14892</v>
      </c>
      <c r="E2477" s="176" t="str">
        <f t="shared" si="115"/>
        <v>21264</v>
      </c>
      <c r="F2477" s="181">
        <f>IFERROR(VLOOKUP(D2477,'TPMS-auto'!A:J, 10,0), "Not-in-TPMS")</f>
        <v>2108753317</v>
      </c>
      <c r="G2477" s="181" t="str">
        <f>IFERROR(VLOOKUP(D2477,'TPMS-auto'!A:J,6,0),"Not-in-TPMS")</f>
        <v>021264</v>
      </c>
      <c r="H2477" s="6" t="s">
        <v>14676</v>
      </c>
      <c r="I2477" s="2" t="s">
        <v>20592</v>
      </c>
      <c r="J2477" s="3"/>
      <c r="K2477" s="3" t="s">
        <v>15451</v>
      </c>
      <c r="L2477" s="3" t="s">
        <v>14680</v>
      </c>
      <c r="M2477" s="13"/>
      <c r="N2477" s="3" t="s">
        <v>14680</v>
      </c>
      <c r="O2477" s="3" t="s">
        <v>14680</v>
      </c>
      <c r="P2477" s="166" t="str">
        <f>IFERROR(VLOOKUP(D2477,'TPMS-auto'!A:D, 4,0),"Not-in-TPMS")</f>
        <v>0008147</v>
      </c>
      <c r="Q2477" s="166" t="str">
        <f>VLOOKUP(Table2[[#This Row],[Unit Number]],Ops,3,0)</f>
        <v>Carol &amp; Tasha</v>
      </c>
      <c r="R2477" s="173">
        <f>IFERROR(VLOOKUP(Table2[[#This Row],[Enterprise ID]], 'ExistingRental-12.11'!A:H, 3, 0), "Not Open On 12.11")</f>
        <v>45875</v>
      </c>
      <c r="S2477" s="167" t="str">
        <f>IF(Table2[[#This Row],[Start Rental Date]]="New Rental", "New Rental", "Rental Extension Request")</f>
        <v>New Rental</v>
      </c>
      <c r="T2477" s="167" t="str">
        <f>IFERROR(IF(Table2[[#This Row],[Date of this request]]-Table2[[#This Row],[Tech Service Date]]&lt;60, "New Hire Rental", "Truck Breakdown"), "New Hire Rental")</f>
        <v>Truck Breakdown</v>
      </c>
      <c r="U2477" s="167" t="str">
        <f>IFERROR(VLOOKUP(Table2[[#This Row],[Enterprise ID]], 'ExistingRental-12.11'!A:H, 7, 0), "Not Open On 12.11")</f>
        <v>JOSE LOPEZ</v>
      </c>
      <c r="V2477" s="173">
        <f>IFERROR(VLOOKUP(Table2[[#This Row],[Enterprise ID]],'Tech-ServiceDate'!A:B,2,0), "EitherNewHire or Termed")</f>
        <v>45592</v>
      </c>
    </row>
    <row r="2478" spans="1:24" ht="33.75" customHeight="1">
      <c r="A2478" s="15">
        <v>46094</v>
      </c>
      <c r="B2478" s="7">
        <v>46748</v>
      </c>
      <c r="C2478" s="4" t="s">
        <v>18142</v>
      </c>
      <c r="D2478" s="5" t="s">
        <v>17376</v>
      </c>
      <c r="E2478" s="176" t="str">
        <f t="shared" ref="E2478:E2481" si="116">TRIM(B2478)</f>
        <v>46748</v>
      </c>
      <c r="F2478" s="181">
        <f>IFERROR(VLOOKUP(D2478,'TPMS-auto'!A:J, 10,0), "Not-in-TPMS")</f>
        <v>2523630764</v>
      </c>
      <c r="G2478" s="181" t="str">
        <f>IFERROR(VLOOKUP(D2478,'TPMS-auto'!A:J,6,0),"Not-in-TPMS")</f>
        <v>046748</v>
      </c>
      <c r="H2478" s="6">
        <v>45993</v>
      </c>
      <c r="I2478" s="2" t="s">
        <v>18143</v>
      </c>
      <c r="J2478" s="3" t="s">
        <v>18144</v>
      </c>
      <c r="K2478" s="3" t="s">
        <v>15451</v>
      </c>
      <c r="L2478" s="3" t="s">
        <v>14680</v>
      </c>
      <c r="M2478" s="13"/>
      <c r="N2478" s="3" t="s">
        <v>14680</v>
      </c>
      <c r="O2478" s="3" t="s">
        <v>14680</v>
      </c>
      <c r="P2478" s="166" t="str">
        <f>IFERROR(VLOOKUP(D2478,'TPMS-auto'!A:D, 4,0),"Not-in-TPMS")</f>
        <v>0008175</v>
      </c>
      <c r="Q2478" s="166" t="str">
        <f>VLOOKUP(Table2[[#This Row],[Unit Number]],Ops,3,0)</f>
        <v>Rob &amp; Andrea</v>
      </c>
      <c r="R2478" s="173">
        <f>IFERROR(VLOOKUP(Table2[[#This Row],[Enterprise ID]], 'ExistingRental-12.11'!A:H, 3, 0), "Not Open On 12.11")</f>
        <v>45993</v>
      </c>
      <c r="S2478" s="167" t="str">
        <f>IF(Table2[[#This Row],[Start Rental Date]]="New Rental", "New Rental", "Rental Extension Request")</f>
        <v>Rental Extension Request</v>
      </c>
      <c r="T2478" s="167" t="str">
        <f>IFERROR(IF(Table2[[#This Row],[Date of this request]]-Table2[[#This Row],[Tech Service Date]]&lt;60, "New Hire Rental", "Truck Breakdown"), "New Hire Rental")</f>
        <v>Truck Breakdown</v>
      </c>
      <c r="U2478" s="167" t="str">
        <f>IFERROR(VLOOKUP(Table2[[#This Row],[Enterprise ID]], 'ExistingRental-12.11'!A:H, 7, 0), "Not Open On 12.11")</f>
        <v>ANDREW RICHARDSON</v>
      </c>
      <c r="V2478" s="173">
        <f>IFERROR(VLOOKUP(Table2[[#This Row],[Enterprise ID]],'Tech-ServiceDate'!A:B,2,0), "EitherNewHire or Termed")</f>
        <v>45949</v>
      </c>
    </row>
    <row r="2479" spans="1:24" ht="33.75" customHeight="1">
      <c r="A2479" s="15">
        <v>46094</v>
      </c>
      <c r="B2479" s="7">
        <v>61759</v>
      </c>
      <c r="C2479" s="4" t="s">
        <v>20593</v>
      </c>
      <c r="D2479" s="5" t="s">
        <v>6110</v>
      </c>
      <c r="E2479" s="176" t="str">
        <f t="shared" si="116"/>
        <v>61759</v>
      </c>
      <c r="F2479" s="181">
        <f>IFERROR(VLOOKUP(D2479,'TPMS-auto'!A:J, 10,0), "Not-in-TPMS")</f>
        <v>8472082803</v>
      </c>
      <c r="G2479" s="181" t="str">
        <f>IFERROR(VLOOKUP(D2479,'TPMS-auto'!A:J,6,0),"Not-in-TPMS")</f>
        <v>061759</v>
      </c>
      <c r="H2479" s="6" t="s">
        <v>14676</v>
      </c>
      <c r="I2479" s="2" t="s">
        <v>20276</v>
      </c>
      <c r="J2479" s="3" t="s">
        <v>20594</v>
      </c>
      <c r="K2479" s="3" t="s">
        <v>15451</v>
      </c>
      <c r="L2479" s="3" t="s">
        <v>14680</v>
      </c>
      <c r="M2479" s="13"/>
      <c r="N2479" s="3" t="s">
        <v>14680</v>
      </c>
      <c r="O2479" s="3" t="s">
        <v>14680</v>
      </c>
      <c r="P2479" s="166" t="str">
        <f>IFERROR(VLOOKUP(D2479,'TPMS-auto'!A:D, 4,0),"Not-in-TPMS")</f>
        <v>0008555</v>
      </c>
      <c r="Q2479" s="166" t="str">
        <f>VLOOKUP(Table2[[#This Row],[Unit Number]],Ops,3,0)</f>
        <v>Monica, Cheryl &amp; Machell</v>
      </c>
      <c r="R2479" s="173" t="str">
        <f>IFERROR(VLOOKUP(Table2[[#This Row],[Enterprise ID]], 'ExistingRental-12.11'!A:H, 3, 0), "Not Open On 12.11")</f>
        <v>Not Open On 12.11</v>
      </c>
      <c r="S2479" s="167" t="str">
        <f>IF(Table2[[#This Row],[Start Rental Date]]="New Rental", "New Rental", "Rental Extension Request")</f>
        <v>New Rental</v>
      </c>
      <c r="T2479" s="167" t="str">
        <f>IFERROR(IF(Table2[[#This Row],[Date of this request]]-Table2[[#This Row],[Tech Service Date]]&lt;60, "New Hire Rental", "Truck Breakdown"), "New Hire Rental")</f>
        <v>Truck Breakdown</v>
      </c>
      <c r="U2479" s="167" t="str">
        <f>IFERROR(VLOOKUP(Table2[[#This Row],[Enterprise ID]], 'ExistingRental-12.11'!A:H, 7, 0), "Not Open On 12.11")</f>
        <v>Not Open On 12.11</v>
      </c>
      <c r="V2479" s="173">
        <f>IFERROR(VLOOKUP(Table2[[#This Row],[Enterprise ID]],'Tech-ServiceDate'!A:B,2,0), "EitherNewHire or Termed")</f>
        <v>36920</v>
      </c>
      <c r="W2479" s="231"/>
      <c r="X2479" s="232"/>
    </row>
    <row r="2480" spans="1:24" ht="33.75" customHeight="1">
      <c r="A2480" s="15">
        <v>46094</v>
      </c>
      <c r="B2480" s="7">
        <v>61493</v>
      </c>
      <c r="C2480" s="4" t="s">
        <v>20595</v>
      </c>
      <c r="D2480" s="5" t="s">
        <v>16770</v>
      </c>
      <c r="E2480" s="176" t="str">
        <f t="shared" si="116"/>
        <v>61493</v>
      </c>
      <c r="F2480" s="181">
        <f>IFERROR(VLOOKUP(D2480,'TPMS-auto'!A:J, 10,0), "Not-in-TPMS")</f>
        <v>7245711857</v>
      </c>
      <c r="G2480" s="181" t="str">
        <f>IFERROR(VLOOKUP(D2480,'TPMS-auto'!A:J,6,0),"Not-in-TPMS")</f>
        <v>061493</v>
      </c>
      <c r="H2480" s="6" t="s">
        <v>14676</v>
      </c>
      <c r="I2480" s="2" t="s">
        <v>20596</v>
      </c>
      <c r="J2480" s="3" t="s">
        <v>20597</v>
      </c>
      <c r="K2480" s="3" t="s">
        <v>15451</v>
      </c>
      <c r="L2480" s="3" t="s">
        <v>14680</v>
      </c>
      <c r="M2480" s="13"/>
      <c r="N2480" s="3" t="s">
        <v>14680</v>
      </c>
      <c r="O2480" s="3" t="s">
        <v>14680</v>
      </c>
      <c r="P2480" s="166" t="str">
        <f>IFERROR(VLOOKUP(D2480,'TPMS-auto'!A:D, 4,0),"Not-in-TPMS")</f>
        <v>0006141</v>
      </c>
      <c r="Q2480" s="166" t="str">
        <f>VLOOKUP(Table2[[#This Row],[Unit Number]],Ops,3,0)</f>
        <v>Monica, Cheryl &amp; Machell</v>
      </c>
      <c r="R2480" s="173" t="str">
        <f>IFERROR(VLOOKUP(Table2[[#This Row],[Enterprise ID]], 'ExistingRental-12.11'!A:H, 3, 0), "Not Open On 12.11")</f>
        <v>Not Open On 12.11</v>
      </c>
      <c r="S2480" s="167" t="str">
        <f>IF(Table2[[#This Row],[Start Rental Date]]="New Rental", "New Rental", "Rental Extension Request")</f>
        <v>New Rental</v>
      </c>
      <c r="T2480" s="167" t="str">
        <f>IFERROR(IF(Table2[[#This Row],[Date of this request]]-Table2[[#This Row],[Tech Service Date]]&lt;60, "New Hire Rental", "Truck Breakdown"), "New Hire Rental")</f>
        <v>Truck Breakdown</v>
      </c>
      <c r="U2480" s="167" t="str">
        <f>IFERROR(VLOOKUP(Table2[[#This Row],[Enterprise ID]], 'ExistingRental-12.11'!A:H, 7, 0), "Not Open On 12.11")</f>
        <v>Not Open On 12.11</v>
      </c>
      <c r="V2480" s="173">
        <f>IFERROR(VLOOKUP(Table2[[#This Row],[Enterprise ID]],'Tech-ServiceDate'!A:B,2,0), "EitherNewHire or Termed")</f>
        <v>44910</v>
      </c>
      <c r="W2480" s="231"/>
      <c r="X2480" s="232"/>
    </row>
    <row r="2481" spans="1:24" ht="33.75" customHeight="1">
      <c r="A2481" s="15">
        <v>46094</v>
      </c>
      <c r="B2481" s="7">
        <v>23377</v>
      </c>
      <c r="C2481" s="4" t="s">
        <v>17952</v>
      </c>
      <c r="D2481" s="5" t="s">
        <v>17275</v>
      </c>
      <c r="E2481" s="176" t="str">
        <f t="shared" si="116"/>
        <v>23377</v>
      </c>
      <c r="F2481" s="181">
        <f>IFERROR(VLOOKUP(D2481,'TPMS-auto'!A:J, 10,0), "Not-in-TPMS")</f>
        <v>5409151618</v>
      </c>
      <c r="G2481" s="181" t="str">
        <f>IFERROR(VLOOKUP(D2481,'TPMS-auto'!A:J,6,0),"Not-in-TPMS")</f>
        <v>023377</v>
      </c>
      <c r="H2481" s="6" t="s">
        <v>14676</v>
      </c>
      <c r="I2481" s="2" t="s">
        <v>19265</v>
      </c>
      <c r="J2481" s="3" t="s">
        <v>20598</v>
      </c>
      <c r="K2481" s="3" t="s">
        <v>15451</v>
      </c>
      <c r="L2481" s="3" t="s">
        <v>14680</v>
      </c>
      <c r="M2481" s="13"/>
      <c r="N2481" s="3" t="s">
        <v>14680</v>
      </c>
      <c r="O2481" s="3" t="s">
        <v>14680</v>
      </c>
      <c r="P2481" s="166" t="str">
        <f>IFERROR(VLOOKUP(D2481,'TPMS-auto'!A:D, 4,0),"Not-in-TPMS")</f>
        <v>0008175</v>
      </c>
      <c r="Q2481" s="166" t="str">
        <f>VLOOKUP(Table2[[#This Row],[Unit Number]],Ops,3,0)</f>
        <v>Rob &amp; Andrea</v>
      </c>
      <c r="R2481" s="173">
        <f>IFERROR(VLOOKUP(Table2[[#This Row],[Enterprise ID]], 'ExistingRental-12.11'!A:H, 3, 0), "Not Open On 12.11")</f>
        <v>45989</v>
      </c>
      <c r="S2481" s="167" t="str">
        <f>IF(Table2[[#This Row],[Start Rental Date]]="New Rental", "New Rental", "Rental Extension Request")</f>
        <v>New Rental</v>
      </c>
      <c r="T2481" s="167" t="str">
        <f>IFERROR(IF(Table2[[#This Row],[Date of this request]]-Table2[[#This Row],[Tech Service Date]]&lt;60, "New Hire Rental", "Truck Breakdown"), "New Hire Rental")</f>
        <v>Truck Breakdown</v>
      </c>
      <c r="U2481" s="167" t="str">
        <f>IFERROR(VLOOKUP(Table2[[#This Row],[Enterprise ID]], 'ExistingRental-12.11'!A:H, 7, 0), "Not Open On 12.11")</f>
        <v>FRANK VELA</v>
      </c>
      <c r="V2481" s="173">
        <f>IFERROR(VLOOKUP(Table2[[#This Row],[Enterprise ID]],'Tech-ServiceDate'!A:B,2,0), "EitherNewHire or Termed")</f>
        <v>45928</v>
      </c>
      <c r="W2481" s="231"/>
      <c r="X2481" s="232"/>
    </row>
    <row r="2482" spans="1:24" ht="33.75" customHeight="1">
      <c r="A2482" s="15">
        <v>46094</v>
      </c>
      <c r="B2482" s="7">
        <v>46369</v>
      </c>
      <c r="C2482" s="4" t="s">
        <v>17519</v>
      </c>
      <c r="D2482" s="5" t="s">
        <v>11199</v>
      </c>
      <c r="E2482" s="176" t="str">
        <f t="shared" ref="E2482" si="117">TRIM(B2482)</f>
        <v>46369</v>
      </c>
      <c r="F2482" s="181">
        <f>IFERROR(VLOOKUP(D2482,'TPMS-auto'!A:J, 10,0), "Not-in-TPMS")</f>
        <v>4099375037</v>
      </c>
      <c r="G2482" s="181" t="str">
        <f>IFERROR(VLOOKUP(D2482,'TPMS-auto'!A:J,6,0),"Not-in-TPMS")</f>
        <v>046369</v>
      </c>
      <c r="H2482" s="6" t="s">
        <v>14676</v>
      </c>
      <c r="I2482" s="2" t="s">
        <v>17827</v>
      </c>
      <c r="J2482" s="3" t="s">
        <v>20599</v>
      </c>
      <c r="K2482" s="3" t="s">
        <v>15451</v>
      </c>
      <c r="L2482" s="3" t="s">
        <v>14680</v>
      </c>
      <c r="M2482" s="13"/>
      <c r="N2482" s="3" t="s">
        <v>14680</v>
      </c>
      <c r="O2482" s="3" t="s">
        <v>14680</v>
      </c>
      <c r="P2482" s="166" t="str">
        <f>IFERROR(VLOOKUP(D2482,'TPMS-auto'!A:D, 4,0),"Not-in-TPMS")</f>
        <v>0008107</v>
      </c>
      <c r="Q2482" s="166" t="str">
        <f>VLOOKUP(Table2[[#This Row],[Unit Number]],Ops,3,0)</f>
        <v>Carol &amp; Tasha</v>
      </c>
      <c r="R2482" s="173" t="str">
        <f>IFERROR(VLOOKUP(Table2[[#This Row],[Enterprise ID]], 'ExistingRental-12.11'!A:H, 3, 0), "Not Open On 12.11")</f>
        <v>Not Open On 12.11</v>
      </c>
      <c r="S2482" s="167" t="str">
        <f>IF(Table2[[#This Row],[Start Rental Date]]="New Rental", "New Rental", "Rental Extension Request")</f>
        <v>New Rental</v>
      </c>
      <c r="T2482" s="167" t="str">
        <f>IFERROR(IF(Table2[[#This Row],[Date of this request]]-Table2[[#This Row],[Tech Service Date]]&lt;60, "New Hire Rental", "Truck Breakdown"), "New Hire Rental")</f>
        <v>Truck Breakdown</v>
      </c>
      <c r="U2482" s="167" t="str">
        <f>IFERROR(VLOOKUP(Table2[[#This Row],[Enterprise ID]], 'ExistingRental-12.11'!A:H, 7, 0), "Not Open On 12.11")</f>
        <v>Not Open On 12.11</v>
      </c>
      <c r="V2482" s="173">
        <f>IFERROR(VLOOKUP(Table2[[#This Row],[Enterprise ID]],'Tech-ServiceDate'!A:B,2,0), "EitherNewHire or Termed")</f>
        <v>35513</v>
      </c>
      <c r="W2482" s="231"/>
      <c r="X2482" s="232"/>
    </row>
    <row r="2483" spans="1:24" ht="33.75" customHeight="1">
      <c r="A2483" s="15">
        <v>46094</v>
      </c>
      <c r="B2483" s="7">
        <v>23584</v>
      </c>
      <c r="C2483" s="4" t="s">
        <v>20203</v>
      </c>
      <c r="D2483" s="5"/>
      <c r="E2483" s="176" t="str">
        <f t="shared" ref="E2483" si="118">TRIM(B2483)</f>
        <v>23584</v>
      </c>
      <c r="F2483" s="181" t="str">
        <f>IFERROR(VLOOKUP(D2483,'TPMS-auto'!A:J, 10,0), "Not-in-TPMS")</f>
        <v>Not-in-TPMS</v>
      </c>
      <c r="G2483" s="181" t="str">
        <f>IFERROR(VLOOKUP(D2483,'TPMS-auto'!A:J,6,0),"Not-in-TPMS")</f>
        <v>Not-in-TPMS</v>
      </c>
      <c r="H2483" s="6">
        <v>46086</v>
      </c>
      <c r="I2483" s="2"/>
      <c r="J2483" s="3"/>
      <c r="K2483" s="3" t="s">
        <v>15451</v>
      </c>
      <c r="L2483" s="3" t="s">
        <v>14680</v>
      </c>
      <c r="M2483" s="13"/>
      <c r="N2483" s="3" t="s">
        <v>14680</v>
      </c>
      <c r="O2483" s="3" t="s">
        <v>14680</v>
      </c>
      <c r="P2483" s="166" t="str">
        <f>IFERROR(VLOOKUP(D2483,'TPMS-auto'!A:D, 4,0),"Not-in-TPMS")</f>
        <v>Not-in-TPMS</v>
      </c>
      <c r="Q2483" s="166" t="e">
        <f>VLOOKUP(Table2[[#This Row],[Unit Number]],Ops,3,0)</f>
        <v>#N/A</v>
      </c>
      <c r="R2483" s="173" t="str">
        <f>IFERROR(VLOOKUP(Table2[[#This Row],[Enterprise ID]], 'ExistingRental-12.11'!A:H, 3, 0), "Not Open On 12.11")</f>
        <v>Not Open On 12.11</v>
      </c>
      <c r="S2483" s="167" t="str">
        <f>IF(Table2[[#This Row],[Start Rental Date]]="New Rental", "New Rental", "Rental Extension Request")</f>
        <v>Rental Extension Request</v>
      </c>
      <c r="T2483" s="167" t="str">
        <f>IFERROR(IF(Table2[[#This Row],[Date of this request]]-Table2[[#This Row],[Tech Service Date]]&lt;60, "New Hire Rental", "Truck Breakdown"), "New Hire Rental")</f>
        <v>New Hire Rental</v>
      </c>
      <c r="U2483" s="167" t="str">
        <f>IFERROR(VLOOKUP(Table2[[#This Row],[Enterprise ID]], 'ExistingRental-12.11'!A:H, 7, 0), "Not Open On 12.11")</f>
        <v>Not Open On 12.11</v>
      </c>
      <c r="V2483" s="173" t="str">
        <f>IFERROR(VLOOKUP(Table2[[#This Row],[Enterprise ID]],'Tech-ServiceDate'!A:B,2,0), "EitherNewHire or Termed")</f>
        <v>EitherNewHire or Termed</v>
      </c>
      <c r="W2483" s="231"/>
      <c r="X2483" s="232"/>
    </row>
    <row r="2484" spans="1:24" ht="33.75" customHeight="1">
      <c r="A2484" s="15">
        <v>46094</v>
      </c>
      <c r="B2484" s="7">
        <v>46916</v>
      </c>
      <c r="C2484" s="4" t="s">
        <v>20600</v>
      </c>
      <c r="D2484" s="5" t="s">
        <v>20601</v>
      </c>
      <c r="E2484" s="176" t="str">
        <f t="shared" ref="E2484" si="119">TRIM(B2484)</f>
        <v>46916</v>
      </c>
      <c r="F2484" s="181">
        <f>IFERROR(VLOOKUP(D2484,'TPMS-auto'!A:J, 10,0), "Not-in-TPMS")</f>
        <v>9016862331</v>
      </c>
      <c r="G2484" s="181" t="str">
        <f>IFERROR(VLOOKUP(D2484,'TPMS-auto'!A:J,6,0),"Not-in-TPMS")</f>
        <v>046916</v>
      </c>
      <c r="H2484" s="6" t="s">
        <v>14676</v>
      </c>
      <c r="I2484" s="2" t="s">
        <v>20602</v>
      </c>
      <c r="J2484" s="3" t="s">
        <v>20603</v>
      </c>
      <c r="K2484" s="3" t="s">
        <v>15451</v>
      </c>
      <c r="L2484" s="3" t="s">
        <v>14680</v>
      </c>
      <c r="M2484" s="13"/>
      <c r="N2484" s="3" t="s">
        <v>14696</v>
      </c>
      <c r="O2484" s="3" t="s">
        <v>14696</v>
      </c>
      <c r="P2484" s="166" t="str">
        <f>IFERROR(VLOOKUP(D2484,'TPMS-auto'!A:D, 4,0),"Not-in-TPMS")</f>
        <v>0008206</v>
      </c>
      <c r="Q2484" s="166" t="str">
        <f>VLOOKUP(Table2[[#This Row],[Unit Number]],Ops,3,0)</f>
        <v>Monica, Cheryl &amp; Machell</v>
      </c>
      <c r="R2484" s="173" t="str">
        <f>IFERROR(VLOOKUP(Table2[[#This Row],[Enterprise ID]], 'ExistingRental-12.11'!A:H, 3, 0), "Not Open On 12.11")</f>
        <v>Not Open On 12.11</v>
      </c>
      <c r="S2484" s="167" t="str">
        <f>IF(Table2[[#This Row],[Start Rental Date]]="New Rental", "New Rental", "Rental Extension Request")</f>
        <v>New Rental</v>
      </c>
      <c r="T2484" s="167" t="str">
        <f>IFERROR(IF(Table2[[#This Row],[Date of this request]]-Table2[[#This Row],[Tech Service Date]]&lt;60, "New Hire Rental", "Truck Breakdown"), "New Hire Rental")</f>
        <v>Truck Breakdown</v>
      </c>
      <c r="U2484" s="167" t="str">
        <f>IFERROR(VLOOKUP(Table2[[#This Row],[Enterprise ID]], 'ExistingRental-12.11'!A:H, 7, 0), "Not Open On 12.11")</f>
        <v>Not Open On 12.11</v>
      </c>
      <c r="V2484" s="173">
        <f>IFERROR(VLOOKUP(Table2[[#This Row],[Enterprise ID]],'Tech-ServiceDate'!A:B,2,0), "EitherNewHire or Termed")</f>
        <v>45914</v>
      </c>
      <c r="W2484" s="231"/>
      <c r="X2484" s="232"/>
    </row>
    <row r="2485" spans="1:24" ht="33.75" customHeight="1">
      <c r="A2485" s="15">
        <v>46094</v>
      </c>
      <c r="B2485" s="7">
        <v>47063</v>
      </c>
      <c r="C2485" s="4" t="s">
        <v>19405</v>
      </c>
      <c r="D2485" s="5" t="s">
        <v>17287</v>
      </c>
      <c r="E2485" s="176" t="str">
        <f t="shared" ref="E2485" si="120">TRIM(B2485)</f>
        <v>47063</v>
      </c>
      <c r="F2485" s="181">
        <f>IFERROR(VLOOKUP(D2485,'TPMS-auto'!A:J, 10,0), "Not-in-TPMS")</f>
        <v>3159831656</v>
      </c>
      <c r="G2485" s="181" t="str">
        <f>IFERROR(VLOOKUP(D2485,'TPMS-auto'!A:J,6,0),"Not-in-TPMS")</f>
        <v>047063</v>
      </c>
      <c r="H2485" s="6" t="s">
        <v>14676</v>
      </c>
      <c r="I2485" s="2" t="s">
        <v>19406</v>
      </c>
      <c r="J2485" s="3" t="s">
        <v>20604</v>
      </c>
      <c r="K2485" s="3" t="s">
        <v>15451</v>
      </c>
      <c r="L2485" s="3" t="s">
        <v>14680</v>
      </c>
      <c r="M2485" s="13"/>
      <c r="N2485" s="3" t="s">
        <v>14680</v>
      </c>
      <c r="O2485" s="3" t="s">
        <v>14680</v>
      </c>
      <c r="P2485" s="166" t="str">
        <f>IFERROR(VLOOKUP(D2485,'TPMS-auto'!A:D, 4,0),"Not-in-TPMS")</f>
        <v>0007670</v>
      </c>
      <c r="Q2485" s="166" t="str">
        <f>VLOOKUP(Table2[[#This Row],[Unit Number]],Ops,3,0)</f>
        <v>Rob &amp; Andrea</v>
      </c>
      <c r="R2485" s="173" t="str">
        <f>IFERROR(VLOOKUP(Table2[[#This Row],[Enterprise ID]], 'ExistingRental-12.11'!A:H, 3, 0), "Not Open On 12.11")</f>
        <v>Not Open On 12.11</v>
      </c>
      <c r="S2485" s="167" t="str">
        <f>IF(Table2[[#This Row],[Start Rental Date]]="New Rental", "New Rental", "Rental Extension Request")</f>
        <v>New Rental</v>
      </c>
      <c r="T2485" s="167" t="str">
        <f>IFERROR(IF(Table2[[#This Row],[Date of this request]]-Table2[[#This Row],[Tech Service Date]]&lt;60, "New Hire Rental", "Truck Breakdown"), "New Hire Rental")</f>
        <v>Truck Breakdown</v>
      </c>
      <c r="U2485" s="167" t="str">
        <f>IFERROR(VLOOKUP(Table2[[#This Row],[Enterprise ID]], 'ExistingRental-12.11'!A:H, 7, 0), "Not Open On 12.11")</f>
        <v>Not Open On 12.11</v>
      </c>
      <c r="V2485" s="173">
        <f>IFERROR(VLOOKUP(Table2[[#This Row],[Enterprise ID]],'Tech-ServiceDate'!A:B,2,0), "EitherNewHire or Termed")</f>
        <v>44186</v>
      </c>
      <c r="W2485" s="231"/>
      <c r="X2485" s="232"/>
    </row>
    <row r="2486" spans="1:24" ht="33.75" customHeight="1">
      <c r="A2486" s="15">
        <v>46094</v>
      </c>
      <c r="B2486" s="7">
        <v>47332</v>
      </c>
      <c r="C2486" s="4" t="s">
        <v>20605</v>
      </c>
      <c r="D2486" s="5" t="s">
        <v>20606</v>
      </c>
      <c r="E2486" s="176" t="str">
        <f t="shared" ref="E2486" si="121">TRIM(B2486)</f>
        <v>47332</v>
      </c>
      <c r="F2486" s="181" t="str">
        <f>IFERROR(VLOOKUP(D2486,'TPMS-auto'!A:J, 10,0), "Not-in-TPMS")</f>
        <v>Not-in-TPMS</v>
      </c>
      <c r="G2486" s="181" t="str">
        <f>IFERROR(VLOOKUP(D2486,'TPMS-auto'!A:J,6,0),"Not-in-TPMS")</f>
        <v>Not-in-TPMS</v>
      </c>
      <c r="H2486" s="6" t="s">
        <v>14676</v>
      </c>
      <c r="I2486" s="2" t="s">
        <v>20607</v>
      </c>
      <c r="J2486" s="3" t="s">
        <v>20608</v>
      </c>
      <c r="K2486" s="3" t="s">
        <v>15451</v>
      </c>
      <c r="L2486" s="3" t="s">
        <v>14680</v>
      </c>
      <c r="M2486" s="13"/>
      <c r="N2486" s="3" t="s">
        <v>14680</v>
      </c>
      <c r="O2486" s="3" t="s">
        <v>14680</v>
      </c>
      <c r="P2486" s="166" t="str">
        <f>IFERROR(VLOOKUP(D2486,'TPMS-auto'!A:D, 4,0),"Not-in-TPMS")</f>
        <v>Not-in-TPMS</v>
      </c>
      <c r="Q2486" s="166" t="e">
        <f>VLOOKUP(Table2[[#This Row],[Unit Number]],Ops,3,0)</f>
        <v>#N/A</v>
      </c>
      <c r="R2486" s="173" t="str">
        <f>IFERROR(VLOOKUP(Table2[[#This Row],[Enterprise ID]], 'ExistingRental-12.11'!A:H, 3, 0), "Not Open On 12.11")</f>
        <v>Not Open On 12.11</v>
      </c>
      <c r="S2486" s="167" t="str">
        <f>IF(Table2[[#This Row],[Start Rental Date]]="New Rental", "New Rental", "Rental Extension Request")</f>
        <v>New Rental</v>
      </c>
      <c r="T2486" s="167" t="str">
        <f>IFERROR(IF(Table2[[#This Row],[Date of this request]]-Table2[[#This Row],[Tech Service Date]]&lt;60, "New Hire Rental", "Truck Breakdown"), "New Hire Rental")</f>
        <v>Truck Breakdown</v>
      </c>
      <c r="U2486" s="167" t="str">
        <f>IFERROR(VLOOKUP(Table2[[#This Row],[Enterprise ID]], 'ExistingRental-12.11'!A:H, 7, 0), "Not Open On 12.11")</f>
        <v>Not Open On 12.11</v>
      </c>
      <c r="V2486" s="173">
        <f>IFERROR(VLOOKUP(Table2[[#This Row],[Enterprise ID]],'Tech-ServiceDate'!A:B,2,0), "EitherNewHire or Termed")</f>
        <v>45291</v>
      </c>
      <c r="W2486" s="231"/>
      <c r="X2486" s="232"/>
    </row>
    <row r="2487" spans="1:24" ht="33.75" customHeight="1">
      <c r="A2487" s="15">
        <v>46094</v>
      </c>
      <c r="B2487" s="7">
        <v>36547</v>
      </c>
      <c r="C2487" s="4" t="s">
        <v>20609</v>
      </c>
      <c r="D2487" s="5" t="s">
        <v>20610</v>
      </c>
      <c r="E2487" s="176" t="str">
        <f t="shared" ref="E2487" si="122">TRIM(B2487)</f>
        <v>36547</v>
      </c>
      <c r="F2487" s="181">
        <f>IFERROR(VLOOKUP(D2487,'TPMS-auto'!A:J, 10,0), "Not-in-TPMS")</f>
        <v>5208379569</v>
      </c>
      <c r="G2487" s="181" t="str">
        <f>IFERROR(VLOOKUP(D2487,'TPMS-auto'!A:J,6,0),"Not-in-TPMS")</f>
        <v>036547</v>
      </c>
      <c r="H2487" s="6" t="s">
        <v>14676</v>
      </c>
      <c r="I2487" s="2" t="s">
        <v>20611</v>
      </c>
      <c r="J2487" s="3" t="s">
        <v>20612</v>
      </c>
      <c r="K2487" s="3" t="s">
        <v>15451</v>
      </c>
      <c r="L2487" s="3" t="s">
        <v>14680</v>
      </c>
      <c r="M2487" s="13"/>
      <c r="N2487" s="3" t="s">
        <v>14680</v>
      </c>
      <c r="O2487" s="3" t="s">
        <v>14680</v>
      </c>
      <c r="P2487" s="166" t="str">
        <f>IFERROR(VLOOKUP(D2487,'TPMS-auto'!A:D, 4,0),"Not-in-TPMS")</f>
        <v>0007088</v>
      </c>
      <c r="Q2487" s="166" t="str">
        <f>VLOOKUP(Table2[[#This Row],[Unit Number]],Ops,3,0)</f>
        <v>Carol &amp; Tasha</v>
      </c>
      <c r="R2487" s="173" t="str">
        <f>IFERROR(VLOOKUP(Table2[[#This Row],[Enterprise ID]], 'ExistingRental-12.11'!A:H, 3, 0), "Not Open On 12.11")</f>
        <v>Not Open On 12.11</v>
      </c>
      <c r="S2487" s="167" t="str">
        <f>IF(Table2[[#This Row],[Start Rental Date]]="New Rental", "New Rental", "Rental Extension Request")</f>
        <v>New Rental</v>
      </c>
      <c r="T2487" s="167" t="str">
        <f>IFERROR(IF(Table2[[#This Row],[Date of this request]]-Table2[[#This Row],[Tech Service Date]]&lt;60, "New Hire Rental", "Truck Breakdown"), "New Hire Rental")</f>
        <v>Truck Breakdown</v>
      </c>
      <c r="U2487" s="167" t="str">
        <f>IFERROR(VLOOKUP(Table2[[#This Row],[Enterprise ID]], 'ExistingRental-12.11'!A:H, 7, 0), "Not Open On 12.11")</f>
        <v>Not Open On 12.11</v>
      </c>
      <c r="V2487" s="173">
        <f>IFERROR(VLOOKUP(Table2[[#This Row],[Enterprise ID]],'Tech-ServiceDate'!A:B,2,0), "EitherNewHire or Termed")</f>
        <v>44013</v>
      </c>
      <c r="W2487" s="231"/>
      <c r="X2487" s="232"/>
    </row>
    <row r="2488" spans="1:24" ht="33.75" customHeight="1">
      <c r="A2488" s="15">
        <v>46094</v>
      </c>
      <c r="B2488" s="7">
        <v>36593</v>
      </c>
      <c r="C2488" s="4"/>
      <c r="D2488" s="5"/>
      <c r="E2488" s="176" t="str">
        <f t="shared" ref="E2488" si="123">TRIM(B2488)</f>
        <v>36593</v>
      </c>
      <c r="F2488" s="181" t="str">
        <f>IFERROR(VLOOKUP(D2488,'TPMS-auto'!A:J, 10,0), "Not-in-TPMS")</f>
        <v>Not-in-TPMS</v>
      </c>
      <c r="G2488" s="181" t="str">
        <f>IFERROR(VLOOKUP(D2488,'TPMS-auto'!A:J,6,0),"Not-in-TPMS")</f>
        <v>Not-in-TPMS</v>
      </c>
      <c r="H2488" s="6" t="s">
        <v>14676</v>
      </c>
      <c r="I2488" s="2"/>
      <c r="J2488" s="3"/>
      <c r="K2488" s="3"/>
      <c r="L2488" s="3"/>
      <c r="M2488" s="13"/>
      <c r="N2488" s="3" t="s">
        <v>14680</v>
      </c>
      <c r="O2488" s="3" t="s">
        <v>14680</v>
      </c>
      <c r="P2488" s="166" t="str">
        <f>IFERROR(VLOOKUP(D2488,'TPMS-auto'!A:D, 4,0),"Not-in-TPMS")</f>
        <v>Not-in-TPMS</v>
      </c>
      <c r="Q2488" s="166" t="e">
        <f>VLOOKUP(Table2[[#This Row],[Unit Number]],Ops,3,0)</f>
        <v>#N/A</v>
      </c>
      <c r="R2488" s="173" t="str">
        <f>IFERROR(VLOOKUP(Table2[[#This Row],[Enterprise ID]], 'ExistingRental-12.11'!A:H, 3, 0), "Not Open On 12.11")</f>
        <v>Not Open On 12.11</v>
      </c>
      <c r="S2488" s="167" t="str">
        <f>IF(Table2[[#This Row],[Start Rental Date]]="New Rental", "New Rental", "Rental Extension Request")</f>
        <v>New Rental</v>
      </c>
      <c r="T2488" s="167" t="str">
        <f>IFERROR(IF(Table2[[#This Row],[Date of this request]]-Table2[[#This Row],[Tech Service Date]]&lt;60, "New Hire Rental", "Truck Breakdown"), "New Hire Rental")</f>
        <v>New Hire Rental</v>
      </c>
      <c r="U2488" s="167" t="str">
        <f>IFERROR(VLOOKUP(Table2[[#This Row],[Enterprise ID]], 'ExistingRental-12.11'!A:H, 7, 0), "Not Open On 12.11")</f>
        <v>Not Open On 12.11</v>
      </c>
      <c r="V2488" s="173" t="str">
        <f>IFERROR(VLOOKUP(Table2[[#This Row],[Enterprise ID]],'Tech-ServiceDate'!A:B,2,0), "EitherNewHire or Termed")</f>
        <v>EitherNewHire or Termed</v>
      </c>
      <c r="W2488" s="231"/>
      <c r="X2488" s="232"/>
    </row>
    <row r="2489" spans="1:24" ht="33.75" customHeight="1">
      <c r="A2489" s="15">
        <v>46094</v>
      </c>
      <c r="B2489" s="7">
        <v>24107</v>
      </c>
      <c r="C2489" s="4" t="s">
        <v>17566</v>
      </c>
      <c r="D2489" s="5" t="s">
        <v>17567</v>
      </c>
      <c r="E2489" s="176" t="str">
        <f t="shared" ref="E2489" si="124">TRIM(B2489)</f>
        <v>24107</v>
      </c>
      <c r="F2489" s="181">
        <f>IFERROR(VLOOKUP(D2489,'TPMS-auto'!A:J, 10,0), "Not-in-TPMS")</f>
        <v>2813844583</v>
      </c>
      <c r="G2489" s="181" t="str">
        <f>IFERROR(VLOOKUP(D2489,'TPMS-auto'!A:J,6,0),"Not-in-TPMS")</f>
        <v>024107</v>
      </c>
      <c r="H2489" s="6" t="s">
        <v>14676</v>
      </c>
      <c r="I2489" s="2" t="s">
        <v>20613</v>
      </c>
      <c r="J2489" s="3" t="s">
        <v>20614</v>
      </c>
      <c r="K2489" s="3" t="s">
        <v>15451</v>
      </c>
      <c r="L2489" s="3" t="s">
        <v>14680</v>
      </c>
      <c r="M2489" s="13"/>
      <c r="N2489" s="3" t="s">
        <v>14680</v>
      </c>
      <c r="O2489" s="3" t="s">
        <v>14680</v>
      </c>
      <c r="P2489" s="166" t="str">
        <f>IFERROR(VLOOKUP(D2489,'TPMS-auto'!A:D, 4,0),"Not-in-TPMS")</f>
        <v>0008107</v>
      </c>
      <c r="Q2489" s="166" t="str">
        <f>VLOOKUP(Table2[[#This Row],[Unit Number]],Ops,3,0)</f>
        <v>Carol &amp; Tasha</v>
      </c>
      <c r="R2489" s="173" t="str">
        <f>IFERROR(VLOOKUP(Table2[[#This Row],[Enterprise ID]], 'ExistingRental-12.11'!A:H, 3, 0), "Not Open On 12.11")</f>
        <v>Not Open On 12.11</v>
      </c>
      <c r="S2489" s="167" t="str">
        <f>IF(Table2[[#This Row],[Start Rental Date]]="New Rental", "New Rental", "Rental Extension Request")</f>
        <v>New Rental</v>
      </c>
      <c r="T2489" s="167" t="str">
        <f>IFERROR(IF(Table2[[#This Row],[Date of this request]]-Table2[[#This Row],[Tech Service Date]]&lt;60, "New Hire Rental", "Truck Breakdown"), "New Hire Rental")</f>
        <v>Truck Breakdown</v>
      </c>
      <c r="U2489" s="167" t="str">
        <f>IFERROR(VLOOKUP(Table2[[#This Row],[Enterprise ID]], 'ExistingRental-12.11'!A:H, 7, 0), "Not Open On 12.11")</f>
        <v>Not Open On 12.11</v>
      </c>
      <c r="V2489" s="173">
        <f>IFERROR(VLOOKUP(Table2[[#This Row],[Enterprise ID]],'Tech-ServiceDate'!A:B,2,0), "EitherNewHire or Termed")</f>
        <v>45207</v>
      </c>
      <c r="W2489" s="231"/>
      <c r="X2489" s="232"/>
    </row>
    <row r="2490" spans="1:24" ht="33.75" customHeight="1">
      <c r="A2490" s="15">
        <v>46094</v>
      </c>
      <c r="B2490" s="7">
        <v>22161</v>
      </c>
      <c r="C2490" s="4" t="s">
        <v>20615</v>
      </c>
      <c r="D2490" s="5" t="s">
        <v>20616</v>
      </c>
      <c r="E2490" s="176" t="str">
        <f t="shared" ref="E2490" si="125">TRIM(B2490)</f>
        <v>22161</v>
      </c>
      <c r="F2490" s="181" t="str">
        <f>IFERROR(VLOOKUP(D2490,'TPMS-auto'!A:J, 10,0), "Not-in-TPMS")</f>
        <v>Not-in-TPMS</v>
      </c>
      <c r="G2490" s="181" t="str">
        <f>IFERROR(VLOOKUP(D2490,'TPMS-auto'!A:J,6,0),"Not-in-TPMS")</f>
        <v>Not-in-TPMS</v>
      </c>
      <c r="H2490" s="6" t="s">
        <v>14676</v>
      </c>
      <c r="I2490" s="2" t="s">
        <v>20617</v>
      </c>
      <c r="J2490" s="3" t="s">
        <v>20618</v>
      </c>
      <c r="K2490" s="3" t="s">
        <v>15451</v>
      </c>
      <c r="L2490" s="3" t="s">
        <v>14680</v>
      </c>
      <c r="M2490" s="13"/>
      <c r="N2490" s="3" t="s">
        <v>14680</v>
      </c>
      <c r="O2490" s="3" t="s">
        <v>14680</v>
      </c>
      <c r="P2490" s="166" t="str">
        <f>IFERROR(VLOOKUP(D2490,'TPMS-auto'!A:D, 4,0),"Not-in-TPMS")</f>
        <v>Not-in-TPMS</v>
      </c>
      <c r="Q2490" s="166" t="e">
        <f>VLOOKUP(Table2[[#This Row],[Unit Number]],Ops,3,0)</f>
        <v>#N/A</v>
      </c>
      <c r="R2490" s="173" t="str">
        <f>IFERROR(VLOOKUP(Table2[[#This Row],[Enterprise ID]], 'ExistingRental-12.11'!A:H, 3, 0), "Not Open On 12.11")</f>
        <v>Not Open On 12.11</v>
      </c>
      <c r="S2490" s="167" t="str">
        <f>IF(Table2[[#This Row],[Start Rental Date]]="New Rental", "New Rental", "Rental Extension Request")</f>
        <v>New Rental</v>
      </c>
      <c r="T2490" s="167" t="str">
        <f>IFERROR(IF(Table2[[#This Row],[Date of this request]]-Table2[[#This Row],[Tech Service Date]]&lt;60, "New Hire Rental", "Truck Breakdown"), "New Hire Rental")</f>
        <v>New Hire Rental</v>
      </c>
      <c r="U2490" s="167" t="str">
        <f>IFERROR(VLOOKUP(Table2[[#This Row],[Enterprise ID]], 'ExistingRental-12.11'!A:H, 7, 0), "Not Open On 12.11")</f>
        <v>Not Open On 12.11</v>
      </c>
      <c r="V2490" s="173" t="str">
        <f>IFERROR(VLOOKUP(Table2[[#This Row],[Enterprise ID]],'Tech-ServiceDate'!A:B,2,0), "EitherNewHire or Termed")</f>
        <v>EitherNewHire or Termed</v>
      </c>
    </row>
    <row r="2491" spans="1:24" ht="33.75" customHeight="1">
      <c r="A2491" s="15">
        <v>46094</v>
      </c>
      <c r="B2491" s="7">
        <v>46445</v>
      </c>
      <c r="C2491" s="4" t="s">
        <v>19637</v>
      </c>
      <c r="D2491" s="5" t="s">
        <v>19637</v>
      </c>
      <c r="E2491" s="176" t="str">
        <f t="shared" ref="E2491:E2554" si="126">TRIM(B2491)</f>
        <v>46445</v>
      </c>
      <c r="F2491" s="181" t="str">
        <f>IFERROR(VLOOKUP(D2491,'TPMS-auto'!A:J, 10,0), "Not-in-TPMS")</f>
        <v>Not-in-TPMS</v>
      </c>
      <c r="G2491" s="181" t="str">
        <f>IFERROR(VLOOKUP(D2491,'TPMS-auto'!A:J,6,0),"Not-in-TPMS")</f>
        <v>Not-in-TPMS</v>
      </c>
      <c r="H2491" s="6">
        <v>46091</v>
      </c>
      <c r="I2491" s="2" t="s">
        <v>19638</v>
      </c>
      <c r="J2491" s="3" t="s">
        <v>20503</v>
      </c>
      <c r="K2491" s="3" t="s">
        <v>14679</v>
      </c>
      <c r="L2491" s="3" t="s">
        <v>14680</v>
      </c>
      <c r="M2491" s="13"/>
      <c r="N2491" s="3" t="s">
        <v>14680</v>
      </c>
      <c r="O2491" s="3" t="s">
        <v>14680</v>
      </c>
      <c r="P2491" s="166" t="str">
        <f>IFERROR(VLOOKUP(D2491,'TPMS-auto'!A:D, 4,0),"Not-in-TPMS")</f>
        <v>Not-in-TPMS</v>
      </c>
      <c r="Q2491" s="166" t="e">
        <f>VLOOKUP(Table2[[#This Row],[Unit Number]],Ops,3,0)</f>
        <v>#N/A</v>
      </c>
      <c r="R2491" s="173" t="str">
        <f>IFERROR(VLOOKUP(Table2[[#This Row],[Enterprise ID]], 'ExistingRental-12.11'!A:H, 3, 0), "Not Open On 12.11")</f>
        <v>Not Open On 12.11</v>
      </c>
      <c r="S2491" s="167" t="str">
        <f>IF(Table2[[#This Row],[Start Rental Date]]="New Rental", "New Rental", "Rental Extension Request")</f>
        <v>Rental Extension Request</v>
      </c>
      <c r="T2491" s="167" t="str">
        <f>IFERROR(IF(Table2[[#This Row],[Date of this request]]-Table2[[#This Row],[Tech Service Date]]&lt;60, "New Hire Rental", "Truck Breakdown"), "New Hire Rental")</f>
        <v>New Hire Rental</v>
      </c>
      <c r="U2491" s="167" t="str">
        <f>IFERROR(VLOOKUP(Table2[[#This Row],[Enterprise ID]], 'ExistingRental-12.11'!A:H, 7, 0), "Not Open On 12.11")</f>
        <v>Not Open On 12.11</v>
      </c>
      <c r="V2491" s="173" t="str">
        <f>IFERROR(VLOOKUP(Table2[[#This Row],[Enterprise ID]],'Tech-ServiceDate'!A:B,2,0), "EitherNewHire or Termed")</f>
        <v>EitherNewHire or Termed</v>
      </c>
    </row>
    <row r="2492" spans="1:24" ht="33.75" customHeight="1">
      <c r="A2492" s="15">
        <v>46094</v>
      </c>
      <c r="B2492" s="7">
        <v>46987</v>
      </c>
      <c r="C2492" s="4" t="s">
        <v>17537</v>
      </c>
      <c r="D2492" s="5" t="s">
        <v>17057</v>
      </c>
      <c r="E2492" s="176" t="str">
        <f t="shared" si="126"/>
        <v>46987</v>
      </c>
      <c r="F2492" s="181">
        <f>IFERROR(VLOOKUP(D2492,'TPMS-auto'!A:J, 10,0), "Not-in-TPMS")</f>
        <v>8438555508</v>
      </c>
      <c r="G2492" s="181" t="str">
        <f>IFERROR(VLOOKUP(D2492,'TPMS-auto'!A:J,6,0),"Not-in-TPMS")</f>
        <v>046987</v>
      </c>
      <c r="H2492" s="6" t="s">
        <v>14676</v>
      </c>
      <c r="I2492" s="2" t="s">
        <v>17730</v>
      </c>
      <c r="J2492" s="3" t="s">
        <v>17392</v>
      </c>
      <c r="K2492" s="3" t="s">
        <v>14679</v>
      </c>
      <c r="L2492" s="3" t="s">
        <v>14680</v>
      </c>
      <c r="M2492" s="13"/>
      <c r="N2492" s="3" t="s">
        <v>14680</v>
      </c>
      <c r="O2492" s="3" t="s">
        <v>14680</v>
      </c>
      <c r="P2492" s="166" t="str">
        <f>IFERROR(VLOOKUP(D2492,'TPMS-auto'!A:D, 4,0),"Not-in-TPMS")</f>
        <v>0008175</v>
      </c>
      <c r="Q2492" s="166" t="str">
        <f>VLOOKUP(Table2[[#This Row],[Unit Number]],Ops,3,0)</f>
        <v>Rob &amp; Andrea</v>
      </c>
      <c r="R2492" s="173" t="str">
        <f>IFERROR(VLOOKUP(Table2[[#This Row],[Enterprise ID]], 'ExistingRental-12.11'!A:H, 3, 0), "Not Open On 12.11")</f>
        <v>Not Open On 12.11</v>
      </c>
      <c r="S2492" s="167" t="str">
        <f>IF(Table2[[#This Row],[Start Rental Date]]="New Rental", "New Rental", "Rental Extension Request")</f>
        <v>New Rental</v>
      </c>
      <c r="T2492" s="167" t="str">
        <f>IFERROR(IF(Table2[[#This Row],[Date of this request]]-Table2[[#This Row],[Tech Service Date]]&lt;60, "New Hire Rental", "Truck Breakdown"), "New Hire Rental")</f>
        <v>Truck Breakdown</v>
      </c>
      <c r="U2492" s="167" t="str">
        <f>IFERROR(VLOOKUP(Table2[[#This Row],[Enterprise ID]], 'ExistingRental-12.11'!A:H, 7, 0), "Not Open On 12.11")</f>
        <v>Not Open On 12.11</v>
      </c>
      <c r="V2492" s="173">
        <f>IFERROR(VLOOKUP(Table2[[#This Row],[Enterprise ID]],'Tech-ServiceDate'!A:B,2,0), "EitherNewHire or Termed")</f>
        <v>42436</v>
      </c>
    </row>
    <row r="2493" spans="1:24" ht="33.75" customHeight="1">
      <c r="A2493" s="15">
        <v>46094</v>
      </c>
      <c r="B2493" s="7">
        <v>61528</v>
      </c>
      <c r="C2493" s="4" t="s">
        <v>20619</v>
      </c>
      <c r="D2493" s="5" t="s">
        <v>20620</v>
      </c>
      <c r="E2493" s="176" t="str">
        <f t="shared" si="126"/>
        <v>61528</v>
      </c>
      <c r="F2493" s="181" t="str">
        <f>IFERROR(VLOOKUP(D2493,'TPMS-auto'!A:J, 10,0), "Not-in-TPMS")</f>
        <v>Not-in-TPMS</v>
      </c>
      <c r="G2493" s="181" t="str">
        <f>IFERROR(VLOOKUP(D2493,'TPMS-auto'!A:J,6,0),"Not-in-TPMS")</f>
        <v>Not-in-TPMS</v>
      </c>
      <c r="H2493" s="6" t="s">
        <v>14676</v>
      </c>
      <c r="I2493" s="2" t="s">
        <v>20621</v>
      </c>
      <c r="J2493" s="3" t="s">
        <v>20622</v>
      </c>
      <c r="K2493" s="3" t="s">
        <v>14679</v>
      </c>
      <c r="L2493" s="3" t="s">
        <v>14680</v>
      </c>
      <c r="M2493" s="13"/>
      <c r="N2493" s="3" t="s">
        <v>14680</v>
      </c>
      <c r="O2493" s="3" t="s">
        <v>14680</v>
      </c>
      <c r="P2493" s="166" t="str">
        <f>IFERROR(VLOOKUP(D2493,'TPMS-auto'!A:D, 4,0),"Not-in-TPMS")</f>
        <v>Not-in-TPMS</v>
      </c>
      <c r="Q2493" s="166" t="e">
        <f>VLOOKUP(Table2[[#This Row],[Unit Number]],Ops,3,0)</f>
        <v>#N/A</v>
      </c>
      <c r="R2493" s="173" t="str">
        <f>IFERROR(VLOOKUP(Table2[[#This Row],[Enterprise ID]], 'ExistingRental-12.11'!A:H, 3, 0), "Not Open On 12.11")</f>
        <v>Not Open On 12.11</v>
      </c>
      <c r="S2493" s="167" t="str">
        <f>IF(Table2[[#This Row],[Start Rental Date]]="New Rental", "New Rental", "Rental Extension Request")</f>
        <v>New Rental</v>
      </c>
      <c r="T2493" s="167" t="str">
        <f>IFERROR(IF(Table2[[#This Row],[Date of this request]]-Table2[[#This Row],[Tech Service Date]]&lt;60, "New Hire Rental", "Truck Breakdown"), "New Hire Rental")</f>
        <v>New Hire Rental</v>
      </c>
      <c r="U2493" s="167" t="str">
        <f>IFERROR(VLOOKUP(Table2[[#This Row],[Enterprise ID]], 'ExistingRental-12.11'!A:H, 7, 0), "Not Open On 12.11")</f>
        <v>Not Open On 12.11</v>
      </c>
      <c r="V2493" s="173" t="str">
        <f>IFERROR(VLOOKUP(Table2[[#This Row],[Enterprise ID]],'Tech-ServiceDate'!A:B,2,0), "EitherNewHire or Termed")</f>
        <v>EitherNewHire or Termed</v>
      </c>
    </row>
    <row r="2494" spans="1:24" ht="33.75" customHeight="1">
      <c r="A2494" s="15">
        <v>46094</v>
      </c>
      <c r="B2494" s="7">
        <v>61664</v>
      </c>
      <c r="C2494" s="4" t="s">
        <v>20623</v>
      </c>
      <c r="D2494" s="5" t="s">
        <v>20624</v>
      </c>
      <c r="E2494" s="176" t="str">
        <f t="shared" si="126"/>
        <v>61664</v>
      </c>
      <c r="F2494" s="181">
        <f>IFERROR(VLOOKUP(D2494,'TPMS-auto'!A:J, 10,0), "Not-in-TPMS")</f>
        <v>2289180485</v>
      </c>
      <c r="G2494" s="181" t="str">
        <f>IFERROR(VLOOKUP(D2494,'TPMS-auto'!A:J,6,0),"Not-in-TPMS")</f>
        <v>061664</v>
      </c>
      <c r="H2494" s="6" t="s">
        <v>14676</v>
      </c>
      <c r="I2494" s="2"/>
      <c r="J2494" s="3" t="s">
        <v>20077</v>
      </c>
      <c r="K2494" s="3" t="s">
        <v>14679</v>
      </c>
      <c r="L2494" s="3" t="s">
        <v>14680</v>
      </c>
      <c r="M2494" s="13"/>
      <c r="N2494" s="3" t="s">
        <v>14680</v>
      </c>
      <c r="O2494" s="3" t="s">
        <v>14680</v>
      </c>
      <c r="P2494" s="166" t="str">
        <f>IFERROR(VLOOKUP(D2494,'TPMS-auto'!A:D, 4,0),"Not-in-TPMS")</f>
        <v>0008206</v>
      </c>
      <c r="Q2494" s="166" t="str">
        <f>VLOOKUP(Table2[[#This Row],[Unit Number]],Ops,3,0)</f>
        <v>Monica, Cheryl &amp; Machell</v>
      </c>
      <c r="R2494" s="173" t="str">
        <f>IFERROR(VLOOKUP(Table2[[#This Row],[Enterprise ID]], 'ExistingRental-12.11'!A:H, 3, 0), "Not Open On 12.11")</f>
        <v>Not Open On 12.11</v>
      </c>
      <c r="S2494" s="167" t="str">
        <f>IF(Table2[[#This Row],[Start Rental Date]]="New Rental", "New Rental", "Rental Extension Request")</f>
        <v>New Rental</v>
      </c>
      <c r="T2494" s="167" t="str">
        <f>IFERROR(IF(Table2[[#This Row],[Date of this request]]-Table2[[#This Row],[Tech Service Date]]&lt;60, "New Hire Rental", "Truck Breakdown"), "New Hire Rental")</f>
        <v>Truck Breakdown</v>
      </c>
      <c r="U2494" s="167" t="str">
        <f>IFERROR(VLOOKUP(Table2[[#This Row],[Enterprise ID]], 'ExistingRental-12.11'!A:H, 7, 0), "Not Open On 12.11")</f>
        <v>Not Open On 12.11</v>
      </c>
      <c r="V2494" s="173">
        <f>IFERROR(VLOOKUP(Table2[[#This Row],[Enterprise ID]],'Tech-ServiceDate'!A:B,2,0), "EitherNewHire or Termed")</f>
        <v>45795</v>
      </c>
    </row>
    <row r="2495" spans="1:24" ht="33.75" customHeight="1">
      <c r="A2495" s="15">
        <v>46097</v>
      </c>
      <c r="B2495" s="7">
        <v>24056</v>
      </c>
      <c r="C2495" s="4" t="s">
        <v>19023</v>
      </c>
      <c r="D2495" s="5" t="s">
        <v>12305</v>
      </c>
      <c r="E2495" s="176" t="str">
        <f t="shared" si="126"/>
        <v>24056</v>
      </c>
      <c r="F2495" s="181">
        <f>IFERROR(VLOOKUP(D2495,'TPMS-auto'!A:J, 10,0), "Not-in-TPMS")</f>
        <v>9094026031</v>
      </c>
      <c r="G2495" s="181" t="str">
        <f>IFERROR(VLOOKUP(D2495,'TPMS-auto'!A:J,6,0),"Not-in-TPMS")</f>
        <v>024056</v>
      </c>
      <c r="H2495" s="6">
        <v>46090</v>
      </c>
      <c r="I2495" s="2" t="s">
        <v>19024</v>
      </c>
      <c r="J2495" s="3" t="s">
        <v>20417</v>
      </c>
      <c r="K2495" s="3" t="s">
        <v>14679</v>
      </c>
      <c r="L2495" s="3" t="s">
        <v>14680</v>
      </c>
      <c r="M2495" s="13"/>
      <c r="N2495" s="3" t="s">
        <v>14680</v>
      </c>
      <c r="O2495" s="3" t="s">
        <v>14680</v>
      </c>
      <c r="P2495" s="166" t="str">
        <f>IFERROR(VLOOKUP(D2495,'TPMS-auto'!A:D, 4,0),"Not-in-TPMS")</f>
        <v>0007108</v>
      </c>
      <c r="Q2495" s="166" t="str">
        <f>VLOOKUP(Table2[[#This Row],[Unit Number]],Ops,3,0)</f>
        <v>Carol &amp; Tasha</v>
      </c>
      <c r="R2495" s="173" t="str">
        <f>IFERROR(VLOOKUP(Table2[[#This Row],[Enterprise ID]], 'ExistingRental-12.11'!A:H, 3, 0), "Not Open On 12.11")</f>
        <v>Not Open On 12.11</v>
      </c>
      <c r="S2495" s="167" t="str">
        <f>IF(Table2[[#This Row],[Start Rental Date]]="New Rental", "New Rental", "Rental Extension Request")</f>
        <v>Rental Extension Request</v>
      </c>
      <c r="T2495" s="167" t="str">
        <f>IFERROR(IF(Table2[[#This Row],[Date of this request]]-Table2[[#This Row],[Tech Service Date]]&lt;60, "New Hire Rental", "Truck Breakdown"), "New Hire Rental")</f>
        <v>Truck Breakdown</v>
      </c>
      <c r="U2495" s="167" t="str">
        <f>IFERROR(VLOOKUP(Table2[[#This Row],[Enterprise ID]], 'ExistingRental-12.11'!A:H, 7, 0), "Not Open On 12.11")</f>
        <v>Not Open On 12.11</v>
      </c>
      <c r="V2495" s="173">
        <f>IFERROR(VLOOKUP(Table2[[#This Row],[Enterprise ID]],'Tech-ServiceDate'!A:B,2,0), "EitherNewHire or Termed")</f>
        <v>37167</v>
      </c>
    </row>
    <row r="2496" spans="1:24" ht="33.75" customHeight="1">
      <c r="A2496" s="15">
        <v>46097</v>
      </c>
      <c r="B2496" s="7">
        <v>36317</v>
      </c>
      <c r="C2496" s="4" t="s">
        <v>20020</v>
      </c>
      <c r="D2496" s="5" t="s">
        <v>15224</v>
      </c>
      <c r="E2496" s="176" t="str">
        <f t="shared" si="126"/>
        <v>36317</v>
      </c>
      <c r="F2496" s="181">
        <f>IFERROR(VLOOKUP(D2496,'TPMS-auto'!A:J, 10,0), "Not-in-TPMS")</f>
        <v>4704696443</v>
      </c>
      <c r="G2496" s="181" t="str">
        <f>IFERROR(VLOOKUP(D2496,'TPMS-auto'!A:J,6,0),"Not-in-TPMS")</f>
        <v>036317</v>
      </c>
      <c r="H2496" s="6">
        <v>46071</v>
      </c>
      <c r="I2496" s="11" t="s">
        <v>20625</v>
      </c>
      <c r="J2496" s="13" t="s">
        <v>20022</v>
      </c>
      <c r="K2496" s="3" t="s">
        <v>15451</v>
      </c>
      <c r="L2496" s="3" t="s">
        <v>14680</v>
      </c>
      <c r="M2496" s="13"/>
      <c r="N2496" s="3" t="s">
        <v>14680</v>
      </c>
      <c r="O2496" s="3" t="s">
        <v>14680</v>
      </c>
      <c r="P2496" s="166" t="str">
        <f>IFERROR(VLOOKUP(D2496,'TPMS-auto'!A:D, 4,0),"Not-in-TPMS")</f>
        <v>0008035</v>
      </c>
      <c r="Q2496" s="166" t="str">
        <f>VLOOKUP(Table2[[#This Row],[Unit Number]],Ops,3,0)</f>
        <v>Rob &amp; Andrea</v>
      </c>
      <c r="R2496" s="173" t="str">
        <f>IFERROR(VLOOKUP(Table2[[#This Row],[Enterprise ID]], 'ExistingRental-12.11'!A:H, 3, 0), "Not Open On 12.11")</f>
        <v>Not Open On 12.11</v>
      </c>
      <c r="S2496" s="167" t="str">
        <f>IF(Table2[[#This Row],[Start Rental Date]]="New Rental", "New Rental", "Rental Extension Request")</f>
        <v>Rental Extension Request</v>
      </c>
      <c r="T2496" s="167" t="str">
        <f>IFERROR(IF(Table2[[#This Row],[Date of this request]]-Table2[[#This Row],[Tech Service Date]]&lt;60, "New Hire Rental", "Truck Breakdown"), "New Hire Rental")</f>
        <v>Truck Breakdown</v>
      </c>
      <c r="U2496" s="167" t="str">
        <f>IFERROR(VLOOKUP(Table2[[#This Row],[Enterprise ID]], 'ExistingRental-12.11'!A:H, 7, 0), "Not Open On 12.11")</f>
        <v>Not Open On 12.11</v>
      </c>
      <c r="V2496" s="173">
        <f>IFERROR(VLOOKUP(Table2[[#This Row],[Enterprise ID]],'Tech-ServiceDate'!A:B,2,0), "EitherNewHire or Termed")</f>
        <v>41337</v>
      </c>
    </row>
    <row r="2497" spans="1:22" ht="33.75" customHeight="1">
      <c r="A2497" s="15">
        <v>46097</v>
      </c>
      <c r="B2497" s="7">
        <v>46071</v>
      </c>
      <c r="C2497" s="4" t="s">
        <v>18400</v>
      </c>
      <c r="D2497" s="5" t="s">
        <v>18401</v>
      </c>
      <c r="E2497" s="176" t="str">
        <f t="shared" si="126"/>
        <v>46071</v>
      </c>
      <c r="F2497" s="181">
        <f>IFERROR(VLOOKUP(D2497,'TPMS-auto'!A:J, 10,0), "Not-in-TPMS")</f>
        <v>4157400264</v>
      </c>
      <c r="G2497" s="181" t="str">
        <f>IFERROR(VLOOKUP(D2497,'TPMS-auto'!A:J,6,0),"Not-in-TPMS")</f>
        <v>046071</v>
      </c>
      <c r="H2497" s="6">
        <v>46086</v>
      </c>
      <c r="I2497" s="2" t="s">
        <v>20382</v>
      </c>
      <c r="J2497" s="3" t="s">
        <v>20383</v>
      </c>
      <c r="K2497" s="3" t="s">
        <v>14679</v>
      </c>
      <c r="L2497" s="3" t="s">
        <v>14680</v>
      </c>
      <c r="M2497" s="13"/>
      <c r="N2497" s="3" t="s">
        <v>14680</v>
      </c>
      <c r="O2497" s="3" t="s">
        <v>14680</v>
      </c>
      <c r="P2497" s="166" t="str">
        <f>IFERROR(VLOOKUP(D2497,'TPMS-auto'!A:D, 4,0),"Not-in-TPMS")</f>
        <v>0008184</v>
      </c>
      <c r="Q2497" s="166" t="str">
        <f>VLOOKUP(Table2[[#This Row],[Unit Number]],Ops,3,0)</f>
        <v>Carol &amp; Tasha</v>
      </c>
      <c r="R2497" s="173" t="str">
        <f>IFERROR(VLOOKUP(Table2[[#This Row],[Enterprise ID]], 'ExistingRental-12.11'!A:H, 3, 0), "Not Open On 12.11")</f>
        <v>Not Open On 12.11</v>
      </c>
      <c r="S2497" s="167" t="str">
        <f>IF(Table2[[#This Row],[Start Rental Date]]="New Rental", "New Rental", "Rental Extension Request")</f>
        <v>Rental Extension Request</v>
      </c>
      <c r="T2497" s="167" t="str">
        <f>IFERROR(IF(Table2[[#This Row],[Date of this request]]-Table2[[#This Row],[Tech Service Date]]&lt;60, "New Hire Rental", "Truck Breakdown"), "New Hire Rental")</f>
        <v>Truck Breakdown</v>
      </c>
      <c r="U2497" s="167" t="str">
        <f>IFERROR(VLOOKUP(Table2[[#This Row],[Enterprise ID]], 'ExistingRental-12.11'!A:H, 7, 0), "Not Open On 12.11")</f>
        <v>Not Open On 12.11</v>
      </c>
      <c r="V2497" s="173">
        <f>IFERROR(VLOOKUP(Table2[[#This Row],[Enterprise ID]],'Tech-ServiceDate'!A:B,2,0), "EitherNewHire or Termed")</f>
        <v>45984</v>
      </c>
    </row>
    <row r="2498" spans="1:22" ht="33.75" customHeight="1">
      <c r="A2498" s="15">
        <v>46097</v>
      </c>
      <c r="B2498" s="7">
        <v>46446</v>
      </c>
      <c r="C2498" s="4" t="s">
        <v>19768</v>
      </c>
      <c r="D2498" s="5" t="s">
        <v>19769</v>
      </c>
      <c r="E2498" s="176" t="str">
        <f t="shared" si="126"/>
        <v>46446</v>
      </c>
      <c r="F2498" s="181" t="str">
        <f>IFERROR(VLOOKUP(D2498,'TPMS-auto'!A:J, 10,0), "Not-in-TPMS")</f>
        <v>Not-in-TPMS</v>
      </c>
      <c r="G2498" s="181" t="str">
        <f>IFERROR(VLOOKUP(D2498,'TPMS-auto'!A:J,6,0),"Not-in-TPMS")</f>
        <v>Not-in-TPMS</v>
      </c>
      <c r="H2498" s="6" t="s">
        <v>14676</v>
      </c>
      <c r="I2498" s="2" t="s">
        <v>20626</v>
      </c>
      <c r="J2498" s="3" t="s">
        <v>20627</v>
      </c>
      <c r="K2498" s="3" t="s">
        <v>14679</v>
      </c>
      <c r="L2498" s="3" t="s">
        <v>14680</v>
      </c>
      <c r="M2498" s="13"/>
      <c r="N2498" s="3" t="s">
        <v>14680</v>
      </c>
      <c r="O2498" s="3" t="s">
        <v>14680</v>
      </c>
      <c r="P2498" s="166" t="str">
        <f>IFERROR(VLOOKUP(D2498,'TPMS-auto'!A:D, 4,0),"Not-in-TPMS")</f>
        <v>Not-in-TPMS</v>
      </c>
      <c r="Q2498" s="166" t="e">
        <f>VLOOKUP(Table2[[#This Row],[Unit Number]],Ops,3,0)</f>
        <v>#N/A</v>
      </c>
      <c r="R2498" s="173" t="str">
        <f>IFERROR(VLOOKUP(Table2[[#This Row],[Enterprise ID]], 'ExistingRental-12.11'!A:H, 3, 0), "Not Open On 12.11")</f>
        <v>Not Open On 12.11</v>
      </c>
      <c r="S2498" s="167" t="str">
        <f>IF(Table2[[#This Row],[Start Rental Date]]="New Rental", "New Rental", "Rental Extension Request")</f>
        <v>New Rental</v>
      </c>
      <c r="T2498" s="167" t="str">
        <f>IFERROR(IF(Table2[[#This Row],[Date of this request]]-Table2[[#This Row],[Tech Service Date]]&lt;60, "New Hire Rental", "Truck Breakdown"), "New Hire Rental")</f>
        <v>Truck Breakdown</v>
      </c>
      <c r="U2498" s="167" t="str">
        <f>IFERROR(VLOOKUP(Table2[[#This Row],[Enterprise ID]], 'ExistingRental-12.11'!A:H, 7, 0), "Not Open On 12.11")</f>
        <v>Not Open On 12.11</v>
      </c>
      <c r="V2498" s="173">
        <f>IFERROR(VLOOKUP(Table2[[#This Row],[Enterprise ID]],'Tech-ServiceDate'!A:B,2,0), "EitherNewHire or Termed")</f>
        <v>45522</v>
      </c>
    </row>
    <row r="2499" spans="1:22" ht="33.75" customHeight="1">
      <c r="A2499" s="15">
        <v>46097</v>
      </c>
      <c r="B2499" s="7">
        <v>46987</v>
      </c>
      <c r="C2499" s="4" t="s">
        <v>17537</v>
      </c>
      <c r="D2499" s="5" t="s">
        <v>17057</v>
      </c>
      <c r="E2499" s="176" t="str">
        <f t="shared" si="126"/>
        <v>46987</v>
      </c>
      <c r="F2499" s="181">
        <f>IFERROR(VLOOKUP(D2499,'TPMS-auto'!A:J, 10,0), "Not-in-TPMS")</f>
        <v>8438555508</v>
      </c>
      <c r="G2499" s="181" t="str">
        <f>IFERROR(VLOOKUP(D2499,'TPMS-auto'!A:J,6,0),"Not-in-TPMS")</f>
        <v>046987</v>
      </c>
      <c r="H2499" s="6" t="s">
        <v>14676</v>
      </c>
      <c r="I2499" s="2" t="s">
        <v>17730</v>
      </c>
      <c r="J2499" s="3" t="s">
        <v>17392</v>
      </c>
      <c r="K2499" s="3" t="s">
        <v>14679</v>
      </c>
      <c r="L2499" s="3" t="s">
        <v>14680</v>
      </c>
      <c r="M2499" s="13"/>
      <c r="N2499" s="3" t="s">
        <v>14680</v>
      </c>
      <c r="O2499" s="3" t="s">
        <v>14680</v>
      </c>
      <c r="P2499" s="166" t="str">
        <f>IFERROR(VLOOKUP(D2499,'TPMS-auto'!A:D, 4,0),"Not-in-TPMS")</f>
        <v>0008175</v>
      </c>
      <c r="Q2499" s="166" t="str">
        <f>VLOOKUP(Table2[[#This Row],[Unit Number]],Ops,3,0)</f>
        <v>Rob &amp; Andrea</v>
      </c>
      <c r="R2499" s="173" t="str">
        <f>IFERROR(VLOOKUP(Table2[[#This Row],[Enterprise ID]], 'ExistingRental-12.11'!A:H, 3, 0), "Not Open On 12.11")</f>
        <v>Not Open On 12.11</v>
      </c>
      <c r="S2499" s="167" t="str">
        <f>IF(Table2[[#This Row],[Start Rental Date]]="New Rental", "New Rental", "Rental Extension Request")</f>
        <v>New Rental</v>
      </c>
      <c r="T2499" s="167" t="str">
        <f>IFERROR(IF(Table2[[#This Row],[Date of this request]]-Table2[[#This Row],[Tech Service Date]]&lt;60, "New Hire Rental", "Truck Breakdown"), "New Hire Rental")</f>
        <v>Truck Breakdown</v>
      </c>
      <c r="U2499" s="167" t="str">
        <f>IFERROR(VLOOKUP(Table2[[#This Row],[Enterprise ID]], 'ExistingRental-12.11'!A:H, 7, 0), "Not Open On 12.11")</f>
        <v>Not Open On 12.11</v>
      </c>
      <c r="V2499" s="173">
        <f>IFERROR(VLOOKUP(Table2[[#This Row],[Enterprise ID]],'Tech-ServiceDate'!A:B,2,0), "EitherNewHire or Termed")</f>
        <v>42436</v>
      </c>
    </row>
    <row r="2500" spans="1:22" ht="33.75" customHeight="1">
      <c r="A2500" s="15">
        <v>46097</v>
      </c>
      <c r="B2500" s="7">
        <v>61664</v>
      </c>
      <c r="C2500" s="4" t="s">
        <v>20623</v>
      </c>
      <c r="D2500" s="5" t="s">
        <v>20624</v>
      </c>
      <c r="E2500" s="176" t="str">
        <f t="shared" si="126"/>
        <v>61664</v>
      </c>
      <c r="F2500" s="181">
        <f>IFERROR(VLOOKUP(D2500,'TPMS-auto'!A:J, 10,0), "Not-in-TPMS")</f>
        <v>2289180485</v>
      </c>
      <c r="G2500" s="181" t="str">
        <f>IFERROR(VLOOKUP(D2500,'TPMS-auto'!A:J,6,0),"Not-in-TPMS")</f>
        <v>061664</v>
      </c>
      <c r="H2500" s="6">
        <v>45729</v>
      </c>
      <c r="I2500" s="2"/>
      <c r="J2500" s="3" t="s">
        <v>20077</v>
      </c>
      <c r="K2500" s="3" t="s">
        <v>14679</v>
      </c>
      <c r="L2500" s="3" t="s">
        <v>14680</v>
      </c>
      <c r="M2500" s="13"/>
      <c r="N2500" s="3" t="s">
        <v>14680</v>
      </c>
      <c r="O2500" s="3" t="s">
        <v>14680</v>
      </c>
      <c r="P2500" s="166" t="str">
        <f>IFERROR(VLOOKUP(D2500,'TPMS-auto'!A:D, 4,0),"Not-in-TPMS")</f>
        <v>0008206</v>
      </c>
      <c r="Q2500" s="166" t="str">
        <f>VLOOKUP(Table2[[#This Row],[Unit Number]],Ops,3,0)</f>
        <v>Monica, Cheryl &amp; Machell</v>
      </c>
      <c r="R2500" s="173" t="str">
        <f>IFERROR(VLOOKUP(Table2[[#This Row],[Enterprise ID]], 'ExistingRental-12.11'!A:H, 3, 0), "Not Open On 12.11")</f>
        <v>Not Open On 12.11</v>
      </c>
      <c r="S2500" s="167" t="str">
        <f>IF(Table2[[#This Row],[Start Rental Date]]="New Rental", "New Rental", "Rental Extension Request")</f>
        <v>Rental Extension Request</v>
      </c>
      <c r="T2500" s="167" t="str">
        <f>IFERROR(IF(Table2[[#This Row],[Date of this request]]-Table2[[#This Row],[Tech Service Date]]&lt;60, "New Hire Rental", "Truck Breakdown"), "New Hire Rental")</f>
        <v>Truck Breakdown</v>
      </c>
      <c r="U2500" s="167" t="str">
        <f>IFERROR(VLOOKUP(Table2[[#This Row],[Enterprise ID]], 'ExistingRental-12.11'!A:H, 7, 0), "Not Open On 12.11")</f>
        <v>Not Open On 12.11</v>
      </c>
      <c r="V2500" s="173">
        <f>IFERROR(VLOOKUP(Table2[[#This Row],[Enterprise ID]],'Tech-ServiceDate'!A:B,2,0), "EitherNewHire or Termed")</f>
        <v>45795</v>
      </c>
    </row>
    <row r="2501" spans="1:22" ht="33.75" customHeight="1">
      <c r="A2501" s="15">
        <v>46097</v>
      </c>
      <c r="B2501" s="7">
        <v>6598</v>
      </c>
      <c r="C2501" s="4" t="s">
        <v>20628</v>
      </c>
      <c r="D2501" s="5" t="s">
        <v>20629</v>
      </c>
      <c r="E2501" s="176" t="str">
        <f t="shared" si="126"/>
        <v>6598</v>
      </c>
      <c r="F2501" s="181">
        <f>IFERROR(VLOOKUP(D2501,'TPMS-auto'!A:J, 10,0), "Not-in-TPMS")</f>
        <v>6618663945</v>
      </c>
      <c r="G2501" s="181" t="str">
        <f>IFERROR(VLOOKUP(D2501,'TPMS-auto'!A:J,6,0),"Not-in-TPMS")</f>
        <v>046070</v>
      </c>
      <c r="H2501" s="6" t="s">
        <v>14676</v>
      </c>
      <c r="I2501" s="2" t="s">
        <v>20630</v>
      </c>
      <c r="J2501" s="3" t="s">
        <v>16076</v>
      </c>
      <c r="K2501" s="3" t="s">
        <v>14679</v>
      </c>
      <c r="L2501" s="3" t="s">
        <v>14680</v>
      </c>
      <c r="M2501" s="13"/>
      <c r="N2501" s="3" t="s">
        <v>14680</v>
      </c>
      <c r="O2501" s="3" t="s">
        <v>14680</v>
      </c>
      <c r="P2501" s="166" t="str">
        <f>IFERROR(VLOOKUP(D2501,'TPMS-auto'!A:D, 4,0),"Not-in-TPMS")</f>
        <v>0008366</v>
      </c>
      <c r="Q2501" s="166" t="str">
        <f>VLOOKUP(Table2[[#This Row],[Unit Number]],Ops,3,0)</f>
        <v>Carol &amp; Tasha</v>
      </c>
      <c r="R2501" s="173" t="str">
        <f>IFERROR(VLOOKUP(Table2[[#This Row],[Enterprise ID]], 'ExistingRental-12.11'!A:H, 3, 0), "Not Open On 12.11")</f>
        <v>Not Open On 12.11</v>
      </c>
      <c r="S2501" s="167" t="str">
        <f>IF(Table2[[#This Row],[Start Rental Date]]="New Rental", "New Rental", "Rental Extension Request")</f>
        <v>New Rental</v>
      </c>
      <c r="T2501" s="167" t="str">
        <f>IFERROR(IF(Table2[[#This Row],[Date of this request]]-Table2[[#This Row],[Tech Service Date]]&lt;60, "New Hire Rental", "Truck Breakdown"), "New Hire Rental")</f>
        <v>Truck Breakdown</v>
      </c>
      <c r="U2501" s="167" t="str">
        <f>IFERROR(VLOOKUP(Table2[[#This Row],[Enterprise ID]], 'ExistingRental-12.11'!A:H, 7, 0), "Not Open On 12.11")</f>
        <v>Not Open On 12.11</v>
      </c>
      <c r="V2501" s="173">
        <f>IFERROR(VLOOKUP(Table2[[#This Row],[Enterprise ID]],'Tech-ServiceDate'!A:B,2,0), "EitherNewHire or Termed")</f>
        <v>44896</v>
      </c>
    </row>
    <row r="2502" spans="1:22" ht="33.75" customHeight="1">
      <c r="A2502" s="15">
        <v>46097</v>
      </c>
      <c r="B2502" s="7">
        <v>21285</v>
      </c>
      <c r="C2502" s="4" t="s">
        <v>20293</v>
      </c>
      <c r="D2502" s="5" t="s">
        <v>16918</v>
      </c>
      <c r="E2502" s="176" t="str">
        <f t="shared" si="126"/>
        <v>21285</v>
      </c>
      <c r="F2502" s="181">
        <f>IFERROR(VLOOKUP(D2502,'TPMS-auto'!A:J, 10,0), "Not-in-TPMS")</f>
        <v>4077281392</v>
      </c>
      <c r="G2502" s="181" t="str">
        <f>IFERROR(VLOOKUP(D2502,'TPMS-auto'!A:J,6,0),"Not-in-TPMS")</f>
        <v>021285</v>
      </c>
      <c r="H2502" s="6" t="s">
        <v>14676</v>
      </c>
      <c r="I2502" s="2" t="s">
        <v>20294</v>
      </c>
      <c r="J2502" s="3" t="s">
        <v>20631</v>
      </c>
      <c r="K2502" s="3" t="s">
        <v>14679</v>
      </c>
      <c r="L2502" s="3" t="s">
        <v>14680</v>
      </c>
      <c r="M2502" s="13"/>
      <c r="N2502" s="3" t="s">
        <v>14680</v>
      </c>
      <c r="O2502" s="3" t="s">
        <v>14680</v>
      </c>
      <c r="P2502" s="166" t="str">
        <f>IFERROR(VLOOKUP(D2502,'TPMS-auto'!A:D, 4,0),"Not-in-TPMS")</f>
        <v>0007435</v>
      </c>
      <c r="Q2502" s="166" t="str">
        <f>VLOOKUP(Table2[[#This Row],[Unit Number]],Ops,3,0)</f>
        <v>Rob &amp; Andrea</v>
      </c>
      <c r="R2502" s="173">
        <f>IFERROR(VLOOKUP(Table2[[#This Row],[Enterprise ID]], 'ExistingRental-12.11'!A:H, 3, 0), "Not Open On 12.11")</f>
        <v>45959</v>
      </c>
      <c r="S2502" s="167" t="str">
        <f>IF(Table2[[#This Row],[Start Rental Date]]="New Rental", "New Rental", "Rental Extension Request")</f>
        <v>New Rental</v>
      </c>
      <c r="T2502" s="167" t="str">
        <f>IFERROR(IF(Table2[[#This Row],[Date of this request]]-Table2[[#This Row],[Tech Service Date]]&lt;60, "New Hire Rental", "Truck Breakdown"), "New Hire Rental")</f>
        <v>Truck Breakdown</v>
      </c>
      <c r="U2502" s="167" t="str">
        <f>IFERROR(VLOOKUP(Table2[[#This Row],[Enterprise ID]], 'ExistingRental-12.11'!A:H, 7, 0), "Not Open On 12.11")</f>
        <v>JORGE SORIANO</v>
      </c>
      <c r="V2502" s="173">
        <f>IFERROR(VLOOKUP(Table2[[#This Row],[Enterprise ID]],'Tech-ServiceDate'!A:B,2,0), "EitherNewHire or Termed")</f>
        <v>45928</v>
      </c>
    </row>
    <row r="2503" spans="1:22" ht="33.75" customHeight="1">
      <c r="A2503" s="15">
        <v>46097</v>
      </c>
      <c r="B2503" s="7">
        <v>23158</v>
      </c>
      <c r="C2503" s="4" t="s">
        <v>19775</v>
      </c>
      <c r="D2503" s="5" t="s">
        <v>16850</v>
      </c>
      <c r="E2503" s="176" t="str">
        <f t="shared" si="126"/>
        <v>23158</v>
      </c>
      <c r="F2503" s="181">
        <f>IFERROR(VLOOKUP(D2503,'TPMS-auto'!A:J, 10,0), "Not-in-TPMS")</f>
        <v>4709790272</v>
      </c>
      <c r="G2503" s="181" t="str">
        <f>IFERROR(VLOOKUP(D2503,'TPMS-auto'!A:J,6,0),"Not-in-TPMS")</f>
        <v>023158</v>
      </c>
      <c r="H2503" s="6" t="s">
        <v>14676</v>
      </c>
      <c r="I2503" s="2" t="s">
        <v>19776</v>
      </c>
      <c r="J2503" s="3" t="s">
        <v>20632</v>
      </c>
      <c r="K2503" s="3" t="s">
        <v>14679</v>
      </c>
      <c r="L2503" s="3" t="s">
        <v>14680</v>
      </c>
      <c r="M2503" s="13"/>
      <c r="N2503" s="3" t="s">
        <v>14680</v>
      </c>
      <c r="O2503" s="3" t="s">
        <v>14680</v>
      </c>
      <c r="P2503" s="166" t="str">
        <f>IFERROR(VLOOKUP(D2503,'TPMS-auto'!A:D, 4,0),"Not-in-TPMS")</f>
        <v>0008035</v>
      </c>
      <c r="Q2503" s="166" t="str">
        <f>VLOOKUP(Table2[[#This Row],[Unit Number]],Ops,3,0)</f>
        <v>Rob &amp; Andrea</v>
      </c>
      <c r="R2503" s="173" t="str">
        <f>IFERROR(VLOOKUP(Table2[[#This Row],[Enterprise ID]], 'ExistingRental-12.11'!A:H, 3, 0), "Not Open On 12.11")</f>
        <v>Not Open On 12.11</v>
      </c>
      <c r="S2503" s="167" t="str">
        <f>IF(Table2[[#This Row],[Start Rental Date]]="New Rental", "New Rental", "Rental Extension Request")</f>
        <v>New Rental</v>
      </c>
      <c r="T2503" s="167" t="str">
        <f>IFERROR(IF(Table2[[#This Row],[Date of this request]]-Table2[[#This Row],[Tech Service Date]]&lt;60, "New Hire Rental", "Truck Breakdown"), "New Hire Rental")</f>
        <v>Truck Breakdown</v>
      </c>
      <c r="U2503" s="167" t="str">
        <f>IFERROR(VLOOKUP(Table2[[#This Row],[Enterprise ID]], 'ExistingRental-12.11'!A:H, 7, 0), "Not Open On 12.11")</f>
        <v>Not Open On 12.11</v>
      </c>
      <c r="V2503" s="173">
        <f>IFERROR(VLOOKUP(Table2[[#This Row],[Enterprise ID]],'Tech-ServiceDate'!A:B,2,0), "EitherNewHire or Termed")</f>
        <v>42037</v>
      </c>
    </row>
    <row r="2504" spans="1:22" ht="33.75" customHeight="1">
      <c r="A2504" s="15">
        <v>46097</v>
      </c>
      <c r="B2504" s="7">
        <v>46127</v>
      </c>
      <c r="C2504" s="4" t="s">
        <v>20123</v>
      </c>
      <c r="D2504" s="5" t="s">
        <v>9835</v>
      </c>
      <c r="E2504" s="176" t="str">
        <f t="shared" si="126"/>
        <v>46127</v>
      </c>
      <c r="F2504" s="181">
        <f>IFERROR(VLOOKUP(D2504,'TPMS-auto'!A:J, 10,0), "Not-in-TPMS")</f>
        <v>7347568064</v>
      </c>
      <c r="G2504" s="181" t="str">
        <f>IFERROR(VLOOKUP(D2504,'TPMS-auto'!A:J,6,0),"Not-in-TPMS")</f>
        <v>046127</v>
      </c>
      <c r="H2504" s="6" t="s">
        <v>14676</v>
      </c>
      <c r="I2504" s="2" t="s">
        <v>20633</v>
      </c>
      <c r="J2504" s="3" t="s">
        <v>20634</v>
      </c>
      <c r="K2504" s="3" t="s">
        <v>14679</v>
      </c>
      <c r="L2504" s="3" t="s">
        <v>14680</v>
      </c>
      <c r="M2504" s="13"/>
      <c r="N2504" s="3" t="s">
        <v>14680</v>
      </c>
      <c r="O2504" s="3" t="s">
        <v>14680</v>
      </c>
      <c r="P2504" s="166" t="str">
        <f>IFERROR(VLOOKUP(D2504,'TPMS-auto'!A:D, 4,0),"Not-in-TPMS")</f>
        <v>0008309</v>
      </c>
      <c r="Q2504" s="166" t="str">
        <f>VLOOKUP(Table2[[#This Row],[Unit Number]],Ops,3,0)</f>
        <v>Monica, Cheryl &amp; Machell</v>
      </c>
      <c r="R2504" s="173" t="str">
        <f>IFERROR(VLOOKUP(Table2[[#This Row],[Enterprise ID]], 'ExistingRental-12.11'!A:H, 3, 0), "Not Open On 12.11")</f>
        <v>Not Open On 12.11</v>
      </c>
      <c r="S2504" s="167" t="str">
        <f>IF(Table2[[#This Row],[Start Rental Date]]="New Rental", "New Rental", "Rental Extension Request")</f>
        <v>New Rental</v>
      </c>
      <c r="T2504" s="167" t="str">
        <f>IFERROR(IF(Table2[[#This Row],[Date of this request]]-Table2[[#This Row],[Tech Service Date]]&lt;60, "New Hire Rental", "Truck Breakdown"), "New Hire Rental")</f>
        <v>Truck Breakdown</v>
      </c>
      <c r="U2504" s="167" t="str">
        <f>IFERROR(VLOOKUP(Table2[[#This Row],[Enterprise ID]], 'ExistingRental-12.11'!A:H, 7, 0), "Not Open On 12.11")</f>
        <v>Not Open On 12.11</v>
      </c>
      <c r="V2504" s="173">
        <f>IFERROR(VLOOKUP(Table2[[#This Row],[Enterprise ID]],'Tech-ServiceDate'!A:B,2,0), "EitherNewHire or Termed")</f>
        <v>39560</v>
      </c>
    </row>
    <row r="2505" spans="1:22" ht="33.75" customHeight="1">
      <c r="A2505" s="15">
        <v>46097</v>
      </c>
      <c r="B2505" s="7">
        <v>61391</v>
      </c>
      <c r="C2505" s="4" t="s">
        <v>16834</v>
      </c>
      <c r="D2505" s="5" t="s">
        <v>1088</v>
      </c>
      <c r="E2505" s="176" t="str">
        <f t="shared" si="126"/>
        <v>61391</v>
      </c>
      <c r="F2505" s="181">
        <f>IFERROR(VLOOKUP(D2505,'TPMS-auto'!A:J, 10,0), "Not-in-TPMS")</f>
        <v>9549954794</v>
      </c>
      <c r="G2505" s="181" t="str">
        <f>IFERROR(VLOOKUP(D2505,'TPMS-auto'!A:J,6,0),"Not-in-TPMS")</f>
        <v>061391</v>
      </c>
      <c r="H2505" s="6" t="s">
        <v>14676</v>
      </c>
      <c r="I2505" s="2"/>
      <c r="J2505" s="3" t="s">
        <v>19952</v>
      </c>
      <c r="K2505" s="3" t="s">
        <v>14679</v>
      </c>
      <c r="L2505" s="3" t="s">
        <v>14680</v>
      </c>
      <c r="M2505" s="13"/>
      <c r="N2505" s="3" t="s">
        <v>14680</v>
      </c>
      <c r="O2505" s="3" t="s">
        <v>14680</v>
      </c>
      <c r="P2505" s="166" t="str">
        <f>IFERROR(VLOOKUP(D2505,'TPMS-auto'!A:D, 4,0),"Not-in-TPMS")</f>
        <v>0007435</v>
      </c>
      <c r="Q2505" s="166" t="str">
        <f>VLOOKUP(Table2[[#This Row],[Unit Number]],Ops,3,0)</f>
        <v>Rob &amp; Andrea</v>
      </c>
      <c r="R2505" s="173" t="str">
        <f>IFERROR(VLOOKUP(Table2[[#This Row],[Enterprise ID]], 'ExistingRental-12.11'!A:H, 3, 0), "Not Open On 12.11")</f>
        <v>Not Open On 12.11</v>
      </c>
      <c r="S2505" s="167" t="str">
        <f>IF(Table2[[#This Row],[Start Rental Date]]="New Rental", "New Rental", "Rental Extension Request")</f>
        <v>New Rental</v>
      </c>
      <c r="T2505" s="167" t="str">
        <f>IFERROR(IF(Table2[[#This Row],[Date of this request]]-Table2[[#This Row],[Tech Service Date]]&lt;60, "New Hire Rental", "Truck Breakdown"), "New Hire Rental")</f>
        <v>Truck Breakdown</v>
      </c>
      <c r="U2505" s="167" t="str">
        <f>IFERROR(VLOOKUP(Table2[[#This Row],[Enterprise ID]], 'ExistingRental-12.11'!A:H, 7, 0), "Not Open On 12.11")</f>
        <v>Not Open On 12.11</v>
      </c>
      <c r="V2505" s="173">
        <f>IFERROR(VLOOKUP(Table2[[#This Row],[Enterprise ID]],'Tech-ServiceDate'!A:B,2,0), "EitherNewHire or Termed")</f>
        <v>27967</v>
      </c>
    </row>
    <row r="2506" spans="1:22" ht="33.75" customHeight="1">
      <c r="A2506" s="15">
        <v>46097</v>
      </c>
      <c r="B2506" s="7">
        <v>6121</v>
      </c>
      <c r="C2506" s="4" t="s">
        <v>20168</v>
      </c>
      <c r="D2506" s="5" t="s">
        <v>12500</v>
      </c>
      <c r="E2506" s="176" t="str">
        <f t="shared" si="126"/>
        <v>6121</v>
      </c>
      <c r="F2506" s="181">
        <f>IFERROR(VLOOKUP(D2506,'TPMS-auto'!A:J, 10,0), "Not-in-TPMS")</f>
        <v>7038435717</v>
      </c>
      <c r="G2506" s="181" t="str">
        <f>IFERROR(VLOOKUP(D2506,'TPMS-auto'!A:J,6,0),"Not-in-TPMS")</f>
        <v>006121</v>
      </c>
      <c r="H2506" s="6" t="s">
        <v>14676</v>
      </c>
      <c r="I2506" s="2" t="s">
        <v>19819</v>
      </c>
      <c r="J2506" s="3" t="s">
        <v>20635</v>
      </c>
      <c r="K2506" s="3" t="s">
        <v>14679</v>
      </c>
      <c r="L2506" s="3" t="s">
        <v>14680</v>
      </c>
      <c r="M2506" s="13"/>
      <c r="N2506" s="3" t="s">
        <v>14680</v>
      </c>
      <c r="O2506" s="3" t="s">
        <v>14680</v>
      </c>
      <c r="P2506" s="166" t="str">
        <f>IFERROR(VLOOKUP(D2506,'TPMS-auto'!A:D, 4,0),"Not-in-TPMS")</f>
        <v>0007084</v>
      </c>
      <c r="Q2506" s="166" t="str">
        <f>VLOOKUP(Table2[[#This Row],[Unit Number]],Ops,3,0)</f>
        <v>Monica, Cheryl &amp; Machell</v>
      </c>
      <c r="R2506" s="173">
        <f>IFERROR(VLOOKUP(Table2[[#This Row],[Enterprise ID]], 'ExistingRental-12.11'!A:H, 3, 0), "Not Open On 12.11")</f>
        <v>45994</v>
      </c>
      <c r="S2506" s="167" t="str">
        <f>IF(Table2[[#This Row],[Start Rental Date]]="New Rental", "New Rental", "Rental Extension Request")</f>
        <v>New Rental</v>
      </c>
      <c r="T2506" s="167" t="str">
        <f>IFERROR(IF(Table2[[#This Row],[Date of this request]]-Table2[[#This Row],[Tech Service Date]]&lt;60, "New Hire Rental", "Truck Breakdown"), "New Hire Rental")</f>
        <v>Truck Breakdown</v>
      </c>
      <c r="U2506" s="167" t="str">
        <f>IFERROR(VLOOKUP(Table2[[#This Row],[Enterprise ID]], 'ExistingRental-12.11'!A:H, 7, 0), "Not Open On 12.11")</f>
        <v>SOLOMON FESSHAYE</v>
      </c>
      <c r="V2506" s="173">
        <f>IFERROR(VLOOKUP(Table2[[#This Row],[Enterprise ID]],'Tech-ServiceDate'!A:B,2,0), "EitherNewHire or Termed")</f>
        <v>44629</v>
      </c>
    </row>
    <row r="2507" spans="1:22" ht="33.75" customHeight="1">
      <c r="A2507" s="15">
        <v>46097</v>
      </c>
      <c r="B2507" s="7">
        <v>21670</v>
      </c>
      <c r="C2507" s="4" t="s">
        <v>20446</v>
      </c>
      <c r="D2507" s="5" t="s">
        <v>20447</v>
      </c>
      <c r="E2507" s="176" t="str">
        <f t="shared" si="126"/>
        <v>21670</v>
      </c>
      <c r="F2507" s="181">
        <f>IFERROR(VLOOKUP(D2507,'TPMS-auto'!A:J, 10,0), "Not-in-TPMS")</f>
        <v>7178948043</v>
      </c>
      <c r="G2507" s="181" t="str">
        <f>IFERROR(VLOOKUP(D2507,'TPMS-auto'!A:J,6,0),"Not-in-TPMS")</f>
        <v>021670</v>
      </c>
      <c r="H2507" s="6">
        <v>46092</v>
      </c>
      <c r="I2507" s="2" t="s">
        <v>20538</v>
      </c>
      <c r="J2507" s="3" t="s">
        <v>20539</v>
      </c>
      <c r="K2507" s="3" t="s">
        <v>15451</v>
      </c>
      <c r="L2507" s="3" t="s">
        <v>14680</v>
      </c>
      <c r="M2507" s="13"/>
      <c r="N2507" s="3" t="s">
        <v>14680</v>
      </c>
      <c r="O2507" s="3" t="s">
        <v>14680</v>
      </c>
      <c r="P2507" s="166" t="str">
        <f>IFERROR(VLOOKUP(D2507,'TPMS-auto'!A:D, 4,0),"Not-in-TPMS")</f>
        <v>0006141</v>
      </c>
      <c r="Q2507" s="166" t="str">
        <f>VLOOKUP(Table2[[#This Row],[Unit Number]],Ops,3,0)</f>
        <v>Monica, Cheryl &amp; Machell</v>
      </c>
      <c r="R2507" s="173" t="str">
        <f>IFERROR(VLOOKUP(Table2[[#This Row],[Enterprise ID]], 'ExistingRental-12.11'!A:H, 3, 0), "Not Open On 12.11")</f>
        <v>Not Open On 12.11</v>
      </c>
      <c r="S2507" s="167" t="str">
        <f>IF(Table2[[#This Row],[Start Rental Date]]="New Rental", "New Rental", "Rental Extension Request")</f>
        <v>Rental Extension Request</v>
      </c>
      <c r="T2507" s="167" t="str">
        <f>IFERROR(IF(Table2[[#This Row],[Date of this request]]-Table2[[#This Row],[Tech Service Date]]&lt;60, "New Hire Rental", "Truck Breakdown"), "New Hire Rental")</f>
        <v>Truck Breakdown</v>
      </c>
      <c r="U2507" s="167" t="str">
        <f>IFERROR(VLOOKUP(Table2[[#This Row],[Enterprise ID]], 'ExistingRental-12.11'!A:H, 7, 0), "Not Open On 12.11")</f>
        <v>Not Open On 12.11</v>
      </c>
      <c r="V2507" s="173">
        <f>IFERROR(VLOOKUP(Table2[[#This Row],[Enterprise ID]],'Tech-ServiceDate'!A:B,2,0), "EitherNewHire or Termed")</f>
        <v>43220</v>
      </c>
    </row>
    <row r="2508" spans="1:22" ht="33.75" customHeight="1">
      <c r="A2508" s="15">
        <v>46097</v>
      </c>
      <c r="B2508" s="7">
        <v>23325</v>
      </c>
      <c r="C2508" s="4" t="s">
        <v>19417</v>
      </c>
      <c r="D2508" s="5" t="s">
        <v>4542</v>
      </c>
      <c r="E2508" s="176" t="str">
        <f t="shared" si="126"/>
        <v>23325</v>
      </c>
      <c r="F2508" s="181">
        <f>IFERROR(VLOOKUP(D2508,'TPMS-auto'!A:J, 10,0), "Not-in-TPMS")</f>
        <v>8305843474</v>
      </c>
      <c r="G2508" s="181" t="str">
        <f>IFERROR(VLOOKUP(D2508,'TPMS-auto'!A:J,6,0),"Not-in-TPMS")</f>
        <v>023325</v>
      </c>
      <c r="H2508" s="6" t="s">
        <v>14676</v>
      </c>
      <c r="I2508" s="2" t="s">
        <v>18003</v>
      </c>
      <c r="J2508" s="3" t="s">
        <v>20636</v>
      </c>
      <c r="K2508" s="3" t="s">
        <v>15451</v>
      </c>
      <c r="L2508" s="3" t="s">
        <v>14680</v>
      </c>
      <c r="M2508" s="13"/>
      <c r="N2508" s="3" t="s">
        <v>14680</v>
      </c>
      <c r="O2508" s="3" t="s">
        <v>14680</v>
      </c>
      <c r="P2508" s="166" t="str">
        <f>IFERROR(VLOOKUP(D2508,'TPMS-auto'!A:D, 4,0),"Not-in-TPMS")</f>
        <v>0008147</v>
      </c>
      <c r="Q2508" s="166" t="str">
        <f>VLOOKUP(Table2[[#This Row],[Unit Number]],Ops,3,0)</f>
        <v>Carol &amp; Tasha</v>
      </c>
      <c r="R2508" s="173">
        <f>IFERROR(VLOOKUP(Table2[[#This Row],[Enterprise ID]], 'ExistingRental-12.11'!A:H, 3, 0), "Not Open On 12.11")</f>
        <v>45999</v>
      </c>
      <c r="S2508" s="167" t="str">
        <f>IF(Table2[[#This Row],[Start Rental Date]]="New Rental", "New Rental", "Rental Extension Request")</f>
        <v>New Rental</v>
      </c>
      <c r="T2508" s="167" t="str">
        <f>IFERROR(IF(Table2[[#This Row],[Date of this request]]-Table2[[#This Row],[Tech Service Date]]&lt;60, "New Hire Rental", "Truck Breakdown"), "New Hire Rental")</f>
        <v>Truck Breakdown</v>
      </c>
      <c r="U2508" s="167" t="str">
        <f>IFERROR(VLOOKUP(Table2[[#This Row],[Enterprise ID]], 'ExistingRental-12.11'!A:H, 7, 0), "Not Open On 12.11")</f>
        <v>ERNESTO CHAVIRA</v>
      </c>
      <c r="V2508" s="173">
        <f>IFERROR(VLOOKUP(Table2[[#This Row],[Enterprise ID]],'Tech-ServiceDate'!A:B,2,0), "EitherNewHire or Termed")</f>
        <v>41204</v>
      </c>
    </row>
    <row r="2509" spans="1:22" ht="33.75" customHeight="1">
      <c r="A2509" s="15">
        <v>46097</v>
      </c>
      <c r="B2509" s="7">
        <v>36096</v>
      </c>
      <c r="C2509" s="4" t="s">
        <v>19343</v>
      </c>
      <c r="D2509" s="5" t="s">
        <v>7397</v>
      </c>
      <c r="E2509" s="176" t="str">
        <f t="shared" si="126"/>
        <v>36096</v>
      </c>
      <c r="F2509" s="181">
        <f>IFERROR(VLOOKUP(D2509,'TPMS-auto'!A:J, 10,0), "Not-in-TPMS")</f>
        <v>6122718135</v>
      </c>
      <c r="G2509" s="181" t="str">
        <f>IFERROR(VLOOKUP(D2509,'TPMS-auto'!A:J,6,0),"Not-in-TPMS")</f>
        <v>036096</v>
      </c>
      <c r="H2509" s="6" t="s">
        <v>14676</v>
      </c>
      <c r="I2509" s="2"/>
      <c r="J2509" s="3" t="s">
        <v>17928</v>
      </c>
      <c r="K2509" s="3" t="s">
        <v>15451</v>
      </c>
      <c r="L2509" s="3" t="s">
        <v>14680</v>
      </c>
      <c r="M2509" s="13"/>
      <c r="N2509" s="3" t="s">
        <v>14680</v>
      </c>
      <c r="O2509" s="3" t="s">
        <v>14680</v>
      </c>
      <c r="P2509" s="166" t="str">
        <f>IFERROR(VLOOKUP(D2509,'TPMS-auto'!A:D, 4,0),"Not-in-TPMS")</f>
        <v>0008107</v>
      </c>
      <c r="Q2509" s="166" t="str">
        <f>VLOOKUP(Table2[[#This Row],[Unit Number]],Ops,3,0)</f>
        <v>Carol &amp; Tasha</v>
      </c>
      <c r="R2509" s="173">
        <f>IFERROR(VLOOKUP(Table2[[#This Row],[Enterprise ID]], 'ExistingRental-12.11'!A:H, 3, 0), "Not Open On 12.11")</f>
        <v>45980</v>
      </c>
      <c r="S2509" s="167" t="str">
        <f>IF(Table2[[#This Row],[Start Rental Date]]="New Rental", "New Rental", "Rental Extension Request")</f>
        <v>New Rental</v>
      </c>
      <c r="T2509" s="167" t="str">
        <f>IFERROR(IF(Table2[[#This Row],[Date of this request]]-Table2[[#This Row],[Tech Service Date]]&lt;60, "New Hire Rental", "Truck Breakdown"), "New Hire Rental")</f>
        <v>Truck Breakdown</v>
      </c>
      <c r="U2509" s="167" t="str">
        <f>IFERROR(VLOOKUP(Table2[[#This Row],[Enterprise ID]], 'ExistingRental-12.11'!A:H, 7, 0), "Not Open On 12.11")</f>
        <v>JESUSA LOPEZ</v>
      </c>
      <c r="V2509" s="173">
        <f>IFERROR(VLOOKUP(Table2[[#This Row],[Enterprise ID]],'Tech-ServiceDate'!A:B,2,0), "EitherNewHire or Termed")</f>
        <v>36185</v>
      </c>
    </row>
    <row r="2510" spans="1:22" ht="33.75" customHeight="1">
      <c r="A2510" s="15">
        <v>46097</v>
      </c>
      <c r="B2510" s="7">
        <v>36324</v>
      </c>
      <c r="C2510" s="4" t="s">
        <v>20371</v>
      </c>
      <c r="D2510" s="5" t="s">
        <v>20372</v>
      </c>
      <c r="E2510" s="176" t="str">
        <f t="shared" si="126"/>
        <v>36324</v>
      </c>
      <c r="F2510" s="181" t="str">
        <f>IFERROR(VLOOKUP(D2510,'TPMS-auto'!A:J, 10,0), "Not-in-TPMS")</f>
        <v>Not-in-TPMS</v>
      </c>
      <c r="G2510" s="181" t="str">
        <f>IFERROR(VLOOKUP(D2510,'TPMS-auto'!A:J,6,0),"Not-in-TPMS")</f>
        <v>Not-in-TPMS</v>
      </c>
      <c r="H2510" s="6">
        <v>46091</v>
      </c>
      <c r="I2510" s="2" t="s">
        <v>20471</v>
      </c>
      <c r="J2510" s="3" t="s">
        <v>16121</v>
      </c>
      <c r="K2510" s="3" t="s">
        <v>14679</v>
      </c>
      <c r="L2510" s="3" t="s">
        <v>14680</v>
      </c>
      <c r="M2510" s="13"/>
      <c r="N2510" s="3" t="s">
        <v>14680</v>
      </c>
      <c r="O2510" s="3" t="s">
        <v>14680</v>
      </c>
      <c r="P2510" s="166" t="str">
        <f>IFERROR(VLOOKUP(D2510,'TPMS-auto'!A:D, 4,0),"Not-in-TPMS")</f>
        <v>Not-in-TPMS</v>
      </c>
      <c r="Q2510" s="166" t="e">
        <f>VLOOKUP(Table2[[#This Row],[Unit Number]],Ops,3,0)</f>
        <v>#N/A</v>
      </c>
      <c r="R2510" s="173" t="str">
        <f>IFERROR(VLOOKUP(Table2[[#This Row],[Enterprise ID]], 'ExistingRental-12.11'!A:H, 3, 0), "Not Open On 12.11")</f>
        <v>Not Open On 12.11</v>
      </c>
      <c r="S2510" s="167" t="str">
        <f>IF(Table2[[#This Row],[Start Rental Date]]="New Rental", "New Rental", "Rental Extension Request")</f>
        <v>Rental Extension Request</v>
      </c>
      <c r="T2510" s="167" t="str">
        <f>IFERROR(IF(Table2[[#This Row],[Date of this request]]-Table2[[#This Row],[Tech Service Date]]&lt;60, "New Hire Rental", "Truck Breakdown"), "New Hire Rental")</f>
        <v>New Hire Rental</v>
      </c>
      <c r="U2510" s="167" t="str">
        <f>IFERROR(VLOOKUP(Table2[[#This Row],[Enterprise ID]], 'ExistingRental-12.11'!A:H, 7, 0), "Not Open On 12.11")</f>
        <v>Not Open On 12.11</v>
      </c>
      <c r="V2510" s="173" t="str">
        <f>IFERROR(VLOOKUP(Table2[[#This Row],[Enterprise ID]],'Tech-ServiceDate'!A:B,2,0), "EitherNewHire or Termed")</f>
        <v>EitherNewHire or Termed</v>
      </c>
    </row>
    <row r="2511" spans="1:22" ht="33.75" customHeight="1">
      <c r="A2511" s="15">
        <v>46097</v>
      </c>
      <c r="B2511" s="7">
        <v>36915</v>
      </c>
      <c r="C2511" s="4" t="s">
        <v>17868</v>
      </c>
      <c r="D2511" s="5" t="s">
        <v>16796</v>
      </c>
      <c r="E2511" s="176" t="str">
        <f t="shared" si="126"/>
        <v>36915</v>
      </c>
      <c r="F2511" s="181">
        <f>IFERROR(VLOOKUP(D2511,'TPMS-auto'!A:J, 10,0), "Not-in-TPMS")</f>
        <v>2708787175</v>
      </c>
      <c r="G2511" s="181" t="str">
        <f>IFERROR(VLOOKUP(D2511,'TPMS-auto'!A:J,6,0),"Not-in-TPMS")</f>
        <v>036915</v>
      </c>
      <c r="H2511" s="6">
        <v>46086</v>
      </c>
      <c r="I2511" s="2" t="s">
        <v>20366</v>
      </c>
      <c r="J2511" s="3" t="s">
        <v>20637</v>
      </c>
      <c r="K2511" s="3" t="s">
        <v>14679</v>
      </c>
      <c r="L2511" s="3" t="s">
        <v>14680</v>
      </c>
      <c r="M2511" s="13"/>
      <c r="N2511" s="3" t="s">
        <v>14680</v>
      </c>
      <c r="O2511" s="3" t="s">
        <v>14680</v>
      </c>
      <c r="P2511" s="166" t="str">
        <f>IFERROR(VLOOKUP(D2511,'TPMS-auto'!A:D, 4,0),"Not-in-TPMS")</f>
        <v>0008096</v>
      </c>
      <c r="Q2511" s="166" t="str">
        <f>VLOOKUP(Table2[[#This Row],[Unit Number]],Ops,3,0)</f>
        <v>Monica, Cheryl &amp; Machell</v>
      </c>
      <c r="R2511" s="173">
        <f>IFERROR(VLOOKUP(Table2[[#This Row],[Enterprise ID]], 'ExistingRental-12.11'!A:H, 3, 0), "Not Open On 12.11")</f>
        <v>45960</v>
      </c>
      <c r="S2511" s="167" t="str">
        <f>IF(Table2[[#This Row],[Start Rental Date]]="New Rental", "New Rental", "Rental Extension Request")</f>
        <v>Rental Extension Request</v>
      </c>
      <c r="T2511" s="167" t="str">
        <f>IFERROR(IF(Table2[[#This Row],[Date of this request]]-Table2[[#This Row],[Tech Service Date]]&lt;60, "New Hire Rental", "Truck Breakdown"), "New Hire Rental")</f>
        <v>Truck Breakdown</v>
      </c>
      <c r="U2511" s="167" t="str">
        <f>IFERROR(VLOOKUP(Table2[[#This Row],[Enterprise ID]], 'ExistingRental-12.11'!A:H, 7, 0), "Not Open On 12.11")</f>
        <v>CHRISTOPHER SUTTON</v>
      </c>
      <c r="V2511" s="173">
        <f>IFERROR(VLOOKUP(Table2[[#This Row],[Enterprise ID]],'Tech-ServiceDate'!A:B,2,0), "EitherNewHire or Termed")</f>
        <v>45879</v>
      </c>
    </row>
    <row r="2512" spans="1:22" ht="33.75" customHeight="1">
      <c r="A2512" s="15">
        <v>46097</v>
      </c>
      <c r="B2512" s="7">
        <v>46218</v>
      </c>
      <c r="C2512" s="4" t="s">
        <v>17836</v>
      </c>
      <c r="D2512" s="5" t="s">
        <v>692</v>
      </c>
      <c r="E2512" s="176" t="str">
        <f t="shared" si="126"/>
        <v>46218</v>
      </c>
      <c r="F2512" s="181">
        <f>IFERROR(VLOOKUP(D2512,'TPMS-auto'!A:J, 10,0), "Not-in-TPMS")</f>
        <v>9562930202</v>
      </c>
      <c r="G2512" s="181" t="str">
        <f>IFERROR(VLOOKUP(D2512,'TPMS-auto'!A:J,6,0),"Not-in-TPMS")</f>
        <v>046218</v>
      </c>
      <c r="H2512" s="6" t="s">
        <v>14676</v>
      </c>
      <c r="I2512" s="2" t="s">
        <v>19565</v>
      </c>
      <c r="J2512" s="3" t="s">
        <v>20638</v>
      </c>
      <c r="K2512" s="3" t="s">
        <v>14679</v>
      </c>
      <c r="L2512" s="3" t="s">
        <v>14680</v>
      </c>
      <c r="M2512" s="13"/>
      <c r="N2512" s="3" t="s">
        <v>14680</v>
      </c>
      <c r="O2512" s="3" t="s">
        <v>14680</v>
      </c>
      <c r="P2512" s="166" t="str">
        <f>IFERROR(VLOOKUP(D2512,'TPMS-auto'!A:D, 4,0),"Not-in-TPMS")</f>
        <v>0008147</v>
      </c>
      <c r="Q2512" s="166" t="str">
        <f>VLOOKUP(Table2[[#This Row],[Unit Number]],Ops,3,0)</f>
        <v>Carol &amp; Tasha</v>
      </c>
      <c r="R2512" s="173">
        <f>IFERROR(VLOOKUP(Table2[[#This Row],[Enterprise ID]], 'ExistingRental-12.11'!A:H, 3, 0), "Not Open On 12.11")</f>
        <v>45982</v>
      </c>
      <c r="S2512" s="167" t="str">
        <f>IF(Table2[[#This Row],[Start Rental Date]]="New Rental", "New Rental", "Rental Extension Request")</f>
        <v>New Rental</v>
      </c>
      <c r="T2512" s="167" t="str">
        <f>IFERROR(IF(Table2[[#This Row],[Date of this request]]-Table2[[#This Row],[Tech Service Date]]&lt;60, "New Hire Rental", "Truck Breakdown"), "New Hire Rental")</f>
        <v>Truck Breakdown</v>
      </c>
      <c r="U2512" s="167" t="str">
        <f>IFERROR(VLOOKUP(Table2[[#This Row],[Enterprise ID]], 'ExistingRental-12.11'!A:H, 7, 0), "Not Open On 12.11")</f>
        <v>ALDO GAMEZ</v>
      </c>
      <c r="V2512" s="173">
        <f>IFERROR(VLOOKUP(Table2[[#This Row],[Enterprise ID]],'Tech-ServiceDate'!A:B,2,0), "EitherNewHire or Termed")</f>
        <v>38481</v>
      </c>
    </row>
    <row r="2513" spans="1:22" ht="33.75" customHeight="1">
      <c r="A2513" s="15">
        <v>46097</v>
      </c>
      <c r="B2513" s="7">
        <v>46225</v>
      </c>
      <c r="C2513" s="4" t="s">
        <v>20639</v>
      </c>
      <c r="D2513" s="5" t="s">
        <v>20640</v>
      </c>
      <c r="E2513" s="176" t="str">
        <f t="shared" si="126"/>
        <v>46225</v>
      </c>
      <c r="F2513" s="181" t="str">
        <f>IFERROR(VLOOKUP(D2513,'TPMS-auto'!A:J, 10,0), "Not-in-TPMS")</f>
        <v>Not-in-TPMS</v>
      </c>
      <c r="G2513" s="181" t="str">
        <f>IFERROR(VLOOKUP(D2513,'TPMS-auto'!A:J,6,0),"Not-in-TPMS")</f>
        <v>Not-in-TPMS</v>
      </c>
      <c r="H2513" s="6" t="s">
        <v>14676</v>
      </c>
      <c r="I2513" s="2" t="s">
        <v>20641</v>
      </c>
      <c r="J2513" s="3" t="s">
        <v>20642</v>
      </c>
      <c r="K2513" s="3" t="s">
        <v>14679</v>
      </c>
      <c r="L2513" s="3" t="s">
        <v>14680</v>
      </c>
      <c r="M2513" s="13"/>
      <c r="N2513" s="3" t="s">
        <v>14680</v>
      </c>
      <c r="O2513" s="3" t="s">
        <v>14680</v>
      </c>
      <c r="P2513" s="166" t="str">
        <f>IFERROR(VLOOKUP(D2513,'TPMS-auto'!A:D, 4,0),"Not-in-TPMS")</f>
        <v>Not-in-TPMS</v>
      </c>
      <c r="Q2513" s="166" t="e">
        <f>VLOOKUP(Table2[[#This Row],[Unit Number]],Ops,3,0)</f>
        <v>#N/A</v>
      </c>
      <c r="R2513" s="173" t="str">
        <f>IFERROR(VLOOKUP(Table2[[#This Row],[Enterprise ID]], 'ExistingRental-12.11'!A:H, 3, 0), "Not Open On 12.11")</f>
        <v>Not Open On 12.11</v>
      </c>
      <c r="S2513" s="167" t="str">
        <f>IF(Table2[[#This Row],[Start Rental Date]]="New Rental", "New Rental", "Rental Extension Request")</f>
        <v>New Rental</v>
      </c>
      <c r="T2513" s="167" t="str">
        <f>IFERROR(IF(Table2[[#This Row],[Date of this request]]-Table2[[#This Row],[Tech Service Date]]&lt;60, "New Hire Rental", "Truck Breakdown"), "New Hire Rental")</f>
        <v>New Hire Rental</v>
      </c>
      <c r="U2513" s="167" t="str">
        <f>IFERROR(VLOOKUP(Table2[[#This Row],[Enterprise ID]], 'ExistingRental-12.11'!A:H, 7, 0), "Not Open On 12.11")</f>
        <v>Not Open On 12.11</v>
      </c>
      <c r="V2513" s="173" t="str">
        <f>IFERROR(VLOOKUP(Table2[[#This Row],[Enterprise ID]],'Tech-ServiceDate'!A:B,2,0), "EitherNewHire or Termed")</f>
        <v>EitherNewHire or Termed</v>
      </c>
    </row>
    <row r="2514" spans="1:22" ht="33.75" customHeight="1">
      <c r="A2514" s="15">
        <v>46097</v>
      </c>
      <c r="B2514" s="7">
        <v>61015</v>
      </c>
      <c r="C2514" s="4" t="s">
        <v>17646</v>
      </c>
      <c r="D2514" s="5"/>
      <c r="E2514" s="176" t="str">
        <f t="shared" si="126"/>
        <v>61015</v>
      </c>
      <c r="F2514" s="181" t="str">
        <f>IFERROR(VLOOKUP(D2514,'TPMS-auto'!A:J, 10,0), "Not-in-TPMS")</f>
        <v>Not-in-TPMS</v>
      </c>
      <c r="G2514" s="181" t="str">
        <f>IFERROR(VLOOKUP(D2514,'TPMS-auto'!A:J,6,0),"Not-in-TPMS")</f>
        <v>Not-in-TPMS</v>
      </c>
      <c r="H2514" s="6" t="s">
        <v>14676</v>
      </c>
      <c r="I2514" s="2"/>
      <c r="J2514" s="3"/>
      <c r="K2514" s="3" t="s">
        <v>14679</v>
      </c>
      <c r="L2514" s="3"/>
      <c r="M2514" s="13"/>
      <c r="N2514" s="3" t="s">
        <v>14680</v>
      </c>
      <c r="O2514" s="3" t="s">
        <v>14680</v>
      </c>
      <c r="P2514" s="166" t="str">
        <f>IFERROR(VLOOKUP(D2514,'TPMS-auto'!A:D, 4,0),"Not-in-TPMS")</f>
        <v>Not-in-TPMS</v>
      </c>
      <c r="Q2514" s="166" t="e">
        <f>VLOOKUP(Table2[[#This Row],[Unit Number]],Ops,3,0)</f>
        <v>#N/A</v>
      </c>
      <c r="R2514" s="173" t="str">
        <f>IFERROR(VLOOKUP(Table2[[#This Row],[Enterprise ID]], 'ExistingRental-12.11'!A:H, 3, 0), "Not Open On 12.11")</f>
        <v>Not Open On 12.11</v>
      </c>
      <c r="S2514" s="167" t="str">
        <f>IF(Table2[[#This Row],[Start Rental Date]]="New Rental", "New Rental", "Rental Extension Request")</f>
        <v>New Rental</v>
      </c>
      <c r="T2514" s="167" t="str">
        <f>IFERROR(IF(Table2[[#This Row],[Date of this request]]-Table2[[#This Row],[Tech Service Date]]&lt;60, "New Hire Rental", "Truck Breakdown"), "New Hire Rental")</f>
        <v>New Hire Rental</v>
      </c>
      <c r="U2514" s="167" t="str">
        <f>IFERROR(VLOOKUP(Table2[[#This Row],[Enterprise ID]], 'ExistingRental-12.11'!A:H, 7, 0), "Not Open On 12.11")</f>
        <v>Not Open On 12.11</v>
      </c>
      <c r="V2514" s="173" t="str">
        <f>IFERROR(VLOOKUP(Table2[[#This Row],[Enterprise ID]],'Tech-ServiceDate'!A:B,2,0), "EitherNewHire or Termed")</f>
        <v>EitherNewHire or Termed</v>
      </c>
    </row>
    <row r="2515" spans="1:22" ht="33.75" customHeight="1">
      <c r="A2515" s="15">
        <v>46097</v>
      </c>
      <c r="B2515" s="7">
        <v>22418</v>
      </c>
      <c r="C2515" s="4" t="s">
        <v>19640</v>
      </c>
      <c r="D2515" s="5" t="s">
        <v>19641</v>
      </c>
      <c r="E2515" s="176" t="str">
        <f t="shared" si="126"/>
        <v>22418</v>
      </c>
      <c r="F2515" s="181" t="str">
        <f>IFERROR(VLOOKUP(D2515,'TPMS-auto'!A:J, 10,0), "Not-in-TPMS")</f>
        <v>Not-in-TPMS</v>
      </c>
      <c r="G2515" s="181" t="str">
        <f>IFERROR(VLOOKUP(D2515,'TPMS-auto'!A:J,6,0),"Not-in-TPMS")</f>
        <v>Not-in-TPMS</v>
      </c>
      <c r="H2515" s="6">
        <v>46090</v>
      </c>
      <c r="I2515" s="2" t="s">
        <v>20463</v>
      </c>
      <c r="J2515" s="3" t="s">
        <v>16573</v>
      </c>
      <c r="K2515" s="3" t="s">
        <v>14679</v>
      </c>
      <c r="L2515" s="3" t="s">
        <v>14680</v>
      </c>
      <c r="M2515" s="13"/>
      <c r="N2515" s="3" t="s">
        <v>14680</v>
      </c>
      <c r="O2515" s="3" t="s">
        <v>14680</v>
      </c>
      <c r="P2515" s="166" t="str">
        <f>IFERROR(VLOOKUP(D2515,'TPMS-auto'!A:D, 4,0),"Not-in-TPMS")</f>
        <v>Not-in-TPMS</v>
      </c>
      <c r="Q2515" s="166" t="e">
        <f>VLOOKUP(Table2[[#This Row],[Unit Number]],Ops,3,0)</f>
        <v>#N/A</v>
      </c>
      <c r="R2515" s="173" t="str">
        <f>IFERROR(VLOOKUP(Table2[[#This Row],[Enterprise ID]], 'ExistingRental-12.11'!A:H, 3, 0), "Not Open On 12.11")</f>
        <v>Not Open On 12.11</v>
      </c>
      <c r="S2515" s="167" t="str">
        <f>IF(Table2[[#This Row],[Start Rental Date]]="New Rental", "New Rental", "Rental Extension Request")</f>
        <v>Rental Extension Request</v>
      </c>
      <c r="T2515" s="167" t="str">
        <f>IFERROR(IF(Table2[[#This Row],[Date of this request]]-Table2[[#This Row],[Tech Service Date]]&lt;60, "New Hire Rental", "Truck Breakdown"), "New Hire Rental")</f>
        <v>New Hire Rental</v>
      </c>
      <c r="U2515" s="167" t="str">
        <f>IFERROR(VLOOKUP(Table2[[#This Row],[Enterprise ID]], 'ExistingRental-12.11'!A:H, 7, 0), "Not Open On 12.11")</f>
        <v>Not Open On 12.11</v>
      </c>
      <c r="V2515" s="173" t="str">
        <f>IFERROR(VLOOKUP(Table2[[#This Row],[Enterprise ID]],'Tech-ServiceDate'!A:B,2,0), "EitherNewHire or Termed")</f>
        <v>EitherNewHire or Termed</v>
      </c>
    </row>
    <row r="2516" spans="1:22" ht="33.75" customHeight="1">
      <c r="A2516" s="15">
        <v>46097</v>
      </c>
      <c r="B2516" s="7">
        <v>47098</v>
      </c>
      <c r="C2516" s="4" t="s">
        <v>19660</v>
      </c>
      <c r="D2516" s="10" t="s">
        <v>19661</v>
      </c>
      <c r="E2516" s="176" t="str">
        <f t="shared" si="126"/>
        <v>47098</v>
      </c>
      <c r="F2516" s="181">
        <f>IFERROR(VLOOKUP(D2516,'TPMS-auto'!A:J, 10,0), "Not-in-TPMS")</f>
        <v>8146513412</v>
      </c>
      <c r="G2516" s="181" t="str">
        <f>IFERROR(VLOOKUP(D2516,'TPMS-auto'!A:J,6,0),"Not-in-TPMS")</f>
        <v>047098</v>
      </c>
      <c r="H2516" s="6">
        <v>46056</v>
      </c>
      <c r="I2516" s="2" t="s">
        <v>20643</v>
      </c>
      <c r="J2516" s="3" t="s">
        <v>20644</v>
      </c>
      <c r="K2516" s="3" t="s">
        <v>14679</v>
      </c>
      <c r="L2516" s="3" t="s">
        <v>14680</v>
      </c>
      <c r="M2516" s="13"/>
      <c r="N2516" s="3" t="s">
        <v>14680</v>
      </c>
      <c r="O2516" s="3" t="s">
        <v>14680</v>
      </c>
      <c r="P2516" s="166" t="str">
        <f>IFERROR(VLOOKUP(D2516,'TPMS-auto'!A:D, 4,0),"Not-in-TPMS")</f>
        <v>0007670</v>
      </c>
      <c r="Q2516" s="166" t="str">
        <f>VLOOKUP(Table2[[#This Row],[Unit Number]],Ops,3,0)</f>
        <v>Rob &amp; Andrea</v>
      </c>
      <c r="R2516" s="173" t="str">
        <f>IFERROR(VLOOKUP(Table2[[#This Row],[Enterprise ID]], 'ExistingRental-12.11'!A:H, 3, 0), "Not Open On 12.11")</f>
        <v>Not Open On 12.11</v>
      </c>
      <c r="S2516" s="167" t="str">
        <f>IF(Table2[[#This Row],[Start Rental Date]]="New Rental", "New Rental", "Rental Extension Request")</f>
        <v>Rental Extension Request</v>
      </c>
      <c r="T2516" s="167" t="str">
        <f>IFERROR(IF(Table2[[#This Row],[Date of this request]]-Table2[[#This Row],[Tech Service Date]]&lt;60, "New Hire Rental", "Truck Breakdown"), "New Hire Rental")</f>
        <v>Truck Breakdown</v>
      </c>
      <c r="U2516" s="167" t="str">
        <f>IFERROR(VLOOKUP(Table2[[#This Row],[Enterprise ID]], 'ExistingRental-12.11'!A:H, 7, 0), "Not Open On 12.11")</f>
        <v>Not Open On 12.11</v>
      </c>
      <c r="V2516" s="173">
        <f>IFERROR(VLOOKUP(Table2[[#This Row],[Enterprise ID]],'Tech-ServiceDate'!A:B,2,0), "EitherNewHire or Termed")</f>
        <v>45022</v>
      </c>
    </row>
    <row r="2517" spans="1:22" ht="33.75" customHeight="1">
      <c r="A2517" s="15">
        <v>46097</v>
      </c>
      <c r="B2517" s="7">
        <v>61304</v>
      </c>
      <c r="C2517" s="4" t="s">
        <v>19903</v>
      </c>
      <c r="D2517" s="5" t="s">
        <v>19904</v>
      </c>
      <c r="E2517" s="176" t="str">
        <f t="shared" si="126"/>
        <v>61304</v>
      </c>
      <c r="F2517" s="181">
        <f>IFERROR(VLOOKUP(D2517,'TPMS-auto'!A:J, 10,0), "Not-in-TPMS")</f>
        <v>4107256236</v>
      </c>
      <c r="G2517" s="181" t="str">
        <f>IFERROR(VLOOKUP(D2517,'TPMS-auto'!A:J,6,0),"Not-in-TPMS")</f>
        <v>061304</v>
      </c>
      <c r="H2517" s="6" t="s">
        <v>14676</v>
      </c>
      <c r="I2517" s="2" t="s">
        <v>15854</v>
      </c>
      <c r="J2517" s="3" t="s">
        <v>20645</v>
      </c>
      <c r="K2517" s="3" t="s">
        <v>14679</v>
      </c>
      <c r="L2517" s="3" t="s">
        <v>14680</v>
      </c>
      <c r="M2517" s="13"/>
      <c r="N2517" s="3" t="s">
        <v>14680</v>
      </c>
      <c r="O2517" s="3" t="s">
        <v>14680</v>
      </c>
      <c r="P2517" s="166" t="str">
        <f>IFERROR(VLOOKUP(D2517,'TPMS-auto'!A:D, 4,0),"Not-in-TPMS")</f>
        <v>0007084</v>
      </c>
      <c r="Q2517" s="166" t="str">
        <f>VLOOKUP(Table2[[#This Row],[Unit Number]],Ops,3,0)</f>
        <v>Monica, Cheryl &amp; Machell</v>
      </c>
      <c r="R2517" s="173" t="str">
        <f>IFERROR(VLOOKUP(Table2[[#This Row],[Enterprise ID]], 'ExistingRental-12.11'!A:H, 3, 0), "Not Open On 12.11")</f>
        <v>Not Open On 12.11</v>
      </c>
      <c r="S2517" s="167" t="str">
        <f>IF(Table2[[#This Row],[Start Rental Date]]="New Rental", "New Rental", "Rental Extension Request")</f>
        <v>New Rental</v>
      </c>
      <c r="T2517" s="167" t="str">
        <f>IFERROR(IF(Table2[[#This Row],[Date of this request]]-Table2[[#This Row],[Tech Service Date]]&lt;60, "New Hire Rental", "Truck Breakdown"), "New Hire Rental")</f>
        <v>Truck Breakdown</v>
      </c>
      <c r="U2517" s="167" t="str">
        <f>IFERROR(VLOOKUP(Table2[[#This Row],[Enterprise ID]], 'ExistingRental-12.11'!A:H, 7, 0), "Not Open On 12.11")</f>
        <v>Not Open On 12.11</v>
      </c>
      <c r="V2517" s="173">
        <f>IFERROR(VLOOKUP(Table2[[#This Row],[Enterprise ID]],'Tech-ServiceDate'!A:B,2,0), "EitherNewHire or Termed")</f>
        <v>45305</v>
      </c>
    </row>
    <row r="2518" spans="1:22" ht="33.75" customHeight="1">
      <c r="A2518" s="15">
        <v>46097</v>
      </c>
      <c r="B2518" s="7">
        <v>21793</v>
      </c>
      <c r="C2518" s="9" t="s">
        <v>19954</v>
      </c>
      <c r="D2518" s="5"/>
      <c r="E2518" s="176" t="str">
        <f t="shared" si="126"/>
        <v>21793</v>
      </c>
      <c r="F2518" s="181" t="str">
        <f>IFERROR(VLOOKUP(D2518,'TPMS-auto'!A:J, 10,0), "Not-in-TPMS")</f>
        <v>Not-in-TPMS</v>
      </c>
      <c r="G2518" s="181" t="str">
        <f>IFERROR(VLOOKUP(D2518,'TPMS-auto'!A:J,6,0),"Not-in-TPMS")</f>
        <v>Not-in-TPMS</v>
      </c>
      <c r="H2518" s="6">
        <v>46069</v>
      </c>
      <c r="I2518" s="11" t="s">
        <v>18003</v>
      </c>
      <c r="J2518" s="3" t="s">
        <v>19955</v>
      </c>
      <c r="K2518" s="3" t="s">
        <v>14679</v>
      </c>
      <c r="L2518" s="13" t="s">
        <v>14680</v>
      </c>
      <c r="M2518" s="13"/>
      <c r="N2518" s="3" t="s">
        <v>14680</v>
      </c>
      <c r="O2518" s="3" t="s">
        <v>14680</v>
      </c>
      <c r="P2518" s="166" t="str">
        <f>IFERROR(VLOOKUP(D2518,'TPMS-auto'!A:D, 4,0),"Not-in-TPMS")</f>
        <v>Not-in-TPMS</v>
      </c>
      <c r="Q2518" s="166" t="e">
        <f>VLOOKUP(Table2[[#This Row],[Unit Number]],Ops,3,0)</f>
        <v>#N/A</v>
      </c>
      <c r="R2518" s="173" t="str">
        <f>IFERROR(VLOOKUP(Table2[[#This Row],[Enterprise ID]], 'ExistingRental-12.11'!A:H, 3, 0), "Not Open On 12.11")</f>
        <v>Not Open On 12.11</v>
      </c>
      <c r="S2518" s="167" t="str">
        <f>IF(Table2[[#This Row],[Start Rental Date]]="New Rental", "New Rental", "Rental Extension Request")</f>
        <v>Rental Extension Request</v>
      </c>
      <c r="T2518" s="167" t="str">
        <f>IFERROR(IF(Table2[[#This Row],[Date of this request]]-Table2[[#This Row],[Tech Service Date]]&lt;60, "New Hire Rental", "Truck Breakdown"), "New Hire Rental")</f>
        <v>New Hire Rental</v>
      </c>
      <c r="U2518" s="167" t="str">
        <f>IFERROR(VLOOKUP(Table2[[#This Row],[Enterprise ID]], 'ExistingRental-12.11'!A:H, 7, 0), "Not Open On 12.11")</f>
        <v>Not Open On 12.11</v>
      </c>
      <c r="V2518" s="173" t="str">
        <f>IFERROR(VLOOKUP(Table2[[#This Row],[Enterprise ID]],'Tech-ServiceDate'!A:B,2,0), "EitherNewHire or Termed")</f>
        <v>EitherNewHire or Termed</v>
      </c>
    </row>
    <row r="2519" spans="1:22" ht="33.75" customHeight="1">
      <c r="A2519" s="15">
        <v>46097</v>
      </c>
      <c r="B2519" s="7">
        <v>37306</v>
      </c>
      <c r="C2519" s="4" t="s">
        <v>19377</v>
      </c>
      <c r="D2519" s="5" t="s">
        <v>15386</v>
      </c>
      <c r="E2519" s="176" t="str">
        <f t="shared" si="126"/>
        <v>37306</v>
      </c>
      <c r="F2519" s="181">
        <f>IFERROR(VLOOKUP(D2519,'TPMS-auto'!A:J, 10,0), "Not-in-TPMS")</f>
        <v>5856644977</v>
      </c>
      <c r="G2519" s="181" t="str">
        <f>IFERROR(VLOOKUP(D2519,'TPMS-auto'!A:J,6,0),"Not-in-TPMS")</f>
        <v>037306</v>
      </c>
      <c r="H2519" s="6">
        <v>46092</v>
      </c>
      <c r="I2519" s="2" t="s">
        <v>18963</v>
      </c>
      <c r="J2519" s="3" t="s">
        <v>19615</v>
      </c>
      <c r="K2519" s="3" t="s">
        <v>15451</v>
      </c>
      <c r="L2519" s="3" t="s">
        <v>14680</v>
      </c>
      <c r="M2519" s="13"/>
      <c r="N2519" s="3" t="s">
        <v>14680</v>
      </c>
      <c r="O2519" s="3" t="s">
        <v>14680</v>
      </c>
      <c r="P2519" s="166" t="str">
        <f>IFERROR(VLOOKUP(D2519,'TPMS-auto'!A:D, 4,0),"Not-in-TPMS")</f>
        <v>0007670</v>
      </c>
      <c r="Q2519" s="166" t="str">
        <f>VLOOKUP(Table2[[#This Row],[Unit Number]],Ops,3,0)</f>
        <v>Rob &amp; Andrea</v>
      </c>
      <c r="R2519" s="173">
        <f>IFERROR(VLOOKUP(Table2[[#This Row],[Enterprise ID]], 'ExistingRental-12.11'!A:H, 3, 0), "Not Open On 12.11")</f>
        <v>45989</v>
      </c>
      <c r="S2519" s="167" t="str">
        <f>IF(Table2[[#This Row],[Start Rental Date]]="New Rental", "New Rental", "Rental Extension Request")</f>
        <v>Rental Extension Request</v>
      </c>
      <c r="T2519" s="167" t="str">
        <f>IFERROR(IF(Table2[[#This Row],[Date of this request]]-Table2[[#This Row],[Tech Service Date]]&lt;60, "New Hire Rental", "Truck Breakdown"), "New Hire Rental")</f>
        <v>Truck Breakdown</v>
      </c>
      <c r="U2519" s="167" t="str">
        <f>IFERROR(VLOOKUP(Table2[[#This Row],[Enterprise ID]], 'ExistingRental-12.11'!A:H, 7, 0), "Not Open On 12.11")</f>
        <v>BRETT WOLFF</v>
      </c>
      <c r="V2519" s="173">
        <f>IFERROR(VLOOKUP(Table2[[#This Row],[Enterprise ID]],'Tech-ServiceDate'!A:B,2,0), "EitherNewHire or Termed")</f>
        <v>44917</v>
      </c>
    </row>
    <row r="2520" spans="1:22" ht="33.75" customHeight="1">
      <c r="A2520" s="15">
        <v>46097</v>
      </c>
      <c r="B2520" s="7">
        <v>22161</v>
      </c>
      <c r="C2520" s="4" t="s">
        <v>20615</v>
      </c>
      <c r="D2520" s="5" t="s">
        <v>20616</v>
      </c>
      <c r="E2520" s="176" t="str">
        <f t="shared" si="126"/>
        <v>22161</v>
      </c>
      <c r="F2520" s="181" t="str">
        <f>IFERROR(VLOOKUP(D2520,'TPMS-auto'!A:J, 10,0), "Not-in-TPMS")</f>
        <v>Not-in-TPMS</v>
      </c>
      <c r="G2520" s="181" t="str">
        <f>IFERROR(VLOOKUP(D2520,'TPMS-auto'!A:J,6,0),"Not-in-TPMS")</f>
        <v>Not-in-TPMS</v>
      </c>
      <c r="H2520" s="6">
        <v>46094</v>
      </c>
      <c r="I2520" s="2" t="s">
        <v>20646</v>
      </c>
      <c r="J2520" s="3" t="s">
        <v>18649</v>
      </c>
      <c r="K2520" s="3" t="s">
        <v>15451</v>
      </c>
      <c r="L2520" s="3" t="s">
        <v>14680</v>
      </c>
      <c r="M2520" s="13"/>
      <c r="N2520" s="3" t="s">
        <v>14680</v>
      </c>
      <c r="O2520" s="3" t="s">
        <v>14680</v>
      </c>
      <c r="P2520" s="166" t="str">
        <f>IFERROR(VLOOKUP(D2520,'TPMS-auto'!A:D, 4,0),"Not-in-TPMS")</f>
        <v>Not-in-TPMS</v>
      </c>
      <c r="Q2520" s="166" t="e">
        <f>VLOOKUP(Table2[[#This Row],[Unit Number]],Ops,3,0)</f>
        <v>#N/A</v>
      </c>
      <c r="R2520" s="173" t="str">
        <f>IFERROR(VLOOKUP(Table2[[#This Row],[Enterprise ID]], 'ExistingRental-12.11'!A:H, 3, 0), "Not Open On 12.11")</f>
        <v>Not Open On 12.11</v>
      </c>
      <c r="S2520" s="167" t="str">
        <f>IF(Table2[[#This Row],[Start Rental Date]]="New Rental", "New Rental", "Rental Extension Request")</f>
        <v>Rental Extension Request</v>
      </c>
      <c r="T2520" s="167" t="str">
        <f>IFERROR(IF(Table2[[#This Row],[Date of this request]]-Table2[[#This Row],[Tech Service Date]]&lt;60, "New Hire Rental", "Truck Breakdown"), "New Hire Rental")</f>
        <v>New Hire Rental</v>
      </c>
      <c r="U2520" s="167" t="str">
        <f>IFERROR(VLOOKUP(Table2[[#This Row],[Enterprise ID]], 'ExistingRental-12.11'!A:H, 7, 0), "Not Open On 12.11")</f>
        <v>Not Open On 12.11</v>
      </c>
      <c r="V2520" s="173" t="str">
        <f>IFERROR(VLOOKUP(Table2[[#This Row],[Enterprise ID]],'Tech-ServiceDate'!A:B,2,0), "EitherNewHire or Termed")</f>
        <v>EitherNewHire or Termed</v>
      </c>
    </row>
    <row r="2521" spans="1:22" ht="33.75" customHeight="1">
      <c r="A2521" s="15">
        <v>46097</v>
      </c>
      <c r="B2521" s="7">
        <v>21581</v>
      </c>
      <c r="C2521" s="4" t="s">
        <v>20126</v>
      </c>
      <c r="D2521" s="5" t="s">
        <v>9000</v>
      </c>
      <c r="E2521" s="176" t="str">
        <f t="shared" si="126"/>
        <v>21581</v>
      </c>
      <c r="F2521" s="181">
        <f>IFERROR(VLOOKUP(D2521,'TPMS-auto'!A:J, 10,0), "Not-in-TPMS")</f>
        <v>3169280426</v>
      </c>
      <c r="G2521" s="181" t="str">
        <f>IFERROR(VLOOKUP(D2521,'TPMS-auto'!A:J,6,0),"Not-in-TPMS")</f>
        <v>021581</v>
      </c>
      <c r="H2521" s="6">
        <v>46076</v>
      </c>
      <c r="I2521" s="2" t="s">
        <v>20647</v>
      </c>
      <c r="J2521" s="3" t="s">
        <v>19615</v>
      </c>
      <c r="K2521" s="3" t="s">
        <v>15451</v>
      </c>
      <c r="L2521" s="3" t="s">
        <v>14680</v>
      </c>
      <c r="M2521" s="13"/>
      <c r="N2521" s="3" t="s">
        <v>14680</v>
      </c>
      <c r="O2521" s="3" t="s">
        <v>14680</v>
      </c>
      <c r="P2521" s="166" t="str">
        <f>IFERROR(VLOOKUP(D2521,'TPMS-auto'!A:D, 4,0),"Not-in-TPMS")</f>
        <v>0008420</v>
      </c>
      <c r="Q2521" s="166" t="str">
        <f>VLOOKUP(Table2[[#This Row],[Unit Number]],Ops,3,0)</f>
        <v>Rob &amp; Andrea</v>
      </c>
      <c r="R2521" s="173" t="str">
        <f>IFERROR(VLOOKUP(Table2[[#This Row],[Enterprise ID]], 'ExistingRental-12.11'!A:H, 3, 0), "Not Open On 12.11")</f>
        <v>Not Open On 12.11</v>
      </c>
      <c r="S2521" s="167" t="str">
        <f>IF(Table2[[#This Row],[Start Rental Date]]="New Rental", "New Rental", "Rental Extension Request")</f>
        <v>Rental Extension Request</v>
      </c>
      <c r="T2521" s="167" t="str">
        <f>IFERROR(IF(Table2[[#This Row],[Date of this request]]-Table2[[#This Row],[Tech Service Date]]&lt;60, "New Hire Rental", "Truck Breakdown"), "New Hire Rental")</f>
        <v>Truck Breakdown</v>
      </c>
      <c r="U2521" s="167" t="str">
        <f>IFERROR(VLOOKUP(Table2[[#This Row],[Enterprise ID]], 'ExistingRental-12.11'!A:H, 7, 0), "Not Open On 12.11")</f>
        <v>Not Open On 12.11</v>
      </c>
      <c r="V2521" s="173">
        <f>IFERROR(VLOOKUP(Table2[[#This Row],[Enterprise ID]],'Tech-ServiceDate'!A:B,2,0), "EitherNewHire or Termed")</f>
        <v>32594</v>
      </c>
    </row>
    <row r="2522" spans="1:22" ht="33.75" customHeight="1">
      <c r="A2522" s="15">
        <v>46097</v>
      </c>
      <c r="B2522" s="7">
        <v>37149</v>
      </c>
      <c r="C2522" s="9" t="s">
        <v>19881</v>
      </c>
      <c r="D2522" s="10" t="s">
        <v>19882</v>
      </c>
      <c r="E2522" s="176" t="str">
        <f t="shared" si="126"/>
        <v>37149</v>
      </c>
      <c r="F2522" s="181" t="str">
        <f>IFERROR(VLOOKUP(D2522,'TPMS-auto'!A:J, 10,0), "Not-in-TPMS")</f>
        <v>Not-in-TPMS</v>
      </c>
      <c r="G2522" s="181" t="str">
        <f>IFERROR(VLOOKUP(D2522,'TPMS-auto'!A:J,6,0),"Not-in-TPMS")</f>
        <v>Not-in-TPMS</v>
      </c>
      <c r="H2522" s="6">
        <v>46069</v>
      </c>
      <c r="I2522" s="11" t="s">
        <v>19976</v>
      </c>
      <c r="J2522" s="13" t="s">
        <v>19977</v>
      </c>
      <c r="K2522" s="13" t="s">
        <v>14679</v>
      </c>
      <c r="L2522" s="13" t="s">
        <v>14680</v>
      </c>
      <c r="M2522" s="13"/>
      <c r="N2522" s="3" t="s">
        <v>14680</v>
      </c>
      <c r="O2522" s="3" t="s">
        <v>14680</v>
      </c>
      <c r="P2522" s="166" t="str">
        <f>IFERROR(VLOOKUP(D2522,'TPMS-auto'!A:D, 4,0),"Not-in-TPMS")</f>
        <v>Not-in-TPMS</v>
      </c>
      <c r="Q2522" s="166" t="e">
        <f>VLOOKUP(Table2[[#This Row],[Unit Number]],Ops,3,0)</f>
        <v>#N/A</v>
      </c>
      <c r="R2522" s="173" t="str">
        <f>IFERROR(VLOOKUP(Table2[[#This Row],[Enterprise ID]], 'ExistingRental-12.11'!A:H, 3, 0), "Not Open On 12.11")</f>
        <v>Not Open On 12.11</v>
      </c>
      <c r="S2522" s="167" t="str">
        <f>IF(Table2[[#This Row],[Start Rental Date]]="New Rental", "New Rental", "Rental Extension Request")</f>
        <v>Rental Extension Request</v>
      </c>
      <c r="T2522" s="167" t="str">
        <f>IFERROR(IF(Table2[[#This Row],[Date of this request]]-Table2[[#This Row],[Tech Service Date]]&lt;60, "New Hire Rental", "Truck Breakdown"), "New Hire Rental")</f>
        <v>New Hire Rental</v>
      </c>
      <c r="U2522" s="167" t="str">
        <f>IFERROR(VLOOKUP(Table2[[#This Row],[Enterprise ID]], 'ExistingRental-12.11'!A:H, 7, 0), "Not Open On 12.11")</f>
        <v>Not Open On 12.11</v>
      </c>
      <c r="V2522" s="173" t="str">
        <f>IFERROR(VLOOKUP(Table2[[#This Row],[Enterprise ID]],'Tech-ServiceDate'!A:B,2,0), "EitherNewHire or Termed")</f>
        <v>EitherNewHire or Termed</v>
      </c>
    </row>
    <row r="2523" spans="1:22" ht="33.75" customHeight="1">
      <c r="A2523" s="15">
        <v>46097</v>
      </c>
      <c r="B2523" s="7">
        <v>22337</v>
      </c>
      <c r="C2523" s="4" t="s">
        <v>20648</v>
      </c>
      <c r="D2523" s="5" t="s">
        <v>19059</v>
      </c>
      <c r="E2523" s="176" t="str">
        <f t="shared" si="126"/>
        <v>22337</v>
      </c>
      <c r="F2523" s="181">
        <f>IFERROR(VLOOKUP(D2523,'TPMS-auto'!A:J, 10,0), "Not-in-TPMS")</f>
        <v>5627372632</v>
      </c>
      <c r="G2523" s="181" t="str">
        <f>IFERROR(VLOOKUP(D2523,'TPMS-auto'!A:J,6,0),"Not-in-TPMS")</f>
        <v>022337</v>
      </c>
      <c r="H2523" s="6" t="s">
        <v>14676</v>
      </c>
      <c r="I2523" s="2" t="s">
        <v>20649</v>
      </c>
      <c r="J2523" s="3" t="s">
        <v>20650</v>
      </c>
      <c r="K2523" s="13" t="s">
        <v>14679</v>
      </c>
      <c r="L2523" s="13" t="s">
        <v>14680</v>
      </c>
      <c r="M2523" s="13"/>
      <c r="N2523" s="3" t="s">
        <v>14680</v>
      </c>
      <c r="O2523" s="3" t="s">
        <v>14680</v>
      </c>
      <c r="P2523" s="166" t="str">
        <f>IFERROR(VLOOKUP(D2523,'TPMS-auto'!A:D, 4,0),"Not-in-TPMS")</f>
        <v>0007108</v>
      </c>
      <c r="Q2523" s="166" t="str">
        <f>VLOOKUP(Table2[[#This Row],[Unit Number]],Ops,3,0)</f>
        <v>Carol &amp; Tasha</v>
      </c>
      <c r="R2523" s="173" t="str">
        <f>IFERROR(VLOOKUP(Table2[[#This Row],[Enterprise ID]], 'ExistingRental-12.11'!A:H, 3, 0), "Not Open On 12.11")</f>
        <v>Not Open On 12.11</v>
      </c>
      <c r="S2523" s="167" t="str">
        <f>IF(Table2[[#This Row],[Start Rental Date]]="New Rental", "New Rental", "Rental Extension Request")</f>
        <v>New Rental</v>
      </c>
      <c r="T2523" s="167" t="str">
        <f>IFERROR(IF(Table2[[#This Row],[Date of this request]]-Table2[[#This Row],[Tech Service Date]]&lt;60, "New Hire Rental", "Truck Breakdown"), "New Hire Rental")</f>
        <v>Truck Breakdown</v>
      </c>
      <c r="U2523" s="167" t="str">
        <f>IFERROR(VLOOKUP(Table2[[#This Row],[Enterprise ID]], 'ExistingRental-12.11'!A:H, 7, 0), "Not Open On 12.11")</f>
        <v>Not Open On 12.11</v>
      </c>
      <c r="V2523" s="173">
        <f>IFERROR(VLOOKUP(Table2[[#This Row],[Enterprise ID]],'Tech-ServiceDate'!A:B,2,0), "EitherNewHire or Termed")</f>
        <v>44609</v>
      </c>
    </row>
    <row r="2524" spans="1:22" ht="33.75" customHeight="1">
      <c r="A2524" s="15">
        <v>46098</v>
      </c>
      <c r="B2524" s="7">
        <v>47420</v>
      </c>
      <c r="C2524" s="4" t="s">
        <v>20651</v>
      </c>
      <c r="D2524" s="5" t="s">
        <v>16809</v>
      </c>
      <c r="E2524" s="176" t="str">
        <f t="shared" si="126"/>
        <v>47420</v>
      </c>
      <c r="F2524" s="181">
        <f>IFERROR(VLOOKUP(D2524,'TPMS-auto'!A:J, 10,0), "Not-in-TPMS")</f>
        <v>6789390786</v>
      </c>
      <c r="G2524" s="181" t="str">
        <f>IFERROR(VLOOKUP(D2524,'TPMS-auto'!A:J,6,0),"Not-in-TPMS")</f>
        <v>047420</v>
      </c>
      <c r="H2524" s="6" t="s">
        <v>14676</v>
      </c>
      <c r="I2524" s="2" t="s">
        <v>20652</v>
      </c>
      <c r="J2524" s="3" t="s">
        <v>18064</v>
      </c>
      <c r="K2524" s="13" t="s">
        <v>14679</v>
      </c>
      <c r="L2524" s="13" t="s">
        <v>14680</v>
      </c>
      <c r="M2524" s="13"/>
      <c r="N2524" s="3" t="s">
        <v>14680</v>
      </c>
      <c r="O2524" s="3" t="s">
        <v>14680</v>
      </c>
      <c r="P2524" s="166" t="str">
        <f>IFERROR(VLOOKUP(D2524,'TPMS-auto'!A:D, 4,0),"Not-in-TPMS")</f>
        <v>0008035</v>
      </c>
      <c r="Q2524" s="166" t="str">
        <f>VLOOKUP(Table2[[#This Row],[Unit Number]],Ops,3,0)</f>
        <v>Rob &amp; Andrea</v>
      </c>
      <c r="R2524" s="173">
        <f>IFERROR(VLOOKUP(Table2[[#This Row],[Enterprise ID]], 'ExistingRental-12.11'!A:H, 3, 0), "Not Open On 12.11")</f>
        <v>45957</v>
      </c>
      <c r="S2524" s="167" t="str">
        <f>IF(Table2[[#This Row],[Start Rental Date]]="New Rental", "New Rental", "Rental Extension Request")</f>
        <v>New Rental</v>
      </c>
      <c r="T2524" s="167" t="str">
        <f>IFERROR(IF(Table2[[#This Row],[Date of this request]]-Table2[[#This Row],[Tech Service Date]]&lt;60, "New Hire Rental", "Truck Breakdown"), "New Hire Rental")</f>
        <v>Truck Breakdown</v>
      </c>
      <c r="U2524" s="167" t="str">
        <f>IFERROR(VLOOKUP(Table2[[#This Row],[Enterprise ID]], 'ExistingRental-12.11'!A:H, 7, 0), "Not Open On 12.11")</f>
        <v>SHAQUON WISE</v>
      </c>
      <c r="V2524" s="173">
        <f>IFERROR(VLOOKUP(Table2[[#This Row],[Enterprise ID]],'Tech-ServiceDate'!A:B,2,0), "EitherNewHire or Termed")</f>
        <v>44284</v>
      </c>
    </row>
    <row r="2525" spans="1:22" ht="33.75" customHeight="1">
      <c r="A2525" s="15">
        <v>46098</v>
      </c>
      <c r="B2525" s="7">
        <v>61136</v>
      </c>
      <c r="C2525" s="4" t="s">
        <v>20653</v>
      </c>
      <c r="D2525" s="5" t="s">
        <v>20654</v>
      </c>
      <c r="E2525" s="176" t="str">
        <f t="shared" si="126"/>
        <v>61136</v>
      </c>
      <c r="F2525" s="181" t="str">
        <f>IFERROR(VLOOKUP(D2525,'TPMS-auto'!A:J, 10,0), "Not-in-TPMS")</f>
        <v>Not-in-TPMS</v>
      </c>
      <c r="G2525" s="181" t="str">
        <f>IFERROR(VLOOKUP(D2525,'TPMS-auto'!A:J,6,0),"Not-in-TPMS")</f>
        <v>Not-in-TPMS</v>
      </c>
      <c r="H2525" s="6" t="s">
        <v>14676</v>
      </c>
      <c r="I2525" s="2" t="s">
        <v>20655</v>
      </c>
      <c r="J2525" s="3" t="s">
        <v>20656</v>
      </c>
      <c r="K2525" s="13" t="s">
        <v>14679</v>
      </c>
      <c r="L2525" s="13" t="s">
        <v>14680</v>
      </c>
      <c r="M2525" s="13"/>
      <c r="N2525" s="3" t="s">
        <v>14680</v>
      </c>
      <c r="O2525" s="3" t="s">
        <v>14680</v>
      </c>
      <c r="P2525" s="166" t="str">
        <f>IFERROR(VLOOKUP(D2525,'TPMS-auto'!A:D, 4,0),"Not-in-TPMS")</f>
        <v>Not-in-TPMS</v>
      </c>
      <c r="Q2525" s="166" t="e">
        <f>VLOOKUP(Table2[[#This Row],[Unit Number]],Ops,3,0)</f>
        <v>#N/A</v>
      </c>
      <c r="R2525" s="173" t="str">
        <f>IFERROR(VLOOKUP(Table2[[#This Row],[Enterprise ID]], 'ExistingRental-12.11'!A:H, 3, 0), "Not Open On 12.11")</f>
        <v>Not Open On 12.11</v>
      </c>
      <c r="S2525" s="167" t="str">
        <f>IF(Table2[[#This Row],[Start Rental Date]]="New Rental", "New Rental", "Rental Extension Request")</f>
        <v>New Rental</v>
      </c>
      <c r="T2525" s="167" t="str">
        <f>IFERROR(IF(Table2[[#This Row],[Date of this request]]-Table2[[#This Row],[Tech Service Date]]&lt;60, "New Hire Rental", "Truck Breakdown"), "New Hire Rental")</f>
        <v>New Hire Rental</v>
      </c>
      <c r="U2525" s="167" t="str">
        <f>IFERROR(VLOOKUP(Table2[[#This Row],[Enterprise ID]], 'ExistingRental-12.11'!A:H, 7, 0), "Not Open On 12.11")</f>
        <v>Not Open On 12.11</v>
      </c>
      <c r="V2525" s="173" t="str">
        <f>IFERROR(VLOOKUP(Table2[[#This Row],[Enterprise ID]],'Tech-ServiceDate'!A:B,2,0), "EitherNewHire or Termed")</f>
        <v>EitherNewHire or Termed</v>
      </c>
    </row>
    <row r="2526" spans="1:22" ht="33.75" customHeight="1">
      <c r="A2526" s="15">
        <v>46098</v>
      </c>
      <c r="B2526" s="7">
        <v>46502</v>
      </c>
      <c r="C2526" s="4" t="s">
        <v>17688</v>
      </c>
      <c r="D2526" s="5" t="s">
        <v>15574</v>
      </c>
      <c r="E2526" s="176" t="str">
        <f t="shared" si="126"/>
        <v>46502</v>
      </c>
      <c r="F2526" s="181">
        <f>IFERROR(VLOOKUP(D2526,'TPMS-auto'!A:J, 10,0), "Not-in-TPMS")</f>
        <v>3018935023</v>
      </c>
      <c r="G2526" s="181" t="str">
        <f>IFERROR(VLOOKUP(D2526,'TPMS-auto'!A:J,6,0),"Not-in-TPMS")</f>
        <v>046502</v>
      </c>
      <c r="H2526" s="6" t="s">
        <v>14676</v>
      </c>
      <c r="I2526" s="2" t="s">
        <v>15037</v>
      </c>
      <c r="J2526" s="3" t="s">
        <v>20657</v>
      </c>
      <c r="K2526" s="13" t="s">
        <v>14679</v>
      </c>
      <c r="L2526" s="13" t="s">
        <v>14680</v>
      </c>
      <c r="M2526" s="13"/>
      <c r="N2526" s="3" t="s">
        <v>14680</v>
      </c>
      <c r="O2526" s="3" t="s">
        <v>14680</v>
      </c>
      <c r="P2526" s="166" t="str">
        <f>IFERROR(VLOOKUP(D2526,'TPMS-auto'!A:D, 4,0),"Not-in-TPMS")</f>
        <v>0007084</v>
      </c>
      <c r="Q2526" s="166" t="str">
        <f>VLOOKUP(Table2[[#This Row],[Unit Number]],Ops,3,0)</f>
        <v>Monica, Cheryl &amp; Machell</v>
      </c>
      <c r="R2526" s="173">
        <f>IFERROR(VLOOKUP(Table2[[#This Row],[Enterprise ID]], 'ExistingRental-12.11'!A:H, 3, 0), "Not Open On 12.11")</f>
        <v>45979</v>
      </c>
      <c r="S2526" s="167" t="str">
        <f>IF(Table2[[#This Row],[Start Rental Date]]="New Rental", "New Rental", "Rental Extension Request")</f>
        <v>New Rental</v>
      </c>
      <c r="T2526" s="167" t="str">
        <f>IFERROR(IF(Table2[[#This Row],[Date of this request]]-Table2[[#This Row],[Tech Service Date]]&lt;60, "New Hire Rental", "Truck Breakdown"), "New Hire Rental")</f>
        <v>Truck Breakdown</v>
      </c>
      <c r="U2526" s="167" t="str">
        <f>IFERROR(VLOOKUP(Table2[[#This Row],[Enterprise ID]], 'ExistingRental-12.11'!A:H, 7, 0), "Not Open On 12.11")</f>
        <v>SAYED FAROZ FAKHRI</v>
      </c>
      <c r="V2526" s="173">
        <f>IFERROR(VLOOKUP(Table2[[#This Row],[Enterprise ID]],'Tech-ServiceDate'!A:B,2,0), "EitherNewHire or Termed")</f>
        <v>44427</v>
      </c>
    </row>
    <row r="2527" spans="1:22" ht="33.75" customHeight="1">
      <c r="A2527" s="15">
        <v>46098</v>
      </c>
      <c r="B2527" s="7">
        <v>23368</v>
      </c>
      <c r="C2527" s="4" t="s">
        <v>19656</v>
      </c>
      <c r="D2527" s="5" t="s">
        <v>19657</v>
      </c>
      <c r="E2527" s="176" t="str">
        <f t="shared" si="126"/>
        <v>23368</v>
      </c>
      <c r="F2527" s="181" t="str">
        <f>IFERROR(VLOOKUP(D2527,'TPMS-auto'!A:J, 10,0), "Not-in-TPMS")</f>
        <v>Not-in-TPMS</v>
      </c>
      <c r="G2527" s="181" t="str">
        <f>IFERROR(VLOOKUP(D2527,'TPMS-auto'!A:J,6,0),"Not-in-TPMS")</f>
        <v>Not-in-TPMS</v>
      </c>
      <c r="H2527" s="6" t="s">
        <v>14676</v>
      </c>
      <c r="I2527" s="2" t="s">
        <v>19873</v>
      </c>
      <c r="J2527" s="3" t="s">
        <v>20658</v>
      </c>
      <c r="K2527" s="13" t="s">
        <v>14679</v>
      </c>
      <c r="L2527" s="13" t="s">
        <v>14680</v>
      </c>
      <c r="M2527" s="13"/>
      <c r="N2527" s="3" t="s">
        <v>14680</v>
      </c>
      <c r="O2527" s="3" t="s">
        <v>14680</v>
      </c>
      <c r="P2527" s="166" t="str">
        <f>IFERROR(VLOOKUP(D2527,'TPMS-auto'!A:D, 4,0),"Not-in-TPMS")</f>
        <v>Not-in-TPMS</v>
      </c>
      <c r="Q2527" s="166" t="e">
        <f>VLOOKUP(Table2[[#This Row],[Unit Number]],Ops,3,0)</f>
        <v>#N/A</v>
      </c>
      <c r="R2527" s="173" t="str">
        <f>IFERROR(VLOOKUP(Table2[[#This Row],[Enterprise ID]], 'ExistingRental-12.11'!A:H, 3, 0), "Not Open On 12.11")</f>
        <v>Not Open On 12.11</v>
      </c>
      <c r="S2527" s="167" t="str">
        <f>IF(Table2[[#This Row],[Start Rental Date]]="New Rental", "New Rental", "Rental Extension Request")</f>
        <v>New Rental</v>
      </c>
      <c r="T2527" s="167" t="str">
        <f>IFERROR(IF(Table2[[#This Row],[Date of this request]]-Table2[[#This Row],[Tech Service Date]]&lt;60, "New Hire Rental", "Truck Breakdown"), "New Hire Rental")</f>
        <v>New Hire Rental</v>
      </c>
      <c r="U2527" s="167" t="str">
        <f>IFERROR(VLOOKUP(Table2[[#This Row],[Enterprise ID]], 'ExistingRental-12.11'!A:H, 7, 0), "Not Open On 12.11")</f>
        <v>Not Open On 12.11</v>
      </c>
      <c r="V2527" s="173" t="str">
        <f>IFERROR(VLOOKUP(Table2[[#This Row],[Enterprise ID]],'Tech-ServiceDate'!A:B,2,0), "EitherNewHire or Termed")</f>
        <v>EitherNewHire or Termed</v>
      </c>
    </row>
    <row r="2528" spans="1:22" ht="33.75" customHeight="1">
      <c r="A2528" s="15">
        <v>46098</v>
      </c>
      <c r="B2528" s="7">
        <v>46490</v>
      </c>
      <c r="C2528" s="4" t="s">
        <v>20659</v>
      </c>
      <c r="D2528" s="5" t="s">
        <v>20660</v>
      </c>
      <c r="E2528" s="176" t="str">
        <f t="shared" si="126"/>
        <v>46490</v>
      </c>
      <c r="F2528" s="181">
        <f>IFERROR(VLOOKUP(D2528,'TPMS-auto'!A:J, 10,0), "Not-in-TPMS")</f>
        <v>2523631184</v>
      </c>
      <c r="G2528" s="181">
        <f>IFERROR(VLOOKUP(D2528,'TPMS-auto'!A:J,6,0),"Not-in-TPMS")</f>
        <v>0</v>
      </c>
      <c r="H2528" s="6" t="s">
        <v>14676</v>
      </c>
      <c r="I2528" s="2" t="s">
        <v>20661</v>
      </c>
      <c r="J2528" s="3" t="s">
        <v>20662</v>
      </c>
      <c r="K2528" s="13" t="s">
        <v>14679</v>
      </c>
      <c r="L2528" s="13" t="s">
        <v>14680</v>
      </c>
      <c r="M2528" s="13"/>
      <c r="N2528" s="3" t="s">
        <v>14680</v>
      </c>
      <c r="O2528" s="3" t="s">
        <v>14680</v>
      </c>
      <c r="P2528" s="166" t="str">
        <f>IFERROR(VLOOKUP(D2528,'TPMS-auto'!A:D, 4,0),"Not-in-TPMS")</f>
        <v>0008175</v>
      </c>
      <c r="Q2528" s="166" t="str">
        <f>VLOOKUP(Table2[[#This Row],[Unit Number]],Ops,3,0)</f>
        <v>Rob &amp; Andrea</v>
      </c>
      <c r="R2528" s="173" t="str">
        <f>IFERROR(VLOOKUP(Table2[[#This Row],[Enterprise ID]], 'ExistingRental-12.11'!A:H, 3, 0), "Not Open On 12.11")</f>
        <v>Not Open On 12.11</v>
      </c>
      <c r="S2528" s="167" t="str">
        <f>IF(Table2[[#This Row],[Start Rental Date]]="New Rental", "New Rental", "Rental Extension Request")</f>
        <v>New Rental</v>
      </c>
      <c r="T2528" s="167" t="str">
        <f>IFERROR(IF(Table2[[#This Row],[Date of this request]]-Table2[[#This Row],[Tech Service Date]]&lt;60, "New Hire Rental", "Truck Breakdown"), "New Hire Rental")</f>
        <v>Truck Breakdown</v>
      </c>
      <c r="U2528" s="167" t="str">
        <f>IFERROR(VLOOKUP(Table2[[#This Row],[Enterprise ID]], 'ExistingRental-12.11'!A:H, 7, 0), "Not Open On 12.11")</f>
        <v>Not Open On 12.11</v>
      </c>
      <c r="V2528" s="173">
        <f>IFERROR(VLOOKUP(Table2[[#This Row],[Enterprise ID]],'Tech-ServiceDate'!A:B,2,0), "EitherNewHire or Termed")</f>
        <v>45851</v>
      </c>
    </row>
    <row r="2529" spans="1:22" ht="33.75" customHeight="1">
      <c r="A2529" s="15">
        <v>46098</v>
      </c>
      <c r="B2529" s="7">
        <v>36629</v>
      </c>
      <c r="C2529" s="4" t="s">
        <v>17915</v>
      </c>
      <c r="D2529" s="5" t="s">
        <v>17916</v>
      </c>
      <c r="E2529" s="176" t="str">
        <f t="shared" si="126"/>
        <v>36629</v>
      </c>
      <c r="F2529" s="181">
        <f>IFERROR(VLOOKUP(D2529,'TPMS-auto'!A:J, 10,0), "Not-in-TPMS")</f>
        <v>2624691086</v>
      </c>
      <c r="G2529" s="181" t="str">
        <f>IFERROR(VLOOKUP(D2529,'TPMS-auto'!A:J,6,0),"Not-in-TPMS")</f>
        <v>036629</v>
      </c>
      <c r="H2529" s="6" t="s">
        <v>14676</v>
      </c>
      <c r="I2529" s="2" t="s">
        <v>17665</v>
      </c>
      <c r="J2529" s="3" t="s">
        <v>20663</v>
      </c>
      <c r="K2529" s="234" t="s">
        <v>14679</v>
      </c>
      <c r="L2529" s="234" t="s">
        <v>14680</v>
      </c>
      <c r="M2529" s="13"/>
      <c r="N2529" s="3" t="s">
        <v>14680</v>
      </c>
      <c r="O2529" s="3" t="s">
        <v>14680</v>
      </c>
      <c r="P2529" s="166"/>
      <c r="Q2529" s="166"/>
      <c r="R2529" s="173"/>
      <c r="S2529" s="167"/>
      <c r="T2529" s="167"/>
      <c r="U2529" s="167"/>
      <c r="V2529" s="173"/>
    </row>
    <row r="2530" spans="1:22" ht="33.75" customHeight="1">
      <c r="A2530" s="15">
        <v>46098</v>
      </c>
      <c r="B2530" s="7">
        <v>47060</v>
      </c>
      <c r="C2530" s="4" t="s">
        <v>19119</v>
      </c>
      <c r="D2530" s="5" t="s">
        <v>18330</v>
      </c>
      <c r="E2530" s="176" t="str">
        <f t="shared" si="126"/>
        <v>47060</v>
      </c>
      <c r="F2530" s="181">
        <f>IFERROR(VLOOKUP(D2530,'TPMS-auto'!A:J, 10,0), "Not-in-TPMS")</f>
        <v>4017863971</v>
      </c>
      <c r="G2530" s="181" t="str">
        <f>IFERROR(VLOOKUP(D2530,'TPMS-auto'!A:J,6,0),"Not-in-TPMS")</f>
        <v>047060</v>
      </c>
      <c r="H2530" s="6" t="s">
        <v>14676</v>
      </c>
      <c r="I2530" s="2" t="s">
        <v>17129</v>
      </c>
      <c r="J2530" s="3" t="s">
        <v>20664</v>
      </c>
      <c r="K2530" s="234" t="s">
        <v>14679</v>
      </c>
      <c r="L2530" s="234" t="s">
        <v>14680</v>
      </c>
      <c r="M2530" s="13"/>
      <c r="N2530" s="3" t="s">
        <v>14680</v>
      </c>
      <c r="O2530" s="3" t="s">
        <v>14680</v>
      </c>
      <c r="P2530" s="166"/>
      <c r="Q2530" s="166"/>
      <c r="R2530" s="173"/>
      <c r="S2530" s="167"/>
      <c r="T2530" s="167"/>
      <c r="U2530" s="167"/>
      <c r="V2530" s="173"/>
    </row>
    <row r="2531" spans="1:22" ht="33.75" customHeight="1">
      <c r="A2531" s="15">
        <v>46098</v>
      </c>
      <c r="B2531" s="7">
        <v>61764</v>
      </c>
      <c r="C2531" s="4" t="s">
        <v>20665</v>
      </c>
      <c r="D2531" s="5" t="s">
        <v>20666</v>
      </c>
      <c r="E2531" s="176" t="str">
        <f t="shared" si="126"/>
        <v>61764</v>
      </c>
      <c r="F2531" s="181">
        <f>IFERROR(VLOOKUP(D2531,'TPMS-auto'!A:J, 10,0), "Not-in-TPMS")</f>
        <v>9083461323</v>
      </c>
      <c r="G2531" s="181" t="str">
        <f>IFERROR(VLOOKUP(D2531,'TPMS-auto'!A:J,6,0),"Not-in-TPMS")</f>
        <v>061764</v>
      </c>
      <c r="H2531" s="6" t="s">
        <v>14676</v>
      </c>
      <c r="I2531" s="2" t="s">
        <v>20667</v>
      </c>
      <c r="J2531" s="3" t="s">
        <v>17392</v>
      </c>
      <c r="K2531" s="234" t="s">
        <v>14679</v>
      </c>
      <c r="L2531" s="234" t="s">
        <v>14680</v>
      </c>
      <c r="M2531" s="13"/>
      <c r="N2531" s="3" t="s">
        <v>14680</v>
      </c>
      <c r="O2531" s="3" t="s">
        <v>14680</v>
      </c>
      <c r="P2531" s="166"/>
      <c r="Q2531" s="166"/>
      <c r="R2531" s="173"/>
      <c r="S2531" s="167"/>
      <c r="T2531" s="167"/>
      <c r="U2531" s="167"/>
      <c r="V2531" s="173"/>
    </row>
    <row r="2532" spans="1:22" ht="33.75" customHeight="1">
      <c r="A2532" s="15">
        <v>46098</v>
      </c>
      <c r="B2532" s="7">
        <v>46150</v>
      </c>
      <c r="C2532" s="4" t="s">
        <v>20082</v>
      </c>
      <c r="D2532" s="5" t="s">
        <v>15708</v>
      </c>
      <c r="E2532" s="176" t="str">
        <f t="shared" si="126"/>
        <v>46150</v>
      </c>
      <c r="F2532" s="181">
        <f>IFERROR(VLOOKUP(D2532,'TPMS-auto'!A:J, 10,0), "Not-in-TPMS")</f>
        <v>3173246830</v>
      </c>
      <c r="G2532" s="181" t="str">
        <f>IFERROR(VLOOKUP(D2532,'TPMS-auto'!A:J,6,0),"Not-in-TPMS")</f>
        <v>046150</v>
      </c>
      <c r="H2532" s="6">
        <v>46072</v>
      </c>
      <c r="I2532" s="2" t="s">
        <v>20668</v>
      </c>
      <c r="J2532" s="3" t="s">
        <v>20669</v>
      </c>
      <c r="K2532" s="234" t="s">
        <v>14679</v>
      </c>
      <c r="L2532" s="234" t="s">
        <v>14680</v>
      </c>
      <c r="M2532" s="13"/>
      <c r="N2532" s="3" t="s">
        <v>14680</v>
      </c>
      <c r="O2532" s="3" t="s">
        <v>14680</v>
      </c>
      <c r="P2532" s="166"/>
      <c r="Q2532" s="166"/>
      <c r="R2532" s="173"/>
      <c r="S2532" s="167"/>
      <c r="T2532" s="167"/>
      <c r="U2532" s="167"/>
      <c r="V2532" s="173"/>
    </row>
    <row r="2533" spans="1:22" ht="33.75" customHeight="1">
      <c r="A2533" s="15">
        <v>46098</v>
      </c>
      <c r="B2533" s="7">
        <v>61717</v>
      </c>
      <c r="C2533" s="4" t="s">
        <v>20326</v>
      </c>
      <c r="D2533" s="5" t="s">
        <v>20327</v>
      </c>
      <c r="E2533" s="176" t="str">
        <f t="shared" si="126"/>
        <v>61717</v>
      </c>
      <c r="F2533" s="181">
        <f>IFERROR(VLOOKUP(D2533,'TPMS-auto'!A:J, 10,0), "Not-in-TPMS")</f>
        <v>9014828972</v>
      </c>
      <c r="G2533" s="181" t="str">
        <f>IFERROR(VLOOKUP(D2533,'TPMS-auto'!A:J,6,0),"Not-in-TPMS")</f>
        <v>061717</v>
      </c>
      <c r="H2533" s="6">
        <v>46085</v>
      </c>
      <c r="I2533" s="2" t="s">
        <v>20328</v>
      </c>
      <c r="J2533" s="3" t="s">
        <v>19294</v>
      </c>
      <c r="K2533" s="234" t="s">
        <v>14679</v>
      </c>
      <c r="L2533" s="234" t="s">
        <v>14680</v>
      </c>
      <c r="M2533" s="13"/>
      <c r="N2533" s="3" t="s">
        <v>14680</v>
      </c>
      <c r="O2533" s="3" t="s">
        <v>14680</v>
      </c>
      <c r="P2533" s="166"/>
      <c r="Q2533" s="166"/>
      <c r="R2533" s="173"/>
      <c r="S2533" s="167"/>
      <c r="T2533" s="167"/>
      <c r="U2533" s="167"/>
      <c r="V2533" s="173"/>
    </row>
    <row r="2534" spans="1:22" ht="33.75" customHeight="1">
      <c r="A2534" s="15">
        <v>46098</v>
      </c>
      <c r="B2534" s="7">
        <v>36390</v>
      </c>
      <c r="C2534" s="4" t="s">
        <v>20670</v>
      </c>
      <c r="D2534" s="5" t="s">
        <v>9282</v>
      </c>
      <c r="E2534" s="176" t="str">
        <f t="shared" si="126"/>
        <v>36390</v>
      </c>
      <c r="F2534" s="181">
        <f>IFERROR(VLOOKUP(D2534,'TPMS-auto'!A:J, 10,0), "Not-in-TPMS")</f>
        <v>6034514363</v>
      </c>
      <c r="G2534" s="181" t="str">
        <f>IFERROR(VLOOKUP(D2534,'TPMS-auto'!A:J,6,0),"Not-in-TPMS")</f>
        <v>036390</v>
      </c>
      <c r="H2534" s="6" t="s">
        <v>14676</v>
      </c>
      <c r="I2534" s="2" t="s">
        <v>20671</v>
      </c>
      <c r="J2534" s="3" t="s">
        <v>20672</v>
      </c>
      <c r="K2534" s="234" t="s">
        <v>14679</v>
      </c>
      <c r="L2534" s="234" t="s">
        <v>14680</v>
      </c>
      <c r="M2534" s="13"/>
      <c r="N2534" s="3" t="s">
        <v>14680</v>
      </c>
      <c r="O2534" s="3" t="s">
        <v>14680</v>
      </c>
      <c r="P2534" s="166"/>
      <c r="Q2534" s="166"/>
      <c r="R2534" s="173"/>
      <c r="S2534" s="167"/>
      <c r="T2534" s="167"/>
      <c r="U2534" s="167"/>
      <c r="V2534" s="173"/>
    </row>
    <row r="2535" spans="1:22" ht="33.75" customHeight="1">
      <c r="A2535" s="15">
        <v>46098</v>
      </c>
      <c r="B2535" s="7">
        <v>37355</v>
      </c>
      <c r="C2535" s="4" t="s">
        <v>20673</v>
      </c>
      <c r="D2535" s="5" t="s">
        <v>20674</v>
      </c>
      <c r="E2535" s="176" t="str">
        <f t="shared" si="126"/>
        <v>37355</v>
      </c>
      <c r="F2535" s="181" t="str">
        <f>IFERROR(VLOOKUP(D2535,'TPMS-auto'!A:J, 10,0), "Not-in-TPMS")</f>
        <v>Not-in-TPMS</v>
      </c>
      <c r="G2535" s="181" t="str">
        <f>IFERROR(VLOOKUP(D2535,'TPMS-auto'!A:J,6,0),"Not-in-TPMS")</f>
        <v>Not-in-TPMS</v>
      </c>
      <c r="H2535" s="6" t="s">
        <v>14676</v>
      </c>
      <c r="I2535" s="2" t="s">
        <v>20625</v>
      </c>
      <c r="J2535" s="3" t="s">
        <v>20675</v>
      </c>
      <c r="K2535" s="234" t="s">
        <v>14679</v>
      </c>
      <c r="L2535" s="234" t="s">
        <v>14680</v>
      </c>
      <c r="M2535" s="13"/>
      <c r="N2535" s="3" t="s">
        <v>14680</v>
      </c>
      <c r="O2535" s="3" t="s">
        <v>14680</v>
      </c>
      <c r="P2535" s="166"/>
      <c r="Q2535" s="166"/>
      <c r="R2535" s="173"/>
      <c r="S2535" s="167"/>
      <c r="T2535" s="167"/>
      <c r="U2535" s="167"/>
      <c r="V2535" s="173"/>
    </row>
    <row r="2536" spans="1:22" ht="33.75" customHeight="1">
      <c r="A2536" s="15">
        <v>46098</v>
      </c>
      <c r="B2536" s="7">
        <v>61546</v>
      </c>
      <c r="C2536" s="4" t="s">
        <v>20676</v>
      </c>
      <c r="D2536" s="5" t="s">
        <v>20677</v>
      </c>
      <c r="E2536" s="176" t="str">
        <f t="shared" si="126"/>
        <v>61546</v>
      </c>
      <c r="F2536" s="181">
        <f>IFERROR(VLOOKUP(D2536,'TPMS-auto'!A:J, 10,0), "Not-in-TPMS")</f>
        <v>6064481412</v>
      </c>
      <c r="G2536" s="181" t="str">
        <f>IFERROR(VLOOKUP(D2536,'TPMS-auto'!A:J,6,0),"Not-in-TPMS")</f>
        <v>061546</v>
      </c>
      <c r="H2536" s="6" t="s">
        <v>14676</v>
      </c>
      <c r="I2536" s="2" t="s">
        <v>20678</v>
      </c>
      <c r="J2536" s="3" t="s">
        <v>20679</v>
      </c>
      <c r="K2536" s="234" t="s">
        <v>14679</v>
      </c>
      <c r="L2536" s="234" t="s">
        <v>14680</v>
      </c>
      <c r="M2536" s="13"/>
      <c r="N2536" s="3" t="s">
        <v>14680</v>
      </c>
      <c r="O2536" s="3" t="s">
        <v>14680</v>
      </c>
      <c r="P2536" s="166"/>
      <c r="Q2536" s="166"/>
      <c r="R2536" s="173"/>
      <c r="S2536" s="167"/>
      <c r="T2536" s="167"/>
      <c r="U2536" s="167"/>
      <c r="V2536" s="173"/>
    </row>
    <row r="2537" spans="1:22" ht="33.75" customHeight="1">
      <c r="A2537" s="15">
        <v>46098</v>
      </c>
      <c r="B2537" s="7">
        <v>61775</v>
      </c>
      <c r="C2537" s="4" t="s">
        <v>20680</v>
      </c>
      <c r="D2537" s="5" t="s">
        <v>13621</v>
      </c>
      <c r="E2537" s="176" t="str">
        <f t="shared" si="126"/>
        <v>61775</v>
      </c>
      <c r="F2537" s="181">
        <f>IFERROR(VLOOKUP(D2537,'TPMS-auto'!A:J, 10,0), "Not-in-TPMS")</f>
        <v>7327999013</v>
      </c>
      <c r="G2537" s="181" t="str">
        <f>IFERROR(VLOOKUP(D2537,'TPMS-auto'!A:J,6,0),"Not-in-TPMS")</f>
        <v>061775</v>
      </c>
      <c r="H2537" s="6" t="s">
        <v>14676</v>
      </c>
      <c r="I2537" s="2" t="s">
        <v>20681</v>
      </c>
      <c r="J2537" s="3" t="s">
        <v>19294</v>
      </c>
      <c r="K2537" s="234" t="s">
        <v>14679</v>
      </c>
      <c r="L2537" s="234" t="s">
        <v>14680</v>
      </c>
      <c r="M2537" s="13"/>
      <c r="N2537" s="3" t="s">
        <v>14680</v>
      </c>
      <c r="O2537" s="3" t="s">
        <v>14680</v>
      </c>
      <c r="P2537" s="166"/>
      <c r="Q2537" s="166"/>
      <c r="R2537" s="173"/>
      <c r="S2537" s="167"/>
      <c r="T2537" s="167"/>
      <c r="U2537" s="167"/>
      <c r="V2537" s="173"/>
    </row>
    <row r="2538" spans="1:22" ht="33.75" customHeight="1">
      <c r="A2538" s="15">
        <v>46098</v>
      </c>
      <c r="B2538" s="7">
        <v>47026</v>
      </c>
      <c r="C2538" s="4" t="s">
        <v>20682</v>
      </c>
      <c r="D2538" s="5" t="s">
        <v>20683</v>
      </c>
      <c r="E2538" s="176" t="str">
        <f t="shared" si="126"/>
        <v>47026</v>
      </c>
      <c r="F2538" s="181" t="str">
        <f>IFERROR(VLOOKUP(D2538,'TPMS-auto'!A:J, 10,0), "Not-in-TPMS")</f>
        <v>Not-in-TPMS</v>
      </c>
      <c r="G2538" s="181" t="str">
        <f>IFERROR(VLOOKUP(D2538,'TPMS-auto'!A:J,6,0),"Not-in-TPMS")</f>
        <v>Not-in-TPMS</v>
      </c>
      <c r="H2538" s="6" t="s">
        <v>14676</v>
      </c>
      <c r="I2538" s="2" t="s">
        <v>20684</v>
      </c>
      <c r="J2538" s="3" t="s">
        <v>17008</v>
      </c>
      <c r="K2538" s="234" t="s">
        <v>14679</v>
      </c>
      <c r="L2538" s="234" t="s">
        <v>14680</v>
      </c>
      <c r="M2538" s="13"/>
      <c r="N2538" s="3" t="s">
        <v>14680</v>
      </c>
      <c r="O2538" s="3" t="s">
        <v>14680</v>
      </c>
      <c r="P2538" s="166"/>
      <c r="Q2538" s="166"/>
      <c r="R2538" s="173"/>
      <c r="S2538" s="167"/>
      <c r="T2538" s="167"/>
      <c r="U2538" s="167"/>
      <c r="V2538" s="173"/>
    </row>
    <row r="2539" spans="1:22" ht="33.75" customHeight="1">
      <c r="A2539" s="15">
        <v>46098</v>
      </c>
      <c r="B2539" s="7">
        <v>61308</v>
      </c>
      <c r="C2539" s="4" t="s">
        <v>18199</v>
      </c>
      <c r="D2539" s="5" t="s">
        <v>14878</v>
      </c>
      <c r="E2539" s="176" t="str">
        <f t="shared" si="126"/>
        <v>61308</v>
      </c>
      <c r="F2539" s="181">
        <f>IFERROR(VLOOKUP(D2539,'TPMS-auto'!A:J, 10,0), "Not-in-TPMS")</f>
        <v>3013791012</v>
      </c>
      <c r="G2539" s="181" t="str">
        <f>IFERROR(VLOOKUP(D2539,'TPMS-auto'!A:J,6,0),"Not-in-TPMS")</f>
        <v>061308</v>
      </c>
      <c r="H2539" s="6" t="s">
        <v>14676</v>
      </c>
      <c r="I2539" s="2" t="s">
        <v>14879</v>
      </c>
      <c r="J2539" s="3" t="s">
        <v>20685</v>
      </c>
      <c r="K2539" s="234" t="s">
        <v>14679</v>
      </c>
      <c r="L2539" s="234" t="s">
        <v>14680</v>
      </c>
      <c r="M2539" s="13"/>
      <c r="N2539" s="3" t="s">
        <v>14680</v>
      </c>
      <c r="O2539" s="3" t="s">
        <v>14680</v>
      </c>
      <c r="P2539" s="166"/>
      <c r="Q2539" s="166"/>
      <c r="R2539" s="173"/>
      <c r="S2539" s="167"/>
      <c r="T2539" s="167"/>
      <c r="U2539" s="167"/>
      <c r="V2539" s="173"/>
    </row>
    <row r="2540" spans="1:22" ht="33.75" customHeight="1">
      <c r="A2540" s="15">
        <v>46098</v>
      </c>
      <c r="B2540" s="7">
        <v>46702</v>
      </c>
      <c r="C2540" s="4" t="s">
        <v>20686</v>
      </c>
      <c r="D2540" s="5" t="s">
        <v>20687</v>
      </c>
      <c r="E2540" s="176" t="str">
        <f t="shared" si="126"/>
        <v>46702</v>
      </c>
      <c r="F2540" s="181" t="str">
        <f>IFERROR(VLOOKUP(D2540,'TPMS-auto'!A:J, 10,0), "Not-in-TPMS")</f>
        <v>Not-in-TPMS</v>
      </c>
      <c r="G2540" s="181" t="str">
        <f>IFERROR(VLOOKUP(D2540,'TPMS-auto'!A:J,6,0),"Not-in-TPMS")</f>
        <v>Not-in-TPMS</v>
      </c>
      <c r="H2540" s="6" t="s">
        <v>14676</v>
      </c>
      <c r="I2540" s="2"/>
      <c r="J2540" s="3" t="s">
        <v>18039</v>
      </c>
      <c r="K2540" s="234" t="s">
        <v>14679</v>
      </c>
      <c r="L2540" s="234" t="s">
        <v>14680</v>
      </c>
      <c r="M2540" s="13"/>
      <c r="N2540" s="3" t="s">
        <v>14680</v>
      </c>
      <c r="O2540" s="3" t="s">
        <v>14680</v>
      </c>
      <c r="P2540" s="166"/>
      <c r="Q2540" s="166"/>
      <c r="R2540" s="173"/>
      <c r="S2540" s="167"/>
      <c r="T2540" s="167"/>
      <c r="U2540" s="167"/>
      <c r="V2540" s="173"/>
    </row>
    <row r="2541" spans="1:22" ht="33.75" customHeight="1">
      <c r="A2541" s="15">
        <v>46098</v>
      </c>
      <c r="B2541" s="7">
        <v>61613</v>
      </c>
      <c r="C2541" s="4" t="s">
        <v>20688</v>
      </c>
      <c r="D2541" s="5" t="s">
        <v>6187</v>
      </c>
      <c r="E2541" s="176" t="str">
        <f t="shared" si="126"/>
        <v>61613</v>
      </c>
      <c r="F2541" s="181">
        <f>IFERROR(VLOOKUP(D2541,'TPMS-auto'!A:J, 10,0), "Not-in-TPMS")</f>
        <v>4804340020</v>
      </c>
      <c r="G2541" s="181" t="str">
        <f>IFERROR(VLOOKUP(D2541,'TPMS-auto'!A:J,6,0),"Not-in-TPMS")</f>
        <v>061613</v>
      </c>
      <c r="H2541" s="6" t="s">
        <v>14676</v>
      </c>
      <c r="I2541" s="2" t="s">
        <v>20689</v>
      </c>
      <c r="J2541" s="3" t="s">
        <v>20690</v>
      </c>
      <c r="K2541" s="234" t="s">
        <v>14679</v>
      </c>
      <c r="L2541" s="234" t="s">
        <v>14680</v>
      </c>
      <c r="M2541" s="13"/>
      <c r="N2541" s="3" t="s">
        <v>14680</v>
      </c>
      <c r="O2541" s="3" t="s">
        <v>14680</v>
      </c>
      <c r="P2541" s="166"/>
      <c r="Q2541" s="166"/>
      <c r="R2541" s="173"/>
      <c r="S2541" s="167"/>
      <c r="T2541" s="167"/>
      <c r="U2541" s="167"/>
      <c r="V2541" s="173"/>
    </row>
    <row r="2542" spans="1:22" ht="33.75" customHeight="1">
      <c r="A2542" s="15">
        <v>46098</v>
      </c>
      <c r="B2542" s="7">
        <v>21404</v>
      </c>
      <c r="C2542" s="4" t="s">
        <v>20691</v>
      </c>
      <c r="D2542" s="5"/>
      <c r="E2542" s="176" t="str">
        <f t="shared" si="126"/>
        <v>21404</v>
      </c>
      <c r="F2542" s="181" t="str">
        <f>IFERROR(VLOOKUP(D2542,'TPMS-auto'!A:J, 10,0), "Not-in-TPMS")</f>
        <v>Not-in-TPMS</v>
      </c>
      <c r="G2542" s="181" t="str">
        <f>IFERROR(VLOOKUP(D2542,'TPMS-auto'!A:J,6,0),"Not-in-TPMS")</f>
        <v>Not-in-TPMS</v>
      </c>
      <c r="H2542" s="6" t="s">
        <v>14676</v>
      </c>
      <c r="I2542" s="2" t="s">
        <v>19634</v>
      </c>
      <c r="J2542" s="3" t="s">
        <v>18811</v>
      </c>
      <c r="K2542" s="234" t="s">
        <v>14679</v>
      </c>
      <c r="L2542" s="234" t="s">
        <v>14680</v>
      </c>
      <c r="M2542" s="13"/>
      <c r="N2542" s="3" t="s">
        <v>14680</v>
      </c>
      <c r="O2542" s="3" t="s">
        <v>14680</v>
      </c>
      <c r="P2542" s="166"/>
      <c r="Q2542" s="166"/>
      <c r="R2542" s="173"/>
      <c r="S2542" s="167"/>
      <c r="T2542" s="167"/>
      <c r="U2542" s="167"/>
      <c r="V2542" s="173"/>
    </row>
    <row r="2543" spans="1:22" ht="33.75" customHeight="1">
      <c r="A2543" s="15">
        <v>46098</v>
      </c>
      <c r="B2543" s="7">
        <v>36198</v>
      </c>
      <c r="C2543" s="4" t="s">
        <v>20519</v>
      </c>
      <c r="D2543" s="5" t="s">
        <v>20520</v>
      </c>
      <c r="E2543" s="176" t="str">
        <f t="shared" si="126"/>
        <v>36198</v>
      </c>
      <c r="F2543" s="181" t="str">
        <f>IFERROR(VLOOKUP(D2543,'TPMS-auto'!A:J, 10,0), "Not-in-TPMS")</f>
        <v>Not-in-TPMS</v>
      </c>
      <c r="G2543" s="181" t="str">
        <f>IFERROR(VLOOKUP(D2543,'TPMS-auto'!A:J,6,0),"Not-in-TPMS")</f>
        <v>Not-in-TPMS</v>
      </c>
      <c r="H2543" s="6">
        <v>46092</v>
      </c>
      <c r="I2543" s="2"/>
      <c r="J2543" s="3" t="s">
        <v>15260</v>
      </c>
      <c r="K2543" s="234" t="s">
        <v>14679</v>
      </c>
      <c r="L2543" s="234" t="s">
        <v>14680</v>
      </c>
      <c r="M2543" s="13"/>
      <c r="N2543" s="3" t="s">
        <v>14680</v>
      </c>
      <c r="O2543" s="3" t="s">
        <v>14680</v>
      </c>
      <c r="P2543" s="166"/>
      <c r="Q2543" s="166"/>
      <c r="R2543" s="173"/>
      <c r="S2543" s="167"/>
      <c r="T2543" s="167"/>
      <c r="U2543" s="167"/>
      <c r="V2543" s="173"/>
    </row>
    <row r="2544" spans="1:22" ht="33.75" customHeight="1">
      <c r="A2544" s="15">
        <v>46098</v>
      </c>
      <c r="B2544" s="7">
        <v>36070</v>
      </c>
      <c r="C2544" s="4" t="s">
        <v>19549</v>
      </c>
      <c r="D2544" s="5" t="s">
        <v>19067</v>
      </c>
      <c r="E2544" s="176" t="str">
        <f t="shared" si="126"/>
        <v>36070</v>
      </c>
      <c r="F2544" s="181" t="str">
        <f>IFERROR(VLOOKUP(D2544,'TPMS-auto'!A:J, 10,0), "Not-in-TPMS")</f>
        <v>Not-in-TPMS</v>
      </c>
      <c r="G2544" s="181" t="str">
        <f>IFERROR(VLOOKUP(D2544,'TPMS-auto'!A:J,6,0),"Not-in-TPMS")</f>
        <v>Not-in-TPMS</v>
      </c>
      <c r="H2544" s="6" t="s">
        <v>14676</v>
      </c>
      <c r="I2544" s="2" t="s">
        <v>19873</v>
      </c>
      <c r="J2544" s="3" t="s">
        <v>20692</v>
      </c>
      <c r="K2544" s="234" t="s">
        <v>14679</v>
      </c>
      <c r="L2544" s="234" t="s">
        <v>14680</v>
      </c>
      <c r="M2544" s="13"/>
      <c r="N2544" s="3" t="s">
        <v>14680</v>
      </c>
      <c r="O2544" s="3" t="s">
        <v>14680</v>
      </c>
      <c r="P2544" s="166"/>
      <c r="Q2544" s="166"/>
      <c r="R2544" s="173"/>
      <c r="S2544" s="167"/>
      <c r="T2544" s="167"/>
      <c r="U2544" s="167"/>
      <c r="V2544" s="173"/>
    </row>
    <row r="2545" spans="1:22" ht="33.75" customHeight="1">
      <c r="A2545" s="15">
        <v>46099</v>
      </c>
      <c r="B2545" s="7">
        <v>22365</v>
      </c>
      <c r="C2545" s="4" t="s">
        <v>19285</v>
      </c>
      <c r="D2545" s="5" t="s">
        <v>19286</v>
      </c>
      <c r="E2545" s="176" t="str">
        <f t="shared" si="126"/>
        <v>22365</v>
      </c>
      <c r="F2545" s="181" t="str">
        <f>IFERROR(VLOOKUP(D2545,'TPMS-auto'!A:J, 10,0), "Not-in-TPMS")</f>
        <v>Not-in-TPMS</v>
      </c>
      <c r="G2545" s="181" t="str">
        <f>IFERROR(VLOOKUP(D2545,'TPMS-auto'!A:J,6,0),"Not-in-TPMS")</f>
        <v>Not-in-TPMS</v>
      </c>
      <c r="H2545" s="6" t="s">
        <v>14676</v>
      </c>
      <c r="I2545" s="2" t="s">
        <v>16008</v>
      </c>
      <c r="J2545" s="3" t="s">
        <v>14678</v>
      </c>
      <c r="K2545" s="234" t="s">
        <v>14679</v>
      </c>
      <c r="L2545" s="234" t="s">
        <v>14680</v>
      </c>
      <c r="M2545" s="13"/>
      <c r="N2545" s="3" t="s">
        <v>14680</v>
      </c>
      <c r="O2545" s="3" t="s">
        <v>14680</v>
      </c>
      <c r="P2545" s="166"/>
      <c r="Q2545" s="166"/>
      <c r="R2545" s="173"/>
      <c r="S2545" s="167"/>
      <c r="T2545" s="167"/>
      <c r="U2545" s="167"/>
      <c r="V2545" s="173"/>
    </row>
    <row r="2546" spans="1:22" ht="33.75" customHeight="1">
      <c r="A2546" s="15">
        <v>46099</v>
      </c>
      <c r="B2546" s="7">
        <v>24064</v>
      </c>
      <c r="C2546" s="4" t="s">
        <v>20693</v>
      </c>
      <c r="D2546" s="5" t="s">
        <v>6454</v>
      </c>
      <c r="E2546" s="176" t="str">
        <f t="shared" si="126"/>
        <v>24064</v>
      </c>
      <c r="F2546" s="181">
        <f>IFERROR(VLOOKUP(D2546,'TPMS-auto'!A:J, 10,0), "Not-in-TPMS")</f>
        <v>6268240993</v>
      </c>
      <c r="G2546" s="181" t="str">
        <f>IFERROR(VLOOKUP(D2546,'TPMS-auto'!A:J,6,0),"Not-in-TPMS")</f>
        <v>024064</v>
      </c>
      <c r="H2546" s="6" t="s">
        <v>14676</v>
      </c>
      <c r="I2546" s="2" t="s">
        <v>19304</v>
      </c>
      <c r="J2546" s="3" t="s">
        <v>20694</v>
      </c>
      <c r="K2546" s="234" t="s">
        <v>14679</v>
      </c>
      <c r="L2546" s="234" t="s">
        <v>14680</v>
      </c>
      <c r="M2546" s="13"/>
      <c r="N2546" s="3" t="s">
        <v>14680</v>
      </c>
      <c r="O2546" s="3" t="s">
        <v>14680</v>
      </c>
      <c r="P2546" s="166"/>
      <c r="Q2546" s="166"/>
      <c r="R2546" s="173"/>
      <c r="S2546" s="167"/>
      <c r="T2546" s="167"/>
      <c r="U2546" s="167"/>
      <c r="V2546" s="173"/>
    </row>
    <row r="2547" spans="1:22" ht="33.75" customHeight="1">
      <c r="A2547" s="15">
        <v>46099</v>
      </c>
      <c r="B2547" s="7">
        <v>23262</v>
      </c>
      <c r="C2547" s="4" t="s">
        <v>20695</v>
      </c>
      <c r="D2547" s="5" t="s">
        <v>20696</v>
      </c>
      <c r="E2547" s="176" t="str">
        <f t="shared" si="126"/>
        <v>23262</v>
      </c>
      <c r="F2547" s="181" t="str">
        <f>IFERROR(VLOOKUP(D2547,'TPMS-auto'!A:J, 10,0), "Not-in-TPMS")</f>
        <v>Not-in-TPMS</v>
      </c>
      <c r="G2547" s="181" t="str">
        <f>IFERROR(VLOOKUP(D2547,'TPMS-auto'!A:J,6,0),"Not-in-TPMS")</f>
        <v>Not-in-TPMS</v>
      </c>
      <c r="H2547" s="6" t="s">
        <v>14676</v>
      </c>
      <c r="I2547" s="2"/>
      <c r="J2547" s="3" t="s">
        <v>17928</v>
      </c>
      <c r="K2547" s="234" t="s">
        <v>14679</v>
      </c>
      <c r="L2547" s="234" t="s">
        <v>14680</v>
      </c>
      <c r="M2547" s="13"/>
      <c r="N2547" s="3" t="s">
        <v>14680</v>
      </c>
      <c r="O2547" s="3" t="s">
        <v>14680</v>
      </c>
      <c r="P2547" s="166"/>
      <c r="Q2547" s="166"/>
      <c r="R2547" s="173"/>
      <c r="S2547" s="167"/>
      <c r="T2547" s="167"/>
      <c r="U2547" s="167"/>
      <c r="V2547" s="173"/>
    </row>
    <row r="2548" spans="1:22" ht="33.75" customHeight="1">
      <c r="A2548" s="15">
        <v>46099</v>
      </c>
      <c r="B2548" s="7">
        <v>46893</v>
      </c>
      <c r="C2548" s="4" t="s">
        <v>19795</v>
      </c>
      <c r="D2548" s="5" t="s">
        <v>19796</v>
      </c>
      <c r="E2548" s="176" t="str">
        <f t="shared" si="126"/>
        <v>46893</v>
      </c>
      <c r="F2548" s="181" t="str">
        <f>IFERROR(VLOOKUP(D2548,'TPMS-auto'!A:J, 10,0), "Not-in-TPMS")</f>
        <v>Not-in-TPMS</v>
      </c>
      <c r="G2548" s="181" t="str">
        <f>IFERROR(VLOOKUP(D2548,'TPMS-auto'!A:J,6,0),"Not-in-TPMS")</f>
        <v>Not-in-TPMS</v>
      </c>
      <c r="H2548" s="6" t="s">
        <v>14676</v>
      </c>
      <c r="I2548" s="2" t="s">
        <v>20697</v>
      </c>
      <c r="J2548" s="3" t="s">
        <v>20698</v>
      </c>
      <c r="K2548" s="234" t="s">
        <v>14679</v>
      </c>
      <c r="L2548" s="234" t="s">
        <v>14680</v>
      </c>
      <c r="M2548" s="13"/>
      <c r="N2548" s="3" t="s">
        <v>14680</v>
      </c>
      <c r="O2548" s="3" t="s">
        <v>14680</v>
      </c>
      <c r="P2548" s="166"/>
      <c r="Q2548" s="166"/>
      <c r="R2548" s="173"/>
      <c r="S2548" s="167"/>
      <c r="T2548" s="167"/>
      <c r="U2548" s="167"/>
      <c r="V2548" s="173"/>
    </row>
    <row r="2549" spans="1:22" ht="33.75" customHeight="1">
      <c r="A2549" s="15">
        <v>46099</v>
      </c>
      <c r="B2549" s="7">
        <v>61644</v>
      </c>
      <c r="C2549" s="4" t="s">
        <v>14896</v>
      </c>
      <c r="D2549" s="5" t="s">
        <v>14897</v>
      </c>
      <c r="E2549" s="176" t="str">
        <f>TRIM(B2549)</f>
        <v>61644</v>
      </c>
      <c r="F2549" s="181">
        <f>IFERROR(VLOOKUP(D2549,'TPMS-auto'!A:J, 10,0), "Not-in-TPMS")</f>
        <v>7156062268</v>
      </c>
      <c r="G2549" s="181" t="str">
        <f>IFERROR(VLOOKUP(D2549,'TPMS-auto'!A:J,6,0),"Not-in-TPMS")</f>
        <v>036605</v>
      </c>
      <c r="H2549" s="6" t="s">
        <v>14676</v>
      </c>
      <c r="I2549" s="2" t="s">
        <v>20699</v>
      </c>
      <c r="J2549" s="3" t="s">
        <v>20700</v>
      </c>
      <c r="K2549" s="234" t="s">
        <v>14679</v>
      </c>
      <c r="L2549" s="234" t="s">
        <v>14680</v>
      </c>
      <c r="M2549" s="13"/>
      <c r="N2549" s="3" t="s">
        <v>14680</v>
      </c>
      <c r="O2549" s="3" t="s">
        <v>14680</v>
      </c>
      <c r="P2549" s="166"/>
      <c r="Q2549" s="166"/>
      <c r="R2549" s="173"/>
      <c r="S2549" s="167"/>
      <c r="T2549" s="167"/>
      <c r="U2549" s="167"/>
      <c r="V2549" s="173"/>
    </row>
    <row r="2550" spans="1:22" ht="33.75" customHeight="1">
      <c r="A2550" s="15">
        <v>46099</v>
      </c>
      <c r="B2550" s="7">
        <v>61628</v>
      </c>
      <c r="C2550" s="4" t="s">
        <v>20569</v>
      </c>
      <c r="D2550" s="5" t="s">
        <v>6876</v>
      </c>
      <c r="E2550" s="176" t="str">
        <f t="shared" si="126"/>
        <v>61628</v>
      </c>
      <c r="F2550" s="181">
        <f>IFERROR(VLOOKUP(D2550,'TPMS-auto'!A:J, 10,0), "Not-in-TPMS")</f>
        <v>8108580589</v>
      </c>
      <c r="G2550" s="181" t="str">
        <f>IFERROR(VLOOKUP(D2550,'TPMS-auto'!A:J,6,0),"Not-in-TPMS")</f>
        <v>061628</v>
      </c>
      <c r="H2550" s="6">
        <v>46093</v>
      </c>
      <c r="I2550" s="2" t="s">
        <v>20701</v>
      </c>
      <c r="J2550" s="3" t="s">
        <v>20570</v>
      </c>
      <c r="K2550" s="234" t="s">
        <v>14679</v>
      </c>
      <c r="L2550" s="234" t="s">
        <v>14680</v>
      </c>
      <c r="M2550" s="13"/>
      <c r="N2550" s="3" t="s">
        <v>14680</v>
      </c>
      <c r="O2550" s="3" t="s">
        <v>14680</v>
      </c>
      <c r="P2550" s="166"/>
      <c r="Q2550" s="166"/>
      <c r="R2550" s="173"/>
      <c r="S2550" s="167"/>
      <c r="T2550" s="167"/>
      <c r="U2550" s="167"/>
      <c r="V2550" s="173"/>
    </row>
    <row r="2551" spans="1:22" ht="33.75" customHeight="1">
      <c r="A2551" s="15">
        <v>46099</v>
      </c>
      <c r="B2551" s="7">
        <v>24014</v>
      </c>
      <c r="C2551" s="4" t="s">
        <v>20702</v>
      </c>
      <c r="D2551" s="5" t="s">
        <v>6888</v>
      </c>
      <c r="E2551" s="176" t="str">
        <f t="shared" si="126"/>
        <v>24014</v>
      </c>
      <c r="F2551" s="181">
        <f>IFERROR(VLOOKUP(D2551,'TPMS-auto'!A:J, 10,0), "Not-in-TPMS")</f>
        <v>5623494567</v>
      </c>
      <c r="G2551" s="181" t="str">
        <f>IFERROR(VLOOKUP(D2551,'TPMS-auto'!A:J,6,0),"Not-in-TPMS")</f>
        <v>024014</v>
      </c>
      <c r="H2551" s="6" t="s">
        <v>14676</v>
      </c>
      <c r="I2551" s="2" t="s">
        <v>20703</v>
      </c>
      <c r="J2551" s="3" t="s">
        <v>20704</v>
      </c>
      <c r="K2551" s="234" t="s">
        <v>14679</v>
      </c>
      <c r="L2551" s="234" t="s">
        <v>14680</v>
      </c>
      <c r="M2551" s="13"/>
      <c r="N2551" s="3" t="s">
        <v>14680</v>
      </c>
      <c r="O2551" s="3" t="s">
        <v>14680</v>
      </c>
      <c r="P2551" s="166"/>
      <c r="Q2551" s="166"/>
      <c r="R2551" s="173"/>
      <c r="S2551" s="167"/>
      <c r="T2551" s="167"/>
      <c r="U2551" s="167"/>
      <c r="V2551" s="173"/>
    </row>
    <row r="2552" spans="1:22" ht="33.75" customHeight="1">
      <c r="A2552" s="15">
        <v>46099</v>
      </c>
      <c r="B2552" s="7">
        <v>61123</v>
      </c>
      <c r="C2552" s="4" t="s">
        <v>17885</v>
      </c>
      <c r="D2552" s="5" t="s">
        <v>17886</v>
      </c>
      <c r="E2552" s="176" t="str">
        <f t="shared" si="126"/>
        <v>61123</v>
      </c>
      <c r="F2552" s="181">
        <f>IFERROR(VLOOKUP(D2552,'TPMS-auto'!A:J, 10,0), "Not-in-TPMS")</f>
        <v>9413102965</v>
      </c>
      <c r="G2552" s="181" t="str">
        <f>IFERROR(VLOOKUP(D2552,'TPMS-auto'!A:J,6,0),"Not-in-TPMS")</f>
        <v>021689</v>
      </c>
      <c r="H2552" s="6" t="s">
        <v>14676</v>
      </c>
      <c r="I2552" s="2" t="s">
        <v>17522</v>
      </c>
      <c r="J2552" s="3" t="s">
        <v>20705</v>
      </c>
      <c r="K2552" s="234" t="s">
        <v>14679</v>
      </c>
      <c r="L2552" s="234" t="s">
        <v>14680</v>
      </c>
      <c r="M2552" s="13"/>
      <c r="N2552" s="3" t="s">
        <v>14680</v>
      </c>
      <c r="O2552" s="3" t="s">
        <v>14680</v>
      </c>
      <c r="P2552" s="166"/>
      <c r="Q2552" s="166"/>
      <c r="R2552" s="173"/>
      <c r="S2552" s="167"/>
      <c r="T2552" s="167"/>
      <c r="U2552" s="167"/>
      <c r="V2552" s="173"/>
    </row>
    <row r="2553" spans="1:22" ht="33.75" customHeight="1">
      <c r="A2553" s="15">
        <v>46099</v>
      </c>
      <c r="B2553" s="7">
        <v>37358</v>
      </c>
      <c r="C2553" s="4" t="s">
        <v>20706</v>
      </c>
      <c r="D2553" s="5"/>
      <c r="E2553" s="176" t="str">
        <f t="shared" si="126"/>
        <v>37358</v>
      </c>
      <c r="F2553" s="181" t="str">
        <f>IFERROR(VLOOKUP(D2553,'TPMS-auto'!A:J, 10,0), "Not-in-TPMS")</f>
        <v>Not-in-TPMS</v>
      </c>
      <c r="G2553" s="181" t="str">
        <f>IFERROR(VLOOKUP(D2553,'TPMS-auto'!A:J,6,0),"Not-in-TPMS")</f>
        <v>Not-in-TPMS</v>
      </c>
      <c r="H2553" s="6" t="s">
        <v>14676</v>
      </c>
      <c r="I2553" s="2" t="s">
        <v>20707</v>
      </c>
      <c r="J2553" s="3" t="s">
        <v>20708</v>
      </c>
      <c r="K2553" s="234" t="s">
        <v>14679</v>
      </c>
      <c r="L2553" s="234" t="s">
        <v>14680</v>
      </c>
      <c r="M2553" s="13"/>
      <c r="N2553" s="3" t="s">
        <v>14680</v>
      </c>
      <c r="O2553" s="3" t="s">
        <v>14680</v>
      </c>
      <c r="P2553" s="166"/>
      <c r="Q2553" s="166"/>
      <c r="R2553" s="173"/>
      <c r="S2553" s="167"/>
      <c r="T2553" s="167"/>
      <c r="U2553" s="167"/>
      <c r="V2553" s="173"/>
    </row>
    <row r="2554" spans="1:22" ht="33.75" customHeight="1">
      <c r="A2554" s="15">
        <v>46099</v>
      </c>
      <c r="B2554" s="7">
        <v>61804</v>
      </c>
      <c r="C2554" s="4" t="s">
        <v>20709</v>
      </c>
      <c r="D2554" s="5" t="s">
        <v>11468</v>
      </c>
      <c r="E2554" s="176" t="str">
        <f t="shared" si="126"/>
        <v>61804</v>
      </c>
      <c r="F2554" s="181">
        <f>IFERROR(VLOOKUP(D2554,'TPMS-auto'!A:J, 10,0), "Not-in-TPMS")</f>
        <v>7075337683</v>
      </c>
      <c r="G2554" s="181" t="str">
        <f>IFERROR(VLOOKUP(D2554,'TPMS-auto'!A:J,6,0),"Not-in-TPMS")</f>
        <v>061804</v>
      </c>
      <c r="H2554" s="6" t="s">
        <v>14676</v>
      </c>
      <c r="I2554" s="2" t="s">
        <v>20710</v>
      </c>
      <c r="J2554" s="3" t="s">
        <v>20711</v>
      </c>
      <c r="K2554" s="234" t="s">
        <v>14679</v>
      </c>
      <c r="L2554" s="234" t="s">
        <v>14680</v>
      </c>
      <c r="M2554" s="13"/>
      <c r="N2554" s="3" t="s">
        <v>14680</v>
      </c>
      <c r="O2554" s="3" t="s">
        <v>14680</v>
      </c>
      <c r="P2554" s="166"/>
      <c r="Q2554" s="166"/>
      <c r="R2554" s="173"/>
      <c r="S2554" s="167"/>
      <c r="T2554" s="167"/>
      <c r="U2554" s="167"/>
      <c r="V2554" s="173"/>
    </row>
    <row r="2555" spans="1:22" ht="33.75" customHeight="1">
      <c r="A2555" s="15">
        <v>46099</v>
      </c>
      <c r="B2555" s="7">
        <v>61851</v>
      </c>
      <c r="C2555" s="4" t="s">
        <v>20484</v>
      </c>
      <c r="D2555" s="5" t="s">
        <v>20485</v>
      </c>
      <c r="E2555" s="176" t="str">
        <f t="shared" ref="E2555:E2618" si="127">TRIM(B2555)</f>
        <v>61851</v>
      </c>
      <c r="F2555" s="181" t="str">
        <f>IFERROR(VLOOKUP(D2555,'TPMS-auto'!A:J, 10,0), "Not-in-TPMS")</f>
        <v>Not-in-TPMS</v>
      </c>
      <c r="G2555" s="181" t="str">
        <f>IFERROR(VLOOKUP(D2555,'TPMS-auto'!A:J,6,0),"Not-in-TPMS")</f>
        <v>Not-in-TPMS</v>
      </c>
      <c r="H2555" s="6" t="s">
        <v>14676</v>
      </c>
      <c r="I2555" s="2" t="s">
        <v>20712</v>
      </c>
      <c r="J2555" s="3" t="s">
        <v>20713</v>
      </c>
      <c r="K2555" s="234" t="s">
        <v>14679</v>
      </c>
      <c r="L2555" s="234" t="s">
        <v>14680</v>
      </c>
      <c r="M2555" s="13"/>
      <c r="N2555" s="3" t="s">
        <v>14680</v>
      </c>
      <c r="O2555" s="3" t="s">
        <v>14680</v>
      </c>
      <c r="P2555" s="166"/>
      <c r="Q2555" s="166"/>
      <c r="R2555" s="173"/>
      <c r="S2555" s="167"/>
      <c r="T2555" s="167"/>
      <c r="U2555" s="167"/>
      <c r="V2555" s="173"/>
    </row>
    <row r="2556" spans="1:22" ht="33.75" customHeight="1">
      <c r="A2556" s="15">
        <v>46099</v>
      </c>
      <c r="B2556" s="7">
        <v>46163</v>
      </c>
      <c r="C2556" s="4" t="s">
        <v>20714</v>
      </c>
      <c r="D2556" s="5" t="s">
        <v>20715</v>
      </c>
      <c r="E2556" s="176" t="str">
        <f t="shared" si="127"/>
        <v>46163</v>
      </c>
      <c r="F2556" s="181">
        <f>IFERROR(VLOOKUP(D2556,'TPMS-auto'!A:J, 10,0), "Not-in-TPMS")</f>
        <v>8472620466</v>
      </c>
      <c r="G2556" s="181" t="str">
        <f>IFERROR(VLOOKUP(D2556,'TPMS-auto'!A:J,6,0),"Not-in-TPMS")</f>
        <v>046163</v>
      </c>
      <c r="H2556" s="6" t="s">
        <v>14676</v>
      </c>
      <c r="I2556" s="2" t="s">
        <v>20716</v>
      </c>
      <c r="J2556" s="3" t="s">
        <v>20717</v>
      </c>
      <c r="K2556" s="234" t="s">
        <v>14679</v>
      </c>
      <c r="L2556" s="234" t="s">
        <v>14680</v>
      </c>
      <c r="M2556" s="13"/>
      <c r="N2556" s="3" t="s">
        <v>14680</v>
      </c>
      <c r="O2556" s="3" t="s">
        <v>14680</v>
      </c>
      <c r="P2556" s="166"/>
      <c r="Q2556" s="166"/>
      <c r="R2556" s="173"/>
      <c r="S2556" s="167"/>
      <c r="T2556" s="167"/>
      <c r="U2556" s="167"/>
      <c r="V2556" s="173"/>
    </row>
    <row r="2557" spans="1:22" ht="33.75" customHeight="1">
      <c r="A2557" s="15">
        <v>46099</v>
      </c>
      <c r="B2557" s="7">
        <v>23917</v>
      </c>
      <c r="C2557" s="4" t="s">
        <v>20718</v>
      </c>
      <c r="D2557" s="5"/>
      <c r="E2557" s="176" t="str">
        <f t="shared" si="127"/>
        <v>23917</v>
      </c>
      <c r="F2557" s="181" t="str">
        <f>IFERROR(VLOOKUP(D2557,'TPMS-auto'!A:J, 10,0), "Not-in-TPMS")</f>
        <v>Not-in-TPMS</v>
      </c>
      <c r="G2557" s="181" t="str">
        <f>IFERROR(VLOOKUP(D2557,'TPMS-auto'!A:J,6,0),"Not-in-TPMS")</f>
        <v>Not-in-TPMS</v>
      </c>
      <c r="H2557" s="6" t="s">
        <v>14676</v>
      </c>
      <c r="I2557" s="2" t="s">
        <v>20719</v>
      </c>
      <c r="J2557" s="3" t="s">
        <v>16716</v>
      </c>
      <c r="K2557" s="234" t="s">
        <v>14679</v>
      </c>
      <c r="L2557" s="234" t="s">
        <v>14680</v>
      </c>
      <c r="M2557" s="13"/>
      <c r="N2557" s="3" t="s">
        <v>14680</v>
      </c>
      <c r="O2557" s="3" t="s">
        <v>14680</v>
      </c>
      <c r="P2557" s="166"/>
      <c r="Q2557" s="166"/>
      <c r="R2557" s="173"/>
      <c r="S2557" s="167"/>
      <c r="T2557" s="167"/>
      <c r="U2557" s="167"/>
      <c r="V2557" s="173"/>
    </row>
    <row r="2558" spans="1:22" ht="33.75" customHeight="1">
      <c r="A2558" s="15">
        <v>46099</v>
      </c>
      <c r="B2558" s="7">
        <v>46386</v>
      </c>
      <c r="C2558" s="4" t="s">
        <v>19929</v>
      </c>
      <c r="D2558" s="5" t="s">
        <v>8141</v>
      </c>
      <c r="E2558" s="176" t="str">
        <f t="shared" si="127"/>
        <v>46386</v>
      </c>
      <c r="F2558" s="181">
        <f>IFERROR(VLOOKUP(D2558,'TPMS-auto'!A:J, 10,0), "Not-in-TPMS")</f>
        <v>9512819372</v>
      </c>
      <c r="G2558" s="181" t="str">
        <f>IFERROR(VLOOKUP(D2558,'TPMS-auto'!A:J,6,0),"Not-in-TPMS")</f>
        <v>046386</v>
      </c>
      <c r="H2558" s="6">
        <v>46083</v>
      </c>
      <c r="I2558" s="2" t="s">
        <v>19930</v>
      </c>
      <c r="J2558" s="3" t="s">
        <v>20720</v>
      </c>
      <c r="K2558" s="234" t="s">
        <v>14679</v>
      </c>
      <c r="L2558" s="234" t="s">
        <v>14680</v>
      </c>
      <c r="M2558" s="13"/>
      <c r="N2558" s="3" t="s">
        <v>14680</v>
      </c>
      <c r="O2558" s="3" t="s">
        <v>14680</v>
      </c>
      <c r="P2558" s="166"/>
      <c r="Q2558" s="166"/>
      <c r="R2558" s="173"/>
      <c r="S2558" s="167"/>
      <c r="T2558" s="167"/>
      <c r="U2558" s="167"/>
      <c r="V2558" s="173"/>
    </row>
    <row r="2559" spans="1:22" ht="33.75" customHeight="1">
      <c r="A2559" s="15">
        <v>46099</v>
      </c>
      <c r="B2559" s="7">
        <v>61406</v>
      </c>
      <c r="C2559" s="4" t="s">
        <v>18651</v>
      </c>
      <c r="D2559" s="5" t="s">
        <v>18652</v>
      </c>
      <c r="E2559" s="176" t="str">
        <f t="shared" si="127"/>
        <v>61406</v>
      </c>
      <c r="F2559" s="181">
        <f>IFERROR(VLOOKUP(D2559,'TPMS-auto'!A:J, 10,0), "Not-in-TPMS")</f>
        <v>2292620893</v>
      </c>
      <c r="G2559" s="181" t="str">
        <f>IFERROR(VLOOKUP(D2559,'TPMS-auto'!A:J,6,0),"Not-in-TPMS")</f>
        <v>061406</v>
      </c>
      <c r="H2559" s="6">
        <v>46078</v>
      </c>
      <c r="I2559" s="236"/>
      <c r="J2559" s="235" t="s">
        <v>18653</v>
      </c>
      <c r="K2559" s="234" t="s">
        <v>14679</v>
      </c>
      <c r="L2559" s="234" t="s">
        <v>14680</v>
      </c>
      <c r="M2559" s="13"/>
      <c r="N2559" s="3" t="s">
        <v>14680</v>
      </c>
      <c r="O2559" s="3" t="s">
        <v>14680</v>
      </c>
      <c r="P2559" s="166"/>
      <c r="Q2559" s="166"/>
      <c r="R2559" s="173"/>
      <c r="S2559" s="167"/>
      <c r="T2559" s="167"/>
      <c r="U2559" s="167"/>
      <c r="V2559" s="173"/>
    </row>
    <row r="2560" spans="1:22" ht="33.75" customHeight="1">
      <c r="A2560" s="15">
        <v>46099</v>
      </c>
      <c r="B2560" s="7">
        <v>36966</v>
      </c>
      <c r="C2560" s="4" t="s">
        <v>19984</v>
      </c>
      <c r="D2560" s="5" t="s">
        <v>16948</v>
      </c>
      <c r="E2560" s="176" t="str">
        <f t="shared" si="127"/>
        <v>36966</v>
      </c>
      <c r="F2560" s="181">
        <f>IFERROR(VLOOKUP(D2560,'TPMS-auto'!A:J, 10,0), "Not-in-TPMS")</f>
        <v>8169370067</v>
      </c>
      <c r="G2560" s="181" t="str">
        <f>IFERROR(VLOOKUP(D2560,'TPMS-auto'!A:J,6,0),"Not-in-TPMS")</f>
        <v>036966</v>
      </c>
      <c r="H2560" s="6" t="s">
        <v>14676</v>
      </c>
      <c r="I2560" s="2" t="s">
        <v>20721</v>
      </c>
      <c r="J2560" s="3" t="s">
        <v>20308</v>
      </c>
      <c r="K2560" s="234" t="s">
        <v>14679</v>
      </c>
      <c r="L2560" s="234" t="s">
        <v>14680</v>
      </c>
      <c r="M2560" s="13"/>
      <c r="N2560" s="3" t="s">
        <v>14680</v>
      </c>
      <c r="O2560" s="3" t="s">
        <v>14680</v>
      </c>
      <c r="P2560" s="166"/>
      <c r="Q2560" s="166"/>
      <c r="R2560" s="173"/>
      <c r="S2560" s="167"/>
      <c r="T2560" s="167"/>
      <c r="U2560" s="167"/>
      <c r="V2560" s="173"/>
    </row>
    <row r="2561" spans="1:22" ht="33.75" customHeight="1">
      <c r="A2561" s="15">
        <v>46099</v>
      </c>
      <c r="B2561" s="7">
        <v>21792</v>
      </c>
      <c r="C2561" s="4" t="s">
        <v>19364</v>
      </c>
      <c r="D2561" s="5" t="s">
        <v>19365</v>
      </c>
      <c r="E2561" s="176" t="str">
        <f t="shared" si="127"/>
        <v>21792</v>
      </c>
      <c r="F2561" s="181">
        <f>IFERROR(VLOOKUP(D2561,'TPMS-auto'!A:J, 10,0), "Not-in-TPMS")</f>
        <v>9567690176</v>
      </c>
      <c r="G2561" s="181" t="str">
        <f>IFERROR(VLOOKUP(D2561,'TPMS-auto'!A:J,6,0),"Not-in-TPMS")</f>
        <v>021792</v>
      </c>
      <c r="H2561" s="6">
        <v>46049</v>
      </c>
      <c r="I2561" s="2" t="s">
        <v>19366</v>
      </c>
      <c r="J2561" s="3" t="s">
        <v>20722</v>
      </c>
      <c r="K2561" s="234" t="s">
        <v>14679</v>
      </c>
      <c r="L2561" s="234" t="s">
        <v>14680</v>
      </c>
      <c r="M2561" s="13"/>
      <c r="N2561" s="3" t="s">
        <v>14680</v>
      </c>
      <c r="O2561" s="3" t="s">
        <v>14680</v>
      </c>
      <c r="P2561" s="166"/>
      <c r="Q2561" s="166"/>
      <c r="R2561" s="173"/>
      <c r="S2561" s="167"/>
      <c r="T2561" s="167"/>
      <c r="U2561" s="167"/>
      <c r="V2561" s="173"/>
    </row>
    <row r="2562" spans="1:22" ht="33.75" customHeight="1">
      <c r="A2562" s="15">
        <v>46099</v>
      </c>
      <c r="B2562" s="7">
        <v>47109</v>
      </c>
      <c r="C2562" s="4" t="s">
        <v>20723</v>
      </c>
      <c r="D2562" s="5" t="s">
        <v>20723</v>
      </c>
      <c r="E2562" s="176" t="str">
        <f t="shared" si="127"/>
        <v>47109</v>
      </c>
      <c r="F2562" s="181" t="str">
        <f>IFERROR(VLOOKUP(D2562,'TPMS-auto'!A:J, 10,0), "Not-in-TPMS")</f>
        <v>Not-in-TPMS</v>
      </c>
      <c r="G2562" s="181" t="str">
        <f>IFERROR(VLOOKUP(D2562,'TPMS-auto'!A:J,6,0),"Not-in-TPMS")</f>
        <v>Not-in-TPMS</v>
      </c>
      <c r="H2562" s="6" t="s">
        <v>14676</v>
      </c>
      <c r="I2562" s="2" t="s">
        <v>20724</v>
      </c>
      <c r="J2562" s="3"/>
      <c r="K2562" s="234" t="s">
        <v>14679</v>
      </c>
      <c r="L2562" s="3"/>
      <c r="M2562" s="13"/>
      <c r="N2562" s="3" t="s">
        <v>14680</v>
      </c>
      <c r="O2562" s="3" t="s">
        <v>14680</v>
      </c>
      <c r="P2562" s="166"/>
      <c r="Q2562" s="166"/>
      <c r="R2562" s="173"/>
      <c r="S2562" s="167"/>
      <c r="T2562" s="167"/>
      <c r="U2562" s="167"/>
      <c r="V2562" s="173"/>
    </row>
    <row r="2563" spans="1:22" ht="33.75" customHeight="1">
      <c r="A2563" s="15">
        <v>46099</v>
      </c>
      <c r="B2563" s="7">
        <v>61474</v>
      </c>
      <c r="C2563" s="4" t="s">
        <v>20725</v>
      </c>
      <c r="D2563" s="5" t="s">
        <v>12063</v>
      </c>
      <c r="E2563" s="176" t="str">
        <f t="shared" si="127"/>
        <v>61474</v>
      </c>
      <c r="F2563" s="181">
        <f>IFERROR(VLOOKUP(D2563,'TPMS-auto'!A:J, 10,0), "Not-in-TPMS")</f>
        <v>9188166121</v>
      </c>
      <c r="G2563" s="181" t="str">
        <f>IFERROR(VLOOKUP(D2563,'TPMS-auto'!A:J,6,0),"Not-in-TPMS")</f>
        <v>061474</v>
      </c>
      <c r="H2563" s="6" t="s">
        <v>14676</v>
      </c>
      <c r="I2563" s="2" t="s">
        <v>20726</v>
      </c>
      <c r="J2563" s="3" t="s">
        <v>17392</v>
      </c>
      <c r="K2563" s="234" t="s">
        <v>14679</v>
      </c>
      <c r="L2563" s="234" t="s">
        <v>14680</v>
      </c>
      <c r="M2563" s="13"/>
      <c r="N2563" s="3" t="s">
        <v>14680</v>
      </c>
      <c r="O2563" s="3" t="s">
        <v>14680</v>
      </c>
      <c r="P2563" s="166"/>
      <c r="Q2563" s="166"/>
      <c r="R2563" s="173"/>
      <c r="S2563" s="167"/>
      <c r="T2563" s="167"/>
      <c r="U2563" s="167"/>
      <c r="V2563" s="173"/>
    </row>
    <row r="2564" spans="1:22" ht="33.75" customHeight="1">
      <c r="A2564" s="15">
        <v>46099</v>
      </c>
      <c r="B2564" s="7">
        <v>61775</v>
      </c>
      <c r="C2564" s="4" t="s">
        <v>20680</v>
      </c>
      <c r="D2564" s="5" t="s">
        <v>13621</v>
      </c>
      <c r="E2564" s="176" t="str">
        <f t="shared" si="127"/>
        <v>61775</v>
      </c>
      <c r="F2564" s="181">
        <f>IFERROR(VLOOKUP(D2564,'TPMS-auto'!A:J, 10,0), "Not-in-TPMS")</f>
        <v>7327999013</v>
      </c>
      <c r="G2564" s="181" t="str">
        <f>IFERROR(VLOOKUP(D2564,'TPMS-auto'!A:J,6,0),"Not-in-TPMS")</f>
        <v>061775</v>
      </c>
      <c r="H2564" s="6" t="s">
        <v>14676</v>
      </c>
      <c r="I2564" s="2" t="s">
        <v>20727</v>
      </c>
      <c r="J2564" s="3" t="s">
        <v>20728</v>
      </c>
      <c r="K2564" s="234" t="s">
        <v>14679</v>
      </c>
      <c r="L2564" s="234" t="s">
        <v>14680</v>
      </c>
      <c r="M2564" s="13"/>
      <c r="N2564" s="3" t="s">
        <v>14680</v>
      </c>
      <c r="O2564" s="3" t="s">
        <v>14680</v>
      </c>
      <c r="P2564" s="166"/>
      <c r="Q2564" s="166"/>
      <c r="R2564" s="173"/>
      <c r="S2564" s="167"/>
      <c r="T2564" s="167"/>
      <c r="U2564" s="167"/>
      <c r="V2564" s="173"/>
    </row>
    <row r="2565" spans="1:22" ht="33.75" customHeight="1">
      <c r="A2565" s="15">
        <v>46099</v>
      </c>
      <c r="B2565" s="7">
        <v>23996</v>
      </c>
      <c r="C2565" s="4" t="s">
        <v>18095</v>
      </c>
      <c r="D2565" s="5" t="s">
        <v>10430</v>
      </c>
      <c r="E2565" s="176" t="str">
        <f t="shared" si="127"/>
        <v>23996</v>
      </c>
      <c r="F2565" s="181">
        <f>IFERROR(VLOOKUP(D2565,'TPMS-auto'!A:J, 10,0), "Not-in-TPMS")</f>
        <v>3025190345</v>
      </c>
      <c r="G2565" s="181" t="str">
        <f>IFERROR(VLOOKUP(D2565,'TPMS-auto'!A:J,6,0),"Not-in-TPMS")</f>
        <v>061462</v>
      </c>
      <c r="H2565" s="6" t="s">
        <v>14676</v>
      </c>
      <c r="I2565" s="2" t="s">
        <v>20729</v>
      </c>
      <c r="J2565" s="3" t="s">
        <v>20730</v>
      </c>
      <c r="K2565" s="234" t="s">
        <v>14679</v>
      </c>
      <c r="L2565" s="234" t="s">
        <v>14680</v>
      </c>
      <c r="M2565" s="13"/>
      <c r="N2565" s="3" t="s">
        <v>14680</v>
      </c>
      <c r="O2565" s="3" t="s">
        <v>14680</v>
      </c>
      <c r="P2565" s="166"/>
      <c r="Q2565" s="166"/>
      <c r="R2565" s="173"/>
      <c r="S2565" s="167"/>
      <c r="T2565" s="167"/>
      <c r="U2565" s="167"/>
      <c r="V2565" s="173"/>
    </row>
    <row r="2566" spans="1:22" ht="33.75" customHeight="1">
      <c r="A2566" s="15">
        <v>46099</v>
      </c>
      <c r="B2566" s="7">
        <v>61191</v>
      </c>
      <c r="C2566" s="4" t="s">
        <v>20731</v>
      </c>
      <c r="D2566" s="5" t="s">
        <v>18647</v>
      </c>
      <c r="E2566" s="176" t="str">
        <f t="shared" si="127"/>
        <v>61191</v>
      </c>
      <c r="F2566" s="181">
        <f>IFERROR(VLOOKUP(D2566,'TPMS-auto'!A:J, 10,0), "Not-in-TPMS")</f>
        <v>7207420200</v>
      </c>
      <c r="G2566" s="181" t="str">
        <f>IFERROR(VLOOKUP(D2566,'TPMS-auto'!A:J,6,0),"Not-in-TPMS")</f>
        <v>061191</v>
      </c>
      <c r="H2566" s="6" t="s">
        <v>14676</v>
      </c>
      <c r="I2566" s="2" t="s">
        <v>20732</v>
      </c>
      <c r="J2566" s="3" t="s">
        <v>20733</v>
      </c>
      <c r="K2566" s="234" t="s">
        <v>14679</v>
      </c>
      <c r="L2566" s="234" t="s">
        <v>14680</v>
      </c>
      <c r="M2566" s="13"/>
      <c r="N2566" s="3" t="s">
        <v>14680</v>
      </c>
      <c r="O2566" s="3" t="s">
        <v>14680</v>
      </c>
      <c r="P2566" s="166"/>
      <c r="Q2566" s="166"/>
      <c r="R2566" s="173"/>
      <c r="S2566" s="167"/>
      <c r="T2566" s="167"/>
      <c r="U2566" s="167"/>
      <c r="V2566" s="173"/>
    </row>
    <row r="2567" spans="1:22" ht="33.75" customHeight="1">
      <c r="A2567" s="15">
        <v>46099</v>
      </c>
      <c r="B2567" s="7">
        <v>21116</v>
      </c>
      <c r="C2567" s="4" t="s">
        <v>20336</v>
      </c>
      <c r="D2567" s="5" t="s">
        <v>20337</v>
      </c>
      <c r="E2567" s="176" t="str">
        <f t="shared" si="127"/>
        <v>21116</v>
      </c>
      <c r="F2567" s="181">
        <f>IFERROR(VLOOKUP(D2567,'TPMS-auto'!A:J, 10,0), "Not-in-TPMS")</f>
        <v>8183581073</v>
      </c>
      <c r="G2567" s="181" t="str">
        <f>IFERROR(VLOOKUP(D2567,'TPMS-auto'!A:J,6,0),"Not-in-TPMS")</f>
        <v>021116</v>
      </c>
      <c r="H2567" s="6" t="s">
        <v>14676</v>
      </c>
      <c r="I2567" s="2" t="s">
        <v>20734</v>
      </c>
      <c r="J2567" s="3" t="s">
        <v>20735</v>
      </c>
      <c r="K2567" s="234" t="s">
        <v>14679</v>
      </c>
      <c r="L2567" s="234" t="s">
        <v>14680</v>
      </c>
      <c r="M2567" s="13"/>
      <c r="N2567" s="3" t="s">
        <v>14680</v>
      </c>
      <c r="O2567" s="3" t="s">
        <v>14680</v>
      </c>
      <c r="P2567" s="166"/>
      <c r="Q2567" s="166"/>
      <c r="R2567" s="173"/>
      <c r="S2567" s="167"/>
      <c r="T2567" s="167"/>
      <c r="U2567" s="167"/>
      <c r="V2567" s="173"/>
    </row>
    <row r="2568" spans="1:22" ht="33.75" customHeight="1">
      <c r="A2568" s="15">
        <v>46100</v>
      </c>
      <c r="B2568" s="7">
        <v>23159</v>
      </c>
      <c r="C2568" s="4" t="s">
        <v>19530</v>
      </c>
      <c r="D2568" s="5" t="s">
        <v>19531</v>
      </c>
      <c r="E2568" s="176" t="str">
        <f t="shared" si="127"/>
        <v>23159</v>
      </c>
      <c r="F2568" s="181">
        <f>IFERROR(VLOOKUP(D2568,'TPMS-auto'!A:J, 10,0), "Not-in-TPMS")</f>
        <v>8507163097</v>
      </c>
      <c r="G2568" s="181" t="str">
        <f>IFERROR(VLOOKUP(D2568,'TPMS-auto'!A:J,6,0),"Not-in-TPMS")</f>
        <v>023159</v>
      </c>
      <c r="H2568" s="6" t="s">
        <v>14676</v>
      </c>
      <c r="I2568" s="2" t="s">
        <v>20736</v>
      </c>
      <c r="J2568" s="3" t="s">
        <v>20737</v>
      </c>
      <c r="K2568" s="234" t="s">
        <v>14679</v>
      </c>
      <c r="L2568" s="234" t="s">
        <v>14680</v>
      </c>
      <c r="M2568" s="13"/>
      <c r="N2568" s="3" t="s">
        <v>14680</v>
      </c>
      <c r="O2568" s="3" t="s">
        <v>14680</v>
      </c>
      <c r="P2568" s="166"/>
      <c r="Q2568" s="166"/>
      <c r="R2568" s="173"/>
      <c r="S2568" s="167"/>
      <c r="T2568" s="167"/>
      <c r="U2568" s="167"/>
      <c r="V2568" s="173"/>
    </row>
    <row r="2569" spans="1:22" ht="33.75" customHeight="1">
      <c r="A2569" s="15">
        <v>46100</v>
      </c>
      <c r="B2569" s="7">
        <v>90774</v>
      </c>
      <c r="C2569" s="4" t="s">
        <v>20738</v>
      </c>
      <c r="D2569" s="5"/>
      <c r="E2569" s="176" t="str">
        <f>TRIM(B2569)</f>
        <v>90774</v>
      </c>
      <c r="F2569" s="181" t="str">
        <f>IFERROR(VLOOKUP(D2569,'TPMS-auto'!A:J, 10,0), "Not-in-TPMS")</f>
        <v>Not-in-TPMS</v>
      </c>
      <c r="G2569" s="181" t="str">
        <f>IFERROR(VLOOKUP(D2569,'TPMS-auto'!A:J,6,0),"Not-in-TPMS")</f>
        <v>Not-in-TPMS</v>
      </c>
      <c r="H2569" s="6">
        <v>46085</v>
      </c>
      <c r="I2569" s="2"/>
      <c r="J2569" s="3" t="s">
        <v>20739</v>
      </c>
      <c r="K2569" s="234" t="s">
        <v>14679</v>
      </c>
      <c r="L2569" s="234" t="s">
        <v>14680</v>
      </c>
      <c r="M2569" s="13"/>
      <c r="N2569" s="3" t="s">
        <v>14680</v>
      </c>
      <c r="O2569" s="3" t="s">
        <v>14680</v>
      </c>
      <c r="P2569" s="166"/>
      <c r="Q2569" s="166"/>
      <c r="R2569" s="173"/>
      <c r="S2569" s="167"/>
      <c r="T2569" s="167"/>
      <c r="U2569" s="167"/>
      <c r="V2569" s="173"/>
    </row>
    <row r="2570" spans="1:22" ht="33.75" customHeight="1">
      <c r="A2570" s="15">
        <v>46100</v>
      </c>
      <c r="B2570" s="7">
        <v>36010</v>
      </c>
      <c r="C2570" s="4" t="s">
        <v>20571</v>
      </c>
      <c r="D2570" s="5" t="s">
        <v>15524</v>
      </c>
      <c r="E2570" s="176" t="str">
        <f t="shared" si="127"/>
        <v>36010</v>
      </c>
      <c r="F2570" s="181">
        <f>IFERROR(VLOOKUP(D2570,'TPMS-auto'!A:J, 10,0), "Not-in-TPMS")</f>
        <v>2402372305</v>
      </c>
      <c r="G2570" s="181" t="str">
        <f>IFERROR(VLOOKUP(D2570,'TPMS-auto'!A:J,6,0),"Not-in-TPMS")</f>
        <v>036010</v>
      </c>
      <c r="H2570" s="6" t="s">
        <v>14676</v>
      </c>
      <c r="I2570" s="2" t="s">
        <v>20740</v>
      </c>
      <c r="J2570" s="3" t="s">
        <v>20741</v>
      </c>
      <c r="K2570" s="234" t="s">
        <v>14679</v>
      </c>
      <c r="L2570" s="234" t="s">
        <v>14680</v>
      </c>
      <c r="M2570" s="13"/>
      <c r="N2570" s="3" t="s">
        <v>14680</v>
      </c>
      <c r="O2570" s="3" t="s">
        <v>14680</v>
      </c>
      <c r="P2570" s="166"/>
      <c r="Q2570" s="166"/>
      <c r="R2570" s="173"/>
      <c r="S2570" s="167"/>
      <c r="T2570" s="167"/>
      <c r="U2570" s="167"/>
      <c r="V2570" s="173"/>
    </row>
    <row r="2571" spans="1:22" ht="33.75" customHeight="1">
      <c r="A2571" s="15">
        <v>46100</v>
      </c>
      <c r="B2571" s="7">
        <v>23875</v>
      </c>
      <c r="C2571" s="4" t="s">
        <v>20522</v>
      </c>
      <c r="D2571" s="5" t="s">
        <v>15933</v>
      </c>
      <c r="E2571" s="176" t="str">
        <f t="shared" si="127"/>
        <v>23875</v>
      </c>
      <c r="F2571" s="181">
        <f>IFERROR(VLOOKUP(D2571,'TPMS-auto'!A:J, 10,0), "Not-in-TPMS")</f>
        <v>8158142916</v>
      </c>
      <c r="G2571" s="181" t="str">
        <f>IFERROR(VLOOKUP(D2571,'TPMS-auto'!A:J,6,0),"Not-in-TPMS")</f>
        <v>023875</v>
      </c>
      <c r="H2571" s="6">
        <v>46092</v>
      </c>
      <c r="I2571" s="2" t="s">
        <v>20523</v>
      </c>
      <c r="J2571" s="3" t="s">
        <v>20524</v>
      </c>
      <c r="K2571" s="3" t="s">
        <v>15451</v>
      </c>
      <c r="L2571" s="3" t="s">
        <v>14680</v>
      </c>
      <c r="M2571" s="13"/>
      <c r="N2571" s="3" t="s">
        <v>14680</v>
      </c>
      <c r="O2571" s="3" t="s">
        <v>14680</v>
      </c>
      <c r="P2571" s="166"/>
      <c r="Q2571" s="166"/>
      <c r="R2571" s="173"/>
      <c r="S2571" s="167"/>
      <c r="T2571" s="167"/>
      <c r="U2571" s="167"/>
      <c r="V2571" s="173"/>
    </row>
    <row r="2572" spans="1:22" ht="33.75" customHeight="1">
      <c r="A2572" s="15">
        <v>46100</v>
      </c>
      <c r="B2572" s="7">
        <v>46257</v>
      </c>
      <c r="C2572" s="4" t="s">
        <v>19382</v>
      </c>
      <c r="D2572" s="5" t="s">
        <v>19383</v>
      </c>
      <c r="E2572" s="176" t="str">
        <f t="shared" si="127"/>
        <v>46257</v>
      </c>
      <c r="F2572" s="181">
        <f>IFERROR(VLOOKUP(D2572,'TPMS-auto'!A:J, 10,0), "Not-in-TPMS")</f>
        <v>2547073244</v>
      </c>
      <c r="G2572" s="181" t="str">
        <f>IFERROR(VLOOKUP(D2572,'TPMS-auto'!A:J,6,0),"Not-in-TPMS")</f>
        <v>033005</v>
      </c>
      <c r="H2572" s="6" t="s">
        <v>14676</v>
      </c>
      <c r="I2572" s="2" t="s">
        <v>20742</v>
      </c>
      <c r="J2572" s="3" t="s">
        <v>20743</v>
      </c>
      <c r="K2572" s="3" t="s">
        <v>15451</v>
      </c>
      <c r="L2572" s="3" t="s">
        <v>14680</v>
      </c>
      <c r="M2572" s="13"/>
      <c r="N2572" s="3" t="s">
        <v>14680</v>
      </c>
      <c r="O2572" s="3" t="s">
        <v>14680</v>
      </c>
      <c r="P2572" s="166"/>
      <c r="Q2572" s="166"/>
      <c r="R2572" s="173"/>
      <c r="S2572" s="167"/>
      <c r="T2572" s="167"/>
      <c r="U2572" s="167"/>
      <c r="V2572" s="173"/>
    </row>
    <row r="2573" spans="1:22" ht="33.75" customHeight="1">
      <c r="A2573" s="15">
        <v>46100</v>
      </c>
      <c r="B2573" s="7">
        <v>37051</v>
      </c>
      <c r="C2573" s="4" t="s">
        <v>15077</v>
      </c>
      <c r="D2573" s="237" t="s">
        <v>15078</v>
      </c>
      <c r="E2573" s="176" t="str">
        <f t="shared" si="127"/>
        <v>37051</v>
      </c>
      <c r="F2573" s="181">
        <f>IFERROR(VLOOKUP(D2573,'TPMS-auto'!A:J, 10,0), "Not-in-TPMS")</f>
        <v>4343635938</v>
      </c>
      <c r="G2573" s="181" t="str">
        <f>IFERROR(VLOOKUP(D2573,'TPMS-auto'!A:J,6,0),"Not-in-TPMS")</f>
        <v>037051</v>
      </c>
      <c r="H2573" s="6" t="s">
        <v>14676</v>
      </c>
      <c r="I2573" s="2" t="s">
        <v>20744</v>
      </c>
      <c r="J2573" s="3"/>
      <c r="K2573" s="3" t="s">
        <v>15451</v>
      </c>
      <c r="L2573" s="3" t="s">
        <v>14680</v>
      </c>
      <c r="M2573" s="13"/>
      <c r="N2573" s="3" t="s">
        <v>14680</v>
      </c>
      <c r="O2573" s="3" t="s">
        <v>14680</v>
      </c>
      <c r="P2573" s="166"/>
      <c r="Q2573" s="166"/>
      <c r="R2573" s="173"/>
      <c r="S2573" s="167"/>
      <c r="T2573" s="167"/>
      <c r="U2573" s="167"/>
      <c r="V2573" s="173"/>
    </row>
    <row r="2574" spans="1:22" ht="33.75" customHeight="1">
      <c r="A2574" s="15">
        <v>46100</v>
      </c>
      <c r="B2574" s="7">
        <v>36088</v>
      </c>
      <c r="C2574" s="4" t="s">
        <v>19743</v>
      </c>
      <c r="D2574" s="5" t="s">
        <v>19744</v>
      </c>
      <c r="E2574" s="176" t="str">
        <f t="shared" si="127"/>
        <v>36088</v>
      </c>
      <c r="F2574" s="181" t="str">
        <f>IFERROR(VLOOKUP(D2574,'TPMS-auto'!A:J, 10,0), "Not-in-TPMS")</f>
        <v>Not-in-TPMS</v>
      </c>
      <c r="G2574" s="181" t="str">
        <f>IFERROR(VLOOKUP(D2574,'TPMS-auto'!A:J,6,0),"Not-in-TPMS")</f>
        <v>Not-in-TPMS</v>
      </c>
      <c r="H2574" s="6" t="s">
        <v>14676</v>
      </c>
      <c r="I2574" s="2" t="s">
        <v>18698</v>
      </c>
      <c r="J2574" s="3" t="s">
        <v>20745</v>
      </c>
      <c r="K2574" s="3" t="s">
        <v>15451</v>
      </c>
      <c r="L2574" s="3" t="s">
        <v>14680</v>
      </c>
      <c r="M2574" s="13"/>
      <c r="N2574" s="3" t="s">
        <v>14680</v>
      </c>
      <c r="O2574" s="3" t="s">
        <v>14680</v>
      </c>
      <c r="P2574" s="166"/>
      <c r="Q2574" s="166"/>
      <c r="R2574" s="173"/>
      <c r="S2574" s="167"/>
      <c r="T2574" s="167"/>
      <c r="U2574" s="167"/>
      <c r="V2574" s="173"/>
    </row>
    <row r="2575" spans="1:22" ht="33.75" customHeight="1">
      <c r="A2575" s="15">
        <v>46100</v>
      </c>
      <c r="B2575" s="7">
        <v>6598</v>
      </c>
      <c r="C2575" s="4" t="s">
        <v>20628</v>
      </c>
      <c r="D2575" s="5" t="s">
        <v>20629</v>
      </c>
      <c r="E2575" s="176" t="str">
        <f t="shared" si="127"/>
        <v>6598</v>
      </c>
      <c r="F2575" s="181">
        <f>IFERROR(VLOOKUP(D2575,'TPMS-auto'!A:J, 10,0), "Not-in-TPMS")</f>
        <v>6618663945</v>
      </c>
      <c r="G2575" s="181" t="str">
        <f>IFERROR(VLOOKUP(D2575,'TPMS-auto'!A:J,6,0),"Not-in-TPMS")</f>
        <v>046070</v>
      </c>
      <c r="H2575" s="6" t="s">
        <v>14676</v>
      </c>
      <c r="I2575" s="2"/>
      <c r="J2575" s="3" t="s">
        <v>17928</v>
      </c>
      <c r="K2575" s="3" t="s">
        <v>15451</v>
      </c>
      <c r="L2575" s="3" t="s">
        <v>14680</v>
      </c>
      <c r="M2575" s="13"/>
      <c r="N2575" s="3" t="s">
        <v>14680</v>
      </c>
      <c r="O2575" s="3" t="s">
        <v>14680</v>
      </c>
      <c r="P2575" s="166"/>
      <c r="Q2575" s="166"/>
      <c r="R2575" s="173"/>
      <c r="S2575" s="167"/>
      <c r="T2575" s="167"/>
      <c r="U2575" s="167"/>
      <c r="V2575" s="173"/>
    </row>
    <row r="2576" spans="1:22" ht="33.75" customHeight="1">
      <c r="A2576" s="15">
        <v>46100</v>
      </c>
      <c r="B2576" s="7">
        <v>46741</v>
      </c>
      <c r="C2576" s="4" t="s">
        <v>20300</v>
      </c>
      <c r="D2576" s="5" t="s">
        <v>8373</v>
      </c>
      <c r="E2576" s="176" t="str">
        <f t="shared" si="127"/>
        <v>46741</v>
      </c>
      <c r="F2576" s="181">
        <f>IFERROR(VLOOKUP(D2576,'TPMS-auto'!A:J, 10,0), "Not-in-TPMS")</f>
        <v>8488780105</v>
      </c>
      <c r="G2576" s="181" t="str">
        <f>IFERROR(VLOOKUP(D2576,'TPMS-auto'!A:J,6,0),"Not-in-TPMS")</f>
        <v>023980</v>
      </c>
      <c r="H2576" s="6" t="s">
        <v>14676</v>
      </c>
      <c r="I2576" s="2" t="s">
        <v>20746</v>
      </c>
      <c r="J2576" s="3" t="s">
        <v>16871</v>
      </c>
      <c r="K2576" s="3" t="s">
        <v>15451</v>
      </c>
      <c r="L2576" s="3" t="s">
        <v>14680</v>
      </c>
      <c r="M2576" s="13"/>
      <c r="N2576" s="3" t="s">
        <v>14680</v>
      </c>
      <c r="O2576" s="3" t="s">
        <v>14680</v>
      </c>
      <c r="P2576" s="166"/>
      <c r="Q2576" s="166"/>
      <c r="R2576" s="173"/>
      <c r="S2576" s="167"/>
      <c r="T2576" s="167"/>
      <c r="U2576" s="167"/>
      <c r="V2576" s="173"/>
    </row>
    <row r="2577" spans="1:22" ht="33.75" customHeight="1">
      <c r="A2577" s="15">
        <v>46100</v>
      </c>
      <c r="B2577" s="7">
        <v>46836</v>
      </c>
      <c r="C2577" s="4" t="s">
        <v>20747</v>
      </c>
      <c r="D2577" s="5" t="s">
        <v>20748</v>
      </c>
      <c r="E2577" s="176" t="str">
        <f t="shared" si="127"/>
        <v>46836</v>
      </c>
      <c r="F2577" s="181" t="str">
        <f>IFERROR(VLOOKUP(D2577,'TPMS-auto'!A:J, 10,0), "Not-in-TPMS")</f>
        <v>Not-in-TPMS</v>
      </c>
      <c r="G2577" s="181" t="str">
        <f>IFERROR(VLOOKUP(D2577,'TPMS-auto'!A:J,6,0),"Not-in-TPMS")</f>
        <v>Not-in-TPMS</v>
      </c>
      <c r="H2577" s="6" t="s">
        <v>14676</v>
      </c>
      <c r="I2577" s="2" t="s">
        <v>15347</v>
      </c>
      <c r="J2577" s="3" t="s">
        <v>20749</v>
      </c>
      <c r="K2577" s="3" t="s">
        <v>15451</v>
      </c>
      <c r="L2577" s="3" t="s">
        <v>14680</v>
      </c>
      <c r="M2577" s="13"/>
      <c r="N2577" s="3" t="s">
        <v>14680</v>
      </c>
      <c r="O2577" s="3" t="s">
        <v>14680</v>
      </c>
      <c r="P2577" s="166"/>
      <c r="Q2577" s="166"/>
      <c r="R2577" s="173"/>
      <c r="S2577" s="167"/>
      <c r="T2577" s="167"/>
      <c r="U2577" s="167"/>
      <c r="V2577" s="173"/>
    </row>
    <row r="2578" spans="1:22" ht="33.75" customHeight="1">
      <c r="A2578" s="15">
        <v>46100</v>
      </c>
      <c r="B2578" s="7">
        <v>61850</v>
      </c>
      <c r="C2578" s="4" t="s">
        <v>15283</v>
      </c>
      <c r="D2578" s="5" t="s">
        <v>13550</v>
      </c>
      <c r="E2578" s="176" t="str">
        <f t="shared" si="127"/>
        <v>61850</v>
      </c>
      <c r="F2578" s="181">
        <f>IFERROR(VLOOKUP(D2578,'TPMS-auto'!A:J, 10,0), "Not-in-TPMS")</f>
        <v>6073740009</v>
      </c>
      <c r="G2578" s="181" t="str">
        <f>IFERROR(VLOOKUP(D2578,'TPMS-auto'!A:J,6,0),"Not-in-TPMS")</f>
        <v>061850</v>
      </c>
      <c r="H2578" s="6" t="s">
        <v>14676</v>
      </c>
      <c r="I2578" s="2"/>
      <c r="J2578" s="3"/>
      <c r="K2578" s="3" t="s">
        <v>15451</v>
      </c>
      <c r="L2578" s="3" t="s">
        <v>14680</v>
      </c>
      <c r="M2578" s="13"/>
      <c r="N2578" s="3" t="s">
        <v>14680</v>
      </c>
      <c r="O2578" s="3" t="s">
        <v>14680</v>
      </c>
      <c r="P2578" s="166"/>
      <c r="Q2578" s="166"/>
      <c r="R2578" s="173"/>
      <c r="S2578" s="167"/>
      <c r="T2578" s="167"/>
      <c r="U2578" s="167"/>
      <c r="V2578" s="173"/>
    </row>
    <row r="2579" spans="1:22" ht="33.75" customHeight="1">
      <c r="A2579" s="15">
        <v>46100</v>
      </c>
      <c r="B2579" s="7">
        <v>46341</v>
      </c>
      <c r="C2579" s="4" t="s">
        <v>20005</v>
      </c>
      <c r="D2579" s="5" t="s">
        <v>20006</v>
      </c>
      <c r="E2579" s="176" t="str">
        <f t="shared" si="127"/>
        <v>46341</v>
      </c>
      <c r="F2579" s="181">
        <f>IFERROR(VLOOKUP(D2579,'TPMS-auto'!A:J, 10,0), "Not-in-TPMS")</f>
        <v>8325474186</v>
      </c>
      <c r="G2579" s="181" t="str">
        <f>IFERROR(VLOOKUP(D2579,'TPMS-auto'!A:J,6,0),"Not-in-TPMS")</f>
        <v>046360</v>
      </c>
      <c r="H2579" s="6" t="s">
        <v>14676</v>
      </c>
      <c r="I2579" s="2" t="s">
        <v>20750</v>
      </c>
      <c r="J2579" s="3" t="s">
        <v>20751</v>
      </c>
      <c r="K2579" s="3" t="s">
        <v>15451</v>
      </c>
      <c r="L2579" s="3" t="s">
        <v>14680</v>
      </c>
      <c r="M2579" s="13"/>
      <c r="N2579" s="3" t="s">
        <v>14680</v>
      </c>
      <c r="O2579" s="3" t="s">
        <v>14680</v>
      </c>
      <c r="P2579" s="166"/>
      <c r="Q2579" s="166"/>
      <c r="R2579" s="173"/>
      <c r="S2579" s="167"/>
      <c r="T2579" s="167"/>
      <c r="U2579" s="167"/>
      <c r="V2579" s="173"/>
    </row>
    <row r="2580" spans="1:22" ht="33.75" customHeight="1">
      <c r="A2580" s="15">
        <v>46101</v>
      </c>
      <c r="B2580" s="7">
        <v>36459</v>
      </c>
      <c r="C2580" s="4" t="s">
        <v>17833</v>
      </c>
      <c r="D2580" s="5" t="s">
        <v>17834</v>
      </c>
      <c r="E2580" s="176" t="str">
        <f t="shared" si="127"/>
        <v>36459</v>
      </c>
      <c r="F2580" s="181">
        <f>IFERROR(VLOOKUP(D2580,'TPMS-auto'!A:J, 10,0), "Not-in-TPMS")</f>
        <v>9193444283</v>
      </c>
      <c r="G2580" s="181" t="str">
        <f>IFERROR(VLOOKUP(D2580,'TPMS-auto'!A:J,6,0),"Not-in-TPMS")</f>
        <v>036459</v>
      </c>
      <c r="H2580" s="6">
        <v>46093</v>
      </c>
      <c r="I2580" s="2" t="s">
        <v>20589</v>
      </c>
      <c r="J2580" s="3" t="s">
        <v>20752</v>
      </c>
      <c r="K2580" s="3" t="s">
        <v>15451</v>
      </c>
      <c r="L2580" s="3" t="s">
        <v>14680</v>
      </c>
      <c r="M2580" s="13"/>
      <c r="N2580" s="3" t="s">
        <v>14680</v>
      </c>
      <c r="O2580" s="3" t="s">
        <v>14680</v>
      </c>
      <c r="P2580" s="166"/>
      <c r="Q2580" s="166"/>
      <c r="R2580" s="173"/>
      <c r="S2580" s="167"/>
      <c r="T2580" s="167"/>
      <c r="U2580" s="167"/>
      <c r="V2580" s="173"/>
    </row>
    <row r="2581" spans="1:22" ht="33.75" customHeight="1">
      <c r="A2581" s="15">
        <v>46101</v>
      </c>
      <c r="B2581" s="7">
        <v>47156</v>
      </c>
      <c r="C2581" s="4" t="s">
        <v>19999</v>
      </c>
      <c r="D2581" s="5" t="s">
        <v>14824</v>
      </c>
      <c r="E2581" s="176" t="str">
        <f t="shared" si="127"/>
        <v>47156</v>
      </c>
      <c r="F2581" s="181">
        <f>IFERROR(VLOOKUP(D2581,'TPMS-auto'!A:J, 10,0), "Not-in-TPMS")</f>
        <v>2514960693</v>
      </c>
      <c r="G2581" s="181">
        <f>IFERROR(VLOOKUP(D2581,'TPMS-auto'!A:J,6,0),"Not-in-TPMS")</f>
        <v>0</v>
      </c>
      <c r="H2581" s="6">
        <v>46070</v>
      </c>
      <c r="I2581" s="2" t="s">
        <v>20000</v>
      </c>
      <c r="J2581" s="3" t="s">
        <v>20753</v>
      </c>
      <c r="K2581" s="3" t="s">
        <v>15451</v>
      </c>
      <c r="L2581" s="3" t="s">
        <v>14680</v>
      </c>
      <c r="M2581" s="13"/>
      <c r="N2581" s="3" t="s">
        <v>14680</v>
      </c>
      <c r="O2581" s="3" t="s">
        <v>14680</v>
      </c>
      <c r="P2581" s="166"/>
      <c r="Q2581" s="166"/>
      <c r="R2581" s="173"/>
      <c r="S2581" s="167"/>
      <c r="T2581" s="167"/>
      <c r="U2581" s="167"/>
      <c r="V2581" s="173"/>
    </row>
    <row r="2582" spans="1:22" ht="33.75" customHeight="1">
      <c r="A2582" s="15">
        <v>46101</v>
      </c>
      <c r="B2582" s="7">
        <v>47420</v>
      </c>
      <c r="C2582" s="4" t="s">
        <v>20651</v>
      </c>
      <c r="D2582" s="5" t="s">
        <v>16809</v>
      </c>
      <c r="E2582" s="176" t="str">
        <f t="shared" si="127"/>
        <v>47420</v>
      </c>
      <c r="F2582" s="181">
        <f>IFERROR(VLOOKUP(D2582,'TPMS-auto'!A:J, 10,0), "Not-in-TPMS")</f>
        <v>6789390786</v>
      </c>
      <c r="G2582" s="181" t="str">
        <f>IFERROR(VLOOKUP(D2582,'TPMS-auto'!A:J,6,0),"Not-in-TPMS")</f>
        <v>047420</v>
      </c>
      <c r="H2582" s="6" t="s">
        <v>14676</v>
      </c>
      <c r="I2582" s="2" t="s">
        <v>20754</v>
      </c>
      <c r="J2582" s="3" t="s">
        <v>19329</v>
      </c>
      <c r="K2582" s="3" t="s">
        <v>15451</v>
      </c>
      <c r="L2582" s="3" t="s">
        <v>14680</v>
      </c>
      <c r="M2582" s="13"/>
      <c r="N2582" s="3" t="s">
        <v>14680</v>
      </c>
      <c r="O2582" s="3" t="s">
        <v>14680</v>
      </c>
      <c r="P2582" s="166"/>
      <c r="Q2582" s="166"/>
      <c r="R2582" s="173"/>
      <c r="S2582" s="167"/>
      <c r="T2582" s="167"/>
      <c r="U2582" s="167"/>
      <c r="V2582" s="173"/>
    </row>
    <row r="2583" spans="1:22" ht="33.75" customHeight="1">
      <c r="A2583" s="15">
        <v>46101</v>
      </c>
      <c r="B2583" s="7">
        <v>61208</v>
      </c>
      <c r="C2583" s="4" t="s">
        <v>20755</v>
      </c>
      <c r="D2583" s="5" t="s">
        <v>748</v>
      </c>
      <c r="E2583" s="176" t="str">
        <f t="shared" si="127"/>
        <v>61208</v>
      </c>
      <c r="F2583" s="181">
        <f>IFERROR(VLOOKUP(D2583,'TPMS-auto'!A:J, 10,0), "Not-in-TPMS")</f>
        <v>8167249181</v>
      </c>
      <c r="G2583" s="181" t="str">
        <f>IFERROR(VLOOKUP(D2583,'TPMS-auto'!A:J,6,0),"Not-in-TPMS")</f>
        <v>061208</v>
      </c>
      <c r="H2583" s="6" t="s">
        <v>14676</v>
      </c>
      <c r="I2583" s="2"/>
      <c r="J2583" s="3"/>
      <c r="K2583" s="3"/>
      <c r="L2583" s="3"/>
      <c r="M2583" s="13"/>
      <c r="N2583" s="3" t="s">
        <v>14680</v>
      </c>
      <c r="O2583" s="3" t="s">
        <v>14680</v>
      </c>
      <c r="P2583" s="166"/>
      <c r="Q2583" s="166"/>
      <c r="R2583" s="173"/>
      <c r="S2583" s="167"/>
      <c r="T2583" s="167"/>
      <c r="U2583" s="167"/>
      <c r="V2583" s="173"/>
    </row>
    <row r="2584" spans="1:22" ht="33.75" customHeight="1">
      <c r="A2584" s="15">
        <v>46101</v>
      </c>
      <c r="B2584" s="7">
        <v>61362</v>
      </c>
      <c r="C2584" s="4" t="s">
        <v>15897</v>
      </c>
      <c r="D2584" s="5" t="s">
        <v>14051</v>
      </c>
      <c r="E2584" s="176" t="str">
        <f t="shared" si="127"/>
        <v>61362</v>
      </c>
      <c r="F2584" s="181">
        <f>IFERROR(VLOOKUP(D2584,'TPMS-auto'!A:J, 10,0), "Not-in-TPMS")</f>
        <v>2148920358</v>
      </c>
      <c r="G2584" s="181" t="str">
        <f>IFERROR(VLOOKUP(D2584,'TPMS-auto'!A:J,6,0),"Not-in-TPMS")</f>
        <v>061362</v>
      </c>
      <c r="H2584" s="6" t="s">
        <v>14676</v>
      </c>
      <c r="I2584" s="2" t="s">
        <v>20756</v>
      </c>
      <c r="J2584" s="3" t="s">
        <v>20757</v>
      </c>
      <c r="K2584" s="3" t="s">
        <v>15451</v>
      </c>
      <c r="L2584" s="3" t="s">
        <v>14680</v>
      </c>
      <c r="M2584" s="13"/>
      <c r="N2584" s="3" t="s">
        <v>14680</v>
      </c>
      <c r="O2584" s="3" t="s">
        <v>14680</v>
      </c>
      <c r="P2584" s="166"/>
      <c r="Q2584" s="166"/>
      <c r="R2584" s="173"/>
      <c r="S2584" s="167"/>
      <c r="T2584" s="167"/>
      <c r="U2584" s="167"/>
      <c r="V2584" s="173"/>
    </row>
    <row r="2585" spans="1:22" ht="33.75" customHeight="1">
      <c r="A2585" s="15">
        <v>46101</v>
      </c>
      <c r="B2585" s="7">
        <v>61391</v>
      </c>
      <c r="C2585" s="4" t="s">
        <v>16834</v>
      </c>
      <c r="D2585" s="5" t="s">
        <v>1088</v>
      </c>
      <c r="E2585" s="176" t="str">
        <f t="shared" si="127"/>
        <v>61391</v>
      </c>
      <c r="F2585" s="181">
        <f>IFERROR(VLOOKUP(D2585,'TPMS-auto'!A:J, 10,0), "Not-in-TPMS")</f>
        <v>9549954794</v>
      </c>
      <c r="G2585" s="181" t="str">
        <f>IFERROR(VLOOKUP(D2585,'TPMS-auto'!A:J,6,0),"Not-in-TPMS")</f>
        <v>061391</v>
      </c>
      <c r="H2585" s="6">
        <v>46097</v>
      </c>
      <c r="I2585" s="2" t="s">
        <v>20758</v>
      </c>
      <c r="J2585" s="3" t="s">
        <v>19952</v>
      </c>
      <c r="K2585" s="3" t="s">
        <v>15451</v>
      </c>
      <c r="L2585" s="3" t="s">
        <v>14680</v>
      </c>
      <c r="M2585" s="13"/>
      <c r="N2585" s="3" t="s">
        <v>14680</v>
      </c>
      <c r="O2585" s="3" t="s">
        <v>14680</v>
      </c>
      <c r="P2585" s="166"/>
      <c r="Q2585" s="166"/>
      <c r="R2585" s="173"/>
      <c r="S2585" s="167"/>
      <c r="T2585" s="167"/>
      <c r="U2585" s="167"/>
      <c r="V2585" s="173"/>
    </row>
    <row r="2586" spans="1:22" ht="33.75" customHeight="1">
      <c r="A2586" s="15">
        <v>46101</v>
      </c>
      <c r="B2586" s="7">
        <v>22161</v>
      </c>
      <c r="C2586" s="4" t="s">
        <v>20615</v>
      </c>
      <c r="D2586" s="5" t="s">
        <v>20616</v>
      </c>
      <c r="E2586" s="176" t="str">
        <f t="shared" si="127"/>
        <v>22161</v>
      </c>
      <c r="F2586" s="181" t="str">
        <f>IFERROR(VLOOKUP(D2586,'TPMS-auto'!A:J, 10,0), "Not-in-TPMS")</f>
        <v>Not-in-TPMS</v>
      </c>
      <c r="G2586" s="181" t="str">
        <f>IFERROR(VLOOKUP(D2586,'TPMS-auto'!A:J,6,0),"Not-in-TPMS")</f>
        <v>Not-in-TPMS</v>
      </c>
      <c r="H2586" s="6">
        <v>46097</v>
      </c>
      <c r="I2586" s="2" t="s">
        <v>20759</v>
      </c>
      <c r="J2586" s="3" t="s">
        <v>20760</v>
      </c>
      <c r="K2586" s="3" t="s">
        <v>15451</v>
      </c>
      <c r="L2586" s="3" t="s">
        <v>14680</v>
      </c>
      <c r="M2586" s="13"/>
      <c r="N2586" s="3" t="s">
        <v>14680</v>
      </c>
      <c r="O2586" s="3" t="s">
        <v>14680</v>
      </c>
      <c r="P2586" s="166"/>
      <c r="Q2586" s="166"/>
      <c r="R2586" s="173"/>
      <c r="S2586" s="167"/>
      <c r="T2586" s="167"/>
      <c r="U2586" s="167"/>
      <c r="V2586" s="173"/>
    </row>
    <row r="2587" spans="1:22" ht="33.75" customHeight="1">
      <c r="A2587" s="15">
        <v>46101</v>
      </c>
      <c r="B2587" s="7">
        <v>61523</v>
      </c>
      <c r="C2587" s="4" t="s">
        <v>20761</v>
      </c>
      <c r="D2587" s="5" t="s">
        <v>7587</v>
      </c>
      <c r="E2587" s="176" t="str">
        <f t="shared" si="127"/>
        <v>61523</v>
      </c>
      <c r="F2587" s="181">
        <f>IFERROR(VLOOKUP(D2587,'TPMS-auto'!A:J, 10,0), "Not-in-TPMS")</f>
        <v>3105975345</v>
      </c>
      <c r="G2587" s="181" t="str">
        <f>IFERROR(VLOOKUP(D2587,'TPMS-auto'!A:J,6,0),"Not-in-TPMS")</f>
        <v>061523</v>
      </c>
      <c r="H2587" s="6" t="s">
        <v>14676</v>
      </c>
      <c r="I2587" s="2" t="s">
        <v>20762</v>
      </c>
      <c r="J2587" s="3" t="s">
        <v>20763</v>
      </c>
      <c r="K2587" s="3" t="s">
        <v>15451</v>
      </c>
      <c r="L2587" s="3" t="s">
        <v>14680</v>
      </c>
      <c r="M2587" s="13"/>
      <c r="N2587" s="3" t="s">
        <v>14680</v>
      </c>
      <c r="O2587" s="3" t="s">
        <v>14680</v>
      </c>
      <c r="P2587" s="166"/>
      <c r="Q2587" s="166"/>
      <c r="R2587" s="173"/>
      <c r="S2587" s="167"/>
      <c r="T2587" s="167"/>
      <c r="U2587" s="167"/>
      <c r="V2587" s="173"/>
    </row>
    <row r="2588" spans="1:22" ht="33.75" customHeight="1">
      <c r="A2588" s="15">
        <v>46101</v>
      </c>
      <c r="B2588" s="7">
        <v>21810</v>
      </c>
      <c r="C2588" s="4" t="s">
        <v>20764</v>
      </c>
      <c r="D2588" s="5" t="s">
        <v>20765</v>
      </c>
      <c r="E2588" s="176" t="str">
        <f t="shared" si="127"/>
        <v>21810</v>
      </c>
      <c r="F2588" s="181">
        <f>IFERROR(VLOOKUP(D2588,'TPMS-auto'!A:J, 10,0), "Not-in-TPMS")</f>
        <v>5126652257</v>
      </c>
      <c r="G2588" s="181" t="str">
        <f>IFERROR(VLOOKUP(D2588,'TPMS-auto'!A:J,6,0),"Not-in-TPMS")</f>
        <v>021810</v>
      </c>
      <c r="H2588" s="6" t="s">
        <v>14676</v>
      </c>
      <c r="I2588" s="2" t="s">
        <v>19738</v>
      </c>
      <c r="J2588" s="3" t="s">
        <v>20550</v>
      </c>
      <c r="K2588" s="3" t="s">
        <v>15451</v>
      </c>
      <c r="L2588" s="3" t="s">
        <v>14680</v>
      </c>
      <c r="M2588" s="13"/>
      <c r="N2588" s="3" t="s">
        <v>14680</v>
      </c>
      <c r="O2588" s="3" t="s">
        <v>14680</v>
      </c>
      <c r="P2588" s="166"/>
      <c r="Q2588" s="166"/>
      <c r="R2588" s="173"/>
      <c r="S2588" s="167"/>
      <c r="T2588" s="167"/>
      <c r="U2588" s="167"/>
      <c r="V2588" s="173"/>
    </row>
    <row r="2589" spans="1:22" ht="33.75" customHeight="1">
      <c r="A2589" s="15">
        <v>46101</v>
      </c>
      <c r="B2589" s="7">
        <v>21214</v>
      </c>
      <c r="C2589" s="4" t="s">
        <v>17102</v>
      </c>
      <c r="D2589" s="5" t="s">
        <v>16583</v>
      </c>
      <c r="E2589" s="176" t="str">
        <f t="shared" si="127"/>
        <v>21214</v>
      </c>
      <c r="F2589" s="181">
        <f>IFERROR(VLOOKUP(D2589,'TPMS-auto'!A:J, 10,0), "Not-in-TPMS")</f>
        <v>2569623009</v>
      </c>
      <c r="G2589" s="181" t="str">
        <f>IFERROR(VLOOKUP(D2589,'TPMS-auto'!A:J,6,0),"Not-in-TPMS")</f>
        <v>046708</v>
      </c>
      <c r="H2589" s="6" t="s">
        <v>14676</v>
      </c>
      <c r="I2589" s="2" t="s">
        <v>20766</v>
      </c>
      <c r="J2589" s="3" t="s">
        <v>19615</v>
      </c>
      <c r="K2589" s="3" t="s">
        <v>15451</v>
      </c>
      <c r="L2589" s="3" t="s">
        <v>14680</v>
      </c>
      <c r="M2589" s="13"/>
      <c r="N2589" s="3" t="s">
        <v>14680</v>
      </c>
      <c r="O2589" s="3" t="s">
        <v>14680</v>
      </c>
      <c r="P2589" s="166"/>
      <c r="Q2589" s="166"/>
      <c r="R2589" s="173"/>
      <c r="S2589" s="167"/>
      <c r="T2589" s="167"/>
      <c r="U2589" s="167"/>
      <c r="V2589" s="173"/>
    </row>
    <row r="2590" spans="1:22" ht="33.75" customHeight="1">
      <c r="A2590" s="15">
        <v>46101</v>
      </c>
      <c r="B2590" s="7">
        <v>37306</v>
      </c>
      <c r="C2590" s="4" t="s">
        <v>19377</v>
      </c>
      <c r="D2590" s="5" t="s">
        <v>15386</v>
      </c>
      <c r="E2590" s="176" t="str">
        <f t="shared" si="127"/>
        <v>37306</v>
      </c>
      <c r="F2590" s="181">
        <f>IFERROR(VLOOKUP(D2590,'TPMS-auto'!A:J, 10,0), "Not-in-TPMS")</f>
        <v>5856644977</v>
      </c>
      <c r="G2590" s="181" t="str">
        <f>IFERROR(VLOOKUP(D2590,'TPMS-auto'!A:J,6,0),"Not-in-TPMS")</f>
        <v>037306</v>
      </c>
      <c r="H2590" s="6">
        <v>46097</v>
      </c>
      <c r="I2590" s="2" t="s">
        <v>18963</v>
      </c>
      <c r="J2590" s="3" t="s">
        <v>20767</v>
      </c>
      <c r="K2590" s="3" t="s">
        <v>15451</v>
      </c>
      <c r="L2590" s="3" t="s">
        <v>14680</v>
      </c>
      <c r="M2590" s="13"/>
      <c r="N2590" s="3" t="s">
        <v>14680</v>
      </c>
      <c r="O2590" s="3" t="s">
        <v>14680</v>
      </c>
      <c r="P2590" s="166"/>
      <c r="Q2590" s="166"/>
      <c r="R2590" s="173"/>
      <c r="S2590" s="167"/>
      <c r="T2590" s="167"/>
      <c r="U2590" s="167"/>
      <c r="V2590" s="173"/>
    </row>
    <row r="2591" spans="1:22" ht="33.75" customHeight="1">
      <c r="A2591" s="15">
        <v>46101</v>
      </c>
      <c r="B2591" s="7">
        <v>21107</v>
      </c>
      <c r="C2591" s="4" t="s">
        <v>20768</v>
      </c>
      <c r="D2591" s="5" t="s">
        <v>10710</v>
      </c>
      <c r="E2591" s="176" t="str">
        <f t="shared" si="127"/>
        <v>21107</v>
      </c>
      <c r="F2591" s="181">
        <f>IFERROR(VLOOKUP(D2591,'TPMS-auto'!A:J, 10,0), "Not-in-TPMS")</f>
        <v>6264616008</v>
      </c>
      <c r="G2591" s="181" t="str">
        <f>IFERROR(VLOOKUP(D2591,'TPMS-auto'!A:J,6,0),"Not-in-TPMS")</f>
        <v>021107</v>
      </c>
      <c r="H2591" s="6" t="s">
        <v>14676</v>
      </c>
      <c r="I2591" s="2" t="s">
        <v>20769</v>
      </c>
      <c r="J2591" s="3" t="s">
        <v>20770</v>
      </c>
      <c r="K2591" s="3" t="s">
        <v>15451</v>
      </c>
      <c r="L2591" s="3" t="s">
        <v>14680</v>
      </c>
      <c r="M2591" s="13"/>
      <c r="N2591" s="3" t="s">
        <v>14680</v>
      </c>
      <c r="O2591" s="3" t="s">
        <v>14680</v>
      </c>
      <c r="P2591" s="166"/>
      <c r="Q2591" s="166"/>
      <c r="R2591" s="173"/>
      <c r="S2591" s="167"/>
      <c r="T2591" s="167"/>
      <c r="U2591" s="167"/>
      <c r="V2591" s="173"/>
    </row>
    <row r="2592" spans="1:22" ht="33.75" customHeight="1">
      <c r="A2592" s="15">
        <v>46101</v>
      </c>
      <c r="B2592" s="7">
        <v>46550</v>
      </c>
      <c r="C2592" s="4" t="s">
        <v>20771</v>
      </c>
      <c r="D2592" s="5" t="s">
        <v>8410</v>
      </c>
      <c r="E2592" s="176" t="str">
        <f t="shared" si="127"/>
        <v>46550</v>
      </c>
      <c r="F2592" s="181">
        <f>IFERROR(VLOOKUP(D2592,'TPMS-auto'!A:J, 10,0), "Not-in-TPMS")</f>
        <v>7172479651</v>
      </c>
      <c r="G2592" s="181" t="str">
        <f>IFERROR(VLOOKUP(D2592,'TPMS-auto'!A:J,6,0),"Not-in-TPMS")</f>
        <v>046550</v>
      </c>
      <c r="H2592" s="6" t="s">
        <v>14676</v>
      </c>
      <c r="I2592" s="2" t="s">
        <v>20772</v>
      </c>
      <c r="J2592" s="3" t="s">
        <v>20773</v>
      </c>
      <c r="K2592" s="3" t="s">
        <v>15451</v>
      </c>
      <c r="L2592" s="3" t="s">
        <v>14680</v>
      </c>
      <c r="M2592" s="13"/>
      <c r="N2592" s="3" t="s">
        <v>14680</v>
      </c>
      <c r="O2592" s="3" t="s">
        <v>14680</v>
      </c>
      <c r="P2592" s="166"/>
      <c r="Q2592" s="166"/>
      <c r="R2592" s="173"/>
      <c r="S2592" s="167"/>
      <c r="T2592" s="167"/>
      <c r="U2592" s="167"/>
      <c r="V2592" s="173"/>
    </row>
    <row r="2593" spans="1:22" ht="33.75" customHeight="1">
      <c r="A2593" s="15">
        <v>46101</v>
      </c>
      <c r="B2593" s="7">
        <v>23540</v>
      </c>
      <c r="C2593" s="4" t="s">
        <v>20249</v>
      </c>
      <c r="D2593" s="5" t="s">
        <v>20250</v>
      </c>
      <c r="E2593" s="176" t="str">
        <f t="shared" si="127"/>
        <v>23540</v>
      </c>
      <c r="F2593" s="181" t="str">
        <f>IFERROR(VLOOKUP(D2593,'TPMS-auto'!A:J, 10,0), "Not-in-TPMS")</f>
        <v>Not-in-TPMS</v>
      </c>
      <c r="G2593" s="181" t="str">
        <f>IFERROR(VLOOKUP(D2593,'TPMS-auto'!A:J,6,0),"Not-in-TPMS")</f>
        <v>Not-in-TPMS</v>
      </c>
      <c r="H2593" s="6">
        <v>46090</v>
      </c>
      <c r="I2593" s="2" t="s">
        <v>20774</v>
      </c>
      <c r="J2593" s="3" t="s">
        <v>20775</v>
      </c>
      <c r="K2593" s="3" t="s">
        <v>15451</v>
      </c>
      <c r="L2593" s="3" t="s">
        <v>14680</v>
      </c>
      <c r="M2593" s="13"/>
      <c r="N2593" s="3" t="s">
        <v>14680</v>
      </c>
      <c r="O2593" s="3" t="s">
        <v>14680</v>
      </c>
      <c r="P2593" s="166"/>
      <c r="Q2593" s="166"/>
      <c r="R2593" s="173"/>
      <c r="S2593" s="167"/>
      <c r="T2593" s="167"/>
      <c r="U2593" s="167"/>
      <c r="V2593" s="173"/>
    </row>
    <row r="2594" spans="1:22" ht="33.75" customHeight="1">
      <c r="A2594" s="15">
        <v>46101</v>
      </c>
      <c r="B2594" s="7">
        <v>21223</v>
      </c>
      <c r="C2594" s="4" t="s">
        <v>19481</v>
      </c>
      <c r="D2594" s="5" t="s">
        <v>19482</v>
      </c>
      <c r="E2594" s="176" t="str">
        <f t="shared" si="127"/>
        <v>21223</v>
      </c>
      <c r="F2594" s="181">
        <f>IFERROR(VLOOKUP(D2594,'TPMS-auto'!A:J, 10,0), "Not-in-TPMS")</f>
        <v>4043134778</v>
      </c>
      <c r="G2594" s="181" t="str">
        <f>IFERROR(VLOOKUP(D2594,'TPMS-auto'!A:J,6,0),"Not-in-TPMS")</f>
        <v>021223</v>
      </c>
      <c r="H2594" s="6" t="s">
        <v>14676</v>
      </c>
      <c r="I2594" s="2" t="s">
        <v>20776</v>
      </c>
      <c r="J2594" s="3" t="s">
        <v>20777</v>
      </c>
      <c r="K2594" s="3" t="s">
        <v>15451</v>
      </c>
      <c r="L2594" s="3" t="s">
        <v>14680</v>
      </c>
      <c r="M2594" s="13"/>
      <c r="N2594" s="3" t="s">
        <v>14680</v>
      </c>
      <c r="O2594" s="3" t="s">
        <v>14680</v>
      </c>
      <c r="P2594" s="166"/>
      <c r="Q2594" s="166"/>
      <c r="R2594" s="173"/>
      <c r="S2594" s="167"/>
      <c r="T2594" s="167"/>
      <c r="U2594" s="167"/>
      <c r="V2594" s="173"/>
    </row>
    <row r="2595" spans="1:22" ht="33.75" customHeight="1">
      <c r="A2595" s="15">
        <v>46101</v>
      </c>
      <c r="B2595" s="7">
        <v>24056</v>
      </c>
      <c r="C2595" s="4" t="s">
        <v>19023</v>
      </c>
      <c r="D2595" s="5" t="s">
        <v>12305</v>
      </c>
      <c r="E2595" s="176" t="str">
        <f t="shared" si="127"/>
        <v>24056</v>
      </c>
      <c r="F2595" s="181">
        <f>IFERROR(VLOOKUP(D2595,'TPMS-auto'!A:J, 10,0), "Not-in-TPMS")</f>
        <v>9094026031</v>
      </c>
      <c r="G2595" s="181" t="str">
        <f>IFERROR(VLOOKUP(D2595,'TPMS-auto'!A:J,6,0),"Not-in-TPMS")</f>
        <v>024056</v>
      </c>
      <c r="H2595" s="6">
        <v>46097</v>
      </c>
      <c r="I2595" s="2" t="s">
        <v>19024</v>
      </c>
      <c r="J2595" s="3" t="s">
        <v>20417</v>
      </c>
      <c r="K2595" s="3" t="s">
        <v>14679</v>
      </c>
      <c r="L2595" s="3" t="s">
        <v>14680</v>
      </c>
      <c r="M2595" s="13"/>
      <c r="N2595" s="3" t="s">
        <v>14680</v>
      </c>
      <c r="O2595" s="3" t="s">
        <v>14680</v>
      </c>
      <c r="P2595" s="166"/>
      <c r="Q2595" s="166"/>
      <c r="R2595" s="173"/>
      <c r="S2595" s="167"/>
      <c r="T2595" s="167"/>
      <c r="U2595" s="167"/>
      <c r="V2595" s="173"/>
    </row>
    <row r="2596" spans="1:22" ht="33.75" customHeight="1">
      <c r="A2596" s="15">
        <v>46101</v>
      </c>
      <c r="B2596" s="7">
        <v>46044</v>
      </c>
      <c r="C2596" s="4" t="s">
        <v>19652</v>
      </c>
      <c r="D2596" s="5" t="s">
        <v>19653</v>
      </c>
      <c r="E2596" s="176" t="str">
        <f t="shared" si="127"/>
        <v>46044</v>
      </c>
      <c r="F2596" s="181" t="str">
        <f>IFERROR(VLOOKUP(D2596,'TPMS-auto'!A:J, 10,0), "Not-in-TPMS")</f>
        <v>Not-in-TPMS</v>
      </c>
      <c r="G2596" s="181" t="str">
        <f>IFERROR(VLOOKUP(D2596,'TPMS-auto'!A:J,6,0),"Not-in-TPMS")</f>
        <v>Not-in-TPMS</v>
      </c>
      <c r="H2596" s="6" t="s">
        <v>14676</v>
      </c>
      <c r="I2596" s="2" t="s">
        <v>20778</v>
      </c>
      <c r="J2596" s="3" t="s">
        <v>20779</v>
      </c>
      <c r="K2596" s="3" t="s">
        <v>14679</v>
      </c>
      <c r="L2596" s="3" t="s">
        <v>14680</v>
      </c>
      <c r="M2596" s="13"/>
      <c r="N2596" s="3" t="s">
        <v>14680</v>
      </c>
      <c r="O2596" s="3" t="s">
        <v>14680</v>
      </c>
      <c r="P2596" s="166"/>
      <c r="Q2596" s="166"/>
      <c r="R2596" s="173"/>
      <c r="S2596" s="167"/>
      <c r="T2596" s="167"/>
      <c r="U2596" s="167"/>
      <c r="V2596" s="173"/>
    </row>
    <row r="2597" spans="1:22" ht="33.75" customHeight="1">
      <c r="A2597" s="15">
        <v>46102</v>
      </c>
      <c r="B2597" s="7">
        <v>37409</v>
      </c>
      <c r="C2597" s="4" t="s">
        <v>17982</v>
      </c>
      <c r="D2597" s="5" t="s">
        <v>17983</v>
      </c>
      <c r="E2597" s="176" t="str">
        <f t="shared" si="127"/>
        <v>37409</v>
      </c>
      <c r="F2597" s="181">
        <f>IFERROR(VLOOKUP(D2597,'TPMS-auto'!A:J, 10,0), "Not-in-TPMS")</f>
        <v>7087963927</v>
      </c>
      <c r="G2597" s="181" t="str">
        <f>IFERROR(VLOOKUP(D2597,'TPMS-auto'!A:J,6,0),"Not-in-TPMS")</f>
        <v>037409</v>
      </c>
      <c r="H2597" s="6" t="s">
        <v>14676</v>
      </c>
      <c r="I2597" s="2" t="s">
        <v>20780</v>
      </c>
      <c r="J2597" s="3" t="s">
        <v>20781</v>
      </c>
      <c r="K2597" s="3" t="s">
        <v>14679</v>
      </c>
      <c r="L2597" s="3" t="s">
        <v>14680</v>
      </c>
      <c r="M2597" s="13"/>
      <c r="N2597" s="3" t="s">
        <v>14680</v>
      </c>
      <c r="O2597" s="3" t="s">
        <v>14680</v>
      </c>
      <c r="P2597" s="166"/>
      <c r="Q2597" s="166"/>
      <c r="R2597" s="173"/>
      <c r="S2597" s="167"/>
      <c r="T2597" s="167"/>
      <c r="U2597" s="167"/>
      <c r="V2597" s="173"/>
    </row>
    <row r="2598" spans="1:22" ht="33.75" customHeight="1">
      <c r="A2598" s="15">
        <v>46104</v>
      </c>
      <c r="B2598" s="7">
        <v>36096</v>
      </c>
      <c r="C2598" s="4" t="s">
        <v>19343</v>
      </c>
      <c r="D2598" s="5" t="s">
        <v>7397</v>
      </c>
      <c r="E2598" s="176" t="str">
        <f t="shared" si="127"/>
        <v>36096</v>
      </c>
      <c r="F2598" s="181">
        <f>IFERROR(VLOOKUP(D2598,'TPMS-auto'!A:J, 10,0), "Not-in-TPMS")</f>
        <v>6122718135</v>
      </c>
      <c r="G2598" s="181" t="str">
        <f>IFERROR(VLOOKUP(D2598,'TPMS-auto'!A:J,6,0),"Not-in-TPMS")</f>
        <v>036096</v>
      </c>
      <c r="H2598" s="6">
        <v>46097</v>
      </c>
      <c r="I2598" s="2"/>
      <c r="J2598" s="3" t="s">
        <v>17928</v>
      </c>
      <c r="K2598" s="3"/>
      <c r="L2598" s="3"/>
      <c r="M2598" s="13"/>
      <c r="N2598" s="3" t="s">
        <v>14680</v>
      </c>
      <c r="O2598" s="3" t="s">
        <v>14680</v>
      </c>
      <c r="P2598" s="166"/>
      <c r="Q2598" s="166"/>
      <c r="R2598" s="173"/>
      <c r="S2598" s="167"/>
      <c r="T2598" s="167"/>
      <c r="U2598" s="167"/>
      <c r="V2598" s="173"/>
    </row>
    <row r="2599" spans="1:22" ht="33.75" customHeight="1">
      <c r="A2599" s="15">
        <v>46104</v>
      </c>
      <c r="B2599" s="7">
        <v>46372</v>
      </c>
      <c r="C2599" s="4" t="s">
        <v>20096</v>
      </c>
      <c r="D2599" s="5" t="s">
        <v>20097</v>
      </c>
      <c r="E2599" s="176" t="str">
        <f t="shared" si="127"/>
        <v>46372</v>
      </c>
      <c r="F2599" s="181" t="str">
        <f>IFERROR(VLOOKUP(D2599,'TPMS-auto'!A:J, 10,0), "Not-in-TPMS")</f>
        <v>Not-in-TPMS</v>
      </c>
      <c r="G2599" s="181" t="str">
        <f>IFERROR(VLOOKUP(D2599,'TPMS-auto'!A:J,6,0),"Not-in-TPMS")</f>
        <v>Not-in-TPMS</v>
      </c>
      <c r="H2599" s="6">
        <v>46091</v>
      </c>
      <c r="I2599" s="2" t="s">
        <v>20482</v>
      </c>
      <c r="J2599" s="3" t="s">
        <v>20782</v>
      </c>
      <c r="K2599" s="3" t="s">
        <v>14679</v>
      </c>
      <c r="L2599" s="3" t="s">
        <v>14680</v>
      </c>
      <c r="M2599" s="13"/>
      <c r="N2599" s="3" t="s">
        <v>14680</v>
      </c>
      <c r="O2599" s="3" t="s">
        <v>14680</v>
      </c>
      <c r="P2599" s="166"/>
      <c r="Q2599" s="166"/>
      <c r="R2599" s="173"/>
      <c r="S2599" s="167"/>
      <c r="T2599" s="167"/>
      <c r="U2599" s="167"/>
      <c r="V2599" s="173"/>
    </row>
    <row r="2600" spans="1:22" ht="33.75" customHeight="1">
      <c r="A2600" s="15">
        <v>46104</v>
      </c>
      <c r="B2600" s="7">
        <v>46896</v>
      </c>
      <c r="C2600" s="4" t="s">
        <v>20783</v>
      </c>
      <c r="D2600" s="5" t="s">
        <v>20784</v>
      </c>
      <c r="E2600" s="176" t="str">
        <f t="shared" si="127"/>
        <v>46896</v>
      </c>
      <c r="F2600" s="181" t="str">
        <f>IFERROR(VLOOKUP(D2600,'TPMS-auto'!A:J, 10,0), "Not-in-TPMS")</f>
        <v>Not-in-TPMS</v>
      </c>
      <c r="G2600" s="181" t="str">
        <f>IFERROR(VLOOKUP(D2600,'TPMS-auto'!A:J,6,0),"Not-in-TPMS")</f>
        <v>Not-in-TPMS</v>
      </c>
      <c r="H2600" s="6" t="s">
        <v>14676</v>
      </c>
      <c r="I2600" s="2" t="s">
        <v>20785</v>
      </c>
      <c r="J2600" s="3" t="s">
        <v>19592</v>
      </c>
      <c r="K2600" s="3" t="s">
        <v>14679</v>
      </c>
      <c r="L2600" s="3" t="s">
        <v>14680</v>
      </c>
      <c r="M2600" s="13"/>
      <c r="N2600" s="3" t="s">
        <v>14680</v>
      </c>
      <c r="O2600" s="3" t="s">
        <v>14680</v>
      </c>
      <c r="P2600" s="166"/>
      <c r="Q2600" s="166"/>
      <c r="R2600" s="173"/>
      <c r="S2600" s="167"/>
      <c r="T2600" s="167"/>
      <c r="U2600" s="167"/>
      <c r="V2600" s="173"/>
    </row>
    <row r="2601" spans="1:22" ht="33.75" customHeight="1">
      <c r="A2601" s="15">
        <v>46104</v>
      </c>
      <c r="B2601" s="7">
        <v>46224</v>
      </c>
      <c r="C2601" s="4" t="s">
        <v>20786</v>
      </c>
      <c r="D2601" s="5" t="s">
        <v>20787</v>
      </c>
      <c r="E2601" s="176" t="str">
        <f t="shared" si="127"/>
        <v>46224</v>
      </c>
      <c r="F2601" s="181">
        <f>IFERROR(VLOOKUP(D2601,'TPMS-auto'!A:J, 10,0), "Not-in-TPMS")</f>
        <v>9158610946</v>
      </c>
      <c r="G2601" s="181" t="str">
        <f>IFERROR(VLOOKUP(D2601,'TPMS-auto'!A:J,6,0),"Not-in-TPMS")</f>
        <v>046224</v>
      </c>
      <c r="H2601" s="6" t="s">
        <v>14676</v>
      </c>
      <c r="I2601" s="2" t="s">
        <v>20788</v>
      </c>
      <c r="J2601" s="3" t="s">
        <v>16573</v>
      </c>
      <c r="K2601" s="3" t="s">
        <v>14679</v>
      </c>
      <c r="L2601" s="3" t="s">
        <v>14680</v>
      </c>
      <c r="M2601" s="13"/>
      <c r="N2601" s="3" t="s">
        <v>14680</v>
      </c>
      <c r="O2601" s="3" t="s">
        <v>14680</v>
      </c>
      <c r="P2601" s="166"/>
      <c r="Q2601" s="166"/>
      <c r="R2601" s="173"/>
      <c r="S2601" s="167"/>
      <c r="T2601" s="167"/>
      <c r="U2601" s="167"/>
      <c r="V2601" s="173"/>
    </row>
    <row r="2602" spans="1:22" ht="33.75" customHeight="1">
      <c r="A2602" s="15">
        <v>46104</v>
      </c>
      <c r="B2602" s="7">
        <v>61207</v>
      </c>
      <c r="C2602" s="4" t="s">
        <v>20360</v>
      </c>
      <c r="D2602" s="5" t="s">
        <v>20361</v>
      </c>
      <c r="E2602" s="176" t="str">
        <f t="shared" si="127"/>
        <v>61207</v>
      </c>
      <c r="F2602" s="181">
        <f>IFERROR(VLOOKUP(D2602,'TPMS-auto'!A:J, 10,0), "Not-in-TPMS")</f>
        <v>9728380505</v>
      </c>
      <c r="G2602" s="181" t="str">
        <f>IFERROR(VLOOKUP(D2602,'TPMS-auto'!A:J,6,0),"Not-in-TPMS")</f>
        <v>061207</v>
      </c>
      <c r="H2602" s="6">
        <v>46086</v>
      </c>
      <c r="I2602" s="2" t="s">
        <v>20362</v>
      </c>
      <c r="J2602" s="3" t="s">
        <v>20789</v>
      </c>
      <c r="K2602" s="3" t="s">
        <v>14679</v>
      </c>
      <c r="L2602" s="3" t="s">
        <v>14680</v>
      </c>
      <c r="M2602" s="13"/>
      <c r="N2602" s="3" t="s">
        <v>14680</v>
      </c>
      <c r="O2602" s="3" t="s">
        <v>14680</v>
      </c>
      <c r="P2602" s="166"/>
      <c r="Q2602" s="166"/>
      <c r="R2602" s="173"/>
      <c r="S2602" s="167"/>
      <c r="T2602" s="167"/>
      <c r="U2602" s="167"/>
      <c r="V2602" s="173"/>
    </row>
    <row r="2603" spans="1:22" ht="33.75" customHeight="1">
      <c r="A2603" s="15">
        <v>46104</v>
      </c>
      <c r="B2603" s="7">
        <v>22258</v>
      </c>
      <c r="C2603" s="9" t="s">
        <v>19197</v>
      </c>
      <c r="D2603" s="10" t="s">
        <v>19198</v>
      </c>
      <c r="E2603" s="176" t="str">
        <f t="shared" si="127"/>
        <v>22258</v>
      </c>
      <c r="F2603" s="181" t="str">
        <f>IFERROR(VLOOKUP(D2603,'TPMS-auto'!A:J, 10,0), "Not-in-TPMS")</f>
        <v>Not-in-TPMS</v>
      </c>
      <c r="G2603" s="181" t="str">
        <f>IFERROR(VLOOKUP(D2603,'TPMS-auto'!A:J,6,0),"Not-in-TPMS")</f>
        <v>Not-in-TPMS</v>
      </c>
      <c r="H2603" s="6">
        <v>46076</v>
      </c>
      <c r="I2603" s="2"/>
      <c r="J2603" s="3" t="s">
        <v>18811</v>
      </c>
      <c r="K2603" s="3" t="s">
        <v>14679</v>
      </c>
      <c r="L2603" s="13" t="s">
        <v>14680</v>
      </c>
      <c r="M2603" s="13"/>
      <c r="N2603" s="3" t="s">
        <v>14680</v>
      </c>
      <c r="O2603" s="3" t="s">
        <v>14680</v>
      </c>
      <c r="P2603" s="166"/>
      <c r="Q2603" s="166"/>
      <c r="R2603" s="173"/>
      <c r="S2603" s="167"/>
      <c r="T2603" s="167"/>
      <c r="U2603" s="167"/>
      <c r="V2603" s="173"/>
    </row>
    <row r="2604" spans="1:22" ht="33.75" customHeight="1">
      <c r="A2604" s="15">
        <v>46104</v>
      </c>
      <c r="B2604" s="7">
        <v>61528</v>
      </c>
      <c r="C2604" s="4" t="s">
        <v>20619</v>
      </c>
      <c r="D2604" s="5" t="s">
        <v>20620</v>
      </c>
      <c r="E2604" s="176" t="str">
        <f t="shared" si="127"/>
        <v>61528</v>
      </c>
      <c r="F2604" s="181" t="str">
        <f>IFERROR(VLOOKUP(D2604,'TPMS-auto'!A:J, 10,0), "Not-in-TPMS")</f>
        <v>Not-in-TPMS</v>
      </c>
      <c r="G2604" s="181" t="str">
        <f>IFERROR(VLOOKUP(D2604,'TPMS-auto'!A:J,6,0),"Not-in-TPMS")</f>
        <v>Not-in-TPMS</v>
      </c>
      <c r="H2604" s="6" t="s">
        <v>14676</v>
      </c>
      <c r="I2604" s="2" t="s">
        <v>20621</v>
      </c>
      <c r="J2604" s="3" t="s">
        <v>20622</v>
      </c>
      <c r="K2604" s="3" t="s">
        <v>14679</v>
      </c>
      <c r="L2604" s="3" t="s">
        <v>14680</v>
      </c>
      <c r="M2604" s="13"/>
      <c r="N2604" s="3" t="s">
        <v>14680</v>
      </c>
      <c r="O2604" s="3" t="s">
        <v>14680</v>
      </c>
      <c r="P2604" s="166"/>
      <c r="Q2604" s="166"/>
      <c r="R2604" s="173"/>
      <c r="S2604" s="167"/>
      <c r="T2604" s="167"/>
      <c r="U2604" s="167"/>
      <c r="V2604" s="173"/>
    </row>
    <row r="2605" spans="1:22" ht="33.75" customHeight="1">
      <c r="A2605" s="15">
        <v>46104</v>
      </c>
      <c r="B2605" s="7">
        <v>61628</v>
      </c>
      <c r="C2605" s="4" t="s">
        <v>20569</v>
      </c>
      <c r="D2605" s="5" t="s">
        <v>6876</v>
      </c>
      <c r="E2605" s="176" t="str">
        <f t="shared" si="127"/>
        <v>61628</v>
      </c>
      <c r="F2605" s="181">
        <f>IFERROR(VLOOKUP(D2605,'TPMS-auto'!A:J, 10,0), "Not-in-TPMS")</f>
        <v>8108580589</v>
      </c>
      <c r="G2605" s="181" t="str">
        <f>IFERROR(VLOOKUP(D2605,'TPMS-auto'!A:J,6,0),"Not-in-TPMS")</f>
        <v>061628</v>
      </c>
      <c r="H2605" s="6">
        <v>46099</v>
      </c>
      <c r="I2605" s="2" t="s">
        <v>20701</v>
      </c>
      <c r="J2605" s="3" t="s">
        <v>20570</v>
      </c>
      <c r="K2605" s="234" t="s">
        <v>14679</v>
      </c>
      <c r="L2605" s="234" t="s">
        <v>14680</v>
      </c>
      <c r="M2605" s="13"/>
      <c r="N2605" s="3" t="s">
        <v>14680</v>
      </c>
      <c r="O2605" s="3" t="s">
        <v>14680</v>
      </c>
      <c r="P2605" s="166"/>
      <c r="Q2605" s="166"/>
      <c r="R2605" s="173"/>
      <c r="S2605" s="167"/>
      <c r="T2605" s="167"/>
      <c r="U2605" s="167"/>
      <c r="V2605" s="173"/>
    </row>
    <row r="2606" spans="1:22" ht="33.75" customHeight="1">
      <c r="A2606" s="15">
        <v>46104</v>
      </c>
      <c r="B2606" s="7">
        <v>61457</v>
      </c>
      <c r="C2606" s="4" t="s">
        <v>17503</v>
      </c>
      <c r="D2606" s="5" t="s">
        <v>16540</v>
      </c>
      <c r="E2606" s="176" t="str">
        <f t="shared" si="127"/>
        <v>61457</v>
      </c>
      <c r="F2606" s="181">
        <f>IFERROR(VLOOKUP(D2606,'TPMS-auto'!A:J, 10,0), "Not-in-TPMS")</f>
        <v>3012227235</v>
      </c>
      <c r="G2606" s="181" t="str">
        <f>IFERROR(VLOOKUP(D2606,'TPMS-auto'!A:J,6,0),"Not-in-TPMS")</f>
        <v>061457</v>
      </c>
      <c r="H2606" s="6" t="s">
        <v>14676</v>
      </c>
      <c r="I2606" s="2" t="s">
        <v>19548</v>
      </c>
      <c r="J2606" s="3" t="s">
        <v>15414</v>
      </c>
      <c r="K2606" s="234" t="s">
        <v>14679</v>
      </c>
      <c r="L2606" s="234" t="s">
        <v>14680</v>
      </c>
      <c r="M2606" s="13"/>
      <c r="N2606" s="3" t="s">
        <v>14680</v>
      </c>
      <c r="O2606" s="3" t="s">
        <v>14680</v>
      </c>
      <c r="P2606" s="166"/>
      <c r="Q2606" s="166"/>
      <c r="R2606" s="173"/>
      <c r="S2606" s="167"/>
      <c r="T2606" s="167"/>
      <c r="U2606" s="167"/>
      <c r="V2606" s="173"/>
    </row>
    <row r="2607" spans="1:22" ht="33.75" customHeight="1">
      <c r="A2607" s="15">
        <v>46104</v>
      </c>
      <c r="B2607" s="7">
        <v>46210</v>
      </c>
      <c r="C2607" s="4" t="s">
        <v>17826</v>
      </c>
      <c r="D2607" s="5" t="s">
        <v>16106</v>
      </c>
      <c r="E2607" s="176" t="str">
        <f t="shared" si="127"/>
        <v>46210</v>
      </c>
      <c r="F2607" s="181">
        <f>IFERROR(VLOOKUP(D2607,'TPMS-auto'!A:J, 10,0), "Not-in-TPMS")</f>
        <v>5122281385</v>
      </c>
      <c r="G2607" s="181" t="str">
        <f>IFERROR(VLOOKUP(D2607,'TPMS-auto'!A:J,6,0),"Not-in-TPMS")</f>
        <v>046210</v>
      </c>
      <c r="H2607" s="6">
        <v>46038</v>
      </c>
      <c r="I2607" s="2" t="s">
        <v>16473</v>
      </c>
      <c r="J2607" s="3" t="s">
        <v>20462</v>
      </c>
      <c r="K2607" s="234" t="s">
        <v>14679</v>
      </c>
      <c r="L2607" s="234" t="s">
        <v>14680</v>
      </c>
      <c r="M2607" s="13"/>
      <c r="N2607" s="3" t="s">
        <v>14680</v>
      </c>
      <c r="O2607" s="3" t="s">
        <v>14680</v>
      </c>
      <c r="P2607" s="166"/>
      <c r="Q2607" s="166"/>
      <c r="R2607" s="173"/>
      <c r="S2607" s="167"/>
      <c r="T2607" s="167"/>
      <c r="U2607" s="167"/>
      <c r="V2607" s="173"/>
    </row>
    <row r="2608" spans="1:22" ht="33.75" customHeight="1">
      <c r="A2608" s="15">
        <v>46104</v>
      </c>
      <c r="B2608" s="7">
        <v>46618</v>
      </c>
      <c r="C2608" s="4" t="s">
        <v>18898</v>
      </c>
      <c r="D2608" s="5" t="s">
        <v>18899</v>
      </c>
      <c r="E2608" s="176" t="str">
        <f t="shared" si="127"/>
        <v>46618</v>
      </c>
      <c r="F2608" s="181">
        <f>IFERROR(VLOOKUP(D2608,'TPMS-auto'!A:J, 10,0), "Not-in-TPMS")</f>
        <v>9047491805</v>
      </c>
      <c r="G2608" s="181" t="str">
        <f>IFERROR(VLOOKUP(D2608,'TPMS-auto'!A:J,6,0),"Not-in-TPMS")</f>
        <v>061241</v>
      </c>
      <c r="H2608" s="6" t="s">
        <v>14676</v>
      </c>
      <c r="I2608" s="2" t="s">
        <v>20790</v>
      </c>
      <c r="J2608" s="3" t="s">
        <v>20791</v>
      </c>
      <c r="K2608" s="234" t="s">
        <v>14679</v>
      </c>
      <c r="L2608" s="234" t="s">
        <v>14680</v>
      </c>
      <c r="M2608" s="13"/>
      <c r="N2608" s="3" t="s">
        <v>14680</v>
      </c>
      <c r="O2608" s="3" t="s">
        <v>14680</v>
      </c>
      <c r="P2608" s="166"/>
      <c r="Q2608" s="166"/>
      <c r="R2608" s="173"/>
      <c r="S2608" s="167"/>
      <c r="T2608" s="167"/>
      <c r="U2608" s="167"/>
      <c r="V2608" s="173"/>
    </row>
    <row r="2609" spans="1:22" ht="33.75" customHeight="1">
      <c r="A2609" s="15">
        <v>46104</v>
      </c>
      <c r="B2609" s="7">
        <v>61544</v>
      </c>
      <c r="C2609" s="4" t="s">
        <v>20792</v>
      </c>
      <c r="D2609" s="5" t="s">
        <v>20793</v>
      </c>
      <c r="E2609" s="176" t="str">
        <f t="shared" si="127"/>
        <v>61544</v>
      </c>
      <c r="F2609" s="181">
        <f>IFERROR(VLOOKUP(D2609,'TPMS-auto'!A:J, 10,0), "Not-in-TPMS")</f>
        <v>9108275662</v>
      </c>
      <c r="G2609" s="181" t="str">
        <f>IFERROR(VLOOKUP(D2609,'TPMS-auto'!A:J,6,0),"Not-in-TPMS")</f>
        <v>061544</v>
      </c>
      <c r="H2609" s="6" t="s">
        <v>14676</v>
      </c>
      <c r="I2609" s="2" t="s">
        <v>19082</v>
      </c>
      <c r="J2609" s="3" t="s">
        <v>20794</v>
      </c>
      <c r="K2609" s="234" t="s">
        <v>14679</v>
      </c>
      <c r="L2609" s="234" t="s">
        <v>14680</v>
      </c>
      <c r="M2609" s="13"/>
      <c r="N2609" s="3" t="s">
        <v>14680</v>
      </c>
      <c r="O2609" s="3" t="s">
        <v>14680</v>
      </c>
      <c r="P2609" s="166"/>
      <c r="Q2609" s="166"/>
      <c r="R2609" s="173"/>
      <c r="S2609" s="167"/>
      <c r="T2609" s="167"/>
      <c r="U2609" s="167"/>
      <c r="V2609" s="173"/>
    </row>
    <row r="2610" spans="1:22" ht="33.75" customHeight="1">
      <c r="A2610" s="15">
        <v>46104</v>
      </c>
      <c r="B2610" s="7">
        <v>61850</v>
      </c>
      <c r="C2610" s="4" t="s">
        <v>15283</v>
      </c>
      <c r="D2610" s="5" t="s">
        <v>13550</v>
      </c>
      <c r="E2610" s="176" t="str">
        <f t="shared" si="127"/>
        <v>61850</v>
      </c>
      <c r="F2610" s="181">
        <f>IFERROR(VLOOKUP(D2610,'TPMS-auto'!A:J, 10,0), "Not-in-TPMS")</f>
        <v>6073740009</v>
      </c>
      <c r="G2610" s="181" t="str">
        <f>IFERROR(VLOOKUP(D2610,'TPMS-auto'!A:J,6,0),"Not-in-TPMS")</f>
        <v>061850</v>
      </c>
      <c r="H2610" s="6">
        <v>46100</v>
      </c>
      <c r="I2610" s="2" t="s">
        <v>20795</v>
      </c>
      <c r="J2610" s="3" t="s">
        <v>20462</v>
      </c>
      <c r="K2610" s="234" t="s">
        <v>14679</v>
      </c>
      <c r="L2610" s="234" t="s">
        <v>14680</v>
      </c>
      <c r="M2610" s="13"/>
      <c r="N2610" s="3" t="s">
        <v>14680</v>
      </c>
      <c r="O2610" s="3" t="s">
        <v>14680</v>
      </c>
      <c r="P2610" s="166"/>
      <c r="Q2610" s="166"/>
      <c r="R2610" s="173"/>
      <c r="S2610" s="167"/>
      <c r="T2610" s="167"/>
      <c r="U2610" s="167"/>
      <c r="V2610" s="173"/>
    </row>
    <row r="2611" spans="1:22" ht="33.75" customHeight="1">
      <c r="A2611" s="15">
        <v>46104</v>
      </c>
      <c r="B2611" s="7">
        <v>61437</v>
      </c>
      <c r="C2611" s="4" t="s">
        <v>20390</v>
      </c>
      <c r="D2611" s="5" t="s">
        <v>20391</v>
      </c>
      <c r="E2611" s="176" t="str">
        <f t="shared" si="127"/>
        <v>61437</v>
      </c>
      <c r="F2611" s="181">
        <f>IFERROR(VLOOKUP(D2611,'TPMS-auto'!A:J, 10,0), "Not-in-TPMS")</f>
        <v>9092474496</v>
      </c>
      <c r="G2611" s="181" t="str">
        <f>IFERROR(VLOOKUP(D2611,'TPMS-auto'!A:J,6,0),"Not-in-TPMS")</f>
        <v>061437</v>
      </c>
      <c r="H2611" s="6" t="s">
        <v>14676</v>
      </c>
      <c r="I2611" s="2" t="s">
        <v>20796</v>
      </c>
      <c r="J2611" s="3" t="s">
        <v>16573</v>
      </c>
      <c r="K2611" s="234" t="s">
        <v>14679</v>
      </c>
      <c r="L2611" s="234" t="s">
        <v>14680</v>
      </c>
      <c r="M2611" s="13"/>
      <c r="N2611" s="3" t="s">
        <v>14680</v>
      </c>
      <c r="O2611" s="3" t="s">
        <v>14680</v>
      </c>
      <c r="P2611" s="166"/>
      <c r="Q2611" s="166"/>
      <c r="R2611" s="173"/>
      <c r="S2611" s="167"/>
      <c r="T2611" s="167"/>
      <c r="U2611" s="167"/>
      <c r="V2611" s="173"/>
    </row>
    <row r="2612" spans="1:22" ht="33.75" customHeight="1">
      <c r="A2612" s="15">
        <v>46104</v>
      </c>
      <c r="B2612" s="7">
        <v>21670</v>
      </c>
      <c r="C2612" s="4" t="s">
        <v>20446</v>
      </c>
      <c r="D2612" s="5" t="s">
        <v>20447</v>
      </c>
      <c r="E2612" s="176" t="str">
        <f t="shared" si="127"/>
        <v>21670</v>
      </c>
      <c r="F2612" s="181">
        <f>IFERROR(VLOOKUP(D2612,'TPMS-auto'!A:J, 10,0), "Not-in-TPMS")</f>
        <v>7178948043</v>
      </c>
      <c r="G2612" s="181" t="str">
        <f>IFERROR(VLOOKUP(D2612,'TPMS-auto'!A:J,6,0),"Not-in-TPMS")</f>
        <v>021670</v>
      </c>
      <c r="H2612" s="6">
        <v>46097</v>
      </c>
      <c r="I2612" s="2" t="s">
        <v>20538</v>
      </c>
      <c r="J2612" s="3" t="s">
        <v>20797</v>
      </c>
      <c r="K2612" s="234" t="s">
        <v>14679</v>
      </c>
      <c r="L2612" s="234" t="s">
        <v>14680</v>
      </c>
      <c r="M2612" s="13"/>
      <c r="N2612" s="3" t="s">
        <v>14680</v>
      </c>
      <c r="O2612" s="3" t="s">
        <v>14680</v>
      </c>
      <c r="P2612" s="166"/>
      <c r="Q2612" s="166"/>
      <c r="R2612" s="173"/>
      <c r="S2612" s="167"/>
      <c r="T2612" s="167"/>
      <c r="U2612" s="167"/>
      <c r="V2612" s="173"/>
    </row>
    <row r="2613" spans="1:22" ht="33.75" customHeight="1">
      <c r="A2613" s="15">
        <v>46104</v>
      </c>
      <c r="B2613" s="7">
        <v>46245</v>
      </c>
      <c r="C2613" s="4" t="s">
        <v>20076</v>
      </c>
      <c r="D2613" s="5" t="s">
        <v>16782</v>
      </c>
      <c r="E2613" s="176" t="str">
        <f t="shared" si="127"/>
        <v>46245</v>
      </c>
      <c r="F2613" s="181">
        <f>IFERROR(VLOOKUP(D2613,'TPMS-auto'!A:J, 10,0), "Not-in-TPMS")</f>
        <v>4799770004</v>
      </c>
      <c r="G2613" s="181" t="str">
        <f>IFERROR(VLOOKUP(D2613,'TPMS-auto'!A:J,6,0),"Not-in-TPMS")</f>
        <v>046245</v>
      </c>
      <c r="H2613" s="6">
        <v>46086</v>
      </c>
      <c r="I2613" s="2"/>
      <c r="J2613" s="3"/>
      <c r="K2613" s="3"/>
      <c r="L2613" s="3"/>
      <c r="M2613" s="13"/>
      <c r="N2613" s="3" t="s">
        <v>14680</v>
      </c>
      <c r="O2613" s="3" t="s">
        <v>14680</v>
      </c>
      <c r="P2613" s="166"/>
      <c r="Q2613" s="166"/>
      <c r="R2613" s="173"/>
      <c r="S2613" s="167"/>
      <c r="T2613" s="167"/>
      <c r="U2613" s="167"/>
      <c r="V2613" s="173"/>
    </row>
    <row r="2614" spans="1:22" ht="33.75" customHeight="1">
      <c r="A2614" s="15">
        <v>46104</v>
      </c>
      <c r="B2614" s="7">
        <v>46502</v>
      </c>
      <c r="C2614" s="4" t="s">
        <v>17688</v>
      </c>
      <c r="D2614" s="5" t="s">
        <v>15574</v>
      </c>
      <c r="E2614" s="176" t="str">
        <f t="shared" si="127"/>
        <v>46502</v>
      </c>
      <c r="F2614" s="181">
        <f>IFERROR(VLOOKUP(D2614,'TPMS-auto'!A:J, 10,0), "Not-in-TPMS")</f>
        <v>3018935023</v>
      </c>
      <c r="G2614" s="181" t="str">
        <f>IFERROR(VLOOKUP(D2614,'TPMS-auto'!A:J,6,0),"Not-in-TPMS")</f>
        <v>046502</v>
      </c>
      <c r="H2614" s="6">
        <v>46098</v>
      </c>
      <c r="I2614" s="2" t="s">
        <v>19324</v>
      </c>
      <c r="J2614" s="3" t="s">
        <v>20798</v>
      </c>
      <c r="K2614" s="234" t="s">
        <v>14679</v>
      </c>
      <c r="L2614" s="234" t="s">
        <v>14680</v>
      </c>
      <c r="M2614" s="13"/>
      <c r="N2614" s="3" t="s">
        <v>14680</v>
      </c>
      <c r="O2614" s="3" t="s">
        <v>14680</v>
      </c>
      <c r="P2614" s="166"/>
      <c r="Q2614" s="166"/>
      <c r="R2614" s="173"/>
      <c r="S2614" s="167"/>
      <c r="T2614" s="167"/>
      <c r="U2614" s="167"/>
      <c r="V2614" s="173"/>
    </row>
    <row r="2615" spans="1:22" ht="33.75" customHeight="1">
      <c r="A2615" s="15">
        <v>46104</v>
      </c>
      <c r="B2615" s="7">
        <v>61804</v>
      </c>
      <c r="C2615" s="4" t="s">
        <v>20709</v>
      </c>
      <c r="D2615" s="5" t="s">
        <v>11468</v>
      </c>
      <c r="E2615" s="176" t="str">
        <f t="shared" si="127"/>
        <v>61804</v>
      </c>
      <c r="F2615" s="181">
        <f>IFERROR(VLOOKUP(D2615,'TPMS-auto'!A:J, 10,0), "Not-in-TPMS")</f>
        <v>7075337683</v>
      </c>
      <c r="G2615" s="181" t="str">
        <f>IFERROR(VLOOKUP(D2615,'TPMS-auto'!A:J,6,0),"Not-in-TPMS")</f>
        <v>061804</v>
      </c>
      <c r="H2615" s="6">
        <v>46099</v>
      </c>
      <c r="I2615" s="2" t="s">
        <v>20625</v>
      </c>
      <c r="J2615" s="3" t="s">
        <v>20799</v>
      </c>
      <c r="K2615" s="234" t="s">
        <v>14679</v>
      </c>
      <c r="L2615" s="234" t="s">
        <v>14680</v>
      </c>
      <c r="M2615" s="13"/>
      <c r="N2615" s="3" t="s">
        <v>14680</v>
      </c>
      <c r="O2615" s="3" t="s">
        <v>14680</v>
      </c>
      <c r="P2615" s="166"/>
      <c r="Q2615" s="166"/>
      <c r="R2615" s="173"/>
      <c r="S2615" s="167"/>
      <c r="T2615" s="167"/>
      <c r="U2615" s="167"/>
      <c r="V2615" s="173"/>
    </row>
    <row r="2616" spans="1:22" ht="33.75" customHeight="1">
      <c r="A2616" s="15">
        <v>46105</v>
      </c>
      <c r="B2616" s="7">
        <v>21810</v>
      </c>
      <c r="C2616" s="4" t="s">
        <v>20764</v>
      </c>
      <c r="D2616" s="5" t="s">
        <v>20765</v>
      </c>
      <c r="E2616" s="176" t="str">
        <f t="shared" si="127"/>
        <v>21810</v>
      </c>
      <c r="F2616" s="181">
        <f>IFERROR(VLOOKUP(D2616,'TPMS-auto'!A:J, 10,0), "Not-in-TPMS")</f>
        <v>5126652257</v>
      </c>
      <c r="G2616" s="181" t="str">
        <f>IFERROR(VLOOKUP(D2616,'TPMS-auto'!A:J,6,0),"Not-in-TPMS")</f>
        <v>021810</v>
      </c>
      <c r="H2616" s="6">
        <v>46101</v>
      </c>
      <c r="I2616" s="2" t="s">
        <v>19738</v>
      </c>
      <c r="J2616" s="3" t="s">
        <v>20550</v>
      </c>
      <c r="K2616" s="3" t="s">
        <v>15451</v>
      </c>
      <c r="L2616" s="3" t="s">
        <v>14680</v>
      </c>
      <c r="M2616" s="13"/>
      <c r="N2616" s="3" t="s">
        <v>14680</v>
      </c>
      <c r="O2616" s="3" t="s">
        <v>14680</v>
      </c>
      <c r="P2616" s="166"/>
      <c r="Q2616" s="166"/>
      <c r="R2616" s="173"/>
      <c r="S2616" s="167"/>
      <c r="T2616" s="167"/>
      <c r="U2616" s="167"/>
      <c r="V2616" s="173"/>
    </row>
    <row r="2617" spans="1:22" ht="33.75" customHeight="1">
      <c r="A2617" s="15">
        <v>46105</v>
      </c>
      <c r="B2617" s="7">
        <v>36354</v>
      </c>
      <c r="C2617" s="4" t="s">
        <v>19683</v>
      </c>
      <c r="D2617" s="5" t="s">
        <v>17477</v>
      </c>
      <c r="E2617" s="176" t="str">
        <f t="shared" si="127"/>
        <v>36354</v>
      </c>
      <c r="F2617" s="181">
        <f>IFERROR(VLOOKUP(D2617,'TPMS-auto'!A:J, 10,0), "Not-in-TPMS")</f>
        <v>3056840011</v>
      </c>
      <c r="G2617" s="181" t="str">
        <f>IFERROR(VLOOKUP(D2617,'TPMS-auto'!A:J,6,0),"Not-in-TPMS")</f>
        <v>021182</v>
      </c>
      <c r="H2617" s="6" t="s">
        <v>20800</v>
      </c>
      <c r="I2617" s="2" t="s">
        <v>20364</v>
      </c>
      <c r="J2617" s="3" t="s">
        <v>20550</v>
      </c>
      <c r="K2617" s="3" t="s">
        <v>15451</v>
      </c>
      <c r="L2617" s="3" t="s">
        <v>14680</v>
      </c>
      <c r="M2617" s="13"/>
      <c r="N2617" s="3" t="s">
        <v>14680</v>
      </c>
      <c r="O2617" s="3" t="s">
        <v>14680</v>
      </c>
      <c r="P2617" s="166"/>
      <c r="Q2617" s="166"/>
      <c r="R2617" s="173"/>
      <c r="S2617" s="167"/>
      <c r="T2617" s="167"/>
      <c r="U2617" s="167"/>
      <c r="V2617" s="173"/>
    </row>
    <row r="2618" spans="1:22" ht="33.75" customHeight="1">
      <c r="A2618" s="15">
        <v>46105</v>
      </c>
      <c r="B2618" s="7">
        <v>37306</v>
      </c>
      <c r="C2618" s="4" t="s">
        <v>19377</v>
      </c>
      <c r="D2618" s="5" t="s">
        <v>15386</v>
      </c>
      <c r="E2618" s="176" t="str">
        <f t="shared" si="127"/>
        <v>37306</v>
      </c>
      <c r="F2618" s="181">
        <f>IFERROR(VLOOKUP(D2618,'TPMS-auto'!A:J, 10,0), "Not-in-TPMS")</f>
        <v>5856644977</v>
      </c>
      <c r="G2618" s="181" t="str">
        <f>IFERROR(VLOOKUP(D2618,'TPMS-auto'!A:J,6,0),"Not-in-TPMS")</f>
        <v>037306</v>
      </c>
      <c r="H2618" s="6" t="s">
        <v>14676</v>
      </c>
      <c r="I2618" s="2" t="s">
        <v>18963</v>
      </c>
      <c r="J2618" s="3" t="s">
        <v>20801</v>
      </c>
      <c r="K2618" s="3" t="s">
        <v>15451</v>
      </c>
      <c r="L2618" s="3" t="s">
        <v>14680</v>
      </c>
      <c r="M2618" s="13"/>
      <c r="N2618" s="3" t="s">
        <v>14680</v>
      </c>
      <c r="O2618" s="3" t="s">
        <v>14680</v>
      </c>
      <c r="P2618" s="166"/>
      <c r="Q2618" s="166"/>
      <c r="R2618" s="173"/>
      <c r="S2618" s="167"/>
      <c r="T2618" s="167"/>
      <c r="U2618" s="167"/>
      <c r="V2618" s="173"/>
    </row>
    <row r="2619" spans="1:22" ht="33.75" customHeight="1">
      <c r="A2619" s="15">
        <v>46105</v>
      </c>
      <c r="B2619" s="7">
        <v>47040</v>
      </c>
      <c r="C2619" s="4" t="s">
        <v>20285</v>
      </c>
      <c r="D2619" s="5" t="s">
        <v>20286</v>
      </c>
      <c r="E2619" s="176" t="str">
        <f t="shared" ref="E2619:E2682" si="128">TRIM(B2619)</f>
        <v>47040</v>
      </c>
      <c r="F2619" s="181" t="str">
        <f>IFERROR(VLOOKUP(D2619,'TPMS-auto'!A:J, 10,0), "Not-in-TPMS")</f>
        <v>Not-in-TPMS</v>
      </c>
      <c r="G2619" s="181" t="str">
        <f>IFERROR(VLOOKUP(D2619,'TPMS-auto'!A:J,6,0),"Not-in-TPMS")</f>
        <v>Not-in-TPMS</v>
      </c>
      <c r="H2619" s="6" t="s">
        <v>14676</v>
      </c>
      <c r="I2619" s="2"/>
      <c r="J2619" s="3" t="s">
        <v>15426</v>
      </c>
      <c r="K2619" s="3" t="s">
        <v>15451</v>
      </c>
      <c r="L2619" s="3" t="s">
        <v>14680</v>
      </c>
      <c r="M2619" s="13"/>
      <c r="N2619" s="3" t="s">
        <v>14680</v>
      </c>
      <c r="O2619" s="3" t="s">
        <v>14680</v>
      </c>
      <c r="P2619" s="166"/>
      <c r="Q2619" s="166"/>
      <c r="R2619" s="173"/>
      <c r="S2619" s="167"/>
      <c r="T2619" s="167"/>
      <c r="U2619" s="167"/>
      <c r="V2619" s="173"/>
    </row>
    <row r="2620" spans="1:22" ht="33.75" customHeight="1">
      <c r="A2620" s="15">
        <v>46105</v>
      </c>
      <c r="B2620" s="7">
        <v>61015</v>
      </c>
      <c r="C2620" s="4" t="s">
        <v>17646</v>
      </c>
      <c r="D2620" s="5"/>
      <c r="E2620" s="176" t="str">
        <f t="shared" si="128"/>
        <v>61015</v>
      </c>
      <c r="F2620" s="181" t="str">
        <f>IFERROR(VLOOKUP(D2620,'TPMS-auto'!A:J, 10,0), "Not-in-TPMS")</f>
        <v>Not-in-TPMS</v>
      </c>
      <c r="G2620" s="181" t="str">
        <f>IFERROR(VLOOKUP(D2620,'TPMS-auto'!A:J,6,0),"Not-in-TPMS")</f>
        <v>Not-in-TPMS</v>
      </c>
      <c r="H2620" s="6" t="s">
        <v>14676</v>
      </c>
      <c r="I2620" s="2"/>
      <c r="J2620" s="3" t="s">
        <v>20802</v>
      </c>
      <c r="K2620" s="3" t="s">
        <v>15451</v>
      </c>
      <c r="L2620" s="3" t="s">
        <v>14680</v>
      </c>
      <c r="M2620" s="13"/>
      <c r="N2620" s="3" t="s">
        <v>14680</v>
      </c>
      <c r="O2620" s="3" t="s">
        <v>14680</v>
      </c>
      <c r="P2620" s="166"/>
      <c r="Q2620" s="166"/>
      <c r="R2620" s="173"/>
      <c r="S2620" s="167"/>
      <c r="T2620" s="167"/>
      <c r="U2620" s="167"/>
      <c r="V2620" s="173"/>
    </row>
    <row r="2621" spans="1:22" ht="33.75" customHeight="1">
      <c r="A2621" s="15">
        <v>46105</v>
      </c>
      <c r="B2621" s="7">
        <v>46749</v>
      </c>
      <c r="C2621" s="4" t="s">
        <v>16031</v>
      </c>
      <c r="D2621" s="5" t="s">
        <v>16032</v>
      </c>
      <c r="E2621" s="176" t="str">
        <f t="shared" si="128"/>
        <v>46749</v>
      </c>
      <c r="F2621" s="181">
        <f>IFERROR(VLOOKUP(D2621,'TPMS-auto'!A:J, 10,0), "Not-in-TPMS")</f>
        <v>5026062041</v>
      </c>
      <c r="G2621" s="181" t="str">
        <f>IFERROR(VLOOKUP(D2621,'TPMS-auto'!A:J,6,0),"Not-in-TPMS")</f>
        <v>046749</v>
      </c>
      <c r="H2621" s="6" t="s">
        <v>14676</v>
      </c>
      <c r="I2621" s="2" t="s">
        <v>20803</v>
      </c>
      <c r="J2621" s="3" t="s">
        <v>16227</v>
      </c>
      <c r="K2621" s="3" t="s">
        <v>15451</v>
      </c>
      <c r="L2621" s="3" t="s">
        <v>14680</v>
      </c>
      <c r="M2621" s="13"/>
      <c r="N2621" s="3" t="s">
        <v>14680</v>
      </c>
      <c r="O2621" s="3" t="s">
        <v>14680</v>
      </c>
      <c r="P2621" s="166"/>
      <c r="Q2621" s="166"/>
      <c r="R2621" s="173"/>
      <c r="S2621" s="167"/>
      <c r="T2621" s="167"/>
      <c r="U2621" s="167"/>
      <c r="V2621" s="173"/>
    </row>
    <row r="2622" spans="1:22" ht="33.75" customHeight="1">
      <c r="A2622" s="15">
        <v>46105</v>
      </c>
      <c r="B2622" s="7">
        <v>36184</v>
      </c>
      <c r="C2622" s="4" t="s">
        <v>19712</v>
      </c>
      <c r="D2622" s="5" t="s">
        <v>12808</v>
      </c>
      <c r="E2622" s="176" t="str">
        <f t="shared" si="128"/>
        <v>36184</v>
      </c>
      <c r="F2622" s="181">
        <f>IFERROR(VLOOKUP(D2622,'TPMS-auto'!A:J, 10,0), "Not-in-TPMS")</f>
        <v>4129103674</v>
      </c>
      <c r="G2622" s="181" t="str">
        <f>IFERROR(VLOOKUP(D2622,'TPMS-auto'!A:J,6,0),"Not-in-TPMS")</f>
        <v>036184</v>
      </c>
      <c r="H2622" s="6" t="s">
        <v>14676</v>
      </c>
      <c r="I2622" s="2" t="s">
        <v>18850</v>
      </c>
      <c r="J2622" s="3" t="s">
        <v>20804</v>
      </c>
      <c r="K2622" s="3" t="s">
        <v>15451</v>
      </c>
      <c r="L2622" s="3" t="s">
        <v>14680</v>
      </c>
      <c r="M2622" s="13"/>
      <c r="N2622" s="3" t="s">
        <v>14680</v>
      </c>
      <c r="O2622" s="3" t="s">
        <v>14680</v>
      </c>
      <c r="P2622" s="166"/>
      <c r="Q2622" s="166"/>
      <c r="R2622" s="173"/>
      <c r="S2622" s="167"/>
      <c r="T2622" s="167"/>
      <c r="U2622" s="167"/>
      <c r="V2622" s="173"/>
    </row>
    <row r="2623" spans="1:22" ht="33.75" customHeight="1">
      <c r="A2623" s="15">
        <v>46105</v>
      </c>
      <c r="B2623" s="7">
        <v>46558</v>
      </c>
      <c r="C2623" s="4" t="s">
        <v>20805</v>
      </c>
      <c r="D2623" s="5" t="s">
        <v>20806</v>
      </c>
      <c r="E2623" s="176" t="str">
        <f t="shared" si="128"/>
        <v>46558</v>
      </c>
      <c r="F2623" s="181" t="str">
        <f>IFERROR(VLOOKUP(D2623,'TPMS-auto'!A:J, 10,0), "Not-in-TPMS")</f>
        <v>Not-in-TPMS</v>
      </c>
      <c r="G2623" s="181" t="str">
        <f>IFERROR(VLOOKUP(D2623,'TPMS-auto'!A:J,6,0),"Not-in-TPMS")</f>
        <v>Not-in-TPMS</v>
      </c>
      <c r="H2623" s="6" t="s">
        <v>14676</v>
      </c>
      <c r="I2623" s="2" t="s">
        <v>20807</v>
      </c>
      <c r="J2623" s="3" t="s">
        <v>16076</v>
      </c>
      <c r="K2623" s="3" t="s">
        <v>15451</v>
      </c>
      <c r="L2623" s="3" t="s">
        <v>14680</v>
      </c>
      <c r="M2623" s="13"/>
      <c r="N2623" s="3" t="s">
        <v>14680</v>
      </c>
      <c r="O2623" s="3" t="s">
        <v>14680</v>
      </c>
      <c r="P2623" s="166"/>
      <c r="Q2623" s="166"/>
      <c r="R2623" s="173"/>
      <c r="S2623" s="167"/>
      <c r="T2623" s="167"/>
      <c r="U2623" s="167"/>
      <c r="V2623" s="173"/>
    </row>
    <row r="2624" spans="1:22" ht="33.75" customHeight="1">
      <c r="A2624" s="15">
        <v>46105</v>
      </c>
      <c r="B2624" s="7">
        <v>36096</v>
      </c>
      <c r="C2624" s="4" t="s">
        <v>19343</v>
      </c>
      <c r="D2624" s="5" t="s">
        <v>7397</v>
      </c>
      <c r="E2624" s="176" t="str">
        <f t="shared" si="128"/>
        <v>36096</v>
      </c>
      <c r="F2624" s="181">
        <f>IFERROR(VLOOKUP(D2624,'TPMS-auto'!A:J, 10,0), "Not-in-TPMS")</f>
        <v>6122718135</v>
      </c>
      <c r="G2624" s="181" t="str">
        <f>IFERROR(VLOOKUP(D2624,'TPMS-auto'!A:J,6,0),"Not-in-TPMS")</f>
        <v>036096</v>
      </c>
      <c r="H2624" s="6" t="s">
        <v>14676</v>
      </c>
      <c r="I2624" s="2"/>
      <c r="J2624" s="3"/>
      <c r="K2624" s="3" t="s">
        <v>15451</v>
      </c>
      <c r="L2624" s="3" t="s">
        <v>14680</v>
      </c>
      <c r="M2624" s="13"/>
      <c r="N2624" s="3" t="s">
        <v>14680</v>
      </c>
      <c r="O2624" s="3" t="s">
        <v>14680</v>
      </c>
      <c r="P2624" s="166"/>
      <c r="Q2624" s="166"/>
      <c r="R2624" s="173"/>
      <c r="S2624" s="167"/>
      <c r="T2624" s="167"/>
      <c r="U2624" s="167"/>
      <c r="V2624" s="173"/>
    </row>
    <row r="2625" spans="1:22" ht="33.75" customHeight="1">
      <c r="A2625" s="15">
        <v>46105</v>
      </c>
      <c r="B2625" s="7">
        <v>46884</v>
      </c>
      <c r="C2625" s="4" t="s">
        <v>20808</v>
      </c>
      <c r="D2625" s="5" t="s">
        <v>20809</v>
      </c>
      <c r="E2625" s="176" t="str">
        <f t="shared" si="128"/>
        <v>46884</v>
      </c>
      <c r="F2625" s="181" t="str">
        <f>IFERROR(VLOOKUP(D2625,'TPMS-auto'!A:J, 10,0), "Not-in-TPMS")</f>
        <v>Not-in-TPMS</v>
      </c>
      <c r="G2625" s="181" t="str">
        <f>IFERROR(VLOOKUP(D2625,'TPMS-auto'!A:J,6,0),"Not-in-TPMS")</f>
        <v>Not-in-TPMS</v>
      </c>
      <c r="H2625" s="6" t="s">
        <v>14676</v>
      </c>
      <c r="I2625" s="2" t="s">
        <v>18290</v>
      </c>
      <c r="J2625" s="3" t="s">
        <v>17392</v>
      </c>
      <c r="K2625" s="3" t="s">
        <v>15451</v>
      </c>
      <c r="L2625" s="3" t="s">
        <v>14680</v>
      </c>
      <c r="M2625" s="13"/>
      <c r="N2625" s="3" t="s">
        <v>14680</v>
      </c>
      <c r="O2625" s="3" t="s">
        <v>14680</v>
      </c>
      <c r="P2625" s="166"/>
      <c r="Q2625" s="166"/>
      <c r="R2625" s="173"/>
      <c r="S2625" s="167"/>
      <c r="T2625" s="167"/>
      <c r="U2625" s="167"/>
      <c r="V2625" s="173"/>
    </row>
    <row r="2626" spans="1:22" ht="33.75" customHeight="1">
      <c r="A2626" s="15">
        <v>46105</v>
      </c>
      <c r="B2626" s="7">
        <v>46896</v>
      </c>
      <c r="C2626" s="4" t="s">
        <v>20783</v>
      </c>
      <c r="D2626" s="5" t="s">
        <v>20784</v>
      </c>
      <c r="E2626" s="176" t="str">
        <f t="shared" si="128"/>
        <v>46896</v>
      </c>
      <c r="F2626" s="181" t="str">
        <f>IFERROR(VLOOKUP(D2626,'TPMS-auto'!A:J, 10,0), "Not-in-TPMS")</f>
        <v>Not-in-TPMS</v>
      </c>
      <c r="G2626" s="181" t="str">
        <f>IFERROR(VLOOKUP(D2626,'TPMS-auto'!A:J,6,0),"Not-in-TPMS")</f>
        <v>Not-in-TPMS</v>
      </c>
      <c r="H2626" s="6" t="s">
        <v>14676</v>
      </c>
      <c r="I2626" s="2" t="s">
        <v>20810</v>
      </c>
      <c r="J2626" s="3" t="s">
        <v>20811</v>
      </c>
      <c r="K2626" s="3" t="s">
        <v>15451</v>
      </c>
      <c r="L2626" s="3" t="s">
        <v>14680</v>
      </c>
      <c r="M2626" s="13"/>
      <c r="N2626" s="3" t="s">
        <v>14680</v>
      </c>
      <c r="O2626" s="3" t="s">
        <v>14680</v>
      </c>
      <c r="P2626" s="166"/>
      <c r="Q2626" s="166"/>
      <c r="R2626" s="173"/>
      <c r="S2626" s="167"/>
      <c r="T2626" s="167"/>
      <c r="U2626" s="167"/>
      <c r="V2626" s="173"/>
    </row>
    <row r="2627" spans="1:22" ht="33.75" customHeight="1">
      <c r="A2627" s="15">
        <v>46105</v>
      </c>
      <c r="B2627" s="7">
        <v>47270</v>
      </c>
      <c r="C2627" s="4" t="s">
        <v>19563</v>
      </c>
      <c r="D2627" s="5" t="s">
        <v>13993</v>
      </c>
      <c r="E2627" s="176" t="str">
        <f t="shared" si="128"/>
        <v>47270</v>
      </c>
      <c r="F2627" s="181">
        <f>IFERROR(VLOOKUP(D2627,'TPMS-auto'!A:J, 10,0), "Not-in-TPMS")</f>
        <v>5054479428</v>
      </c>
      <c r="G2627" s="181" t="str">
        <f>IFERROR(VLOOKUP(D2627,'TPMS-auto'!A:J,6,0),"Not-in-TPMS")</f>
        <v>047270</v>
      </c>
      <c r="H2627" s="6">
        <v>46087</v>
      </c>
      <c r="I2627" s="2" t="s">
        <v>20812</v>
      </c>
      <c r="J2627" s="3" t="s">
        <v>16227</v>
      </c>
      <c r="K2627" s="3" t="s">
        <v>15451</v>
      </c>
      <c r="L2627" s="3" t="s">
        <v>14680</v>
      </c>
      <c r="M2627" s="13"/>
      <c r="N2627" s="3" t="s">
        <v>14680</v>
      </c>
      <c r="O2627" s="3" t="s">
        <v>14680</v>
      </c>
      <c r="P2627" s="166"/>
      <c r="Q2627" s="166"/>
      <c r="R2627" s="173"/>
      <c r="S2627" s="167"/>
      <c r="T2627" s="167"/>
      <c r="U2627" s="167"/>
      <c r="V2627" s="173"/>
    </row>
    <row r="2628" spans="1:22" ht="33.75" customHeight="1">
      <c r="A2628" s="15">
        <v>46105</v>
      </c>
      <c r="B2628" s="7">
        <v>46652</v>
      </c>
      <c r="C2628" s="4" t="s">
        <v>20813</v>
      </c>
      <c r="D2628" s="5" t="s">
        <v>2288</v>
      </c>
      <c r="E2628" s="176" t="str">
        <f t="shared" si="128"/>
        <v>46652</v>
      </c>
      <c r="F2628" s="181">
        <f>IFERROR(VLOOKUP(D2628,'TPMS-auto'!A:J, 10,0), "Not-in-TPMS")</f>
        <v>9857100114</v>
      </c>
      <c r="G2628" s="181" t="str">
        <f>IFERROR(VLOOKUP(D2628,'TPMS-auto'!A:J,6,0),"Not-in-TPMS")</f>
        <v>046652</v>
      </c>
      <c r="H2628" s="6" t="s">
        <v>14676</v>
      </c>
      <c r="I2628" s="2" t="s">
        <v>20814</v>
      </c>
      <c r="J2628" s="3" t="s">
        <v>20815</v>
      </c>
      <c r="K2628" s="3" t="s">
        <v>15451</v>
      </c>
      <c r="L2628" s="3" t="s">
        <v>14680</v>
      </c>
      <c r="M2628" s="13"/>
      <c r="N2628" s="3" t="s">
        <v>14680</v>
      </c>
      <c r="O2628" s="3" t="s">
        <v>14680</v>
      </c>
      <c r="P2628" s="166"/>
      <c r="Q2628" s="166"/>
      <c r="R2628" s="173"/>
      <c r="S2628" s="167"/>
      <c r="T2628" s="167"/>
      <c r="U2628" s="167"/>
      <c r="V2628" s="173"/>
    </row>
    <row r="2629" spans="1:22" ht="33.75" customHeight="1">
      <c r="A2629" s="15">
        <v>46105</v>
      </c>
      <c r="B2629" s="7">
        <v>23429</v>
      </c>
      <c r="C2629" s="4" t="s">
        <v>20816</v>
      </c>
      <c r="D2629" s="5" t="s">
        <v>13782</v>
      </c>
      <c r="E2629" s="176" t="str">
        <f t="shared" si="128"/>
        <v>23429</v>
      </c>
      <c r="F2629" s="181">
        <f>IFERROR(VLOOKUP(D2629,'TPMS-auto'!A:J, 10,0), "Not-in-TPMS")</f>
        <v>5614104413</v>
      </c>
      <c r="G2629" s="181" t="str">
        <f>IFERROR(VLOOKUP(D2629,'TPMS-auto'!A:J,6,0),"Not-in-TPMS")</f>
        <v>023429</v>
      </c>
      <c r="H2629" s="6" t="s">
        <v>14676</v>
      </c>
      <c r="I2629" s="2" t="s">
        <v>17527</v>
      </c>
      <c r="J2629" s="3" t="s">
        <v>20817</v>
      </c>
      <c r="K2629" s="3" t="s">
        <v>15451</v>
      </c>
      <c r="L2629" s="3" t="s">
        <v>14680</v>
      </c>
      <c r="M2629" s="13"/>
      <c r="N2629" s="3" t="s">
        <v>14680</v>
      </c>
      <c r="O2629" s="3" t="s">
        <v>14680</v>
      </c>
      <c r="P2629" s="166"/>
      <c r="Q2629" s="166"/>
      <c r="R2629" s="173"/>
      <c r="S2629" s="167"/>
      <c r="T2629" s="167"/>
      <c r="U2629" s="167"/>
      <c r="V2629" s="173"/>
    </row>
    <row r="2630" spans="1:22" ht="33.75" customHeight="1">
      <c r="A2630" s="15">
        <v>46105</v>
      </c>
      <c r="B2630" s="7">
        <v>61165</v>
      </c>
      <c r="C2630" s="4" t="s">
        <v>18083</v>
      </c>
      <c r="D2630" s="5" t="s">
        <v>3345</v>
      </c>
      <c r="E2630" s="176" t="str">
        <f t="shared" si="128"/>
        <v>61165</v>
      </c>
      <c r="F2630" s="181">
        <f>IFERROR(VLOOKUP(D2630,'TPMS-auto'!A:J, 10,0), "Not-in-TPMS")</f>
        <v>9369554419</v>
      </c>
      <c r="G2630" s="181" t="str">
        <f>IFERROR(VLOOKUP(D2630,'TPMS-auto'!A:J,6,0),"Not-in-TPMS")</f>
        <v>061165</v>
      </c>
      <c r="H2630" s="6" t="s">
        <v>14676</v>
      </c>
      <c r="I2630" s="2"/>
      <c r="J2630" s="3" t="s">
        <v>15426</v>
      </c>
      <c r="K2630" s="3" t="s">
        <v>15451</v>
      </c>
      <c r="L2630" s="3" t="s">
        <v>14680</v>
      </c>
      <c r="M2630" s="13"/>
      <c r="N2630" s="3" t="s">
        <v>14680</v>
      </c>
      <c r="O2630" s="3" t="s">
        <v>14680</v>
      </c>
      <c r="P2630" s="166"/>
      <c r="Q2630" s="166"/>
      <c r="R2630" s="173"/>
      <c r="S2630" s="167"/>
      <c r="T2630" s="167"/>
      <c r="U2630" s="167"/>
      <c r="V2630" s="173"/>
    </row>
    <row r="2631" spans="1:22" ht="33.75" customHeight="1">
      <c r="A2631" s="15">
        <v>46105</v>
      </c>
      <c r="B2631" s="7">
        <v>46814</v>
      </c>
      <c r="C2631" s="4" t="s">
        <v>19330</v>
      </c>
      <c r="D2631" s="5" t="s">
        <v>19331</v>
      </c>
      <c r="E2631" s="176" t="str">
        <f t="shared" si="128"/>
        <v>46814</v>
      </c>
      <c r="F2631" s="181">
        <f>IFERROR(VLOOKUP(D2631,'TPMS-auto'!A:J, 10,0), "Not-in-TPMS")</f>
        <v>4783882107</v>
      </c>
      <c r="G2631" s="181" t="str">
        <f>IFERROR(VLOOKUP(D2631,'TPMS-auto'!A:J,6,0),"Not-in-TPMS")</f>
        <v>046814</v>
      </c>
      <c r="H2631" s="6" t="s">
        <v>14676</v>
      </c>
      <c r="I2631" s="2" t="s">
        <v>19332</v>
      </c>
      <c r="J2631" s="3" t="s">
        <v>20818</v>
      </c>
      <c r="K2631" s="3" t="s">
        <v>15451</v>
      </c>
      <c r="L2631" s="3" t="s">
        <v>14680</v>
      </c>
      <c r="M2631" s="13"/>
      <c r="N2631" s="3" t="s">
        <v>14680</v>
      </c>
      <c r="O2631" s="3" t="s">
        <v>14680</v>
      </c>
      <c r="P2631" s="166"/>
      <c r="Q2631" s="166"/>
      <c r="R2631" s="173"/>
      <c r="S2631" s="167"/>
      <c r="T2631" s="167"/>
      <c r="U2631" s="167"/>
      <c r="V2631" s="173"/>
    </row>
    <row r="2632" spans="1:22" ht="33.75" customHeight="1">
      <c r="A2632" s="15">
        <v>46105</v>
      </c>
      <c r="B2632" s="7">
        <v>36324</v>
      </c>
      <c r="C2632" s="4" t="s">
        <v>20371</v>
      </c>
      <c r="D2632" s="5" t="s">
        <v>20372</v>
      </c>
      <c r="E2632" s="176" t="str">
        <f t="shared" si="128"/>
        <v>36324</v>
      </c>
      <c r="F2632" s="181" t="str">
        <f>IFERROR(VLOOKUP(D2632,'TPMS-auto'!A:J, 10,0), "Not-in-TPMS")</f>
        <v>Not-in-TPMS</v>
      </c>
      <c r="G2632" s="181" t="str">
        <f>IFERROR(VLOOKUP(D2632,'TPMS-auto'!A:J,6,0),"Not-in-TPMS")</f>
        <v>Not-in-TPMS</v>
      </c>
      <c r="H2632" s="6">
        <v>46097</v>
      </c>
      <c r="I2632" s="2" t="s">
        <v>20471</v>
      </c>
      <c r="J2632" s="3" t="s">
        <v>16121</v>
      </c>
      <c r="K2632" s="3" t="s">
        <v>14679</v>
      </c>
      <c r="L2632" s="3" t="s">
        <v>14680</v>
      </c>
      <c r="M2632" s="13"/>
      <c r="N2632" s="3" t="s">
        <v>14680</v>
      </c>
      <c r="O2632" s="3" t="s">
        <v>14680</v>
      </c>
      <c r="P2632" s="166"/>
      <c r="Q2632" s="166"/>
      <c r="R2632" s="173"/>
      <c r="S2632" s="167"/>
      <c r="T2632" s="167"/>
      <c r="U2632" s="167"/>
      <c r="V2632" s="173"/>
    </row>
    <row r="2633" spans="1:22" ht="33.75" customHeight="1">
      <c r="A2633" s="15">
        <v>46105</v>
      </c>
      <c r="B2633" s="7">
        <v>36182</v>
      </c>
      <c r="C2633" s="4" t="s">
        <v>19940</v>
      </c>
      <c r="D2633" s="5" t="s">
        <v>19941</v>
      </c>
      <c r="E2633" s="176" t="str">
        <f t="shared" si="128"/>
        <v>36182</v>
      </c>
      <c r="F2633" s="181" t="str">
        <f>IFERROR(VLOOKUP(D2633,'TPMS-auto'!A:J, 10,0), "Not-in-TPMS")</f>
        <v>Not-in-TPMS</v>
      </c>
      <c r="G2633" s="181" t="str">
        <f>IFERROR(VLOOKUP(D2633,'TPMS-auto'!A:J,6,0),"Not-in-TPMS")</f>
        <v>Not-in-TPMS</v>
      </c>
      <c r="H2633" s="6" t="s">
        <v>14676</v>
      </c>
      <c r="I2633" s="2"/>
      <c r="J2633" s="3" t="s">
        <v>20819</v>
      </c>
      <c r="K2633" s="3" t="s">
        <v>14679</v>
      </c>
      <c r="L2633" s="3" t="s">
        <v>14680</v>
      </c>
      <c r="M2633" s="13"/>
      <c r="N2633" s="3" t="s">
        <v>14680</v>
      </c>
      <c r="O2633" s="3" t="s">
        <v>14680</v>
      </c>
      <c r="P2633" s="166"/>
      <c r="Q2633" s="166"/>
      <c r="R2633" s="173"/>
      <c r="S2633" s="167"/>
      <c r="T2633" s="167"/>
      <c r="U2633" s="167"/>
      <c r="V2633" s="173"/>
    </row>
    <row r="2634" spans="1:22" ht="33.75" customHeight="1">
      <c r="A2634" s="15">
        <v>46105</v>
      </c>
      <c r="B2634" s="7">
        <v>61418</v>
      </c>
      <c r="C2634" s="4" t="s">
        <v>20820</v>
      </c>
      <c r="D2634" s="5" t="s">
        <v>15691</v>
      </c>
      <c r="E2634" s="176" t="str">
        <f t="shared" si="128"/>
        <v>61418</v>
      </c>
      <c r="F2634" s="181">
        <f>IFERROR(VLOOKUP(D2634,'TPMS-auto'!A:J, 10,0), "Not-in-TPMS")</f>
        <v>9514231283</v>
      </c>
      <c r="G2634" s="181" t="str">
        <f>IFERROR(VLOOKUP(D2634,'TPMS-auto'!A:J,6,0),"Not-in-TPMS")</f>
        <v>061418</v>
      </c>
      <c r="H2634" s="6" t="s">
        <v>14676</v>
      </c>
      <c r="I2634" s="2"/>
      <c r="J2634" s="3" t="s">
        <v>15426</v>
      </c>
      <c r="K2634" s="3" t="s">
        <v>14679</v>
      </c>
      <c r="L2634" s="3" t="s">
        <v>14680</v>
      </c>
      <c r="M2634" s="13"/>
      <c r="N2634" s="3" t="s">
        <v>14680</v>
      </c>
      <c r="O2634" s="3" t="s">
        <v>14680</v>
      </c>
      <c r="P2634" s="166"/>
      <c r="Q2634" s="166"/>
      <c r="R2634" s="173"/>
      <c r="S2634" s="167"/>
      <c r="T2634" s="167"/>
      <c r="U2634" s="167"/>
      <c r="V2634" s="173"/>
    </row>
    <row r="2635" spans="1:22" ht="33.75" customHeight="1">
      <c r="A2635" s="15">
        <v>46105</v>
      </c>
      <c r="B2635" s="7">
        <v>36882</v>
      </c>
      <c r="C2635" s="4" t="s">
        <v>19700</v>
      </c>
      <c r="D2635" s="5" t="s">
        <v>19701</v>
      </c>
      <c r="E2635" s="176" t="str">
        <f t="shared" si="128"/>
        <v>36882</v>
      </c>
      <c r="F2635" s="181">
        <f>IFERROR(VLOOKUP(D2635,'TPMS-auto'!A:J, 10,0), "Not-in-TPMS")</f>
        <v>9567780314</v>
      </c>
      <c r="G2635" s="181" t="str">
        <f>IFERROR(VLOOKUP(D2635,'TPMS-auto'!A:J,6,0),"Not-in-TPMS")</f>
        <v>036882</v>
      </c>
      <c r="H2635" s="6" t="s">
        <v>14676</v>
      </c>
      <c r="I2635" s="2"/>
      <c r="J2635" s="3" t="s">
        <v>20821</v>
      </c>
      <c r="K2635" s="3" t="s">
        <v>14679</v>
      </c>
      <c r="L2635" s="3" t="s">
        <v>14680</v>
      </c>
      <c r="M2635" s="13"/>
      <c r="N2635" s="3" t="s">
        <v>14680</v>
      </c>
      <c r="O2635" s="3" t="s">
        <v>14680</v>
      </c>
      <c r="P2635" s="166"/>
      <c r="Q2635" s="166"/>
      <c r="R2635" s="173"/>
      <c r="S2635" s="167"/>
      <c r="T2635" s="167"/>
      <c r="U2635" s="167"/>
      <c r="V2635" s="173"/>
    </row>
    <row r="2636" spans="1:22" ht="33.75" customHeight="1">
      <c r="A2636" s="15">
        <v>46105</v>
      </c>
      <c r="B2636" s="7">
        <v>46946</v>
      </c>
      <c r="C2636" s="4" t="s">
        <v>20205</v>
      </c>
      <c r="D2636" s="5" t="s">
        <v>20206</v>
      </c>
      <c r="E2636" s="176" t="str">
        <f t="shared" si="128"/>
        <v>46946</v>
      </c>
      <c r="F2636" s="181">
        <f>IFERROR(VLOOKUP(D2636,'TPMS-auto'!A:J, 10,0), "Not-in-TPMS")</f>
        <v>7404081196</v>
      </c>
      <c r="G2636" s="181" t="str">
        <f>IFERROR(VLOOKUP(D2636,'TPMS-auto'!A:J,6,0),"Not-in-TPMS")</f>
        <v>036185</v>
      </c>
      <c r="H2636" s="6" t="s">
        <v>14676</v>
      </c>
      <c r="I2636" s="2" t="s">
        <v>20207</v>
      </c>
      <c r="J2636" s="3" t="s">
        <v>20822</v>
      </c>
      <c r="K2636" s="3" t="s">
        <v>14679</v>
      </c>
      <c r="L2636" s="3" t="s">
        <v>14680</v>
      </c>
      <c r="M2636" s="13"/>
      <c r="N2636" s="3" t="s">
        <v>14680</v>
      </c>
      <c r="O2636" s="3" t="s">
        <v>14680</v>
      </c>
      <c r="P2636" s="166"/>
      <c r="Q2636" s="166"/>
      <c r="R2636" s="173"/>
      <c r="S2636" s="167"/>
      <c r="T2636" s="167"/>
      <c r="U2636" s="167"/>
      <c r="V2636" s="173"/>
    </row>
    <row r="2637" spans="1:22" ht="33.75" customHeight="1">
      <c r="A2637" s="15">
        <v>46106</v>
      </c>
      <c r="B2637" s="7">
        <v>23153</v>
      </c>
      <c r="C2637" s="4" t="s">
        <v>20823</v>
      </c>
      <c r="D2637" s="5" t="s">
        <v>20824</v>
      </c>
      <c r="E2637" s="176" t="str">
        <f t="shared" si="128"/>
        <v>23153</v>
      </c>
      <c r="F2637" s="181" t="str">
        <f>IFERROR(VLOOKUP(D2637,'TPMS-auto'!A:J, 10,0), "Not-in-TPMS")</f>
        <v>Not-in-TPMS</v>
      </c>
      <c r="G2637" s="181" t="str">
        <f>IFERROR(VLOOKUP(D2637,'TPMS-auto'!A:J,6,0),"Not-in-TPMS")</f>
        <v>Not-in-TPMS</v>
      </c>
      <c r="H2637" s="6">
        <v>46073</v>
      </c>
      <c r="I2637" s="2" t="s">
        <v>20193</v>
      </c>
      <c r="J2637" s="3"/>
      <c r="K2637" s="3" t="s">
        <v>14679</v>
      </c>
      <c r="L2637" s="3" t="s">
        <v>14680</v>
      </c>
      <c r="M2637" s="13"/>
      <c r="N2637" s="3" t="s">
        <v>14680</v>
      </c>
      <c r="O2637" s="3" t="s">
        <v>14680</v>
      </c>
      <c r="P2637" s="166"/>
      <c r="Q2637" s="166"/>
      <c r="R2637" s="173"/>
      <c r="S2637" s="167"/>
      <c r="T2637" s="167"/>
      <c r="U2637" s="167"/>
      <c r="V2637" s="173"/>
    </row>
    <row r="2638" spans="1:22" ht="33.75" customHeight="1">
      <c r="A2638" s="15">
        <v>46106</v>
      </c>
      <c r="B2638" s="7">
        <v>24047</v>
      </c>
      <c r="C2638" s="4" t="s">
        <v>19516</v>
      </c>
      <c r="D2638" s="5" t="s">
        <v>19517</v>
      </c>
      <c r="E2638" s="176" t="str">
        <f t="shared" si="128"/>
        <v>24047</v>
      </c>
      <c r="F2638" s="181">
        <f>IFERROR(VLOOKUP(D2638,'TPMS-auto'!A:J, 10,0), "Not-in-TPMS")</f>
        <v>3239861614</v>
      </c>
      <c r="G2638" s="181" t="str">
        <f>IFERROR(VLOOKUP(D2638,'TPMS-auto'!A:J,6,0),"Not-in-TPMS")</f>
        <v>024047</v>
      </c>
      <c r="H2638" s="6" t="s">
        <v>14676</v>
      </c>
      <c r="I2638" s="2" t="s">
        <v>20825</v>
      </c>
      <c r="J2638" s="3" t="s">
        <v>19724</v>
      </c>
      <c r="K2638" s="3" t="s">
        <v>14679</v>
      </c>
      <c r="L2638" s="3" t="s">
        <v>14680</v>
      </c>
      <c r="M2638" s="13"/>
      <c r="N2638" s="3" t="s">
        <v>14680</v>
      </c>
      <c r="O2638" s="3" t="s">
        <v>14680</v>
      </c>
      <c r="P2638" s="166"/>
      <c r="Q2638" s="166"/>
      <c r="R2638" s="173"/>
      <c r="S2638" s="167"/>
      <c r="T2638" s="167"/>
      <c r="U2638" s="167"/>
      <c r="V2638" s="173"/>
    </row>
    <row r="2639" spans="1:22" ht="33.75" customHeight="1">
      <c r="A2639" s="15">
        <v>46106</v>
      </c>
      <c r="B2639" s="7">
        <v>46815</v>
      </c>
      <c r="C2639" s="4" t="s">
        <v>17726</v>
      </c>
      <c r="D2639" s="5" t="s">
        <v>16889</v>
      </c>
      <c r="E2639" s="176" t="str">
        <f t="shared" si="128"/>
        <v>46815</v>
      </c>
      <c r="F2639" s="181">
        <f>IFERROR(VLOOKUP(D2639,'TPMS-auto'!A:J, 10,0), "Not-in-TPMS")</f>
        <v>8032211088</v>
      </c>
      <c r="G2639" s="181" t="str">
        <f>IFERROR(VLOOKUP(D2639,'TPMS-auto'!A:J,6,0),"Not-in-TPMS")</f>
        <v>047370</v>
      </c>
      <c r="H2639" s="6" t="s">
        <v>14676</v>
      </c>
      <c r="I2639" s="3" t="s">
        <v>20826</v>
      </c>
      <c r="J2639" s="2" t="s">
        <v>20827</v>
      </c>
      <c r="K2639" s="3" t="s">
        <v>14679</v>
      </c>
      <c r="L2639" s="3" t="s">
        <v>14680</v>
      </c>
      <c r="M2639" s="13"/>
      <c r="N2639" s="3" t="s">
        <v>14680</v>
      </c>
      <c r="O2639" s="3" t="s">
        <v>14680</v>
      </c>
      <c r="P2639" s="166"/>
      <c r="Q2639" s="166"/>
      <c r="R2639" s="173"/>
      <c r="S2639" s="167"/>
      <c r="T2639" s="167"/>
      <c r="U2639" s="167"/>
      <c r="V2639" s="173"/>
    </row>
    <row r="2640" spans="1:22" ht="33.75" customHeight="1">
      <c r="A2640" s="15">
        <v>46106</v>
      </c>
      <c r="B2640" s="7">
        <v>46964</v>
      </c>
      <c r="C2640" s="4" t="s">
        <v>20828</v>
      </c>
      <c r="D2640" s="5"/>
      <c r="E2640" s="176" t="str">
        <f t="shared" si="128"/>
        <v>46964</v>
      </c>
      <c r="F2640" s="181" t="str">
        <f>IFERROR(VLOOKUP(D2640,'TPMS-auto'!A:J, 10,0), "Not-in-TPMS")</f>
        <v>Not-in-TPMS</v>
      </c>
      <c r="G2640" s="181" t="str">
        <f>IFERROR(VLOOKUP(D2640,'TPMS-auto'!A:J,6,0),"Not-in-TPMS")</f>
        <v>Not-in-TPMS</v>
      </c>
      <c r="H2640" s="6" t="s">
        <v>14676</v>
      </c>
      <c r="I2640" s="2" t="s">
        <v>20829</v>
      </c>
      <c r="J2640" s="3" t="s">
        <v>20830</v>
      </c>
      <c r="K2640" s="3" t="s">
        <v>14679</v>
      </c>
      <c r="L2640" s="3" t="s">
        <v>14680</v>
      </c>
      <c r="M2640" s="13"/>
      <c r="N2640" s="3" t="s">
        <v>14680</v>
      </c>
      <c r="O2640" s="3" t="s">
        <v>14680</v>
      </c>
      <c r="P2640" s="166"/>
      <c r="Q2640" s="166"/>
      <c r="R2640" s="173"/>
      <c r="S2640" s="167"/>
      <c r="T2640" s="167"/>
      <c r="U2640" s="167"/>
      <c r="V2640" s="173"/>
    </row>
    <row r="2641" spans="1:22" ht="33.75" customHeight="1">
      <c r="A2641" s="15">
        <v>46106</v>
      </c>
      <c r="B2641" s="7">
        <v>47012</v>
      </c>
      <c r="C2641" s="4" t="s">
        <v>20831</v>
      </c>
      <c r="D2641" s="5" t="s">
        <v>11980</v>
      </c>
      <c r="E2641" s="176" t="str">
        <f t="shared" si="128"/>
        <v>47012</v>
      </c>
      <c r="F2641" s="181">
        <f>IFERROR(VLOOKUP(D2641,'TPMS-auto'!A:J, 10,0), "Not-in-TPMS")</f>
        <v>6038183357</v>
      </c>
      <c r="G2641" s="181" t="str">
        <f>IFERROR(VLOOKUP(D2641,'TPMS-auto'!A:J,6,0),"Not-in-TPMS")</f>
        <v>047012</v>
      </c>
      <c r="H2641" s="6" t="s">
        <v>14676</v>
      </c>
      <c r="I2641" s="2" t="s">
        <v>20832</v>
      </c>
      <c r="J2641" s="3" t="s">
        <v>16716</v>
      </c>
      <c r="K2641" s="3" t="s">
        <v>14679</v>
      </c>
      <c r="L2641" s="3" t="s">
        <v>14680</v>
      </c>
      <c r="M2641" s="13"/>
      <c r="N2641" s="3" t="s">
        <v>14680</v>
      </c>
      <c r="O2641" s="3" t="s">
        <v>14680</v>
      </c>
      <c r="P2641" s="166"/>
      <c r="Q2641" s="166"/>
      <c r="R2641" s="173"/>
      <c r="S2641" s="167"/>
      <c r="T2641" s="167"/>
      <c r="U2641" s="167"/>
      <c r="V2641" s="173"/>
    </row>
    <row r="2642" spans="1:22" ht="33.75" customHeight="1">
      <c r="A2642" s="15">
        <v>46106</v>
      </c>
      <c r="B2642" s="7">
        <v>61165</v>
      </c>
      <c r="C2642" s="4" t="s">
        <v>18083</v>
      </c>
      <c r="D2642" s="5" t="s">
        <v>3345</v>
      </c>
      <c r="E2642" s="176" t="str">
        <f t="shared" si="128"/>
        <v>61165</v>
      </c>
      <c r="F2642" s="181">
        <f>IFERROR(VLOOKUP(D2642,'TPMS-auto'!A:J, 10,0), "Not-in-TPMS")</f>
        <v>9369554419</v>
      </c>
      <c r="G2642" s="181" t="str">
        <f>IFERROR(VLOOKUP(D2642,'TPMS-auto'!A:J,6,0),"Not-in-TPMS")</f>
        <v>061165</v>
      </c>
      <c r="H2642" s="6" t="s">
        <v>14676</v>
      </c>
      <c r="I2642" s="2"/>
      <c r="J2642" s="3" t="s">
        <v>15426</v>
      </c>
      <c r="K2642" s="3" t="s">
        <v>14679</v>
      </c>
      <c r="L2642" s="3" t="s">
        <v>14680</v>
      </c>
      <c r="M2642" s="13"/>
      <c r="N2642" s="3" t="s">
        <v>14680</v>
      </c>
      <c r="O2642" s="3" t="s">
        <v>14680</v>
      </c>
      <c r="P2642" s="166"/>
      <c r="Q2642" s="166"/>
      <c r="R2642" s="173"/>
      <c r="S2642" s="167"/>
      <c r="T2642" s="167"/>
      <c r="U2642" s="167"/>
      <c r="V2642" s="173"/>
    </row>
    <row r="2643" spans="1:22" ht="33.75" customHeight="1">
      <c r="A2643" s="15">
        <v>46106</v>
      </c>
      <c r="B2643" s="7">
        <v>47063</v>
      </c>
      <c r="C2643" s="4" t="s">
        <v>19405</v>
      </c>
      <c r="D2643" s="5" t="s">
        <v>17287</v>
      </c>
      <c r="E2643" s="176" t="str">
        <f t="shared" si="128"/>
        <v>47063</v>
      </c>
      <c r="F2643" s="181">
        <f>IFERROR(VLOOKUP(D2643,'TPMS-auto'!A:J, 10,0), "Not-in-TPMS")</f>
        <v>3159831656</v>
      </c>
      <c r="G2643" s="181" t="str">
        <f>IFERROR(VLOOKUP(D2643,'TPMS-auto'!A:J,6,0),"Not-in-TPMS")</f>
        <v>047063</v>
      </c>
      <c r="H2643" s="6" t="s">
        <v>14676</v>
      </c>
      <c r="I2643" s="2" t="s">
        <v>19406</v>
      </c>
      <c r="J2643" s="3" t="s">
        <v>20833</v>
      </c>
      <c r="K2643" s="3" t="s">
        <v>14679</v>
      </c>
      <c r="L2643" s="3" t="s">
        <v>14680</v>
      </c>
      <c r="M2643" s="13"/>
      <c r="N2643" s="3" t="s">
        <v>14680</v>
      </c>
      <c r="O2643" s="3" t="s">
        <v>14680</v>
      </c>
      <c r="P2643" s="166"/>
      <c r="Q2643" s="166"/>
      <c r="R2643" s="173"/>
      <c r="S2643" s="167"/>
      <c r="T2643" s="167"/>
      <c r="U2643" s="167"/>
      <c r="V2643" s="173"/>
    </row>
    <row r="2644" spans="1:22" ht="33.75" customHeight="1">
      <c r="A2644" s="15">
        <v>46106</v>
      </c>
      <c r="B2644" s="7">
        <v>36431</v>
      </c>
      <c r="C2644" s="4" t="s">
        <v>20834</v>
      </c>
      <c r="D2644" s="5"/>
      <c r="E2644" s="176" t="str">
        <f t="shared" si="128"/>
        <v>36431</v>
      </c>
      <c r="F2644" s="181" t="str">
        <f>IFERROR(VLOOKUP(D2644,'TPMS-auto'!A:J, 10,0), "Not-in-TPMS")</f>
        <v>Not-in-TPMS</v>
      </c>
      <c r="G2644" s="181" t="str">
        <f>IFERROR(VLOOKUP(D2644,'TPMS-auto'!A:J,6,0),"Not-in-TPMS")</f>
        <v>Not-in-TPMS</v>
      </c>
      <c r="H2644" s="6" t="s">
        <v>14676</v>
      </c>
      <c r="I2644" s="2" t="s">
        <v>19315</v>
      </c>
      <c r="J2644" s="3" t="s">
        <v>20835</v>
      </c>
      <c r="K2644" s="3" t="s">
        <v>14679</v>
      </c>
      <c r="L2644" s="3" t="s">
        <v>14680</v>
      </c>
      <c r="M2644" s="13"/>
      <c r="N2644" s="3" t="s">
        <v>14680</v>
      </c>
      <c r="O2644" s="3" t="s">
        <v>14680</v>
      </c>
      <c r="P2644" s="166"/>
      <c r="Q2644" s="166"/>
      <c r="R2644" s="173"/>
      <c r="S2644" s="167"/>
      <c r="T2644" s="167"/>
      <c r="U2644" s="167"/>
      <c r="V2644" s="173"/>
    </row>
    <row r="2645" spans="1:22" ht="33.75" customHeight="1">
      <c r="A2645" s="15">
        <v>46106</v>
      </c>
      <c r="B2645" s="7">
        <v>36903</v>
      </c>
      <c r="C2645" s="4" t="s">
        <v>20836</v>
      </c>
      <c r="D2645" s="5" t="s">
        <v>15092</v>
      </c>
      <c r="E2645" s="176" t="str">
        <f t="shared" si="128"/>
        <v>36903</v>
      </c>
      <c r="F2645" s="181">
        <f>IFERROR(VLOOKUP(D2645,'TPMS-auto'!A:J, 10,0), "Not-in-TPMS")</f>
        <v>2109541809</v>
      </c>
      <c r="G2645" s="181" t="str">
        <f>IFERROR(VLOOKUP(D2645,'TPMS-auto'!A:J,6,0),"Not-in-TPMS")</f>
        <v>036903</v>
      </c>
      <c r="H2645" s="6" t="s">
        <v>14676</v>
      </c>
      <c r="I2645" s="2" t="s">
        <v>20837</v>
      </c>
      <c r="J2645" s="3" t="s">
        <v>20838</v>
      </c>
      <c r="K2645" s="3" t="s">
        <v>14679</v>
      </c>
      <c r="L2645" s="3" t="s">
        <v>14680</v>
      </c>
      <c r="M2645" s="13"/>
      <c r="N2645" s="3" t="s">
        <v>14680</v>
      </c>
      <c r="O2645" s="3" t="s">
        <v>14680</v>
      </c>
      <c r="P2645" s="166"/>
      <c r="Q2645" s="166"/>
      <c r="R2645" s="173"/>
      <c r="S2645" s="167"/>
      <c r="T2645" s="167"/>
      <c r="U2645" s="167"/>
      <c r="V2645" s="173"/>
    </row>
    <row r="2646" spans="1:22" ht="33.75" customHeight="1">
      <c r="A2646" s="15">
        <v>46106</v>
      </c>
      <c r="B2646" s="7">
        <v>61372</v>
      </c>
      <c r="C2646" s="4" t="s">
        <v>20106</v>
      </c>
      <c r="D2646" s="5" t="s">
        <v>20107</v>
      </c>
      <c r="E2646" s="176" t="str">
        <f t="shared" si="128"/>
        <v>61372</v>
      </c>
      <c r="F2646" s="181" t="str">
        <f>IFERROR(VLOOKUP(D2646,'TPMS-auto'!A:J, 10,0), "Not-in-TPMS")</f>
        <v>Not-in-TPMS</v>
      </c>
      <c r="G2646" s="181" t="str">
        <f>IFERROR(VLOOKUP(D2646,'TPMS-auto'!A:J,6,0),"Not-in-TPMS")</f>
        <v>Not-in-TPMS</v>
      </c>
      <c r="H2646" s="6" t="s">
        <v>14676</v>
      </c>
      <c r="I2646" s="2" t="s">
        <v>20839</v>
      </c>
      <c r="J2646" s="2" t="s">
        <v>20840</v>
      </c>
      <c r="K2646" s="3" t="s">
        <v>14679</v>
      </c>
      <c r="L2646" s="3" t="s">
        <v>14680</v>
      </c>
      <c r="M2646" s="13"/>
      <c r="N2646" s="3" t="s">
        <v>14680</v>
      </c>
      <c r="O2646" s="3" t="s">
        <v>14680</v>
      </c>
      <c r="P2646" s="166"/>
      <c r="Q2646" s="166"/>
      <c r="R2646" s="173"/>
      <c r="S2646" s="167"/>
      <c r="T2646" s="167"/>
      <c r="U2646" s="167"/>
      <c r="V2646" s="173"/>
    </row>
    <row r="2647" spans="1:22" ht="33.75" customHeight="1">
      <c r="A2647" s="15">
        <v>46106</v>
      </c>
      <c r="B2647" s="7">
        <v>23837</v>
      </c>
      <c r="C2647" s="4" t="s">
        <v>20841</v>
      </c>
      <c r="D2647" s="5" t="s">
        <v>20842</v>
      </c>
      <c r="E2647" s="176" t="str">
        <f t="shared" si="128"/>
        <v>23837</v>
      </c>
      <c r="F2647" s="181">
        <f>IFERROR(VLOOKUP(D2647,'TPMS-auto'!A:J, 10,0), "Not-in-TPMS")</f>
        <v>3366137574</v>
      </c>
      <c r="G2647" s="181" t="str">
        <f>IFERROR(VLOOKUP(D2647,'TPMS-auto'!A:J,6,0),"Not-in-TPMS")</f>
        <v>023837</v>
      </c>
      <c r="H2647" s="6" t="s">
        <v>14676</v>
      </c>
      <c r="I2647" s="2" t="s">
        <v>20843</v>
      </c>
      <c r="J2647" s="3" t="s">
        <v>20844</v>
      </c>
      <c r="K2647" s="3" t="s">
        <v>14679</v>
      </c>
      <c r="L2647" s="3" t="s">
        <v>14680</v>
      </c>
      <c r="M2647" s="13"/>
      <c r="N2647" s="3" t="s">
        <v>14680</v>
      </c>
      <c r="O2647" s="3" t="s">
        <v>14680</v>
      </c>
      <c r="P2647" s="166"/>
      <c r="Q2647" s="166"/>
      <c r="R2647" s="173"/>
      <c r="S2647" s="167"/>
      <c r="T2647" s="167"/>
      <c r="U2647" s="167"/>
      <c r="V2647" s="173"/>
    </row>
    <row r="2648" spans="1:22" ht="33.75" customHeight="1">
      <c r="A2648" s="15">
        <v>46106</v>
      </c>
      <c r="B2648" s="7">
        <v>46993</v>
      </c>
      <c r="C2648" s="4" t="s">
        <v>17816</v>
      </c>
      <c r="D2648" s="5" t="s">
        <v>17817</v>
      </c>
      <c r="E2648" s="176" t="str">
        <f t="shared" si="128"/>
        <v>46993</v>
      </c>
      <c r="F2648" s="181">
        <f>IFERROR(VLOOKUP(D2648,'TPMS-auto'!A:J, 10,0), "Not-in-TPMS")</f>
        <v>9787018542</v>
      </c>
      <c r="G2648" s="181" t="str">
        <f>IFERROR(VLOOKUP(D2648,'TPMS-auto'!A:J,6,0),"Not-in-TPMS")</f>
        <v>046993</v>
      </c>
      <c r="H2648" s="6" t="s">
        <v>14676</v>
      </c>
      <c r="I2648" s="2" t="s">
        <v>20845</v>
      </c>
      <c r="J2648" s="3" t="s">
        <v>20846</v>
      </c>
      <c r="K2648" s="3" t="s">
        <v>14679</v>
      </c>
      <c r="L2648" s="3" t="s">
        <v>14680</v>
      </c>
      <c r="M2648" s="13"/>
      <c r="N2648" s="3" t="s">
        <v>14680</v>
      </c>
      <c r="O2648" s="3" t="s">
        <v>14680</v>
      </c>
      <c r="P2648" s="166"/>
      <c r="Q2648" s="166"/>
      <c r="R2648" s="173"/>
      <c r="S2648" s="167"/>
      <c r="T2648" s="167"/>
      <c r="U2648" s="167"/>
      <c r="V2648" s="173"/>
    </row>
    <row r="2649" spans="1:22" ht="33.75" customHeight="1">
      <c r="A2649" s="15">
        <v>46106</v>
      </c>
      <c r="B2649" s="7">
        <v>46490</v>
      </c>
      <c r="C2649" s="4" t="s">
        <v>20659</v>
      </c>
      <c r="D2649" s="5" t="s">
        <v>20660</v>
      </c>
      <c r="E2649" s="176" t="str">
        <f t="shared" si="128"/>
        <v>46490</v>
      </c>
      <c r="F2649" s="181">
        <f>IFERROR(VLOOKUP(D2649,'TPMS-auto'!A:J, 10,0), "Not-in-TPMS")</f>
        <v>2523631184</v>
      </c>
      <c r="G2649" s="181">
        <f>IFERROR(VLOOKUP(D2649,'TPMS-auto'!A:J,6,0),"Not-in-TPMS")</f>
        <v>0</v>
      </c>
      <c r="H2649" s="6" t="s">
        <v>14676</v>
      </c>
      <c r="I2649" s="2" t="s">
        <v>20661</v>
      </c>
      <c r="J2649" s="3" t="s">
        <v>19294</v>
      </c>
      <c r="K2649" s="3" t="s">
        <v>14679</v>
      </c>
      <c r="L2649" s="3" t="s">
        <v>14680</v>
      </c>
      <c r="M2649" s="13"/>
      <c r="N2649" s="3" t="s">
        <v>14680</v>
      </c>
      <c r="O2649" s="3" t="s">
        <v>14680</v>
      </c>
      <c r="P2649" s="166"/>
      <c r="Q2649" s="166"/>
      <c r="R2649" s="173"/>
      <c r="S2649" s="167"/>
      <c r="T2649" s="167"/>
      <c r="U2649" s="167"/>
      <c r="V2649" s="173"/>
    </row>
    <row r="2650" spans="1:22" ht="33.75" customHeight="1">
      <c r="A2650" s="15">
        <v>46106</v>
      </c>
      <c r="B2650" s="7">
        <v>37107</v>
      </c>
      <c r="C2650" s="4" t="s">
        <v>20847</v>
      </c>
      <c r="D2650" s="5" t="s">
        <v>2317</v>
      </c>
      <c r="E2650" s="176" t="str">
        <f t="shared" si="128"/>
        <v>37107</v>
      </c>
      <c r="F2650" s="181">
        <f>IFERROR(VLOOKUP(D2650,'TPMS-auto'!A:J, 10,0), "Not-in-TPMS")</f>
        <v>9133398125</v>
      </c>
      <c r="G2650" s="181" t="str">
        <f>IFERROR(VLOOKUP(D2650,'TPMS-auto'!A:J,6,0),"Not-in-TPMS")</f>
        <v>037107</v>
      </c>
      <c r="H2650" s="6" t="s">
        <v>14676</v>
      </c>
      <c r="I2650" s="2" t="s">
        <v>20848</v>
      </c>
      <c r="J2650" s="3" t="s">
        <v>20849</v>
      </c>
      <c r="K2650" s="3" t="s">
        <v>14679</v>
      </c>
      <c r="L2650" s="3" t="s">
        <v>14680</v>
      </c>
      <c r="M2650" s="13"/>
      <c r="N2650" s="3" t="s">
        <v>14680</v>
      </c>
      <c r="O2650" s="3" t="s">
        <v>14680</v>
      </c>
      <c r="P2650" s="166"/>
      <c r="Q2650" s="166"/>
      <c r="R2650" s="173"/>
      <c r="S2650" s="167"/>
      <c r="T2650" s="167"/>
      <c r="U2650" s="167"/>
      <c r="V2650" s="173"/>
    </row>
    <row r="2651" spans="1:22" ht="33.75" customHeight="1">
      <c r="A2651" s="15">
        <v>46106</v>
      </c>
      <c r="B2651" s="7">
        <v>22050</v>
      </c>
      <c r="C2651" s="4" t="s">
        <v>20318</v>
      </c>
      <c r="D2651" s="5" t="s">
        <v>20319</v>
      </c>
      <c r="E2651" s="176" t="str">
        <f t="shared" si="128"/>
        <v>22050</v>
      </c>
      <c r="F2651" s="181" t="str">
        <f>IFERROR(VLOOKUP(D2651,'TPMS-auto'!A:J, 10,0), "Not-in-TPMS")</f>
        <v>Not-in-TPMS</v>
      </c>
      <c r="G2651" s="181" t="str">
        <f>IFERROR(VLOOKUP(D2651,'TPMS-auto'!A:J,6,0),"Not-in-TPMS")</f>
        <v>Not-in-TPMS</v>
      </c>
      <c r="H2651" s="6" t="s">
        <v>14676</v>
      </c>
      <c r="I2651" s="2" t="s">
        <v>20850</v>
      </c>
      <c r="J2651" s="3" t="s">
        <v>17259</v>
      </c>
      <c r="K2651" s="3" t="s">
        <v>14679</v>
      </c>
      <c r="L2651" s="3" t="s">
        <v>14680</v>
      </c>
      <c r="M2651" s="13"/>
      <c r="N2651" s="3" t="s">
        <v>14680</v>
      </c>
      <c r="O2651" s="3" t="s">
        <v>14680</v>
      </c>
      <c r="P2651" s="166"/>
      <c r="Q2651" s="166"/>
      <c r="R2651" s="173"/>
      <c r="S2651" s="167"/>
      <c r="T2651" s="167"/>
      <c r="U2651" s="167"/>
      <c r="V2651" s="173"/>
    </row>
    <row r="2652" spans="1:22" ht="33.75" customHeight="1">
      <c r="A2652" s="15">
        <v>46106</v>
      </c>
      <c r="B2652" s="7">
        <v>24016</v>
      </c>
      <c r="C2652" s="4" t="s">
        <v>20851</v>
      </c>
      <c r="D2652" s="5" t="s">
        <v>19571</v>
      </c>
      <c r="E2652" s="176" t="str">
        <f t="shared" si="128"/>
        <v>24016</v>
      </c>
      <c r="F2652" s="181">
        <f>IFERROR(VLOOKUP(D2652,'TPMS-auto'!A:J, 10,0), "Not-in-TPMS")</f>
        <v>2038874031</v>
      </c>
      <c r="G2652" s="181" t="str">
        <f>IFERROR(VLOOKUP(D2652,'TPMS-auto'!A:J,6,0),"Not-in-TPMS")</f>
        <v>036422</v>
      </c>
      <c r="H2652" s="6" t="s">
        <v>14676</v>
      </c>
      <c r="I2652" s="2"/>
      <c r="J2652" s="3" t="s">
        <v>20852</v>
      </c>
      <c r="K2652" s="3" t="s">
        <v>14679</v>
      </c>
      <c r="L2652" s="3"/>
      <c r="M2652" s="13"/>
      <c r="N2652" s="3" t="s">
        <v>14680</v>
      </c>
      <c r="O2652" s="3" t="s">
        <v>14680</v>
      </c>
      <c r="P2652" s="166"/>
      <c r="Q2652" s="166"/>
      <c r="R2652" s="173"/>
      <c r="S2652" s="167"/>
      <c r="T2652" s="167"/>
      <c r="U2652" s="167"/>
      <c r="V2652" s="173"/>
    </row>
    <row r="2653" spans="1:22" ht="33.75" customHeight="1">
      <c r="A2653" s="15">
        <v>46106</v>
      </c>
      <c r="B2653" s="7">
        <v>61717</v>
      </c>
      <c r="C2653" s="4" t="s">
        <v>20326</v>
      </c>
      <c r="D2653" s="5" t="s">
        <v>20327</v>
      </c>
      <c r="E2653" s="176" t="str">
        <f t="shared" si="128"/>
        <v>61717</v>
      </c>
      <c r="F2653" s="181">
        <f>IFERROR(VLOOKUP(D2653,'TPMS-auto'!A:J, 10,0), "Not-in-TPMS")</f>
        <v>9014828972</v>
      </c>
      <c r="G2653" s="181" t="str">
        <f>IFERROR(VLOOKUP(D2653,'TPMS-auto'!A:J,6,0),"Not-in-TPMS")</f>
        <v>061717</v>
      </c>
      <c r="H2653" s="6">
        <v>46098</v>
      </c>
      <c r="I2653" s="2" t="s">
        <v>20328</v>
      </c>
      <c r="J2653" s="3" t="s">
        <v>19294</v>
      </c>
      <c r="K2653" s="234" t="s">
        <v>14679</v>
      </c>
      <c r="L2653" s="3" t="s">
        <v>14680</v>
      </c>
      <c r="M2653" s="13"/>
      <c r="N2653" s="3" t="s">
        <v>14680</v>
      </c>
      <c r="O2653" s="3" t="s">
        <v>14680</v>
      </c>
      <c r="P2653" s="166"/>
      <c r="Q2653" s="166"/>
      <c r="R2653" s="173"/>
      <c r="S2653" s="167"/>
      <c r="T2653" s="167"/>
      <c r="U2653" s="167"/>
      <c r="V2653" s="173"/>
    </row>
    <row r="2654" spans="1:22" ht="33.75" customHeight="1">
      <c r="A2654" s="15">
        <v>46106</v>
      </c>
      <c r="B2654" s="7">
        <v>61404</v>
      </c>
      <c r="C2654" s="4" t="s">
        <v>20853</v>
      </c>
      <c r="D2654" s="5"/>
      <c r="E2654" s="176" t="str">
        <f t="shared" si="128"/>
        <v>61404</v>
      </c>
      <c r="F2654" s="181" t="str">
        <f>IFERROR(VLOOKUP(D2654,'TPMS-auto'!A:J, 10,0), "Not-in-TPMS")</f>
        <v>Not-in-TPMS</v>
      </c>
      <c r="G2654" s="181" t="str">
        <f>IFERROR(VLOOKUP(D2654,'TPMS-auto'!A:J,6,0),"Not-in-TPMS")</f>
        <v>Not-in-TPMS</v>
      </c>
      <c r="H2654" s="6" t="s">
        <v>14676</v>
      </c>
      <c r="I2654" s="2"/>
      <c r="J2654" s="3" t="s">
        <v>15426</v>
      </c>
      <c r="K2654" s="3" t="s">
        <v>14679</v>
      </c>
      <c r="L2654" s="3" t="s">
        <v>14680</v>
      </c>
      <c r="M2654" s="13"/>
      <c r="N2654" s="3" t="s">
        <v>14680</v>
      </c>
      <c r="O2654" s="3" t="s">
        <v>14680</v>
      </c>
      <c r="P2654" s="166"/>
      <c r="Q2654" s="166"/>
      <c r="R2654" s="173"/>
      <c r="S2654" s="167"/>
      <c r="T2654" s="167"/>
      <c r="U2654" s="167"/>
      <c r="V2654" s="173"/>
    </row>
    <row r="2655" spans="1:22" ht="33.75" customHeight="1">
      <c r="A2655" s="15">
        <v>46106</v>
      </c>
      <c r="B2655" s="7">
        <v>61115</v>
      </c>
      <c r="C2655" s="4" t="s">
        <v>16637</v>
      </c>
      <c r="D2655" s="5" t="s">
        <v>2686</v>
      </c>
      <c r="E2655" s="176" t="str">
        <f t="shared" si="128"/>
        <v>61115</v>
      </c>
      <c r="F2655" s="181">
        <f>IFERROR(VLOOKUP(D2655,'TPMS-auto'!A:J, 10,0), "Not-in-TPMS")</f>
        <v>7148297543</v>
      </c>
      <c r="G2655" s="181" t="str">
        <f>IFERROR(VLOOKUP(D2655,'TPMS-auto'!A:J,6,0),"Not-in-TPMS")</f>
        <v>061115</v>
      </c>
      <c r="H2655" s="6" t="s">
        <v>14676</v>
      </c>
      <c r="I2655" s="2" t="s">
        <v>20854</v>
      </c>
      <c r="J2655" s="3" t="s">
        <v>19952</v>
      </c>
      <c r="K2655" s="3" t="s">
        <v>14679</v>
      </c>
      <c r="L2655" s="3"/>
      <c r="M2655" s="13"/>
      <c r="N2655" s="3" t="s">
        <v>14680</v>
      </c>
      <c r="O2655" s="3" t="s">
        <v>14680</v>
      </c>
      <c r="P2655" s="166"/>
      <c r="Q2655" s="166"/>
      <c r="R2655" s="173"/>
      <c r="S2655" s="167"/>
      <c r="T2655" s="167"/>
      <c r="U2655" s="167"/>
      <c r="V2655" s="173"/>
    </row>
    <row r="2656" spans="1:22" ht="33.75" customHeight="1">
      <c r="A2656" s="15">
        <v>46106</v>
      </c>
      <c r="B2656" s="7">
        <v>47270</v>
      </c>
      <c r="C2656" s="4" t="s">
        <v>19563</v>
      </c>
      <c r="D2656" s="5" t="s">
        <v>13993</v>
      </c>
      <c r="E2656" s="176" t="str">
        <f t="shared" si="128"/>
        <v>47270</v>
      </c>
      <c r="F2656" s="181">
        <f>IFERROR(VLOOKUP(D2656,'TPMS-auto'!A:J, 10,0), "Not-in-TPMS")</f>
        <v>5054479428</v>
      </c>
      <c r="G2656" s="181" t="str">
        <f>IFERROR(VLOOKUP(D2656,'TPMS-auto'!A:J,6,0),"Not-in-TPMS")</f>
        <v>047270</v>
      </c>
      <c r="H2656" s="6">
        <v>46105</v>
      </c>
      <c r="I2656" s="2" t="s">
        <v>20812</v>
      </c>
      <c r="J2656" s="3" t="s">
        <v>16227</v>
      </c>
      <c r="K2656" s="3" t="s">
        <v>15451</v>
      </c>
      <c r="L2656" s="3" t="s">
        <v>14680</v>
      </c>
      <c r="M2656" s="13"/>
      <c r="N2656" s="3" t="s">
        <v>14680</v>
      </c>
      <c r="O2656" s="3" t="s">
        <v>14680</v>
      </c>
      <c r="P2656" s="166"/>
      <c r="Q2656" s="166"/>
      <c r="R2656" s="173"/>
      <c r="S2656" s="167"/>
      <c r="T2656" s="167"/>
      <c r="U2656" s="167"/>
      <c r="V2656" s="173"/>
    </row>
    <row r="2657" spans="1:22" ht="33.75" customHeight="1">
      <c r="A2657" s="15">
        <v>46107</v>
      </c>
      <c r="B2657" s="7">
        <v>21214</v>
      </c>
      <c r="C2657" s="4" t="s">
        <v>17102</v>
      </c>
      <c r="D2657" s="5" t="s">
        <v>16583</v>
      </c>
      <c r="E2657" s="176" t="str">
        <f t="shared" si="128"/>
        <v>21214</v>
      </c>
      <c r="F2657" s="181">
        <f>IFERROR(VLOOKUP(D2657,'TPMS-auto'!A:J, 10,0), "Not-in-TPMS")</f>
        <v>2569623009</v>
      </c>
      <c r="G2657" s="181" t="str">
        <f>IFERROR(VLOOKUP(D2657,'TPMS-auto'!A:J,6,0),"Not-in-TPMS")</f>
        <v>046708</v>
      </c>
      <c r="H2657" s="6">
        <v>46101</v>
      </c>
      <c r="I2657" s="2" t="s">
        <v>20766</v>
      </c>
      <c r="J2657" s="3" t="s">
        <v>19615</v>
      </c>
      <c r="K2657" s="3" t="s">
        <v>15451</v>
      </c>
      <c r="L2657" s="3" t="s">
        <v>14680</v>
      </c>
      <c r="M2657" s="13"/>
      <c r="N2657" s="3" t="s">
        <v>14680</v>
      </c>
      <c r="O2657" s="3" t="s">
        <v>14680</v>
      </c>
      <c r="P2657" s="166"/>
      <c r="Q2657" s="166"/>
      <c r="R2657" s="173"/>
      <c r="S2657" s="167"/>
      <c r="T2657" s="167"/>
      <c r="U2657" s="167"/>
      <c r="V2657" s="173"/>
    </row>
    <row r="2658" spans="1:22" ht="33.75" customHeight="1">
      <c r="A2658" s="15">
        <v>46107</v>
      </c>
      <c r="B2658" s="7">
        <v>61006</v>
      </c>
      <c r="C2658" s="4" t="s">
        <v>20855</v>
      </c>
      <c r="D2658" s="5" t="s">
        <v>20856</v>
      </c>
      <c r="E2658" s="176" t="str">
        <f>TRIM(B2658)</f>
        <v>61006</v>
      </c>
      <c r="F2658" s="181" t="str">
        <f>IFERROR(VLOOKUP(D2658,'TPMS-auto'!A:J, 10,0), "Not-in-TPMS")</f>
        <v>Not-in-TPMS</v>
      </c>
      <c r="G2658" s="181" t="str">
        <f>IFERROR(VLOOKUP(D2658,'TPMS-auto'!A:J,6,0),"Not-in-TPMS")</f>
        <v>Not-in-TPMS</v>
      </c>
      <c r="H2658" s="6" t="s">
        <v>14676</v>
      </c>
      <c r="I2658" s="2" t="s">
        <v>20857</v>
      </c>
      <c r="J2658" s="2" t="s">
        <v>20858</v>
      </c>
      <c r="K2658" s="3" t="s">
        <v>15451</v>
      </c>
      <c r="L2658" s="3" t="s">
        <v>14680</v>
      </c>
      <c r="M2658" s="13"/>
      <c r="N2658" s="3" t="s">
        <v>14680</v>
      </c>
      <c r="O2658" s="3" t="s">
        <v>14680</v>
      </c>
      <c r="P2658" s="166"/>
      <c r="Q2658" s="166"/>
      <c r="R2658" s="173"/>
      <c r="S2658" s="167"/>
      <c r="T2658" s="167"/>
      <c r="U2658" s="167"/>
      <c r="V2658" s="173"/>
    </row>
    <row r="2659" spans="1:22" ht="33.75" customHeight="1">
      <c r="A2659" s="15">
        <v>46107</v>
      </c>
      <c r="B2659" s="7">
        <v>6135</v>
      </c>
      <c r="C2659" s="4" t="s">
        <v>20859</v>
      </c>
      <c r="D2659" s="5" t="s">
        <v>8754</v>
      </c>
      <c r="E2659" s="176" t="str">
        <f t="shared" si="128"/>
        <v>6135</v>
      </c>
      <c r="F2659" s="181">
        <f>IFERROR(VLOOKUP(D2659,'TPMS-auto'!A:J, 10,0), "Not-in-TPMS")</f>
        <v>8562035565</v>
      </c>
      <c r="G2659" s="181" t="str">
        <f>IFERROR(VLOOKUP(D2659,'TPMS-auto'!A:J,6,0),"Not-in-TPMS")</f>
        <v>006135</v>
      </c>
      <c r="H2659" s="6" t="s">
        <v>14676</v>
      </c>
      <c r="I2659" s="2" t="s">
        <v>20860</v>
      </c>
      <c r="J2659" s="3" t="s">
        <v>20861</v>
      </c>
      <c r="K2659" s="3" t="s">
        <v>15451</v>
      </c>
      <c r="L2659" s="3" t="s">
        <v>14680</v>
      </c>
      <c r="M2659" s="13"/>
      <c r="N2659" s="3" t="s">
        <v>14680</v>
      </c>
      <c r="O2659" s="3" t="s">
        <v>14680</v>
      </c>
      <c r="P2659" s="166"/>
      <c r="Q2659" s="166"/>
      <c r="R2659" s="173"/>
      <c r="S2659" s="167"/>
      <c r="T2659" s="167"/>
      <c r="U2659" s="167"/>
      <c r="V2659" s="173"/>
    </row>
    <row r="2660" spans="1:22" ht="33.75" customHeight="1">
      <c r="A2660" s="15">
        <v>46107</v>
      </c>
      <c r="B2660" s="7">
        <v>21675</v>
      </c>
      <c r="C2660" s="4" t="s">
        <v>20862</v>
      </c>
      <c r="D2660" s="5" t="s">
        <v>15639</v>
      </c>
      <c r="E2660" s="176" t="str">
        <f t="shared" si="128"/>
        <v>21675</v>
      </c>
      <c r="F2660" s="181">
        <f>IFERROR(VLOOKUP(D2660,'TPMS-auto'!A:J, 10,0), "Not-in-TPMS")</f>
        <v>3305591394</v>
      </c>
      <c r="G2660" s="181" t="str">
        <f>IFERROR(VLOOKUP(D2660,'TPMS-auto'!A:J,6,0),"Not-in-TPMS")</f>
        <v>021675</v>
      </c>
      <c r="H2660" s="6" t="s">
        <v>14676</v>
      </c>
      <c r="I2660" s="2" t="s">
        <v>15640</v>
      </c>
      <c r="J2660" s="3" t="s">
        <v>14678</v>
      </c>
      <c r="K2660" s="3" t="s">
        <v>15451</v>
      </c>
      <c r="L2660" s="3" t="s">
        <v>14680</v>
      </c>
      <c r="M2660" s="13"/>
      <c r="N2660" s="3" t="s">
        <v>14680</v>
      </c>
      <c r="O2660" s="3" t="s">
        <v>14680</v>
      </c>
      <c r="P2660" s="166"/>
      <c r="Q2660" s="166"/>
      <c r="R2660" s="173"/>
      <c r="S2660" s="167"/>
      <c r="T2660" s="167"/>
      <c r="U2660" s="167"/>
      <c r="V2660" s="173"/>
    </row>
    <row r="2661" spans="1:22" ht="33.75" customHeight="1">
      <c r="A2661" s="15">
        <v>46107</v>
      </c>
      <c r="B2661" s="7">
        <v>46741</v>
      </c>
      <c r="C2661" s="4" t="s">
        <v>20300</v>
      </c>
      <c r="D2661" s="5" t="s">
        <v>8373</v>
      </c>
      <c r="E2661" s="176" t="str">
        <f t="shared" si="128"/>
        <v>46741</v>
      </c>
      <c r="F2661" s="181">
        <f>IFERROR(VLOOKUP(D2661,'TPMS-auto'!A:J, 10,0), "Not-in-TPMS")</f>
        <v>8488780105</v>
      </c>
      <c r="G2661" s="181" t="str">
        <f>IFERROR(VLOOKUP(D2661,'TPMS-auto'!A:J,6,0),"Not-in-TPMS")</f>
        <v>023980</v>
      </c>
      <c r="H2661" s="6">
        <v>46100</v>
      </c>
      <c r="I2661" s="2" t="s">
        <v>20746</v>
      </c>
      <c r="J2661" s="3" t="s">
        <v>16871</v>
      </c>
      <c r="K2661" s="3" t="s">
        <v>15451</v>
      </c>
      <c r="L2661" s="3" t="s">
        <v>14680</v>
      </c>
      <c r="M2661" s="13"/>
      <c r="N2661" s="3" t="s">
        <v>14680</v>
      </c>
      <c r="O2661" s="3" t="s">
        <v>14680</v>
      </c>
      <c r="P2661" s="166"/>
      <c r="Q2661" s="166"/>
      <c r="R2661" s="173"/>
      <c r="S2661" s="167"/>
      <c r="T2661" s="167"/>
      <c r="U2661" s="167"/>
      <c r="V2661" s="173"/>
    </row>
    <row r="2662" spans="1:22" ht="33.75" customHeight="1">
      <c r="A2662" s="15">
        <v>46107</v>
      </c>
      <c r="B2662" s="7">
        <v>47063</v>
      </c>
      <c r="C2662" s="4" t="s">
        <v>20863</v>
      </c>
      <c r="D2662" s="5" t="s">
        <v>17287</v>
      </c>
      <c r="E2662" s="176" t="str">
        <f t="shared" si="128"/>
        <v>47063</v>
      </c>
      <c r="F2662" s="181">
        <f>IFERROR(VLOOKUP(D2662,'TPMS-auto'!A:J, 10,0), "Not-in-TPMS")</f>
        <v>3159831656</v>
      </c>
      <c r="G2662" s="181" t="str">
        <f>IFERROR(VLOOKUP(D2662,'TPMS-auto'!A:J,6,0),"Not-in-TPMS")</f>
        <v>047063</v>
      </c>
      <c r="H2662" s="6" t="s">
        <v>14676</v>
      </c>
      <c r="I2662" s="2" t="s">
        <v>19406</v>
      </c>
      <c r="J2662" s="3" t="s">
        <v>20864</v>
      </c>
      <c r="K2662" s="3" t="s">
        <v>15451</v>
      </c>
      <c r="L2662" s="3" t="s">
        <v>14680</v>
      </c>
      <c r="M2662" s="13"/>
      <c r="N2662" s="3" t="s">
        <v>14680</v>
      </c>
      <c r="O2662" s="3" t="s">
        <v>14680</v>
      </c>
      <c r="P2662" s="166"/>
      <c r="Q2662" s="166"/>
      <c r="R2662" s="173"/>
      <c r="S2662" s="167"/>
      <c r="T2662" s="167"/>
      <c r="U2662" s="167"/>
      <c r="V2662" s="173"/>
    </row>
    <row r="2663" spans="1:22" ht="33.75" customHeight="1">
      <c r="A2663" s="15">
        <v>46107</v>
      </c>
      <c r="B2663" s="7">
        <v>61446</v>
      </c>
      <c r="C2663" s="4" t="s">
        <v>20865</v>
      </c>
      <c r="D2663" s="5" t="s">
        <v>19495</v>
      </c>
      <c r="E2663" s="176" t="str">
        <f t="shared" si="128"/>
        <v>61446</v>
      </c>
      <c r="F2663" s="181" t="str">
        <f>IFERROR(VLOOKUP(D2663,'TPMS-auto'!A:J, 10,0), "Not-in-TPMS")</f>
        <v>Not-in-TPMS</v>
      </c>
      <c r="G2663" s="181" t="str">
        <f>IFERROR(VLOOKUP(D2663,'TPMS-auto'!A:J,6,0),"Not-in-TPMS")</f>
        <v>Not-in-TPMS</v>
      </c>
      <c r="H2663" s="6" t="s">
        <v>14676</v>
      </c>
      <c r="I2663" s="2" t="s">
        <v>20866</v>
      </c>
      <c r="J2663" s="3"/>
      <c r="K2663" s="3" t="s">
        <v>15451</v>
      </c>
      <c r="L2663" s="3" t="s">
        <v>14680</v>
      </c>
      <c r="M2663" s="13"/>
      <c r="N2663" s="3" t="s">
        <v>14680</v>
      </c>
      <c r="O2663" s="3" t="s">
        <v>14680</v>
      </c>
      <c r="P2663" s="166"/>
      <c r="Q2663" s="166"/>
      <c r="R2663" s="173"/>
      <c r="S2663" s="167"/>
      <c r="T2663" s="167"/>
      <c r="U2663" s="167"/>
      <c r="V2663" s="173"/>
    </row>
    <row r="2664" spans="1:22" ht="33.75" customHeight="1">
      <c r="A2664" s="15">
        <v>46107</v>
      </c>
      <c r="B2664" s="7">
        <v>24047</v>
      </c>
      <c r="C2664" s="4" t="s">
        <v>20867</v>
      </c>
      <c r="D2664" s="5" t="s">
        <v>19517</v>
      </c>
      <c r="E2664" s="176" t="str">
        <f t="shared" si="128"/>
        <v>24047</v>
      </c>
      <c r="F2664" s="181">
        <f>IFERROR(VLOOKUP(D2664,'TPMS-auto'!A:J, 10,0), "Not-in-TPMS")</f>
        <v>3239861614</v>
      </c>
      <c r="G2664" s="181" t="str">
        <f>IFERROR(VLOOKUP(D2664,'TPMS-auto'!A:J,6,0),"Not-in-TPMS")</f>
        <v>024047</v>
      </c>
      <c r="H2664" s="6" t="s">
        <v>14676</v>
      </c>
      <c r="I2664" s="2"/>
      <c r="J2664" s="3" t="s">
        <v>15426</v>
      </c>
      <c r="K2664" s="3" t="s">
        <v>15451</v>
      </c>
      <c r="L2664" s="3" t="s">
        <v>14680</v>
      </c>
      <c r="M2664" s="13"/>
      <c r="N2664" s="3" t="s">
        <v>14680</v>
      </c>
      <c r="O2664" s="3" t="s">
        <v>14680</v>
      </c>
      <c r="P2664" s="166"/>
      <c r="Q2664" s="166"/>
      <c r="R2664" s="173"/>
      <c r="S2664" s="167"/>
      <c r="T2664" s="167"/>
      <c r="U2664" s="167"/>
      <c r="V2664" s="173"/>
    </row>
    <row r="2665" spans="1:22" ht="33.75" customHeight="1">
      <c r="A2665" s="15">
        <v>46107</v>
      </c>
      <c r="B2665" s="7">
        <v>46467</v>
      </c>
      <c r="C2665" s="4" t="s">
        <v>20868</v>
      </c>
      <c r="D2665" s="5" t="s">
        <v>20869</v>
      </c>
      <c r="E2665" s="176" t="str">
        <f t="shared" si="128"/>
        <v>46467</v>
      </c>
      <c r="F2665" s="181" t="str">
        <f>IFERROR(VLOOKUP(D2665,'TPMS-auto'!A:J, 10,0), "Not-in-TPMS")</f>
        <v>Not-in-TPMS</v>
      </c>
      <c r="G2665" s="181" t="str">
        <f>IFERROR(VLOOKUP(D2665,'TPMS-auto'!A:J,6,0),"Not-in-TPMS")</f>
        <v>Not-in-TPMS</v>
      </c>
      <c r="H2665" s="6" t="s">
        <v>14676</v>
      </c>
      <c r="I2665" s="2" t="s">
        <v>20870</v>
      </c>
      <c r="J2665" s="3"/>
      <c r="K2665" s="3" t="s">
        <v>15451</v>
      </c>
      <c r="L2665" s="3" t="s">
        <v>14680</v>
      </c>
      <c r="M2665" s="13"/>
      <c r="N2665" s="3" t="s">
        <v>14680</v>
      </c>
      <c r="O2665" s="3" t="s">
        <v>14680</v>
      </c>
      <c r="P2665" s="166"/>
      <c r="Q2665" s="166"/>
      <c r="R2665" s="173"/>
      <c r="S2665" s="167"/>
      <c r="T2665" s="167"/>
      <c r="U2665" s="167"/>
      <c r="V2665" s="173"/>
    </row>
    <row r="2666" spans="1:22" ht="33.75" customHeight="1">
      <c r="A2666" s="15">
        <v>46107</v>
      </c>
      <c r="B2666" s="7">
        <v>23584</v>
      </c>
      <c r="C2666" s="4" t="s">
        <v>20871</v>
      </c>
      <c r="D2666" s="5" t="s">
        <v>20872</v>
      </c>
      <c r="E2666" s="176" t="str">
        <f t="shared" si="128"/>
        <v>23584</v>
      </c>
      <c r="F2666" s="181" t="str">
        <f>IFERROR(VLOOKUP(D2666,'TPMS-auto'!A:J, 10,0), "Not-in-TPMS")</f>
        <v>Not-in-TPMS</v>
      </c>
      <c r="G2666" s="181" t="str">
        <f>IFERROR(VLOOKUP(D2666,'TPMS-auto'!A:J,6,0),"Not-in-TPMS")</f>
        <v>Not-in-TPMS</v>
      </c>
      <c r="H2666" s="6" t="s">
        <v>14676</v>
      </c>
      <c r="I2666" s="2"/>
      <c r="J2666" s="3" t="s">
        <v>17928</v>
      </c>
      <c r="K2666" s="3" t="s">
        <v>15451</v>
      </c>
      <c r="L2666" s="3" t="s">
        <v>14680</v>
      </c>
      <c r="M2666" s="13"/>
      <c r="N2666" s="3" t="s">
        <v>14680</v>
      </c>
      <c r="O2666" s="3" t="s">
        <v>14680</v>
      </c>
      <c r="P2666" s="166"/>
      <c r="Q2666" s="166"/>
      <c r="R2666" s="173"/>
      <c r="S2666" s="167"/>
      <c r="T2666" s="167"/>
      <c r="U2666" s="167"/>
      <c r="V2666" s="173"/>
    </row>
    <row r="2667" spans="1:22" ht="33.75" customHeight="1">
      <c r="A2667" s="15">
        <v>46107</v>
      </c>
      <c r="B2667" s="7">
        <v>24003</v>
      </c>
      <c r="C2667" s="4"/>
      <c r="D2667" s="5"/>
      <c r="E2667" s="176" t="str">
        <f t="shared" si="128"/>
        <v>24003</v>
      </c>
      <c r="F2667" s="181" t="str">
        <f>IFERROR(VLOOKUP(D2667,'TPMS-auto'!A:J, 10,0), "Not-in-TPMS")</f>
        <v>Not-in-TPMS</v>
      </c>
      <c r="G2667" s="181" t="str">
        <f>IFERROR(VLOOKUP(D2667,'TPMS-auto'!A:J,6,0),"Not-in-TPMS")</f>
        <v>Not-in-TPMS</v>
      </c>
      <c r="H2667" s="6" t="s">
        <v>14676</v>
      </c>
      <c r="I2667" s="2" t="s">
        <v>20873</v>
      </c>
      <c r="J2667" s="3" t="s">
        <v>20874</v>
      </c>
      <c r="K2667" s="3" t="s">
        <v>15451</v>
      </c>
      <c r="L2667" s="3" t="s">
        <v>14680</v>
      </c>
      <c r="M2667" s="13"/>
      <c r="N2667" s="3" t="s">
        <v>14680</v>
      </c>
      <c r="O2667" s="3" t="s">
        <v>14680</v>
      </c>
      <c r="P2667" s="166"/>
      <c r="Q2667" s="166"/>
      <c r="R2667" s="173"/>
      <c r="S2667" s="167"/>
      <c r="T2667" s="167"/>
      <c r="U2667" s="167"/>
      <c r="V2667" s="173"/>
    </row>
    <row r="2668" spans="1:22" ht="33.75" customHeight="1">
      <c r="A2668" s="15">
        <v>46107</v>
      </c>
      <c r="B2668" s="7">
        <v>21557</v>
      </c>
      <c r="C2668" s="4" t="s">
        <v>18708</v>
      </c>
      <c r="D2668" s="5" t="s">
        <v>17425</v>
      </c>
      <c r="E2668" s="176" t="str">
        <f t="shared" si="128"/>
        <v>21557</v>
      </c>
      <c r="F2668" s="181">
        <f>IFERROR(VLOOKUP(D2668,'TPMS-auto'!A:J, 10,0), "Not-in-TPMS")</f>
        <v>6017510718</v>
      </c>
      <c r="G2668" s="181" t="str">
        <f>IFERROR(VLOOKUP(D2668,'TPMS-auto'!A:J,6,0),"Not-in-TPMS")</f>
        <v>021557</v>
      </c>
      <c r="H2668" s="6" t="s">
        <v>14676</v>
      </c>
      <c r="I2668" s="2" t="s">
        <v>20875</v>
      </c>
      <c r="J2668" s="3" t="s">
        <v>20876</v>
      </c>
      <c r="K2668" s="3" t="s">
        <v>15451</v>
      </c>
      <c r="L2668" s="3" t="s">
        <v>14680</v>
      </c>
      <c r="M2668" s="13"/>
      <c r="N2668" s="3" t="s">
        <v>14680</v>
      </c>
      <c r="O2668" s="3" t="s">
        <v>14680</v>
      </c>
      <c r="P2668" s="166"/>
      <c r="Q2668" s="166"/>
      <c r="R2668" s="173"/>
      <c r="S2668" s="167"/>
      <c r="T2668" s="167"/>
      <c r="U2668" s="167"/>
      <c r="V2668" s="173"/>
    </row>
    <row r="2669" spans="1:22" ht="33.75" customHeight="1">
      <c r="A2669" s="15">
        <v>46107</v>
      </c>
      <c r="B2669" s="7">
        <v>61771</v>
      </c>
      <c r="C2669" s="4" t="s">
        <v>20877</v>
      </c>
      <c r="D2669" s="5" t="s">
        <v>20878</v>
      </c>
      <c r="E2669" s="176" t="str">
        <f t="shared" si="128"/>
        <v>61771</v>
      </c>
      <c r="F2669" s="181" t="str">
        <f>IFERROR(VLOOKUP(D2669,'TPMS-auto'!A:J, 10,0), "Not-in-TPMS")</f>
        <v>Not-in-TPMS</v>
      </c>
      <c r="G2669" s="181" t="str">
        <f>IFERROR(VLOOKUP(D2669,'TPMS-auto'!A:J,6,0),"Not-in-TPMS")</f>
        <v>Not-in-TPMS</v>
      </c>
      <c r="H2669" s="6" t="s">
        <v>14676</v>
      </c>
      <c r="I2669" s="2" t="s">
        <v>20879</v>
      </c>
      <c r="J2669" s="3" t="s">
        <v>20880</v>
      </c>
      <c r="K2669" s="3" t="s">
        <v>15451</v>
      </c>
      <c r="L2669" s="3" t="s">
        <v>14680</v>
      </c>
      <c r="M2669" s="13"/>
      <c r="N2669" s="3" t="s">
        <v>14680</v>
      </c>
      <c r="O2669" s="3" t="s">
        <v>14680</v>
      </c>
      <c r="P2669" s="166"/>
      <c r="Q2669" s="166"/>
      <c r="R2669" s="173"/>
      <c r="S2669" s="167"/>
      <c r="T2669" s="167"/>
      <c r="U2669" s="167"/>
      <c r="V2669" s="173"/>
    </row>
    <row r="2670" spans="1:22" ht="33.75" customHeight="1">
      <c r="A2670" s="15">
        <v>46107</v>
      </c>
      <c r="B2670" s="7">
        <v>46725</v>
      </c>
      <c r="C2670" s="4" t="s">
        <v>20881</v>
      </c>
      <c r="D2670" s="5" t="s">
        <v>12444</v>
      </c>
      <c r="E2670" s="176" t="str">
        <f t="shared" si="128"/>
        <v>46725</v>
      </c>
      <c r="F2670" s="181">
        <f>IFERROR(VLOOKUP(D2670,'TPMS-auto'!A:J, 10,0), "Not-in-TPMS")</f>
        <v>2679870242</v>
      </c>
      <c r="G2670" s="181" t="str">
        <f>IFERROR(VLOOKUP(D2670,'TPMS-auto'!A:J,6,0),"Not-in-TPMS")</f>
        <v>046725</v>
      </c>
      <c r="H2670" s="6" t="s">
        <v>14676</v>
      </c>
      <c r="I2670" s="2" t="s">
        <v>18154</v>
      </c>
      <c r="J2670" s="3" t="s">
        <v>20882</v>
      </c>
      <c r="K2670" s="3" t="s">
        <v>15451</v>
      </c>
      <c r="L2670" s="3" t="s">
        <v>14680</v>
      </c>
      <c r="M2670" s="13"/>
      <c r="N2670" s="3" t="s">
        <v>14680</v>
      </c>
      <c r="O2670" s="3" t="s">
        <v>14680</v>
      </c>
      <c r="P2670" s="166"/>
      <c r="Q2670" s="166"/>
      <c r="R2670" s="173"/>
      <c r="S2670" s="167"/>
      <c r="T2670" s="167"/>
      <c r="U2670" s="167"/>
      <c r="V2670" s="173"/>
    </row>
    <row r="2671" spans="1:22" ht="33.75" customHeight="1">
      <c r="A2671" s="15">
        <v>46107</v>
      </c>
      <c r="B2671" s="7">
        <v>61644</v>
      </c>
      <c r="C2671" s="4" t="s">
        <v>14896</v>
      </c>
      <c r="D2671" s="5" t="s">
        <v>14897</v>
      </c>
      <c r="E2671" s="176" t="str">
        <f t="shared" si="128"/>
        <v>61644</v>
      </c>
      <c r="F2671" s="181">
        <f>IFERROR(VLOOKUP(D2671,'TPMS-auto'!A:J, 10,0), "Not-in-TPMS")</f>
        <v>7156062268</v>
      </c>
      <c r="G2671" s="181" t="str">
        <f>IFERROR(VLOOKUP(D2671,'TPMS-auto'!A:J,6,0),"Not-in-TPMS")</f>
        <v>036605</v>
      </c>
      <c r="H2671" s="6" t="s">
        <v>14676</v>
      </c>
      <c r="I2671" s="2" t="s">
        <v>20699</v>
      </c>
      <c r="J2671" s="3" t="s">
        <v>20883</v>
      </c>
      <c r="K2671" s="3" t="s">
        <v>15451</v>
      </c>
      <c r="L2671" s="3" t="s">
        <v>14680</v>
      </c>
      <c r="M2671" s="13"/>
      <c r="N2671" s="3" t="s">
        <v>14680</v>
      </c>
      <c r="O2671" s="3" t="s">
        <v>14680</v>
      </c>
      <c r="P2671" s="166"/>
      <c r="Q2671" s="166"/>
      <c r="R2671" s="173"/>
      <c r="S2671" s="167"/>
      <c r="T2671" s="167"/>
      <c r="U2671" s="167"/>
      <c r="V2671" s="173"/>
    </row>
    <row r="2672" spans="1:22" ht="33.75" customHeight="1">
      <c r="A2672" s="15">
        <v>46108</v>
      </c>
      <c r="B2672" s="7">
        <v>36157</v>
      </c>
      <c r="C2672" s="4" t="s">
        <v>20884</v>
      </c>
      <c r="D2672" s="5" t="s">
        <v>20885</v>
      </c>
      <c r="E2672" s="176" t="str">
        <f t="shared" si="128"/>
        <v>36157</v>
      </c>
      <c r="F2672" s="181" t="str">
        <f>IFERROR(VLOOKUP(D2672,'TPMS-auto'!A:J, 10,0), "Not-in-TPMS")</f>
        <v>Not-in-TPMS</v>
      </c>
      <c r="G2672" s="181" t="str">
        <f>IFERROR(VLOOKUP(D2672,'TPMS-auto'!A:J,6,0),"Not-in-TPMS")</f>
        <v>Not-in-TPMS</v>
      </c>
      <c r="H2672" s="6" t="s">
        <v>14676</v>
      </c>
      <c r="I2672" s="2" t="s">
        <v>16203</v>
      </c>
      <c r="J2672" s="3" t="s">
        <v>20886</v>
      </c>
      <c r="K2672" s="3" t="s">
        <v>15451</v>
      </c>
      <c r="L2672" s="3" t="s">
        <v>14680</v>
      </c>
      <c r="M2672" s="13"/>
      <c r="N2672" s="3" t="s">
        <v>14680</v>
      </c>
      <c r="O2672" s="3" t="s">
        <v>14680</v>
      </c>
      <c r="P2672" s="166"/>
      <c r="Q2672" s="166"/>
      <c r="R2672" s="173"/>
      <c r="S2672" s="167"/>
      <c r="T2672" s="167"/>
      <c r="U2672" s="167"/>
      <c r="V2672" s="173"/>
    </row>
    <row r="2673" spans="1:22" ht="33.75" customHeight="1">
      <c r="A2673" s="15">
        <v>46108</v>
      </c>
      <c r="B2673" s="7">
        <v>36549</v>
      </c>
      <c r="C2673" s="4" t="s">
        <v>20887</v>
      </c>
      <c r="D2673" s="5" t="s">
        <v>17421</v>
      </c>
      <c r="E2673" s="176" t="str">
        <f>TRIM(B2673)</f>
        <v>36549</v>
      </c>
      <c r="F2673" s="181">
        <f>IFERROR(VLOOKUP(D2673,'TPMS-auto'!A:J, 10,0), "Not-in-TPMS")</f>
        <v>4809065027</v>
      </c>
      <c r="G2673" s="181" t="str">
        <f>IFERROR(VLOOKUP(D2673,'TPMS-auto'!A:J,6,0),"Not-in-TPMS")</f>
        <v>061607</v>
      </c>
      <c r="H2673" s="6" t="s">
        <v>14676</v>
      </c>
      <c r="I2673" s="2" t="s">
        <v>20888</v>
      </c>
      <c r="J2673" s="3" t="s">
        <v>20889</v>
      </c>
      <c r="K2673" s="3" t="s">
        <v>15451</v>
      </c>
      <c r="L2673" s="3" t="s">
        <v>14680</v>
      </c>
      <c r="M2673" s="13"/>
      <c r="N2673" s="3" t="s">
        <v>14680</v>
      </c>
      <c r="O2673" s="3" t="s">
        <v>14680</v>
      </c>
      <c r="P2673" s="166"/>
      <c r="Q2673" s="166"/>
      <c r="R2673" s="173"/>
      <c r="S2673" s="167"/>
      <c r="T2673" s="167"/>
      <c r="U2673" s="167"/>
      <c r="V2673" s="173"/>
    </row>
    <row r="2674" spans="1:22" ht="33.75" customHeight="1">
      <c r="A2674" s="15">
        <v>46108</v>
      </c>
      <c r="B2674" s="7">
        <v>46141</v>
      </c>
      <c r="C2674" s="4" t="s">
        <v>20890</v>
      </c>
      <c r="D2674" s="5" t="s">
        <v>20891</v>
      </c>
      <c r="E2674" s="176" t="str">
        <f t="shared" si="128"/>
        <v>46141</v>
      </c>
      <c r="F2674" s="181">
        <f>IFERROR(VLOOKUP(D2674,'TPMS-auto'!A:J, 10,0), "Not-in-TPMS")</f>
        <v>8155492245</v>
      </c>
      <c r="G2674" s="181" t="str">
        <f>IFERROR(VLOOKUP(D2674,'TPMS-auto'!A:J,6,0),"Not-in-TPMS")</f>
        <v>046141</v>
      </c>
      <c r="H2674" s="6" t="s">
        <v>14676</v>
      </c>
      <c r="I2674" s="2" t="s">
        <v>20892</v>
      </c>
      <c r="J2674" s="3"/>
      <c r="K2674" s="3" t="s">
        <v>15451</v>
      </c>
      <c r="L2674" s="3" t="s">
        <v>14680</v>
      </c>
      <c r="M2674" s="13"/>
      <c r="N2674" s="3" t="s">
        <v>14680</v>
      </c>
      <c r="O2674" s="3" t="s">
        <v>14680</v>
      </c>
      <c r="P2674" s="166"/>
      <c r="Q2674" s="166"/>
      <c r="R2674" s="173"/>
      <c r="S2674" s="167"/>
      <c r="T2674" s="167"/>
      <c r="U2674" s="167"/>
      <c r="V2674" s="173"/>
    </row>
    <row r="2675" spans="1:22" ht="33.75" customHeight="1">
      <c r="A2675" s="15">
        <v>46108</v>
      </c>
      <c r="B2675" s="7">
        <v>21266</v>
      </c>
      <c r="C2675" s="4" t="s">
        <v>20893</v>
      </c>
      <c r="D2675" s="5" t="s">
        <v>20894</v>
      </c>
      <c r="E2675" s="176" t="str">
        <f t="shared" si="128"/>
        <v>21266</v>
      </c>
      <c r="F2675" s="181">
        <f>IFERROR(VLOOKUP(D2675,'TPMS-auto'!A:J, 10,0), "Not-in-TPMS")</f>
        <v>9727639202</v>
      </c>
      <c r="G2675" s="181" t="str">
        <f>IFERROR(VLOOKUP(D2675,'TPMS-auto'!A:J,6,0),"Not-in-TPMS")</f>
        <v>021266</v>
      </c>
      <c r="H2675" s="6" t="s">
        <v>14676</v>
      </c>
      <c r="I2675" s="2" t="s">
        <v>20895</v>
      </c>
      <c r="J2675" s="3"/>
      <c r="K2675" s="3" t="s">
        <v>15451</v>
      </c>
      <c r="L2675" s="3" t="s">
        <v>14680</v>
      </c>
      <c r="M2675" s="13"/>
      <c r="N2675" s="3" t="s">
        <v>14680</v>
      </c>
      <c r="O2675" s="3" t="s">
        <v>14680</v>
      </c>
      <c r="P2675" s="166"/>
      <c r="Q2675" s="166"/>
      <c r="R2675" s="173"/>
      <c r="S2675" s="167"/>
      <c r="T2675" s="167"/>
      <c r="U2675" s="167"/>
      <c r="V2675" s="173"/>
    </row>
    <row r="2676" spans="1:22" ht="33.75" customHeight="1">
      <c r="A2676" s="15">
        <v>46108</v>
      </c>
      <c r="B2676" s="7">
        <v>23195</v>
      </c>
      <c r="C2676" s="4" t="s">
        <v>20896</v>
      </c>
      <c r="D2676" s="5" t="s">
        <v>20897</v>
      </c>
      <c r="E2676" s="176" t="str">
        <f t="shared" si="128"/>
        <v>23195</v>
      </c>
      <c r="F2676" s="181" t="str">
        <f>IFERROR(VLOOKUP(D2676,'TPMS-auto'!A:J, 10,0), "Not-in-TPMS")</f>
        <v>Not-in-TPMS</v>
      </c>
      <c r="G2676" s="181" t="str">
        <f>IFERROR(VLOOKUP(D2676,'TPMS-auto'!A:J,6,0),"Not-in-TPMS")</f>
        <v>Not-in-TPMS</v>
      </c>
      <c r="H2676" s="6" t="s">
        <v>14676</v>
      </c>
      <c r="I2676" s="2" t="s">
        <v>20898</v>
      </c>
      <c r="J2676" s="3" t="s">
        <v>20899</v>
      </c>
      <c r="K2676" s="3" t="s">
        <v>15451</v>
      </c>
      <c r="L2676" s="3" t="s">
        <v>14680</v>
      </c>
      <c r="M2676" s="13"/>
      <c r="N2676" s="3" t="s">
        <v>14680</v>
      </c>
      <c r="O2676" s="3" t="s">
        <v>14680</v>
      </c>
      <c r="P2676" s="166"/>
      <c r="Q2676" s="166"/>
      <c r="R2676" s="173"/>
      <c r="S2676" s="167"/>
      <c r="T2676" s="167"/>
      <c r="U2676" s="167"/>
      <c r="V2676" s="173"/>
    </row>
    <row r="2677" spans="1:22" ht="33.75" customHeight="1">
      <c r="A2677" s="15">
        <v>46108</v>
      </c>
      <c r="B2677" s="7">
        <v>61571</v>
      </c>
      <c r="C2677" s="4" t="s">
        <v>20900</v>
      </c>
      <c r="D2677" s="5" t="s">
        <v>20901</v>
      </c>
      <c r="E2677" s="176" t="str">
        <f t="shared" si="128"/>
        <v>61571</v>
      </c>
      <c r="F2677" s="181" t="str">
        <f>IFERROR(VLOOKUP(D2677,'TPMS-auto'!A:J, 10,0), "Not-in-TPMS")</f>
        <v>Not-in-TPMS</v>
      </c>
      <c r="G2677" s="181" t="str">
        <f>IFERROR(VLOOKUP(D2677,'TPMS-auto'!A:J,6,0),"Not-in-TPMS")</f>
        <v>Not-in-TPMS</v>
      </c>
      <c r="H2677" s="6" t="s">
        <v>14676</v>
      </c>
      <c r="I2677" s="2" t="s">
        <v>20902</v>
      </c>
      <c r="J2677" s="3" t="s">
        <v>20903</v>
      </c>
      <c r="K2677" s="3" t="s">
        <v>15451</v>
      </c>
      <c r="L2677" s="3" t="s">
        <v>14680</v>
      </c>
      <c r="M2677" s="13"/>
      <c r="N2677" s="3" t="s">
        <v>14680</v>
      </c>
      <c r="O2677" s="3" t="s">
        <v>14680</v>
      </c>
      <c r="P2677" s="166"/>
      <c r="Q2677" s="166"/>
      <c r="R2677" s="173"/>
      <c r="S2677" s="167"/>
      <c r="T2677" s="167"/>
      <c r="U2677" s="167"/>
      <c r="V2677" s="173"/>
    </row>
    <row r="2678" spans="1:22" ht="33.75" customHeight="1">
      <c r="A2678" s="15">
        <v>46108</v>
      </c>
      <c r="B2678" s="7">
        <v>36088</v>
      </c>
      <c r="C2678" s="4" t="s">
        <v>19743</v>
      </c>
      <c r="D2678" s="5" t="s">
        <v>19744</v>
      </c>
      <c r="E2678" s="176" t="str">
        <f t="shared" si="128"/>
        <v>36088</v>
      </c>
      <c r="F2678" s="181" t="str">
        <f>IFERROR(VLOOKUP(D2678,'TPMS-auto'!A:J, 10,0), "Not-in-TPMS")</f>
        <v>Not-in-TPMS</v>
      </c>
      <c r="G2678" s="181" t="str">
        <f>IFERROR(VLOOKUP(D2678,'TPMS-auto'!A:J,6,0),"Not-in-TPMS")</f>
        <v>Not-in-TPMS</v>
      </c>
      <c r="H2678" s="6" t="s">
        <v>14676</v>
      </c>
      <c r="I2678" s="2" t="s">
        <v>18698</v>
      </c>
      <c r="J2678" s="3" t="s">
        <v>20745</v>
      </c>
      <c r="K2678" s="3" t="s">
        <v>15451</v>
      </c>
      <c r="L2678" s="3" t="s">
        <v>14680</v>
      </c>
      <c r="M2678" s="13"/>
      <c r="N2678" s="3" t="s">
        <v>14680</v>
      </c>
      <c r="O2678" s="3" t="s">
        <v>14680</v>
      </c>
      <c r="P2678" s="166"/>
      <c r="Q2678" s="166"/>
      <c r="R2678" s="173"/>
      <c r="S2678" s="167"/>
      <c r="T2678" s="167"/>
      <c r="U2678" s="167"/>
      <c r="V2678" s="173"/>
    </row>
    <row r="2679" spans="1:22" ht="33.75" customHeight="1">
      <c r="A2679" s="15">
        <v>46108</v>
      </c>
      <c r="B2679" s="7">
        <v>36349</v>
      </c>
      <c r="C2679" s="4" t="s">
        <v>20904</v>
      </c>
      <c r="D2679" s="5"/>
      <c r="E2679" s="176" t="str">
        <f t="shared" si="128"/>
        <v>36349</v>
      </c>
      <c r="F2679" s="181" t="str">
        <f>IFERROR(VLOOKUP(D2679,'TPMS-auto'!A:J, 10,0), "Not-in-TPMS")</f>
        <v>Not-in-TPMS</v>
      </c>
      <c r="G2679" s="181" t="str">
        <f>IFERROR(VLOOKUP(D2679,'TPMS-auto'!A:J,6,0),"Not-in-TPMS")</f>
        <v>Not-in-TPMS</v>
      </c>
      <c r="H2679" s="6"/>
      <c r="I2679" s="2"/>
      <c r="J2679" s="3"/>
      <c r="K2679" s="3" t="s">
        <v>15451</v>
      </c>
      <c r="L2679" s="3" t="s">
        <v>14680</v>
      </c>
      <c r="M2679" s="13"/>
      <c r="N2679" s="3" t="s">
        <v>14680</v>
      </c>
      <c r="O2679" s="3" t="s">
        <v>14680</v>
      </c>
      <c r="P2679" s="166"/>
      <c r="Q2679" s="166"/>
      <c r="R2679" s="173"/>
      <c r="S2679" s="167"/>
      <c r="T2679" s="167"/>
      <c r="U2679" s="167"/>
      <c r="V2679" s="173"/>
    </row>
    <row r="2680" spans="1:22" ht="33.75" customHeight="1">
      <c r="A2680" s="15">
        <v>46108</v>
      </c>
      <c r="B2680" s="7">
        <v>36919</v>
      </c>
      <c r="C2680" s="4" t="s">
        <v>20905</v>
      </c>
      <c r="D2680" s="5" t="s">
        <v>20906</v>
      </c>
      <c r="E2680" s="176" t="str">
        <f t="shared" si="128"/>
        <v>36919</v>
      </c>
      <c r="F2680" s="181" t="str">
        <f>IFERROR(VLOOKUP(D2680,'TPMS-auto'!A:J, 10,0), "Not-in-TPMS")</f>
        <v>Not-in-TPMS</v>
      </c>
      <c r="G2680" s="181" t="str">
        <f>IFERROR(VLOOKUP(D2680,'TPMS-auto'!A:J,6,0),"Not-in-TPMS")</f>
        <v>Not-in-TPMS</v>
      </c>
      <c r="H2680" s="6" t="s">
        <v>14676</v>
      </c>
      <c r="I2680" s="2"/>
      <c r="J2680" s="3" t="s">
        <v>17928</v>
      </c>
      <c r="K2680" s="3" t="s">
        <v>15451</v>
      </c>
      <c r="L2680" s="3" t="s">
        <v>14680</v>
      </c>
      <c r="M2680" s="13"/>
      <c r="N2680" s="3" t="s">
        <v>14680</v>
      </c>
      <c r="O2680" s="3" t="s">
        <v>14680</v>
      </c>
      <c r="P2680" s="166"/>
      <c r="Q2680" s="166"/>
      <c r="R2680" s="173"/>
      <c r="S2680" s="167"/>
      <c r="T2680" s="167"/>
      <c r="U2680" s="167"/>
      <c r="V2680" s="173"/>
    </row>
    <row r="2681" spans="1:22" ht="33.75" customHeight="1">
      <c r="A2681" s="15">
        <v>46108</v>
      </c>
      <c r="B2681" s="7">
        <v>46367</v>
      </c>
      <c r="C2681" s="4" t="s">
        <v>20907</v>
      </c>
      <c r="D2681" s="5" t="s">
        <v>20908</v>
      </c>
      <c r="E2681" s="176" t="str">
        <f t="shared" si="128"/>
        <v>46367</v>
      </c>
      <c r="F2681" s="181" t="str">
        <f>IFERROR(VLOOKUP(D2681,'TPMS-auto'!A:J, 10,0), "Not-in-TPMS")</f>
        <v>Not-in-TPMS</v>
      </c>
      <c r="G2681" s="181" t="str">
        <f>IFERROR(VLOOKUP(D2681,'TPMS-auto'!A:J,6,0),"Not-in-TPMS")</f>
        <v>Not-in-TPMS</v>
      </c>
      <c r="H2681" s="6" t="s">
        <v>14676</v>
      </c>
      <c r="I2681" s="2" t="s">
        <v>20909</v>
      </c>
      <c r="J2681" s="3"/>
      <c r="K2681" s="3" t="s">
        <v>15451</v>
      </c>
      <c r="L2681" s="3" t="s">
        <v>14680</v>
      </c>
      <c r="M2681" s="13"/>
      <c r="N2681" s="3" t="s">
        <v>14680</v>
      </c>
      <c r="O2681" s="3" t="s">
        <v>14680</v>
      </c>
      <c r="P2681" s="166"/>
      <c r="Q2681" s="166"/>
      <c r="R2681" s="173"/>
      <c r="S2681" s="167"/>
      <c r="T2681" s="167"/>
      <c r="U2681" s="167"/>
      <c r="V2681" s="173"/>
    </row>
    <row r="2682" spans="1:22" ht="33.75" customHeight="1">
      <c r="A2682" s="15">
        <v>46108</v>
      </c>
      <c r="B2682" s="7">
        <v>36405</v>
      </c>
      <c r="C2682" s="4" t="s">
        <v>20910</v>
      </c>
      <c r="D2682" s="5" t="s">
        <v>20911</v>
      </c>
      <c r="E2682" s="176" t="str">
        <f t="shared" si="128"/>
        <v>36405</v>
      </c>
      <c r="F2682" s="181" t="str">
        <f>IFERROR(VLOOKUP(D2682,'TPMS-auto'!A:J, 10,0), "Not-in-TPMS")</f>
        <v>Not-in-TPMS</v>
      </c>
      <c r="G2682" s="181" t="str">
        <f>IFERROR(VLOOKUP(D2682,'TPMS-auto'!A:J,6,0),"Not-in-TPMS")</f>
        <v>Not-in-TPMS</v>
      </c>
      <c r="H2682" s="6" t="s">
        <v>14676</v>
      </c>
      <c r="I2682" s="2" t="s">
        <v>20912</v>
      </c>
      <c r="J2682" s="3" t="s">
        <v>16076</v>
      </c>
      <c r="K2682" s="3" t="s">
        <v>15451</v>
      </c>
      <c r="L2682" s="3" t="s">
        <v>14680</v>
      </c>
      <c r="M2682" s="13"/>
      <c r="N2682" s="3" t="s">
        <v>14680</v>
      </c>
      <c r="O2682" s="3" t="s">
        <v>14680</v>
      </c>
      <c r="P2682" s="166"/>
      <c r="Q2682" s="166"/>
      <c r="R2682" s="173"/>
      <c r="S2682" s="167"/>
      <c r="T2682" s="167"/>
      <c r="U2682" s="167"/>
      <c r="V2682" s="173"/>
    </row>
    <row r="2683" spans="1:22" ht="33.75" customHeight="1">
      <c r="A2683" s="15">
        <v>46108</v>
      </c>
      <c r="B2683" s="7">
        <v>36324</v>
      </c>
      <c r="C2683" s="4" t="s">
        <v>20371</v>
      </c>
      <c r="D2683" s="5" t="s">
        <v>20372</v>
      </c>
      <c r="E2683" s="176" t="str">
        <f t="shared" ref="E2683:E2746" si="129">TRIM(B2683)</f>
        <v>36324</v>
      </c>
      <c r="F2683" s="181" t="str">
        <f>IFERROR(VLOOKUP(D2683,'TPMS-auto'!A:J, 10,0), "Not-in-TPMS")</f>
        <v>Not-in-TPMS</v>
      </c>
      <c r="G2683" s="181" t="str">
        <f>IFERROR(VLOOKUP(D2683,'TPMS-auto'!A:J,6,0),"Not-in-TPMS")</f>
        <v>Not-in-TPMS</v>
      </c>
      <c r="H2683" s="6">
        <v>46105</v>
      </c>
      <c r="I2683" s="2" t="s">
        <v>20471</v>
      </c>
      <c r="J2683" s="3" t="s">
        <v>16121</v>
      </c>
      <c r="K2683" s="3" t="s">
        <v>14679</v>
      </c>
      <c r="L2683" s="3" t="s">
        <v>14680</v>
      </c>
      <c r="M2683" s="13"/>
      <c r="N2683" s="3" t="s">
        <v>14680</v>
      </c>
      <c r="O2683" s="3" t="s">
        <v>14680</v>
      </c>
      <c r="P2683" s="166"/>
      <c r="Q2683" s="166"/>
      <c r="R2683" s="173"/>
      <c r="S2683" s="167"/>
      <c r="T2683" s="167"/>
      <c r="U2683" s="167"/>
      <c r="V2683" s="173"/>
    </row>
    <row r="2684" spans="1:22" ht="33.75" customHeight="1">
      <c r="A2684" s="15">
        <v>46108</v>
      </c>
      <c r="B2684" s="238">
        <v>21581</v>
      </c>
      <c r="C2684" s="4" t="s">
        <v>20126</v>
      </c>
      <c r="D2684" s="5" t="s">
        <v>9000</v>
      </c>
      <c r="E2684" s="176" t="str">
        <f t="shared" si="129"/>
        <v>21581</v>
      </c>
      <c r="F2684" s="181">
        <f>IFERROR(VLOOKUP(D2684,'TPMS-auto'!A:J, 10,0), "Not-in-TPMS")</f>
        <v>3169280426</v>
      </c>
      <c r="G2684" s="181" t="str">
        <f>IFERROR(VLOOKUP(D2684,'TPMS-auto'!A:J,6,0),"Not-in-TPMS")</f>
        <v>021581</v>
      </c>
      <c r="H2684" s="6">
        <v>46097</v>
      </c>
      <c r="I2684" s="2" t="s">
        <v>20127</v>
      </c>
      <c r="J2684" s="3" t="s">
        <v>20913</v>
      </c>
      <c r="K2684" s="3" t="s">
        <v>14679</v>
      </c>
      <c r="L2684" s="3" t="s">
        <v>14680</v>
      </c>
      <c r="M2684" s="13"/>
      <c r="N2684" s="3" t="s">
        <v>14680</v>
      </c>
      <c r="O2684" s="3" t="s">
        <v>14680</v>
      </c>
      <c r="P2684" s="166"/>
      <c r="Q2684" s="166"/>
      <c r="R2684" s="173"/>
      <c r="S2684" s="167"/>
      <c r="T2684" s="167"/>
      <c r="U2684" s="167"/>
      <c r="V2684" s="173"/>
    </row>
    <row r="2685" spans="1:22" ht="33.75" customHeight="1">
      <c r="A2685" s="15">
        <v>46108</v>
      </c>
      <c r="B2685" s="238">
        <v>46621</v>
      </c>
      <c r="C2685" s="4" t="s">
        <v>19786</v>
      </c>
      <c r="D2685" s="5" t="s">
        <v>19787</v>
      </c>
      <c r="E2685" s="176" t="str">
        <f t="shared" si="129"/>
        <v>46621</v>
      </c>
      <c r="F2685" s="181" t="str">
        <f>IFERROR(VLOOKUP(D2685,'TPMS-auto'!A:J, 10,0), "Not-in-TPMS")</f>
        <v>Not-in-TPMS</v>
      </c>
      <c r="G2685" s="181" t="str">
        <f>IFERROR(VLOOKUP(D2685,'TPMS-auto'!A:J,6,0),"Not-in-TPMS")</f>
        <v>Not-in-TPMS</v>
      </c>
      <c r="H2685" s="6">
        <v>46062</v>
      </c>
      <c r="I2685" s="11" t="s">
        <v>16282</v>
      </c>
      <c r="J2685" s="13" t="s">
        <v>20914</v>
      </c>
      <c r="K2685" s="3" t="s">
        <v>14679</v>
      </c>
      <c r="L2685" s="13" t="s">
        <v>14680</v>
      </c>
      <c r="M2685" s="13"/>
      <c r="N2685" s="3" t="s">
        <v>14680</v>
      </c>
      <c r="O2685" s="3" t="s">
        <v>14680</v>
      </c>
      <c r="P2685" s="166"/>
      <c r="Q2685" s="166"/>
      <c r="R2685" s="173"/>
      <c r="S2685" s="167"/>
      <c r="T2685" s="167"/>
      <c r="U2685" s="167"/>
      <c r="V2685" s="173"/>
    </row>
    <row r="2686" spans="1:22" ht="33.75" customHeight="1">
      <c r="A2686" s="15">
        <v>46108</v>
      </c>
      <c r="B2686" s="238">
        <v>36224</v>
      </c>
      <c r="C2686" s="4"/>
      <c r="D2686" s="5"/>
      <c r="E2686" s="176" t="str">
        <f t="shared" si="129"/>
        <v>36224</v>
      </c>
      <c r="F2686" s="181"/>
      <c r="G2686" s="181"/>
      <c r="H2686" s="6"/>
      <c r="I2686" s="2"/>
      <c r="J2686" s="3"/>
      <c r="K2686" s="3" t="s">
        <v>14679</v>
      </c>
      <c r="L2686" s="3"/>
      <c r="M2686" s="13"/>
      <c r="N2686" s="3" t="s">
        <v>14680</v>
      </c>
      <c r="O2686" s="3" t="s">
        <v>14680</v>
      </c>
      <c r="P2686" s="166"/>
      <c r="Q2686" s="166"/>
      <c r="R2686" s="173"/>
      <c r="S2686" s="167"/>
      <c r="T2686" s="167"/>
      <c r="U2686" s="167"/>
      <c r="V2686" s="173"/>
    </row>
    <row r="2687" spans="1:22" ht="33.75" customHeight="1">
      <c r="A2687" s="15">
        <v>46108</v>
      </c>
      <c r="B2687" s="238">
        <v>36638</v>
      </c>
      <c r="C2687" s="4" t="s">
        <v>20915</v>
      </c>
      <c r="D2687" s="5" t="s">
        <v>20916</v>
      </c>
      <c r="E2687" s="176" t="str">
        <f t="shared" si="129"/>
        <v>36638</v>
      </c>
      <c r="F2687" s="181" t="str">
        <f>IFERROR(VLOOKUP(D2687,'TPMS-auto'!A:J, 10,0), "Not-in-TPMS")</f>
        <v>Not-in-TPMS</v>
      </c>
      <c r="G2687" s="181" t="str">
        <f>IFERROR(VLOOKUP(D2687,'TPMS-auto'!A:J,6,0),"Not-in-TPMS")</f>
        <v>Not-in-TPMS</v>
      </c>
      <c r="H2687" s="6" t="s">
        <v>14676</v>
      </c>
      <c r="I2687" s="2"/>
      <c r="J2687" s="3" t="s">
        <v>17928</v>
      </c>
      <c r="K2687" s="3" t="s">
        <v>14679</v>
      </c>
      <c r="L2687" s="3" t="s">
        <v>14680</v>
      </c>
      <c r="M2687" s="13"/>
      <c r="N2687" s="3" t="s">
        <v>14680</v>
      </c>
      <c r="O2687" s="3" t="s">
        <v>14680</v>
      </c>
      <c r="P2687" s="166"/>
      <c r="Q2687" s="166"/>
      <c r="R2687" s="173"/>
      <c r="S2687" s="167"/>
      <c r="T2687" s="167"/>
      <c r="U2687" s="167"/>
      <c r="V2687" s="173"/>
    </row>
    <row r="2688" spans="1:22" ht="33.75" customHeight="1">
      <c r="A2688" s="15">
        <v>46108</v>
      </c>
      <c r="B2688" s="238">
        <v>47138</v>
      </c>
      <c r="C2688" s="4" t="s">
        <v>19708</v>
      </c>
      <c r="D2688" s="5" t="s">
        <v>12388</v>
      </c>
      <c r="E2688" s="176" t="str">
        <f t="shared" si="129"/>
        <v>47138</v>
      </c>
      <c r="F2688" s="181">
        <f>IFERROR(VLOOKUP(D2688,'TPMS-auto'!A:J, 10,0), "Not-in-TPMS")</f>
        <v>8438552652</v>
      </c>
      <c r="G2688" s="181" t="str">
        <f>IFERROR(VLOOKUP(D2688,'TPMS-auto'!A:J,6,0),"Not-in-TPMS")</f>
        <v>047138</v>
      </c>
      <c r="H2688" s="6" t="s">
        <v>14676</v>
      </c>
      <c r="I2688" s="2" t="s">
        <v>17730</v>
      </c>
      <c r="J2688" s="3" t="s">
        <v>18304</v>
      </c>
      <c r="K2688" s="3" t="s">
        <v>14679</v>
      </c>
      <c r="L2688" s="3" t="s">
        <v>14680</v>
      </c>
      <c r="M2688" s="13"/>
      <c r="N2688" s="3" t="s">
        <v>14680</v>
      </c>
      <c r="O2688" s="3" t="s">
        <v>14680</v>
      </c>
      <c r="P2688" s="166"/>
      <c r="Q2688" s="166"/>
      <c r="R2688" s="173"/>
      <c r="S2688" s="167"/>
      <c r="T2688" s="167"/>
      <c r="U2688" s="167"/>
      <c r="V2688" s="173"/>
    </row>
    <row r="2689" spans="1:22" ht="33.75" customHeight="1">
      <c r="A2689" s="15">
        <v>46108</v>
      </c>
      <c r="B2689" s="238">
        <v>46586</v>
      </c>
      <c r="C2689" s="4" t="s">
        <v>20917</v>
      </c>
      <c r="D2689" s="5" t="s">
        <v>449</v>
      </c>
      <c r="E2689" s="176" t="str">
        <f t="shared" si="129"/>
        <v>46586</v>
      </c>
      <c r="F2689" s="181">
        <f>IFERROR(VLOOKUP(D2689,'TPMS-auto'!A:J, 10,0), "Not-in-TPMS")</f>
        <v>4845613975</v>
      </c>
      <c r="G2689" s="181" t="str">
        <f>IFERROR(VLOOKUP(D2689,'TPMS-auto'!A:J,6,0),"Not-in-TPMS")</f>
        <v>046586</v>
      </c>
      <c r="H2689" s="6" t="s">
        <v>14676</v>
      </c>
      <c r="I2689" s="2" t="s">
        <v>20918</v>
      </c>
      <c r="J2689" s="3" t="s">
        <v>20919</v>
      </c>
      <c r="K2689" s="3" t="s">
        <v>14679</v>
      </c>
      <c r="L2689" s="3" t="s">
        <v>14680</v>
      </c>
      <c r="M2689" s="13"/>
      <c r="N2689" s="3" t="s">
        <v>14680</v>
      </c>
      <c r="O2689" s="3" t="s">
        <v>14680</v>
      </c>
      <c r="P2689" s="166"/>
      <c r="Q2689" s="166"/>
      <c r="R2689" s="173"/>
      <c r="S2689" s="167"/>
      <c r="T2689" s="167"/>
      <c r="U2689" s="167"/>
      <c r="V2689" s="173"/>
    </row>
    <row r="2690" spans="1:22" ht="33.75" customHeight="1">
      <c r="A2690" s="15">
        <v>46108</v>
      </c>
      <c r="B2690" s="238">
        <v>46210</v>
      </c>
      <c r="C2690" s="4" t="s">
        <v>17826</v>
      </c>
      <c r="D2690" s="5" t="s">
        <v>16106</v>
      </c>
      <c r="E2690" s="176" t="str">
        <f t="shared" si="129"/>
        <v>46210</v>
      </c>
      <c r="F2690" s="181">
        <f>IFERROR(VLOOKUP(D2690,'TPMS-auto'!A:J, 10,0), "Not-in-TPMS")</f>
        <v>5122281385</v>
      </c>
      <c r="G2690" s="181" t="str">
        <f>IFERROR(VLOOKUP(D2690,'TPMS-auto'!A:J,6,0),"Not-in-TPMS")</f>
        <v>046210</v>
      </c>
      <c r="H2690" s="6">
        <v>46104</v>
      </c>
      <c r="I2690" s="2" t="s">
        <v>16473</v>
      </c>
      <c r="J2690" s="3" t="s">
        <v>20920</v>
      </c>
      <c r="K2690" s="3" t="s">
        <v>14679</v>
      </c>
      <c r="L2690" s="3" t="s">
        <v>14680</v>
      </c>
      <c r="M2690" s="13"/>
      <c r="N2690" s="3" t="s">
        <v>14680</v>
      </c>
      <c r="O2690" s="3" t="s">
        <v>14680</v>
      </c>
      <c r="P2690" s="166"/>
      <c r="Q2690" s="166"/>
      <c r="R2690" s="173"/>
      <c r="S2690" s="167"/>
      <c r="T2690" s="167"/>
      <c r="U2690" s="167"/>
      <c r="V2690" s="173"/>
    </row>
    <row r="2691" spans="1:22" ht="33.75" customHeight="1">
      <c r="A2691" s="15">
        <v>46108</v>
      </c>
      <c r="B2691" s="7">
        <v>21793</v>
      </c>
      <c r="C2691" s="4" t="s">
        <v>20921</v>
      </c>
      <c r="D2691" s="5" t="s">
        <v>16447</v>
      </c>
      <c r="E2691" s="176" t="str">
        <f t="shared" si="129"/>
        <v>21793</v>
      </c>
      <c r="F2691" s="181">
        <f>IFERROR(VLOOKUP(D2691,'TPMS-auto'!A:J, 10,0), "Not-in-TPMS")</f>
        <v>2108950725</v>
      </c>
      <c r="G2691" s="181" t="str">
        <f>IFERROR(VLOOKUP(D2691,'TPMS-auto'!A:J,6,0),"Not-in-TPMS")</f>
        <v>061686</v>
      </c>
      <c r="H2691" s="6">
        <v>46097</v>
      </c>
      <c r="I2691" s="11" t="s">
        <v>18003</v>
      </c>
      <c r="J2691" s="3" t="s">
        <v>19955</v>
      </c>
      <c r="K2691" s="3" t="s">
        <v>14679</v>
      </c>
      <c r="L2691" s="3" t="s">
        <v>14680</v>
      </c>
      <c r="M2691" s="13"/>
      <c r="N2691" s="3" t="s">
        <v>14680</v>
      </c>
      <c r="O2691" s="3" t="s">
        <v>14680</v>
      </c>
      <c r="P2691" s="166"/>
      <c r="Q2691" s="166"/>
      <c r="R2691" s="173"/>
      <c r="S2691" s="167"/>
      <c r="T2691" s="167"/>
      <c r="U2691" s="167"/>
      <c r="V2691" s="173"/>
    </row>
    <row r="2692" spans="1:22" ht="33.75" customHeight="1">
      <c r="A2692" s="15">
        <v>46108</v>
      </c>
      <c r="B2692" s="7">
        <v>23540</v>
      </c>
      <c r="C2692" s="4" t="s">
        <v>20249</v>
      </c>
      <c r="D2692" s="5" t="s">
        <v>20250</v>
      </c>
      <c r="E2692" s="176" t="str">
        <f t="shared" si="129"/>
        <v>23540</v>
      </c>
      <c r="F2692" s="181" t="str">
        <f>IFERROR(VLOOKUP(D2692,'TPMS-auto'!A:J, 10,0), "Not-in-TPMS")</f>
        <v>Not-in-TPMS</v>
      </c>
      <c r="G2692" s="181" t="str">
        <f>IFERROR(VLOOKUP(D2692,'TPMS-auto'!A:J,6,0),"Not-in-TPMS")</f>
        <v>Not-in-TPMS</v>
      </c>
      <c r="H2692" s="6">
        <v>46104</v>
      </c>
      <c r="I2692" s="2" t="s">
        <v>20774</v>
      </c>
      <c r="J2692" s="3" t="s">
        <v>20775</v>
      </c>
      <c r="K2692" s="3" t="s">
        <v>15451</v>
      </c>
      <c r="L2692" s="3" t="s">
        <v>14680</v>
      </c>
      <c r="M2692" s="13"/>
      <c r="N2692" s="3" t="s">
        <v>14680</v>
      </c>
      <c r="O2692" s="3" t="s">
        <v>14680</v>
      </c>
      <c r="P2692" s="166"/>
      <c r="Q2692" s="166"/>
      <c r="R2692" s="173"/>
      <c r="S2692" s="167"/>
      <c r="T2692" s="167"/>
      <c r="U2692" s="167"/>
      <c r="V2692" s="173"/>
    </row>
    <row r="2693" spans="1:22" ht="33.75" customHeight="1">
      <c r="A2693" s="15">
        <v>46111</v>
      </c>
      <c r="B2693" s="7">
        <v>24118</v>
      </c>
      <c r="C2693" s="4" t="s">
        <v>18968</v>
      </c>
      <c r="D2693" s="5" t="s">
        <v>18969</v>
      </c>
      <c r="E2693" s="176" t="str">
        <f t="shared" si="129"/>
        <v>24118</v>
      </c>
      <c r="F2693" s="181" t="str">
        <f>IFERROR(VLOOKUP(D2693,'TPMS-auto'!A:J, 10,0), "Not-in-TPMS")</f>
        <v>Not-in-TPMS</v>
      </c>
      <c r="G2693" s="181" t="str">
        <f>IFERROR(VLOOKUP(D2693,'TPMS-auto'!A:J,6,0),"Not-in-TPMS")</f>
        <v>Not-in-TPMS</v>
      </c>
      <c r="H2693" s="6" t="s">
        <v>14676</v>
      </c>
      <c r="I2693" s="2" t="s">
        <v>20922</v>
      </c>
      <c r="J2693" s="3" t="s">
        <v>20923</v>
      </c>
      <c r="K2693" s="3" t="s">
        <v>15451</v>
      </c>
      <c r="L2693" s="3" t="s">
        <v>14680</v>
      </c>
      <c r="M2693" s="13"/>
      <c r="N2693" s="3" t="s">
        <v>14680</v>
      </c>
      <c r="O2693" s="3" t="s">
        <v>14680</v>
      </c>
      <c r="P2693" s="166"/>
      <c r="Q2693" s="166"/>
      <c r="R2693" s="173"/>
      <c r="S2693" s="167"/>
      <c r="T2693" s="167"/>
      <c r="U2693" s="167"/>
      <c r="V2693" s="173"/>
    </row>
    <row r="2694" spans="1:22" ht="33.75" customHeight="1">
      <c r="A2694" s="15">
        <v>46111</v>
      </c>
      <c r="B2694" s="7">
        <v>22032</v>
      </c>
      <c r="C2694" s="4" t="s">
        <v>20924</v>
      </c>
      <c r="D2694" s="5" t="s">
        <v>19715</v>
      </c>
      <c r="E2694" s="176" t="str">
        <f t="shared" si="129"/>
        <v>22032</v>
      </c>
      <c r="F2694" s="181" t="str">
        <f>IFERROR(VLOOKUP(D2694,'TPMS-auto'!A:J, 10,0), "Not-in-TPMS")</f>
        <v>Not-in-TPMS</v>
      </c>
      <c r="G2694" s="181" t="str">
        <f>IFERROR(VLOOKUP(D2694,'TPMS-auto'!A:J,6,0),"Not-in-TPMS")</f>
        <v>Not-in-TPMS</v>
      </c>
      <c r="H2694" s="6" t="s">
        <v>14676</v>
      </c>
      <c r="I2694" s="2" t="s">
        <v>20925</v>
      </c>
      <c r="J2694" s="3" t="s">
        <v>20926</v>
      </c>
      <c r="K2694" s="3" t="s">
        <v>15451</v>
      </c>
      <c r="L2694" s="3" t="s">
        <v>14680</v>
      </c>
      <c r="M2694" s="13"/>
      <c r="N2694" s="3" t="s">
        <v>14680</v>
      </c>
      <c r="O2694" s="3" t="s">
        <v>14680</v>
      </c>
      <c r="P2694" s="166"/>
      <c r="Q2694" s="166"/>
      <c r="R2694" s="173"/>
      <c r="S2694" s="167"/>
      <c r="T2694" s="167"/>
      <c r="U2694" s="167"/>
      <c r="V2694" s="173"/>
    </row>
    <row r="2695" spans="1:22" ht="33.75" customHeight="1">
      <c r="A2695" s="15">
        <v>46111</v>
      </c>
      <c r="B2695" s="7">
        <v>24056</v>
      </c>
      <c r="C2695" s="4" t="s">
        <v>20927</v>
      </c>
      <c r="D2695" s="5" t="s">
        <v>12305</v>
      </c>
      <c r="E2695" s="176" t="str">
        <f t="shared" si="129"/>
        <v>24056</v>
      </c>
      <c r="F2695" s="181">
        <f>IFERROR(VLOOKUP(D2695,'TPMS-auto'!A:J, 10,0), "Not-in-TPMS")</f>
        <v>9094026031</v>
      </c>
      <c r="G2695" s="181" t="str">
        <f>IFERROR(VLOOKUP(D2695,'TPMS-auto'!A:J,6,0),"Not-in-TPMS")</f>
        <v>024056</v>
      </c>
      <c r="H2695" s="6">
        <v>46101</v>
      </c>
      <c r="I2695" s="2" t="s">
        <v>19024</v>
      </c>
      <c r="J2695" s="3" t="s">
        <v>20417</v>
      </c>
      <c r="K2695" s="3" t="s">
        <v>15451</v>
      </c>
      <c r="L2695" s="3" t="s">
        <v>14680</v>
      </c>
      <c r="M2695" s="13"/>
      <c r="N2695" s="3" t="s">
        <v>14680</v>
      </c>
      <c r="O2695" s="3" t="s">
        <v>14680</v>
      </c>
      <c r="P2695" s="166"/>
      <c r="Q2695" s="166"/>
      <c r="R2695" s="173"/>
      <c r="S2695" s="167"/>
      <c r="T2695" s="167"/>
      <c r="U2695" s="167"/>
      <c r="V2695" s="173"/>
    </row>
    <row r="2696" spans="1:22" ht="33.75" customHeight="1">
      <c r="A2696" s="15">
        <v>46111</v>
      </c>
      <c r="B2696" s="7">
        <v>36707</v>
      </c>
      <c r="C2696" s="4" t="s">
        <v>20928</v>
      </c>
      <c r="D2696" s="5" t="s">
        <v>20929</v>
      </c>
      <c r="E2696" s="176" t="str">
        <f t="shared" si="129"/>
        <v>36707</v>
      </c>
      <c r="F2696" s="181">
        <f>IFERROR(VLOOKUP(D2696,'TPMS-auto'!A:J, 10,0), "Not-in-TPMS")</f>
        <v>5593216584</v>
      </c>
      <c r="G2696" s="181" t="str">
        <f>IFERROR(VLOOKUP(D2696,'TPMS-auto'!A:J,6,0),"Not-in-TPMS")</f>
        <v>036707</v>
      </c>
      <c r="H2696" s="6" t="s">
        <v>14676</v>
      </c>
      <c r="I2696" s="2" t="s">
        <v>20930</v>
      </c>
      <c r="J2696" s="2" t="s">
        <v>20931</v>
      </c>
      <c r="K2696" s="3" t="s">
        <v>15451</v>
      </c>
      <c r="L2696" s="3" t="s">
        <v>14680</v>
      </c>
      <c r="M2696" s="13"/>
      <c r="N2696" s="3" t="s">
        <v>14680</v>
      </c>
      <c r="O2696" s="3" t="s">
        <v>14680</v>
      </c>
      <c r="P2696" s="166"/>
      <c r="Q2696" s="166"/>
      <c r="R2696" s="173"/>
      <c r="S2696" s="167"/>
      <c r="T2696" s="167"/>
      <c r="U2696" s="167"/>
      <c r="V2696" s="173"/>
    </row>
    <row r="2697" spans="1:22" ht="33.75" customHeight="1">
      <c r="A2697" s="15">
        <v>46111</v>
      </c>
      <c r="B2697" s="7">
        <v>61087</v>
      </c>
      <c r="C2697" s="4" t="s">
        <v>16628</v>
      </c>
      <c r="D2697" s="5" t="s">
        <v>767</v>
      </c>
      <c r="E2697" s="176" t="str">
        <f t="shared" si="129"/>
        <v>61087</v>
      </c>
      <c r="F2697" s="181">
        <f>IFERROR(VLOOKUP(D2697,'TPMS-auto'!A:J, 10,0), "Not-in-TPMS")</f>
        <v>8129292120</v>
      </c>
      <c r="G2697" s="181" t="str">
        <f>IFERROR(VLOOKUP(D2697,'TPMS-auto'!A:J,6,0),"Not-in-TPMS")</f>
        <v>061087</v>
      </c>
      <c r="H2697" s="6" t="s">
        <v>14676</v>
      </c>
      <c r="I2697" s="2" t="s">
        <v>20932</v>
      </c>
      <c r="J2697" s="3" t="s">
        <v>20933</v>
      </c>
      <c r="K2697" s="3" t="s">
        <v>15451</v>
      </c>
      <c r="L2697" s="3" t="s">
        <v>14680</v>
      </c>
      <c r="M2697" s="13"/>
      <c r="N2697" s="3" t="s">
        <v>14680</v>
      </c>
      <c r="O2697" s="3" t="s">
        <v>14680</v>
      </c>
      <c r="P2697" s="166"/>
      <c r="Q2697" s="166"/>
      <c r="R2697" s="173"/>
      <c r="S2697" s="167"/>
      <c r="T2697" s="167"/>
      <c r="U2697" s="167"/>
      <c r="V2697" s="173"/>
    </row>
    <row r="2698" spans="1:22" ht="33.75" customHeight="1">
      <c r="A2698" s="15">
        <v>46111</v>
      </c>
      <c r="B2698" s="7">
        <v>61419</v>
      </c>
      <c r="C2698" s="4" t="s">
        <v>16289</v>
      </c>
      <c r="D2698" s="5" t="s">
        <v>16290</v>
      </c>
      <c r="E2698" s="176" t="str">
        <f t="shared" si="129"/>
        <v>61419</v>
      </c>
      <c r="F2698" s="181">
        <f>IFERROR(VLOOKUP(D2698,'TPMS-auto'!A:J, 10,0), "Not-in-TPMS")</f>
        <v>7577480132</v>
      </c>
      <c r="G2698" s="181" t="str">
        <f>IFERROR(VLOOKUP(D2698,'TPMS-auto'!A:J,6,0),"Not-in-TPMS")</f>
        <v>061419</v>
      </c>
      <c r="H2698" s="6" t="s">
        <v>14676</v>
      </c>
      <c r="I2698" s="2"/>
      <c r="J2698" s="3" t="s">
        <v>20934</v>
      </c>
      <c r="K2698" s="3" t="s">
        <v>15451</v>
      </c>
      <c r="L2698" s="3" t="s">
        <v>14680</v>
      </c>
      <c r="M2698" s="13"/>
      <c r="N2698" s="3" t="s">
        <v>14680</v>
      </c>
      <c r="O2698" s="3" t="s">
        <v>14680</v>
      </c>
      <c r="P2698" s="166"/>
      <c r="Q2698" s="166"/>
      <c r="R2698" s="173"/>
      <c r="S2698" s="167"/>
      <c r="T2698" s="167"/>
      <c r="U2698" s="167"/>
      <c r="V2698" s="173"/>
    </row>
    <row r="2699" spans="1:22" ht="33.75" customHeight="1">
      <c r="A2699" s="15">
        <v>46111</v>
      </c>
      <c r="B2699" s="7">
        <v>61741</v>
      </c>
      <c r="C2699" s="4" t="s">
        <v>20935</v>
      </c>
      <c r="D2699" s="5" t="s">
        <v>8858</v>
      </c>
      <c r="E2699" s="176" t="str">
        <f t="shared" si="129"/>
        <v>61741</v>
      </c>
      <c r="F2699" s="181">
        <f>IFERROR(VLOOKUP(D2699,'TPMS-auto'!A:J, 10,0), "Not-in-TPMS")</f>
        <v>3528382090</v>
      </c>
      <c r="G2699" s="181" t="str">
        <f>IFERROR(VLOOKUP(D2699,'TPMS-auto'!A:J,6,0),"Not-in-TPMS")</f>
        <v>061741</v>
      </c>
      <c r="H2699" s="6" t="s">
        <v>14676</v>
      </c>
      <c r="I2699" s="2" t="s">
        <v>20936</v>
      </c>
      <c r="J2699" s="3" t="s">
        <v>20527</v>
      </c>
      <c r="K2699" s="3" t="s">
        <v>15451</v>
      </c>
      <c r="L2699" s="3" t="s">
        <v>14680</v>
      </c>
      <c r="M2699" s="13"/>
      <c r="N2699" s="3" t="s">
        <v>14680</v>
      </c>
      <c r="O2699" s="3" t="s">
        <v>14680</v>
      </c>
      <c r="P2699" s="166"/>
      <c r="Q2699" s="166"/>
      <c r="R2699" s="173"/>
      <c r="S2699" s="167"/>
      <c r="T2699" s="167"/>
      <c r="U2699" s="167"/>
      <c r="V2699" s="173"/>
    </row>
    <row r="2700" spans="1:22" ht="33.75" customHeight="1">
      <c r="A2700" s="15">
        <v>46111</v>
      </c>
      <c r="B2700" s="7">
        <v>23584</v>
      </c>
      <c r="C2700" s="4" t="s">
        <v>20937</v>
      </c>
      <c r="D2700" s="5" t="s">
        <v>20938</v>
      </c>
      <c r="E2700" s="176" t="str">
        <f t="shared" si="129"/>
        <v>23584</v>
      </c>
      <c r="F2700" s="181" t="str">
        <f>IFERROR(VLOOKUP(D2700,'TPMS-auto'!A:J, 10,0), "Not-in-TPMS")</f>
        <v>Not-in-TPMS</v>
      </c>
      <c r="G2700" s="181" t="str">
        <f>IFERROR(VLOOKUP(D2700,'TPMS-auto'!A:J,6,0),"Not-in-TPMS")</f>
        <v>Not-in-TPMS</v>
      </c>
      <c r="H2700" s="6" t="s">
        <v>14676</v>
      </c>
      <c r="I2700" s="2"/>
      <c r="J2700" s="3" t="s">
        <v>15426</v>
      </c>
      <c r="K2700" s="3" t="s">
        <v>15451</v>
      </c>
      <c r="L2700" s="3" t="s">
        <v>14680</v>
      </c>
      <c r="M2700" s="13"/>
      <c r="N2700" s="3" t="s">
        <v>14680</v>
      </c>
      <c r="O2700" s="3" t="s">
        <v>14680</v>
      </c>
      <c r="P2700" s="166"/>
      <c r="Q2700" s="166"/>
      <c r="R2700" s="173"/>
      <c r="S2700" s="167"/>
      <c r="T2700" s="167"/>
      <c r="U2700" s="167"/>
      <c r="V2700" s="173"/>
    </row>
    <row r="2701" spans="1:22" ht="33.75" customHeight="1">
      <c r="A2701" s="15">
        <v>46111</v>
      </c>
      <c r="B2701" s="7">
        <v>61305</v>
      </c>
      <c r="C2701" s="4" t="s">
        <v>19322</v>
      </c>
      <c r="D2701" s="5" t="s">
        <v>19323</v>
      </c>
      <c r="E2701" s="176" t="str">
        <f t="shared" si="129"/>
        <v>61305</v>
      </c>
      <c r="F2701" s="181">
        <f>IFERROR(VLOOKUP(D2701,'TPMS-auto'!A:J, 10,0), "Not-in-TPMS")</f>
        <v>5715790320</v>
      </c>
      <c r="G2701" s="181" t="str">
        <f>IFERROR(VLOOKUP(D2701,'TPMS-auto'!A:J,6,0),"Not-in-TPMS")</f>
        <v>061305</v>
      </c>
      <c r="H2701" s="6" t="s">
        <v>14676</v>
      </c>
      <c r="I2701" s="2" t="s">
        <v>19324</v>
      </c>
      <c r="J2701" s="3" t="s">
        <v>20939</v>
      </c>
      <c r="K2701" s="3" t="s">
        <v>15451</v>
      </c>
      <c r="L2701" s="3" t="s">
        <v>14680</v>
      </c>
      <c r="M2701" s="13"/>
      <c r="N2701" s="3" t="s">
        <v>14680</v>
      </c>
      <c r="O2701" s="3" t="s">
        <v>14680</v>
      </c>
      <c r="P2701" s="166"/>
      <c r="Q2701" s="166"/>
      <c r="R2701" s="173"/>
      <c r="S2701" s="167"/>
      <c r="T2701" s="167"/>
      <c r="U2701" s="167"/>
      <c r="V2701" s="173"/>
    </row>
    <row r="2702" spans="1:22" ht="33.75" customHeight="1">
      <c r="A2702" s="15">
        <v>46111</v>
      </c>
      <c r="B2702" s="7">
        <v>21285</v>
      </c>
      <c r="C2702" s="4" t="s">
        <v>20293</v>
      </c>
      <c r="D2702" s="5" t="s">
        <v>16918</v>
      </c>
      <c r="E2702" s="176" t="str">
        <f t="shared" si="129"/>
        <v>21285</v>
      </c>
      <c r="F2702" s="181">
        <f>IFERROR(VLOOKUP(D2702,'TPMS-auto'!A:J, 10,0), "Not-in-TPMS")</f>
        <v>4077281392</v>
      </c>
      <c r="G2702" s="181" t="str">
        <f>IFERROR(VLOOKUP(D2702,'TPMS-auto'!A:J,6,0),"Not-in-TPMS")</f>
        <v>021285</v>
      </c>
      <c r="H2702" s="6" t="s">
        <v>14676</v>
      </c>
      <c r="I2702" s="2" t="s">
        <v>20294</v>
      </c>
      <c r="J2702" s="3" t="s">
        <v>20940</v>
      </c>
      <c r="K2702" s="3" t="s">
        <v>15451</v>
      </c>
      <c r="L2702" s="3" t="s">
        <v>14680</v>
      </c>
      <c r="M2702" s="13"/>
      <c r="N2702" s="3" t="s">
        <v>14680</v>
      </c>
      <c r="O2702" s="3" t="s">
        <v>14680</v>
      </c>
      <c r="P2702" s="166"/>
      <c r="Q2702" s="166"/>
      <c r="R2702" s="173"/>
      <c r="S2702" s="167"/>
      <c r="T2702" s="167"/>
      <c r="U2702" s="167"/>
      <c r="V2702" s="173"/>
    </row>
    <row r="2703" spans="1:22" ht="33.75" customHeight="1">
      <c r="A2703" s="15">
        <v>46111</v>
      </c>
      <c r="B2703" s="7">
        <v>24144</v>
      </c>
      <c r="C2703" s="4" t="s">
        <v>20573</v>
      </c>
      <c r="D2703" s="5" t="s">
        <v>20574</v>
      </c>
      <c r="E2703" s="176" t="str">
        <f t="shared" si="129"/>
        <v>24144</v>
      </c>
      <c r="F2703" s="181">
        <f>IFERROR(VLOOKUP(D2703,'TPMS-auto'!A:J, 10,0), "Not-in-TPMS")</f>
        <v>5024137620</v>
      </c>
      <c r="G2703" s="181" t="str">
        <f>IFERROR(VLOOKUP(D2703,'TPMS-auto'!A:J,6,0),"Not-in-TPMS")</f>
        <v>024144</v>
      </c>
      <c r="H2703" s="6" t="s">
        <v>14676</v>
      </c>
      <c r="I2703" s="2" t="s">
        <v>19824</v>
      </c>
      <c r="J2703" s="3" t="s">
        <v>20941</v>
      </c>
      <c r="K2703" s="3" t="s">
        <v>15451</v>
      </c>
      <c r="L2703" s="3" t="s">
        <v>14680</v>
      </c>
      <c r="M2703" s="13"/>
      <c r="N2703" s="3" t="s">
        <v>14680</v>
      </c>
      <c r="O2703" s="3" t="s">
        <v>14680</v>
      </c>
      <c r="P2703" s="166"/>
      <c r="Q2703" s="166"/>
      <c r="R2703" s="173"/>
      <c r="S2703" s="167"/>
      <c r="T2703" s="167"/>
      <c r="U2703" s="167"/>
      <c r="V2703" s="173"/>
    </row>
    <row r="2704" spans="1:22" ht="33.75" customHeight="1">
      <c r="A2704" s="15">
        <v>46111</v>
      </c>
      <c r="B2704" s="7">
        <v>61015</v>
      </c>
      <c r="C2704" s="4" t="s">
        <v>20942</v>
      </c>
      <c r="D2704" s="5" t="s">
        <v>2193</v>
      </c>
      <c r="E2704" s="176" t="str">
        <f t="shared" si="129"/>
        <v>61015</v>
      </c>
      <c r="F2704" s="181">
        <f>IFERROR(VLOOKUP(D2704,'TPMS-auto'!A:J, 10,0), "Not-in-TPMS")</f>
        <v>7249536540</v>
      </c>
      <c r="G2704" s="181" t="str">
        <f>IFERROR(VLOOKUP(D2704,'TPMS-auto'!A:J,6,0),"Not-in-TPMS")</f>
        <v>061016</v>
      </c>
      <c r="H2704" s="6" t="s">
        <v>14676</v>
      </c>
      <c r="I2704" s="2"/>
      <c r="J2704" s="3"/>
      <c r="K2704" s="3" t="s">
        <v>15451</v>
      </c>
      <c r="L2704" s="3" t="s">
        <v>14680</v>
      </c>
      <c r="M2704" s="13"/>
      <c r="N2704" s="3" t="s">
        <v>14680</v>
      </c>
      <c r="O2704" s="3" t="s">
        <v>14680</v>
      </c>
      <c r="P2704" s="166"/>
      <c r="Q2704" s="166"/>
      <c r="R2704" s="173"/>
      <c r="S2704" s="167"/>
      <c r="T2704" s="167"/>
      <c r="U2704" s="167"/>
      <c r="V2704" s="173"/>
    </row>
    <row r="2705" spans="1:22" ht="33.75" customHeight="1">
      <c r="A2705" s="15">
        <v>46111</v>
      </c>
      <c r="B2705" s="7">
        <v>46292</v>
      </c>
      <c r="C2705" s="4" t="s">
        <v>20943</v>
      </c>
      <c r="D2705" s="5" t="s">
        <v>20944</v>
      </c>
      <c r="E2705" s="176" t="str">
        <f t="shared" si="129"/>
        <v>46292</v>
      </c>
      <c r="F2705" s="181" t="str">
        <f>IFERROR(VLOOKUP(D2705,'TPMS-auto'!A:J, 10,0), "Not-in-TPMS")</f>
        <v>Not-in-TPMS</v>
      </c>
      <c r="G2705" s="181" t="str">
        <f>IFERROR(VLOOKUP(D2705,'TPMS-auto'!A:J,6,0),"Not-in-TPMS")</f>
        <v>Not-in-TPMS</v>
      </c>
      <c r="H2705" s="6" t="s">
        <v>14676</v>
      </c>
      <c r="I2705" s="2" t="s">
        <v>20945</v>
      </c>
      <c r="J2705" s="3" t="s">
        <v>19615</v>
      </c>
      <c r="K2705" s="3" t="s">
        <v>15451</v>
      </c>
      <c r="L2705" s="3" t="s">
        <v>14680</v>
      </c>
      <c r="M2705" s="13"/>
      <c r="N2705" s="3" t="s">
        <v>14680</v>
      </c>
      <c r="O2705" s="3" t="s">
        <v>14680</v>
      </c>
      <c r="P2705" s="166"/>
      <c r="Q2705" s="166"/>
      <c r="R2705" s="173"/>
      <c r="S2705" s="167"/>
      <c r="T2705" s="167"/>
      <c r="U2705" s="167"/>
      <c r="V2705" s="173"/>
    </row>
    <row r="2706" spans="1:22" ht="33.75" customHeight="1">
      <c r="A2706" s="15">
        <v>46111</v>
      </c>
      <c r="B2706" s="7">
        <v>22418</v>
      </c>
      <c r="C2706" s="4" t="s">
        <v>19640</v>
      </c>
      <c r="D2706" s="5" t="s">
        <v>19641</v>
      </c>
      <c r="E2706" s="176" t="str">
        <f t="shared" si="129"/>
        <v>22418</v>
      </c>
      <c r="F2706" s="181" t="str">
        <f>IFERROR(VLOOKUP(D2706,'TPMS-auto'!A:J, 10,0), "Not-in-TPMS")</f>
        <v>Not-in-TPMS</v>
      </c>
      <c r="G2706" s="181" t="str">
        <f>IFERROR(VLOOKUP(D2706,'TPMS-auto'!A:J,6,0),"Not-in-TPMS")</f>
        <v>Not-in-TPMS</v>
      </c>
      <c r="H2706" s="6">
        <v>46097</v>
      </c>
      <c r="I2706" s="2" t="s">
        <v>20463</v>
      </c>
      <c r="J2706" s="3" t="s">
        <v>16573</v>
      </c>
      <c r="K2706" s="3" t="s">
        <v>14679</v>
      </c>
      <c r="L2706" s="3" t="s">
        <v>14680</v>
      </c>
      <c r="M2706" s="13"/>
      <c r="N2706" s="3" t="s">
        <v>14680</v>
      </c>
      <c r="O2706" s="3" t="s">
        <v>14680</v>
      </c>
      <c r="P2706" s="166"/>
      <c r="Q2706" s="166"/>
      <c r="R2706" s="173"/>
      <c r="S2706" s="167"/>
      <c r="T2706" s="167"/>
      <c r="U2706" s="167"/>
      <c r="V2706" s="173"/>
    </row>
    <row r="2707" spans="1:22" ht="33.75" customHeight="1">
      <c r="A2707" s="15">
        <v>46111</v>
      </c>
      <c r="B2707" s="7">
        <v>36434</v>
      </c>
      <c r="C2707" s="4" t="s">
        <v>20946</v>
      </c>
      <c r="D2707" s="5" t="s">
        <v>20947</v>
      </c>
      <c r="E2707" s="176" t="str">
        <f t="shared" si="129"/>
        <v>36434</v>
      </c>
      <c r="F2707" s="181">
        <f>IFERROR(VLOOKUP(D2707,'TPMS-auto'!A:J, 10,0), "Not-in-TPMS")</f>
        <v>8604367351</v>
      </c>
      <c r="G2707" s="181" t="str">
        <f>IFERROR(VLOOKUP(D2707,'TPMS-auto'!A:J,6,0),"Not-in-TPMS")</f>
        <v>036434</v>
      </c>
      <c r="H2707" s="6" t="s">
        <v>14676</v>
      </c>
      <c r="I2707" s="2" t="s">
        <v>20948</v>
      </c>
      <c r="J2707" s="3" t="s">
        <v>20949</v>
      </c>
      <c r="K2707" s="3" t="s">
        <v>14679</v>
      </c>
      <c r="L2707" s="3" t="s">
        <v>14680</v>
      </c>
      <c r="M2707" s="13"/>
      <c r="N2707" s="3" t="s">
        <v>14680</v>
      </c>
      <c r="O2707" s="3" t="s">
        <v>14680</v>
      </c>
      <c r="P2707" s="166"/>
      <c r="Q2707" s="166"/>
      <c r="R2707" s="173"/>
      <c r="S2707" s="167"/>
      <c r="T2707" s="167"/>
      <c r="U2707" s="167"/>
      <c r="V2707" s="173"/>
    </row>
    <row r="2708" spans="1:22" ht="33.75" customHeight="1">
      <c r="A2708" s="15">
        <v>46111</v>
      </c>
      <c r="B2708" s="7">
        <v>21705</v>
      </c>
      <c r="C2708" s="4" t="s">
        <v>15200</v>
      </c>
      <c r="D2708" s="5" t="s">
        <v>405</v>
      </c>
      <c r="E2708" s="176" t="str">
        <f t="shared" si="129"/>
        <v>21705</v>
      </c>
      <c r="F2708" s="181">
        <f>IFERROR(VLOOKUP(D2708,'TPMS-auto'!A:J, 10,0), "Not-in-TPMS")</f>
        <v>4704080606</v>
      </c>
      <c r="G2708" s="181" t="str">
        <f>IFERROR(VLOOKUP(D2708,'TPMS-auto'!A:J,6,0),"Not-in-TPMS")</f>
        <v>047163</v>
      </c>
      <c r="H2708" s="6" t="s">
        <v>14676</v>
      </c>
      <c r="I2708" s="2" t="s">
        <v>18363</v>
      </c>
      <c r="J2708" s="3" t="s">
        <v>20950</v>
      </c>
      <c r="K2708" s="3" t="s">
        <v>14679</v>
      </c>
      <c r="L2708" s="3" t="s">
        <v>14680</v>
      </c>
      <c r="M2708" s="13"/>
      <c r="N2708" s="3" t="s">
        <v>14680</v>
      </c>
      <c r="O2708" s="3" t="s">
        <v>14680</v>
      </c>
      <c r="P2708" s="166"/>
      <c r="Q2708" s="166"/>
      <c r="R2708" s="173"/>
      <c r="S2708" s="167"/>
      <c r="T2708" s="167"/>
      <c r="U2708" s="167"/>
      <c r="V2708" s="173"/>
    </row>
    <row r="2709" spans="1:22" ht="33.75" customHeight="1">
      <c r="A2709" s="15">
        <v>46111</v>
      </c>
      <c r="B2709" s="7">
        <v>46445</v>
      </c>
      <c r="C2709" s="4" t="s">
        <v>19637</v>
      </c>
      <c r="D2709" s="5" t="s">
        <v>14938</v>
      </c>
      <c r="E2709" s="176" t="str">
        <f t="shared" si="129"/>
        <v>46445</v>
      </c>
      <c r="F2709" s="181">
        <f>IFERROR(VLOOKUP(D2709,'TPMS-auto'!A:J, 10,0), "Not-in-TPMS")</f>
        <v>9098488012</v>
      </c>
      <c r="G2709" s="181" t="str">
        <f>IFERROR(VLOOKUP(D2709,'TPMS-auto'!A:J,6,0),"Not-in-TPMS")</f>
        <v>046445</v>
      </c>
      <c r="H2709" s="6" t="s">
        <v>14676</v>
      </c>
      <c r="I2709" s="2" t="s">
        <v>20951</v>
      </c>
      <c r="J2709" s="3" t="s">
        <v>20952</v>
      </c>
      <c r="K2709" s="3" t="s">
        <v>14679</v>
      </c>
      <c r="L2709" s="3" t="s">
        <v>14680</v>
      </c>
      <c r="M2709" s="13"/>
      <c r="N2709" s="3" t="s">
        <v>14680</v>
      </c>
      <c r="O2709" s="3" t="s">
        <v>14680</v>
      </c>
      <c r="P2709" s="166"/>
      <c r="Q2709" s="166"/>
      <c r="R2709" s="173"/>
      <c r="S2709" s="167"/>
      <c r="T2709" s="167"/>
      <c r="U2709" s="167"/>
      <c r="V2709" s="173"/>
    </row>
    <row r="2710" spans="1:22" ht="33.75" customHeight="1">
      <c r="A2710" s="15">
        <v>46111</v>
      </c>
      <c r="B2710" s="7">
        <v>61305</v>
      </c>
      <c r="C2710" s="4" t="s">
        <v>19322</v>
      </c>
      <c r="D2710" s="5" t="s">
        <v>19323</v>
      </c>
      <c r="E2710" s="176" t="str">
        <f>TRIM(B2710)</f>
        <v>61305</v>
      </c>
      <c r="F2710" s="181">
        <f>IFERROR(VLOOKUP(D2710,'TPMS-auto'!A:J, 10,0), "Not-in-TPMS")</f>
        <v>5715790320</v>
      </c>
      <c r="G2710" s="181" t="str">
        <f>IFERROR(VLOOKUP(D2710,'TPMS-auto'!A:J,6,0),"Not-in-TPMS")</f>
        <v>061305</v>
      </c>
      <c r="H2710" s="6" t="s">
        <v>14676</v>
      </c>
      <c r="I2710" s="2" t="s">
        <v>19324</v>
      </c>
      <c r="J2710" s="3" t="s">
        <v>20939</v>
      </c>
      <c r="K2710" s="3" t="s">
        <v>14679</v>
      </c>
      <c r="L2710" s="3" t="s">
        <v>14680</v>
      </c>
      <c r="M2710" s="13"/>
      <c r="N2710" s="3"/>
      <c r="O2710" s="3"/>
      <c r="P2710" s="166"/>
      <c r="Q2710" s="166"/>
      <c r="R2710" s="173"/>
      <c r="S2710" s="167"/>
      <c r="T2710" s="167"/>
      <c r="U2710" s="167"/>
      <c r="V2710" s="173"/>
    </row>
    <row r="2711" spans="1:22" ht="33.75" customHeight="1">
      <c r="A2711" s="15">
        <v>46111</v>
      </c>
      <c r="B2711" s="7">
        <v>36322</v>
      </c>
      <c r="C2711" s="4" t="s">
        <v>19298</v>
      </c>
      <c r="D2711" s="5" t="s">
        <v>18936</v>
      </c>
      <c r="E2711" s="176" t="str">
        <f t="shared" si="129"/>
        <v>36322</v>
      </c>
      <c r="F2711" s="181" t="str">
        <f>IFERROR(VLOOKUP(D2711,'TPMS-auto'!A:J, 10,0), "Not-in-TPMS")</f>
        <v>Not-in-TPMS</v>
      </c>
      <c r="G2711" s="181" t="str">
        <f>IFERROR(VLOOKUP(D2711,'TPMS-auto'!A:J,6,0),"Not-in-TPMS")</f>
        <v>Not-in-TPMS</v>
      </c>
      <c r="H2711" s="6" t="s">
        <v>14676</v>
      </c>
      <c r="I2711" s="2" t="s">
        <v>15206</v>
      </c>
      <c r="J2711" s="3" t="s">
        <v>20953</v>
      </c>
      <c r="K2711" s="3" t="s">
        <v>14679</v>
      </c>
      <c r="L2711" s="3" t="s">
        <v>14680</v>
      </c>
      <c r="M2711" s="13"/>
      <c r="N2711" s="3"/>
      <c r="O2711" s="3"/>
      <c r="P2711" s="166"/>
      <c r="Q2711" s="166"/>
      <c r="R2711" s="173"/>
      <c r="S2711" s="167"/>
      <c r="T2711" s="167"/>
      <c r="U2711" s="167"/>
      <c r="V2711" s="173"/>
    </row>
    <row r="2712" spans="1:22" ht="33.75" customHeight="1">
      <c r="A2712" s="15">
        <v>46111</v>
      </c>
      <c r="B2712" s="7">
        <v>61250</v>
      </c>
      <c r="C2712" s="4" t="s">
        <v>20954</v>
      </c>
      <c r="D2712" s="5" t="s">
        <v>20955</v>
      </c>
      <c r="E2712" s="176" t="str">
        <f t="shared" si="129"/>
        <v>61250</v>
      </c>
      <c r="F2712" s="181" t="str">
        <f>IFERROR(VLOOKUP(D2712,'TPMS-auto'!A:J, 10,0), "Not-in-TPMS")</f>
        <v>Not-in-TPMS</v>
      </c>
      <c r="G2712" s="181" t="str">
        <f>IFERROR(VLOOKUP(D2712,'TPMS-auto'!A:J,6,0),"Not-in-TPMS")</f>
        <v>Not-in-TPMS</v>
      </c>
      <c r="H2712" s="6" t="s">
        <v>14676</v>
      </c>
      <c r="I2712" s="2" t="s">
        <v>20956</v>
      </c>
      <c r="J2712" s="3"/>
      <c r="K2712" s="3" t="s">
        <v>14679</v>
      </c>
      <c r="L2712" s="3" t="s">
        <v>14680</v>
      </c>
      <c r="M2712" s="13"/>
      <c r="N2712" s="3"/>
      <c r="O2712" s="3"/>
      <c r="P2712" s="166"/>
      <c r="Q2712" s="166"/>
      <c r="R2712" s="173"/>
      <c r="S2712" s="167"/>
      <c r="T2712" s="167"/>
      <c r="U2712" s="167"/>
      <c r="V2712" s="173"/>
    </row>
    <row r="2713" spans="1:22" ht="33.75" customHeight="1">
      <c r="A2713" s="15">
        <v>46111</v>
      </c>
      <c r="B2713" s="7">
        <v>22368</v>
      </c>
      <c r="C2713" s="9" t="s">
        <v>19062</v>
      </c>
      <c r="D2713" s="10" t="s">
        <v>14907</v>
      </c>
      <c r="E2713" s="176" t="str">
        <f t="shared" si="129"/>
        <v>22368</v>
      </c>
      <c r="F2713" s="181">
        <f>IFERROR(VLOOKUP(D2713,'TPMS-auto'!A:J, 10,0), "Not-in-TPMS")</f>
        <v>5746214542</v>
      </c>
      <c r="G2713" s="181" t="str">
        <f>IFERROR(VLOOKUP(D2713,'TPMS-auto'!A:J,6,0),"Not-in-TPMS")</f>
        <v>022368</v>
      </c>
      <c r="H2713" s="6" t="s">
        <v>14676</v>
      </c>
      <c r="I2713" s="2"/>
      <c r="J2713" s="3" t="s">
        <v>20957</v>
      </c>
      <c r="K2713" s="3" t="s">
        <v>14679</v>
      </c>
      <c r="L2713" s="3" t="s">
        <v>14680</v>
      </c>
      <c r="M2713" s="13"/>
      <c r="N2713" s="3"/>
      <c r="O2713" s="3"/>
      <c r="P2713" s="166"/>
      <c r="Q2713" s="166"/>
      <c r="R2713" s="173"/>
      <c r="S2713" s="167"/>
      <c r="T2713" s="167"/>
      <c r="U2713" s="167"/>
      <c r="V2713" s="173"/>
    </row>
    <row r="2714" spans="1:22" ht="33.75" customHeight="1">
      <c r="A2714" s="15">
        <v>46111</v>
      </c>
      <c r="B2714" s="7">
        <v>47052</v>
      </c>
      <c r="C2714" s="4" t="s">
        <v>20958</v>
      </c>
      <c r="D2714" s="5" t="s">
        <v>16974</v>
      </c>
      <c r="E2714" s="176" t="str">
        <f t="shared" si="129"/>
        <v>47052</v>
      </c>
      <c r="F2714" s="181">
        <f>IFERROR(VLOOKUP(D2714,'TPMS-auto'!A:J, 10,0), "Not-in-TPMS")</f>
        <v>8458730032</v>
      </c>
      <c r="G2714" s="181" t="str">
        <f>IFERROR(VLOOKUP(D2714,'TPMS-auto'!A:J,6,0),"Not-in-TPMS")</f>
        <v>023674</v>
      </c>
      <c r="H2714" s="6" t="s">
        <v>14676</v>
      </c>
      <c r="I2714" s="2" t="s">
        <v>18416</v>
      </c>
      <c r="J2714" s="2" t="s">
        <v>20959</v>
      </c>
      <c r="K2714" s="3" t="s">
        <v>14679</v>
      </c>
      <c r="L2714" s="3" t="s">
        <v>14680</v>
      </c>
      <c r="M2714" s="13"/>
      <c r="N2714" s="3"/>
      <c r="O2714" s="3"/>
      <c r="P2714" s="166"/>
      <c r="Q2714" s="166"/>
      <c r="R2714" s="173"/>
      <c r="S2714" s="167"/>
      <c r="T2714" s="167"/>
      <c r="U2714" s="167"/>
      <c r="V2714" s="173"/>
    </row>
    <row r="2715" spans="1:22" ht="33.75" customHeight="1">
      <c r="A2715" s="15">
        <v>46111</v>
      </c>
      <c r="B2715" s="7">
        <v>61536</v>
      </c>
      <c r="C2715" s="4" t="s">
        <v>20960</v>
      </c>
      <c r="D2715" s="5" t="s">
        <v>7074</v>
      </c>
      <c r="E2715" s="176" t="str">
        <f t="shared" si="129"/>
        <v>61536</v>
      </c>
      <c r="F2715" s="181">
        <f>IFERROR(VLOOKUP(D2715,'TPMS-auto'!A:J, 10,0), "Not-in-TPMS")</f>
        <v>9194823066</v>
      </c>
      <c r="G2715" s="181" t="str">
        <f>IFERROR(VLOOKUP(D2715,'TPMS-auto'!A:J,6,0),"Not-in-TPMS")</f>
        <v>061536</v>
      </c>
      <c r="H2715" s="6" t="s">
        <v>14676</v>
      </c>
      <c r="I2715" s="2" t="s">
        <v>20961</v>
      </c>
      <c r="J2715" s="3"/>
      <c r="K2715" s="3" t="s">
        <v>14679</v>
      </c>
      <c r="L2715" s="3" t="s">
        <v>14680</v>
      </c>
      <c r="M2715" s="13"/>
      <c r="N2715" s="3"/>
      <c r="O2715" s="3"/>
      <c r="P2715" s="166"/>
      <c r="Q2715" s="166"/>
      <c r="R2715" s="173"/>
      <c r="S2715" s="167"/>
      <c r="T2715" s="167"/>
      <c r="U2715" s="167"/>
      <c r="V2715" s="173"/>
    </row>
    <row r="2716" spans="1:22" ht="33.75" customHeight="1">
      <c r="A2716" s="15">
        <v>46111</v>
      </c>
      <c r="B2716" s="7">
        <v>61626</v>
      </c>
      <c r="C2716" s="4" t="s">
        <v>20962</v>
      </c>
      <c r="D2716" s="5" t="s">
        <v>20963</v>
      </c>
      <c r="E2716" s="176" t="str">
        <f t="shared" si="129"/>
        <v>61626</v>
      </c>
      <c r="F2716" s="181" t="str">
        <f>IFERROR(VLOOKUP(D2716,'TPMS-auto'!A:J, 10,0), "Not-in-TPMS")</f>
        <v>Not-in-TPMS</v>
      </c>
      <c r="G2716" s="181" t="str">
        <f>IFERROR(VLOOKUP(D2716,'TPMS-auto'!A:J,6,0),"Not-in-TPMS")</f>
        <v>Not-in-TPMS</v>
      </c>
      <c r="H2716" s="6" t="s">
        <v>14676</v>
      </c>
      <c r="I2716" s="2" t="s">
        <v>20964</v>
      </c>
      <c r="J2716" s="3" t="s">
        <v>20965</v>
      </c>
      <c r="K2716" s="3" t="s">
        <v>14679</v>
      </c>
      <c r="L2716" s="3" t="s">
        <v>14680</v>
      </c>
      <c r="M2716" s="13"/>
      <c r="N2716" s="3"/>
      <c r="O2716" s="3"/>
      <c r="P2716" s="166"/>
      <c r="Q2716" s="166"/>
      <c r="R2716" s="173"/>
      <c r="S2716" s="167"/>
      <c r="T2716" s="167"/>
      <c r="U2716" s="167"/>
      <c r="V2716" s="173"/>
    </row>
    <row r="2717" spans="1:22" ht="33.75" customHeight="1">
      <c r="A2717" s="15">
        <v>46111</v>
      </c>
      <c r="B2717" s="7">
        <v>61004</v>
      </c>
      <c r="C2717" s="4" t="s">
        <v>19004</v>
      </c>
      <c r="D2717" s="5" t="s">
        <v>12046</v>
      </c>
      <c r="E2717" s="176" t="str">
        <f t="shared" si="129"/>
        <v>61004</v>
      </c>
      <c r="F2717" s="181">
        <f>IFERROR(VLOOKUP(D2717,'TPMS-auto'!A:J, 10,0), "Not-in-TPMS")</f>
        <v>5708009447</v>
      </c>
      <c r="G2717" s="181" t="str">
        <f>IFERROR(VLOOKUP(D2717,'TPMS-auto'!A:J,6,0),"Not-in-TPMS")</f>
        <v>061004</v>
      </c>
      <c r="H2717" s="6" t="s">
        <v>14676</v>
      </c>
      <c r="I2717" s="2" t="s">
        <v>20966</v>
      </c>
      <c r="J2717" s="3"/>
      <c r="K2717" s="3" t="s">
        <v>14679</v>
      </c>
      <c r="L2717" s="3" t="s">
        <v>14680</v>
      </c>
      <c r="M2717" s="13"/>
      <c r="N2717" s="3"/>
      <c r="O2717" s="3"/>
      <c r="P2717" s="166"/>
      <c r="Q2717" s="166"/>
      <c r="R2717" s="173"/>
      <c r="S2717" s="167"/>
      <c r="T2717" s="167"/>
      <c r="U2717" s="167"/>
      <c r="V2717" s="173"/>
    </row>
    <row r="2718" spans="1:22" ht="33.75" customHeight="1">
      <c r="A2718" s="15">
        <v>46111</v>
      </c>
      <c r="B2718" s="7">
        <v>22031</v>
      </c>
      <c r="C2718" s="4" t="s">
        <v>19001</v>
      </c>
      <c r="D2718" s="5" t="s">
        <v>12917</v>
      </c>
      <c r="E2718" s="176" t="str">
        <f t="shared" si="129"/>
        <v>22031</v>
      </c>
      <c r="F2718" s="181">
        <f>IFERROR(VLOOKUP(D2718,'TPMS-auto'!A:J, 10,0), "Not-in-TPMS")</f>
        <v>8606390556</v>
      </c>
      <c r="G2718" s="181" t="str">
        <f>IFERROR(VLOOKUP(D2718,'TPMS-auto'!A:J,6,0),"Not-in-TPMS")</f>
        <v>022031</v>
      </c>
      <c r="H2718" s="6" t="s">
        <v>14676</v>
      </c>
      <c r="I2718" s="2" t="s">
        <v>19002</v>
      </c>
      <c r="J2718" s="3" t="s">
        <v>20967</v>
      </c>
      <c r="K2718" s="3" t="s">
        <v>14679</v>
      </c>
      <c r="L2718" s="3" t="s">
        <v>14680</v>
      </c>
      <c r="M2718" s="13"/>
      <c r="N2718" s="3"/>
      <c r="O2718" s="3"/>
      <c r="P2718" s="166"/>
      <c r="Q2718" s="166"/>
      <c r="R2718" s="173"/>
      <c r="S2718" s="167"/>
      <c r="T2718" s="167"/>
      <c r="U2718" s="167"/>
      <c r="V2718" s="173"/>
    </row>
    <row r="2719" spans="1:22" ht="33.75" customHeight="1">
      <c r="A2719" s="15">
        <v>46111</v>
      </c>
      <c r="B2719" s="7">
        <v>61859</v>
      </c>
      <c r="C2719" s="4"/>
      <c r="D2719" s="5"/>
      <c r="E2719" s="176" t="str">
        <f t="shared" si="129"/>
        <v>61859</v>
      </c>
      <c r="F2719" s="181" t="str">
        <f>IFERROR(VLOOKUP(D2719,'TPMS-auto'!A:J, 10,0), "Not-in-TPMS")</f>
        <v>Not-in-TPMS</v>
      </c>
      <c r="G2719" s="181" t="str">
        <f>IFERROR(VLOOKUP(D2719,'TPMS-auto'!A:J,6,0),"Not-in-TPMS")</f>
        <v>Not-in-TPMS</v>
      </c>
      <c r="H2719" s="6" t="s">
        <v>14676</v>
      </c>
      <c r="I2719" s="2" t="s">
        <v>20023</v>
      </c>
      <c r="J2719" s="3" t="s">
        <v>20968</v>
      </c>
      <c r="K2719" s="3" t="s">
        <v>14679</v>
      </c>
      <c r="L2719" s="3" t="s">
        <v>14680</v>
      </c>
      <c r="M2719" s="13"/>
      <c r="N2719" s="3"/>
      <c r="O2719" s="3"/>
      <c r="P2719" s="166"/>
      <c r="Q2719" s="166"/>
      <c r="R2719" s="173"/>
      <c r="S2719" s="167"/>
      <c r="T2719" s="167"/>
      <c r="U2719" s="167"/>
      <c r="V2719" s="173"/>
    </row>
    <row r="2720" spans="1:22" ht="33.75" customHeight="1">
      <c r="A2720" s="15">
        <v>46111</v>
      </c>
      <c r="B2720" s="7">
        <v>47212</v>
      </c>
      <c r="C2720" s="4" t="s">
        <v>20140</v>
      </c>
      <c r="D2720" s="5" t="s">
        <v>16999</v>
      </c>
      <c r="E2720" s="176" t="str">
        <f t="shared" si="129"/>
        <v>47212</v>
      </c>
      <c r="F2720" s="181">
        <f>IFERROR(VLOOKUP(D2720,'TPMS-auto'!A:J, 10,0), "Not-in-TPMS")</f>
        <v>5094284028</v>
      </c>
      <c r="G2720" s="181" t="str">
        <f>IFERROR(VLOOKUP(D2720,'TPMS-auto'!A:J,6,0),"Not-in-TPMS")</f>
        <v>047212</v>
      </c>
      <c r="H2720" s="6" t="s">
        <v>14676</v>
      </c>
      <c r="I2720" s="2" t="s">
        <v>20141</v>
      </c>
      <c r="J2720" s="3" t="s">
        <v>20969</v>
      </c>
      <c r="K2720" s="3" t="s">
        <v>14679</v>
      </c>
      <c r="L2720" s="3" t="s">
        <v>14680</v>
      </c>
      <c r="M2720" s="13"/>
      <c r="N2720" s="3"/>
      <c r="O2720" s="3"/>
      <c r="P2720" s="166"/>
      <c r="Q2720" s="166"/>
      <c r="R2720" s="173"/>
      <c r="S2720" s="167"/>
      <c r="T2720" s="167"/>
      <c r="U2720" s="167"/>
      <c r="V2720" s="173"/>
    </row>
    <row r="2721" spans="1:22" ht="33.75" customHeight="1">
      <c r="A2721" s="15">
        <v>46111</v>
      </c>
      <c r="B2721" s="7">
        <v>61604</v>
      </c>
      <c r="C2721" s="4" t="s">
        <v>20970</v>
      </c>
      <c r="D2721" s="5" t="s">
        <v>20971</v>
      </c>
      <c r="E2721" s="176" t="str">
        <f t="shared" si="129"/>
        <v>61604</v>
      </c>
      <c r="F2721" s="181" t="str">
        <f>IFERROR(VLOOKUP(D2721,'TPMS-auto'!A:J, 10,0), "Not-in-TPMS")</f>
        <v>Not-in-TPMS</v>
      </c>
      <c r="G2721" s="181" t="str">
        <f>IFERROR(VLOOKUP(D2721,'TPMS-auto'!A:J,6,0),"Not-in-TPMS")</f>
        <v>Not-in-TPMS</v>
      </c>
      <c r="H2721" s="6" t="s">
        <v>14676</v>
      </c>
      <c r="I2721" s="2" t="s">
        <v>20972</v>
      </c>
      <c r="J2721" s="3" t="s">
        <v>20973</v>
      </c>
      <c r="K2721" s="3" t="s">
        <v>14679</v>
      </c>
      <c r="L2721" s="3" t="s">
        <v>14680</v>
      </c>
      <c r="M2721" s="13"/>
      <c r="N2721" s="3"/>
      <c r="O2721" s="3"/>
      <c r="P2721" s="166"/>
      <c r="Q2721" s="166"/>
      <c r="R2721" s="173"/>
      <c r="S2721" s="167"/>
      <c r="T2721" s="167"/>
      <c r="U2721" s="167"/>
      <c r="V2721" s="173"/>
    </row>
    <row r="2722" spans="1:22" ht="33.75" customHeight="1">
      <c r="A2722" s="15">
        <v>46111</v>
      </c>
      <c r="B2722" s="7">
        <v>23377</v>
      </c>
      <c r="C2722" s="4" t="s">
        <v>17952</v>
      </c>
      <c r="D2722" s="5" t="s">
        <v>17275</v>
      </c>
      <c r="E2722" s="176" t="str">
        <f t="shared" si="129"/>
        <v>23377</v>
      </c>
      <c r="F2722" s="181">
        <f>IFERROR(VLOOKUP(D2722,'TPMS-auto'!A:J, 10,0), "Not-in-TPMS")</f>
        <v>5409151618</v>
      </c>
      <c r="G2722" s="181" t="str">
        <f>IFERROR(VLOOKUP(D2722,'TPMS-auto'!A:J,6,0),"Not-in-TPMS")</f>
        <v>023377</v>
      </c>
      <c r="H2722" s="6" t="s">
        <v>14676</v>
      </c>
      <c r="I2722" s="2" t="s">
        <v>19265</v>
      </c>
      <c r="J2722" s="3" t="s">
        <v>20974</v>
      </c>
      <c r="K2722" s="3" t="s">
        <v>14679</v>
      </c>
      <c r="L2722" s="3" t="s">
        <v>14680</v>
      </c>
      <c r="M2722" s="13"/>
      <c r="N2722" s="3"/>
      <c r="O2722" s="3"/>
      <c r="P2722" s="166"/>
      <c r="Q2722" s="166"/>
      <c r="R2722" s="173"/>
      <c r="S2722" s="167"/>
      <c r="T2722" s="167"/>
      <c r="U2722" s="167"/>
      <c r="V2722" s="173"/>
    </row>
    <row r="2723" spans="1:22" ht="33.75" customHeight="1">
      <c r="A2723" s="15">
        <v>46111</v>
      </c>
      <c r="B2723" s="7">
        <v>61804</v>
      </c>
      <c r="C2723" s="4" t="s">
        <v>20709</v>
      </c>
      <c r="D2723" s="5" t="s">
        <v>11468</v>
      </c>
      <c r="E2723" s="176" t="str">
        <f t="shared" si="129"/>
        <v>61804</v>
      </c>
      <c r="F2723" s="181">
        <f>IFERROR(VLOOKUP(D2723,'TPMS-auto'!A:J, 10,0), "Not-in-TPMS")</f>
        <v>7075337683</v>
      </c>
      <c r="G2723" s="181" t="str">
        <f>IFERROR(VLOOKUP(D2723,'TPMS-auto'!A:J,6,0),"Not-in-TPMS")</f>
        <v>061804</v>
      </c>
      <c r="H2723" s="6">
        <v>46104</v>
      </c>
      <c r="I2723" s="2" t="s">
        <v>20625</v>
      </c>
      <c r="J2723" s="3" t="s">
        <v>20799</v>
      </c>
      <c r="K2723" s="234" t="s">
        <v>14679</v>
      </c>
      <c r="L2723" s="234" t="s">
        <v>14680</v>
      </c>
      <c r="M2723" s="13"/>
      <c r="N2723" s="3"/>
      <c r="O2723" s="3"/>
      <c r="P2723" s="166"/>
      <c r="Q2723" s="166"/>
      <c r="R2723" s="173"/>
      <c r="S2723" s="167"/>
      <c r="T2723" s="167"/>
      <c r="U2723" s="167"/>
      <c r="V2723" s="173"/>
    </row>
    <row r="2724" spans="1:22" ht="33.75" customHeight="1">
      <c r="A2724" s="15">
        <v>46111</v>
      </c>
      <c r="B2724" s="7">
        <v>61827</v>
      </c>
      <c r="C2724" s="4" t="s">
        <v>20975</v>
      </c>
      <c r="D2724" s="5" t="s">
        <v>20976</v>
      </c>
      <c r="E2724" s="176" t="str">
        <f t="shared" si="129"/>
        <v>61827</v>
      </c>
      <c r="F2724" s="181" t="str">
        <f>IFERROR(VLOOKUP(D2724,'TPMS-auto'!A:J, 10,0), "Not-in-TPMS")</f>
        <v>Not-in-TPMS</v>
      </c>
      <c r="G2724" s="181" t="str">
        <f>IFERROR(VLOOKUP(D2724,'TPMS-auto'!A:J,6,0),"Not-in-TPMS")</f>
        <v>Not-in-TPMS</v>
      </c>
      <c r="H2724" s="6" t="s">
        <v>14676</v>
      </c>
      <c r="I2724" s="2" t="s">
        <v>20977</v>
      </c>
      <c r="J2724" s="3" t="s">
        <v>20978</v>
      </c>
      <c r="K2724" s="3" t="s">
        <v>14679</v>
      </c>
      <c r="L2724" s="3" t="s">
        <v>14680</v>
      </c>
      <c r="M2724" s="13"/>
      <c r="N2724" s="3"/>
      <c r="O2724" s="3"/>
      <c r="P2724" s="166"/>
      <c r="Q2724" s="166"/>
      <c r="R2724" s="173"/>
      <c r="S2724" s="167"/>
      <c r="T2724" s="167"/>
      <c r="U2724" s="167"/>
      <c r="V2724" s="173"/>
    </row>
    <row r="2725" spans="1:22" ht="33.75" customHeight="1">
      <c r="A2725" s="15">
        <v>46111</v>
      </c>
      <c r="B2725" s="7">
        <v>36891</v>
      </c>
      <c r="C2725" s="4" t="s">
        <v>20979</v>
      </c>
      <c r="D2725" s="5" t="s">
        <v>20980</v>
      </c>
      <c r="E2725" s="176" t="str">
        <f t="shared" si="129"/>
        <v>36891</v>
      </c>
      <c r="F2725" s="181">
        <f>IFERROR(VLOOKUP(D2725,'TPMS-auto'!A:J, 10,0), "Not-in-TPMS")</f>
        <v>8303666153</v>
      </c>
      <c r="G2725" s="181">
        <f>IFERROR(VLOOKUP(D2725,'TPMS-auto'!A:J,6,0),"Not-in-TPMS")</f>
        <v>0</v>
      </c>
      <c r="H2725" s="6" t="s">
        <v>14676</v>
      </c>
      <c r="I2725" s="2" t="s">
        <v>20981</v>
      </c>
      <c r="J2725" s="3" t="s">
        <v>20982</v>
      </c>
      <c r="K2725" s="3" t="s">
        <v>14679</v>
      </c>
      <c r="L2725" s="3" t="s">
        <v>14680</v>
      </c>
      <c r="M2725" s="13"/>
      <c r="N2725" s="3"/>
      <c r="O2725" s="3"/>
      <c r="P2725" s="166"/>
      <c r="Q2725" s="166"/>
      <c r="R2725" s="173"/>
      <c r="S2725" s="167"/>
      <c r="T2725" s="167"/>
      <c r="U2725" s="167"/>
      <c r="V2725" s="173"/>
    </row>
    <row r="2726" spans="1:22" ht="33.75" customHeight="1">
      <c r="A2726" s="15">
        <v>46112</v>
      </c>
      <c r="B2726" s="7">
        <v>21831</v>
      </c>
      <c r="C2726" s="239" t="s">
        <v>20983</v>
      </c>
      <c r="D2726" s="5" t="s">
        <v>20984</v>
      </c>
      <c r="E2726" s="176" t="str">
        <f t="shared" ref="E2726:E2727" si="130">TRIM(B2726)</f>
        <v>21831</v>
      </c>
      <c r="F2726" s="181" t="str">
        <f>IFERROR(VLOOKUP(D2726,'TPMS-auto'!A:J, 10,0), "Not-in-TPMS")</f>
        <v>Not-in-TPMS</v>
      </c>
      <c r="G2726" s="181" t="str">
        <f>IFERROR(VLOOKUP(D2726,'TPMS-auto'!A:J,6,0),"Not-in-TPMS")</f>
        <v>Not-in-TPMS</v>
      </c>
      <c r="H2726" s="6" t="s">
        <v>14676</v>
      </c>
      <c r="I2726" s="2"/>
      <c r="J2726" s="3"/>
      <c r="K2726" s="3" t="s">
        <v>14679</v>
      </c>
      <c r="L2726" s="3"/>
      <c r="M2726" s="13"/>
      <c r="N2726" s="3"/>
      <c r="O2726" s="3"/>
      <c r="P2726" s="166"/>
      <c r="Q2726" s="166"/>
      <c r="R2726" s="173"/>
      <c r="S2726" s="167"/>
      <c r="T2726" s="167"/>
      <c r="U2726" s="167"/>
      <c r="V2726" s="173"/>
    </row>
    <row r="2727" spans="1:22" ht="33.75" customHeight="1">
      <c r="A2727" s="15">
        <v>46112</v>
      </c>
      <c r="B2727" s="7">
        <v>61238</v>
      </c>
      <c r="C2727" s="4" t="s">
        <v>17796</v>
      </c>
      <c r="D2727" s="5" t="s">
        <v>15658</v>
      </c>
      <c r="E2727" s="176" t="str">
        <f t="shared" si="130"/>
        <v>61238</v>
      </c>
      <c r="F2727" s="181">
        <f>IFERROR(VLOOKUP(D2727,'TPMS-auto'!A:J, 10,0), "Not-in-TPMS")</f>
        <v>3527211672</v>
      </c>
      <c r="G2727" s="181" t="str">
        <f>IFERROR(VLOOKUP(D2727,'TPMS-auto'!A:J,6,0),"Not-in-TPMS")</f>
        <v>061238</v>
      </c>
      <c r="H2727" s="6" t="s">
        <v>14676</v>
      </c>
      <c r="I2727" s="2" t="s">
        <v>20985</v>
      </c>
      <c r="J2727" s="3" t="s">
        <v>20986</v>
      </c>
      <c r="K2727" s="3" t="s">
        <v>14679</v>
      </c>
      <c r="L2727" s="3" t="s">
        <v>14680</v>
      </c>
      <c r="M2727" s="13"/>
      <c r="N2727" s="3"/>
      <c r="O2727" s="3"/>
      <c r="P2727" s="166"/>
      <c r="Q2727" s="166"/>
      <c r="R2727" s="173"/>
      <c r="S2727" s="167"/>
      <c r="T2727" s="167"/>
      <c r="U2727" s="167"/>
      <c r="V2727" s="173"/>
    </row>
    <row r="2728" spans="1:22" ht="33.75" customHeight="1">
      <c r="A2728" s="15">
        <v>46112</v>
      </c>
      <c r="B2728" s="7">
        <v>21404</v>
      </c>
      <c r="C2728" s="4" t="s">
        <v>20987</v>
      </c>
      <c r="D2728" s="5" t="s">
        <v>20988</v>
      </c>
      <c r="E2728" s="176" t="str">
        <f t="shared" si="129"/>
        <v>21404</v>
      </c>
      <c r="F2728" s="181">
        <f>IFERROR(VLOOKUP(D2728,'TPMS-auto'!A:J, 10,0), "Not-in-TPMS")</f>
        <v>3017932301</v>
      </c>
      <c r="G2728" s="181" t="str">
        <f>IFERROR(VLOOKUP(D2728,'TPMS-auto'!A:J,6,0),"Not-in-TPMS")</f>
        <v>088128</v>
      </c>
      <c r="H2728" s="6" t="s">
        <v>14676</v>
      </c>
      <c r="I2728" s="2" t="s">
        <v>20989</v>
      </c>
      <c r="J2728" s="3" t="s">
        <v>20990</v>
      </c>
      <c r="K2728" s="3" t="s">
        <v>14679</v>
      </c>
      <c r="L2728" s="3" t="s">
        <v>14680</v>
      </c>
      <c r="M2728" s="13"/>
      <c r="N2728" s="3" t="s">
        <v>14696</v>
      </c>
      <c r="O2728" s="3" t="s">
        <v>14696</v>
      </c>
      <c r="P2728" s="166"/>
      <c r="Q2728" s="166"/>
      <c r="R2728" s="173"/>
      <c r="S2728" s="167"/>
      <c r="T2728" s="167"/>
      <c r="U2728" s="167"/>
      <c r="V2728" s="173"/>
    </row>
    <row r="2729" spans="1:22" ht="33.75" customHeight="1">
      <c r="A2729" s="15">
        <v>46112</v>
      </c>
      <c r="B2729" s="7">
        <v>61390</v>
      </c>
      <c r="C2729" s="4" t="s">
        <v>20991</v>
      </c>
      <c r="D2729" s="5" t="s">
        <v>3864</v>
      </c>
      <c r="E2729" s="176" t="str">
        <f t="shared" si="129"/>
        <v>61390</v>
      </c>
      <c r="F2729" s="181">
        <f>IFERROR(VLOOKUP(D2729,'TPMS-auto'!A:J, 10,0), "Not-in-TPMS")</f>
        <v>9545571590</v>
      </c>
      <c r="G2729" s="181" t="str">
        <f>IFERROR(VLOOKUP(D2729,'TPMS-auto'!A:J,6,0),"Not-in-TPMS")</f>
        <v>061390</v>
      </c>
      <c r="H2729" s="6" t="s">
        <v>14676</v>
      </c>
      <c r="I2729" s="2" t="s">
        <v>20992</v>
      </c>
      <c r="J2729" s="3" t="s">
        <v>20993</v>
      </c>
      <c r="K2729" s="3" t="s">
        <v>14679</v>
      </c>
      <c r="L2729" s="3" t="s">
        <v>14680</v>
      </c>
      <c r="M2729" s="13"/>
      <c r="N2729" s="3"/>
      <c r="O2729" s="3"/>
      <c r="P2729" s="166"/>
      <c r="Q2729" s="166"/>
      <c r="R2729" s="173"/>
      <c r="S2729" s="167"/>
      <c r="T2729" s="167"/>
      <c r="U2729" s="167"/>
      <c r="V2729" s="173"/>
    </row>
    <row r="2730" spans="1:22" ht="33.75" customHeight="1">
      <c r="A2730" s="15">
        <v>46112</v>
      </c>
      <c r="B2730" s="7">
        <v>46360</v>
      </c>
      <c r="C2730" s="4" t="s">
        <v>20994</v>
      </c>
      <c r="D2730" s="4" t="s">
        <v>20995</v>
      </c>
      <c r="E2730" s="176" t="str">
        <f t="shared" si="129"/>
        <v>46360</v>
      </c>
      <c r="F2730" s="181" t="str">
        <f>IFERROR(VLOOKUP(#REF!,'TPMS-auto'!A:J, 10,0), "Not-in-TPMS")</f>
        <v>Not-in-TPMS</v>
      </c>
      <c r="G2730" s="181" t="str">
        <f>IFERROR(VLOOKUP(#REF!,'TPMS-auto'!A:J,6,0),"Not-in-TPMS")</f>
        <v>Not-in-TPMS</v>
      </c>
      <c r="H2730" s="6" t="s">
        <v>14676</v>
      </c>
      <c r="I2730" s="2" t="s">
        <v>19778</v>
      </c>
      <c r="J2730" s="3" t="s">
        <v>20996</v>
      </c>
      <c r="K2730" s="3" t="s">
        <v>14679</v>
      </c>
      <c r="L2730" s="3" t="s">
        <v>14680</v>
      </c>
      <c r="M2730" s="13"/>
      <c r="N2730" s="3"/>
      <c r="O2730" s="3"/>
      <c r="P2730" s="166"/>
      <c r="Q2730" s="166"/>
      <c r="R2730" s="173"/>
      <c r="S2730" s="167"/>
      <c r="T2730" s="167"/>
      <c r="U2730" s="167"/>
      <c r="V2730" s="173"/>
    </row>
    <row r="2731" spans="1:22" ht="33.75" customHeight="1">
      <c r="A2731" s="15">
        <v>46112</v>
      </c>
      <c r="B2731" s="7">
        <v>61717</v>
      </c>
      <c r="C2731" s="4" t="s">
        <v>20326</v>
      </c>
      <c r="D2731" s="5" t="s">
        <v>20327</v>
      </c>
      <c r="E2731" s="176" t="str">
        <f t="shared" si="129"/>
        <v>61717</v>
      </c>
      <c r="F2731" s="181" t="str">
        <f>IFERROR(VLOOKUP(#REF!,'TPMS-auto'!A:J, 10,0), "Not-in-TPMS")</f>
        <v>Not-in-TPMS</v>
      </c>
      <c r="G2731" s="181" t="str">
        <f>IFERROR(VLOOKUP(#REF!,'TPMS-auto'!A:J,6,0),"Not-in-TPMS")</f>
        <v>Not-in-TPMS</v>
      </c>
      <c r="H2731" s="6">
        <v>46098</v>
      </c>
      <c r="I2731" s="2" t="s">
        <v>20328</v>
      </c>
      <c r="J2731" s="3" t="s">
        <v>19294</v>
      </c>
      <c r="K2731" s="234" t="s">
        <v>14679</v>
      </c>
      <c r="L2731" s="3" t="s">
        <v>14680</v>
      </c>
      <c r="M2731" s="13"/>
      <c r="N2731" s="3"/>
      <c r="O2731" s="3"/>
      <c r="P2731" s="166"/>
      <c r="Q2731" s="166"/>
      <c r="R2731" s="173"/>
      <c r="S2731" s="167"/>
      <c r="T2731" s="167"/>
      <c r="U2731" s="167"/>
      <c r="V2731" s="173"/>
    </row>
    <row r="2732" spans="1:22" ht="33.75" customHeight="1">
      <c r="A2732" s="15">
        <v>46112</v>
      </c>
      <c r="B2732" s="7">
        <v>46993</v>
      </c>
      <c r="C2732" s="4" t="s">
        <v>17816</v>
      </c>
      <c r="D2732" s="5" t="s">
        <v>17817</v>
      </c>
      <c r="E2732" s="176" t="str">
        <f t="shared" si="129"/>
        <v>46993</v>
      </c>
      <c r="F2732" s="181" t="str">
        <f>IFERROR(VLOOKUP(#REF!,'TPMS-auto'!A:J, 10,0), "Not-in-TPMS")</f>
        <v>Not-in-TPMS</v>
      </c>
      <c r="G2732" s="181" t="str">
        <f>IFERROR(VLOOKUP(#REF!,'TPMS-auto'!A:J,6,0),"Not-in-TPMS")</f>
        <v>Not-in-TPMS</v>
      </c>
      <c r="H2732" s="6" t="s">
        <v>14676</v>
      </c>
      <c r="I2732" s="2" t="s">
        <v>20997</v>
      </c>
      <c r="J2732" s="3" t="s">
        <v>20998</v>
      </c>
      <c r="K2732" s="234" t="s">
        <v>14679</v>
      </c>
      <c r="L2732" s="3" t="s">
        <v>14680</v>
      </c>
      <c r="M2732" s="13"/>
      <c r="N2732" s="3"/>
      <c r="O2732" s="3"/>
      <c r="P2732" s="166"/>
      <c r="Q2732" s="166"/>
      <c r="R2732" s="173"/>
      <c r="S2732" s="167"/>
      <c r="T2732" s="167"/>
      <c r="U2732" s="167"/>
      <c r="V2732" s="173"/>
    </row>
    <row r="2733" spans="1:22" ht="33.75" customHeight="1">
      <c r="A2733" s="15">
        <v>46112</v>
      </c>
      <c r="B2733" s="7">
        <v>37377</v>
      </c>
      <c r="C2733" s="4" t="s">
        <v>17938</v>
      </c>
      <c r="D2733" s="5" t="s">
        <v>16218</v>
      </c>
      <c r="E2733" s="176" t="str">
        <f t="shared" si="129"/>
        <v>37377</v>
      </c>
      <c r="F2733" s="181" t="str">
        <f>IFERROR(VLOOKUP(#REF!,'TPMS-auto'!A:J, 10,0), "Not-in-TPMS")</f>
        <v>Not-in-TPMS</v>
      </c>
      <c r="G2733" s="181" t="str">
        <f>IFERROR(VLOOKUP(#REF!,'TPMS-auto'!A:J,6,0),"Not-in-TPMS")</f>
        <v>Not-in-TPMS</v>
      </c>
      <c r="H2733" s="6" t="s">
        <v>14676</v>
      </c>
      <c r="I2733" s="2" t="s">
        <v>20999</v>
      </c>
      <c r="J2733" s="3" t="s">
        <v>21000</v>
      </c>
      <c r="K2733" s="234" t="s">
        <v>14679</v>
      </c>
      <c r="L2733" s="3" t="s">
        <v>14680</v>
      </c>
      <c r="M2733" s="13"/>
      <c r="N2733" s="3"/>
      <c r="O2733" s="3"/>
      <c r="P2733" s="166"/>
      <c r="Q2733" s="166"/>
      <c r="R2733" s="173"/>
      <c r="S2733" s="167"/>
      <c r="T2733" s="167"/>
      <c r="U2733" s="167"/>
      <c r="V2733" s="173"/>
    </row>
    <row r="2734" spans="1:22" ht="33.75" customHeight="1">
      <c r="A2734" s="15">
        <v>46112</v>
      </c>
      <c r="B2734" s="7">
        <v>61480</v>
      </c>
      <c r="C2734" s="4" t="s">
        <v>21001</v>
      </c>
      <c r="D2734" s="5" t="s">
        <v>7611</v>
      </c>
      <c r="E2734" s="176" t="str">
        <f t="shared" si="129"/>
        <v>61480</v>
      </c>
      <c r="F2734" s="181" t="str">
        <f>IFERROR(VLOOKUP(#REF!,'TPMS-auto'!A:J, 10,0), "Not-in-TPMS")</f>
        <v>Not-in-TPMS</v>
      </c>
      <c r="G2734" s="181" t="str">
        <f>IFERROR(VLOOKUP(#REF!,'TPMS-auto'!A:J,6,0),"Not-in-TPMS")</f>
        <v>Not-in-TPMS</v>
      </c>
      <c r="H2734" s="6" t="s">
        <v>14676</v>
      </c>
      <c r="I2734" s="2" t="s">
        <v>20689</v>
      </c>
      <c r="J2734" s="3" t="s">
        <v>21002</v>
      </c>
      <c r="K2734" s="234" t="s">
        <v>14679</v>
      </c>
      <c r="L2734" s="3" t="s">
        <v>14680</v>
      </c>
      <c r="M2734" s="13"/>
      <c r="N2734" s="3"/>
      <c r="O2734" s="3"/>
      <c r="P2734" s="166"/>
      <c r="Q2734" s="166"/>
      <c r="R2734" s="173"/>
      <c r="S2734" s="167"/>
      <c r="T2734" s="167"/>
      <c r="U2734" s="167"/>
      <c r="V2734" s="173"/>
    </row>
    <row r="2735" spans="1:22" ht="33.75" customHeight="1">
      <c r="A2735" s="15">
        <v>46112</v>
      </c>
      <c r="B2735" s="7">
        <v>23509</v>
      </c>
      <c r="C2735" s="4" t="s">
        <v>19243</v>
      </c>
      <c r="D2735" s="5" t="s">
        <v>19244</v>
      </c>
      <c r="E2735" s="176" t="str">
        <f t="shared" si="129"/>
        <v>23509</v>
      </c>
      <c r="F2735" s="181" t="str">
        <f>IFERROR(VLOOKUP(#REF!,'TPMS-auto'!A:J, 10,0), "Not-in-TPMS")</f>
        <v>Not-in-TPMS</v>
      </c>
      <c r="G2735" s="181" t="str">
        <f>IFERROR(VLOOKUP(#REF!,'TPMS-auto'!A:J,6,0),"Not-in-TPMS")</f>
        <v>Not-in-TPMS</v>
      </c>
      <c r="H2735" s="6" t="s">
        <v>14676</v>
      </c>
      <c r="I2735" s="2" t="s">
        <v>21003</v>
      </c>
      <c r="J2735" s="3" t="s">
        <v>21004</v>
      </c>
      <c r="K2735" s="234" t="s">
        <v>14679</v>
      </c>
      <c r="L2735" s="3" t="s">
        <v>14680</v>
      </c>
      <c r="M2735" s="13"/>
      <c r="N2735" s="3"/>
      <c r="O2735" s="3"/>
      <c r="P2735" s="166"/>
      <c r="Q2735" s="166"/>
      <c r="R2735" s="173"/>
      <c r="S2735" s="167"/>
      <c r="T2735" s="167"/>
      <c r="U2735" s="167"/>
      <c r="V2735" s="173"/>
    </row>
    <row r="2736" spans="1:22" ht="33.75" customHeight="1">
      <c r="A2736" s="15">
        <v>46112</v>
      </c>
      <c r="B2736" s="7">
        <v>61207</v>
      </c>
      <c r="C2736" s="4" t="s">
        <v>20360</v>
      </c>
      <c r="D2736" s="5" t="s">
        <v>20361</v>
      </c>
      <c r="E2736" s="176" t="str">
        <f t="shared" si="129"/>
        <v>61207</v>
      </c>
      <c r="F2736" s="181" t="str">
        <f>IFERROR(VLOOKUP(#REF!,'TPMS-auto'!A:J, 10,0), "Not-in-TPMS")</f>
        <v>Not-in-TPMS</v>
      </c>
      <c r="G2736" s="181" t="str">
        <f>IFERROR(VLOOKUP(#REF!,'TPMS-auto'!A:J,6,0),"Not-in-TPMS")</f>
        <v>Not-in-TPMS</v>
      </c>
      <c r="H2736" s="6">
        <v>46104</v>
      </c>
      <c r="I2736" s="2" t="s">
        <v>20362</v>
      </c>
      <c r="J2736" s="3" t="s">
        <v>20789</v>
      </c>
      <c r="K2736" s="3" t="s">
        <v>14679</v>
      </c>
      <c r="L2736" s="3" t="s">
        <v>14680</v>
      </c>
      <c r="M2736" s="13"/>
      <c r="N2736" s="3"/>
      <c r="O2736" s="3"/>
      <c r="P2736" s="166"/>
      <c r="Q2736" s="166"/>
      <c r="R2736" s="173"/>
      <c r="S2736" s="167"/>
      <c r="T2736" s="167"/>
      <c r="U2736" s="167"/>
      <c r="V2736" s="173"/>
    </row>
    <row r="2737" spans="1:22" ht="33.75" customHeight="1">
      <c r="A2737" s="15">
        <v>46112</v>
      </c>
      <c r="B2737" s="7">
        <v>37310</v>
      </c>
      <c r="C2737" s="4" t="s">
        <v>19878</v>
      </c>
      <c r="D2737" s="5" t="s">
        <v>6836</v>
      </c>
      <c r="E2737" s="176" t="str">
        <f t="shared" si="129"/>
        <v>37310</v>
      </c>
      <c r="F2737" s="181" t="str">
        <f>IFERROR(VLOOKUP(#REF!,'TPMS-auto'!A:J, 10,0), "Not-in-TPMS")</f>
        <v>Not-in-TPMS</v>
      </c>
      <c r="G2737" s="181" t="str">
        <f>IFERROR(VLOOKUP(#REF!,'TPMS-auto'!A:J,6,0),"Not-in-TPMS")</f>
        <v>Not-in-TPMS</v>
      </c>
      <c r="H2737" s="6" t="s">
        <v>14676</v>
      </c>
      <c r="I2737" s="2" t="s">
        <v>19879</v>
      </c>
      <c r="J2737" s="3" t="s">
        <v>21005</v>
      </c>
      <c r="K2737" s="3" t="s">
        <v>14679</v>
      </c>
      <c r="L2737" s="3" t="s">
        <v>14680</v>
      </c>
      <c r="M2737" s="13"/>
      <c r="N2737" s="3"/>
      <c r="O2737" s="3"/>
      <c r="P2737" s="166"/>
      <c r="Q2737" s="166"/>
      <c r="R2737" s="173"/>
      <c r="S2737" s="167"/>
      <c r="T2737" s="167"/>
      <c r="U2737" s="167"/>
      <c r="V2737" s="173"/>
    </row>
    <row r="2738" spans="1:22" ht="33.75" customHeight="1">
      <c r="A2738" s="15">
        <v>46112</v>
      </c>
      <c r="B2738" s="7">
        <v>61262</v>
      </c>
      <c r="C2738" s="4" t="s">
        <v>20041</v>
      </c>
      <c r="D2738" s="5" t="s">
        <v>12506</v>
      </c>
      <c r="E2738" s="176" t="str">
        <f t="shared" si="129"/>
        <v>61262</v>
      </c>
      <c r="F2738" s="181" t="str">
        <f>IFERROR(VLOOKUP(#REF!,'TPMS-auto'!A:J, 10,0), "Not-in-TPMS")</f>
        <v>Not-in-TPMS</v>
      </c>
      <c r="G2738" s="181" t="str">
        <f>IFERROR(VLOOKUP(#REF!,'TPMS-auto'!A:J,6,0),"Not-in-TPMS")</f>
        <v>Not-in-TPMS</v>
      </c>
      <c r="H2738" s="6" t="s">
        <v>14676</v>
      </c>
      <c r="I2738" s="2" t="s">
        <v>21006</v>
      </c>
      <c r="J2738" s="3"/>
      <c r="K2738" s="3" t="s">
        <v>14679</v>
      </c>
      <c r="L2738" s="3" t="s">
        <v>14680</v>
      </c>
      <c r="M2738" s="13"/>
      <c r="N2738" s="3"/>
      <c r="O2738" s="3"/>
      <c r="P2738" s="166"/>
      <c r="Q2738" s="166"/>
      <c r="R2738" s="173"/>
      <c r="S2738" s="167"/>
      <c r="T2738" s="167"/>
      <c r="U2738" s="167"/>
      <c r="V2738" s="173"/>
    </row>
    <row r="2739" spans="1:22" ht="33.75" customHeight="1">
      <c r="A2739" s="15">
        <v>46112</v>
      </c>
      <c r="B2739" s="7">
        <v>36534</v>
      </c>
      <c r="C2739" s="4" t="s">
        <v>18972</v>
      </c>
      <c r="D2739" s="5" t="s">
        <v>18973</v>
      </c>
      <c r="E2739" s="176" t="str">
        <f t="shared" si="129"/>
        <v>36534</v>
      </c>
      <c r="F2739" s="181" t="str">
        <f>IFERROR(VLOOKUP(#REF!,'TPMS-auto'!A:J, 10,0), "Not-in-TPMS")</f>
        <v>Not-in-TPMS</v>
      </c>
      <c r="G2739" s="181" t="str">
        <f>IFERROR(VLOOKUP(#REF!,'TPMS-auto'!A:J,6,0),"Not-in-TPMS")</f>
        <v>Not-in-TPMS</v>
      </c>
      <c r="H2739" s="6" t="s">
        <v>14676</v>
      </c>
      <c r="I2739" s="2" t="s">
        <v>16008</v>
      </c>
      <c r="J2739" s="3" t="s">
        <v>21007</v>
      </c>
      <c r="K2739" s="3" t="s">
        <v>14679</v>
      </c>
      <c r="L2739" s="3" t="s">
        <v>14680</v>
      </c>
      <c r="M2739" s="13"/>
      <c r="N2739" s="3"/>
      <c r="O2739" s="3"/>
      <c r="P2739" s="166"/>
      <c r="Q2739" s="166"/>
      <c r="R2739" s="173"/>
      <c r="S2739" s="167"/>
      <c r="T2739" s="167"/>
      <c r="U2739" s="167"/>
      <c r="V2739" s="173"/>
    </row>
    <row r="2740" spans="1:22" ht="33.75" customHeight="1">
      <c r="A2740" s="15">
        <v>46112</v>
      </c>
      <c r="B2740" s="7">
        <v>22112</v>
      </c>
      <c r="C2740" s="4" t="s">
        <v>21008</v>
      </c>
      <c r="D2740" s="5" t="s">
        <v>21009</v>
      </c>
      <c r="E2740" s="176" t="str">
        <f t="shared" si="129"/>
        <v>22112</v>
      </c>
      <c r="F2740" s="181" t="str">
        <f>IFERROR(VLOOKUP(#REF!,'TPMS-auto'!A:J, 10,0), "Not-in-TPMS")</f>
        <v>Not-in-TPMS</v>
      </c>
      <c r="G2740" s="181" t="str">
        <f>IFERROR(VLOOKUP(#REF!,'TPMS-auto'!A:J,6,0),"Not-in-TPMS")</f>
        <v>Not-in-TPMS</v>
      </c>
      <c r="H2740" s="6" t="s">
        <v>14676</v>
      </c>
      <c r="I2740" s="2"/>
      <c r="J2740" s="3" t="s">
        <v>21010</v>
      </c>
      <c r="K2740" s="3" t="s">
        <v>14679</v>
      </c>
      <c r="L2740" s="3" t="s">
        <v>14680</v>
      </c>
      <c r="M2740" s="13"/>
      <c r="N2740" s="3"/>
      <c r="O2740" s="3"/>
      <c r="P2740" s="166"/>
      <c r="Q2740" s="166"/>
      <c r="R2740" s="173"/>
      <c r="S2740" s="167"/>
      <c r="T2740" s="167"/>
      <c r="U2740" s="167"/>
      <c r="V2740" s="173"/>
    </row>
    <row r="2741" spans="1:22" ht="33.75" customHeight="1">
      <c r="A2741" s="15">
        <v>46112</v>
      </c>
      <c r="B2741" s="7">
        <v>88116</v>
      </c>
      <c r="C2741" s="4" t="s">
        <v>21011</v>
      </c>
      <c r="D2741" s="5" t="s">
        <v>21012</v>
      </c>
      <c r="E2741" s="176" t="str">
        <f t="shared" si="129"/>
        <v>88116</v>
      </c>
      <c r="F2741" s="181" t="str">
        <f>IFERROR(VLOOKUP(#REF!,'TPMS-auto'!A:J, 10,0), "Not-in-TPMS")</f>
        <v>Not-in-TPMS</v>
      </c>
      <c r="G2741" s="181" t="str">
        <f>IFERROR(VLOOKUP(#REF!,'TPMS-auto'!A:J,6,0),"Not-in-TPMS")</f>
        <v>Not-in-TPMS</v>
      </c>
      <c r="H2741" s="6" t="s">
        <v>14676</v>
      </c>
      <c r="I2741" s="2"/>
      <c r="J2741" s="3" t="s">
        <v>21013</v>
      </c>
      <c r="K2741" s="3" t="s">
        <v>14679</v>
      </c>
      <c r="L2741" s="3" t="s">
        <v>14680</v>
      </c>
      <c r="M2741" s="13"/>
      <c r="N2741" s="3"/>
      <c r="O2741" s="3"/>
      <c r="P2741" s="166"/>
      <c r="Q2741" s="166"/>
      <c r="R2741" s="173"/>
      <c r="S2741" s="167"/>
      <c r="T2741" s="167"/>
      <c r="U2741" s="167"/>
      <c r="V2741" s="173"/>
    </row>
    <row r="2742" spans="1:22" ht="33.75" customHeight="1">
      <c r="A2742" s="15">
        <v>46112</v>
      </c>
      <c r="B2742" s="7">
        <v>61852</v>
      </c>
      <c r="C2742" s="4" t="s">
        <v>21014</v>
      </c>
      <c r="D2742" s="5" t="s">
        <v>7026</v>
      </c>
      <c r="E2742" s="176" t="str">
        <f t="shared" si="129"/>
        <v>61852</v>
      </c>
      <c r="F2742" s="181" t="str">
        <f>IFERROR(VLOOKUP(#REF!,'TPMS-auto'!A:J, 10,0), "Not-in-TPMS")</f>
        <v>Not-in-TPMS</v>
      </c>
      <c r="G2742" s="181" t="str">
        <f>IFERROR(VLOOKUP(#REF!,'TPMS-auto'!A:J,6,0),"Not-in-TPMS")</f>
        <v>Not-in-TPMS</v>
      </c>
      <c r="H2742" s="6" t="s">
        <v>14676</v>
      </c>
      <c r="I2742" s="2" t="s">
        <v>20925</v>
      </c>
      <c r="J2742" s="3" t="s">
        <v>21015</v>
      </c>
      <c r="K2742" s="3" t="s">
        <v>14679</v>
      </c>
      <c r="L2742" s="3" t="s">
        <v>14680</v>
      </c>
      <c r="M2742" s="13"/>
      <c r="N2742" s="3"/>
      <c r="O2742" s="3"/>
      <c r="P2742" s="166"/>
      <c r="Q2742" s="166"/>
      <c r="R2742" s="173"/>
      <c r="S2742" s="167"/>
      <c r="T2742" s="167"/>
      <c r="U2742" s="167"/>
      <c r="V2742" s="173"/>
    </row>
    <row r="2743" spans="1:22" ht="33.75" customHeight="1">
      <c r="A2743" s="15">
        <v>46112</v>
      </c>
      <c r="B2743" s="7">
        <v>61422</v>
      </c>
      <c r="C2743" s="4" t="s">
        <v>19686</v>
      </c>
      <c r="D2743" s="5" t="s">
        <v>19687</v>
      </c>
      <c r="E2743" s="176" t="str">
        <f t="shared" si="129"/>
        <v>61422</v>
      </c>
      <c r="F2743" s="181" t="str">
        <f>IFERROR(VLOOKUP(#REF!,'TPMS-auto'!A:J, 10,0), "Not-in-TPMS")</f>
        <v>Not-in-TPMS</v>
      </c>
      <c r="G2743" s="181" t="str">
        <f>IFERROR(VLOOKUP(#REF!,'TPMS-auto'!A:J,6,0),"Not-in-TPMS")</f>
        <v>Not-in-TPMS</v>
      </c>
      <c r="H2743" s="6" t="s">
        <v>14676</v>
      </c>
      <c r="I2743" s="2" t="s">
        <v>19688</v>
      </c>
      <c r="J2743" s="3" t="s">
        <v>16076</v>
      </c>
      <c r="K2743" s="3" t="s">
        <v>14679</v>
      </c>
      <c r="L2743" s="3" t="s">
        <v>14680</v>
      </c>
      <c r="M2743" s="13"/>
      <c r="N2743" s="3"/>
      <c r="O2743" s="3"/>
      <c r="P2743" s="166"/>
      <c r="Q2743" s="166"/>
      <c r="R2743" s="173"/>
      <c r="S2743" s="167"/>
      <c r="T2743" s="167"/>
      <c r="U2743" s="167"/>
      <c r="V2743" s="173"/>
    </row>
    <row r="2744" spans="1:22" ht="33.75" customHeight="1">
      <c r="A2744" s="15">
        <v>46112</v>
      </c>
      <c r="B2744" s="7">
        <v>61611</v>
      </c>
      <c r="C2744" s="4" t="s">
        <v>17695</v>
      </c>
      <c r="D2744" s="5" t="s">
        <v>17696</v>
      </c>
      <c r="E2744" s="176" t="str">
        <f t="shared" si="129"/>
        <v>61611</v>
      </c>
      <c r="F2744" s="181" t="str">
        <f>IFERROR(VLOOKUP(#REF!,'TPMS-auto'!A:J, 10,0), "Not-in-TPMS")</f>
        <v>Not-in-TPMS</v>
      </c>
      <c r="G2744" s="181" t="str">
        <f>IFERROR(VLOOKUP(#REF!,'TPMS-auto'!A:J,6,0),"Not-in-TPMS")</f>
        <v>Not-in-TPMS</v>
      </c>
      <c r="H2744" s="6" t="s">
        <v>14676</v>
      </c>
      <c r="I2744" s="2" t="s">
        <v>17697</v>
      </c>
      <c r="J2744" s="3" t="s">
        <v>21016</v>
      </c>
      <c r="K2744" s="3" t="s">
        <v>14679</v>
      </c>
      <c r="L2744" s="3" t="s">
        <v>14680</v>
      </c>
      <c r="M2744" s="13"/>
      <c r="N2744" s="3"/>
      <c r="O2744" s="3"/>
      <c r="P2744" s="166"/>
      <c r="Q2744" s="166"/>
      <c r="R2744" s="173"/>
      <c r="S2744" s="167"/>
      <c r="T2744" s="167"/>
      <c r="U2744" s="167"/>
      <c r="V2744" s="173"/>
    </row>
    <row r="2745" spans="1:22" ht="33.75" customHeight="1">
      <c r="A2745" s="15">
        <v>46112</v>
      </c>
      <c r="B2745" s="7">
        <v>36431</v>
      </c>
      <c r="C2745" s="4" t="s">
        <v>21017</v>
      </c>
      <c r="D2745" s="5" t="s">
        <v>21017</v>
      </c>
      <c r="E2745" s="176" t="str">
        <f t="shared" si="129"/>
        <v>36431</v>
      </c>
      <c r="F2745" s="181" t="str">
        <f>IFERROR(VLOOKUP(#REF!,'TPMS-auto'!A:J, 10,0), "Not-in-TPMS")</f>
        <v>Not-in-TPMS</v>
      </c>
      <c r="G2745" s="181" t="str">
        <f>IFERROR(VLOOKUP(#REF!,'TPMS-auto'!A:J,6,0),"Not-in-TPMS")</f>
        <v>Not-in-TPMS</v>
      </c>
      <c r="H2745" s="6">
        <v>46106</v>
      </c>
      <c r="I2745" s="2" t="s">
        <v>19315</v>
      </c>
      <c r="J2745" s="3" t="s">
        <v>21018</v>
      </c>
      <c r="K2745" s="3" t="s">
        <v>14679</v>
      </c>
      <c r="L2745" s="3" t="s">
        <v>14680</v>
      </c>
      <c r="M2745" s="13"/>
      <c r="N2745" s="3"/>
      <c r="O2745" s="3"/>
      <c r="P2745" s="166"/>
      <c r="Q2745" s="166"/>
      <c r="R2745" s="173"/>
      <c r="S2745" s="167"/>
      <c r="T2745" s="167"/>
      <c r="U2745" s="167"/>
      <c r="V2745" s="173"/>
    </row>
    <row r="2746" spans="1:22" ht="33.75" customHeight="1">
      <c r="A2746" s="15">
        <v>46112</v>
      </c>
      <c r="B2746" s="7">
        <v>24016</v>
      </c>
      <c r="C2746" s="4"/>
      <c r="D2746" s="5"/>
      <c r="E2746" s="176" t="str">
        <f t="shared" si="129"/>
        <v>24016</v>
      </c>
      <c r="F2746" s="181" t="str">
        <f>IFERROR(VLOOKUP(#REF!,'TPMS-auto'!A:J, 10,0), "Not-in-TPMS")</f>
        <v>Not-in-TPMS</v>
      </c>
      <c r="G2746" s="181" t="str">
        <f>IFERROR(VLOOKUP(#REF!,'TPMS-auto'!A:J,6,0),"Not-in-TPMS")</f>
        <v>Not-in-TPMS</v>
      </c>
      <c r="H2746" s="6" t="s">
        <v>14676</v>
      </c>
      <c r="I2746" s="2" t="s">
        <v>21019</v>
      </c>
      <c r="J2746" s="2" t="s">
        <v>16227</v>
      </c>
      <c r="K2746" s="3" t="s">
        <v>14679</v>
      </c>
      <c r="L2746" s="3"/>
      <c r="M2746" s="13"/>
      <c r="N2746" s="3"/>
      <c r="O2746" s="3"/>
      <c r="P2746" s="166"/>
      <c r="Q2746" s="166"/>
      <c r="R2746" s="173"/>
      <c r="S2746" s="167"/>
      <c r="T2746" s="167"/>
      <c r="U2746" s="167"/>
      <c r="V2746" s="173"/>
    </row>
    <row r="2747" spans="1:22" ht="33.75" customHeight="1">
      <c r="A2747" s="15">
        <v>46112</v>
      </c>
      <c r="B2747" s="7">
        <v>46940</v>
      </c>
      <c r="C2747" s="4" t="s">
        <v>17779</v>
      </c>
      <c r="D2747" s="5" t="s">
        <v>17780</v>
      </c>
      <c r="E2747" s="176" t="str">
        <f t="shared" ref="E2747" si="131">TRIM(B2747)</f>
        <v>46940</v>
      </c>
      <c r="F2747" s="181">
        <f>IFERROR(VLOOKUP(D2747,'TPMS-auto'!A:J, 10,0), "Not-in-TPMS")</f>
        <v>7165793078</v>
      </c>
      <c r="G2747" s="181" t="str">
        <f>IFERROR(VLOOKUP(D2747,'TPMS-auto'!A:J,6,0),"Not-in-TPMS")</f>
        <v>046940</v>
      </c>
      <c r="H2747" s="6">
        <v>46085</v>
      </c>
      <c r="I2747" s="3" t="s">
        <v>20334</v>
      </c>
      <c r="J2747" s="3" t="s">
        <v>20335</v>
      </c>
      <c r="K2747" s="3" t="s">
        <v>14679</v>
      </c>
      <c r="L2747" s="13" t="s">
        <v>14680</v>
      </c>
      <c r="M2747" s="13"/>
      <c r="N2747" s="3"/>
      <c r="O2747" s="3"/>
      <c r="P2747" s="166"/>
      <c r="Q2747" s="166"/>
      <c r="R2747" s="173"/>
      <c r="S2747" s="167"/>
      <c r="T2747" s="167"/>
      <c r="U2747" s="167"/>
      <c r="V2747" s="173"/>
    </row>
    <row r="2748" spans="1:22" ht="33.75" customHeight="1">
      <c r="A2748" s="15">
        <v>46112</v>
      </c>
      <c r="B2748" s="7">
        <v>21670</v>
      </c>
      <c r="C2748" s="4" t="s">
        <v>20446</v>
      </c>
      <c r="D2748" s="5" t="s">
        <v>20447</v>
      </c>
      <c r="E2748" s="176" t="str">
        <f t="shared" ref="E2748:E2809" si="132">TRIM(B2748)</f>
        <v>21670</v>
      </c>
      <c r="F2748" s="181">
        <f>IFERROR(VLOOKUP(D2748,'TPMS-auto'!A:J, 10,0), "Not-in-TPMS")</f>
        <v>7178948043</v>
      </c>
      <c r="G2748" s="181" t="str">
        <f>IFERROR(VLOOKUP(D2748,'TPMS-auto'!A:J,6,0),"Not-in-TPMS")</f>
        <v>021670</v>
      </c>
      <c r="H2748" s="6">
        <v>46104</v>
      </c>
      <c r="I2748" s="2" t="s">
        <v>20538</v>
      </c>
      <c r="J2748" s="3" t="s">
        <v>20797</v>
      </c>
      <c r="K2748" s="234" t="s">
        <v>14679</v>
      </c>
      <c r="L2748" s="234" t="s">
        <v>14680</v>
      </c>
      <c r="M2748" s="13"/>
      <c r="N2748" s="3"/>
      <c r="O2748" s="3"/>
      <c r="P2748" s="166"/>
      <c r="Q2748" s="166"/>
      <c r="R2748" s="173"/>
      <c r="S2748" s="167"/>
      <c r="T2748" s="167"/>
      <c r="U2748" s="167"/>
      <c r="V2748" s="173"/>
    </row>
    <row r="2749" spans="1:22" ht="33.75" customHeight="1">
      <c r="A2749" s="15">
        <v>46113</v>
      </c>
      <c r="B2749" s="7">
        <v>24116</v>
      </c>
      <c r="C2749" s="4" t="s">
        <v>21020</v>
      </c>
      <c r="D2749" s="5" t="s">
        <v>21021</v>
      </c>
      <c r="E2749" s="176" t="str">
        <f>TRIM(B2749)</f>
        <v>24116</v>
      </c>
      <c r="F2749" s="181" t="str">
        <f>IFERROR(VLOOKUP(D2749,'TPMS-auto'!A:J, 10,0), "Not-in-TPMS")</f>
        <v>Not-in-TPMS</v>
      </c>
      <c r="G2749" s="181" t="str">
        <f>IFERROR(VLOOKUP(D2749,'TPMS-auto'!A:J,6,0),"Not-in-TPMS")</f>
        <v>Not-in-TPMS</v>
      </c>
      <c r="H2749" s="6" t="s">
        <v>14676</v>
      </c>
      <c r="I2749" s="2"/>
      <c r="J2749" s="3" t="s">
        <v>21022</v>
      </c>
      <c r="K2749" s="234" t="s">
        <v>14679</v>
      </c>
      <c r="L2749" s="234" t="s">
        <v>14680</v>
      </c>
      <c r="M2749" s="13"/>
      <c r="N2749" s="3"/>
      <c r="O2749" s="3"/>
      <c r="P2749" s="166"/>
      <c r="Q2749" s="166"/>
      <c r="R2749" s="173"/>
      <c r="S2749" s="167"/>
      <c r="T2749" s="167"/>
      <c r="U2749" s="167"/>
      <c r="V2749" s="173"/>
    </row>
    <row r="2750" spans="1:22" ht="33.75" customHeight="1">
      <c r="A2750" s="15">
        <v>46113</v>
      </c>
      <c r="B2750" s="7">
        <v>23996</v>
      </c>
      <c r="C2750" s="4" t="s">
        <v>18095</v>
      </c>
      <c r="D2750" s="5" t="s">
        <v>18096</v>
      </c>
      <c r="E2750" s="176" t="str">
        <f t="shared" si="132"/>
        <v>23996</v>
      </c>
      <c r="F2750" s="181">
        <f>IFERROR(VLOOKUP(D2750,'TPMS-auto'!A:J, 10,0), "Not-in-TPMS")</f>
        <v>4109017784</v>
      </c>
      <c r="G2750" s="181" t="str">
        <f>IFERROR(VLOOKUP(D2750,'TPMS-auto'!A:J,6,0),"Not-in-TPMS")</f>
        <v>036031</v>
      </c>
      <c r="H2750" s="6" t="s">
        <v>14676</v>
      </c>
      <c r="I2750" s="2" t="s">
        <v>15556</v>
      </c>
      <c r="J2750" s="3" t="s">
        <v>21023</v>
      </c>
      <c r="K2750" s="234" t="s">
        <v>14679</v>
      </c>
      <c r="L2750" s="234" t="s">
        <v>14680</v>
      </c>
      <c r="M2750" s="13"/>
      <c r="N2750" s="3"/>
      <c r="O2750" s="3"/>
      <c r="P2750" s="166"/>
      <c r="Q2750" s="166"/>
      <c r="R2750" s="173"/>
      <c r="S2750" s="167"/>
      <c r="T2750" s="167"/>
      <c r="U2750" s="167"/>
      <c r="V2750" s="173"/>
    </row>
    <row r="2751" spans="1:22" ht="33.75" customHeight="1">
      <c r="A2751" s="15">
        <v>46113</v>
      </c>
      <c r="B2751" s="7">
        <v>37342</v>
      </c>
      <c r="C2751" s="4" t="s">
        <v>19746</v>
      </c>
      <c r="D2751" s="5" t="s">
        <v>19747</v>
      </c>
      <c r="E2751" s="176" t="str">
        <f t="shared" si="132"/>
        <v>37342</v>
      </c>
      <c r="F2751" s="181">
        <f>IFERROR(VLOOKUP(D2751,'TPMS-auto'!A:J, 10,0), "Not-in-TPMS")</f>
        <v>4179010464</v>
      </c>
      <c r="G2751" s="181" t="str">
        <f>IFERROR(VLOOKUP(D2751,'TPMS-auto'!A:J,6,0),"Not-in-TPMS")</f>
        <v>037342</v>
      </c>
      <c r="H2751" s="6">
        <v>46091</v>
      </c>
      <c r="I2751" s="2" t="s">
        <v>19893</v>
      </c>
      <c r="J2751" s="3" t="s">
        <v>20470</v>
      </c>
      <c r="K2751" s="235" t="s">
        <v>14679</v>
      </c>
      <c r="L2751" s="235" t="s">
        <v>14680</v>
      </c>
      <c r="M2751" s="13"/>
      <c r="N2751" s="3"/>
      <c r="O2751" s="3"/>
      <c r="P2751" s="166"/>
      <c r="Q2751" s="166"/>
      <c r="R2751" s="173"/>
      <c r="S2751" s="167"/>
      <c r="T2751" s="167"/>
      <c r="U2751" s="167"/>
      <c r="V2751" s="173"/>
    </row>
    <row r="2752" spans="1:22" ht="33.75" customHeight="1">
      <c r="A2752" s="15">
        <v>46113</v>
      </c>
      <c r="B2752" s="7">
        <v>61481</v>
      </c>
      <c r="C2752" s="4" t="s">
        <v>21024</v>
      </c>
      <c r="D2752" s="5" t="s">
        <v>21025</v>
      </c>
      <c r="E2752" s="176" t="str">
        <f t="shared" si="132"/>
        <v>61481</v>
      </c>
      <c r="F2752" s="181">
        <f>IFERROR(VLOOKUP(D2752,'TPMS-auto'!A:J, 10,0), "Not-in-TPMS")</f>
        <v>5053629618</v>
      </c>
      <c r="G2752" s="181" t="str">
        <f>IFERROR(VLOOKUP(D2752,'TPMS-auto'!A:J,6,0),"Not-in-TPMS")</f>
        <v>061481</v>
      </c>
      <c r="H2752" s="6" t="s">
        <v>14676</v>
      </c>
      <c r="I2752" s="2" t="s">
        <v>20025</v>
      </c>
      <c r="J2752" s="3" t="s">
        <v>21026</v>
      </c>
      <c r="K2752" s="235" t="s">
        <v>14679</v>
      </c>
      <c r="L2752" s="235" t="s">
        <v>14680</v>
      </c>
      <c r="M2752" s="13"/>
      <c r="N2752" s="3"/>
      <c r="O2752" s="3"/>
      <c r="P2752" s="166"/>
      <c r="Q2752" s="166"/>
      <c r="R2752" s="173"/>
      <c r="S2752" s="167"/>
      <c r="T2752" s="167"/>
      <c r="U2752" s="167"/>
      <c r="V2752" s="173"/>
    </row>
    <row r="2753" spans="1:22" ht="33.75" customHeight="1">
      <c r="A2753" s="15">
        <v>46113</v>
      </c>
      <c r="B2753" s="7">
        <v>46940</v>
      </c>
      <c r="C2753" s="4" t="s">
        <v>17779</v>
      </c>
      <c r="D2753" s="5" t="s">
        <v>17780</v>
      </c>
      <c r="E2753" s="176" t="str">
        <f t="shared" si="132"/>
        <v>46940</v>
      </c>
      <c r="F2753" s="181">
        <f>IFERROR(VLOOKUP(D2753,'TPMS-auto'!A:J, 10,0), "Not-in-TPMS")</f>
        <v>7165793078</v>
      </c>
      <c r="G2753" s="181" t="str">
        <f>IFERROR(VLOOKUP(D2753,'TPMS-auto'!A:J,6,0),"Not-in-TPMS")</f>
        <v>046940</v>
      </c>
      <c r="H2753" s="6">
        <v>46112</v>
      </c>
      <c r="I2753" s="3" t="s">
        <v>20334</v>
      </c>
      <c r="J2753" s="3" t="s">
        <v>20335</v>
      </c>
      <c r="K2753" s="3" t="s">
        <v>14679</v>
      </c>
      <c r="L2753" s="13" t="s">
        <v>14680</v>
      </c>
      <c r="M2753" s="13"/>
      <c r="N2753" s="3"/>
      <c r="O2753" s="3"/>
      <c r="P2753" s="166"/>
      <c r="Q2753" s="166"/>
      <c r="R2753" s="173"/>
      <c r="S2753" s="167"/>
      <c r="T2753" s="167"/>
      <c r="U2753" s="167"/>
      <c r="V2753" s="173"/>
    </row>
    <row r="2754" spans="1:22" ht="33.75" customHeight="1">
      <c r="A2754" s="15">
        <v>46113</v>
      </c>
      <c r="B2754" s="7">
        <v>23598</v>
      </c>
      <c r="C2754" s="4" t="s">
        <v>19632</v>
      </c>
      <c r="D2754" s="5" t="s">
        <v>8077</v>
      </c>
      <c r="E2754" s="176" t="str">
        <f t="shared" si="132"/>
        <v>23598</v>
      </c>
      <c r="F2754" s="181">
        <f>IFERROR(VLOOKUP(D2754,'TPMS-auto'!A:J, 10,0), "Not-in-TPMS")</f>
        <v>7179167608</v>
      </c>
      <c r="G2754" s="181" t="str">
        <f>IFERROR(VLOOKUP(D2754,'TPMS-auto'!A:J,6,0),"Not-in-TPMS")</f>
        <v>023598</v>
      </c>
      <c r="H2754" s="6" t="s">
        <v>14676</v>
      </c>
      <c r="I2754" s="2" t="s">
        <v>15435</v>
      </c>
      <c r="J2754" s="3" t="s">
        <v>21027</v>
      </c>
      <c r="K2754" s="3" t="s">
        <v>14679</v>
      </c>
      <c r="L2754" s="234" t="s">
        <v>14680</v>
      </c>
      <c r="M2754" s="13"/>
      <c r="N2754" s="3"/>
      <c r="O2754" s="3"/>
      <c r="P2754" s="166"/>
      <c r="Q2754" s="166"/>
      <c r="R2754" s="173"/>
      <c r="S2754" s="167"/>
      <c r="T2754" s="167"/>
      <c r="U2754" s="167"/>
      <c r="V2754" s="173"/>
    </row>
    <row r="2755" spans="1:22" ht="33.75" customHeight="1">
      <c r="A2755" s="15">
        <v>46113</v>
      </c>
      <c r="B2755" s="7">
        <v>37044</v>
      </c>
      <c r="C2755" s="4" t="s">
        <v>21028</v>
      </c>
      <c r="D2755" s="5" t="s">
        <v>21029</v>
      </c>
      <c r="E2755" s="176" t="str">
        <f t="shared" si="132"/>
        <v>37044</v>
      </c>
      <c r="F2755" s="181">
        <f>IFERROR(VLOOKUP(D2755,'TPMS-auto'!A:J, 10,0), "Not-in-TPMS")</f>
        <v>7404092096</v>
      </c>
      <c r="G2755" s="181" t="str">
        <f>IFERROR(VLOOKUP(D2755,'TPMS-auto'!A:J,6,0),"Not-in-TPMS")</f>
        <v>037044</v>
      </c>
      <c r="H2755" s="6" t="s">
        <v>14676</v>
      </c>
      <c r="I2755" s="2" t="s">
        <v>21030</v>
      </c>
      <c r="J2755" s="3" t="s">
        <v>21031</v>
      </c>
      <c r="K2755" s="3" t="s">
        <v>14679</v>
      </c>
      <c r="L2755" s="13" t="s">
        <v>14680</v>
      </c>
      <c r="M2755" s="13"/>
      <c r="N2755" s="3"/>
      <c r="O2755" s="3"/>
      <c r="P2755" s="166"/>
      <c r="Q2755" s="166"/>
      <c r="R2755" s="173"/>
      <c r="S2755" s="167"/>
      <c r="T2755" s="167"/>
      <c r="U2755" s="167"/>
      <c r="V2755" s="173"/>
    </row>
    <row r="2756" spans="1:22" ht="33.75" customHeight="1">
      <c r="A2756" s="15">
        <v>46113</v>
      </c>
      <c r="B2756" s="7">
        <v>61268</v>
      </c>
      <c r="C2756" s="4" t="s">
        <v>21032</v>
      </c>
      <c r="D2756" s="5" t="s">
        <v>21033</v>
      </c>
      <c r="E2756" s="176" t="str">
        <f t="shared" si="132"/>
        <v>61268</v>
      </c>
      <c r="F2756" s="181" t="str">
        <f>IFERROR(VLOOKUP(D2756,'TPMS-auto'!A:J, 10,0), "Not-in-TPMS")</f>
        <v>Not-in-TPMS</v>
      </c>
      <c r="G2756" s="181" t="str">
        <f>IFERROR(VLOOKUP(D2756,'TPMS-auto'!A:J,6,0),"Not-in-TPMS")</f>
        <v>Not-in-TPMS</v>
      </c>
      <c r="H2756" s="6" t="s">
        <v>14676</v>
      </c>
      <c r="I2756" s="2" t="s">
        <v>21034</v>
      </c>
      <c r="J2756" s="3" t="s">
        <v>21035</v>
      </c>
      <c r="K2756" s="3" t="s">
        <v>14679</v>
      </c>
      <c r="L2756" s="13" t="s">
        <v>14680</v>
      </c>
      <c r="M2756" s="13"/>
      <c r="N2756" s="3"/>
      <c r="O2756" s="3"/>
      <c r="P2756" s="166"/>
      <c r="Q2756" s="166"/>
      <c r="R2756" s="173"/>
      <c r="S2756" s="167"/>
      <c r="T2756" s="167"/>
      <c r="U2756" s="167"/>
      <c r="V2756" s="173"/>
    </row>
    <row r="2757" spans="1:22" ht="33.75" customHeight="1">
      <c r="A2757" s="15">
        <v>46113</v>
      </c>
      <c r="B2757" s="7">
        <v>37103</v>
      </c>
      <c r="C2757" s="4" t="s">
        <v>17227</v>
      </c>
      <c r="D2757" s="5" t="s">
        <v>10032</v>
      </c>
      <c r="E2757" s="176" t="str">
        <f t="shared" si="132"/>
        <v>37103</v>
      </c>
      <c r="F2757" s="181">
        <f>IFERROR(VLOOKUP(D2757,'TPMS-auto'!A:J, 10,0), "Not-in-TPMS")</f>
        <v>4083121186</v>
      </c>
      <c r="G2757" s="181" t="str">
        <f>IFERROR(VLOOKUP(D2757,'TPMS-auto'!A:J,6,0),"Not-in-TPMS")</f>
        <v>061823</v>
      </c>
      <c r="H2757" s="6" t="s">
        <v>14676</v>
      </c>
      <c r="I2757" s="2" t="s">
        <v>21036</v>
      </c>
      <c r="J2757" s="3" t="s">
        <v>19477</v>
      </c>
      <c r="K2757" s="234" t="s">
        <v>14679</v>
      </c>
      <c r="L2757" s="234" t="s">
        <v>14680</v>
      </c>
      <c r="M2757" s="13"/>
      <c r="N2757" s="3"/>
      <c r="O2757" s="3"/>
      <c r="P2757" s="166"/>
      <c r="Q2757" s="166"/>
      <c r="R2757" s="173"/>
      <c r="S2757" s="167"/>
      <c r="T2757" s="167"/>
      <c r="U2757" s="167"/>
      <c r="V2757" s="173"/>
    </row>
    <row r="2758" spans="1:22" ht="33.75" customHeight="1">
      <c r="A2758" s="15">
        <v>46113</v>
      </c>
      <c r="B2758" s="7">
        <v>36248</v>
      </c>
      <c r="C2758" s="4" t="s">
        <v>20394</v>
      </c>
      <c r="D2758" s="5" t="s">
        <v>6533</v>
      </c>
      <c r="E2758" s="176" t="str">
        <f t="shared" si="132"/>
        <v>36248</v>
      </c>
      <c r="F2758" s="181">
        <f>IFERROR(VLOOKUP(D2758,'TPMS-auto'!A:J, 10,0), "Not-in-TPMS")</f>
        <v>3366882145</v>
      </c>
      <c r="G2758" s="181" t="str">
        <f>IFERROR(VLOOKUP(D2758,'TPMS-auto'!A:J,6,0),"Not-in-TPMS")</f>
        <v>036248</v>
      </c>
      <c r="H2758" s="6">
        <v>46093</v>
      </c>
      <c r="I2758" s="2" t="s">
        <v>20575</v>
      </c>
      <c r="J2758" s="3" t="s">
        <v>20576</v>
      </c>
      <c r="K2758" s="3" t="s">
        <v>14679</v>
      </c>
      <c r="L2758" s="3" t="s">
        <v>14680</v>
      </c>
      <c r="M2758" s="13"/>
      <c r="N2758" s="3"/>
      <c r="O2758" s="3"/>
      <c r="P2758" s="166"/>
      <c r="Q2758" s="166"/>
      <c r="R2758" s="173"/>
      <c r="S2758" s="167"/>
      <c r="T2758" s="167"/>
      <c r="U2758" s="167"/>
      <c r="V2758" s="173"/>
    </row>
    <row r="2759" spans="1:22" ht="33.75" customHeight="1">
      <c r="A2759" s="15">
        <v>46113</v>
      </c>
      <c r="B2759" s="7">
        <v>21804</v>
      </c>
      <c r="C2759" s="4" t="s">
        <v>19368</v>
      </c>
      <c r="D2759" s="5" t="s">
        <v>10168</v>
      </c>
      <c r="E2759" s="176" t="str">
        <f t="shared" si="132"/>
        <v>21804</v>
      </c>
      <c r="F2759" s="181">
        <f>IFERROR(VLOOKUP(D2759,'TPMS-auto'!A:J, 10,0), "Not-in-TPMS")</f>
        <v>4697391374</v>
      </c>
      <c r="G2759" s="181" t="str">
        <f>IFERROR(VLOOKUP(D2759,'TPMS-auto'!A:J,6,0),"Not-in-TPMS")</f>
        <v>033001</v>
      </c>
      <c r="H2759" s="6" t="s">
        <v>14676</v>
      </c>
      <c r="I2759" s="2" t="s">
        <v>20306</v>
      </c>
      <c r="J2759" s="3" t="s">
        <v>21037</v>
      </c>
      <c r="K2759" s="234" t="s">
        <v>14679</v>
      </c>
      <c r="L2759" s="3"/>
      <c r="M2759" s="13"/>
      <c r="N2759" s="3"/>
      <c r="O2759" s="3"/>
      <c r="P2759" s="166"/>
      <c r="Q2759" s="166"/>
      <c r="R2759" s="173"/>
      <c r="S2759" s="167"/>
      <c r="T2759" s="167"/>
      <c r="U2759" s="167"/>
      <c r="V2759" s="173"/>
    </row>
    <row r="2760" spans="1:22" ht="33.75" customHeight="1">
      <c r="A2760" s="15">
        <v>46113</v>
      </c>
      <c r="B2760" s="7">
        <v>36585</v>
      </c>
      <c r="C2760" s="4" t="s">
        <v>20200</v>
      </c>
      <c r="D2760" s="5" t="s">
        <v>7385</v>
      </c>
      <c r="E2760" s="176" t="str">
        <f t="shared" si="132"/>
        <v>36585</v>
      </c>
      <c r="F2760" s="181">
        <f>IFERROR(VLOOKUP(D2760,'TPMS-auto'!A:J, 10,0), "Not-in-TPMS")</f>
        <v>7609101003</v>
      </c>
      <c r="G2760" s="181" t="str">
        <f>IFERROR(VLOOKUP(D2760,'TPMS-auto'!A:J,6,0),"Not-in-TPMS")</f>
        <v>061622</v>
      </c>
      <c r="H2760" s="6">
        <v>46078</v>
      </c>
      <c r="I2760" s="2" t="s">
        <v>20201</v>
      </c>
      <c r="J2760" s="3" t="s">
        <v>21038</v>
      </c>
      <c r="K2760" s="3" t="s">
        <v>14679</v>
      </c>
      <c r="L2760" s="3" t="s">
        <v>14680</v>
      </c>
      <c r="M2760" s="13"/>
      <c r="N2760" s="3"/>
      <c r="O2760" s="3"/>
      <c r="P2760" s="166"/>
      <c r="Q2760" s="166"/>
      <c r="R2760" s="173"/>
      <c r="S2760" s="167"/>
      <c r="T2760" s="167"/>
      <c r="U2760" s="167"/>
      <c r="V2760" s="173"/>
    </row>
    <row r="2761" spans="1:22" ht="33.75" customHeight="1">
      <c r="A2761" s="15">
        <v>46113</v>
      </c>
      <c r="B2761" s="7">
        <v>47064</v>
      </c>
      <c r="C2761" s="4" t="s">
        <v>21039</v>
      </c>
      <c r="D2761" s="5" t="s">
        <v>10888</v>
      </c>
      <c r="E2761" s="176" t="str">
        <f t="shared" si="132"/>
        <v>47064</v>
      </c>
      <c r="F2761" s="181">
        <f>IFERROR(VLOOKUP(D2761,'TPMS-auto'!A:J, 10,0), "Not-in-TPMS")</f>
        <v>5082507662</v>
      </c>
      <c r="G2761" s="181" t="str">
        <f>IFERROR(VLOOKUP(D2761,'TPMS-auto'!A:J,6,0),"Not-in-TPMS")</f>
        <v>047064</v>
      </c>
      <c r="H2761" s="6" t="s">
        <v>14676</v>
      </c>
      <c r="I2761" s="2" t="s">
        <v>21040</v>
      </c>
      <c r="J2761" s="3" t="s">
        <v>21041</v>
      </c>
      <c r="K2761" s="3" t="s">
        <v>14679</v>
      </c>
      <c r="L2761" s="3" t="s">
        <v>14680</v>
      </c>
      <c r="M2761" s="13"/>
      <c r="N2761" s="3"/>
      <c r="O2761" s="3"/>
      <c r="P2761" s="166"/>
      <c r="Q2761" s="166"/>
      <c r="R2761" s="173"/>
      <c r="S2761" s="167"/>
      <c r="T2761" s="167"/>
      <c r="U2761" s="167"/>
      <c r="V2761" s="173"/>
    </row>
    <row r="2762" spans="1:22" ht="33.75" customHeight="1">
      <c r="A2762" s="15">
        <v>46113</v>
      </c>
      <c r="B2762" s="7">
        <v>22274</v>
      </c>
      <c r="C2762" s="4" t="s">
        <v>17159</v>
      </c>
      <c r="D2762" s="5" t="s">
        <v>17160</v>
      </c>
      <c r="E2762" s="176" t="str">
        <f t="shared" si="132"/>
        <v>22274</v>
      </c>
      <c r="F2762" s="181">
        <f>IFERROR(VLOOKUP(D2762,'TPMS-auto'!A:J, 10,0), "Not-in-TPMS")</f>
        <v>6787583057</v>
      </c>
      <c r="G2762" s="181" t="str">
        <f>IFERROR(VLOOKUP(D2762,'TPMS-auto'!A:J,6,0),"Not-in-TPMS")</f>
        <v>022274</v>
      </c>
      <c r="H2762" s="6" t="s">
        <v>14676</v>
      </c>
      <c r="I2762" s="2" t="s">
        <v>21042</v>
      </c>
      <c r="J2762" s="3" t="s">
        <v>21043</v>
      </c>
      <c r="K2762" s="3" t="s">
        <v>14679</v>
      </c>
      <c r="L2762" s="3" t="s">
        <v>14680</v>
      </c>
      <c r="M2762" s="13"/>
      <c r="N2762" s="3"/>
      <c r="O2762" s="3"/>
      <c r="P2762" s="166"/>
      <c r="Q2762" s="166"/>
      <c r="R2762" s="173"/>
      <c r="S2762" s="167"/>
      <c r="T2762" s="167"/>
      <c r="U2762" s="167"/>
      <c r="V2762" s="173"/>
    </row>
    <row r="2763" spans="1:22" ht="33.75" customHeight="1">
      <c r="A2763" s="15">
        <v>46113</v>
      </c>
      <c r="B2763" s="7">
        <v>71007</v>
      </c>
      <c r="C2763" s="4" t="s">
        <v>19887</v>
      </c>
      <c r="D2763" s="5" t="s">
        <v>944</v>
      </c>
      <c r="E2763" s="176" t="str">
        <f t="shared" si="132"/>
        <v>71007</v>
      </c>
      <c r="F2763" s="181">
        <f>IFERROR(VLOOKUP(D2763,'TPMS-auto'!A:J, 10,0), "Not-in-TPMS")</f>
        <v>5407980364</v>
      </c>
      <c r="G2763" s="181" t="str">
        <f>IFERROR(VLOOKUP(D2763,'TPMS-auto'!A:J,6,0),"Not-in-TPMS")</f>
        <v>071007</v>
      </c>
      <c r="H2763" s="6" t="s">
        <v>14676</v>
      </c>
      <c r="I2763" s="2" t="s">
        <v>15629</v>
      </c>
      <c r="J2763" s="3"/>
      <c r="K2763" s="3" t="s">
        <v>14679</v>
      </c>
      <c r="L2763" s="3" t="s">
        <v>14680</v>
      </c>
      <c r="M2763" s="13"/>
      <c r="N2763" s="3"/>
      <c r="O2763" s="3"/>
      <c r="P2763" s="166"/>
      <c r="Q2763" s="166"/>
      <c r="R2763" s="173"/>
      <c r="S2763" s="167"/>
      <c r="T2763" s="167"/>
      <c r="U2763" s="167"/>
      <c r="V2763" s="173"/>
    </row>
    <row r="2764" spans="1:22" ht="33.75" customHeight="1">
      <c r="A2764" s="15">
        <v>46113</v>
      </c>
      <c r="B2764" s="7">
        <v>61861</v>
      </c>
      <c r="C2764" s="4" t="s">
        <v>21044</v>
      </c>
      <c r="D2764" s="5" t="s">
        <v>21045</v>
      </c>
      <c r="E2764" s="176" t="str">
        <f t="shared" si="132"/>
        <v>61861</v>
      </c>
      <c r="F2764" s="181">
        <f>IFERROR(VLOOKUP(D2764,'TPMS-auto'!A:J, 10,0), "Not-in-TPMS")</f>
        <v>4237503763</v>
      </c>
      <c r="G2764" s="181" t="str">
        <f>IFERROR(VLOOKUP(D2764,'TPMS-auto'!A:J,6,0),"Not-in-TPMS")</f>
        <v>061861</v>
      </c>
      <c r="H2764" s="6" t="s">
        <v>14676</v>
      </c>
      <c r="I2764" s="2" t="s">
        <v>21046</v>
      </c>
      <c r="J2764" s="3" t="s">
        <v>21047</v>
      </c>
      <c r="K2764" s="3" t="s">
        <v>14679</v>
      </c>
      <c r="L2764" s="3" t="s">
        <v>14680</v>
      </c>
      <c r="M2764" s="13"/>
      <c r="N2764" s="3"/>
      <c r="O2764" s="3"/>
      <c r="P2764" s="166"/>
      <c r="Q2764" s="166"/>
      <c r="R2764" s="173"/>
      <c r="S2764" s="167"/>
      <c r="T2764" s="167"/>
      <c r="U2764" s="167"/>
      <c r="V2764" s="173"/>
    </row>
    <row r="2765" spans="1:22" ht="33.75" customHeight="1">
      <c r="A2765" s="15">
        <v>46113</v>
      </c>
      <c r="B2765" s="7">
        <v>46618</v>
      </c>
      <c r="C2765" s="4" t="s">
        <v>18898</v>
      </c>
      <c r="D2765" s="5" t="s">
        <v>18899</v>
      </c>
      <c r="E2765" s="176" t="str">
        <f t="shared" si="132"/>
        <v>46618</v>
      </c>
      <c r="F2765" s="181">
        <f>IFERROR(VLOOKUP(D2765,'TPMS-auto'!A:J, 10,0), "Not-in-TPMS")</f>
        <v>9047491805</v>
      </c>
      <c r="G2765" s="181" t="str">
        <f>IFERROR(VLOOKUP(D2765,'TPMS-auto'!A:J,6,0),"Not-in-TPMS")</f>
        <v>061241</v>
      </c>
      <c r="H2765" s="6" t="s">
        <v>14676</v>
      </c>
      <c r="I2765" s="2" t="s">
        <v>21048</v>
      </c>
      <c r="J2765" s="3" t="s">
        <v>21049</v>
      </c>
      <c r="K2765" s="3" t="s">
        <v>14679</v>
      </c>
      <c r="L2765" s="3" t="s">
        <v>14680</v>
      </c>
      <c r="M2765" s="13"/>
      <c r="N2765" s="3"/>
      <c r="O2765" s="3"/>
      <c r="P2765" s="166"/>
      <c r="Q2765" s="166"/>
      <c r="R2765" s="173"/>
      <c r="S2765" s="167"/>
      <c r="T2765" s="167"/>
      <c r="U2765" s="167"/>
      <c r="V2765" s="173"/>
    </row>
    <row r="2766" spans="1:22" ht="33.75" customHeight="1">
      <c r="A2766" s="15">
        <v>46114</v>
      </c>
      <c r="B2766" s="7">
        <v>61266</v>
      </c>
      <c r="C2766" s="4"/>
      <c r="D2766" s="5"/>
      <c r="E2766" s="176" t="str">
        <f t="shared" si="132"/>
        <v>61266</v>
      </c>
      <c r="F2766" s="181"/>
      <c r="G2766" s="181"/>
      <c r="H2766" s="6"/>
      <c r="I2766" s="2"/>
      <c r="J2766" s="3"/>
      <c r="K2766" s="3"/>
      <c r="L2766" s="3"/>
      <c r="M2766" s="13"/>
      <c r="N2766" s="3"/>
      <c r="O2766" s="3"/>
      <c r="P2766" s="166"/>
      <c r="Q2766" s="166"/>
      <c r="R2766" s="173"/>
      <c r="S2766" s="167"/>
      <c r="T2766" s="167"/>
      <c r="U2766" s="167"/>
      <c r="V2766" s="173"/>
    </row>
    <row r="2767" spans="1:22" ht="33.75" customHeight="1">
      <c r="A2767" s="15">
        <v>46114</v>
      </c>
      <c r="B2767" s="7">
        <v>23534</v>
      </c>
      <c r="C2767" s="4" t="s">
        <v>21050</v>
      </c>
      <c r="D2767" s="5" t="s">
        <v>21051</v>
      </c>
      <c r="E2767" s="176" t="str">
        <f t="shared" ref="E2767" si="133">TRIM(B2767)</f>
        <v>23534</v>
      </c>
      <c r="F2767" s="181" t="str">
        <f>IFERROR(VLOOKUP(D2767,'TPMS-auto'!A:J, 10,0), "Not-in-TPMS")</f>
        <v>Not-in-TPMS</v>
      </c>
      <c r="G2767" s="181" t="str">
        <f>IFERROR(VLOOKUP(D2767,'TPMS-auto'!A:J,6,0),"Not-in-TPMS")</f>
        <v>Not-in-TPMS</v>
      </c>
      <c r="H2767" s="6" t="s">
        <v>14676</v>
      </c>
      <c r="I2767" s="2"/>
      <c r="J2767" s="3" t="s">
        <v>17928</v>
      </c>
      <c r="K2767" s="3" t="s">
        <v>14679</v>
      </c>
      <c r="L2767" s="3" t="s">
        <v>14680</v>
      </c>
      <c r="M2767" s="13"/>
      <c r="N2767" s="3"/>
      <c r="O2767" s="3"/>
      <c r="P2767" s="166"/>
      <c r="Q2767" s="166"/>
      <c r="R2767" s="173"/>
      <c r="S2767" s="167"/>
      <c r="T2767" s="167"/>
      <c r="U2767" s="167"/>
      <c r="V2767" s="173"/>
    </row>
    <row r="2768" spans="1:22" ht="33.75" customHeight="1">
      <c r="A2768" s="15">
        <v>46114</v>
      </c>
      <c r="B2768" s="7">
        <v>24018</v>
      </c>
      <c r="C2768" s="4" t="s">
        <v>21052</v>
      </c>
      <c r="D2768" s="5" t="s">
        <v>21053</v>
      </c>
      <c r="E2768" s="176" t="str">
        <f t="shared" si="132"/>
        <v>24018</v>
      </c>
      <c r="F2768" s="181" t="str">
        <f>IFERROR(VLOOKUP(D2768,'TPMS-auto'!A:J, 10,0), "Not-in-TPMS")</f>
        <v>Not-in-TPMS</v>
      </c>
      <c r="G2768" s="181" t="str">
        <f>IFERROR(VLOOKUP(D2768,'TPMS-auto'!A:J,6,0),"Not-in-TPMS")</f>
        <v>Not-in-TPMS</v>
      </c>
      <c r="H2768" s="6" t="s">
        <v>14676</v>
      </c>
      <c r="I2768" s="2"/>
      <c r="J2768" s="3" t="s">
        <v>17928</v>
      </c>
      <c r="K2768" s="3" t="s">
        <v>14679</v>
      </c>
      <c r="L2768" s="3" t="s">
        <v>14680</v>
      </c>
      <c r="M2768" s="13"/>
      <c r="N2768" s="3"/>
      <c r="O2768" s="3"/>
      <c r="P2768" s="166"/>
      <c r="Q2768" s="166"/>
      <c r="R2768" s="173"/>
      <c r="S2768" s="167"/>
      <c r="T2768" s="167"/>
      <c r="U2768" s="167"/>
      <c r="V2768" s="173"/>
    </row>
    <row r="2769" spans="1:22" ht="33.75" customHeight="1">
      <c r="A2769" s="15">
        <v>46114</v>
      </c>
      <c r="B2769" s="7">
        <v>46331</v>
      </c>
      <c r="C2769" s="4" t="s">
        <v>21054</v>
      </c>
      <c r="D2769" s="5" t="s">
        <v>21055</v>
      </c>
      <c r="E2769" s="176" t="str">
        <f t="shared" si="132"/>
        <v>46331</v>
      </c>
      <c r="F2769" s="181" t="str">
        <f>IFERROR(VLOOKUP(D2769,'TPMS-auto'!A:J, 10,0), "Not-in-TPMS")</f>
        <v>Not-in-TPMS</v>
      </c>
      <c r="G2769" s="181" t="str">
        <f>IFERROR(VLOOKUP(D2769,'TPMS-auto'!A:J,6,0),"Not-in-TPMS")</f>
        <v>Not-in-TPMS</v>
      </c>
      <c r="H2769" s="6" t="s">
        <v>14676</v>
      </c>
      <c r="I2769" s="2"/>
      <c r="J2769" s="3" t="s">
        <v>21056</v>
      </c>
      <c r="K2769" s="3" t="s">
        <v>14679</v>
      </c>
      <c r="L2769" s="3" t="s">
        <v>14680</v>
      </c>
      <c r="M2769" s="13"/>
      <c r="N2769" s="3"/>
      <c r="O2769" s="3"/>
      <c r="P2769" s="166"/>
      <c r="Q2769" s="166"/>
      <c r="R2769" s="173"/>
      <c r="S2769" s="167"/>
      <c r="T2769" s="167"/>
      <c r="U2769" s="167"/>
      <c r="V2769" s="173"/>
    </row>
    <row r="2770" spans="1:22" ht="33.75" customHeight="1">
      <c r="A2770" s="15">
        <v>46114</v>
      </c>
      <c r="B2770" s="7">
        <v>47197</v>
      </c>
      <c r="C2770" s="4" t="s">
        <v>21057</v>
      </c>
      <c r="D2770" s="5" t="s">
        <v>21058</v>
      </c>
      <c r="E2770" s="176" t="str">
        <f t="shared" si="132"/>
        <v>47197</v>
      </c>
      <c r="F2770" s="181" t="str">
        <f>IFERROR(VLOOKUP(D2770,'TPMS-auto'!A:J, 10,0), "Not-in-TPMS")</f>
        <v>Not-in-TPMS</v>
      </c>
      <c r="G2770" s="181" t="str">
        <f>IFERROR(VLOOKUP(D2770,'TPMS-auto'!A:J,6,0),"Not-in-TPMS")</f>
        <v>Not-in-TPMS</v>
      </c>
      <c r="H2770" s="6" t="s">
        <v>14676</v>
      </c>
      <c r="I2770" s="2"/>
      <c r="J2770" s="3"/>
      <c r="K2770" s="3" t="s">
        <v>14679</v>
      </c>
      <c r="L2770" s="3" t="s">
        <v>14680</v>
      </c>
      <c r="M2770" s="13"/>
      <c r="N2770" s="3"/>
      <c r="O2770" s="3"/>
      <c r="P2770" s="166"/>
      <c r="Q2770" s="166"/>
      <c r="R2770" s="173"/>
      <c r="S2770" s="167"/>
      <c r="T2770" s="167"/>
      <c r="U2770" s="167"/>
      <c r="V2770" s="173"/>
    </row>
    <row r="2771" spans="1:22" ht="33.75" customHeight="1">
      <c r="A2771" s="15">
        <v>46114</v>
      </c>
      <c r="B2771" s="7">
        <v>46252</v>
      </c>
      <c r="C2771" s="4" t="s">
        <v>21059</v>
      </c>
      <c r="D2771" s="5" t="s">
        <v>15391</v>
      </c>
      <c r="E2771" s="176" t="str">
        <f t="shared" si="132"/>
        <v>46252</v>
      </c>
      <c r="F2771" s="181">
        <f>IFERROR(VLOOKUP(D2771,'TPMS-auto'!A:J, 10,0), "Not-in-TPMS")</f>
        <v>5052095142</v>
      </c>
      <c r="G2771" s="181" t="str">
        <f>IFERROR(VLOOKUP(D2771,'TPMS-auto'!A:J,6,0),"Not-in-TPMS")</f>
        <v>061478</v>
      </c>
      <c r="H2771" s="6" t="s">
        <v>14676</v>
      </c>
      <c r="I2771" s="2" t="s">
        <v>21060</v>
      </c>
      <c r="J2771" s="3" t="s">
        <v>21061</v>
      </c>
      <c r="K2771" s="3" t="s">
        <v>14679</v>
      </c>
      <c r="L2771" s="3" t="s">
        <v>14680</v>
      </c>
      <c r="M2771" s="13"/>
      <c r="N2771" s="3"/>
      <c r="O2771" s="3"/>
      <c r="P2771" s="166"/>
      <c r="Q2771" s="166"/>
      <c r="R2771" s="173"/>
      <c r="S2771" s="167"/>
      <c r="T2771" s="167"/>
      <c r="U2771" s="167"/>
      <c r="V2771" s="173"/>
    </row>
    <row r="2772" spans="1:22" ht="33.75" customHeight="1">
      <c r="A2772" s="15">
        <v>46114</v>
      </c>
      <c r="B2772" s="7">
        <v>23304</v>
      </c>
      <c r="C2772" s="4" t="s">
        <v>16260</v>
      </c>
      <c r="D2772" s="5" t="s">
        <v>12103</v>
      </c>
      <c r="E2772" s="176" t="str">
        <f t="shared" si="132"/>
        <v>23304</v>
      </c>
      <c r="F2772" s="181">
        <f>IFERROR(VLOOKUP(D2772,'TPMS-auto'!A:J, 10,0), "Not-in-TPMS")</f>
        <v>2207104428</v>
      </c>
      <c r="G2772" s="181" t="str">
        <f>IFERROR(VLOOKUP(D2772,'TPMS-auto'!A:J,6,0),"Not-in-TPMS")</f>
        <v>023304</v>
      </c>
      <c r="H2772" s="6" t="s">
        <v>14676</v>
      </c>
      <c r="I2772" s="2" t="s">
        <v>21062</v>
      </c>
      <c r="J2772" s="3"/>
      <c r="K2772" s="3" t="s">
        <v>14679</v>
      </c>
      <c r="L2772" s="3" t="s">
        <v>14680</v>
      </c>
      <c r="M2772" s="13"/>
      <c r="N2772" s="3"/>
      <c r="O2772" s="3"/>
      <c r="P2772" s="166"/>
      <c r="Q2772" s="166"/>
      <c r="R2772" s="173"/>
      <c r="S2772" s="167"/>
      <c r="T2772" s="167"/>
      <c r="U2772" s="167"/>
      <c r="V2772" s="173"/>
    </row>
    <row r="2773" spans="1:22" ht="33.75" customHeight="1">
      <c r="A2773" s="15">
        <v>46114</v>
      </c>
      <c r="B2773" s="7">
        <v>46587</v>
      </c>
      <c r="C2773" s="4" t="s">
        <v>21063</v>
      </c>
      <c r="D2773" s="5" t="s">
        <v>6079</v>
      </c>
      <c r="E2773" s="176" t="str">
        <f t="shared" si="132"/>
        <v>46587</v>
      </c>
      <c r="F2773" s="181">
        <f>IFERROR(VLOOKUP(D2773,'TPMS-auto'!A:J, 10,0), "Not-in-TPMS")</f>
        <v>8624130884</v>
      </c>
      <c r="G2773" s="181" t="str">
        <f>IFERROR(VLOOKUP(D2773,'TPMS-auto'!A:J,6,0),"Not-in-TPMS")</f>
        <v>046587</v>
      </c>
      <c r="H2773" s="6" t="s">
        <v>14676</v>
      </c>
      <c r="I2773" s="2" t="s">
        <v>15466</v>
      </c>
      <c r="J2773" s="3" t="s">
        <v>21064</v>
      </c>
      <c r="K2773" s="3" t="s">
        <v>14679</v>
      </c>
      <c r="L2773" s="3" t="s">
        <v>14680</v>
      </c>
      <c r="M2773" s="13"/>
      <c r="N2773" s="3"/>
      <c r="O2773" s="3"/>
      <c r="P2773" s="166"/>
      <c r="Q2773" s="166"/>
      <c r="R2773" s="173"/>
      <c r="S2773" s="167"/>
      <c r="T2773" s="167"/>
      <c r="U2773" s="167"/>
      <c r="V2773" s="173"/>
    </row>
    <row r="2774" spans="1:22" ht="33.75" customHeight="1">
      <c r="A2774" s="15">
        <v>46114</v>
      </c>
      <c r="B2774" s="7">
        <v>36157</v>
      </c>
      <c r="C2774" s="4" t="s">
        <v>20884</v>
      </c>
      <c r="D2774" s="5" t="s">
        <v>20885</v>
      </c>
      <c r="E2774" s="176" t="str">
        <f t="shared" si="132"/>
        <v>36157</v>
      </c>
      <c r="F2774" s="181" t="str">
        <f>IFERROR(VLOOKUP(D2774,'TPMS-auto'!A:J, 10,0), "Not-in-TPMS")</f>
        <v>Not-in-TPMS</v>
      </c>
      <c r="G2774" s="181" t="str">
        <f>IFERROR(VLOOKUP(D2774,'TPMS-auto'!A:J,6,0),"Not-in-TPMS")</f>
        <v>Not-in-TPMS</v>
      </c>
      <c r="H2774" s="6">
        <v>46108</v>
      </c>
      <c r="I2774" s="2" t="s">
        <v>16203</v>
      </c>
      <c r="J2774" s="3" t="s">
        <v>19615</v>
      </c>
      <c r="K2774" s="3" t="s">
        <v>14679</v>
      </c>
      <c r="L2774" s="3" t="s">
        <v>14680</v>
      </c>
      <c r="M2774" s="13"/>
      <c r="N2774" s="3"/>
      <c r="O2774" s="3"/>
      <c r="P2774" s="166"/>
      <c r="Q2774" s="166"/>
      <c r="R2774" s="173"/>
      <c r="S2774" s="167"/>
      <c r="T2774" s="167"/>
      <c r="U2774" s="167"/>
      <c r="V2774" s="173"/>
    </row>
    <row r="2775" spans="1:22" ht="33.75" customHeight="1">
      <c r="A2775" s="15">
        <v>46114</v>
      </c>
      <c r="B2775" s="7">
        <v>36903</v>
      </c>
      <c r="C2775" s="4" t="s">
        <v>20836</v>
      </c>
      <c r="D2775" s="5" t="s">
        <v>15092</v>
      </c>
      <c r="E2775" s="176" t="str">
        <f t="shared" si="132"/>
        <v>36903</v>
      </c>
      <c r="F2775" s="181">
        <f>IFERROR(VLOOKUP(D2775,'TPMS-auto'!A:J, 10,0), "Not-in-TPMS")</f>
        <v>2109541809</v>
      </c>
      <c r="G2775" s="181" t="str">
        <f>IFERROR(VLOOKUP(D2775,'TPMS-auto'!A:J,6,0),"Not-in-TPMS")</f>
        <v>036903</v>
      </c>
      <c r="H2775" s="6">
        <v>46106</v>
      </c>
      <c r="I2775" s="236" t="s">
        <v>20837</v>
      </c>
      <c r="J2775" s="3" t="s">
        <v>20838</v>
      </c>
      <c r="K2775" s="3" t="s">
        <v>14679</v>
      </c>
      <c r="L2775" s="3" t="s">
        <v>14680</v>
      </c>
      <c r="M2775" s="13"/>
      <c r="N2775" s="3"/>
      <c r="O2775" s="3"/>
      <c r="P2775" s="166"/>
      <c r="Q2775" s="166"/>
      <c r="R2775" s="173"/>
      <c r="S2775" s="167"/>
      <c r="T2775" s="167"/>
      <c r="U2775" s="167"/>
      <c r="V2775" s="173"/>
    </row>
    <row r="2776" spans="1:22" ht="33.75" customHeight="1">
      <c r="A2776" s="15">
        <v>46114</v>
      </c>
      <c r="B2776" s="7">
        <v>46286</v>
      </c>
      <c r="C2776" s="4" t="s">
        <v>20581</v>
      </c>
      <c r="D2776" s="5" t="s">
        <v>20582</v>
      </c>
      <c r="E2776" s="176" t="str">
        <f t="shared" si="132"/>
        <v>46286</v>
      </c>
      <c r="F2776" s="181">
        <f>IFERROR(VLOOKUP(D2776,'TPMS-auto'!A:J, 10,0), "Not-in-TPMS")</f>
        <v>9038692314</v>
      </c>
      <c r="G2776" s="181" t="str">
        <f>IFERROR(VLOOKUP(D2776,'TPMS-auto'!A:J,6,0),"Not-in-TPMS")</f>
        <v>046286</v>
      </c>
      <c r="H2776" s="6">
        <v>46093</v>
      </c>
      <c r="I2776" s="236" t="s">
        <v>21065</v>
      </c>
      <c r="J2776" s="3" t="s">
        <v>21066</v>
      </c>
      <c r="K2776" s="3" t="s">
        <v>14679</v>
      </c>
      <c r="L2776" s="3" t="s">
        <v>14680</v>
      </c>
      <c r="M2776" s="13"/>
      <c r="N2776" s="3"/>
      <c r="O2776" s="3"/>
      <c r="P2776" s="166"/>
      <c r="Q2776" s="166"/>
      <c r="R2776" s="173"/>
      <c r="S2776" s="167"/>
      <c r="T2776" s="167"/>
      <c r="U2776" s="167"/>
      <c r="V2776" s="173"/>
    </row>
    <row r="2777" spans="1:22" ht="33.75" customHeight="1">
      <c r="A2777" s="15">
        <v>46114</v>
      </c>
      <c r="B2777" s="7">
        <v>88117</v>
      </c>
      <c r="C2777" s="4" t="s">
        <v>21067</v>
      </c>
      <c r="D2777" s="5" t="s">
        <v>21068</v>
      </c>
      <c r="E2777" s="176" t="str">
        <f t="shared" si="132"/>
        <v>88117</v>
      </c>
      <c r="F2777" s="181">
        <f>IFERROR(VLOOKUP(D2777,'TPMS-auto'!A:J, 10,0), "Not-in-TPMS")</f>
        <v>5406765150</v>
      </c>
      <c r="G2777" s="181" t="str">
        <f>IFERROR(VLOOKUP(D2777,'TPMS-auto'!A:J,6,0),"Not-in-TPMS")</f>
        <v>088117</v>
      </c>
      <c r="H2777" s="6" t="s">
        <v>14676</v>
      </c>
      <c r="I2777" s="2" t="s">
        <v>21069</v>
      </c>
      <c r="J2777" s="3"/>
      <c r="K2777" s="3" t="s">
        <v>14679</v>
      </c>
      <c r="L2777" s="3"/>
      <c r="M2777" s="13"/>
      <c r="N2777" s="3"/>
      <c r="O2777" s="3"/>
      <c r="P2777" s="166"/>
      <c r="Q2777" s="166"/>
      <c r="R2777" s="173"/>
      <c r="S2777" s="167"/>
      <c r="T2777" s="167"/>
      <c r="U2777" s="167"/>
      <c r="V2777" s="173"/>
    </row>
    <row r="2778" spans="1:22" ht="33.75" customHeight="1">
      <c r="A2778" s="15">
        <v>46114</v>
      </c>
      <c r="B2778" s="7">
        <v>46435</v>
      </c>
      <c r="C2778" s="4" t="s">
        <v>21070</v>
      </c>
      <c r="D2778" s="5" t="s">
        <v>21071</v>
      </c>
      <c r="E2778" s="176" t="str">
        <f t="shared" si="132"/>
        <v>46435</v>
      </c>
      <c r="F2778" s="181">
        <f>IFERROR(VLOOKUP(D2778,'TPMS-auto'!A:J, 10,0), "Not-in-TPMS")</f>
        <v>9517121022</v>
      </c>
      <c r="G2778" s="181" t="str">
        <f>IFERROR(VLOOKUP(D2778,'TPMS-auto'!A:J,6,0),"Not-in-TPMS")</f>
        <v>046435</v>
      </c>
      <c r="H2778" s="6" t="s">
        <v>14676</v>
      </c>
      <c r="I2778" s="2" t="s">
        <v>21072</v>
      </c>
      <c r="J2778" s="3"/>
      <c r="K2778" s="3" t="s">
        <v>14679</v>
      </c>
      <c r="L2778" s="3" t="s">
        <v>14680</v>
      </c>
      <c r="M2778" s="13"/>
      <c r="N2778" s="3"/>
      <c r="O2778" s="3"/>
      <c r="P2778" s="166"/>
      <c r="Q2778" s="166"/>
      <c r="R2778" s="173"/>
      <c r="S2778" s="167"/>
      <c r="T2778" s="167"/>
      <c r="U2778" s="167"/>
      <c r="V2778" s="173"/>
    </row>
    <row r="2779" spans="1:22" ht="33.75" customHeight="1">
      <c r="A2779" s="15">
        <v>46114</v>
      </c>
      <c r="B2779" s="232">
        <v>36700</v>
      </c>
      <c r="C2779" s="4" t="s">
        <v>21073</v>
      </c>
      <c r="D2779" s="5" t="s">
        <v>21074</v>
      </c>
      <c r="E2779" s="176" t="str">
        <f t="shared" si="132"/>
        <v>36700</v>
      </c>
      <c r="F2779" s="181" t="str">
        <f>IFERROR(VLOOKUP(D2779,'TPMS-auto'!A:J, 10,0), "Not-in-TPMS")</f>
        <v>Not-in-TPMS</v>
      </c>
      <c r="G2779" s="181" t="str">
        <f>IFERROR(VLOOKUP(D2779,'TPMS-auto'!A:J,6,0),"Not-in-TPMS")</f>
        <v>Not-in-TPMS</v>
      </c>
      <c r="H2779" s="6" t="s">
        <v>14676</v>
      </c>
      <c r="I2779" s="2"/>
      <c r="J2779" s="3"/>
      <c r="K2779" s="3" t="s">
        <v>14679</v>
      </c>
      <c r="L2779" s="3"/>
      <c r="M2779" s="13"/>
      <c r="N2779" s="3"/>
      <c r="O2779" s="3"/>
      <c r="P2779" s="166"/>
      <c r="Q2779" s="166"/>
      <c r="R2779" s="173"/>
      <c r="S2779" s="167"/>
      <c r="T2779" s="167"/>
      <c r="U2779" s="167"/>
      <c r="V2779" s="173"/>
    </row>
    <row r="2780" spans="1:22" ht="33.75" customHeight="1">
      <c r="A2780" s="15">
        <v>46114</v>
      </c>
      <c r="B2780" s="7">
        <v>6135</v>
      </c>
      <c r="C2780" s="4" t="s">
        <v>21075</v>
      </c>
      <c r="D2780" s="5" t="s">
        <v>8754</v>
      </c>
      <c r="E2780" s="176" t="str">
        <f t="shared" si="132"/>
        <v>6135</v>
      </c>
      <c r="F2780" s="181">
        <f>IFERROR(VLOOKUP(D2780,'TPMS-auto'!A:J, 10,0), "Not-in-TPMS")</f>
        <v>8562035565</v>
      </c>
      <c r="G2780" s="181" t="str">
        <f>IFERROR(VLOOKUP(D2780,'TPMS-auto'!A:J,6,0),"Not-in-TPMS")</f>
        <v>006135</v>
      </c>
      <c r="H2780" s="6">
        <v>46107</v>
      </c>
      <c r="I2780" s="2" t="s">
        <v>21076</v>
      </c>
      <c r="J2780" s="3" t="s">
        <v>21077</v>
      </c>
      <c r="K2780" s="3" t="s">
        <v>14679</v>
      </c>
      <c r="L2780" s="3" t="s">
        <v>14680</v>
      </c>
      <c r="M2780" s="13"/>
      <c r="N2780" s="3"/>
      <c r="O2780" s="3"/>
      <c r="P2780" s="166"/>
      <c r="Q2780" s="166"/>
      <c r="R2780" s="173"/>
      <c r="S2780" s="167"/>
      <c r="T2780" s="167"/>
      <c r="U2780" s="167"/>
      <c r="V2780" s="173"/>
    </row>
    <row r="2781" spans="1:22" ht="33.75" customHeight="1">
      <c r="A2781" s="15">
        <v>46114</v>
      </c>
      <c r="B2781" s="7">
        <v>36010</v>
      </c>
      <c r="C2781" s="4" t="s">
        <v>20571</v>
      </c>
      <c r="D2781" s="5" t="s">
        <v>15524</v>
      </c>
      <c r="E2781" s="176" t="str">
        <f t="shared" si="132"/>
        <v>36010</v>
      </c>
      <c r="F2781" s="181">
        <f>IFERROR(VLOOKUP(D2781,'TPMS-auto'!A:J, 10,0), "Not-in-TPMS")</f>
        <v>2402372305</v>
      </c>
      <c r="G2781" s="181" t="str">
        <f>IFERROR(VLOOKUP(D2781,'TPMS-auto'!A:J,6,0),"Not-in-TPMS")</f>
        <v>036010</v>
      </c>
      <c r="H2781" s="6" t="s">
        <v>14676</v>
      </c>
      <c r="I2781" s="2" t="s">
        <v>20740</v>
      </c>
      <c r="J2781" s="3" t="s">
        <v>20741</v>
      </c>
      <c r="K2781" s="234" t="s">
        <v>14679</v>
      </c>
      <c r="L2781" s="234" t="s">
        <v>14680</v>
      </c>
      <c r="M2781" s="13"/>
      <c r="N2781" s="3"/>
      <c r="O2781" s="3"/>
      <c r="P2781" s="166"/>
      <c r="Q2781" s="166"/>
      <c r="R2781" s="173"/>
      <c r="S2781" s="167"/>
      <c r="T2781" s="167"/>
      <c r="U2781" s="167"/>
      <c r="V2781" s="173"/>
    </row>
    <row r="2782" spans="1:22" ht="33.75" customHeight="1">
      <c r="A2782" s="15">
        <v>46114</v>
      </c>
      <c r="B2782" s="7">
        <v>46574</v>
      </c>
      <c r="C2782" s="4" t="s">
        <v>19177</v>
      </c>
      <c r="D2782" s="5" t="s">
        <v>19178</v>
      </c>
      <c r="E2782" s="176" t="str">
        <f t="shared" si="132"/>
        <v>46574</v>
      </c>
      <c r="F2782" s="181" t="str">
        <f>IFERROR(VLOOKUP(D2782,'TPMS-auto'!A:J, 10,0), "Not-in-TPMS")</f>
        <v>Not-in-TPMS</v>
      </c>
      <c r="G2782" s="181" t="str">
        <f>IFERROR(VLOOKUP(D2782,'TPMS-auto'!A:J,6,0),"Not-in-TPMS")</f>
        <v>Not-in-TPMS</v>
      </c>
      <c r="H2782" s="6" t="s">
        <v>14676</v>
      </c>
      <c r="I2782" s="2"/>
      <c r="J2782" s="3" t="s">
        <v>21078</v>
      </c>
      <c r="K2782" s="234" t="s">
        <v>14679</v>
      </c>
      <c r="L2782" s="234" t="s">
        <v>14680</v>
      </c>
      <c r="M2782" s="13"/>
      <c r="N2782" s="3"/>
      <c r="O2782" s="3"/>
      <c r="P2782" s="166"/>
      <c r="Q2782" s="166"/>
      <c r="R2782" s="173"/>
      <c r="S2782" s="167"/>
      <c r="T2782" s="167"/>
      <c r="U2782" s="167"/>
      <c r="V2782" s="173"/>
    </row>
    <row r="2783" spans="1:22" ht="33.75" customHeight="1">
      <c r="A2783" s="15">
        <v>46114</v>
      </c>
      <c r="B2783" s="7">
        <v>90744</v>
      </c>
      <c r="C2783" s="4" t="s">
        <v>21079</v>
      </c>
      <c r="D2783" s="5" t="s">
        <v>21080</v>
      </c>
      <c r="E2783" s="176" t="str">
        <f t="shared" si="132"/>
        <v>90744</v>
      </c>
      <c r="F2783" s="181" t="str">
        <f>IFERROR(VLOOKUP(D2783,'TPMS-auto'!A:J, 10,0), "Not-in-TPMS")</f>
        <v>Not-in-TPMS</v>
      </c>
      <c r="G2783" s="181" t="str">
        <f>IFERROR(VLOOKUP(D2783,'TPMS-auto'!A:J,6,0),"Not-in-TPMS")</f>
        <v>Not-in-TPMS</v>
      </c>
      <c r="H2783" s="6" t="s">
        <v>14676</v>
      </c>
      <c r="I2783" s="2" t="s">
        <v>21081</v>
      </c>
      <c r="J2783" s="3" t="s">
        <v>21082</v>
      </c>
      <c r="K2783" s="234" t="s">
        <v>14679</v>
      </c>
      <c r="L2783" s="234" t="s">
        <v>14680</v>
      </c>
      <c r="M2783" s="13"/>
      <c r="N2783" s="3"/>
      <c r="O2783" s="3"/>
      <c r="P2783" s="166"/>
      <c r="Q2783" s="166"/>
      <c r="R2783" s="173"/>
      <c r="S2783" s="167"/>
      <c r="T2783" s="167"/>
      <c r="U2783" s="167"/>
      <c r="V2783" s="173"/>
    </row>
    <row r="2784" spans="1:22" ht="33.75" customHeight="1">
      <c r="A2784" s="15">
        <v>46114</v>
      </c>
      <c r="B2784" s="7">
        <v>36431</v>
      </c>
      <c r="C2784" s="4" t="s">
        <v>21017</v>
      </c>
      <c r="D2784" s="5" t="s">
        <v>21083</v>
      </c>
      <c r="E2784" s="176" t="str">
        <f t="shared" si="132"/>
        <v>36431</v>
      </c>
      <c r="F2784" s="181" t="str">
        <f>IFERROR(VLOOKUP(D2784,'TPMS-auto'!A:J, 10,0), "Not-in-TPMS")</f>
        <v>Not-in-TPMS</v>
      </c>
      <c r="G2784" s="181" t="str">
        <f>IFERROR(VLOOKUP(D2784,'TPMS-auto'!A:J,6,0),"Not-in-TPMS")</f>
        <v>Not-in-TPMS</v>
      </c>
      <c r="H2784" s="6" t="s">
        <v>14676</v>
      </c>
      <c r="I2784" s="2"/>
      <c r="J2784" s="3"/>
      <c r="K2784" s="234" t="s">
        <v>14679</v>
      </c>
      <c r="L2784" s="234"/>
      <c r="M2784" s="13"/>
      <c r="N2784" s="3"/>
      <c r="O2784" s="3"/>
      <c r="P2784" s="166"/>
      <c r="Q2784" s="166"/>
      <c r="R2784" s="173"/>
      <c r="S2784" s="167"/>
      <c r="T2784" s="167"/>
      <c r="U2784" s="167"/>
      <c r="V2784" s="173"/>
    </row>
    <row r="2785" spans="1:22" ht="33.75" customHeight="1">
      <c r="A2785" s="15">
        <v>46114</v>
      </c>
      <c r="B2785" s="7">
        <v>46976</v>
      </c>
      <c r="C2785" s="4" t="s">
        <v>15877</v>
      </c>
      <c r="D2785" s="5" t="s">
        <v>13197</v>
      </c>
      <c r="E2785" s="176" t="str">
        <f t="shared" si="132"/>
        <v>46976</v>
      </c>
      <c r="F2785" s="181">
        <f>IFERROR(VLOOKUP(D2785,'TPMS-auto'!A:J, 10,0), "Not-in-TPMS")</f>
        <v>3012227835</v>
      </c>
      <c r="G2785" s="181" t="str">
        <f>IFERROR(VLOOKUP(D2785,'TPMS-auto'!A:J,6,0),"Not-in-TPMS")</f>
        <v>046976</v>
      </c>
      <c r="H2785" s="6">
        <v>46086</v>
      </c>
      <c r="I2785" s="2" t="s">
        <v>18041</v>
      </c>
      <c r="J2785" s="3" t="s">
        <v>17354</v>
      </c>
      <c r="K2785" s="3" t="s">
        <v>14679</v>
      </c>
      <c r="L2785" s="3" t="s">
        <v>14680</v>
      </c>
      <c r="M2785" s="13"/>
      <c r="N2785" s="3" t="s">
        <v>14696</v>
      </c>
      <c r="O2785" s="3"/>
      <c r="P2785" s="166"/>
      <c r="Q2785" s="166"/>
      <c r="R2785" s="173"/>
      <c r="S2785" s="167"/>
      <c r="T2785" s="167"/>
      <c r="U2785" s="167"/>
      <c r="V2785" s="173"/>
    </row>
    <row r="2786" spans="1:22" ht="33.75" customHeight="1">
      <c r="A2786" s="15">
        <v>46114</v>
      </c>
      <c r="B2786" s="7">
        <v>37421</v>
      </c>
      <c r="C2786" s="4" t="s">
        <v>21084</v>
      </c>
      <c r="D2786" s="5" t="s">
        <v>17025</v>
      </c>
      <c r="E2786" s="176" t="str">
        <f t="shared" si="132"/>
        <v>37421</v>
      </c>
      <c r="F2786" s="181">
        <f>IFERROR(VLOOKUP(D2786,'TPMS-auto'!A:J, 10,0), "Not-in-TPMS")</f>
        <v>3344981010</v>
      </c>
      <c r="G2786" s="181" t="str">
        <f>IFERROR(VLOOKUP(D2786,'TPMS-auto'!A:J,6,0),"Not-in-TPMS")</f>
        <v>037421</v>
      </c>
      <c r="H2786" s="6" t="s">
        <v>14676</v>
      </c>
      <c r="I2786" s="2" t="s">
        <v>21085</v>
      </c>
      <c r="J2786" s="3" t="s">
        <v>21086</v>
      </c>
      <c r="K2786" s="3" t="s">
        <v>14679</v>
      </c>
      <c r="L2786" s="3" t="s">
        <v>14680</v>
      </c>
      <c r="M2786" s="13"/>
      <c r="N2786" s="3" t="s">
        <v>14680</v>
      </c>
      <c r="O2786" s="3"/>
      <c r="P2786" s="166"/>
      <c r="Q2786" s="166"/>
      <c r="R2786" s="173"/>
      <c r="S2786" s="167"/>
      <c r="T2786" s="167"/>
      <c r="U2786" s="167"/>
      <c r="V2786" s="173"/>
    </row>
    <row r="2787" spans="1:22" ht="33.75" customHeight="1">
      <c r="A2787" s="15">
        <v>46114</v>
      </c>
      <c r="B2787" s="7">
        <v>21231</v>
      </c>
      <c r="C2787" s="4" t="s">
        <v>18142</v>
      </c>
      <c r="D2787" s="5" t="s">
        <v>17376</v>
      </c>
      <c r="E2787" s="176" t="str">
        <f t="shared" si="132"/>
        <v>21231</v>
      </c>
      <c r="F2787" s="181">
        <f>IFERROR(VLOOKUP(D2787,'TPMS-auto'!A:J, 10,0), "Not-in-TPMS")</f>
        <v>2523630764</v>
      </c>
      <c r="G2787" s="181" t="str">
        <f>IFERROR(VLOOKUP(D2787,'TPMS-auto'!A:J,6,0),"Not-in-TPMS")</f>
        <v>046748</v>
      </c>
      <c r="H2787" s="6" t="s">
        <v>14676</v>
      </c>
      <c r="I2787" s="2" t="s">
        <v>21087</v>
      </c>
      <c r="J2787" s="3" t="s">
        <v>21088</v>
      </c>
      <c r="K2787" s="3" t="s">
        <v>14679</v>
      </c>
      <c r="L2787" s="3" t="s">
        <v>14680</v>
      </c>
      <c r="M2787" s="13"/>
      <c r="N2787" s="3"/>
      <c r="O2787" s="3"/>
      <c r="P2787" s="166"/>
      <c r="Q2787" s="166"/>
      <c r="R2787" s="173"/>
      <c r="S2787" s="167"/>
      <c r="T2787" s="167"/>
      <c r="U2787" s="167"/>
      <c r="V2787" s="173"/>
    </row>
    <row r="2788" spans="1:22" ht="33.75" customHeight="1">
      <c r="A2788" s="15">
        <v>46114</v>
      </c>
      <c r="B2788" s="7">
        <v>23584</v>
      </c>
      <c r="C2788" s="4" t="s">
        <v>21050</v>
      </c>
      <c r="D2788" s="5" t="s">
        <v>21051</v>
      </c>
      <c r="E2788" s="176" t="str">
        <f t="shared" si="132"/>
        <v>23584</v>
      </c>
      <c r="F2788" s="181" t="str">
        <f>IFERROR(VLOOKUP(D2788,'TPMS-auto'!A:J, 10,0), "Not-in-TPMS")</f>
        <v>Not-in-TPMS</v>
      </c>
      <c r="G2788" s="181" t="str">
        <f>IFERROR(VLOOKUP(D2788,'TPMS-auto'!A:J,6,0),"Not-in-TPMS")</f>
        <v>Not-in-TPMS</v>
      </c>
      <c r="H2788" s="6" t="s">
        <v>14676</v>
      </c>
      <c r="I2788" s="2"/>
      <c r="J2788" s="3" t="s">
        <v>17928</v>
      </c>
      <c r="K2788" s="3" t="s">
        <v>14679</v>
      </c>
      <c r="L2788" s="3" t="s">
        <v>14680</v>
      </c>
      <c r="M2788" s="13"/>
      <c r="N2788" s="3"/>
      <c r="O2788" s="3"/>
      <c r="P2788" s="166"/>
      <c r="Q2788" s="166"/>
      <c r="R2788" s="173"/>
      <c r="S2788" s="167"/>
      <c r="T2788" s="167"/>
      <c r="U2788" s="167"/>
      <c r="V2788" s="173"/>
    </row>
    <row r="2789" spans="1:22" ht="33.75" customHeight="1">
      <c r="A2789" s="15">
        <v>46114</v>
      </c>
      <c r="B2789" s="7">
        <v>36833</v>
      </c>
      <c r="C2789" s="4" t="s">
        <v>17176</v>
      </c>
      <c r="D2789" s="5" t="s">
        <v>10968</v>
      </c>
      <c r="E2789" s="176" t="str">
        <f t="shared" si="132"/>
        <v>36833</v>
      </c>
      <c r="F2789" s="181">
        <f>IFERROR(VLOOKUP(D2789,'TPMS-auto'!A:J, 10,0), "Not-in-TPMS")</f>
        <v>5098903126</v>
      </c>
      <c r="G2789" s="181" t="str">
        <f>IFERROR(VLOOKUP(D2789,'TPMS-auto'!A:J,6,0),"Not-in-TPMS")</f>
        <v>036833</v>
      </c>
      <c r="H2789" s="6" t="s">
        <v>14676</v>
      </c>
      <c r="I2789" s="2" t="s">
        <v>21089</v>
      </c>
      <c r="J2789" s="3" t="s">
        <v>21090</v>
      </c>
      <c r="K2789" s="3" t="s">
        <v>14679</v>
      </c>
      <c r="L2789" s="3" t="s">
        <v>14680</v>
      </c>
      <c r="M2789" s="13"/>
      <c r="N2789" s="3"/>
      <c r="O2789" s="3"/>
      <c r="P2789" s="166"/>
      <c r="Q2789" s="166"/>
      <c r="R2789" s="173"/>
      <c r="S2789" s="167"/>
      <c r="T2789" s="167"/>
      <c r="U2789" s="167"/>
      <c r="V2789" s="173"/>
    </row>
    <row r="2790" spans="1:22" ht="33.75" customHeight="1">
      <c r="A2790" s="15">
        <v>46114</v>
      </c>
      <c r="B2790" s="7">
        <v>47098</v>
      </c>
      <c r="C2790" s="4" t="s">
        <v>19660</v>
      </c>
      <c r="D2790" s="10" t="s">
        <v>19661</v>
      </c>
      <c r="E2790" s="176" t="str">
        <f t="shared" si="132"/>
        <v>47098</v>
      </c>
      <c r="F2790" s="181">
        <f>IFERROR(VLOOKUP(D2790,'TPMS-auto'!A:J, 10,0), "Not-in-TPMS")</f>
        <v>8146513412</v>
      </c>
      <c r="G2790" s="181" t="str">
        <f>IFERROR(VLOOKUP(D2790,'TPMS-auto'!A:J,6,0),"Not-in-TPMS")</f>
        <v>047098</v>
      </c>
      <c r="H2790" s="6">
        <v>46097</v>
      </c>
      <c r="I2790" s="2" t="s">
        <v>20643</v>
      </c>
      <c r="J2790" s="3" t="s">
        <v>20644</v>
      </c>
      <c r="K2790" s="3" t="s">
        <v>14679</v>
      </c>
      <c r="L2790" s="3" t="s">
        <v>14680</v>
      </c>
      <c r="M2790" s="13"/>
      <c r="N2790" s="3"/>
      <c r="O2790" s="3"/>
      <c r="P2790" s="166"/>
      <c r="Q2790" s="166"/>
      <c r="R2790" s="173"/>
      <c r="S2790" s="167"/>
      <c r="T2790" s="167"/>
      <c r="U2790" s="167"/>
      <c r="V2790" s="173"/>
    </row>
    <row r="2791" spans="1:22" ht="33.75" customHeight="1">
      <c r="A2791" s="15">
        <v>46115</v>
      </c>
      <c r="B2791" s="7">
        <v>21214</v>
      </c>
      <c r="C2791" s="4" t="s">
        <v>17102</v>
      </c>
      <c r="D2791" s="5" t="s">
        <v>16583</v>
      </c>
      <c r="E2791" s="176" t="str">
        <f t="shared" si="132"/>
        <v>21214</v>
      </c>
      <c r="F2791" s="181">
        <f>IFERROR(VLOOKUP(D2791,'TPMS-auto'!A:J, 10,0), "Not-in-TPMS")</f>
        <v>2569623009</v>
      </c>
      <c r="G2791" s="181" t="str">
        <f>IFERROR(VLOOKUP(D2791,'TPMS-auto'!A:J,6,0),"Not-in-TPMS")</f>
        <v>046708</v>
      </c>
      <c r="H2791" s="6" t="s">
        <v>14676</v>
      </c>
      <c r="I2791" s="2" t="s">
        <v>20766</v>
      </c>
      <c r="J2791" s="3" t="s">
        <v>21091</v>
      </c>
      <c r="K2791" s="3" t="s">
        <v>14679</v>
      </c>
      <c r="L2791" s="3" t="s">
        <v>14680</v>
      </c>
      <c r="M2791" s="13"/>
      <c r="N2791" s="3" t="s">
        <v>14696</v>
      </c>
      <c r="O2791" s="3"/>
      <c r="P2791" s="166"/>
      <c r="Q2791" s="166"/>
      <c r="R2791" s="173"/>
      <c r="S2791" s="167"/>
      <c r="T2791" s="167"/>
      <c r="U2791" s="167"/>
      <c r="V2791" s="173"/>
    </row>
    <row r="2792" spans="1:22" ht="33.75" customHeight="1">
      <c r="A2792" s="15">
        <v>46115</v>
      </c>
      <c r="B2792" s="7">
        <v>46044</v>
      </c>
      <c r="C2792" s="4" t="s">
        <v>19652</v>
      </c>
      <c r="D2792" s="5" t="s">
        <v>19653</v>
      </c>
      <c r="E2792" s="176" t="str">
        <f t="shared" si="132"/>
        <v>46044</v>
      </c>
      <c r="F2792" s="181" t="str">
        <f>IFERROR(VLOOKUP(D2792,'TPMS-auto'!A:J, 10,0), "Not-in-TPMS")</f>
        <v>Not-in-TPMS</v>
      </c>
      <c r="G2792" s="181" t="str">
        <f>IFERROR(VLOOKUP(D2792,'TPMS-auto'!A:J,6,0),"Not-in-TPMS")</f>
        <v>Not-in-TPMS</v>
      </c>
      <c r="H2792" s="6" t="s">
        <v>14676</v>
      </c>
      <c r="I2792" s="2" t="s">
        <v>20778</v>
      </c>
      <c r="J2792" s="3" t="s">
        <v>21092</v>
      </c>
      <c r="K2792" s="3" t="s">
        <v>14679</v>
      </c>
      <c r="L2792" s="3" t="s">
        <v>14680</v>
      </c>
      <c r="M2792" s="13"/>
      <c r="N2792" s="3"/>
      <c r="O2792" s="3"/>
      <c r="P2792" s="166"/>
      <c r="Q2792" s="166"/>
      <c r="R2792" s="173"/>
      <c r="S2792" s="167"/>
      <c r="T2792" s="167"/>
      <c r="U2792" s="167"/>
      <c r="V2792" s="173"/>
    </row>
    <row r="2793" spans="1:22" ht="33.75" customHeight="1">
      <c r="A2793" s="15">
        <v>46115</v>
      </c>
      <c r="B2793" s="7">
        <v>46927</v>
      </c>
      <c r="C2793" s="4" t="s">
        <v>21093</v>
      </c>
      <c r="D2793" s="5" t="s">
        <v>21094</v>
      </c>
      <c r="E2793" s="176" t="str">
        <f t="shared" si="132"/>
        <v>46927</v>
      </c>
      <c r="F2793" s="181" t="str">
        <f>IFERROR(VLOOKUP(D2793,'TPMS-auto'!A:J, 10,0), "Not-in-TPMS")</f>
        <v>Not-in-TPMS</v>
      </c>
      <c r="G2793" s="181" t="str">
        <f>IFERROR(VLOOKUP(D2793,'TPMS-auto'!A:J,6,0),"Not-in-TPMS")</f>
        <v>Not-in-TPMS</v>
      </c>
      <c r="H2793" s="6" t="s">
        <v>14676</v>
      </c>
      <c r="I2793" s="2"/>
      <c r="J2793" s="3" t="s">
        <v>20066</v>
      </c>
      <c r="K2793" s="3" t="s">
        <v>14679</v>
      </c>
      <c r="L2793" s="3" t="s">
        <v>14680</v>
      </c>
      <c r="M2793" s="13"/>
      <c r="N2793" s="3"/>
      <c r="O2793" s="3"/>
      <c r="P2793" s="166"/>
      <c r="Q2793" s="166"/>
      <c r="R2793" s="173"/>
      <c r="S2793" s="167"/>
      <c r="T2793" s="167"/>
      <c r="U2793" s="167"/>
      <c r="V2793" s="173"/>
    </row>
    <row r="2794" spans="1:22" ht="33.75" customHeight="1">
      <c r="A2794" s="15">
        <v>46115</v>
      </c>
      <c r="B2794" s="7">
        <v>21793</v>
      </c>
      <c r="C2794" s="4" t="s">
        <v>20921</v>
      </c>
      <c r="D2794" s="5" t="s">
        <v>16447</v>
      </c>
      <c r="E2794" s="176" t="str">
        <f t="shared" si="132"/>
        <v>21793</v>
      </c>
      <c r="F2794" s="181">
        <f>IFERROR(VLOOKUP(D2794,'TPMS-auto'!A:J, 10,0), "Not-in-TPMS")</f>
        <v>2108950725</v>
      </c>
      <c r="G2794" s="181" t="str">
        <f>IFERROR(VLOOKUP(D2794,'TPMS-auto'!A:J,6,0),"Not-in-TPMS")</f>
        <v>061686</v>
      </c>
      <c r="H2794" s="6">
        <v>46108</v>
      </c>
      <c r="I2794" s="11" t="s">
        <v>18003</v>
      </c>
      <c r="J2794" s="3" t="s">
        <v>19955</v>
      </c>
      <c r="K2794" s="3" t="s">
        <v>14679</v>
      </c>
      <c r="L2794" s="3" t="s">
        <v>14680</v>
      </c>
      <c r="M2794" s="13"/>
      <c r="N2794" s="3"/>
      <c r="O2794" s="3"/>
      <c r="P2794" s="166"/>
      <c r="Q2794" s="166"/>
      <c r="R2794" s="173"/>
      <c r="S2794" s="167"/>
      <c r="T2794" s="167"/>
      <c r="U2794" s="167"/>
      <c r="V2794" s="173"/>
    </row>
    <row r="2795" spans="1:22" ht="33.75" customHeight="1">
      <c r="A2795" s="15">
        <v>46115</v>
      </c>
      <c r="B2795" s="7">
        <v>36478</v>
      </c>
      <c r="C2795" s="4" t="s">
        <v>18444</v>
      </c>
      <c r="D2795" s="5" t="s">
        <v>16330</v>
      </c>
      <c r="E2795" s="176" t="str">
        <f t="shared" si="132"/>
        <v>36478</v>
      </c>
      <c r="F2795" s="181">
        <f>IFERROR(VLOOKUP(D2795,'TPMS-auto'!A:J, 10,0), "Not-in-TPMS")</f>
        <v>8047505698</v>
      </c>
      <c r="G2795" s="181" t="str">
        <f>IFERROR(VLOOKUP(D2795,'TPMS-auto'!A:J,6,0),"Not-in-TPMS")</f>
        <v>036478</v>
      </c>
      <c r="H2795" s="6" t="s">
        <v>14676</v>
      </c>
      <c r="I2795" s="2" t="s">
        <v>21095</v>
      </c>
      <c r="J2795" s="3" t="s">
        <v>21096</v>
      </c>
      <c r="K2795" s="3" t="s">
        <v>14679</v>
      </c>
      <c r="L2795" s="3" t="s">
        <v>14680</v>
      </c>
      <c r="M2795" s="13"/>
      <c r="N2795" s="3"/>
      <c r="O2795" s="3"/>
      <c r="P2795" s="166"/>
      <c r="Q2795" s="166"/>
      <c r="R2795" s="173"/>
      <c r="S2795" s="167"/>
      <c r="T2795" s="167"/>
      <c r="U2795" s="167"/>
      <c r="V2795" s="173"/>
    </row>
    <row r="2796" spans="1:22" ht="33.75" customHeight="1">
      <c r="A2796" s="15">
        <v>46115</v>
      </c>
      <c r="B2796" s="7">
        <v>61027</v>
      </c>
      <c r="C2796" s="4" t="s">
        <v>18994</v>
      </c>
      <c r="D2796" s="5" t="s">
        <v>18995</v>
      </c>
      <c r="E2796" s="176" t="str">
        <f t="shared" si="132"/>
        <v>61027</v>
      </c>
      <c r="F2796" s="181" t="str">
        <f>IFERROR(VLOOKUP(D2796,'TPMS-auto'!A:J, 10,0), "Not-in-TPMS")</f>
        <v>Not-in-TPMS</v>
      </c>
      <c r="G2796" s="181" t="str">
        <f>IFERROR(VLOOKUP(D2796,'TPMS-auto'!A:J,6,0),"Not-in-TPMS")</f>
        <v>Not-in-TPMS</v>
      </c>
      <c r="H2796" s="6" t="s">
        <v>14676</v>
      </c>
      <c r="I2796" s="2" t="s">
        <v>15556</v>
      </c>
      <c r="J2796" s="3" t="s">
        <v>21097</v>
      </c>
      <c r="K2796" s="3" t="s">
        <v>14679</v>
      </c>
      <c r="L2796" s="3" t="s">
        <v>14680</v>
      </c>
      <c r="M2796" s="13"/>
      <c r="N2796" s="3"/>
      <c r="O2796" s="3"/>
      <c r="P2796" s="166"/>
      <c r="Q2796" s="166"/>
      <c r="R2796" s="173"/>
      <c r="S2796" s="167"/>
      <c r="T2796" s="167"/>
      <c r="U2796" s="167"/>
      <c r="V2796" s="173"/>
    </row>
    <row r="2797" spans="1:22" ht="33.75" customHeight="1">
      <c r="A2797" s="15">
        <v>46115</v>
      </c>
      <c r="B2797" s="7">
        <v>46911</v>
      </c>
      <c r="C2797" s="4" t="s">
        <v>21098</v>
      </c>
      <c r="D2797" s="5" t="s">
        <v>11949</v>
      </c>
      <c r="E2797" s="176" t="str">
        <f>TRIM(B2797)</f>
        <v>46911</v>
      </c>
      <c r="F2797" s="181">
        <f>IFERROR(VLOOKUP(D2797,'TPMS-auto'!A:J, 10,0), "Not-in-TPMS")</f>
        <v>9012648616</v>
      </c>
      <c r="G2797" s="181" t="str">
        <f>IFERROR(VLOOKUP(D2797,'TPMS-auto'!A:J,6,0),"Not-in-TPMS")</f>
        <v>046911</v>
      </c>
      <c r="H2797" s="6" t="s">
        <v>14676</v>
      </c>
      <c r="I2797" s="2" t="s">
        <v>21099</v>
      </c>
      <c r="J2797" s="3" t="s">
        <v>21100</v>
      </c>
      <c r="K2797" s="3" t="s">
        <v>14679</v>
      </c>
      <c r="L2797" s="3" t="s">
        <v>14680</v>
      </c>
      <c r="M2797" s="13"/>
      <c r="N2797" s="3"/>
      <c r="O2797" s="3"/>
      <c r="P2797" s="166"/>
      <c r="Q2797" s="166"/>
      <c r="R2797" s="173"/>
      <c r="S2797" s="167"/>
      <c r="T2797" s="167"/>
      <c r="U2797" s="167"/>
      <c r="V2797" s="173"/>
    </row>
    <row r="2798" spans="1:22" ht="33.75" customHeight="1">
      <c r="A2798" s="15">
        <v>46115</v>
      </c>
      <c r="B2798" s="7">
        <v>36324</v>
      </c>
      <c r="C2798" s="4" t="s">
        <v>20371</v>
      </c>
      <c r="D2798" s="5" t="s">
        <v>20372</v>
      </c>
      <c r="E2798" s="176" t="str">
        <f t="shared" si="132"/>
        <v>36324</v>
      </c>
      <c r="F2798" s="181" t="str">
        <f>IFERROR(VLOOKUP(D2798,'TPMS-auto'!A:J, 10,0), "Not-in-TPMS")</f>
        <v>Not-in-TPMS</v>
      </c>
      <c r="G2798" s="181" t="str">
        <f>IFERROR(VLOOKUP(D2798,'TPMS-auto'!A:J,6,0),"Not-in-TPMS")</f>
        <v>Not-in-TPMS</v>
      </c>
      <c r="H2798" s="6" t="s">
        <v>14676</v>
      </c>
      <c r="I2798" s="2" t="s">
        <v>21101</v>
      </c>
      <c r="J2798" s="3" t="s">
        <v>21102</v>
      </c>
      <c r="K2798" s="3" t="s">
        <v>14679</v>
      </c>
      <c r="L2798" s="3" t="s">
        <v>14680</v>
      </c>
      <c r="M2798" s="13"/>
      <c r="N2798" s="3"/>
      <c r="O2798" s="3"/>
      <c r="P2798" s="166"/>
      <c r="Q2798" s="166"/>
      <c r="R2798" s="173"/>
      <c r="S2798" s="167"/>
      <c r="T2798" s="167"/>
      <c r="U2798" s="167"/>
      <c r="V2798" s="173"/>
    </row>
    <row r="2799" spans="1:22" ht="33.75" customHeight="1">
      <c r="A2799" s="15">
        <v>46115</v>
      </c>
      <c r="B2799" s="7">
        <v>23159</v>
      </c>
      <c r="C2799" s="4" t="s">
        <v>19530</v>
      </c>
      <c r="D2799" s="5" t="s">
        <v>19531</v>
      </c>
      <c r="E2799" s="176" t="str">
        <f t="shared" si="132"/>
        <v>23159</v>
      </c>
      <c r="F2799" s="181">
        <f>IFERROR(VLOOKUP(D2799,'TPMS-auto'!A:J, 10,0), "Not-in-TPMS")</f>
        <v>8507163097</v>
      </c>
      <c r="G2799" s="181" t="str">
        <f>IFERROR(VLOOKUP(D2799,'TPMS-auto'!A:J,6,0),"Not-in-TPMS")</f>
        <v>023159</v>
      </c>
      <c r="H2799" s="6" t="s">
        <v>14676</v>
      </c>
      <c r="I2799" s="2" t="s">
        <v>21103</v>
      </c>
      <c r="J2799" s="3" t="s">
        <v>21104</v>
      </c>
      <c r="K2799" s="3" t="s">
        <v>14679</v>
      </c>
      <c r="L2799" s="3" t="s">
        <v>14680</v>
      </c>
      <c r="M2799" s="13"/>
      <c r="N2799" s="3"/>
      <c r="O2799" s="3"/>
      <c r="P2799" s="166"/>
      <c r="Q2799" s="166"/>
      <c r="R2799" s="173"/>
      <c r="S2799" s="167"/>
      <c r="T2799" s="167"/>
      <c r="U2799" s="167"/>
      <c r="V2799" s="173"/>
    </row>
    <row r="2800" spans="1:22" ht="33.75" customHeight="1">
      <c r="A2800" s="15">
        <v>46115</v>
      </c>
      <c r="B2800" s="7">
        <v>46896</v>
      </c>
      <c r="C2800" s="4" t="s">
        <v>20783</v>
      </c>
      <c r="D2800" s="5" t="s">
        <v>20784</v>
      </c>
      <c r="E2800" s="176" t="str">
        <f t="shared" si="132"/>
        <v>46896</v>
      </c>
      <c r="F2800" s="181" t="str">
        <f>IFERROR(VLOOKUP(D2800,'TPMS-auto'!A:J, 10,0), "Not-in-TPMS")</f>
        <v>Not-in-TPMS</v>
      </c>
      <c r="G2800" s="181" t="str">
        <f>IFERROR(VLOOKUP(D2800,'TPMS-auto'!A:J,6,0),"Not-in-TPMS")</f>
        <v>Not-in-TPMS</v>
      </c>
      <c r="H2800" s="6" t="s">
        <v>14676</v>
      </c>
      <c r="I2800" s="2" t="s">
        <v>20810</v>
      </c>
      <c r="J2800" s="3" t="s">
        <v>21105</v>
      </c>
      <c r="K2800" s="3" t="s">
        <v>14679</v>
      </c>
      <c r="L2800" s="3" t="s">
        <v>14680</v>
      </c>
      <c r="M2800" s="13"/>
      <c r="N2800" s="3"/>
      <c r="O2800" s="3"/>
      <c r="P2800" s="166"/>
      <c r="Q2800" s="166"/>
      <c r="R2800" s="173"/>
      <c r="S2800" s="167"/>
      <c r="T2800" s="167"/>
      <c r="U2800" s="167"/>
      <c r="V2800" s="173"/>
    </row>
    <row r="2801" spans="1:22" ht="33.75" customHeight="1">
      <c r="A2801" s="15">
        <v>46115</v>
      </c>
      <c r="B2801" s="7">
        <v>46210</v>
      </c>
      <c r="C2801" s="4" t="s">
        <v>17826</v>
      </c>
      <c r="D2801" s="5" t="s">
        <v>16106</v>
      </c>
      <c r="E2801" s="176" t="str">
        <f t="shared" si="132"/>
        <v>46210</v>
      </c>
      <c r="F2801" s="181">
        <f>IFERROR(VLOOKUP(D2801,'TPMS-auto'!A:J, 10,0), "Not-in-TPMS")</f>
        <v>5122281385</v>
      </c>
      <c r="G2801" s="181" t="str">
        <f>IFERROR(VLOOKUP(D2801,'TPMS-auto'!A:J,6,0),"Not-in-TPMS")</f>
        <v>046210</v>
      </c>
      <c r="H2801" s="6">
        <v>46108</v>
      </c>
      <c r="I2801" s="2" t="s">
        <v>16473</v>
      </c>
      <c r="J2801" s="3" t="s">
        <v>20920</v>
      </c>
      <c r="K2801" s="3" t="s">
        <v>14679</v>
      </c>
      <c r="L2801" s="3" t="s">
        <v>14680</v>
      </c>
      <c r="M2801" s="13"/>
      <c r="N2801" s="3"/>
      <c r="O2801" s="3"/>
      <c r="P2801" s="166"/>
      <c r="Q2801" s="166"/>
      <c r="R2801" s="173"/>
      <c r="S2801" s="167"/>
      <c r="T2801" s="167"/>
      <c r="U2801" s="167"/>
      <c r="V2801" s="173"/>
    </row>
    <row r="2802" spans="1:22" ht="33.75" customHeight="1">
      <c r="A2802" s="15">
        <v>46115</v>
      </c>
      <c r="B2802" s="7">
        <v>24117</v>
      </c>
      <c r="C2802" s="4" t="s">
        <v>21106</v>
      </c>
      <c r="D2802" s="5"/>
      <c r="E2802" s="176" t="str">
        <f t="shared" si="132"/>
        <v>24117</v>
      </c>
      <c r="F2802" s="181" t="str">
        <f>IFERROR(VLOOKUP(D2802,'TPMS-auto'!A:J, 10,0), "Not-in-TPMS")</f>
        <v>Not-in-TPMS</v>
      </c>
      <c r="G2802" s="181" t="str">
        <f>IFERROR(VLOOKUP(D2802,'TPMS-auto'!A:J,6,0),"Not-in-TPMS")</f>
        <v>Not-in-TPMS</v>
      </c>
      <c r="H2802" s="6" t="s">
        <v>14676</v>
      </c>
      <c r="I2802" s="2" t="s">
        <v>21107</v>
      </c>
      <c r="J2802" s="3" t="s">
        <v>21108</v>
      </c>
      <c r="K2802" s="3" t="s">
        <v>14679</v>
      </c>
      <c r="L2802" s="3" t="s">
        <v>14680</v>
      </c>
      <c r="M2802" s="13"/>
      <c r="N2802" s="3"/>
      <c r="O2802" s="3"/>
      <c r="P2802" s="166"/>
      <c r="Q2802" s="166"/>
      <c r="R2802" s="173"/>
      <c r="S2802" s="167"/>
      <c r="T2802" s="167"/>
      <c r="U2802" s="167"/>
      <c r="V2802" s="173"/>
    </row>
    <row r="2803" spans="1:22" ht="33.75" customHeight="1">
      <c r="A2803" s="15">
        <v>46115</v>
      </c>
      <c r="B2803" s="7">
        <v>61213</v>
      </c>
      <c r="C2803" s="4" t="s">
        <v>21109</v>
      </c>
      <c r="D2803" s="5" t="s">
        <v>1730</v>
      </c>
      <c r="E2803" s="176" t="str">
        <f t="shared" si="132"/>
        <v>61213</v>
      </c>
      <c r="F2803" s="181">
        <f>IFERROR(VLOOKUP(D2803,'TPMS-auto'!A:J, 10,0), "Not-in-TPMS")</f>
        <v>9405006238</v>
      </c>
      <c r="G2803" s="181" t="str">
        <f>IFERROR(VLOOKUP(D2803,'TPMS-auto'!A:J,6,0),"Not-in-TPMS")</f>
        <v>061213</v>
      </c>
      <c r="H2803" s="6" t="s">
        <v>14676</v>
      </c>
      <c r="I2803" s="2" t="s">
        <v>21110</v>
      </c>
      <c r="J2803" s="3" t="s">
        <v>21111</v>
      </c>
      <c r="K2803" s="3" t="s">
        <v>14679</v>
      </c>
      <c r="L2803" s="3" t="s">
        <v>14680</v>
      </c>
      <c r="M2803" s="13"/>
      <c r="N2803" s="3"/>
      <c r="O2803" s="3"/>
      <c r="P2803" s="166"/>
      <c r="Q2803" s="166"/>
      <c r="R2803" s="173"/>
      <c r="S2803" s="167"/>
      <c r="T2803" s="167"/>
      <c r="U2803" s="167"/>
      <c r="V2803" s="173"/>
    </row>
    <row r="2804" spans="1:22" ht="33.75" customHeight="1">
      <c r="A2804" s="15">
        <v>46115</v>
      </c>
      <c r="B2804" s="7">
        <v>47374</v>
      </c>
      <c r="C2804" s="4" t="s">
        <v>15214</v>
      </c>
      <c r="D2804" s="5" t="s">
        <v>15215</v>
      </c>
      <c r="E2804" s="176" t="str">
        <f t="shared" si="132"/>
        <v>47374</v>
      </c>
      <c r="F2804" s="181">
        <f>IFERROR(VLOOKUP(D2804,'TPMS-auto'!A:J, 10,0), "Not-in-TPMS")</f>
        <v>7039530251</v>
      </c>
      <c r="G2804" s="181" t="str">
        <f>IFERROR(VLOOKUP(D2804,'TPMS-auto'!A:J,6,0),"Not-in-TPMS")</f>
        <v>047374</v>
      </c>
      <c r="H2804" s="6" t="s">
        <v>14676</v>
      </c>
      <c r="I2804" s="2" t="s">
        <v>15216</v>
      </c>
      <c r="J2804" s="3" t="s">
        <v>21112</v>
      </c>
      <c r="K2804" s="3" t="s">
        <v>14679</v>
      </c>
      <c r="L2804" s="3" t="s">
        <v>14680</v>
      </c>
      <c r="M2804" s="13"/>
      <c r="N2804" s="3"/>
      <c r="O2804" s="3"/>
      <c r="P2804" s="166"/>
      <c r="Q2804" s="166"/>
      <c r="R2804" s="173"/>
      <c r="S2804" s="167"/>
      <c r="T2804" s="167"/>
      <c r="U2804" s="167"/>
      <c r="V2804" s="173"/>
    </row>
    <row r="2805" spans="1:22" ht="33.75" customHeight="1">
      <c r="A2805" s="15">
        <v>46118</v>
      </c>
      <c r="B2805" s="7">
        <v>24056</v>
      </c>
      <c r="C2805" s="4" t="s">
        <v>20927</v>
      </c>
      <c r="D2805" s="5" t="s">
        <v>12305</v>
      </c>
      <c r="E2805" s="176" t="str">
        <f t="shared" si="132"/>
        <v>24056</v>
      </c>
      <c r="F2805" s="181">
        <f>IFERROR(VLOOKUP(D2805,'TPMS-auto'!A:J, 10,0), "Not-in-TPMS")</f>
        <v>9094026031</v>
      </c>
      <c r="G2805" s="181" t="str">
        <f>IFERROR(VLOOKUP(D2805,'TPMS-auto'!A:J,6,0),"Not-in-TPMS")</f>
        <v>024056</v>
      </c>
      <c r="H2805" s="6">
        <v>46111</v>
      </c>
      <c r="I2805" s="2" t="s">
        <v>19024</v>
      </c>
      <c r="J2805" s="3" t="s">
        <v>20417</v>
      </c>
      <c r="K2805" s="3" t="s">
        <v>15451</v>
      </c>
      <c r="L2805" s="3" t="s">
        <v>14680</v>
      </c>
      <c r="M2805" s="13"/>
      <c r="N2805" s="3"/>
      <c r="O2805" s="3"/>
      <c r="P2805" s="166"/>
      <c r="Q2805" s="166"/>
      <c r="R2805" s="173"/>
      <c r="S2805" s="167"/>
      <c r="T2805" s="167"/>
      <c r="U2805" s="167"/>
      <c r="V2805" s="173"/>
    </row>
    <row r="2806" spans="1:22" ht="33.75" customHeight="1">
      <c r="A2806" s="15">
        <v>46118</v>
      </c>
      <c r="B2806" s="7">
        <v>36434</v>
      </c>
      <c r="C2806" s="4" t="s">
        <v>20946</v>
      </c>
      <c r="D2806" s="5" t="s">
        <v>20947</v>
      </c>
      <c r="E2806" s="176" t="str">
        <f t="shared" si="132"/>
        <v>36434</v>
      </c>
      <c r="F2806" s="181">
        <f>IFERROR(VLOOKUP(D2806,'TPMS-auto'!A:J, 10,0), "Not-in-TPMS")</f>
        <v>8604367351</v>
      </c>
      <c r="G2806" s="181" t="str">
        <f>IFERROR(VLOOKUP(D2806,'TPMS-auto'!A:J,6,0),"Not-in-TPMS")</f>
        <v>036434</v>
      </c>
      <c r="H2806" s="6">
        <v>46111</v>
      </c>
      <c r="I2806" s="2" t="s">
        <v>21113</v>
      </c>
      <c r="J2806" s="3" t="s">
        <v>21114</v>
      </c>
      <c r="K2806" s="3" t="s">
        <v>15451</v>
      </c>
      <c r="L2806" s="3" t="s">
        <v>14680</v>
      </c>
      <c r="M2806" s="13"/>
      <c r="N2806" s="3"/>
      <c r="O2806" s="3"/>
      <c r="P2806" s="166"/>
      <c r="Q2806" s="166"/>
      <c r="R2806" s="173"/>
      <c r="S2806" s="167"/>
      <c r="T2806" s="167"/>
      <c r="U2806" s="167"/>
      <c r="V2806" s="173"/>
    </row>
    <row r="2807" spans="1:22" ht="33.75" customHeight="1">
      <c r="A2807" s="15">
        <v>46118</v>
      </c>
      <c r="B2807" s="7">
        <v>21280</v>
      </c>
      <c r="C2807" s="4" t="s">
        <v>21115</v>
      </c>
      <c r="D2807" s="5" t="s">
        <v>21116</v>
      </c>
      <c r="E2807" s="176" t="str">
        <f t="shared" si="132"/>
        <v>21280</v>
      </c>
      <c r="F2807" s="181">
        <f>IFERROR(VLOOKUP(D2807,'TPMS-auto'!A:J, 10,0), "Not-in-TPMS")</f>
        <v>3465782361</v>
      </c>
      <c r="G2807" s="181" t="str">
        <f>IFERROR(VLOOKUP(D2807,'TPMS-auto'!A:J,6,0),"Not-in-TPMS")</f>
        <v>021280</v>
      </c>
      <c r="H2807" s="6" t="s">
        <v>14676</v>
      </c>
      <c r="I2807" s="2" t="s">
        <v>21117</v>
      </c>
      <c r="J2807" s="3" t="s">
        <v>21118</v>
      </c>
      <c r="K2807" s="3" t="s">
        <v>15451</v>
      </c>
      <c r="L2807" s="3" t="s">
        <v>14680</v>
      </c>
      <c r="M2807" s="13"/>
      <c r="N2807" s="3"/>
      <c r="O2807" s="3"/>
      <c r="P2807" s="166"/>
      <c r="Q2807" s="166"/>
      <c r="R2807" s="173"/>
      <c r="S2807" s="167"/>
      <c r="T2807" s="167"/>
      <c r="U2807" s="167"/>
      <c r="V2807" s="173"/>
    </row>
    <row r="2808" spans="1:22" ht="33.75" customHeight="1">
      <c r="A2808" s="15">
        <v>46118</v>
      </c>
      <c r="B2808" s="7">
        <v>47086</v>
      </c>
      <c r="C2808" s="4" t="s">
        <v>19613</v>
      </c>
      <c r="D2808" s="5" t="s">
        <v>16035</v>
      </c>
      <c r="E2808" s="176" t="str">
        <f t="shared" si="132"/>
        <v>47086</v>
      </c>
      <c r="F2808" s="181">
        <f>IFERROR(VLOOKUP(D2808,'TPMS-auto'!A:J, 10,0), "Not-in-TPMS")</f>
        <v>5857380613</v>
      </c>
      <c r="G2808" s="181" t="str">
        <f>IFERROR(VLOOKUP(D2808,'TPMS-auto'!A:J,6,0),"Not-in-TPMS")</f>
        <v>047086</v>
      </c>
      <c r="H2808" s="6" t="s">
        <v>14676</v>
      </c>
      <c r="I2808" s="2" t="s">
        <v>21119</v>
      </c>
      <c r="J2808" s="3" t="s">
        <v>21120</v>
      </c>
      <c r="K2808" s="3" t="s">
        <v>15451</v>
      </c>
      <c r="L2808" s="3" t="s">
        <v>14680</v>
      </c>
      <c r="M2808" s="13"/>
      <c r="N2808" s="3"/>
      <c r="O2808" s="3"/>
      <c r="P2808" s="166"/>
      <c r="Q2808" s="166"/>
      <c r="R2808" s="173"/>
      <c r="S2808" s="167"/>
      <c r="T2808" s="167"/>
      <c r="U2808" s="167"/>
      <c r="V2808" s="173"/>
    </row>
    <row r="2809" spans="1:22" ht="33.75" customHeight="1">
      <c r="A2809" s="15">
        <v>46118</v>
      </c>
      <c r="B2809" s="7">
        <v>21371</v>
      </c>
      <c r="C2809" s="4"/>
      <c r="D2809" s="5"/>
      <c r="E2809" s="176" t="str">
        <f t="shared" si="132"/>
        <v>21371</v>
      </c>
      <c r="F2809" s="181" t="str">
        <f>IFERROR(VLOOKUP(D2809,'TPMS-auto'!A:J, 10,0), "Not-in-TPMS")</f>
        <v>Not-in-TPMS</v>
      </c>
      <c r="G2809" s="181" t="str">
        <f>IFERROR(VLOOKUP(D2809,'TPMS-auto'!A:J,6,0),"Not-in-TPMS")</f>
        <v>Not-in-TPMS</v>
      </c>
      <c r="H2809" s="6"/>
      <c r="I2809" s="2"/>
      <c r="J2809" s="3"/>
      <c r="K2809" s="3"/>
      <c r="L2809" s="3"/>
      <c r="M2809" s="13"/>
      <c r="N2809" s="3"/>
      <c r="O2809" s="3"/>
      <c r="P2809" s="166"/>
      <c r="Q2809" s="166"/>
      <c r="R2809" s="173"/>
      <c r="S2809" s="167"/>
      <c r="T2809" s="167"/>
      <c r="U2809" s="167"/>
      <c r="V2809" s="173"/>
    </row>
    <row r="2810" spans="1:22" ht="33.75" customHeight="1">
      <c r="A2810" s="15">
        <v>46118</v>
      </c>
      <c r="B2810" s="7">
        <v>36488</v>
      </c>
      <c r="C2810" s="4" t="s">
        <v>15918</v>
      </c>
      <c r="D2810" s="5" t="s">
        <v>14975</v>
      </c>
      <c r="E2810" s="176" t="str">
        <f t="shared" ref="E2810:E2873" si="134">TRIM(B2810)</f>
        <v>36488</v>
      </c>
      <c r="F2810" s="181">
        <f>IFERROR(VLOOKUP(D2810,'TPMS-auto'!A:J, 10,0), "Not-in-TPMS")</f>
        <v>8508241426</v>
      </c>
      <c r="G2810" s="181" t="str">
        <f>IFERROR(VLOOKUP(D2810,'TPMS-auto'!A:J,6,0),"Not-in-TPMS")</f>
        <v>036488</v>
      </c>
      <c r="H2810" s="6">
        <v>46059</v>
      </c>
      <c r="I2810" s="2" t="s">
        <v>16696</v>
      </c>
      <c r="J2810" s="3" t="s">
        <v>21121</v>
      </c>
      <c r="K2810" s="3" t="s">
        <v>15451</v>
      </c>
      <c r="L2810" s="3" t="s">
        <v>14680</v>
      </c>
      <c r="M2810" s="13"/>
      <c r="N2810" s="3"/>
      <c r="O2810" s="3"/>
      <c r="P2810" s="166"/>
      <c r="Q2810" s="166"/>
      <c r="R2810" s="173"/>
      <c r="S2810" s="167"/>
      <c r="T2810" s="167"/>
      <c r="U2810" s="167"/>
      <c r="V2810" s="173"/>
    </row>
    <row r="2811" spans="1:22" ht="33.75" customHeight="1">
      <c r="A2811" s="15">
        <v>46118</v>
      </c>
      <c r="B2811" s="7">
        <v>61805</v>
      </c>
      <c r="C2811" s="4" t="s">
        <v>18286</v>
      </c>
      <c r="D2811" s="5" t="s">
        <v>18287</v>
      </c>
      <c r="E2811" s="176" t="str">
        <f t="shared" si="134"/>
        <v>61805</v>
      </c>
      <c r="F2811" s="181">
        <f>IFERROR(VLOOKUP(D2811,'TPMS-auto'!A:J, 10,0), "Not-in-TPMS")</f>
        <v>2162996289</v>
      </c>
      <c r="G2811" s="181" t="str">
        <f>IFERROR(VLOOKUP(D2811,'TPMS-auto'!A:J,6,0),"Not-in-TPMS")</f>
        <v>061805</v>
      </c>
      <c r="H2811" s="6" t="s">
        <v>14676</v>
      </c>
      <c r="I2811" s="2" t="s">
        <v>21122</v>
      </c>
      <c r="J2811" s="3" t="s">
        <v>19309</v>
      </c>
      <c r="K2811" s="3" t="s">
        <v>15451</v>
      </c>
      <c r="L2811" s="3" t="s">
        <v>14680</v>
      </c>
      <c r="M2811" s="13"/>
      <c r="N2811" s="3"/>
      <c r="O2811" s="3"/>
      <c r="P2811" s="166"/>
      <c r="Q2811" s="166"/>
      <c r="R2811" s="173"/>
      <c r="S2811" s="167"/>
      <c r="T2811" s="167"/>
      <c r="U2811" s="167"/>
      <c r="V2811" s="173"/>
    </row>
    <row r="2812" spans="1:22" ht="33.75" customHeight="1">
      <c r="A2812" s="15">
        <v>46118</v>
      </c>
      <c r="B2812" s="7">
        <v>36354</v>
      </c>
      <c r="C2812" s="4" t="s">
        <v>19683</v>
      </c>
      <c r="D2812" s="5" t="s">
        <v>17477</v>
      </c>
      <c r="E2812" s="176" t="str">
        <f t="shared" si="134"/>
        <v>36354</v>
      </c>
      <c r="F2812" s="181"/>
      <c r="G2812" s="181"/>
      <c r="H2812" s="6">
        <v>46105</v>
      </c>
      <c r="I2812" s="2" t="s">
        <v>20100</v>
      </c>
      <c r="J2812" s="3" t="s">
        <v>20550</v>
      </c>
      <c r="K2812" s="3" t="s">
        <v>15451</v>
      </c>
      <c r="L2812" s="3" t="s">
        <v>14680</v>
      </c>
      <c r="M2812" s="13"/>
      <c r="N2812" s="3"/>
      <c r="O2812" s="3"/>
      <c r="P2812" s="166"/>
      <c r="Q2812" s="166"/>
      <c r="R2812" s="173"/>
      <c r="S2812" s="167"/>
      <c r="T2812" s="167"/>
      <c r="U2812" s="167"/>
      <c r="V2812" s="173"/>
    </row>
    <row r="2813" spans="1:22" ht="33.75" customHeight="1">
      <c r="A2813" s="15">
        <v>46118</v>
      </c>
      <c r="B2813" s="7">
        <v>46127</v>
      </c>
      <c r="C2813" s="4" t="s">
        <v>20123</v>
      </c>
      <c r="D2813" s="5" t="s">
        <v>9835</v>
      </c>
      <c r="E2813" s="176" t="str">
        <f t="shared" si="134"/>
        <v>46127</v>
      </c>
      <c r="F2813" s="181">
        <f>IFERROR(VLOOKUP(D2813,'TPMS-auto'!A:J, 10,0), "Not-in-TPMS")</f>
        <v>7347568064</v>
      </c>
      <c r="G2813" s="181" t="str">
        <f>IFERROR(VLOOKUP(D2813,'TPMS-auto'!A:J,6,0),"Not-in-TPMS")</f>
        <v>046127</v>
      </c>
      <c r="H2813" s="6">
        <v>46097</v>
      </c>
      <c r="I2813" s="2" t="s">
        <v>20633</v>
      </c>
      <c r="J2813" s="3" t="s">
        <v>20634</v>
      </c>
      <c r="K2813" s="3" t="s">
        <v>14679</v>
      </c>
      <c r="L2813" s="3" t="s">
        <v>14680</v>
      </c>
      <c r="M2813" s="13"/>
      <c r="N2813" s="3"/>
      <c r="O2813" s="3"/>
      <c r="P2813" s="166"/>
      <c r="Q2813" s="166"/>
      <c r="R2813" s="173"/>
      <c r="S2813" s="167"/>
      <c r="T2813" s="167"/>
      <c r="U2813" s="167"/>
      <c r="V2813" s="173"/>
    </row>
    <row r="2814" spans="1:22" ht="33.75" customHeight="1">
      <c r="A2814" s="15">
        <v>46118</v>
      </c>
      <c r="B2814" s="7">
        <v>36371</v>
      </c>
      <c r="C2814" s="4" t="s">
        <v>21123</v>
      </c>
      <c r="D2814" s="5" t="s">
        <v>21124</v>
      </c>
      <c r="E2814" s="176" t="str">
        <f t="shared" si="134"/>
        <v>36371</v>
      </c>
      <c r="F2814" s="181">
        <f>IFERROR(VLOOKUP(D2814,'TPMS-auto'!A:J, 10,0), "Not-in-TPMS")</f>
        <v>7018619608</v>
      </c>
      <c r="G2814" s="181" t="str">
        <f>IFERROR(VLOOKUP(D2814,'TPMS-auto'!A:J,6,0),"Not-in-TPMS")</f>
        <v>036371</v>
      </c>
      <c r="H2814" s="6">
        <v>46111</v>
      </c>
      <c r="I2814" s="2" t="s">
        <v>21125</v>
      </c>
      <c r="J2814" s="235" t="s">
        <v>21126</v>
      </c>
      <c r="K2814" s="3" t="s">
        <v>14679</v>
      </c>
      <c r="L2814" s="3" t="s">
        <v>14680</v>
      </c>
      <c r="M2814" s="13"/>
      <c r="N2814" s="3"/>
      <c r="O2814" s="3"/>
      <c r="P2814" s="166"/>
      <c r="Q2814" s="166"/>
      <c r="R2814" s="173"/>
      <c r="S2814" s="167"/>
      <c r="T2814" s="167"/>
      <c r="U2814" s="167"/>
      <c r="V2814" s="173"/>
    </row>
    <row r="2815" spans="1:22" ht="33.75" customHeight="1">
      <c r="A2815" s="15">
        <v>46118</v>
      </c>
      <c r="B2815" s="7">
        <v>61015</v>
      </c>
      <c r="C2815" s="4" t="s">
        <v>20942</v>
      </c>
      <c r="D2815" s="5" t="s">
        <v>2193</v>
      </c>
      <c r="E2815" s="176" t="str">
        <f t="shared" si="134"/>
        <v>61015</v>
      </c>
      <c r="F2815" s="181">
        <f>IFERROR(VLOOKUP(D2815,'TPMS-auto'!A:J, 10,0), "Not-in-TPMS")</f>
        <v>7249536540</v>
      </c>
      <c r="G2815" s="181" t="str">
        <f>IFERROR(VLOOKUP(D2815,'TPMS-auto'!A:J,6,0),"Not-in-TPMS")</f>
        <v>061016</v>
      </c>
      <c r="H2815" s="6" t="s">
        <v>14676</v>
      </c>
      <c r="I2815" s="2"/>
      <c r="J2815" s="3"/>
      <c r="K2815" s="3"/>
      <c r="L2815" s="3"/>
      <c r="M2815" s="13"/>
      <c r="N2815" s="3"/>
      <c r="O2815" s="3"/>
      <c r="P2815" s="166"/>
      <c r="Q2815" s="166"/>
      <c r="R2815" s="173"/>
      <c r="S2815" s="167"/>
      <c r="T2815" s="167"/>
      <c r="U2815" s="167"/>
      <c r="V2815" s="173"/>
    </row>
    <row r="2816" spans="1:22" ht="33.75" customHeight="1">
      <c r="A2816" s="15">
        <v>46118</v>
      </c>
      <c r="B2816" s="7">
        <v>21838</v>
      </c>
      <c r="C2816" s="4" t="s">
        <v>21127</v>
      </c>
      <c r="D2816" s="5" t="s">
        <v>21128</v>
      </c>
      <c r="E2816" s="176" t="str">
        <f t="shared" si="134"/>
        <v>21838</v>
      </c>
      <c r="F2816" s="181">
        <f>IFERROR(VLOOKUP(D2816,'TPMS-auto'!A:J, 10,0), "Not-in-TPMS")</f>
        <v>9158610127</v>
      </c>
      <c r="G2816" s="181" t="str">
        <f>IFERROR(VLOOKUP(D2816,'TPMS-auto'!A:J,6,0),"Not-in-TPMS")</f>
        <v>021838</v>
      </c>
      <c r="H2816" s="6" t="s">
        <v>14676</v>
      </c>
      <c r="I2816" s="2" t="s">
        <v>21129</v>
      </c>
      <c r="J2816" s="3" t="s">
        <v>21130</v>
      </c>
      <c r="K2816" s="3" t="s">
        <v>14679</v>
      </c>
      <c r="L2816" s="3" t="s">
        <v>14680</v>
      </c>
      <c r="M2816" s="13"/>
      <c r="N2816" s="3"/>
      <c r="O2816" s="3"/>
      <c r="P2816" s="166"/>
      <c r="Q2816" s="166"/>
      <c r="R2816" s="173"/>
      <c r="S2816" s="167"/>
      <c r="T2816" s="167"/>
      <c r="U2816" s="167"/>
      <c r="V2816" s="173"/>
    </row>
    <row r="2817" spans="1:22" ht="33.75" customHeight="1">
      <c r="A2817" s="15"/>
      <c r="B2817" s="7"/>
      <c r="C2817" s="4"/>
      <c r="D2817" s="5"/>
      <c r="E2817" s="176" t="str">
        <f t="shared" si="134"/>
        <v/>
      </c>
      <c r="F2817" s="181"/>
      <c r="G2817" s="181"/>
      <c r="H2817" s="6"/>
      <c r="I2817" s="2"/>
      <c r="J2817" s="3"/>
      <c r="K2817" s="3"/>
      <c r="L2817" s="3"/>
      <c r="M2817" s="13"/>
      <c r="N2817" s="3"/>
      <c r="O2817" s="3"/>
      <c r="P2817" s="166"/>
      <c r="Q2817" s="166"/>
      <c r="R2817" s="173"/>
      <c r="S2817" s="167"/>
      <c r="T2817" s="167"/>
      <c r="U2817" s="167"/>
      <c r="V2817" s="173"/>
    </row>
    <row r="2818" spans="1:22" ht="33.75" customHeight="1">
      <c r="A2818" s="15"/>
      <c r="B2818" s="7"/>
      <c r="C2818" s="4"/>
      <c r="D2818" s="5"/>
      <c r="E2818" s="176" t="str">
        <f t="shared" si="134"/>
        <v/>
      </c>
      <c r="F2818" s="181"/>
      <c r="G2818" s="181"/>
      <c r="H2818" s="6"/>
      <c r="I2818" s="2"/>
      <c r="J2818" s="3"/>
      <c r="K2818" s="3"/>
      <c r="L2818" s="3"/>
      <c r="M2818" s="13"/>
      <c r="N2818" s="3"/>
      <c r="O2818" s="3"/>
      <c r="P2818" s="166"/>
      <c r="Q2818" s="166"/>
      <c r="R2818" s="173"/>
      <c r="S2818" s="167"/>
      <c r="T2818" s="167"/>
      <c r="U2818" s="167"/>
      <c r="V2818" s="173"/>
    </row>
    <row r="2819" spans="1:22" ht="33.75" customHeight="1">
      <c r="A2819" s="15"/>
      <c r="B2819" s="7"/>
      <c r="C2819" s="4"/>
      <c r="D2819" s="5"/>
      <c r="E2819" s="176" t="str">
        <f t="shared" si="134"/>
        <v/>
      </c>
      <c r="F2819" s="181"/>
      <c r="G2819" s="181"/>
      <c r="H2819" s="6"/>
      <c r="I2819" s="2"/>
      <c r="J2819" s="3"/>
      <c r="K2819" s="3"/>
      <c r="L2819" s="3"/>
      <c r="M2819" s="13"/>
      <c r="N2819" s="3"/>
      <c r="O2819" s="3"/>
      <c r="P2819" s="166"/>
      <c r="Q2819" s="166"/>
      <c r="R2819" s="173"/>
      <c r="S2819" s="167"/>
      <c r="T2819" s="167"/>
      <c r="U2819" s="167"/>
      <c r="V2819" s="173"/>
    </row>
    <row r="2820" spans="1:22" ht="33.75" customHeight="1">
      <c r="A2820" s="15"/>
      <c r="B2820" s="7"/>
      <c r="C2820" s="4"/>
      <c r="D2820" s="5"/>
      <c r="E2820" s="176" t="str">
        <f t="shared" si="134"/>
        <v/>
      </c>
      <c r="F2820" s="181"/>
      <c r="G2820" s="181"/>
      <c r="H2820" s="6"/>
      <c r="I2820" s="2"/>
      <c r="J2820" s="3"/>
      <c r="K2820" s="3"/>
      <c r="L2820" s="3"/>
      <c r="M2820" s="13"/>
      <c r="N2820" s="3"/>
      <c r="O2820" s="3"/>
      <c r="P2820" s="166"/>
      <c r="Q2820" s="166"/>
      <c r="R2820" s="173"/>
      <c r="S2820" s="167"/>
      <c r="T2820" s="167"/>
      <c r="U2820" s="167"/>
      <c r="V2820" s="173"/>
    </row>
    <row r="2821" spans="1:22" ht="33.75" customHeight="1">
      <c r="A2821" s="15"/>
      <c r="B2821" s="7"/>
      <c r="C2821" s="4"/>
      <c r="D2821" s="5"/>
      <c r="E2821" s="176" t="str">
        <f t="shared" si="134"/>
        <v/>
      </c>
      <c r="F2821" s="181"/>
      <c r="G2821" s="181"/>
      <c r="H2821" s="6"/>
      <c r="I2821" s="2"/>
      <c r="J2821" s="3"/>
      <c r="K2821" s="3"/>
      <c r="L2821" s="3"/>
      <c r="M2821" s="13"/>
      <c r="N2821" s="3"/>
      <c r="O2821" s="3"/>
      <c r="P2821" s="166"/>
      <c r="Q2821" s="166"/>
      <c r="R2821" s="173"/>
      <c r="S2821" s="167"/>
      <c r="T2821" s="167"/>
      <c r="U2821" s="167"/>
      <c r="V2821" s="173"/>
    </row>
    <row r="2822" spans="1:22" ht="33.75" customHeight="1">
      <c r="A2822" s="15"/>
      <c r="B2822" s="7"/>
      <c r="C2822" s="4"/>
      <c r="D2822" s="5"/>
      <c r="E2822" s="176" t="str">
        <f t="shared" si="134"/>
        <v/>
      </c>
      <c r="F2822" s="181"/>
      <c r="G2822" s="181"/>
      <c r="H2822" s="6"/>
      <c r="I2822" s="2"/>
      <c r="J2822" s="3"/>
      <c r="K2822" s="3"/>
      <c r="L2822" s="3"/>
      <c r="M2822" s="13"/>
      <c r="N2822" s="3"/>
      <c r="O2822" s="3"/>
      <c r="P2822" s="166"/>
      <c r="Q2822" s="166"/>
      <c r="R2822" s="173"/>
      <c r="S2822" s="167"/>
      <c r="T2822" s="167"/>
      <c r="U2822" s="167"/>
      <c r="V2822" s="173"/>
    </row>
    <row r="2823" spans="1:22" ht="33.75" customHeight="1">
      <c r="A2823" s="15"/>
      <c r="B2823" s="7"/>
      <c r="C2823" s="4"/>
      <c r="D2823" s="5"/>
      <c r="E2823" s="176" t="str">
        <f t="shared" si="134"/>
        <v/>
      </c>
      <c r="F2823" s="181"/>
      <c r="G2823" s="181"/>
      <c r="H2823" s="6"/>
      <c r="I2823" s="2"/>
      <c r="J2823" s="3"/>
      <c r="K2823" s="3"/>
      <c r="L2823" s="3"/>
      <c r="M2823" s="13"/>
      <c r="N2823" s="3"/>
      <c r="O2823" s="3"/>
      <c r="P2823" s="166"/>
      <c r="Q2823" s="166"/>
      <c r="R2823" s="173"/>
      <c r="S2823" s="167"/>
      <c r="T2823" s="167"/>
      <c r="U2823" s="167"/>
      <c r="V2823" s="173"/>
    </row>
    <row r="2824" spans="1:22" ht="33.75" customHeight="1">
      <c r="A2824" s="15"/>
      <c r="B2824" s="7"/>
      <c r="C2824" s="4"/>
      <c r="D2824" s="5"/>
      <c r="E2824" s="176" t="str">
        <f t="shared" si="134"/>
        <v/>
      </c>
      <c r="F2824" s="181"/>
      <c r="G2824" s="181"/>
      <c r="H2824" s="6"/>
      <c r="I2824" s="2"/>
      <c r="J2824" s="3"/>
      <c r="K2824" s="3"/>
      <c r="L2824" s="3"/>
      <c r="M2824" s="13"/>
      <c r="N2824" s="3"/>
      <c r="O2824" s="3"/>
      <c r="P2824" s="166"/>
      <c r="Q2824" s="166"/>
      <c r="R2824" s="173"/>
      <c r="S2824" s="167"/>
      <c r="T2824" s="167"/>
      <c r="U2824" s="167"/>
      <c r="V2824" s="173"/>
    </row>
    <row r="2825" spans="1:22" ht="33.75" customHeight="1">
      <c r="A2825" s="15"/>
      <c r="B2825" s="7"/>
      <c r="C2825" s="4"/>
      <c r="D2825" s="5"/>
      <c r="E2825" s="176" t="str">
        <f t="shared" si="134"/>
        <v/>
      </c>
      <c r="F2825" s="181"/>
      <c r="G2825" s="181"/>
      <c r="H2825" s="6"/>
      <c r="I2825" s="2"/>
      <c r="J2825" s="3"/>
      <c r="K2825" s="3"/>
      <c r="L2825" s="3"/>
      <c r="M2825" s="13"/>
      <c r="N2825" s="3"/>
      <c r="O2825" s="3"/>
      <c r="P2825" s="166"/>
      <c r="Q2825" s="166"/>
      <c r="R2825" s="173"/>
      <c r="S2825" s="167"/>
      <c r="T2825" s="167"/>
      <c r="U2825" s="167"/>
      <c r="V2825" s="173"/>
    </row>
    <row r="2826" spans="1:22" ht="33.75" customHeight="1">
      <c r="A2826" s="15"/>
      <c r="B2826" s="7"/>
      <c r="C2826" s="4"/>
      <c r="D2826" s="5"/>
      <c r="E2826" s="176" t="str">
        <f t="shared" si="134"/>
        <v/>
      </c>
      <c r="F2826" s="181"/>
      <c r="G2826" s="181"/>
      <c r="H2826" s="6"/>
      <c r="I2826" s="2"/>
      <c r="J2826" s="3"/>
      <c r="K2826" s="3"/>
      <c r="L2826" s="3"/>
      <c r="M2826" s="13"/>
      <c r="N2826" s="3"/>
      <c r="O2826" s="3"/>
      <c r="P2826" s="166"/>
      <c r="Q2826" s="166"/>
      <c r="R2826" s="173"/>
      <c r="S2826" s="167"/>
      <c r="T2826" s="167"/>
      <c r="U2826" s="167"/>
      <c r="V2826" s="173"/>
    </row>
    <row r="2827" spans="1:22" ht="33.75" customHeight="1">
      <c r="A2827" s="15"/>
      <c r="B2827" s="7"/>
      <c r="C2827" s="4"/>
      <c r="D2827" s="5"/>
      <c r="E2827" s="176" t="str">
        <f t="shared" si="134"/>
        <v/>
      </c>
      <c r="F2827" s="181"/>
      <c r="G2827" s="181"/>
      <c r="H2827" s="6"/>
      <c r="I2827" s="2"/>
      <c r="J2827" s="3"/>
      <c r="K2827" s="3"/>
      <c r="L2827" s="3"/>
      <c r="M2827" s="13"/>
      <c r="N2827" s="3"/>
      <c r="O2827" s="3"/>
      <c r="P2827" s="166"/>
      <c r="Q2827" s="166"/>
      <c r="R2827" s="173"/>
      <c r="S2827" s="167"/>
      <c r="T2827" s="167"/>
      <c r="U2827" s="167"/>
      <c r="V2827" s="173"/>
    </row>
    <row r="2828" spans="1:22" ht="33.75" customHeight="1">
      <c r="A2828" s="15"/>
      <c r="B2828" s="7"/>
      <c r="C2828" s="4"/>
      <c r="D2828" s="5"/>
      <c r="E2828" s="176" t="str">
        <f t="shared" si="134"/>
        <v/>
      </c>
      <c r="F2828" s="181"/>
      <c r="G2828" s="181"/>
      <c r="H2828" s="6"/>
      <c r="I2828" s="2"/>
      <c r="J2828" s="3"/>
      <c r="K2828" s="3"/>
      <c r="L2828" s="3"/>
      <c r="M2828" s="13"/>
      <c r="N2828" s="3"/>
      <c r="O2828" s="3"/>
      <c r="P2828" s="166"/>
      <c r="Q2828" s="166"/>
      <c r="R2828" s="173"/>
      <c r="S2828" s="167"/>
      <c r="T2828" s="167"/>
      <c r="U2828" s="167"/>
      <c r="V2828" s="173"/>
    </row>
    <row r="2829" spans="1:22" ht="33.75" customHeight="1">
      <c r="A2829" s="15"/>
      <c r="B2829" s="7"/>
      <c r="C2829" s="4"/>
      <c r="D2829" s="5"/>
      <c r="E2829" s="176" t="str">
        <f t="shared" si="134"/>
        <v/>
      </c>
      <c r="F2829" s="181"/>
      <c r="G2829" s="181"/>
      <c r="H2829" s="6"/>
      <c r="I2829" s="2"/>
      <c r="J2829" s="3"/>
      <c r="K2829" s="3"/>
      <c r="L2829" s="3"/>
      <c r="M2829" s="13"/>
      <c r="N2829" s="3"/>
      <c r="O2829" s="3"/>
      <c r="P2829" s="166"/>
      <c r="Q2829" s="166"/>
      <c r="R2829" s="173"/>
      <c r="S2829" s="167"/>
      <c r="T2829" s="167"/>
      <c r="U2829" s="167"/>
      <c r="V2829" s="173"/>
    </row>
    <row r="2830" spans="1:22" ht="33.75" customHeight="1">
      <c r="A2830" s="15"/>
      <c r="B2830" s="7"/>
      <c r="C2830" s="4"/>
      <c r="D2830" s="5"/>
      <c r="E2830" s="176" t="str">
        <f t="shared" si="134"/>
        <v/>
      </c>
      <c r="F2830" s="181"/>
      <c r="G2830" s="181"/>
      <c r="H2830" s="6"/>
      <c r="I2830" s="2"/>
      <c r="J2830" s="3"/>
      <c r="K2830" s="3"/>
      <c r="L2830" s="3"/>
      <c r="M2830" s="13"/>
      <c r="N2830" s="3"/>
      <c r="O2830" s="3"/>
      <c r="P2830" s="166"/>
      <c r="Q2830" s="166"/>
      <c r="R2830" s="173"/>
      <c r="S2830" s="167"/>
      <c r="T2830" s="167"/>
      <c r="U2830" s="167"/>
      <c r="V2830" s="173"/>
    </row>
    <row r="2831" spans="1:22" ht="33.75" customHeight="1">
      <c r="A2831" s="15"/>
      <c r="B2831" s="7"/>
      <c r="C2831" s="4"/>
      <c r="D2831" s="5"/>
      <c r="E2831" s="176" t="str">
        <f t="shared" si="134"/>
        <v/>
      </c>
      <c r="F2831" s="181"/>
      <c r="G2831" s="181"/>
      <c r="H2831" s="6"/>
      <c r="I2831" s="2"/>
      <c r="J2831" s="3"/>
      <c r="K2831" s="3"/>
      <c r="L2831" s="3"/>
      <c r="M2831" s="13"/>
      <c r="N2831" s="3"/>
      <c r="O2831" s="3"/>
      <c r="P2831" s="166"/>
      <c r="Q2831" s="166"/>
      <c r="R2831" s="173"/>
      <c r="S2831" s="167"/>
      <c r="T2831" s="167"/>
      <c r="U2831" s="167"/>
      <c r="V2831" s="173"/>
    </row>
    <row r="2832" spans="1:22" ht="33.75" customHeight="1">
      <c r="A2832" s="15"/>
      <c r="B2832" s="7"/>
      <c r="C2832" s="4"/>
      <c r="D2832" s="5"/>
      <c r="E2832" s="176" t="str">
        <f t="shared" si="134"/>
        <v/>
      </c>
      <c r="F2832" s="181"/>
      <c r="G2832" s="181"/>
      <c r="H2832" s="6"/>
      <c r="I2832" s="2"/>
      <c r="J2832" s="3"/>
      <c r="K2832" s="3"/>
      <c r="L2832" s="3"/>
      <c r="M2832" s="13"/>
      <c r="N2832" s="3"/>
      <c r="O2832" s="3"/>
      <c r="P2832" s="166"/>
      <c r="Q2832" s="166"/>
      <c r="R2832" s="173"/>
      <c r="S2832" s="167"/>
      <c r="T2832" s="167"/>
      <c r="U2832" s="167"/>
      <c r="V2832" s="173"/>
    </row>
    <row r="2833" spans="1:22" ht="33.75" customHeight="1">
      <c r="A2833" s="15"/>
      <c r="B2833" s="7"/>
      <c r="C2833" s="4"/>
      <c r="D2833" s="5"/>
      <c r="E2833" s="176" t="str">
        <f t="shared" si="134"/>
        <v/>
      </c>
      <c r="F2833" s="181"/>
      <c r="G2833" s="181"/>
      <c r="H2833" s="6"/>
      <c r="I2833" s="2"/>
      <c r="J2833" s="3"/>
      <c r="K2833" s="3"/>
      <c r="L2833" s="3"/>
      <c r="M2833" s="13"/>
      <c r="N2833" s="3"/>
      <c r="O2833" s="3"/>
      <c r="P2833" s="166"/>
      <c r="Q2833" s="166"/>
      <c r="R2833" s="173"/>
      <c r="S2833" s="167"/>
      <c r="T2833" s="167"/>
      <c r="U2833" s="167"/>
      <c r="V2833" s="173"/>
    </row>
    <row r="2834" spans="1:22" ht="33.75" customHeight="1">
      <c r="A2834" s="15"/>
      <c r="B2834" s="7"/>
      <c r="C2834" s="4"/>
      <c r="D2834" s="5"/>
      <c r="E2834" s="176" t="str">
        <f t="shared" si="134"/>
        <v/>
      </c>
      <c r="F2834" s="181"/>
      <c r="G2834" s="181"/>
      <c r="H2834" s="6"/>
      <c r="I2834" s="2"/>
      <c r="J2834" s="3"/>
      <c r="K2834" s="3"/>
      <c r="L2834" s="3"/>
      <c r="M2834" s="13"/>
      <c r="N2834" s="3"/>
      <c r="O2834" s="3"/>
      <c r="P2834" s="166"/>
      <c r="Q2834" s="166"/>
      <c r="R2834" s="173"/>
      <c r="S2834" s="167"/>
      <c r="T2834" s="167"/>
      <c r="U2834" s="167"/>
      <c r="V2834" s="173"/>
    </row>
    <row r="2835" spans="1:22" ht="33.75" customHeight="1">
      <c r="A2835" s="15"/>
      <c r="B2835" s="7"/>
      <c r="C2835" s="4"/>
      <c r="D2835" s="5"/>
      <c r="E2835" s="176" t="str">
        <f t="shared" si="134"/>
        <v/>
      </c>
      <c r="F2835" s="181"/>
      <c r="G2835" s="181"/>
      <c r="H2835" s="6"/>
      <c r="I2835" s="2"/>
      <c r="J2835" s="3"/>
      <c r="K2835" s="3"/>
      <c r="L2835" s="3"/>
      <c r="M2835" s="13"/>
      <c r="N2835" s="3"/>
      <c r="O2835" s="3"/>
      <c r="P2835" s="166"/>
      <c r="Q2835" s="166"/>
      <c r="R2835" s="173"/>
      <c r="S2835" s="167"/>
      <c r="T2835" s="167"/>
      <c r="U2835" s="167"/>
      <c r="V2835" s="173"/>
    </row>
    <row r="2836" spans="1:22" ht="33.75" customHeight="1">
      <c r="A2836" s="15"/>
      <c r="B2836" s="7"/>
      <c r="C2836" s="4"/>
      <c r="D2836" s="5"/>
      <c r="E2836" s="176" t="str">
        <f t="shared" si="134"/>
        <v/>
      </c>
      <c r="F2836" s="181"/>
      <c r="G2836" s="181"/>
      <c r="H2836" s="6"/>
      <c r="I2836" s="2"/>
      <c r="J2836" s="3"/>
      <c r="K2836" s="3"/>
      <c r="L2836" s="3"/>
      <c r="M2836" s="13"/>
      <c r="N2836" s="3"/>
      <c r="O2836" s="3"/>
      <c r="P2836" s="166"/>
      <c r="Q2836" s="166"/>
      <c r="R2836" s="173"/>
      <c r="S2836" s="167"/>
      <c r="T2836" s="167"/>
      <c r="U2836" s="167"/>
      <c r="V2836" s="173"/>
    </row>
    <row r="2837" spans="1:22" ht="33.75" customHeight="1">
      <c r="A2837" s="15"/>
      <c r="B2837" s="7"/>
      <c r="C2837" s="4"/>
      <c r="D2837" s="5"/>
      <c r="E2837" s="176" t="str">
        <f t="shared" si="134"/>
        <v/>
      </c>
      <c r="F2837" s="181"/>
      <c r="G2837" s="181"/>
      <c r="H2837" s="6"/>
      <c r="I2837" s="2"/>
      <c r="J2837" s="3"/>
      <c r="K2837" s="3"/>
      <c r="L2837" s="3"/>
      <c r="M2837" s="13"/>
      <c r="N2837" s="3"/>
      <c r="O2837" s="3"/>
      <c r="P2837" s="166"/>
      <c r="Q2837" s="166"/>
      <c r="R2837" s="173"/>
      <c r="S2837" s="167"/>
      <c r="T2837" s="167"/>
      <c r="U2837" s="167"/>
      <c r="V2837" s="173"/>
    </row>
    <row r="2838" spans="1:22" ht="33.75" customHeight="1">
      <c r="A2838" s="15"/>
      <c r="B2838" s="7"/>
      <c r="C2838" s="4"/>
      <c r="D2838" s="5"/>
      <c r="E2838" s="176" t="str">
        <f t="shared" si="134"/>
        <v/>
      </c>
      <c r="F2838" s="181"/>
      <c r="G2838" s="181"/>
      <c r="H2838" s="6"/>
      <c r="I2838" s="2"/>
      <c r="J2838" s="3"/>
      <c r="K2838" s="3"/>
      <c r="L2838" s="3"/>
      <c r="M2838" s="13"/>
      <c r="N2838" s="3"/>
      <c r="O2838" s="3"/>
      <c r="P2838" s="166"/>
      <c r="Q2838" s="166"/>
      <c r="R2838" s="173"/>
      <c r="S2838" s="167"/>
      <c r="T2838" s="167"/>
      <c r="U2838" s="167"/>
      <c r="V2838" s="173"/>
    </row>
    <row r="2839" spans="1:22" ht="33.75" customHeight="1">
      <c r="A2839" s="15"/>
      <c r="B2839" s="7"/>
      <c r="C2839" s="4"/>
      <c r="D2839" s="5"/>
      <c r="E2839" s="176" t="str">
        <f t="shared" si="134"/>
        <v/>
      </c>
      <c r="F2839" s="181"/>
      <c r="G2839" s="181"/>
      <c r="H2839" s="6"/>
      <c r="I2839" s="2"/>
      <c r="J2839" s="3"/>
      <c r="K2839" s="3"/>
      <c r="L2839" s="3"/>
      <c r="M2839" s="13"/>
      <c r="N2839" s="3"/>
      <c r="O2839" s="3"/>
      <c r="P2839" s="166"/>
      <c r="Q2839" s="166"/>
      <c r="R2839" s="173"/>
      <c r="S2839" s="167"/>
      <c r="T2839" s="167"/>
      <c r="U2839" s="167"/>
      <c r="V2839" s="173"/>
    </row>
    <row r="2840" spans="1:22" ht="33.75" customHeight="1">
      <c r="A2840" s="15"/>
      <c r="B2840" s="7"/>
      <c r="C2840" s="4"/>
      <c r="D2840" s="5"/>
      <c r="E2840" s="176" t="str">
        <f t="shared" si="134"/>
        <v/>
      </c>
      <c r="F2840" s="181"/>
      <c r="G2840" s="181"/>
      <c r="H2840" s="6"/>
      <c r="I2840" s="2"/>
      <c r="J2840" s="3"/>
      <c r="K2840" s="3"/>
      <c r="L2840" s="3"/>
      <c r="M2840" s="13"/>
      <c r="N2840" s="3"/>
      <c r="O2840" s="3"/>
      <c r="P2840" s="166"/>
      <c r="Q2840" s="166"/>
      <c r="R2840" s="173"/>
      <c r="S2840" s="167"/>
      <c r="T2840" s="167"/>
      <c r="U2840" s="167"/>
      <c r="V2840" s="173"/>
    </row>
    <row r="2841" spans="1:22" ht="33.75" customHeight="1">
      <c r="A2841" s="15"/>
      <c r="B2841" s="7"/>
      <c r="C2841" s="4"/>
      <c r="D2841" s="5"/>
      <c r="E2841" s="176" t="str">
        <f t="shared" si="134"/>
        <v/>
      </c>
      <c r="F2841" s="181"/>
      <c r="G2841" s="181"/>
      <c r="H2841" s="6"/>
      <c r="I2841" s="2"/>
      <c r="J2841" s="3"/>
      <c r="K2841" s="3"/>
      <c r="L2841" s="3"/>
      <c r="M2841" s="13"/>
      <c r="N2841" s="3"/>
      <c r="O2841" s="3"/>
      <c r="P2841" s="166"/>
      <c r="Q2841" s="166"/>
      <c r="R2841" s="173"/>
      <c r="S2841" s="167"/>
      <c r="T2841" s="167"/>
      <c r="U2841" s="167"/>
      <c r="V2841" s="173"/>
    </row>
    <row r="2842" spans="1:22" ht="33.75" customHeight="1">
      <c r="A2842" s="15"/>
      <c r="B2842" s="7"/>
      <c r="C2842" s="4"/>
      <c r="D2842" s="5"/>
      <c r="E2842" s="176" t="str">
        <f t="shared" si="134"/>
        <v/>
      </c>
      <c r="F2842" s="181"/>
      <c r="G2842" s="181"/>
      <c r="H2842" s="6"/>
      <c r="I2842" s="2"/>
      <c r="J2842" s="3"/>
      <c r="K2842" s="3"/>
      <c r="L2842" s="3"/>
      <c r="M2842" s="13"/>
      <c r="N2842" s="3"/>
      <c r="O2842" s="3"/>
      <c r="P2842" s="166"/>
      <c r="Q2842" s="166"/>
      <c r="R2842" s="173"/>
      <c r="S2842" s="167"/>
      <c r="T2842" s="167"/>
      <c r="U2842" s="167"/>
      <c r="V2842" s="173"/>
    </row>
    <row r="2843" spans="1:22" ht="33.75" customHeight="1">
      <c r="A2843" s="15"/>
      <c r="B2843" s="7"/>
      <c r="C2843" s="4"/>
      <c r="D2843" s="5"/>
      <c r="E2843" s="176" t="str">
        <f t="shared" si="134"/>
        <v/>
      </c>
      <c r="F2843" s="181"/>
      <c r="G2843" s="181"/>
      <c r="H2843" s="6"/>
      <c r="I2843" s="2"/>
      <c r="J2843" s="3"/>
      <c r="K2843" s="3"/>
      <c r="L2843" s="3"/>
      <c r="M2843" s="13"/>
      <c r="N2843" s="3"/>
      <c r="O2843" s="3"/>
      <c r="P2843" s="166"/>
      <c r="Q2843" s="166"/>
      <c r="R2843" s="173"/>
      <c r="S2843" s="167"/>
      <c r="T2843" s="167"/>
      <c r="U2843" s="167"/>
      <c r="V2843" s="173"/>
    </row>
    <row r="2844" spans="1:22" ht="33.75" customHeight="1">
      <c r="A2844" s="15"/>
      <c r="B2844" s="7"/>
      <c r="C2844" s="4"/>
      <c r="D2844" s="5"/>
      <c r="E2844" s="176" t="str">
        <f t="shared" si="134"/>
        <v/>
      </c>
      <c r="F2844" s="181"/>
      <c r="G2844" s="181"/>
      <c r="H2844" s="6"/>
      <c r="I2844" s="2"/>
      <c r="J2844" s="3"/>
      <c r="K2844" s="3"/>
      <c r="L2844" s="3"/>
      <c r="M2844" s="13"/>
      <c r="N2844" s="3"/>
      <c r="O2844" s="3"/>
      <c r="P2844" s="166"/>
      <c r="Q2844" s="166"/>
      <c r="R2844" s="173"/>
      <c r="S2844" s="167"/>
      <c r="T2844" s="167"/>
      <c r="U2844" s="167"/>
      <c r="V2844" s="173"/>
    </row>
    <row r="2845" spans="1:22" ht="33.75" customHeight="1">
      <c r="A2845" s="15"/>
      <c r="B2845" s="7"/>
      <c r="C2845" s="4"/>
      <c r="D2845" s="5"/>
      <c r="E2845" s="176" t="str">
        <f t="shared" si="134"/>
        <v/>
      </c>
      <c r="F2845" s="181"/>
      <c r="G2845" s="181"/>
      <c r="H2845" s="6"/>
      <c r="I2845" s="2"/>
      <c r="J2845" s="3"/>
      <c r="K2845" s="3"/>
      <c r="L2845" s="3"/>
      <c r="M2845" s="13"/>
      <c r="N2845" s="3"/>
      <c r="O2845" s="3"/>
      <c r="P2845" s="166"/>
      <c r="Q2845" s="166"/>
      <c r="R2845" s="173"/>
      <c r="S2845" s="167"/>
      <c r="T2845" s="167"/>
      <c r="U2845" s="167"/>
      <c r="V2845" s="173"/>
    </row>
    <row r="2846" spans="1:22" ht="33.75" customHeight="1">
      <c r="A2846" s="15"/>
      <c r="B2846" s="7"/>
      <c r="C2846" s="4"/>
      <c r="D2846" s="5"/>
      <c r="E2846" s="176" t="str">
        <f t="shared" si="134"/>
        <v/>
      </c>
      <c r="F2846" s="181"/>
      <c r="G2846" s="181"/>
      <c r="H2846" s="6"/>
      <c r="I2846" s="2"/>
      <c r="J2846" s="3"/>
      <c r="K2846" s="3"/>
      <c r="L2846" s="3"/>
      <c r="M2846" s="13"/>
      <c r="N2846" s="3"/>
      <c r="O2846" s="3"/>
      <c r="P2846" s="166"/>
      <c r="Q2846" s="166"/>
      <c r="R2846" s="173"/>
      <c r="S2846" s="167"/>
      <c r="T2846" s="167"/>
      <c r="U2846" s="167"/>
      <c r="V2846" s="173"/>
    </row>
    <row r="2847" spans="1:22" ht="33.75" customHeight="1">
      <c r="A2847" s="15"/>
      <c r="B2847" s="7"/>
      <c r="C2847" s="4"/>
      <c r="D2847" s="5"/>
      <c r="E2847" s="176" t="str">
        <f t="shared" si="134"/>
        <v/>
      </c>
      <c r="F2847" s="181"/>
      <c r="G2847" s="181"/>
      <c r="H2847" s="6"/>
      <c r="I2847" s="2"/>
      <c r="J2847" s="3"/>
      <c r="K2847" s="3"/>
      <c r="L2847" s="3"/>
      <c r="M2847" s="13"/>
      <c r="N2847" s="3"/>
      <c r="O2847" s="3"/>
      <c r="P2847" s="166"/>
      <c r="Q2847" s="166"/>
      <c r="R2847" s="173"/>
      <c r="S2847" s="167"/>
      <c r="T2847" s="167"/>
      <c r="U2847" s="167"/>
      <c r="V2847" s="173"/>
    </row>
    <row r="2848" spans="1:22" ht="33.75" customHeight="1">
      <c r="A2848" s="15"/>
      <c r="B2848" s="7"/>
      <c r="C2848" s="4"/>
      <c r="D2848" s="5"/>
      <c r="E2848" s="176" t="str">
        <f t="shared" si="134"/>
        <v/>
      </c>
      <c r="F2848" s="181"/>
      <c r="G2848" s="181"/>
      <c r="H2848" s="6"/>
      <c r="I2848" s="2"/>
      <c r="J2848" s="3"/>
      <c r="K2848" s="3"/>
      <c r="L2848" s="3"/>
      <c r="M2848" s="13"/>
      <c r="N2848" s="3"/>
      <c r="O2848" s="3"/>
      <c r="P2848" s="166"/>
      <c r="Q2848" s="166"/>
      <c r="R2848" s="173"/>
      <c r="S2848" s="167"/>
      <c r="T2848" s="167"/>
      <c r="U2848" s="167"/>
      <c r="V2848" s="173"/>
    </row>
    <row r="2849" spans="1:22" ht="33.75" customHeight="1">
      <c r="A2849" s="15"/>
      <c r="B2849" s="7"/>
      <c r="C2849" s="4"/>
      <c r="D2849" s="5"/>
      <c r="E2849" s="176" t="str">
        <f t="shared" si="134"/>
        <v/>
      </c>
      <c r="F2849" s="181"/>
      <c r="G2849" s="181"/>
      <c r="H2849" s="6"/>
      <c r="I2849" s="2"/>
      <c r="J2849" s="3"/>
      <c r="K2849" s="3"/>
      <c r="L2849" s="3"/>
      <c r="M2849" s="13"/>
      <c r="N2849" s="3"/>
      <c r="O2849" s="3"/>
      <c r="P2849" s="166"/>
      <c r="Q2849" s="166"/>
      <c r="R2849" s="173"/>
      <c r="S2849" s="167"/>
      <c r="T2849" s="167"/>
      <c r="U2849" s="167"/>
      <c r="V2849" s="173"/>
    </row>
    <row r="2850" spans="1:22" ht="33.75" customHeight="1">
      <c r="A2850" s="15"/>
      <c r="B2850" s="7"/>
      <c r="C2850" s="4"/>
      <c r="D2850" s="5"/>
      <c r="E2850" s="176" t="str">
        <f t="shared" si="134"/>
        <v/>
      </c>
      <c r="F2850" s="181"/>
      <c r="G2850" s="181"/>
      <c r="H2850" s="6"/>
      <c r="I2850" s="2"/>
      <c r="J2850" s="3"/>
      <c r="K2850" s="3"/>
      <c r="L2850" s="3"/>
      <c r="M2850" s="13"/>
      <c r="N2850" s="3"/>
      <c r="O2850" s="3"/>
      <c r="P2850" s="166"/>
      <c r="Q2850" s="166"/>
      <c r="R2850" s="173"/>
      <c r="S2850" s="167"/>
      <c r="T2850" s="167"/>
      <c r="U2850" s="167"/>
      <c r="V2850" s="173"/>
    </row>
    <row r="2851" spans="1:22" ht="33.75" customHeight="1">
      <c r="A2851" s="15"/>
      <c r="B2851" s="7"/>
      <c r="C2851" s="4"/>
      <c r="D2851" s="5"/>
      <c r="E2851" s="176" t="str">
        <f t="shared" si="134"/>
        <v/>
      </c>
      <c r="F2851" s="181"/>
      <c r="G2851" s="181"/>
      <c r="H2851" s="6"/>
      <c r="I2851" s="2"/>
      <c r="J2851" s="3"/>
      <c r="K2851" s="3"/>
      <c r="L2851" s="3"/>
      <c r="M2851" s="13"/>
      <c r="N2851" s="3"/>
      <c r="O2851" s="3"/>
      <c r="P2851" s="166"/>
      <c r="Q2851" s="166"/>
      <c r="R2851" s="173"/>
      <c r="S2851" s="167"/>
      <c r="T2851" s="167"/>
      <c r="U2851" s="167"/>
      <c r="V2851" s="173"/>
    </row>
    <row r="2852" spans="1:22" ht="33.75" customHeight="1">
      <c r="A2852" s="15"/>
      <c r="B2852" s="7"/>
      <c r="C2852" s="4"/>
      <c r="D2852" s="5"/>
      <c r="E2852" s="176" t="str">
        <f t="shared" si="134"/>
        <v/>
      </c>
      <c r="F2852" s="181"/>
      <c r="G2852" s="181"/>
      <c r="H2852" s="6"/>
      <c r="I2852" s="2"/>
      <c r="J2852" s="3"/>
      <c r="K2852" s="3"/>
      <c r="L2852" s="3"/>
      <c r="M2852" s="13"/>
      <c r="N2852" s="3"/>
      <c r="O2852" s="3"/>
      <c r="P2852" s="166"/>
      <c r="Q2852" s="166"/>
      <c r="R2852" s="173"/>
      <c r="S2852" s="167"/>
      <c r="T2852" s="167"/>
      <c r="U2852" s="167"/>
      <c r="V2852" s="173"/>
    </row>
    <row r="2853" spans="1:22" ht="33.75" customHeight="1">
      <c r="A2853" s="15"/>
      <c r="B2853" s="7"/>
      <c r="C2853" s="4"/>
      <c r="D2853" s="5"/>
      <c r="E2853" s="176" t="str">
        <f t="shared" si="134"/>
        <v/>
      </c>
      <c r="F2853" s="181"/>
      <c r="G2853" s="181"/>
      <c r="H2853" s="6"/>
      <c r="I2853" s="2"/>
      <c r="J2853" s="3"/>
      <c r="K2853" s="3"/>
      <c r="L2853" s="3"/>
      <c r="M2853" s="13"/>
      <c r="N2853" s="3"/>
      <c r="O2853" s="3"/>
      <c r="P2853" s="166"/>
      <c r="Q2853" s="166"/>
      <c r="R2853" s="173"/>
      <c r="S2853" s="167"/>
      <c r="T2853" s="167"/>
      <c r="U2853" s="167"/>
      <c r="V2853" s="173"/>
    </row>
    <row r="2854" spans="1:22" ht="33.75" customHeight="1">
      <c r="A2854" s="15"/>
      <c r="B2854" s="7"/>
      <c r="C2854" s="4"/>
      <c r="D2854" s="5"/>
      <c r="E2854" s="176" t="str">
        <f t="shared" si="134"/>
        <v/>
      </c>
      <c r="F2854" s="181"/>
      <c r="G2854" s="181"/>
      <c r="H2854" s="6"/>
      <c r="I2854" s="2"/>
      <c r="J2854" s="3"/>
      <c r="K2854" s="3"/>
      <c r="L2854" s="3"/>
      <c r="M2854" s="13"/>
      <c r="N2854" s="3"/>
      <c r="O2854" s="3"/>
      <c r="P2854" s="166"/>
      <c r="Q2854" s="166"/>
      <c r="R2854" s="173"/>
      <c r="S2854" s="167"/>
      <c r="T2854" s="167"/>
      <c r="U2854" s="167"/>
      <c r="V2854" s="173"/>
    </row>
    <row r="2855" spans="1:22" ht="33.75" customHeight="1">
      <c r="A2855" s="15"/>
      <c r="B2855" s="7"/>
      <c r="C2855" s="4"/>
      <c r="D2855" s="5"/>
      <c r="E2855" s="176" t="str">
        <f t="shared" si="134"/>
        <v/>
      </c>
      <c r="F2855" s="181"/>
      <c r="G2855" s="181"/>
      <c r="H2855" s="6"/>
      <c r="I2855" s="2"/>
      <c r="J2855" s="3"/>
      <c r="K2855" s="3"/>
      <c r="L2855" s="3"/>
      <c r="M2855" s="13"/>
      <c r="N2855" s="3"/>
      <c r="O2855" s="3"/>
      <c r="P2855" s="166"/>
      <c r="Q2855" s="166"/>
      <c r="R2855" s="173"/>
      <c r="S2855" s="167"/>
      <c r="T2855" s="167"/>
      <c r="U2855" s="167"/>
      <c r="V2855" s="173"/>
    </row>
    <row r="2856" spans="1:22" ht="33.75" customHeight="1">
      <c r="A2856" s="15"/>
      <c r="B2856" s="7"/>
      <c r="C2856" s="4"/>
      <c r="D2856" s="5"/>
      <c r="E2856" s="176" t="str">
        <f t="shared" si="134"/>
        <v/>
      </c>
      <c r="F2856" s="181"/>
      <c r="G2856" s="181"/>
      <c r="H2856" s="6"/>
      <c r="I2856" s="2"/>
      <c r="J2856" s="3"/>
      <c r="K2856" s="3"/>
      <c r="L2856" s="3"/>
      <c r="M2856" s="13"/>
      <c r="N2856" s="3"/>
      <c r="O2856" s="3"/>
      <c r="P2856" s="166"/>
      <c r="Q2856" s="166"/>
      <c r="R2856" s="173"/>
      <c r="S2856" s="167"/>
      <c r="T2856" s="167"/>
      <c r="U2856" s="167"/>
      <c r="V2856" s="173"/>
    </row>
    <row r="2857" spans="1:22" ht="33.75" customHeight="1">
      <c r="A2857" s="15"/>
      <c r="B2857" s="7"/>
      <c r="C2857" s="4"/>
      <c r="D2857" s="5"/>
      <c r="E2857" s="176" t="str">
        <f t="shared" si="134"/>
        <v/>
      </c>
      <c r="F2857" s="181"/>
      <c r="G2857" s="181"/>
      <c r="H2857" s="6"/>
      <c r="I2857" s="2"/>
      <c r="J2857" s="3"/>
      <c r="K2857" s="3"/>
      <c r="L2857" s="3"/>
      <c r="M2857" s="13"/>
      <c r="N2857" s="3"/>
      <c r="O2857" s="3"/>
      <c r="P2857" s="166"/>
      <c r="Q2857" s="166"/>
      <c r="R2857" s="173"/>
      <c r="S2857" s="167"/>
      <c r="T2857" s="167"/>
      <c r="U2857" s="167"/>
      <c r="V2857" s="173"/>
    </row>
    <row r="2858" spans="1:22" ht="33.75" customHeight="1">
      <c r="A2858" s="15"/>
      <c r="B2858" s="7"/>
      <c r="C2858" s="4"/>
      <c r="D2858" s="5"/>
      <c r="E2858" s="176" t="str">
        <f t="shared" si="134"/>
        <v/>
      </c>
      <c r="F2858" s="181"/>
      <c r="G2858" s="181"/>
      <c r="H2858" s="6"/>
      <c r="I2858" s="2"/>
      <c r="J2858" s="3"/>
      <c r="K2858" s="3"/>
      <c r="L2858" s="3"/>
      <c r="M2858" s="13"/>
      <c r="N2858" s="3"/>
      <c r="O2858" s="3"/>
      <c r="P2858" s="166"/>
      <c r="Q2858" s="166"/>
      <c r="R2858" s="173"/>
      <c r="S2858" s="167"/>
      <c r="T2858" s="167"/>
      <c r="U2858" s="167"/>
      <c r="V2858" s="173"/>
    </row>
    <row r="2859" spans="1:22" ht="33.75" customHeight="1">
      <c r="A2859" s="15"/>
      <c r="B2859" s="7"/>
      <c r="C2859" s="4"/>
      <c r="D2859" s="5"/>
      <c r="E2859" s="176" t="str">
        <f t="shared" si="134"/>
        <v/>
      </c>
      <c r="F2859" s="181"/>
      <c r="G2859" s="181"/>
      <c r="H2859" s="6"/>
      <c r="I2859" s="2"/>
      <c r="J2859" s="3"/>
      <c r="K2859" s="3"/>
      <c r="L2859" s="3"/>
      <c r="M2859" s="13"/>
      <c r="N2859" s="3"/>
      <c r="O2859" s="3"/>
      <c r="P2859" s="166"/>
      <c r="Q2859" s="166"/>
      <c r="R2859" s="173"/>
      <c r="S2859" s="167"/>
      <c r="T2859" s="167"/>
      <c r="U2859" s="167"/>
      <c r="V2859" s="173"/>
    </row>
    <row r="2860" spans="1:22" ht="33.75" customHeight="1">
      <c r="A2860" s="15"/>
      <c r="B2860" s="7"/>
      <c r="C2860" s="4"/>
      <c r="D2860" s="5"/>
      <c r="E2860" s="176" t="str">
        <f t="shared" si="134"/>
        <v/>
      </c>
      <c r="F2860" s="181"/>
      <c r="G2860" s="181"/>
      <c r="H2860" s="6"/>
      <c r="I2860" s="2"/>
      <c r="J2860" s="3"/>
      <c r="K2860" s="3"/>
      <c r="L2860" s="3"/>
      <c r="M2860" s="13"/>
      <c r="N2860" s="3"/>
      <c r="O2860" s="3"/>
      <c r="P2860" s="166"/>
      <c r="Q2860" s="166"/>
      <c r="R2860" s="173"/>
      <c r="S2860" s="167"/>
      <c r="T2860" s="167"/>
      <c r="U2860" s="167"/>
      <c r="V2860" s="173"/>
    </row>
    <row r="2861" spans="1:22" ht="33.75" customHeight="1">
      <c r="A2861" s="15"/>
      <c r="B2861" s="7"/>
      <c r="C2861" s="4"/>
      <c r="D2861" s="5"/>
      <c r="E2861" s="176" t="str">
        <f t="shared" si="134"/>
        <v/>
      </c>
      <c r="F2861" s="181"/>
      <c r="G2861" s="181"/>
      <c r="H2861" s="6"/>
      <c r="I2861" s="2"/>
      <c r="J2861" s="3"/>
      <c r="K2861" s="3"/>
      <c r="L2861" s="3"/>
      <c r="M2861" s="13"/>
      <c r="N2861" s="3"/>
      <c r="O2861" s="3"/>
      <c r="P2861" s="166"/>
      <c r="Q2861" s="166"/>
      <c r="R2861" s="173"/>
      <c r="S2861" s="167"/>
      <c r="T2861" s="167"/>
      <c r="U2861" s="167"/>
      <c r="V2861" s="173"/>
    </row>
    <row r="2862" spans="1:22" ht="33.75" customHeight="1">
      <c r="A2862" s="15"/>
      <c r="B2862" s="7"/>
      <c r="C2862" s="4"/>
      <c r="D2862" s="5"/>
      <c r="E2862" s="176" t="str">
        <f t="shared" si="134"/>
        <v/>
      </c>
      <c r="F2862" s="181"/>
      <c r="G2862" s="181"/>
      <c r="H2862" s="6"/>
      <c r="I2862" s="2"/>
      <c r="J2862" s="3"/>
      <c r="K2862" s="3"/>
      <c r="L2862" s="3"/>
      <c r="M2862" s="13"/>
      <c r="N2862" s="3"/>
      <c r="O2862" s="3"/>
      <c r="P2862" s="166"/>
      <c r="Q2862" s="166"/>
      <c r="R2862" s="173"/>
      <c r="S2862" s="167"/>
      <c r="T2862" s="167"/>
      <c r="U2862" s="167"/>
      <c r="V2862" s="173"/>
    </row>
    <row r="2863" spans="1:22" ht="33.75" customHeight="1">
      <c r="A2863" s="15"/>
      <c r="B2863" s="7"/>
      <c r="C2863" s="4"/>
      <c r="D2863" s="5"/>
      <c r="E2863" s="176" t="str">
        <f t="shared" si="134"/>
        <v/>
      </c>
      <c r="F2863" s="181"/>
      <c r="G2863" s="181"/>
      <c r="H2863" s="6"/>
      <c r="I2863" s="2"/>
      <c r="J2863" s="3"/>
      <c r="K2863" s="3"/>
      <c r="L2863" s="3"/>
      <c r="M2863" s="13"/>
      <c r="N2863" s="3"/>
      <c r="O2863" s="3"/>
      <c r="P2863" s="166"/>
      <c r="Q2863" s="166"/>
      <c r="R2863" s="173"/>
      <c r="S2863" s="167"/>
      <c r="T2863" s="167"/>
      <c r="U2863" s="167"/>
      <c r="V2863" s="173"/>
    </row>
    <row r="2864" spans="1:22" ht="33.75" customHeight="1">
      <c r="A2864" s="15"/>
      <c r="B2864" s="7"/>
      <c r="C2864" s="4"/>
      <c r="D2864" s="5"/>
      <c r="E2864" s="176" t="str">
        <f t="shared" si="134"/>
        <v/>
      </c>
      <c r="F2864" s="181"/>
      <c r="G2864" s="181"/>
      <c r="H2864" s="6"/>
      <c r="I2864" s="2"/>
      <c r="J2864" s="3"/>
      <c r="K2864" s="3"/>
      <c r="L2864" s="3"/>
      <c r="M2864" s="13"/>
      <c r="N2864" s="3"/>
      <c r="O2864" s="3"/>
      <c r="P2864" s="166"/>
      <c r="Q2864" s="166"/>
      <c r="R2864" s="173"/>
      <c r="S2864" s="167"/>
      <c r="T2864" s="167"/>
      <c r="U2864" s="167"/>
      <c r="V2864" s="173"/>
    </row>
    <row r="2865" spans="1:22" ht="33.75" customHeight="1">
      <c r="A2865" s="15"/>
      <c r="B2865" s="7"/>
      <c r="C2865" s="4"/>
      <c r="D2865" s="5"/>
      <c r="E2865" s="176" t="str">
        <f t="shared" si="134"/>
        <v/>
      </c>
      <c r="F2865" s="181"/>
      <c r="G2865" s="181"/>
      <c r="H2865" s="6"/>
      <c r="I2865" s="2"/>
      <c r="J2865" s="3"/>
      <c r="K2865" s="3"/>
      <c r="L2865" s="3"/>
      <c r="M2865" s="13"/>
      <c r="N2865" s="3"/>
      <c r="O2865" s="3"/>
      <c r="P2865" s="166"/>
      <c r="Q2865" s="166"/>
      <c r="R2865" s="173"/>
      <c r="S2865" s="167"/>
      <c r="T2865" s="167"/>
      <c r="U2865" s="167"/>
      <c r="V2865" s="173"/>
    </row>
    <row r="2866" spans="1:22" ht="33.75" customHeight="1">
      <c r="A2866" s="15"/>
      <c r="B2866" s="7"/>
      <c r="C2866" s="4"/>
      <c r="D2866" s="5"/>
      <c r="E2866" s="176" t="str">
        <f t="shared" si="134"/>
        <v/>
      </c>
      <c r="F2866" s="181"/>
      <c r="G2866" s="181"/>
      <c r="H2866" s="6"/>
      <c r="I2866" s="2"/>
      <c r="J2866" s="3"/>
      <c r="K2866" s="3"/>
      <c r="L2866" s="3"/>
      <c r="M2866" s="13"/>
      <c r="N2866" s="3"/>
      <c r="O2866" s="3"/>
      <c r="P2866" s="166"/>
      <c r="Q2866" s="166"/>
      <c r="R2866" s="173"/>
      <c r="S2866" s="167"/>
      <c r="T2866" s="167"/>
      <c r="U2866" s="167"/>
      <c r="V2866" s="173"/>
    </row>
    <row r="2867" spans="1:22" ht="33.75" customHeight="1">
      <c r="A2867" s="15"/>
      <c r="B2867" s="7"/>
      <c r="C2867" s="4"/>
      <c r="D2867" s="5"/>
      <c r="E2867" s="176" t="str">
        <f t="shared" si="134"/>
        <v/>
      </c>
      <c r="F2867" s="181"/>
      <c r="G2867" s="181"/>
      <c r="H2867" s="6"/>
      <c r="I2867" s="2"/>
      <c r="J2867" s="3"/>
      <c r="K2867" s="3"/>
      <c r="L2867" s="3"/>
      <c r="M2867" s="13"/>
      <c r="N2867" s="3"/>
      <c r="O2867" s="3"/>
      <c r="P2867" s="166"/>
      <c r="Q2867" s="166"/>
      <c r="R2867" s="173"/>
      <c r="S2867" s="167"/>
      <c r="T2867" s="167"/>
      <c r="U2867" s="167"/>
      <c r="V2867" s="173"/>
    </row>
    <row r="2868" spans="1:22" ht="33.75" customHeight="1">
      <c r="A2868" s="15"/>
      <c r="B2868" s="7"/>
      <c r="C2868" s="4"/>
      <c r="D2868" s="5"/>
      <c r="E2868" s="176" t="str">
        <f t="shared" si="134"/>
        <v/>
      </c>
      <c r="F2868" s="181"/>
      <c r="G2868" s="181"/>
      <c r="H2868" s="6"/>
      <c r="I2868" s="2"/>
      <c r="J2868" s="3"/>
      <c r="K2868" s="3"/>
      <c r="L2868" s="3"/>
      <c r="M2868" s="13"/>
      <c r="N2868" s="3"/>
      <c r="O2868" s="3"/>
      <c r="P2868" s="166"/>
      <c r="Q2868" s="166"/>
      <c r="R2868" s="173"/>
      <c r="S2868" s="167"/>
      <c r="T2868" s="167"/>
      <c r="U2868" s="167"/>
      <c r="V2868" s="173"/>
    </row>
    <row r="2869" spans="1:22" ht="33.75" customHeight="1">
      <c r="A2869" s="15"/>
      <c r="B2869" s="7"/>
      <c r="C2869" s="4"/>
      <c r="D2869" s="5"/>
      <c r="E2869" s="176" t="str">
        <f t="shared" si="134"/>
        <v/>
      </c>
      <c r="F2869" s="181"/>
      <c r="G2869" s="181"/>
      <c r="H2869" s="6"/>
      <c r="I2869" s="2"/>
      <c r="J2869" s="3"/>
      <c r="K2869" s="3"/>
      <c r="L2869" s="3"/>
      <c r="M2869" s="13"/>
      <c r="N2869" s="3"/>
      <c r="O2869" s="3"/>
      <c r="P2869" s="166"/>
      <c r="Q2869" s="166"/>
      <c r="R2869" s="173"/>
      <c r="S2869" s="167"/>
      <c r="T2869" s="167"/>
      <c r="U2869" s="167"/>
      <c r="V2869" s="173"/>
    </row>
    <row r="2870" spans="1:22" ht="33.75" customHeight="1">
      <c r="A2870" s="15"/>
      <c r="B2870" s="7"/>
      <c r="C2870" s="4"/>
      <c r="D2870" s="5"/>
      <c r="E2870" s="176" t="str">
        <f t="shared" si="134"/>
        <v/>
      </c>
      <c r="F2870" s="181"/>
      <c r="G2870" s="181"/>
      <c r="H2870" s="6"/>
      <c r="I2870" s="2"/>
      <c r="J2870" s="3"/>
      <c r="K2870" s="3"/>
      <c r="L2870" s="3"/>
      <c r="M2870" s="13"/>
      <c r="N2870" s="3"/>
      <c r="O2870" s="3"/>
      <c r="P2870" s="166"/>
      <c r="Q2870" s="166"/>
      <c r="R2870" s="173"/>
      <c r="S2870" s="167"/>
      <c r="T2870" s="167"/>
      <c r="U2870" s="167"/>
      <c r="V2870" s="173"/>
    </row>
    <row r="2871" spans="1:22" ht="33.75" customHeight="1">
      <c r="A2871" s="15"/>
      <c r="B2871" s="7"/>
      <c r="C2871" s="4"/>
      <c r="D2871" s="5"/>
      <c r="E2871" s="176" t="str">
        <f t="shared" si="134"/>
        <v/>
      </c>
      <c r="F2871" s="181"/>
      <c r="G2871" s="181"/>
      <c r="H2871" s="6"/>
      <c r="I2871" s="2"/>
      <c r="J2871" s="3"/>
      <c r="K2871" s="3"/>
      <c r="L2871" s="3"/>
      <c r="M2871" s="13"/>
      <c r="N2871" s="3"/>
      <c r="O2871" s="3"/>
      <c r="P2871" s="166"/>
      <c r="Q2871" s="166"/>
      <c r="R2871" s="173"/>
      <c r="S2871" s="167"/>
      <c r="T2871" s="167"/>
      <c r="U2871" s="167"/>
      <c r="V2871" s="173"/>
    </row>
    <row r="2872" spans="1:22" ht="33.75" customHeight="1">
      <c r="A2872" s="15"/>
      <c r="B2872" s="7"/>
      <c r="C2872" s="4"/>
      <c r="D2872" s="5"/>
      <c r="E2872" s="176" t="str">
        <f t="shared" si="134"/>
        <v/>
      </c>
      <c r="F2872" s="181"/>
      <c r="G2872" s="181"/>
      <c r="H2872" s="6"/>
      <c r="I2872" s="2"/>
      <c r="J2872" s="3"/>
      <c r="K2872" s="3"/>
      <c r="L2872" s="3"/>
      <c r="M2872" s="13"/>
      <c r="N2872" s="3"/>
      <c r="O2872" s="3"/>
      <c r="P2872" s="166"/>
      <c r="Q2872" s="166"/>
      <c r="R2872" s="173"/>
      <c r="S2872" s="167"/>
      <c r="T2872" s="167"/>
      <c r="U2872" s="167"/>
      <c r="V2872" s="173"/>
    </row>
    <row r="2873" spans="1:22" ht="33.75" customHeight="1">
      <c r="A2873" s="15"/>
      <c r="B2873" s="7"/>
      <c r="C2873" s="4"/>
      <c r="D2873" s="5"/>
      <c r="E2873" s="176" t="str">
        <f t="shared" si="134"/>
        <v/>
      </c>
      <c r="F2873" s="181"/>
      <c r="G2873" s="181"/>
      <c r="H2873" s="6"/>
      <c r="I2873" s="2"/>
      <c r="J2873" s="3"/>
      <c r="K2873" s="3"/>
      <c r="L2873" s="3"/>
      <c r="M2873" s="13"/>
      <c r="N2873" s="3"/>
      <c r="O2873" s="3"/>
      <c r="P2873" s="166"/>
      <c r="Q2873" s="166"/>
      <c r="R2873" s="173"/>
      <c r="S2873" s="167"/>
      <c r="T2873" s="167"/>
      <c r="U2873" s="167"/>
      <c r="V2873" s="173"/>
    </row>
    <row r="2874" spans="1:22" ht="33.75" customHeight="1">
      <c r="A2874" s="15"/>
      <c r="B2874" s="7"/>
      <c r="C2874" s="4"/>
      <c r="D2874" s="5"/>
      <c r="E2874" s="176" t="str">
        <f t="shared" ref="E2874:E2937" si="135">TRIM(B2874)</f>
        <v/>
      </c>
      <c r="F2874" s="181"/>
      <c r="G2874" s="181"/>
      <c r="H2874" s="6"/>
      <c r="I2874" s="2"/>
      <c r="J2874" s="3"/>
      <c r="K2874" s="3"/>
      <c r="L2874" s="3"/>
      <c r="M2874" s="13"/>
      <c r="N2874" s="3"/>
      <c r="O2874" s="3"/>
      <c r="P2874" s="166"/>
      <c r="Q2874" s="166"/>
      <c r="R2874" s="173"/>
      <c r="S2874" s="167"/>
      <c r="T2874" s="167"/>
      <c r="U2874" s="167"/>
      <c r="V2874" s="173"/>
    </row>
    <row r="2875" spans="1:22" ht="33.75" customHeight="1">
      <c r="A2875" s="15"/>
      <c r="B2875" s="7"/>
      <c r="C2875" s="4"/>
      <c r="D2875" s="5"/>
      <c r="E2875" s="176" t="str">
        <f t="shared" si="135"/>
        <v/>
      </c>
      <c r="F2875" s="181"/>
      <c r="G2875" s="181"/>
      <c r="H2875" s="6"/>
      <c r="I2875" s="2"/>
      <c r="J2875" s="3"/>
      <c r="K2875" s="3"/>
      <c r="L2875" s="3"/>
      <c r="M2875" s="13"/>
      <c r="N2875" s="3"/>
      <c r="O2875" s="3"/>
      <c r="P2875" s="166"/>
      <c r="Q2875" s="166"/>
      <c r="R2875" s="173"/>
      <c r="S2875" s="167"/>
      <c r="T2875" s="167"/>
      <c r="U2875" s="167"/>
      <c r="V2875" s="173"/>
    </row>
    <row r="2876" spans="1:22" ht="33.75" customHeight="1">
      <c r="A2876" s="15"/>
      <c r="B2876" s="7"/>
      <c r="C2876" s="4"/>
      <c r="D2876" s="5"/>
      <c r="E2876" s="176" t="str">
        <f t="shared" si="135"/>
        <v/>
      </c>
      <c r="F2876" s="181"/>
      <c r="G2876" s="181"/>
      <c r="H2876" s="6"/>
      <c r="I2876" s="2"/>
      <c r="J2876" s="3"/>
      <c r="K2876" s="3"/>
      <c r="L2876" s="3"/>
      <c r="M2876" s="13"/>
      <c r="N2876" s="3"/>
      <c r="O2876" s="3"/>
      <c r="P2876" s="166"/>
      <c r="Q2876" s="166"/>
      <c r="R2876" s="173"/>
      <c r="S2876" s="167"/>
      <c r="T2876" s="167"/>
      <c r="U2876" s="167"/>
      <c r="V2876" s="173"/>
    </row>
    <row r="2877" spans="1:22" ht="33.75" customHeight="1">
      <c r="A2877" s="15"/>
      <c r="B2877" s="7"/>
      <c r="C2877" s="4"/>
      <c r="D2877" s="5"/>
      <c r="E2877" s="176" t="str">
        <f t="shared" si="135"/>
        <v/>
      </c>
      <c r="F2877" s="181"/>
      <c r="G2877" s="181"/>
      <c r="H2877" s="6"/>
      <c r="I2877" s="2"/>
      <c r="J2877" s="3"/>
      <c r="K2877" s="3"/>
      <c r="L2877" s="3"/>
      <c r="M2877" s="13"/>
      <c r="N2877" s="3"/>
      <c r="O2877" s="3"/>
      <c r="P2877" s="166"/>
      <c r="Q2877" s="166"/>
      <c r="R2877" s="173"/>
      <c r="S2877" s="167"/>
      <c r="T2877" s="167"/>
      <c r="U2877" s="167"/>
      <c r="V2877" s="173"/>
    </row>
    <row r="2878" spans="1:22" ht="33.75" customHeight="1">
      <c r="A2878" s="15"/>
      <c r="B2878" s="7"/>
      <c r="C2878" s="4"/>
      <c r="D2878" s="5"/>
      <c r="E2878" s="176" t="str">
        <f t="shared" si="135"/>
        <v/>
      </c>
      <c r="F2878" s="181"/>
      <c r="G2878" s="181"/>
      <c r="H2878" s="6"/>
      <c r="I2878" s="2"/>
      <c r="J2878" s="3"/>
      <c r="K2878" s="3"/>
      <c r="L2878" s="3"/>
      <c r="M2878" s="13"/>
      <c r="N2878" s="3"/>
      <c r="O2878" s="3"/>
      <c r="P2878" s="166"/>
      <c r="Q2878" s="166"/>
      <c r="R2878" s="173"/>
      <c r="S2878" s="167"/>
      <c r="T2878" s="167"/>
      <c r="U2878" s="167"/>
      <c r="V2878" s="173"/>
    </row>
    <row r="2879" spans="1:22" ht="33.75" customHeight="1">
      <c r="A2879" s="15"/>
      <c r="B2879" s="7"/>
      <c r="C2879" s="4"/>
      <c r="D2879" s="5"/>
      <c r="E2879" s="176" t="str">
        <f t="shared" si="135"/>
        <v/>
      </c>
      <c r="F2879" s="181"/>
      <c r="G2879" s="181"/>
      <c r="H2879" s="6"/>
      <c r="I2879" s="2"/>
      <c r="J2879" s="3"/>
      <c r="K2879" s="3"/>
      <c r="L2879" s="3"/>
      <c r="M2879" s="13"/>
      <c r="N2879" s="3"/>
      <c r="O2879" s="3"/>
      <c r="P2879" s="166"/>
      <c r="Q2879" s="166"/>
      <c r="R2879" s="173"/>
      <c r="S2879" s="167"/>
      <c r="T2879" s="167"/>
      <c r="U2879" s="167"/>
      <c r="V2879" s="173"/>
    </row>
    <row r="2880" spans="1:22" ht="33.75" customHeight="1">
      <c r="A2880" s="15"/>
      <c r="B2880" s="7"/>
      <c r="C2880" s="4"/>
      <c r="D2880" s="5"/>
      <c r="E2880" s="176" t="str">
        <f t="shared" si="135"/>
        <v/>
      </c>
      <c r="F2880" s="181"/>
      <c r="G2880" s="181"/>
      <c r="H2880" s="6"/>
      <c r="I2880" s="2"/>
      <c r="J2880" s="3"/>
      <c r="K2880" s="3"/>
      <c r="L2880" s="3"/>
      <c r="M2880" s="13"/>
      <c r="N2880" s="3"/>
      <c r="O2880" s="3"/>
      <c r="P2880" s="166"/>
      <c r="Q2880" s="166"/>
      <c r="R2880" s="173"/>
      <c r="S2880" s="167"/>
      <c r="T2880" s="167"/>
      <c r="U2880" s="167"/>
      <c r="V2880" s="173"/>
    </row>
    <row r="2881" spans="1:22" ht="33.75" customHeight="1">
      <c r="A2881" s="15"/>
      <c r="B2881" s="7"/>
      <c r="C2881" s="4"/>
      <c r="D2881" s="5"/>
      <c r="E2881" s="176" t="str">
        <f t="shared" si="135"/>
        <v/>
      </c>
      <c r="F2881" s="181"/>
      <c r="G2881" s="181"/>
      <c r="H2881" s="6"/>
      <c r="I2881" s="2"/>
      <c r="J2881" s="3"/>
      <c r="K2881" s="3"/>
      <c r="L2881" s="3"/>
      <c r="M2881" s="13"/>
      <c r="N2881" s="3"/>
      <c r="O2881" s="3"/>
      <c r="P2881" s="166"/>
      <c r="Q2881" s="166"/>
      <c r="R2881" s="173"/>
      <c r="S2881" s="167"/>
      <c r="T2881" s="167"/>
      <c r="U2881" s="167"/>
      <c r="V2881" s="173"/>
    </row>
    <row r="2882" spans="1:22" ht="33.75" customHeight="1">
      <c r="A2882" s="15"/>
      <c r="B2882" s="7"/>
      <c r="C2882" s="4"/>
      <c r="D2882" s="5"/>
      <c r="E2882" s="176" t="str">
        <f t="shared" si="135"/>
        <v/>
      </c>
      <c r="F2882" s="181"/>
      <c r="G2882" s="181"/>
      <c r="H2882" s="6"/>
      <c r="I2882" s="2"/>
      <c r="J2882" s="3"/>
      <c r="K2882" s="3"/>
      <c r="L2882" s="3"/>
      <c r="M2882" s="13"/>
      <c r="N2882" s="3"/>
      <c r="O2882" s="3"/>
      <c r="P2882" s="166"/>
      <c r="Q2882" s="166"/>
      <c r="R2882" s="173"/>
      <c r="S2882" s="167"/>
      <c r="T2882" s="167"/>
      <c r="U2882" s="167"/>
      <c r="V2882" s="173"/>
    </row>
    <row r="2883" spans="1:22" ht="33.75" customHeight="1">
      <c r="A2883" s="15"/>
      <c r="B2883" s="7"/>
      <c r="C2883" s="4"/>
      <c r="D2883" s="5"/>
      <c r="E2883" s="176" t="str">
        <f t="shared" si="135"/>
        <v/>
      </c>
      <c r="F2883" s="181"/>
      <c r="G2883" s="181"/>
      <c r="H2883" s="6"/>
      <c r="I2883" s="2"/>
      <c r="J2883" s="3"/>
      <c r="K2883" s="3"/>
      <c r="L2883" s="3"/>
      <c r="M2883" s="13"/>
      <c r="N2883" s="3"/>
      <c r="O2883" s="3"/>
      <c r="P2883" s="166"/>
      <c r="Q2883" s="166"/>
      <c r="R2883" s="173"/>
      <c r="S2883" s="167"/>
      <c r="T2883" s="167"/>
      <c r="U2883" s="167"/>
      <c r="V2883" s="173"/>
    </row>
    <row r="2884" spans="1:22" ht="33.75" customHeight="1">
      <c r="A2884" s="15"/>
      <c r="B2884" s="7"/>
      <c r="C2884" s="4"/>
      <c r="D2884" s="5"/>
      <c r="E2884" s="176" t="str">
        <f t="shared" si="135"/>
        <v/>
      </c>
      <c r="F2884" s="181"/>
      <c r="G2884" s="181"/>
      <c r="H2884" s="6"/>
      <c r="I2884" s="2"/>
      <c r="J2884" s="3"/>
      <c r="K2884" s="3"/>
      <c r="L2884" s="3"/>
      <c r="M2884" s="13"/>
      <c r="N2884" s="3"/>
      <c r="O2884" s="3"/>
      <c r="P2884" s="166"/>
      <c r="Q2884" s="166"/>
      <c r="R2884" s="173"/>
      <c r="S2884" s="167"/>
      <c r="T2884" s="167"/>
      <c r="U2884" s="167"/>
      <c r="V2884" s="173"/>
    </row>
    <row r="2885" spans="1:22" ht="33.75" customHeight="1">
      <c r="A2885" s="15"/>
      <c r="B2885" s="7"/>
      <c r="C2885" s="4"/>
      <c r="D2885" s="5"/>
      <c r="E2885" s="176" t="str">
        <f t="shared" si="135"/>
        <v/>
      </c>
      <c r="F2885" s="181"/>
      <c r="G2885" s="181"/>
      <c r="H2885" s="6"/>
      <c r="I2885" s="2"/>
      <c r="J2885" s="3"/>
      <c r="K2885" s="3"/>
      <c r="L2885" s="3"/>
      <c r="M2885" s="13"/>
      <c r="N2885" s="3"/>
      <c r="O2885" s="3"/>
      <c r="P2885" s="166"/>
      <c r="Q2885" s="166"/>
      <c r="R2885" s="173"/>
      <c r="S2885" s="167"/>
      <c r="T2885" s="167"/>
      <c r="U2885" s="167"/>
      <c r="V2885" s="173"/>
    </row>
    <row r="2886" spans="1:22" ht="33.75" customHeight="1">
      <c r="A2886" s="15"/>
      <c r="B2886" s="7"/>
      <c r="C2886" s="4"/>
      <c r="D2886" s="5"/>
      <c r="E2886" s="176" t="str">
        <f t="shared" si="135"/>
        <v/>
      </c>
      <c r="F2886" s="181"/>
      <c r="G2886" s="181"/>
      <c r="H2886" s="6"/>
      <c r="I2886" s="2"/>
      <c r="J2886" s="3"/>
      <c r="K2886" s="3"/>
      <c r="L2886" s="3"/>
      <c r="M2886" s="13"/>
      <c r="N2886" s="3"/>
      <c r="O2886" s="3"/>
      <c r="P2886" s="166"/>
      <c r="Q2886" s="166"/>
      <c r="R2886" s="173"/>
      <c r="S2886" s="167"/>
      <c r="T2886" s="167"/>
      <c r="U2886" s="167"/>
      <c r="V2886" s="173"/>
    </row>
    <row r="2887" spans="1:22" ht="33.75" customHeight="1">
      <c r="A2887" s="15"/>
      <c r="B2887" s="7"/>
      <c r="C2887" s="4"/>
      <c r="D2887" s="5"/>
      <c r="E2887" s="176" t="str">
        <f t="shared" si="135"/>
        <v/>
      </c>
      <c r="F2887" s="181"/>
      <c r="G2887" s="181"/>
      <c r="H2887" s="6"/>
      <c r="I2887" s="2"/>
      <c r="J2887" s="3"/>
      <c r="K2887" s="3"/>
      <c r="L2887" s="3"/>
      <c r="M2887" s="13"/>
      <c r="N2887" s="3"/>
      <c r="O2887" s="3"/>
      <c r="P2887" s="166"/>
      <c r="Q2887" s="166"/>
      <c r="R2887" s="173"/>
      <c r="S2887" s="167"/>
      <c r="T2887" s="167"/>
      <c r="U2887" s="167"/>
      <c r="V2887" s="173"/>
    </row>
    <row r="2888" spans="1:22" ht="33.75" customHeight="1">
      <c r="A2888" s="15"/>
      <c r="B2888" s="7"/>
      <c r="C2888" s="4"/>
      <c r="D2888" s="5"/>
      <c r="E2888" s="176" t="str">
        <f t="shared" si="135"/>
        <v/>
      </c>
      <c r="F2888" s="181"/>
      <c r="G2888" s="181"/>
      <c r="H2888" s="6"/>
      <c r="I2888" s="2"/>
      <c r="J2888" s="3"/>
      <c r="K2888" s="3"/>
      <c r="L2888" s="3"/>
      <c r="M2888" s="13"/>
      <c r="N2888" s="3"/>
      <c r="O2888" s="3"/>
      <c r="P2888" s="166"/>
      <c r="Q2888" s="166"/>
      <c r="R2888" s="173"/>
      <c r="S2888" s="167"/>
      <c r="T2888" s="167"/>
      <c r="U2888" s="167"/>
      <c r="V2888" s="173"/>
    </row>
    <row r="2889" spans="1:22" ht="33.75" customHeight="1">
      <c r="A2889" s="15"/>
      <c r="B2889" s="7"/>
      <c r="C2889" s="4"/>
      <c r="D2889" s="5"/>
      <c r="E2889" s="176" t="str">
        <f t="shared" si="135"/>
        <v/>
      </c>
      <c r="F2889" s="181"/>
      <c r="G2889" s="181"/>
      <c r="H2889" s="6"/>
      <c r="I2889" s="2"/>
      <c r="J2889" s="3"/>
      <c r="K2889" s="3"/>
      <c r="L2889" s="3"/>
      <c r="M2889" s="13"/>
      <c r="N2889" s="3"/>
      <c r="O2889" s="3"/>
      <c r="P2889" s="166"/>
      <c r="Q2889" s="166"/>
      <c r="R2889" s="173"/>
      <c r="S2889" s="167"/>
      <c r="T2889" s="167"/>
      <c r="U2889" s="167"/>
      <c r="V2889" s="173"/>
    </row>
    <row r="2890" spans="1:22" ht="33.75" customHeight="1">
      <c r="A2890" s="15"/>
      <c r="B2890" s="7"/>
      <c r="C2890" s="4"/>
      <c r="D2890" s="5"/>
      <c r="E2890" s="176" t="str">
        <f t="shared" si="135"/>
        <v/>
      </c>
      <c r="F2890" s="181"/>
      <c r="G2890" s="181"/>
      <c r="H2890" s="6"/>
      <c r="I2890" s="2"/>
      <c r="J2890" s="3"/>
      <c r="K2890" s="3"/>
      <c r="L2890" s="3"/>
      <c r="M2890" s="13"/>
      <c r="N2890" s="3"/>
      <c r="O2890" s="3"/>
      <c r="P2890" s="166"/>
      <c r="Q2890" s="166"/>
      <c r="R2890" s="173"/>
      <c r="S2890" s="167"/>
      <c r="T2890" s="167"/>
      <c r="U2890" s="167"/>
      <c r="V2890" s="173"/>
    </row>
    <row r="2891" spans="1:22" ht="33.75" customHeight="1">
      <c r="A2891" s="15"/>
      <c r="B2891" s="7"/>
      <c r="C2891" s="4"/>
      <c r="D2891" s="5"/>
      <c r="E2891" s="176" t="str">
        <f t="shared" si="135"/>
        <v/>
      </c>
      <c r="F2891" s="181"/>
      <c r="G2891" s="181"/>
      <c r="H2891" s="6"/>
      <c r="I2891" s="2"/>
      <c r="J2891" s="3"/>
      <c r="K2891" s="3"/>
      <c r="L2891" s="3"/>
      <c r="M2891" s="13"/>
      <c r="N2891" s="3"/>
      <c r="O2891" s="3"/>
      <c r="P2891" s="166"/>
      <c r="Q2891" s="166"/>
      <c r="R2891" s="173"/>
      <c r="S2891" s="167"/>
      <c r="T2891" s="167"/>
      <c r="U2891" s="167"/>
      <c r="V2891" s="173"/>
    </row>
    <row r="2892" spans="1:22" ht="33.75" customHeight="1">
      <c r="A2892" s="15"/>
      <c r="B2892" s="7"/>
      <c r="C2892" s="4"/>
      <c r="D2892" s="5"/>
      <c r="E2892" s="176" t="str">
        <f t="shared" si="135"/>
        <v/>
      </c>
      <c r="F2892" s="181"/>
      <c r="G2892" s="181"/>
      <c r="H2892" s="6"/>
      <c r="I2892" s="2"/>
      <c r="J2892" s="3"/>
      <c r="K2892" s="3"/>
      <c r="L2892" s="3"/>
      <c r="M2892" s="13"/>
      <c r="N2892" s="3"/>
      <c r="O2892" s="3"/>
      <c r="P2892" s="166"/>
      <c r="Q2892" s="166"/>
      <c r="R2892" s="173"/>
      <c r="S2892" s="167"/>
      <c r="T2892" s="167"/>
      <c r="U2892" s="167"/>
      <c r="V2892" s="173"/>
    </row>
    <row r="2893" spans="1:22" ht="33.75" customHeight="1">
      <c r="A2893" s="15"/>
      <c r="B2893" s="7"/>
      <c r="C2893" s="4"/>
      <c r="D2893" s="5"/>
      <c r="E2893" s="176" t="str">
        <f t="shared" si="135"/>
        <v/>
      </c>
      <c r="F2893" s="181"/>
      <c r="G2893" s="181"/>
      <c r="H2893" s="6"/>
      <c r="I2893" s="2"/>
      <c r="J2893" s="3"/>
      <c r="K2893" s="3"/>
      <c r="L2893" s="3"/>
      <c r="M2893" s="13"/>
      <c r="N2893" s="3"/>
      <c r="O2893" s="3"/>
      <c r="P2893" s="166"/>
      <c r="Q2893" s="166"/>
      <c r="R2893" s="173"/>
      <c r="S2893" s="167"/>
      <c r="T2893" s="167"/>
      <c r="U2893" s="167"/>
      <c r="V2893" s="173"/>
    </row>
    <row r="2894" spans="1:22" ht="33.75" customHeight="1">
      <c r="A2894" s="15"/>
      <c r="B2894" s="7"/>
      <c r="C2894" s="4"/>
      <c r="D2894" s="5"/>
      <c r="E2894" s="176" t="str">
        <f t="shared" si="135"/>
        <v/>
      </c>
      <c r="F2894" s="181"/>
      <c r="G2894" s="181"/>
      <c r="H2894" s="6"/>
      <c r="I2894" s="2"/>
      <c r="J2894" s="3"/>
      <c r="K2894" s="3"/>
      <c r="L2894" s="3"/>
      <c r="M2894" s="13"/>
      <c r="N2894" s="3"/>
      <c r="O2894" s="3"/>
      <c r="P2894" s="166"/>
      <c r="Q2894" s="166"/>
      <c r="R2894" s="173"/>
      <c r="S2894" s="167"/>
      <c r="T2894" s="167"/>
      <c r="U2894" s="167"/>
      <c r="V2894" s="173"/>
    </row>
    <row r="2895" spans="1:22" ht="33.75" customHeight="1">
      <c r="A2895" s="15"/>
      <c r="B2895" s="7"/>
      <c r="C2895" s="4"/>
      <c r="D2895" s="5"/>
      <c r="E2895" s="176" t="str">
        <f t="shared" si="135"/>
        <v/>
      </c>
      <c r="F2895" s="181"/>
      <c r="G2895" s="181"/>
      <c r="H2895" s="6"/>
      <c r="I2895" s="2"/>
      <c r="J2895" s="3"/>
      <c r="K2895" s="3"/>
      <c r="L2895" s="3"/>
      <c r="M2895" s="13"/>
      <c r="N2895" s="3"/>
      <c r="O2895" s="3"/>
      <c r="P2895" s="166"/>
      <c r="Q2895" s="166"/>
      <c r="R2895" s="173"/>
      <c r="S2895" s="167"/>
      <c r="T2895" s="167"/>
      <c r="U2895" s="167"/>
      <c r="V2895" s="173"/>
    </row>
    <row r="2896" spans="1:22" ht="33.75" customHeight="1">
      <c r="A2896" s="15"/>
      <c r="B2896" s="7"/>
      <c r="C2896" s="4"/>
      <c r="D2896" s="5"/>
      <c r="E2896" s="176" t="str">
        <f t="shared" si="135"/>
        <v/>
      </c>
      <c r="F2896" s="181"/>
      <c r="G2896" s="181"/>
      <c r="H2896" s="6"/>
      <c r="I2896" s="2"/>
      <c r="J2896" s="3"/>
      <c r="K2896" s="3"/>
      <c r="L2896" s="3"/>
      <c r="M2896" s="13"/>
      <c r="N2896" s="3"/>
      <c r="O2896" s="3"/>
      <c r="P2896" s="166"/>
      <c r="Q2896" s="166"/>
      <c r="R2896" s="173"/>
      <c r="S2896" s="167"/>
      <c r="T2896" s="167"/>
      <c r="U2896" s="167"/>
      <c r="V2896" s="173"/>
    </row>
    <row r="2897" spans="1:22" ht="33.75" customHeight="1">
      <c r="A2897" s="15"/>
      <c r="B2897" s="7"/>
      <c r="C2897" s="4"/>
      <c r="D2897" s="5"/>
      <c r="E2897" s="176" t="str">
        <f t="shared" si="135"/>
        <v/>
      </c>
      <c r="F2897" s="181"/>
      <c r="G2897" s="181"/>
      <c r="H2897" s="6"/>
      <c r="I2897" s="2"/>
      <c r="J2897" s="3"/>
      <c r="K2897" s="3"/>
      <c r="L2897" s="3"/>
      <c r="M2897" s="13"/>
      <c r="N2897" s="3"/>
      <c r="O2897" s="3"/>
      <c r="P2897" s="166"/>
      <c r="Q2897" s="166"/>
      <c r="R2897" s="173"/>
      <c r="S2897" s="167"/>
      <c r="T2897" s="167"/>
      <c r="U2897" s="167"/>
      <c r="V2897" s="173"/>
    </row>
    <row r="2898" spans="1:22" ht="33.75" customHeight="1">
      <c r="A2898" s="15"/>
      <c r="B2898" s="7"/>
      <c r="C2898" s="4"/>
      <c r="D2898" s="5"/>
      <c r="E2898" s="176" t="str">
        <f t="shared" si="135"/>
        <v/>
      </c>
      <c r="F2898" s="181"/>
      <c r="G2898" s="181"/>
      <c r="H2898" s="6"/>
      <c r="I2898" s="2"/>
      <c r="J2898" s="3"/>
      <c r="K2898" s="3"/>
      <c r="L2898" s="3"/>
      <c r="M2898" s="13"/>
      <c r="N2898" s="3"/>
      <c r="O2898" s="3"/>
      <c r="P2898" s="166"/>
      <c r="Q2898" s="166"/>
      <c r="R2898" s="173"/>
      <c r="S2898" s="167"/>
      <c r="T2898" s="167"/>
      <c r="U2898" s="167"/>
      <c r="V2898" s="173"/>
    </row>
    <row r="2899" spans="1:22" ht="33.75" customHeight="1">
      <c r="A2899" s="15"/>
      <c r="B2899" s="7"/>
      <c r="C2899" s="4"/>
      <c r="D2899" s="5"/>
      <c r="E2899" s="176" t="str">
        <f t="shared" si="135"/>
        <v/>
      </c>
      <c r="F2899" s="181"/>
      <c r="G2899" s="181"/>
      <c r="H2899" s="6"/>
      <c r="I2899" s="2"/>
      <c r="J2899" s="3"/>
      <c r="K2899" s="3"/>
      <c r="L2899" s="3"/>
      <c r="M2899" s="13"/>
      <c r="N2899" s="3"/>
      <c r="O2899" s="3"/>
      <c r="P2899" s="166"/>
      <c r="Q2899" s="166"/>
      <c r="R2899" s="173"/>
      <c r="S2899" s="167"/>
      <c r="T2899" s="167"/>
      <c r="U2899" s="167"/>
      <c r="V2899" s="173"/>
    </row>
    <row r="2900" spans="1:22" ht="33.75" customHeight="1">
      <c r="A2900" s="15"/>
      <c r="B2900" s="7"/>
      <c r="C2900" s="4"/>
      <c r="D2900" s="5"/>
      <c r="E2900" s="176" t="str">
        <f t="shared" si="135"/>
        <v/>
      </c>
      <c r="F2900" s="181"/>
      <c r="G2900" s="181"/>
      <c r="H2900" s="6"/>
      <c r="I2900" s="2"/>
      <c r="J2900" s="3"/>
      <c r="K2900" s="3"/>
      <c r="L2900" s="3"/>
      <c r="M2900" s="13"/>
      <c r="N2900" s="3"/>
      <c r="O2900" s="3"/>
      <c r="P2900" s="166"/>
      <c r="Q2900" s="166"/>
      <c r="R2900" s="173"/>
      <c r="S2900" s="167"/>
      <c r="T2900" s="167"/>
      <c r="U2900" s="167"/>
      <c r="V2900" s="173"/>
    </row>
    <row r="2901" spans="1:22" ht="33.75" customHeight="1">
      <c r="A2901" s="15"/>
      <c r="B2901" s="7"/>
      <c r="C2901" s="4"/>
      <c r="D2901" s="5"/>
      <c r="E2901" s="176" t="str">
        <f t="shared" si="135"/>
        <v/>
      </c>
      <c r="F2901" s="181"/>
      <c r="G2901" s="181"/>
      <c r="H2901" s="6"/>
      <c r="I2901" s="2"/>
      <c r="J2901" s="3"/>
      <c r="K2901" s="3"/>
      <c r="L2901" s="3"/>
      <c r="M2901" s="13"/>
      <c r="N2901" s="3"/>
      <c r="O2901" s="3"/>
      <c r="P2901" s="166"/>
      <c r="Q2901" s="166"/>
      <c r="R2901" s="173"/>
      <c r="S2901" s="167"/>
      <c r="T2901" s="167"/>
      <c r="U2901" s="167"/>
      <c r="V2901" s="173"/>
    </row>
    <row r="2902" spans="1:22" ht="33.75" customHeight="1">
      <c r="A2902" s="15"/>
      <c r="B2902" s="7"/>
      <c r="C2902" s="4"/>
      <c r="D2902" s="5"/>
      <c r="E2902" s="176" t="str">
        <f t="shared" si="135"/>
        <v/>
      </c>
      <c r="F2902" s="181"/>
      <c r="G2902" s="181"/>
      <c r="H2902" s="6"/>
      <c r="I2902" s="2"/>
      <c r="J2902" s="3"/>
      <c r="K2902" s="3"/>
      <c r="L2902" s="3"/>
      <c r="M2902" s="13"/>
      <c r="N2902" s="3"/>
      <c r="O2902" s="3"/>
      <c r="P2902" s="166"/>
      <c r="Q2902" s="166"/>
      <c r="R2902" s="173"/>
      <c r="S2902" s="167"/>
      <c r="T2902" s="167"/>
      <c r="U2902" s="167"/>
      <c r="V2902" s="173"/>
    </row>
    <row r="2903" spans="1:22" ht="33.75" customHeight="1">
      <c r="A2903" s="15"/>
      <c r="B2903" s="7"/>
      <c r="C2903" s="4"/>
      <c r="D2903" s="5"/>
      <c r="E2903" s="176" t="str">
        <f t="shared" si="135"/>
        <v/>
      </c>
      <c r="F2903" s="181"/>
      <c r="G2903" s="181"/>
      <c r="H2903" s="6"/>
      <c r="I2903" s="2"/>
      <c r="J2903" s="3"/>
      <c r="K2903" s="3"/>
      <c r="L2903" s="3"/>
      <c r="M2903" s="13"/>
      <c r="N2903" s="3"/>
      <c r="O2903" s="3"/>
      <c r="P2903" s="166"/>
      <c r="Q2903" s="166"/>
      <c r="R2903" s="173"/>
      <c r="S2903" s="167"/>
      <c r="T2903" s="167"/>
      <c r="U2903" s="167"/>
      <c r="V2903" s="173"/>
    </row>
    <row r="2904" spans="1:22" ht="33.75" customHeight="1">
      <c r="A2904" s="15"/>
      <c r="B2904" s="7"/>
      <c r="C2904" s="4"/>
      <c r="D2904" s="5"/>
      <c r="E2904" s="176" t="str">
        <f t="shared" si="135"/>
        <v/>
      </c>
      <c r="F2904" s="181"/>
      <c r="G2904" s="181"/>
      <c r="H2904" s="6"/>
      <c r="I2904" s="2"/>
      <c r="J2904" s="3"/>
      <c r="K2904" s="3"/>
      <c r="L2904" s="3"/>
      <c r="M2904" s="13"/>
      <c r="N2904" s="3"/>
      <c r="O2904" s="3"/>
      <c r="P2904" s="166"/>
      <c r="Q2904" s="166"/>
      <c r="R2904" s="173"/>
      <c r="S2904" s="167"/>
      <c r="T2904" s="167"/>
      <c r="U2904" s="167"/>
      <c r="V2904" s="173"/>
    </row>
    <row r="2905" spans="1:22" ht="33.75" customHeight="1">
      <c r="A2905" s="15"/>
      <c r="B2905" s="7"/>
      <c r="C2905" s="4"/>
      <c r="D2905" s="5"/>
      <c r="E2905" s="176" t="str">
        <f t="shared" si="135"/>
        <v/>
      </c>
      <c r="F2905" s="181"/>
      <c r="G2905" s="181"/>
      <c r="H2905" s="6"/>
      <c r="I2905" s="2"/>
      <c r="J2905" s="3"/>
      <c r="K2905" s="3"/>
      <c r="L2905" s="3"/>
      <c r="M2905" s="13"/>
      <c r="N2905" s="3"/>
      <c r="O2905" s="3"/>
      <c r="P2905" s="166"/>
      <c r="Q2905" s="166"/>
      <c r="R2905" s="173"/>
      <c r="S2905" s="167"/>
      <c r="T2905" s="167"/>
      <c r="U2905" s="167"/>
      <c r="V2905" s="173"/>
    </row>
    <row r="2906" spans="1:22" ht="33.75" customHeight="1">
      <c r="A2906" s="15"/>
      <c r="B2906" s="7"/>
      <c r="C2906" s="4"/>
      <c r="D2906" s="5"/>
      <c r="E2906" s="176" t="str">
        <f t="shared" si="135"/>
        <v/>
      </c>
      <c r="F2906" s="181"/>
      <c r="G2906" s="181"/>
      <c r="H2906" s="6"/>
      <c r="I2906" s="2"/>
      <c r="J2906" s="3"/>
      <c r="K2906" s="3"/>
      <c r="L2906" s="3"/>
      <c r="M2906" s="13"/>
      <c r="N2906" s="3"/>
      <c r="O2906" s="3"/>
      <c r="P2906" s="166"/>
      <c r="Q2906" s="166"/>
      <c r="R2906" s="173"/>
      <c r="S2906" s="167"/>
      <c r="T2906" s="167"/>
      <c r="U2906" s="167"/>
      <c r="V2906" s="173"/>
    </row>
    <row r="2907" spans="1:22" ht="33.75" customHeight="1">
      <c r="A2907" s="15"/>
      <c r="B2907" s="7"/>
      <c r="C2907" s="4"/>
      <c r="D2907" s="5"/>
      <c r="E2907" s="176" t="str">
        <f t="shared" si="135"/>
        <v/>
      </c>
      <c r="F2907" s="181"/>
      <c r="G2907" s="181"/>
      <c r="H2907" s="6"/>
      <c r="I2907" s="2"/>
      <c r="J2907" s="3"/>
      <c r="K2907" s="3"/>
      <c r="L2907" s="3"/>
      <c r="M2907" s="13"/>
      <c r="N2907" s="3"/>
      <c r="O2907" s="3"/>
      <c r="P2907" s="166"/>
      <c r="Q2907" s="166"/>
      <c r="R2907" s="173"/>
      <c r="S2907" s="167"/>
      <c r="T2907" s="167"/>
      <c r="U2907" s="167"/>
      <c r="V2907" s="173"/>
    </row>
    <row r="2908" spans="1:22" ht="33.75" customHeight="1">
      <c r="A2908" s="15"/>
      <c r="B2908" s="7"/>
      <c r="C2908" s="4"/>
      <c r="D2908" s="5"/>
      <c r="E2908" s="176" t="str">
        <f t="shared" si="135"/>
        <v/>
      </c>
      <c r="F2908" s="181"/>
      <c r="G2908" s="181"/>
      <c r="H2908" s="6"/>
      <c r="I2908" s="2"/>
      <c r="J2908" s="3"/>
      <c r="K2908" s="3"/>
      <c r="L2908" s="3"/>
      <c r="M2908" s="13"/>
      <c r="N2908" s="3"/>
      <c r="O2908" s="3"/>
      <c r="P2908" s="166"/>
      <c r="Q2908" s="166"/>
      <c r="R2908" s="173"/>
      <c r="S2908" s="167"/>
      <c r="T2908" s="167"/>
      <c r="U2908" s="167"/>
      <c r="V2908" s="173"/>
    </row>
    <row r="2909" spans="1:22" ht="33.75" customHeight="1">
      <c r="A2909" s="15"/>
      <c r="B2909" s="7"/>
      <c r="C2909" s="4"/>
      <c r="D2909" s="5"/>
      <c r="E2909" s="176" t="str">
        <f t="shared" si="135"/>
        <v/>
      </c>
      <c r="F2909" s="181"/>
      <c r="G2909" s="181"/>
      <c r="H2909" s="6"/>
      <c r="I2909" s="2"/>
      <c r="J2909" s="3"/>
      <c r="K2909" s="3"/>
      <c r="L2909" s="3"/>
      <c r="M2909" s="13"/>
      <c r="N2909" s="3"/>
      <c r="O2909" s="3"/>
      <c r="P2909" s="166"/>
      <c r="Q2909" s="166"/>
      <c r="R2909" s="173"/>
      <c r="S2909" s="167"/>
      <c r="T2909" s="167"/>
      <c r="U2909" s="167"/>
      <c r="V2909" s="173"/>
    </row>
    <row r="2910" spans="1:22" ht="33.75" customHeight="1">
      <c r="A2910" s="15"/>
      <c r="B2910" s="7"/>
      <c r="C2910" s="4"/>
      <c r="D2910" s="5"/>
      <c r="E2910" s="176" t="str">
        <f t="shared" si="135"/>
        <v/>
      </c>
      <c r="F2910" s="181"/>
      <c r="G2910" s="181"/>
      <c r="H2910" s="6"/>
      <c r="I2910" s="2"/>
      <c r="J2910" s="3"/>
      <c r="K2910" s="3"/>
      <c r="L2910" s="3"/>
      <c r="M2910" s="13"/>
      <c r="N2910" s="3"/>
      <c r="O2910" s="3"/>
      <c r="P2910" s="166"/>
      <c r="Q2910" s="166"/>
      <c r="R2910" s="173"/>
      <c r="S2910" s="167"/>
      <c r="T2910" s="167"/>
      <c r="U2910" s="167"/>
      <c r="V2910" s="173"/>
    </row>
    <row r="2911" spans="1:22" ht="33.75" customHeight="1">
      <c r="A2911" s="15"/>
      <c r="B2911" s="7"/>
      <c r="C2911" s="4"/>
      <c r="D2911" s="5"/>
      <c r="E2911" s="176" t="str">
        <f t="shared" si="135"/>
        <v/>
      </c>
      <c r="F2911" s="181"/>
      <c r="G2911" s="181"/>
      <c r="H2911" s="6"/>
      <c r="I2911" s="2"/>
      <c r="J2911" s="3"/>
      <c r="K2911" s="3"/>
      <c r="L2911" s="3"/>
      <c r="M2911" s="13"/>
      <c r="N2911" s="3"/>
      <c r="O2911" s="3"/>
      <c r="P2911" s="166"/>
      <c r="Q2911" s="166"/>
      <c r="R2911" s="173"/>
      <c r="S2911" s="167"/>
      <c r="T2911" s="167"/>
      <c r="U2911" s="167"/>
      <c r="V2911" s="173"/>
    </row>
    <row r="2912" spans="1:22" ht="33.75" customHeight="1">
      <c r="A2912" s="15"/>
      <c r="B2912" s="7"/>
      <c r="C2912" s="4"/>
      <c r="D2912" s="5"/>
      <c r="E2912" s="176" t="str">
        <f t="shared" si="135"/>
        <v/>
      </c>
      <c r="F2912" s="181"/>
      <c r="G2912" s="181"/>
      <c r="H2912" s="6"/>
      <c r="I2912" s="2"/>
      <c r="J2912" s="3"/>
      <c r="K2912" s="3"/>
      <c r="L2912" s="3"/>
      <c r="M2912" s="13"/>
      <c r="N2912" s="3"/>
      <c r="O2912" s="3"/>
      <c r="P2912" s="166"/>
      <c r="Q2912" s="166"/>
      <c r="R2912" s="173"/>
      <c r="S2912" s="167"/>
      <c r="T2912" s="167"/>
      <c r="U2912" s="167"/>
      <c r="V2912" s="173"/>
    </row>
    <row r="2913" spans="1:22" ht="33.75" customHeight="1">
      <c r="A2913" s="15"/>
      <c r="B2913" s="7"/>
      <c r="C2913" s="4"/>
      <c r="D2913" s="5"/>
      <c r="E2913" s="176" t="str">
        <f t="shared" si="135"/>
        <v/>
      </c>
      <c r="F2913" s="181"/>
      <c r="G2913" s="181"/>
      <c r="H2913" s="6"/>
      <c r="I2913" s="2"/>
      <c r="J2913" s="3"/>
      <c r="K2913" s="3"/>
      <c r="L2913" s="3"/>
      <c r="M2913" s="13"/>
      <c r="N2913" s="3"/>
      <c r="O2913" s="3"/>
      <c r="P2913" s="166"/>
      <c r="Q2913" s="166"/>
      <c r="R2913" s="173"/>
      <c r="S2913" s="167"/>
      <c r="T2913" s="167"/>
      <c r="U2913" s="167"/>
      <c r="V2913" s="173"/>
    </row>
    <row r="2914" spans="1:22" ht="33.75" customHeight="1">
      <c r="A2914" s="15"/>
      <c r="B2914" s="7"/>
      <c r="C2914" s="4"/>
      <c r="D2914" s="5"/>
      <c r="E2914" s="176" t="str">
        <f t="shared" si="135"/>
        <v/>
      </c>
      <c r="F2914" s="181"/>
      <c r="G2914" s="181"/>
      <c r="H2914" s="6"/>
      <c r="I2914" s="2"/>
      <c r="J2914" s="3"/>
      <c r="K2914" s="3"/>
      <c r="L2914" s="3"/>
      <c r="M2914" s="13"/>
      <c r="N2914" s="3"/>
      <c r="O2914" s="3"/>
      <c r="P2914" s="166"/>
      <c r="Q2914" s="166"/>
      <c r="R2914" s="173"/>
      <c r="S2914" s="167"/>
      <c r="T2914" s="167"/>
      <c r="U2914" s="167"/>
      <c r="V2914" s="173"/>
    </row>
    <row r="2915" spans="1:22" ht="33.75" customHeight="1">
      <c r="A2915" s="15"/>
      <c r="B2915" s="7"/>
      <c r="C2915" s="4"/>
      <c r="D2915" s="5"/>
      <c r="E2915" s="176" t="str">
        <f t="shared" si="135"/>
        <v/>
      </c>
      <c r="F2915" s="181"/>
      <c r="G2915" s="181"/>
      <c r="H2915" s="6"/>
      <c r="I2915" s="2"/>
      <c r="J2915" s="3"/>
      <c r="K2915" s="3"/>
      <c r="L2915" s="3"/>
      <c r="M2915" s="13"/>
      <c r="N2915" s="3"/>
      <c r="O2915" s="3"/>
      <c r="P2915" s="166"/>
      <c r="Q2915" s="166"/>
      <c r="R2915" s="173"/>
      <c r="S2915" s="167"/>
      <c r="T2915" s="167"/>
      <c r="U2915" s="167"/>
      <c r="V2915" s="173"/>
    </row>
    <row r="2916" spans="1:22" ht="33.75" customHeight="1">
      <c r="A2916" s="15"/>
      <c r="B2916" s="7"/>
      <c r="C2916" s="4"/>
      <c r="D2916" s="5"/>
      <c r="E2916" s="176" t="str">
        <f t="shared" si="135"/>
        <v/>
      </c>
      <c r="F2916" s="181"/>
      <c r="G2916" s="181"/>
      <c r="H2916" s="6"/>
      <c r="I2916" s="2"/>
      <c r="J2916" s="3"/>
      <c r="K2916" s="3"/>
      <c r="L2916" s="3"/>
      <c r="M2916" s="13"/>
      <c r="N2916" s="3"/>
      <c r="O2916" s="3"/>
      <c r="P2916" s="166"/>
      <c r="Q2916" s="166"/>
      <c r="R2916" s="173"/>
      <c r="S2916" s="167"/>
      <c r="T2916" s="167"/>
      <c r="U2916" s="167"/>
      <c r="V2916" s="173"/>
    </row>
    <row r="2917" spans="1:22" ht="33.75" customHeight="1">
      <c r="A2917" s="15"/>
      <c r="B2917" s="7"/>
      <c r="C2917" s="4"/>
      <c r="D2917" s="5"/>
      <c r="E2917" s="176" t="str">
        <f t="shared" si="135"/>
        <v/>
      </c>
      <c r="F2917" s="181"/>
      <c r="G2917" s="181"/>
      <c r="H2917" s="6"/>
      <c r="I2917" s="2"/>
      <c r="J2917" s="3"/>
      <c r="K2917" s="3"/>
      <c r="L2917" s="3"/>
      <c r="M2917" s="13"/>
      <c r="N2917" s="3"/>
      <c r="O2917" s="3"/>
      <c r="P2917" s="166"/>
      <c r="Q2917" s="166"/>
      <c r="R2917" s="173"/>
      <c r="S2917" s="167"/>
      <c r="T2917" s="167"/>
      <c r="U2917" s="167"/>
      <c r="V2917" s="173"/>
    </row>
    <row r="2918" spans="1:22" ht="33.75" customHeight="1">
      <c r="A2918" s="15"/>
      <c r="B2918" s="7"/>
      <c r="C2918" s="4"/>
      <c r="D2918" s="5"/>
      <c r="E2918" s="176" t="str">
        <f t="shared" si="135"/>
        <v/>
      </c>
      <c r="F2918" s="181"/>
      <c r="G2918" s="181"/>
      <c r="H2918" s="6"/>
      <c r="I2918" s="2"/>
      <c r="J2918" s="3"/>
      <c r="K2918" s="3"/>
      <c r="L2918" s="3"/>
      <c r="M2918" s="13"/>
      <c r="N2918" s="3"/>
      <c r="O2918" s="3"/>
      <c r="P2918" s="166"/>
      <c r="Q2918" s="166"/>
      <c r="R2918" s="173"/>
      <c r="S2918" s="167"/>
      <c r="T2918" s="167"/>
      <c r="U2918" s="167"/>
      <c r="V2918" s="173"/>
    </row>
    <row r="2919" spans="1:22" ht="33.75" customHeight="1">
      <c r="A2919" s="15"/>
      <c r="B2919" s="7"/>
      <c r="C2919" s="4"/>
      <c r="D2919" s="5"/>
      <c r="E2919" s="176" t="str">
        <f t="shared" si="135"/>
        <v/>
      </c>
      <c r="F2919" s="181"/>
      <c r="G2919" s="181"/>
      <c r="H2919" s="6"/>
      <c r="I2919" s="2"/>
      <c r="J2919" s="3"/>
      <c r="K2919" s="3"/>
      <c r="L2919" s="3"/>
      <c r="M2919" s="13"/>
      <c r="N2919" s="3"/>
      <c r="O2919" s="3"/>
      <c r="P2919" s="166"/>
      <c r="Q2919" s="166"/>
      <c r="R2919" s="173"/>
      <c r="S2919" s="167"/>
      <c r="T2919" s="167"/>
      <c r="U2919" s="167"/>
      <c r="V2919" s="173"/>
    </row>
    <row r="2920" spans="1:22" ht="33.75" customHeight="1">
      <c r="A2920" s="15"/>
      <c r="B2920" s="7"/>
      <c r="C2920" s="4"/>
      <c r="D2920" s="5"/>
      <c r="E2920" s="176" t="str">
        <f t="shared" si="135"/>
        <v/>
      </c>
      <c r="F2920" s="181"/>
      <c r="G2920" s="181"/>
      <c r="H2920" s="6"/>
      <c r="I2920" s="2"/>
      <c r="J2920" s="3"/>
      <c r="K2920" s="3"/>
      <c r="L2920" s="3"/>
      <c r="M2920" s="13"/>
      <c r="N2920" s="3"/>
      <c r="O2920" s="3"/>
      <c r="P2920" s="166"/>
      <c r="Q2920" s="166"/>
      <c r="R2920" s="173"/>
      <c r="S2920" s="167"/>
      <c r="T2920" s="167"/>
      <c r="U2920" s="167"/>
      <c r="V2920" s="173"/>
    </row>
    <row r="2921" spans="1:22" ht="33.75" customHeight="1">
      <c r="A2921" s="15"/>
      <c r="B2921" s="7"/>
      <c r="C2921" s="4"/>
      <c r="D2921" s="5"/>
      <c r="E2921" s="176" t="str">
        <f t="shared" si="135"/>
        <v/>
      </c>
      <c r="F2921" s="181"/>
      <c r="G2921" s="181"/>
      <c r="H2921" s="6"/>
      <c r="I2921" s="2"/>
      <c r="J2921" s="3"/>
      <c r="K2921" s="3"/>
      <c r="L2921" s="3"/>
      <c r="M2921" s="13"/>
      <c r="N2921" s="3"/>
      <c r="O2921" s="3"/>
      <c r="P2921" s="166"/>
      <c r="Q2921" s="166"/>
      <c r="R2921" s="173"/>
      <c r="S2921" s="167"/>
      <c r="T2921" s="167"/>
      <c r="U2921" s="167"/>
      <c r="V2921" s="173"/>
    </row>
    <row r="2922" spans="1:22" ht="33.75" customHeight="1">
      <c r="A2922" s="15"/>
      <c r="B2922" s="7"/>
      <c r="C2922" s="4"/>
      <c r="D2922" s="5"/>
      <c r="E2922" s="176" t="str">
        <f t="shared" si="135"/>
        <v/>
      </c>
      <c r="F2922" s="181"/>
      <c r="G2922" s="181"/>
      <c r="H2922" s="6"/>
      <c r="I2922" s="2"/>
      <c r="J2922" s="3"/>
      <c r="K2922" s="3"/>
      <c r="L2922" s="3"/>
      <c r="M2922" s="13"/>
      <c r="N2922" s="3"/>
      <c r="O2922" s="3"/>
      <c r="P2922" s="166"/>
      <c r="Q2922" s="166"/>
      <c r="R2922" s="173"/>
      <c r="S2922" s="167"/>
      <c r="T2922" s="167"/>
      <c r="U2922" s="167"/>
      <c r="V2922" s="173"/>
    </row>
    <row r="2923" spans="1:22" ht="33.75" customHeight="1">
      <c r="A2923" s="15"/>
      <c r="B2923" s="7"/>
      <c r="C2923" s="4"/>
      <c r="D2923" s="5"/>
      <c r="E2923" s="176" t="str">
        <f t="shared" si="135"/>
        <v/>
      </c>
      <c r="F2923" s="181"/>
      <c r="G2923" s="181"/>
      <c r="H2923" s="6"/>
      <c r="I2923" s="2"/>
      <c r="J2923" s="3"/>
      <c r="K2923" s="3"/>
      <c r="L2923" s="3"/>
      <c r="M2923" s="13"/>
      <c r="N2923" s="3"/>
      <c r="O2923" s="3"/>
      <c r="P2923" s="166"/>
      <c r="Q2923" s="166"/>
      <c r="R2923" s="173"/>
      <c r="S2923" s="167"/>
      <c r="T2923" s="167"/>
      <c r="U2923" s="167"/>
      <c r="V2923" s="173"/>
    </row>
    <row r="2924" spans="1:22" ht="33.75" customHeight="1">
      <c r="A2924" s="15"/>
      <c r="B2924" s="7"/>
      <c r="C2924" s="4"/>
      <c r="D2924" s="5"/>
      <c r="E2924" s="176" t="str">
        <f t="shared" si="135"/>
        <v/>
      </c>
      <c r="F2924" s="181"/>
      <c r="G2924" s="181"/>
      <c r="H2924" s="6"/>
      <c r="I2924" s="2"/>
      <c r="J2924" s="3"/>
      <c r="K2924" s="3"/>
      <c r="L2924" s="3"/>
      <c r="M2924" s="13"/>
      <c r="N2924" s="3"/>
      <c r="O2924" s="3"/>
      <c r="P2924" s="166"/>
      <c r="Q2924" s="166"/>
      <c r="R2924" s="173"/>
      <c r="S2924" s="167"/>
      <c r="T2924" s="167"/>
      <c r="U2924" s="167"/>
      <c r="V2924" s="173"/>
    </row>
    <row r="2925" spans="1:22" ht="33.75" customHeight="1">
      <c r="A2925" s="15"/>
      <c r="B2925" s="7"/>
      <c r="C2925" s="4"/>
      <c r="D2925" s="5"/>
      <c r="E2925" s="176" t="str">
        <f t="shared" si="135"/>
        <v/>
      </c>
      <c r="F2925" s="181"/>
      <c r="G2925" s="181"/>
      <c r="H2925" s="6"/>
      <c r="I2925" s="2"/>
      <c r="J2925" s="3"/>
      <c r="K2925" s="3"/>
      <c r="L2925" s="3"/>
      <c r="M2925" s="13"/>
      <c r="N2925" s="3"/>
      <c r="O2925" s="3"/>
      <c r="P2925" s="166"/>
      <c r="Q2925" s="166"/>
      <c r="R2925" s="173"/>
      <c r="S2925" s="167"/>
      <c r="T2925" s="167"/>
      <c r="U2925" s="167"/>
      <c r="V2925" s="173"/>
    </row>
    <row r="2926" spans="1:22" ht="33.75" customHeight="1">
      <c r="A2926" s="15"/>
      <c r="B2926" s="7"/>
      <c r="C2926" s="4"/>
      <c r="D2926" s="5"/>
      <c r="E2926" s="176" t="str">
        <f t="shared" si="135"/>
        <v/>
      </c>
      <c r="F2926" s="181"/>
      <c r="G2926" s="181"/>
      <c r="H2926" s="6"/>
      <c r="I2926" s="2"/>
      <c r="J2926" s="3"/>
      <c r="K2926" s="3"/>
      <c r="L2926" s="3"/>
      <c r="M2926" s="13"/>
      <c r="N2926" s="3"/>
      <c r="O2926" s="3"/>
      <c r="P2926" s="166"/>
      <c r="Q2926" s="166"/>
      <c r="R2926" s="173"/>
      <c r="S2926" s="167"/>
      <c r="T2926" s="167"/>
      <c r="U2926" s="167"/>
      <c r="V2926" s="173"/>
    </row>
    <row r="2927" spans="1:22" ht="33.75" customHeight="1">
      <c r="A2927" s="15"/>
      <c r="B2927" s="7"/>
      <c r="C2927" s="4"/>
      <c r="D2927" s="5"/>
      <c r="E2927" s="176" t="str">
        <f t="shared" si="135"/>
        <v/>
      </c>
      <c r="F2927" s="181"/>
      <c r="G2927" s="181"/>
      <c r="H2927" s="6"/>
      <c r="I2927" s="2"/>
      <c r="J2927" s="3"/>
      <c r="K2927" s="3"/>
      <c r="L2927" s="3"/>
      <c r="M2927" s="13"/>
      <c r="N2927" s="3"/>
      <c r="O2927" s="3"/>
      <c r="P2927" s="166"/>
      <c r="Q2927" s="166"/>
      <c r="R2927" s="173"/>
      <c r="S2927" s="167"/>
      <c r="T2927" s="167"/>
      <c r="U2927" s="167"/>
      <c r="V2927" s="173"/>
    </row>
    <row r="2928" spans="1:22" ht="33.75" customHeight="1">
      <c r="A2928" s="15"/>
      <c r="B2928" s="7"/>
      <c r="C2928" s="4"/>
      <c r="D2928" s="5"/>
      <c r="E2928" s="176" t="str">
        <f t="shared" si="135"/>
        <v/>
      </c>
      <c r="F2928" s="181"/>
      <c r="G2928" s="181"/>
      <c r="H2928" s="6"/>
      <c r="I2928" s="2"/>
      <c r="J2928" s="3"/>
      <c r="K2928" s="3"/>
      <c r="L2928" s="3"/>
      <c r="M2928" s="13"/>
      <c r="N2928" s="3"/>
      <c r="O2928" s="3"/>
      <c r="P2928" s="166"/>
      <c r="Q2928" s="166"/>
      <c r="R2928" s="173"/>
      <c r="S2928" s="167"/>
      <c r="T2928" s="167"/>
      <c r="U2928" s="167"/>
      <c r="V2928" s="173"/>
    </row>
    <row r="2929" spans="1:22" ht="33.75" customHeight="1">
      <c r="A2929" s="15"/>
      <c r="B2929" s="7"/>
      <c r="C2929" s="4"/>
      <c r="D2929" s="5"/>
      <c r="E2929" s="176" t="str">
        <f t="shared" si="135"/>
        <v/>
      </c>
      <c r="F2929" s="181"/>
      <c r="G2929" s="181"/>
      <c r="H2929" s="6"/>
      <c r="I2929" s="2"/>
      <c r="J2929" s="3"/>
      <c r="K2929" s="3"/>
      <c r="L2929" s="3"/>
      <c r="M2929" s="13"/>
      <c r="N2929" s="3"/>
      <c r="O2929" s="3"/>
      <c r="P2929" s="166"/>
      <c r="Q2929" s="166"/>
      <c r="R2929" s="173"/>
      <c r="S2929" s="167"/>
      <c r="T2929" s="167"/>
      <c r="U2929" s="167"/>
      <c r="V2929" s="173"/>
    </row>
    <row r="2930" spans="1:22" ht="33.75" customHeight="1">
      <c r="A2930" s="15"/>
      <c r="B2930" s="7"/>
      <c r="C2930" s="4"/>
      <c r="D2930" s="5"/>
      <c r="E2930" s="176" t="str">
        <f t="shared" si="135"/>
        <v/>
      </c>
      <c r="F2930" s="181"/>
      <c r="G2930" s="181"/>
      <c r="H2930" s="6"/>
      <c r="I2930" s="2"/>
      <c r="J2930" s="3"/>
      <c r="K2930" s="3"/>
      <c r="L2930" s="3"/>
      <c r="M2930" s="13"/>
      <c r="N2930" s="3"/>
      <c r="O2930" s="3"/>
      <c r="P2930" s="166"/>
      <c r="Q2930" s="166"/>
      <c r="R2930" s="173"/>
      <c r="S2930" s="167"/>
      <c r="T2930" s="167"/>
      <c r="U2930" s="167"/>
      <c r="V2930" s="173"/>
    </row>
    <row r="2931" spans="1:22" ht="33.75" customHeight="1">
      <c r="A2931" s="15"/>
      <c r="B2931" s="7"/>
      <c r="C2931" s="4"/>
      <c r="D2931" s="5"/>
      <c r="E2931" s="176" t="str">
        <f t="shared" si="135"/>
        <v/>
      </c>
      <c r="F2931" s="181"/>
      <c r="G2931" s="181"/>
      <c r="H2931" s="6"/>
      <c r="I2931" s="2"/>
      <c r="J2931" s="3"/>
      <c r="K2931" s="3"/>
      <c r="L2931" s="3"/>
      <c r="M2931" s="13"/>
      <c r="N2931" s="3"/>
      <c r="O2931" s="3"/>
      <c r="P2931" s="166"/>
      <c r="Q2931" s="166"/>
      <c r="R2931" s="173"/>
      <c r="S2931" s="167"/>
      <c r="T2931" s="167"/>
      <c r="U2931" s="167"/>
      <c r="V2931" s="173"/>
    </row>
    <row r="2932" spans="1:22" ht="33.75" customHeight="1">
      <c r="A2932" s="15"/>
      <c r="B2932" s="7"/>
      <c r="C2932" s="4"/>
      <c r="D2932" s="5"/>
      <c r="E2932" s="176" t="str">
        <f t="shared" si="135"/>
        <v/>
      </c>
      <c r="F2932" s="181"/>
      <c r="G2932" s="181"/>
      <c r="H2932" s="6"/>
      <c r="I2932" s="2"/>
      <c r="J2932" s="3"/>
      <c r="K2932" s="3"/>
      <c r="L2932" s="3"/>
      <c r="M2932" s="13"/>
      <c r="N2932" s="3"/>
      <c r="O2932" s="3"/>
      <c r="P2932" s="166"/>
      <c r="Q2932" s="166"/>
      <c r="R2932" s="173"/>
      <c r="S2932" s="167"/>
      <c r="T2932" s="167"/>
      <c r="U2932" s="167"/>
      <c r="V2932" s="173"/>
    </row>
    <row r="2933" spans="1:22" ht="33.75" customHeight="1">
      <c r="A2933" s="15"/>
      <c r="B2933" s="7"/>
      <c r="C2933" s="4"/>
      <c r="D2933" s="5"/>
      <c r="E2933" s="176" t="str">
        <f t="shared" si="135"/>
        <v/>
      </c>
      <c r="F2933" s="181"/>
      <c r="G2933" s="181"/>
      <c r="H2933" s="6"/>
      <c r="I2933" s="2"/>
      <c r="J2933" s="3"/>
      <c r="K2933" s="3"/>
      <c r="L2933" s="3"/>
      <c r="M2933" s="13"/>
      <c r="N2933" s="3"/>
      <c r="O2933" s="3"/>
      <c r="P2933" s="166"/>
      <c r="Q2933" s="166"/>
      <c r="R2933" s="173"/>
      <c r="S2933" s="167"/>
      <c r="T2933" s="167"/>
      <c r="U2933" s="167"/>
      <c r="V2933" s="173"/>
    </row>
    <row r="2934" spans="1:22" ht="33.75" customHeight="1">
      <c r="A2934" s="15"/>
      <c r="B2934" s="7"/>
      <c r="C2934" s="4"/>
      <c r="D2934" s="5"/>
      <c r="E2934" s="176" t="str">
        <f t="shared" si="135"/>
        <v/>
      </c>
      <c r="F2934" s="181"/>
      <c r="G2934" s="181"/>
      <c r="H2934" s="6"/>
      <c r="I2934" s="2"/>
      <c r="J2934" s="3"/>
      <c r="K2934" s="3"/>
      <c r="L2934" s="3"/>
      <c r="M2934" s="13"/>
      <c r="N2934" s="3"/>
      <c r="O2934" s="3"/>
      <c r="P2934" s="166"/>
      <c r="Q2934" s="166"/>
      <c r="R2934" s="173"/>
      <c r="S2934" s="167"/>
      <c r="T2934" s="167"/>
      <c r="U2934" s="167"/>
      <c r="V2934" s="173"/>
    </row>
    <row r="2935" spans="1:22" ht="33.75" customHeight="1">
      <c r="A2935" s="15"/>
      <c r="B2935" s="7"/>
      <c r="C2935" s="4"/>
      <c r="D2935" s="5"/>
      <c r="E2935" s="176" t="str">
        <f t="shared" si="135"/>
        <v/>
      </c>
      <c r="F2935" s="181"/>
      <c r="G2935" s="181"/>
      <c r="H2935" s="6"/>
      <c r="I2935" s="2"/>
      <c r="J2935" s="3"/>
      <c r="K2935" s="3"/>
      <c r="L2935" s="3"/>
      <c r="M2935" s="13"/>
      <c r="N2935" s="3"/>
      <c r="O2935" s="3"/>
      <c r="P2935" s="166"/>
      <c r="Q2935" s="166"/>
      <c r="R2935" s="173"/>
      <c r="S2935" s="167"/>
      <c r="T2935" s="167"/>
      <c r="U2935" s="167"/>
      <c r="V2935" s="173"/>
    </row>
    <row r="2936" spans="1:22" ht="33.75" customHeight="1">
      <c r="A2936" s="15"/>
      <c r="B2936" s="7"/>
      <c r="C2936" s="4"/>
      <c r="D2936" s="5"/>
      <c r="E2936" s="176" t="str">
        <f t="shared" si="135"/>
        <v/>
      </c>
      <c r="F2936" s="181"/>
      <c r="G2936" s="181"/>
      <c r="H2936" s="6"/>
      <c r="I2936" s="2"/>
      <c r="J2936" s="3"/>
      <c r="K2936" s="3"/>
      <c r="L2936" s="3"/>
      <c r="M2936" s="13"/>
      <c r="N2936" s="3"/>
      <c r="O2936" s="3"/>
      <c r="P2936" s="166"/>
      <c r="Q2936" s="166"/>
      <c r="R2936" s="173"/>
      <c r="S2936" s="167"/>
      <c r="T2936" s="167"/>
      <c r="U2936" s="167"/>
      <c r="V2936" s="173"/>
    </row>
    <row r="2937" spans="1:22" ht="33.75" customHeight="1">
      <c r="A2937" s="15"/>
      <c r="B2937" s="7"/>
      <c r="C2937" s="4"/>
      <c r="D2937" s="5"/>
      <c r="E2937" s="176" t="str">
        <f t="shared" si="135"/>
        <v/>
      </c>
      <c r="F2937" s="181"/>
      <c r="G2937" s="181"/>
      <c r="H2937" s="6"/>
      <c r="I2937" s="2"/>
      <c r="J2937" s="3"/>
      <c r="K2937" s="3"/>
      <c r="L2937" s="3"/>
      <c r="M2937" s="13"/>
      <c r="N2937" s="3"/>
      <c r="O2937" s="3"/>
      <c r="P2937" s="166"/>
      <c r="Q2937" s="166"/>
      <c r="R2937" s="173"/>
      <c r="S2937" s="167"/>
      <c r="T2937" s="167"/>
      <c r="U2937" s="167"/>
      <c r="V2937" s="173"/>
    </row>
    <row r="2938" spans="1:22" ht="33.75" customHeight="1">
      <c r="A2938" s="15"/>
      <c r="B2938" s="7"/>
      <c r="C2938" s="4"/>
      <c r="D2938" s="5"/>
      <c r="E2938" s="176" t="str">
        <f t="shared" ref="E2938:E3001" si="136">TRIM(B2938)</f>
        <v/>
      </c>
      <c r="F2938" s="181"/>
      <c r="G2938" s="181"/>
      <c r="H2938" s="6"/>
      <c r="I2938" s="2"/>
      <c r="J2938" s="3"/>
      <c r="K2938" s="3"/>
      <c r="L2938" s="3"/>
      <c r="M2938" s="13"/>
      <c r="N2938" s="3"/>
      <c r="O2938" s="3"/>
      <c r="P2938" s="166"/>
      <c r="Q2938" s="166"/>
      <c r="R2938" s="173"/>
      <c r="S2938" s="167"/>
      <c r="T2938" s="167"/>
      <c r="U2938" s="167"/>
      <c r="V2938" s="173"/>
    </row>
    <row r="2939" spans="1:22" ht="33.75" customHeight="1">
      <c r="A2939" s="15"/>
      <c r="B2939" s="7"/>
      <c r="C2939" s="4"/>
      <c r="D2939" s="5"/>
      <c r="E2939" s="176" t="str">
        <f t="shared" si="136"/>
        <v/>
      </c>
      <c r="F2939" s="181"/>
      <c r="G2939" s="181"/>
      <c r="H2939" s="6"/>
      <c r="I2939" s="2"/>
      <c r="J2939" s="3"/>
      <c r="K2939" s="3"/>
      <c r="L2939" s="3"/>
      <c r="M2939" s="13"/>
      <c r="N2939" s="3"/>
      <c r="O2939" s="3"/>
      <c r="P2939" s="166"/>
      <c r="Q2939" s="166"/>
      <c r="R2939" s="173"/>
      <c r="S2939" s="167"/>
      <c r="T2939" s="167"/>
      <c r="U2939" s="167"/>
      <c r="V2939" s="173"/>
    </row>
    <row r="2940" spans="1:22" ht="33.75" customHeight="1">
      <c r="A2940" s="15"/>
      <c r="B2940" s="7"/>
      <c r="C2940" s="4"/>
      <c r="D2940" s="5"/>
      <c r="E2940" s="176" t="str">
        <f t="shared" si="136"/>
        <v/>
      </c>
      <c r="F2940" s="181"/>
      <c r="G2940" s="181"/>
      <c r="H2940" s="6"/>
      <c r="I2940" s="2"/>
      <c r="J2940" s="3"/>
      <c r="K2940" s="3"/>
      <c r="L2940" s="3"/>
      <c r="M2940" s="13"/>
      <c r="N2940" s="3"/>
      <c r="O2940" s="3"/>
      <c r="P2940" s="166"/>
      <c r="Q2940" s="166"/>
      <c r="R2940" s="173"/>
      <c r="S2940" s="167"/>
      <c r="T2940" s="167"/>
      <c r="U2940" s="167"/>
      <c r="V2940" s="173"/>
    </row>
    <row r="2941" spans="1:22" ht="33.75" customHeight="1">
      <c r="A2941" s="15"/>
      <c r="B2941" s="7"/>
      <c r="C2941" s="4"/>
      <c r="D2941" s="5"/>
      <c r="E2941" s="176" t="str">
        <f t="shared" si="136"/>
        <v/>
      </c>
      <c r="F2941" s="181"/>
      <c r="G2941" s="181"/>
      <c r="H2941" s="6"/>
      <c r="I2941" s="2"/>
      <c r="J2941" s="3"/>
      <c r="K2941" s="3"/>
      <c r="L2941" s="3"/>
      <c r="M2941" s="13"/>
      <c r="N2941" s="3"/>
      <c r="O2941" s="3"/>
      <c r="P2941" s="166"/>
      <c r="Q2941" s="166"/>
      <c r="R2941" s="173"/>
      <c r="S2941" s="167"/>
      <c r="T2941" s="167"/>
      <c r="U2941" s="167"/>
      <c r="V2941" s="173"/>
    </row>
    <row r="2942" spans="1:22" ht="33.75" customHeight="1">
      <c r="A2942" s="15"/>
      <c r="B2942" s="7"/>
      <c r="C2942" s="4"/>
      <c r="D2942" s="5"/>
      <c r="E2942" s="176" t="str">
        <f t="shared" si="136"/>
        <v/>
      </c>
      <c r="F2942" s="181"/>
      <c r="G2942" s="181"/>
      <c r="H2942" s="6"/>
      <c r="I2942" s="2"/>
      <c r="J2942" s="3"/>
      <c r="K2942" s="3"/>
      <c r="L2942" s="3"/>
      <c r="M2942" s="13"/>
      <c r="N2942" s="3"/>
      <c r="O2942" s="3"/>
      <c r="P2942" s="166"/>
      <c r="Q2942" s="166"/>
      <c r="R2942" s="173"/>
      <c r="S2942" s="167"/>
      <c r="T2942" s="167"/>
      <c r="U2942" s="167"/>
      <c r="V2942" s="173"/>
    </row>
    <row r="2943" spans="1:22" ht="33.75" customHeight="1">
      <c r="A2943" s="15"/>
      <c r="B2943" s="7"/>
      <c r="C2943" s="4"/>
      <c r="D2943" s="5"/>
      <c r="E2943" s="176" t="str">
        <f t="shared" si="136"/>
        <v/>
      </c>
      <c r="F2943" s="181"/>
      <c r="G2943" s="181"/>
      <c r="H2943" s="6"/>
      <c r="I2943" s="2"/>
      <c r="J2943" s="3"/>
      <c r="K2943" s="3"/>
      <c r="L2943" s="3"/>
      <c r="M2943" s="13"/>
      <c r="N2943" s="3"/>
      <c r="O2943" s="3"/>
      <c r="P2943" s="166"/>
      <c r="Q2943" s="166"/>
      <c r="R2943" s="173"/>
      <c r="S2943" s="167"/>
      <c r="T2943" s="167"/>
      <c r="U2943" s="167"/>
      <c r="V2943" s="173"/>
    </row>
    <row r="2944" spans="1:22" ht="33.75" customHeight="1">
      <c r="A2944" s="15"/>
      <c r="B2944" s="7"/>
      <c r="C2944" s="4"/>
      <c r="D2944" s="5"/>
      <c r="E2944" s="176" t="str">
        <f t="shared" si="136"/>
        <v/>
      </c>
      <c r="F2944" s="181"/>
      <c r="G2944" s="181"/>
      <c r="H2944" s="6"/>
      <c r="I2944" s="2"/>
      <c r="J2944" s="3"/>
      <c r="K2944" s="3"/>
      <c r="L2944" s="3"/>
      <c r="M2944" s="13"/>
      <c r="N2944" s="3"/>
      <c r="O2944" s="3"/>
      <c r="P2944" s="166"/>
      <c r="Q2944" s="166"/>
      <c r="R2944" s="173"/>
      <c r="S2944" s="167"/>
      <c r="T2944" s="167"/>
      <c r="U2944" s="167"/>
      <c r="V2944" s="173"/>
    </row>
    <row r="2945" spans="1:22" ht="33.75" customHeight="1">
      <c r="A2945" s="15"/>
      <c r="B2945" s="7"/>
      <c r="C2945" s="4"/>
      <c r="D2945" s="5"/>
      <c r="E2945" s="176" t="str">
        <f t="shared" si="136"/>
        <v/>
      </c>
      <c r="F2945" s="181"/>
      <c r="G2945" s="181"/>
      <c r="H2945" s="6"/>
      <c r="I2945" s="2"/>
      <c r="J2945" s="3"/>
      <c r="K2945" s="3"/>
      <c r="L2945" s="3"/>
      <c r="M2945" s="13"/>
      <c r="N2945" s="3"/>
      <c r="O2945" s="3"/>
      <c r="P2945" s="166"/>
      <c r="Q2945" s="166"/>
      <c r="R2945" s="173"/>
      <c r="S2945" s="167"/>
      <c r="T2945" s="167"/>
      <c r="U2945" s="167"/>
      <c r="V2945" s="173"/>
    </row>
    <row r="2946" spans="1:22" ht="33.75" customHeight="1">
      <c r="A2946" s="15"/>
      <c r="B2946" s="7"/>
      <c r="C2946" s="4"/>
      <c r="D2946" s="5"/>
      <c r="E2946" s="176" t="str">
        <f t="shared" si="136"/>
        <v/>
      </c>
      <c r="F2946" s="181"/>
      <c r="G2946" s="181"/>
      <c r="H2946" s="6"/>
      <c r="I2946" s="2"/>
      <c r="J2946" s="3"/>
      <c r="K2946" s="3"/>
      <c r="L2946" s="3"/>
      <c r="M2946" s="13"/>
      <c r="N2946" s="3"/>
      <c r="O2946" s="3"/>
      <c r="P2946" s="166"/>
      <c r="Q2946" s="166"/>
      <c r="R2946" s="173"/>
      <c r="S2946" s="167"/>
      <c r="T2946" s="167"/>
      <c r="U2946" s="167"/>
      <c r="V2946" s="173"/>
    </row>
    <row r="2947" spans="1:22" ht="33.75" customHeight="1">
      <c r="A2947" s="15"/>
      <c r="B2947" s="7"/>
      <c r="C2947" s="4"/>
      <c r="D2947" s="5"/>
      <c r="E2947" s="176" t="str">
        <f t="shared" si="136"/>
        <v/>
      </c>
      <c r="F2947" s="181"/>
      <c r="G2947" s="181"/>
      <c r="H2947" s="6"/>
      <c r="I2947" s="2"/>
      <c r="J2947" s="3"/>
      <c r="K2947" s="3"/>
      <c r="L2947" s="3"/>
      <c r="M2947" s="13"/>
      <c r="N2947" s="3"/>
      <c r="O2947" s="3"/>
      <c r="P2947" s="166"/>
      <c r="Q2947" s="166"/>
      <c r="R2947" s="173"/>
      <c r="S2947" s="167"/>
      <c r="T2947" s="167"/>
      <c r="U2947" s="167"/>
      <c r="V2947" s="173"/>
    </row>
    <row r="2948" spans="1:22" ht="33.75" customHeight="1">
      <c r="A2948" s="15"/>
      <c r="B2948" s="7"/>
      <c r="C2948" s="4"/>
      <c r="D2948" s="5"/>
      <c r="E2948" s="176" t="str">
        <f t="shared" si="136"/>
        <v/>
      </c>
      <c r="F2948" s="181"/>
      <c r="G2948" s="181"/>
      <c r="H2948" s="6"/>
      <c r="I2948" s="2"/>
      <c r="J2948" s="3"/>
      <c r="K2948" s="3"/>
      <c r="L2948" s="3"/>
      <c r="M2948" s="13"/>
      <c r="N2948" s="3"/>
      <c r="O2948" s="3"/>
      <c r="P2948" s="166"/>
      <c r="Q2948" s="166"/>
      <c r="R2948" s="173"/>
      <c r="S2948" s="167"/>
      <c r="T2948" s="167"/>
      <c r="U2948" s="167"/>
      <c r="V2948" s="173"/>
    </row>
    <row r="2949" spans="1:22" ht="33.75" customHeight="1">
      <c r="A2949" s="15"/>
      <c r="B2949" s="7"/>
      <c r="C2949" s="4"/>
      <c r="D2949" s="5"/>
      <c r="E2949" s="176" t="str">
        <f t="shared" si="136"/>
        <v/>
      </c>
      <c r="F2949" s="181"/>
      <c r="G2949" s="181"/>
      <c r="H2949" s="6"/>
      <c r="I2949" s="2"/>
      <c r="J2949" s="3"/>
      <c r="K2949" s="3"/>
      <c r="L2949" s="3"/>
      <c r="M2949" s="13"/>
      <c r="N2949" s="3"/>
      <c r="O2949" s="3"/>
      <c r="P2949" s="166"/>
      <c r="Q2949" s="166"/>
      <c r="R2949" s="173"/>
      <c r="S2949" s="167"/>
      <c r="T2949" s="167"/>
      <c r="U2949" s="167"/>
      <c r="V2949" s="173"/>
    </row>
    <row r="2950" spans="1:22" ht="33.75" customHeight="1">
      <c r="A2950" s="15"/>
      <c r="B2950" s="7"/>
      <c r="C2950" s="4"/>
      <c r="D2950" s="5"/>
      <c r="E2950" s="176" t="str">
        <f t="shared" si="136"/>
        <v/>
      </c>
      <c r="F2950" s="181"/>
      <c r="G2950" s="181"/>
      <c r="H2950" s="6"/>
      <c r="I2950" s="2"/>
      <c r="J2950" s="3"/>
      <c r="K2950" s="3"/>
      <c r="L2950" s="3"/>
      <c r="M2950" s="13"/>
      <c r="N2950" s="3"/>
      <c r="O2950" s="3"/>
      <c r="P2950" s="166"/>
      <c r="Q2950" s="166"/>
      <c r="R2950" s="173"/>
      <c r="S2950" s="167"/>
      <c r="T2950" s="167"/>
      <c r="U2950" s="167"/>
      <c r="V2950" s="173"/>
    </row>
    <row r="2951" spans="1:22" ht="33.75" customHeight="1">
      <c r="A2951" s="15"/>
      <c r="B2951" s="7"/>
      <c r="C2951" s="4"/>
      <c r="D2951" s="5"/>
      <c r="E2951" s="176" t="str">
        <f t="shared" si="136"/>
        <v/>
      </c>
      <c r="F2951" s="181"/>
      <c r="G2951" s="181"/>
      <c r="H2951" s="6"/>
      <c r="I2951" s="2"/>
      <c r="J2951" s="3"/>
      <c r="K2951" s="3"/>
      <c r="L2951" s="3"/>
      <c r="M2951" s="13"/>
      <c r="N2951" s="3"/>
      <c r="O2951" s="3"/>
      <c r="P2951" s="166"/>
      <c r="Q2951" s="166"/>
      <c r="R2951" s="173"/>
      <c r="S2951" s="167"/>
      <c r="T2951" s="167"/>
      <c r="U2951" s="167"/>
      <c r="V2951" s="173"/>
    </row>
    <row r="2952" spans="1:22" ht="33.75" customHeight="1">
      <c r="A2952" s="15"/>
      <c r="B2952" s="7"/>
      <c r="C2952" s="4"/>
      <c r="D2952" s="5"/>
      <c r="E2952" s="176" t="str">
        <f t="shared" si="136"/>
        <v/>
      </c>
      <c r="F2952" s="181"/>
      <c r="G2952" s="181"/>
      <c r="H2952" s="6"/>
      <c r="I2952" s="2"/>
      <c r="J2952" s="3"/>
      <c r="K2952" s="3"/>
      <c r="L2952" s="3"/>
      <c r="M2952" s="13"/>
      <c r="N2952" s="3"/>
      <c r="O2952" s="3"/>
      <c r="P2952" s="166"/>
      <c r="Q2952" s="166"/>
      <c r="R2952" s="173"/>
      <c r="S2952" s="167"/>
      <c r="T2952" s="167"/>
      <c r="U2952" s="167"/>
      <c r="V2952" s="173"/>
    </row>
    <row r="2953" spans="1:22" ht="33.75" customHeight="1">
      <c r="A2953" s="15"/>
      <c r="B2953" s="7"/>
      <c r="C2953" s="4"/>
      <c r="D2953" s="5"/>
      <c r="E2953" s="176" t="str">
        <f t="shared" si="136"/>
        <v/>
      </c>
      <c r="F2953" s="181"/>
      <c r="G2953" s="181"/>
      <c r="H2953" s="6"/>
      <c r="I2953" s="2"/>
      <c r="J2953" s="3"/>
      <c r="K2953" s="3"/>
      <c r="L2953" s="3"/>
      <c r="M2953" s="13"/>
      <c r="N2953" s="3"/>
      <c r="O2953" s="3"/>
      <c r="P2953" s="166"/>
      <c r="Q2953" s="166"/>
      <c r="R2953" s="173"/>
      <c r="S2953" s="167"/>
      <c r="T2953" s="167"/>
      <c r="U2953" s="167"/>
      <c r="V2953" s="173"/>
    </row>
    <row r="2954" spans="1:22" ht="33.75" customHeight="1">
      <c r="A2954" s="15"/>
      <c r="B2954" s="7"/>
      <c r="C2954" s="4"/>
      <c r="D2954" s="5"/>
      <c r="E2954" s="176" t="str">
        <f t="shared" si="136"/>
        <v/>
      </c>
      <c r="F2954" s="181"/>
      <c r="G2954" s="181"/>
      <c r="H2954" s="6"/>
      <c r="I2954" s="2"/>
      <c r="J2954" s="3"/>
      <c r="K2954" s="3"/>
      <c r="L2954" s="3"/>
      <c r="M2954" s="13"/>
      <c r="N2954" s="3"/>
      <c r="O2954" s="3"/>
      <c r="P2954" s="166"/>
      <c r="Q2954" s="166"/>
      <c r="R2954" s="173"/>
      <c r="S2954" s="167"/>
      <c r="T2954" s="167"/>
      <c r="U2954" s="167"/>
      <c r="V2954" s="173"/>
    </row>
    <row r="2955" spans="1:22" ht="33.75" customHeight="1">
      <c r="A2955" s="15"/>
      <c r="B2955" s="7"/>
      <c r="C2955" s="4"/>
      <c r="D2955" s="5"/>
      <c r="E2955" s="176" t="str">
        <f t="shared" si="136"/>
        <v/>
      </c>
      <c r="F2955" s="181"/>
      <c r="G2955" s="181"/>
      <c r="H2955" s="6"/>
      <c r="I2955" s="2"/>
      <c r="J2955" s="3"/>
      <c r="K2955" s="3"/>
      <c r="L2955" s="3"/>
      <c r="M2955" s="13"/>
      <c r="N2955" s="3"/>
      <c r="O2955" s="3"/>
      <c r="P2955" s="166"/>
      <c r="Q2955" s="166"/>
      <c r="R2955" s="173"/>
      <c r="S2955" s="167"/>
      <c r="T2955" s="167"/>
      <c r="U2955" s="167"/>
      <c r="V2955" s="173"/>
    </row>
    <row r="2956" spans="1:22" ht="33.75" customHeight="1">
      <c r="A2956" s="15"/>
      <c r="B2956" s="7"/>
      <c r="C2956" s="4"/>
      <c r="D2956" s="5"/>
      <c r="E2956" s="176" t="str">
        <f t="shared" si="136"/>
        <v/>
      </c>
      <c r="F2956" s="181"/>
      <c r="G2956" s="181"/>
      <c r="H2956" s="6"/>
      <c r="I2956" s="2"/>
      <c r="J2956" s="3"/>
      <c r="K2956" s="3"/>
      <c r="L2956" s="3"/>
      <c r="M2956" s="13"/>
      <c r="N2956" s="3"/>
      <c r="O2956" s="3"/>
      <c r="P2956" s="166"/>
      <c r="Q2956" s="166"/>
      <c r="R2956" s="173"/>
      <c r="S2956" s="167"/>
      <c r="T2956" s="167"/>
      <c r="U2956" s="167"/>
      <c r="V2956" s="173"/>
    </row>
    <row r="2957" spans="1:22" ht="33.75" customHeight="1">
      <c r="A2957" s="15"/>
      <c r="B2957" s="7"/>
      <c r="C2957" s="4"/>
      <c r="D2957" s="5"/>
      <c r="E2957" s="176" t="str">
        <f t="shared" si="136"/>
        <v/>
      </c>
      <c r="F2957" s="181"/>
      <c r="G2957" s="181"/>
      <c r="H2957" s="6"/>
      <c r="I2957" s="2"/>
      <c r="J2957" s="3"/>
      <c r="K2957" s="3"/>
      <c r="L2957" s="3"/>
      <c r="M2957" s="13"/>
      <c r="N2957" s="3"/>
      <c r="O2957" s="3"/>
      <c r="P2957" s="166"/>
      <c r="Q2957" s="166"/>
      <c r="R2957" s="173"/>
      <c r="S2957" s="167"/>
      <c r="T2957" s="167"/>
      <c r="U2957" s="167"/>
      <c r="V2957" s="173"/>
    </row>
    <row r="2958" spans="1:22" ht="33.75" customHeight="1">
      <c r="A2958" s="15"/>
      <c r="B2958" s="7"/>
      <c r="C2958" s="4"/>
      <c r="D2958" s="5"/>
      <c r="E2958" s="176" t="str">
        <f t="shared" si="136"/>
        <v/>
      </c>
      <c r="F2958" s="181"/>
      <c r="G2958" s="181"/>
      <c r="H2958" s="6"/>
      <c r="I2958" s="2"/>
      <c r="J2958" s="3"/>
      <c r="K2958" s="3"/>
      <c r="L2958" s="3"/>
      <c r="M2958" s="13"/>
      <c r="N2958" s="3"/>
      <c r="O2958" s="3"/>
      <c r="P2958" s="166"/>
      <c r="Q2958" s="166"/>
      <c r="R2958" s="173"/>
      <c r="S2958" s="167"/>
      <c r="T2958" s="167"/>
      <c r="U2958" s="167"/>
      <c r="V2958" s="173"/>
    </row>
    <row r="2959" spans="1:22" ht="33.75" customHeight="1">
      <c r="A2959" s="15"/>
      <c r="B2959" s="7"/>
      <c r="C2959" s="4"/>
      <c r="D2959" s="5"/>
      <c r="E2959" s="176" t="str">
        <f t="shared" si="136"/>
        <v/>
      </c>
      <c r="F2959" s="181"/>
      <c r="G2959" s="181"/>
      <c r="H2959" s="6"/>
      <c r="I2959" s="2"/>
      <c r="J2959" s="3"/>
      <c r="K2959" s="3"/>
      <c r="L2959" s="3"/>
      <c r="M2959" s="13"/>
      <c r="N2959" s="3"/>
      <c r="O2959" s="3"/>
      <c r="P2959" s="166"/>
      <c r="Q2959" s="166"/>
      <c r="R2959" s="173"/>
      <c r="S2959" s="167"/>
      <c r="T2959" s="167"/>
      <c r="U2959" s="167"/>
      <c r="V2959" s="173"/>
    </row>
    <row r="2960" spans="1:22" ht="33.75" customHeight="1">
      <c r="A2960" s="15"/>
      <c r="B2960" s="7"/>
      <c r="C2960" s="4"/>
      <c r="D2960" s="5"/>
      <c r="E2960" s="176" t="str">
        <f t="shared" si="136"/>
        <v/>
      </c>
      <c r="F2960" s="181"/>
      <c r="G2960" s="181"/>
      <c r="H2960" s="6"/>
      <c r="I2960" s="2"/>
      <c r="J2960" s="3"/>
      <c r="K2960" s="3"/>
      <c r="L2960" s="3"/>
      <c r="M2960" s="13"/>
      <c r="N2960" s="3"/>
      <c r="O2960" s="3"/>
      <c r="P2960" s="166"/>
      <c r="Q2960" s="166"/>
      <c r="R2960" s="173"/>
      <c r="S2960" s="167"/>
      <c r="T2960" s="167"/>
      <c r="U2960" s="167"/>
      <c r="V2960" s="173"/>
    </row>
    <row r="2961" spans="1:22" ht="33.75" customHeight="1">
      <c r="A2961" s="15"/>
      <c r="B2961" s="7"/>
      <c r="C2961" s="4"/>
      <c r="D2961" s="5"/>
      <c r="E2961" s="176" t="str">
        <f t="shared" si="136"/>
        <v/>
      </c>
      <c r="F2961" s="181"/>
      <c r="G2961" s="181"/>
      <c r="H2961" s="6"/>
      <c r="I2961" s="2"/>
      <c r="J2961" s="3"/>
      <c r="K2961" s="3"/>
      <c r="L2961" s="3"/>
      <c r="M2961" s="13"/>
      <c r="N2961" s="3"/>
      <c r="O2961" s="3"/>
      <c r="P2961" s="166"/>
      <c r="Q2961" s="166"/>
      <c r="R2961" s="173"/>
      <c r="S2961" s="167"/>
      <c r="T2961" s="167"/>
      <c r="U2961" s="167"/>
      <c r="V2961" s="173"/>
    </row>
    <row r="2962" spans="1:22" ht="33.75" customHeight="1">
      <c r="A2962" s="15"/>
      <c r="B2962" s="7"/>
      <c r="C2962" s="4"/>
      <c r="D2962" s="5"/>
      <c r="E2962" s="176" t="str">
        <f t="shared" si="136"/>
        <v/>
      </c>
      <c r="F2962" s="181"/>
      <c r="G2962" s="181"/>
      <c r="H2962" s="6"/>
      <c r="I2962" s="2"/>
      <c r="J2962" s="3"/>
      <c r="K2962" s="3"/>
      <c r="L2962" s="3"/>
      <c r="M2962" s="13"/>
      <c r="N2962" s="3"/>
      <c r="O2962" s="3"/>
      <c r="P2962" s="166"/>
      <c r="Q2962" s="166"/>
      <c r="R2962" s="173"/>
      <c r="S2962" s="167"/>
      <c r="T2962" s="167"/>
      <c r="U2962" s="167"/>
      <c r="V2962" s="173"/>
    </row>
    <row r="2963" spans="1:22" ht="33.75" customHeight="1">
      <c r="A2963" s="15"/>
      <c r="B2963" s="7"/>
      <c r="C2963" s="4"/>
      <c r="D2963" s="5"/>
      <c r="E2963" s="176" t="str">
        <f t="shared" si="136"/>
        <v/>
      </c>
      <c r="F2963" s="181"/>
      <c r="G2963" s="181"/>
      <c r="H2963" s="6"/>
      <c r="I2963" s="2"/>
      <c r="J2963" s="3"/>
      <c r="K2963" s="3"/>
      <c r="L2963" s="3"/>
      <c r="M2963" s="13"/>
      <c r="N2963" s="3"/>
      <c r="O2963" s="3"/>
      <c r="P2963" s="166"/>
      <c r="Q2963" s="166"/>
      <c r="R2963" s="173"/>
      <c r="S2963" s="167"/>
      <c r="T2963" s="167"/>
      <c r="U2963" s="167"/>
      <c r="V2963" s="173"/>
    </row>
    <row r="2964" spans="1:22" ht="33.75" customHeight="1">
      <c r="A2964" s="15"/>
      <c r="B2964" s="7"/>
      <c r="C2964" s="4"/>
      <c r="D2964" s="5"/>
      <c r="E2964" s="176" t="str">
        <f t="shared" si="136"/>
        <v/>
      </c>
      <c r="F2964" s="181"/>
      <c r="G2964" s="181"/>
      <c r="H2964" s="6"/>
      <c r="I2964" s="2"/>
      <c r="J2964" s="3"/>
      <c r="K2964" s="3"/>
      <c r="L2964" s="3"/>
      <c r="M2964" s="13"/>
      <c r="N2964" s="3"/>
      <c r="O2964" s="3"/>
      <c r="P2964" s="166"/>
      <c r="Q2964" s="166"/>
      <c r="R2964" s="173"/>
      <c r="S2964" s="167"/>
      <c r="T2964" s="167"/>
      <c r="U2964" s="167"/>
      <c r="V2964" s="173"/>
    </row>
    <row r="2965" spans="1:22" ht="33.75" customHeight="1">
      <c r="A2965" s="15"/>
      <c r="B2965" s="7"/>
      <c r="C2965" s="4"/>
      <c r="D2965" s="5"/>
      <c r="E2965" s="176" t="str">
        <f t="shared" si="136"/>
        <v/>
      </c>
      <c r="F2965" s="181"/>
      <c r="G2965" s="181"/>
      <c r="H2965" s="6"/>
      <c r="I2965" s="2"/>
      <c r="J2965" s="3"/>
      <c r="K2965" s="3"/>
      <c r="L2965" s="3"/>
      <c r="M2965" s="13"/>
      <c r="N2965" s="3"/>
      <c r="O2965" s="3"/>
      <c r="P2965" s="166"/>
      <c r="Q2965" s="166"/>
      <c r="R2965" s="173"/>
      <c r="S2965" s="167"/>
      <c r="T2965" s="167"/>
      <c r="U2965" s="167"/>
      <c r="V2965" s="173"/>
    </row>
    <row r="2966" spans="1:22" ht="33.75" customHeight="1">
      <c r="A2966" s="15"/>
      <c r="B2966" s="7"/>
      <c r="C2966" s="4"/>
      <c r="D2966" s="5"/>
      <c r="E2966" s="176" t="str">
        <f t="shared" si="136"/>
        <v/>
      </c>
      <c r="F2966" s="181"/>
      <c r="G2966" s="181"/>
      <c r="H2966" s="6"/>
      <c r="I2966" s="2"/>
      <c r="J2966" s="3"/>
      <c r="K2966" s="3"/>
      <c r="L2966" s="3"/>
      <c r="M2966" s="13"/>
      <c r="N2966" s="3"/>
      <c r="O2966" s="3"/>
      <c r="P2966" s="166"/>
      <c r="Q2966" s="166"/>
      <c r="R2966" s="173"/>
      <c r="S2966" s="167"/>
      <c r="T2966" s="167"/>
      <c r="U2966" s="167"/>
      <c r="V2966" s="173"/>
    </row>
    <row r="2967" spans="1:22" ht="33.75" customHeight="1">
      <c r="A2967" s="15"/>
      <c r="B2967" s="7"/>
      <c r="C2967" s="4"/>
      <c r="D2967" s="5"/>
      <c r="E2967" s="176" t="str">
        <f t="shared" si="136"/>
        <v/>
      </c>
      <c r="F2967" s="181"/>
      <c r="G2967" s="181"/>
      <c r="H2967" s="6"/>
      <c r="I2967" s="2"/>
      <c r="J2967" s="3"/>
      <c r="K2967" s="3"/>
      <c r="L2967" s="3"/>
      <c r="M2967" s="13"/>
      <c r="N2967" s="3"/>
      <c r="O2967" s="3"/>
      <c r="P2967" s="166"/>
      <c r="Q2967" s="166"/>
      <c r="R2967" s="173"/>
      <c r="S2967" s="167"/>
      <c r="T2967" s="167"/>
      <c r="U2967" s="167"/>
      <c r="V2967" s="173"/>
    </row>
    <row r="2968" spans="1:22" ht="33.75" customHeight="1">
      <c r="A2968" s="15"/>
      <c r="B2968" s="7"/>
      <c r="C2968" s="4"/>
      <c r="D2968" s="5"/>
      <c r="E2968" s="176" t="str">
        <f t="shared" si="136"/>
        <v/>
      </c>
      <c r="F2968" s="181"/>
      <c r="G2968" s="181"/>
      <c r="H2968" s="6"/>
      <c r="I2968" s="2"/>
      <c r="J2968" s="3"/>
      <c r="K2968" s="3"/>
      <c r="L2968" s="3"/>
      <c r="M2968" s="13"/>
      <c r="N2968" s="3"/>
      <c r="O2968" s="3"/>
      <c r="P2968" s="166"/>
      <c r="Q2968" s="166"/>
      <c r="R2968" s="173"/>
      <c r="S2968" s="167"/>
      <c r="T2968" s="167"/>
      <c r="U2968" s="167"/>
      <c r="V2968" s="173"/>
    </row>
    <row r="2969" spans="1:22" ht="33.75" customHeight="1">
      <c r="A2969" s="15"/>
      <c r="B2969" s="7"/>
      <c r="C2969" s="4"/>
      <c r="D2969" s="5"/>
      <c r="E2969" s="176" t="str">
        <f t="shared" si="136"/>
        <v/>
      </c>
      <c r="F2969" s="181"/>
      <c r="G2969" s="181"/>
      <c r="H2969" s="6"/>
      <c r="I2969" s="2"/>
      <c r="J2969" s="3"/>
      <c r="K2969" s="3"/>
      <c r="L2969" s="3"/>
      <c r="M2969" s="13"/>
      <c r="N2969" s="3"/>
      <c r="O2969" s="3"/>
      <c r="P2969" s="166"/>
      <c r="Q2969" s="166"/>
      <c r="R2969" s="173"/>
      <c r="S2969" s="167"/>
      <c r="T2969" s="167"/>
      <c r="U2969" s="167"/>
      <c r="V2969" s="173"/>
    </row>
    <row r="2970" spans="1:22" ht="33.75" customHeight="1">
      <c r="A2970" s="15"/>
      <c r="B2970" s="7"/>
      <c r="C2970" s="4"/>
      <c r="D2970" s="5"/>
      <c r="E2970" s="176" t="str">
        <f t="shared" si="136"/>
        <v/>
      </c>
      <c r="F2970" s="181"/>
      <c r="G2970" s="181"/>
      <c r="H2970" s="6"/>
      <c r="I2970" s="2"/>
      <c r="J2970" s="3"/>
      <c r="K2970" s="3"/>
      <c r="L2970" s="3"/>
      <c r="M2970" s="13"/>
      <c r="N2970" s="3"/>
      <c r="O2970" s="3"/>
      <c r="P2970" s="166"/>
      <c r="Q2970" s="166"/>
      <c r="R2970" s="173"/>
      <c r="S2970" s="167"/>
      <c r="T2970" s="167"/>
      <c r="U2970" s="167"/>
      <c r="V2970" s="173"/>
    </row>
    <row r="2971" spans="1:22" ht="33.75" customHeight="1">
      <c r="A2971" s="15"/>
      <c r="B2971" s="7"/>
      <c r="C2971" s="4"/>
      <c r="D2971" s="5"/>
      <c r="E2971" s="176" t="str">
        <f t="shared" si="136"/>
        <v/>
      </c>
      <c r="F2971" s="181"/>
      <c r="G2971" s="181"/>
      <c r="H2971" s="6"/>
      <c r="I2971" s="2"/>
      <c r="J2971" s="3"/>
      <c r="K2971" s="3"/>
      <c r="L2971" s="3"/>
      <c r="M2971" s="13"/>
      <c r="N2971" s="3"/>
      <c r="O2971" s="3"/>
      <c r="P2971" s="166"/>
      <c r="Q2971" s="166"/>
      <c r="R2971" s="173"/>
      <c r="S2971" s="167"/>
      <c r="T2971" s="167"/>
      <c r="U2971" s="167"/>
      <c r="V2971" s="173"/>
    </row>
    <row r="2972" spans="1:22" ht="33.75" customHeight="1">
      <c r="A2972" s="15"/>
      <c r="B2972" s="7"/>
      <c r="C2972" s="4"/>
      <c r="D2972" s="5"/>
      <c r="E2972" s="176" t="str">
        <f t="shared" si="136"/>
        <v/>
      </c>
      <c r="F2972" s="181"/>
      <c r="G2972" s="181"/>
      <c r="H2972" s="6"/>
      <c r="I2972" s="2"/>
      <c r="J2972" s="3"/>
      <c r="K2972" s="3"/>
      <c r="L2972" s="3"/>
      <c r="M2972" s="13"/>
      <c r="N2972" s="3"/>
      <c r="O2972" s="3"/>
      <c r="P2972" s="166"/>
      <c r="Q2972" s="166"/>
      <c r="R2972" s="173"/>
      <c r="S2972" s="167"/>
      <c r="T2972" s="167"/>
      <c r="U2972" s="167"/>
      <c r="V2972" s="173"/>
    </row>
    <row r="2973" spans="1:22" ht="33.75" customHeight="1">
      <c r="A2973" s="15"/>
      <c r="B2973" s="7"/>
      <c r="C2973" s="4"/>
      <c r="D2973" s="5"/>
      <c r="E2973" s="176" t="str">
        <f t="shared" si="136"/>
        <v/>
      </c>
      <c r="F2973" s="181"/>
      <c r="G2973" s="181"/>
      <c r="H2973" s="6"/>
      <c r="I2973" s="2"/>
      <c r="J2973" s="3"/>
      <c r="K2973" s="3"/>
      <c r="L2973" s="3"/>
      <c r="M2973" s="13"/>
      <c r="N2973" s="3"/>
      <c r="O2973" s="3"/>
      <c r="P2973" s="166"/>
      <c r="Q2973" s="166"/>
      <c r="R2973" s="173"/>
      <c r="S2973" s="167"/>
      <c r="T2973" s="167"/>
      <c r="U2973" s="167"/>
      <c r="V2973" s="173"/>
    </row>
    <row r="2974" spans="1:22" ht="33.75" customHeight="1">
      <c r="A2974" s="15"/>
      <c r="B2974" s="7"/>
      <c r="C2974" s="4"/>
      <c r="D2974" s="5"/>
      <c r="E2974" s="176" t="str">
        <f t="shared" si="136"/>
        <v/>
      </c>
      <c r="F2974" s="181"/>
      <c r="G2974" s="181"/>
      <c r="H2974" s="6"/>
      <c r="I2974" s="2"/>
      <c r="J2974" s="3"/>
      <c r="K2974" s="3"/>
      <c r="L2974" s="3"/>
      <c r="M2974" s="13"/>
      <c r="N2974" s="3"/>
      <c r="O2974" s="3"/>
      <c r="P2974" s="166"/>
      <c r="Q2974" s="166"/>
      <c r="R2974" s="173"/>
      <c r="S2974" s="167"/>
      <c r="T2974" s="167"/>
      <c r="U2974" s="167"/>
      <c r="V2974" s="173"/>
    </row>
    <row r="2975" spans="1:22" ht="33.75" customHeight="1">
      <c r="A2975" s="15"/>
      <c r="B2975" s="7"/>
      <c r="C2975" s="4"/>
      <c r="D2975" s="5"/>
      <c r="E2975" s="176" t="str">
        <f t="shared" si="136"/>
        <v/>
      </c>
      <c r="F2975" s="181"/>
      <c r="G2975" s="181"/>
      <c r="H2975" s="6"/>
      <c r="I2975" s="2"/>
      <c r="J2975" s="3"/>
      <c r="K2975" s="3"/>
      <c r="L2975" s="3"/>
      <c r="M2975" s="13"/>
      <c r="N2975" s="3"/>
      <c r="O2975" s="3"/>
      <c r="P2975" s="166"/>
      <c r="Q2975" s="166"/>
      <c r="R2975" s="173"/>
      <c r="S2975" s="167"/>
      <c r="T2975" s="167"/>
      <c r="U2975" s="167"/>
      <c r="V2975" s="173"/>
    </row>
    <row r="2976" spans="1:22" ht="33.75" customHeight="1">
      <c r="A2976" s="15"/>
      <c r="B2976" s="7"/>
      <c r="C2976" s="4"/>
      <c r="D2976" s="5"/>
      <c r="E2976" s="176" t="str">
        <f t="shared" si="136"/>
        <v/>
      </c>
      <c r="F2976" s="181"/>
      <c r="G2976" s="181"/>
      <c r="H2976" s="6"/>
      <c r="I2976" s="2"/>
      <c r="J2976" s="3"/>
      <c r="K2976" s="3"/>
      <c r="L2976" s="3"/>
      <c r="M2976" s="13"/>
      <c r="N2976" s="3"/>
      <c r="O2976" s="3"/>
      <c r="P2976" s="166"/>
      <c r="Q2976" s="166"/>
      <c r="R2976" s="173"/>
      <c r="S2976" s="167"/>
      <c r="T2976" s="167"/>
      <c r="U2976" s="167"/>
      <c r="V2976" s="173"/>
    </row>
    <row r="2977" spans="1:22" ht="33.75" customHeight="1">
      <c r="A2977" s="15"/>
      <c r="B2977" s="7"/>
      <c r="C2977" s="4"/>
      <c r="D2977" s="5"/>
      <c r="E2977" s="176" t="str">
        <f t="shared" si="136"/>
        <v/>
      </c>
      <c r="F2977" s="181"/>
      <c r="G2977" s="181"/>
      <c r="H2977" s="6"/>
      <c r="I2977" s="2"/>
      <c r="J2977" s="3"/>
      <c r="K2977" s="3"/>
      <c r="L2977" s="3"/>
      <c r="M2977" s="13"/>
      <c r="N2977" s="3"/>
      <c r="O2977" s="3"/>
      <c r="P2977" s="166"/>
      <c r="Q2977" s="166"/>
      <c r="R2977" s="173"/>
      <c r="S2977" s="167"/>
      <c r="T2977" s="167"/>
      <c r="U2977" s="167"/>
      <c r="V2977" s="173"/>
    </row>
    <row r="2978" spans="1:22" ht="33.75" customHeight="1">
      <c r="A2978" s="15"/>
      <c r="B2978" s="7"/>
      <c r="C2978" s="4"/>
      <c r="D2978" s="5"/>
      <c r="E2978" s="176" t="str">
        <f t="shared" si="136"/>
        <v/>
      </c>
      <c r="F2978" s="181"/>
      <c r="G2978" s="181"/>
      <c r="H2978" s="6"/>
      <c r="I2978" s="2"/>
      <c r="J2978" s="3"/>
      <c r="K2978" s="3"/>
      <c r="L2978" s="3"/>
      <c r="M2978" s="13"/>
      <c r="N2978" s="3"/>
      <c r="O2978" s="3"/>
      <c r="P2978" s="166"/>
      <c r="Q2978" s="166"/>
      <c r="R2978" s="173"/>
      <c r="S2978" s="167"/>
      <c r="T2978" s="167"/>
      <c r="U2978" s="167"/>
      <c r="V2978" s="173"/>
    </row>
    <row r="2979" spans="1:22" ht="33.75" customHeight="1">
      <c r="A2979" s="15"/>
      <c r="B2979" s="7"/>
      <c r="C2979" s="4"/>
      <c r="D2979" s="5"/>
      <c r="E2979" s="176" t="str">
        <f t="shared" si="136"/>
        <v/>
      </c>
      <c r="F2979" s="181"/>
      <c r="G2979" s="181"/>
      <c r="H2979" s="6"/>
      <c r="I2979" s="2"/>
      <c r="J2979" s="3"/>
      <c r="K2979" s="3"/>
      <c r="L2979" s="3"/>
      <c r="M2979" s="13"/>
      <c r="N2979" s="3"/>
      <c r="O2979" s="3"/>
      <c r="P2979" s="166"/>
      <c r="Q2979" s="166"/>
      <c r="R2979" s="173"/>
      <c r="S2979" s="167"/>
      <c r="T2979" s="167"/>
      <c r="U2979" s="167"/>
      <c r="V2979" s="173"/>
    </row>
    <row r="2980" spans="1:22" ht="33.75" customHeight="1">
      <c r="A2980" s="15"/>
      <c r="B2980" s="7"/>
      <c r="C2980" s="4"/>
      <c r="D2980" s="5"/>
      <c r="E2980" s="176" t="str">
        <f t="shared" si="136"/>
        <v/>
      </c>
      <c r="F2980" s="181"/>
      <c r="G2980" s="181"/>
      <c r="H2980" s="6"/>
      <c r="I2980" s="2"/>
      <c r="J2980" s="3"/>
      <c r="K2980" s="3"/>
      <c r="L2980" s="3"/>
      <c r="M2980" s="13"/>
      <c r="N2980" s="3"/>
      <c r="O2980" s="3"/>
      <c r="P2980" s="166"/>
      <c r="Q2980" s="166"/>
      <c r="R2980" s="173"/>
      <c r="S2980" s="167"/>
      <c r="T2980" s="167"/>
      <c r="U2980" s="167"/>
      <c r="V2980" s="173"/>
    </row>
    <row r="2981" spans="1:22" ht="33.75" customHeight="1">
      <c r="A2981" s="15"/>
      <c r="B2981" s="7"/>
      <c r="C2981" s="4"/>
      <c r="D2981" s="5"/>
      <c r="E2981" s="176" t="str">
        <f t="shared" si="136"/>
        <v/>
      </c>
      <c r="F2981" s="181"/>
      <c r="G2981" s="181"/>
      <c r="H2981" s="6"/>
      <c r="I2981" s="2"/>
      <c r="J2981" s="3"/>
      <c r="K2981" s="3"/>
      <c r="L2981" s="3"/>
      <c r="M2981" s="13"/>
      <c r="N2981" s="3"/>
      <c r="O2981" s="3"/>
      <c r="P2981" s="166"/>
      <c r="Q2981" s="166"/>
      <c r="R2981" s="173"/>
      <c r="S2981" s="167"/>
      <c r="T2981" s="167"/>
      <c r="U2981" s="167"/>
      <c r="V2981" s="173"/>
    </row>
    <row r="2982" spans="1:22" ht="33.75" customHeight="1">
      <c r="A2982" s="15"/>
      <c r="B2982" s="7"/>
      <c r="C2982" s="4"/>
      <c r="D2982" s="5"/>
      <c r="E2982" s="176" t="str">
        <f t="shared" si="136"/>
        <v/>
      </c>
      <c r="F2982" s="181"/>
      <c r="G2982" s="181"/>
      <c r="H2982" s="6"/>
      <c r="I2982" s="2"/>
      <c r="J2982" s="3"/>
      <c r="K2982" s="3"/>
      <c r="L2982" s="3"/>
      <c r="M2982" s="13"/>
      <c r="N2982" s="3"/>
      <c r="O2982" s="3"/>
      <c r="P2982" s="166"/>
      <c r="Q2982" s="166"/>
      <c r="R2982" s="173"/>
      <c r="S2982" s="167"/>
      <c r="T2982" s="167"/>
      <c r="U2982" s="167"/>
      <c r="V2982" s="173"/>
    </row>
    <row r="2983" spans="1:22" ht="33.75" customHeight="1">
      <c r="A2983" s="15"/>
      <c r="B2983" s="7"/>
      <c r="C2983" s="4"/>
      <c r="D2983" s="5"/>
      <c r="E2983" s="176" t="str">
        <f t="shared" si="136"/>
        <v/>
      </c>
      <c r="F2983" s="181"/>
      <c r="G2983" s="181"/>
      <c r="H2983" s="6"/>
      <c r="I2983" s="2"/>
      <c r="J2983" s="3"/>
      <c r="K2983" s="3"/>
      <c r="L2983" s="3"/>
      <c r="M2983" s="13"/>
      <c r="N2983" s="3"/>
      <c r="O2983" s="3"/>
      <c r="P2983" s="166"/>
      <c r="Q2983" s="166"/>
      <c r="R2983" s="173"/>
      <c r="S2983" s="167"/>
      <c r="T2983" s="167"/>
      <c r="U2983" s="167"/>
      <c r="V2983" s="173"/>
    </row>
    <row r="2984" spans="1:22" ht="33.75" customHeight="1">
      <c r="A2984" s="15"/>
      <c r="B2984" s="7"/>
      <c r="C2984" s="4"/>
      <c r="D2984" s="5"/>
      <c r="E2984" s="176" t="str">
        <f t="shared" si="136"/>
        <v/>
      </c>
      <c r="F2984" s="181"/>
      <c r="G2984" s="181"/>
      <c r="H2984" s="6"/>
      <c r="I2984" s="2"/>
      <c r="J2984" s="3"/>
      <c r="K2984" s="3"/>
      <c r="L2984" s="3"/>
      <c r="M2984" s="13"/>
      <c r="N2984" s="3"/>
      <c r="O2984" s="3"/>
      <c r="P2984" s="166"/>
      <c r="Q2984" s="166"/>
      <c r="R2984" s="173"/>
      <c r="S2984" s="167"/>
      <c r="T2984" s="167"/>
      <c r="U2984" s="167"/>
      <c r="V2984" s="173"/>
    </row>
    <row r="2985" spans="1:22" ht="33.75" customHeight="1">
      <c r="A2985" s="15"/>
      <c r="B2985" s="7"/>
      <c r="C2985" s="4"/>
      <c r="D2985" s="5"/>
      <c r="E2985" s="176" t="str">
        <f t="shared" si="136"/>
        <v/>
      </c>
      <c r="F2985" s="181"/>
      <c r="G2985" s="181"/>
      <c r="H2985" s="6"/>
      <c r="I2985" s="2"/>
      <c r="J2985" s="3"/>
      <c r="K2985" s="3"/>
      <c r="L2985" s="3"/>
      <c r="M2985" s="13"/>
      <c r="N2985" s="3"/>
      <c r="O2985" s="3"/>
      <c r="P2985" s="166"/>
      <c r="Q2985" s="166"/>
      <c r="R2985" s="173"/>
      <c r="S2985" s="167"/>
      <c r="T2985" s="167"/>
      <c r="U2985" s="167"/>
      <c r="V2985" s="173"/>
    </row>
    <row r="2986" spans="1:22" ht="33.75" customHeight="1">
      <c r="A2986" s="15"/>
      <c r="B2986" s="7"/>
      <c r="C2986" s="4"/>
      <c r="D2986" s="5"/>
      <c r="E2986" s="176" t="str">
        <f t="shared" si="136"/>
        <v/>
      </c>
      <c r="F2986" s="181"/>
      <c r="G2986" s="181"/>
      <c r="H2986" s="6"/>
      <c r="I2986" s="2"/>
      <c r="J2986" s="3"/>
      <c r="K2986" s="3"/>
      <c r="L2986" s="3"/>
      <c r="M2986" s="13"/>
      <c r="N2986" s="3"/>
      <c r="O2986" s="3"/>
      <c r="P2986" s="166"/>
      <c r="Q2986" s="166"/>
      <c r="R2986" s="173"/>
      <c r="S2986" s="167"/>
      <c r="T2986" s="167"/>
      <c r="U2986" s="167"/>
      <c r="V2986" s="173"/>
    </row>
    <row r="2987" spans="1:22" ht="33.75" customHeight="1">
      <c r="A2987" s="15"/>
      <c r="B2987" s="7"/>
      <c r="C2987" s="4"/>
      <c r="D2987" s="5"/>
      <c r="E2987" s="176" t="str">
        <f t="shared" si="136"/>
        <v/>
      </c>
      <c r="F2987" s="181"/>
      <c r="G2987" s="181"/>
      <c r="H2987" s="6"/>
      <c r="I2987" s="2"/>
      <c r="J2987" s="3"/>
      <c r="K2987" s="3"/>
      <c r="L2987" s="3"/>
      <c r="M2987" s="13"/>
      <c r="N2987" s="3"/>
      <c r="O2987" s="3"/>
      <c r="P2987" s="166"/>
      <c r="Q2987" s="166"/>
      <c r="R2987" s="173"/>
      <c r="S2987" s="167"/>
      <c r="T2987" s="167"/>
      <c r="U2987" s="167"/>
      <c r="V2987" s="173"/>
    </row>
    <row r="2988" spans="1:22" ht="33.75" customHeight="1">
      <c r="A2988" s="15"/>
      <c r="B2988" s="7"/>
      <c r="C2988" s="4"/>
      <c r="D2988" s="5"/>
      <c r="E2988" s="176" t="str">
        <f t="shared" si="136"/>
        <v/>
      </c>
      <c r="F2988" s="181"/>
      <c r="G2988" s="181"/>
      <c r="H2988" s="6"/>
      <c r="I2988" s="2"/>
      <c r="J2988" s="3"/>
      <c r="K2988" s="3"/>
      <c r="L2988" s="3"/>
      <c r="M2988" s="13"/>
      <c r="N2988" s="3"/>
      <c r="O2988" s="3"/>
      <c r="P2988" s="166"/>
      <c r="Q2988" s="166"/>
      <c r="R2988" s="173"/>
      <c r="S2988" s="167"/>
      <c r="T2988" s="167"/>
      <c r="U2988" s="167"/>
      <c r="V2988" s="173"/>
    </row>
    <row r="2989" spans="1:22" ht="33.75" customHeight="1">
      <c r="A2989" s="15"/>
      <c r="B2989" s="7"/>
      <c r="C2989" s="4"/>
      <c r="D2989" s="5"/>
      <c r="E2989" s="176" t="str">
        <f t="shared" si="136"/>
        <v/>
      </c>
      <c r="F2989" s="181"/>
      <c r="G2989" s="181"/>
      <c r="H2989" s="6"/>
      <c r="I2989" s="2"/>
      <c r="J2989" s="3"/>
      <c r="K2989" s="3"/>
      <c r="L2989" s="3"/>
      <c r="M2989" s="13"/>
      <c r="N2989" s="3"/>
      <c r="O2989" s="3"/>
      <c r="P2989" s="166"/>
      <c r="Q2989" s="166"/>
      <c r="R2989" s="173"/>
      <c r="S2989" s="167"/>
      <c r="T2989" s="167"/>
      <c r="U2989" s="167"/>
      <c r="V2989" s="173"/>
    </row>
    <row r="2990" spans="1:22" ht="33.75" customHeight="1">
      <c r="A2990" s="15"/>
      <c r="B2990" s="7"/>
      <c r="C2990" s="4"/>
      <c r="D2990" s="5"/>
      <c r="E2990" s="176" t="str">
        <f t="shared" si="136"/>
        <v/>
      </c>
      <c r="F2990" s="181"/>
      <c r="G2990" s="181"/>
      <c r="H2990" s="6"/>
      <c r="I2990" s="2"/>
      <c r="J2990" s="3"/>
      <c r="K2990" s="3"/>
      <c r="L2990" s="3"/>
      <c r="M2990" s="13"/>
      <c r="N2990" s="3"/>
      <c r="O2990" s="3"/>
      <c r="P2990" s="166"/>
      <c r="Q2990" s="166"/>
      <c r="R2990" s="173"/>
      <c r="S2990" s="167"/>
      <c r="T2990" s="167"/>
      <c r="U2990" s="167"/>
      <c r="V2990" s="173"/>
    </row>
    <row r="2991" spans="1:22" ht="33.75" customHeight="1">
      <c r="A2991" s="15"/>
      <c r="B2991" s="7"/>
      <c r="C2991" s="4"/>
      <c r="D2991" s="5"/>
      <c r="E2991" s="176" t="str">
        <f t="shared" si="136"/>
        <v/>
      </c>
      <c r="F2991" s="181"/>
      <c r="G2991" s="181"/>
      <c r="H2991" s="6"/>
      <c r="I2991" s="2"/>
      <c r="J2991" s="3"/>
      <c r="K2991" s="3"/>
      <c r="L2991" s="3"/>
      <c r="M2991" s="13"/>
      <c r="N2991" s="3"/>
      <c r="O2991" s="3"/>
      <c r="P2991" s="166"/>
      <c r="Q2991" s="166"/>
      <c r="R2991" s="173"/>
      <c r="S2991" s="167"/>
      <c r="T2991" s="167"/>
      <c r="U2991" s="167"/>
      <c r="V2991" s="173"/>
    </row>
    <row r="2992" spans="1:22" ht="33.75" customHeight="1">
      <c r="A2992" s="15"/>
      <c r="B2992" s="7"/>
      <c r="C2992" s="4"/>
      <c r="D2992" s="5"/>
      <c r="E2992" s="176" t="str">
        <f t="shared" si="136"/>
        <v/>
      </c>
      <c r="F2992" s="181"/>
      <c r="G2992" s="181"/>
      <c r="H2992" s="6"/>
      <c r="I2992" s="2"/>
      <c r="J2992" s="3"/>
      <c r="K2992" s="3"/>
      <c r="L2992" s="3"/>
      <c r="M2992" s="13"/>
      <c r="N2992" s="3"/>
      <c r="O2992" s="3"/>
      <c r="P2992" s="166"/>
      <c r="Q2992" s="166"/>
      <c r="R2992" s="173"/>
      <c r="S2992" s="167"/>
      <c r="T2992" s="167"/>
      <c r="U2992" s="167"/>
      <c r="V2992" s="173"/>
    </row>
    <row r="2993" spans="1:22" ht="33.75" customHeight="1">
      <c r="A2993" s="15"/>
      <c r="B2993" s="7"/>
      <c r="C2993" s="4"/>
      <c r="D2993" s="5"/>
      <c r="E2993" s="176" t="str">
        <f t="shared" si="136"/>
        <v/>
      </c>
      <c r="F2993" s="181"/>
      <c r="G2993" s="181"/>
      <c r="H2993" s="6"/>
      <c r="I2993" s="2"/>
      <c r="J2993" s="3"/>
      <c r="K2993" s="3"/>
      <c r="L2993" s="3"/>
      <c r="M2993" s="13"/>
      <c r="N2993" s="3"/>
      <c r="O2993" s="3"/>
      <c r="P2993" s="166"/>
      <c r="Q2993" s="166"/>
      <c r="R2993" s="173"/>
      <c r="S2993" s="167"/>
      <c r="T2993" s="167"/>
      <c r="U2993" s="167"/>
      <c r="V2993" s="173"/>
    </row>
    <row r="2994" spans="1:22" ht="33.75" customHeight="1">
      <c r="A2994" s="15"/>
      <c r="B2994" s="7"/>
      <c r="C2994" s="4"/>
      <c r="D2994" s="5"/>
      <c r="E2994" s="176" t="str">
        <f t="shared" si="136"/>
        <v/>
      </c>
      <c r="F2994" s="181"/>
      <c r="G2994" s="181"/>
      <c r="H2994" s="6"/>
      <c r="I2994" s="2"/>
      <c r="J2994" s="3"/>
      <c r="K2994" s="3"/>
      <c r="L2994" s="3"/>
      <c r="M2994" s="13"/>
      <c r="N2994" s="3"/>
      <c r="O2994" s="3"/>
      <c r="P2994" s="166"/>
      <c r="Q2994" s="166"/>
      <c r="R2994" s="173"/>
      <c r="S2994" s="167"/>
      <c r="T2994" s="167"/>
      <c r="U2994" s="167"/>
      <c r="V2994" s="173"/>
    </row>
    <row r="2995" spans="1:22" ht="33.75" customHeight="1">
      <c r="A2995" s="15"/>
      <c r="B2995" s="7"/>
      <c r="C2995" s="4"/>
      <c r="D2995" s="5"/>
      <c r="E2995" s="176" t="str">
        <f t="shared" si="136"/>
        <v/>
      </c>
      <c r="F2995" s="181"/>
      <c r="G2995" s="181"/>
      <c r="H2995" s="6"/>
      <c r="I2995" s="2"/>
      <c r="J2995" s="3"/>
      <c r="K2995" s="3"/>
      <c r="L2995" s="3"/>
      <c r="M2995" s="13"/>
      <c r="N2995" s="3"/>
      <c r="O2995" s="3"/>
      <c r="P2995" s="166"/>
      <c r="Q2995" s="166"/>
      <c r="R2995" s="173"/>
      <c r="S2995" s="167"/>
      <c r="T2995" s="167"/>
      <c r="U2995" s="167"/>
      <c r="V2995" s="173"/>
    </row>
    <row r="2996" spans="1:22" ht="33.75" customHeight="1">
      <c r="A2996" s="15"/>
      <c r="B2996" s="7"/>
      <c r="C2996" s="4"/>
      <c r="D2996" s="5"/>
      <c r="E2996" s="176" t="str">
        <f t="shared" si="136"/>
        <v/>
      </c>
      <c r="F2996" s="181"/>
      <c r="G2996" s="181"/>
      <c r="H2996" s="6"/>
      <c r="I2996" s="2"/>
      <c r="J2996" s="3"/>
      <c r="K2996" s="3"/>
      <c r="L2996" s="3"/>
      <c r="M2996" s="13"/>
      <c r="N2996" s="3"/>
      <c r="O2996" s="3"/>
      <c r="P2996" s="166"/>
      <c r="Q2996" s="166"/>
      <c r="R2996" s="173"/>
      <c r="S2996" s="167"/>
      <c r="T2996" s="167"/>
      <c r="U2996" s="167"/>
      <c r="V2996" s="173"/>
    </row>
    <row r="2997" spans="1:22" ht="33.75" customHeight="1">
      <c r="A2997" s="15"/>
      <c r="B2997" s="7"/>
      <c r="C2997" s="4"/>
      <c r="D2997" s="5"/>
      <c r="E2997" s="176" t="str">
        <f t="shared" si="136"/>
        <v/>
      </c>
      <c r="F2997" s="181"/>
      <c r="G2997" s="181"/>
      <c r="H2997" s="6"/>
      <c r="I2997" s="2"/>
      <c r="J2997" s="3"/>
      <c r="K2997" s="3"/>
      <c r="L2997" s="3"/>
      <c r="M2997" s="13"/>
      <c r="N2997" s="3"/>
      <c r="O2997" s="3"/>
      <c r="P2997" s="166"/>
      <c r="Q2997" s="166"/>
      <c r="R2997" s="173"/>
      <c r="S2997" s="167"/>
      <c r="T2997" s="167"/>
      <c r="U2997" s="167"/>
      <c r="V2997" s="173"/>
    </row>
    <row r="2998" spans="1:22" ht="33.75" customHeight="1">
      <c r="A2998" s="15"/>
      <c r="B2998" s="7"/>
      <c r="C2998" s="4"/>
      <c r="D2998" s="5"/>
      <c r="E2998" s="176" t="str">
        <f t="shared" si="136"/>
        <v/>
      </c>
      <c r="F2998" s="181"/>
      <c r="G2998" s="181"/>
      <c r="H2998" s="6"/>
      <c r="I2998" s="2"/>
      <c r="J2998" s="3"/>
      <c r="K2998" s="3"/>
      <c r="L2998" s="3"/>
      <c r="M2998" s="13"/>
      <c r="N2998" s="3"/>
      <c r="O2998" s="3"/>
      <c r="P2998" s="166"/>
      <c r="Q2998" s="166"/>
      <c r="R2998" s="173"/>
      <c r="S2998" s="167"/>
      <c r="T2998" s="167"/>
      <c r="U2998" s="167"/>
      <c r="V2998" s="173"/>
    </row>
    <row r="2999" spans="1:22" ht="33.75" customHeight="1">
      <c r="A2999" s="15"/>
      <c r="B2999" s="7"/>
      <c r="C2999" s="4"/>
      <c r="D2999" s="5"/>
      <c r="E2999" s="176" t="str">
        <f t="shared" si="136"/>
        <v/>
      </c>
      <c r="F2999" s="181"/>
      <c r="G2999" s="181"/>
      <c r="H2999" s="6"/>
      <c r="I2999" s="2"/>
      <c r="J2999" s="3"/>
      <c r="K2999" s="3"/>
      <c r="L2999" s="3"/>
      <c r="M2999" s="13"/>
      <c r="N2999" s="3"/>
      <c r="O2999" s="3"/>
      <c r="P2999" s="166"/>
      <c r="Q2999" s="166"/>
      <c r="R2999" s="173"/>
      <c r="S2999" s="167"/>
      <c r="T2999" s="167"/>
      <c r="U2999" s="167"/>
      <c r="V2999" s="173"/>
    </row>
    <row r="3000" spans="1:22" ht="33.75" customHeight="1">
      <c r="A3000" s="15"/>
      <c r="B3000" s="7"/>
      <c r="C3000" s="4"/>
      <c r="D3000" s="5"/>
      <c r="E3000" s="176" t="str">
        <f t="shared" si="136"/>
        <v/>
      </c>
      <c r="F3000" s="181"/>
      <c r="G3000" s="181"/>
      <c r="H3000" s="6"/>
      <c r="I3000" s="2"/>
      <c r="J3000" s="3"/>
      <c r="K3000" s="3"/>
      <c r="L3000" s="3"/>
      <c r="M3000" s="13"/>
      <c r="N3000" s="3"/>
      <c r="O3000" s="3"/>
      <c r="P3000" s="166"/>
      <c r="Q3000" s="166"/>
      <c r="R3000" s="173"/>
      <c r="S3000" s="167"/>
      <c r="T3000" s="167"/>
      <c r="U3000" s="167"/>
      <c r="V3000" s="173"/>
    </row>
    <row r="3001" spans="1:22" ht="33.75" customHeight="1">
      <c r="A3001" s="15"/>
      <c r="B3001" s="7"/>
      <c r="C3001" s="4"/>
      <c r="D3001" s="5"/>
      <c r="E3001" s="176" t="str">
        <f t="shared" si="136"/>
        <v/>
      </c>
      <c r="F3001" s="181"/>
      <c r="G3001" s="181"/>
      <c r="H3001" s="6"/>
      <c r="I3001" s="2"/>
      <c r="J3001" s="3"/>
      <c r="K3001" s="3"/>
      <c r="L3001" s="3"/>
      <c r="M3001" s="13"/>
      <c r="N3001" s="3"/>
      <c r="O3001" s="3"/>
      <c r="P3001" s="166"/>
      <c r="Q3001" s="166"/>
      <c r="R3001" s="173"/>
      <c r="S3001" s="167"/>
      <c r="T3001" s="167"/>
      <c r="U3001" s="167"/>
      <c r="V3001" s="173"/>
    </row>
    <row r="3002" spans="1:22" ht="33.75" customHeight="1">
      <c r="A3002" s="15"/>
      <c r="B3002" s="7"/>
      <c r="C3002" s="4"/>
      <c r="D3002" s="5"/>
      <c r="E3002" s="176" t="str">
        <f t="shared" ref="E3002:E3065" si="137">TRIM(B3002)</f>
        <v/>
      </c>
      <c r="F3002" s="181"/>
      <c r="G3002" s="181"/>
      <c r="H3002" s="6"/>
      <c r="I3002" s="2"/>
      <c r="J3002" s="3"/>
      <c r="K3002" s="3"/>
      <c r="L3002" s="3"/>
      <c r="M3002" s="13"/>
      <c r="N3002" s="3"/>
      <c r="O3002" s="3"/>
      <c r="P3002" s="166"/>
      <c r="Q3002" s="166"/>
      <c r="R3002" s="173"/>
      <c r="S3002" s="167"/>
      <c r="T3002" s="167"/>
      <c r="U3002" s="167"/>
      <c r="V3002" s="173"/>
    </row>
    <row r="3003" spans="1:22" ht="33.75" customHeight="1">
      <c r="A3003" s="15"/>
      <c r="B3003" s="7"/>
      <c r="C3003" s="4"/>
      <c r="D3003" s="5"/>
      <c r="E3003" s="176" t="str">
        <f t="shared" si="137"/>
        <v/>
      </c>
      <c r="F3003" s="181"/>
      <c r="G3003" s="181"/>
      <c r="H3003" s="6"/>
      <c r="I3003" s="2"/>
      <c r="J3003" s="3"/>
      <c r="K3003" s="3"/>
      <c r="L3003" s="3"/>
      <c r="M3003" s="13"/>
      <c r="N3003" s="3"/>
      <c r="O3003" s="3"/>
      <c r="P3003" s="166"/>
      <c r="Q3003" s="166"/>
      <c r="R3003" s="173"/>
      <c r="S3003" s="167"/>
      <c r="T3003" s="167"/>
      <c r="U3003" s="167"/>
      <c r="V3003" s="173"/>
    </row>
    <row r="3004" spans="1:22" ht="33.75" customHeight="1">
      <c r="A3004" s="15"/>
      <c r="B3004" s="7"/>
      <c r="C3004" s="4"/>
      <c r="D3004" s="5"/>
      <c r="E3004" s="176" t="str">
        <f t="shared" si="137"/>
        <v/>
      </c>
      <c r="F3004" s="181"/>
      <c r="G3004" s="181"/>
      <c r="H3004" s="6"/>
      <c r="I3004" s="2"/>
      <c r="J3004" s="3"/>
      <c r="K3004" s="3"/>
      <c r="L3004" s="3"/>
      <c r="M3004" s="13"/>
      <c r="N3004" s="3"/>
      <c r="O3004" s="3"/>
      <c r="P3004" s="166"/>
      <c r="Q3004" s="166"/>
      <c r="R3004" s="173"/>
      <c r="S3004" s="167"/>
      <c r="T3004" s="167"/>
      <c r="U3004" s="167"/>
      <c r="V3004" s="173"/>
    </row>
    <row r="3005" spans="1:22" ht="33.75" customHeight="1">
      <c r="A3005" s="15"/>
      <c r="B3005" s="7"/>
      <c r="C3005" s="4"/>
      <c r="D3005" s="5"/>
      <c r="E3005" s="176" t="str">
        <f t="shared" si="137"/>
        <v/>
      </c>
      <c r="F3005" s="181"/>
      <c r="G3005" s="181"/>
      <c r="H3005" s="6"/>
      <c r="I3005" s="2"/>
      <c r="J3005" s="3"/>
      <c r="K3005" s="3"/>
      <c r="L3005" s="3"/>
      <c r="M3005" s="13"/>
      <c r="N3005" s="3"/>
      <c r="O3005" s="3"/>
      <c r="P3005" s="166"/>
      <c r="Q3005" s="166"/>
      <c r="R3005" s="173"/>
      <c r="S3005" s="167"/>
      <c r="T3005" s="167"/>
      <c r="U3005" s="167"/>
      <c r="V3005" s="173"/>
    </row>
    <row r="3006" spans="1:22" ht="33.75" customHeight="1">
      <c r="A3006" s="15"/>
      <c r="B3006" s="7"/>
      <c r="C3006" s="4"/>
      <c r="D3006" s="5"/>
      <c r="E3006" s="176" t="str">
        <f t="shared" si="137"/>
        <v/>
      </c>
      <c r="F3006" s="181"/>
      <c r="G3006" s="181"/>
      <c r="H3006" s="6"/>
      <c r="I3006" s="2"/>
      <c r="J3006" s="3"/>
      <c r="K3006" s="3"/>
      <c r="L3006" s="3"/>
      <c r="M3006" s="13"/>
      <c r="N3006" s="3"/>
      <c r="O3006" s="3"/>
      <c r="P3006" s="166"/>
      <c r="Q3006" s="166"/>
      <c r="R3006" s="173"/>
      <c r="S3006" s="167"/>
      <c r="T3006" s="167"/>
      <c r="U3006" s="167"/>
      <c r="V3006" s="173"/>
    </row>
    <row r="3007" spans="1:22" ht="33.75" customHeight="1">
      <c r="A3007" s="15"/>
      <c r="B3007" s="7"/>
      <c r="C3007" s="4"/>
      <c r="D3007" s="5"/>
      <c r="E3007" s="176" t="str">
        <f t="shared" si="137"/>
        <v/>
      </c>
      <c r="F3007" s="181"/>
      <c r="G3007" s="181"/>
      <c r="H3007" s="6"/>
      <c r="I3007" s="2"/>
      <c r="J3007" s="3"/>
      <c r="K3007" s="3"/>
      <c r="L3007" s="3"/>
      <c r="M3007" s="13"/>
      <c r="N3007" s="3"/>
      <c r="O3007" s="3"/>
      <c r="P3007" s="166"/>
      <c r="Q3007" s="166"/>
      <c r="R3007" s="173"/>
      <c r="S3007" s="167"/>
      <c r="T3007" s="167"/>
      <c r="U3007" s="167"/>
      <c r="V3007" s="173"/>
    </row>
    <row r="3008" spans="1:22" ht="33.75" customHeight="1">
      <c r="A3008" s="15"/>
      <c r="B3008" s="7"/>
      <c r="C3008" s="4"/>
      <c r="D3008" s="5"/>
      <c r="E3008" s="176" t="str">
        <f t="shared" si="137"/>
        <v/>
      </c>
      <c r="F3008" s="181"/>
      <c r="G3008" s="181"/>
      <c r="H3008" s="6"/>
      <c r="I3008" s="2"/>
      <c r="J3008" s="3"/>
      <c r="K3008" s="3"/>
      <c r="L3008" s="3"/>
      <c r="M3008" s="13"/>
      <c r="N3008" s="3"/>
      <c r="O3008" s="3"/>
      <c r="P3008" s="166"/>
      <c r="Q3008" s="166"/>
      <c r="R3008" s="173"/>
      <c r="S3008" s="167"/>
      <c r="T3008" s="167"/>
      <c r="U3008" s="167"/>
      <c r="V3008" s="173"/>
    </row>
    <row r="3009" spans="1:22" ht="33.75" customHeight="1">
      <c r="A3009" s="15"/>
      <c r="B3009" s="7"/>
      <c r="C3009" s="4"/>
      <c r="D3009" s="5"/>
      <c r="E3009" s="176" t="str">
        <f t="shared" si="137"/>
        <v/>
      </c>
      <c r="F3009" s="181"/>
      <c r="G3009" s="181"/>
      <c r="H3009" s="6"/>
      <c r="I3009" s="2"/>
      <c r="J3009" s="3"/>
      <c r="K3009" s="3"/>
      <c r="L3009" s="3"/>
      <c r="M3009" s="13"/>
      <c r="N3009" s="3"/>
      <c r="O3009" s="3"/>
      <c r="P3009" s="166"/>
      <c r="Q3009" s="166"/>
      <c r="R3009" s="173"/>
      <c r="S3009" s="167"/>
      <c r="T3009" s="167"/>
      <c r="U3009" s="167"/>
      <c r="V3009" s="173"/>
    </row>
    <row r="3010" spans="1:22" ht="33.75" customHeight="1">
      <c r="A3010" s="15"/>
      <c r="B3010" s="7"/>
      <c r="C3010" s="4"/>
      <c r="D3010" s="5"/>
      <c r="E3010" s="176" t="str">
        <f t="shared" si="137"/>
        <v/>
      </c>
      <c r="F3010" s="181"/>
      <c r="G3010" s="181"/>
      <c r="H3010" s="6"/>
      <c r="I3010" s="2"/>
      <c r="J3010" s="3"/>
      <c r="K3010" s="3"/>
      <c r="L3010" s="3"/>
      <c r="M3010" s="13"/>
      <c r="N3010" s="3"/>
      <c r="O3010" s="3"/>
      <c r="P3010" s="166"/>
      <c r="Q3010" s="166"/>
      <c r="R3010" s="173"/>
      <c r="S3010" s="167"/>
      <c r="T3010" s="167"/>
      <c r="U3010" s="167"/>
      <c r="V3010" s="173"/>
    </row>
    <row r="3011" spans="1:22" ht="33.75" customHeight="1">
      <c r="A3011" s="15"/>
      <c r="B3011" s="7"/>
      <c r="C3011" s="4"/>
      <c r="D3011" s="5"/>
      <c r="E3011" s="176" t="str">
        <f t="shared" si="137"/>
        <v/>
      </c>
      <c r="F3011" s="181"/>
      <c r="G3011" s="181"/>
      <c r="H3011" s="6"/>
      <c r="I3011" s="2"/>
      <c r="J3011" s="3"/>
      <c r="K3011" s="3"/>
      <c r="L3011" s="3"/>
      <c r="M3011" s="13"/>
      <c r="N3011" s="3"/>
      <c r="O3011" s="3"/>
      <c r="P3011" s="166"/>
      <c r="Q3011" s="166"/>
      <c r="R3011" s="173"/>
      <c r="S3011" s="167"/>
      <c r="T3011" s="167"/>
      <c r="U3011" s="167"/>
      <c r="V3011" s="173"/>
    </row>
    <row r="3012" spans="1:22" ht="33.75" customHeight="1">
      <c r="A3012" s="15"/>
      <c r="B3012" s="7"/>
      <c r="C3012" s="4"/>
      <c r="D3012" s="5"/>
      <c r="E3012" s="176" t="str">
        <f t="shared" si="137"/>
        <v/>
      </c>
      <c r="F3012" s="181"/>
      <c r="G3012" s="181"/>
      <c r="H3012" s="6"/>
      <c r="I3012" s="2"/>
      <c r="J3012" s="3"/>
      <c r="K3012" s="3"/>
      <c r="L3012" s="3"/>
      <c r="M3012" s="13"/>
      <c r="N3012" s="3"/>
      <c r="O3012" s="3"/>
      <c r="P3012" s="166"/>
      <c r="Q3012" s="166"/>
      <c r="R3012" s="173"/>
      <c r="S3012" s="167"/>
      <c r="T3012" s="167"/>
      <c r="U3012" s="167"/>
      <c r="V3012" s="173"/>
    </row>
    <row r="3013" spans="1:22" ht="33.75" customHeight="1">
      <c r="A3013" s="15"/>
      <c r="B3013" s="7"/>
      <c r="C3013" s="4"/>
      <c r="D3013" s="5"/>
      <c r="E3013" s="176" t="str">
        <f t="shared" si="137"/>
        <v/>
      </c>
      <c r="F3013" s="181"/>
      <c r="G3013" s="181"/>
      <c r="H3013" s="6"/>
      <c r="I3013" s="2"/>
      <c r="J3013" s="3"/>
      <c r="K3013" s="3"/>
      <c r="L3013" s="3"/>
      <c r="M3013" s="13"/>
      <c r="N3013" s="3"/>
      <c r="O3013" s="3"/>
      <c r="P3013" s="166"/>
      <c r="Q3013" s="166"/>
      <c r="R3013" s="173"/>
      <c r="S3013" s="167"/>
      <c r="T3013" s="167"/>
      <c r="U3013" s="167"/>
      <c r="V3013" s="173"/>
    </row>
    <row r="3014" spans="1:22" ht="33.75" customHeight="1">
      <c r="A3014" s="15"/>
      <c r="B3014" s="7"/>
      <c r="C3014" s="4"/>
      <c r="D3014" s="5"/>
      <c r="E3014" s="176" t="str">
        <f t="shared" si="137"/>
        <v/>
      </c>
      <c r="F3014" s="181"/>
      <c r="G3014" s="181"/>
      <c r="H3014" s="6"/>
      <c r="I3014" s="2"/>
      <c r="J3014" s="3"/>
      <c r="K3014" s="3"/>
      <c r="L3014" s="3"/>
      <c r="M3014" s="13"/>
      <c r="N3014" s="3"/>
      <c r="O3014" s="3"/>
      <c r="P3014" s="166"/>
      <c r="Q3014" s="166"/>
      <c r="R3014" s="173"/>
      <c r="S3014" s="167"/>
      <c r="T3014" s="167"/>
      <c r="U3014" s="167"/>
      <c r="V3014" s="173"/>
    </row>
    <row r="3015" spans="1:22" ht="33.75" customHeight="1">
      <c r="A3015" s="15"/>
      <c r="B3015" s="7"/>
      <c r="C3015" s="4"/>
      <c r="D3015" s="5"/>
      <c r="E3015" s="176" t="str">
        <f t="shared" si="137"/>
        <v/>
      </c>
      <c r="F3015" s="181"/>
      <c r="G3015" s="181"/>
      <c r="H3015" s="6"/>
      <c r="I3015" s="2"/>
      <c r="J3015" s="3"/>
      <c r="K3015" s="3"/>
      <c r="L3015" s="3"/>
      <c r="M3015" s="13"/>
      <c r="N3015" s="3"/>
      <c r="O3015" s="3"/>
      <c r="P3015" s="166"/>
      <c r="Q3015" s="166"/>
      <c r="R3015" s="173"/>
      <c r="S3015" s="167"/>
      <c r="T3015" s="167"/>
      <c r="U3015" s="167"/>
      <c r="V3015" s="173"/>
    </row>
    <row r="3016" spans="1:22" ht="33.75" customHeight="1">
      <c r="A3016" s="15"/>
      <c r="B3016" s="7"/>
      <c r="C3016" s="4"/>
      <c r="D3016" s="5"/>
      <c r="E3016" s="176" t="str">
        <f t="shared" si="137"/>
        <v/>
      </c>
      <c r="F3016" s="181"/>
      <c r="G3016" s="181"/>
      <c r="H3016" s="6"/>
      <c r="I3016" s="2"/>
      <c r="J3016" s="3"/>
      <c r="K3016" s="3"/>
      <c r="L3016" s="3"/>
      <c r="M3016" s="13"/>
      <c r="N3016" s="3"/>
      <c r="O3016" s="3"/>
      <c r="P3016" s="166"/>
      <c r="Q3016" s="166"/>
      <c r="R3016" s="173"/>
      <c r="S3016" s="167"/>
      <c r="T3016" s="167"/>
      <c r="U3016" s="167"/>
      <c r="V3016" s="173"/>
    </row>
    <row r="3017" spans="1:22" ht="33.75" customHeight="1">
      <c r="A3017" s="15"/>
      <c r="B3017" s="7"/>
      <c r="C3017" s="4"/>
      <c r="D3017" s="5"/>
      <c r="E3017" s="176" t="str">
        <f t="shared" si="137"/>
        <v/>
      </c>
      <c r="F3017" s="181"/>
      <c r="G3017" s="181"/>
      <c r="H3017" s="6"/>
      <c r="I3017" s="2"/>
      <c r="J3017" s="3"/>
      <c r="K3017" s="3"/>
      <c r="L3017" s="3"/>
      <c r="M3017" s="13"/>
      <c r="N3017" s="3"/>
      <c r="O3017" s="3"/>
      <c r="P3017" s="166"/>
      <c r="Q3017" s="166"/>
      <c r="R3017" s="173"/>
      <c r="S3017" s="167"/>
      <c r="T3017" s="167"/>
      <c r="U3017" s="167"/>
      <c r="V3017" s="173"/>
    </row>
    <row r="3018" spans="1:22" ht="33.75" customHeight="1">
      <c r="A3018" s="15"/>
      <c r="B3018" s="7"/>
      <c r="C3018" s="4"/>
      <c r="D3018" s="5"/>
      <c r="E3018" s="176" t="str">
        <f t="shared" si="137"/>
        <v/>
      </c>
      <c r="F3018" s="181"/>
      <c r="G3018" s="181"/>
      <c r="H3018" s="6"/>
      <c r="I3018" s="2"/>
      <c r="J3018" s="3"/>
      <c r="K3018" s="3"/>
      <c r="L3018" s="3"/>
      <c r="M3018" s="13"/>
      <c r="N3018" s="3"/>
      <c r="O3018" s="3"/>
      <c r="P3018" s="166"/>
      <c r="Q3018" s="166"/>
      <c r="R3018" s="173"/>
      <c r="S3018" s="167"/>
      <c r="T3018" s="167"/>
      <c r="U3018" s="167"/>
      <c r="V3018" s="173"/>
    </row>
    <row r="3019" spans="1:22" ht="33.75" customHeight="1">
      <c r="A3019" s="15"/>
      <c r="B3019" s="7"/>
      <c r="C3019" s="4"/>
      <c r="D3019" s="5"/>
      <c r="E3019" s="176" t="str">
        <f t="shared" si="137"/>
        <v/>
      </c>
      <c r="F3019" s="181"/>
      <c r="G3019" s="181"/>
      <c r="H3019" s="6"/>
      <c r="I3019" s="2"/>
      <c r="J3019" s="3"/>
      <c r="K3019" s="3"/>
      <c r="L3019" s="3"/>
      <c r="M3019" s="13"/>
      <c r="N3019" s="3"/>
      <c r="O3019" s="3"/>
      <c r="P3019" s="166"/>
      <c r="Q3019" s="166"/>
      <c r="R3019" s="173"/>
      <c r="S3019" s="167"/>
      <c r="T3019" s="167"/>
      <c r="U3019" s="167"/>
      <c r="V3019" s="173"/>
    </row>
    <row r="3020" spans="1:22" ht="33.75" customHeight="1">
      <c r="A3020" s="15"/>
      <c r="B3020" s="7"/>
      <c r="C3020" s="4"/>
      <c r="D3020" s="5"/>
      <c r="E3020" s="176" t="str">
        <f t="shared" si="137"/>
        <v/>
      </c>
      <c r="F3020" s="181"/>
      <c r="G3020" s="181"/>
      <c r="H3020" s="6"/>
      <c r="I3020" s="2"/>
      <c r="J3020" s="3"/>
      <c r="K3020" s="3"/>
      <c r="L3020" s="3"/>
      <c r="M3020" s="13"/>
      <c r="N3020" s="3"/>
      <c r="O3020" s="3"/>
      <c r="P3020" s="166"/>
      <c r="Q3020" s="166"/>
      <c r="R3020" s="173"/>
      <c r="S3020" s="167"/>
      <c r="T3020" s="167"/>
      <c r="U3020" s="167"/>
      <c r="V3020" s="173"/>
    </row>
    <row r="3021" spans="1:22" ht="33.75" customHeight="1">
      <c r="A3021" s="15"/>
      <c r="B3021" s="7"/>
      <c r="C3021" s="4"/>
      <c r="D3021" s="5"/>
      <c r="E3021" s="176" t="str">
        <f t="shared" si="137"/>
        <v/>
      </c>
      <c r="F3021" s="181"/>
      <c r="G3021" s="181"/>
      <c r="H3021" s="6"/>
      <c r="I3021" s="2"/>
      <c r="J3021" s="3"/>
      <c r="K3021" s="3"/>
      <c r="L3021" s="3"/>
      <c r="M3021" s="13"/>
      <c r="N3021" s="3"/>
      <c r="O3021" s="3"/>
      <c r="P3021" s="166"/>
      <c r="Q3021" s="166"/>
      <c r="R3021" s="173"/>
      <c r="S3021" s="167"/>
      <c r="T3021" s="167"/>
      <c r="U3021" s="167"/>
      <c r="V3021" s="173"/>
    </row>
    <row r="3022" spans="1:22" ht="33.75" customHeight="1">
      <c r="A3022" s="15"/>
      <c r="B3022" s="7"/>
      <c r="C3022" s="4"/>
      <c r="D3022" s="5"/>
      <c r="E3022" s="176" t="str">
        <f t="shared" si="137"/>
        <v/>
      </c>
      <c r="F3022" s="181"/>
      <c r="G3022" s="181"/>
      <c r="H3022" s="6"/>
      <c r="I3022" s="2"/>
      <c r="J3022" s="3"/>
      <c r="K3022" s="3"/>
      <c r="L3022" s="3"/>
      <c r="M3022" s="13"/>
      <c r="N3022" s="3"/>
      <c r="O3022" s="3"/>
      <c r="P3022" s="166"/>
      <c r="Q3022" s="166"/>
      <c r="R3022" s="173"/>
      <c r="S3022" s="167"/>
      <c r="T3022" s="167"/>
      <c r="U3022" s="167"/>
      <c r="V3022" s="173"/>
    </row>
    <row r="3023" spans="1:22" ht="33.75" customHeight="1">
      <c r="A3023" s="15"/>
      <c r="B3023" s="7"/>
      <c r="C3023" s="4"/>
      <c r="D3023" s="5"/>
      <c r="E3023" s="176" t="str">
        <f t="shared" si="137"/>
        <v/>
      </c>
      <c r="F3023" s="181"/>
      <c r="G3023" s="181"/>
      <c r="H3023" s="6"/>
      <c r="I3023" s="2"/>
      <c r="J3023" s="3"/>
      <c r="K3023" s="3"/>
      <c r="L3023" s="3"/>
      <c r="M3023" s="13"/>
      <c r="N3023" s="3"/>
      <c r="O3023" s="3"/>
      <c r="P3023" s="166"/>
      <c r="Q3023" s="166"/>
      <c r="R3023" s="173"/>
      <c r="S3023" s="167"/>
      <c r="T3023" s="167"/>
      <c r="U3023" s="167"/>
      <c r="V3023" s="173"/>
    </row>
    <row r="3024" spans="1:22" ht="33.75" customHeight="1">
      <c r="A3024" s="15"/>
      <c r="B3024" s="7"/>
      <c r="C3024" s="4"/>
      <c r="D3024" s="5"/>
      <c r="E3024" s="176" t="str">
        <f t="shared" si="137"/>
        <v/>
      </c>
      <c r="F3024" s="181"/>
      <c r="G3024" s="181"/>
      <c r="H3024" s="6"/>
      <c r="I3024" s="2"/>
      <c r="J3024" s="3"/>
      <c r="K3024" s="3"/>
      <c r="L3024" s="3"/>
      <c r="M3024" s="13"/>
      <c r="N3024" s="3"/>
      <c r="O3024" s="3"/>
      <c r="P3024" s="166"/>
      <c r="Q3024" s="166"/>
      <c r="R3024" s="173"/>
      <c r="S3024" s="167"/>
      <c r="T3024" s="167"/>
      <c r="U3024" s="167"/>
      <c r="V3024" s="173"/>
    </row>
    <row r="3025" spans="1:22" ht="33.75" customHeight="1">
      <c r="A3025" s="15"/>
      <c r="B3025" s="7"/>
      <c r="C3025" s="4"/>
      <c r="D3025" s="5"/>
      <c r="E3025" s="176" t="str">
        <f t="shared" si="137"/>
        <v/>
      </c>
      <c r="F3025" s="181"/>
      <c r="G3025" s="181"/>
      <c r="H3025" s="6"/>
      <c r="I3025" s="2"/>
      <c r="J3025" s="3"/>
      <c r="K3025" s="3"/>
      <c r="L3025" s="3"/>
      <c r="M3025" s="13"/>
      <c r="N3025" s="3"/>
      <c r="O3025" s="3"/>
      <c r="P3025" s="166"/>
      <c r="Q3025" s="166"/>
      <c r="R3025" s="173"/>
      <c r="S3025" s="167"/>
      <c r="T3025" s="167"/>
      <c r="U3025" s="167"/>
      <c r="V3025" s="173"/>
    </row>
    <row r="3026" spans="1:22" ht="33.75" customHeight="1">
      <c r="A3026" s="15"/>
      <c r="B3026" s="7"/>
      <c r="C3026" s="4"/>
      <c r="D3026" s="5"/>
      <c r="E3026" s="176" t="str">
        <f t="shared" si="137"/>
        <v/>
      </c>
      <c r="F3026" s="181"/>
      <c r="G3026" s="181"/>
      <c r="H3026" s="6"/>
      <c r="I3026" s="2"/>
      <c r="J3026" s="3"/>
      <c r="K3026" s="3"/>
      <c r="L3026" s="3"/>
      <c r="M3026" s="13"/>
      <c r="N3026" s="3"/>
      <c r="O3026" s="3"/>
      <c r="P3026" s="166"/>
      <c r="Q3026" s="166"/>
      <c r="R3026" s="173"/>
      <c r="S3026" s="167"/>
      <c r="T3026" s="167"/>
      <c r="U3026" s="167"/>
      <c r="V3026" s="173"/>
    </row>
    <row r="3027" spans="1:22" ht="33.75" customHeight="1">
      <c r="A3027" s="15"/>
      <c r="B3027" s="7"/>
      <c r="C3027" s="4"/>
      <c r="D3027" s="5"/>
      <c r="E3027" s="176" t="str">
        <f t="shared" si="137"/>
        <v/>
      </c>
      <c r="F3027" s="181"/>
      <c r="G3027" s="181"/>
      <c r="H3027" s="6"/>
      <c r="I3027" s="2"/>
      <c r="J3027" s="3"/>
      <c r="K3027" s="3"/>
      <c r="L3027" s="3"/>
      <c r="M3027" s="13"/>
      <c r="N3027" s="3"/>
      <c r="O3027" s="3"/>
      <c r="P3027" s="166"/>
      <c r="Q3027" s="166"/>
      <c r="R3027" s="173"/>
      <c r="S3027" s="167"/>
      <c r="T3027" s="167"/>
      <c r="U3027" s="167"/>
      <c r="V3027" s="173"/>
    </row>
    <row r="3028" spans="1:22" ht="33.75" customHeight="1">
      <c r="A3028" s="15"/>
      <c r="B3028" s="7"/>
      <c r="C3028" s="4"/>
      <c r="D3028" s="5"/>
      <c r="E3028" s="176" t="str">
        <f t="shared" si="137"/>
        <v/>
      </c>
      <c r="F3028" s="181"/>
      <c r="G3028" s="181"/>
      <c r="H3028" s="6"/>
      <c r="I3028" s="2"/>
      <c r="J3028" s="3"/>
      <c r="K3028" s="3"/>
      <c r="L3028" s="3"/>
      <c r="M3028" s="13"/>
      <c r="N3028" s="3"/>
      <c r="O3028" s="3"/>
      <c r="P3028" s="166"/>
      <c r="Q3028" s="166"/>
      <c r="R3028" s="173"/>
      <c r="S3028" s="167"/>
      <c r="T3028" s="167"/>
      <c r="U3028" s="167"/>
      <c r="V3028" s="173"/>
    </row>
    <row r="3029" spans="1:22" ht="33.75" customHeight="1">
      <c r="A3029" s="15"/>
      <c r="B3029" s="7"/>
      <c r="C3029" s="4"/>
      <c r="D3029" s="5"/>
      <c r="E3029" s="176" t="str">
        <f t="shared" si="137"/>
        <v/>
      </c>
      <c r="F3029" s="181"/>
      <c r="G3029" s="181"/>
      <c r="H3029" s="6"/>
      <c r="I3029" s="2"/>
      <c r="J3029" s="3"/>
      <c r="K3029" s="3"/>
      <c r="L3029" s="3"/>
      <c r="M3029" s="13"/>
      <c r="N3029" s="3"/>
      <c r="O3029" s="3"/>
      <c r="P3029" s="166"/>
      <c r="Q3029" s="166"/>
      <c r="R3029" s="173"/>
      <c r="S3029" s="167"/>
      <c r="T3029" s="167"/>
      <c r="U3029" s="167"/>
      <c r="V3029" s="173"/>
    </row>
    <row r="3030" spans="1:22" ht="33.75" customHeight="1">
      <c r="A3030" s="15"/>
      <c r="B3030" s="7"/>
      <c r="C3030" s="4"/>
      <c r="D3030" s="5"/>
      <c r="E3030" s="176" t="str">
        <f t="shared" si="137"/>
        <v/>
      </c>
      <c r="F3030" s="181"/>
      <c r="G3030" s="181"/>
      <c r="H3030" s="6"/>
      <c r="I3030" s="2"/>
      <c r="J3030" s="3"/>
      <c r="K3030" s="3"/>
      <c r="L3030" s="3"/>
      <c r="M3030" s="13"/>
      <c r="N3030" s="3"/>
      <c r="O3030" s="3"/>
      <c r="P3030" s="166"/>
      <c r="Q3030" s="166"/>
      <c r="R3030" s="173"/>
      <c r="S3030" s="167"/>
      <c r="T3030" s="167"/>
      <c r="U3030" s="167"/>
      <c r="V3030" s="173"/>
    </row>
    <row r="3031" spans="1:22" ht="33.75" customHeight="1">
      <c r="A3031" s="15"/>
      <c r="B3031" s="7"/>
      <c r="C3031" s="4"/>
      <c r="D3031" s="5"/>
      <c r="E3031" s="176" t="str">
        <f t="shared" si="137"/>
        <v/>
      </c>
      <c r="F3031" s="181"/>
      <c r="G3031" s="181"/>
      <c r="H3031" s="6"/>
      <c r="I3031" s="2"/>
      <c r="J3031" s="3"/>
      <c r="K3031" s="3"/>
      <c r="L3031" s="3"/>
      <c r="M3031" s="13"/>
      <c r="N3031" s="3"/>
      <c r="O3031" s="3"/>
      <c r="P3031" s="166"/>
      <c r="Q3031" s="166"/>
      <c r="R3031" s="173"/>
      <c r="S3031" s="167"/>
      <c r="T3031" s="167"/>
      <c r="U3031" s="167"/>
      <c r="V3031" s="173"/>
    </row>
    <row r="3032" spans="1:22" ht="33.75" customHeight="1">
      <c r="A3032" s="15"/>
      <c r="B3032" s="7"/>
      <c r="C3032" s="4"/>
      <c r="D3032" s="5"/>
      <c r="E3032" s="176" t="str">
        <f t="shared" si="137"/>
        <v/>
      </c>
      <c r="F3032" s="181"/>
      <c r="G3032" s="181"/>
      <c r="H3032" s="6"/>
      <c r="I3032" s="2"/>
      <c r="J3032" s="3"/>
      <c r="K3032" s="3"/>
      <c r="L3032" s="3"/>
      <c r="M3032" s="13"/>
      <c r="N3032" s="3"/>
      <c r="O3032" s="3"/>
      <c r="P3032" s="166"/>
      <c r="Q3032" s="166"/>
      <c r="R3032" s="173"/>
      <c r="S3032" s="167"/>
      <c r="T3032" s="167"/>
      <c r="U3032" s="167"/>
      <c r="V3032" s="173"/>
    </row>
    <row r="3033" spans="1:22" ht="33.75" customHeight="1">
      <c r="A3033" s="15"/>
      <c r="B3033" s="7"/>
      <c r="C3033" s="4"/>
      <c r="D3033" s="5"/>
      <c r="E3033" s="176" t="str">
        <f t="shared" si="137"/>
        <v/>
      </c>
      <c r="F3033" s="181"/>
      <c r="G3033" s="181"/>
      <c r="H3033" s="6"/>
      <c r="I3033" s="2"/>
      <c r="J3033" s="3"/>
      <c r="K3033" s="3"/>
      <c r="L3033" s="3"/>
      <c r="M3033" s="13"/>
      <c r="N3033" s="3"/>
      <c r="O3033" s="3"/>
      <c r="P3033" s="166"/>
      <c r="Q3033" s="166"/>
      <c r="R3033" s="173"/>
      <c r="S3033" s="167"/>
      <c r="T3033" s="167"/>
      <c r="U3033" s="167"/>
      <c r="V3033" s="173"/>
    </row>
    <row r="3034" spans="1:22" ht="33.75" customHeight="1">
      <c r="A3034" s="15"/>
      <c r="B3034" s="7"/>
      <c r="C3034" s="4"/>
      <c r="D3034" s="5"/>
      <c r="E3034" s="176" t="str">
        <f t="shared" si="137"/>
        <v/>
      </c>
      <c r="F3034" s="181"/>
      <c r="G3034" s="181"/>
      <c r="H3034" s="6"/>
      <c r="I3034" s="2"/>
      <c r="J3034" s="3"/>
      <c r="K3034" s="3"/>
      <c r="L3034" s="3"/>
      <c r="M3034" s="13"/>
      <c r="N3034" s="3"/>
      <c r="O3034" s="3"/>
      <c r="P3034" s="166"/>
      <c r="Q3034" s="166"/>
      <c r="R3034" s="173"/>
      <c r="S3034" s="167"/>
      <c r="T3034" s="167"/>
      <c r="U3034" s="167"/>
      <c r="V3034" s="173"/>
    </row>
    <row r="3035" spans="1:22" ht="33.75" customHeight="1">
      <c r="A3035" s="15"/>
      <c r="B3035" s="7"/>
      <c r="C3035" s="4"/>
      <c r="D3035" s="5"/>
      <c r="E3035" s="176" t="str">
        <f t="shared" si="137"/>
        <v/>
      </c>
      <c r="F3035" s="181"/>
      <c r="G3035" s="181"/>
      <c r="H3035" s="6"/>
      <c r="I3035" s="2"/>
      <c r="J3035" s="3"/>
      <c r="K3035" s="3"/>
      <c r="L3035" s="3"/>
      <c r="M3035" s="13"/>
      <c r="N3035" s="3"/>
      <c r="O3035" s="3"/>
      <c r="P3035" s="166"/>
      <c r="Q3035" s="166"/>
      <c r="R3035" s="173"/>
      <c r="S3035" s="167"/>
      <c r="T3035" s="167"/>
      <c r="U3035" s="167"/>
      <c r="V3035" s="173"/>
    </row>
    <row r="3036" spans="1:22" ht="33.75" customHeight="1">
      <c r="A3036" s="15"/>
      <c r="B3036" s="7"/>
      <c r="C3036" s="4"/>
      <c r="D3036" s="5"/>
      <c r="E3036" s="176" t="str">
        <f t="shared" si="137"/>
        <v/>
      </c>
      <c r="F3036" s="181"/>
      <c r="G3036" s="181"/>
      <c r="H3036" s="6"/>
      <c r="I3036" s="2"/>
      <c r="J3036" s="3"/>
      <c r="K3036" s="3"/>
      <c r="L3036" s="3"/>
      <c r="M3036" s="13"/>
      <c r="N3036" s="3"/>
      <c r="O3036" s="3"/>
      <c r="P3036" s="166"/>
      <c r="Q3036" s="166"/>
      <c r="R3036" s="173"/>
      <c r="S3036" s="167"/>
      <c r="T3036" s="167"/>
      <c r="U3036" s="167"/>
      <c r="V3036" s="173"/>
    </row>
    <row r="3037" spans="1:22" ht="33.75" customHeight="1">
      <c r="A3037" s="15"/>
      <c r="B3037" s="7"/>
      <c r="C3037" s="4"/>
      <c r="D3037" s="5"/>
      <c r="E3037" s="176" t="str">
        <f t="shared" si="137"/>
        <v/>
      </c>
      <c r="F3037" s="181"/>
      <c r="G3037" s="181"/>
      <c r="H3037" s="6"/>
      <c r="I3037" s="2"/>
      <c r="J3037" s="3"/>
      <c r="K3037" s="3"/>
      <c r="L3037" s="3"/>
      <c r="M3037" s="13"/>
      <c r="N3037" s="3"/>
      <c r="O3037" s="3"/>
      <c r="P3037" s="166"/>
      <c r="Q3037" s="166"/>
      <c r="R3037" s="173"/>
      <c r="S3037" s="167"/>
      <c r="T3037" s="167"/>
      <c r="U3037" s="167"/>
      <c r="V3037" s="173"/>
    </row>
    <row r="3038" spans="1:22" ht="33.75" customHeight="1">
      <c r="A3038" s="15"/>
      <c r="B3038" s="7"/>
      <c r="C3038" s="4"/>
      <c r="D3038" s="5"/>
      <c r="E3038" s="176" t="str">
        <f t="shared" si="137"/>
        <v/>
      </c>
      <c r="F3038" s="181"/>
      <c r="G3038" s="181"/>
      <c r="H3038" s="6"/>
      <c r="I3038" s="2"/>
      <c r="J3038" s="3"/>
      <c r="K3038" s="3"/>
      <c r="L3038" s="3"/>
      <c r="M3038" s="13"/>
      <c r="N3038" s="3"/>
      <c r="O3038" s="3"/>
      <c r="P3038" s="166"/>
      <c r="Q3038" s="166"/>
      <c r="R3038" s="173"/>
      <c r="S3038" s="167"/>
      <c r="T3038" s="167"/>
      <c r="U3038" s="167"/>
      <c r="V3038" s="173"/>
    </row>
    <row r="3039" spans="1:22" ht="33.75" customHeight="1">
      <c r="A3039" s="15"/>
      <c r="B3039" s="7"/>
      <c r="C3039" s="4"/>
      <c r="D3039" s="5"/>
      <c r="E3039" s="176" t="str">
        <f t="shared" si="137"/>
        <v/>
      </c>
      <c r="F3039" s="181"/>
      <c r="G3039" s="181"/>
      <c r="H3039" s="6"/>
      <c r="I3039" s="2"/>
      <c r="J3039" s="3"/>
      <c r="K3039" s="3"/>
      <c r="L3039" s="3"/>
      <c r="M3039" s="13"/>
      <c r="N3039" s="3"/>
      <c r="O3039" s="3"/>
      <c r="P3039" s="166"/>
      <c r="Q3039" s="166"/>
      <c r="R3039" s="173"/>
      <c r="S3039" s="167"/>
      <c r="T3039" s="167"/>
      <c r="U3039" s="167"/>
      <c r="V3039" s="173"/>
    </row>
    <row r="3040" spans="1:22" ht="33.75" customHeight="1">
      <c r="A3040" s="15"/>
      <c r="B3040" s="7"/>
      <c r="C3040" s="4"/>
      <c r="D3040" s="5"/>
      <c r="E3040" s="176" t="str">
        <f t="shared" si="137"/>
        <v/>
      </c>
      <c r="F3040" s="181"/>
      <c r="G3040" s="181"/>
      <c r="H3040" s="6"/>
      <c r="I3040" s="2"/>
      <c r="J3040" s="3"/>
      <c r="K3040" s="3"/>
      <c r="L3040" s="3"/>
      <c r="M3040" s="13"/>
      <c r="N3040" s="3"/>
      <c r="O3040" s="3"/>
      <c r="P3040" s="166"/>
      <c r="Q3040" s="166"/>
      <c r="R3040" s="173"/>
      <c r="S3040" s="167"/>
      <c r="T3040" s="167"/>
      <c r="U3040" s="167"/>
      <c r="V3040" s="173"/>
    </row>
    <row r="3041" spans="1:22" ht="33.75" customHeight="1">
      <c r="A3041" s="15"/>
      <c r="B3041" s="7"/>
      <c r="C3041" s="4"/>
      <c r="D3041" s="5"/>
      <c r="E3041" s="176" t="str">
        <f t="shared" si="137"/>
        <v/>
      </c>
      <c r="F3041" s="181"/>
      <c r="G3041" s="181"/>
      <c r="H3041" s="6"/>
      <c r="I3041" s="2"/>
      <c r="J3041" s="3"/>
      <c r="K3041" s="3"/>
      <c r="L3041" s="3"/>
      <c r="M3041" s="13"/>
      <c r="N3041" s="3"/>
      <c r="O3041" s="3"/>
      <c r="P3041" s="166"/>
      <c r="Q3041" s="166"/>
      <c r="R3041" s="173"/>
      <c r="S3041" s="167"/>
      <c r="T3041" s="167"/>
      <c r="U3041" s="167"/>
      <c r="V3041" s="173"/>
    </row>
    <row r="3042" spans="1:22" ht="33.75" customHeight="1">
      <c r="A3042" s="15"/>
      <c r="B3042" s="7"/>
      <c r="C3042" s="4"/>
      <c r="D3042" s="5"/>
      <c r="E3042" s="176" t="str">
        <f t="shared" si="137"/>
        <v/>
      </c>
      <c r="F3042" s="181"/>
      <c r="G3042" s="181"/>
      <c r="H3042" s="6"/>
      <c r="I3042" s="2"/>
      <c r="J3042" s="3"/>
      <c r="K3042" s="3"/>
      <c r="L3042" s="3"/>
      <c r="M3042" s="13"/>
      <c r="N3042" s="3"/>
      <c r="O3042" s="3"/>
      <c r="P3042" s="166"/>
      <c r="Q3042" s="166"/>
      <c r="R3042" s="173"/>
      <c r="S3042" s="167"/>
      <c r="T3042" s="167"/>
      <c r="U3042" s="167"/>
      <c r="V3042" s="173"/>
    </row>
    <row r="3043" spans="1:22" ht="33.75" customHeight="1">
      <c r="A3043" s="15"/>
      <c r="B3043" s="7"/>
      <c r="C3043" s="4"/>
      <c r="D3043" s="5"/>
      <c r="E3043" s="176" t="str">
        <f t="shared" si="137"/>
        <v/>
      </c>
      <c r="F3043" s="181"/>
      <c r="G3043" s="181"/>
      <c r="H3043" s="6"/>
      <c r="I3043" s="2"/>
      <c r="J3043" s="3"/>
      <c r="K3043" s="3"/>
      <c r="L3043" s="3"/>
      <c r="M3043" s="13"/>
      <c r="N3043" s="3"/>
      <c r="O3043" s="3"/>
      <c r="P3043" s="166"/>
      <c r="Q3043" s="166"/>
      <c r="R3043" s="173"/>
      <c r="S3043" s="167"/>
      <c r="T3043" s="167"/>
      <c r="U3043" s="167"/>
      <c r="V3043" s="173"/>
    </row>
    <row r="3044" spans="1:22" ht="33.75" customHeight="1">
      <c r="A3044" s="15"/>
      <c r="B3044" s="7"/>
      <c r="C3044" s="4"/>
      <c r="D3044" s="5"/>
      <c r="E3044" s="176" t="str">
        <f t="shared" si="137"/>
        <v/>
      </c>
      <c r="F3044" s="181"/>
      <c r="G3044" s="181"/>
      <c r="H3044" s="6"/>
      <c r="I3044" s="2"/>
      <c r="J3044" s="3"/>
      <c r="K3044" s="3"/>
      <c r="L3044" s="3"/>
      <c r="M3044" s="13"/>
      <c r="N3044" s="3"/>
      <c r="O3044" s="3"/>
      <c r="P3044" s="166"/>
      <c r="Q3044" s="166"/>
      <c r="R3044" s="173"/>
      <c r="S3044" s="167"/>
      <c r="T3044" s="167"/>
      <c r="U3044" s="167"/>
      <c r="V3044" s="173"/>
    </row>
    <row r="3045" spans="1:22" ht="33.75" customHeight="1">
      <c r="A3045" s="15"/>
      <c r="B3045" s="7"/>
      <c r="C3045" s="4"/>
      <c r="D3045" s="5"/>
      <c r="E3045" s="176" t="str">
        <f t="shared" si="137"/>
        <v/>
      </c>
      <c r="F3045" s="181"/>
      <c r="G3045" s="181"/>
      <c r="H3045" s="6"/>
      <c r="I3045" s="2"/>
      <c r="J3045" s="3"/>
      <c r="K3045" s="3"/>
      <c r="L3045" s="3"/>
      <c r="M3045" s="13"/>
      <c r="N3045" s="3"/>
      <c r="O3045" s="3"/>
      <c r="P3045" s="166"/>
      <c r="Q3045" s="166"/>
      <c r="R3045" s="173"/>
      <c r="S3045" s="167"/>
      <c r="T3045" s="167"/>
      <c r="U3045" s="167"/>
      <c r="V3045" s="173"/>
    </row>
    <row r="3046" spans="1:22" ht="33.75" customHeight="1">
      <c r="A3046" s="15"/>
      <c r="B3046" s="7"/>
      <c r="C3046" s="4"/>
      <c r="D3046" s="5"/>
      <c r="E3046" s="176" t="str">
        <f t="shared" si="137"/>
        <v/>
      </c>
      <c r="F3046" s="181"/>
      <c r="G3046" s="181"/>
      <c r="H3046" s="6"/>
      <c r="I3046" s="2"/>
      <c r="J3046" s="3"/>
      <c r="K3046" s="3"/>
      <c r="L3046" s="3"/>
      <c r="M3046" s="13"/>
      <c r="N3046" s="3"/>
      <c r="O3046" s="3"/>
      <c r="P3046" s="166"/>
      <c r="Q3046" s="166"/>
      <c r="R3046" s="173"/>
      <c r="S3046" s="167"/>
      <c r="T3046" s="167"/>
      <c r="U3046" s="167"/>
      <c r="V3046" s="173"/>
    </row>
    <row r="3047" spans="1:22" ht="33.75" customHeight="1">
      <c r="A3047" s="15"/>
      <c r="B3047" s="7"/>
      <c r="C3047" s="4"/>
      <c r="D3047" s="5"/>
      <c r="E3047" s="176" t="str">
        <f t="shared" si="137"/>
        <v/>
      </c>
      <c r="F3047" s="181"/>
      <c r="G3047" s="181"/>
      <c r="H3047" s="6"/>
      <c r="I3047" s="2"/>
      <c r="J3047" s="3"/>
      <c r="K3047" s="3"/>
      <c r="L3047" s="3"/>
      <c r="M3047" s="13"/>
      <c r="N3047" s="3"/>
      <c r="O3047" s="3"/>
      <c r="P3047" s="166"/>
      <c r="Q3047" s="166"/>
      <c r="R3047" s="173"/>
      <c r="S3047" s="167"/>
      <c r="T3047" s="167"/>
      <c r="U3047" s="167"/>
      <c r="V3047" s="173"/>
    </row>
    <row r="3048" spans="1:22" ht="33.75" customHeight="1">
      <c r="A3048" s="15"/>
      <c r="B3048" s="7"/>
      <c r="C3048" s="4"/>
      <c r="D3048" s="5"/>
      <c r="E3048" s="176" t="str">
        <f t="shared" si="137"/>
        <v/>
      </c>
      <c r="F3048" s="181"/>
      <c r="G3048" s="181"/>
      <c r="H3048" s="6"/>
      <c r="I3048" s="2"/>
      <c r="J3048" s="3"/>
      <c r="K3048" s="3"/>
      <c r="L3048" s="3"/>
      <c r="M3048" s="13"/>
      <c r="N3048" s="3"/>
      <c r="O3048" s="3"/>
      <c r="P3048" s="166"/>
      <c r="Q3048" s="166"/>
      <c r="R3048" s="173"/>
      <c r="S3048" s="167"/>
      <c r="T3048" s="167"/>
      <c r="U3048" s="167"/>
      <c r="V3048" s="173"/>
    </row>
    <row r="3049" spans="1:22" ht="33.75" customHeight="1">
      <c r="A3049" s="15"/>
      <c r="B3049" s="7"/>
      <c r="C3049" s="4"/>
      <c r="D3049" s="5"/>
      <c r="E3049" s="176" t="str">
        <f t="shared" si="137"/>
        <v/>
      </c>
      <c r="F3049" s="181"/>
      <c r="G3049" s="181"/>
      <c r="H3049" s="6"/>
      <c r="I3049" s="2"/>
      <c r="J3049" s="3"/>
      <c r="K3049" s="3"/>
      <c r="L3049" s="3"/>
      <c r="M3049" s="13"/>
      <c r="N3049" s="3"/>
      <c r="O3049" s="3"/>
      <c r="P3049" s="166"/>
      <c r="Q3049" s="166"/>
      <c r="R3049" s="173"/>
      <c r="S3049" s="167"/>
      <c r="T3049" s="167"/>
      <c r="U3049" s="167"/>
      <c r="V3049" s="173"/>
    </row>
    <row r="3050" spans="1:22" ht="33.75" customHeight="1">
      <c r="A3050" s="15"/>
      <c r="B3050" s="7"/>
      <c r="C3050" s="4"/>
      <c r="D3050" s="5"/>
      <c r="E3050" s="176" t="str">
        <f t="shared" si="137"/>
        <v/>
      </c>
      <c r="F3050" s="181"/>
      <c r="G3050" s="181"/>
      <c r="H3050" s="6"/>
      <c r="I3050" s="2"/>
      <c r="J3050" s="3"/>
      <c r="K3050" s="3"/>
      <c r="L3050" s="3"/>
      <c r="M3050" s="13"/>
      <c r="N3050" s="3"/>
      <c r="O3050" s="3"/>
      <c r="P3050" s="166"/>
      <c r="Q3050" s="166"/>
      <c r="R3050" s="173"/>
      <c r="S3050" s="167"/>
      <c r="T3050" s="167"/>
      <c r="U3050" s="167"/>
      <c r="V3050" s="173"/>
    </row>
    <row r="3051" spans="1:22" ht="33.75" customHeight="1">
      <c r="A3051" s="15"/>
      <c r="B3051" s="7"/>
      <c r="C3051" s="4"/>
      <c r="D3051" s="5"/>
      <c r="E3051" s="176" t="str">
        <f t="shared" si="137"/>
        <v/>
      </c>
      <c r="F3051" s="181"/>
      <c r="G3051" s="181"/>
      <c r="H3051" s="6"/>
      <c r="I3051" s="2"/>
      <c r="J3051" s="3"/>
      <c r="K3051" s="3"/>
      <c r="L3051" s="3"/>
      <c r="M3051" s="13"/>
      <c r="N3051" s="3"/>
      <c r="O3051" s="3"/>
      <c r="P3051" s="166"/>
      <c r="Q3051" s="166"/>
      <c r="R3051" s="173"/>
      <c r="S3051" s="167"/>
      <c r="T3051" s="167"/>
      <c r="U3051" s="167"/>
      <c r="V3051" s="173"/>
    </row>
    <row r="3052" spans="1:22" ht="33.75" customHeight="1">
      <c r="A3052" s="15"/>
      <c r="B3052" s="7"/>
      <c r="C3052" s="4"/>
      <c r="D3052" s="5"/>
      <c r="E3052" s="176" t="str">
        <f t="shared" si="137"/>
        <v/>
      </c>
      <c r="F3052" s="181"/>
      <c r="G3052" s="181"/>
      <c r="H3052" s="6"/>
      <c r="I3052" s="2"/>
      <c r="J3052" s="3"/>
      <c r="K3052" s="3"/>
      <c r="L3052" s="3"/>
      <c r="M3052" s="13"/>
      <c r="N3052" s="3"/>
      <c r="O3052" s="3"/>
      <c r="P3052" s="166"/>
      <c r="Q3052" s="166"/>
      <c r="R3052" s="173"/>
      <c r="S3052" s="167"/>
      <c r="T3052" s="167"/>
      <c r="U3052" s="167"/>
      <c r="V3052" s="173"/>
    </row>
    <row r="3053" spans="1:22" ht="33.75" customHeight="1">
      <c r="A3053" s="15"/>
      <c r="B3053" s="7"/>
      <c r="C3053" s="4"/>
      <c r="D3053" s="5"/>
      <c r="E3053" s="176" t="str">
        <f t="shared" si="137"/>
        <v/>
      </c>
      <c r="F3053" s="181"/>
      <c r="G3053" s="181"/>
      <c r="H3053" s="6"/>
      <c r="I3053" s="2"/>
      <c r="J3053" s="3"/>
      <c r="K3053" s="3"/>
      <c r="L3053" s="3"/>
      <c r="M3053" s="13"/>
      <c r="N3053" s="3"/>
      <c r="O3053" s="3"/>
      <c r="P3053" s="166"/>
      <c r="Q3053" s="166"/>
      <c r="R3053" s="173"/>
      <c r="S3053" s="167"/>
      <c r="T3053" s="167"/>
      <c r="U3053" s="167"/>
      <c r="V3053" s="173"/>
    </row>
    <row r="3054" spans="1:22" ht="33.75" customHeight="1">
      <c r="A3054" s="15"/>
      <c r="B3054" s="7"/>
      <c r="C3054" s="4"/>
      <c r="D3054" s="5"/>
      <c r="E3054" s="176" t="str">
        <f t="shared" si="137"/>
        <v/>
      </c>
      <c r="F3054" s="181"/>
      <c r="G3054" s="181"/>
      <c r="H3054" s="6"/>
      <c r="I3054" s="2"/>
      <c r="J3054" s="3"/>
      <c r="K3054" s="3"/>
      <c r="L3054" s="3"/>
      <c r="M3054" s="13"/>
      <c r="N3054" s="3"/>
      <c r="O3054" s="3"/>
      <c r="P3054" s="166"/>
      <c r="Q3054" s="166"/>
      <c r="R3054" s="173"/>
      <c r="S3054" s="167"/>
      <c r="T3054" s="167"/>
      <c r="U3054" s="167"/>
      <c r="V3054" s="173"/>
    </row>
    <row r="3055" spans="1:22" ht="33.75" customHeight="1">
      <c r="A3055" s="15"/>
      <c r="B3055" s="7"/>
      <c r="C3055" s="4"/>
      <c r="D3055" s="5"/>
      <c r="E3055" s="176" t="str">
        <f t="shared" si="137"/>
        <v/>
      </c>
      <c r="F3055" s="181"/>
      <c r="G3055" s="181"/>
      <c r="H3055" s="6"/>
      <c r="I3055" s="2"/>
      <c r="J3055" s="3"/>
      <c r="K3055" s="3"/>
      <c r="L3055" s="3"/>
      <c r="M3055" s="13"/>
      <c r="N3055" s="3"/>
      <c r="O3055" s="3"/>
      <c r="P3055" s="166"/>
      <c r="Q3055" s="166"/>
      <c r="R3055" s="173"/>
      <c r="S3055" s="167"/>
      <c r="T3055" s="167"/>
      <c r="U3055" s="167"/>
      <c r="V3055" s="173"/>
    </row>
    <row r="3056" spans="1:22" ht="33.75" customHeight="1">
      <c r="A3056" s="15"/>
      <c r="B3056" s="7"/>
      <c r="C3056" s="4"/>
      <c r="D3056" s="5"/>
      <c r="E3056" s="176" t="str">
        <f t="shared" si="137"/>
        <v/>
      </c>
      <c r="F3056" s="181"/>
      <c r="G3056" s="181"/>
      <c r="H3056" s="6"/>
      <c r="I3056" s="2"/>
      <c r="J3056" s="3"/>
      <c r="K3056" s="3"/>
      <c r="L3056" s="3"/>
      <c r="M3056" s="13"/>
      <c r="N3056" s="3"/>
      <c r="O3056" s="3"/>
      <c r="P3056" s="166"/>
      <c r="Q3056" s="166"/>
      <c r="R3056" s="173"/>
      <c r="S3056" s="167"/>
      <c r="T3056" s="167"/>
      <c r="U3056" s="167"/>
      <c r="V3056" s="173"/>
    </row>
    <row r="3057" spans="1:22" ht="33.75" customHeight="1">
      <c r="A3057" s="15"/>
      <c r="B3057" s="7"/>
      <c r="C3057" s="4"/>
      <c r="D3057" s="5"/>
      <c r="E3057" s="176" t="str">
        <f t="shared" si="137"/>
        <v/>
      </c>
      <c r="F3057" s="181"/>
      <c r="G3057" s="181"/>
      <c r="H3057" s="6"/>
      <c r="I3057" s="2"/>
      <c r="J3057" s="3"/>
      <c r="K3057" s="3"/>
      <c r="L3057" s="3"/>
      <c r="M3057" s="13"/>
      <c r="N3057" s="3"/>
      <c r="O3057" s="3"/>
      <c r="P3057" s="166"/>
      <c r="Q3057" s="166"/>
      <c r="R3057" s="173"/>
      <c r="S3057" s="167"/>
      <c r="T3057" s="167"/>
      <c r="U3057" s="167"/>
      <c r="V3057" s="173"/>
    </row>
    <row r="3058" spans="1:22" ht="33.75" customHeight="1">
      <c r="A3058" s="15"/>
      <c r="B3058" s="7"/>
      <c r="C3058" s="4"/>
      <c r="D3058" s="5"/>
      <c r="E3058" s="176" t="str">
        <f t="shared" si="137"/>
        <v/>
      </c>
      <c r="F3058" s="181"/>
      <c r="G3058" s="181"/>
      <c r="H3058" s="6"/>
      <c r="I3058" s="2"/>
      <c r="J3058" s="3"/>
      <c r="K3058" s="3"/>
      <c r="L3058" s="3"/>
      <c r="M3058" s="13"/>
      <c r="N3058" s="3"/>
      <c r="O3058" s="3"/>
      <c r="P3058" s="166"/>
      <c r="Q3058" s="166"/>
      <c r="R3058" s="173"/>
      <c r="S3058" s="167"/>
      <c r="T3058" s="167"/>
      <c r="U3058" s="167"/>
      <c r="V3058" s="173"/>
    </row>
    <row r="3059" spans="1:22" ht="33.75" customHeight="1">
      <c r="A3059" s="15"/>
      <c r="B3059" s="7"/>
      <c r="C3059" s="4"/>
      <c r="D3059" s="5"/>
      <c r="E3059" s="176" t="str">
        <f t="shared" si="137"/>
        <v/>
      </c>
      <c r="F3059" s="181"/>
      <c r="G3059" s="181"/>
      <c r="H3059" s="6"/>
      <c r="I3059" s="2"/>
      <c r="J3059" s="3"/>
      <c r="K3059" s="3"/>
      <c r="L3059" s="3"/>
      <c r="M3059" s="13"/>
      <c r="N3059" s="3"/>
      <c r="O3059" s="3"/>
      <c r="P3059" s="166"/>
      <c r="Q3059" s="166"/>
      <c r="R3059" s="173"/>
      <c r="S3059" s="167"/>
      <c r="T3059" s="167"/>
      <c r="U3059" s="167"/>
      <c r="V3059" s="173"/>
    </row>
    <row r="3060" spans="1:22" ht="33.75" customHeight="1">
      <c r="A3060" s="15"/>
      <c r="B3060" s="7"/>
      <c r="C3060" s="4"/>
      <c r="D3060" s="5"/>
      <c r="E3060" s="176" t="str">
        <f t="shared" si="137"/>
        <v/>
      </c>
      <c r="F3060" s="181"/>
      <c r="G3060" s="181"/>
      <c r="H3060" s="6"/>
      <c r="I3060" s="2"/>
      <c r="J3060" s="3"/>
      <c r="K3060" s="3"/>
      <c r="L3060" s="3"/>
      <c r="M3060" s="13"/>
      <c r="N3060" s="3"/>
      <c r="O3060" s="3"/>
      <c r="P3060" s="166"/>
      <c r="Q3060" s="166"/>
      <c r="R3060" s="173"/>
      <c r="S3060" s="167"/>
      <c r="T3060" s="167"/>
      <c r="U3060" s="167"/>
      <c r="V3060" s="173"/>
    </row>
    <row r="3061" spans="1:22" ht="33.75" customHeight="1">
      <c r="A3061" s="15"/>
      <c r="B3061" s="7"/>
      <c r="C3061" s="4"/>
      <c r="D3061" s="5"/>
      <c r="E3061" s="176" t="str">
        <f t="shared" si="137"/>
        <v/>
      </c>
      <c r="F3061" s="181"/>
      <c r="G3061" s="181"/>
      <c r="H3061" s="6"/>
      <c r="I3061" s="2"/>
      <c r="J3061" s="3"/>
      <c r="K3061" s="3"/>
      <c r="L3061" s="3"/>
      <c r="M3061" s="13"/>
      <c r="N3061" s="3"/>
      <c r="O3061" s="3"/>
      <c r="P3061" s="166"/>
      <c r="Q3061" s="166"/>
      <c r="R3061" s="173"/>
      <c r="S3061" s="167"/>
      <c r="T3061" s="167"/>
      <c r="U3061" s="167"/>
      <c r="V3061" s="173"/>
    </row>
    <row r="3062" spans="1:22" ht="33.75" customHeight="1">
      <c r="A3062" s="15"/>
      <c r="B3062" s="7"/>
      <c r="C3062" s="4"/>
      <c r="D3062" s="5"/>
      <c r="E3062" s="176" t="str">
        <f t="shared" si="137"/>
        <v/>
      </c>
      <c r="F3062" s="181"/>
      <c r="G3062" s="181"/>
      <c r="H3062" s="6"/>
      <c r="I3062" s="2"/>
      <c r="J3062" s="3"/>
      <c r="K3062" s="3"/>
      <c r="L3062" s="3"/>
      <c r="M3062" s="13"/>
      <c r="N3062" s="3"/>
      <c r="O3062" s="3"/>
      <c r="P3062" s="166"/>
      <c r="Q3062" s="166"/>
      <c r="R3062" s="173"/>
      <c r="S3062" s="167"/>
      <c r="T3062" s="167"/>
      <c r="U3062" s="167"/>
      <c r="V3062" s="173"/>
    </row>
    <row r="3063" spans="1:22" ht="33.75" customHeight="1">
      <c r="A3063" s="15"/>
      <c r="B3063" s="7"/>
      <c r="C3063" s="4"/>
      <c r="D3063" s="5"/>
      <c r="E3063" s="176" t="str">
        <f t="shared" si="137"/>
        <v/>
      </c>
      <c r="F3063" s="181"/>
      <c r="G3063" s="181"/>
      <c r="H3063" s="6"/>
      <c r="I3063" s="2"/>
      <c r="J3063" s="3"/>
      <c r="K3063" s="3"/>
      <c r="L3063" s="3"/>
      <c r="M3063" s="13"/>
      <c r="N3063" s="3"/>
      <c r="O3063" s="3"/>
      <c r="P3063" s="166"/>
      <c r="Q3063" s="166"/>
      <c r="R3063" s="173"/>
      <c r="S3063" s="167"/>
      <c r="T3063" s="167"/>
      <c r="U3063" s="167"/>
      <c r="V3063" s="173"/>
    </row>
    <row r="3064" spans="1:22" ht="33.75" customHeight="1">
      <c r="A3064" s="15"/>
      <c r="B3064" s="7"/>
      <c r="C3064" s="4"/>
      <c r="D3064" s="5"/>
      <c r="E3064" s="176" t="str">
        <f t="shared" si="137"/>
        <v/>
      </c>
      <c r="F3064" s="181"/>
      <c r="G3064" s="181"/>
      <c r="H3064" s="6"/>
      <c r="I3064" s="2"/>
      <c r="J3064" s="3"/>
      <c r="K3064" s="3"/>
      <c r="L3064" s="3"/>
      <c r="M3064" s="13"/>
      <c r="N3064" s="3"/>
      <c r="O3064" s="3"/>
      <c r="P3064" s="166"/>
      <c r="Q3064" s="166"/>
      <c r="R3064" s="173"/>
      <c r="S3064" s="167"/>
      <c r="T3064" s="167"/>
      <c r="U3064" s="167"/>
      <c r="V3064" s="173"/>
    </row>
    <row r="3065" spans="1:22" ht="33.75" customHeight="1">
      <c r="A3065" s="15"/>
      <c r="B3065" s="7"/>
      <c r="C3065" s="4"/>
      <c r="D3065" s="5"/>
      <c r="E3065" s="176" t="str">
        <f t="shared" si="137"/>
        <v/>
      </c>
      <c r="F3065" s="181"/>
      <c r="G3065" s="181"/>
      <c r="H3065" s="6"/>
      <c r="I3065" s="2"/>
      <c r="J3065" s="3"/>
      <c r="K3065" s="3"/>
      <c r="L3065" s="3"/>
      <c r="M3065" s="13"/>
      <c r="N3065" s="3"/>
      <c r="O3065" s="3"/>
      <c r="P3065" s="166"/>
      <c r="Q3065" s="166"/>
      <c r="R3065" s="173"/>
      <c r="S3065" s="167"/>
      <c r="T3065" s="167"/>
      <c r="U3065" s="167"/>
      <c r="V3065" s="173"/>
    </row>
    <row r="3066" spans="1:22" ht="33.75" customHeight="1">
      <c r="A3066" s="15"/>
      <c r="B3066" s="7"/>
      <c r="C3066" s="4"/>
      <c r="D3066" s="5"/>
      <c r="E3066" s="176" t="str">
        <f t="shared" ref="E3066:E3129" si="138">TRIM(B3066)</f>
        <v/>
      </c>
      <c r="F3066" s="181"/>
      <c r="G3066" s="181"/>
      <c r="H3066" s="6"/>
      <c r="I3066" s="2"/>
      <c r="J3066" s="3"/>
      <c r="K3066" s="3"/>
      <c r="L3066" s="3"/>
      <c r="M3066" s="13"/>
      <c r="N3066" s="3"/>
      <c r="O3066" s="3"/>
      <c r="P3066" s="166"/>
      <c r="Q3066" s="166"/>
      <c r="R3066" s="173"/>
      <c r="S3066" s="167"/>
      <c r="T3066" s="167"/>
      <c r="U3066" s="167"/>
      <c r="V3066" s="173"/>
    </row>
    <row r="3067" spans="1:22" ht="33.75" customHeight="1">
      <c r="A3067" s="15"/>
      <c r="B3067" s="7"/>
      <c r="C3067" s="4"/>
      <c r="D3067" s="5"/>
      <c r="E3067" s="176" t="str">
        <f t="shared" si="138"/>
        <v/>
      </c>
      <c r="F3067" s="181"/>
      <c r="G3067" s="181"/>
      <c r="H3067" s="6"/>
      <c r="I3067" s="2"/>
      <c r="J3067" s="3"/>
      <c r="K3067" s="3"/>
      <c r="L3067" s="3"/>
      <c r="M3067" s="13"/>
      <c r="N3067" s="3"/>
      <c r="O3067" s="3"/>
      <c r="P3067" s="166"/>
      <c r="Q3067" s="166"/>
      <c r="R3067" s="173"/>
      <c r="S3067" s="167"/>
      <c r="T3067" s="167"/>
      <c r="U3067" s="167"/>
      <c r="V3067" s="173"/>
    </row>
    <row r="3068" spans="1:22" ht="33.75" customHeight="1">
      <c r="A3068" s="15"/>
      <c r="B3068" s="7"/>
      <c r="C3068" s="4"/>
      <c r="D3068" s="5"/>
      <c r="E3068" s="176" t="str">
        <f t="shared" si="138"/>
        <v/>
      </c>
      <c r="F3068" s="181"/>
      <c r="G3068" s="181"/>
      <c r="H3068" s="6"/>
      <c r="I3068" s="2"/>
      <c r="J3068" s="3"/>
      <c r="K3068" s="3"/>
      <c r="L3068" s="3"/>
      <c r="M3068" s="13"/>
      <c r="N3068" s="3"/>
      <c r="O3068" s="3"/>
      <c r="P3068" s="166"/>
      <c r="Q3068" s="166"/>
      <c r="R3068" s="173"/>
      <c r="S3068" s="167"/>
      <c r="T3068" s="167"/>
      <c r="U3068" s="167"/>
      <c r="V3068" s="173"/>
    </row>
    <row r="3069" spans="1:22" ht="33.75" customHeight="1">
      <c r="A3069" s="15"/>
      <c r="B3069" s="7"/>
      <c r="C3069" s="4"/>
      <c r="D3069" s="5"/>
      <c r="E3069" s="176" t="str">
        <f t="shared" si="138"/>
        <v/>
      </c>
      <c r="F3069" s="181"/>
      <c r="G3069" s="181"/>
      <c r="H3069" s="6"/>
      <c r="I3069" s="2"/>
      <c r="J3069" s="3"/>
      <c r="K3069" s="3"/>
      <c r="L3069" s="3"/>
      <c r="M3069" s="13"/>
      <c r="N3069" s="3"/>
      <c r="O3069" s="3"/>
      <c r="P3069" s="166"/>
      <c r="Q3069" s="166"/>
      <c r="R3069" s="173"/>
      <c r="S3069" s="167"/>
      <c r="T3069" s="167"/>
      <c r="U3069" s="167"/>
      <c r="V3069" s="173"/>
    </row>
    <row r="3070" spans="1:22" ht="33.75" customHeight="1">
      <c r="A3070" s="15"/>
      <c r="B3070" s="7"/>
      <c r="C3070" s="4"/>
      <c r="D3070" s="5"/>
      <c r="E3070" s="176" t="str">
        <f t="shared" si="138"/>
        <v/>
      </c>
      <c r="F3070" s="181"/>
      <c r="G3070" s="181"/>
      <c r="H3070" s="6"/>
      <c r="I3070" s="2"/>
      <c r="J3070" s="3"/>
      <c r="K3070" s="3"/>
      <c r="L3070" s="3"/>
      <c r="M3070" s="13"/>
      <c r="N3070" s="3"/>
      <c r="O3070" s="3"/>
      <c r="P3070" s="166"/>
      <c r="Q3070" s="166"/>
      <c r="R3070" s="173"/>
      <c r="S3070" s="167"/>
      <c r="T3070" s="167"/>
      <c r="U3070" s="167"/>
      <c r="V3070" s="173"/>
    </row>
    <row r="3071" spans="1:22" ht="33.75" customHeight="1">
      <c r="A3071" s="15"/>
      <c r="B3071" s="7"/>
      <c r="C3071" s="4"/>
      <c r="D3071" s="5"/>
      <c r="E3071" s="176" t="str">
        <f t="shared" si="138"/>
        <v/>
      </c>
      <c r="F3071" s="181"/>
      <c r="G3071" s="181"/>
      <c r="H3071" s="6"/>
      <c r="I3071" s="2"/>
      <c r="J3071" s="3"/>
      <c r="K3071" s="3"/>
      <c r="L3071" s="3"/>
      <c r="M3071" s="13"/>
      <c r="N3071" s="3"/>
      <c r="O3071" s="3"/>
      <c r="P3071" s="166"/>
      <c r="Q3071" s="166"/>
      <c r="R3071" s="173"/>
      <c r="S3071" s="167"/>
      <c r="T3071" s="167"/>
      <c r="U3071" s="167"/>
      <c r="V3071" s="173"/>
    </row>
    <row r="3072" spans="1:22" ht="33.75" customHeight="1">
      <c r="A3072" s="15"/>
      <c r="B3072" s="7"/>
      <c r="C3072" s="4"/>
      <c r="D3072" s="5"/>
      <c r="E3072" s="176" t="str">
        <f t="shared" si="138"/>
        <v/>
      </c>
      <c r="F3072" s="181"/>
      <c r="G3072" s="181"/>
      <c r="H3072" s="6"/>
      <c r="I3072" s="2"/>
      <c r="J3072" s="3"/>
      <c r="K3072" s="3"/>
      <c r="L3072" s="3"/>
      <c r="M3072" s="13"/>
      <c r="N3072" s="3"/>
      <c r="O3072" s="3"/>
      <c r="P3072" s="166"/>
      <c r="Q3072" s="166"/>
      <c r="R3072" s="173"/>
      <c r="S3072" s="167"/>
      <c r="T3072" s="167"/>
      <c r="U3072" s="167"/>
      <c r="V3072" s="173"/>
    </row>
    <row r="3073" spans="1:22" ht="33.75" customHeight="1">
      <c r="A3073" s="15"/>
      <c r="B3073" s="7"/>
      <c r="C3073" s="4"/>
      <c r="D3073" s="5"/>
      <c r="E3073" s="176" t="str">
        <f t="shared" si="138"/>
        <v/>
      </c>
      <c r="F3073" s="181"/>
      <c r="G3073" s="181"/>
      <c r="H3073" s="6"/>
      <c r="I3073" s="2"/>
      <c r="J3073" s="3"/>
      <c r="K3073" s="3"/>
      <c r="L3073" s="3"/>
      <c r="M3073" s="13"/>
      <c r="N3073" s="3"/>
      <c r="O3073" s="3"/>
      <c r="P3073" s="166"/>
      <c r="Q3073" s="166"/>
      <c r="R3073" s="173"/>
      <c r="S3073" s="167"/>
      <c r="T3073" s="167"/>
      <c r="U3073" s="167"/>
      <c r="V3073" s="173"/>
    </row>
    <row r="3074" spans="1:22" ht="33.75" customHeight="1">
      <c r="A3074" s="15"/>
      <c r="B3074" s="7"/>
      <c r="C3074" s="4"/>
      <c r="D3074" s="5"/>
      <c r="E3074" s="176" t="str">
        <f t="shared" si="138"/>
        <v/>
      </c>
      <c r="F3074" s="181"/>
      <c r="G3074" s="181"/>
      <c r="H3074" s="6"/>
      <c r="I3074" s="2"/>
      <c r="J3074" s="3"/>
      <c r="K3074" s="3"/>
      <c r="L3074" s="3"/>
      <c r="M3074" s="13"/>
      <c r="N3074" s="3"/>
      <c r="O3074" s="3"/>
      <c r="P3074" s="166"/>
      <c r="Q3074" s="166"/>
      <c r="R3074" s="173"/>
      <c r="S3074" s="167"/>
      <c r="T3074" s="167"/>
      <c r="U3074" s="167"/>
      <c r="V3074" s="173"/>
    </row>
    <row r="3075" spans="1:22" ht="33.75" customHeight="1">
      <c r="A3075" s="15"/>
      <c r="B3075" s="7"/>
      <c r="C3075" s="4"/>
      <c r="D3075" s="5"/>
      <c r="E3075" s="176" t="str">
        <f t="shared" si="138"/>
        <v/>
      </c>
      <c r="F3075" s="181"/>
      <c r="G3075" s="181"/>
      <c r="H3075" s="6"/>
      <c r="I3075" s="2"/>
      <c r="J3075" s="3"/>
      <c r="K3075" s="3"/>
      <c r="L3075" s="3"/>
      <c r="M3075" s="13"/>
      <c r="N3075" s="3"/>
      <c r="O3075" s="3"/>
      <c r="P3075" s="166"/>
      <c r="Q3075" s="166"/>
      <c r="R3075" s="173"/>
      <c r="S3075" s="167"/>
      <c r="T3075" s="167"/>
      <c r="U3075" s="167"/>
      <c r="V3075" s="173"/>
    </row>
    <row r="3076" spans="1:22" ht="33.75" customHeight="1">
      <c r="A3076" s="15"/>
      <c r="B3076" s="7"/>
      <c r="C3076" s="4"/>
      <c r="D3076" s="5"/>
      <c r="E3076" s="176" t="str">
        <f t="shared" si="138"/>
        <v/>
      </c>
      <c r="F3076" s="181"/>
      <c r="G3076" s="181"/>
      <c r="H3076" s="6"/>
      <c r="I3076" s="2"/>
      <c r="J3076" s="3"/>
      <c r="K3076" s="3"/>
      <c r="L3076" s="3"/>
      <c r="M3076" s="13"/>
      <c r="N3076" s="3"/>
      <c r="O3076" s="3"/>
      <c r="P3076" s="166"/>
      <c r="Q3076" s="166"/>
      <c r="R3076" s="173"/>
      <c r="S3076" s="167"/>
      <c r="T3076" s="167"/>
      <c r="U3076" s="167"/>
      <c r="V3076" s="173"/>
    </row>
    <row r="3077" spans="1:22" ht="33.75" customHeight="1">
      <c r="A3077" s="15"/>
      <c r="B3077" s="7"/>
      <c r="C3077" s="4"/>
      <c r="D3077" s="5"/>
      <c r="E3077" s="176" t="str">
        <f t="shared" si="138"/>
        <v/>
      </c>
      <c r="F3077" s="181"/>
      <c r="G3077" s="181"/>
      <c r="H3077" s="6"/>
      <c r="I3077" s="2"/>
      <c r="J3077" s="3"/>
      <c r="K3077" s="3"/>
      <c r="L3077" s="3"/>
      <c r="M3077" s="13"/>
      <c r="N3077" s="3"/>
      <c r="O3077" s="3"/>
      <c r="P3077" s="166"/>
      <c r="Q3077" s="166"/>
      <c r="R3077" s="173"/>
      <c r="S3077" s="167"/>
      <c r="T3077" s="167"/>
      <c r="U3077" s="167"/>
      <c r="V3077" s="173"/>
    </row>
    <row r="3078" spans="1:22" ht="33.75" customHeight="1">
      <c r="A3078" s="15"/>
      <c r="B3078" s="7"/>
      <c r="C3078" s="4"/>
      <c r="D3078" s="5"/>
      <c r="E3078" s="176" t="str">
        <f t="shared" si="138"/>
        <v/>
      </c>
      <c r="F3078" s="181"/>
      <c r="G3078" s="181"/>
      <c r="H3078" s="6"/>
      <c r="I3078" s="2"/>
      <c r="J3078" s="3"/>
      <c r="K3078" s="3"/>
      <c r="L3078" s="3"/>
      <c r="M3078" s="13"/>
      <c r="N3078" s="3"/>
      <c r="O3078" s="3"/>
      <c r="P3078" s="166"/>
      <c r="Q3078" s="166"/>
      <c r="R3078" s="173"/>
      <c r="S3078" s="167"/>
      <c r="T3078" s="167"/>
      <c r="U3078" s="167"/>
      <c r="V3078" s="173"/>
    </row>
    <row r="3079" spans="1:22" ht="33.75" customHeight="1">
      <c r="A3079" s="15"/>
      <c r="B3079" s="7"/>
      <c r="C3079" s="4"/>
      <c r="D3079" s="5"/>
      <c r="E3079" s="176" t="str">
        <f t="shared" si="138"/>
        <v/>
      </c>
      <c r="F3079" s="181"/>
      <c r="G3079" s="181"/>
      <c r="H3079" s="6"/>
      <c r="I3079" s="2"/>
      <c r="J3079" s="3"/>
      <c r="K3079" s="3"/>
      <c r="L3079" s="3"/>
      <c r="M3079" s="13"/>
      <c r="N3079" s="3"/>
      <c r="O3079" s="3"/>
      <c r="P3079" s="166"/>
      <c r="Q3079" s="166"/>
      <c r="R3079" s="173"/>
      <c r="S3079" s="167"/>
      <c r="T3079" s="167"/>
      <c r="U3079" s="167"/>
      <c r="V3079" s="173"/>
    </row>
    <row r="3080" spans="1:22" ht="33.75" customHeight="1">
      <c r="A3080" s="15"/>
      <c r="B3080" s="7"/>
      <c r="C3080" s="4"/>
      <c r="D3080" s="5"/>
      <c r="E3080" s="176" t="str">
        <f t="shared" si="138"/>
        <v/>
      </c>
      <c r="F3080" s="181"/>
      <c r="G3080" s="181"/>
      <c r="H3080" s="6"/>
      <c r="I3080" s="2"/>
      <c r="J3080" s="3"/>
      <c r="K3080" s="3"/>
      <c r="L3080" s="3"/>
      <c r="M3080" s="13"/>
      <c r="N3080" s="3"/>
      <c r="O3080" s="3"/>
      <c r="P3080" s="166"/>
      <c r="Q3080" s="166"/>
      <c r="R3080" s="173"/>
      <c r="S3080" s="167"/>
      <c r="T3080" s="167"/>
      <c r="U3080" s="167"/>
      <c r="V3080" s="173"/>
    </row>
    <row r="3081" spans="1:22" ht="33.75" customHeight="1">
      <c r="A3081" s="15"/>
      <c r="B3081" s="7"/>
      <c r="C3081" s="4"/>
      <c r="D3081" s="5"/>
      <c r="E3081" s="176" t="str">
        <f t="shared" si="138"/>
        <v/>
      </c>
      <c r="F3081" s="181"/>
      <c r="G3081" s="181"/>
      <c r="H3081" s="6"/>
      <c r="I3081" s="2"/>
      <c r="J3081" s="3"/>
      <c r="K3081" s="3"/>
      <c r="L3081" s="3"/>
      <c r="M3081" s="13"/>
      <c r="N3081" s="3"/>
      <c r="O3081" s="3"/>
      <c r="P3081" s="166"/>
      <c r="Q3081" s="166"/>
      <c r="R3081" s="173"/>
      <c r="S3081" s="167"/>
      <c r="T3081" s="167"/>
      <c r="U3081" s="167"/>
      <c r="V3081" s="173"/>
    </row>
    <row r="3082" spans="1:22" ht="33.75" customHeight="1">
      <c r="A3082" s="15"/>
      <c r="B3082" s="7"/>
      <c r="C3082" s="4"/>
      <c r="D3082" s="5"/>
      <c r="E3082" s="176" t="str">
        <f t="shared" si="138"/>
        <v/>
      </c>
      <c r="F3082" s="181"/>
      <c r="G3082" s="181"/>
      <c r="H3082" s="6"/>
      <c r="I3082" s="2"/>
      <c r="J3082" s="3"/>
      <c r="K3082" s="3"/>
      <c r="L3082" s="3"/>
      <c r="M3082" s="13"/>
      <c r="N3082" s="3"/>
      <c r="O3082" s="3"/>
      <c r="P3082" s="166"/>
      <c r="Q3082" s="166"/>
      <c r="R3082" s="173"/>
      <c r="S3082" s="167"/>
      <c r="T3082" s="167"/>
      <c r="U3082" s="167"/>
      <c r="V3082" s="173"/>
    </row>
    <row r="3083" spans="1:22" ht="33.75" customHeight="1">
      <c r="A3083" s="15"/>
      <c r="B3083" s="7"/>
      <c r="C3083" s="4"/>
      <c r="D3083" s="5"/>
      <c r="E3083" s="176" t="str">
        <f t="shared" si="138"/>
        <v/>
      </c>
      <c r="F3083" s="181"/>
      <c r="G3083" s="181"/>
      <c r="H3083" s="6"/>
      <c r="I3083" s="2"/>
      <c r="J3083" s="3"/>
      <c r="K3083" s="3"/>
      <c r="L3083" s="3"/>
      <c r="M3083" s="13"/>
      <c r="N3083" s="3"/>
      <c r="O3083" s="3"/>
      <c r="P3083" s="166"/>
      <c r="Q3083" s="166"/>
      <c r="R3083" s="173"/>
      <c r="S3083" s="167"/>
      <c r="T3083" s="167"/>
      <c r="U3083" s="167"/>
      <c r="V3083" s="173"/>
    </row>
    <row r="3084" spans="1:22" ht="33.75" customHeight="1">
      <c r="A3084" s="15"/>
      <c r="B3084" s="7"/>
      <c r="C3084" s="4"/>
      <c r="D3084" s="5"/>
      <c r="E3084" s="176" t="str">
        <f t="shared" si="138"/>
        <v/>
      </c>
      <c r="F3084" s="181"/>
      <c r="G3084" s="181"/>
      <c r="H3084" s="6"/>
      <c r="I3084" s="2"/>
      <c r="J3084" s="3"/>
      <c r="K3084" s="3"/>
      <c r="L3084" s="3"/>
      <c r="M3084" s="13"/>
      <c r="N3084" s="3"/>
      <c r="O3084" s="3"/>
      <c r="P3084" s="166"/>
      <c r="Q3084" s="166"/>
      <c r="R3084" s="173"/>
      <c r="S3084" s="167"/>
      <c r="T3084" s="167"/>
      <c r="U3084" s="167"/>
      <c r="V3084" s="173"/>
    </row>
    <row r="3085" spans="1:22" ht="33.75" customHeight="1">
      <c r="A3085" s="15"/>
      <c r="B3085" s="7"/>
      <c r="C3085" s="4"/>
      <c r="D3085" s="5"/>
      <c r="E3085" s="176" t="str">
        <f t="shared" si="138"/>
        <v/>
      </c>
      <c r="F3085" s="181"/>
      <c r="G3085" s="181"/>
      <c r="H3085" s="6"/>
      <c r="I3085" s="2"/>
      <c r="J3085" s="3"/>
      <c r="K3085" s="3"/>
      <c r="L3085" s="3"/>
      <c r="M3085" s="13"/>
      <c r="N3085" s="3"/>
      <c r="O3085" s="3"/>
      <c r="P3085" s="166"/>
      <c r="Q3085" s="166"/>
      <c r="R3085" s="173"/>
      <c r="S3085" s="167"/>
      <c r="T3085" s="167"/>
      <c r="U3085" s="167"/>
      <c r="V3085" s="173"/>
    </row>
    <row r="3086" spans="1:22" ht="33.75" customHeight="1">
      <c r="A3086" s="15"/>
      <c r="B3086" s="7"/>
      <c r="C3086" s="4"/>
      <c r="D3086" s="5"/>
      <c r="E3086" s="176" t="str">
        <f t="shared" si="138"/>
        <v/>
      </c>
      <c r="F3086" s="181"/>
      <c r="G3086" s="181"/>
      <c r="H3086" s="6"/>
      <c r="I3086" s="2"/>
      <c r="J3086" s="3"/>
      <c r="K3086" s="3"/>
      <c r="L3086" s="3"/>
      <c r="M3086" s="13"/>
      <c r="N3086" s="3"/>
      <c r="O3086" s="3"/>
      <c r="P3086" s="166"/>
      <c r="Q3086" s="166"/>
      <c r="R3086" s="173"/>
      <c r="S3086" s="167"/>
      <c r="T3086" s="167"/>
      <c r="U3086" s="167"/>
      <c r="V3086" s="173"/>
    </row>
    <row r="3087" spans="1:22" ht="33.75" customHeight="1">
      <c r="A3087" s="15"/>
      <c r="B3087" s="7"/>
      <c r="C3087" s="4"/>
      <c r="D3087" s="5"/>
      <c r="E3087" s="176" t="str">
        <f t="shared" si="138"/>
        <v/>
      </c>
      <c r="F3087" s="181"/>
      <c r="G3087" s="181"/>
      <c r="H3087" s="6"/>
      <c r="I3087" s="2"/>
      <c r="J3087" s="3"/>
      <c r="K3087" s="3"/>
      <c r="L3087" s="3"/>
      <c r="M3087" s="13"/>
      <c r="N3087" s="3"/>
      <c r="O3087" s="3"/>
      <c r="P3087" s="166"/>
      <c r="Q3087" s="166"/>
      <c r="R3087" s="173"/>
      <c r="S3087" s="167"/>
      <c r="T3087" s="167"/>
      <c r="U3087" s="167"/>
      <c r="V3087" s="173"/>
    </row>
    <row r="3088" spans="1:22" ht="33.75" customHeight="1">
      <c r="A3088" s="15"/>
      <c r="B3088" s="7"/>
      <c r="C3088" s="4"/>
      <c r="D3088" s="5"/>
      <c r="E3088" s="176" t="str">
        <f t="shared" si="138"/>
        <v/>
      </c>
      <c r="F3088" s="181"/>
      <c r="G3088" s="181"/>
      <c r="H3088" s="6"/>
      <c r="I3088" s="2"/>
      <c r="J3088" s="3"/>
      <c r="K3088" s="3"/>
      <c r="L3088" s="3"/>
      <c r="M3088" s="13"/>
      <c r="N3088" s="3"/>
      <c r="O3088" s="3"/>
      <c r="P3088" s="166"/>
      <c r="Q3088" s="166"/>
      <c r="R3088" s="173"/>
      <c r="S3088" s="167"/>
      <c r="T3088" s="167"/>
      <c r="U3088" s="167"/>
      <c r="V3088" s="173"/>
    </row>
    <row r="3089" spans="1:22" ht="33.75" customHeight="1">
      <c r="A3089" s="15"/>
      <c r="B3089" s="7"/>
      <c r="C3089" s="4"/>
      <c r="D3089" s="5"/>
      <c r="E3089" s="176" t="str">
        <f t="shared" si="138"/>
        <v/>
      </c>
      <c r="F3089" s="181"/>
      <c r="G3089" s="181"/>
      <c r="H3089" s="6"/>
      <c r="I3089" s="2"/>
      <c r="J3089" s="3"/>
      <c r="K3089" s="3"/>
      <c r="L3089" s="3"/>
      <c r="M3089" s="13"/>
      <c r="N3089" s="3"/>
      <c r="O3089" s="3"/>
      <c r="P3089" s="166"/>
      <c r="Q3089" s="166"/>
      <c r="R3089" s="173"/>
      <c r="S3089" s="167"/>
      <c r="T3089" s="167"/>
      <c r="U3089" s="167"/>
      <c r="V3089" s="173"/>
    </row>
    <row r="3090" spans="1:22" ht="33.75" customHeight="1">
      <c r="A3090" s="15"/>
      <c r="B3090" s="7"/>
      <c r="C3090" s="4"/>
      <c r="D3090" s="5"/>
      <c r="E3090" s="176" t="str">
        <f t="shared" si="138"/>
        <v/>
      </c>
      <c r="F3090" s="181"/>
      <c r="G3090" s="181"/>
      <c r="H3090" s="6"/>
      <c r="I3090" s="2"/>
      <c r="J3090" s="3"/>
      <c r="K3090" s="3"/>
      <c r="L3090" s="3"/>
      <c r="M3090" s="13"/>
      <c r="N3090" s="3"/>
      <c r="O3090" s="3"/>
      <c r="P3090" s="166"/>
      <c r="Q3090" s="166"/>
      <c r="R3090" s="173"/>
      <c r="S3090" s="167"/>
      <c r="T3090" s="167"/>
      <c r="U3090" s="167"/>
      <c r="V3090" s="173"/>
    </row>
    <row r="3091" spans="1:22" ht="33.75" customHeight="1">
      <c r="A3091" s="15"/>
      <c r="B3091" s="7"/>
      <c r="C3091" s="4"/>
      <c r="D3091" s="5"/>
      <c r="E3091" s="176" t="str">
        <f t="shared" si="138"/>
        <v/>
      </c>
      <c r="F3091" s="181"/>
      <c r="G3091" s="181"/>
      <c r="H3091" s="6"/>
      <c r="I3091" s="2"/>
      <c r="J3091" s="3"/>
      <c r="K3091" s="3"/>
      <c r="L3091" s="3"/>
      <c r="M3091" s="13"/>
      <c r="N3091" s="3"/>
      <c r="O3091" s="3"/>
      <c r="P3091" s="166"/>
      <c r="Q3091" s="166"/>
      <c r="R3091" s="173"/>
      <c r="S3091" s="167"/>
      <c r="T3091" s="167"/>
      <c r="U3091" s="167"/>
      <c r="V3091" s="173"/>
    </row>
    <row r="3092" spans="1:22" ht="33.75" customHeight="1">
      <c r="A3092" s="15"/>
      <c r="B3092" s="7"/>
      <c r="C3092" s="4"/>
      <c r="D3092" s="5"/>
      <c r="E3092" s="176" t="str">
        <f t="shared" si="138"/>
        <v/>
      </c>
      <c r="F3092" s="181"/>
      <c r="G3092" s="181"/>
      <c r="H3092" s="6"/>
      <c r="I3092" s="2"/>
      <c r="J3092" s="3"/>
      <c r="K3092" s="3"/>
      <c r="L3092" s="3"/>
      <c r="M3092" s="13"/>
      <c r="N3092" s="3"/>
      <c r="O3092" s="3"/>
      <c r="P3092" s="166"/>
      <c r="Q3092" s="166"/>
      <c r="R3092" s="173"/>
      <c r="S3092" s="167"/>
      <c r="T3092" s="167"/>
      <c r="U3092" s="167"/>
      <c r="V3092" s="173"/>
    </row>
    <row r="3093" spans="1:22" ht="33.75" customHeight="1">
      <c r="A3093" s="15"/>
      <c r="B3093" s="7"/>
      <c r="C3093" s="4"/>
      <c r="D3093" s="5"/>
      <c r="E3093" s="176" t="str">
        <f t="shared" si="138"/>
        <v/>
      </c>
      <c r="F3093" s="181"/>
      <c r="G3093" s="181"/>
      <c r="H3093" s="6"/>
      <c r="I3093" s="2"/>
      <c r="J3093" s="3"/>
      <c r="K3093" s="3"/>
      <c r="L3093" s="3"/>
      <c r="M3093" s="13"/>
      <c r="N3093" s="3"/>
      <c r="O3093" s="3"/>
      <c r="P3093" s="166"/>
      <c r="Q3093" s="166"/>
      <c r="R3093" s="173"/>
      <c r="S3093" s="167"/>
      <c r="T3093" s="167"/>
      <c r="U3093" s="167"/>
      <c r="V3093" s="173"/>
    </row>
    <row r="3094" spans="1:22" ht="33.75" customHeight="1">
      <c r="A3094" s="15"/>
      <c r="B3094" s="7"/>
      <c r="C3094" s="4"/>
      <c r="D3094" s="5"/>
      <c r="E3094" s="176" t="str">
        <f t="shared" si="138"/>
        <v/>
      </c>
      <c r="F3094" s="181"/>
      <c r="G3094" s="181"/>
      <c r="H3094" s="6"/>
      <c r="I3094" s="2"/>
      <c r="J3094" s="3"/>
      <c r="K3094" s="3"/>
      <c r="L3094" s="3"/>
      <c r="M3094" s="13"/>
      <c r="N3094" s="3"/>
      <c r="O3094" s="3"/>
      <c r="P3094" s="166"/>
      <c r="Q3094" s="166"/>
      <c r="R3094" s="173"/>
      <c r="S3094" s="167"/>
      <c r="T3094" s="167"/>
      <c r="U3094" s="167"/>
      <c r="V3094" s="173"/>
    </row>
    <row r="3095" spans="1:22" ht="33.75" customHeight="1">
      <c r="A3095" s="15"/>
      <c r="B3095" s="7"/>
      <c r="C3095" s="4"/>
      <c r="D3095" s="5"/>
      <c r="E3095" s="176" t="str">
        <f t="shared" si="138"/>
        <v/>
      </c>
      <c r="F3095" s="181"/>
      <c r="G3095" s="181"/>
      <c r="H3095" s="6"/>
      <c r="I3095" s="2"/>
      <c r="J3095" s="3"/>
      <c r="K3095" s="3"/>
      <c r="L3095" s="3"/>
      <c r="M3095" s="13"/>
      <c r="N3095" s="3"/>
      <c r="O3095" s="3"/>
      <c r="P3095" s="166"/>
      <c r="Q3095" s="166"/>
      <c r="R3095" s="173"/>
      <c r="S3095" s="167"/>
      <c r="T3095" s="167"/>
      <c r="U3095" s="167"/>
      <c r="V3095" s="173"/>
    </row>
    <row r="3096" spans="1:22" ht="33.75" customHeight="1">
      <c r="A3096" s="15"/>
      <c r="B3096" s="7"/>
      <c r="C3096" s="4"/>
      <c r="D3096" s="5"/>
      <c r="E3096" s="176" t="str">
        <f t="shared" si="138"/>
        <v/>
      </c>
      <c r="F3096" s="181"/>
      <c r="G3096" s="181"/>
      <c r="H3096" s="6"/>
      <c r="I3096" s="2"/>
      <c r="J3096" s="3"/>
      <c r="K3096" s="3"/>
      <c r="L3096" s="3"/>
      <c r="M3096" s="13"/>
      <c r="N3096" s="3"/>
      <c r="O3096" s="3"/>
      <c r="P3096" s="166"/>
      <c r="Q3096" s="166"/>
      <c r="R3096" s="173"/>
      <c r="S3096" s="167"/>
      <c r="T3096" s="167"/>
      <c r="U3096" s="167"/>
      <c r="V3096" s="173"/>
    </row>
    <row r="3097" spans="1:22" ht="33.75" customHeight="1">
      <c r="A3097" s="15"/>
      <c r="B3097" s="7"/>
      <c r="C3097" s="4"/>
      <c r="D3097" s="5"/>
      <c r="E3097" s="176" t="str">
        <f t="shared" si="138"/>
        <v/>
      </c>
      <c r="F3097" s="181"/>
      <c r="G3097" s="181"/>
      <c r="H3097" s="6"/>
      <c r="I3097" s="2"/>
      <c r="J3097" s="3"/>
      <c r="K3097" s="3"/>
      <c r="L3097" s="3"/>
      <c r="M3097" s="13"/>
      <c r="N3097" s="3"/>
      <c r="O3097" s="3"/>
      <c r="P3097" s="166"/>
      <c r="Q3097" s="166"/>
      <c r="R3097" s="173"/>
      <c r="S3097" s="167"/>
      <c r="T3097" s="167"/>
      <c r="U3097" s="167"/>
      <c r="V3097" s="173"/>
    </row>
    <row r="3098" spans="1:22" ht="33.75" customHeight="1">
      <c r="A3098" s="15"/>
      <c r="B3098" s="7"/>
      <c r="C3098" s="4"/>
      <c r="D3098" s="5"/>
      <c r="E3098" s="176" t="str">
        <f t="shared" si="138"/>
        <v/>
      </c>
      <c r="F3098" s="181"/>
      <c r="G3098" s="181"/>
      <c r="H3098" s="6"/>
      <c r="I3098" s="2"/>
      <c r="J3098" s="3"/>
      <c r="K3098" s="3"/>
      <c r="L3098" s="3"/>
      <c r="M3098" s="13"/>
      <c r="N3098" s="3"/>
      <c r="O3098" s="3"/>
      <c r="P3098" s="166"/>
      <c r="Q3098" s="166"/>
      <c r="R3098" s="173"/>
      <c r="S3098" s="167"/>
      <c r="T3098" s="167"/>
      <c r="U3098" s="167"/>
      <c r="V3098" s="173"/>
    </row>
    <row r="3099" spans="1:22" ht="33.75" customHeight="1">
      <c r="A3099" s="15"/>
      <c r="B3099" s="7"/>
      <c r="C3099" s="4"/>
      <c r="D3099" s="5"/>
      <c r="E3099" s="176" t="str">
        <f t="shared" si="138"/>
        <v/>
      </c>
      <c r="F3099" s="181"/>
      <c r="G3099" s="181"/>
      <c r="H3099" s="6"/>
      <c r="I3099" s="2"/>
      <c r="J3099" s="3"/>
      <c r="K3099" s="3"/>
      <c r="L3099" s="3"/>
      <c r="M3099" s="13"/>
      <c r="N3099" s="3"/>
      <c r="O3099" s="3"/>
      <c r="P3099" s="166"/>
      <c r="Q3099" s="166"/>
      <c r="R3099" s="173"/>
      <c r="S3099" s="167"/>
      <c r="T3099" s="167"/>
      <c r="U3099" s="167"/>
      <c r="V3099" s="173"/>
    </row>
    <row r="3100" spans="1:22" ht="33.75" customHeight="1">
      <c r="A3100" s="15"/>
      <c r="B3100" s="7"/>
      <c r="C3100" s="4"/>
      <c r="D3100" s="5"/>
      <c r="E3100" s="176" t="str">
        <f t="shared" si="138"/>
        <v/>
      </c>
      <c r="F3100" s="181"/>
      <c r="G3100" s="181"/>
      <c r="H3100" s="6"/>
      <c r="I3100" s="2"/>
      <c r="J3100" s="3"/>
      <c r="K3100" s="3"/>
      <c r="L3100" s="3"/>
      <c r="M3100" s="13"/>
      <c r="N3100" s="3"/>
      <c r="O3100" s="3"/>
      <c r="P3100" s="166"/>
      <c r="Q3100" s="166"/>
      <c r="R3100" s="173"/>
      <c r="S3100" s="167"/>
      <c r="T3100" s="167"/>
      <c r="U3100" s="167"/>
      <c r="V3100" s="173"/>
    </row>
    <row r="3101" spans="1:22" ht="33.75" customHeight="1">
      <c r="A3101" s="15"/>
      <c r="B3101" s="7"/>
      <c r="C3101" s="4"/>
      <c r="D3101" s="5"/>
      <c r="E3101" s="176" t="str">
        <f t="shared" si="138"/>
        <v/>
      </c>
      <c r="F3101" s="181"/>
      <c r="G3101" s="181"/>
      <c r="H3101" s="6"/>
      <c r="I3101" s="2"/>
      <c r="J3101" s="3"/>
      <c r="K3101" s="3"/>
      <c r="L3101" s="3"/>
      <c r="M3101" s="13"/>
      <c r="N3101" s="3"/>
      <c r="O3101" s="3"/>
      <c r="P3101" s="166"/>
      <c r="Q3101" s="166"/>
      <c r="R3101" s="173"/>
      <c r="S3101" s="167"/>
      <c r="T3101" s="167"/>
      <c r="U3101" s="167"/>
      <c r="V3101" s="173"/>
    </row>
    <row r="3102" spans="1:22" ht="33.75" customHeight="1">
      <c r="A3102" s="15"/>
      <c r="B3102" s="7"/>
      <c r="C3102" s="4"/>
      <c r="D3102" s="5"/>
      <c r="E3102" s="176" t="str">
        <f t="shared" si="138"/>
        <v/>
      </c>
      <c r="F3102" s="181"/>
      <c r="G3102" s="181"/>
      <c r="H3102" s="6"/>
      <c r="I3102" s="2"/>
      <c r="J3102" s="3"/>
      <c r="K3102" s="3"/>
      <c r="L3102" s="3"/>
      <c r="M3102" s="13"/>
      <c r="N3102" s="3"/>
      <c r="O3102" s="3"/>
      <c r="P3102" s="166"/>
      <c r="Q3102" s="166"/>
      <c r="R3102" s="173"/>
      <c r="S3102" s="167"/>
      <c r="T3102" s="167"/>
      <c r="U3102" s="167"/>
      <c r="V3102" s="173"/>
    </row>
    <row r="3103" spans="1:22" ht="33.75" customHeight="1">
      <c r="A3103" s="15"/>
      <c r="B3103" s="7"/>
      <c r="C3103" s="4"/>
      <c r="D3103" s="5"/>
      <c r="E3103" s="176" t="str">
        <f t="shared" si="138"/>
        <v/>
      </c>
      <c r="F3103" s="181"/>
      <c r="G3103" s="181"/>
      <c r="H3103" s="6"/>
      <c r="I3103" s="2"/>
      <c r="J3103" s="3"/>
      <c r="K3103" s="3"/>
      <c r="L3103" s="3"/>
      <c r="M3103" s="13"/>
      <c r="N3103" s="3"/>
      <c r="O3103" s="3"/>
      <c r="P3103" s="166"/>
      <c r="Q3103" s="166"/>
      <c r="R3103" s="173"/>
      <c r="S3103" s="167"/>
      <c r="T3103" s="167"/>
      <c r="U3103" s="167"/>
      <c r="V3103" s="173"/>
    </row>
    <row r="3104" spans="1:22" ht="33.75" customHeight="1">
      <c r="A3104" s="15"/>
      <c r="B3104" s="7"/>
      <c r="C3104" s="4"/>
      <c r="D3104" s="5"/>
      <c r="E3104" s="176" t="str">
        <f t="shared" si="138"/>
        <v/>
      </c>
      <c r="F3104" s="181"/>
      <c r="G3104" s="181"/>
      <c r="H3104" s="6"/>
      <c r="I3104" s="2"/>
      <c r="J3104" s="3"/>
      <c r="K3104" s="3"/>
      <c r="L3104" s="3"/>
      <c r="M3104" s="13"/>
      <c r="N3104" s="3"/>
      <c r="O3104" s="3"/>
      <c r="P3104" s="166"/>
      <c r="Q3104" s="166"/>
      <c r="R3104" s="173"/>
      <c r="S3104" s="167"/>
      <c r="T3104" s="167"/>
      <c r="U3104" s="167"/>
      <c r="V3104" s="173"/>
    </row>
    <row r="3105" spans="1:22" ht="33.75" customHeight="1">
      <c r="A3105" s="15"/>
      <c r="B3105" s="7"/>
      <c r="C3105" s="4"/>
      <c r="D3105" s="5"/>
      <c r="E3105" s="176" t="str">
        <f t="shared" si="138"/>
        <v/>
      </c>
      <c r="F3105" s="181"/>
      <c r="G3105" s="181"/>
      <c r="H3105" s="6"/>
      <c r="I3105" s="2"/>
      <c r="J3105" s="3"/>
      <c r="K3105" s="3"/>
      <c r="L3105" s="3"/>
      <c r="M3105" s="13"/>
      <c r="N3105" s="3"/>
      <c r="O3105" s="3"/>
      <c r="P3105" s="166"/>
      <c r="Q3105" s="166"/>
      <c r="R3105" s="173"/>
      <c r="S3105" s="167"/>
      <c r="T3105" s="167"/>
      <c r="U3105" s="167"/>
      <c r="V3105" s="173"/>
    </row>
    <row r="3106" spans="1:22" ht="33.75" customHeight="1">
      <c r="A3106" s="15"/>
      <c r="B3106" s="7"/>
      <c r="C3106" s="4"/>
      <c r="D3106" s="5"/>
      <c r="E3106" s="176" t="str">
        <f t="shared" si="138"/>
        <v/>
      </c>
      <c r="F3106" s="181"/>
      <c r="G3106" s="181"/>
      <c r="H3106" s="6"/>
      <c r="I3106" s="2"/>
      <c r="J3106" s="3"/>
      <c r="K3106" s="3"/>
      <c r="L3106" s="3"/>
      <c r="M3106" s="13"/>
      <c r="N3106" s="3"/>
      <c r="O3106" s="3"/>
      <c r="P3106" s="166"/>
      <c r="Q3106" s="166"/>
      <c r="R3106" s="173"/>
      <c r="S3106" s="167"/>
      <c r="T3106" s="167"/>
      <c r="U3106" s="167"/>
      <c r="V3106" s="173"/>
    </row>
    <row r="3107" spans="1:22" ht="33.75" customHeight="1">
      <c r="A3107" s="15"/>
      <c r="B3107" s="7"/>
      <c r="C3107" s="4"/>
      <c r="D3107" s="5"/>
      <c r="E3107" s="176" t="str">
        <f t="shared" si="138"/>
        <v/>
      </c>
      <c r="F3107" s="181"/>
      <c r="G3107" s="181"/>
      <c r="H3107" s="6"/>
      <c r="I3107" s="2"/>
      <c r="J3107" s="3"/>
      <c r="K3107" s="3"/>
      <c r="L3107" s="3"/>
      <c r="M3107" s="13"/>
      <c r="N3107" s="3"/>
      <c r="O3107" s="3"/>
      <c r="P3107" s="166"/>
      <c r="Q3107" s="166"/>
      <c r="R3107" s="173"/>
      <c r="S3107" s="167"/>
      <c r="T3107" s="167"/>
      <c r="U3107" s="167"/>
      <c r="V3107" s="173"/>
    </row>
    <row r="3108" spans="1:22" ht="33.75" customHeight="1">
      <c r="A3108" s="15"/>
      <c r="B3108" s="7"/>
      <c r="C3108" s="4"/>
      <c r="D3108" s="5"/>
      <c r="E3108" s="176" t="str">
        <f t="shared" si="138"/>
        <v/>
      </c>
      <c r="F3108" s="181"/>
      <c r="G3108" s="181"/>
      <c r="H3108" s="6"/>
      <c r="I3108" s="2"/>
      <c r="J3108" s="3"/>
      <c r="K3108" s="3"/>
      <c r="L3108" s="3"/>
      <c r="M3108" s="13"/>
      <c r="N3108" s="3"/>
      <c r="O3108" s="3"/>
      <c r="P3108" s="166"/>
      <c r="Q3108" s="166"/>
      <c r="R3108" s="173"/>
      <c r="S3108" s="167"/>
      <c r="T3108" s="167"/>
      <c r="U3108" s="167"/>
      <c r="V3108" s="173"/>
    </row>
    <row r="3109" spans="1:22" ht="33.75" customHeight="1">
      <c r="A3109" s="15"/>
      <c r="B3109" s="7"/>
      <c r="C3109" s="4"/>
      <c r="D3109" s="5"/>
      <c r="E3109" s="176" t="str">
        <f t="shared" si="138"/>
        <v/>
      </c>
      <c r="F3109" s="181"/>
      <c r="G3109" s="181"/>
      <c r="H3109" s="6"/>
      <c r="I3109" s="2"/>
      <c r="J3109" s="3"/>
      <c r="K3109" s="3"/>
      <c r="L3109" s="3"/>
      <c r="M3109" s="13"/>
      <c r="N3109" s="3"/>
      <c r="O3109" s="3"/>
      <c r="P3109" s="166"/>
      <c r="Q3109" s="166"/>
      <c r="R3109" s="173"/>
      <c r="S3109" s="167"/>
      <c r="T3109" s="167"/>
      <c r="U3109" s="167"/>
      <c r="V3109" s="173"/>
    </row>
    <row r="3110" spans="1:22" ht="33.75" customHeight="1">
      <c r="A3110" s="15"/>
      <c r="B3110" s="7"/>
      <c r="C3110" s="4"/>
      <c r="D3110" s="5"/>
      <c r="E3110" s="176" t="str">
        <f t="shared" si="138"/>
        <v/>
      </c>
      <c r="F3110" s="181"/>
      <c r="G3110" s="181"/>
      <c r="H3110" s="6"/>
      <c r="I3110" s="2"/>
      <c r="J3110" s="3"/>
      <c r="K3110" s="3"/>
      <c r="L3110" s="3"/>
      <c r="M3110" s="13"/>
      <c r="N3110" s="3"/>
      <c r="O3110" s="3"/>
      <c r="P3110" s="166"/>
      <c r="Q3110" s="166"/>
      <c r="R3110" s="173"/>
      <c r="S3110" s="167"/>
      <c r="T3110" s="167"/>
      <c r="U3110" s="167"/>
      <c r="V3110" s="173"/>
    </row>
    <row r="3111" spans="1:22" ht="33.75" customHeight="1">
      <c r="A3111" s="15"/>
      <c r="B3111" s="7"/>
      <c r="C3111" s="4"/>
      <c r="D3111" s="5"/>
      <c r="E3111" s="176" t="str">
        <f t="shared" si="138"/>
        <v/>
      </c>
      <c r="F3111" s="181"/>
      <c r="G3111" s="181"/>
      <c r="H3111" s="6"/>
      <c r="I3111" s="2"/>
      <c r="J3111" s="3"/>
      <c r="K3111" s="3"/>
      <c r="L3111" s="3"/>
      <c r="M3111" s="13"/>
      <c r="N3111" s="3"/>
      <c r="O3111" s="3"/>
      <c r="P3111" s="166"/>
      <c r="Q3111" s="166"/>
      <c r="R3111" s="173"/>
      <c r="S3111" s="167"/>
      <c r="T3111" s="167"/>
      <c r="U3111" s="167"/>
      <c r="V3111" s="173"/>
    </row>
    <row r="3112" spans="1:22" ht="33.75" customHeight="1">
      <c r="A3112" s="15"/>
      <c r="B3112" s="7"/>
      <c r="C3112" s="4"/>
      <c r="D3112" s="5"/>
      <c r="E3112" s="176" t="str">
        <f t="shared" si="138"/>
        <v/>
      </c>
      <c r="F3112" s="181"/>
      <c r="G3112" s="181"/>
      <c r="H3112" s="6"/>
      <c r="I3112" s="2"/>
      <c r="J3112" s="3"/>
      <c r="K3112" s="3"/>
      <c r="L3112" s="3"/>
      <c r="M3112" s="13"/>
      <c r="N3112" s="3"/>
      <c r="O3112" s="3"/>
      <c r="P3112" s="166"/>
      <c r="Q3112" s="166"/>
      <c r="R3112" s="173"/>
      <c r="S3112" s="167"/>
      <c r="T3112" s="167"/>
      <c r="U3112" s="167"/>
      <c r="V3112" s="173"/>
    </row>
    <row r="3113" spans="1:22" ht="33.75" customHeight="1">
      <c r="A3113" s="15"/>
      <c r="B3113" s="7"/>
      <c r="C3113" s="4"/>
      <c r="D3113" s="5"/>
      <c r="E3113" s="176" t="str">
        <f t="shared" si="138"/>
        <v/>
      </c>
      <c r="F3113" s="181"/>
      <c r="G3113" s="181"/>
      <c r="H3113" s="6"/>
      <c r="I3113" s="2"/>
      <c r="J3113" s="3"/>
      <c r="K3113" s="3"/>
      <c r="L3113" s="3"/>
      <c r="M3113" s="13"/>
      <c r="N3113" s="3"/>
      <c r="O3113" s="3"/>
      <c r="P3113" s="166"/>
      <c r="Q3113" s="166"/>
      <c r="R3113" s="173"/>
      <c r="S3113" s="167"/>
      <c r="T3113" s="167"/>
      <c r="U3113" s="167"/>
      <c r="V3113" s="173"/>
    </row>
    <row r="3114" spans="1:22" ht="33.75" customHeight="1">
      <c r="A3114" s="15"/>
      <c r="B3114" s="7"/>
      <c r="C3114" s="4"/>
      <c r="D3114" s="5"/>
      <c r="E3114" s="176" t="str">
        <f t="shared" si="138"/>
        <v/>
      </c>
      <c r="F3114" s="181"/>
      <c r="G3114" s="181"/>
      <c r="H3114" s="6"/>
      <c r="I3114" s="2"/>
      <c r="J3114" s="3"/>
      <c r="K3114" s="3"/>
      <c r="L3114" s="3"/>
      <c r="M3114" s="13"/>
      <c r="N3114" s="3"/>
      <c r="O3114" s="3"/>
      <c r="P3114" s="166"/>
      <c r="Q3114" s="166"/>
      <c r="R3114" s="173"/>
      <c r="S3114" s="167"/>
      <c r="T3114" s="167"/>
      <c r="U3114" s="167"/>
      <c r="V3114" s="173"/>
    </row>
    <row r="3115" spans="1:22" ht="33.75" customHeight="1">
      <c r="A3115" s="15"/>
      <c r="B3115" s="7"/>
      <c r="C3115" s="4"/>
      <c r="D3115" s="5"/>
      <c r="E3115" s="176" t="str">
        <f t="shared" si="138"/>
        <v/>
      </c>
      <c r="F3115" s="181"/>
      <c r="G3115" s="181"/>
      <c r="H3115" s="6"/>
      <c r="I3115" s="2"/>
      <c r="J3115" s="3"/>
      <c r="K3115" s="3"/>
      <c r="L3115" s="3"/>
      <c r="M3115" s="13"/>
      <c r="N3115" s="3"/>
      <c r="O3115" s="3"/>
      <c r="P3115" s="166"/>
      <c r="Q3115" s="166"/>
      <c r="R3115" s="173"/>
      <c r="S3115" s="167"/>
      <c r="T3115" s="167"/>
      <c r="U3115" s="167"/>
      <c r="V3115" s="173"/>
    </row>
    <row r="3116" spans="1:22" ht="33.75" customHeight="1">
      <c r="A3116" s="15"/>
      <c r="B3116" s="7"/>
      <c r="C3116" s="4"/>
      <c r="D3116" s="5"/>
      <c r="E3116" s="176" t="str">
        <f t="shared" si="138"/>
        <v/>
      </c>
      <c r="F3116" s="181"/>
      <c r="G3116" s="181"/>
      <c r="H3116" s="6"/>
      <c r="I3116" s="2"/>
      <c r="J3116" s="3"/>
      <c r="K3116" s="3"/>
      <c r="L3116" s="3"/>
      <c r="M3116" s="13"/>
      <c r="N3116" s="3"/>
      <c r="O3116" s="3"/>
      <c r="P3116" s="166"/>
      <c r="Q3116" s="166"/>
      <c r="R3116" s="173"/>
      <c r="S3116" s="167"/>
      <c r="T3116" s="167"/>
      <c r="U3116" s="167"/>
      <c r="V3116" s="173"/>
    </row>
    <row r="3117" spans="1:22" ht="33.75" customHeight="1">
      <c r="A3117" s="15"/>
      <c r="B3117" s="7"/>
      <c r="C3117" s="4"/>
      <c r="D3117" s="5"/>
      <c r="E3117" s="176" t="str">
        <f t="shared" si="138"/>
        <v/>
      </c>
      <c r="F3117" s="181"/>
      <c r="G3117" s="181"/>
      <c r="H3117" s="6"/>
      <c r="I3117" s="2"/>
      <c r="J3117" s="3"/>
      <c r="K3117" s="3"/>
      <c r="L3117" s="3"/>
      <c r="M3117" s="13"/>
      <c r="N3117" s="3"/>
      <c r="O3117" s="3"/>
      <c r="P3117" s="166"/>
      <c r="Q3117" s="166"/>
      <c r="R3117" s="173"/>
      <c r="S3117" s="167"/>
      <c r="T3117" s="167"/>
      <c r="U3117" s="167"/>
      <c r="V3117" s="173"/>
    </row>
    <row r="3118" spans="1:22" ht="33.75" customHeight="1">
      <c r="A3118" s="15"/>
      <c r="B3118" s="7"/>
      <c r="C3118" s="4"/>
      <c r="D3118" s="5"/>
      <c r="E3118" s="176" t="str">
        <f t="shared" si="138"/>
        <v/>
      </c>
      <c r="F3118" s="181"/>
      <c r="G3118" s="181"/>
      <c r="H3118" s="6"/>
      <c r="I3118" s="2"/>
      <c r="J3118" s="3"/>
      <c r="K3118" s="3"/>
      <c r="L3118" s="3"/>
      <c r="M3118" s="13"/>
      <c r="N3118" s="3"/>
      <c r="O3118" s="3"/>
      <c r="P3118" s="166"/>
      <c r="Q3118" s="166"/>
      <c r="R3118" s="173"/>
      <c r="S3118" s="167"/>
      <c r="T3118" s="167"/>
      <c r="U3118" s="167"/>
      <c r="V3118" s="173"/>
    </row>
    <row r="3119" spans="1:22" ht="33.75" customHeight="1">
      <c r="A3119" s="15"/>
      <c r="B3119" s="7"/>
      <c r="C3119" s="4"/>
      <c r="D3119" s="5"/>
      <c r="E3119" s="176" t="str">
        <f t="shared" si="138"/>
        <v/>
      </c>
      <c r="F3119" s="181"/>
      <c r="G3119" s="181"/>
      <c r="H3119" s="6"/>
      <c r="I3119" s="2"/>
      <c r="J3119" s="3"/>
      <c r="K3119" s="3"/>
      <c r="L3119" s="3"/>
      <c r="M3119" s="13"/>
      <c r="N3119" s="3"/>
      <c r="O3119" s="3"/>
      <c r="P3119" s="166"/>
      <c r="Q3119" s="166"/>
      <c r="R3119" s="173"/>
      <c r="S3119" s="167"/>
      <c r="T3119" s="167"/>
      <c r="U3119" s="167"/>
      <c r="V3119" s="173"/>
    </row>
    <row r="3120" spans="1:22" ht="33.75" customHeight="1">
      <c r="A3120" s="15"/>
      <c r="B3120" s="7"/>
      <c r="C3120" s="4"/>
      <c r="D3120" s="5"/>
      <c r="E3120" s="176" t="str">
        <f t="shared" si="138"/>
        <v/>
      </c>
      <c r="F3120" s="181"/>
      <c r="G3120" s="181"/>
      <c r="H3120" s="6"/>
      <c r="I3120" s="2"/>
      <c r="J3120" s="3"/>
      <c r="K3120" s="3"/>
      <c r="L3120" s="3"/>
      <c r="M3120" s="13"/>
      <c r="N3120" s="3"/>
      <c r="O3120" s="3"/>
      <c r="P3120" s="166"/>
      <c r="Q3120" s="166"/>
      <c r="R3120" s="173"/>
      <c r="S3120" s="167"/>
      <c r="T3120" s="167"/>
      <c r="U3120" s="167"/>
      <c r="V3120" s="173"/>
    </row>
    <row r="3121" spans="1:22" ht="33.75" customHeight="1">
      <c r="A3121" s="15"/>
      <c r="B3121" s="7"/>
      <c r="C3121" s="4"/>
      <c r="D3121" s="5"/>
      <c r="E3121" s="176" t="str">
        <f t="shared" si="138"/>
        <v/>
      </c>
      <c r="F3121" s="181"/>
      <c r="G3121" s="181"/>
      <c r="H3121" s="6"/>
      <c r="I3121" s="2"/>
      <c r="J3121" s="3"/>
      <c r="K3121" s="3"/>
      <c r="L3121" s="3"/>
      <c r="M3121" s="13"/>
      <c r="N3121" s="3"/>
      <c r="O3121" s="3"/>
      <c r="P3121" s="166"/>
      <c r="Q3121" s="166"/>
      <c r="R3121" s="173"/>
      <c r="S3121" s="167"/>
      <c r="T3121" s="167"/>
      <c r="U3121" s="167"/>
      <c r="V3121" s="173"/>
    </row>
    <row r="3122" spans="1:22" ht="33.75" customHeight="1">
      <c r="A3122" s="15"/>
      <c r="B3122" s="7"/>
      <c r="C3122" s="4"/>
      <c r="D3122" s="5"/>
      <c r="E3122" s="176" t="str">
        <f t="shared" si="138"/>
        <v/>
      </c>
      <c r="F3122" s="181"/>
      <c r="G3122" s="181"/>
      <c r="H3122" s="6"/>
      <c r="I3122" s="2"/>
      <c r="J3122" s="3"/>
      <c r="K3122" s="3"/>
      <c r="L3122" s="3"/>
      <c r="M3122" s="13"/>
      <c r="N3122" s="3"/>
      <c r="O3122" s="3"/>
      <c r="P3122" s="166"/>
      <c r="Q3122" s="166"/>
      <c r="R3122" s="173"/>
      <c r="S3122" s="167"/>
      <c r="T3122" s="167"/>
      <c r="U3122" s="167"/>
      <c r="V3122" s="173"/>
    </row>
    <row r="3123" spans="1:22" ht="33.75" customHeight="1">
      <c r="A3123" s="15"/>
      <c r="B3123" s="7"/>
      <c r="C3123" s="4"/>
      <c r="D3123" s="5"/>
      <c r="E3123" s="176" t="str">
        <f t="shared" si="138"/>
        <v/>
      </c>
      <c r="F3123" s="181"/>
      <c r="G3123" s="181"/>
      <c r="H3123" s="6"/>
      <c r="I3123" s="2"/>
      <c r="J3123" s="3"/>
      <c r="K3123" s="3"/>
      <c r="L3123" s="3"/>
      <c r="M3123" s="13"/>
      <c r="N3123" s="3"/>
      <c r="O3123" s="3"/>
      <c r="P3123" s="166"/>
      <c r="Q3123" s="166"/>
      <c r="R3123" s="173"/>
      <c r="S3123" s="167"/>
      <c r="T3123" s="167"/>
      <c r="U3123" s="167"/>
      <c r="V3123" s="173"/>
    </row>
    <row r="3124" spans="1:22" ht="33.75" customHeight="1">
      <c r="A3124" s="15"/>
      <c r="B3124" s="7"/>
      <c r="C3124" s="4"/>
      <c r="D3124" s="5"/>
      <c r="E3124" s="176" t="str">
        <f t="shared" si="138"/>
        <v/>
      </c>
      <c r="F3124" s="181"/>
      <c r="G3124" s="181"/>
      <c r="H3124" s="6"/>
      <c r="I3124" s="2"/>
      <c r="J3124" s="3"/>
      <c r="K3124" s="3"/>
      <c r="L3124" s="3"/>
      <c r="M3124" s="13"/>
      <c r="N3124" s="3"/>
      <c r="O3124" s="3"/>
      <c r="P3124" s="166"/>
      <c r="Q3124" s="166"/>
      <c r="R3124" s="173"/>
      <c r="S3124" s="167"/>
      <c r="T3124" s="167"/>
      <c r="U3124" s="167"/>
      <c r="V3124" s="173"/>
    </row>
    <row r="3125" spans="1:22" ht="33.75" customHeight="1">
      <c r="A3125" s="15"/>
      <c r="B3125" s="7"/>
      <c r="C3125" s="4"/>
      <c r="D3125" s="5"/>
      <c r="E3125" s="176" t="str">
        <f t="shared" si="138"/>
        <v/>
      </c>
      <c r="F3125" s="181"/>
      <c r="G3125" s="181"/>
      <c r="H3125" s="6"/>
      <c r="I3125" s="2"/>
      <c r="J3125" s="3"/>
      <c r="K3125" s="3"/>
      <c r="L3125" s="3"/>
      <c r="M3125" s="13"/>
      <c r="N3125" s="3"/>
      <c r="O3125" s="3"/>
      <c r="P3125" s="166"/>
      <c r="Q3125" s="166"/>
      <c r="R3125" s="173"/>
      <c r="S3125" s="167"/>
      <c r="T3125" s="167"/>
      <c r="U3125" s="167"/>
      <c r="V3125" s="173"/>
    </row>
    <row r="3126" spans="1:22" ht="33.75" customHeight="1">
      <c r="A3126" s="15"/>
      <c r="B3126" s="7"/>
      <c r="C3126" s="4"/>
      <c r="D3126" s="5"/>
      <c r="E3126" s="176" t="str">
        <f t="shared" si="138"/>
        <v/>
      </c>
      <c r="F3126" s="181"/>
      <c r="G3126" s="181"/>
      <c r="H3126" s="6"/>
      <c r="I3126" s="2"/>
      <c r="J3126" s="3"/>
      <c r="K3126" s="3"/>
      <c r="L3126" s="3"/>
      <c r="M3126" s="13"/>
      <c r="N3126" s="3"/>
      <c r="O3126" s="3"/>
      <c r="P3126" s="166"/>
      <c r="Q3126" s="166"/>
      <c r="R3126" s="173"/>
      <c r="S3126" s="167"/>
      <c r="T3126" s="167"/>
      <c r="U3126" s="167"/>
      <c r="V3126" s="173"/>
    </row>
    <row r="3127" spans="1:22" ht="33.75" customHeight="1">
      <c r="A3127" s="15"/>
      <c r="B3127" s="7"/>
      <c r="C3127" s="4"/>
      <c r="D3127" s="5"/>
      <c r="E3127" s="176" t="str">
        <f t="shared" si="138"/>
        <v/>
      </c>
      <c r="F3127" s="181"/>
      <c r="G3127" s="181"/>
      <c r="H3127" s="6"/>
      <c r="I3127" s="2"/>
      <c r="J3127" s="3"/>
      <c r="K3127" s="3"/>
      <c r="L3127" s="3"/>
      <c r="M3127" s="13"/>
      <c r="N3127" s="3"/>
      <c r="O3127" s="3"/>
      <c r="P3127" s="166"/>
      <c r="Q3127" s="166"/>
      <c r="R3127" s="173"/>
      <c r="S3127" s="167"/>
      <c r="T3127" s="167"/>
      <c r="U3127" s="167"/>
      <c r="V3127" s="173"/>
    </row>
    <row r="3128" spans="1:22" ht="33.75" customHeight="1">
      <c r="A3128" s="15"/>
      <c r="B3128" s="7"/>
      <c r="C3128" s="4"/>
      <c r="D3128" s="5"/>
      <c r="E3128" s="176" t="str">
        <f t="shared" si="138"/>
        <v/>
      </c>
      <c r="F3128" s="181"/>
      <c r="G3128" s="181"/>
      <c r="H3128" s="6"/>
      <c r="I3128" s="2"/>
      <c r="J3128" s="3"/>
      <c r="K3128" s="3"/>
      <c r="L3128" s="3"/>
      <c r="M3128" s="13"/>
      <c r="N3128" s="3"/>
      <c r="O3128" s="3"/>
      <c r="P3128" s="166"/>
      <c r="Q3128" s="166"/>
      <c r="R3128" s="173"/>
      <c r="S3128" s="167"/>
      <c r="T3128" s="167"/>
      <c r="U3128" s="167"/>
      <c r="V3128" s="173"/>
    </row>
    <row r="3129" spans="1:22" ht="33.75" customHeight="1">
      <c r="A3129" s="15"/>
      <c r="B3129" s="7"/>
      <c r="C3129" s="4"/>
      <c r="D3129" s="5"/>
      <c r="E3129" s="176" t="str">
        <f t="shared" si="138"/>
        <v/>
      </c>
      <c r="F3129" s="181"/>
      <c r="G3129" s="181"/>
      <c r="H3129" s="6"/>
      <c r="I3129" s="2"/>
      <c r="J3129" s="3"/>
      <c r="K3129" s="3"/>
      <c r="L3129" s="3"/>
      <c r="M3129" s="13"/>
      <c r="N3129" s="3"/>
      <c r="O3129" s="3"/>
      <c r="P3129" s="166"/>
      <c r="Q3129" s="166"/>
      <c r="R3129" s="173"/>
      <c r="S3129" s="167"/>
      <c r="T3129" s="167"/>
      <c r="U3129" s="167"/>
      <c r="V3129" s="173"/>
    </row>
    <row r="3130" spans="1:22" ht="33.75" customHeight="1">
      <c r="A3130" s="15"/>
      <c r="B3130" s="7"/>
      <c r="C3130" s="4"/>
      <c r="D3130" s="5"/>
      <c r="E3130" s="176" t="str">
        <f t="shared" ref="E3130:E3193" si="139">TRIM(B3130)</f>
        <v/>
      </c>
      <c r="F3130" s="181"/>
      <c r="G3130" s="181"/>
      <c r="H3130" s="6"/>
      <c r="I3130" s="2"/>
      <c r="J3130" s="3"/>
      <c r="K3130" s="3"/>
      <c r="L3130" s="3"/>
      <c r="M3130" s="13"/>
      <c r="N3130" s="3"/>
      <c r="O3130" s="3"/>
      <c r="P3130" s="166"/>
      <c r="Q3130" s="166"/>
      <c r="R3130" s="173"/>
      <c r="S3130" s="167"/>
      <c r="T3130" s="167"/>
      <c r="U3130" s="167"/>
      <c r="V3130" s="173"/>
    </row>
    <row r="3131" spans="1:22" ht="33.75" customHeight="1">
      <c r="A3131" s="15"/>
      <c r="B3131" s="7"/>
      <c r="C3131" s="4"/>
      <c r="D3131" s="5"/>
      <c r="E3131" s="176" t="str">
        <f t="shared" si="139"/>
        <v/>
      </c>
      <c r="F3131" s="181"/>
      <c r="G3131" s="181"/>
      <c r="H3131" s="6"/>
      <c r="I3131" s="2"/>
      <c r="J3131" s="3"/>
      <c r="K3131" s="3"/>
      <c r="L3131" s="3"/>
      <c r="M3131" s="13"/>
      <c r="N3131" s="3"/>
      <c r="O3131" s="3"/>
      <c r="P3131" s="166"/>
      <c r="Q3131" s="166"/>
      <c r="R3131" s="173"/>
      <c r="S3131" s="167"/>
      <c r="T3131" s="167"/>
      <c r="U3131" s="167"/>
      <c r="V3131" s="173"/>
    </row>
    <row r="3132" spans="1:22" ht="33.75" customHeight="1">
      <c r="A3132" s="15"/>
      <c r="B3132" s="7"/>
      <c r="C3132" s="4"/>
      <c r="D3132" s="5"/>
      <c r="E3132" s="176" t="str">
        <f t="shared" si="139"/>
        <v/>
      </c>
      <c r="F3132" s="181"/>
      <c r="G3132" s="181"/>
      <c r="H3132" s="6"/>
      <c r="I3132" s="2"/>
      <c r="J3132" s="3"/>
      <c r="K3132" s="3"/>
      <c r="L3132" s="3"/>
      <c r="M3132" s="13"/>
      <c r="N3132" s="3"/>
      <c r="O3132" s="3"/>
      <c r="P3132" s="166"/>
      <c r="Q3132" s="166"/>
      <c r="R3132" s="173"/>
      <c r="S3132" s="167"/>
      <c r="T3132" s="167"/>
      <c r="U3132" s="167"/>
      <c r="V3132" s="173"/>
    </row>
    <row r="3133" spans="1:22" ht="33.75" customHeight="1">
      <c r="A3133" s="15"/>
      <c r="B3133" s="7"/>
      <c r="C3133" s="4"/>
      <c r="D3133" s="5"/>
      <c r="E3133" s="176" t="str">
        <f t="shared" si="139"/>
        <v/>
      </c>
      <c r="F3133" s="181"/>
      <c r="G3133" s="181"/>
      <c r="H3133" s="6"/>
      <c r="I3133" s="2"/>
      <c r="J3133" s="3"/>
      <c r="K3133" s="3"/>
      <c r="L3133" s="3"/>
      <c r="M3133" s="13"/>
      <c r="N3133" s="3"/>
      <c r="O3133" s="3"/>
      <c r="P3133" s="166"/>
      <c r="Q3133" s="166"/>
      <c r="R3133" s="173"/>
      <c r="S3133" s="167"/>
      <c r="T3133" s="167"/>
      <c r="U3133" s="167"/>
      <c r="V3133" s="173"/>
    </row>
    <row r="3134" spans="1:22" ht="33.75" customHeight="1">
      <c r="A3134" s="15"/>
      <c r="B3134" s="7"/>
      <c r="C3134" s="4"/>
      <c r="D3134" s="5"/>
      <c r="E3134" s="176" t="str">
        <f t="shared" si="139"/>
        <v/>
      </c>
      <c r="F3134" s="181"/>
      <c r="G3134" s="181"/>
      <c r="H3134" s="6"/>
      <c r="I3134" s="2"/>
      <c r="J3134" s="3"/>
      <c r="K3134" s="3"/>
      <c r="L3134" s="3"/>
      <c r="M3134" s="13"/>
      <c r="N3134" s="3"/>
      <c r="O3134" s="3"/>
      <c r="P3134" s="166"/>
      <c r="Q3134" s="166"/>
      <c r="R3134" s="173"/>
      <c r="S3134" s="167"/>
      <c r="T3134" s="167"/>
      <c r="U3134" s="167"/>
      <c r="V3134" s="173"/>
    </row>
    <row r="3135" spans="1:22" ht="33.75" customHeight="1">
      <c r="A3135" s="15"/>
      <c r="B3135" s="7"/>
      <c r="C3135" s="4"/>
      <c r="D3135" s="5"/>
      <c r="E3135" s="176" t="str">
        <f t="shared" si="139"/>
        <v/>
      </c>
      <c r="F3135" s="181"/>
      <c r="G3135" s="181"/>
      <c r="H3135" s="6"/>
      <c r="I3135" s="2"/>
      <c r="J3135" s="3"/>
      <c r="K3135" s="3"/>
      <c r="L3135" s="3"/>
      <c r="M3135" s="13"/>
      <c r="N3135" s="3"/>
      <c r="O3135" s="3"/>
      <c r="P3135" s="166"/>
      <c r="Q3135" s="166"/>
      <c r="R3135" s="173"/>
      <c r="S3135" s="167"/>
      <c r="T3135" s="167"/>
      <c r="U3135" s="167"/>
      <c r="V3135" s="173"/>
    </row>
    <row r="3136" spans="1:22" ht="33.75" customHeight="1">
      <c r="A3136" s="15"/>
      <c r="B3136" s="7"/>
      <c r="C3136" s="4"/>
      <c r="D3136" s="5"/>
      <c r="E3136" s="176" t="str">
        <f t="shared" si="139"/>
        <v/>
      </c>
      <c r="F3136" s="181"/>
      <c r="G3136" s="181"/>
      <c r="H3136" s="6"/>
      <c r="I3136" s="2"/>
      <c r="J3136" s="3"/>
      <c r="K3136" s="3"/>
      <c r="L3136" s="3"/>
      <c r="M3136" s="13"/>
      <c r="N3136" s="3"/>
      <c r="O3136" s="3"/>
      <c r="P3136" s="166"/>
      <c r="Q3136" s="166"/>
      <c r="R3136" s="173"/>
      <c r="S3136" s="167"/>
      <c r="T3136" s="167"/>
      <c r="U3136" s="167"/>
      <c r="V3136" s="173"/>
    </row>
    <row r="3137" spans="1:22" ht="33.75" customHeight="1">
      <c r="A3137" s="15"/>
      <c r="B3137" s="7"/>
      <c r="C3137" s="4"/>
      <c r="D3137" s="5"/>
      <c r="E3137" s="176" t="str">
        <f t="shared" si="139"/>
        <v/>
      </c>
      <c r="F3137" s="181"/>
      <c r="G3137" s="181"/>
      <c r="H3137" s="6"/>
      <c r="I3137" s="2"/>
      <c r="J3137" s="3"/>
      <c r="K3137" s="3"/>
      <c r="L3137" s="3"/>
      <c r="M3137" s="13"/>
      <c r="N3137" s="3"/>
      <c r="O3137" s="3"/>
      <c r="P3137" s="166"/>
      <c r="Q3137" s="166"/>
      <c r="R3137" s="173"/>
      <c r="S3137" s="167"/>
      <c r="T3137" s="167"/>
      <c r="U3137" s="167"/>
      <c r="V3137" s="173"/>
    </row>
    <row r="3138" spans="1:22" ht="33.75" customHeight="1">
      <c r="A3138" s="15"/>
      <c r="B3138" s="7"/>
      <c r="C3138" s="4"/>
      <c r="D3138" s="5"/>
      <c r="E3138" s="176" t="str">
        <f t="shared" si="139"/>
        <v/>
      </c>
      <c r="F3138" s="181"/>
      <c r="G3138" s="181"/>
      <c r="H3138" s="6"/>
      <c r="I3138" s="2"/>
      <c r="J3138" s="3"/>
      <c r="K3138" s="3"/>
      <c r="L3138" s="3"/>
      <c r="M3138" s="13"/>
      <c r="N3138" s="3"/>
      <c r="O3138" s="3"/>
      <c r="P3138" s="166"/>
      <c r="Q3138" s="166"/>
      <c r="R3138" s="173"/>
      <c r="S3138" s="167"/>
      <c r="T3138" s="167"/>
      <c r="U3138" s="167"/>
      <c r="V3138" s="173"/>
    </row>
    <row r="3139" spans="1:22" ht="33.75" customHeight="1">
      <c r="A3139" s="15"/>
      <c r="B3139" s="7"/>
      <c r="C3139" s="4"/>
      <c r="D3139" s="5"/>
      <c r="E3139" s="176" t="str">
        <f t="shared" si="139"/>
        <v/>
      </c>
      <c r="F3139" s="181"/>
      <c r="G3139" s="181"/>
      <c r="H3139" s="6"/>
      <c r="I3139" s="2"/>
      <c r="J3139" s="3"/>
      <c r="K3139" s="3"/>
      <c r="L3139" s="3"/>
      <c r="M3139" s="13"/>
      <c r="N3139" s="3"/>
      <c r="O3139" s="3"/>
      <c r="P3139" s="166"/>
      <c r="Q3139" s="166"/>
      <c r="R3139" s="173"/>
      <c r="S3139" s="167"/>
      <c r="T3139" s="167"/>
      <c r="U3139" s="167"/>
      <c r="V3139" s="173"/>
    </row>
    <row r="3140" spans="1:22" ht="33.75" customHeight="1">
      <c r="A3140" s="15"/>
      <c r="B3140" s="7"/>
      <c r="C3140" s="4"/>
      <c r="D3140" s="5"/>
      <c r="E3140" s="176" t="str">
        <f t="shared" si="139"/>
        <v/>
      </c>
      <c r="F3140" s="181"/>
      <c r="G3140" s="181"/>
      <c r="H3140" s="6"/>
      <c r="I3140" s="2"/>
      <c r="J3140" s="3"/>
      <c r="K3140" s="3"/>
      <c r="L3140" s="3"/>
      <c r="M3140" s="13"/>
      <c r="N3140" s="3"/>
      <c r="O3140" s="3"/>
      <c r="P3140" s="166"/>
      <c r="Q3140" s="166"/>
      <c r="R3140" s="173"/>
      <c r="S3140" s="167"/>
      <c r="T3140" s="167"/>
      <c r="U3140" s="167"/>
      <c r="V3140" s="173"/>
    </row>
    <row r="3141" spans="1:22" ht="33.75" customHeight="1">
      <c r="A3141" s="15"/>
      <c r="B3141" s="7"/>
      <c r="C3141" s="4"/>
      <c r="D3141" s="5"/>
      <c r="E3141" s="176" t="str">
        <f t="shared" si="139"/>
        <v/>
      </c>
      <c r="F3141" s="181"/>
      <c r="G3141" s="181"/>
      <c r="H3141" s="6"/>
      <c r="I3141" s="2"/>
      <c r="J3141" s="3"/>
      <c r="K3141" s="3"/>
      <c r="L3141" s="3"/>
      <c r="M3141" s="13"/>
      <c r="N3141" s="3"/>
      <c r="O3141" s="3"/>
      <c r="P3141" s="166"/>
      <c r="Q3141" s="166"/>
      <c r="R3141" s="173"/>
      <c r="S3141" s="167"/>
      <c r="T3141" s="167"/>
      <c r="U3141" s="167"/>
      <c r="V3141" s="173"/>
    </row>
    <row r="3142" spans="1:22" ht="33.75" customHeight="1">
      <c r="A3142" s="15"/>
      <c r="B3142" s="7"/>
      <c r="C3142" s="4"/>
      <c r="D3142" s="5"/>
      <c r="E3142" s="176" t="str">
        <f t="shared" si="139"/>
        <v/>
      </c>
      <c r="F3142" s="181"/>
      <c r="G3142" s="181"/>
      <c r="H3142" s="6"/>
      <c r="I3142" s="2"/>
      <c r="J3142" s="3"/>
      <c r="K3142" s="3"/>
      <c r="L3142" s="3"/>
      <c r="M3142" s="13"/>
      <c r="N3142" s="3"/>
      <c r="O3142" s="3"/>
      <c r="P3142" s="166"/>
      <c r="Q3142" s="166"/>
      <c r="R3142" s="173"/>
      <c r="S3142" s="167"/>
      <c r="T3142" s="167"/>
      <c r="U3142" s="167"/>
      <c r="V3142" s="173"/>
    </row>
    <row r="3143" spans="1:22" ht="33.75" customHeight="1">
      <c r="A3143" s="15"/>
      <c r="B3143" s="7"/>
      <c r="C3143" s="4"/>
      <c r="D3143" s="5"/>
      <c r="E3143" s="176" t="str">
        <f t="shared" si="139"/>
        <v/>
      </c>
      <c r="F3143" s="181"/>
      <c r="G3143" s="181"/>
      <c r="H3143" s="6"/>
      <c r="I3143" s="2"/>
      <c r="J3143" s="3"/>
      <c r="K3143" s="3"/>
      <c r="L3143" s="3"/>
      <c r="M3143" s="13"/>
      <c r="N3143" s="3"/>
      <c r="O3143" s="3"/>
      <c r="P3143" s="166"/>
      <c r="Q3143" s="166"/>
      <c r="R3143" s="173"/>
      <c r="S3143" s="167"/>
      <c r="T3143" s="167"/>
      <c r="U3143" s="167"/>
      <c r="V3143" s="173"/>
    </row>
    <row r="3144" spans="1:22" ht="33.75" customHeight="1">
      <c r="A3144" s="15"/>
      <c r="B3144" s="7"/>
      <c r="C3144" s="4"/>
      <c r="D3144" s="5"/>
      <c r="E3144" s="176" t="str">
        <f t="shared" si="139"/>
        <v/>
      </c>
      <c r="F3144" s="181"/>
      <c r="G3144" s="181"/>
      <c r="H3144" s="6"/>
      <c r="I3144" s="2"/>
      <c r="J3144" s="3"/>
      <c r="K3144" s="3"/>
      <c r="L3144" s="3"/>
      <c r="M3144" s="13"/>
      <c r="N3144" s="3"/>
      <c r="O3144" s="3"/>
      <c r="P3144" s="166"/>
      <c r="Q3144" s="166"/>
      <c r="R3144" s="173"/>
      <c r="S3144" s="167"/>
      <c r="T3144" s="167"/>
      <c r="U3144" s="167"/>
      <c r="V3144" s="173"/>
    </row>
    <row r="3145" spans="1:22" ht="33.75" customHeight="1">
      <c r="A3145" s="15"/>
      <c r="B3145" s="7"/>
      <c r="C3145" s="4"/>
      <c r="D3145" s="5"/>
      <c r="E3145" s="176" t="str">
        <f t="shared" si="139"/>
        <v/>
      </c>
      <c r="F3145" s="181"/>
      <c r="G3145" s="181"/>
      <c r="H3145" s="6"/>
      <c r="I3145" s="2"/>
      <c r="J3145" s="3"/>
      <c r="K3145" s="3"/>
      <c r="L3145" s="3"/>
      <c r="M3145" s="13"/>
      <c r="N3145" s="3"/>
      <c r="O3145" s="3"/>
      <c r="P3145" s="166"/>
      <c r="Q3145" s="166"/>
      <c r="R3145" s="173"/>
      <c r="S3145" s="167"/>
      <c r="T3145" s="167"/>
      <c r="U3145" s="167"/>
      <c r="V3145" s="173"/>
    </row>
    <row r="3146" spans="1:22" ht="33.75" customHeight="1">
      <c r="A3146" s="15"/>
      <c r="B3146" s="7"/>
      <c r="C3146" s="4"/>
      <c r="D3146" s="5"/>
      <c r="E3146" s="176" t="str">
        <f t="shared" si="139"/>
        <v/>
      </c>
      <c r="F3146" s="181"/>
      <c r="G3146" s="181"/>
      <c r="H3146" s="6"/>
      <c r="I3146" s="2"/>
      <c r="J3146" s="3"/>
      <c r="K3146" s="3"/>
      <c r="L3146" s="3"/>
      <c r="M3146" s="13"/>
      <c r="N3146" s="3"/>
      <c r="O3146" s="3"/>
      <c r="P3146" s="166"/>
      <c r="Q3146" s="166"/>
      <c r="R3146" s="173"/>
      <c r="S3146" s="167"/>
      <c r="T3146" s="167"/>
      <c r="U3146" s="167"/>
      <c r="V3146" s="173"/>
    </row>
    <row r="3147" spans="1:22" ht="33.75" customHeight="1">
      <c r="A3147" s="15"/>
      <c r="B3147" s="7"/>
      <c r="C3147" s="4"/>
      <c r="D3147" s="5"/>
      <c r="E3147" s="176" t="str">
        <f t="shared" si="139"/>
        <v/>
      </c>
      <c r="F3147" s="181"/>
      <c r="G3147" s="181"/>
      <c r="H3147" s="6"/>
      <c r="I3147" s="2"/>
      <c r="J3147" s="3"/>
      <c r="K3147" s="3"/>
      <c r="L3147" s="3"/>
      <c r="M3147" s="13"/>
      <c r="N3147" s="3"/>
      <c r="O3147" s="3"/>
      <c r="P3147" s="166"/>
      <c r="Q3147" s="166"/>
      <c r="R3147" s="173"/>
      <c r="S3147" s="167"/>
      <c r="T3147" s="167"/>
      <c r="U3147" s="167"/>
      <c r="V3147" s="173"/>
    </row>
    <row r="3148" spans="1:22" ht="33.75" customHeight="1">
      <c r="A3148" s="15"/>
      <c r="B3148" s="7"/>
      <c r="C3148" s="4"/>
      <c r="D3148" s="5"/>
      <c r="E3148" s="176" t="str">
        <f t="shared" si="139"/>
        <v/>
      </c>
      <c r="F3148" s="181"/>
      <c r="G3148" s="181"/>
      <c r="H3148" s="6"/>
      <c r="I3148" s="2"/>
      <c r="J3148" s="3"/>
      <c r="K3148" s="3"/>
      <c r="L3148" s="3"/>
      <c r="M3148" s="13"/>
      <c r="N3148" s="3"/>
      <c r="O3148" s="3"/>
      <c r="P3148" s="166"/>
      <c r="Q3148" s="166"/>
      <c r="R3148" s="173"/>
      <c r="S3148" s="167"/>
      <c r="T3148" s="167"/>
      <c r="U3148" s="167"/>
      <c r="V3148" s="173"/>
    </row>
    <row r="3149" spans="1:22" ht="33.75" customHeight="1">
      <c r="A3149" s="15"/>
      <c r="B3149" s="7"/>
      <c r="C3149" s="4"/>
      <c r="D3149" s="5"/>
      <c r="E3149" s="176" t="str">
        <f t="shared" si="139"/>
        <v/>
      </c>
      <c r="F3149" s="181"/>
      <c r="G3149" s="181"/>
      <c r="H3149" s="6"/>
      <c r="I3149" s="2"/>
      <c r="J3149" s="3"/>
      <c r="K3149" s="3"/>
      <c r="L3149" s="3"/>
      <c r="M3149" s="13"/>
      <c r="N3149" s="3"/>
      <c r="O3149" s="3"/>
      <c r="P3149" s="166"/>
      <c r="Q3149" s="166"/>
      <c r="R3149" s="173"/>
      <c r="S3149" s="167"/>
      <c r="T3149" s="167"/>
      <c r="U3149" s="167"/>
      <c r="V3149" s="173"/>
    </row>
    <row r="3150" spans="1:22" ht="33.75" customHeight="1">
      <c r="A3150" s="15"/>
      <c r="B3150" s="7"/>
      <c r="C3150" s="4"/>
      <c r="D3150" s="5"/>
      <c r="E3150" s="176" t="str">
        <f t="shared" si="139"/>
        <v/>
      </c>
      <c r="F3150" s="181"/>
      <c r="G3150" s="181"/>
      <c r="H3150" s="6"/>
      <c r="I3150" s="2"/>
      <c r="J3150" s="3"/>
      <c r="K3150" s="3"/>
      <c r="L3150" s="3"/>
      <c r="M3150" s="13"/>
      <c r="N3150" s="3"/>
      <c r="O3150" s="3"/>
      <c r="P3150" s="166"/>
      <c r="Q3150" s="166"/>
      <c r="R3150" s="173"/>
      <c r="S3150" s="167"/>
      <c r="T3150" s="167"/>
      <c r="U3150" s="167"/>
      <c r="V3150" s="173"/>
    </row>
    <row r="3151" spans="1:22" ht="33.75" customHeight="1">
      <c r="A3151" s="15"/>
      <c r="B3151" s="7"/>
      <c r="C3151" s="4"/>
      <c r="D3151" s="5"/>
      <c r="E3151" s="176" t="str">
        <f t="shared" si="139"/>
        <v/>
      </c>
      <c r="F3151" s="181"/>
      <c r="G3151" s="181"/>
      <c r="H3151" s="6"/>
      <c r="I3151" s="2"/>
      <c r="J3151" s="3"/>
      <c r="K3151" s="3"/>
      <c r="L3151" s="3"/>
      <c r="M3151" s="13"/>
      <c r="N3151" s="3"/>
      <c r="O3151" s="3"/>
      <c r="P3151" s="166"/>
      <c r="Q3151" s="166"/>
      <c r="R3151" s="173"/>
      <c r="S3151" s="167"/>
      <c r="T3151" s="167"/>
      <c r="U3151" s="167"/>
      <c r="V3151" s="173"/>
    </row>
    <row r="3152" spans="1:22" ht="33.75" customHeight="1">
      <c r="A3152" s="15"/>
      <c r="B3152" s="7"/>
      <c r="C3152" s="4"/>
      <c r="D3152" s="5"/>
      <c r="E3152" s="176" t="str">
        <f t="shared" si="139"/>
        <v/>
      </c>
      <c r="F3152" s="181"/>
      <c r="G3152" s="181"/>
      <c r="H3152" s="6"/>
      <c r="I3152" s="2"/>
      <c r="J3152" s="3"/>
      <c r="K3152" s="3"/>
      <c r="L3152" s="3"/>
      <c r="M3152" s="13"/>
      <c r="N3152" s="3"/>
      <c r="O3152" s="3"/>
      <c r="P3152" s="166"/>
      <c r="Q3152" s="166"/>
      <c r="R3152" s="173"/>
      <c r="S3152" s="167"/>
      <c r="T3152" s="167"/>
      <c r="U3152" s="167"/>
      <c r="V3152" s="173"/>
    </row>
    <row r="3153" spans="1:22" ht="33.75" customHeight="1">
      <c r="A3153" s="15"/>
      <c r="B3153" s="7"/>
      <c r="C3153" s="4"/>
      <c r="D3153" s="5"/>
      <c r="E3153" s="176" t="str">
        <f t="shared" si="139"/>
        <v/>
      </c>
      <c r="F3153" s="181"/>
      <c r="G3153" s="181"/>
      <c r="H3153" s="6"/>
      <c r="I3153" s="2"/>
      <c r="J3153" s="3"/>
      <c r="K3153" s="3"/>
      <c r="L3153" s="3"/>
      <c r="M3153" s="13"/>
      <c r="N3153" s="3"/>
      <c r="O3153" s="3"/>
      <c r="P3153" s="166"/>
      <c r="Q3153" s="166"/>
      <c r="R3153" s="173"/>
      <c r="S3153" s="167"/>
      <c r="T3153" s="167"/>
      <c r="U3153" s="167"/>
      <c r="V3153" s="173"/>
    </row>
    <row r="3154" spans="1:22" ht="33.75" customHeight="1">
      <c r="A3154" s="15"/>
      <c r="B3154" s="7"/>
      <c r="C3154" s="4"/>
      <c r="D3154" s="5"/>
      <c r="E3154" s="176" t="str">
        <f t="shared" si="139"/>
        <v/>
      </c>
      <c r="F3154" s="181"/>
      <c r="G3154" s="181"/>
      <c r="H3154" s="6"/>
      <c r="I3154" s="2"/>
      <c r="J3154" s="3"/>
      <c r="K3154" s="3"/>
      <c r="L3154" s="3"/>
      <c r="M3154" s="13"/>
      <c r="N3154" s="3"/>
      <c r="O3154" s="3"/>
      <c r="P3154" s="166"/>
      <c r="Q3154" s="166"/>
      <c r="R3154" s="173"/>
      <c r="S3154" s="167"/>
      <c r="T3154" s="167"/>
      <c r="U3154" s="167"/>
      <c r="V3154" s="173"/>
    </row>
    <row r="3155" spans="1:22" ht="33.75" customHeight="1">
      <c r="A3155" s="15"/>
      <c r="B3155" s="7"/>
      <c r="C3155" s="4"/>
      <c r="D3155" s="5"/>
      <c r="E3155" s="176" t="str">
        <f t="shared" si="139"/>
        <v/>
      </c>
      <c r="F3155" s="181"/>
      <c r="G3155" s="181"/>
      <c r="H3155" s="6"/>
      <c r="I3155" s="2"/>
      <c r="J3155" s="3"/>
      <c r="K3155" s="3"/>
      <c r="L3155" s="3"/>
      <c r="M3155" s="13"/>
      <c r="N3155" s="3"/>
      <c r="O3155" s="3"/>
      <c r="P3155" s="166"/>
      <c r="Q3155" s="166"/>
      <c r="R3155" s="173"/>
      <c r="S3155" s="167"/>
      <c r="T3155" s="167"/>
      <c r="U3155" s="167"/>
      <c r="V3155" s="173"/>
    </row>
    <row r="3156" spans="1:22" ht="33.75" customHeight="1">
      <c r="A3156" s="15"/>
      <c r="B3156" s="7"/>
      <c r="C3156" s="4"/>
      <c r="D3156" s="5"/>
      <c r="E3156" s="176" t="str">
        <f t="shared" si="139"/>
        <v/>
      </c>
      <c r="F3156" s="181"/>
      <c r="G3156" s="181"/>
      <c r="H3156" s="6"/>
      <c r="I3156" s="2"/>
      <c r="J3156" s="3"/>
      <c r="K3156" s="3"/>
      <c r="L3156" s="3"/>
      <c r="M3156" s="13"/>
      <c r="N3156" s="3"/>
      <c r="O3156" s="3"/>
      <c r="P3156" s="166"/>
      <c r="Q3156" s="166"/>
      <c r="R3156" s="173"/>
      <c r="S3156" s="167"/>
      <c r="T3156" s="167"/>
      <c r="U3156" s="167"/>
      <c r="V3156" s="173"/>
    </row>
    <row r="3157" spans="1:22" ht="33.75" customHeight="1">
      <c r="A3157" s="15"/>
      <c r="B3157" s="7"/>
      <c r="C3157" s="4"/>
      <c r="D3157" s="5"/>
      <c r="E3157" s="176" t="str">
        <f t="shared" si="139"/>
        <v/>
      </c>
      <c r="F3157" s="181"/>
      <c r="G3157" s="181"/>
      <c r="H3157" s="6"/>
      <c r="I3157" s="2"/>
      <c r="J3157" s="3"/>
      <c r="K3157" s="3"/>
      <c r="L3157" s="3"/>
      <c r="M3157" s="13"/>
      <c r="N3157" s="3"/>
      <c r="O3157" s="3"/>
      <c r="P3157" s="166"/>
      <c r="Q3157" s="166"/>
      <c r="R3157" s="173"/>
      <c r="S3157" s="167"/>
      <c r="T3157" s="167"/>
      <c r="U3157" s="167"/>
      <c r="V3157" s="173"/>
    </row>
    <row r="3158" spans="1:22" ht="33.75" customHeight="1">
      <c r="A3158" s="15"/>
      <c r="B3158" s="7"/>
      <c r="C3158" s="4"/>
      <c r="D3158" s="5"/>
      <c r="E3158" s="176" t="str">
        <f t="shared" si="139"/>
        <v/>
      </c>
      <c r="F3158" s="181"/>
      <c r="G3158" s="181"/>
      <c r="H3158" s="6"/>
      <c r="I3158" s="2"/>
      <c r="J3158" s="3"/>
      <c r="K3158" s="3"/>
      <c r="L3158" s="3"/>
      <c r="M3158" s="13"/>
      <c r="N3158" s="3"/>
      <c r="O3158" s="3"/>
      <c r="P3158" s="166"/>
      <c r="Q3158" s="166"/>
      <c r="R3158" s="173"/>
      <c r="S3158" s="167"/>
      <c r="T3158" s="167"/>
      <c r="U3158" s="167"/>
      <c r="V3158" s="173"/>
    </row>
    <row r="3159" spans="1:22" ht="33.75" customHeight="1">
      <c r="A3159" s="15"/>
      <c r="B3159" s="7"/>
      <c r="C3159" s="4"/>
      <c r="D3159" s="5"/>
      <c r="E3159" s="176" t="str">
        <f t="shared" si="139"/>
        <v/>
      </c>
      <c r="F3159" s="181"/>
      <c r="G3159" s="181"/>
      <c r="H3159" s="6"/>
      <c r="I3159" s="2"/>
      <c r="J3159" s="3"/>
      <c r="K3159" s="3"/>
      <c r="L3159" s="3"/>
      <c r="M3159" s="13"/>
      <c r="N3159" s="3"/>
      <c r="O3159" s="3"/>
      <c r="P3159" s="166"/>
      <c r="Q3159" s="166"/>
      <c r="R3159" s="173"/>
      <c r="S3159" s="167"/>
      <c r="T3159" s="167"/>
      <c r="U3159" s="167"/>
      <c r="V3159" s="173"/>
    </row>
    <row r="3160" spans="1:22" ht="33.75" customHeight="1">
      <c r="A3160" s="15"/>
      <c r="B3160" s="7"/>
      <c r="C3160" s="4"/>
      <c r="D3160" s="5"/>
      <c r="E3160" s="176" t="str">
        <f t="shared" si="139"/>
        <v/>
      </c>
      <c r="F3160" s="181"/>
      <c r="G3160" s="181"/>
      <c r="H3160" s="6"/>
      <c r="I3160" s="2"/>
      <c r="J3160" s="3"/>
      <c r="K3160" s="3"/>
      <c r="L3160" s="3"/>
      <c r="M3160" s="13"/>
      <c r="N3160" s="3"/>
      <c r="O3160" s="3"/>
      <c r="P3160" s="166"/>
      <c r="Q3160" s="166"/>
      <c r="R3160" s="173"/>
      <c r="S3160" s="167"/>
      <c r="T3160" s="167"/>
      <c r="U3160" s="167"/>
      <c r="V3160" s="173"/>
    </row>
    <row r="3161" spans="1:22" ht="33.75" customHeight="1">
      <c r="A3161" s="15"/>
      <c r="B3161" s="7"/>
      <c r="C3161" s="4"/>
      <c r="D3161" s="5"/>
      <c r="E3161" s="176" t="str">
        <f t="shared" si="139"/>
        <v/>
      </c>
      <c r="F3161" s="181"/>
      <c r="G3161" s="181"/>
      <c r="H3161" s="6"/>
      <c r="I3161" s="2"/>
      <c r="J3161" s="3"/>
      <c r="K3161" s="3"/>
      <c r="L3161" s="3"/>
      <c r="M3161" s="13"/>
      <c r="N3161" s="3"/>
      <c r="O3161" s="3"/>
      <c r="P3161" s="166"/>
      <c r="Q3161" s="166"/>
      <c r="R3161" s="173"/>
      <c r="S3161" s="167"/>
      <c r="T3161" s="167"/>
      <c r="U3161" s="167"/>
      <c r="V3161" s="173"/>
    </row>
    <row r="3162" spans="1:22" ht="33.75" customHeight="1">
      <c r="A3162" s="15"/>
      <c r="B3162" s="7"/>
      <c r="C3162" s="4"/>
      <c r="D3162" s="5"/>
      <c r="E3162" s="176" t="str">
        <f t="shared" si="139"/>
        <v/>
      </c>
      <c r="F3162" s="181"/>
      <c r="G3162" s="181"/>
      <c r="H3162" s="6"/>
      <c r="I3162" s="2"/>
      <c r="J3162" s="3"/>
      <c r="K3162" s="3"/>
      <c r="L3162" s="3"/>
      <c r="M3162" s="13"/>
      <c r="N3162" s="3"/>
      <c r="O3162" s="3"/>
      <c r="P3162" s="166"/>
      <c r="Q3162" s="166"/>
      <c r="R3162" s="173"/>
      <c r="S3162" s="167"/>
      <c r="T3162" s="167"/>
      <c r="U3162" s="167"/>
      <c r="V3162" s="173"/>
    </row>
    <row r="3163" spans="1:22" ht="33.75" customHeight="1">
      <c r="A3163" s="15"/>
      <c r="B3163" s="7"/>
      <c r="C3163" s="4"/>
      <c r="D3163" s="5"/>
      <c r="E3163" s="176" t="str">
        <f t="shared" si="139"/>
        <v/>
      </c>
      <c r="F3163" s="181"/>
      <c r="G3163" s="181"/>
      <c r="H3163" s="6"/>
      <c r="I3163" s="2"/>
      <c r="J3163" s="3"/>
      <c r="K3163" s="3"/>
      <c r="L3163" s="3"/>
      <c r="M3163" s="13"/>
      <c r="N3163" s="3"/>
      <c r="O3163" s="3"/>
      <c r="P3163" s="166"/>
      <c r="Q3163" s="166"/>
      <c r="R3163" s="173"/>
      <c r="S3163" s="167"/>
      <c r="T3163" s="167"/>
      <c r="U3163" s="167"/>
      <c r="V3163" s="173"/>
    </row>
    <row r="3164" spans="1:22" ht="33.75" customHeight="1">
      <c r="A3164" s="15"/>
      <c r="B3164" s="7"/>
      <c r="C3164" s="4"/>
      <c r="D3164" s="5"/>
      <c r="E3164" s="176" t="str">
        <f t="shared" si="139"/>
        <v/>
      </c>
      <c r="F3164" s="181"/>
      <c r="G3164" s="181"/>
      <c r="H3164" s="6"/>
      <c r="I3164" s="2"/>
      <c r="J3164" s="3"/>
      <c r="K3164" s="3"/>
      <c r="L3164" s="3"/>
      <c r="M3164" s="13"/>
      <c r="N3164" s="3"/>
      <c r="O3164" s="3"/>
      <c r="P3164" s="166"/>
      <c r="Q3164" s="166"/>
      <c r="R3164" s="173"/>
      <c r="S3164" s="167"/>
      <c r="T3164" s="167"/>
      <c r="U3164" s="167"/>
      <c r="V3164" s="173"/>
    </row>
    <row r="3165" spans="1:22" ht="33.75" customHeight="1">
      <c r="A3165" s="15"/>
      <c r="B3165" s="7"/>
      <c r="C3165" s="4"/>
      <c r="D3165" s="5"/>
      <c r="E3165" s="176" t="str">
        <f t="shared" si="139"/>
        <v/>
      </c>
      <c r="F3165" s="181"/>
      <c r="G3165" s="181"/>
      <c r="H3165" s="6"/>
      <c r="I3165" s="2"/>
      <c r="J3165" s="3"/>
      <c r="K3165" s="3"/>
      <c r="L3165" s="3"/>
      <c r="M3165" s="13"/>
      <c r="N3165" s="3"/>
      <c r="O3165" s="3"/>
      <c r="P3165" s="166"/>
      <c r="Q3165" s="166"/>
      <c r="R3165" s="173"/>
      <c r="S3165" s="167"/>
      <c r="T3165" s="167"/>
      <c r="U3165" s="167"/>
      <c r="V3165" s="173"/>
    </row>
    <row r="3166" spans="1:22" ht="33.75" customHeight="1">
      <c r="A3166" s="15"/>
      <c r="B3166" s="7"/>
      <c r="C3166" s="4"/>
      <c r="D3166" s="5"/>
      <c r="E3166" s="176" t="str">
        <f t="shared" si="139"/>
        <v/>
      </c>
      <c r="F3166" s="181"/>
      <c r="G3166" s="181"/>
      <c r="H3166" s="6"/>
      <c r="I3166" s="2"/>
      <c r="J3166" s="3"/>
      <c r="K3166" s="3"/>
      <c r="L3166" s="3"/>
      <c r="M3166" s="13"/>
      <c r="N3166" s="3"/>
      <c r="O3166" s="3"/>
      <c r="P3166" s="166"/>
      <c r="Q3166" s="166"/>
      <c r="R3166" s="173"/>
      <c r="S3166" s="167"/>
      <c r="T3166" s="167"/>
      <c r="U3166" s="167"/>
      <c r="V3166" s="173"/>
    </row>
    <row r="3167" spans="1:22" ht="33.75" customHeight="1">
      <c r="A3167" s="15"/>
      <c r="B3167" s="7"/>
      <c r="C3167" s="4"/>
      <c r="D3167" s="5"/>
      <c r="E3167" s="176" t="str">
        <f t="shared" si="139"/>
        <v/>
      </c>
      <c r="F3167" s="181"/>
      <c r="G3167" s="181"/>
      <c r="H3167" s="6"/>
      <c r="I3167" s="2"/>
      <c r="J3167" s="3"/>
      <c r="K3167" s="3"/>
      <c r="L3167" s="3"/>
      <c r="M3167" s="13"/>
      <c r="N3167" s="3"/>
      <c r="O3167" s="3"/>
      <c r="P3167" s="166"/>
      <c r="Q3167" s="166"/>
      <c r="R3167" s="173"/>
      <c r="S3167" s="167"/>
      <c r="T3167" s="167"/>
      <c r="U3167" s="167"/>
      <c r="V3167" s="173"/>
    </row>
    <row r="3168" spans="1:22" ht="33.75" customHeight="1">
      <c r="A3168" s="15"/>
      <c r="B3168" s="7"/>
      <c r="C3168" s="4"/>
      <c r="D3168" s="5"/>
      <c r="E3168" s="176" t="str">
        <f t="shared" si="139"/>
        <v/>
      </c>
      <c r="F3168" s="181"/>
      <c r="G3168" s="181"/>
      <c r="H3168" s="6"/>
      <c r="I3168" s="2"/>
      <c r="J3168" s="3"/>
      <c r="K3168" s="3"/>
      <c r="L3168" s="3"/>
      <c r="M3168" s="13"/>
      <c r="N3168" s="3"/>
      <c r="O3168" s="3"/>
      <c r="P3168" s="166"/>
      <c r="Q3168" s="166"/>
      <c r="R3168" s="173"/>
      <c r="S3168" s="167"/>
      <c r="T3168" s="167"/>
      <c r="U3168" s="167"/>
      <c r="V3168" s="173"/>
    </row>
    <row r="3169" spans="1:22" ht="33.75" customHeight="1">
      <c r="A3169" s="15"/>
      <c r="B3169" s="7"/>
      <c r="C3169" s="4"/>
      <c r="D3169" s="5"/>
      <c r="E3169" s="176" t="str">
        <f t="shared" si="139"/>
        <v/>
      </c>
      <c r="F3169" s="181"/>
      <c r="G3169" s="181"/>
      <c r="H3169" s="6"/>
      <c r="I3169" s="2"/>
      <c r="J3169" s="3"/>
      <c r="K3169" s="3"/>
      <c r="L3169" s="3"/>
      <c r="M3169" s="13"/>
      <c r="N3169" s="3"/>
      <c r="O3169" s="3"/>
      <c r="P3169" s="166"/>
      <c r="Q3169" s="166"/>
      <c r="R3169" s="173"/>
      <c r="S3169" s="167"/>
      <c r="T3169" s="167"/>
      <c r="U3169" s="167"/>
      <c r="V3169" s="173"/>
    </row>
    <row r="3170" spans="1:22" ht="33.75" customHeight="1">
      <c r="A3170" s="15"/>
      <c r="B3170" s="7"/>
      <c r="C3170" s="4"/>
      <c r="D3170" s="5"/>
      <c r="E3170" s="176" t="str">
        <f t="shared" si="139"/>
        <v/>
      </c>
      <c r="F3170" s="181"/>
      <c r="G3170" s="181"/>
      <c r="H3170" s="6"/>
      <c r="I3170" s="2"/>
      <c r="J3170" s="3"/>
      <c r="K3170" s="3"/>
      <c r="L3170" s="3"/>
      <c r="M3170" s="13"/>
      <c r="N3170" s="3"/>
      <c r="O3170" s="3"/>
      <c r="P3170" s="166"/>
      <c r="Q3170" s="166"/>
      <c r="R3170" s="173"/>
      <c r="S3170" s="167"/>
      <c r="T3170" s="167"/>
      <c r="U3170" s="167"/>
      <c r="V3170" s="173"/>
    </row>
    <row r="3171" spans="1:22" ht="33.75" customHeight="1">
      <c r="A3171" s="15"/>
      <c r="B3171" s="7"/>
      <c r="C3171" s="4"/>
      <c r="D3171" s="5"/>
      <c r="E3171" s="176" t="str">
        <f t="shared" si="139"/>
        <v/>
      </c>
      <c r="F3171" s="181"/>
      <c r="G3171" s="181"/>
      <c r="H3171" s="6"/>
      <c r="I3171" s="2"/>
      <c r="J3171" s="3"/>
      <c r="K3171" s="3"/>
      <c r="L3171" s="3"/>
      <c r="M3171" s="13"/>
      <c r="N3171" s="3"/>
      <c r="O3171" s="3"/>
      <c r="P3171" s="166"/>
      <c r="Q3171" s="166"/>
      <c r="R3171" s="173"/>
      <c r="S3171" s="167"/>
      <c r="T3171" s="167"/>
      <c r="U3171" s="167"/>
      <c r="V3171" s="173"/>
    </row>
    <row r="3172" spans="1:22" ht="33.75" customHeight="1">
      <c r="A3172" s="15"/>
      <c r="B3172" s="7"/>
      <c r="C3172" s="4"/>
      <c r="D3172" s="5"/>
      <c r="E3172" s="176" t="str">
        <f t="shared" si="139"/>
        <v/>
      </c>
      <c r="F3172" s="181"/>
      <c r="G3172" s="181"/>
      <c r="H3172" s="6"/>
      <c r="I3172" s="2"/>
      <c r="J3172" s="3"/>
      <c r="K3172" s="3"/>
      <c r="L3172" s="3"/>
      <c r="M3172" s="13"/>
      <c r="N3172" s="3"/>
      <c r="O3172" s="3"/>
      <c r="P3172" s="166"/>
      <c r="Q3172" s="166"/>
      <c r="R3172" s="173"/>
      <c r="S3172" s="167"/>
      <c r="T3172" s="167"/>
      <c r="U3172" s="167"/>
      <c r="V3172" s="173"/>
    </row>
    <row r="3173" spans="1:22" ht="33.75" customHeight="1">
      <c r="A3173" s="15"/>
      <c r="B3173" s="7"/>
      <c r="C3173" s="4"/>
      <c r="D3173" s="5"/>
      <c r="E3173" s="176" t="str">
        <f t="shared" si="139"/>
        <v/>
      </c>
      <c r="F3173" s="181"/>
      <c r="G3173" s="181"/>
      <c r="H3173" s="6"/>
      <c r="I3173" s="2"/>
      <c r="J3173" s="3"/>
      <c r="K3173" s="3"/>
      <c r="L3173" s="3"/>
      <c r="M3173" s="13"/>
      <c r="N3173" s="3"/>
      <c r="O3173" s="3"/>
      <c r="P3173" s="166"/>
      <c r="Q3173" s="166"/>
      <c r="R3173" s="173"/>
      <c r="S3173" s="167"/>
      <c r="T3173" s="167"/>
      <c r="U3173" s="167"/>
      <c r="V3173" s="173"/>
    </row>
    <row r="3174" spans="1:22" ht="33.75" customHeight="1">
      <c r="A3174" s="15"/>
      <c r="B3174" s="7"/>
      <c r="C3174" s="4"/>
      <c r="D3174" s="5"/>
      <c r="E3174" s="176" t="str">
        <f t="shared" si="139"/>
        <v/>
      </c>
      <c r="F3174" s="181"/>
      <c r="G3174" s="181"/>
      <c r="H3174" s="6"/>
      <c r="I3174" s="2"/>
      <c r="J3174" s="3"/>
      <c r="K3174" s="3"/>
      <c r="L3174" s="3"/>
      <c r="M3174" s="13"/>
      <c r="N3174" s="3"/>
      <c r="O3174" s="3"/>
      <c r="P3174" s="166"/>
      <c r="Q3174" s="166"/>
      <c r="R3174" s="173"/>
      <c r="S3174" s="167"/>
      <c r="T3174" s="167"/>
      <c r="U3174" s="167"/>
      <c r="V3174" s="173"/>
    </row>
    <row r="3175" spans="1:22" ht="33.75" customHeight="1">
      <c r="A3175" s="15"/>
      <c r="B3175" s="7"/>
      <c r="C3175" s="4"/>
      <c r="D3175" s="5"/>
      <c r="E3175" s="176" t="str">
        <f t="shared" si="139"/>
        <v/>
      </c>
      <c r="F3175" s="181"/>
      <c r="G3175" s="181"/>
      <c r="H3175" s="6"/>
      <c r="I3175" s="2"/>
      <c r="J3175" s="3"/>
      <c r="K3175" s="3"/>
      <c r="L3175" s="3"/>
      <c r="M3175" s="13"/>
      <c r="N3175" s="3"/>
      <c r="O3175" s="3"/>
      <c r="P3175" s="166"/>
      <c r="Q3175" s="166"/>
      <c r="R3175" s="173"/>
      <c r="S3175" s="167"/>
      <c r="T3175" s="167"/>
      <c r="U3175" s="167"/>
      <c r="V3175" s="173"/>
    </row>
    <row r="3176" spans="1:22" ht="33.75" customHeight="1">
      <c r="A3176" s="15"/>
      <c r="B3176" s="7"/>
      <c r="C3176" s="4"/>
      <c r="D3176" s="5"/>
      <c r="E3176" s="176" t="str">
        <f t="shared" si="139"/>
        <v/>
      </c>
      <c r="F3176" s="181"/>
      <c r="G3176" s="181"/>
      <c r="H3176" s="6"/>
      <c r="I3176" s="2"/>
      <c r="J3176" s="3"/>
      <c r="K3176" s="3"/>
      <c r="L3176" s="3"/>
      <c r="M3176" s="13"/>
      <c r="N3176" s="3"/>
      <c r="O3176" s="3"/>
      <c r="P3176" s="166"/>
      <c r="Q3176" s="166"/>
      <c r="R3176" s="173"/>
      <c r="S3176" s="167"/>
      <c r="T3176" s="167"/>
      <c r="U3176" s="167"/>
      <c r="V3176" s="173"/>
    </row>
    <row r="3177" spans="1:22" ht="33.75" customHeight="1">
      <c r="A3177" s="15"/>
      <c r="B3177" s="7"/>
      <c r="C3177" s="4"/>
      <c r="D3177" s="5"/>
      <c r="E3177" s="176" t="str">
        <f t="shared" si="139"/>
        <v/>
      </c>
      <c r="F3177" s="181"/>
      <c r="G3177" s="181"/>
      <c r="H3177" s="6"/>
      <c r="I3177" s="2"/>
      <c r="J3177" s="3"/>
      <c r="K3177" s="3"/>
      <c r="L3177" s="3"/>
      <c r="M3177" s="13"/>
      <c r="N3177" s="3"/>
      <c r="O3177" s="3"/>
      <c r="P3177" s="166"/>
      <c r="Q3177" s="166"/>
      <c r="R3177" s="173"/>
      <c r="S3177" s="167"/>
      <c r="T3177" s="167"/>
      <c r="U3177" s="167"/>
      <c r="V3177" s="173"/>
    </row>
    <row r="3178" spans="1:22" ht="33.75" customHeight="1">
      <c r="A3178" s="15"/>
      <c r="B3178" s="7"/>
      <c r="C3178" s="4"/>
      <c r="D3178" s="5"/>
      <c r="E3178" s="176" t="str">
        <f t="shared" si="139"/>
        <v/>
      </c>
      <c r="F3178" s="181"/>
      <c r="G3178" s="181"/>
      <c r="H3178" s="6"/>
      <c r="I3178" s="2"/>
      <c r="J3178" s="3"/>
      <c r="K3178" s="3"/>
      <c r="L3178" s="3"/>
      <c r="M3178" s="13"/>
      <c r="N3178" s="3"/>
      <c r="O3178" s="3"/>
      <c r="P3178" s="166"/>
      <c r="Q3178" s="166"/>
      <c r="R3178" s="173"/>
      <c r="S3178" s="167"/>
      <c r="T3178" s="167"/>
      <c r="U3178" s="167"/>
      <c r="V3178" s="173"/>
    </row>
    <row r="3179" spans="1:22" ht="33.75" customHeight="1">
      <c r="A3179" s="15"/>
      <c r="B3179" s="7"/>
      <c r="C3179" s="4"/>
      <c r="D3179" s="5"/>
      <c r="E3179" s="176" t="str">
        <f t="shared" si="139"/>
        <v/>
      </c>
      <c r="F3179" s="181"/>
      <c r="G3179" s="181"/>
      <c r="H3179" s="6"/>
      <c r="I3179" s="2"/>
      <c r="J3179" s="3"/>
      <c r="K3179" s="3"/>
      <c r="L3179" s="3"/>
      <c r="M3179" s="13"/>
      <c r="N3179" s="3"/>
      <c r="O3179" s="3"/>
      <c r="P3179" s="166"/>
      <c r="Q3179" s="166"/>
      <c r="R3179" s="173"/>
      <c r="S3179" s="167"/>
      <c r="T3179" s="167"/>
      <c r="U3179" s="167"/>
      <c r="V3179" s="173"/>
    </row>
    <row r="3180" spans="1:22" ht="33.75" customHeight="1">
      <c r="A3180" s="15"/>
      <c r="B3180" s="7"/>
      <c r="C3180" s="4"/>
      <c r="D3180" s="5"/>
      <c r="E3180" s="176" t="str">
        <f t="shared" si="139"/>
        <v/>
      </c>
      <c r="F3180" s="181"/>
      <c r="G3180" s="181"/>
      <c r="H3180" s="6"/>
      <c r="I3180" s="2"/>
      <c r="J3180" s="3"/>
      <c r="K3180" s="3"/>
      <c r="L3180" s="3"/>
      <c r="M3180" s="13"/>
      <c r="N3180" s="3"/>
      <c r="O3180" s="3"/>
      <c r="P3180" s="166"/>
      <c r="Q3180" s="166"/>
      <c r="R3180" s="173"/>
      <c r="S3180" s="167"/>
      <c r="T3180" s="167"/>
      <c r="U3180" s="167"/>
      <c r="V3180" s="173"/>
    </row>
    <row r="3181" spans="1:22" ht="33.75" customHeight="1">
      <c r="A3181" s="15"/>
      <c r="B3181" s="7"/>
      <c r="C3181" s="4"/>
      <c r="D3181" s="5"/>
      <c r="E3181" s="176" t="str">
        <f t="shared" si="139"/>
        <v/>
      </c>
      <c r="F3181" s="181"/>
      <c r="G3181" s="181"/>
      <c r="H3181" s="6"/>
      <c r="I3181" s="2"/>
      <c r="J3181" s="3"/>
      <c r="K3181" s="3"/>
      <c r="L3181" s="3"/>
      <c r="M3181" s="13"/>
      <c r="N3181" s="3"/>
      <c r="O3181" s="3"/>
      <c r="P3181" s="166"/>
      <c r="Q3181" s="166"/>
      <c r="R3181" s="173"/>
      <c r="S3181" s="167"/>
      <c r="T3181" s="167"/>
      <c r="U3181" s="167"/>
      <c r="V3181" s="173"/>
    </row>
    <row r="3182" spans="1:22" ht="33.75" customHeight="1">
      <c r="A3182" s="15"/>
      <c r="B3182" s="7"/>
      <c r="C3182" s="4"/>
      <c r="D3182" s="5"/>
      <c r="E3182" s="176" t="str">
        <f t="shared" si="139"/>
        <v/>
      </c>
      <c r="F3182" s="181"/>
      <c r="G3182" s="181"/>
      <c r="H3182" s="6"/>
      <c r="I3182" s="2"/>
      <c r="J3182" s="3"/>
      <c r="K3182" s="3"/>
      <c r="L3182" s="3"/>
      <c r="M3182" s="13"/>
      <c r="N3182" s="3"/>
      <c r="O3182" s="3"/>
      <c r="P3182" s="166"/>
      <c r="Q3182" s="166"/>
      <c r="R3182" s="173"/>
      <c r="S3182" s="167"/>
      <c r="T3182" s="167"/>
      <c r="U3182" s="167"/>
      <c r="V3182" s="173"/>
    </row>
    <row r="3183" spans="1:22" ht="33.75" customHeight="1">
      <c r="A3183" s="15"/>
      <c r="B3183" s="7"/>
      <c r="C3183" s="4"/>
      <c r="D3183" s="5"/>
      <c r="E3183" s="176" t="str">
        <f t="shared" si="139"/>
        <v/>
      </c>
      <c r="F3183" s="181"/>
      <c r="G3183" s="181"/>
      <c r="H3183" s="6"/>
      <c r="I3183" s="2"/>
      <c r="J3183" s="3"/>
      <c r="K3183" s="3"/>
      <c r="L3183" s="3"/>
      <c r="M3183" s="13"/>
      <c r="N3183" s="3"/>
      <c r="O3183" s="3"/>
      <c r="P3183" s="166"/>
      <c r="Q3183" s="166"/>
      <c r="R3183" s="173"/>
      <c r="S3183" s="167"/>
      <c r="T3183" s="167"/>
      <c r="U3183" s="167"/>
      <c r="V3183" s="173"/>
    </row>
    <row r="3184" spans="1:22" ht="33.75" customHeight="1">
      <c r="A3184" s="15"/>
      <c r="B3184" s="7"/>
      <c r="C3184" s="4"/>
      <c r="D3184" s="5"/>
      <c r="E3184" s="176" t="str">
        <f t="shared" si="139"/>
        <v/>
      </c>
      <c r="F3184" s="181"/>
      <c r="G3184" s="181"/>
      <c r="H3184" s="6"/>
      <c r="I3184" s="2"/>
      <c r="J3184" s="3"/>
      <c r="K3184" s="3"/>
      <c r="L3184" s="3"/>
      <c r="M3184" s="13"/>
      <c r="N3184" s="3"/>
      <c r="O3184" s="3"/>
      <c r="P3184" s="166"/>
      <c r="Q3184" s="166"/>
      <c r="R3184" s="173"/>
      <c r="S3184" s="167"/>
      <c r="T3184" s="167"/>
      <c r="U3184" s="167"/>
      <c r="V3184" s="173"/>
    </row>
    <row r="3185" spans="1:22" ht="33.75" customHeight="1">
      <c r="A3185" s="15"/>
      <c r="B3185" s="7"/>
      <c r="C3185" s="4"/>
      <c r="D3185" s="5"/>
      <c r="E3185" s="176" t="str">
        <f t="shared" si="139"/>
        <v/>
      </c>
      <c r="F3185" s="181"/>
      <c r="G3185" s="181"/>
      <c r="H3185" s="6"/>
      <c r="I3185" s="2"/>
      <c r="J3185" s="3"/>
      <c r="K3185" s="3"/>
      <c r="L3185" s="3"/>
      <c r="M3185" s="13"/>
      <c r="N3185" s="3"/>
      <c r="O3185" s="3"/>
      <c r="P3185" s="166"/>
      <c r="Q3185" s="166"/>
      <c r="R3185" s="173"/>
      <c r="S3185" s="167"/>
      <c r="T3185" s="167"/>
      <c r="U3185" s="167"/>
      <c r="V3185" s="173"/>
    </row>
    <row r="3186" spans="1:22" ht="33.75" customHeight="1">
      <c r="A3186" s="15"/>
      <c r="B3186" s="7"/>
      <c r="C3186" s="4"/>
      <c r="D3186" s="5"/>
      <c r="E3186" s="176" t="str">
        <f t="shared" si="139"/>
        <v/>
      </c>
      <c r="F3186" s="181"/>
      <c r="G3186" s="181"/>
      <c r="H3186" s="6"/>
      <c r="I3186" s="2"/>
      <c r="J3186" s="3"/>
      <c r="K3186" s="3"/>
      <c r="L3186" s="3"/>
      <c r="M3186" s="13"/>
      <c r="N3186" s="3"/>
      <c r="O3186" s="3"/>
      <c r="P3186" s="166"/>
      <c r="Q3186" s="166"/>
      <c r="R3186" s="173"/>
      <c r="S3186" s="167"/>
      <c r="T3186" s="167"/>
      <c r="U3186" s="167"/>
      <c r="V3186" s="173"/>
    </row>
    <row r="3187" spans="1:22" ht="33.75" customHeight="1">
      <c r="A3187" s="15"/>
      <c r="B3187" s="7"/>
      <c r="C3187" s="4"/>
      <c r="D3187" s="5"/>
      <c r="E3187" s="176" t="str">
        <f t="shared" si="139"/>
        <v/>
      </c>
      <c r="F3187" s="181"/>
      <c r="G3187" s="181"/>
      <c r="H3187" s="6"/>
      <c r="I3187" s="2"/>
      <c r="J3187" s="3"/>
      <c r="K3187" s="3"/>
      <c r="L3187" s="3"/>
      <c r="M3187" s="13"/>
      <c r="N3187" s="3"/>
      <c r="O3187" s="3"/>
      <c r="P3187" s="166"/>
      <c r="Q3187" s="166"/>
      <c r="R3187" s="173"/>
      <c r="S3187" s="167"/>
      <c r="T3187" s="167"/>
      <c r="U3187" s="167"/>
      <c r="V3187" s="173"/>
    </row>
    <row r="3188" spans="1:22" ht="33.75" customHeight="1">
      <c r="A3188" s="15"/>
      <c r="B3188" s="7"/>
      <c r="C3188" s="4"/>
      <c r="D3188" s="5"/>
      <c r="E3188" s="176" t="str">
        <f t="shared" si="139"/>
        <v/>
      </c>
      <c r="F3188" s="181"/>
      <c r="G3188" s="181"/>
      <c r="H3188" s="6"/>
      <c r="I3188" s="2"/>
      <c r="J3188" s="3"/>
      <c r="K3188" s="3"/>
      <c r="L3188" s="3"/>
      <c r="M3188" s="13"/>
      <c r="N3188" s="3"/>
      <c r="O3188" s="3"/>
      <c r="P3188" s="166"/>
      <c r="Q3188" s="166"/>
      <c r="R3188" s="173"/>
      <c r="S3188" s="167"/>
      <c r="T3188" s="167"/>
      <c r="U3188" s="167"/>
      <c r="V3188" s="173"/>
    </row>
    <row r="3189" spans="1:22" ht="33.75" customHeight="1">
      <c r="A3189" s="15"/>
      <c r="B3189" s="7"/>
      <c r="C3189" s="4"/>
      <c r="D3189" s="5"/>
      <c r="E3189" s="176" t="str">
        <f t="shared" si="139"/>
        <v/>
      </c>
      <c r="F3189" s="181"/>
      <c r="G3189" s="181"/>
      <c r="H3189" s="6"/>
      <c r="I3189" s="2"/>
      <c r="J3189" s="3"/>
      <c r="K3189" s="3"/>
      <c r="L3189" s="3"/>
      <c r="M3189" s="13"/>
      <c r="N3189" s="3"/>
      <c r="O3189" s="3"/>
      <c r="P3189" s="166"/>
      <c r="Q3189" s="166"/>
      <c r="R3189" s="173"/>
      <c r="S3189" s="167"/>
      <c r="T3189" s="167"/>
      <c r="U3189" s="167"/>
      <c r="V3189" s="173"/>
    </row>
    <row r="3190" spans="1:22" ht="33.75" customHeight="1">
      <c r="A3190" s="15"/>
      <c r="B3190" s="7"/>
      <c r="C3190" s="4"/>
      <c r="D3190" s="5"/>
      <c r="E3190" s="176" t="str">
        <f t="shared" si="139"/>
        <v/>
      </c>
      <c r="F3190" s="181"/>
      <c r="G3190" s="181"/>
      <c r="H3190" s="6"/>
      <c r="I3190" s="2"/>
      <c r="J3190" s="3"/>
      <c r="K3190" s="3"/>
      <c r="L3190" s="3"/>
      <c r="M3190" s="13"/>
      <c r="N3190" s="3"/>
      <c r="O3190" s="3"/>
      <c r="P3190" s="166"/>
      <c r="Q3190" s="166"/>
      <c r="R3190" s="173"/>
      <c r="S3190" s="167"/>
      <c r="T3190" s="167"/>
      <c r="U3190" s="167"/>
      <c r="V3190" s="173"/>
    </row>
    <row r="3191" spans="1:22" ht="33.75" customHeight="1">
      <c r="A3191" s="15"/>
      <c r="B3191" s="7"/>
      <c r="C3191" s="4"/>
      <c r="D3191" s="5"/>
      <c r="E3191" s="176" t="str">
        <f t="shared" si="139"/>
        <v/>
      </c>
      <c r="F3191" s="181"/>
      <c r="G3191" s="181"/>
      <c r="H3191" s="6"/>
      <c r="I3191" s="2"/>
      <c r="J3191" s="3"/>
      <c r="K3191" s="3"/>
      <c r="L3191" s="3"/>
      <c r="M3191" s="13"/>
      <c r="N3191" s="3"/>
      <c r="O3191" s="3"/>
      <c r="P3191" s="166"/>
      <c r="Q3191" s="166"/>
      <c r="R3191" s="173"/>
      <c r="S3191" s="167"/>
      <c r="T3191" s="167"/>
      <c r="U3191" s="167"/>
      <c r="V3191" s="173"/>
    </row>
    <row r="3192" spans="1:22" ht="33.75" customHeight="1">
      <c r="A3192" s="15"/>
      <c r="B3192" s="7"/>
      <c r="C3192" s="4"/>
      <c r="D3192" s="5"/>
      <c r="E3192" s="176" t="str">
        <f t="shared" si="139"/>
        <v/>
      </c>
      <c r="F3192" s="181"/>
      <c r="G3192" s="181"/>
      <c r="H3192" s="6"/>
      <c r="I3192" s="2"/>
      <c r="J3192" s="3"/>
      <c r="K3192" s="3"/>
      <c r="L3192" s="3"/>
      <c r="M3192" s="13"/>
      <c r="N3192" s="3"/>
      <c r="O3192" s="3"/>
      <c r="P3192" s="166"/>
      <c r="Q3192" s="166"/>
      <c r="R3192" s="173"/>
      <c r="S3192" s="167"/>
      <c r="T3192" s="167"/>
      <c r="U3192" s="167"/>
      <c r="V3192" s="173"/>
    </row>
    <row r="3193" spans="1:22" ht="33.75" customHeight="1">
      <c r="A3193" s="15"/>
      <c r="B3193" s="7"/>
      <c r="C3193" s="4"/>
      <c r="D3193" s="5"/>
      <c r="E3193" s="176" t="str">
        <f t="shared" si="139"/>
        <v/>
      </c>
      <c r="F3193" s="181"/>
      <c r="G3193" s="181"/>
      <c r="H3193" s="6"/>
      <c r="I3193" s="2"/>
      <c r="J3193" s="3"/>
      <c r="K3193" s="3"/>
      <c r="L3193" s="3"/>
      <c r="M3193" s="13"/>
      <c r="N3193" s="3"/>
      <c r="O3193" s="3"/>
      <c r="P3193" s="166"/>
      <c r="Q3193" s="166"/>
      <c r="R3193" s="173"/>
      <c r="S3193" s="167"/>
      <c r="T3193" s="167"/>
      <c r="U3193" s="167"/>
      <c r="V3193" s="173"/>
    </row>
    <row r="3194" spans="1:22" ht="33.75" customHeight="1">
      <c r="A3194" s="15"/>
      <c r="B3194" s="7"/>
      <c r="C3194" s="4"/>
      <c r="D3194" s="5"/>
      <c r="E3194" s="176" t="str">
        <f t="shared" ref="E3194:E3257" si="140">TRIM(B3194)</f>
        <v/>
      </c>
      <c r="F3194" s="181"/>
      <c r="G3194" s="181"/>
      <c r="H3194" s="6"/>
      <c r="I3194" s="2"/>
      <c r="J3194" s="3"/>
      <c r="K3194" s="3"/>
      <c r="L3194" s="3"/>
      <c r="M3194" s="13"/>
      <c r="N3194" s="3"/>
      <c r="O3194" s="3"/>
      <c r="P3194" s="166"/>
      <c r="Q3194" s="166"/>
      <c r="R3194" s="173"/>
      <c r="S3194" s="167"/>
      <c r="T3194" s="167"/>
      <c r="U3194" s="167"/>
      <c r="V3194" s="173"/>
    </row>
    <row r="3195" spans="1:22" ht="33.75" customHeight="1">
      <c r="A3195" s="15"/>
      <c r="B3195" s="7"/>
      <c r="C3195" s="4"/>
      <c r="D3195" s="5"/>
      <c r="E3195" s="176" t="str">
        <f t="shared" si="140"/>
        <v/>
      </c>
      <c r="F3195" s="181"/>
      <c r="G3195" s="181"/>
      <c r="H3195" s="6"/>
      <c r="I3195" s="2"/>
      <c r="J3195" s="3"/>
      <c r="K3195" s="3"/>
      <c r="L3195" s="3"/>
      <c r="M3195" s="13"/>
      <c r="N3195" s="3"/>
      <c r="O3195" s="3"/>
      <c r="P3195" s="166"/>
      <c r="Q3195" s="166"/>
      <c r="R3195" s="173"/>
      <c r="S3195" s="167"/>
      <c r="T3195" s="167"/>
      <c r="U3195" s="167"/>
      <c r="V3195" s="173"/>
    </row>
    <row r="3196" spans="1:22" ht="33.75" customHeight="1">
      <c r="A3196" s="15"/>
      <c r="B3196" s="7"/>
      <c r="C3196" s="4"/>
      <c r="D3196" s="5"/>
      <c r="E3196" s="176" t="str">
        <f t="shared" si="140"/>
        <v/>
      </c>
      <c r="F3196" s="181"/>
      <c r="G3196" s="181"/>
      <c r="H3196" s="6"/>
      <c r="I3196" s="2"/>
      <c r="J3196" s="3"/>
      <c r="K3196" s="3"/>
      <c r="L3196" s="3"/>
      <c r="M3196" s="13"/>
      <c r="N3196" s="3"/>
      <c r="O3196" s="3"/>
      <c r="P3196" s="166"/>
      <c r="Q3196" s="166"/>
      <c r="R3196" s="173"/>
      <c r="S3196" s="167"/>
      <c r="T3196" s="167"/>
      <c r="U3196" s="167"/>
      <c r="V3196" s="173"/>
    </row>
    <row r="3197" spans="1:22" ht="33.75" customHeight="1">
      <c r="A3197" s="15"/>
      <c r="B3197" s="7"/>
      <c r="C3197" s="4"/>
      <c r="D3197" s="5"/>
      <c r="E3197" s="176" t="str">
        <f t="shared" si="140"/>
        <v/>
      </c>
      <c r="F3197" s="181"/>
      <c r="G3197" s="181"/>
      <c r="H3197" s="6"/>
      <c r="I3197" s="2"/>
      <c r="J3197" s="3"/>
      <c r="K3197" s="3"/>
      <c r="L3197" s="3"/>
      <c r="M3197" s="13"/>
      <c r="N3197" s="3"/>
      <c r="O3197" s="3"/>
      <c r="P3197" s="166"/>
      <c r="Q3197" s="166"/>
      <c r="R3197" s="173"/>
      <c r="S3197" s="167"/>
      <c r="T3197" s="167"/>
      <c r="U3197" s="167"/>
      <c r="V3197" s="173"/>
    </row>
    <row r="3198" spans="1:22" ht="33.75" customHeight="1">
      <c r="A3198" s="15"/>
      <c r="B3198" s="7"/>
      <c r="C3198" s="4"/>
      <c r="D3198" s="5"/>
      <c r="E3198" s="176" t="str">
        <f t="shared" si="140"/>
        <v/>
      </c>
      <c r="F3198" s="181"/>
      <c r="G3198" s="181"/>
      <c r="H3198" s="6"/>
      <c r="I3198" s="2"/>
      <c r="J3198" s="3"/>
      <c r="K3198" s="3"/>
      <c r="L3198" s="3"/>
      <c r="M3198" s="13"/>
      <c r="N3198" s="3"/>
      <c r="O3198" s="3"/>
      <c r="P3198" s="166"/>
      <c r="Q3198" s="166"/>
      <c r="R3198" s="173"/>
      <c r="S3198" s="167"/>
      <c r="T3198" s="167"/>
      <c r="U3198" s="167"/>
      <c r="V3198" s="173"/>
    </row>
    <row r="3199" spans="1:22" ht="33.75" customHeight="1">
      <c r="A3199" s="15"/>
      <c r="B3199" s="7"/>
      <c r="C3199" s="4"/>
      <c r="D3199" s="5"/>
      <c r="E3199" s="176" t="str">
        <f t="shared" si="140"/>
        <v/>
      </c>
      <c r="F3199" s="181"/>
      <c r="G3199" s="181"/>
      <c r="H3199" s="6"/>
      <c r="I3199" s="2"/>
      <c r="J3199" s="3"/>
      <c r="K3199" s="3"/>
      <c r="L3199" s="3"/>
      <c r="M3199" s="13"/>
      <c r="N3199" s="3"/>
      <c r="O3199" s="3"/>
      <c r="P3199" s="166"/>
      <c r="Q3199" s="166"/>
      <c r="R3199" s="173"/>
      <c r="S3199" s="167"/>
      <c r="T3199" s="167"/>
      <c r="U3199" s="167"/>
      <c r="V3199" s="173"/>
    </row>
    <row r="3200" spans="1:22" ht="33.75" customHeight="1">
      <c r="A3200" s="15"/>
      <c r="B3200" s="7"/>
      <c r="C3200" s="4"/>
      <c r="D3200" s="5"/>
      <c r="E3200" s="176" t="str">
        <f t="shared" si="140"/>
        <v/>
      </c>
      <c r="F3200" s="181"/>
      <c r="G3200" s="181"/>
      <c r="H3200" s="6"/>
      <c r="I3200" s="2"/>
      <c r="J3200" s="3"/>
      <c r="K3200" s="3"/>
      <c r="L3200" s="3"/>
      <c r="M3200" s="13"/>
      <c r="N3200" s="3"/>
      <c r="O3200" s="3"/>
      <c r="P3200" s="166"/>
      <c r="Q3200" s="166"/>
      <c r="R3200" s="173"/>
      <c r="S3200" s="167"/>
      <c r="T3200" s="167"/>
      <c r="U3200" s="167"/>
      <c r="V3200" s="173"/>
    </row>
    <row r="3201" spans="1:22" ht="33.75" customHeight="1">
      <c r="A3201" s="15"/>
      <c r="B3201" s="7"/>
      <c r="C3201" s="4"/>
      <c r="D3201" s="5"/>
      <c r="E3201" s="176" t="str">
        <f t="shared" si="140"/>
        <v/>
      </c>
      <c r="F3201" s="181"/>
      <c r="G3201" s="181"/>
      <c r="H3201" s="6"/>
      <c r="I3201" s="2"/>
      <c r="J3201" s="3"/>
      <c r="K3201" s="3"/>
      <c r="L3201" s="3"/>
      <c r="M3201" s="13"/>
      <c r="N3201" s="3"/>
      <c r="O3201" s="3"/>
      <c r="P3201" s="166"/>
      <c r="Q3201" s="166"/>
      <c r="R3201" s="173"/>
      <c r="S3201" s="167"/>
      <c r="T3201" s="167"/>
      <c r="U3201" s="167"/>
      <c r="V3201" s="173"/>
    </row>
    <row r="3202" spans="1:22" ht="33.75" customHeight="1">
      <c r="A3202" s="15"/>
      <c r="B3202" s="7"/>
      <c r="C3202" s="4"/>
      <c r="D3202" s="5"/>
      <c r="E3202" s="176" t="str">
        <f t="shared" si="140"/>
        <v/>
      </c>
      <c r="F3202" s="181"/>
      <c r="G3202" s="181"/>
      <c r="H3202" s="6"/>
      <c r="I3202" s="2"/>
      <c r="J3202" s="3"/>
      <c r="K3202" s="3"/>
      <c r="L3202" s="3"/>
      <c r="M3202" s="13"/>
      <c r="N3202" s="3"/>
      <c r="O3202" s="3"/>
      <c r="P3202" s="166"/>
      <c r="Q3202" s="166"/>
      <c r="R3202" s="173"/>
      <c r="S3202" s="167"/>
      <c r="T3202" s="167"/>
      <c r="U3202" s="167"/>
      <c r="V3202" s="173"/>
    </row>
    <row r="3203" spans="1:22" ht="33.75" customHeight="1">
      <c r="A3203" s="15"/>
      <c r="B3203" s="7"/>
      <c r="C3203" s="4"/>
      <c r="D3203" s="5"/>
      <c r="E3203" s="176" t="str">
        <f t="shared" si="140"/>
        <v/>
      </c>
      <c r="F3203" s="181"/>
      <c r="G3203" s="181"/>
      <c r="H3203" s="6"/>
      <c r="I3203" s="2"/>
      <c r="J3203" s="3"/>
      <c r="K3203" s="3"/>
      <c r="L3203" s="3"/>
      <c r="M3203" s="13"/>
      <c r="N3203" s="3"/>
      <c r="O3203" s="3"/>
      <c r="P3203" s="166"/>
      <c r="Q3203" s="166"/>
      <c r="R3203" s="173"/>
      <c r="S3203" s="167"/>
      <c r="T3203" s="167"/>
      <c r="U3203" s="167"/>
      <c r="V3203" s="173"/>
    </row>
    <row r="3204" spans="1:22" ht="33.75" customHeight="1">
      <c r="A3204" s="15"/>
      <c r="B3204" s="7"/>
      <c r="C3204" s="4"/>
      <c r="D3204" s="5"/>
      <c r="E3204" s="176" t="str">
        <f t="shared" si="140"/>
        <v/>
      </c>
      <c r="F3204" s="181"/>
      <c r="G3204" s="181"/>
      <c r="H3204" s="6"/>
      <c r="I3204" s="2"/>
      <c r="J3204" s="3"/>
      <c r="K3204" s="3"/>
      <c r="L3204" s="3"/>
      <c r="M3204" s="13"/>
      <c r="N3204" s="3"/>
      <c r="O3204" s="3"/>
      <c r="P3204" s="166"/>
      <c r="Q3204" s="166"/>
      <c r="R3204" s="173"/>
      <c r="S3204" s="167"/>
      <c r="T3204" s="167"/>
      <c r="U3204" s="167"/>
      <c r="V3204" s="173"/>
    </row>
    <row r="3205" spans="1:22" ht="33.75" customHeight="1">
      <c r="A3205" s="15"/>
      <c r="B3205" s="7"/>
      <c r="C3205" s="4"/>
      <c r="D3205" s="5"/>
      <c r="E3205" s="176" t="str">
        <f t="shared" si="140"/>
        <v/>
      </c>
      <c r="F3205" s="181"/>
      <c r="G3205" s="181"/>
      <c r="H3205" s="6"/>
      <c r="I3205" s="2"/>
      <c r="J3205" s="3"/>
      <c r="K3205" s="3"/>
      <c r="L3205" s="3"/>
      <c r="M3205" s="13"/>
      <c r="N3205" s="3"/>
      <c r="O3205" s="3"/>
      <c r="P3205" s="166"/>
      <c r="Q3205" s="166"/>
      <c r="R3205" s="173"/>
      <c r="S3205" s="167"/>
      <c r="T3205" s="167"/>
      <c r="U3205" s="167"/>
      <c r="V3205" s="173"/>
    </row>
    <row r="3206" spans="1:22" ht="33.75" customHeight="1">
      <c r="A3206" s="15"/>
      <c r="B3206" s="7"/>
      <c r="C3206" s="4"/>
      <c r="D3206" s="5"/>
      <c r="E3206" s="176" t="str">
        <f t="shared" si="140"/>
        <v/>
      </c>
      <c r="F3206" s="181"/>
      <c r="G3206" s="181"/>
      <c r="H3206" s="6"/>
      <c r="I3206" s="2"/>
      <c r="J3206" s="3"/>
      <c r="K3206" s="3"/>
      <c r="L3206" s="3"/>
      <c r="M3206" s="13"/>
      <c r="N3206" s="3"/>
      <c r="O3206" s="3"/>
      <c r="P3206" s="166"/>
      <c r="Q3206" s="166"/>
      <c r="R3206" s="173"/>
      <c r="S3206" s="167"/>
      <c r="T3206" s="167"/>
      <c r="U3206" s="167"/>
      <c r="V3206" s="173"/>
    </row>
    <row r="3207" spans="1:22" ht="33.75" customHeight="1">
      <c r="A3207" s="15"/>
      <c r="B3207" s="7"/>
      <c r="C3207" s="4"/>
      <c r="D3207" s="5"/>
      <c r="E3207" s="176" t="str">
        <f t="shared" si="140"/>
        <v/>
      </c>
      <c r="F3207" s="181"/>
      <c r="G3207" s="181"/>
      <c r="H3207" s="6"/>
      <c r="I3207" s="2"/>
      <c r="J3207" s="3"/>
      <c r="K3207" s="3"/>
      <c r="L3207" s="3"/>
      <c r="M3207" s="13"/>
      <c r="N3207" s="3"/>
      <c r="O3207" s="3"/>
      <c r="P3207" s="166"/>
      <c r="Q3207" s="166"/>
      <c r="R3207" s="173"/>
      <c r="S3207" s="167"/>
      <c r="T3207" s="167"/>
      <c r="U3207" s="167"/>
      <c r="V3207" s="173"/>
    </row>
    <row r="3208" spans="1:22" ht="33.75" customHeight="1">
      <c r="A3208" s="15"/>
      <c r="B3208" s="7"/>
      <c r="C3208" s="4"/>
      <c r="D3208" s="5"/>
      <c r="E3208" s="176" t="str">
        <f t="shared" si="140"/>
        <v/>
      </c>
      <c r="F3208" s="181"/>
      <c r="G3208" s="181"/>
      <c r="H3208" s="6"/>
      <c r="I3208" s="2"/>
      <c r="J3208" s="3"/>
      <c r="K3208" s="3"/>
      <c r="L3208" s="3"/>
      <c r="M3208" s="13"/>
      <c r="N3208" s="3"/>
      <c r="O3208" s="3"/>
      <c r="P3208" s="166"/>
      <c r="Q3208" s="166"/>
      <c r="R3208" s="173"/>
      <c r="S3208" s="167"/>
      <c r="T3208" s="167"/>
      <c r="U3208" s="167"/>
      <c r="V3208" s="173"/>
    </row>
    <row r="3209" spans="1:22" ht="33.75" customHeight="1">
      <c r="A3209" s="15"/>
      <c r="B3209" s="7"/>
      <c r="C3209" s="4"/>
      <c r="D3209" s="5"/>
      <c r="E3209" s="176" t="str">
        <f t="shared" si="140"/>
        <v/>
      </c>
      <c r="F3209" s="181"/>
      <c r="G3209" s="181"/>
      <c r="H3209" s="6"/>
      <c r="I3209" s="2"/>
      <c r="J3209" s="3"/>
      <c r="K3209" s="3"/>
      <c r="L3209" s="3"/>
      <c r="M3209" s="13"/>
      <c r="N3209" s="3"/>
      <c r="O3209" s="3"/>
      <c r="P3209" s="166"/>
      <c r="Q3209" s="166"/>
      <c r="R3209" s="173"/>
      <c r="S3209" s="167"/>
      <c r="T3209" s="167"/>
      <c r="U3209" s="167"/>
      <c r="V3209" s="173"/>
    </row>
    <row r="3210" spans="1:22" ht="33.75" customHeight="1">
      <c r="A3210" s="15"/>
      <c r="B3210" s="7"/>
      <c r="C3210" s="4"/>
      <c r="D3210" s="5"/>
      <c r="E3210" s="176" t="str">
        <f t="shared" si="140"/>
        <v/>
      </c>
      <c r="F3210" s="181"/>
      <c r="G3210" s="181"/>
      <c r="H3210" s="6"/>
      <c r="I3210" s="2"/>
      <c r="J3210" s="3"/>
      <c r="K3210" s="3"/>
      <c r="L3210" s="3"/>
      <c r="M3210" s="13"/>
      <c r="N3210" s="3"/>
      <c r="O3210" s="3"/>
      <c r="P3210" s="166"/>
      <c r="Q3210" s="166"/>
      <c r="R3210" s="173"/>
      <c r="S3210" s="167"/>
      <c r="T3210" s="167"/>
      <c r="U3210" s="167"/>
      <c r="V3210" s="173"/>
    </row>
    <row r="3211" spans="1:22" ht="33.75" customHeight="1">
      <c r="A3211" s="15"/>
      <c r="B3211" s="7"/>
      <c r="C3211" s="4"/>
      <c r="D3211" s="5"/>
      <c r="E3211" s="176" t="str">
        <f t="shared" si="140"/>
        <v/>
      </c>
      <c r="F3211" s="181"/>
      <c r="G3211" s="181"/>
      <c r="H3211" s="6"/>
      <c r="I3211" s="2"/>
      <c r="J3211" s="3"/>
      <c r="K3211" s="3"/>
      <c r="L3211" s="3"/>
      <c r="M3211" s="13"/>
      <c r="N3211" s="3"/>
      <c r="O3211" s="3"/>
      <c r="P3211" s="166"/>
      <c r="Q3211" s="166"/>
      <c r="R3211" s="173"/>
      <c r="S3211" s="167"/>
      <c r="T3211" s="167"/>
      <c r="U3211" s="167"/>
      <c r="V3211" s="173"/>
    </row>
    <row r="3212" spans="1:22" ht="33.75" customHeight="1">
      <c r="A3212" s="15"/>
      <c r="B3212" s="7"/>
      <c r="C3212" s="4"/>
      <c r="D3212" s="5"/>
      <c r="E3212" s="176" t="str">
        <f t="shared" si="140"/>
        <v/>
      </c>
      <c r="F3212" s="181"/>
      <c r="G3212" s="181"/>
      <c r="H3212" s="6"/>
      <c r="I3212" s="2"/>
      <c r="J3212" s="3"/>
      <c r="K3212" s="3"/>
      <c r="L3212" s="3"/>
      <c r="M3212" s="13"/>
      <c r="N3212" s="3"/>
      <c r="O3212" s="3"/>
      <c r="P3212" s="166"/>
      <c r="Q3212" s="166"/>
      <c r="R3212" s="173"/>
      <c r="S3212" s="167"/>
      <c r="T3212" s="167"/>
      <c r="U3212" s="167"/>
      <c r="V3212" s="173"/>
    </row>
    <row r="3213" spans="1:22" ht="33.75" customHeight="1">
      <c r="A3213" s="15"/>
      <c r="B3213" s="7"/>
      <c r="C3213" s="4"/>
      <c r="D3213" s="5"/>
      <c r="E3213" s="176" t="str">
        <f t="shared" si="140"/>
        <v/>
      </c>
      <c r="F3213" s="181"/>
      <c r="G3213" s="181"/>
      <c r="H3213" s="6"/>
      <c r="I3213" s="2"/>
      <c r="J3213" s="3"/>
      <c r="K3213" s="3"/>
      <c r="L3213" s="3"/>
      <c r="M3213" s="13"/>
      <c r="N3213" s="3"/>
      <c r="O3213" s="3"/>
      <c r="P3213" s="166"/>
      <c r="Q3213" s="166"/>
      <c r="R3213" s="173"/>
      <c r="S3213" s="167"/>
      <c r="T3213" s="167"/>
      <c r="U3213" s="167"/>
      <c r="V3213" s="173"/>
    </row>
    <row r="3214" spans="1:22" ht="33.75" customHeight="1">
      <c r="A3214" s="15"/>
      <c r="B3214" s="7"/>
      <c r="C3214" s="4"/>
      <c r="D3214" s="5"/>
      <c r="E3214" s="176" t="str">
        <f t="shared" si="140"/>
        <v/>
      </c>
      <c r="F3214" s="181"/>
      <c r="G3214" s="181"/>
      <c r="H3214" s="6"/>
      <c r="I3214" s="2"/>
      <c r="J3214" s="3"/>
      <c r="K3214" s="3"/>
      <c r="L3214" s="3"/>
      <c r="M3214" s="13"/>
      <c r="N3214" s="3"/>
      <c r="O3214" s="3"/>
      <c r="P3214" s="166"/>
      <c r="Q3214" s="166"/>
      <c r="R3214" s="173"/>
      <c r="S3214" s="167"/>
      <c r="T3214" s="167"/>
      <c r="U3214" s="167"/>
      <c r="V3214" s="173"/>
    </row>
    <row r="3215" spans="1:22" ht="33.75" customHeight="1">
      <c r="A3215" s="15"/>
      <c r="B3215" s="7"/>
      <c r="C3215" s="4"/>
      <c r="D3215" s="5"/>
      <c r="E3215" s="176" t="str">
        <f t="shared" si="140"/>
        <v/>
      </c>
      <c r="F3215" s="181"/>
      <c r="G3215" s="181"/>
      <c r="H3215" s="6"/>
      <c r="I3215" s="2"/>
      <c r="J3215" s="3"/>
      <c r="K3215" s="3"/>
      <c r="L3215" s="3"/>
      <c r="M3215" s="13"/>
      <c r="N3215" s="3"/>
      <c r="O3215" s="3"/>
      <c r="P3215" s="166"/>
      <c r="Q3215" s="166"/>
      <c r="R3215" s="173"/>
      <c r="S3215" s="167"/>
      <c r="T3215" s="167"/>
      <c r="U3215" s="167"/>
      <c r="V3215" s="173"/>
    </row>
    <row r="3216" spans="1:22" ht="33.75" customHeight="1">
      <c r="A3216" s="15"/>
      <c r="B3216" s="7"/>
      <c r="C3216" s="4"/>
      <c r="D3216" s="5"/>
      <c r="E3216" s="176" t="str">
        <f t="shared" si="140"/>
        <v/>
      </c>
      <c r="F3216" s="181"/>
      <c r="G3216" s="181"/>
      <c r="H3216" s="6"/>
      <c r="I3216" s="2"/>
      <c r="J3216" s="3"/>
      <c r="K3216" s="3"/>
      <c r="L3216" s="3"/>
      <c r="M3216" s="13"/>
      <c r="N3216" s="3"/>
      <c r="O3216" s="3"/>
      <c r="P3216" s="166"/>
      <c r="Q3216" s="166"/>
      <c r="R3216" s="173"/>
      <c r="S3216" s="167"/>
      <c r="T3216" s="167"/>
      <c r="U3216" s="167"/>
      <c r="V3216" s="173"/>
    </row>
    <row r="3217" spans="1:22" ht="33.75" customHeight="1">
      <c r="A3217" s="15"/>
      <c r="B3217" s="7"/>
      <c r="C3217" s="4"/>
      <c r="D3217" s="5"/>
      <c r="E3217" s="176" t="str">
        <f t="shared" si="140"/>
        <v/>
      </c>
      <c r="F3217" s="181"/>
      <c r="G3217" s="181"/>
      <c r="H3217" s="6"/>
      <c r="I3217" s="2"/>
      <c r="J3217" s="3"/>
      <c r="K3217" s="3"/>
      <c r="L3217" s="3"/>
      <c r="M3217" s="13"/>
      <c r="N3217" s="3"/>
      <c r="O3217" s="3"/>
      <c r="P3217" s="166"/>
      <c r="Q3217" s="166"/>
      <c r="R3217" s="173"/>
      <c r="S3217" s="167"/>
      <c r="T3217" s="167"/>
      <c r="U3217" s="167"/>
      <c r="V3217" s="173"/>
    </row>
    <row r="3218" spans="1:22" ht="33.75" customHeight="1">
      <c r="A3218" s="15"/>
      <c r="B3218" s="7"/>
      <c r="C3218" s="4"/>
      <c r="D3218" s="5"/>
      <c r="E3218" s="176" t="str">
        <f t="shared" si="140"/>
        <v/>
      </c>
      <c r="F3218" s="181"/>
      <c r="G3218" s="181"/>
      <c r="H3218" s="6"/>
      <c r="I3218" s="2"/>
      <c r="J3218" s="3"/>
      <c r="K3218" s="3"/>
      <c r="L3218" s="3"/>
      <c r="M3218" s="13"/>
      <c r="N3218" s="3"/>
      <c r="O3218" s="3"/>
      <c r="P3218" s="166"/>
      <c r="Q3218" s="166"/>
      <c r="R3218" s="173"/>
      <c r="S3218" s="167"/>
      <c r="T3218" s="167"/>
      <c r="U3218" s="167"/>
      <c r="V3218" s="173"/>
    </row>
    <row r="3219" spans="1:22" ht="33.75" customHeight="1">
      <c r="A3219" s="15"/>
      <c r="B3219" s="7"/>
      <c r="C3219" s="4"/>
      <c r="D3219" s="5"/>
      <c r="E3219" s="176" t="str">
        <f t="shared" si="140"/>
        <v/>
      </c>
      <c r="F3219" s="181"/>
      <c r="G3219" s="181"/>
      <c r="H3219" s="6"/>
      <c r="I3219" s="2"/>
      <c r="J3219" s="3"/>
      <c r="K3219" s="3"/>
      <c r="L3219" s="3"/>
      <c r="M3219" s="13"/>
      <c r="N3219" s="3"/>
      <c r="O3219" s="3"/>
      <c r="P3219" s="166"/>
      <c r="Q3219" s="166"/>
      <c r="R3219" s="173"/>
      <c r="S3219" s="167"/>
      <c r="T3219" s="167"/>
      <c r="U3219" s="167"/>
      <c r="V3219" s="173"/>
    </row>
    <row r="3220" spans="1:22" ht="33.75" customHeight="1">
      <c r="A3220" s="15"/>
      <c r="B3220" s="7"/>
      <c r="C3220" s="4"/>
      <c r="D3220" s="5"/>
      <c r="E3220" s="176" t="str">
        <f t="shared" si="140"/>
        <v/>
      </c>
      <c r="F3220" s="181"/>
      <c r="G3220" s="181"/>
      <c r="H3220" s="6"/>
      <c r="I3220" s="2"/>
      <c r="J3220" s="3"/>
      <c r="K3220" s="3"/>
      <c r="L3220" s="3"/>
      <c r="M3220" s="13"/>
      <c r="N3220" s="3"/>
      <c r="O3220" s="3"/>
      <c r="P3220" s="166"/>
      <c r="Q3220" s="166"/>
      <c r="R3220" s="173"/>
      <c r="S3220" s="167"/>
      <c r="T3220" s="167"/>
      <c r="U3220" s="167"/>
      <c r="V3220" s="173"/>
    </row>
    <row r="3221" spans="1:22" ht="33.75" customHeight="1">
      <c r="A3221" s="15"/>
      <c r="B3221" s="7"/>
      <c r="C3221" s="4"/>
      <c r="D3221" s="5"/>
      <c r="E3221" s="176" t="str">
        <f t="shared" si="140"/>
        <v/>
      </c>
      <c r="F3221" s="181"/>
      <c r="G3221" s="181"/>
      <c r="H3221" s="6"/>
      <c r="I3221" s="2"/>
      <c r="J3221" s="3"/>
      <c r="K3221" s="3"/>
      <c r="L3221" s="3"/>
      <c r="M3221" s="13"/>
      <c r="N3221" s="3"/>
      <c r="O3221" s="3"/>
      <c r="P3221" s="166"/>
      <c r="Q3221" s="166"/>
      <c r="R3221" s="173"/>
      <c r="S3221" s="167"/>
      <c r="T3221" s="167"/>
      <c r="U3221" s="167"/>
      <c r="V3221" s="173"/>
    </row>
    <row r="3222" spans="1:22" ht="33.75" customHeight="1">
      <c r="A3222" s="15"/>
      <c r="B3222" s="7"/>
      <c r="C3222" s="4"/>
      <c r="D3222" s="5"/>
      <c r="E3222" s="176" t="str">
        <f t="shared" si="140"/>
        <v/>
      </c>
      <c r="F3222" s="181"/>
      <c r="G3222" s="181"/>
      <c r="H3222" s="6"/>
      <c r="I3222" s="2"/>
      <c r="J3222" s="3"/>
      <c r="K3222" s="3"/>
      <c r="L3222" s="3"/>
      <c r="M3222" s="13"/>
      <c r="N3222" s="3"/>
      <c r="O3222" s="3"/>
      <c r="P3222" s="166"/>
      <c r="Q3222" s="166"/>
      <c r="R3222" s="173"/>
      <c r="S3222" s="167"/>
      <c r="T3222" s="167"/>
      <c r="U3222" s="167"/>
      <c r="V3222" s="173"/>
    </row>
    <row r="3223" spans="1:22" ht="33.75" customHeight="1">
      <c r="A3223" s="15"/>
      <c r="B3223" s="7"/>
      <c r="C3223" s="4"/>
      <c r="D3223" s="5"/>
      <c r="E3223" s="176" t="str">
        <f t="shared" si="140"/>
        <v/>
      </c>
      <c r="F3223" s="181"/>
      <c r="G3223" s="181"/>
      <c r="H3223" s="6"/>
      <c r="I3223" s="2"/>
      <c r="J3223" s="3"/>
      <c r="K3223" s="3"/>
      <c r="L3223" s="3"/>
      <c r="M3223" s="13"/>
      <c r="N3223" s="3"/>
      <c r="O3223" s="3"/>
      <c r="P3223" s="166"/>
      <c r="Q3223" s="166"/>
      <c r="R3223" s="173"/>
      <c r="S3223" s="167"/>
      <c r="T3223" s="167"/>
      <c r="U3223" s="167"/>
      <c r="V3223" s="173"/>
    </row>
    <row r="3224" spans="1:22" ht="33.75" customHeight="1">
      <c r="A3224" s="15"/>
      <c r="B3224" s="7"/>
      <c r="C3224" s="4"/>
      <c r="D3224" s="5"/>
      <c r="E3224" s="176" t="str">
        <f t="shared" si="140"/>
        <v/>
      </c>
      <c r="F3224" s="181"/>
      <c r="G3224" s="181"/>
      <c r="H3224" s="6"/>
      <c r="I3224" s="2"/>
      <c r="J3224" s="3"/>
      <c r="K3224" s="3"/>
      <c r="L3224" s="3"/>
      <c r="M3224" s="13"/>
      <c r="N3224" s="3"/>
      <c r="O3224" s="3"/>
      <c r="P3224" s="166"/>
      <c r="Q3224" s="166"/>
      <c r="R3224" s="173"/>
      <c r="S3224" s="167"/>
      <c r="T3224" s="167"/>
      <c r="U3224" s="167"/>
      <c r="V3224" s="173"/>
    </row>
    <row r="3225" spans="1:22" ht="33.75" customHeight="1">
      <c r="A3225" s="15"/>
      <c r="B3225" s="7"/>
      <c r="C3225" s="4"/>
      <c r="D3225" s="5"/>
      <c r="E3225" s="176" t="str">
        <f t="shared" si="140"/>
        <v/>
      </c>
      <c r="F3225" s="181"/>
      <c r="G3225" s="181"/>
      <c r="H3225" s="6"/>
      <c r="I3225" s="2"/>
      <c r="J3225" s="3"/>
      <c r="K3225" s="3"/>
      <c r="L3225" s="3"/>
      <c r="M3225" s="13"/>
      <c r="N3225" s="3"/>
      <c r="O3225" s="3"/>
      <c r="P3225" s="166"/>
      <c r="Q3225" s="166"/>
      <c r="R3225" s="173"/>
      <c r="S3225" s="167"/>
      <c r="T3225" s="167"/>
      <c r="U3225" s="167"/>
      <c r="V3225" s="173"/>
    </row>
    <row r="3226" spans="1:22" ht="33.75" customHeight="1">
      <c r="A3226" s="15"/>
      <c r="B3226" s="7"/>
      <c r="C3226" s="4"/>
      <c r="D3226" s="5"/>
      <c r="E3226" s="176" t="str">
        <f t="shared" si="140"/>
        <v/>
      </c>
      <c r="F3226" s="181"/>
      <c r="G3226" s="181"/>
      <c r="H3226" s="6"/>
      <c r="I3226" s="2"/>
      <c r="J3226" s="3"/>
      <c r="K3226" s="3"/>
      <c r="L3226" s="3"/>
      <c r="M3226" s="13"/>
      <c r="N3226" s="3"/>
      <c r="O3226" s="3"/>
      <c r="P3226" s="166"/>
      <c r="Q3226" s="166"/>
      <c r="R3226" s="173"/>
      <c r="S3226" s="167"/>
      <c r="T3226" s="167"/>
      <c r="U3226" s="167"/>
      <c r="V3226" s="173"/>
    </row>
    <row r="3227" spans="1:22" ht="33.75" customHeight="1">
      <c r="A3227" s="15"/>
      <c r="B3227" s="7"/>
      <c r="C3227" s="4"/>
      <c r="D3227" s="5"/>
      <c r="E3227" s="176" t="str">
        <f t="shared" si="140"/>
        <v/>
      </c>
      <c r="F3227" s="181"/>
      <c r="G3227" s="181"/>
      <c r="H3227" s="6"/>
      <c r="I3227" s="2"/>
      <c r="J3227" s="3"/>
      <c r="K3227" s="3"/>
      <c r="L3227" s="3"/>
      <c r="M3227" s="13"/>
      <c r="N3227" s="3"/>
      <c r="O3227" s="3"/>
      <c r="P3227" s="166"/>
      <c r="Q3227" s="166"/>
      <c r="R3227" s="173"/>
      <c r="S3227" s="167"/>
      <c r="T3227" s="167"/>
      <c r="U3227" s="167"/>
      <c r="V3227" s="173"/>
    </row>
    <row r="3228" spans="1:22" ht="33.75" customHeight="1">
      <c r="A3228" s="15"/>
      <c r="B3228" s="7"/>
      <c r="C3228" s="4"/>
      <c r="D3228" s="5"/>
      <c r="E3228" s="176" t="str">
        <f t="shared" si="140"/>
        <v/>
      </c>
      <c r="F3228" s="181"/>
      <c r="G3228" s="181"/>
      <c r="H3228" s="6"/>
      <c r="I3228" s="2"/>
      <c r="J3228" s="3"/>
      <c r="K3228" s="3"/>
      <c r="L3228" s="3"/>
      <c r="M3228" s="13"/>
      <c r="N3228" s="3"/>
      <c r="O3228" s="3"/>
      <c r="P3228" s="166"/>
      <c r="Q3228" s="166"/>
      <c r="R3228" s="173"/>
      <c r="S3228" s="167"/>
      <c r="T3228" s="167"/>
      <c r="U3228" s="167"/>
      <c r="V3228" s="173"/>
    </row>
    <row r="3229" spans="1:22" ht="33.75" customHeight="1">
      <c r="A3229" s="15"/>
      <c r="B3229" s="7"/>
      <c r="C3229" s="4"/>
      <c r="D3229" s="5"/>
      <c r="E3229" s="176" t="str">
        <f t="shared" si="140"/>
        <v/>
      </c>
      <c r="F3229" s="181"/>
      <c r="G3229" s="181"/>
      <c r="H3229" s="6"/>
      <c r="I3229" s="2"/>
      <c r="J3229" s="3"/>
      <c r="K3229" s="3"/>
      <c r="L3229" s="3"/>
      <c r="M3229" s="13"/>
      <c r="N3229" s="3"/>
      <c r="O3229" s="3"/>
      <c r="P3229" s="166"/>
      <c r="Q3229" s="166"/>
      <c r="R3229" s="173"/>
      <c r="S3229" s="167"/>
      <c r="T3229" s="167"/>
      <c r="U3229" s="167"/>
      <c r="V3229" s="173"/>
    </row>
    <row r="3230" spans="1:22" ht="33.75" customHeight="1">
      <c r="A3230" s="15"/>
      <c r="B3230" s="7"/>
      <c r="C3230" s="4"/>
      <c r="D3230" s="5"/>
      <c r="E3230" s="176" t="str">
        <f t="shared" si="140"/>
        <v/>
      </c>
      <c r="F3230" s="181"/>
      <c r="G3230" s="181"/>
      <c r="H3230" s="6"/>
      <c r="I3230" s="2"/>
      <c r="J3230" s="3"/>
      <c r="K3230" s="3"/>
      <c r="L3230" s="3"/>
      <c r="M3230" s="13"/>
      <c r="N3230" s="3"/>
      <c r="O3230" s="3"/>
      <c r="P3230" s="166"/>
      <c r="Q3230" s="166"/>
      <c r="R3230" s="173"/>
      <c r="S3230" s="167"/>
      <c r="T3230" s="167"/>
      <c r="U3230" s="167"/>
      <c r="V3230" s="173"/>
    </row>
    <row r="3231" spans="1:22" ht="33.75" customHeight="1">
      <c r="A3231" s="15"/>
      <c r="B3231" s="7"/>
      <c r="C3231" s="4"/>
      <c r="D3231" s="5"/>
      <c r="E3231" s="176" t="str">
        <f t="shared" si="140"/>
        <v/>
      </c>
      <c r="F3231" s="181"/>
      <c r="G3231" s="181"/>
      <c r="H3231" s="6"/>
      <c r="I3231" s="2"/>
      <c r="J3231" s="3"/>
      <c r="K3231" s="3"/>
      <c r="L3231" s="3"/>
      <c r="M3231" s="13"/>
      <c r="N3231" s="3"/>
      <c r="O3231" s="3"/>
      <c r="P3231" s="166"/>
      <c r="Q3231" s="166"/>
      <c r="R3231" s="173"/>
      <c r="S3231" s="167"/>
      <c r="T3231" s="167"/>
      <c r="U3231" s="167"/>
      <c r="V3231" s="173"/>
    </row>
    <row r="3232" spans="1:22" ht="33.75" customHeight="1">
      <c r="A3232" s="15"/>
      <c r="B3232" s="7"/>
      <c r="C3232" s="4"/>
      <c r="D3232" s="5"/>
      <c r="E3232" s="176" t="str">
        <f t="shared" si="140"/>
        <v/>
      </c>
      <c r="F3232" s="181"/>
      <c r="G3232" s="181"/>
      <c r="H3232" s="6"/>
      <c r="I3232" s="2"/>
      <c r="J3232" s="3"/>
      <c r="K3232" s="3"/>
      <c r="L3232" s="3"/>
      <c r="M3232" s="13"/>
      <c r="N3232" s="3"/>
      <c r="O3232" s="3"/>
      <c r="P3232" s="166"/>
      <c r="Q3232" s="166"/>
      <c r="R3232" s="173"/>
      <c r="S3232" s="167"/>
      <c r="T3232" s="167"/>
      <c r="U3232" s="167"/>
      <c r="V3232" s="173"/>
    </row>
    <row r="3233" spans="1:22" ht="33.75" customHeight="1">
      <c r="A3233" s="15"/>
      <c r="B3233" s="7"/>
      <c r="C3233" s="4"/>
      <c r="D3233" s="5"/>
      <c r="E3233" s="176" t="str">
        <f t="shared" si="140"/>
        <v/>
      </c>
      <c r="F3233" s="181"/>
      <c r="G3233" s="181"/>
      <c r="H3233" s="6"/>
      <c r="I3233" s="2"/>
      <c r="J3233" s="3"/>
      <c r="K3233" s="3"/>
      <c r="L3233" s="3"/>
      <c r="M3233" s="13"/>
      <c r="N3233" s="3"/>
      <c r="O3233" s="3"/>
      <c r="P3233" s="166"/>
      <c r="Q3233" s="166"/>
      <c r="R3233" s="173"/>
      <c r="S3233" s="167"/>
      <c r="T3233" s="167"/>
      <c r="U3233" s="167"/>
      <c r="V3233" s="173"/>
    </row>
    <row r="3234" spans="1:22" ht="33.75" customHeight="1">
      <c r="A3234" s="15"/>
      <c r="B3234" s="7"/>
      <c r="C3234" s="4"/>
      <c r="D3234" s="5"/>
      <c r="E3234" s="176" t="str">
        <f t="shared" si="140"/>
        <v/>
      </c>
      <c r="F3234" s="181"/>
      <c r="G3234" s="181"/>
      <c r="H3234" s="6"/>
      <c r="I3234" s="2"/>
      <c r="J3234" s="3"/>
      <c r="K3234" s="3"/>
      <c r="L3234" s="3"/>
      <c r="M3234" s="13"/>
      <c r="N3234" s="3"/>
      <c r="O3234" s="3"/>
      <c r="P3234" s="166"/>
      <c r="Q3234" s="166"/>
      <c r="R3234" s="173"/>
      <c r="S3234" s="167"/>
      <c r="T3234" s="167"/>
      <c r="U3234" s="167"/>
      <c r="V3234" s="173"/>
    </row>
    <row r="3235" spans="1:22" ht="33.75" customHeight="1">
      <c r="A3235" s="15"/>
      <c r="B3235" s="7"/>
      <c r="C3235" s="4"/>
      <c r="D3235" s="5"/>
      <c r="E3235" s="176" t="str">
        <f t="shared" si="140"/>
        <v/>
      </c>
      <c r="F3235" s="181"/>
      <c r="G3235" s="181"/>
      <c r="H3235" s="6"/>
      <c r="I3235" s="2"/>
      <c r="J3235" s="3"/>
      <c r="K3235" s="3"/>
      <c r="L3235" s="3"/>
      <c r="M3235" s="13"/>
      <c r="N3235" s="3"/>
      <c r="O3235" s="3"/>
      <c r="P3235" s="166"/>
      <c r="Q3235" s="166"/>
      <c r="R3235" s="173"/>
      <c r="S3235" s="167"/>
      <c r="T3235" s="167"/>
      <c r="U3235" s="167"/>
      <c r="V3235" s="173"/>
    </row>
    <row r="3236" spans="1:22" ht="33.75" customHeight="1">
      <c r="A3236" s="15"/>
      <c r="B3236" s="7"/>
      <c r="C3236" s="4"/>
      <c r="D3236" s="5"/>
      <c r="E3236" s="176" t="str">
        <f t="shared" si="140"/>
        <v/>
      </c>
      <c r="F3236" s="181"/>
      <c r="G3236" s="181"/>
      <c r="H3236" s="6"/>
      <c r="I3236" s="2"/>
      <c r="J3236" s="3"/>
      <c r="K3236" s="3"/>
      <c r="L3236" s="3"/>
      <c r="M3236" s="13"/>
      <c r="N3236" s="3"/>
      <c r="O3236" s="3"/>
      <c r="P3236" s="166"/>
      <c r="Q3236" s="166"/>
      <c r="R3236" s="173"/>
      <c r="S3236" s="167"/>
      <c r="T3236" s="167"/>
      <c r="U3236" s="167"/>
      <c r="V3236" s="173"/>
    </row>
    <row r="3237" spans="1:22" ht="33.75" customHeight="1">
      <c r="A3237" s="15"/>
      <c r="B3237" s="7"/>
      <c r="C3237" s="4"/>
      <c r="D3237" s="5"/>
      <c r="E3237" s="176" t="str">
        <f t="shared" si="140"/>
        <v/>
      </c>
      <c r="F3237" s="181"/>
      <c r="G3237" s="181"/>
      <c r="H3237" s="6"/>
      <c r="I3237" s="2"/>
      <c r="J3237" s="3"/>
      <c r="K3237" s="3"/>
      <c r="L3237" s="3"/>
      <c r="M3237" s="13"/>
      <c r="N3237" s="3"/>
      <c r="O3237" s="3"/>
      <c r="P3237" s="166"/>
      <c r="Q3237" s="166"/>
      <c r="R3237" s="173"/>
      <c r="S3237" s="167"/>
      <c r="T3237" s="167"/>
      <c r="U3237" s="167"/>
      <c r="V3237" s="173"/>
    </row>
    <row r="3238" spans="1:22" ht="33.75" customHeight="1">
      <c r="A3238" s="15"/>
      <c r="B3238" s="7"/>
      <c r="C3238" s="4"/>
      <c r="D3238" s="5"/>
      <c r="E3238" s="176" t="str">
        <f t="shared" si="140"/>
        <v/>
      </c>
      <c r="F3238" s="181"/>
      <c r="G3238" s="181"/>
      <c r="H3238" s="6"/>
      <c r="I3238" s="2"/>
      <c r="J3238" s="3"/>
      <c r="K3238" s="3"/>
      <c r="L3238" s="3"/>
      <c r="M3238" s="13"/>
      <c r="N3238" s="3"/>
      <c r="O3238" s="3"/>
      <c r="P3238" s="166"/>
      <c r="Q3238" s="166"/>
      <c r="R3238" s="173"/>
      <c r="S3238" s="167"/>
      <c r="T3238" s="167"/>
      <c r="U3238" s="167"/>
      <c r="V3238" s="173"/>
    </row>
    <row r="3239" spans="1:22" ht="33.75" customHeight="1">
      <c r="A3239" s="15"/>
      <c r="B3239" s="7"/>
      <c r="C3239" s="4"/>
      <c r="D3239" s="5"/>
      <c r="E3239" s="176" t="str">
        <f t="shared" si="140"/>
        <v/>
      </c>
      <c r="F3239" s="181"/>
      <c r="G3239" s="181"/>
      <c r="H3239" s="6"/>
      <c r="I3239" s="2"/>
      <c r="J3239" s="3"/>
      <c r="K3239" s="3"/>
      <c r="L3239" s="3"/>
      <c r="M3239" s="13"/>
      <c r="N3239" s="3"/>
      <c r="O3239" s="3"/>
      <c r="P3239" s="166"/>
      <c r="Q3239" s="166"/>
      <c r="R3239" s="173"/>
      <c r="S3239" s="167"/>
      <c r="T3239" s="167"/>
      <c r="U3239" s="167"/>
      <c r="V3239" s="173"/>
    </row>
    <row r="3240" spans="1:22" ht="33.75" customHeight="1">
      <c r="A3240" s="15"/>
      <c r="B3240" s="7"/>
      <c r="C3240" s="4"/>
      <c r="D3240" s="5"/>
      <c r="E3240" s="176" t="str">
        <f t="shared" si="140"/>
        <v/>
      </c>
      <c r="F3240" s="181"/>
      <c r="G3240" s="181"/>
      <c r="H3240" s="6"/>
      <c r="I3240" s="2"/>
      <c r="J3240" s="3"/>
      <c r="K3240" s="3"/>
      <c r="L3240" s="3"/>
      <c r="M3240" s="13"/>
      <c r="N3240" s="3"/>
      <c r="O3240" s="3"/>
      <c r="P3240" s="166"/>
      <c r="Q3240" s="166"/>
      <c r="R3240" s="173"/>
      <c r="S3240" s="167"/>
      <c r="T3240" s="167"/>
      <c r="U3240" s="167"/>
      <c r="V3240" s="173"/>
    </row>
    <row r="3241" spans="1:22" ht="33.75" customHeight="1">
      <c r="A3241" s="15"/>
      <c r="B3241" s="7"/>
      <c r="C3241" s="4"/>
      <c r="D3241" s="5"/>
      <c r="E3241" s="176" t="str">
        <f t="shared" si="140"/>
        <v/>
      </c>
      <c r="F3241" s="181"/>
      <c r="G3241" s="181"/>
      <c r="H3241" s="6"/>
      <c r="I3241" s="2"/>
      <c r="J3241" s="3"/>
      <c r="K3241" s="3"/>
      <c r="L3241" s="3"/>
      <c r="M3241" s="13"/>
      <c r="N3241" s="3"/>
      <c r="O3241" s="3"/>
      <c r="P3241" s="166"/>
      <c r="Q3241" s="166"/>
      <c r="R3241" s="173"/>
      <c r="S3241" s="167"/>
      <c r="T3241" s="167"/>
      <c r="U3241" s="167"/>
      <c r="V3241" s="173"/>
    </row>
    <row r="3242" spans="1:22" ht="33.75" customHeight="1">
      <c r="A3242" s="15"/>
      <c r="B3242" s="7"/>
      <c r="C3242" s="4"/>
      <c r="D3242" s="5"/>
      <c r="E3242" s="176" t="str">
        <f t="shared" si="140"/>
        <v/>
      </c>
      <c r="F3242" s="181"/>
      <c r="G3242" s="181"/>
      <c r="H3242" s="6"/>
      <c r="I3242" s="2"/>
      <c r="J3242" s="3"/>
      <c r="K3242" s="3"/>
      <c r="L3242" s="3"/>
      <c r="M3242" s="13"/>
      <c r="N3242" s="3"/>
      <c r="O3242" s="3"/>
      <c r="P3242" s="166"/>
      <c r="Q3242" s="166"/>
      <c r="R3242" s="173"/>
      <c r="S3242" s="167"/>
      <c r="T3242" s="167"/>
      <c r="U3242" s="167"/>
      <c r="V3242" s="173"/>
    </row>
    <row r="3243" spans="1:22" ht="33.75" customHeight="1">
      <c r="A3243" s="15"/>
      <c r="B3243" s="7"/>
      <c r="C3243" s="4"/>
      <c r="D3243" s="5"/>
      <c r="E3243" s="176" t="str">
        <f t="shared" si="140"/>
        <v/>
      </c>
      <c r="F3243" s="181"/>
      <c r="G3243" s="181"/>
      <c r="H3243" s="6"/>
      <c r="I3243" s="2"/>
      <c r="J3243" s="3"/>
      <c r="K3243" s="3"/>
      <c r="L3243" s="3"/>
      <c r="M3243" s="13"/>
      <c r="N3243" s="3"/>
      <c r="O3243" s="3"/>
      <c r="P3243" s="166"/>
      <c r="Q3243" s="166"/>
      <c r="R3243" s="173"/>
      <c r="S3243" s="167"/>
      <c r="T3243" s="167"/>
      <c r="U3243" s="167"/>
      <c r="V3243" s="173"/>
    </row>
    <row r="3244" spans="1:22" ht="33.75" customHeight="1">
      <c r="A3244" s="15"/>
      <c r="B3244" s="7"/>
      <c r="C3244" s="4"/>
      <c r="D3244" s="5"/>
      <c r="E3244" s="176" t="str">
        <f t="shared" si="140"/>
        <v/>
      </c>
      <c r="F3244" s="181"/>
      <c r="G3244" s="181"/>
      <c r="H3244" s="6"/>
      <c r="I3244" s="2"/>
      <c r="J3244" s="3"/>
      <c r="K3244" s="3"/>
      <c r="L3244" s="3"/>
      <c r="M3244" s="13"/>
      <c r="N3244" s="3"/>
      <c r="O3244" s="3"/>
      <c r="P3244" s="166"/>
      <c r="Q3244" s="166"/>
      <c r="R3244" s="173"/>
      <c r="S3244" s="167"/>
      <c r="T3244" s="167"/>
      <c r="U3244" s="167"/>
      <c r="V3244" s="173"/>
    </row>
    <row r="3245" spans="1:22" ht="33.75" customHeight="1">
      <c r="A3245" s="15"/>
      <c r="B3245" s="7"/>
      <c r="C3245" s="4"/>
      <c r="D3245" s="5"/>
      <c r="E3245" s="176" t="str">
        <f t="shared" si="140"/>
        <v/>
      </c>
      <c r="F3245" s="181"/>
      <c r="G3245" s="181"/>
      <c r="H3245" s="6"/>
      <c r="I3245" s="2"/>
      <c r="J3245" s="3"/>
      <c r="K3245" s="3"/>
      <c r="L3245" s="3"/>
      <c r="M3245" s="13"/>
      <c r="N3245" s="3"/>
      <c r="O3245" s="3"/>
      <c r="P3245" s="166"/>
      <c r="Q3245" s="166"/>
      <c r="R3245" s="173"/>
      <c r="S3245" s="167"/>
      <c r="T3245" s="167"/>
      <c r="U3245" s="167"/>
      <c r="V3245" s="173"/>
    </row>
    <row r="3246" spans="1:22" ht="33.75" customHeight="1">
      <c r="A3246" s="15"/>
      <c r="B3246" s="7"/>
      <c r="C3246" s="4"/>
      <c r="D3246" s="5"/>
      <c r="E3246" s="176" t="str">
        <f t="shared" si="140"/>
        <v/>
      </c>
      <c r="F3246" s="181"/>
      <c r="G3246" s="181"/>
      <c r="H3246" s="6"/>
      <c r="I3246" s="2"/>
      <c r="J3246" s="3"/>
      <c r="K3246" s="3"/>
      <c r="L3246" s="3"/>
      <c r="M3246" s="13"/>
      <c r="N3246" s="3"/>
      <c r="O3246" s="3"/>
      <c r="P3246" s="166"/>
      <c r="Q3246" s="166"/>
      <c r="R3246" s="173"/>
      <c r="S3246" s="167"/>
      <c r="T3246" s="167"/>
      <c r="U3246" s="167"/>
      <c r="V3246" s="173"/>
    </row>
    <row r="3247" spans="1:22" ht="33.75" customHeight="1">
      <c r="A3247" s="15"/>
      <c r="B3247" s="7"/>
      <c r="C3247" s="4"/>
      <c r="D3247" s="5"/>
      <c r="E3247" s="176" t="str">
        <f t="shared" si="140"/>
        <v/>
      </c>
      <c r="F3247" s="181"/>
      <c r="G3247" s="181"/>
      <c r="H3247" s="6"/>
      <c r="I3247" s="2"/>
      <c r="J3247" s="3"/>
      <c r="K3247" s="3"/>
      <c r="L3247" s="3"/>
      <c r="M3247" s="13"/>
      <c r="N3247" s="3"/>
      <c r="O3247" s="3"/>
      <c r="P3247" s="166"/>
      <c r="Q3247" s="166"/>
      <c r="R3247" s="173"/>
      <c r="S3247" s="167"/>
      <c r="T3247" s="167"/>
      <c r="U3247" s="167"/>
      <c r="V3247" s="173"/>
    </row>
    <row r="3248" spans="1:22" ht="33.75" customHeight="1">
      <c r="A3248" s="15"/>
      <c r="B3248" s="7"/>
      <c r="C3248" s="4"/>
      <c r="D3248" s="5"/>
      <c r="E3248" s="176" t="str">
        <f t="shared" si="140"/>
        <v/>
      </c>
      <c r="F3248" s="181"/>
      <c r="G3248" s="181"/>
      <c r="H3248" s="6"/>
      <c r="I3248" s="2"/>
      <c r="J3248" s="3"/>
      <c r="K3248" s="3"/>
      <c r="L3248" s="3"/>
      <c r="M3248" s="13"/>
      <c r="N3248" s="3"/>
      <c r="O3248" s="3"/>
      <c r="P3248" s="166"/>
      <c r="Q3248" s="166"/>
      <c r="R3248" s="173"/>
      <c r="S3248" s="167"/>
      <c r="T3248" s="167"/>
      <c r="U3248" s="167"/>
      <c r="V3248" s="173"/>
    </row>
    <row r="3249" spans="1:22" ht="33.75" customHeight="1">
      <c r="A3249" s="15"/>
      <c r="B3249" s="7"/>
      <c r="C3249" s="4"/>
      <c r="D3249" s="5"/>
      <c r="E3249" s="176" t="str">
        <f t="shared" si="140"/>
        <v/>
      </c>
      <c r="F3249" s="181"/>
      <c r="G3249" s="181"/>
      <c r="H3249" s="6"/>
      <c r="I3249" s="2"/>
      <c r="J3249" s="3"/>
      <c r="K3249" s="3"/>
      <c r="L3249" s="3"/>
      <c r="M3249" s="13"/>
      <c r="N3249" s="3"/>
      <c r="O3249" s="3"/>
      <c r="P3249" s="166"/>
      <c r="Q3249" s="166"/>
      <c r="R3249" s="173"/>
      <c r="S3249" s="167"/>
      <c r="T3249" s="167"/>
      <c r="U3249" s="167"/>
      <c r="V3249" s="173"/>
    </row>
    <row r="3250" spans="1:22" ht="33.75" customHeight="1">
      <c r="A3250" s="15"/>
      <c r="B3250" s="7"/>
      <c r="C3250" s="4"/>
      <c r="D3250" s="5"/>
      <c r="E3250" s="176" t="str">
        <f t="shared" si="140"/>
        <v/>
      </c>
      <c r="F3250" s="181"/>
      <c r="G3250" s="181"/>
      <c r="H3250" s="6"/>
      <c r="I3250" s="2"/>
      <c r="J3250" s="3"/>
      <c r="K3250" s="3"/>
      <c r="L3250" s="3"/>
      <c r="M3250" s="13"/>
      <c r="N3250" s="3"/>
      <c r="O3250" s="3"/>
      <c r="P3250" s="166"/>
      <c r="Q3250" s="166"/>
      <c r="R3250" s="173"/>
      <c r="S3250" s="167"/>
      <c r="T3250" s="167"/>
      <c r="U3250" s="167"/>
      <c r="V3250" s="173"/>
    </row>
    <row r="3251" spans="1:22" ht="33.75" customHeight="1">
      <c r="A3251" s="15"/>
      <c r="B3251" s="7"/>
      <c r="C3251" s="4"/>
      <c r="D3251" s="5"/>
      <c r="E3251" s="176" t="str">
        <f t="shared" si="140"/>
        <v/>
      </c>
      <c r="F3251" s="181"/>
      <c r="G3251" s="181"/>
      <c r="H3251" s="6"/>
      <c r="I3251" s="2"/>
      <c r="J3251" s="3"/>
      <c r="K3251" s="3"/>
      <c r="L3251" s="3"/>
      <c r="M3251" s="13"/>
      <c r="N3251" s="3"/>
      <c r="O3251" s="3"/>
      <c r="P3251" s="166"/>
      <c r="Q3251" s="166"/>
      <c r="R3251" s="173"/>
      <c r="S3251" s="167"/>
      <c r="T3251" s="167"/>
      <c r="U3251" s="167"/>
      <c r="V3251" s="173"/>
    </row>
    <row r="3252" spans="1:22" ht="33.75" customHeight="1">
      <c r="A3252" s="15"/>
      <c r="B3252" s="7"/>
      <c r="C3252" s="4"/>
      <c r="D3252" s="5"/>
      <c r="E3252" s="176" t="str">
        <f t="shared" si="140"/>
        <v/>
      </c>
      <c r="F3252" s="181"/>
      <c r="G3252" s="181"/>
      <c r="H3252" s="6"/>
      <c r="I3252" s="2"/>
      <c r="J3252" s="3"/>
      <c r="K3252" s="3"/>
      <c r="L3252" s="3"/>
      <c r="M3252" s="13"/>
      <c r="N3252" s="3"/>
      <c r="O3252" s="3"/>
      <c r="P3252" s="166"/>
      <c r="Q3252" s="166"/>
      <c r="R3252" s="173"/>
      <c r="S3252" s="167"/>
      <c r="T3252" s="167"/>
      <c r="U3252" s="167"/>
      <c r="V3252" s="173"/>
    </row>
    <row r="3253" spans="1:22" ht="33.75" customHeight="1">
      <c r="A3253" s="15"/>
      <c r="B3253" s="7"/>
      <c r="C3253" s="4"/>
      <c r="D3253" s="5"/>
      <c r="E3253" s="176" t="str">
        <f t="shared" si="140"/>
        <v/>
      </c>
      <c r="F3253" s="181"/>
      <c r="G3253" s="181"/>
      <c r="H3253" s="6"/>
      <c r="I3253" s="2"/>
      <c r="J3253" s="3"/>
      <c r="K3253" s="3"/>
      <c r="L3253" s="3"/>
      <c r="M3253" s="13"/>
      <c r="N3253" s="3"/>
      <c r="O3253" s="3"/>
      <c r="P3253" s="166"/>
      <c r="Q3253" s="166"/>
      <c r="R3253" s="173"/>
      <c r="S3253" s="167"/>
      <c r="T3253" s="167"/>
      <c r="U3253" s="167"/>
      <c r="V3253" s="173"/>
    </row>
    <row r="3254" spans="1:22" ht="33.75" customHeight="1">
      <c r="A3254" s="15"/>
      <c r="B3254" s="7"/>
      <c r="C3254" s="4"/>
      <c r="D3254" s="5"/>
      <c r="E3254" s="176" t="str">
        <f t="shared" si="140"/>
        <v/>
      </c>
      <c r="F3254" s="181"/>
      <c r="G3254" s="181"/>
      <c r="H3254" s="6"/>
      <c r="I3254" s="2"/>
      <c r="J3254" s="3"/>
      <c r="K3254" s="3"/>
      <c r="L3254" s="3"/>
      <c r="M3254" s="13"/>
      <c r="N3254" s="3"/>
      <c r="O3254" s="3"/>
      <c r="P3254" s="166"/>
      <c r="Q3254" s="166"/>
      <c r="R3254" s="173"/>
      <c r="S3254" s="167"/>
      <c r="T3254" s="167"/>
      <c r="U3254" s="167"/>
      <c r="V3254" s="173"/>
    </row>
    <row r="3255" spans="1:22" ht="33.75" customHeight="1">
      <c r="A3255" s="15"/>
      <c r="B3255" s="7"/>
      <c r="C3255" s="4"/>
      <c r="D3255" s="5"/>
      <c r="E3255" s="176" t="str">
        <f t="shared" si="140"/>
        <v/>
      </c>
      <c r="F3255" s="181"/>
      <c r="G3255" s="181"/>
      <c r="H3255" s="6"/>
      <c r="I3255" s="2"/>
      <c r="J3255" s="3"/>
      <c r="K3255" s="3"/>
      <c r="L3255" s="3"/>
      <c r="M3255" s="13"/>
      <c r="N3255" s="3"/>
      <c r="O3255" s="3"/>
      <c r="P3255" s="166"/>
      <c r="Q3255" s="166"/>
      <c r="R3255" s="173"/>
      <c r="S3255" s="167"/>
      <c r="T3255" s="167"/>
      <c r="U3255" s="167"/>
      <c r="V3255" s="173"/>
    </row>
    <row r="3256" spans="1:22" ht="33.75" customHeight="1">
      <c r="A3256" s="15"/>
      <c r="B3256" s="7"/>
      <c r="C3256" s="4"/>
      <c r="D3256" s="5"/>
      <c r="E3256" s="176" t="str">
        <f t="shared" si="140"/>
        <v/>
      </c>
      <c r="F3256" s="181"/>
      <c r="G3256" s="181"/>
      <c r="H3256" s="6"/>
      <c r="I3256" s="2"/>
      <c r="J3256" s="3"/>
      <c r="K3256" s="3"/>
      <c r="L3256" s="3"/>
      <c r="M3256" s="13"/>
      <c r="N3256" s="3"/>
      <c r="O3256" s="3"/>
      <c r="P3256" s="166"/>
      <c r="Q3256" s="166"/>
      <c r="R3256" s="173"/>
      <c r="S3256" s="167"/>
      <c r="T3256" s="167"/>
      <c r="U3256" s="167"/>
      <c r="V3256" s="173"/>
    </row>
    <row r="3257" spans="1:22" ht="33.75" customHeight="1">
      <c r="A3257" s="15"/>
      <c r="B3257" s="7"/>
      <c r="C3257" s="4"/>
      <c r="D3257" s="5"/>
      <c r="E3257" s="176" t="str">
        <f t="shared" si="140"/>
        <v/>
      </c>
      <c r="F3257" s="181"/>
      <c r="G3257" s="181"/>
      <c r="H3257" s="6"/>
      <c r="I3257" s="2"/>
      <c r="J3257" s="3"/>
      <c r="K3257" s="3"/>
      <c r="L3257" s="3"/>
      <c r="M3257" s="13"/>
      <c r="N3257" s="3"/>
      <c r="O3257" s="3"/>
      <c r="P3257" s="166"/>
      <c r="Q3257" s="166"/>
      <c r="R3257" s="173"/>
      <c r="S3257" s="167"/>
      <c r="T3257" s="167"/>
      <c r="U3257" s="167"/>
      <c r="V3257" s="173"/>
    </row>
    <row r="3258" spans="1:22" ht="33.75" customHeight="1">
      <c r="A3258" s="15"/>
      <c r="B3258" s="7"/>
      <c r="C3258" s="4"/>
      <c r="D3258" s="5"/>
      <c r="E3258" s="176" t="str">
        <f t="shared" ref="E3258:E3321" si="141">TRIM(B3258)</f>
        <v/>
      </c>
      <c r="F3258" s="181"/>
      <c r="G3258" s="181"/>
      <c r="H3258" s="6"/>
      <c r="I3258" s="2"/>
      <c r="J3258" s="3"/>
      <c r="K3258" s="3"/>
      <c r="L3258" s="3"/>
      <c r="M3258" s="13"/>
      <c r="N3258" s="3"/>
      <c r="O3258" s="3"/>
      <c r="P3258" s="166"/>
      <c r="Q3258" s="166"/>
      <c r="R3258" s="173"/>
      <c r="S3258" s="167"/>
      <c r="T3258" s="167"/>
      <c r="U3258" s="167"/>
      <c r="V3258" s="173"/>
    </row>
    <row r="3259" spans="1:22" ht="33.75" customHeight="1">
      <c r="A3259" s="15"/>
      <c r="B3259" s="7"/>
      <c r="C3259" s="4"/>
      <c r="D3259" s="5"/>
      <c r="E3259" s="176" t="str">
        <f t="shared" si="141"/>
        <v/>
      </c>
      <c r="F3259" s="181"/>
      <c r="G3259" s="181"/>
      <c r="H3259" s="6"/>
      <c r="I3259" s="2"/>
      <c r="J3259" s="3"/>
      <c r="K3259" s="3"/>
      <c r="L3259" s="3"/>
      <c r="M3259" s="13"/>
      <c r="N3259" s="3"/>
      <c r="O3259" s="3"/>
      <c r="P3259" s="166"/>
      <c r="Q3259" s="166"/>
      <c r="R3259" s="173"/>
      <c r="S3259" s="167"/>
      <c r="T3259" s="167"/>
      <c r="U3259" s="167"/>
      <c r="V3259" s="173"/>
    </row>
    <row r="3260" spans="1:22" ht="33.75" customHeight="1">
      <c r="A3260" s="15"/>
      <c r="B3260" s="7"/>
      <c r="C3260" s="4"/>
      <c r="D3260" s="5"/>
      <c r="E3260" s="176" t="str">
        <f t="shared" si="141"/>
        <v/>
      </c>
      <c r="F3260" s="181"/>
      <c r="G3260" s="181"/>
      <c r="H3260" s="6"/>
      <c r="I3260" s="2"/>
      <c r="J3260" s="3"/>
      <c r="K3260" s="3"/>
      <c r="L3260" s="3"/>
      <c r="M3260" s="13"/>
      <c r="N3260" s="3"/>
      <c r="O3260" s="3"/>
      <c r="P3260" s="166"/>
      <c r="Q3260" s="166"/>
      <c r="R3260" s="173"/>
      <c r="S3260" s="167"/>
      <c r="T3260" s="167"/>
      <c r="U3260" s="167"/>
      <c r="V3260" s="173"/>
    </row>
    <row r="3261" spans="1:22" ht="33.75" customHeight="1">
      <c r="A3261" s="15"/>
      <c r="B3261" s="7"/>
      <c r="C3261" s="4"/>
      <c r="D3261" s="5"/>
      <c r="E3261" s="176" t="str">
        <f t="shared" si="141"/>
        <v/>
      </c>
      <c r="F3261" s="181"/>
      <c r="G3261" s="181"/>
      <c r="H3261" s="6"/>
      <c r="I3261" s="2"/>
      <c r="J3261" s="3"/>
      <c r="K3261" s="3"/>
      <c r="L3261" s="3"/>
      <c r="M3261" s="13"/>
      <c r="N3261" s="3"/>
      <c r="O3261" s="3"/>
      <c r="P3261" s="166"/>
      <c r="Q3261" s="166"/>
      <c r="R3261" s="173"/>
      <c r="S3261" s="167"/>
      <c r="T3261" s="167"/>
      <c r="U3261" s="167"/>
      <c r="V3261" s="173"/>
    </row>
    <row r="3262" spans="1:22" ht="33.75" customHeight="1">
      <c r="A3262" s="15"/>
      <c r="B3262" s="7"/>
      <c r="C3262" s="4"/>
      <c r="D3262" s="5"/>
      <c r="E3262" s="176" t="str">
        <f t="shared" si="141"/>
        <v/>
      </c>
      <c r="F3262" s="181"/>
      <c r="G3262" s="181"/>
      <c r="H3262" s="6"/>
      <c r="I3262" s="2"/>
      <c r="J3262" s="3"/>
      <c r="K3262" s="3"/>
      <c r="L3262" s="3"/>
      <c r="M3262" s="13"/>
      <c r="N3262" s="3"/>
      <c r="O3262" s="3"/>
      <c r="P3262" s="166"/>
      <c r="Q3262" s="166"/>
      <c r="R3262" s="173"/>
      <c r="S3262" s="167"/>
      <c r="T3262" s="167"/>
      <c r="U3262" s="167"/>
      <c r="V3262" s="173"/>
    </row>
    <row r="3263" spans="1:22" ht="33.75" customHeight="1">
      <c r="A3263" s="15"/>
      <c r="B3263" s="7"/>
      <c r="C3263" s="4"/>
      <c r="D3263" s="5"/>
      <c r="E3263" s="176" t="str">
        <f t="shared" si="141"/>
        <v/>
      </c>
      <c r="F3263" s="181"/>
      <c r="G3263" s="181"/>
      <c r="H3263" s="6"/>
      <c r="I3263" s="2"/>
      <c r="J3263" s="3"/>
      <c r="K3263" s="3"/>
      <c r="L3263" s="3"/>
      <c r="M3263" s="13"/>
      <c r="N3263" s="3"/>
      <c r="O3263" s="3"/>
      <c r="P3263" s="166"/>
      <c r="Q3263" s="166"/>
      <c r="R3263" s="173"/>
      <c r="S3263" s="167"/>
      <c r="T3263" s="167"/>
      <c r="U3263" s="167"/>
      <c r="V3263" s="173"/>
    </row>
    <row r="3264" spans="1:22" ht="33.75" customHeight="1">
      <c r="A3264" s="15"/>
      <c r="B3264" s="7"/>
      <c r="C3264" s="4"/>
      <c r="D3264" s="5"/>
      <c r="E3264" s="176" t="str">
        <f t="shared" si="141"/>
        <v/>
      </c>
      <c r="F3264" s="181"/>
      <c r="G3264" s="181"/>
      <c r="H3264" s="6"/>
      <c r="I3264" s="2"/>
      <c r="J3264" s="3"/>
      <c r="K3264" s="3"/>
      <c r="L3264" s="3"/>
      <c r="M3264" s="13"/>
      <c r="N3264" s="3"/>
      <c r="O3264" s="3"/>
      <c r="P3264" s="166"/>
      <c r="Q3264" s="166"/>
      <c r="R3264" s="173"/>
      <c r="S3264" s="167"/>
      <c r="T3264" s="167"/>
      <c r="U3264" s="167"/>
      <c r="V3264" s="173"/>
    </row>
    <row r="3265" spans="1:22" ht="33.75" customHeight="1">
      <c r="A3265" s="15"/>
      <c r="B3265" s="7"/>
      <c r="C3265" s="4"/>
      <c r="D3265" s="5"/>
      <c r="E3265" s="176" t="str">
        <f t="shared" si="141"/>
        <v/>
      </c>
      <c r="F3265" s="181"/>
      <c r="G3265" s="181"/>
      <c r="H3265" s="6"/>
      <c r="I3265" s="2"/>
      <c r="J3265" s="3"/>
      <c r="K3265" s="3"/>
      <c r="L3265" s="3"/>
      <c r="M3265" s="13"/>
      <c r="N3265" s="3"/>
      <c r="O3265" s="3"/>
      <c r="P3265" s="166"/>
      <c r="Q3265" s="166"/>
      <c r="R3265" s="173"/>
      <c r="S3265" s="167"/>
      <c r="T3265" s="167"/>
      <c r="U3265" s="167"/>
      <c r="V3265" s="173"/>
    </row>
    <row r="3266" spans="1:22" ht="33.75" customHeight="1">
      <c r="A3266" s="15"/>
      <c r="B3266" s="7"/>
      <c r="C3266" s="4"/>
      <c r="D3266" s="5"/>
      <c r="E3266" s="176" t="str">
        <f t="shared" si="141"/>
        <v/>
      </c>
      <c r="F3266" s="181"/>
      <c r="G3266" s="181"/>
      <c r="H3266" s="6"/>
      <c r="I3266" s="2"/>
      <c r="J3266" s="3"/>
      <c r="K3266" s="3"/>
      <c r="L3266" s="3"/>
      <c r="M3266" s="13"/>
      <c r="N3266" s="3"/>
      <c r="O3266" s="3"/>
      <c r="P3266" s="166"/>
      <c r="Q3266" s="166"/>
      <c r="R3266" s="173"/>
      <c r="S3266" s="167"/>
      <c r="T3266" s="167"/>
      <c r="U3266" s="167"/>
      <c r="V3266" s="173"/>
    </row>
    <row r="3267" spans="1:22" ht="33.75" customHeight="1">
      <c r="A3267" s="15"/>
      <c r="B3267" s="7"/>
      <c r="C3267" s="4"/>
      <c r="D3267" s="5"/>
      <c r="E3267" s="176" t="str">
        <f t="shared" si="141"/>
        <v/>
      </c>
      <c r="F3267" s="181"/>
      <c r="G3267" s="181"/>
      <c r="H3267" s="6"/>
      <c r="I3267" s="2"/>
      <c r="J3267" s="3"/>
      <c r="K3267" s="3"/>
      <c r="L3267" s="3"/>
      <c r="M3267" s="13"/>
      <c r="N3267" s="3"/>
      <c r="O3267" s="3"/>
      <c r="P3267" s="166"/>
      <c r="Q3267" s="166"/>
      <c r="R3267" s="173"/>
      <c r="S3267" s="167"/>
      <c r="T3267" s="167"/>
      <c r="U3267" s="167"/>
      <c r="V3267" s="173"/>
    </row>
    <row r="3268" spans="1:22" ht="33.75" customHeight="1">
      <c r="A3268" s="15"/>
      <c r="B3268" s="7"/>
      <c r="C3268" s="4"/>
      <c r="D3268" s="5"/>
      <c r="E3268" s="176" t="str">
        <f t="shared" si="141"/>
        <v/>
      </c>
      <c r="F3268" s="181"/>
      <c r="G3268" s="181"/>
      <c r="H3268" s="6"/>
      <c r="I3268" s="2"/>
      <c r="J3268" s="3"/>
      <c r="K3268" s="3"/>
      <c r="L3268" s="3"/>
      <c r="M3268" s="13"/>
      <c r="N3268" s="3"/>
      <c r="O3268" s="3"/>
      <c r="P3268" s="166"/>
      <c r="Q3268" s="166"/>
      <c r="R3268" s="173"/>
      <c r="S3268" s="167"/>
      <c r="T3268" s="167"/>
      <c r="U3268" s="167"/>
      <c r="V3268" s="173"/>
    </row>
    <row r="3269" spans="1:22" ht="33.75" customHeight="1">
      <c r="A3269" s="15"/>
      <c r="B3269" s="7"/>
      <c r="C3269" s="4"/>
      <c r="D3269" s="5"/>
      <c r="E3269" s="176" t="str">
        <f t="shared" si="141"/>
        <v/>
      </c>
      <c r="F3269" s="181"/>
      <c r="G3269" s="181"/>
      <c r="H3269" s="6"/>
      <c r="I3269" s="2"/>
      <c r="J3269" s="3"/>
      <c r="K3269" s="3"/>
      <c r="L3269" s="3"/>
      <c r="M3269" s="13"/>
      <c r="N3269" s="3"/>
      <c r="O3269" s="3"/>
      <c r="P3269" s="166"/>
      <c r="Q3269" s="166"/>
      <c r="R3269" s="173"/>
      <c r="S3269" s="167"/>
      <c r="T3269" s="167"/>
      <c r="U3269" s="167"/>
      <c r="V3269" s="173"/>
    </row>
    <row r="3270" spans="1:22" ht="33.75" customHeight="1">
      <c r="A3270" s="15"/>
      <c r="B3270" s="7"/>
      <c r="C3270" s="4"/>
      <c r="D3270" s="5"/>
      <c r="E3270" s="176" t="str">
        <f t="shared" si="141"/>
        <v/>
      </c>
      <c r="F3270" s="181"/>
      <c r="G3270" s="181"/>
      <c r="H3270" s="6"/>
      <c r="I3270" s="2"/>
      <c r="J3270" s="3"/>
      <c r="K3270" s="3"/>
      <c r="L3270" s="3"/>
      <c r="M3270" s="13"/>
      <c r="N3270" s="3"/>
      <c r="O3270" s="3"/>
      <c r="P3270" s="166"/>
      <c r="Q3270" s="166"/>
      <c r="R3270" s="173"/>
      <c r="S3270" s="167"/>
      <c r="T3270" s="167"/>
      <c r="U3270" s="167"/>
      <c r="V3270" s="173"/>
    </row>
    <row r="3271" spans="1:22" ht="33.75" customHeight="1">
      <c r="A3271" s="15"/>
      <c r="B3271" s="7"/>
      <c r="C3271" s="4"/>
      <c r="D3271" s="5"/>
      <c r="E3271" s="176" t="str">
        <f t="shared" si="141"/>
        <v/>
      </c>
      <c r="F3271" s="181"/>
      <c r="G3271" s="181"/>
      <c r="H3271" s="6"/>
      <c r="I3271" s="2"/>
      <c r="J3271" s="3"/>
      <c r="K3271" s="3"/>
      <c r="L3271" s="3"/>
      <c r="M3271" s="13"/>
      <c r="N3271" s="3"/>
      <c r="O3271" s="3"/>
      <c r="P3271" s="166"/>
      <c r="Q3271" s="166"/>
      <c r="R3271" s="173"/>
      <c r="S3271" s="167"/>
      <c r="T3271" s="167"/>
      <c r="U3271" s="167"/>
      <c r="V3271" s="173"/>
    </row>
    <row r="3272" spans="1:22" ht="33.75" customHeight="1">
      <c r="A3272" s="15"/>
      <c r="B3272" s="7"/>
      <c r="C3272" s="4"/>
      <c r="D3272" s="5"/>
      <c r="E3272" s="176" t="str">
        <f t="shared" si="141"/>
        <v/>
      </c>
      <c r="F3272" s="181"/>
      <c r="G3272" s="181"/>
      <c r="H3272" s="6"/>
      <c r="I3272" s="2"/>
      <c r="J3272" s="3"/>
      <c r="K3272" s="3"/>
      <c r="L3272" s="3"/>
      <c r="M3272" s="13"/>
      <c r="N3272" s="3"/>
      <c r="O3272" s="3"/>
      <c r="P3272" s="166"/>
      <c r="Q3272" s="166"/>
      <c r="R3272" s="173"/>
      <c r="S3272" s="167"/>
      <c r="T3272" s="167"/>
      <c r="U3272" s="167"/>
      <c r="V3272" s="173"/>
    </row>
    <row r="3273" spans="1:22" ht="33.75" customHeight="1">
      <c r="A3273" s="15"/>
      <c r="B3273" s="7"/>
      <c r="C3273" s="4"/>
      <c r="D3273" s="5"/>
      <c r="E3273" s="176" t="str">
        <f t="shared" si="141"/>
        <v/>
      </c>
      <c r="F3273" s="181"/>
      <c r="G3273" s="181"/>
      <c r="H3273" s="6"/>
      <c r="I3273" s="2"/>
      <c r="J3273" s="3"/>
      <c r="K3273" s="3"/>
      <c r="L3273" s="3"/>
      <c r="M3273" s="13"/>
      <c r="N3273" s="3"/>
      <c r="O3273" s="3"/>
      <c r="P3273" s="166"/>
      <c r="Q3273" s="166"/>
      <c r="R3273" s="173"/>
      <c r="S3273" s="167"/>
      <c r="T3273" s="167"/>
      <c r="U3273" s="167"/>
      <c r="V3273" s="173"/>
    </row>
    <row r="3274" spans="1:22" ht="33.75" customHeight="1">
      <c r="A3274" s="15"/>
      <c r="B3274" s="7"/>
      <c r="C3274" s="4"/>
      <c r="D3274" s="5"/>
      <c r="E3274" s="176" t="str">
        <f t="shared" si="141"/>
        <v/>
      </c>
      <c r="F3274" s="181"/>
      <c r="G3274" s="181"/>
      <c r="H3274" s="6"/>
      <c r="I3274" s="2"/>
      <c r="J3274" s="3"/>
      <c r="K3274" s="3"/>
      <c r="L3274" s="3"/>
      <c r="M3274" s="13"/>
      <c r="N3274" s="3"/>
      <c r="O3274" s="3"/>
      <c r="P3274" s="166"/>
      <c r="Q3274" s="166"/>
      <c r="R3274" s="173"/>
      <c r="S3274" s="167"/>
      <c r="T3274" s="167"/>
      <c r="U3274" s="167"/>
      <c r="V3274" s="173"/>
    </row>
    <row r="3275" spans="1:22" ht="33.75" customHeight="1">
      <c r="A3275" s="15"/>
      <c r="B3275" s="7"/>
      <c r="C3275" s="4"/>
      <c r="D3275" s="5"/>
      <c r="E3275" s="176" t="str">
        <f t="shared" si="141"/>
        <v/>
      </c>
      <c r="F3275" s="181"/>
      <c r="G3275" s="181"/>
      <c r="H3275" s="6"/>
      <c r="I3275" s="2"/>
      <c r="J3275" s="3"/>
      <c r="K3275" s="3"/>
      <c r="L3275" s="3"/>
      <c r="M3275" s="13"/>
      <c r="N3275" s="3"/>
      <c r="O3275" s="3"/>
      <c r="P3275" s="166"/>
      <c r="Q3275" s="166"/>
      <c r="R3275" s="173"/>
      <c r="S3275" s="167"/>
      <c r="T3275" s="167"/>
      <c r="U3275" s="167"/>
      <c r="V3275" s="173"/>
    </row>
    <row r="3276" spans="1:22" ht="33.75" customHeight="1">
      <c r="A3276" s="15"/>
      <c r="B3276" s="7"/>
      <c r="C3276" s="4"/>
      <c r="D3276" s="5"/>
      <c r="E3276" s="176" t="str">
        <f t="shared" si="141"/>
        <v/>
      </c>
      <c r="F3276" s="181"/>
      <c r="G3276" s="181"/>
      <c r="H3276" s="6"/>
      <c r="I3276" s="2"/>
      <c r="J3276" s="3"/>
      <c r="K3276" s="3"/>
      <c r="L3276" s="3"/>
      <c r="M3276" s="13"/>
      <c r="N3276" s="3"/>
      <c r="O3276" s="3"/>
      <c r="P3276" s="166"/>
      <c r="Q3276" s="166"/>
      <c r="R3276" s="173"/>
      <c r="S3276" s="167"/>
      <c r="T3276" s="167"/>
      <c r="U3276" s="167"/>
      <c r="V3276" s="173"/>
    </row>
    <row r="3277" spans="1:22" ht="33.75" customHeight="1">
      <c r="A3277" s="15"/>
      <c r="B3277" s="7"/>
      <c r="C3277" s="4"/>
      <c r="D3277" s="5"/>
      <c r="E3277" s="176" t="str">
        <f t="shared" si="141"/>
        <v/>
      </c>
      <c r="F3277" s="181"/>
      <c r="G3277" s="181"/>
      <c r="H3277" s="6"/>
      <c r="I3277" s="2"/>
      <c r="J3277" s="3"/>
      <c r="K3277" s="3"/>
      <c r="L3277" s="3"/>
      <c r="M3277" s="13"/>
      <c r="N3277" s="3"/>
      <c r="O3277" s="3"/>
      <c r="P3277" s="166"/>
      <c r="Q3277" s="166"/>
      <c r="R3277" s="173"/>
      <c r="S3277" s="167"/>
      <c r="T3277" s="167"/>
      <c r="U3277" s="167"/>
      <c r="V3277" s="173"/>
    </row>
    <row r="3278" spans="1:22" ht="33.75" customHeight="1">
      <c r="A3278" s="15"/>
      <c r="B3278" s="7"/>
      <c r="C3278" s="4"/>
      <c r="D3278" s="5"/>
      <c r="E3278" s="176" t="str">
        <f t="shared" si="141"/>
        <v/>
      </c>
      <c r="F3278" s="181"/>
      <c r="G3278" s="181"/>
      <c r="H3278" s="6"/>
      <c r="I3278" s="2"/>
      <c r="J3278" s="3"/>
      <c r="K3278" s="3"/>
      <c r="L3278" s="3"/>
      <c r="M3278" s="13"/>
      <c r="N3278" s="3"/>
      <c r="O3278" s="3"/>
      <c r="P3278" s="166"/>
      <c r="Q3278" s="166"/>
      <c r="R3278" s="173"/>
      <c r="S3278" s="167"/>
      <c r="T3278" s="167"/>
      <c r="U3278" s="167"/>
      <c r="V3278" s="173"/>
    </row>
    <row r="3279" spans="1:22" ht="33.75" customHeight="1">
      <c r="A3279" s="15"/>
      <c r="B3279" s="7"/>
      <c r="C3279" s="4"/>
      <c r="D3279" s="5"/>
      <c r="E3279" s="176" t="str">
        <f t="shared" si="141"/>
        <v/>
      </c>
      <c r="F3279" s="181"/>
      <c r="G3279" s="181"/>
      <c r="H3279" s="6"/>
      <c r="I3279" s="2"/>
      <c r="J3279" s="3"/>
      <c r="K3279" s="3"/>
      <c r="L3279" s="3"/>
      <c r="M3279" s="13"/>
      <c r="N3279" s="3"/>
      <c r="O3279" s="3"/>
      <c r="P3279" s="166"/>
      <c r="Q3279" s="166"/>
      <c r="R3279" s="173"/>
      <c r="S3279" s="167"/>
      <c r="T3279" s="167"/>
      <c r="U3279" s="167"/>
      <c r="V3279" s="173"/>
    </row>
    <row r="3280" spans="1:22" ht="33.75" customHeight="1">
      <c r="A3280" s="15"/>
      <c r="B3280" s="7"/>
      <c r="C3280" s="4"/>
      <c r="D3280" s="5"/>
      <c r="E3280" s="176" t="str">
        <f t="shared" si="141"/>
        <v/>
      </c>
      <c r="F3280" s="181"/>
      <c r="G3280" s="181"/>
      <c r="H3280" s="6"/>
      <c r="I3280" s="2"/>
      <c r="J3280" s="3"/>
      <c r="K3280" s="3"/>
      <c r="L3280" s="3"/>
      <c r="M3280" s="13"/>
      <c r="N3280" s="3"/>
      <c r="O3280" s="3"/>
      <c r="P3280" s="166"/>
      <c r="Q3280" s="166"/>
      <c r="R3280" s="173"/>
      <c r="S3280" s="167"/>
      <c r="T3280" s="167"/>
      <c r="U3280" s="167"/>
      <c r="V3280" s="173"/>
    </row>
    <row r="3281" spans="1:22" ht="33.75" customHeight="1">
      <c r="A3281" s="15"/>
      <c r="B3281" s="7"/>
      <c r="C3281" s="4"/>
      <c r="D3281" s="5"/>
      <c r="E3281" s="176" t="str">
        <f t="shared" si="141"/>
        <v/>
      </c>
      <c r="F3281" s="181"/>
      <c r="G3281" s="181"/>
      <c r="H3281" s="6"/>
      <c r="I3281" s="2"/>
      <c r="J3281" s="3"/>
      <c r="K3281" s="3"/>
      <c r="L3281" s="3"/>
      <c r="M3281" s="13"/>
      <c r="N3281" s="3"/>
      <c r="O3281" s="3"/>
      <c r="P3281" s="166"/>
      <c r="Q3281" s="166"/>
      <c r="R3281" s="173"/>
      <c r="S3281" s="167"/>
      <c r="T3281" s="167"/>
      <c r="U3281" s="167"/>
      <c r="V3281" s="173"/>
    </row>
    <row r="3282" spans="1:22" ht="33.75" customHeight="1">
      <c r="A3282" s="15"/>
      <c r="B3282" s="7"/>
      <c r="C3282" s="4"/>
      <c r="D3282" s="5"/>
      <c r="E3282" s="176" t="str">
        <f t="shared" si="141"/>
        <v/>
      </c>
      <c r="F3282" s="181"/>
      <c r="G3282" s="181"/>
      <c r="H3282" s="6"/>
      <c r="I3282" s="2"/>
      <c r="J3282" s="3"/>
      <c r="K3282" s="3"/>
      <c r="L3282" s="3"/>
      <c r="M3282" s="13"/>
      <c r="N3282" s="3"/>
      <c r="O3282" s="3"/>
      <c r="P3282" s="166"/>
      <c r="Q3282" s="166"/>
      <c r="R3282" s="173"/>
      <c r="S3282" s="167"/>
      <c r="T3282" s="167"/>
      <c r="U3282" s="167"/>
      <c r="V3282" s="173"/>
    </row>
    <row r="3283" spans="1:22" ht="33.75" customHeight="1">
      <c r="A3283" s="15"/>
      <c r="B3283" s="7"/>
      <c r="C3283" s="4"/>
      <c r="D3283" s="5"/>
      <c r="E3283" s="176" t="str">
        <f t="shared" si="141"/>
        <v/>
      </c>
      <c r="F3283" s="181"/>
      <c r="G3283" s="181"/>
      <c r="H3283" s="6"/>
      <c r="I3283" s="2"/>
      <c r="J3283" s="3"/>
      <c r="K3283" s="3"/>
      <c r="L3283" s="3"/>
      <c r="M3283" s="13"/>
      <c r="N3283" s="3"/>
      <c r="O3283" s="3"/>
      <c r="P3283" s="166"/>
      <c r="Q3283" s="166"/>
      <c r="R3283" s="173"/>
      <c r="S3283" s="167"/>
      <c r="T3283" s="167"/>
      <c r="U3283" s="167"/>
      <c r="V3283" s="173"/>
    </row>
    <row r="3284" spans="1:22" ht="33.75" customHeight="1">
      <c r="A3284" s="15"/>
      <c r="B3284" s="7"/>
      <c r="C3284" s="4"/>
      <c r="D3284" s="5"/>
      <c r="E3284" s="176" t="str">
        <f t="shared" si="141"/>
        <v/>
      </c>
      <c r="F3284" s="181"/>
      <c r="G3284" s="181"/>
      <c r="H3284" s="6"/>
      <c r="I3284" s="2"/>
      <c r="J3284" s="3"/>
      <c r="K3284" s="3"/>
      <c r="L3284" s="3"/>
      <c r="M3284" s="13"/>
      <c r="N3284" s="3"/>
      <c r="O3284" s="3"/>
      <c r="P3284" s="166"/>
      <c r="Q3284" s="166"/>
      <c r="R3284" s="173"/>
      <c r="S3284" s="167"/>
      <c r="T3284" s="167"/>
      <c r="U3284" s="167"/>
      <c r="V3284" s="173"/>
    </row>
    <row r="3285" spans="1:22" ht="33.75" customHeight="1">
      <c r="A3285" s="15"/>
      <c r="B3285" s="7"/>
      <c r="C3285" s="4"/>
      <c r="D3285" s="5"/>
      <c r="E3285" s="176" t="str">
        <f t="shared" si="141"/>
        <v/>
      </c>
      <c r="F3285" s="181"/>
      <c r="G3285" s="181"/>
      <c r="H3285" s="6"/>
      <c r="I3285" s="2"/>
      <c r="J3285" s="3"/>
      <c r="K3285" s="3"/>
      <c r="L3285" s="3"/>
      <c r="M3285" s="13"/>
      <c r="N3285" s="3"/>
      <c r="O3285" s="3"/>
      <c r="P3285" s="166"/>
      <c r="Q3285" s="166"/>
      <c r="R3285" s="173"/>
      <c r="S3285" s="167"/>
      <c r="T3285" s="167"/>
      <c r="U3285" s="167"/>
      <c r="V3285" s="173"/>
    </row>
    <row r="3286" spans="1:22" ht="33.75" customHeight="1">
      <c r="A3286" s="15"/>
      <c r="B3286" s="7"/>
      <c r="C3286" s="4"/>
      <c r="D3286" s="5"/>
      <c r="E3286" s="176" t="str">
        <f t="shared" si="141"/>
        <v/>
      </c>
      <c r="F3286" s="181"/>
      <c r="G3286" s="181"/>
      <c r="H3286" s="6"/>
      <c r="I3286" s="2"/>
      <c r="J3286" s="3"/>
      <c r="K3286" s="3"/>
      <c r="L3286" s="3"/>
      <c r="M3286" s="13"/>
      <c r="N3286" s="3"/>
      <c r="O3286" s="3"/>
      <c r="P3286" s="166"/>
      <c r="Q3286" s="166"/>
      <c r="R3286" s="173"/>
      <c r="S3286" s="167"/>
      <c r="T3286" s="167"/>
      <c r="U3286" s="167"/>
      <c r="V3286" s="173"/>
    </row>
    <row r="3287" spans="1:22" ht="33.75" customHeight="1">
      <c r="A3287" s="15"/>
      <c r="B3287" s="7"/>
      <c r="C3287" s="4"/>
      <c r="D3287" s="5"/>
      <c r="E3287" s="176" t="str">
        <f t="shared" si="141"/>
        <v/>
      </c>
      <c r="F3287" s="181"/>
      <c r="G3287" s="181"/>
      <c r="H3287" s="6"/>
      <c r="I3287" s="2"/>
      <c r="J3287" s="3"/>
      <c r="K3287" s="3"/>
      <c r="L3287" s="3"/>
      <c r="M3287" s="13"/>
      <c r="N3287" s="3"/>
      <c r="O3287" s="3"/>
      <c r="P3287" s="166"/>
      <c r="Q3287" s="166"/>
      <c r="R3287" s="173"/>
      <c r="S3287" s="167"/>
      <c r="T3287" s="167"/>
      <c r="U3287" s="167"/>
      <c r="V3287" s="173"/>
    </row>
    <row r="3288" spans="1:22" ht="33.75" customHeight="1">
      <c r="A3288" s="15"/>
      <c r="B3288" s="7"/>
      <c r="C3288" s="4"/>
      <c r="D3288" s="5"/>
      <c r="E3288" s="176" t="str">
        <f t="shared" si="141"/>
        <v/>
      </c>
      <c r="F3288" s="181"/>
      <c r="G3288" s="181"/>
      <c r="H3288" s="6"/>
      <c r="I3288" s="2"/>
      <c r="J3288" s="3"/>
      <c r="K3288" s="3"/>
      <c r="L3288" s="3"/>
      <c r="M3288" s="13"/>
      <c r="N3288" s="3"/>
      <c r="O3288" s="3"/>
      <c r="P3288" s="166"/>
      <c r="Q3288" s="166"/>
      <c r="R3288" s="173"/>
      <c r="S3288" s="167"/>
      <c r="T3288" s="167"/>
      <c r="U3288" s="167"/>
      <c r="V3288" s="173"/>
    </row>
    <row r="3289" spans="1:22" ht="33.75" customHeight="1">
      <c r="A3289" s="15"/>
      <c r="B3289" s="7"/>
      <c r="C3289" s="4"/>
      <c r="D3289" s="5"/>
      <c r="E3289" s="176" t="str">
        <f t="shared" si="141"/>
        <v/>
      </c>
      <c r="F3289" s="181"/>
      <c r="G3289" s="181"/>
      <c r="H3289" s="6"/>
      <c r="I3289" s="2"/>
      <c r="J3289" s="3"/>
      <c r="K3289" s="3"/>
      <c r="L3289" s="3"/>
      <c r="M3289" s="13"/>
      <c r="N3289" s="3"/>
      <c r="O3289" s="3"/>
      <c r="P3289" s="166"/>
      <c r="Q3289" s="166"/>
      <c r="R3289" s="173"/>
      <c r="S3289" s="167"/>
      <c r="T3289" s="167"/>
      <c r="U3289" s="167"/>
      <c r="V3289" s="173"/>
    </row>
    <row r="3290" spans="1:22" ht="33.75" customHeight="1">
      <c r="A3290" s="15"/>
      <c r="B3290" s="7"/>
      <c r="C3290" s="4"/>
      <c r="D3290" s="5"/>
      <c r="E3290" s="176" t="str">
        <f t="shared" si="141"/>
        <v/>
      </c>
      <c r="F3290" s="181"/>
      <c r="G3290" s="181"/>
      <c r="H3290" s="6"/>
      <c r="I3290" s="2"/>
      <c r="J3290" s="3"/>
      <c r="K3290" s="3"/>
      <c r="L3290" s="3"/>
      <c r="M3290" s="13"/>
      <c r="N3290" s="3"/>
      <c r="O3290" s="3"/>
      <c r="P3290" s="166"/>
      <c r="Q3290" s="166"/>
      <c r="R3290" s="173"/>
      <c r="S3290" s="167"/>
      <c r="T3290" s="167"/>
      <c r="U3290" s="167"/>
      <c r="V3290" s="173"/>
    </row>
    <row r="3291" spans="1:22" ht="33.75" customHeight="1">
      <c r="A3291" s="15"/>
      <c r="B3291" s="7"/>
      <c r="C3291" s="4"/>
      <c r="D3291" s="5"/>
      <c r="E3291" s="176" t="str">
        <f t="shared" si="141"/>
        <v/>
      </c>
      <c r="F3291" s="181"/>
      <c r="G3291" s="181"/>
      <c r="H3291" s="6"/>
      <c r="I3291" s="2"/>
      <c r="J3291" s="3"/>
      <c r="K3291" s="3"/>
      <c r="L3291" s="3"/>
      <c r="M3291" s="13"/>
      <c r="N3291" s="3"/>
      <c r="O3291" s="3"/>
      <c r="P3291" s="166"/>
      <c r="Q3291" s="166"/>
      <c r="R3291" s="173"/>
      <c r="S3291" s="167"/>
      <c r="T3291" s="167"/>
      <c r="U3291" s="167"/>
      <c r="V3291" s="173"/>
    </row>
    <row r="3292" spans="1:22" ht="33.75" customHeight="1">
      <c r="A3292" s="15"/>
      <c r="B3292" s="7"/>
      <c r="C3292" s="4"/>
      <c r="D3292" s="5"/>
      <c r="E3292" s="176" t="str">
        <f t="shared" si="141"/>
        <v/>
      </c>
      <c r="F3292" s="181"/>
      <c r="G3292" s="181"/>
      <c r="H3292" s="6"/>
      <c r="I3292" s="2"/>
      <c r="J3292" s="3"/>
      <c r="K3292" s="3"/>
      <c r="L3292" s="3"/>
      <c r="M3292" s="13"/>
      <c r="N3292" s="3"/>
      <c r="O3292" s="3"/>
      <c r="P3292" s="166"/>
      <c r="Q3292" s="166"/>
      <c r="R3292" s="173"/>
      <c r="S3292" s="167"/>
      <c r="T3292" s="167"/>
      <c r="U3292" s="167"/>
      <c r="V3292" s="173"/>
    </row>
    <row r="3293" spans="1:22" ht="33.75" customHeight="1">
      <c r="A3293" s="15"/>
      <c r="B3293" s="7"/>
      <c r="C3293" s="4"/>
      <c r="D3293" s="5"/>
      <c r="E3293" s="176" t="str">
        <f t="shared" si="141"/>
        <v/>
      </c>
      <c r="F3293" s="181"/>
      <c r="G3293" s="181"/>
      <c r="H3293" s="6"/>
      <c r="I3293" s="2"/>
      <c r="J3293" s="3"/>
      <c r="K3293" s="3"/>
      <c r="L3293" s="3"/>
      <c r="M3293" s="13"/>
      <c r="N3293" s="3"/>
      <c r="O3293" s="3"/>
      <c r="P3293" s="166"/>
      <c r="Q3293" s="166"/>
      <c r="R3293" s="173"/>
      <c r="S3293" s="167"/>
      <c r="T3293" s="167"/>
      <c r="U3293" s="167"/>
      <c r="V3293" s="173"/>
    </row>
    <row r="3294" spans="1:22" ht="33.75" customHeight="1">
      <c r="A3294" s="15"/>
      <c r="B3294" s="7"/>
      <c r="C3294" s="4"/>
      <c r="D3294" s="5"/>
      <c r="E3294" s="176" t="str">
        <f t="shared" si="141"/>
        <v/>
      </c>
      <c r="F3294" s="181"/>
      <c r="G3294" s="181"/>
      <c r="H3294" s="6"/>
      <c r="I3294" s="2"/>
      <c r="J3294" s="3"/>
      <c r="K3294" s="3"/>
      <c r="L3294" s="3"/>
      <c r="M3294" s="13"/>
      <c r="N3294" s="3"/>
      <c r="O3294" s="3"/>
      <c r="P3294" s="166"/>
      <c r="Q3294" s="166"/>
      <c r="R3294" s="173"/>
      <c r="S3294" s="167"/>
      <c r="T3294" s="167"/>
      <c r="U3294" s="167"/>
      <c r="V3294" s="173"/>
    </row>
    <row r="3295" spans="1:22" ht="33.75" customHeight="1">
      <c r="A3295" s="15"/>
      <c r="B3295" s="7"/>
      <c r="C3295" s="4"/>
      <c r="D3295" s="5"/>
      <c r="E3295" s="176" t="str">
        <f t="shared" si="141"/>
        <v/>
      </c>
      <c r="F3295" s="181"/>
      <c r="G3295" s="181"/>
      <c r="H3295" s="6"/>
      <c r="I3295" s="2"/>
      <c r="J3295" s="3"/>
      <c r="K3295" s="3"/>
      <c r="L3295" s="3"/>
      <c r="M3295" s="13"/>
      <c r="N3295" s="3"/>
      <c r="O3295" s="3"/>
      <c r="P3295" s="166"/>
      <c r="Q3295" s="166"/>
      <c r="R3295" s="173"/>
      <c r="S3295" s="167"/>
      <c r="T3295" s="167"/>
      <c r="U3295" s="167"/>
      <c r="V3295" s="173"/>
    </row>
    <row r="3296" spans="1:22" ht="33.75" customHeight="1">
      <c r="A3296" s="15"/>
      <c r="B3296" s="7"/>
      <c r="C3296" s="4"/>
      <c r="D3296" s="5"/>
      <c r="E3296" s="176" t="str">
        <f t="shared" si="141"/>
        <v/>
      </c>
      <c r="F3296" s="181"/>
      <c r="G3296" s="181"/>
      <c r="H3296" s="6"/>
      <c r="I3296" s="2"/>
      <c r="J3296" s="3"/>
      <c r="K3296" s="3"/>
      <c r="L3296" s="3"/>
      <c r="M3296" s="13"/>
      <c r="N3296" s="3"/>
      <c r="O3296" s="3"/>
      <c r="P3296" s="166"/>
      <c r="Q3296" s="166"/>
      <c r="R3296" s="173"/>
      <c r="S3296" s="167"/>
      <c r="T3296" s="167"/>
      <c r="U3296" s="167"/>
      <c r="V3296" s="173"/>
    </row>
    <row r="3297" spans="1:22" ht="33.75" customHeight="1">
      <c r="A3297" s="15"/>
      <c r="B3297" s="7"/>
      <c r="C3297" s="4"/>
      <c r="D3297" s="5"/>
      <c r="E3297" s="176" t="str">
        <f t="shared" si="141"/>
        <v/>
      </c>
      <c r="F3297" s="181"/>
      <c r="G3297" s="181"/>
      <c r="H3297" s="6"/>
      <c r="I3297" s="2"/>
      <c r="J3297" s="3"/>
      <c r="K3297" s="3"/>
      <c r="L3297" s="3"/>
      <c r="M3297" s="13"/>
      <c r="N3297" s="3"/>
      <c r="O3297" s="3"/>
      <c r="P3297" s="166"/>
      <c r="Q3297" s="166"/>
      <c r="R3297" s="173"/>
      <c r="S3297" s="167"/>
      <c r="T3297" s="167"/>
      <c r="U3297" s="167"/>
      <c r="V3297" s="173"/>
    </row>
    <row r="3298" spans="1:22" ht="33.75" customHeight="1">
      <c r="A3298" s="15"/>
      <c r="B3298" s="7"/>
      <c r="C3298" s="4"/>
      <c r="D3298" s="5"/>
      <c r="E3298" s="176" t="str">
        <f t="shared" si="141"/>
        <v/>
      </c>
      <c r="F3298" s="181"/>
      <c r="G3298" s="181"/>
      <c r="H3298" s="6"/>
      <c r="I3298" s="2"/>
      <c r="J3298" s="3"/>
      <c r="K3298" s="3"/>
      <c r="L3298" s="3"/>
      <c r="M3298" s="13"/>
      <c r="N3298" s="3"/>
      <c r="O3298" s="3"/>
      <c r="P3298" s="166"/>
      <c r="Q3298" s="166"/>
      <c r="R3298" s="173"/>
      <c r="S3298" s="167"/>
      <c r="T3298" s="167"/>
      <c r="U3298" s="167"/>
      <c r="V3298" s="173"/>
    </row>
    <row r="3299" spans="1:22" ht="33.75" customHeight="1">
      <c r="A3299" s="15"/>
      <c r="B3299" s="7"/>
      <c r="C3299" s="4"/>
      <c r="D3299" s="5"/>
      <c r="E3299" s="176" t="str">
        <f t="shared" si="141"/>
        <v/>
      </c>
      <c r="F3299" s="181"/>
      <c r="G3299" s="181"/>
      <c r="H3299" s="6"/>
      <c r="I3299" s="2"/>
      <c r="J3299" s="3"/>
      <c r="K3299" s="3"/>
      <c r="L3299" s="3"/>
      <c r="M3299" s="13"/>
      <c r="N3299" s="3"/>
      <c r="O3299" s="3"/>
      <c r="P3299" s="166"/>
      <c r="Q3299" s="166"/>
      <c r="R3299" s="173"/>
      <c r="S3299" s="167"/>
      <c r="T3299" s="167"/>
      <c r="U3299" s="167"/>
      <c r="V3299" s="173"/>
    </row>
    <row r="3300" spans="1:22" ht="33.75" customHeight="1">
      <c r="A3300" s="15"/>
      <c r="B3300" s="7"/>
      <c r="C3300" s="4"/>
      <c r="D3300" s="5"/>
      <c r="E3300" s="176" t="str">
        <f t="shared" si="141"/>
        <v/>
      </c>
      <c r="F3300" s="181"/>
      <c r="G3300" s="181"/>
      <c r="H3300" s="6"/>
      <c r="I3300" s="2"/>
      <c r="J3300" s="3"/>
      <c r="K3300" s="3"/>
      <c r="L3300" s="3"/>
      <c r="M3300" s="13"/>
      <c r="N3300" s="3"/>
      <c r="O3300" s="3"/>
      <c r="P3300" s="166"/>
      <c r="Q3300" s="166"/>
      <c r="R3300" s="173"/>
      <c r="S3300" s="167"/>
      <c r="T3300" s="167"/>
      <c r="U3300" s="167"/>
      <c r="V3300" s="173"/>
    </row>
    <row r="3301" spans="1:22" ht="33.75" customHeight="1">
      <c r="A3301" s="15"/>
      <c r="B3301" s="7"/>
      <c r="C3301" s="4"/>
      <c r="D3301" s="5"/>
      <c r="E3301" s="176" t="str">
        <f t="shared" si="141"/>
        <v/>
      </c>
      <c r="F3301" s="181"/>
      <c r="G3301" s="181"/>
      <c r="H3301" s="6"/>
      <c r="I3301" s="2"/>
      <c r="J3301" s="3"/>
      <c r="K3301" s="3"/>
      <c r="L3301" s="3"/>
      <c r="M3301" s="13"/>
      <c r="N3301" s="3"/>
      <c r="O3301" s="3"/>
      <c r="P3301" s="166"/>
      <c r="Q3301" s="166"/>
      <c r="R3301" s="173"/>
      <c r="S3301" s="167"/>
      <c r="T3301" s="167"/>
      <c r="U3301" s="167"/>
      <c r="V3301" s="173"/>
    </row>
    <row r="3302" spans="1:22" ht="33.75" customHeight="1">
      <c r="A3302" s="15"/>
      <c r="B3302" s="7"/>
      <c r="C3302" s="4"/>
      <c r="D3302" s="5"/>
      <c r="E3302" s="176" t="str">
        <f t="shared" si="141"/>
        <v/>
      </c>
      <c r="F3302" s="181"/>
      <c r="G3302" s="181"/>
      <c r="H3302" s="6"/>
      <c r="I3302" s="2"/>
      <c r="J3302" s="3"/>
      <c r="K3302" s="3"/>
      <c r="L3302" s="3"/>
      <c r="M3302" s="13"/>
      <c r="N3302" s="3"/>
      <c r="O3302" s="3"/>
      <c r="P3302" s="166"/>
      <c r="Q3302" s="166"/>
      <c r="R3302" s="173"/>
      <c r="S3302" s="167"/>
      <c r="T3302" s="167"/>
      <c r="U3302" s="167"/>
      <c r="V3302" s="173"/>
    </row>
    <row r="3303" spans="1:22" ht="33.75" customHeight="1">
      <c r="A3303" s="15"/>
      <c r="B3303" s="7"/>
      <c r="C3303" s="4"/>
      <c r="D3303" s="5"/>
      <c r="E3303" s="176" t="str">
        <f t="shared" si="141"/>
        <v/>
      </c>
      <c r="F3303" s="181"/>
      <c r="G3303" s="181"/>
      <c r="H3303" s="6"/>
      <c r="I3303" s="2"/>
      <c r="J3303" s="3"/>
      <c r="K3303" s="3"/>
      <c r="L3303" s="3"/>
      <c r="M3303" s="13"/>
      <c r="N3303" s="3"/>
      <c r="O3303" s="3"/>
      <c r="P3303" s="166"/>
      <c r="Q3303" s="166"/>
      <c r="R3303" s="173"/>
      <c r="S3303" s="167"/>
      <c r="T3303" s="167"/>
      <c r="U3303" s="167"/>
      <c r="V3303" s="173"/>
    </row>
    <row r="3304" spans="1:22" ht="33.75" customHeight="1">
      <c r="A3304" s="15"/>
      <c r="B3304" s="7"/>
      <c r="C3304" s="4"/>
      <c r="D3304" s="5"/>
      <c r="E3304" s="176" t="str">
        <f t="shared" si="141"/>
        <v/>
      </c>
      <c r="F3304" s="181"/>
      <c r="G3304" s="181"/>
      <c r="H3304" s="6"/>
      <c r="I3304" s="2"/>
      <c r="J3304" s="3"/>
      <c r="K3304" s="3"/>
      <c r="L3304" s="3"/>
      <c r="M3304" s="13"/>
      <c r="N3304" s="3"/>
      <c r="O3304" s="3"/>
      <c r="P3304" s="166"/>
      <c r="Q3304" s="166"/>
      <c r="R3304" s="173"/>
      <c r="S3304" s="167"/>
      <c r="T3304" s="167"/>
      <c r="U3304" s="167"/>
      <c r="V3304" s="173"/>
    </row>
    <row r="3305" spans="1:22" ht="33.75" customHeight="1">
      <c r="A3305" s="15"/>
      <c r="B3305" s="7"/>
      <c r="C3305" s="4"/>
      <c r="D3305" s="5"/>
      <c r="E3305" s="176" t="str">
        <f t="shared" si="141"/>
        <v/>
      </c>
      <c r="F3305" s="181"/>
      <c r="G3305" s="181"/>
      <c r="H3305" s="6"/>
      <c r="I3305" s="2"/>
      <c r="J3305" s="3"/>
      <c r="K3305" s="3"/>
      <c r="L3305" s="3"/>
      <c r="M3305" s="13"/>
      <c r="N3305" s="3"/>
      <c r="O3305" s="3"/>
      <c r="P3305" s="166"/>
      <c r="Q3305" s="166"/>
      <c r="R3305" s="173"/>
      <c r="S3305" s="167"/>
      <c r="T3305" s="167"/>
      <c r="U3305" s="167"/>
      <c r="V3305" s="173"/>
    </row>
    <row r="3306" spans="1:22" ht="33.75" customHeight="1">
      <c r="A3306" s="15"/>
      <c r="B3306" s="7"/>
      <c r="C3306" s="4"/>
      <c r="D3306" s="5"/>
      <c r="E3306" s="176" t="str">
        <f t="shared" si="141"/>
        <v/>
      </c>
      <c r="F3306" s="181"/>
      <c r="G3306" s="181"/>
      <c r="H3306" s="6"/>
      <c r="I3306" s="2"/>
      <c r="J3306" s="3"/>
      <c r="K3306" s="3"/>
      <c r="L3306" s="3"/>
      <c r="M3306" s="13"/>
      <c r="N3306" s="3"/>
      <c r="O3306" s="3"/>
      <c r="P3306" s="166"/>
      <c r="Q3306" s="166"/>
      <c r="R3306" s="173"/>
      <c r="S3306" s="167"/>
      <c r="T3306" s="167"/>
      <c r="U3306" s="167"/>
      <c r="V3306" s="173"/>
    </row>
    <row r="3307" spans="1:22" ht="33.75" customHeight="1">
      <c r="A3307" s="15"/>
      <c r="B3307" s="7"/>
      <c r="C3307" s="4"/>
      <c r="D3307" s="5"/>
      <c r="E3307" s="176" t="str">
        <f t="shared" si="141"/>
        <v/>
      </c>
      <c r="F3307" s="181"/>
      <c r="G3307" s="181"/>
      <c r="H3307" s="6"/>
      <c r="I3307" s="2"/>
      <c r="J3307" s="3"/>
      <c r="K3307" s="3"/>
      <c r="L3307" s="3"/>
      <c r="M3307" s="13"/>
      <c r="N3307" s="3"/>
      <c r="O3307" s="3"/>
      <c r="P3307" s="166"/>
      <c r="Q3307" s="166"/>
      <c r="R3307" s="173"/>
      <c r="S3307" s="167"/>
      <c r="T3307" s="167"/>
      <c r="U3307" s="167"/>
      <c r="V3307" s="173"/>
    </row>
    <row r="3308" spans="1:22" ht="33.75" customHeight="1">
      <c r="A3308" s="15"/>
      <c r="B3308" s="7"/>
      <c r="C3308" s="4"/>
      <c r="D3308" s="5"/>
      <c r="E3308" s="176" t="str">
        <f t="shared" si="141"/>
        <v/>
      </c>
      <c r="F3308" s="181"/>
      <c r="G3308" s="181"/>
      <c r="H3308" s="6"/>
      <c r="I3308" s="2"/>
      <c r="J3308" s="3"/>
      <c r="K3308" s="3"/>
      <c r="L3308" s="3"/>
      <c r="M3308" s="13"/>
      <c r="N3308" s="3"/>
      <c r="O3308" s="3"/>
      <c r="P3308" s="166"/>
      <c r="Q3308" s="166"/>
      <c r="R3308" s="173"/>
      <c r="S3308" s="167"/>
      <c r="T3308" s="167"/>
      <c r="U3308" s="167"/>
      <c r="V3308" s="173"/>
    </row>
    <row r="3309" spans="1:22" ht="33.75" customHeight="1">
      <c r="A3309" s="15"/>
      <c r="B3309" s="7"/>
      <c r="C3309" s="4"/>
      <c r="D3309" s="5"/>
      <c r="E3309" s="176" t="str">
        <f t="shared" si="141"/>
        <v/>
      </c>
      <c r="F3309" s="181"/>
      <c r="G3309" s="181"/>
      <c r="H3309" s="6"/>
      <c r="I3309" s="2"/>
      <c r="J3309" s="3"/>
      <c r="K3309" s="3"/>
      <c r="L3309" s="3"/>
      <c r="M3309" s="13"/>
      <c r="N3309" s="3"/>
      <c r="O3309" s="3"/>
      <c r="P3309" s="166"/>
      <c r="Q3309" s="166"/>
      <c r="R3309" s="173"/>
      <c r="S3309" s="167"/>
      <c r="T3309" s="167"/>
      <c r="U3309" s="167"/>
      <c r="V3309" s="173"/>
    </row>
    <row r="3310" spans="1:22" ht="33.75" customHeight="1">
      <c r="A3310" s="15"/>
      <c r="B3310" s="7"/>
      <c r="C3310" s="4"/>
      <c r="D3310" s="5"/>
      <c r="E3310" s="176" t="str">
        <f t="shared" si="141"/>
        <v/>
      </c>
      <c r="F3310" s="181"/>
      <c r="G3310" s="181"/>
      <c r="H3310" s="6"/>
      <c r="I3310" s="2"/>
      <c r="J3310" s="3"/>
      <c r="K3310" s="3"/>
      <c r="L3310" s="3"/>
      <c r="M3310" s="13"/>
      <c r="N3310" s="3"/>
      <c r="O3310" s="3"/>
      <c r="P3310" s="166"/>
      <c r="Q3310" s="166"/>
      <c r="R3310" s="173"/>
      <c r="S3310" s="167"/>
      <c r="T3310" s="167"/>
      <c r="U3310" s="167"/>
      <c r="V3310" s="173"/>
    </row>
    <row r="3311" spans="1:22" ht="33.75" customHeight="1">
      <c r="A3311" s="15"/>
      <c r="B3311" s="7"/>
      <c r="C3311" s="4"/>
      <c r="D3311" s="5"/>
      <c r="E3311" s="176" t="str">
        <f t="shared" si="141"/>
        <v/>
      </c>
      <c r="F3311" s="181"/>
      <c r="G3311" s="181"/>
      <c r="H3311" s="6"/>
      <c r="I3311" s="2"/>
      <c r="J3311" s="3"/>
      <c r="K3311" s="3"/>
      <c r="L3311" s="3"/>
      <c r="M3311" s="13"/>
      <c r="N3311" s="3"/>
      <c r="O3311" s="3"/>
      <c r="P3311" s="166"/>
      <c r="Q3311" s="166"/>
      <c r="R3311" s="173"/>
      <c r="S3311" s="167"/>
      <c r="T3311" s="167"/>
      <c r="U3311" s="167"/>
      <c r="V3311" s="173"/>
    </row>
    <row r="3312" spans="1:22" ht="33.75" customHeight="1">
      <c r="A3312" s="15"/>
      <c r="B3312" s="7"/>
      <c r="C3312" s="4"/>
      <c r="D3312" s="5"/>
      <c r="E3312" s="176" t="str">
        <f t="shared" si="141"/>
        <v/>
      </c>
      <c r="F3312" s="181"/>
      <c r="G3312" s="181"/>
      <c r="H3312" s="6"/>
      <c r="I3312" s="2"/>
      <c r="J3312" s="3"/>
      <c r="K3312" s="3"/>
      <c r="L3312" s="3"/>
      <c r="M3312" s="13"/>
      <c r="N3312" s="3"/>
      <c r="O3312" s="3"/>
      <c r="P3312" s="166"/>
      <c r="Q3312" s="166"/>
      <c r="R3312" s="173"/>
      <c r="S3312" s="167"/>
      <c r="T3312" s="167"/>
      <c r="U3312" s="167"/>
      <c r="V3312" s="173"/>
    </row>
    <row r="3313" spans="1:22" ht="33.75" customHeight="1">
      <c r="A3313" s="15"/>
      <c r="B3313" s="7"/>
      <c r="C3313" s="4"/>
      <c r="D3313" s="5"/>
      <c r="E3313" s="176" t="str">
        <f t="shared" si="141"/>
        <v/>
      </c>
      <c r="F3313" s="181"/>
      <c r="G3313" s="181"/>
      <c r="H3313" s="6"/>
      <c r="I3313" s="2"/>
      <c r="J3313" s="3"/>
      <c r="K3313" s="3"/>
      <c r="L3313" s="3"/>
      <c r="M3313" s="13"/>
      <c r="N3313" s="3"/>
      <c r="O3313" s="3"/>
      <c r="P3313" s="166"/>
      <c r="Q3313" s="166"/>
      <c r="R3313" s="173"/>
      <c r="S3313" s="167"/>
      <c r="T3313" s="167"/>
      <c r="U3313" s="167"/>
      <c r="V3313" s="173"/>
    </row>
    <row r="3314" spans="1:22" ht="33.75" customHeight="1">
      <c r="A3314" s="15"/>
      <c r="B3314" s="7"/>
      <c r="C3314" s="4"/>
      <c r="D3314" s="5"/>
      <c r="E3314" s="176" t="str">
        <f t="shared" si="141"/>
        <v/>
      </c>
      <c r="F3314" s="181"/>
      <c r="G3314" s="181"/>
      <c r="H3314" s="6"/>
      <c r="I3314" s="2"/>
      <c r="J3314" s="3"/>
      <c r="K3314" s="3"/>
      <c r="L3314" s="3"/>
      <c r="M3314" s="13"/>
      <c r="N3314" s="3"/>
      <c r="O3314" s="3"/>
      <c r="P3314" s="166"/>
      <c r="Q3314" s="166"/>
      <c r="R3314" s="173"/>
      <c r="S3314" s="167"/>
      <c r="T3314" s="167"/>
      <c r="U3314" s="167"/>
      <c r="V3314" s="173"/>
    </row>
    <row r="3315" spans="1:22" ht="33.75" customHeight="1">
      <c r="A3315" s="15"/>
      <c r="B3315" s="7"/>
      <c r="C3315" s="4"/>
      <c r="D3315" s="5"/>
      <c r="E3315" s="176" t="str">
        <f t="shared" si="141"/>
        <v/>
      </c>
      <c r="F3315" s="181"/>
      <c r="G3315" s="181"/>
      <c r="H3315" s="6"/>
      <c r="I3315" s="2"/>
      <c r="J3315" s="3"/>
      <c r="K3315" s="3"/>
      <c r="L3315" s="3"/>
      <c r="M3315" s="13"/>
      <c r="N3315" s="3"/>
      <c r="O3315" s="3"/>
      <c r="P3315" s="166"/>
      <c r="Q3315" s="166"/>
      <c r="R3315" s="173"/>
      <c r="S3315" s="167"/>
      <c r="T3315" s="167"/>
      <c r="U3315" s="167"/>
      <c r="V3315" s="173"/>
    </row>
    <row r="3316" spans="1:22" ht="33.75" customHeight="1">
      <c r="A3316" s="15"/>
      <c r="B3316" s="7"/>
      <c r="C3316" s="4"/>
      <c r="D3316" s="5"/>
      <c r="E3316" s="176" t="str">
        <f t="shared" si="141"/>
        <v/>
      </c>
      <c r="F3316" s="181"/>
      <c r="G3316" s="181"/>
      <c r="H3316" s="6"/>
      <c r="I3316" s="2"/>
      <c r="J3316" s="3"/>
      <c r="K3316" s="3"/>
      <c r="L3316" s="3"/>
      <c r="M3316" s="13"/>
      <c r="N3316" s="3"/>
      <c r="O3316" s="3"/>
      <c r="P3316" s="166"/>
      <c r="Q3316" s="166"/>
      <c r="R3316" s="173"/>
      <c r="S3316" s="167"/>
      <c r="T3316" s="167"/>
      <c r="U3316" s="167"/>
      <c r="V3316" s="173"/>
    </row>
    <row r="3317" spans="1:22" ht="33.75" customHeight="1">
      <c r="A3317" s="15"/>
      <c r="B3317" s="7"/>
      <c r="C3317" s="4"/>
      <c r="D3317" s="5"/>
      <c r="E3317" s="176" t="str">
        <f t="shared" si="141"/>
        <v/>
      </c>
      <c r="F3317" s="181"/>
      <c r="G3317" s="181"/>
      <c r="H3317" s="6"/>
      <c r="I3317" s="2"/>
      <c r="J3317" s="3"/>
      <c r="K3317" s="3"/>
      <c r="L3317" s="3"/>
      <c r="M3317" s="13"/>
      <c r="N3317" s="3"/>
      <c r="O3317" s="3"/>
      <c r="P3317" s="166"/>
      <c r="Q3317" s="166"/>
      <c r="R3317" s="173"/>
      <c r="S3317" s="167"/>
      <c r="T3317" s="167"/>
      <c r="U3317" s="167"/>
      <c r="V3317" s="173"/>
    </row>
    <row r="3318" spans="1:22" ht="33.75" customHeight="1">
      <c r="A3318" s="15"/>
      <c r="B3318" s="7"/>
      <c r="C3318" s="4"/>
      <c r="D3318" s="5"/>
      <c r="E3318" s="176" t="str">
        <f t="shared" si="141"/>
        <v/>
      </c>
      <c r="F3318" s="181"/>
      <c r="G3318" s="181"/>
      <c r="H3318" s="6"/>
      <c r="I3318" s="2"/>
      <c r="J3318" s="3"/>
      <c r="K3318" s="3"/>
      <c r="L3318" s="3"/>
      <c r="M3318" s="13"/>
      <c r="N3318" s="3"/>
      <c r="O3318" s="3"/>
      <c r="P3318" s="166"/>
      <c r="Q3318" s="166"/>
      <c r="R3318" s="173"/>
      <c r="S3318" s="167"/>
      <c r="T3318" s="167"/>
      <c r="U3318" s="167"/>
      <c r="V3318" s="173"/>
    </row>
    <row r="3319" spans="1:22" ht="33.75" customHeight="1">
      <c r="A3319" s="15"/>
      <c r="B3319" s="7"/>
      <c r="C3319" s="4"/>
      <c r="D3319" s="5"/>
      <c r="E3319" s="176" t="str">
        <f t="shared" si="141"/>
        <v/>
      </c>
      <c r="F3319" s="181"/>
      <c r="G3319" s="181"/>
      <c r="H3319" s="6"/>
      <c r="I3319" s="2"/>
      <c r="J3319" s="3"/>
      <c r="K3319" s="3"/>
      <c r="L3319" s="3"/>
      <c r="M3319" s="13"/>
      <c r="N3319" s="3"/>
      <c r="O3319" s="3"/>
      <c r="P3319" s="166"/>
      <c r="Q3319" s="166"/>
      <c r="R3319" s="173"/>
      <c r="S3319" s="167"/>
      <c r="T3319" s="167"/>
      <c r="U3319" s="167"/>
      <c r="V3319" s="173"/>
    </row>
    <row r="3320" spans="1:22" ht="33.75" customHeight="1">
      <c r="A3320" s="15"/>
      <c r="B3320" s="7"/>
      <c r="C3320" s="4"/>
      <c r="D3320" s="5"/>
      <c r="E3320" s="176" t="str">
        <f t="shared" si="141"/>
        <v/>
      </c>
      <c r="F3320" s="181"/>
      <c r="G3320" s="181"/>
      <c r="H3320" s="6"/>
      <c r="I3320" s="2"/>
      <c r="J3320" s="3"/>
      <c r="K3320" s="3"/>
      <c r="L3320" s="3"/>
      <c r="M3320" s="13"/>
      <c r="N3320" s="3"/>
      <c r="O3320" s="3"/>
      <c r="P3320" s="166"/>
      <c r="Q3320" s="166"/>
      <c r="R3320" s="173"/>
      <c r="S3320" s="167"/>
      <c r="T3320" s="167"/>
      <c r="U3320" s="167"/>
      <c r="V3320" s="173"/>
    </row>
    <row r="3321" spans="1:22" ht="33.75" customHeight="1">
      <c r="A3321" s="15"/>
      <c r="B3321" s="7"/>
      <c r="C3321" s="4"/>
      <c r="D3321" s="5"/>
      <c r="E3321" s="176" t="str">
        <f t="shared" si="141"/>
        <v/>
      </c>
      <c r="F3321" s="181"/>
      <c r="G3321" s="181"/>
      <c r="H3321" s="6"/>
      <c r="I3321" s="2"/>
      <c r="J3321" s="3"/>
      <c r="K3321" s="3"/>
      <c r="L3321" s="3"/>
      <c r="M3321" s="13"/>
      <c r="N3321" s="3"/>
      <c r="O3321" s="3"/>
      <c r="P3321" s="166"/>
      <c r="Q3321" s="166"/>
      <c r="R3321" s="173"/>
      <c r="S3321" s="167"/>
      <c r="T3321" s="167"/>
      <c r="U3321" s="167"/>
      <c r="V3321" s="173"/>
    </row>
    <row r="3322" spans="1:22" ht="33.75" customHeight="1">
      <c r="A3322" s="15"/>
      <c r="B3322" s="7"/>
      <c r="C3322" s="4"/>
      <c r="D3322" s="5"/>
      <c r="E3322" s="176" t="str">
        <f t="shared" ref="E3322:E3385" si="142">TRIM(B3322)</f>
        <v/>
      </c>
      <c r="F3322" s="181"/>
      <c r="G3322" s="181"/>
      <c r="H3322" s="6"/>
      <c r="I3322" s="2"/>
      <c r="J3322" s="3"/>
      <c r="K3322" s="3"/>
      <c r="L3322" s="3"/>
      <c r="M3322" s="13"/>
      <c r="N3322" s="3"/>
      <c r="O3322" s="3"/>
      <c r="P3322" s="166"/>
      <c r="Q3322" s="166"/>
      <c r="R3322" s="173"/>
      <c r="S3322" s="167"/>
      <c r="T3322" s="167"/>
      <c r="U3322" s="167"/>
      <c r="V3322" s="173"/>
    </row>
    <row r="3323" spans="1:22" ht="33.75" customHeight="1">
      <c r="A3323" s="15"/>
      <c r="B3323" s="7"/>
      <c r="C3323" s="4"/>
      <c r="D3323" s="5"/>
      <c r="E3323" s="176" t="str">
        <f t="shared" si="142"/>
        <v/>
      </c>
      <c r="F3323" s="181"/>
      <c r="G3323" s="181"/>
      <c r="H3323" s="6"/>
      <c r="I3323" s="2"/>
      <c r="J3323" s="3"/>
      <c r="K3323" s="3"/>
      <c r="L3323" s="3"/>
      <c r="M3323" s="13"/>
      <c r="N3323" s="3"/>
      <c r="O3323" s="3"/>
      <c r="P3323" s="166"/>
      <c r="Q3323" s="166"/>
      <c r="R3323" s="173"/>
      <c r="S3323" s="167"/>
      <c r="T3323" s="167"/>
      <c r="U3323" s="167"/>
      <c r="V3323" s="173"/>
    </row>
    <row r="3324" spans="1:22" ht="33.75" customHeight="1">
      <c r="A3324" s="15"/>
      <c r="B3324" s="7"/>
      <c r="C3324" s="4"/>
      <c r="D3324" s="5"/>
      <c r="E3324" s="176" t="str">
        <f t="shared" si="142"/>
        <v/>
      </c>
      <c r="F3324" s="181"/>
      <c r="G3324" s="181"/>
      <c r="H3324" s="6"/>
      <c r="I3324" s="2"/>
      <c r="J3324" s="3"/>
      <c r="K3324" s="3"/>
      <c r="L3324" s="3"/>
      <c r="M3324" s="13"/>
      <c r="N3324" s="3"/>
      <c r="O3324" s="3"/>
      <c r="P3324" s="166"/>
      <c r="Q3324" s="166"/>
      <c r="R3324" s="173"/>
      <c r="S3324" s="167"/>
      <c r="T3324" s="167"/>
      <c r="U3324" s="167"/>
      <c r="V3324" s="173"/>
    </row>
    <row r="3325" spans="1:22" ht="33.75" customHeight="1">
      <c r="A3325" s="15"/>
      <c r="B3325" s="7"/>
      <c r="C3325" s="4"/>
      <c r="D3325" s="5"/>
      <c r="E3325" s="176" t="str">
        <f t="shared" si="142"/>
        <v/>
      </c>
      <c r="F3325" s="181"/>
      <c r="G3325" s="181"/>
      <c r="H3325" s="6"/>
      <c r="I3325" s="2"/>
      <c r="J3325" s="3"/>
      <c r="K3325" s="3"/>
      <c r="L3325" s="3"/>
      <c r="M3325" s="13"/>
      <c r="N3325" s="3"/>
      <c r="O3325" s="3"/>
      <c r="P3325" s="166"/>
      <c r="Q3325" s="166"/>
      <c r="R3325" s="173"/>
      <c r="S3325" s="167"/>
      <c r="T3325" s="167"/>
      <c r="U3325" s="167"/>
      <c r="V3325" s="173"/>
    </row>
    <row r="3326" spans="1:22" ht="33.75" customHeight="1">
      <c r="A3326" s="15"/>
      <c r="B3326" s="7"/>
      <c r="C3326" s="4"/>
      <c r="D3326" s="5"/>
      <c r="E3326" s="176" t="str">
        <f t="shared" si="142"/>
        <v/>
      </c>
      <c r="F3326" s="181"/>
      <c r="G3326" s="181"/>
      <c r="H3326" s="6"/>
      <c r="I3326" s="2"/>
      <c r="J3326" s="3"/>
      <c r="K3326" s="3"/>
      <c r="L3326" s="3"/>
      <c r="M3326" s="13"/>
      <c r="N3326" s="3"/>
      <c r="O3326" s="3"/>
      <c r="P3326" s="166"/>
      <c r="Q3326" s="166"/>
      <c r="R3326" s="173"/>
      <c r="S3326" s="167"/>
      <c r="T3326" s="167"/>
      <c r="U3326" s="167"/>
      <c r="V3326" s="173"/>
    </row>
    <row r="3327" spans="1:22" ht="33.75" customHeight="1">
      <c r="A3327" s="15"/>
      <c r="B3327" s="7"/>
      <c r="C3327" s="4"/>
      <c r="D3327" s="5"/>
      <c r="E3327" s="176" t="str">
        <f t="shared" si="142"/>
        <v/>
      </c>
      <c r="F3327" s="181"/>
      <c r="G3327" s="181"/>
      <c r="H3327" s="6"/>
      <c r="I3327" s="2"/>
      <c r="J3327" s="3"/>
      <c r="K3327" s="3"/>
      <c r="L3327" s="3"/>
      <c r="M3327" s="13"/>
      <c r="N3327" s="3"/>
      <c r="O3327" s="3"/>
      <c r="P3327" s="166"/>
      <c r="Q3327" s="166"/>
      <c r="R3327" s="173"/>
      <c r="S3327" s="167"/>
      <c r="T3327" s="167"/>
      <c r="U3327" s="167"/>
      <c r="V3327" s="173"/>
    </row>
    <row r="3328" spans="1:22" ht="33.75" customHeight="1">
      <c r="A3328" s="15"/>
      <c r="B3328" s="7"/>
      <c r="C3328" s="4"/>
      <c r="D3328" s="5"/>
      <c r="E3328" s="176" t="str">
        <f t="shared" si="142"/>
        <v/>
      </c>
      <c r="F3328" s="181"/>
      <c r="G3328" s="181"/>
      <c r="H3328" s="6"/>
      <c r="I3328" s="2"/>
      <c r="J3328" s="3"/>
      <c r="K3328" s="3"/>
      <c r="L3328" s="3"/>
      <c r="M3328" s="13"/>
      <c r="N3328" s="3"/>
      <c r="O3328" s="3"/>
      <c r="P3328" s="166"/>
      <c r="Q3328" s="166"/>
      <c r="R3328" s="173"/>
      <c r="S3328" s="167"/>
      <c r="T3328" s="167"/>
      <c r="U3328" s="167"/>
      <c r="V3328" s="173"/>
    </row>
    <row r="3329" spans="1:22" ht="33.75" customHeight="1">
      <c r="A3329" s="15"/>
      <c r="B3329" s="7"/>
      <c r="C3329" s="4"/>
      <c r="D3329" s="5"/>
      <c r="E3329" s="176" t="str">
        <f t="shared" si="142"/>
        <v/>
      </c>
      <c r="F3329" s="181"/>
      <c r="G3329" s="181"/>
      <c r="H3329" s="6"/>
      <c r="I3329" s="2"/>
      <c r="J3329" s="3"/>
      <c r="K3329" s="3"/>
      <c r="L3329" s="3"/>
      <c r="M3329" s="13"/>
      <c r="N3329" s="3"/>
      <c r="O3329" s="3"/>
      <c r="P3329" s="166"/>
      <c r="Q3329" s="166"/>
      <c r="R3329" s="173"/>
      <c r="S3329" s="167"/>
      <c r="T3329" s="167"/>
      <c r="U3329" s="167"/>
      <c r="V3329" s="173"/>
    </row>
    <row r="3330" spans="1:22" ht="33.75" customHeight="1">
      <c r="A3330" s="15"/>
      <c r="B3330" s="7"/>
      <c r="C3330" s="4"/>
      <c r="D3330" s="5"/>
      <c r="E3330" s="176" t="str">
        <f t="shared" si="142"/>
        <v/>
      </c>
      <c r="F3330" s="181"/>
      <c r="G3330" s="181"/>
      <c r="H3330" s="6"/>
      <c r="I3330" s="2"/>
      <c r="J3330" s="3"/>
      <c r="K3330" s="3"/>
      <c r="L3330" s="3"/>
      <c r="M3330" s="13"/>
      <c r="N3330" s="3"/>
      <c r="O3330" s="3"/>
      <c r="P3330" s="166"/>
      <c r="Q3330" s="166"/>
      <c r="R3330" s="173"/>
      <c r="S3330" s="167"/>
      <c r="T3330" s="167"/>
      <c r="U3330" s="167"/>
      <c r="V3330" s="173"/>
    </row>
    <row r="3331" spans="1:22" ht="33.75" customHeight="1">
      <c r="A3331" s="15"/>
      <c r="B3331" s="7"/>
      <c r="C3331" s="4"/>
      <c r="D3331" s="5"/>
      <c r="E3331" s="176" t="str">
        <f t="shared" si="142"/>
        <v/>
      </c>
      <c r="F3331" s="181"/>
      <c r="G3331" s="181"/>
      <c r="H3331" s="6"/>
      <c r="I3331" s="2"/>
      <c r="J3331" s="3"/>
      <c r="K3331" s="3"/>
      <c r="L3331" s="3"/>
      <c r="M3331" s="13"/>
      <c r="N3331" s="3"/>
      <c r="O3331" s="3"/>
      <c r="P3331" s="166"/>
      <c r="Q3331" s="166"/>
      <c r="R3331" s="173"/>
      <c r="S3331" s="167"/>
      <c r="T3331" s="167"/>
      <c r="U3331" s="167"/>
      <c r="V3331" s="173"/>
    </row>
    <row r="3332" spans="1:22" ht="33.75" customHeight="1">
      <c r="A3332" s="15"/>
      <c r="B3332" s="7"/>
      <c r="C3332" s="4"/>
      <c r="D3332" s="5"/>
      <c r="E3332" s="176" t="str">
        <f t="shared" si="142"/>
        <v/>
      </c>
      <c r="F3332" s="181"/>
      <c r="G3332" s="181"/>
      <c r="H3332" s="6"/>
      <c r="I3332" s="2"/>
      <c r="J3332" s="3"/>
      <c r="K3332" s="3"/>
      <c r="L3332" s="3"/>
      <c r="M3332" s="13"/>
      <c r="N3332" s="3"/>
      <c r="O3332" s="3"/>
      <c r="P3332" s="166"/>
      <c r="Q3332" s="166"/>
      <c r="R3332" s="173"/>
      <c r="S3332" s="167"/>
      <c r="T3332" s="167"/>
      <c r="U3332" s="167"/>
      <c r="V3332" s="173"/>
    </row>
    <row r="3333" spans="1:22" ht="33.75" customHeight="1">
      <c r="A3333" s="15"/>
      <c r="B3333" s="7"/>
      <c r="C3333" s="4"/>
      <c r="D3333" s="5"/>
      <c r="E3333" s="176" t="str">
        <f t="shared" si="142"/>
        <v/>
      </c>
      <c r="F3333" s="181"/>
      <c r="G3333" s="181"/>
      <c r="H3333" s="6"/>
      <c r="I3333" s="2"/>
      <c r="J3333" s="3"/>
      <c r="K3333" s="3"/>
      <c r="L3333" s="3"/>
      <c r="M3333" s="13"/>
      <c r="N3333" s="3"/>
      <c r="O3333" s="3"/>
      <c r="P3333" s="166"/>
      <c r="Q3333" s="166"/>
      <c r="R3333" s="173"/>
      <c r="S3333" s="167"/>
      <c r="T3333" s="167"/>
      <c r="U3333" s="167"/>
      <c r="V3333" s="173"/>
    </row>
    <row r="3334" spans="1:22" ht="33.75" customHeight="1">
      <c r="A3334" s="15"/>
      <c r="B3334" s="7"/>
      <c r="C3334" s="4"/>
      <c r="D3334" s="5"/>
      <c r="E3334" s="176" t="str">
        <f t="shared" si="142"/>
        <v/>
      </c>
      <c r="F3334" s="181"/>
      <c r="G3334" s="181"/>
      <c r="H3334" s="6"/>
      <c r="I3334" s="2"/>
      <c r="J3334" s="3"/>
      <c r="K3334" s="3"/>
      <c r="L3334" s="3"/>
      <c r="M3334" s="13"/>
      <c r="N3334" s="3"/>
      <c r="O3334" s="3"/>
      <c r="P3334" s="166"/>
      <c r="Q3334" s="166"/>
      <c r="R3334" s="173"/>
      <c r="S3334" s="167"/>
      <c r="T3334" s="167"/>
      <c r="U3334" s="167"/>
      <c r="V3334" s="173"/>
    </row>
    <row r="3335" spans="1:22" ht="33.75" customHeight="1">
      <c r="A3335" s="15"/>
      <c r="B3335" s="7"/>
      <c r="C3335" s="4"/>
      <c r="D3335" s="5"/>
      <c r="E3335" s="176" t="str">
        <f t="shared" si="142"/>
        <v/>
      </c>
      <c r="F3335" s="181"/>
      <c r="G3335" s="181"/>
      <c r="H3335" s="6"/>
      <c r="I3335" s="2"/>
      <c r="J3335" s="3"/>
      <c r="K3335" s="3"/>
      <c r="L3335" s="3"/>
      <c r="M3335" s="13"/>
      <c r="N3335" s="3"/>
      <c r="O3335" s="3"/>
      <c r="P3335" s="166"/>
      <c r="Q3335" s="166"/>
      <c r="R3335" s="173"/>
      <c r="S3335" s="167"/>
      <c r="T3335" s="167"/>
      <c r="U3335" s="167"/>
      <c r="V3335" s="173"/>
    </row>
    <row r="3336" spans="1:22" ht="33.75" customHeight="1">
      <c r="A3336" s="15"/>
      <c r="B3336" s="7"/>
      <c r="C3336" s="4"/>
      <c r="D3336" s="5"/>
      <c r="E3336" s="176" t="str">
        <f t="shared" si="142"/>
        <v/>
      </c>
      <c r="F3336" s="181"/>
      <c r="G3336" s="181"/>
      <c r="H3336" s="6"/>
      <c r="I3336" s="2"/>
      <c r="J3336" s="3"/>
      <c r="K3336" s="3"/>
      <c r="L3336" s="3"/>
      <c r="M3336" s="13"/>
      <c r="N3336" s="3"/>
      <c r="O3336" s="3"/>
      <c r="P3336" s="166"/>
      <c r="Q3336" s="166"/>
      <c r="R3336" s="173"/>
      <c r="S3336" s="167"/>
      <c r="T3336" s="167"/>
      <c r="U3336" s="167"/>
      <c r="V3336" s="173"/>
    </row>
    <row r="3337" spans="1:22" ht="33.75" customHeight="1">
      <c r="A3337" s="15"/>
      <c r="B3337" s="7"/>
      <c r="C3337" s="4"/>
      <c r="D3337" s="5"/>
      <c r="E3337" s="176" t="str">
        <f t="shared" si="142"/>
        <v/>
      </c>
      <c r="F3337" s="181"/>
      <c r="G3337" s="181"/>
      <c r="H3337" s="6"/>
      <c r="I3337" s="2"/>
      <c r="J3337" s="3"/>
      <c r="K3337" s="3"/>
      <c r="L3337" s="3"/>
      <c r="M3337" s="13"/>
      <c r="N3337" s="3"/>
      <c r="O3337" s="3"/>
      <c r="P3337" s="166"/>
      <c r="Q3337" s="166"/>
      <c r="R3337" s="173"/>
      <c r="S3337" s="167"/>
      <c r="T3337" s="167"/>
      <c r="U3337" s="167"/>
      <c r="V3337" s="173"/>
    </row>
    <row r="3338" spans="1:22" ht="33.75" customHeight="1">
      <c r="A3338" s="15"/>
      <c r="B3338" s="7"/>
      <c r="C3338" s="4"/>
      <c r="D3338" s="5"/>
      <c r="E3338" s="176" t="str">
        <f t="shared" si="142"/>
        <v/>
      </c>
      <c r="F3338" s="181"/>
      <c r="G3338" s="181"/>
      <c r="H3338" s="6"/>
      <c r="I3338" s="2"/>
      <c r="J3338" s="3"/>
      <c r="K3338" s="3"/>
      <c r="L3338" s="3"/>
      <c r="M3338" s="13"/>
      <c r="N3338" s="3"/>
      <c r="O3338" s="3"/>
      <c r="P3338" s="166"/>
      <c r="Q3338" s="166"/>
      <c r="R3338" s="173"/>
      <c r="S3338" s="167"/>
      <c r="T3338" s="167"/>
      <c r="U3338" s="167"/>
      <c r="V3338" s="173"/>
    </row>
    <row r="3339" spans="1:22" ht="33.75" customHeight="1">
      <c r="A3339" s="15"/>
      <c r="B3339" s="7"/>
      <c r="C3339" s="4"/>
      <c r="D3339" s="5"/>
      <c r="E3339" s="176" t="str">
        <f t="shared" si="142"/>
        <v/>
      </c>
      <c r="F3339" s="181"/>
      <c r="G3339" s="181"/>
      <c r="H3339" s="6"/>
      <c r="I3339" s="2"/>
      <c r="J3339" s="3"/>
      <c r="K3339" s="3"/>
      <c r="L3339" s="3"/>
      <c r="M3339" s="13"/>
      <c r="N3339" s="3"/>
      <c r="O3339" s="3"/>
      <c r="P3339" s="166"/>
      <c r="Q3339" s="166"/>
      <c r="R3339" s="173"/>
      <c r="S3339" s="167"/>
      <c r="T3339" s="167"/>
      <c r="U3339" s="167"/>
      <c r="V3339" s="173"/>
    </row>
    <row r="3340" spans="1:22" ht="33.75" customHeight="1">
      <c r="A3340" s="15"/>
      <c r="B3340" s="7"/>
      <c r="C3340" s="4"/>
      <c r="D3340" s="5"/>
      <c r="E3340" s="176" t="str">
        <f t="shared" si="142"/>
        <v/>
      </c>
      <c r="F3340" s="181"/>
      <c r="G3340" s="181"/>
      <c r="H3340" s="6"/>
      <c r="I3340" s="2"/>
      <c r="J3340" s="3"/>
      <c r="K3340" s="3"/>
      <c r="L3340" s="3"/>
      <c r="M3340" s="13"/>
      <c r="N3340" s="3"/>
      <c r="O3340" s="3"/>
      <c r="P3340" s="166"/>
      <c r="Q3340" s="166"/>
      <c r="R3340" s="173"/>
      <c r="S3340" s="167"/>
      <c r="T3340" s="167"/>
      <c r="U3340" s="167"/>
      <c r="V3340" s="173"/>
    </row>
    <row r="3341" spans="1:22" ht="33.75" customHeight="1">
      <c r="A3341" s="15"/>
      <c r="B3341" s="7"/>
      <c r="C3341" s="4"/>
      <c r="D3341" s="5"/>
      <c r="E3341" s="176" t="str">
        <f t="shared" si="142"/>
        <v/>
      </c>
      <c r="F3341" s="181"/>
      <c r="G3341" s="181"/>
      <c r="H3341" s="6"/>
      <c r="I3341" s="2"/>
      <c r="J3341" s="3"/>
      <c r="K3341" s="3"/>
      <c r="L3341" s="3"/>
      <c r="M3341" s="13"/>
      <c r="N3341" s="3"/>
      <c r="O3341" s="3"/>
      <c r="P3341" s="166"/>
      <c r="Q3341" s="166"/>
      <c r="R3341" s="173"/>
      <c r="S3341" s="167"/>
      <c r="T3341" s="167"/>
      <c r="U3341" s="167"/>
      <c r="V3341" s="173"/>
    </row>
    <row r="3342" spans="1:22" ht="33.75" customHeight="1">
      <c r="A3342" s="15"/>
      <c r="B3342" s="7"/>
      <c r="C3342" s="4"/>
      <c r="D3342" s="5"/>
      <c r="E3342" s="176" t="str">
        <f t="shared" si="142"/>
        <v/>
      </c>
      <c r="F3342" s="181"/>
      <c r="G3342" s="181"/>
      <c r="H3342" s="6"/>
      <c r="I3342" s="2"/>
      <c r="J3342" s="3"/>
      <c r="K3342" s="3"/>
      <c r="L3342" s="3"/>
      <c r="M3342" s="13"/>
      <c r="N3342" s="3"/>
      <c r="O3342" s="3"/>
      <c r="P3342" s="166"/>
      <c r="Q3342" s="166"/>
      <c r="R3342" s="173"/>
      <c r="S3342" s="167"/>
      <c r="T3342" s="167"/>
      <c r="U3342" s="167"/>
      <c r="V3342" s="173"/>
    </row>
    <row r="3343" spans="1:22" ht="33.75" customHeight="1">
      <c r="A3343" s="15"/>
      <c r="B3343" s="7"/>
      <c r="C3343" s="4"/>
      <c r="D3343" s="5"/>
      <c r="E3343" s="176" t="str">
        <f t="shared" si="142"/>
        <v/>
      </c>
      <c r="F3343" s="181"/>
      <c r="G3343" s="181"/>
      <c r="H3343" s="6"/>
      <c r="I3343" s="2"/>
      <c r="J3343" s="3"/>
      <c r="K3343" s="3"/>
      <c r="L3343" s="3"/>
      <c r="M3343" s="13"/>
      <c r="N3343" s="3"/>
      <c r="O3343" s="3"/>
      <c r="P3343" s="166"/>
      <c r="Q3343" s="166"/>
      <c r="R3343" s="173"/>
      <c r="S3343" s="167"/>
      <c r="T3343" s="167"/>
      <c r="U3343" s="167"/>
      <c r="V3343" s="173"/>
    </row>
    <row r="3344" spans="1:22" ht="33.75" customHeight="1">
      <c r="A3344" s="15"/>
      <c r="B3344" s="7"/>
      <c r="C3344" s="4"/>
      <c r="D3344" s="5"/>
      <c r="E3344" s="176" t="str">
        <f t="shared" si="142"/>
        <v/>
      </c>
      <c r="F3344" s="181"/>
      <c r="G3344" s="181"/>
      <c r="H3344" s="6"/>
      <c r="I3344" s="2"/>
      <c r="J3344" s="3"/>
      <c r="K3344" s="3"/>
      <c r="L3344" s="3"/>
      <c r="M3344" s="13"/>
      <c r="N3344" s="3"/>
      <c r="O3344" s="3"/>
      <c r="P3344" s="166"/>
      <c r="Q3344" s="166"/>
      <c r="R3344" s="173"/>
      <c r="S3344" s="167"/>
      <c r="T3344" s="167"/>
      <c r="U3344" s="167"/>
      <c r="V3344" s="173"/>
    </row>
    <row r="3345" spans="1:22" ht="33.75" customHeight="1">
      <c r="A3345" s="15"/>
      <c r="B3345" s="7"/>
      <c r="C3345" s="4"/>
      <c r="D3345" s="5"/>
      <c r="E3345" s="176" t="str">
        <f t="shared" si="142"/>
        <v/>
      </c>
      <c r="F3345" s="181"/>
      <c r="G3345" s="181"/>
      <c r="H3345" s="6"/>
      <c r="I3345" s="2"/>
      <c r="J3345" s="3"/>
      <c r="K3345" s="3"/>
      <c r="L3345" s="3"/>
      <c r="M3345" s="13"/>
      <c r="N3345" s="3"/>
      <c r="O3345" s="3"/>
      <c r="P3345" s="166"/>
      <c r="Q3345" s="166"/>
      <c r="R3345" s="173"/>
      <c r="S3345" s="167"/>
      <c r="T3345" s="167"/>
      <c r="U3345" s="167"/>
      <c r="V3345" s="173"/>
    </row>
    <row r="3346" spans="1:22" ht="33.75" customHeight="1">
      <c r="A3346" s="15"/>
      <c r="B3346" s="7"/>
      <c r="C3346" s="4"/>
      <c r="D3346" s="5"/>
      <c r="E3346" s="176" t="str">
        <f t="shared" si="142"/>
        <v/>
      </c>
      <c r="F3346" s="181"/>
      <c r="G3346" s="181"/>
      <c r="H3346" s="6"/>
      <c r="I3346" s="2"/>
      <c r="J3346" s="3"/>
      <c r="K3346" s="3"/>
      <c r="L3346" s="3"/>
      <c r="M3346" s="13"/>
      <c r="N3346" s="3"/>
      <c r="O3346" s="3"/>
      <c r="P3346" s="166"/>
      <c r="Q3346" s="166"/>
      <c r="R3346" s="173"/>
      <c r="S3346" s="167"/>
      <c r="T3346" s="167"/>
      <c r="U3346" s="167"/>
      <c r="V3346" s="173"/>
    </row>
    <row r="3347" spans="1:22" ht="33.75" customHeight="1">
      <c r="A3347" s="15"/>
      <c r="B3347" s="7"/>
      <c r="C3347" s="4"/>
      <c r="D3347" s="5"/>
      <c r="E3347" s="176" t="str">
        <f t="shared" si="142"/>
        <v/>
      </c>
      <c r="F3347" s="181"/>
      <c r="G3347" s="181"/>
      <c r="H3347" s="6"/>
      <c r="I3347" s="2"/>
      <c r="J3347" s="3"/>
      <c r="K3347" s="3"/>
      <c r="L3347" s="3"/>
      <c r="M3347" s="13"/>
      <c r="N3347" s="3"/>
      <c r="O3347" s="3"/>
      <c r="P3347" s="166"/>
      <c r="Q3347" s="166"/>
      <c r="R3347" s="173"/>
      <c r="S3347" s="167"/>
      <c r="T3347" s="167"/>
      <c r="U3347" s="167"/>
      <c r="V3347" s="173"/>
    </row>
    <row r="3348" spans="1:22" ht="33.75" customHeight="1">
      <c r="A3348" s="15"/>
      <c r="B3348" s="7"/>
      <c r="C3348" s="4"/>
      <c r="D3348" s="5"/>
      <c r="E3348" s="176" t="str">
        <f t="shared" si="142"/>
        <v/>
      </c>
      <c r="F3348" s="181"/>
      <c r="G3348" s="181"/>
      <c r="H3348" s="6"/>
      <c r="I3348" s="2"/>
      <c r="J3348" s="3"/>
      <c r="K3348" s="3"/>
      <c r="L3348" s="3"/>
      <c r="M3348" s="13"/>
      <c r="N3348" s="3"/>
      <c r="O3348" s="3"/>
      <c r="P3348" s="166"/>
      <c r="Q3348" s="166"/>
      <c r="R3348" s="173"/>
      <c r="S3348" s="167"/>
      <c r="T3348" s="167"/>
      <c r="U3348" s="167"/>
      <c r="V3348" s="173"/>
    </row>
    <row r="3349" spans="1:22" ht="33.75" customHeight="1">
      <c r="A3349" s="15"/>
      <c r="B3349" s="7"/>
      <c r="C3349" s="4"/>
      <c r="D3349" s="5"/>
      <c r="E3349" s="176" t="str">
        <f t="shared" si="142"/>
        <v/>
      </c>
      <c r="F3349" s="181"/>
      <c r="G3349" s="181"/>
      <c r="H3349" s="6"/>
      <c r="I3349" s="2"/>
      <c r="J3349" s="3"/>
      <c r="K3349" s="3"/>
      <c r="L3349" s="3"/>
      <c r="M3349" s="13"/>
      <c r="N3349" s="3"/>
      <c r="O3349" s="3"/>
      <c r="P3349" s="166"/>
      <c r="Q3349" s="166"/>
      <c r="R3349" s="173"/>
      <c r="S3349" s="167"/>
      <c r="T3349" s="167"/>
      <c r="U3349" s="167"/>
      <c r="V3349" s="173"/>
    </row>
    <row r="3350" spans="1:22" ht="33.75" customHeight="1">
      <c r="A3350" s="15"/>
      <c r="B3350" s="7"/>
      <c r="C3350" s="4"/>
      <c r="D3350" s="5"/>
      <c r="E3350" s="176" t="str">
        <f t="shared" si="142"/>
        <v/>
      </c>
      <c r="F3350" s="181"/>
      <c r="G3350" s="181"/>
      <c r="H3350" s="6"/>
      <c r="I3350" s="2"/>
      <c r="J3350" s="3"/>
      <c r="K3350" s="3"/>
      <c r="L3350" s="3"/>
      <c r="M3350" s="13"/>
      <c r="N3350" s="3"/>
      <c r="O3350" s="3"/>
      <c r="P3350" s="166"/>
      <c r="Q3350" s="166"/>
      <c r="R3350" s="173"/>
      <c r="S3350" s="167"/>
      <c r="T3350" s="167"/>
      <c r="U3350" s="167"/>
      <c r="V3350" s="173"/>
    </row>
    <row r="3351" spans="1:22" ht="33.75" customHeight="1">
      <c r="A3351" s="15"/>
      <c r="B3351" s="7"/>
      <c r="C3351" s="4"/>
      <c r="D3351" s="5"/>
      <c r="E3351" s="176" t="str">
        <f t="shared" si="142"/>
        <v/>
      </c>
      <c r="F3351" s="181"/>
      <c r="G3351" s="181"/>
      <c r="H3351" s="6"/>
      <c r="I3351" s="2"/>
      <c r="J3351" s="3"/>
      <c r="K3351" s="3"/>
      <c r="L3351" s="3"/>
      <c r="M3351" s="13"/>
      <c r="N3351" s="3"/>
      <c r="O3351" s="3"/>
      <c r="P3351" s="166"/>
      <c r="Q3351" s="166"/>
      <c r="R3351" s="173"/>
      <c r="S3351" s="167"/>
      <c r="T3351" s="167"/>
      <c r="U3351" s="167"/>
      <c r="V3351" s="173"/>
    </row>
    <row r="3352" spans="1:22" ht="33.75" customHeight="1">
      <c r="A3352" s="15"/>
      <c r="B3352" s="7"/>
      <c r="C3352" s="4"/>
      <c r="D3352" s="5"/>
      <c r="E3352" s="176" t="str">
        <f t="shared" si="142"/>
        <v/>
      </c>
      <c r="F3352" s="181"/>
      <c r="G3352" s="181"/>
      <c r="H3352" s="6"/>
      <c r="I3352" s="2"/>
      <c r="J3352" s="3"/>
      <c r="K3352" s="3"/>
      <c r="L3352" s="3"/>
      <c r="M3352" s="13"/>
      <c r="N3352" s="3"/>
      <c r="O3352" s="3"/>
      <c r="P3352" s="166"/>
      <c r="Q3352" s="166"/>
      <c r="R3352" s="173"/>
      <c r="S3352" s="167"/>
      <c r="T3352" s="167"/>
      <c r="U3352" s="167"/>
      <c r="V3352" s="173"/>
    </row>
    <row r="3353" spans="1:22" ht="33.75" customHeight="1">
      <c r="A3353" s="15"/>
      <c r="B3353" s="7"/>
      <c r="C3353" s="4"/>
      <c r="D3353" s="5"/>
      <c r="E3353" s="176" t="str">
        <f t="shared" si="142"/>
        <v/>
      </c>
      <c r="F3353" s="181"/>
      <c r="G3353" s="181"/>
      <c r="H3353" s="6"/>
      <c r="I3353" s="2"/>
      <c r="J3353" s="3"/>
      <c r="K3353" s="3"/>
      <c r="L3353" s="3"/>
      <c r="M3353" s="13"/>
      <c r="N3353" s="3"/>
      <c r="O3353" s="3"/>
      <c r="P3353" s="166"/>
      <c r="Q3353" s="166"/>
      <c r="R3353" s="173"/>
      <c r="S3353" s="167"/>
      <c r="T3353" s="167"/>
      <c r="U3353" s="167"/>
      <c r="V3353" s="173"/>
    </row>
    <row r="3354" spans="1:22" ht="33.75" customHeight="1">
      <c r="A3354" s="15"/>
      <c r="B3354" s="7"/>
      <c r="C3354" s="4"/>
      <c r="D3354" s="5"/>
      <c r="E3354" s="176" t="str">
        <f t="shared" si="142"/>
        <v/>
      </c>
      <c r="F3354" s="181"/>
      <c r="G3354" s="181"/>
      <c r="H3354" s="6"/>
      <c r="I3354" s="2"/>
      <c r="J3354" s="3"/>
      <c r="K3354" s="3"/>
      <c r="L3354" s="3"/>
      <c r="M3354" s="13"/>
      <c r="N3354" s="3"/>
      <c r="O3354" s="3"/>
      <c r="P3354" s="166"/>
      <c r="Q3354" s="166"/>
      <c r="R3354" s="173"/>
      <c r="S3354" s="167"/>
      <c r="T3354" s="167"/>
      <c r="U3354" s="167"/>
      <c r="V3354" s="173"/>
    </row>
    <row r="3355" spans="1:22" ht="33.75" customHeight="1">
      <c r="A3355" s="15"/>
      <c r="B3355" s="7"/>
      <c r="C3355" s="4"/>
      <c r="D3355" s="5"/>
      <c r="E3355" s="176" t="str">
        <f t="shared" si="142"/>
        <v/>
      </c>
      <c r="F3355" s="181"/>
      <c r="G3355" s="181"/>
      <c r="H3355" s="6"/>
      <c r="I3355" s="2"/>
      <c r="J3355" s="3"/>
      <c r="K3355" s="3"/>
      <c r="L3355" s="3"/>
      <c r="M3355" s="13"/>
      <c r="N3355" s="3"/>
      <c r="O3355" s="3"/>
      <c r="P3355" s="166"/>
      <c r="Q3355" s="166"/>
      <c r="R3355" s="173"/>
      <c r="S3355" s="167"/>
      <c r="T3355" s="167"/>
      <c r="U3355" s="167"/>
      <c r="V3355" s="173"/>
    </row>
    <row r="3356" spans="1:22" ht="33.75" customHeight="1">
      <c r="A3356" s="15"/>
      <c r="B3356" s="7"/>
      <c r="C3356" s="4"/>
      <c r="D3356" s="5"/>
      <c r="E3356" s="176" t="str">
        <f t="shared" si="142"/>
        <v/>
      </c>
      <c r="F3356" s="181"/>
      <c r="G3356" s="181"/>
      <c r="H3356" s="6"/>
      <c r="I3356" s="2"/>
      <c r="J3356" s="3"/>
      <c r="K3356" s="3"/>
      <c r="L3356" s="3"/>
      <c r="M3356" s="13"/>
      <c r="N3356" s="3"/>
      <c r="O3356" s="3"/>
      <c r="P3356" s="166"/>
      <c r="Q3356" s="166"/>
      <c r="R3356" s="173"/>
      <c r="S3356" s="167"/>
      <c r="T3356" s="167"/>
      <c r="U3356" s="167"/>
      <c r="V3356" s="173"/>
    </row>
    <row r="3357" spans="1:22" ht="33.75" customHeight="1">
      <c r="A3357" s="15"/>
      <c r="B3357" s="7"/>
      <c r="C3357" s="4"/>
      <c r="D3357" s="5"/>
      <c r="E3357" s="176" t="str">
        <f t="shared" si="142"/>
        <v/>
      </c>
      <c r="F3357" s="181"/>
      <c r="G3357" s="181"/>
      <c r="H3357" s="6"/>
      <c r="I3357" s="2"/>
      <c r="J3357" s="3"/>
      <c r="K3357" s="3"/>
      <c r="L3357" s="3"/>
      <c r="M3357" s="13"/>
      <c r="N3357" s="3"/>
      <c r="O3357" s="3"/>
      <c r="P3357" s="166"/>
      <c r="Q3357" s="166"/>
      <c r="R3357" s="173"/>
      <c r="S3357" s="167"/>
      <c r="T3357" s="167"/>
      <c r="U3357" s="167"/>
      <c r="V3357" s="173"/>
    </row>
    <row r="3358" spans="1:22" ht="33.75" customHeight="1">
      <c r="A3358" s="15"/>
      <c r="B3358" s="7"/>
      <c r="C3358" s="4"/>
      <c r="D3358" s="5"/>
      <c r="E3358" s="176" t="str">
        <f t="shared" si="142"/>
        <v/>
      </c>
      <c r="F3358" s="181"/>
      <c r="G3358" s="181"/>
      <c r="H3358" s="6"/>
      <c r="I3358" s="2"/>
      <c r="J3358" s="3"/>
      <c r="K3358" s="3"/>
      <c r="L3358" s="3"/>
      <c r="M3358" s="13"/>
      <c r="N3358" s="3"/>
      <c r="O3358" s="3"/>
      <c r="P3358" s="166"/>
      <c r="Q3358" s="166"/>
      <c r="R3358" s="173"/>
      <c r="S3358" s="167"/>
      <c r="T3358" s="167"/>
      <c r="U3358" s="167"/>
      <c r="V3358" s="173"/>
    </row>
    <row r="3359" spans="1:22" ht="33.75" customHeight="1">
      <c r="A3359" s="15"/>
      <c r="B3359" s="7"/>
      <c r="C3359" s="4"/>
      <c r="D3359" s="5"/>
      <c r="E3359" s="176" t="str">
        <f t="shared" si="142"/>
        <v/>
      </c>
      <c r="F3359" s="181"/>
      <c r="G3359" s="181"/>
      <c r="H3359" s="6"/>
      <c r="I3359" s="2"/>
      <c r="J3359" s="3"/>
      <c r="K3359" s="3"/>
      <c r="L3359" s="3"/>
      <c r="M3359" s="13"/>
      <c r="N3359" s="3"/>
      <c r="O3359" s="3"/>
      <c r="P3359" s="166"/>
      <c r="Q3359" s="166"/>
      <c r="R3359" s="173"/>
      <c r="S3359" s="167"/>
      <c r="T3359" s="167"/>
      <c r="U3359" s="167"/>
      <c r="V3359" s="173"/>
    </row>
    <row r="3360" spans="1:22" ht="33.75" customHeight="1">
      <c r="A3360" s="15"/>
      <c r="B3360" s="7"/>
      <c r="C3360" s="4"/>
      <c r="D3360" s="5"/>
      <c r="E3360" s="176" t="str">
        <f t="shared" si="142"/>
        <v/>
      </c>
      <c r="F3360" s="181"/>
      <c r="G3360" s="181"/>
      <c r="H3360" s="6"/>
      <c r="I3360" s="2"/>
      <c r="J3360" s="3"/>
      <c r="K3360" s="3"/>
      <c r="L3360" s="3"/>
      <c r="M3360" s="13"/>
      <c r="N3360" s="3"/>
      <c r="O3360" s="3"/>
      <c r="P3360" s="166"/>
      <c r="Q3360" s="166"/>
      <c r="R3360" s="173"/>
      <c r="S3360" s="167"/>
      <c r="T3360" s="167"/>
      <c r="U3360" s="167"/>
      <c r="V3360" s="173"/>
    </row>
    <row r="3361" spans="1:22" ht="33.75" customHeight="1">
      <c r="A3361" s="15"/>
      <c r="B3361" s="7"/>
      <c r="C3361" s="4"/>
      <c r="D3361" s="5"/>
      <c r="E3361" s="176" t="str">
        <f t="shared" si="142"/>
        <v/>
      </c>
      <c r="F3361" s="181"/>
      <c r="G3361" s="181"/>
      <c r="H3361" s="6"/>
      <c r="I3361" s="2"/>
      <c r="J3361" s="3"/>
      <c r="K3361" s="3"/>
      <c r="L3361" s="3"/>
      <c r="M3361" s="13"/>
      <c r="N3361" s="3"/>
      <c r="O3361" s="3"/>
      <c r="P3361" s="166"/>
      <c r="Q3361" s="166"/>
      <c r="R3361" s="173"/>
      <c r="S3361" s="167"/>
      <c r="T3361" s="167"/>
      <c r="U3361" s="167"/>
      <c r="V3361" s="173"/>
    </row>
    <row r="3362" spans="1:22" ht="33.75" customHeight="1">
      <c r="A3362" s="15"/>
      <c r="B3362" s="7"/>
      <c r="C3362" s="4"/>
      <c r="D3362" s="5"/>
      <c r="E3362" s="176" t="str">
        <f t="shared" si="142"/>
        <v/>
      </c>
      <c r="F3362" s="181"/>
      <c r="G3362" s="181"/>
      <c r="H3362" s="6"/>
      <c r="I3362" s="2"/>
      <c r="J3362" s="3"/>
      <c r="K3362" s="3"/>
      <c r="L3362" s="3"/>
      <c r="M3362" s="13"/>
      <c r="N3362" s="3"/>
      <c r="O3362" s="3"/>
      <c r="P3362" s="166"/>
      <c r="Q3362" s="166"/>
      <c r="R3362" s="173"/>
      <c r="S3362" s="167"/>
      <c r="T3362" s="167"/>
      <c r="U3362" s="167"/>
      <c r="V3362" s="173"/>
    </row>
    <row r="3363" spans="1:22" ht="33.75" customHeight="1">
      <c r="A3363" s="15"/>
      <c r="B3363" s="7"/>
      <c r="C3363" s="4"/>
      <c r="D3363" s="5"/>
      <c r="E3363" s="176" t="str">
        <f t="shared" si="142"/>
        <v/>
      </c>
      <c r="F3363" s="181"/>
      <c r="G3363" s="181"/>
      <c r="H3363" s="6"/>
      <c r="I3363" s="2"/>
      <c r="J3363" s="3"/>
      <c r="K3363" s="3"/>
      <c r="L3363" s="3"/>
      <c r="M3363" s="13"/>
      <c r="N3363" s="3"/>
      <c r="O3363" s="3"/>
      <c r="P3363" s="166"/>
      <c r="Q3363" s="166"/>
      <c r="R3363" s="173"/>
      <c r="S3363" s="167"/>
      <c r="T3363" s="167"/>
      <c r="U3363" s="167"/>
      <c r="V3363" s="173"/>
    </row>
    <row r="3364" spans="1:22" ht="33.75" customHeight="1">
      <c r="A3364" s="15"/>
      <c r="B3364" s="7"/>
      <c r="C3364" s="4"/>
      <c r="D3364" s="5"/>
      <c r="E3364" s="176" t="str">
        <f t="shared" si="142"/>
        <v/>
      </c>
      <c r="F3364" s="181"/>
      <c r="G3364" s="181"/>
      <c r="H3364" s="6"/>
      <c r="I3364" s="2"/>
      <c r="J3364" s="3"/>
      <c r="K3364" s="3"/>
      <c r="L3364" s="3"/>
      <c r="M3364" s="13"/>
      <c r="N3364" s="3"/>
      <c r="O3364" s="3"/>
      <c r="P3364" s="166"/>
      <c r="Q3364" s="166"/>
      <c r="R3364" s="173"/>
      <c r="S3364" s="167"/>
      <c r="T3364" s="167"/>
      <c r="U3364" s="167"/>
      <c r="V3364" s="173"/>
    </row>
    <row r="3365" spans="1:22" ht="33.75" customHeight="1">
      <c r="A3365" s="15"/>
      <c r="B3365" s="7"/>
      <c r="C3365" s="4"/>
      <c r="D3365" s="5"/>
      <c r="E3365" s="176" t="str">
        <f t="shared" si="142"/>
        <v/>
      </c>
      <c r="F3365" s="181"/>
      <c r="G3365" s="181"/>
      <c r="H3365" s="6"/>
      <c r="I3365" s="2"/>
      <c r="J3365" s="3"/>
      <c r="K3365" s="3"/>
      <c r="L3365" s="3"/>
      <c r="M3365" s="13"/>
      <c r="N3365" s="3"/>
      <c r="O3365" s="3"/>
      <c r="P3365" s="166"/>
      <c r="Q3365" s="166"/>
      <c r="R3365" s="173"/>
      <c r="S3365" s="167"/>
      <c r="T3365" s="167"/>
      <c r="U3365" s="167"/>
      <c r="V3365" s="173"/>
    </row>
    <row r="3366" spans="1:22" ht="33.75" customHeight="1">
      <c r="A3366" s="15"/>
      <c r="B3366" s="7"/>
      <c r="C3366" s="4"/>
      <c r="D3366" s="5"/>
      <c r="E3366" s="176" t="str">
        <f t="shared" si="142"/>
        <v/>
      </c>
      <c r="F3366" s="181"/>
      <c r="G3366" s="181"/>
      <c r="H3366" s="6"/>
      <c r="I3366" s="2"/>
      <c r="J3366" s="3"/>
      <c r="K3366" s="3"/>
      <c r="L3366" s="3"/>
      <c r="M3366" s="13"/>
      <c r="N3366" s="3"/>
      <c r="O3366" s="3"/>
      <c r="P3366" s="166"/>
      <c r="Q3366" s="166"/>
      <c r="R3366" s="173"/>
      <c r="S3366" s="167"/>
      <c r="T3366" s="167"/>
      <c r="U3366" s="167"/>
      <c r="V3366" s="173"/>
    </row>
    <row r="3367" spans="1:22" ht="33.75" customHeight="1">
      <c r="A3367" s="15"/>
      <c r="B3367" s="7"/>
      <c r="C3367" s="4"/>
      <c r="D3367" s="5"/>
      <c r="E3367" s="176" t="str">
        <f t="shared" si="142"/>
        <v/>
      </c>
      <c r="F3367" s="181"/>
      <c r="G3367" s="181"/>
      <c r="H3367" s="6"/>
      <c r="I3367" s="2"/>
      <c r="J3367" s="3"/>
      <c r="K3367" s="3"/>
      <c r="L3367" s="3"/>
      <c r="M3367" s="13"/>
      <c r="N3367" s="3"/>
      <c r="O3367" s="3"/>
      <c r="P3367" s="166"/>
      <c r="Q3367" s="166"/>
      <c r="R3367" s="173"/>
      <c r="S3367" s="167"/>
      <c r="T3367" s="167"/>
      <c r="U3367" s="167"/>
      <c r="V3367" s="173"/>
    </row>
    <row r="3368" spans="1:22" ht="33.75" customHeight="1">
      <c r="A3368" s="15"/>
      <c r="B3368" s="7"/>
      <c r="C3368" s="4"/>
      <c r="D3368" s="5"/>
      <c r="E3368" s="176" t="str">
        <f t="shared" si="142"/>
        <v/>
      </c>
      <c r="F3368" s="181"/>
      <c r="G3368" s="181"/>
      <c r="H3368" s="6"/>
      <c r="I3368" s="2"/>
      <c r="J3368" s="3"/>
      <c r="K3368" s="3"/>
      <c r="L3368" s="3"/>
      <c r="M3368" s="13"/>
      <c r="N3368" s="3"/>
      <c r="O3368" s="3"/>
      <c r="P3368" s="166"/>
      <c r="Q3368" s="166"/>
      <c r="R3368" s="173"/>
      <c r="S3368" s="167"/>
      <c r="T3368" s="167"/>
      <c r="U3368" s="167"/>
      <c r="V3368" s="173"/>
    </row>
    <row r="3369" spans="1:22" ht="33.75" customHeight="1">
      <c r="A3369" s="15"/>
      <c r="B3369" s="7"/>
      <c r="C3369" s="4"/>
      <c r="D3369" s="5"/>
      <c r="E3369" s="176" t="str">
        <f t="shared" si="142"/>
        <v/>
      </c>
      <c r="F3369" s="181"/>
      <c r="G3369" s="181"/>
      <c r="H3369" s="6"/>
      <c r="I3369" s="2"/>
      <c r="J3369" s="3"/>
      <c r="K3369" s="3"/>
      <c r="L3369" s="3"/>
      <c r="M3369" s="13"/>
      <c r="N3369" s="3"/>
      <c r="O3369" s="3"/>
      <c r="P3369" s="166"/>
      <c r="Q3369" s="166"/>
      <c r="R3369" s="173"/>
      <c r="S3369" s="167"/>
      <c r="T3369" s="167"/>
      <c r="U3369" s="167"/>
      <c r="V3369" s="173"/>
    </row>
    <row r="3370" spans="1:22" ht="33.75" customHeight="1">
      <c r="A3370" s="15"/>
      <c r="B3370" s="7"/>
      <c r="C3370" s="4"/>
      <c r="D3370" s="5"/>
      <c r="E3370" s="176" t="str">
        <f t="shared" si="142"/>
        <v/>
      </c>
      <c r="F3370" s="181"/>
      <c r="G3370" s="181"/>
      <c r="H3370" s="6"/>
      <c r="I3370" s="2"/>
      <c r="J3370" s="3"/>
      <c r="K3370" s="3"/>
      <c r="L3370" s="3"/>
      <c r="M3370" s="13"/>
      <c r="N3370" s="3"/>
      <c r="O3370" s="3"/>
      <c r="P3370" s="166"/>
      <c r="Q3370" s="166"/>
      <c r="R3370" s="173"/>
      <c r="S3370" s="167"/>
      <c r="T3370" s="167"/>
      <c r="U3370" s="167"/>
      <c r="V3370" s="173"/>
    </row>
    <row r="3371" spans="1:22" ht="33.75" customHeight="1">
      <c r="A3371" s="15"/>
      <c r="B3371" s="7"/>
      <c r="C3371" s="4"/>
      <c r="D3371" s="5"/>
      <c r="E3371" s="176" t="str">
        <f t="shared" si="142"/>
        <v/>
      </c>
      <c r="F3371" s="181"/>
      <c r="G3371" s="181"/>
      <c r="H3371" s="6"/>
      <c r="I3371" s="2"/>
      <c r="J3371" s="3"/>
      <c r="K3371" s="3"/>
      <c r="L3371" s="3"/>
      <c r="M3371" s="13"/>
      <c r="N3371" s="3"/>
      <c r="O3371" s="3"/>
      <c r="P3371" s="166"/>
      <c r="Q3371" s="166"/>
      <c r="R3371" s="173"/>
      <c r="S3371" s="167"/>
      <c r="T3371" s="167"/>
      <c r="U3371" s="167"/>
      <c r="V3371" s="173"/>
    </row>
    <row r="3372" spans="1:22" ht="33.75" customHeight="1">
      <c r="A3372" s="15"/>
      <c r="B3372" s="7"/>
      <c r="C3372" s="4"/>
      <c r="D3372" s="5"/>
      <c r="E3372" s="176" t="str">
        <f t="shared" si="142"/>
        <v/>
      </c>
      <c r="F3372" s="181"/>
      <c r="G3372" s="181"/>
      <c r="H3372" s="6"/>
      <c r="I3372" s="2"/>
      <c r="J3372" s="3"/>
      <c r="K3372" s="3"/>
      <c r="L3372" s="3"/>
      <c r="M3372" s="13"/>
      <c r="N3372" s="3"/>
      <c r="O3372" s="3"/>
      <c r="P3372" s="166"/>
      <c r="Q3372" s="166"/>
      <c r="R3372" s="173"/>
      <c r="S3372" s="167"/>
      <c r="T3372" s="167"/>
      <c r="U3372" s="167"/>
      <c r="V3372" s="173"/>
    </row>
    <row r="3373" spans="1:22" ht="33.75" customHeight="1">
      <c r="A3373" s="15"/>
      <c r="B3373" s="7"/>
      <c r="C3373" s="4"/>
      <c r="D3373" s="5"/>
      <c r="E3373" s="176" t="str">
        <f t="shared" si="142"/>
        <v/>
      </c>
      <c r="F3373" s="181"/>
      <c r="G3373" s="181"/>
      <c r="H3373" s="6"/>
      <c r="I3373" s="2"/>
      <c r="J3373" s="3"/>
      <c r="K3373" s="3"/>
      <c r="L3373" s="3"/>
      <c r="M3373" s="13"/>
      <c r="N3373" s="3"/>
      <c r="O3373" s="3"/>
      <c r="P3373" s="166"/>
      <c r="Q3373" s="166"/>
      <c r="R3373" s="173"/>
      <c r="S3373" s="167"/>
      <c r="T3373" s="167"/>
      <c r="U3373" s="167"/>
      <c r="V3373" s="173"/>
    </row>
    <row r="3374" spans="1:22" ht="33.75" customHeight="1">
      <c r="A3374" s="15"/>
      <c r="B3374" s="7"/>
      <c r="C3374" s="4"/>
      <c r="D3374" s="5"/>
      <c r="E3374" s="176" t="str">
        <f t="shared" si="142"/>
        <v/>
      </c>
      <c r="F3374" s="181"/>
      <c r="G3374" s="181"/>
      <c r="H3374" s="6"/>
      <c r="I3374" s="2"/>
      <c r="J3374" s="3"/>
      <c r="K3374" s="3"/>
      <c r="L3374" s="3"/>
      <c r="M3374" s="13"/>
      <c r="N3374" s="3"/>
      <c r="O3374" s="3"/>
      <c r="P3374" s="166"/>
      <c r="Q3374" s="166"/>
      <c r="R3374" s="173"/>
      <c r="S3374" s="167"/>
      <c r="T3374" s="167"/>
      <c r="U3374" s="167"/>
      <c r="V3374" s="173"/>
    </row>
    <row r="3375" spans="1:22" ht="33.75" customHeight="1">
      <c r="A3375" s="15"/>
      <c r="B3375" s="7"/>
      <c r="C3375" s="4"/>
      <c r="D3375" s="5"/>
      <c r="E3375" s="176" t="str">
        <f t="shared" si="142"/>
        <v/>
      </c>
      <c r="F3375" s="181"/>
      <c r="G3375" s="181"/>
      <c r="H3375" s="6"/>
      <c r="I3375" s="2"/>
      <c r="J3375" s="3"/>
      <c r="K3375" s="3"/>
      <c r="L3375" s="3"/>
      <c r="M3375" s="13"/>
      <c r="N3375" s="3"/>
      <c r="O3375" s="3"/>
      <c r="P3375" s="166"/>
      <c r="Q3375" s="166"/>
      <c r="R3375" s="173"/>
      <c r="S3375" s="167"/>
      <c r="T3375" s="167"/>
      <c r="U3375" s="167"/>
      <c r="V3375" s="173"/>
    </row>
    <row r="3376" spans="1:22" ht="33.75" customHeight="1">
      <c r="A3376" s="15"/>
      <c r="B3376" s="7"/>
      <c r="C3376" s="4"/>
      <c r="D3376" s="5"/>
      <c r="E3376" s="176" t="str">
        <f t="shared" si="142"/>
        <v/>
      </c>
      <c r="F3376" s="181"/>
      <c r="G3376" s="181"/>
      <c r="H3376" s="6"/>
      <c r="I3376" s="2"/>
      <c r="J3376" s="3"/>
      <c r="K3376" s="3"/>
      <c r="L3376" s="3"/>
      <c r="M3376" s="13"/>
      <c r="N3376" s="3"/>
      <c r="O3376" s="3"/>
      <c r="P3376" s="166"/>
      <c r="Q3376" s="166"/>
      <c r="R3376" s="173"/>
      <c r="S3376" s="167"/>
      <c r="T3376" s="167"/>
      <c r="U3376" s="167"/>
      <c r="V3376" s="173"/>
    </row>
    <row r="3377" spans="1:22" ht="33.75" customHeight="1">
      <c r="A3377" s="15"/>
      <c r="B3377" s="7"/>
      <c r="C3377" s="4"/>
      <c r="D3377" s="5"/>
      <c r="E3377" s="176" t="str">
        <f t="shared" si="142"/>
        <v/>
      </c>
      <c r="F3377" s="181"/>
      <c r="G3377" s="181"/>
      <c r="H3377" s="6"/>
      <c r="I3377" s="2"/>
      <c r="J3377" s="3"/>
      <c r="K3377" s="3"/>
      <c r="L3377" s="3"/>
      <c r="M3377" s="13"/>
      <c r="N3377" s="3"/>
      <c r="O3377" s="3"/>
      <c r="P3377" s="166"/>
      <c r="Q3377" s="166"/>
      <c r="R3377" s="173"/>
      <c r="S3377" s="167"/>
      <c r="T3377" s="167"/>
      <c r="U3377" s="167"/>
      <c r="V3377" s="173"/>
    </row>
    <row r="3378" spans="1:22" ht="33.75" customHeight="1">
      <c r="A3378" s="15"/>
      <c r="B3378" s="7"/>
      <c r="C3378" s="4"/>
      <c r="D3378" s="5"/>
      <c r="E3378" s="176" t="str">
        <f t="shared" si="142"/>
        <v/>
      </c>
      <c r="F3378" s="181"/>
      <c r="G3378" s="181"/>
      <c r="H3378" s="6"/>
      <c r="I3378" s="2"/>
      <c r="J3378" s="3"/>
      <c r="K3378" s="3"/>
      <c r="L3378" s="3"/>
      <c r="M3378" s="13"/>
      <c r="N3378" s="3"/>
      <c r="O3378" s="3"/>
      <c r="P3378" s="166"/>
      <c r="Q3378" s="166"/>
      <c r="R3378" s="173"/>
      <c r="S3378" s="167"/>
      <c r="T3378" s="167"/>
      <c r="U3378" s="167"/>
      <c r="V3378" s="173"/>
    </row>
    <row r="3379" spans="1:22" ht="33.75" customHeight="1">
      <c r="A3379" s="15"/>
      <c r="B3379" s="7"/>
      <c r="C3379" s="4"/>
      <c r="D3379" s="5"/>
      <c r="E3379" s="176" t="str">
        <f t="shared" si="142"/>
        <v/>
      </c>
      <c r="F3379" s="181"/>
      <c r="G3379" s="181"/>
      <c r="H3379" s="6"/>
      <c r="I3379" s="2"/>
      <c r="J3379" s="3"/>
      <c r="K3379" s="3"/>
      <c r="L3379" s="3"/>
      <c r="M3379" s="13"/>
      <c r="N3379" s="3"/>
      <c r="O3379" s="3"/>
      <c r="P3379" s="166"/>
      <c r="Q3379" s="166"/>
      <c r="R3379" s="173"/>
      <c r="S3379" s="167"/>
      <c r="T3379" s="167"/>
      <c r="U3379" s="167"/>
      <c r="V3379" s="173"/>
    </row>
    <row r="3380" spans="1:22" ht="33.75" customHeight="1">
      <c r="A3380" s="15"/>
      <c r="B3380" s="7"/>
      <c r="C3380" s="4"/>
      <c r="D3380" s="5"/>
      <c r="E3380" s="176" t="str">
        <f t="shared" si="142"/>
        <v/>
      </c>
      <c r="F3380" s="181"/>
      <c r="G3380" s="181"/>
      <c r="H3380" s="6"/>
      <c r="I3380" s="2"/>
      <c r="J3380" s="3"/>
      <c r="K3380" s="3"/>
      <c r="L3380" s="3"/>
      <c r="M3380" s="13"/>
      <c r="N3380" s="3"/>
      <c r="O3380" s="3"/>
      <c r="P3380" s="166"/>
      <c r="Q3380" s="166"/>
      <c r="R3380" s="173"/>
      <c r="S3380" s="167"/>
      <c r="T3380" s="167"/>
      <c r="U3380" s="167"/>
      <c r="V3380" s="173"/>
    </row>
    <row r="3381" spans="1:22" ht="33.75" customHeight="1">
      <c r="A3381" s="15"/>
      <c r="B3381" s="7"/>
      <c r="C3381" s="4"/>
      <c r="D3381" s="5"/>
      <c r="E3381" s="176" t="str">
        <f t="shared" si="142"/>
        <v/>
      </c>
      <c r="F3381" s="181"/>
      <c r="G3381" s="181"/>
      <c r="H3381" s="6"/>
      <c r="I3381" s="2"/>
      <c r="J3381" s="3"/>
      <c r="K3381" s="3"/>
      <c r="L3381" s="3"/>
      <c r="M3381" s="13"/>
      <c r="N3381" s="3"/>
      <c r="O3381" s="3"/>
      <c r="P3381" s="166"/>
      <c r="Q3381" s="166"/>
      <c r="R3381" s="173"/>
      <c r="S3381" s="167"/>
      <c r="T3381" s="167"/>
      <c r="U3381" s="167"/>
      <c r="V3381" s="173"/>
    </row>
    <row r="3382" spans="1:22" ht="33.75" customHeight="1">
      <c r="A3382" s="15"/>
      <c r="B3382" s="7"/>
      <c r="C3382" s="4"/>
      <c r="D3382" s="5"/>
      <c r="E3382" s="176" t="str">
        <f t="shared" si="142"/>
        <v/>
      </c>
      <c r="F3382" s="181"/>
      <c r="G3382" s="181"/>
      <c r="H3382" s="6"/>
      <c r="I3382" s="2"/>
      <c r="J3382" s="3"/>
      <c r="K3382" s="3"/>
      <c r="L3382" s="3"/>
      <c r="M3382" s="13"/>
      <c r="N3382" s="3"/>
      <c r="O3382" s="3"/>
      <c r="P3382" s="166"/>
      <c r="Q3382" s="166"/>
      <c r="R3382" s="173"/>
      <c r="S3382" s="167"/>
      <c r="T3382" s="167"/>
      <c r="U3382" s="167"/>
      <c r="V3382" s="173"/>
    </row>
    <row r="3383" spans="1:22" ht="33.75" customHeight="1">
      <c r="A3383" s="15"/>
      <c r="B3383" s="7"/>
      <c r="C3383" s="4"/>
      <c r="D3383" s="5"/>
      <c r="E3383" s="176" t="str">
        <f t="shared" si="142"/>
        <v/>
      </c>
      <c r="F3383" s="181"/>
      <c r="G3383" s="181"/>
      <c r="H3383" s="6"/>
      <c r="I3383" s="2"/>
      <c r="J3383" s="3"/>
      <c r="K3383" s="3"/>
      <c r="L3383" s="3"/>
      <c r="M3383" s="13"/>
      <c r="N3383" s="3"/>
      <c r="O3383" s="3"/>
      <c r="P3383" s="166"/>
      <c r="Q3383" s="166"/>
      <c r="R3383" s="173"/>
      <c r="S3383" s="167"/>
      <c r="T3383" s="167"/>
      <c r="U3383" s="167"/>
      <c r="V3383" s="173"/>
    </row>
    <row r="3384" spans="1:22" ht="33.75" customHeight="1">
      <c r="A3384" s="15"/>
      <c r="B3384" s="7"/>
      <c r="C3384" s="4"/>
      <c r="D3384" s="5"/>
      <c r="E3384" s="176" t="str">
        <f t="shared" si="142"/>
        <v/>
      </c>
      <c r="F3384" s="181"/>
      <c r="G3384" s="181"/>
      <c r="H3384" s="6"/>
      <c r="I3384" s="2"/>
      <c r="J3384" s="3"/>
      <c r="K3384" s="3"/>
      <c r="L3384" s="3"/>
      <c r="M3384" s="13"/>
      <c r="N3384" s="3"/>
      <c r="O3384" s="3"/>
      <c r="P3384" s="166"/>
      <c r="Q3384" s="166"/>
      <c r="R3384" s="173"/>
      <c r="S3384" s="167"/>
      <c r="T3384" s="167"/>
      <c r="U3384" s="167"/>
      <c r="V3384" s="173"/>
    </row>
    <row r="3385" spans="1:22" ht="33.75" customHeight="1">
      <c r="A3385" s="15"/>
      <c r="B3385" s="7"/>
      <c r="C3385" s="4"/>
      <c r="D3385" s="5"/>
      <c r="E3385" s="176" t="str">
        <f t="shared" si="142"/>
        <v/>
      </c>
      <c r="F3385" s="181"/>
      <c r="G3385" s="181"/>
      <c r="H3385" s="6"/>
      <c r="I3385" s="2"/>
      <c r="J3385" s="3"/>
      <c r="K3385" s="3"/>
      <c r="L3385" s="3"/>
      <c r="M3385" s="13"/>
      <c r="N3385" s="3"/>
      <c r="O3385" s="3"/>
      <c r="P3385" s="166"/>
      <c r="Q3385" s="166"/>
      <c r="R3385" s="173"/>
      <c r="S3385" s="167"/>
      <c r="T3385" s="167"/>
      <c r="U3385" s="167"/>
      <c r="V3385" s="173"/>
    </row>
    <row r="3386" spans="1:22" ht="33.75" customHeight="1">
      <c r="A3386" s="15"/>
      <c r="B3386" s="7"/>
      <c r="C3386" s="4"/>
      <c r="D3386" s="5"/>
      <c r="E3386" s="176" t="str">
        <f t="shared" ref="E3386:E3449" si="143">TRIM(B3386)</f>
        <v/>
      </c>
      <c r="F3386" s="181"/>
      <c r="G3386" s="181"/>
      <c r="H3386" s="6"/>
      <c r="I3386" s="2"/>
      <c r="J3386" s="3"/>
      <c r="K3386" s="3"/>
      <c r="L3386" s="3"/>
      <c r="M3386" s="13"/>
      <c r="N3386" s="3"/>
      <c r="O3386" s="3"/>
      <c r="P3386" s="166"/>
      <c r="Q3386" s="166"/>
      <c r="R3386" s="173"/>
      <c r="S3386" s="167"/>
      <c r="T3386" s="167"/>
      <c r="U3386" s="167"/>
      <c r="V3386" s="173"/>
    </row>
    <row r="3387" spans="1:22" ht="33.75" customHeight="1">
      <c r="A3387" s="15"/>
      <c r="B3387" s="7"/>
      <c r="C3387" s="4"/>
      <c r="D3387" s="5"/>
      <c r="E3387" s="176" t="str">
        <f t="shared" si="143"/>
        <v/>
      </c>
      <c r="F3387" s="181"/>
      <c r="G3387" s="181"/>
      <c r="H3387" s="6"/>
      <c r="I3387" s="2"/>
      <c r="J3387" s="3"/>
      <c r="K3387" s="3"/>
      <c r="L3387" s="3"/>
      <c r="M3387" s="13"/>
      <c r="N3387" s="3"/>
      <c r="O3387" s="3"/>
      <c r="P3387" s="166"/>
      <c r="Q3387" s="166"/>
      <c r="R3387" s="173"/>
      <c r="S3387" s="167"/>
      <c r="T3387" s="167"/>
      <c r="U3387" s="167"/>
      <c r="V3387" s="173"/>
    </row>
    <row r="3388" spans="1:22" ht="33.75" customHeight="1">
      <c r="A3388" s="15"/>
      <c r="B3388" s="7"/>
      <c r="C3388" s="4"/>
      <c r="D3388" s="5"/>
      <c r="E3388" s="176" t="str">
        <f t="shared" si="143"/>
        <v/>
      </c>
      <c r="F3388" s="181"/>
      <c r="G3388" s="181"/>
      <c r="H3388" s="6"/>
      <c r="I3388" s="2"/>
      <c r="J3388" s="3"/>
      <c r="K3388" s="3"/>
      <c r="L3388" s="3"/>
      <c r="M3388" s="13"/>
      <c r="N3388" s="3"/>
      <c r="O3388" s="3"/>
      <c r="P3388" s="166"/>
      <c r="Q3388" s="166"/>
      <c r="R3388" s="173"/>
      <c r="S3388" s="167"/>
      <c r="T3388" s="167"/>
      <c r="U3388" s="167"/>
      <c r="V3388" s="173"/>
    </row>
    <row r="3389" spans="1:22" ht="33.75" customHeight="1">
      <c r="A3389" s="15"/>
      <c r="B3389" s="7"/>
      <c r="C3389" s="4"/>
      <c r="D3389" s="5"/>
      <c r="E3389" s="176" t="str">
        <f t="shared" si="143"/>
        <v/>
      </c>
      <c r="F3389" s="181"/>
      <c r="G3389" s="181"/>
      <c r="H3389" s="6"/>
      <c r="I3389" s="2"/>
      <c r="J3389" s="3"/>
      <c r="K3389" s="3"/>
      <c r="L3389" s="3"/>
      <c r="M3389" s="13"/>
      <c r="N3389" s="3"/>
      <c r="O3389" s="3"/>
      <c r="P3389" s="166"/>
      <c r="Q3389" s="166"/>
      <c r="R3389" s="173"/>
      <c r="S3389" s="167"/>
      <c r="T3389" s="167"/>
      <c r="U3389" s="167"/>
      <c r="V3389" s="173"/>
    </row>
    <row r="3390" spans="1:22" ht="33.75" customHeight="1">
      <c r="A3390" s="15"/>
      <c r="B3390" s="7"/>
      <c r="C3390" s="4"/>
      <c r="D3390" s="5"/>
      <c r="E3390" s="176" t="str">
        <f t="shared" si="143"/>
        <v/>
      </c>
      <c r="F3390" s="181"/>
      <c r="G3390" s="181"/>
      <c r="H3390" s="6"/>
      <c r="I3390" s="2"/>
      <c r="J3390" s="3"/>
      <c r="K3390" s="3"/>
      <c r="L3390" s="3"/>
      <c r="M3390" s="13"/>
      <c r="N3390" s="3"/>
      <c r="O3390" s="3"/>
      <c r="P3390" s="166"/>
      <c r="Q3390" s="166"/>
      <c r="R3390" s="173"/>
      <c r="S3390" s="167"/>
      <c r="T3390" s="167"/>
      <c r="U3390" s="167"/>
      <c r="V3390" s="173"/>
    </row>
    <row r="3391" spans="1:22" ht="33.75" customHeight="1">
      <c r="A3391" s="15"/>
      <c r="B3391" s="7"/>
      <c r="C3391" s="4"/>
      <c r="D3391" s="5"/>
      <c r="E3391" s="176" t="str">
        <f t="shared" si="143"/>
        <v/>
      </c>
      <c r="F3391" s="181"/>
      <c r="G3391" s="181"/>
      <c r="H3391" s="6"/>
      <c r="I3391" s="2"/>
      <c r="J3391" s="3"/>
      <c r="K3391" s="3"/>
      <c r="L3391" s="3"/>
      <c r="M3391" s="13"/>
      <c r="N3391" s="3"/>
      <c r="O3391" s="3"/>
      <c r="P3391" s="166"/>
      <c r="Q3391" s="166"/>
      <c r="R3391" s="173"/>
      <c r="S3391" s="167"/>
      <c r="T3391" s="167"/>
      <c r="U3391" s="167"/>
      <c r="V3391" s="173"/>
    </row>
    <row r="3392" spans="1:22" ht="33.75" customHeight="1">
      <c r="A3392" s="15"/>
      <c r="B3392" s="7"/>
      <c r="C3392" s="4"/>
      <c r="D3392" s="5"/>
      <c r="E3392" s="176" t="str">
        <f t="shared" si="143"/>
        <v/>
      </c>
      <c r="F3392" s="181"/>
      <c r="G3392" s="181"/>
      <c r="H3392" s="6"/>
      <c r="I3392" s="2"/>
      <c r="J3392" s="3"/>
      <c r="K3392" s="3"/>
      <c r="L3392" s="3"/>
      <c r="M3392" s="13"/>
      <c r="N3392" s="3"/>
      <c r="O3392" s="3"/>
      <c r="P3392" s="166"/>
      <c r="Q3392" s="166"/>
      <c r="R3392" s="173"/>
      <c r="S3392" s="167"/>
      <c r="T3392" s="167"/>
      <c r="U3392" s="167"/>
      <c r="V3392" s="173"/>
    </row>
    <row r="3393" spans="1:22" ht="33.75" customHeight="1">
      <c r="A3393" s="15"/>
      <c r="B3393" s="7"/>
      <c r="C3393" s="4"/>
      <c r="D3393" s="5"/>
      <c r="E3393" s="176" t="str">
        <f t="shared" si="143"/>
        <v/>
      </c>
      <c r="F3393" s="181"/>
      <c r="G3393" s="181"/>
      <c r="H3393" s="6"/>
      <c r="I3393" s="2"/>
      <c r="J3393" s="3"/>
      <c r="K3393" s="3"/>
      <c r="L3393" s="3"/>
      <c r="M3393" s="13"/>
      <c r="N3393" s="3"/>
      <c r="O3393" s="3"/>
      <c r="P3393" s="166"/>
      <c r="Q3393" s="166"/>
      <c r="R3393" s="173"/>
      <c r="S3393" s="167"/>
      <c r="T3393" s="167"/>
      <c r="U3393" s="167"/>
      <c r="V3393" s="173"/>
    </row>
    <row r="3394" spans="1:22" ht="33.75" customHeight="1">
      <c r="A3394" s="15"/>
      <c r="B3394" s="7"/>
      <c r="C3394" s="4"/>
      <c r="D3394" s="5"/>
      <c r="E3394" s="176" t="str">
        <f t="shared" si="143"/>
        <v/>
      </c>
      <c r="F3394" s="181"/>
      <c r="G3394" s="181"/>
      <c r="H3394" s="6"/>
      <c r="I3394" s="2"/>
      <c r="J3394" s="3"/>
      <c r="K3394" s="3"/>
      <c r="L3394" s="3"/>
      <c r="M3394" s="13"/>
      <c r="N3394" s="3"/>
      <c r="O3394" s="3"/>
      <c r="P3394" s="166"/>
      <c r="Q3394" s="166"/>
      <c r="R3394" s="173"/>
      <c r="S3394" s="167"/>
      <c r="T3394" s="167"/>
      <c r="U3394" s="167"/>
      <c r="V3394" s="173"/>
    </row>
    <row r="3395" spans="1:22" ht="33.75" customHeight="1">
      <c r="A3395" s="15"/>
      <c r="B3395" s="7"/>
      <c r="C3395" s="4"/>
      <c r="D3395" s="5"/>
      <c r="E3395" s="176" t="str">
        <f t="shared" si="143"/>
        <v/>
      </c>
      <c r="F3395" s="181"/>
      <c r="G3395" s="181"/>
      <c r="H3395" s="6"/>
      <c r="I3395" s="2"/>
      <c r="J3395" s="3"/>
      <c r="K3395" s="3"/>
      <c r="L3395" s="3"/>
      <c r="M3395" s="13"/>
      <c r="N3395" s="3"/>
      <c r="O3395" s="3"/>
      <c r="P3395" s="166"/>
      <c r="Q3395" s="166"/>
      <c r="R3395" s="173"/>
      <c r="S3395" s="167"/>
      <c r="T3395" s="167"/>
      <c r="U3395" s="167"/>
      <c r="V3395" s="173"/>
    </row>
    <row r="3396" spans="1:22" ht="33.75" customHeight="1">
      <c r="A3396" s="15"/>
      <c r="B3396" s="7"/>
      <c r="C3396" s="4"/>
      <c r="D3396" s="5"/>
      <c r="E3396" s="176" t="str">
        <f t="shared" si="143"/>
        <v/>
      </c>
      <c r="F3396" s="181"/>
      <c r="G3396" s="181"/>
      <c r="H3396" s="6"/>
      <c r="I3396" s="2"/>
      <c r="J3396" s="3"/>
      <c r="K3396" s="3"/>
      <c r="L3396" s="3"/>
      <c r="M3396" s="13"/>
      <c r="N3396" s="3"/>
      <c r="O3396" s="3"/>
      <c r="P3396" s="166"/>
      <c r="Q3396" s="166"/>
      <c r="R3396" s="173"/>
      <c r="S3396" s="167"/>
      <c r="T3396" s="167"/>
      <c r="U3396" s="167"/>
      <c r="V3396" s="173"/>
    </row>
    <row r="3397" spans="1:22" ht="33.75" customHeight="1">
      <c r="A3397" s="15"/>
      <c r="B3397" s="7"/>
      <c r="C3397" s="4"/>
      <c r="D3397" s="5"/>
      <c r="E3397" s="176" t="str">
        <f t="shared" si="143"/>
        <v/>
      </c>
      <c r="F3397" s="181"/>
      <c r="G3397" s="181"/>
      <c r="H3397" s="6"/>
      <c r="I3397" s="2"/>
      <c r="J3397" s="3"/>
      <c r="K3397" s="3"/>
      <c r="L3397" s="3"/>
      <c r="M3397" s="13"/>
      <c r="N3397" s="3"/>
      <c r="O3397" s="3"/>
      <c r="P3397" s="166"/>
      <c r="Q3397" s="166"/>
      <c r="R3397" s="173"/>
      <c r="S3397" s="167"/>
      <c r="T3397" s="167"/>
      <c r="U3397" s="167"/>
      <c r="V3397" s="173"/>
    </row>
    <row r="3398" spans="1:22" ht="33.75" customHeight="1">
      <c r="A3398" s="15"/>
      <c r="B3398" s="7"/>
      <c r="C3398" s="4"/>
      <c r="D3398" s="5"/>
      <c r="E3398" s="176" t="str">
        <f t="shared" si="143"/>
        <v/>
      </c>
      <c r="F3398" s="181"/>
      <c r="G3398" s="181"/>
      <c r="H3398" s="6"/>
      <c r="I3398" s="2"/>
      <c r="J3398" s="3"/>
      <c r="K3398" s="3"/>
      <c r="L3398" s="3"/>
      <c r="M3398" s="13"/>
      <c r="N3398" s="3"/>
      <c r="O3398" s="3"/>
      <c r="P3398" s="166"/>
      <c r="Q3398" s="166"/>
      <c r="R3398" s="173"/>
      <c r="S3398" s="167"/>
      <c r="T3398" s="167"/>
      <c r="U3398" s="167"/>
      <c r="V3398" s="173"/>
    </row>
    <row r="3399" spans="1:22" ht="33.75" customHeight="1">
      <c r="A3399" s="15"/>
      <c r="B3399" s="7"/>
      <c r="C3399" s="4"/>
      <c r="D3399" s="5"/>
      <c r="E3399" s="176" t="str">
        <f t="shared" si="143"/>
        <v/>
      </c>
      <c r="F3399" s="181"/>
      <c r="G3399" s="181"/>
      <c r="H3399" s="6"/>
      <c r="I3399" s="2"/>
      <c r="J3399" s="3"/>
      <c r="K3399" s="3"/>
      <c r="L3399" s="3"/>
      <c r="M3399" s="13"/>
      <c r="N3399" s="3"/>
      <c r="O3399" s="3"/>
      <c r="P3399" s="166"/>
      <c r="Q3399" s="166"/>
      <c r="R3399" s="173"/>
      <c r="S3399" s="167"/>
      <c r="T3399" s="167"/>
      <c r="U3399" s="167"/>
      <c r="V3399" s="173"/>
    </row>
    <row r="3400" spans="1:22" ht="33.75" customHeight="1">
      <c r="A3400" s="15"/>
      <c r="B3400" s="7"/>
      <c r="C3400" s="4"/>
      <c r="D3400" s="5"/>
      <c r="E3400" s="176" t="str">
        <f t="shared" si="143"/>
        <v/>
      </c>
      <c r="F3400" s="181"/>
      <c r="G3400" s="181"/>
      <c r="H3400" s="6"/>
      <c r="I3400" s="2"/>
      <c r="J3400" s="3"/>
      <c r="K3400" s="3"/>
      <c r="L3400" s="3"/>
      <c r="M3400" s="13"/>
      <c r="N3400" s="3"/>
      <c r="O3400" s="3"/>
      <c r="P3400" s="166"/>
      <c r="Q3400" s="166"/>
      <c r="R3400" s="173"/>
      <c r="S3400" s="167"/>
      <c r="T3400" s="167"/>
      <c r="U3400" s="167"/>
      <c r="V3400" s="173"/>
    </row>
    <row r="3401" spans="1:22" ht="33.75" customHeight="1">
      <c r="A3401" s="15"/>
      <c r="B3401" s="7"/>
      <c r="C3401" s="4"/>
      <c r="D3401" s="5"/>
      <c r="E3401" s="176" t="str">
        <f t="shared" si="143"/>
        <v/>
      </c>
      <c r="F3401" s="181"/>
      <c r="G3401" s="181"/>
      <c r="H3401" s="6"/>
      <c r="I3401" s="2"/>
      <c r="J3401" s="3"/>
      <c r="K3401" s="3"/>
      <c r="L3401" s="3"/>
      <c r="M3401" s="13"/>
      <c r="N3401" s="3"/>
      <c r="O3401" s="3"/>
      <c r="P3401" s="166"/>
      <c r="Q3401" s="166"/>
      <c r="R3401" s="173"/>
      <c r="S3401" s="167"/>
      <c r="T3401" s="167"/>
      <c r="U3401" s="167"/>
      <c r="V3401" s="173"/>
    </row>
    <row r="3402" spans="1:22" ht="33.75" customHeight="1">
      <c r="A3402" s="15"/>
      <c r="B3402" s="7"/>
      <c r="C3402" s="4"/>
      <c r="D3402" s="5"/>
      <c r="E3402" s="176" t="str">
        <f t="shared" si="143"/>
        <v/>
      </c>
      <c r="F3402" s="181"/>
      <c r="G3402" s="181"/>
      <c r="H3402" s="6"/>
      <c r="I3402" s="2"/>
      <c r="J3402" s="3"/>
      <c r="K3402" s="3"/>
      <c r="L3402" s="3"/>
      <c r="M3402" s="13"/>
      <c r="N3402" s="3"/>
      <c r="O3402" s="3"/>
      <c r="P3402" s="166"/>
      <c r="Q3402" s="166"/>
      <c r="R3402" s="173"/>
      <c r="S3402" s="167"/>
      <c r="T3402" s="167"/>
      <c r="U3402" s="167"/>
      <c r="V3402" s="173"/>
    </row>
    <row r="3403" spans="1:22" ht="33.75" customHeight="1">
      <c r="A3403" s="15"/>
      <c r="B3403" s="7"/>
      <c r="C3403" s="4"/>
      <c r="D3403" s="5"/>
      <c r="E3403" s="176" t="str">
        <f t="shared" si="143"/>
        <v/>
      </c>
      <c r="F3403" s="181"/>
      <c r="G3403" s="181"/>
      <c r="H3403" s="6"/>
      <c r="I3403" s="2"/>
      <c r="J3403" s="3"/>
      <c r="K3403" s="3"/>
      <c r="L3403" s="3"/>
      <c r="M3403" s="13"/>
      <c r="N3403" s="3"/>
      <c r="O3403" s="3"/>
      <c r="P3403" s="166"/>
      <c r="Q3403" s="166"/>
      <c r="R3403" s="173"/>
      <c r="S3403" s="167"/>
      <c r="T3403" s="167"/>
      <c r="U3403" s="167"/>
      <c r="V3403" s="173"/>
    </row>
    <row r="3404" spans="1:22" ht="33.75" customHeight="1">
      <c r="A3404" s="15"/>
      <c r="B3404" s="7"/>
      <c r="C3404" s="4"/>
      <c r="D3404" s="5"/>
      <c r="E3404" s="176" t="str">
        <f t="shared" si="143"/>
        <v/>
      </c>
      <c r="F3404" s="181"/>
      <c r="G3404" s="181"/>
      <c r="H3404" s="6"/>
      <c r="I3404" s="2"/>
      <c r="J3404" s="3"/>
      <c r="K3404" s="3"/>
      <c r="L3404" s="3"/>
      <c r="M3404" s="13"/>
      <c r="N3404" s="3"/>
      <c r="O3404" s="3"/>
      <c r="P3404" s="166"/>
      <c r="Q3404" s="166"/>
      <c r="R3404" s="173"/>
      <c r="S3404" s="167"/>
      <c r="T3404" s="167"/>
      <c r="U3404" s="167"/>
      <c r="V3404" s="173"/>
    </row>
    <row r="3405" spans="1:22" ht="33.75" customHeight="1">
      <c r="A3405" s="15"/>
      <c r="B3405" s="7"/>
      <c r="C3405" s="4"/>
      <c r="D3405" s="5"/>
      <c r="E3405" s="176" t="str">
        <f t="shared" si="143"/>
        <v/>
      </c>
      <c r="F3405" s="181"/>
      <c r="G3405" s="181"/>
      <c r="H3405" s="6"/>
      <c r="I3405" s="2"/>
      <c r="J3405" s="3"/>
      <c r="K3405" s="3"/>
      <c r="L3405" s="3"/>
      <c r="M3405" s="13"/>
      <c r="N3405" s="3"/>
      <c r="O3405" s="3"/>
      <c r="P3405" s="166"/>
      <c r="Q3405" s="166"/>
      <c r="R3405" s="173"/>
      <c r="S3405" s="167"/>
      <c r="T3405" s="167"/>
      <c r="U3405" s="167"/>
      <c r="V3405" s="173"/>
    </row>
    <row r="3406" spans="1:22" ht="33.75" customHeight="1">
      <c r="A3406" s="15"/>
      <c r="B3406" s="7"/>
      <c r="C3406" s="4"/>
      <c r="D3406" s="5"/>
      <c r="E3406" s="176" t="str">
        <f t="shared" si="143"/>
        <v/>
      </c>
      <c r="F3406" s="181"/>
      <c r="G3406" s="181"/>
      <c r="H3406" s="6"/>
      <c r="I3406" s="2"/>
      <c r="J3406" s="3"/>
      <c r="K3406" s="3"/>
      <c r="L3406" s="3"/>
      <c r="M3406" s="13"/>
      <c r="N3406" s="3"/>
      <c r="O3406" s="3"/>
      <c r="P3406" s="166"/>
      <c r="Q3406" s="166"/>
      <c r="R3406" s="173"/>
      <c r="S3406" s="167"/>
      <c r="T3406" s="167"/>
      <c r="U3406" s="167"/>
      <c r="V3406" s="173"/>
    </row>
    <row r="3407" spans="1:22" ht="33.75" customHeight="1">
      <c r="A3407" s="15"/>
      <c r="B3407" s="7"/>
      <c r="C3407" s="4"/>
      <c r="D3407" s="5"/>
      <c r="E3407" s="176" t="str">
        <f t="shared" si="143"/>
        <v/>
      </c>
      <c r="F3407" s="181"/>
      <c r="G3407" s="181"/>
      <c r="H3407" s="6"/>
      <c r="I3407" s="2"/>
      <c r="J3407" s="3"/>
      <c r="K3407" s="3"/>
      <c r="L3407" s="3"/>
      <c r="M3407" s="13"/>
      <c r="N3407" s="3"/>
      <c r="O3407" s="3"/>
      <c r="P3407" s="166"/>
      <c r="Q3407" s="166"/>
      <c r="R3407" s="173"/>
      <c r="S3407" s="167"/>
      <c r="T3407" s="167"/>
      <c r="U3407" s="167"/>
      <c r="V3407" s="173"/>
    </row>
    <row r="3408" spans="1:22" ht="33.75" customHeight="1">
      <c r="A3408" s="15"/>
      <c r="B3408" s="7"/>
      <c r="C3408" s="4"/>
      <c r="D3408" s="5"/>
      <c r="E3408" s="176" t="str">
        <f t="shared" si="143"/>
        <v/>
      </c>
      <c r="F3408" s="181"/>
      <c r="G3408" s="181"/>
      <c r="H3408" s="6"/>
      <c r="I3408" s="2"/>
      <c r="J3408" s="3"/>
      <c r="K3408" s="3"/>
      <c r="L3408" s="3"/>
      <c r="M3408" s="13"/>
      <c r="N3408" s="3"/>
      <c r="O3408" s="3"/>
      <c r="P3408" s="166"/>
      <c r="Q3408" s="166"/>
      <c r="R3408" s="173"/>
      <c r="S3408" s="167"/>
      <c r="T3408" s="167"/>
      <c r="U3408" s="167"/>
      <c r="V3408" s="173"/>
    </row>
    <row r="3409" spans="1:22" ht="33.75" customHeight="1">
      <c r="A3409" s="15"/>
      <c r="B3409" s="7"/>
      <c r="C3409" s="4"/>
      <c r="D3409" s="5"/>
      <c r="E3409" s="176" t="str">
        <f t="shared" si="143"/>
        <v/>
      </c>
      <c r="F3409" s="181"/>
      <c r="G3409" s="181"/>
      <c r="H3409" s="6"/>
      <c r="I3409" s="2"/>
      <c r="J3409" s="3"/>
      <c r="K3409" s="3"/>
      <c r="L3409" s="3"/>
      <c r="M3409" s="13"/>
      <c r="N3409" s="3"/>
      <c r="O3409" s="3"/>
      <c r="P3409" s="166"/>
      <c r="Q3409" s="166"/>
      <c r="R3409" s="173"/>
      <c r="S3409" s="167"/>
      <c r="T3409" s="167"/>
      <c r="U3409" s="167"/>
      <c r="V3409" s="173"/>
    </row>
    <row r="3410" spans="1:22" ht="33.75" customHeight="1">
      <c r="A3410" s="15"/>
      <c r="B3410" s="7"/>
      <c r="C3410" s="4"/>
      <c r="D3410" s="5"/>
      <c r="E3410" s="176" t="str">
        <f t="shared" si="143"/>
        <v/>
      </c>
      <c r="F3410" s="181"/>
      <c r="G3410" s="181"/>
      <c r="H3410" s="6"/>
      <c r="I3410" s="2"/>
      <c r="J3410" s="3"/>
      <c r="K3410" s="3"/>
      <c r="L3410" s="3"/>
      <c r="M3410" s="13"/>
      <c r="N3410" s="3"/>
      <c r="O3410" s="3"/>
      <c r="P3410" s="166"/>
      <c r="Q3410" s="166"/>
      <c r="R3410" s="173"/>
      <c r="S3410" s="167"/>
      <c r="T3410" s="167"/>
      <c r="U3410" s="167"/>
      <c r="V3410" s="173"/>
    </row>
    <row r="3411" spans="1:22" ht="33.75" customHeight="1">
      <c r="A3411" s="15"/>
      <c r="B3411" s="7"/>
      <c r="C3411" s="4"/>
      <c r="D3411" s="5"/>
      <c r="E3411" s="176" t="str">
        <f t="shared" si="143"/>
        <v/>
      </c>
      <c r="F3411" s="181"/>
      <c r="G3411" s="181"/>
      <c r="H3411" s="6"/>
      <c r="I3411" s="2"/>
      <c r="J3411" s="3"/>
      <c r="K3411" s="3"/>
      <c r="L3411" s="3"/>
      <c r="M3411" s="13"/>
      <c r="N3411" s="3"/>
      <c r="O3411" s="3"/>
      <c r="P3411" s="166"/>
      <c r="Q3411" s="166"/>
      <c r="R3411" s="173"/>
      <c r="S3411" s="167"/>
      <c r="T3411" s="167"/>
      <c r="U3411" s="167"/>
      <c r="V3411" s="173"/>
    </row>
    <row r="3412" spans="1:22" ht="33.75" customHeight="1">
      <c r="A3412" s="15"/>
      <c r="B3412" s="7"/>
      <c r="C3412" s="4"/>
      <c r="D3412" s="5"/>
      <c r="E3412" s="176" t="str">
        <f t="shared" si="143"/>
        <v/>
      </c>
      <c r="F3412" s="181"/>
      <c r="G3412" s="181"/>
      <c r="H3412" s="6"/>
      <c r="I3412" s="2"/>
      <c r="J3412" s="3"/>
      <c r="K3412" s="3"/>
      <c r="L3412" s="3"/>
      <c r="M3412" s="13"/>
      <c r="N3412" s="3"/>
      <c r="O3412" s="3"/>
      <c r="P3412" s="166"/>
      <c r="Q3412" s="166"/>
      <c r="R3412" s="173"/>
      <c r="S3412" s="167"/>
      <c r="T3412" s="167"/>
      <c r="U3412" s="167"/>
      <c r="V3412" s="173"/>
    </row>
    <row r="3413" spans="1:22" ht="33.75" customHeight="1">
      <c r="A3413" s="15"/>
      <c r="B3413" s="7"/>
      <c r="C3413" s="4"/>
      <c r="D3413" s="5"/>
      <c r="E3413" s="176" t="str">
        <f t="shared" si="143"/>
        <v/>
      </c>
      <c r="F3413" s="181"/>
      <c r="G3413" s="181"/>
      <c r="H3413" s="6"/>
      <c r="I3413" s="2"/>
      <c r="J3413" s="3"/>
      <c r="K3413" s="3"/>
      <c r="L3413" s="3"/>
      <c r="M3413" s="13"/>
      <c r="N3413" s="3"/>
      <c r="O3413" s="3"/>
      <c r="P3413" s="166"/>
      <c r="Q3413" s="166"/>
      <c r="R3413" s="173"/>
      <c r="S3413" s="167"/>
      <c r="T3413" s="167"/>
      <c r="U3413" s="167"/>
      <c r="V3413" s="173"/>
    </row>
    <row r="3414" spans="1:22" ht="33.75" customHeight="1">
      <c r="A3414" s="15"/>
      <c r="B3414" s="7"/>
      <c r="C3414" s="4"/>
      <c r="D3414" s="5"/>
      <c r="E3414" s="176" t="str">
        <f t="shared" si="143"/>
        <v/>
      </c>
      <c r="F3414" s="181"/>
      <c r="G3414" s="181"/>
      <c r="H3414" s="6"/>
      <c r="I3414" s="2"/>
      <c r="J3414" s="3"/>
      <c r="K3414" s="3"/>
      <c r="L3414" s="3"/>
      <c r="M3414" s="13"/>
      <c r="N3414" s="3"/>
      <c r="O3414" s="3"/>
      <c r="P3414" s="166"/>
      <c r="Q3414" s="166"/>
      <c r="R3414" s="173"/>
      <c r="S3414" s="167"/>
      <c r="T3414" s="167"/>
      <c r="U3414" s="167"/>
      <c r="V3414" s="173"/>
    </row>
    <row r="3415" spans="1:22" ht="33.75" customHeight="1">
      <c r="A3415" s="15"/>
      <c r="B3415" s="7"/>
      <c r="C3415" s="4"/>
      <c r="D3415" s="5"/>
      <c r="E3415" s="176" t="str">
        <f t="shared" si="143"/>
        <v/>
      </c>
      <c r="F3415" s="181"/>
      <c r="G3415" s="181"/>
      <c r="H3415" s="6"/>
      <c r="I3415" s="2"/>
      <c r="J3415" s="3"/>
      <c r="K3415" s="3"/>
      <c r="L3415" s="3"/>
      <c r="M3415" s="13"/>
      <c r="N3415" s="3"/>
      <c r="O3415" s="3"/>
      <c r="P3415" s="166"/>
      <c r="Q3415" s="166"/>
      <c r="R3415" s="173"/>
      <c r="S3415" s="167"/>
      <c r="T3415" s="167"/>
      <c r="U3415" s="167"/>
      <c r="V3415" s="173"/>
    </row>
    <row r="3416" spans="1:22" ht="33.75" customHeight="1">
      <c r="A3416" s="15"/>
      <c r="B3416" s="7"/>
      <c r="C3416" s="4"/>
      <c r="D3416" s="5"/>
      <c r="E3416" s="176" t="str">
        <f t="shared" si="143"/>
        <v/>
      </c>
      <c r="F3416" s="181"/>
      <c r="G3416" s="181"/>
      <c r="H3416" s="6"/>
      <c r="I3416" s="2"/>
      <c r="J3416" s="3"/>
      <c r="K3416" s="3"/>
      <c r="L3416" s="3"/>
      <c r="M3416" s="13"/>
      <c r="N3416" s="3"/>
      <c r="O3416" s="3"/>
      <c r="P3416" s="166"/>
      <c r="Q3416" s="166"/>
      <c r="R3416" s="173"/>
      <c r="S3416" s="167"/>
      <c r="T3416" s="167"/>
      <c r="U3416" s="167"/>
      <c r="V3416" s="173"/>
    </row>
    <row r="3417" spans="1:22" ht="33.75" customHeight="1">
      <c r="A3417" s="15"/>
      <c r="B3417" s="7"/>
      <c r="C3417" s="4"/>
      <c r="D3417" s="5"/>
      <c r="E3417" s="176" t="str">
        <f t="shared" si="143"/>
        <v/>
      </c>
      <c r="F3417" s="181"/>
      <c r="G3417" s="181"/>
      <c r="H3417" s="6"/>
      <c r="I3417" s="2"/>
      <c r="J3417" s="3"/>
      <c r="K3417" s="3"/>
      <c r="L3417" s="3"/>
      <c r="M3417" s="13"/>
      <c r="N3417" s="3"/>
      <c r="O3417" s="3"/>
      <c r="P3417" s="166"/>
      <c r="Q3417" s="166"/>
      <c r="R3417" s="173"/>
      <c r="S3417" s="167"/>
      <c r="T3417" s="167"/>
      <c r="U3417" s="167"/>
      <c r="V3417" s="173"/>
    </row>
    <row r="3418" spans="1:22" ht="33.75" customHeight="1">
      <c r="A3418" s="15"/>
      <c r="B3418" s="7"/>
      <c r="C3418" s="4"/>
      <c r="D3418" s="5"/>
      <c r="E3418" s="176" t="str">
        <f t="shared" si="143"/>
        <v/>
      </c>
      <c r="F3418" s="181"/>
      <c r="G3418" s="181"/>
      <c r="H3418" s="6"/>
      <c r="I3418" s="2"/>
      <c r="J3418" s="3"/>
      <c r="K3418" s="3"/>
      <c r="L3418" s="3"/>
      <c r="M3418" s="13"/>
      <c r="N3418" s="3"/>
      <c r="O3418" s="3"/>
      <c r="P3418" s="166"/>
      <c r="Q3418" s="166"/>
      <c r="R3418" s="173"/>
      <c r="S3418" s="167"/>
      <c r="T3418" s="167"/>
      <c r="U3418" s="167"/>
      <c r="V3418" s="173"/>
    </row>
    <row r="3419" spans="1:22" ht="33.75" customHeight="1">
      <c r="A3419" s="15"/>
      <c r="B3419" s="7"/>
      <c r="C3419" s="4"/>
      <c r="D3419" s="5"/>
      <c r="E3419" s="176" t="str">
        <f t="shared" si="143"/>
        <v/>
      </c>
      <c r="F3419" s="181"/>
      <c r="G3419" s="181"/>
      <c r="H3419" s="6"/>
      <c r="I3419" s="2"/>
      <c r="J3419" s="3"/>
      <c r="K3419" s="3"/>
      <c r="L3419" s="3"/>
      <c r="M3419" s="13"/>
      <c r="N3419" s="3"/>
      <c r="O3419" s="3"/>
      <c r="P3419" s="166"/>
      <c r="Q3419" s="166"/>
      <c r="R3419" s="173"/>
      <c r="S3419" s="167"/>
      <c r="T3419" s="167"/>
      <c r="U3419" s="167"/>
      <c r="V3419" s="173"/>
    </row>
    <row r="3420" spans="1:22" ht="33.75" customHeight="1">
      <c r="A3420" s="15"/>
      <c r="B3420" s="7"/>
      <c r="C3420" s="4"/>
      <c r="D3420" s="5"/>
      <c r="E3420" s="176" t="str">
        <f t="shared" si="143"/>
        <v/>
      </c>
      <c r="F3420" s="181"/>
      <c r="G3420" s="181"/>
      <c r="H3420" s="6"/>
      <c r="I3420" s="2"/>
      <c r="J3420" s="3"/>
      <c r="K3420" s="3"/>
      <c r="L3420" s="3"/>
      <c r="M3420" s="13"/>
      <c r="N3420" s="3"/>
      <c r="O3420" s="3"/>
      <c r="P3420" s="166"/>
      <c r="Q3420" s="166"/>
      <c r="R3420" s="173"/>
      <c r="S3420" s="167"/>
      <c r="T3420" s="167"/>
      <c r="U3420" s="167"/>
      <c r="V3420" s="173"/>
    </row>
    <row r="3421" spans="1:22" ht="33.75" customHeight="1">
      <c r="A3421" s="15"/>
      <c r="B3421" s="7"/>
      <c r="C3421" s="4"/>
      <c r="D3421" s="5"/>
      <c r="E3421" s="176" t="str">
        <f t="shared" si="143"/>
        <v/>
      </c>
      <c r="F3421" s="181"/>
      <c r="G3421" s="181"/>
      <c r="H3421" s="6"/>
      <c r="I3421" s="2"/>
      <c r="J3421" s="3"/>
      <c r="K3421" s="3"/>
      <c r="L3421" s="3"/>
      <c r="M3421" s="13"/>
      <c r="N3421" s="3"/>
      <c r="O3421" s="3"/>
      <c r="P3421" s="166"/>
      <c r="Q3421" s="166"/>
      <c r="R3421" s="173"/>
      <c r="S3421" s="167"/>
      <c r="T3421" s="167"/>
      <c r="U3421" s="167"/>
      <c r="V3421" s="173"/>
    </row>
    <row r="3422" spans="1:22" ht="33.75" customHeight="1">
      <c r="A3422" s="15"/>
      <c r="B3422" s="7"/>
      <c r="C3422" s="4"/>
      <c r="D3422" s="5"/>
      <c r="E3422" s="176" t="str">
        <f t="shared" si="143"/>
        <v/>
      </c>
      <c r="F3422" s="181"/>
      <c r="G3422" s="181"/>
      <c r="H3422" s="6"/>
      <c r="I3422" s="2"/>
      <c r="J3422" s="3"/>
      <c r="K3422" s="3"/>
      <c r="L3422" s="3"/>
      <c r="M3422" s="13"/>
      <c r="N3422" s="3"/>
      <c r="O3422" s="3"/>
      <c r="P3422" s="166"/>
      <c r="Q3422" s="166"/>
      <c r="R3422" s="173"/>
      <c r="S3422" s="167"/>
      <c r="T3422" s="167"/>
      <c r="U3422" s="167"/>
      <c r="V3422" s="173"/>
    </row>
    <row r="3423" spans="1:22" ht="33.75" customHeight="1">
      <c r="A3423" s="15"/>
      <c r="B3423" s="7"/>
      <c r="C3423" s="4"/>
      <c r="D3423" s="5"/>
      <c r="E3423" s="176" t="str">
        <f t="shared" si="143"/>
        <v/>
      </c>
      <c r="F3423" s="181"/>
      <c r="G3423" s="181"/>
      <c r="H3423" s="6"/>
      <c r="I3423" s="2"/>
      <c r="J3423" s="3"/>
      <c r="K3423" s="3"/>
      <c r="L3423" s="3"/>
      <c r="M3423" s="13"/>
      <c r="N3423" s="3"/>
      <c r="O3423" s="3"/>
      <c r="P3423" s="166"/>
      <c r="Q3423" s="166"/>
      <c r="R3423" s="173"/>
      <c r="S3423" s="167"/>
      <c r="T3423" s="167"/>
      <c r="U3423" s="167"/>
      <c r="V3423" s="173"/>
    </row>
    <row r="3424" spans="1:22" ht="33.75" customHeight="1">
      <c r="A3424" s="15"/>
      <c r="B3424" s="7"/>
      <c r="C3424" s="4"/>
      <c r="D3424" s="5"/>
      <c r="E3424" s="176" t="str">
        <f t="shared" si="143"/>
        <v/>
      </c>
      <c r="F3424" s="181"/>
      <c r="G3424" s="181"/>
      <c r="H3424" s="6"/>
      <c r="I3424" s="2"/>
      <c r="J3424" s="3"/>
      <c r="K3424" s="3"/>
      <c r="L3424" s="3"/>
      <c r="M3424" s="13"/>
      <c r="N3424" s="3"/>
      <c r="O3424" s="3"/>
      <c r="P3424" s="166"/>
      <c r="Q3424" s="166"/>
      <c r="R3424" s="173"/>
      <c r="S3424" s="167"/>
      <c r="T3424" s="167"/>
      <c r="U3424" s="167"/>
      <c r="V3424" s="173"/>
    </row>
    <row r="3425" spans="1:22" ht="33.75" customHeight="1">
      <c r="A3425" s="15"/>
      <c r="B3425" s="7"/>
      <c r="C3425" s="4"/>
      <c r="D3425" s="5"/>
      <c r="E3425" s="176" t="str">
        <f t="shared" si="143"/>
        <v/>
      </c>
      <c r="F3425" s="181"/>
      <c r="G3425" s="181"/>
      <c r="H3425" s="6"/>
      <c r="I3425" s="2"/>
      <c r="J3425" s="3"/>
      <c r="K3425" s="3"/>
      <c r="L3425" s="3"/>
      <c r="M3425" s="13"/>
      <c r="N3425" s="3"/>
      <c r="O3425" s="3"/>
      <c r="P3425" s="166"/>
      <c r="Q3425" s="166"/>
      <c r="R3425" s="173"/>
      <c r="S3425" s="167"/>
      <c r="T3425" s="167"/>
      <c r="U3425" s="167"/>
      <c r="V3425" s="173"/>
    </row>
    <row r="3426" spans="1:22" ht="33.75" customHeight="1">
      <c r="A3426" s="15"/>
      <c r="B3426" s="7"/>
      <c r="C3426" s="4"/>
      <c r="D3426" s="5"/>
      <c r="E3426" s="176" t="str">
        <f t="shared" si="143"/>
        <v/>
      </c>
      <c r="F3426" s="181"/>
      <c r="G3426" s="181"/>
      <c r="H3426" s="6"/>
      <c r="I3426" s="2"/>
      <c r="J3426" s="3"/>
      <c r="K3426" s="3"/>
      <c r="L3426" s="3"/>
      <c r="M3426" s="13"/>
      <c r="N3426" s="3"/>
      <c r="O3426" s="3"/>
      <c r="P3426" s="166"/>
      <c r="Q3426" s="166"/>
      <c r="R3426" s="173"/>
      <c r="S3426" s="167"/>
      <c r="T3426" s="167"/>
      <c r="U3426" s="167"/>
      <c r="V3426" s="173"/>
    </row>
    <row r="3427" spans="1:22" ht="33.75" customHeight="1">
      <c r="A3427" s="15"/>
      <c r="B3427" s="7"/>
      <c r="C3427" s="4"/>
      <c r="D3427" s="5"/>
      <c r="E3427" s="176" t="str">
        <f t="shared" si="143"/>
        <v/>
      </c>
      <c r="F3427" s="181"/>
      <c r="G3427" s="181"/>
      <c r="H3427" s="6"/>
      <c r="I3427" s="2"/>
      <c r="J3427" s="3"/>
      <c r="K3427" s="3"/>
      <c r="L3427" s="3"/>
      <c r="M3427" s="13"/>
      <c r="N3427" s="3"/>
      <c r="O3427" s="3"/>
      <c r="P3427" s="166"/>
      <c r="Q3427" s="166"/>
      <c r="R3427" s="173"/>
      <c r="S3427" s="167"/>
      <c r="T3427" s="167"/>
      <c r="U3427" s="167"/>
      <c r="V3427" s="173"/>
    </row>
    <row r="3428" spans="1:22" ht="33.75" customHeight="1">
      <c r="A3428" s="15"/>
      <c r="B3428" s="7"/>
      <c r="C3428" s="4"/>
      <c r="D3428" s="5"/>
      <c r="E3428" s="176" t="str">
        <f t="shared" si="143"/>
        <v/>
      </c>
      <c r="F3428" s="181"/>
      <c r="G3428" s="181"/>
      <c r="H3428" s="6"/>
      <c r="I3428" s="2"/>
      <c r="J3428" s="3"/>
      <c r="K3428" s="3"/>
      <c r="L3428" s="3"/>
      <c r="M3428" s="13"/>
      <c r="N3428" s="3"/>
      <c r="O3428" s="3"/>
      <c r="P3428" s="166"/>
      <c r="Q3428" s="166"/>
      <c r="R3428" s="173"/>
      <c r="S3428" s="167"/>
      <c r="T3428" s="167"/>
      <c r="U3428" s="167"/>
      <c r="V3428" s="173"/>
    </row>
    <row r="3429" spans="1:22" ht="33.75" customHeight="1">
      <c r="A3429" s="15"/>
      <c r="B3429" s="7"/>
      <c r="C3429" s="4"/>
      <c r="D3429" s="5"/>
      <c r="E3429" s="176" t="str">
        <f t="shared" si="143"/>
        <v/>
      </c>
      <c r="F3429" s="181"/>
      <c r="G3429" s="181"/>
      <c r="H3429" s="6"/>
      <c r="I3429" s="2"/>
      <c r="J3429" s="3"/>
      <c r="K3429" s="3"/>
      <c r="L3429" s="3"/>
      <c r="M3429" s="13"/>
      <c r="N3429" s="3"/>
      <c r="O3429" s="3"/>
      <c r="P3429" s="166"/>
      <c r="Q3429" s="166"/>
      <c r="R3429" s="173"/>
      <c r="S3429" s="167"/>
      <c r="T3429" s="167"/>
      <c r="U3429" s="167"/>
      <c r="V3429" s="173"/>
    </row>
    <row r="3430" spans="1:22" ht="33.75" customHeight="1">
      <c r="A3430" s="15"/>
      <c r="B3430" s="7"/>
      <c r="C3430" s="4"/>
      <c r="D3430" s="5"/>
      <c r="E3430" s="176" t="str">
        <f t="shared" si="143"/>
        <v/>
      </c>
      <c r="F3430" s="181"/>
      <c r="G3430" s="181"/>
      <c r="H3430" s="6"/>
      <c r="I3430" s="2"/>
      <c r="J3430" s="3"/>
      <c r="K3430" s="3"/>
      <c r="L3430" s="3"/>
      <c r="M3430" s="13"/>
      <c r="N3430" s="3"/>
      <c r="O3430" s="3"/>
      <c r="P3430" s="166"/>
      <c r="Q3430" s="166"/>
      <c r="R3430" s="173"/>
      <c r="S3430" s="167"/>
      <c r="T3430" s="167"/>
      <c r="U3430" s="167"/>
      <c r="V3430" s="173"/>
    </row>
    <row r="3431" spans="1:22" ht="33.75" customHeight="1">
      <c r="A3431" s="15"/>
      <c r="B3431" s="7"/>
      <c r="C3431" s="4"/>
      <c r="D3431" s="5"/>
      <c r="E3431" s="176" t="str">
        <f t="shared" si="143"/>
        <v/>
      </c>
      <c r="F3431" s="181"/>
      <c r="G3431" s="181"/>
      <c r="H3431" s="6"/>
      <c r="I3431" s="2"/>
      <c r="J3431" s="3"/>
      <c r="K3431" s="3"/>
      <c r="L3431" s="3"/>
      <c r="M3431" s="13"/>
      <c r="N3431" s="3"/>
      <c r="O3431" s="3"/>
      <c r="P3431" s="166"/>
      <c r="Q3431" s="166"/>
      <c r="R3431" s="173"/>
      <c r="S3431" s="167"/>
      <c r="T3431" s="167"/>
      <c r="U3431" s="167"/>
      <c r="V3431" s="173"/>
    </row>
    <row r="3432" spans="1:22" ht="33.75" customHeight="1">
      <c r="A3432" s="15"/>
      <c r="B3432" s="7"/>
      <c r="C3432" s="4"/>
      <c r="D3432" s="5"/>
      <c r="E3432" s="176" t="str">
        <f t="shared" si="143"/>
        <v/>
      </c>
      <c r="F3432" s="181"/>
      <c r="G3432" s="181"/>
      <c r="H3432" s="6"/>
      <c r="I3432" s="2"/>
      <c r="J3432" s="3"/>
      <c r="K3432" s="3"/>
      <c r="L3432" s="3"/>
      <c r="M3432" s="13"/>
      <c r="N3432" s="3"/>
      <c r="O3432" s="3"/>
      <c r="P3432" s="166"/>
      <c r="Q3432" s="166"/>
      <c r="R3432" s="173"/>
      <c r="S3432" s="167"/>
      <c r="T3432" s="167"/>
      <c r="U3432" s="167"/>
      <c r="V3432" s="173"/>
    </row>
    <row r="3433" spans="1:22" ht="33.75" customHeight="1">
      <c r="A3433" s="15"/>
      <c r="B3433" s="7"/>
      <c r="C3433" s="4"/>
      <c r="D3433" s="5"/>
      <c r="E3433" s="176" t="str">
        <f t="shared" si="143"/>
        <v/>
      </c>
      <c r="F3433" s="181"/>
      <c r="G3433" s="181"/>
      <c r="H3433" s="6"/>
      <c r="I3433" s="2"/>
      <c r="J3433" s="3"/>
      <c r="K3433" s="3"/>
      <c r="L3433" s="3"/>
      <c r="M3433" s="13"/>
      <c r="N3433" s="3"/>
      <c r="O3433" s="3"/>
      <c r="P3433" s="166"/>
      <c r="Q3433" s="166"/>
      <c r="R3433" s="173"/>
      <c r="S3433" s="167"/>
      <c r="T3433" s="167"/>
      <c r="U3433" s="167"/>
      <c r="V3433" s="173"/>
    </row>
    <row r="3434" spans="1:22" ht="33.75" customHeight="1">
      <c r="A3434" s="15"/>
      <c r="B3434" s="7"/>
      <c r="C3434" s="4"/>
      <c r="D3434" s="5"/>
      <c r="E3434" s="176" t="str">
        <f t="shared" si="143"/>
        <v/>
      </c>
      <c r="F3434" s="181"/>
      <c r="G3434" s="181"/>
      <c r="H3434" s="6"/>
      <c r="I3434" s="2"/>
      <c r="J3434" s="3"/>
      <c r="K3434" s="3"/>
      <c r="L3434" s="3"/>
      <c r="M3434" s="13"/>
      <c r="N3434" s="3"/>
      <c r="O3434" s="3"/>
      <c r="P3434" s="166"/>
      <c r="Q3434" s="166"/>
      <c r="R3434" s="173"/>
      <c r="S3434" s="167"/>
      <c r="T3434" s="167"/>
      <c r="U3434" s="167"/>
      <c r="V3434" s="173"/>
    </row>
    <row r="3435" spans="1:22" ht="33.75" customHeight="1">
      <c r="A3435" s="15"/>
      <c r="B3435" s="7"/>
      <c r="C3435" s="4"/>
      <c r="D3435" s="5"/>
      <c r="E3435" s="176" t="str">
        <f t="shared" si="143"/>
        <v/>
      </c>
      <c r="F3435" s="181"/>
      <c r="G3435" s="181"/>
      <c r="H3435" s="6"/>
      <c r="I3435" s="2"/>
      <c r="J3435" s="3"/>
      <c r="K3435" s="3"/>
      <c r="L3435" s="3"/>
      <c r="M3435" s="13"/>
      <c r="N3435" s="3"/>
      <c r="O3435" s="3"/>
      <c r="P3435" s="166"/>
      <c r="Q3435" s="166"/>
      <c r="R3435" s="173"/>
      <c r="S3435" s="167"/>
      <c r="T3435" s="167"/>
      <c r="U3435" s="167"/>
      <c r="V3435" s="173"/>
    </row>
    <row r="3436" spans="1:22" ht="33.75" customHeight="1">
      <c r="A3436" s="15"/>
      <c r="B3436" s="7"/>
      <c r="C3436" s="4"/>
      <c r="D3436" s="5"/>
      <c r="E3436" s="176" t="str">
        <f t="shared" si="143"/>
        <v/>
      </c>
      <c r="F3436" s="181"/>
      <c r="G3436" s="181"/>
      <c r="H3436" s="6"/>
      <c r="I3436" s="2"/>
      <c r="J3436" s="3"/>
      <c r="K3436" s="3"/>
      <c r="L3436" s="3"/>
      <c r="M3436" s="13"/>
      <c r="N3436" s="3"/>
      <c r="O3436" s="3"/>
      <c r="P3436" s="166"/>
      <c r="Q3436" s="166"/>
      <c r="R3436" s="173"/>
      <c r="S3436" s="167"/>
      <c r="T3436" s="167"/>
      <c r="U3436" s="167"/>
      <c r="V3436" s="173"/>
    </row>
    <row r="3437" spans="1:22" ht="33.75" customHeight="1">
      <c r="A3437" s="15"/>
      <c r="B3437" s="7"/>
      <c r="C3437" s="4"/>
      <c r="D3437" s="5"/>
      <c r="E3437" s="176" t="str">
        <f t="shared" si="143"/>
        <v/>
      </c>
      <c r="F3437" s="181"/>
      <c r="G3437" s="181"/>
      <c r="H3437" s="6"/>
      <c r="I3437" s="2"/>
      <c r="J3437" s="3"/>
      <c r="K3437" s="3"/>
      <c r="L3437" s="3"/>
      <c r="M3437" s="13"/>
      <c r="N3437" s="3"/>
      <c r="O3437" s="3"/>
      <c r="P3437" s="166"/>
      <c r="Q3437" s="166"/>
      <c r="R3437" s="173"/>
      <c r="S3437" s="167"/>
      <c r="T3437" s="167"/>
      <c r="U3437" s="167"/>
      <c r="V3437" s="173"/>
    </row>
    <row r="3438" spans="1:22" ht="33.75" customHeight="1">
      <c r="A3438" s="15"/>
      <c r="B3438" s="7"/>
      <c r="C3438" s="4"/>
      <c r="D3438" s="5"/>
      <c r="E3438" s="176" t="str">
        <f t="shared" si="143"/>
        <v/>
      </c>
      <c r="F3438" s="181"/>
      <c r="G3438" s="181"/>
      <c r="H3438" s="6"/>
      <c r="I3438" s="2"/>
      <c r="J3438" s="3"/>
      <c r="K3438" s="3"/>
      <c r="L3438" s="3"/>
      <c r="M3438" s="13"/>
      <c r="N3438" s="3"/>
      <c r="O3438" s="3"/>
      <c r="P3438" s="166"/>
      <c r="Q3438" s="166"/>
      <c r="R3438" s="173"/>
      <c r="S3438" s="167"/>
      <c r="T3438" s="167"/>
      <c r="U3438" s="167"/>
      <c r="V3438" s="173"/>
    </row>
    <row r="3439" spans="1:22" ht="33.75" customHeight="1">
      <c r="A3439" s="15"/>
      <c r="B3439" s="7"/>
      <c r="C3439" s="4"/>
      <c r="D3439" s="5"/>
      <c r="E3439" s="176" t="str">
        <f t="shared" si="143"/>
        <v/>
      </c>
      <c r="F3439" s="181"/>
      <c r="G3439" s="181"/>
      <c r="H3439" s="6"/>
      <c r="I3439" s="2"/>
      <c r="J3439" s="3"/>
      <c r="K3439" s="3"/>
      <c r="L3439" s="3"/>
      <c r="M3439" s="13"/>
      <c r="N3439" s="3"/>
      <c r="O3439" s="3"/>
      <c r="P3439" s="166"/>
      <c r="Q3439" s="166"/>
      <c r="R3439" s="173"/>
      <c r="S3439" s="167"/>
      <c r="T3439" s="167"/>
      <c r="U3439" s="167"/>
      <c r="V3439" s="173"/>
    </row>
    <row r="3440" spans="1:22" ht="33.75" customHeight="1">
      <c r="A3440" s="15"/>
      <c r="B3440" s="7"/>
      <c r="C3440" s="4"/>
      <c r="D3440" s="5"/>
      <c r="E3440" s="176" t="str">
        <f t="shared" si="143"/>
        <v/>
      </c>
      <c r="F3440" s="181"/>
      <c r="G3440" s="181"/>
      <c r="H3440" s="6"/>
      <c r="I3440" s="2"/>
      <c r="J3440" s="3"/>
      <c r="K3440" s="3"/>
      <c r="L3440" s="3"/>
      <c r="M3440" s="13"/>
      <c r="N3440" s="3"/>
      <c r="O3440" s="3"/>
      <c r="P3440" s="166"/>
      <c r="Q3440" s="166"/>
      <c r="R3440" s="173"/>
      <c r="S3440" s="167"/>
      <c r="T3440" s="167"/>
      <c r="U3440" s="167"/>
      <c r="V3440" s="173"/>
    </row>
    <row r="3441" spans="1:22" ht="33.75" customHeight="1">
      <c r="A3441" s="15"/>
      <c r="B3441" s="7"/>
      <c r="C3441" s="4"/>
      <c r="D3441" s="5"/>
      <c r="E3441" s="176" t="str">
        <f t="shared" si="143"/>
        <v/>
      </c>
      <c r="F3441" s="181"/>
      <c r="G3441" s="181"/>
      <c r="H3441" s="6"/>
      <c r="I3441" s="2"/>
      <c r="J3441" s="3"/>
      <c r="K3441" s="3"/>
      <c r="L3441" s="3"/>
      <c r="M3441" s="13"/>
      <c r="N3441" s="3"/>
      <c r="O3441" s="3"/>
      <c r="P3441" s="166"/>
      <c r="Q3441" s="166"/>
      <c r="R3441" s="173"/>
      <c r="S3441" s="167"/>
      <c r="T3441" s="167"/>
      <c r="U3441" s="167"/>
      <c r="V3441" s="173"/>
    </row>
    <row r="3442" spans="1:22" ht="33.75" customHeight="1">
      <c r="A3442" s="15"/>
      <c r="B3442" s="7"/>
      <c r="C3442" s="4"/>
      <c r="D3442" s="5"/>
      <c r="E3442" s="176" t="str">
        <f t="shared" si="143"/>
        <v/>
      </c>
      <c r="F3442" s="181"/>
      <c r="G3442" s="181"/>
      <c r="H3442" s="6"/>
      <c r="I3442" s="2"/>
      <c r="J3442" s="3"/>
      <c r="K3442" s="3"/>
      <c r="L3442" s="3"/>
      <c r="M3442" s="13"/>
      <c r="N3442" s="3"/>
      <c r="O3442" s="3"/>
      <c r="P3442" s="166"/>
      <c r="Q3442" s="166"/>
      <c r="R3442" s="173"/>
      <c r="S3442" s="167"/>
      <c r="T3442" s="167"/>
      <c r="U3442" s="167"/>
      <c r="V3442" s="173"/>
    </row>
    <row r="3443" spans="1:22" ht="33.75" customHeight="1">
      <c r="A3443" s="15"/>
      <c r="B3443" s="7"/>
      <c r="C3443" s="4"/>
      <c r="D3443" s="5"/>
      <c r="E3443" s="176" t="str">
        <f t="shared" si="143"/>
        <v/>
      </c>
      <c r="F3443" s="181"/>
      <c r="G3443" s="181"/>
      <c r="H3443" s="6"/>
      <c r="I3443" s="2"/>
      <c r="J3443" s="3"/>
      <c r="K3443" s="3"/>
      <c r="L3443" s="3"/>
      <c r="M3443" s="13"/>
      <c r="N3443" s="3"/>
      <c r="O3443" s="3"/>
      <c r="P3443" s="166"/>
      <c r="Q3443" s="166"/>
      <c r="R3443" s="173"/>
      <c r="S3443" s="167"/>
      <c r="T3443" s="167"/>
      <c r="U3443" s="167"/>
      <c r="V3443" s="173"/>
    </row>
    <row r="3444" spans="1:22" ht="33.75" customHeight="1">
      <c r="A3444" s="15"/>
      <c r="B3444" s="7"/>
      <c r="C3444" s="4"/>
      <c r="D3444" s="5"/>
      <c r="E3444" s="176" t="str">
        <f t="shared" si="143"/>
        <v/>
      </c>
      <c r="F3444" s="181"/>
      <c r="G3444" s="181"/>
      <c r="H3444" s="6"/>
      <c r="I3444" s="2"/>
      <c r="J3444" s="3"/>
      <c r="K3444" s="3"/>
      <c r="L3444" s="3"/>
      <c r="M3444" s="13"/>
      <c r="N3444" s="3"/>
      <c r="O3444" s="3"/>
      <c r="P3444" s="166"/>
      <c r="Q3444" s="166"/>
      <c r="R3444" s="173"/>
      <c r="S3444" s="167"/>
      <c r="T3444" s="167"/>
      <c r="U3444" s="167"/>
      <c r="V3444" s="173"/>
    </row>
    <row r="3445" spans="1:22" ht="33.75" customHeight="1">
      <c r="A3445" s="15"/>
      <c r="B3445" s="7"/>
      <c r="C3445" s="4"/>
      <c r="D3445" s="5"/>
      <c r="E3445" s="176" t="str">
        <f t="shared" si="143"/>
        <v/>
      </c>
      <c r="F3445" s="181"/>
      <c r="G3445" s="181"/>
      <c r="H3445" s="6"/>
      <c r="I3445" s="2"/>
      <c r="J3445" s="3"/>
      <c r="K3445" s="3"/>
      <c r="L3445" s="3"/>
      <c r="M3445" s="13"/>
      <c r="N3445" s="3"/>
      <c r="O3445" s="3"/>
      <c r="P3445" s="166"/>
      <c r="Q3445" s="166"/>
      <c r="R3445" s="173"/>
      <c r="S3445" s="167"/>
      <c r="T3445" s="167"/>
      <c r="U3445" s="167"/>
      <c r="V3445" s="173"/>
    </row>
    <row r="3446" spans="1:22" ht="33.75" customHeight="1">
      <c r="A3446" s="15"/>
      <c r="B3446" s="7"/>
      <c r="C3446" s="4"/>
      <c r="D3446" s="5"/>
      <c r="E3446" s="176" t="str">
        <f t="shared" si="143"/>
        <v/>
      </c>
      <c r="F3446" s="181"/>
      <c r="G3446" s="181"/>
      <c r="H3446" s="6"/>
      <c r="I3446" s="2"/>
      <c r="J3446" s="3"/>
      <c r="K3446" s="3"/>
      <c r="L3446" s="3"/>
      <c r="M3446" s="13"/>
      <c r="N3446" s="3"/>
      <c r="O3446" s="3"/>
      <c r="P3446" s="166"/>
      <c r="Q3446" s="166"/>
      <c r="R3446" s="173"/>
      <c r="S3446" s="167"/>
      <c r="T3446" s="167"/>
      <c r="U3446" s="167"/>
      <c r="V3446" s="173"/>
    </row>
    <row r="3447" spans="1:22" ht="33.75" customHeight="1">
      <c r="A3447" s="15"/>
      <c r="B3447" s="7"/>
      <c r="C3447" s="4"/>
      <c r="D3447" s="5"/>
      <c r="E3447" s="176" t="str">
        <f t="shared" si="143"/>
        <v/>
      </c>
      <c r="F3447" s="181"/>
      <c r="G3447" s="181"/>
      <c r="H3447" s="6"/>
      <c r="I3447" s="2"/>
      <c r="J3447" s="3"/>
      <c r="K3447" s="3"/>
      <c r="L3447" s="3"/>
      <c r="M3447" s="13"/>
      <c r="N3447" s="3"/>
      <c r="O3447" s="3"/>
      <c r="P3447" s="166"/>
      <c r="Q3447" s="166"/>
      <c r="R3447" s="173"/>
      <c r="S3447" s="167"/>
      <c r="T3447" s="167"/>
      <c r="U3447" s="167"/>
      <c r="V3447" s="173"/>
    </row>
    <row r="3448" spans="1:22" ht="33.75" customHeight="1">
      <c r="A3448" s="15"/>
      <c r="B3448" s="7"/>
      <c r="C3448" s="4"/>
      <c r="D3448" s="5"/>
      <c r="E3448" s="176" t="str">
        <f t="shared" si="143"/>
        <v/>
      </c>
      <c r="F3448" s="181"/>
      <c r="G3448" s="181"/>
      <c r="H3448" s="6"/>
      <c r="I3448" s="2"/>
      <c r="J3448" s="3"/>
      <c r="K3448" s="3"/>
      <c r="L3448" s="3"/>
      <c r="M3448" s="13"/>
      <c r="N3448" s="3"/>
      <c r="O3448" s="3"/>
      <c r="P3448" s="166"/>
      <c r="Q3448" s="166"/>
      <c r="R3448" s="173"/>
      <c r="S3448" s="167"/>
      <c r="T3448" s="167"/>
      <c r="U3448" s="167"/>
      <c r="V3448" s="173"/>
    </row>
    <row r="3449" spans="1:22" ht="33.75" customHeight="1">
      <c r="A3449" s="15"/>
      <c r="B3449" s="7"/>
      <c r="C3449" s="4"/>
      <c r="D3449" s="5"/>
      <c r="E3449" s="176" t="str">
        <f t="shared" si="143"/>
        <v/>
      </c>
      <c r="F3449" s="181"/>
      <c r="G3449" s="181"/>
      <c r="H3449" s="6"/>
      <c r="I3449" s="2"/>
      <c r="J3449" s="3"/>
      <c r="K3449" s="3"/>
      <c r="L3449" s="3"/>
      <c r="M3449" s="13"/>
      <c r="N3449" s="3"/>
      <c r="O3449" s="3"/>
      <c r="P3449" s="166"/>
      <c r="Q3449" s="166"/>
      <c r="R3449" s="173"/>
      <c r="S3449" s="167"/>
      <c r="T3449" s="167"/>
      <c r="U3449" s="167"/>
      <c r="V3449" s="173"/>
    </row>
    <row r="3450" spans="1:22" ht="33.75" customHeight="1">
      <c r="A3450" s="15"/>
      <c r="B3450" s="7"/>
      <c r="C3450" s="4"/>
      <c r="D3450" s="5"/>
      <c r="E3450" s="176" t="str">
        <f t="shared" ref="E3450:E3513" si="144">TRIM(B3450)</f>
        <v/>
      </c>
      <c r="F3450" s="181"/>
      <c r="G3450" s="181"/>
      <c r="H3450" s="6"/>
      <c r="I3450" s="2"/>
      <c r="J3450" s="3"/>
      <c r="K3450" s="3"/>
      <c r="L3450" s="3"/>
      <c r="M3450" s="13"/>
      <c r="N3450" s="3"/>
      <c r="O3450" s="3"/>
      <c r="P3450" s="166"/>
      <c r="Q3450" s="166"/>
      <c r="R3450" s="173"/>
      <c r="S3450" s="167"/>
      <c r="T3450" s="167"/>
      <c r="U3450" s="167"/>
      <c r="V3450" s="173"/>
    </row>
    <row r="3451" spans="1:22" ht="33.75" customHeight="1">
      <c r="A3451" s="15"/>
      <c r="B3451" s="7"/>
      <c r="C3451" s="4"/>
      <c r="D3451" s="5"/>
      <c r="E3451" s="176" t="str">
        <f t="shared" si="144"/>
        <v/>
      </c>
      <c r="F3451" s="181"/>
      <c r="G3451" s="181"/>
      <c r="H3451" s="6"/>
      <c r="I3451" s="2"/>
      <c r="J3451" s="3"/>
      <c r="K3451" s="3"/>
      <c r="L3451" s="3"/>
      <c r="M3451" s="13"/>
      <c r="N3451" s="3"/>
      <c r="O3451" s="3"/>
      <c r="P3451" s="166"/>
      <c r="Q3451" s="166"/>
      <c r="R3451" s="173"/>
      <c r="S3451" s="167"/>
      <c r="T3451" s="167"/>
      <c r="U3451" s="167"/>
      <c r="V3451" s="173"/>
    </row>
    <row r="3452" spans="1:22" ht="33.75" customHeight="1">
      <c r="A3452" s="15"/>
      <c r="B3452" s="7"/>
      <c r="C3452" s="4"/>
      <c r="D3452" s="5"/>
      <c r="E3452" s="176" t="str">
        <f t="shared" si="144"/>
        <v/>
      </c>
      <c r="F3452" s="181"/>
      <c r="G3452" s="181"/>
      <c r="H3452" s="6"/>
      <c r="I3452" s="2"/>
      <c r="J3452" s="3"/>
      <c r="K3452" s="3"/>
      <c r="L3452" s="3"/>
      <c r="M3452" s="13"/>
      <c r="N3452" s="3"/>
      <c r="O3452" s="3"/>
      <c r="P3452" s="166"/>
      <c r="Q3452" s="166"/>
      <c r="R3452" s="173"/>
      <c r="S3452" s="167"/>
      <c r="T3452" s="167"/>
      <c r="U3452" s="167"/>
      <c r="V3452" s="173"/>
    </row>
    <row r="3453" spans="1:22" ht="33.75" customHeight="1">
      <c r="A3453" s="15"/>
      <c r="B3453" s="7"/>
      <c r="C3453" s="4"/>
      <c r="D3453" s="5"/>
      <c r="E3453" s="176" t="str">
        <f t="shared" si="144"/>
        <v/>
      </c>
      <c r="F3453" s="181"/>
      <c r="G3453" s="181"/>
      <c r="H3453" s="6"/>
      <c r="I3453" s="2"/>
      <c r="J3453" s="3"/>
      <c r="K3453" s="3"/>
      <c r="L3453" s="3"/>
      <c r="M3453" s="13"/>
      <c r="N3453" s="3"/>
      <c r="O3453" s="3"/>
      <c r="P3453" s="166"/>
      <c r="Q3453" s="166"/>
      <c r="R3453" s="173"/>
      <c r="S3453" s="167"/>
      <c r="T3453" s="167"/>
      <c r="U3453" s="167"/>
      <c r="V3453" s="173"/>
    </row>
    <row r="3454" spans="1:22" ht="33.75" customHeight="1">
      <c r="A3454" s="15"/>
      <c r="B3454" s="7"/>
      <c r="C3454" s="4"/>
      <c r="D3454" s="5"/>
      <c r="E3454" s="176" t="str">
        <f t="shared" si="144"/>
        <v/>
      </c>
      <c r="F3454" s="181"/>
      <c r="G3454" s="181"/>
      <c r="H3454" s="6"/>
      <c r="I3454" s="2"/>
      <c r="J3454" s="3"/>
      <c r="K3454" s="3"/>
      <c r="L3454" s="3"/>
      <c r="M3454" s="13"/>
      <c r="N3454" s="3"/>
      <c r="O3454" s="3"/>
      <c r="P3454" s="166"/>
      <c r="Q3454" s="166"/>
      <c r="R3454" s="173"/>
      <c r="S3454" s="167"/>
      <c r="T3454" s="167"/>
      <c r="U3454" s="167"/>
      <c r="V3454" s="173"/>
    </row>
    <row r="3455" spans="1:22" ht="33.75" customHeight="1">
      <c r="A3455" s="15"/>
      <c r="B3455" s="7"/>
      <c r="C3455" s="4"/>
      <c r="D3455" s="5"/>
      <c r="E3455" s="176" t="str">
        <f t="shared" si="144"/>
        <v/>
      </c>
      <c r="F3455" s="181"/>
      <c r="G3455" s="181"/>
      <c r="H3455" s="6"/>
      <c r="I3455" s="2"/>
      <c r="J3455" s="3"/>
      <c r="K3455" s="3"/>
      <c r="L3455" s="3"/>
      <c r="M3455" s="13"/>
      <c r="N3455" s="3"/>
      <c r="O3455" s="3"/>
      <c r="P3455" s="166"/>
      <c r="Q3455" s="166"/>
      <c r="R3455" s="173"/>
      <c r="S3455" s="167"/>
      <c r="T3455" s="167"/>
      <c r="U3455" s="167"/>
      <c r="V3455" s="173"/>
    </row>
    <row r="3456" spans="1:22" ht="33.75" customHeight="1">
      <c r="A3456" s="15"/>
      <c r="B3456" s="7"/>
      <c r="C3456" s="4"/>
      <c r="D3456" s="5"/>
      <c r="E3456" s="176" t="str">
        <f t="shared" si="144"/>
        <v/>
      </c>
      <c r="F3456" s="181"/>
      <c r="G3456" s="181"/>
      <c r="H3456" s="6"/>
      <c r="I3456" s="2"/>
      <c r="J3456" s="3"/>
      <c r="K3456" s="3"/>
      <c r="L3456" s="3"/>
      <c r="M3456" s="13"/>
      <c r="N3456" s="3"/>
      <c r="O3456" s="3"/>
      <c r="P3456" s="166"/>
      <c r="Q3456" s="166"/>
      <c r="R3456" s="173"/>
      <c r="S3456" s="167"/>
      <c r="T3456" s="167"/>
      <c r="U3456" s="167"/>
      <c r="V3456" s="173"/>
    </row>
    <row r="3457" spans="1:22" ht="33.75" customHeight="1">
      <c r="A3457" s="15"/>
      <c r="B3457" s="7"/>
      <c r="C3457" s="4"/>
      <c r="D3457" s="5"/>
      <c r="E3457" s="176" t="str">
        <f t="shared" si="144"/>
        <v/>
      </c>
      <c r="F3457" s="181"/>
      <c r="G3457" s="181"/>
      <c r="H3457" s="6"/>
      <c r="I3457" s="2"/>
      <c r="J3457" s="3"/>
      <c r="K3457" s="3"/>
      <c r="L3457" s="3"/>
      <c r="M3457" s="13"/>
      <c r="N3457" s="3"/>
      <c r="O3457" s="3"/>
      <c r="P3457" s="166"/>
      <c r="Q3457" s="166"/>
      <c r="R3457" s="173"/>
      <c r="S3457" s="167"/>
      <c r="T3457" s="167"/>
      <c r="U3457" s="167"/>
      <c r="V3457" s="173"/>
    </row>
    <row r="3458" spans="1:22" ht="33.75" customHeight="1">
      <c r="A3458" s="15"/>
      <c r="B3458" s="7"/>
      <c r="C3458" s="4"/>
      <c r="D3458" s="5"/>
      <c r="E3458" s="176" t="str">
        <f t="shared" si="144"/>
        <v/>
      </c>
      <c r="F3458" s="181"/>
      <c r="G3458" s="181"/>
      <c r="H3458" s="6"/>
      <c r="I3458" s="2"/>
      <c r="J3458" s="3"/>
      <c r="K3458" s="3"/>
      <c r="L3458" s="3"/>
      <c r="M3458" s="13"/>
      <c r="N3458" s="3"/>
      <c r="O3458" s="3"/>
      <c r="P3458" s="166"/>
      <c r="Q3458" s="166"/>
      <c r="R3458" s="173"/>
      <c r="S3458" s="167"/>
      <c r="T3458" s="167"/>
      <c r="U3458" s="167"/>
      <c r="V3458" s="173"/>
    </row>
    <row r="3459" spans="1:22" ht="33.75" customHeight="1">
      <c r="A3459" s="15"/>
      <c r="B3459" s="7"/>
      <c r="C3459" s="4"/>
      <c r="D3459" s="5"/>
      <c r="E3459" s="176" t="str">
        <f t="shared" si="144"/>
        <v/>
      </c>
      <c r="F3459" s="181"/>
      <c r="G3459" s="181"/>
      <c r="H3459" s="6"/>
      <c r="I3459" s="2"/>
      <c r="J3459" s="3"/>
      <c r="K3459" s="3"/>
      <c r="L3459" s="3"/>
      <c r="M3459" s="13"/>
      <c r="N3459" s="3"/>
      <c r="O3459" s="3"/>
      <c r="P3459" s="166"/>
      <c r="Q3459" s="166"/>
      <c r="R3459" s="173"/>
      <c r="S3459" s="167"/>
      <c r="T3459" s="167"/>
      <c r="U3459" s="167"/>
      <c r="V3459" s="173"/>
    </row>
    <row r="3460" spans="1:22" ht="33.75" customHeight="1">
      <c r="A3460" s="15"/>
      <c r="B3460" s="7"/>
      <c r="C3460" s="4"/>
      <c r="D3460" s="5"/>
      <c r="E3460" s="176" t="str">
        <f t="shared" si="144"/>
        <v/>
      </c>
      <c r="F3460" s="181"/>
      <c r="G3460" s="181"/>
      <c r="H3460" s="6"/>
      <c r="I3460" s="2"/>
      <c r="J3460" s="3"/>
      <c r="K3460" s="3"/>
      <c r="L3460" s="3"/>
      <c r="M3460" s="13"/>
      <c r="N3460" s="3"/>
      <c r="O3460" s="3"/>
      <c r="P3460" s="166"/>
      <c r="Q3460" s="166"/>
      <c r="R3460" s="173"/>
      <c r="S3460" s="167"/>
      <c r="T3460" s="167"/>
      <c r="U3460" s="167"/>
      <c r="V3460" s="173"/>
    </row>
    <row r="3461" spans="1:22" ht="33.75" customHeight="1">
      <c r="A3461" s="15"/>
      <c r="B3461" s="7"/>
      <c r="C3461" s="4"/>
      <c r="D3461" s="5"/>
      <c r="E3461" s="176" t="str">
        <f t="shared" si="144"/>
        <v/>
      </c>
      <c r="F3461" s="181"/>
      <c r="G3461" s="181"/>
      <c r="H3461" s="6"/>
      <c r="I3461" s="2"/>
      <c r="J3461" s="3"/>
      <c r="K3461" s="3"/>
      <c r="L3461" s="3"/>
      <c r="M3461" s="13"/>
      <c r="N3461" s="3"/>
      <c r="O3461" s="3"/>
      <c r="P3461" s="166"/>
      <c r="Q3461" s="166"/>
      <c r="R3461" s="173"/>
      <c r="S3461" s="167"/>
      <c r="T3461" s="167"/>
      <c r="U3461" s="167"/>
      <c r="V3461" s="173"/>
    </row>
    <row r="3462" spans="1:22" ht="33.75" customHeight="1">
      <c r="A3462" s="15"/>
      <c r="B3462" s="7"/>
      <c r="C3462" s="4"/>
      <c r="D3462" s="5"/>
      <c r="E3462" s="176" t="str">
        <f t="shared" si="144"/>
        <v/>
      </c>
      <c r="F3462" s="181"/>
      <c r="G3462" s="181"/>
      <c r="H3462" s="6"/>
      <c r="I3462" s="2"/>
      <c r="J3462" s="3"/>
      <c r="K3462" s="3"/>
      <c r="L3462" s="3"/>
      <c r="M3462" s="13"/>
      <c r="N3462" s="3"/>
      <c r="O3462" s="3"/>
      <c r="P3462" s="166"/>
      <c r="Q3462" s="166"/>
      <c r="R3462" s="173"/>
      <c r="S3462" s="167"/>
      <c r="T3462" s="167"/>
      <c r="U3462" s="167"/>
      <c r="V3462" s="173"/>
    </row>
    <row r="3463" spans="1:22" ht="33.75" customHeight="1">
      <c r="A3463" s="15"/>
      <c r="B3463" s="7"/>
      <c r="C3463" s="4"/>
      <c r="D3463" s="5"/>
      <c r="E3463" s="176" t="str">
        <f t="shared" si="144"/>
        <v/>
      </c>
      <c r="F3463" s="181"/>
      <c r="G3463" s="181"/>
      <c r="H3463" s="6"/>
      <c r="I3463" s="2"/>
      <c r="J3463" s="3"/>
      <c r="K3463" s="3"/>
      <c r="L3463" s="3"/>
      <c r="M3463" s="13"/>
      <c r="N3463" s="3"/>
      <c r="O3463" s="3"/>
      <c r="P3463" s="166"/>
      <c r="Q3463" s="166"/>
      <c r="R3463" s="173"/>
      <c r="S3463" s="167"/>
      <c r="T3463" s="167"/>
      <c r="U3463" s="167"/>
      <c r="V3463" s="173"/>
    </row>
    <row r="3464" spans="1:22" ht="33.75" customHeight="1">
      <c r="A3464" s="15"/>
      <c r="B3464" s="7"/>
      <c r="C3464" s="4"/>
      <c r="D3464" s="5"/>
      <c r="E3464" s="176" t="str">
        <f t="shared" si="144"/>
        <v/>
      </c>
      <c r="F3464" s="181"/>
      <c r="G3464" s="181"/>
      <c r="H3464" s="6"/>
      <c r="I3464" s="2"/>
      <c r="J3464" s="3"/>
      <c r="K3464" s="3"/>
      <c r="L3464" s="3"/>
      <c r="M3464" s="13"/>
      <c r="N3464" s="3"/>
      <c r="O3464" s="3"/>
      <c r="P3464" s="166"/>
      <c r="Q3464" s="166"/>
      <c r="R3464" s="173"/>
      <c r="S3464" s="167"/>
      <c r="T3464" s="167"/>
      <c r="U3464" s="167"/>
      <c r="V3464" s="173"/>
    </row>
    <row r="3465" spans="1:22" ht="33.75" customHeight="1">
      <c r="A3465" s="15"/>
      <c r="B3465" s="7"/>
      <c r="C3465" s="4"/>
      <c r="D3465" s="5"/>
      <c r="E3465" s="176" t="str">
        <f t="shared" si="144"/>
        <v/>
      </c>
      <c r="F3465" s="181"/>
      <c r="G3465" s="181"/>
      <c r="H3465" s="6"/>
      <c r="I3465" s="2"/>
      <c r="J3465" s="3"/>
      <c r="K3465" s="3"/>
      <c r="L3465" s="3"/>
      <c r="M3465" s="13"/>
      <c r="N3465" s="3"/>
      <c r="O3465" s="3"/>
      <c r="P3465" s="166"/>
      <c r="Q3465" s="166"/>
      <c r="R3465" s="173"/>
      <c r="S3465" s="167"/>
      <c r="T3465" s="167"/>
      <c r="U3465" s="167"/>
      <c r="V3465" s="173"/>
    </row>
    <row r="3466" spans="1:22" ht="33.75" customHeight="1">
      <c r="A3466" s="15"/>
      <c r="B3466" s="7"/>
      <c r="C3466" s="4"/>
      <c r="D3466" s="5"/>
      <c r="E3466" s="176" t="str">
        <f t="shared" si="144"/>
        <v/>
      </c>
      <c r="F3466" s="181"/>
      <c r="G3466" s="181"/>
      <c r="H3466" s="6"/>
      <c r="I3466" s="2"/>
      <c r="J3466" s="3"/>
      <c r="K3466" s="3"/>
      <c r="L3466" s="3"/>
      <c r="M3466" s="13"/>
      <c r="N3466" s="3"/>
      <c r="O3466" s="3"/>
      <c r="P3466" s="166"/>
      <c r="Q3466" s="166"/>
      <c r="R3466" s="173"/>
      <c r="S3466" s="167"/>
      <c r="T3466" s="167"/>
      <c r="U3466" s="167"/>
      <c r="V3466" s="173"/>
    </row>
    <row r="3467" spans="1:22" ht="33.75" customHeight="1">
      <c r="A3467" s="15"/>
      <c r="B3467" s="7"/>
      <c r="C3467" s="4"/>
      <c r="D3467" s="5"/>
      <c r="E3467" s="176" t="str">
        <f t="shared" si="144"/>
        <v/>
      </c>
      <c r="F3467" s="181"/>
      <c r="G3467" s="181"/>
      <c r="H3467" s="6"/>
      <c r="I3467" s="2"/>
      <c r="J3467" s="3"/>
      <c r="K3467" s="3"/>
      <c r="L3467" s="3"/>
      <c r="M3467" s="13"/>
      <c r="N3467" s="3"/>
      <c r="O3467" s="3"/>
      <c r="P3467" s="166"/>
      <c r="Q3467" s="166"/>
      <c r="R3467" s="173"/>
      <c r="S3467" s="167"/>
      <c r="T3467" s="167"/>
      <c r="U3467" s="167"/>
      <c r="V3467" s="173"/>
    </row>
    <row r="3468" spans="1:22" ht="33.75" customHeight="1">
      <c r="A3468" s="15"/>
      <c r="B3468" s="7"/>
      <c r="C3468" s="4"/>
      <c r="D3468" s="5"/>
      <c r="E3468" s="176" t="str">
        <f t="shared" si="144"/>
        <v/>
      </c>
      <c r="F3468" s="181"/>
      <c r="G3468" s="181"/>
      <c r="H3468" s="6"/>
      <c r="I3468" s="2"/>
      <c r="J3468" s="3"/>
      <c r="K3468" s="3"/>
      <c r="L3468" s="3"/>
      <c r="M3468" s="13"/>
      <c r="N3468" s="3"/>
      <c r="O3468" s="3"/>
      <c r="P3468" s="166"/>
      <c r="Q3468" s="166"/>
      <c r="R3468" s="173"/>
      <c r="S3468" s="167"/>
      <c r="T3468" s="167"/>
      <c r="U3468" s="167"/>
      <c r="V3468" s="173"/>
    </row>
    <row r="3469" spans="1:22" ht="33.75" customHeight="1">
      <c r="A3469" s="15"/>
      <c r="B3469" s="7"/>
      <c r="C3469" s="4"/>
      <c r="D3469" s="5"/>
      <c r="E3469" s="176" t="str">
        <f t="shared" si="144"/>
        <v/>
      </c>
      <c r="F3469" s="181"/>
      <c r="G3469" s="181"/>
      <c r="H3469" s="6"/>
      <c r="I3469" s="2"/>
      <c r="J3469" s="3"/>
      <c r="K3469" s="3"/>
      <c r="L3469" s="3"/>
      <c r="M3469" s="13"/>
      <c r="N3469" s="3"/>
      <c r="O3469" s="3"/>
      <c r="P3469" s="166"/>
      <c r="Q3469" s="166"/>
      <c r="R3469" s="173"/>
      <c r="S3469" s="167"/>
      <c r="T3469" s="167"/>
      <c r="U3469" s="167"/>
      <c r="V3469" s="173"/>
    </row>
    <row r="3470" spans="1:22" ht="33.75" customHeight="1">
      <c r="A3470" s="15"/>
      <c r="B3470" s="7"/>
      <c r="C3470" s="4"/>
      <c r="D3470" s="5"/>
      <c r="E3470" s="176" t="str">
        <f t="shared" si="144"/>
        <v/>
      </c>
      <c r="F3470" s="181"/>
      <c r="G3470" s="181"/>
      <c r="H3470" s="6"/>
      <c r="I3470" s="2"/>
      <c r="J3470" s="3"/>
      <c r="K3470" s="3"/>
      <c r="L3470" s="3"/>
      <c r="M3470" s="13"/>
      <c r="N3470" s="3"/>
      <c r="O3470" s="3"/>
      <c r="P3470" s="166"/>
      <c r="Q3470" s="166"/>
      <c r="R3470" s="173"/>
      <c r="S3470" s="167"/>
      <c r="T3470" s="167"/>
      <c r="U3470" s="167"/>
      <c r="V3470" s="173"/>
    </row>
    <row r="3471" spans="1:22" ht="33.75" customHeight="1">
      <c r="A3471" s="15"/>
      <c r="B3471" s="7"/>
      <c r="C3471" s="4"/>
      <c r="D3471" s="5"/>
      <c r="E3471" s="176" t="str">
        <f t="shared" si="144"/>
        <v/>
      </c>
      <c r="F3471" s="181"/>
      <c r="G3471" s="181"/>
      <c r="H3471" s="6"/>
      <c r="I3471" s="2"/>
      <c r="J3471" s="3"/>
      <c r="K3471" s="3"/>
      <c r="L3471" s="3"/>
      <c r="M3471" s="13"/>
      <c r="N3471" s="3"/>
      <c r="O3471" s="3"/>
      <c r="P3471" s="166"/>
      <c r="Q3471" s="166"/>
      <c r="R3471" s="173"/>
      <c r="S3471" s="167"/>
      <c r="T3471" s="167"/>
      <c r="U3471" s="167"/>
      <c r="V3471" s="173"/>
    </row>
    <row r="3472" spans="1:22" ht="33.75" customHeight="1">
      <c r="A3472" s="15"/>
      <c r="B3472" s="7"/>
      <c r="C3472" s="4"/>
      <c r="D3472" s="5"/>
      <c r="E3472" s="176" t="str">
        <f t="shared" si="144"/>
        <v/>
      </c>
      <c r="F3472" s="181"/>
      <c r="G3472" s="181"/>
      <c r="H3472" s="6"/>
      <c r="I3472" s="2"/>
      <c r="J3472" s="3"/>
      <c r="K3472" s="3"/>
      <c r="L3472" s="3"/>
      <c r="M3472" s="13"/>
      <c r="N3472" s="3"/>
      <c r="O3472" s="3"/>
      <c r="P3472" s="166"/>
      <c r="Q3472" s="166"/>
      <c r="R3472" s="173"/>
      <c r="S3472" s="167"/>
      <c r="T3472" s="167"/>
      <c r="U3472" s="167"/>
      <c r="V3472" s="173"/>
    </row>
    <row r="3473" spans="1:22" ht="33.75" customHeight="1">
      <c r="A3473" s="15"/>
      <c r="B3473" s="7"/>
      <c r="C3473" s="4"/>
      <c r="D3473" s="5"/>
      <c r="E3473" s="176" t="str">
        <f t="shared" si="144"/>
        <v/>
      </c>
      <c r="F3473" s="181"/>
      <c r="G3473" s="181"/>
      <c r="H3473" s="6"/>
      <c r="I3473" s="2"/>
      <c r="J3473" s="3"/>
      <c r="K3473" s="3"/>
      <c r="L3473" s="3"/>
      <c r="M3473" s="13"/>
      <c r="N3473" s="3"/>
      <c r="O3473" s="3"/>
      <c r="P3473" s="166"/>
      <c r="Q3473" s="166"/>
      <c r="R3473" s="173"/>
      <c r="S3473" s="167"/>
      <c r="T3473" s="167"/>
      <c r="U3473" s="167"/>
      <c r="V3473" s="173"/>
    </row>
    <row r="3474" spans="1:22" ht="33.75" customHeight="1">
      <c r="A3474" s="15"/>
      <c r="B3474" s="7"/>
      <c r="C3474" s="4"/>
      <c r="D3474" s="5"/>
      <c r="E3474" s="176" t="str">
        <f t="shared" si="144"/>
        <v/>
      </c>
      <c r="F3474" s="181"/>
      <c r="G3474" s="181"/>
      <c r="H3474" s="6"/>
      <c r="I3474" s="2"/>
      <c r="J3474" s="3"/>
      <c r="K3474" s="3"/>
      <c r="L3474" s="3"/>
      <c r="M3474" s="13"/>
      <c r="N3474" s="3"/>
      <c r="O3474" s="3"/>
      <c r="P3474" s="166"/>
      <c r="Q3474" s="166"/>
      <c r="R3474" s="173"/>
      <c r="S3474" s="167"/>
      <c r="T3474" s="167"/>
      <c r="U3474" s="167"/>
      <c r="V3474" s="173"/>
    </row>
    <row r="3475" spans="1:22" ht="33.75" customHeight="1">
      <c r="A3475" s="15"/>
      <c r="B3475" s="7"/>
      <c r="C3475" s="4"/>
      <c r="D3475" s="5"/>
      <c r="E3475" s="176" t="str">
        <f t="shared" si="144"/>
        <v/>
      </c>
      <c r="F3475" s="181"/>
      <c r="G3475" s="181"/>
      <c r="H3475" s="6"/>
      <c r="I3475" s="2"/>
      <c r="J3475" s="3"/>
      <c r="K3475" s="3"/>
      <c r="L3475" s="3"/>
      <c r="M3475" s="13"/>
      <c r="N3475" s="3"/>
      <c r="O3475" s="3"/>
      <c r="P3475" s="166"/>
      <c r="Q3475" s="166"/>
      <c r="R3475" s="173"/>
      <c r="S3475" s="167"/>
      <c r="T3475" s="167"/>
      <c r="U3475" s="167"/>
      <c r="V3475" s="173"/>
    </row>
    <row r="3476" spans="1:22" ht="33.75" customHeight="1">
      <c r="A3476" s="15"/>
      <c r="B3476" s="7"/>
      <c r="C3476" s="4"/>
      <c r="D3476" s="5"/>
      <c r="E3476" s="176" t="str">
        <f t="shared" si="144"/>
        <v/>
      </c>
      <c r="F3476" s="181"/>
      <c r="G3476" s="181"/>
      <c r="H3476" s="6"/>
      <c r="I3476" s="2"/>
      <c r="J3476" s="3"/>
      <c r="K3476" s="3"/>
      <c r="L3476" s="3"/>
      <c r="M3476" s="13"/>
      <c r="N3476" s="3"/>
      <c r="O3476" s="3"/>
      <c r="P3476" s="166"/>
      <c r="Q3476" s="166"/>
      <c r="R3476" s="173"/>
      <c r="S3476" s="167"/>
      <c r="T3476" s="167"/>
      <c r="U3476" s="167"/>
      <c r="V3476" s="173"/>
    </row>
    <row r="3477" spans="1:22" ht="33.75" customHeight="1">
      <c r="A3477" s="15"/>
      <c r="B3477" s="7"/>
      <c r="C3477" s="4"/>
      <c r="D3477" s="5"/>
      <c r="E3477" s="176" t="str">
        <f t="shared" si="144"/>
        <v/>
      </c>
      <c r="F3477" s="181"/>
      <c r="G3477" s="181"/>
      <c r="H3477" s="6"/>
      <c r="I3477" s="2"/>
      <c r="J3477" s="3"/>
      <c r="K3477" s="3"/>
      <c r="L3477" s="3"/>
      <c r="M3477" s="13"/>
      <c r="N3477" s="3"/>
      <c r="O3477" s="3"/>
      <c r="P3477" s="166"/>
      <c r="Q3477" s="166"/>
      <c r="R3477" s="173"/>
      <c r="S3477" s="167"/>
      <c r="T3477" s="167"/>
      <c r="U3477" s="167"/>
      <c r="V3477" s="173"/>
    </row>
    <row r="3478" spans="1:22" ht="33.75" customHeight="1">
      <c r="A3478" s="15"/>
      <c r="B3478" s="7"/>
      <c r="C3478" s="4"/>
      <c r="D3478" s="5"/>
      <c r="E3478" s="176" t="str">
        <f t="shared" si="144"/>
        <v/>
      </c>
      <c r="F3478" s="181"/>
      <c r="G3478" s="181"/>
      <c r="H3478" s="6"/>
      <c r="I3478" s="2"/>
      <c r="J3478" s="3"/>
      <c r="K3478" s="3"/>
      <c r="L3478" s="3"/>
      <c r="M3478" s="13"/>
      <c r="N3478" s="3"/>
      <c r="O3478" s="3"/>
      <c r="P3478" s="166"/>
      <c r="Q3478" s="166"/>
      <c r="R3478" s="173"/>
      <c r="S3478" s="167"/>
      <c r="T3478" s="167"/>
      <c r="U3478" s="167"/>
      <c r="V3478" s="173"/>
    </row>
    <row r="3479" spans="1:22" ht="33.75" customHeight="1">
      <c r="A3479" s="15"/>
      <c r="B3479" s="7"/>
      <c r="C3479" s="4"/>
      <c r="D3479" s="5"/>
      <c r="E3479" s="176" t="str">
        <f t="shared" si="144"/>
        <v/>
      </c>
      <c r="F3479" s="181"/>
      <c r="G3479" s="181"/>
      <c r="H3479" s="6"/>
      <c r="I3479" s="2"/>
      <c r="J3479" s="3"/>
      <c r="K3479" s="3"/>
      <c r="L3479" s="3"/>
      <c r="M3479" s="13"/>
      <c r="N3479" s="3"/>
      <c r="O3479" s="3"/>
      <c r="P3479" s="166"/>
      <c r="Q3479" s="166"/>
      <c r="R3479" s="173"/>
      <c r="S3479" s="167"/>
      <c r="T3479" s="167"/>
      <c r="U3479" s="167"/>
      <c r="V3479" s="173"/>
    </row>
    <row r="3480" spans="1:22" ht="33.75" customHeight="1">
      <c r="A3480" s="15"/>
      <c r="B3480" s="7"/>
      <c r="C3480" s="4"/>
      <c r="D3480" s="5"/>
      <c r="E3480" s="176" t="str">
        <f t="shared" si="144"/>
        <v/>
      </c>
      <c r="F3480" s="181"/>
      <c r="G3480" s="181"/>
      <c r="H3480" s="6"/>
      <c r="I3480" s="2"/>
      <c r="J3480" s="3"/>
      <c r="K3480" s="3"/>
      <c r="L3480" s="3"/>
      <c r="M3480" s="13"/>
      <c r="N3480" s="3"/>
      <c r="O3480" s="3"/>
      <c r="P3480" s="166"/>
      <c r="Q3480" s="166"/>
      <c r="R3480" s="173"/>
      <c r="S3480" s="167"/>
      <c r="T3480" s="167"/>
      <c r="U3480" s="167"/>
      <c r="V3480" s="173"/>
    </row>
    <row r="3481" spans="1:22" ht="33.75" customHeight="1">
      <c r="A3481" s="15"/>
      <c r="B3481" s="7"/>
      <c r="C3481" s="4"/>
      <c r="D3481" s="5"/>
      <c r="E3481" s="176" t="str">
        <f t="shared" si="144"/>
        <v/>
      </c>
      <c r="F3481" s="181"/>
      <c r="G3481" s="181"/>
      <c r="H3481" s="6"/>
      <c r="I3481" s="2"/>
      <c r="J3481" s="3"/>
      <c r="K3481" s="3"/>
      <c r="L3481" s="3"/>
      <c r="M3481" s="13"/>
      <c r="N3481" s="3"/>
      <c r="O3481" s="3"/>
      <c r="P3481" s="166"/>
      <c r="Q3481" s="166"/>
      <c r="R3481" s="173"/>
      <c r="S3481" s="167"/>
      <c r="T3481" s="167"/>
      <c r="U3481" s="167"/>
      <c r="V3481" s="173"/>
    </row>
    <row r="3482" spans="1:22" ht="33.75" customHeight="1">
      <c r="A3482" s="15"/>
      <c r="B3482" s="7"/>
      <c r="C3482" s="4"/>
      <c r="D3482" s="5"/>
      <c r="E3482" s="176" t="str">
        <f t="shared" si="144"/>
        <v/>
      </c>
      <c r="F3482" s="181"/>
      <c r="G3482" s="181"/>
      <c r="H3482" s="6"/>
      <c r="I3482" s="2"/>
      <c r="J3482" s="3"/>
      <c r="K3482" s="3"/>
      <c r="L3482" s="3"/>
      <c r="M3482" s="13"/>
      <c r="N3482" s="3"/>
      <c r="O3482" s="3"/>
      <c r="P3482" s="166"/>
      <c r="Q3482" s="166"/>
      <c r="R3482" s="173"/>
      <c r="S3482" s="167"/>
      <c r="T3482" s="167"/>
      <c r="U3482" s="167"/>
      <c r="V3482" s="173"/>
    </row>
    <row r="3483" spans="1:22" ht="33.75" customHeight="1">
      <c r="A3483" s="15"/>
      <c r="B3483" s="7"/>
      <c r="C3483" s="4"/>
      <c r="D3483" s="5"/>
      <c r="E3483" s="176" t="str">
        <f t="shared" si="144"/>
        <v/>
      </c>
      <c r="F3483" s="181"/>
      <c r="G3483" s="181"/>
      <c r="H3483" s="6"/>
      <c r="I3483" s="2"/>
      <c r="J3483" s="3"/>
      <c r="K3483" s="3"/>
      <c r="L3483" s="3"/>
      <c r="M3483" s="13"/>
      <c r="N3483" s="3"/>
      <c r="O3483" s="3"/>
      <c r="P3483" s="166"/>
      <c r="Q3483" s="166"/>
      <c r="R3483" s="173"/>
      <c r="S3483" s="167"/>
      <c r="T3483" s="167"/>
      <c r="U3483" s="167"/>
      <c r="V3483" s="173"/>
    </row>
    <row r="3484" spans="1:22" ht="33.75" customHeight="1">
      <c r="A3484" s="15"/>
      <c r="B3484" s="7"/>
      <c r="C3484" s="4"/>
      <c r="D3484" s="5"/>
      <c r="E3484" s="176" t="str">
        <f t="shared" si="144"/>
        <v/>
      </c>
      <c r="F3484" s="181"/>
      <c r="G3484" s="181"/>
      <c r="H3484" s="6"/>
      <c r="I3484" s="2"/>
      <c r="J3484" s="3"/>
      <c r="K3484" s="3"/>
      <c r="L3484" s="3"/>
      <c r="M3484" s="13"/>
      <c r="N3484" s="3"/>
      <c r="O3484" s="3"/>
      <c r="P3484" s="166"/>
      <c r="Q3484" s="166"/>
      <c r="R3484" s="173"/>
      <c r="S3484" s="167"/>
      <c r="T3484" s="167"/>
      <c r="U3484" s="167"/>
      <c r="V3484" s="173"/>
    </row>
    <row r="3485" spans="1:22" ht="33.75" customHeight="1">
      <c r="A3485" s="15"/>
      <c r="B3485" s="7"/>
      <c r="C3485" s="4"/>
      <c r="D3485" s="5"/>
      <c r="E3485" s="176" t="str">
        <f t="shared" si="144"/>
        <v/>
      </c>
      <c r="F3485" s="181"/>
      <c r="G3485" s="181"/>
      <c r="H3485" s="6"/>
      <c r="I3485" s="2"/>
      <c r="J3485" s="3"/>
      <c r="K3485" s="3"/>
      <c r="L3485" s="3"/>
      <c r="M3485" s="13"/>
      <c r="N3485" s="3"/>
      <c r="O3485" s="3"/>
      <c r="P3485" s="166"/>
      <c r="Q3485" s="166"/>
      <c r="R3485" s="173"/>
      <c r="S3485" s="167"/>
      <c r="T3485" s="167"/>
      <c r="U3485" s="167"/>
      <c r="V3485" s="173"/>
    </row>
    <row r="3486" spans="1:22" ht="33.75" customHeight="1">
      <c r="A3486" s="15"/>
      <c r="B3486" s="7"/>
      <c r="C3486" s="4"/>
      <c r="D3486" s="5"/>
      <c r="E3486" s="176" t="str">
        <f t="shared" si="144"/>
        <v/>
      </c>
      <c r="F3486" s="181"/>
      <c r="G3486" s="181"/>
      <c r="H3486" s="6"/>
      <c r="I3486" s="2"/>
      <c r="J3486" s="3"/>
      <c r="K3486" s="3"/>
      <c r="L3486" s="3"/>
      <c r="M3486" s="13"/>
      <c r="N3486" s="3"/>
      <c r="O3486" s="3"/>
      <c r="P3486" s="166"/>
      <c r="Q3486" s="166"/>
      <c r="R3486" s="173"/>
      <c r="S3486" s="167"/>
      <c r="T3486" s="167"/>
      <c r="U3486" s="167"/>
      <c r="V3486" s="173"/>
    </row>
    <row r="3487" spans="1:22" ht="33.75" customHeight="1">
      <c r="A3487" s="15"/>
      <c r="B3487" s="7"/>
      <c r="C3487" s="4"/>
      <c r="D3487" s="5"/>
      <c r="E3487" s="176" t="str">
        <f t="shared" si="144"/>
        <v/>
      </c>
      <c r="F3487" s="181"/>
      <c r="G3487" s="181"/>
      <c r="H3487" s="6"/>
      <c r="I3487" s="2"/>
      <c r="J3487" s="3"/>
      <c r="K3487" s="3"/>
      <c r="L3487" s="3"/>
      <c r="M3487" s="13"/>
      <c r="N3487" s="3"/>
      <c r="O3487" s="3"/>
      <c r="P3487" s="166"/>
      <c r="Q3487" s="166"/>
      <c r="R3487" s="173"/>
      <c r="S3487" s="167"/>
      <c r="T3487" s="167"/>
      <c r="U3487" s="167"/>
      <c r="V3487" s="173"/>
    </row>
    <row r="3488" spans="1:22" ht="33.75" customHeight="1">
      <c r="A3488" s="15"/>
      <c r="B3488" s="7"/>
      <c r="C3488" s="4"/>
      <c r="D3488" s="5"/>
      <c r="E3488" s="176" t="str">
        <f t="shared" si="144"/>
        <v/>
      </c>
      <c r="F3488" s="181"/>
      <c r="G3488" s="181"/>
      <c r="H3488" s="6"/>
      <c r="I3488" s="2"/>
      <c r="J3488" s="3"/>
      <c r="K3488" s="3"/>
      <c r="L3488" s="3"/>
      <c r="M3488" s="13"/>
      <c r="N3488" s="3"/>
      <c r="O3488" s="3"/>
      <c r="P3488" s="166"/>
      <c r="Q3488" s="166"/>
      <c r="R3488" s="173"/>
      <c r="S3488" s="167"/>
      <c r="T3488" s="167"/>
      <c r="U3488" s="167"/>
      <c r="V3488" s="173"/>
    </row>
    <row r="3489" spans="1:22" ht="33.75" customHeight="1">
      <c r="A3489" s="15"/>
      <c r="B3489" s="7"/>
      <c r="C3489" s="4"/>
      <c r="D3489" s="5"/>
      <c r="E3489" s="176" t="str">
        <f t="shared" si="144"/>
        <v/>
      </c>
      <c r="F3489" s="181"/>
      <c r="G3489" s="181"/>
      <c r="H3489" s="6"/>
      <c r="I3489" s="2"/>
      <c r="J3489" s="3"/>
      <c r="K3489" s="3"/>
      <c r="L3489" s="3"/>
      <c r="M3489" s="13"/>
      <c r="N3489" s="3"/>
      <c r="O3489" s="3"/>
      <c r="P3489" s="166"/>
      <c r="Q3489" s="166"/>
      <c r="R3489" s="173"/>
      <c r="S3489" s="167"/>
      <c r="T3489" s="167"/>
      <c r="U3489" s="167"/>
      <c r="V3489" s="173"/>
    </row>
    <row r="3490" spans="1:22" ht="33.75" customHeight="1">
      <c r="A3490" s="15"/>
      <c r="B3490" s="7"/>
      <c r="C3490" s="4"/>
      <c r="D3490" s="5"/>
      <c r="E3490" s="176" t="str">
        <f t="shared" si="144"/>
        <v/>
      </c>
      <c r="F3490" s="181"/>
      <c r="G3490" s="181"/>
      <c r="H3490" s="6"/>
      <c r="I3490" s="2"/>
      <c r="J3490" s="3"/>
      <c r="K3490" s="3"/>
      <c r="L3490" s="3"/>
      <c r="M3490" s="13"/>
      <c r="N3490" s="3"/>
      <c r="O3490" s="3"/>
      <c r="P3490" s="166"/>
      <c r="Q3490" s="166"/>
      <c r="R3490" s="173"/>
      <c r="S3490" s="167"/>
      <c r="T3490" s="167"/>
      <c r="U3490" s="167"/>
      <c r="V3490" s="173"/>
    </row>
    <row r="3491" spans="1:22" ht="33.75" customHeight="1">
      <c r="A3491" s="15"/>
      <c r="B3491" s="7"/>
      <c r="C3491" s="4"/>
      <c r="D3491" s="5"/>
      <c r="E3491" s="176" t="str">
        <f t="shared" si="144"/>
        <v/>
      </c>
      <c r="F3491" s="181"/>
      <c r="G3491" s="181"/>
      <c r="H3491" s="6"/>
      <c r="I3491" s="2"/>
      <c r="J3491" s="3"/>
      <c r="K3491" s="3"/>
      <c r="L3491" s="3"/>
      <c r="M3491" s="13"/>
      <c r="N3491" s="3"/>
      <c r="O3491" s="3"/>
      <c r="P3491" s="166"/>
      <c r="Q3491" s="166"/>
      <c r="R3491" s="173"/>
      <c r="S3491" s="167"/>
      <c r="T3491" s="167"/>
      <c r="U3491" s="167"/>
      <c r="V3491" s="173"/>
    </row>
    <row r="3492" spans="1:22" ht="33.75" customHeight="1">
      <c r="A3492" s="15"/>
      <c r="B3492" s="7"/>
      <c r="C3492" s="4"/>
      <c r="D3492" s="5"/>
      <c r="E3492" s="176" t="str">
        <f t="shared" si="144"/>
        <v/>
      </c>
      <c r="F3492" s="181"/>
      <c r="G3492" s="181"/>
      <c r="H3492" s="6"/>
      <c r="I3492" s="2"/>
      <c r="J3492" s="3"/>
      <c r="K3492" s="3"/>
      <c r="L3492" s="3"/>
      <c r="M3492" s="13"/>
      <c r="N3492" s="3"/>
      <c r="O3492" s="3"/>
      <c r="P3492" s="166"/>
      <c r="Q3492" s="166"/>
      <c r="R3492" s="173"/>
      <c r="S3492" s="167"/>
      <c r="T3492" s="167"/>
      <c r="U3492" s="167"/>
      <c r="V3492" s="173"/>
    </row>
    <row r="3493" spans="1:22" ht="33.75" customHeight="1">
      <c r="A3493" s="15"/>
      <c r="B3493" s="7"/>
      <c r="C3493" s="4"/>
      <c r="D3493" s="5"/>
      <c r="E3493" s="176" t="str">
        <f t="shared" si="144"/>
        <v/>
      </c>
      <c r="F3493" s="181"/>
      <c r="G3493" s="181"/>
      <c r="H3493" s="6"/>
      <c r="I3493" s="2"/>
      <c r="J3493" s="3"/>
      <c r="K3493" s="3"/>
      <c r="L3493" s="3"/>
      <c r="M3493" s="13"/>
      <c r="N3493" s="3"/>
      <c r="O3493" s="3"/>
      <c r="P3493" s="166"/>
      <c r="Q3493" s="166"/>
      <c r="R3493" s="173"/>
      <c r="S3493" s="167"/>
      <c r="T3493" s="167"/>
      <c r="U3493" s="167"/>
      <c r="V3493" s="173"/>
    </row>
    <row r="3494" spans="1:22" ht="33.75" customHeight="1">
      <c r="A3494" s="15"/>
      <c r="B3494" s="7"/>
      <c r="C3494" s="4"/>
      <c r="D3494" s="5"/>
      <c r="E3494" s="176" t="str">
        <f t="shared" si="144"/>
        <v/>
      </c>
      <c r="F3494" s="181"/>
      <c r="G3494" s="181"/>
      <c r="H3494" s="6"/>
      <c r="I3494" s="2"/>
      <c r="J3494" s="3"/>
      <c r="K3494" s="3"/>
      <c r="L3494" s="3"/>
      <c r="M3494" s="13"/>
      <c r="N3494" s="3"/>
      <c r="O3494" s="3"/>
      <c r="P3494" s="166"/>
      <c r="Q3494" s="166"/>
      <c r="R3494" s="173"/>
      <c r="S3494" s="167"/>
      <c r="T3494" s="167"/>
      <c r="U3494" s="167"/>
      <c r="V3494" s="173"/>
    </row>
    <row r="3495" spans="1:22" ht="33.75" customHeight="1">
      <c r="A3495" s="15"/>
      <c r="B3495" s="7"/>
      <c r="C3495" s="4"/>
      <c r="D3495" s="5"/>
      <c r="E3495" s="176" t="str">
        <f t="shared" si="144"/>
        <v/>
      </c>
      <c r="F3495" s="181"/>
      <c r="G3495" s="181"/>
      <c r="H3495" s="6"/>
      <c r="I3495" s="2"/>
      <c r="J3495" s="3"/>
      <c r="K3495" s="3"/>
      <c r="L3495" s="3"/>
      <c r="M3495" s="13"/>
      <c r="N3495" s="3"/>
      <c r="O3495" s="3"/>
      <c r="P3495" s="166"/>
      <c r="Q3495" s="166"/>
      <c r="R3495" s="173"/>
      <c r="S3495" s="167"/>
      <c r="T3495" s="167"/>
      <c r="U3495" s="167"/>
      <c r="V3495" s="173"/>
    </row>
    <row r="3496" spans="1:22" ht="33.75" customHeight="1">
      <c r="A3496" s="15"/>
      <c r="B3496" s="7"/>
      <c r="C3496" s="4"/>
      <c r="D3496" s="5"/>
      <c r="E3496" s="176" t="str">
        <f t="shared" si="144"/>
        <v/>
      </c>
      <c r="F3496" s="181"/>
      <c r="G3496" s="181"/>
      <c r="H3496" s="6"/>
      <c r="I3496" s="2"/>
      <c r="J3496" s="3"/>
      <c r="K3496" s="3"/>
      <c r="L3496" s="3"/>
      <c r="M3496" s="13"/>
      <c r="N3496" s="3"/>
      <c r="O3496" s="3"/>
      <c r="P3496" s="166"/>
      <c r="Q3496" s="166"/>
      <c r="R3496" s="173"/>
      <c r="S3496" s="167"/>
      <c r="T3496" s="167"/>
      <c r="U3496" s="167"/>
      <c r="V3496" s="173"/>
    </row>
    <row r="3497" spans="1:22" ht="33.75" customHeight="1">
      <c r="A3497" s="15"/>
      <c r="B3497" s="7"/>
      <c r="C3497" s="4"/>
      <c r="D3497" s="5"/>
      <c r="E3497" s="176" t="str">
        <f t="shared" si="144"/>
        <v/>
      </c>
      <c r="F3497" s="181"/>
      <c r="G3497" s="181"/>
      <c r="H3497" s="6"/>
      <c r="I3497" s="2"/>
      <c r="J3497" s="3"/>
      <c r="K3497" s="3"/>
      <c r="L3497" s="3"/>
      <c r="M3497" s="13"/>
      <c r="N3497" s="3"/>
      <c r="O3497" s="3"/>
      <c r="P3497" s="166"/>
      <c r="Q3497" s="166"/>
      <c r="R3497" s="173"/>
      <c r="S3497" s="167"/>
      <c r="T3497" s="167"/>
      <c r="U3497" s="167"/>
      <c r="V3497" s="173"/>
    </row>
    <row r="3498" spans="1:22" ht="33.75" customHeight="1">
      <c r="A3498" s="15"/>
      <c r="B3498" s="7"/>
      <c r="C3498" s="4"/>
      <c r="D3498" s="5"/>
      <c r="E3498" s="176" t="str">
        <f t="shared" si="144"/>
        <v/>
      </c>
      <c r="F3498" s="181"/>
      <c r="G3498" s="181"/>
      <c r="H3498" s="6"/>
      <c r="I3498" s="2"/>
      <c r="J3498" s="3"/>
      <c r="K3498" s="3"/>
      <c r="L3498" s="3"/>
      <c r="M3498" s="13"/>
      <c r="N3498" s="3"/>
      <c r="O3498" s="3"/>
      <c r="P3498" s="166"/>
      <c r="Q3498" s="166"/>
      <c r="R3498" s="173"/>
      <c r="S3498" s="167"/>
      <c r="T3498" s="167"/>
      <c r="U3498" s="167"/>
      <c r="V3498" s="173"/>
    </row>
    <row r="3499" spans="1:22" ht="33.75" customHeight="1">
      <c r="A3499" s="15"/>
      <c r="B3499" s="7"/>
      <c r="C3499" s="4"/>
      <c r="D3499" s="5"/>
      <c r="E3499" s="176" t="str">
        <f t="shared" si="144"/>
        <v/>
      </c>
      <c r="F3499" s="181"/>
      <c r="G3499" s="181"/>
      <c r="H3499" s="6"/>
      <c r="I3499" s="2"/>
      <c r="J3499" s="3"/>
      <c r="K3499" s="3"/>
      <c r="L3499" s="3"/>
      <c r="M3499" s="13"/>
      <c r="N3499" s="3"/>
      <c r="O3499" s="3"/>
      <c r="P3499" s="166"/>
      <c r="Q3499" s="166"/>
      <c r="R3499" s="173"/>
      <c r="S3499" s="167"/>
      <c r="T3499" s="167"/>
      <c r="U3499" s="167"/>
      <c r="V3499" s="173"/>
    </row>
    <row r="3500" spans="1:22" ht="33.75" customHeight="1">
      <c r="A3500" s="15"/>
      <c r="B3500" s="7"/>
      <c r="C3500" s="4"/>
      <c r="D3500" s="5"/>
      <c r="E3500" s="176" t="str">
        <f t="shared" si="144"/>
        <v/>
      </c>
      <c r="F3500" s="181"/>
      <c r="G3500" s="181"/>
      <c r="H3500" s="6"/>
      <c r="I3500" s="2"/>
      <c r="J3500" s="3"/>
      <c r="K3500" s="3"/>
      <c r="L3500" s="3"/>
      <c r="M3500" s="13"/>
      <c r="N3500" s="3"/>
      <c r="O3500" s="3"/>
      <c r="P3500" s="166"/>
      <c r="Q3500" s="166"/>
      <c r="R3500" s="173"/>
      <c r="S3500" s="167"/>
      <c r="T3500" s="167"/>
      <c r="U3500" s="167"/>
      <c r="V3500" s="173"/>
    </row>
    <row r="3501" spans="1:22" ht="33.75" customHeight="1">
      <c r="A3501" s="15"/>
      <c r="B3501" s="7"/>
      <c r="C3501" s="4"/>
      <c r="D3501" s="5"/>
      <c r="E3501" s="176" t="str">
        <f t="shared" si="144"/>
        <v/>
      </c>
      <c r="F3501" s="181"/>
      <c r="G3501" s="181"/>
      <c r="H3501" s="6"/>
      <c r="I3501" s="2"/>
      <c r="J3501" s="3"/>
      <c r="K3501" s="3"/>
      <c r="L3501" s="3"/>
      <c r="M3501" s="13"/>
      <c r="N3501" s="3"/>
      <c r="O3501" s="3"/>
      <c r="P3501" s="166"/>
      <c r="Q3501" s="166"/>
      <c r="R3501" s="173"/>
      <c r="S3501" s="167"/>
      <c r="T3501" s="167"/>
      <c r="U3501" s="167"/>
      <c r="V3501" s="173"/>
    </row>
    <row r="3502" spans="1:22" ht="33.75" customHeight="1">
      <c r="A3502" s="15"/>
      <c r="B3502" s="7"/>
      <c r="C3502" s="4"/>
      <c r="D3502" s="5"/>
      <c r="E3502" s="176" t="str">
        <f t="shared" si="144"/>
        <v/>
      </c>
      <c r="F3502" s="181"/>
      <c r="G3502" s="181"/>
      <c r="H3502" s="6"/>
      <c r="I3502" s="2"/>
      <c r="J3502" s="3"/>
      <c r="K3502" s="3"/>
      <c r="L3502" s="3"/>
      <c r="M3502" s="13"/>
      <c r="N3502" s="3"/>
      <c r="O3502" s="3"/>
      <c r="P3502" s="166"/>
      <c r="Q3502" s="166"/>
      <c r="R3502" s="173"/>
      <c r="S3502" s="167"/>
      <c r="T3502" s="167"/>
      <c r="U3502" s="167"/>
      <c r="V3502" s="173"/>
    </row>
    <row r="3503" spans="1:22" ht="33.75" customHeight="1">
      <c r="A3503" s="15"/>
      <c r="B3503" s="7"/>
      <c r="C3503" s="4"/>
      <c r="D3503" s="5"/>
      <c r="E3503" s="176" t="str">
        <f t="shared" si="144"/>
        <v/>
      </c>
      <c r="F3503" s="181"/>
      <c r="G3503" s="181"/>
      <c r="H3503" s="6"/>
      <c r="I3503" s="2"/>
      <c r="J3503" s="3"/>
      <c r="K3503" s="3"/>
      <c r="L3503" s="3"/>
      <c r="M3503" s="13"/>
      <c r="N3503" s="3"/>
      <c r="O3503" s="3"/>
      <c r="P3503" s="166"/>
      <c r="Q3503" s="166"/>
      <c r="R3503" s="173"/>
      <c r="S3503" s="167"/>
      <c r="T3503" s="167"/>
      <c r="U3503" s="167"/>
      <c r="V3503" s="173"/>
    </row>
    <row r="3504" spans="1:22" ht="33.75" customHeight="1">
      <c r="A3504" s="15"/>
      <c r="B3504" s="7"/>
      <c r="C3504" s="4"/>
      <c r="D3504" s="5"/>
      <c r="E3504" s="176" t="str">
        <f t="shared" si="144"/>
        <v/>
      </c>
      <c r="F3504" s="181"/>
      <c r="G3504" s="181"/>
      <c r="H3504" s="6"/>
      <c r="I3504" s="2"/>
      <c r="J3504" s="3"/>
      <c r="K3504" s="3"/>
      <c r="L3504" s="3"/>
      <c r="M3504" s="13"/>
      <c r="N3504" s="3"/>
      <c r="O3504" s="3"/>
      <c r="P3504" s="166"/>
      <c r="Q3504" s="166"/>
      <c r="R3504" s="173"/>
      <c r="S3504" s="167"/>
      <c r="T3504" s="167"/>
      <c r="U3504" s="167"/>
      <c r="V3504" s="173"/>
    </row>
    <row r="3505" spans="1:22" ht="33.75" customHeight="1">
      <c r="A3505" s="15"/>
      <c r="B3505" s="7"/>
      <c r="C3505" s="4"/>
      <c r="D3505" s="5"/>
      <c r="E3505" s="176" t="str">
        <f t="shared" si="144"/>
        <v/>
      </c>
      <c r="F3505" s="181"/>
      <c r="G3505" s="181"/>
      <c r="H3505" s="6"/>
      <c r="I3505" s="2"/>
      <c r="J3505" s="3"/>
      <c r="K3505" s="3"/>
      <c r="L3505" s="3"/>
      <c r="M3505" s="13"/>
      <c r="N3505" s="3"/>
      <c r="O3505" s="3"/>
      <c r="P3505" s="166"/>
      <c r="Q3505" s="166"/>
      <c r="R3505" s="173"/>
      <c r="S3505" s="167"/>
      <c r="T3505" s="167"/>
      <c r="U3505" s="167"/>
      <c r="V3505" s="173"/>
    </row>
    <row r="3506" spans="1:22" ht="33.75" customHeight="1">
      <c r="A3506" s="15"/>
      <c r="B3506" s="7"/>
      <c r="C3506" s="4"/>
      <c r="D3506" s="5"/>
      <c r="E3506" s="176" t="str">
        <f t="shared" si="144"/>
        <v/>
      </c>
      <c r="F3506" s="181"/>
      <c r="G3506" s="181"/>
      <c r="H3506" s="6"/>
      <c r="I3506" s="2"/>
      <c r="J3506" s="3"/>
      <c r="K3506" s="3"/>
      <c r="L3506" s="3"/>
      <c r="M3506" s="13"/>
      <c r="N3506" s="3"/>
      <c r="O3506" s="3"/>
      <c r="P3506" s="166"/>
      <c r="Q3506" s="166"/>
      <c r="R3506" s="173"/>
      <c r="S3506" s="167"/>
      <c r="T3506" s="167"/>
      <c r="U3506" s="167"/>
      <c r="V3506" s="173"/>
    </row>
    <row r="3507" spans="1:22" ht="33.75" customHeight="1">
      <c r="A3507" s="15"/>
      <c r="B3507" s="7"/>
      <c r="C3507" s="4"/>
      <c r="D3507" s="5"/>
      <c r="E3507" s="176" t="str">
        <f t="shared" si="144"/>
        <v/>
      </c>
      <c r="F3507" s="181"/>
      <c r="G3507" s="181"/>
      <c r="H3507" s="6"/>
      <c r="I3507" s="2"/>
      <c r="J3507" s="3"/>
      <c r="K3507" s="3"/>
      <c r="L3507" s="3"/>
      <c r="M3507" s="13"/>
      <c r="N3507" s="3"/>
      <c r="O3507" s="3"/>
      <c r="P3507" s="166"/>
      <c r="Q3507" s="166"/>
      <c r="R3507" s="173"/>
      <c r="S3507" s="167"/>
      <c r="T3507" s="167"/>
      <c r="U3507" s="167"/>
      <c r="V3507" s="173"/>
    </row>
    <row r="3508" spans="1:22" ht="33.75" customHeight="1">
      <c r="A3508" s="15"/>
      <c r="B3508" s="7"/>
      <c r="C3508" s="4"/>
      <c r="D3508" s="5"/>
      <c r="E3508" s="176" t="str">
        <f t="shared" si="144"/>
        <v/>
      </c>
      <c r="F3508" s="181"/>
      <c r="G3508" s="181"/>
      <c r="H3508" s="6"/>
      <c r="I3508" s="2"/>
      <c r="J3508" s="3"/>
      <c r="K3508" s="3"/>
      <c r="L3508" s="3"/>
      <c r="M3508" s="13"/>
      <c r="N3508" s="3"/>
      <c r="O3508" s="3"/>
      <c r="P3508" s="166"/>
      <c r="Q3508" s="166"/>
      <c r="R3508" s="173"/>
      <c r="S3508" s="167"/>
      <c r="T3508" s="167"/>
      <c r="U3508" s="167"/>
      <c r="V3508" s="173"/>
    </row>
    <row r="3509" spans="1:22" ht="33.75" customHeight="1">
      <c r="A3509" s="15"/>
      <c r="B3509" s="7"/>
      <c r="C3509" s="4"/>
      <c r="D3509" s="5"/>
      <c r="E3509" s="176" t="str">
        <f t="shared" si="144"/>
        <v/>
      </c>
      <c r="F3509" s="181"/>
      <c r="G3509" s="181"/>
      <c r="H3509" s="6"/>
      <c r="I3509" s="2"/>
      <c r="J3509" s="3"/>
      <c r="K3509" s="3"/>
      <c r="L3509" s="3"/>
      <c r="M3509" s="13"/>
      <c r="N3509" s="3"/>
      <c r="O3509" s="3"/>
      <c r="P3509" s="166"/>
      <c r="Q3509" s="166"/>
      <c r="R3509" s="173"/>
      <c r="S3509" s="167"/>
      <c r="T3509" s="167"/>
      <c r="U3509" s="167"/>
      <c r="V3509" s="173"/>
    </row>
    <row r="3510" spans="1:22" ht="33.75" customHeight="1">
      <c r="A3510" s="15"/>
      <c r="B3510" s="7"/>
      <c r="C3510" s="4"/>
      <c r="D3510" s="5"/>
      <c r="E3510" s="176" t="str">
        <f t="shared" si="144"/>
        <v/>
      </c>
      <c r="F3510" s="181"/>
      <c r="G3510" s="181"/>
      <c r="H3510" s="6"/>
      <c r="I3510" s="2"/>
      <c r="J3510" s="3"/>
      <c r="K3510" s="3"/>
      <c r="L3510" s="3"/>
      <c r="M3510" s="13"/>
      <c r="N3510" s="3"/>
      <c r="O3510" s="3"/>
      <c r="P3510" s="166"/>
      <c r="Q3510" s="166"/>
      <c r="R3510" s="173"/>
      <c r="S3510" s="167"/>
      <c r="T3510" s="167"/>
      <c r="U3510" s="167"/>
      <c r="V3510" s="173"/>
    </row>
    <row r="3511" spans="1:22" ht="33.75" customHeight="1">
      <c r="A3511" s="15"/>
      <c r="B3511" s="7"/>
      <c r="C3511" s="4"/>
      <c r="D3511" s="5"/>
      <c r="E3511" s="176" t="str">
        <f t="shared" si="144"/>
        <v/>
      </c>
      <c r="F3511" s="181"/>
      <c r="G3511" s="181"/>
      <c r="H3511" s="6"/>
      <c r="I3511" s="2"/>
      <c r="J3511" s="3"/>
      <c r="K3511" s="3"/>
      <c r="L3511" s="3"/>
      <c r="M3511" s="13"/>
      <c r="N3511" s="3"/>
      <c r="O3511" s="3"/>
      <c r="P3511" s="166"/>
      <c r="Q3511" s="166"/>
      <c r="R3511" s="173"/>
      <c r="S3511" s="167"/>
      <c r="T3511" s="167"/>
      <c r="U3511" s="167"/>
      <c r="V3511" s="173"/>
    </row>
    <row r="3512" spans="1:22" ht="33.75" customHeight="1">
      <c r="A3512" s="15"/>
      <c r="B3512" s="7"/>
      <c r="C3512" s="4"/>
      <c r="D3512" s="5"/>
      <c r="E3512" s="176" t="str">
        <f t="shared" si="144"/>
        <v/>
      </c>
      <c r="F3512" s="181"/>
      <c r="G3512" s="181"/>
      <c r="H3512" s="6"/>
      <c r="I3512" s="2"/>
      <c r="J3512" s="3"/>
      <c r="K3512" s="3"/>
      <c r="L3512" s="3"/>
      <c r="M3512" s="13"/>
      <c r="N3512" s="3"/>
      <c r="O3512" s="3"/>
      <c r="P3512" s="166"/>
      <c r="Q3512" s="166"/>
      <c r="R3512" s="173"/>
      <c r="S3512" s="167"/>
      <c r="T3512" s="167"/>
      <c r="U3512" s="167"/>
      <c r="V3512" s="173"/>
    </row>
    <row r="3513" spans="1:22" ht="33.75" customHeight="1">
      <c r="A3513" s="15"/>
      <c r="B3513" s="7"/>
      <c r="C3513" s="4"/>
      <c r="D3513" s="5"/>
      <c r="E3513" s="176" t="str">
        <f t="shared" si="144"/>
        <v/>
      </c>
      <c r="F3513" s="181"/>
      <c r="G3513" s="181"/>
      <c r="H3513" s="6"/>
      <c r="I3513" s="2"/>
      <c r="J3513" s="3"/>
      <c r="K3513" s="3"/>
      <c r="L3513" s="3"/>
      <c r="M3513" s="13"/>
      <c r="N3513" s="3"/>
      <c r="O3513" s="3"/>
      <c r="P3513" s="166"/>
      <c r="Q3513" s="166"/>
      <c r="R3513" s="173"/>
      <c r="S3513" s="167"/>
      <c r="T3513" s="167"/>
      <c r="U3513" s="167"/>
      <c r="V3513" s="173"/>
    </row>
    <row r="3514" spans="1:22" ht="33.75" customHeight="1">
      <c r="A3514" s="15"/>
      <c r="B3514" s="7"/>
      <c r="C3514" s="4"/>
      <c r="D3514" s="5"/>
      <c r="E3514" s="176" t="str">
        <f t="shared" ref="E3514:E3577" si="145">TRIM(B3514)</f>
        <v/>
      </c>
      <c r="F3514" s="181"/>
      <c r="G3514" s="181"/>
      <c r="H3514" s="6"/>
      <c r="I3514" s="2"/>
      <c r="J3514" s="3"/>
      <c r="K3514" s="3"/>
      <c r="L3514" s="3"/>
      <c r="M3514" s="13"/>
      <c r="N3514" s="3"/>
      <c r="O3514" s="3"/>
      <c r="P3514" s="166"/>
      <c r="Q3514" s="166"/>
      <c r="R3514" s="173"/>
      <c r="S3514" s="167"/>
      <c r="T3514" s="167"/>
      <c r="U3514" s="167"/>
      <c r="V3514" s="173"/>
    </row>
    <row r="3515" spans="1:22" ht="33.75" customHeight="1">
      <c r="A3515" s="15"/>
      <c r="B3515" s="7"/>
      <c r="C3515" s="4"/>
      <c r="D3515" s="5"/>
      <c r="E3515" s="176" t="str">
        <f t="shared" si="145"/>
        <v/>
      </c>
      <c r="F3515" s="181"/>
      <c r="G3515" s="181"/>
      <c r="H3515" s="6"/>
      <c r="I3515" s="2"/>
      <c r="J3515" s="3"/>
      <c r="K3515" s="3"/>
      <c r="L3515" s="3"/>
      <c r="M3515" s="13"/>
      <c r="N3515" s="3"/>
      <c r="O3515" s="3"/>
      <c r="P3515" s="166"/>
      <c r="Q3515" s="166"/>
      <c r="R3515" s="173"/>
      <c r="S3515" s="167"/>
      <c r="T3515" s="167"/>
      <c r="U3515" s="167"/>
      <c r="V3515" s="173"/>
    </row>
    <row r="3516" spans="1:22" ht="33.75" customHeight="1">
      <c r="A3516" s="15"/>
      <c r="B3516" s="7"/>
      <c r="C3516" s="4"/>
      <c r="D3516" s="5"/>
      <c r="E3516" s="176" t="str">
        <f t="shared" si="145"/>
        <v/>
      </c>
      <c r="F3516" s="181"/>
      <c r="G3516" s="181"/>
      <c r="H3516" s="6"/>
      <c r="I3516" s="2"/>
      <c r="J3516" s="3"/>
      <c r="K3516" s="3"/>
      <c r="L3516" s="3"/>
      <c r="M3516" s="13"/>
      <c r="N3516" s="3"/>
      <c r="O3516" s="3"/>
      <c r="P3516" s="166"/>
      <c r="Q3516" s="166"/>
      <c r="R3516" s="173"/>
      <c r="S3516" s="167"/>
      <c r="T3516" s="167"/>
      <c r="U3516" s="167"/>
      <c r="V3516" s="173"/>
    </row>
    <row r="3517" spans="1:22" ht="33.75" customHeight="1">
      <c r="A3517" s="15"/>
      <c r="B3517" s="7"/>
      <c r="C3517" s="4"/>
      <c r="D3517" s="5"/>
      <c r="E3517" s="176" t="str">
        <f t="shared" si="145"/>
        <v/>
      </c>
      <c r="F3517" s="181"/>
      <c r="G3517" s="181"/>
      <c r="H3517" s="6"/>
      <c r="I3517" s="2"/>
      <c r="J3517" s="3"/>
      <c r="K3517" s="3"/>
      <c r="L3517" s="3"/>
      <c r="M3517" s="13"/>
      <c r="N3517" s="3"/>
      <c r="O3517" s="3"/>
      <c r="P3517" s="166"/>
      <c r="Q3517" s="166"/>
      <c r="R3517" s="173"/>
      <c r="S3517" s="167"/>
      <c r="T3517" s="167"/>
      <c r="U3517" s="167"/>
      <c r="V3517" s="173"/>
    </row>
    <row r="3518" spans="1:22" ht="33.75" customHeight="1">
      <c r="A3518" s="15"/>
      <c r="B3518" s="7"/>
      <c r="C3518" s="4"/>
      <c r="D3518" s="5"/>
      <c r="E3518" s="176" t="str">
        <f t="shared" si="145"/>
        <v/>
      </c>
      <c r="F3518" s="181"/>
      <c r="G3518" s="181"/>
      <c r="H3518" s="6"/>
      <c r="I3518" s="2"/>
      <c r="J3518" s="3"/>
      <c r="K3518" s="3"/>
      <c r="L3518" s="3"/>
      <c r="M3518" s="13"/>
      <c r="N3518" s="3"/>
      <c r="O3518" s="3"/>
      <c r="P3518" s="166"/>
      <c r="Q3518" s="166"/>
      <c r="R3518" s="173"/>
      <c r="S3518" s="167"/>
      <c r="T3518" s="167"/>
      <c r="U3518" s="167"/>
      <c r="V3518" s="173"/>
    </row>
    <row r="3519" spans="1:22" ht="33.75" customHeight="1">
      <c r="A3519" s="15"/>
      <c r="B3519" s="7"/>
      <c r="C3519" s="4"/>
      <c r="D3519" s="5"/>
      <c r="E3519" s="176" t="str">
        <f t="shared" si="145"/>
        <v/>
      </c>
      <c r="F3519" s="181"/>
      <c r="G3519" s="181"/>
      <c r="H3519" s="6"/>
      <c r="I3519" s="2"/>
      <c r="J3519" s="3"/>
      <c r="K3519" s="3"/>
      <c r="L3519" s="3"/>
      <c r="M3519" s="13"/>
      <c r="N3519" s="3"/>
      <c r="O3519" s="3"/>
      <c r="P3519" s="166"/>
      <c r="Q3519" s="166"/>
      <c r="R3519" s="173"/>
      <c r="S3519" s="167"/>
      <c r="T3519" s="167"/>
      <c r="U3519" s="167"/>
      <c r="V3519" s="173"/>
    </row>
    <row r="3520" spans="1:22" ht="33.75" customHeight="1">
      <c r="A3520" s="15"/>
      <c r="B3520" s="7"/>
      <c r="C3520" s="4"/>
      <c r="D3520" s="5"/>
      <c r="E3520" s="176" t="str">
        <f t="shared" si="145"/>
        <v/>
      </c>
      <c r="F3520" s="181"/>
      <c r="G3520" s="181"/>
      <c r="H3520" s="6"/>
      <c r="I3520" s="2"/>
      <c r="J3520" s="3"/>
      <c r="K3520" s="3"/>
      <c r="L3520" s="3"/>
      <c r="M3520" s="13"/>
      <c r="N3520" s="3"/>
      <c r="O3520" s="3"/>
      <c r="P3520" s="166"/>
      <c r="Q3520" s="166"/>
      <c r="R3520" s="173"/>
      <c r="S3520" s="167"/>
      <c r="T3520" s="167"/>
      <c r="U3520" s="167"/>
      <c r="V3520" s="173"/>
    </row>
    <row r="3521" spans="1:22" ht="33.75" customHeight="1">
      <c r="A3521" s="15"/>
      <c r="B3521" s="7"/>
      <c r="C3521" s="4"/>
      <c r="D3521" s="5"/>
      <c r="E3521" s="176" t="str">
        <f t="shared" si="145"/>
        <v/>
      </c>
      <c r="F3521" s="181"/>
      <c r="G3521" s="181"/>
      <c r="H3521" s="6"/>
      <c r="I3521" s="2"/>
      <c r="J3521" s="3"/>
      <c r="K3521" s="3"/>
      <c r="L3521" s="3"/>
      <c r="M3521" s="13"/>
      <c r="N3521" s="3"/>
      <c r="O3521" s="3"/>
      <c r="P3521" s="166"/>
      <c r="Q3521" s="166"/>
      <c r="R3521" s="173"/>
      <c r="S3521" s="167"/>
      <c r="T3521" s="167"/>
      <c r="U3521" s="167"/>
      <c r="V3521" s="173"/>
    </row>
    <row r="3522" spans="1:22" ht="33.75" customHeight="1">
      <c r="A3522" s="15"/>
      <c r="B3522" s="7"/>
      <c r="C3522" s="4"/>
      <c r="D3522" s="5"/>
      <c r="E3522" s="176" t="str">
        <f t="shared" si="145"/>
        <v/>
      </c>
      <c r="F3522" s="181"/>
      <c r="G3522" s="181"/>
      <c r="H3522" s="6"/>
      <c r="I3522" s="2"/>
      <c r="J3522" s="3"/>
      <c r="K3522" s="3"/>
      <c r="L3522" s="3"/>
      <c r="M3522" s="13"/>
      <c r="N3522" s="3"/>
      <c r="O3522" s="3"/>
      <c r="P3522" s="166"/>
      <c r="Q3522" s="166"/>
      <c r="R3522" s="173"/>
      <c r="S3522" s="167"/>
      <c r="T3522" s="167"/>
      <c r="U3522" s="167"/>
      <c r="V3522" s="173"/>
    </row>
    <row r="3523" spans="1:22" ht="33.75" customHeight="1">
      <c r="A3523" s="15"/>
      <c r="B3523" s="7"/>
      <c r="C3523" s="4"/>
      <c r="D3523" s="5"/>
      <c r="E3523" s="176" t="str">
        <f t="shared" si="145"/>
        <v/>
      </c>
      <c r="F3523" s="181"/>
      <c r="G3523" s="181"/>
      <c r="H3523" s="6"/>
      <c r="I3523" s="2"/>
      <c r="J3523" s="3"/>
      <c r="K3523" s="3"/>
      <c r="L3523" s="3"/>
      <c r="M3523" s="13"/>
      <c r="N3523" s="3"/>
      <c r="O3523" s="3"/>
      <c r="P3523" s="166"/>
      <c r="Q3523" s="166"/>
      <c r="R3523" s="173"/>
      <c r="S3523" s="167"/>
      <c r="T3523" s="167"/>
      <c r="U3523" s="167"/>
      <c r="V3523" s="173"/>
    </row>
    <row r="3524" spans="1:22" ht="33.75" customHeight="1">
      <c r="A3524" s="15"/>
      <c r="B3524" s="7"/>
      <c r="C3524" s="4"/>
      <c r="D3524" s="5"/>
      <c r="E3524" s="176" t="str">
        <f t="shared" si="145"/>
        <v/>
      </c>
      <c r="F3524" s="181"/>
      <c r="G3524" s="181"/>
      <c r="H3524" s="6"/>
      <c r="I3524" s="2"/>
      <c r="J3524" s="3"/>
      <c r="K3524" s="3"/>
      <c r="L3524" s="3"/>
      <c r="M3524" s="13"/>
      <c r="N3524" s="3"/>
      <c r="O3524" s="3"/>
      <c r="P3524" s="166"/>
      <c r="Q3524" s="166"/>
      <c r="R3524" s="173"/>
      <c r="S3524" s="167"/>
      <c r="T3524" s="167"/>
      <c r="U3524" s="167"/>
      <c r="V3524" s="173"/>
    </row>
    <row r="3525" spans="1:22" ht="33.75" customHeight="1">
      <c r="A3525" s="15"/>
      <c r="B3525" s="7"/>
      <c r="C3525" s="4"/>
      <c r="D3525" s="5"/>
      <c r="E3525" s="176" t="str">
        <f t="shared" si="145"/>
        <v/>
      </c>
      <c r="F3525" s="181"/>
      <c r="G3525" s="181"/>
      <c r="H3525" s="6"/>
      <c r="I3525" s="2"/>
      <c r="J3525" s="3"/>
      <c r="K3525" s="3"/>
      <c r="L3525" s="3"/>
      <c r="M3525" s="13"/>
      <c r="N3525" s="3"/>
      <c r="O3525" s="3"/>
      <c r="P3525" s="166"/>
      <c r="Q3525" s="166"/>
      <c r="R3525" s="173"/>
      <c r="S3525" s="167"/>
      <c r="T3525" s="167"/>
      <c r="U3525" s="167"/>
      <c r="V3525" s="173"/>
    </row>
    <row r="3526" spans="1:22" ht="33.75" customHeight="1">
      <c r="A3526" s="15"/>
      <c r="B3526" s="7"/>
      <c r="C3526" s="4"/>
      <c r="D3526" s="5"/>
      <c r="E3526" s="176" t="str">
        <f t="shared" si="145"/>
        <v/>
      </c>
      <c r="F3526" s="181"/>
      <c r="G3526" s="181"/>
      <c r="H3526" s="6"/>
      <c r="I3526" s="2"/>
      <c r="J3526" s="3"/>
      <c r="K3526" s="3"/>
      <c r="L3526" s="3"/>
      <c r="M3526" s="13"/>
      <c r="N3526" s="3"/>
      <c r="O3526" s="3"/>
      <c r="P3526" s="166"/>
      <c r="Q3526" s="166"/>
      <c r="R3526" s="173"/>
      <c r="S3526" s="167"/>
      <c r="T3526" s="167"/>
      <c r="U3526" s="167"/>
      <c r="V3526" s="173"/>
    </row>
    <row r="3527" spans="1:22" ht="33.75" customHeight="1">
      <c r="A3527" s="15"/>
      <c r="B3527" s="7"/>
      <c r="C3527" s="4"/>
      <c r="D3527" s="5"/>
      <c r="E3527" s="176" t="str">
        <f t="shared" si="145"/>
        <v/>
      </c>
      <c r="F3527" s="181"/>
      <c r="G3527" s="181"/>
      <c r="H3527" s="6"/>
      <c r="I3527" s="2"/>
      <c r="J3527" s="3"/>
      <c r="K3527" s="3"/>
      <c r="L3527" s="3"/>
      <c r="M3527" s="13"/>
      <c r="N3527" s="3"/>
      <c r="O3527" s="3"/>
      <c r="P3527" s="166"/>
      <c r="Q3527" s="166"/>
      <c r="R3527" s="173"/>
      <c r="S3527" s="167"/>
      <c r="T3527" s="167"/>
      <c r="U3527" s="167"/>
      <c r="V3527" s="173"/>
    </row>
    <row r="3528" spans="1:22" ht="33.75" customHeight="1">
      <c r="A3528" s="15"/>
      <c r="B3528" s="7"/>
      <c r="C3528" s="4"/>
      <c r="D3528" s="5"/>
      <c r="E3528" s="176" t="str">
        <f t="shared" si="145"/>
        <v/>
      </c>
      <c r="F3528" s="181"/>
      <c r="G3528" s="181"/>
      <c r="H3528" s="6"/>
      <c r="I3528" s="2"/>
      <c r="J3528" s="3"/>
      <c r="K3528" s="3"/>
      <c r="L3528" s="3"/>
      <c r="M3528" s="13"/>
      <c r="N3528" s="3"/>
      <c r="O3528" s="3"/>
      <c r="P3528" s="166"/>
      <c r="Q3528" s="166"/>
      <c r="R3528" s="173"/>
      <c r="S3528" s="167"/>
      <c r="T3528" s="167"/>
      <c r="U3528" s="167"/>
      <c r="V3528" s="173"/>
    </row>
    <row r="3529" spans="1:22" ht="33.75" customHeight="1">
      <c r="A3529" s="15"/>
      <c r="B3529" s="7"/>
      <c r="C3529" s="4"/>
      <c r="D3529" s="5"/>
      <c r="E3529" s="176" t="str">
        <f t="shared" si="145"/>
        <v/>
      </c>
      <c r="F3529" s="181"/>
      <c r="G3529" s="181"/>
      <c r="H3529" s="6"/>
      <c r="I3529" s="2"/>
      <c r="J3529" s="3"/>
      <c r="K3529" s="3"/>
      <c r="L3529" s="3"/>
      <c r="M3529" s="13"/>
      <c r="N3529" s="3"/>
      <c r="O3529" s="3"/>
      <c r="P3529" s="166"/>
      <c r="Q3529" s="166"/>
      <c r="R3529" s="173"/>
      <c r="S3529" s="167"/>
      <c r="T3529" s="167"/>
      <c r="U3529" s="167"/>
      <c r="V3529" s="173"/>
    </row>
    <row r="3530" spans="1:22" ht="33.75" customHeight="1">
      <c r="A3530" s="15"/>
      <c r="B3530" s="7"/>
      <c r="C3530" s="4"/>
      <c r="D3530" s="5"/>
      <c r="E3530" s="176" t="str">
        <f t="shared" si="145"/>
        <v/>
      </c>
      <c r="F3530" s="181"/>
      <c r="G3530" s="181"/>
      <c r="H3530" s="6"/>
      <c r="I3530" s="2"/>
      <c r="J3530" s="3"/>
      <c r="K3530" s="3"/>
      <c r="L3530" s="3"/>
      <c r="M3530" s="13"/>
      <c r="N3530" s="3"/>
      <c r="O3530" s="3"/>
      <c r="P3530" s="166"/>
      <c r="Q3530" s="166"/>
      <c r="R3530" s="173"/>
      <c r="S3530" s="167"/>
      <c r="T3530" s="167"/>
      <c r="U3530" s="167"/>
      <c r="V3530" s="173"/>
    </row>
    <row r="3531" spans="1:22" ht="33.75" customHeight="1">
      <c r="A3531" s="15"/>
      <c r="B3531" s="7"/>
      <c r="C3531" s="4"/>
      <c r="D3531" s="5"/>
      <c r="E3531" s="176" t="str">
        <f t="shared" si="145"/>
        <v/>
      </c>
      <c r="F3531" s="181"/>
      <c r="G3531" s="181"/>
      <c r="H3531" s="6"/>
      <c r="I3531" s="2"/>
      <c r="J3531" s="3"/>
      <c r="K3531" s="3"/>
      <c r="L3531" s="3"/>
      <c r="M3531" s="13"/>
      <c r="N3531" s="3"/>
      <c r="O3531" s="3"/>
      <c r="P3531" s="166"/>
      <c r="Q3531" s="166"/>
      <c r="R3531" s="173"/>
      <c r="S3531" s="167"/>
      <c r="T3531" s="167"/>
      <c r="U3531" s="167"/>
      <c r="V3531" s="173"/>
    </row>
    <row r="3532" spans="1:22" ht="33.75" customHeight="1">
      <c r="A3532" s="15"/>
      <c r="B3532" s="7"/>
      <c r="C3532" s="4"/>
      <c r="D3532" s="5"/>
      <c r="E3532" s="176" t="str">
        <f t="shared" si="145"/>
        <v/>
      </c>
      <c r="F3532" s="181"/>
      <c r="G3532" s="181"/>
      <c r="H3532" s="6"/>
      <c r="I3532" s="2"/>
      <c r="J3532" s="3"/>
      <c r="K3532" s="3"/>
      <c r="L3532" s="3"/>
      <c r="M3532" s="13"/>
      <c r="N3532" s="3"/>
      <c r="O3532" s="3"/>
      <c r="P3532" s="166"/>
      <c r="Q3532" s="166"/>
      <c r="R3532" s="173"/>
      <c r="S3532" s="167"/>
      <c r="T3532" s="167"/>
      <c r="U3532" s="167"/>
      <c r="V3532" s="173"/>
    </row>
    <row r="3533" spans="1:22" ht="33.75" customHeight="1">
      <c r="A3533" s="15"/>
      <c r="B3533" s="7"/>
      <c r="C3533" s="4"/>
      <c r="D3533" s="5"/>
      <c r="E3533" s="176" t="str">
        <f t="shared" si="145"/>
        <v/>
      </c>
      <c r="F3533" s="181"/>
      <c r="G3533" s="181"/>
      <c r="H3533" s="6"/>
      <c r="I3533" s="2"/>
      <c r="J3533" s="3"/>
      <c r="K3533" s="3"/>
      <c r="L3533" s="3"/>
      <c r="M3533" s="13"/>
      <c r="N3533" s="3"/>
      <c r="O3533" s="3"/>
      <c r="P3533" s="166"/>
      <c r="Q3533" s="166"/>
      <c r="R3533" s="173"/>
      <c r="S3533" s="167"/>
      <c r="T3533" s="167"/>
      <c r="U3533" s="167"/>
      <c r="V3533" s="173"/>
    </row>
    <row r="3534" spans="1:22" ht="33.75" customHeight="1">
      <c r="A3534" s="15"/>
      <c r="B3534" s="7"/>
      <c r="C3534" s="4"/>
      <c r="D3534" s="5"/>
      <c r="E3534" s="176" t="str">
        <f t="shared" si="145"/>
        <v/>
      </c>
      <c r="F3534" s="181"/>
      <c r="G3534" s="181"/>
      <c r="H3534" s="6"/>
      <c r="I3534" s="2"/>
      <c r="J3534" s="3"/>
      <c r="K3534" s="3"/>
      <c r="L3534" s="3"/>
      <c r="M3534" s="13"/>
      <c r="N3534" s="3"/>
      <c r="O3534" s="3"/>
      <c r="P3534" s="166"/>
      <c r="Q3534" s="166"/>
      <c r="R3534" s="173"/>
      <c r="S3534" s="167"/>
      <c r="T3534" s="167"/>
      <c r="U3534" s="167"/>
      <c r="V3534" s="173"/>
    </row>
    <row r="3535" spans="1:22" ht="33.75" customHeight="1">
      <c r="A3535" s="15"/>
      <c r="B3535" s="7"/>
      <c r="C3535" s="4"/>
      <c r="D3535" s="5"/>
      <c r="E3535" s="176" t="str">
        <f t="shared" si="145"/>
        <v/>
      </c>
      <c r="F3535" s="181"/>
      <c r="G3535" s="181"/>
      <c r="H3535" s="6"/>
      <c r="I3535" s="2"/>
      <c r="J3535" s="3"/>
      <c r="K3535" s="3"/>
      <c r="L3535" s="3"/>
      <c r="M3535" s="13"/>
      <c r="N3535" s="3"/>
      <c r="O3535" s="3"/>
      <c r="P3535" s="166"/>
      <c r="Q3535" s="166"/>
      <c r="R3535" s="173"/>
      <c r="S3535" s="167"/>
      <c r="T3535" s="167"/>
      <c r="U3535" s="167"/>
      <c r="V3535" s="173"/>
    </row>
    <row r="3536" spans="1:22" ht="33.75" customHeight="1">
      <c r="A3536" s="15"/>
      <c r="B3536" s="7"/>
      <c r="C3536" s="4"/>
      <c r="D3536" s="5"/>
      <c r="E3536" s="176" t="str">
        <f t="shared" si="145"/>
        <v/>
      </c>
      <c r="F3536" s="181"/>
      <c r="G3536" s="181"/>
      <c r="H3536" s="6"/>
      <c r="I3536" s="2"/>
      <c r="J3536" s="3"/>
      <c r="K3536" s="3"/>
      <c r="L3536" s="3"/>
      <c r="M3536" s="13"/>
      <c r="N3536" s="3"/>
      <c r="O3536" s="3"/>
      <c r="P3536" s="166"/>
      <c r="Q3536" s="166"/>
      <c r="R3536" s="173"/>
      <c r="S3536" s="167"/>
      <c r="T3536" s="167"/>
      <c r="U3536" s="167"/>
      <c r="V3536" s="173"/>
    </row>
    <row r="3537" spans="1:22" ht="33.75" customHeight="1">
      <c r="A3537" s="15"/>
      <c r="B3537" s="7"/>
      <c r="C3537" s="4"/>
      <c r="D3537" s="5"/>
      <c r="E3537" s="176" t="str">
        <f t="shared" si="145"/>
        <v/>
      </c>
      <c r="F3537" s="181"/>
      <c r="G3537" s="181"/>
      <c r="H3537" s="6"/>
      <c r="I3537" s="2"/>
      <c r="J3537" s="3"/>
      <c r="K3537" s="3"/>
      <c r="L3537" s="3"/>
      <c r="M3537" s="13"/>
      <c r="N3537" s="3"/>
      <c r="O3537" s="3"/>
      <c r="P3537" s="166"/>
      <c r="Q3537" s="166"/>
      <c r="R3537" s="173"/>
      <c r="S3537" s="167"/>
      <c r="T3537" s="167"/>
      <c r="U3537" s="167"/>
      <c r="V3537" s="173"/>
    </row>
    <row r="3538" spans="1:22" ht="33.75" customHeight="1">
      <c r="A3538" s="15"/>
      <c r="B3538" s="7"/>
      <c r="C3538" s="4"/>
      <c r="D3538" s="5"/>
      <c r="E3538" s="176" t="str">
        <f t="shared" si="145"/>
        <v/>
      </c>
      <c r="F3538" s="181"/>
      <c r="G3538" s="181"/>
      <c r="H3538" s="6"/>
      <c r="I3538" s="2"/>
      <c r="J3538" s="3"/>
      <c r="K3538" s="3"/>
      <c r="L3538" s="3"/>
      <c r="M3538" s="13"/>
      <c r="N3538" s="3"/>
      <c r="O3538" s="3"/>
      <c r="P3538" s="166"/>
      <c r="Q3538" s="166"/>
      <c r="R3538" s="173"/>
      <c r="S3538" s="167"/>
      <c r="T3538" s="167"/>
      <c r="U3538" s="167"/>
      <c r="V3538" s="173"/>
    </row>
    <row r="3539" spans="1:22" ht="33.75" customHeight="1">
      <c r="A3539" s="15"/>
      <c r="B3539" s="7"/>
      <c r="C3539" s="4"/>
      <c r="D3539" s="5"/>
      <c r="E3539" s="176" t="str">
        <f t="shared" si="145"/>
        <v/>
      </c>
      <c r="F3539" s="181"/>
      <c r="G3539" s="181"/>
      <c r="H3539" s="6"/>
      <c r="I3539" s="2"/>
      <c r="J3539" s="3"/>
      <c r="K3539" s="3"/>
      <c r="L3539" s="3"/>
      <c r="M3539" s="13"/>
      <c r="N3539" s="3"/>
      <c r="O3539" s="3"/>
      <c r="P3539" s="166"/>
      <c r="Q3539" s="166"/>
      <c r="R3539" s="173"/>
      <c r="S3539" s="167"/>
      <c r="T3539" s="167"/>
      <c r="U3539" s="167"/>
      <c r="V3539" s="173"/>
    </row>
    <row r="3540" spans="1:22" ht="33.75" customHeight="1">
      <c r="A3540" s="15"/>
      <c r="B3540" s="7"/>
      <c r="C3540" s="4"/>
      <c r="D3540" s="5"/>
      <c r="E3540" s="176" t="str">
        <f t="shared" si="145"/>
        <v/>
      </c>
      <c r="F3540" s="181"/>
      <c r="G3540" s="181"/>
      <c r="H3540" s="6"/>
      <c r="I3540" s="2"/>
      <c r="J3540" s="3"/>
      <c r="K3540" s="3"/>
      <c r="L3540" s="3"/>
      <c r="M3540" s="13"/>
      <c r="N3540" s="3"/>
      <c r="O3540" s="3"/>
      <c r="P3540" s="166"/>
      <c r="Q3540" s="166"/>
      <c r="R3540" s="173"/>
      <c r="S3540" s="167"/>
      <c r="T3540" s="167"/>
      <c r="U3540" s="167"/>
      <c r="V3540" s="173"/>
    </row>
    <row r="3541" spans="1:22" ht="33.75" customHeight="1">
      <c r="A3541" s="15"/>
      <c r="B3541" s="7"/>
      <c r="C3541" s="4"/>
      <c r="D3541" s="5"/>
      <c r="E3541" s="176" t="str">
        <f t="shared" si="145"/>
        <v/>
      </c>
      <c r="F3541" s="181"/>
      <c r="G3541" s="181"/>
      <c r="H3541" s="6"/>
      <c r="I3541" s="2"/>
      <c r="J3541" s="3"/>
      <c r="K3541" s="3"/>
      <c r="L3541" s="3"/>
      <c r="M3541" s="13"/>
      <c r="N3541" s="3"/>
      <c r="O3541" s="3"/>
      <c r="P3541" s="166"/>
      <c r="Q3541" s="166"/>
      <c r="R3541" s="173"/>
      <c r="S3541" s="167"/>
      <c r="T3541" s="167"/>
      <c r="U3541" s="167"/>
      <c r="V3541" s="173"/>
    </row>
    <row r="3542" spans="1:22" ht="33.75" customHeight="1">
      <c r="A3542" s="15"/>
      <c r="B3542" s="7"/>
      <c r="C3542" s="4"/>
      <c r="D3542" s="5"/>
      <c r="E3542" s="176" t="str">
        <f t="shared" si="145"/>
        <v/>
      </c>
      <c r="F3542" s="181"/>
      <c r="G3542" s="181"/>
      <c r="H3542" s="6"/>
      <c r="I3542" s="2"/>
      <c r="J3542" s="3"/>
      <c r="K3542" s="3"/>
      <c r="L3542" s="3"/>
      <c r="M3542" s="13"/>
      <c r="N3542" s="3"/>
      <c r="O3542" s="3"/>
      <c r="P3542" s="166"/>
      <c r="Q3542" s="166"/>
      <c r="R3542" s="173"/>
      <c r="S3542" s="167"/>
      <c r="T3542" s="167"/>
      <c r="U3542" s="167"/>
      <c r="V3542" s="173"/>
    </row>
    <row r="3543" spans="1:22" ht="33.75" customHeight="1">
      <c r="A3543" s="15"/>
      <c r="B3543" s="7"/>
      <c r="C3543" s="4"/>
      <c r="D3543" s="5"/>
      <c r="E3543" s="176" t="str">
        <f t="shared" si="145"/>
        <v/>
      </c>
      <c r="F3543" s="181"/>
      <c r="G3543" s="181"/>
      <c r="H3543" s="6"/>
      <c r="I3543" s="2"/>
      <c r="J3543" s="3"/>
      <c r="K3543" s="3"/>
      <c r="L3543" s="3"/>
      <c r="M3543" s="13"/>
      <c r="N3543" s="3"/>
      <c r="O3543" s="3"/>
      <c r="P3543" s="166"/>
      <c r="Q3543" s="166"/>
      <c r="R3543" s="173"/>
      <c r="S3543" s="167"/>
      <c r="T3543" s="167"/>
      <c r="U3543" s="167"/>
      <c r="V3543" s="173"/>
    </row>
    <row r="3544" spans="1:22" ht="33.75" customHeight="1">
      <c r="A3544" s="15"/>
      <c r="B3544" s="7"/>
      <c r="C3544" s="4"/>
      <c r="D3544" s="5"/>
      <c r="E3544" s="176" t="str">
        <f t="shared" si="145"/>
        <v/>
      </c>
      <c r="F3544" s="181"/>
      <c r="G3544" s="181"/>
      <c r="H3544" s="6"/>
      <c r="I3544" s="2"/>
      <c r="J3544" s="3"/>
      <c r="K3544" s="3"/>
      <c r="L3544" s="3"/>
      <c r="M3544" s="13"/>
      <c r="N3544" s="3"/>
      <c r="O3544" s="3"/>
      <c r="P3544" s="166"/>
      <c r="Q3544" s="166"/>
      <c r="R3544" s="173"/>
      <c r="S3544" s="167"/>
      <c r="T3544" s="167"/>
      <c r="U3544" s="167"/>
      <c r="V3544" s="173"/>
    </row>
    <row r="3545" spans="1:22" ht="33.75" customHeight="1">
      <c r="A3545" s="15"/>
      <c r="B3545" s="7"/>
      <c r="C3545" s="4"/>
      <c r="D3545" s="5"/>
      <c r="E3545" s="176" t="str">
        <f t="shared" si="145"/>
        <v/>
      </c>
      <c r="F3545" s="181"/>
      <c r="G3545" s="181"/>
      <c r="H3545" s="6"/>
      <c r="I3545" s="2"/>
      <c r="J3545" s="3"/>
      <c r="K3545" s="3"/>
      <c r="L3545" s="3"/>
      <c r="M3545" s="13"/>
      <c r="N3545" s="3"/>
      <c r="O3545" s="3"/>
      <c r="P3545" s="166"/>
      <c r="Q3545" s="166"/>
      <c r="R3545" s="173"/>
      <c r="S3545" s="167"/>
      <c r="T3545" s="167"/>
      <c r="U3545" s="167"/>
      <c r="V3545" s="173"/>
    </row>
    <row r="3546" spans="1:22" ht="33.75" customHeight="1">
      <c r="A3546" s="15"/>
      <c r="B3546" s="7"/>
      <c r="C3546" s="4"/>
      <c r="D3546" s="5"/>
      <c r="E3546" s="176" t="str">
        <f t="shared" si="145"/>
        <v/>
      </c>
      <c r="F3546" s="181"/>
      <c r="G3546" s="181"/>
      <c r="H3546" s="6"/>
      <c r="I3546" s="2"/>
      <c r="J3546" s="3"/>
      <c r="K3546" s="3"/>
      <c r="L3546" s="3"/>
      <c r="M3546" s="13"/>
      <c r="N3546" s="3"/>
      <c r="O3546" s="3"/>
      <c r="P3546" s="166"/>
      <c r="Q3546" s="166"/>
      <c r="R3546" s="173"/>
      <c r="S3546" s="167"/>
      <c r="T3546" s="167"/>
      <c r="U3546" s="167"/>
      <c r="V3546" s="173"/>
    </row>
    <row r="3547" spans="1:22" ht="33.75" customHeight="1">
      <c r="A3547" s="15"/>
      <c r="B3547" s="7"/>
      <c r="C3547" s="4"/>
      <c r="D3547" s="5"/>
      <c r="E3547" s="176" t="str">
        <f t="shared" si="145"/>
        <v/>
      </c>
      <c r="F3547" s="181"/>
      <c r="G3547" s="181"/>
      <c r="H3547" s="6"/>
      <c r="I3547" s="2"/>
      <c r="J3547" s="3"/>
      <c r="K3547" s="3"/>
      <c r="L3547" s="3"/>
      <c r="M3547" s="13"/>
      <c r="N3547" s="3"/>
      <c r="O3547" s="3"/>
      <c r="P3547" s="166"/>
      <c r="Q3547" s="166"/>
      <c r="R3547" s="173"/>
      <c r="S3547" s="167"/>
      <c r="T3547" s="167"/>
      <c r="U3547" s="167"/>
      <c r="V3547" s="173"/>
    </row>
    <row r="3548" spans="1:22" ht="33.75" customHeight="1">
      <c r="A3548" s="15"/>
      <c r="B3548" s="7"/>
      <c r="C3548" s="4"/>
      <c r="D3548" s="5"/>
      <c r="E3548" s="176" t="str">
        <f t="shared" si="145"/>
        <v/>
      </c>
      <c r="F3548" s="181"/>
      <c r="G3548" s="181"/>
      <c r="H3548" s="6"/>
      <c r="I3548" s="2"/>
      <c r="J3548" s="3"/>
      <c r="K3548" s="3"/>
      <c r="L3548" s="3"/>
      <c r="M3548" s="13"/>
      <c r="N3548" s="3"/>
      <c r="O3548" s="3"/>
      <c r="P3548" s="166"/>
      <c r="Q3548" s="166"/>
      <c r="R3548" s="173"/>
      <c r="S3548" s="167"/>
      <c r="T3548" s="167"/>
      <c r="U3548" s="167"/>
      <c r="V3548" s="173"/>
    </row>
    <row r="3549" spans="1:22" ht="33.75" customHeight="1">
      <c r="A3549" s="15"/>
      <c r="B3549" s="7"/>
      <c r="C3549" s="4"/>
      <c r="D3549" s="5"/>
      <c r="E3549" s="176" t="str">
        <f t="shared" si="145"/>
        <v/>
      </c>
      <c r="F3549" s="181"/>
      <c r="G3549" s="181"/>
      <c r="H3549" s="6"/>
      <c r="I3549" s="2"/>
      <c r="J3549" s="3"/>
      <c r="K3549" s="3"/>
      <c r="L3549" s="3"/>
      <c r="M3549" s="13"/>
      <c r="N3549" s="3"/>
      <c r="O3549" s="3"/>
      <c r="P3549" s="166"/>
      <c r="Q3549" s="166"/>
      <c r="R3549" s="173"/>
      <c r="S3549" s="167"/>
      <c r="T3549" s="167"/>
      <c r="U3549" s="167"/>
      <c r="V3549" s="173"/>
    </row>
    <row r="3550" spans="1:22" ht="33.75" customHeight="1">
      <c r="A3550" s="15"/>
      <c r="B3550" s="7"/>
      <c r="C3550" s="4"/>
      <c r="D3550" s="5"/>
      <c r="E3550" s="176" t="str">
        <f t="shared" si="145"/>
        <v/>
      </c>
      <c r="F3550" s="181"/>
      <c r="G3550" s="181"/>
      <c r="H3550" s="6"/>
      <c r="I3550" s="2"/>
      <c r="J3550" s="3"/>
      <c r="K3550" s="3"/>
      <c r="L3550" s="3"/>
      <c r="M3550" s="13"/>
      <c r="N3550" s="3"/>
      <c r="O3550" s="3"/>
      <c r="P3550" s="166"/>
      <c r="Q3550" s="166"/>
      <c r="R3550" s="173"/>
      <c r="S3550" s="167"/>
      <c r="T3550" s="167"/>
      <c r="U3550" s="167"/>
      <c r="V3550" s="173"/>
    </row>
    <row r="3551" spans="1:22" ht="33.75" customHeight="1">
      <c r="A3551" s="15"/>
      <c r="B3551" s="7"/>
      <c r="C3551" s="4"/>
      <c r="D3551" s="5"/>
      <c r="E3551" s="176" t="str">
        <f t="shared" si="145"/>
        <v/>
      </c>
      <c r="F3551" s="181"/>
      <c r="G3551" s="181"/>
      <c r="H3551" s="6"/>
      <c r="I3551" s="2"/>
      <c r="J3551" s="3"/>
      <c r="K3551" s="3"/>
      <c r="L3551" s="3"/>
      <c r="M3551" s="13"/>
      <c r="N3551" s="3"/>
      <c r="O3551" s="3"/>
      <c r="P3551" s="166"/>
      <c r="Q3551" s="166"/>
      <c r="R3551" s="173"/>
      <c r="S3551" s="167"/>
      <c r="T3551" s="167"/>
      <c r="U3551" s="167"/>
      <c r="V3551" s="173"/>
    </row>
    <row r="3552" spans="1:22" ht="33.75" customHeight="1">
      <c r="A3552" s="15"/>
      <c r="B3552" s="7"/>
      <c r="C3552" s="4"/>
      <c r="D3552" s="5"/>
      <c r="E3552" s="176" t="str">
        <f t="shared" si="145"/>
        <v/>
      </c>
      <c r="F3552" s="181"/>
      <c r="G3552" s="181"/>
      <c r="H3552" s="6"/>
      <c r="I3552" s="2"/>
      <c r="J3552" s="3"/>
      <c r="K3552" s="3"/>
      <c r="L3552" s="3"/>
      <c r="M3552" s="13"/>
      <c r="N3552" s="3"/>
      <c r="O3552" s="3"/>
      <c r="P3552" s="166"/>
      <c r="Q3552" s="166"/>
      <c r="R3552" s="173"/>
      <c r="S3552" s="167"/>
      <c r="T3552" s="167"/>
      <c r="U3552" s="167"/>
      <c r="V3552" s="173"/>
    </row>
    <row r="3553" spans="1:22" ht="33.75" customHeight="1">
      <c r="A3553" s="15"/>
      <c r="B3553" s="7"/>
      <c r="C3553" s="4"/>
      <c r="D3553" s="5"/>
      <c r="E3553" s="176" t="str">
        <f t="shared" si="145"/>
        <v/>
      </c>
      <c r="F3553" s="181"/>
      <c r="G3553" s="181"/>
      <c r="H3553" s="6"/>
      <c r="I3553" s="2"/>
      <c r="J3553" s="3"/>
      <c r="K3553" s="3"/>
      <c r="L3553" s="3"/>
      <c r="M3553" s="13"/>
      <c r="N3553" s="3"/>
      <c r="O3553" s="3"/>
      <c r="P3553" s="166"/>
      <c r="Q3553" s="166"/>
      <c r="R3553" s="173"/>
      <c r="S3553" s="167"/>
      <c r="T3553" s="167"/>
      <c r="U3553" s="167"/>
      <c r="V3553" s="173"/>
    </row>
    <row r="3554" spans="1:22" ht="33.75" customHeight="1">
      <c r="A3554" s="15"/>
      <c r="B3554" s="7"/>
      <c r="C3554" s="4"/>
      <c r="D3554" s="5"/>
      <c r="E3554" s="176" t="str">
        <f t="shared" si="145"/>
        <v/>
      </c>
      <c r="F3554" s="181"/>
      <c r="G3554" s="181"/>
      <c r="H3554" s="6"/>
      <c r="I3554" s="2"/>
      <c r="J3554" s="3"/>
      <c r="K3554" s="3"/>
      <c r="L3554" s="3"/>
      <c r="M3554" s="13"/>
      <c r="N3554" s="3"/>
      <c r="O3554" s="3"/>
      <c r="P3554" s="166"/>
      <c r="Q3554" s="166"/>
      <c r="R3554" s="173"/>
      <c r="S3554" s="167"/>
      <c r="T3554" s="167"/>
      <c r="U3554" s="167"/>
      <c r="V3554" s="173"/>
    </row>
    <row r="3555" spans="1:22" ht="33.75" customHeight="1">
      <c r="A3555" s="15"/>
      <c r="B3555" s="7"/>
      <c r="C3555" s="4"/>
      <c r="D3555" s="5"/>
      <c r="E3555" s="176" t="str">
        <f t="shared" si="145"/>
        <v/>
      </c>
      <c r="F3555" s="181"/>
      <c r="G3555" s="181"/>
      <c r="H3555" s="6"/>
      <c r="I3555" s="2"/>
      <c r="J3555" s="3"/>
      <c r="K3555" s="3"/>
      <c r="L3555" s="3"/>
      <c r="M3555" s="13"/>
      <c r="N3555" s="3"/>
      <c r="O3555" s="3"/>
      <c r="P3555" s="166"/>
      <c r="Q3555" s="166"/>
      <c r="R3555" s="173"/>
      <c r="S3555" s="167"/>
      <c r="T3555" s="167"/>
      <c r="U3555" s="167"/>
      <c r="V3555" s="173"/>
    </row>
    <row r="3556" spans="1:22" ht="33.75" customHeight="1">
      <c r="A3556" s="15"/>
      <c r="B3556" s="7"/>
      <c r="C3556" s="4"/>
      <c r="D3556" s="5"/>
      <c r="E3556" s="176" t="str">
        <f t="shared" si="145"/>
        <v/>
      </c>
      <c r="F3556" s="181"/>
      <c r="G3556" s="181"/>
      <c r="H3556" s="6"/>
      <c r="I3556" s="2"/>
      <c r="J3556" s="3"/>
      <c r="K3556" s="3"/>
      <c r="L3556" s="3"/>
      <c r="M3556" s="13"/>
      <c r="N3556" s="3"/>
      <c r="O3556" s="3"/>
      <c r="P3556" s="166"/>
      <c r="Q3556" s="166"/>
      <c r="R3556" s="173"/>
      <c r="S3556" s="167"/>
      <c r="T3556" s="167"/>
      <c r="U3556" s="167"/>
      <c r="V3556" s="173"/>
    </row>
    <row r="3557" spans="1:22" ht="33.75" customHeight="1">
      <c r="A3557" s="15"/>
      <c r="B3557" s="7"/>
      <c r="C3557" s="4"/>
      <c r="D3557" s="5"/>
      <c r="E3557" s="176" t="str">
        <f t="shared" si="145"/>
        <v/>
      </c>
      <c r="F3557" s="181"/>
      <c r="G3557" s="181"/>
      <c r="H3557" s="6"/>
      <c r="I3557" s="2"/>
      <c r="J3557" s="3"/>
      <c r="K3557" s="3"/>
      <c r="L3557" s="3"/>
      <c r="M3557" s="13"/>
      <c r="N3557" s="3"/>
      <c r="O3557" s="3"/>
      <c r="P3557" s="166"/>
      <c r="Q3557" s="166"/>
      <c r="R3557" s="173"/>
      <c r="S3557" s="167"/>
      <c r="T3557" s="167"/>
      <c r="U3557" s="167"/>
      <c r="V3557" s="173"/>
    </row>
    <row r="3558" spans="1:22" ht="33.75" customHeight="1">
      <c r="A3558" s="15"/>
      <c r="B3558" s="7"/>
      <c r="C3558" s="4"/>
      <c r="D3558" s="5"/>
      <c r="E3558" s="176" t="str">
        <f t="shared" si="145"/>
        <v/>
      </c>
      <c r="F3558" s="181"/>
      <c r="G3558" s="181"/>
      <c r="H3558" s="6"/>
      <c r="I3558" s="2"/>
      <c r="J3558" s="3"/>
      <c r="K3558" s="3"/>
      <c r="L3558" s="3"/>
      <c r="M3558" s="13"/>
      <c r="N3558" s="3"/>
      <c r="O3558" s="3"/>
      <c r="P3558" s="166"/>
      <c r="Q3558" s="166"/>
      <c r="R3558" s="173"/>
      <c r="S3558" s="167"/>
      <c r="T3558" s="167"/>
      <c r="U3558" s="167"/>
      <c r="V3558" s="173"/>
    </row>
    <row r="3559" spans="1:22" ht="33.75" customHeight="1">
      <c r="A3559" s="15"/>
      <c r="B3559" s="7"/>
      <c r="C3559" s="4"/>
      <c r="D3559" s="5"/>
      <c r="E3559" s="176" t="str">
        <f t="shared" si="145"/>
        <v/>
      </c>
      <c r="F3559" s="181"/>
      <c r="G3559" s="181"/>
      <c r="H3559" s="6"/>
      <c r="I3559" s="2"/>
      <c r="J3559" s="3"/>
      <c r="K3559" s="3"/>
      <c r="L3559" s="3"/>
      <c r="M3559" s="13"/>
      <c r="N3559" s="3"/>
      <c r="O3559" s="3"/>
      <c r="P3559" s="166"/>
      <c r="Q3559" s="166"/>
      <c r="R3559" s="173"/>
      <c r="S3559" s="167"/>
      <c r="T3559" s="167"/>
      <c r="U3559" s="167"/>
      <c r="V3559" s="173"/>
    </row>
    <row r="3560" spans="1:22" ht="33.75" customHeight="1">
      <c r="A3560" s="15"/>
      <c r="B3560" s="7"/>
      <c r="C3560" s="4"/>
      <c r="D3560" s="5"/>
      <c r="E3560" s="176" t="str">
        <f t="shared" si="145"/>
        <v/>
      </c>
      <c r="F3560" s="181"/>
      <c r="G3560" s="181"/>
      <c r="H3560" s="6"/>
      <c r="I3560" s="2"/>
      <c r="J3560" s="3"/>
      <c r="K3560" s="3"/>
      <c r="L3560" s="3"/>
      <c r="M3560" s="13"/>
      <c r="N3560" s="3"/>
      <c r="O3560" s="3"/>
      <c r="P3560" s="166"/>
      <c r="Q3560" s="166"/>
      <c r="R3560" s="173"/>
      <c r="S3560" s="167"/>
      <c r="T3560" s="167"/>
      <c r="U3560" s="167"/>
      <c r="V3560" s="173"/>
    </row>
    <row r="3561" spans="1:22" ht="33.75" customHeight="1">
      <c r="A3561" s="15"/>
      <c r="B3561" s="7"/>
      <c r="C3561" s="4"/>
      <c r="D3561" s="5"/>
      <c r="E3561" s="176" t="str">
        <f t="shared" si="145"/>
        <v/>
      </c>
      <c r="F3561" s="181"/>
      <c r="G3561" s="181"/>
      <c r="H3561" s="6"/>
      <c r="I3561" s="2"/>
      <c r="J3561" s="3"/>
      <c r="K3561" s="3"/>
      <c r="L3561" s="3"/>
      <c r="M3561" s="13"/>
      <c r="N3561" s="3"/>
      <c r="O3561" s="3"/>
      <c r="P3561" s="166"/>
      <c r="Q3561" s="166"/>
      <c r="R3561" s="173"/>
      <c r="S3561" s="167"/>
      <c r="T3561" s="167"/>
      <c r="U3561" s="167"/>
      <c r="V3561" s="173"/>
    </row>
    <row r="3562" spans="1:22" ht="33.75" customHeight="1">
      <c r="A3562" s="15"/>
      <c r="B3562" s="7"/>
      <c r="C3562" s="4"/>
      <c r="D3562" s="5"/>
      <c r="E3562" s="176" t="str">
        <f t="shared" si="145"/>
        <v/>
      </c>
      <c r="F3562" s="181"/>
      <c r="G3562" s="181"/>
      <c r="H3562" s="6"/>
      <c r="I3562" s="2"/>
      <c r="J3562" s="3"/>
      <c r="K3562" s="3"/>
      <c r="L3562" s="3"/>
      <c r="M3562" s="13"/>
      <c r="N3562" s="3"/>
      <c r="O3562" s="3"/>
      <c r="P3562" s="166"/>
      <c r="Q3562" s="166"/>
      <c r="R3562" s="173"/>
      <c r="S3562" s="167"/>
      <c r="T3562" s="167"/>
      <c r="U3562" s="167"/>
      <c r="V3562" s="173"/>
    </row>
    <row r="3563" spans="1:22" ht="33.75" customHeight="1">
      <c r="A3563" s="15"/>
      <c r="B3563" s="7"/>
      <c r="C3563" s="4"/>
      <c r="D3563" s="5"/>
      <c r="E3563" s="176" t="str">
        <f t="shared" si="145"/>
        <v/>
      </c>
      <c r="F3563" s="181"/>
      <c r="G3563" s="181"/>
      <c r="H3563" s="6"/>
      <c r="I3563" s="2"/>
      <c r="J3563" s="3"/>
      <c r="K3563" s="3"/>
      <c r="L3563" s="3"/>
      <c r="M3563" s="13"/>
      <c r="N3563" s="3"/>
      <c r="O3563" s="3"/>
      <c r="P3563" s="166"/>
      <c r="Q3563" s="166"/>
      <c r="R3563" s="173"/>
      <c r="S3563" s="167"/>
      <c r="T3563" s="167"/>
      <c r="U3563" s="167"/>
      <c r="V3563" s="173"/>
    </row>
    <row r="3564" spans="1:22" ht="33.75" customHeight="1">
      <c r="A3564" s="15"/>
      <c r="B3564" s="7"/>
      <c r="C3564" s="4"/>
      <c r="D3564" s="5"/>
      <c r="E3564" s="176" t="str">
        <f t="shared" si="145"/>
        <v/>
      </c>
      <c r="F3564" s="181"/>
      <c r="G3564" s="181"/>
      <c r="H3564" s="6"/>
      <c r="I3564" s="2"/>
      <c r="J3564" s="3"/>
      <c r="K3564" s="3"/>
      <c r="L3564" s="3"/>
      <c r="M3564" s="13"/>
      <c r="N3564" s="3"/>
      <c r="O3564" s="3"/>
      <c r="P3564" s="166"/>
      <c r="Q3564" s="166"/>
      <c r="R3564" s="173"/>
      <c r="S3564" s="167"/>
      <c r="T3564" s="167"/>
      <c r="U3564" s="167"/>
      <c r="V3564" s="173"/>
    </row>
    <row r="3565" spans="1:22" ht="33.75" customHeight="1">
      <c r="A3565" s="15"/>
      <c r="B3565" s="7"/>
      <c r="C3565" s="4"/>
      <c r="D3565" s="5"/>
      <c r="E3565" s="176" t="str">
        <f t="shared" si="145"/>
        <v/>
      </c>
      <c r="F3565" s="181"/>
      <c r="G3565" s="181"/>
      <c r="H3565" s="6"/>
      <c r="I3565" s="2"/>
      <c r="J3565" s="3"/>
      <c r="K3565" s="3"/>
      <c r="L3565" s="3"/>
      <c r="M3565" s="13"/>
      <c r="N3565" s="3"/>
      <c r="O3565" s="3"/>
      <c r="P3565" s="166"/>
      <c r="Q3565" s="166"/>
      <c r="R3565" s="173"/>
      <c r="S3565" s="167"/>
      <c r="T3565" s="167"/>
      <c r="U3565" s="167"/>
      <c r="V3565" s="173"/>
    </row>
    <row r="3566" spans="1:22" ht="33.75" customHeight="1">
      <c r="A3566" s="15"/>
      <c r="B3566" s="7"/>
      <c r="C3566" s="4"/>
      <c r="D3566" s="5"/>
      <c r="E3566" s="176" t="str">
        <f t="shared" si="145"/>
        <v/>
      </c>
      <c r="F3566" s="181"/>
      <c r="G3566" s="181"/>
      <c r="H3566" s="6"/>
      <c r="I3566" s="2"/>
      <c r="J3566" s="3"/>
      <c r="K3566" s="3"/>
      <c r="L3566" s="3"/>
      <c r="M3566" s="13"/>
      <c r="N3566" s="3"/>
      <c r="O3566" s="3"/>
      <c r="P3566" s="166"/>
      <c r="Q3566" s="166"/>
      <c r="R3566" s="173"/>
      <c r="S3566" s="167"/>
      <c r="T3566" s="167"/>
      <c r="U3566" s="167"/>
      <c r="V3566" s="173"/>
    </row>
    <row r="3567" spans="1:22" ht="33.75" customHeight="1">
      <c r="A3567" s="15"/>
      <c r="B3567" s="7"/>
      <c r="C3567" s="4"/>
      <c r="D3567" s="5"/>
      <c r="E3567" s="176" t="str">
        <f t="shared" si="145"/>
        <v/>
      </c>
      <c r="F3567" s="181"/>
      <c r="G3567" s="181"/>
      <c r="H3567" s="6"/>
      <c r="I3567" s="2"/>
      <c r="J3567" s="3"/>
      <c r="K3567" s="3"/>
      <c r="L3567" s="3"/>
      <c r="M3567" s="13"/>
      <c r="N3567" s="3"/>
      <c r="O3567" s="3"/>
      <c r="P3567" s="166"/>
      <c r="Q3567" s="166"/>
      <c r="R3567" s="173"/>
      <c r="S3567" s="167"/>
      <c r="T3567" s="167"/>
      <c r="U3567" s="167"/>
      <c r="V3567" s="173"/>
    </row>
    <row r="3568" spans="1:22" ht="33.75" customHeight="1">
      <c r="A3568" s="15"/>
      <c r="B3568" s="7"/>
      <c r="C3568" s="4"/>
      <c r="D3568" s="5"/>
      <c r="E3568" s="176" t="str">
        <f t="shared" si="145"/>
        <v/>
      </c>
      <c r="F3568" s="181"/>
      <c r="G3568" s="181"/>
      <c r="H3568" s="6"/>
      <c r="I3568" s="2"/>
      <c r="J3568" s="3"/>
      <c r="K3568" s="3"/>
      <c r="L3568" s="3"/>
      <c r="M3568" s="13"/>
      <c r="N3568" s="3"/>
      <c r="O3568" s="3"/>
      <c r="P3568" s="166"/>
      <c r="Q3568" s="166"/>
      <c r="R3568" s="173"/>
      <c r="S3568" s="167"/>
      <c r="T3568" s="167"/>
      <c r="U3568" s="167"/>
      <c r="V3568" s="173"/>
    </row>
    <row r="3569" spans="1:22" ht="33.75" customHeight="1">
      <c r="A3569" s="15"/>
      <c r="B3569" s="7"/>
      <c r="C3569" s="4"/>
      <c r="D3569" s="5"/>
      <c r="E3569" s="176" t="str">
        <f t="shared" si="145"/>
        <v/>
      </c>
      <c r="F3569" s="181"/>
      <c r="G3569" s="181"/>
      <c r="H3569" s="6"/>
      <c r="I3569" s="2"/>
      <c r="J3569" s="3"/>
      <c r="K3569" s="3"/>
      <c r="L3569" s="3"/>
      <c r="M3569" s="13"/>
      <c r="N3569" s="3"/>
      <c r="O3569" s="3"/>
      <c r="P3569" s="166"/>
      <c r="Q3569" s="166"/>
      <c r="R3569" s="173"/>
      <c r="S3569" s="167"/>
      <c r="T3569" s="167"/>
      <c r="U3569" s="167"/>
      <c r="V3569" s="173"/>
    </row>
    <row r="3570" spans="1:22" ht="33.75" customHeight="1">
      <c r="A3570" s="15"/>
      <c r="B3570" s="7"/>
      <c r="C3570" s="4"/>
      <c r="D3570" s="5"/>
      <c r="E3570" s="176" t="str">
        <f t="shared" si="145"/>
        <v/>
      </c>
      <c r="F3570" s="181"/>
      <c r="G3570" s="181"/>
      <c r="H3570" s="6"/>
      <c r="I3570" s="2"/>
      <c r="J3570" s="3"/>
      <c r="K3570" s="3"/>
      <c r="L3570" s="3"/>
      <c r="M3570" s="13"/>
      <c r="N3570" s="3"/>
      <c r="O3570" s="3"/>
      <c r="P3570" s="166"/>
      <c r="Q3570" s="166"/>
      <c r="R3570" s="173"/>
      <c r="S3570" s="167"/>
      <c r="T3570" s="167"/>
      <c r="U3570" s="167"/>
      <c r="V3570" s="173"/>
    </row>
    <row r="3571" spans="1:22" ht="33.75" customHeight="1">
      <c r="A3571" s="15"/>
      <c r="B3571" s="7"/>
      <c r="C3571" s="4"/>
      <c r="D3571" s="5"/>
      <c r="E3571" s="176" t="str">
        <f t="shared" si="145"/>
        <v/>
      </c>
      <c r="F3571" s="181"/>
      <c r="G3571" s="181"/>
      <c r="H3571" s="6"/>
      <c r="I3571" s="2"/>
      <c r="J3571" s="3"/>
      <c r="K3571" s="3"/>
      <c r="L3571" s="3"/>
      <c r="M3571" s="13"/>
      <c r="N3571" s="3"/>
      <c r="O3571" s="3"/>
      <c r="P3571" s="166"/>
      <c r="Q3571" s="166"/>
      <c r="R3571" s="173"/>
      <c r="S3571" s="167"/>
      <c r="T3571" s="167"/>
      <c r="U3571" s="167"/>
      <c r="V3571" s="173"/>
    </row>
    <row r="3572" spans="1:22" ht="33.75" customHeight="1">
      <c r="A3572" s="15"/>
      <c r="B3572" s="7"/>
      <c r="C3572" s="4"/>
      <c r="D3572" s="5"/>
      <c r="E3572" s="176" t="str">
        <f t="shared" si="145"/>
        <v/>
      </c>
      <c r="F3572" s="181"/>
      <c r="G3572" s="181"/>
      <c r="H3572" s="6"/>
      <c r="I3572" s="2"/>
      <c r="J3572" s="3"/>
      <c r="K3572" s="3"/>
      <c r="L3572" s="3"/>
      <c r="M3572" s="13"/>
      <c r="N3572" s="3"/>
      <c r="O3572" s="3"/>
      <c r="P3572" s="166"/>
      <c r="Q3572" s="166"/>
      <c r="R3572" s="173"/>
      <c r="S3572" s="167"/>
      <c r="T3572" s="167"/>
      <c r="U3572" s="167"/>
      <c r="V3572" s="173"/>
    </row>
    <row r="3573" spans="1:22" ht="33.75" customHeight="1">
      <c r="A3573" s="15"/>
      <c r="B3573" s="7"/>
      <c r="C3573" s="4"/>
      <c r="D3573" s="5"/>
      <c r="E3573" s="176" t="str">
        <f t="shared" si="145"/>
        <v/>
      </c>
      <c r="F3573" s="181"/>
      <c r="G3573" s="181"/>
      <c r="H3573" s="6"/>
      <c r="I3573" s="2"/>
      <c r="J3573" s="3"/>
      <c r="K3573" s="3"/>
      <c r="L3573" s="3"/>
      <c r="M3573" s="13"/>
      <c r="N3573" s="3"/>
      <c r="O3573" s="3"/>
      <c r="P3573" s="166"/>
      <c r="Q3573" s="166"/>
      <c r="R3573" s="173"/>
      <c r="S3573" s="167"/>
      <c r="T3573" s="167"/>
      <c r="U3573" s="167"/>
      <c r="V3573" s="173"/>
    </row>
    <row r="3574" spans="1:22" ht="33.75" customHeight="1">
      <c r="A3574" s="15"/>
      <c r="B3574" s="7"/>
      <c r="C3574" s="4"/>
      <c r="D3574" s="5"/>
      <c r="E3574" s="176" t="str">
        <f t="shared" si="145"/>
        <v/>
      </c>
      <c r="F3574" s="181"/>
      <c r="G3574" s="181"/>
      <c r="H3574" s="6"/>
      <c r="I3574" s="2"/>
      <c r="J3574" s="3"/>
      <c r="K3574" s="3"/>
      <c r="L3574" s="3"/>
      <c r="M3574" s="13"/>
      <c r="N3574" s="3"/>
      <c r="O3574" s="3"/>
      <c r="P3574" s="166"/>
      <c r="Q3574" s="166"/>
      <c r="R3574" s="173"/>
      <c r="S3574" s="167"/>
      <c r="T3574" s="167"/>
      <c r="U3574" s="167"/>
      <c r="V3574" s="173"/>
    </row>
    <row r="3575" spans="1:22" ht="33.75" customHeight="1">
      <c r="A3575" s="15"/>
      <c r="B3575" s="7"/>
      <c r="C3575" s="4"/>
      <c r="D3575" s="5"/>
      <c r="E3575" s="176" t="str">
        <f t="shared" si="145"/>
        <v/>
      </c>
      <c r="F3575" s="181"/>
      <c r="G3575" s="181"/>
      <c r="H3575" s="6"/>
      <c r="I3575" s="2"/>
      <c r="J3575" s="3"/>
      <c r="K3575" s="3"/>
      <c r="L3575" s="3"/>
      <c r="M3575" s="13"/>
      <c r="N3575" s="3"/>
      <c r="O3575" s="3"/>
      <c r="P3575" s="166"/>
      <c r="Q3575" s="166"/>
      <c r="R3575" s="173"/>
      <c r="S3575" s="167"/>
      <c r="T3575" s="167"/>
      <c r="U3575" s="167"/>
      <c r="V3575" s="173"/>
    </row>
    <row r="3576" spans="1:22" ht="33.75" customHeight="1">
      <c r="A3576" s="15"/>
      <c r="B3576" s="7"/>
      <c r="C3576" s="4"/>
      <c r="D3576" s="5"/>
      <c r="E3576" s="176" t="str">
        <f t="shared" si="145"/>
        <v/>
      </c>
      <c r="F3576" s="181"/>
      <c r="G3576" s="181"/>
      <c r="H3576" s="6"/>
      <c r="I3576" s="2"/>
      <c r="J3576" s="3"/>
      <c r="K3576" s="3"/>
      <c r="L3576" s="3"/>
      <c r="M3576" s="13"/>
      <c r="N3576" s="3"/>
      <c r="O3576" s="3"/>
      <c r="P3576" s="166"/>
      <c r="Q3576" s="166"/>
      <c r="R3576" s="173"/>
      <c r="S3576" s="167"/>
      <c r="T3576" s="167"/>
      <c r="U3576" s="167"/>
      <c r="V3576" s="173"/>
    </row>
    <row r="3577" spans="1:22" ht="33.75" customHeight="1">
      <c r="A3577" s="15"/>
      <c r="B3577" s="7"/>
      <c r="C3577" s="4"/>
      <c r="D3577" s="5"/>
      <c r="E3577" s="176" t="str">
        <f t="shared" si="145"/>
        <v/>
      </c>
      <c r="F3577" s="181"/>
      <c r="G3577" s="181"/>
      <c r="H3577" s="6"/>
      <c r="I3577" s="2"/>
      <c r="J3577" s="3"/>
      <c r="K3577" s="3"/>
      <c r="L3577" s="3"/>
      <c r="M3577" s="13"/>
      <c r="N3577" s="3"/>
      <c r="O3577" s="3"/>
      <c r="P3577" s="166"/>
      <c r="Q3577" s="166"/>
      <c r="R3577" s="173"/>
      <c r="S3577" s="167"/>
      <c r="T3577" s="167"/>
      <c r="U3577" s="167"/>
      <c r="V3577" s="173"/>
    </row>
    <row r="3578" spans="1:22" ht="33.75" customHeight="1">
      <c r="A3578" s="15"/>
      <c r="B3578" s="7"/>
      <c r="C3578" s="4"/>
      <c r="D3578" s="5"/>
      <c r="E3578" s="176" t="str">
        <f t="shared" ref="E3578:E3641" si="146">TRIM(B3578)</f>
        <v/>
      </c>
      <c r="F3578" s="181"/>
      <c r="G3578" s="181"/>
      <c r="H3578" s="6"/>
      <c r="I3578" s="2"/>
      <c r="J3578" s="3"/>
      <c r="K3578" s="3"/>
      <c r="L3578" s="3"/>
      <c r="M3578" s="13"/>
      <c r="N3578" s="3"/>
      <c r="O3578" s="3"/>
      <c r="P3578" s="166"/>
      <c r="Q3578" s="166"/>
      <c r="R3578" s="173"/>
      <c r="S3578" s="167"/>
      <c r="T3578" s="167"/>
      <c r="U3578" s="167"/>
      <c r="V3578" s="173"/>
    </row>
    <row r="3579" spans="1:22" ht="33.75" customHeight="1">
      <c r="A3579" s="15"/>
      <c r="B3579" s="7"/>
      <c r="C3579" s="4"/>
      <c r="D3579" s="5"/>
      <c r="E3579" s="176" t="str">
        <f t="shared" si="146"/>
        <v/>
      </c>
      <c r="F3579" s="181"/>
      <c r="G3579" s="181"/>
      <c r="H3579" s="6"/>
      <c r="I3579" s="2"/>
      <c r="J3579" s="3"/>
      <c r="K3579" s="3"/>
      <c r="L3579" s="3"/>
      <c r="M3579" s="13"/>
      <c r="N3579" s="3"/>
      <c r="O3579" s="3"/>
      <c r="P3579" s="166"/>
      <c r="Q3579" s="166"/>
      <c r="R3579" s="173"/>
      <c r="S3579" s="167"/>
      <c r="T3579" s="167"/>
      <c r="U3579" s="167"/>
      <c r="V3579" s="173"/>
    </row>
    <row r="3580" spans="1:22" ht="33.75" customHeight="1">
      <c r="A3580" s="15"/>
      <c r="B3580" s="7"/>
      <c r="C3580" s="4"/>
      <c r="D3580" s="5"/>
      <c r="E3580" s="176" t="str">
        <f t="shared" si="146"/>
        <v/>
      </c>
      <c r="F3580" s="181"/>
      <c r="G3580" s="181"/>
      <c r="H3580" s="6"/>
      <c r="I3580" s="2"/>
      <c r="J3580" s="3"/>
      <c r="K3580" s="3"/>
      <c r="L3580" s="3"/>
      <c r="M3580" s="13"/>
      <c r="N3580" s="3"/>
      <c r="O3580" s="3"/>
      <c r="P3580" s="166"/>
      <c r="Q3580" s="166"/>
      <c r="R3580" s="173"/>
      <c r="S3580" s="167"/>
      <c r="T3580" s="167"/>
      <c r="U3580" s="167"/>
      <c r="V3580" s="173"/>
    </row>
    <row r="3581" spans="1:22" ht="33.75" customHeight="1">
      <c r="A3581" s="15"/>
      <c r="B3581" s="7"/>
      <c r="C3581" s="4"/>
      <c r="D3581" s="5"/>
      <c r="E3581" s="176" t="str">
        <f t="shared" si="146"/>
        <v/>
      </c>
      <c r="F3581" s="181"/>
      <c r="G3581" s="181"/>
      <c r="H3581" s="6"/>
      <c r="I3581" s="2"/>
      <c r="J3581" s="3"/>
      <c r="K3581" s="3"/>
      <c r="L3581" s="3"/>
      <c r="M3581" s="13"/>
      <c r="N3581" s="3"/>
      <c r="O3581" s="3"/>
      <c r="P3581" s="166"/>
      <c r="Q3581" s="166"/>
      <c r="R3581" s="173"/>
      <c r="S3581" s="167"/>
      <c r="T3581" s="167"/>
      <c r="U3581" s="167"/>
      <c r="V3581" s="173"/>
    </row>
    <row r="3582" spans="1:22" ht="33.75" customHeight="1">
      <c r="A3582" s="15"/>
      <c r="B3582" s="7"/>
      <c r="C3582" s="4"/>
      <c r="D3582" s="5"/>
      <c r="E3582" s="176" t="str">
        <f t="shared" si="146"/>
        <v/>
      </c>
      <c r="F3582" s="181"/>
      <c r="G3582" s="181"/>
      <c r="H3582" s="6"/>
      <c r="I3582" s="2"/>
      <c r="J3582" s="3"/>
      <c r="K3582" s="3"/>
      <c r="L3582" s="3"/>
      <c r="M3582" s="13"/>
      <c r="N3582" s="3"/>
      <c r="O3582" s="3"/>
      <c r="P3582" s="166"/>
      <c r="Q3582" s="166"/>
      <c r="R3582" s="173"/>
      <c r="S3582" s="167"/>
      <c r="T3582" s="167"/>
      <c r="U3582" s="167"/>
      <c r="V3582" s="173"/>
    </row>
    <row r="3583" spans="1:22" ht="33.75" customHeight="1">
      <c r="A3583" s="15"/>
      <c r="B3583" s="7"/>
      <c r="C3583" s="4"/>
      <c r="D3583" s="5"/>
      <c r="E3583" s="176" t="str">
        <f t="shared" si="146"/>
        <v/>
      </c>
      <c r="F3583" s="181"/>
      <c r="G3583" s="181"/>
      <c r="H3583" s="6"/>
      <c r="I3583" s="2"/>
      <c r="J3583" s="3"/>
      <c r="K3583" s="3"/>
      <c r="L3583" s="3"/>
      <c r="M3583" s="13"/>
      <c r="N3583" s="3"/>
      <c r="O3583" s="3"/>
      <c r="P3583" s="166"/>
      <c r="Q3583" s="166"/>
      <c r="R3583" s="173"/>
      <c r="S3583" s="167"/>
      <c r="T3583" s="167"/>
      <c r="U3583" s="167"/>
      <c r="V3583" s="173"/>
    </row>
    <row r="3584" spans="1:22" ht="33.75" customHeight="1">
      <c r="A3584" s="15"/>
      <c r="B3584" s="7"/>
      <c r="C3584" s="4"/>
      <c r="D3584" s="5"/>
      <c r="E3584" s="176" t="str">
        <f t="shared" si="146"/>
        <v/>
      </c>
      <c r="F3584" s="181"/>
      <c r="G3584" s="181"/>
      <c r="H3584" s="6"/>
      <c r="I3584" s="2"/>
      <c r="J3584" s="3"/>
      <c r="K3584" s="3"/>
      <c r="L3584" s="3"/>
      <c r="M3584" s="13"/>
      <c r="N3584" s="3"/>
      <c r="O3584" s="3"/>
      <c r="P3584" s="166"/>
      <c r="Q3584" s="166"/>
      <c r="R3584" s="173"/>
      <c r="S3584" s="167"/>
      <c r="T3584" s="167"/>
      <c r="U3584" s="167"/>
      <c r="V3584" s="173"/>
    </row>
    <row r="3585" spans="1:22" ht="33.75" customHeight="1">
      <c r="A3585" s="15"/>
      <c r="B3585" s="7"/>
      <c r="C3585" s="4"/>
      <c r="D3585" s="5"/>
      <c r="E3585" s="176" t="str">
        <f t="shared" si="146"/>
        <v/>
      </c>
      <c r="F3585" s="181"/>
      <c r="G3585" s="181"/>
      <c r="H3585" s="6"/>
      <c r="I3585" s="2"/>
      <c r="J3585" s="3"/>
      <c r="K3585" s="3"/>
      <c r="L3585" s="3"/>
      <c r="M3585" s="13"/>
      <c r="N3585" s="3"/>
      <c r="O3585" s="3"/>
      <c r="P3585" s="166"/>
      <c r="Q3585" s="166"/>
      <c r="R3585" s="173"/>
      <c r="S3585" s="167"/>
      <c r="T3585" s="167"/>
      <c r="U3585" s="167"/>
      <c r="V3585" s="173"/>
    </row>
    <row r="3586" spans="1:22" ht="33.75" customHeight="1">
      <c r="A3586" s="15"/>
      <c r="B3586" s="7"/>
      <c r="C3586" s="4"/>
      <c r="D3586" s="5"/>
      <c r="E3586" s="176" t="str">
        <f t="shared" si="146"/>
        <v/>
      </c>
      <c r="F3586" s="181"/>
      <c r="G3586" s="181"/>
      <c r="H3586" s="6"/>
      <c r="I3586" s="2"/>
      <c r="J3586" s="3"/>
      <c r="K3586" s="3"/>
      <c r="L3586" s="3"/>
      <c r="M3586" s="13"/>
      <c r="N3586" s="3"/>
      <c r="O3586" s="3"/>
      <c r="P3586" s="166"/>
      <c r="Q3586" s="166"/>
      <c r="R3586" s="173"/>
      <c r="S3586" s="167"/>
      <c r="T3586" s="167"/>
      <c r="U3586" s="167"/>
      <c r="V3586" s="173"/>
    </row>
    <row r="3587" spans="1:22" ht="33.75" customHeight="1">
      <c r="A3587" s="15"/>
      <c r="B3587" s="7"/>
      <c r="C3587" s="4"/>
      <c r="D3587" s="5"/>
      <c r="E3587" s="176" t="str">
        <f t="shared" si="146"/>
        <v/>
      </c>
      <c r="F3587" s="181"/>
      <c r="G3587" s="181"/>
      <c r="H3587" s="6"/>
      <c r="I3587" s="2"/>
      <c r="J3587" s="3"/>
      <c r="K3587" s="3"/>
      <c r="L3587" s="3"/>
      <c r="M3587" s="13"/>
      <c r="N3587" s="3"/>
      <c r="O3587" s="3"/>
      <c r="P3587" s="166"/>
      <c r="Q3587" s="166"/>
      <c r="R3587" s="173"/>
      <c r="S3587" s="167"/>
      <c r="T3587" s="167"/>
      <c r="U3587" s="167"/>
      <c r="V3587" s="173"/>
    </row>
    <row r="3588" spans="1:22" ht="33.75" customHeight="1">
      <c r="A3588" s="15"/>
      <c r="B3588" s="7"/>
      <c r="C3588" s="4"/>
      <c r="D3588" s="5"/>
      <c r="E3588" s="176" t="str">
        <f t="shared" si="146"/>
        <v/>
      </c>
      <c r="F3588" s="181"/>
      <c r="G3588" s="181"/>
      <c r="H3588" s="6"/>
      <c r="I3588" s="2"/>
      <c r="J3588" s="3"/>
      <c r="K3588" s="3"/>
      <c r="L3588" s="3"/>
      <c r="M3588" s="13"/>
      <c r="N3588" s="3"/>
      <c r="O3588" s="3"/>
      <c r="P3588" s="166"/>
      <c r="Q3588" s="166"/>
      <c r="R3588" s="173"/>
      <c r="S3588" s="167"/>
      <c r="T3588" s="167"/>
      <c r="U3588" s="167"/>
      <c r="V3588" s="173"/>
    </row>
    <row r="3589" spans="1:22" ht="33.75" customHeight="1">
      <c r="A3589" s="15"/>
      <c r="B3589" s="7"/>
      <c r="C3589" s="4"/>
      <c r="D3589" s="5"/>
      <c r="E3589" s="176" t="str">
        <f t="shared" si="146"/>
        <v/>
      </c>
      <c r="F3589" s="181"/>
      <c r="G3589" s="181"/>
      <c r="H3589" s="6"/>
      <c r="I3589" s="2"/>
      <c r="J3589" s="3"/>
      <c r="K3589" s="3"/>
      <c r="L3589" s="3"/>
      <c r="M3589" s="13"/>
      <c r="N3589" s="3"/>
      <c r="O3589" s="3"/>
      <c r="P3589" s="166"/>
      <c r="Q3589" s="166"/>
      <c r="R3589" s="173"/>
      <c r="S3589" s="167"/>
      <c r="T3589" s="167"/>
      <c r="U3589" s="167"/>
      <c r="V3589" s="173"/>
    </row>
    <row r="3590" spans="1:22" ht="33.75" customHeight="1">
      <c r="A3590" s="15"/>
      <c r="B3590" s="7"/>
      <c r="C3590" s="4"/>
      <c r="D3590" s="5"/>
      <c r="E3590" s="176" t="str">
        <f t="shared" si="146"/>
        <v/>
      </c>
      <c r="F3590" s="181"/>
      <c r="G3590" s="181"/>
      <c r="H3590" s="6"/>
      <c r="I3590" s="2"/>
      <c r="J3590" s="3"/>
      <c r="K3590" s="3"/>
      <c r="L3590" s="3"/>
      <c r="M3590" s="13"/>
      <c r="N3590" s="3"/>
      <c r="O3590" s="3"/>
      <c r="P3590" s="166"/>
      <c r="Q3590" s="166"/>
      <c r="R3590" s="173"/>
      <c r="S3590" s="167"/>
      <c r="T3590" s="167"/>
      <c r="U3590" s="167"/>
      <c r="V3590" s="173"/>
    </row>
    <row r="3591" spans="1:22" ht="33.75" customHeight="1">
      <c r="A3591" s="15"/>
      <c r="B3591" s="7"/>
      <c r="C3591" s="4"/>
      <c r="D3591" s="5"/>
      <c r="E3591" s="176" t="str">
        <f t="shared" si="146"/>
        <v/>
      </c>
      <c r="F3591" s="181"/>
      <c r="G3591" s="181"/>
      <c r="H3591" s="6"/>
      <c r="I3591" s="2"/>
      <c r="J3591" s="3"/>
      <c r="K3591" s="3"/>
      <c r="L3591" s="3"/>
      <c r="M3591" s="13"/>
      <c r="N3591" s="3"/>
      <c r="O3591" s="3"/>
      <c r="P3591" s="166"/>
      <c r="Q3591" s="166"/>
      <c r="R3591" s="173"/>
      <c r="S3591" s="167"/>
      <c r="T3591" s="167"/>
      <c r="U3591" s="167"/>
      <c r="V3591" s="173"/>
    </row>
    <row r="3592" spans="1:22" ht="33.75" customHeight="1">
      <c r="A3592" s="15"/>
      <c r="B3592" s="7"/>
      <c r="C3592" s="4"/>
      <c r="D3592" s="5"/>
      <c r="E3592" s="176" t="str">
        <f t="shared" si="146"/>
        <v/>
      </c>
      <c r="F3592" s="181"/>
      <c r="G3592" s="181"/>
      <c r="H3592" s="6"/>
      <c r="I3592" s="2"/>
      <c r="J3592" s="3"/>
      <c r="K3592" s="3"/>
      <c r="L3592" s="3"/>
      <c r="M3592" s="13"/>
      <c r="N3592" s="3"/>
      <c r="O3592" s="3"/>
      <c r="P3592" s="166"/>
      <c r="Q3592" s="166"/>
      <c r="R3592" s="173"/>
      <c r="S3592" s="167"/>
      <c r="T3592" s="167"/>
      <c r="U3592" s="167"/>
      <c r="V3592" s="173"/>
    </row>
    <row r="3593" spans="1:22" ht="33.75" customHeight="1">
      <c r="A3593" s="15"/>
      <c r="B3593" s="7"/>
      <c r="C3593" s="4"/>
      <c r="D3593" s="5"/>
      <c r="E3593" s="176" t="str">
        <f t="shared" si="146"/>
        <v/>
      </c>
      <c r="F3593" s="181"/>
      <c r="G3593" s="181"/>
      <c r="H3593" s="6"/>
      <c r="I3593" s="2"/>
      <c r="J3593" s="3"/>
      <c r="K3593" s="3"/>
      <c r="L3593" s="3"/>
      <c r="M3593" s="13"/>
      <c r="N3593" s="3"/>
      <c r="O3593" s="3"/>
      <c r="P3593" s="166"/>
      <c r="Q3593" s="166"/>
      <c r="R3593" s="173"/>
      <c r="S3593" s="167"/>
      <c r="T3593" s="167"/>
      <c r="U3593" s="167"/>
      <c r="V3593" s="173"/>
    </row>
    <row r="3594" spans="1:22" ht="33.75" customHeight="1">
      <c r="A3594" s="15"/>
      <c r="B3594" s="7"/>
      <c r="C3594" s="4"/>
      <c r="D3594" s="5"/>
      <c r="E3594" s="176" t="str">
        <f t="shared" si="146"/>
        <v/>
      </c>
      <c r="F3594" s="181"/>
      <c r="G3594" s="181"/>
      <c r="H3594" s="6"/>
      <c r="I3594" s="2"/>
      <c r="J3594" s="3"/>
      <c r="K3594" s="3"/>
      <c r="L3594" s="3"/>
      <c r="M3594" s="13"/>
      <c r="N3594" s="3"/>
      <c r="O3594" s="3"/>
      <c r="P3594" s="166"/>
      <c r="Q3594" s="166"/>
      <c r="R3594" s="173"/>
      <c r="S3594" s="167"/>
      <c r="T3594" s="167"/>
      <c r="U3594" s="167"/>
      <c r="V3594" s="173"/>
    </row>
    <row r="3595" spans="1:22" ht="33.75" customHeight="1">
      <c r="A3595" s="15"/>
      <c r="B3595" s="7"/>
      <c r="C3595" s="4"/>
      <c r="D3595" s="5"/>
      <c r="E3595" s="176" t="str">
        <f t="shared" si="146"/>
        <v/>
      </c>
      <c r="F3595" s="181"/>
      <c r="G3595" s="181"/>
      <c r="H3595" s="6"/>
      <c r="I3595" s="2"/>
      <c r="J3595" s="3"/>
      <c r="K3595" s="3"/>
      <c r="L3595" s="3"/>
      <c r="M3595" s="13"/>
      <c r="N3595" s="3"/>
      <c r="O3595" s="3"/>
      <c r="P3595" s="166"/>
      <c r="Q3595" s="166"/>
      <c r="R3595" s="173"/>
      <c r="S3595" s="167"/>
      <c r="T3595" s="167"/>
      <c r="U3595" s="167"/>
      <c r="V3595" s="173"/>
    </row>
    <row r="3596" spans="1:22" ht="33.75" customHeight="1">
      <c r="A3596" s="15"/>
      <c r="B3596" s="7"/>
      <c r="C3596" s="4"/>
      <c r="D3596" s="5"/>
      <c r="E3596" s="176" t="str">
        <f t="shared" si="146"/>
        <v/>
      </c>
      <c r="F3596" s="181"/>
      <c r="G3596" s="181"/>
      <c r="H3596" s="6"/>
      <c r="I3596" s="2"/>
      <c r="J3596" s="3"/>
      <c r="K3596" s="3"/>
      <c r="L3596" s="3"/>
      <c r="M3596" s="13"/>
      <c r="N3596" s="3"/>
      <c r="O3596" s="3"/>
      <c r="P3596" s="166"/>
      <c r="Q3596" s="166"/>
      <c r="R3596" s="173"/>
      <c r="S3596" s="167"/>
      <c r="T3596" s="167"/>
      <c r="U3596" s="167"/>
      <c r="V3596" s="173"/>
    </row>
    <row r="3597" spans="1:22" ht="33.75" customHeight="1">
      <c r="A3597" s="15"/>
      <c r="B3597" s="7"/>
      <c r="C3597" s="4"/>
      <c r="D3597" s="5"/>
      <c r="E3597" s="176" t="str">
        <f t="shared" si="146"/>
        <v/>
      </c>
      <c r="F3597" s="181"/>
      <c r="G3597" s="181"/>
      <c r="H3597" s="6"/>
      <c r="I3597" s="2"/>
      <c r="J3597" s="3"/>
      <c r="K3597" s="3"/>
      <c r="L3597" s="3"/>
      <c r="M3597" s="13"/>
      <c r="N3597" s="3"/>
      <c r="O3597" s="3"/>
      <c r="P3597" s="166"/>
      <c r="Q3597" s="166"/>
      <c r="R3597" s="173"/>
      <c r="S3597" s="167"/>
      <c r="T3597" s="167"/>
      <c r="U3597" s="167"/>
      <c r="V3597" s="173"/>
    </row>
    <row r="3598" spans="1:22" ht="33.75" customHeight="1">
      <c r="A3598" s="15"/>
      <c r="B3598" s="7"/>
      <c r="C3598" s="4"/>
      <c r="D3598" s="5"/>
      <c r="E3598" s="176" t="str">
        <f t="shared" si="146"/>
        <v/>
      </c>
      <c r="F3598" s="181"/>
      <c r="G3598" s="181"/>
      <c r="H3598" s="6"/>
      <c r="I3598" s="2"/>
      <c r="J3598" s="3"/>
      <c r="K3598" s="3"/>
      <c r="L3598" s="3"/>
      <c r="M3598" s="13"/>
      <c r="N3598" s="3"/>
      <c r="O3598" s="3"/>
      <c r="P3598" s="166"/>
      <c r="Q3598" s="166"/>
      <c r="R3598" s="173"/>
      <c r="S3598" s="167"/>
      <c r="T3598" s="167"/>
      <c r="U3598" s="167"/>
      <c r="V3598" s="173"/>
    </row>
    <row r="3599" spans="1:22" ht="33.75" customHeight="1">
      <c r="A3599" s="15"/>
      <c r="B3599" s="7"/>
      <c r="C3599" s="4"/>
      <c r="D3599" s="5"/>
      <c r="E3599" s="176" t="str">
        <f t="shared" si="146"/>
        <v/>
      </c>
      <c r="F3599" s="181"/>
      <c r="G3599" s="181"/>
      <c r="H3599" s="6"/>
      <c r="I3599" s="2"/>
      <c r="J3599" s="3"/>
      <c r="K3599" s="3"/>
      <c r="L3599" s="3"/>
      <c r="M3599" s="13"/>
      <c r="N3599" s="3"/>
      <c r="O3599" s="3"/>
      <c r="P3599" s="166"/>
      <c r="Q3599" s="166"/>
      <c r="R3599" s="173"/>
      <c r="S3599" s="167"/>
      <c r="T3599" s="167"/>
      <c r="U3599" s="167"/>
      <c r="V3599" s="173"/>
    </row>
    <row r="3600" spans="1:22" ht="33.75" customHeight="1">
      <c r="A3600" s="15"/>
      <c r="B3600" s="7"/>
      <c r="C3600" s="4"/>
      <c r="D3600" s="5"/>
      <c r="E3600" s="176" t="str">
        <f t="shared" si="146"/>
        <v/>
      </c>
      <c r="F3600" s="181"/>
      <c r="G3600" s="181"/>
      <c r="H3600" s="6"/>
      <c r="I3600" s="2"/>
      <c r="J3600" s="3"/>
      <c r="K3600" s="3"/>
      <c r="L3600" s="3"/>
      <c r="M3600" s="13"/>
      <c r="N3600" s="3"/>
      <c r="O3600" s="3"/>
      <c r="P3600" s="166"/>
      <c r="Q3600" s="166"/>
      <c r="R3600" s="173"/>
      <c r="S3600" s="167"/>
      <c r="T3600" s="167"/>
      <c r="U3600" s="167"/>
      <c r="V3600" s="173"/>
    </row>
    <row r="3601" spans="1:22" ht="33.75" customHeight="1">
      <c r="A3601" s="15"/>
      <c r="B3601" s="7"/>
      <c r="C3601" s="4"/>
      <c r="D3601" s="5"/>
      <c r="E3601" s="176" t="str">
        <f t="shared" si="146"/>
        <v/>
      </c>
      <c r="F3601" s="181"/>
      <c r="G3601" s="181"/>
      <c r="H3601" s="6"/>
      <c r="I3601" s="2"/>
      <c r="J3601" s="3"/>
      <c r="K3601" s="3"/>
      <c r="L3601" s="3"/>
      <c r="M3601" s="13"/>
      <c r="N3601" s="3"/>
      <c r="O3601" s="3"/>
      <c r="P3601" s="166"/>
      <c r="Q3601" s="166"/>
      <c r="R3601" s="173"/>
      <c r="S3601" s="167"/>
      <c r="T3601" s="167"/>
      <c r="U3601" s="167"/>
      <c r="V3601" s="173"/>
    </row>
    <row r="3602" spans="1:22" ht="33.75" customHeight="1">
      <c r="A3602" s="15"/>
      <c r="B3602" s="7"/>
      <c r="C3602" s="4"/>
      <c r="D3602" s="5"/>
      <c r="E3602" s="176" t="str">
        <f t="shared" si="146"/>
        <v/>
      </c>
      <c r="F3602" s="181"/>
      <c r="G3602" s="181"/>
      <c r="H3602" s="6"/>
      <c r="I3602" s="2"/>
      <c r="J3602" s="3"/>
      <c r="K3602" s="3"/>
      <c r="L3602" s="3"/>
      <c r="M3602" s="13"/>
      <c r="N3602" s="3"/>
      <c r="O3602" s="3"/>
      <c r="P3602" s="166"/>
      <c r="Q3602" s="166"/>
      <c r="R3602" s="173"/>
      <c r="S3602" s="167"/>
      <c r="T3602" s="167"/>
      <c r="U3602" s="167"/>
      <c r="V3602" s="173"/>
    </row>
    <row r="3603" spans="1:22" ht="33.75" customHeight="1">
      <c r="A3603" s="15"/>
      <c r="B3603" s="7"/>
      <c r="C3603" s="4"/>
      <c r="D3603" s="5"/>
      <c r="E3603" s="176" t="str">
        <f t="shared" si="146"/>
        <v/>
      </c>
      <c r="F3603" s="181"/>
      <c r="G3603" s="181"/>
      <c r="H3603" s="6"/>
      <c r="I3603" s="2"/>
      <c r="J3603" s="3"/>
      <c r="K3603" s="3"/>
      <c r="L3603" s="3"/>
      <c r="M3603" s="13"/>
      <c r="N3603" s="3"/>
      <c r="O3603" s="3"/>
      <c r="P3603" s="166"/>
      <c r="Q3603" s="166"/>
      <c r="R3603" s="173"/>
      <c r="S3603" s="167"/>
      <c r="T3603" s="167"/>
      <c r="U3603" s="167"/>
      <c r="V3603" s="173"/>
    </row>
    <row r="3604" spans="1:22" ht="33.75" customHeight="1">
      <c r="A3604" s="15"/>
      <c r="B3604" s="7"/>
      <c r="C3604" s="4"/>
      <c r="D3604" s="5"/>
      <c r="E3604" s="176" t="str">
        <f t="shared" si="146"/>
        <v/>
      </c>
      <c r="F3604" s="181"/>
      <c r="G3604" s="181"/>
      <c r="H3604" s="6"/>
      <c r="I3604" s="2"/>
      <c r="J3604" s="3"/>
      <c r="K3604" s="3"/>
      <c r="L3604" s="3"/>
      <c r="M3604" s="13"/>
      <c r="N3604" s="3"/>
      <c r="O3604" s="3"/>
      <c r="P3604" s="166"/>
      <c r="Q3604" s="166"/>
      <c r="R3604" s="173"/>
      <c r="S3604" s="167"/>
      <c r="T3604" s="167"/>
      <c r="U3604" s="167"/>
      <c r="V3604" s="173"/>
    </row>
    <row r="3605" spans="1:22" ht="33.75" customHeight="1">
      <c r="A3605" s="15"/>
      <c r="B3605" s="7"/>
      <c r="C3605" s="4"/>
      <c r="D3605" s="5"/>
      <c r="E3605" s="176" t="str">
        <f t="shared" si="146"/>
        <v/>
      </c>
      <c r="F3605" s="181"/>
      <c r="G3605" s="181"/>
      <c r="H3605" s="6"/>
      <c r="I3605" s="2"/>
      <c r="J3605" s="3"/>
      <c r="K3605" s="3"/>
      <c r="L3605" s="3"/>
      <c r="M3605" s="13"/>
      <c r="N3605" s="3"/>
      <c r="O3605" s="3"/>
      <c r="P3605" s="166"/>
      <c r="Q3605" s="166"/>
      <c r="R3605" s="173"/>
      <c r="S3605" s="167"/>
      <c r="T3605" s="167"/>
      <c r="U3605" s="167"/>
      <c r="V3605" s="173"/>
    </row>
    <row r="3606" spans="1:22" ht="33.75" customHeight="1">
      <c r="A3606" s="15"/>
      <c r="B3606" s="7"/>
      <c r="C3606" s="4"/>
      <c r="D3606" s="5"/>
      <c r="E3606" s="176" t="str">
        <f t="shared" si="146"/>
        <v/>
      </c>
      <c r="F3606" s="181"/>
      <c r="G3606" s="181"/>
      <c r="H3606" s="6"/>
      <c r="I3606" s="2"/>
      <c r="J3606" s="3"/>
      <c r="K3606" s="3"/>
      <c r="L3606" s="3"/>
      <c r="M3606" s="13"/>
      <c r="N3606" s="3"/>
      <c r="O3606" s="3"/>
      <c r="P3606" s="166"/>
      <c r="Q3606" s="166"/>
      <c r="R3606" s="173"/>
      <c r="S3606" s="167"/>
      <c r="T3606" s="167"/>
      <c r="U3606" s="167"/>
      <c r="V3606" s="173"/>
    </row>
    <row r="3607" spans="1:22" ht="33.75" customHeight="1">
      <c r="A3607" s="15"/>
      <c r="B3607" s="7"/>
      <c r="C3607" s="4"/>
      <c r="D3607" s="5"/>
      <c r="E3607" s="176" t="str">
        <f t="shared" si="146"/>
        <v/>
      </c>
      <c r="F3607" s="181"/>
      <c r="G3607" s="181"/>
      <c r="H3607" s="6"/>
      <c r="I3607" s="2"/>
      <c r="J3607" s="3"/>
      <c r="K3607" s="3"/>
      <c r="L3607" s="3"/>
      <c r="M3607" s="13"/>
      <c r="N3607" s="3"/>
      <c r="O3607" s="3"/>
      <c r="P3607" s="166"/>
      <c r="Q3607" s="166"/>
      <c r="R3607" s="173"/>
      <c r="S3607" s="167"/>
      <c r="T3607" s="167"/>
      <c r="U3607" s="167"/>
      <c r="V3607" s="173"/>
    </row>
    <row r="3608" spans="1:22" ht="33.75" customHeight="1">
      <c r="A3608" s="15"/>
      <c r="B3608" s="7"/>
      <c r="C3608" s="4"/>
      <c r="D3608" s="5"/>
      <c r="E3608" s="176" t="str">
        <f t="shared" si="146"/>
        <v/>
      </c>
      <c r="F3608" s="181"/>
      <c r="G3608" s="181"/>
      <c r="H3608" s="6"/>
      <c r="I3608" s="2"/>
      <c r="J3608" s="3"/>
      <c r="K3608" s="3"/>
      <c r="L3608" s="3"/>
      <c r="M3608" s="13"/>
      <c r="N3608" s="3"/>
      <c r="O3608" s="3"/>
      <c r="P3608" s="166"/>
      <c r="Q3608" s="166"/>
      <c r="R3608" s="173"/>
      <c r="S3608" s="167"/>
      <c r="T3608" s="167"/>
      <c r="U3608" s="167"/>
      <c r="V3608" s="173"/>
    </row>
    <row r="3609" spans="1:22" ht="33.75" customHeight="1">
      <c r="A3609" s="15"/>
      <c r="B3609" s="7"/>
      <c r="C3609" s="4"/>
      <c r="D3609" s="5"/>
      <c r="E3609" s="176" t="str">
        <f t="shared" si="146"/>
        <v/>
      </c>
      <c r="F3609" s="181"/>
      <c r="G3609" s="181"/>
      <c r="H3609" s="6"/>
      <c r="I3609" s="2"/>
      <c r="J3609" s="3"/>
      <c r="K3609" s="3"/>
      <c r="L3609" s="3"/>
      <c r="M3609" s="13"/>
      <c r="N3609" s="3"/>
      <c r="O3609" s="3"/>
      <c r="P3609" s="166"/>
      <c r="Q3609" s="166"/>
      <c r="R3609" s="173"/>
      <c r="S3609" s="167"/>
      <c r="T3609" s="167"/>
      <c r="U3609" s="167"/>
      <c r="V3609" s="173"/>
    </row>
    <row r="3610" spans="1:22" ht="33.75" customHeight="1">
      <c r="A3610" s="15"/>
      <c r="B3610" s="7"/>
      <c r="C3610" s="4"/>
      <c r="D3610" s="5"/>
      <c r="E3610" s="176" t="str">
        <f t="shared" si="146"/>
        <v/>
      </c>
      <c r="F3610" s="181"/>
      <c r="G3610" s="181"/>
      <c r="H3610" s="6"/>
      <c r="I3610" s="2"/>
      <c r="J3610" s="3"/>
      <c r="K3610" s="3"/>
      <c r="L3610" s="3"/>
      <c r="M3610" s="13"/>
      <c r="N3610" s="3"/>
      <c r="O3610" s="3"/>
      <c r="P3610" s="166"/>
      <c r="Q3610" s="166"/>
      <c r="R3610" s="173"/>
      <c r="S3610" s="167"/>
      <c r="T3610" s="167"/>
      <c r="U3610" s="167"/>
      <c r="V3610" s="173"/>
    </row>
    <row r="3611" spans="1:22" ht="33.75" customHeight="1">
      <c r="A3611" s="15"/>
      <c r="B3611" s="7"/>
      <c r="C3611" s="4"/>
      <c r="D3611" s="5"/>
      <c r="E3611" s="176" t="str">
        <f t="shared" si="146"/>
        <v/>
      </c>
      <c r="F3611" s="181"/>
      <c r="G3611" s="181"/>
      <c r="H3611" s="6"/>
      <c r="I3611" s="2"/>
      <c r="J3611" s="3"/>
      <c r="K3611" s="3"/>
      <c r="L3611" s="3"/>
      <c r="M3611" s="13"/>
      <c r="N3611" s="3"/>
      <c r="O3611" s="3"/>
      <c r="P3611" s="166"/>
      <c r="Q3611" s="166"/>
      <c r="R3611" s="173"/>
      <c r="S3611" s="167"/>
      <c r="T3611" s="167"/>
      <c r="U3611" s="167"/>
      <c r="V3611" s="173"/>
    </row>
    <row r="3612" spans="1:22" ht="33.75" customHeight="1">
      <c r="A3612" s="15"/>
      <c r="B3612" s="7"/>
      <c r="C3612" s="4"/>
      <c r="D3612" s="5"/>
      <c r="E3612" s="176" t="str">
        <f t="shared" si="146"/>
        <v/>
      </c>
      <c r="F3612" s="181"/>
      <c r="G3612" s="181"/>
      <c r="H3612" s="6"/>
      <c r="I3612" s="2"/>
      <c r="J3612" s="3"/>
      <c r="K3612" s="3"/>
      <c r="L3612" s="3"/>
      <c r="M3612" s="13"/>
      <c r="N3612" s="3"/>
      <c r="O3612" s="3"/>
      <c r="P3612" s="166"/>
      <c r="Q3612" s="166"/>
      <c r="R3612" s="173"/>
      <c r="S3612" s="167"/>
      <c r="T3612" s="167"/>
      <c r="U3612" s="167"/>
      <c r="V3612" s="173"/>
    </row>
    <row r="3613" spans="1:22" ht="33.75" customHeight="1">
      <c r="A3613" s="15"/>
      <c r="B3613" s="7"/>
      <c r="C3613" s="4"/>
      <c r="D3613" s="5"/>
      <c r="E3613" s="176" t="str">
        <f t="shared" si="146"/>
        <v/>
      </c>
      <c r="F3613" s="181"/>
      <c r="G3613" s="181"/>
      <c r="H3613" s="6"/>
      <c r="I3613" s="2"/>
      <c r="J3613" s="3"/>
      <c r="K3613" s="3"/>
      <c r="L3613" s="3"/>
      <c r="M3613" s="13"/>
      <c r="N3613" s="3"/>
      <c r="O3613" s="3"/>
      <c r="P3613" s="166"/>
      <c r="Q3613" s="166"/>
      <c r="R3613" s="173"/>
      <c r="S3613" s="167"/>
      <c r="T3613" s="167"/>
      <c r="U3613" s="167"/>
      <c r="V3613" s="173"/>
    </row>
    <row r="3614" spans="1:22" ht="33.75" customHeight="1">
      <c r="A3614" s="15"/>
      <c r="B3614" s="7"/>
      <c r="C3614" s="4"/>
      <c r="D3614" s="5"/>
      <c r="E3614" s="176" t="str">
        <f t="shared" si="146"/>
        <v/>
      </c>
      <c r="F3614" s="181"/>
      <c r="G3614" s="181"/>
      <c r="H3614" s="6"/>
      <c r="I3614" s="2"/>
      <c r="J3614" s="3"/>
      <c r="K3614" s="3"/>
      <c r="L3614" s="3"/>
      <c r="M3614" s="13"/>
      <c r="N3614" s="3"/>
      <c r="O3614" s="3"/>
      <c r="P3614" s="166"/>
      <c r="Q3614" s="166"/>
      <c r="R3614" s="173"/>
      <c r="S3614" s="167"/>
      <c r="T3614" s="167"/>
      <c r="U3614" s="167"/>
      <c r="V3614" s="173"/>
    </row>
    <row r="3615" spans="1:22" ht="33.75" customHeight="1">
      <c r="A3615" s="15"/>
      <c r="B3615" s="7"/>
      <c r="C3615" s="4"/>
      <c r="D3615" s="5"/>
      <c r="E3615" s="176" t="str">
        <f t="shared" si="146"/>
        <v/>
      </c>
      <c r="F3615" s="181"/>
      <c r="G3615" s="181"/>
      <c r="H3615" s="6"/>
      <c r="I3615" s="2"/>
      <c r="J3615" s="3"/>
      <c r="K3615" s="3"/>
      <c r="L3615" s="3"/>
      <c r="M3615" s="13"/>
      <c r="N3615" s="3"/>
      <c r="O3615" s="3"/>
      <c r="P3615" s="166"/>
      <c r="Q3615" s="166"/>
      <c r="R3615" s="173"/>
      <c r="S3615" s="167"/>
      <c r="T3615" s="167"/>
      <c r="U3615" s="167"/>
      <c r="V3615" s="173"/>
    </row>
    <row r="3616" spans="1:22" ht="33.75" customHeight="1">
      <c r="A3616" s="15"/>
      <c r="B3616" s="7"/>
      <c r="C3616" s="4"/>
      <c r="D3616" s="5"/>
      <c r="E3616" s="176" t="str">
        <f t="shared" si="146"/>
        <v/>
      </c>
      <c r="F3616" s="181"/>
      <c r="G3616" s="181"/>
      <c r="H3616" s="6"/>
      <c r="I3616" s="2"/>
      <c r="J3616" s="3"/>
      <c r="K3616" s="3"/>
      <c r="L3616" s="3"/>
      <c r="M3616" s="13"/>
      <c r="N3616" s="3"/>
      <c r="O3616" s="3"/>
      <c r="P3616" s="166"/>
      <c r="Q3616" s="166"/>
      <c r="R3616" s="173"/>
      <c r="S3616" s="167"/>
      <c r="T3616" s="167"/>
      <c r="U3616" s="167"/>
      <c r="V3616" s="173"/>
    </row>
    <row r="3617" spans="1:22" ht="33.75" customHeight="1">
      <c r="A3617" s="15"/>
      <c r="B3617" s="7"/>
      <c r="C3617" s="4"/>
      <c r="D3617" s="5"/>
      <c r="E3617" s="176" t="str">
        <f t="shared" si="146"/>
        <v/>
      </c>
      <c r="F3617" s="181"/>
      <c r="G3617" s="181"/>
      <c r="H3617" s="6"/>
      <c r="I3617" s="2"/>
      <c r="J3617" s="3"/>
      <c r="K3617" s="3"/>
      <c r="L3617" s="3"/>
      <c r="M3617" s="13"/>
      <c r="N3617" s="3"/>
      <c r="O3617" s="3"/>
      <c r="P3617" s="166"/>
      <c r="Q3617" s="166"/>
      <c r="R3617" s="173"/>
      <c r="S3617" s="167"/>
      <c r="T3617" s="167"/>
      <c r="U3617" s="167"/>
      <c r="V3617" s="173"/>
    </row>
    <row r="3618" spans="1:22" ht="33.75" customHeight="1">
      <c r="A3618" s="15"/>
      <c r="B3618" s="7"/>
      <c r="C3618" s="4"/>
      <c r="D3618" s="5"/>
      <c r="E3618" s="176" t="str">
        <f t="shared" si="146"/>
        <v/>
      </c>
      <c r="F3618" s="181"/>
      <c r="G3618" s="181"/>
      <c r="H3618" s="6"/>
      <c r="I3618" s="2"/>
      <c r="J3618" s="3"/>
      <c r="K3618" s="3"/>
      <c r="L3618" s="3"/>
      <c r="M3618" s="13"/>
      <c r="N3618" s="3"/>
      <c r="O3618" s="3"/>
      <c r="P3618" s="166"/>
      <c r="Q3618" s="166"/>
      <c r="R3618" s="173"/>
      <c r="S3618" s="167"/>
      <c r="T3618" s="167"/>
      <c r="U3618" s="167"/>
      <c r="V3618" s="173"/>
    </row>
    <row r="3619" spans="1:22" ht="33.75" customHeight="1">
      <c r="A3619" s="15"/>
      <c r="B3619" s="7"/>
      <c r="C3619" s="4"/>
      <c r="D3619" s="5"/>
      <c r="E3619" s="176" t="str">
        <f t="shared" si="146"/>
        <v/>
      </c>
      <c r="F3619" s="181"/>
      <c r="G3619" s="181"/>
      <c r="H3619" s="6"/>
      <c r="I3619" s="2"/>
      <c r="J3619" s="3"/>
      <c r="K3619" s="3"/>
      <c r="L3619" s="3"/>
      <c r="M3619" s="13"/>
      <c r="N3619" s="3"/>
      <c r="O3619" s="3"/>
      <c r="P3619" s="166"/>
      <c r="Q3619" s="166"/>
      <c r="R3619" s="173"/>
      <c r="S3619" s="167"/>
      <c r="T3619" s="167"/>
      <c r="U3619" s="167"/>
      <c r="V3619" s="173"/>
    </row>
    <row r="3620" spans="1:22" ht="33.75" customHeight="1">
      <c r="A3620" s="15"/>
      <c r="B3620" s="7"/>
      <c r="C3620" s="4"/>
      <c r="D3620" s="5"/>
      <c r="E3620" s="176" t="str">
        <f t="shared" si="146"/>
        <v/>
      </c>
      <c r="F3620" s="181"/>
      <c r="G3620" s="181"/>
      <c r="H3620" s="6"/>
      <c r="I3620" s="2"/>
      <c r="J3620" s="3"/>
      <c r="K3620" s="3"/>
      <c r="L3620" s="3"/>
      <c r="M3620" s="13"/>
      <c r="N3620" s="3"/>
      <c r="O3620" s="3"/>
      <c r="P3620" s="166"/>
      <c r="Q3620" s="166"/>
      <c r="R3620" s="173"/>
      <c r="S3620" s="167"/>
      <c r="T3620" s="167"/>
      <c r="U3620" s="167"/>
      <c r="V3620" s="173"/>
    </row>
    <row r="3621" spans="1:22" ht="33.75" customHeight="1">
      <c r="A3621" s="15"/>
      <c r="B3621" s="7"/>
      <c r="C3621" s="4"/>
      <c r="D3621" s="5"/>
      <c r="E3621" s="176" t="str">
        <f t="shared" si="146"/>
        <v/>
      </c>
      <c r="F3621" s="181"/>
      <c r="G3621" s="181"/>
      <c r="H3621" s="6"/>
      <c r="I3621" s="2"/>
      <c r="J3621" s="3"/>
      <c r="K3621" s="3"/>
      <c r="L3621" s="3"/>
      <c r="M3621" s="13"/>
      <c r="N3621" s="3"/>
      <c r="O3621" s="3"/>
      <c r="P3621" s="166"/>
      <c r="Q3621" s="166"/>
      <c r="R3621" s="173"/>
      <c r="S3621" s="167"/>
      <c r="T3621" s="167"/>
      <c r="U3621" s="167"/>
      <c r="V3621" s="173"/>
    </row>
    <row r="3622" spans="1:22" ht="33.75" customHeight="1">
      <c r="A3622" s="15"/>
      <c r="B3622" s="7"/>
      <c r="C3622" s="4"/>
      <c r="D3622" s="5"/>
      <c r="E3622" s="176" t="str">
        <f t="shared" si="146"/>
        <v/>
      </c>
      <c r="F3622" s="181"/>
      <c r="G3622" s="181"/>
      <c r="H3622" s="6"/>
      <c r="I3622" s="2"/>
      <c r="J3622" s="3"/>
      <c r="K3622" s="3"/>
      <c r="L3622" s="3"/>
      <c r="M3622" s="13"/>
      <c r="N3622" s="3"/>
      <c r="O3622" s="3"/>
      <c r="P3622" s="166"/>
      <c r="Q3622" s="166"/>
      <c r="R3622" s="173"/>
      <c r="S3622" s="167"/>
      <c r="T3622" s="167"/>
      <c r="U3622" s="167"/>
      <c r="V3622" s="173"/>
    </row>
    <row r="3623" spans="1:22" ht="33.75" customHeight="1">
      <c r="A3623" s="15"/>
      <c r="B3623" s="7"/>
      <c r="C3623" s="4"/>
      <c r="D3623" s="5"/>
      <c r="E3623" s="176" t="str">
        <f t="shared" si="146"/>
        <v/>
      </c>
      <c r="F3623" s="181"/>
      <c r="G3623" s="181"/>
      <c r="H3623" s="6"/>
      <c r="I3623" s="2"/>
      <c r="J3623" s="3"/>
      <c r="K3623" s="3"/>
      <c r="L3623" s="3"/>
      <c r="M3623" s="13"/>
      <c r="N3623" s="3"/>
      <c r="O3623" s="3"/>
      <c r="P3623" s="166"/>
      <c r="Q3623" s="166"/>
      <c r="R3623" s="173"/>
      <c r="S3623" s="167"/>
      <c r="T3623" s="167"/>
      <c r="U3623" s="167"/>
      <c r="V3623" s="173"/>
    </row>
    <row r="3624" spans="1:22" ht="33.75" customHeight="1">
      <c r="A3624" s="15"/>
      <c r="B3624" s="7"/>
      <c r="C3624" s="4"/>
      <c r="D3624" s="5"/>
      <c r="E3624" s="176" t="str">
        <f t="shared" si="146"/>
        <v/>
      </c>
      <c r="F3624" s="181"/>
      <c r="G3624" s="181"/>
      <c r="H3624" s="6"/>
      <c r="I3624" s="2"/>
      <c r="J3624" s="3"/>
      <c r="K3624" s="3"/>
      <c r="L3624" s="3"/>
      <c r="M3624" s="13"/>
      <c r="N3624" s="3"/>
      <c r="O3624" s="3"/>
      <c r="P3624" s="166"/>
      <c r="Q3624" s="166"/>
      <c r="R3624" s="173"/>
      <c r="S3624" s="167"/>
      <c r="T3624" s="167"/>
      <c r="U3624" s="167"/>
      <c r="V3624" s="173"/>
    </row>
    <row r="3625" spans="1:22" ht="33.75" customHeight="1">
      <c r="A3625" s="15"/>
      <c r="B3625" s="7"/>
      <c r="C3625" s="4"/>
      <c r="D3625" s="5"/>
      <c r="E3625" s="176" t="str">
        <f t="shared" si="146"/>
        <v/>
      </c>
      <c r="F3625" s="181"/>
      <c r="G3625" s="181"/>
      <c r="H3625" s="6"/>
      <c r="I3625" s="2"/>
      <c r="J3625" s="3"/>
      <c r="K3625" s="3"/>
      <c r="L3625" s="3"/>
      <c r="M3625" s="13"/>
      <c r="N3625" s="3"/>
      <c r="O3625" s="3"/>
      <c r="P3625" s="166"/>
      <c r="Q3625" s="166"/>
      <c r="R3625" s="173"/>
      <c r="S3625" s="167"/>
      <c r="T3625" s="167"/>
      <c r="U3625" s="167"/>
      <c r="V3625" s="173"/>
    </row>
    <row r="3626" spans="1:22" ht="33.75" customHeight="1">
      <c r="A3626" s="15"/>
      <c r="B3626" s="7"/>
      <c r="C3626" s="4"/>
      <c r="D3626" s="5"/>
      <c r="E3626" s="176" t="str">
        <f t="shared" si="146"/>
        <v/>
      </c>
      <c r="F3626" s="181"/>
      <c r="G3626" s="181"/>
      <c r="H3626" s="6"/>
      <c r="I3626" s="2"/>
      <c r="J3626" s="3"/>
      <c r="K3626" s="3"/>
      <c r="L3626" s="3"/>
      <c r="M3626" s="13"/>
      <c r="N3626" s="3"/>
      <c r="O3626" s="3"/>
      <c r="P3626" s="166"/>
      <c r="Q3626" s="166"/>
      <c r="R3626" s="173"/>
      <c r="S3626" s="167"/>
      <c r="T3626" s="167"/>
      <c r="U3626" s="167"/>
      <c r="V3626" s="173"/>
    </row>
    <row r="3627" spans="1:22" ht="33.75" customHeight="1">
      <c r="A3627" s="15"/>
      <c r="B3627" s="7"/>
      <c r="C3627" s="4"/>
      <c r="D3627" s="5"/>
      <c r="E3627" s="176" t="str">
        <f t="shared" si="146"/>
        <v/>
      </c>
      <c r="F3627" s="181"/>
      <c r="G3627" s="181"/>
      <c r="H3627" s="6"/>
      <c r="I3627" s="2"/>
      <c r="J3627" s="3"/>
      <c r="K3627" s="3"/>
      <c r="L3627" s="3"/>
      <c r="M3627" s="13"/>
      <c r="N3627" s="3"/>
      <c r="O3627" s="3"/>
      <c r="P3627" s="166"/>
      <c r="Q3627" s="166"/>
      <c r="R3627" s="173"/>
      <c r="S3627" s="167"/>
      <c r="T3627" s="167"/>
      <c r="U3627" s="167"/>
      <c r="V3627" s="173"/>
    </row>
    <row r="3628" spans="1:22" ht="33.75" customHeight="1">
      <c r="A3628" s="15"/>
      <c r="B3628" s="7"/>
      <c r="C3628" s="4"/>
      <c r="D3628" s="5"/>
      <c r="E3628" s="176" t="str">
        <f t="shared" si="146"/>
        <v/>
      </c>
      <c r="F3628" s="181"/>
      <c r="G3628" s="181"/>
      <c r="H3628" s="6"/>
      <c r="I3628" s="2"/>
      <c r="J3628" s="3"/>
      <c r="K3628" s="3"/>
      <c r="L3628" s="3"/>
      <c r="M3628" s="13"/>
      <c r="N3628" s="3"/>
      <c r="O3628" s="3"/>
      <c r="P3628" s="166"/>
      <c r="Q3628" s="166"/>
      <c r="R3628" s="173"/>
      <c r="S3628" s="167"/>
      <c r="T3628" s="167"/>
      <c r="U3628" s="167"/>
      <c r="V3628" s="173"/>
    </row>
    <row r="3629" spans="1:22" ht="33.75" customHeight="1">
      <c r="A3629" s="15"/>
      <c r="B3629" s="7"/>
      <c r="C3629" s="4"/>
      <c r="D3629" s="5"/>
      <c r="E3629" s="176" t="str">
        <f t="shared" si="146"/>
        <v/>
      </c>
      <c r="F3629" s="181"/>
      <c r="G3629" s="181"/>
      <c r="H3629" s="6"/>
      <c r="I3629" s="2"/>
      <c r="J3629" s="3"/>
      <c r="K3629" s="3"/>
      <c r="L3629" s="3"/>
      <c r="M3629" s="13"/>
      <c r="N3629" s="3"/>
      <c r="O3629" s="3"/>
      <c r="P3629" s="166"/>
      <c r="Q3629" s="166"/>
      <c r="R3629" s="173"/>
      <c r="S3629" s="167"/>
      <c r="T3629" s="167"/>
      <c r="U3629" s="167"/>
      <c r="V3629" s="173"/>
    </row>
    <row r="3630" spans="1:22" ht="33.75" customHeight="1">
      <c r="A3630" s="15"/>
      <c r="B3630" s="7"/>
      <c r="C3630" s="4"/>
      <c r="D3630" s="5"/>
      <c r="E3630" s="176" t="str">
        <f t="shared" si="146"/>
        <v/>
      </c>
      <c r="F3630" s="181"/>
      <c r="G3630" s="181"/>
      <c r="H3630" s="6"/>
      <c r="I3630" s="2"/>
      <c r="J3630" s="3"/>
      <c r="K3630" s="3"/>
      <c r="L3630" s="3"/>
      <c r="M3630" s="13"/>
      <c r="N3630" s="3"/>
      <c r="O3630" s="3"/>
      <c r="P3630" s="166"/>
      <c r="Q3630" s="166"/>
      <c r="R3630" s="173"/>
      <c r="S3630" s="167"/>
      <c r="T3630" s="167"/>
      <c r="U3630" s="167"/>
      <c r="V3630" s="173"/>
    </row>
    <row r="3631" spans="1:22" ht="33.75" customHeight="1">
      <c r="A3631" s="15"/>
      <c r="B3631" s="7"/>
      <c r="C3631" s="4"/>
      <c r="D3631" s="5"/>
      <c r="E3631" s="176" t="str">
        <f t="shared" si="146"/>
        <v/>
      </c>
      <c r="F3631" s="181"/>
      <c r="G3631" s="181"/>
      <c r="H3631" s="6"/>
      <c r="I3631" s="2"/>
      <c r="J3631" s="3"/>
      <c r="K3631" s="3"/>
      <c r="L3631" s="3"/>
      <c r="M3631" s="13"/>
      <c r="N3631" s="3"/>
      <c r="O3631" s="3"/>
      <c r="P3631" s="166"/>
      <c r="Q3631" s="166"/>
      <c r="R3631" s="173"/>
      <c r="S3631" s="167"/>
      <c r="T3631" s="167"/>
      <c r="U3631" s="167"/>
      <c r="V3631" s="173"/>
    </row>
    <row r="3632" spans="1:22" ht="33.75" customHeight="1">
      <c r="A3632" s="15"/>
      <c r="B3632" s="7"/>
      <c r="C3632" s="4"/>
      <c r="D3632" s="5"/>
      <c r="E3632" s="176" t="str">
        <f t="shared" si="146"/>
        <v/>
      </c>
      <c r="F3632" s="181"/>
      <c r="G3632" s="181"/>
      <c r="H3632" s="6"/>
      <c r="I3632" s="2"/>
      <c r="J3632" s="3"/>
      <c r="K3632" s="3"/>
      <c r="L3632" s="3"/>
      <c r="M3632" s="13"/>
      <c r="N3632" s="3"/>
      <c r="O3632" s="3"/>
      <c r="P3632" s="166"/>
      <c r="Q3632" s="166"/>
      <c r="R3632" s="173"/>
      <c r="S3632" s="167"/>
      <c r="T3632" s="167"/>
      <c r="U3632" s="167"/>
      <c r="V3632" s="173"/>
    </row>
    <row r="3633" spans="1:22" ht="33.75" customHeight="1">
      <c r="A3633" s="15"/>
      <c r="B3633" s="7"/>
      <c r="C3633" s="4"/>
      <c r="D3633" s="5"/>
      <c r="E3633" s="176" t="str">
        <f t="shared" si="146"/>
        <v/>
      </c>
      <c r="F3633" s="181"/>
      <c r="G3633" s="181"/>
      <c r="H3633" s="6"/>
      <c r="I3633" s="2"/>
      <c r="J3633" s="3"/>
      <c r="K3633" s="3"/>
      <c r="L3633" s="3"/>
      <c r="M3633" s="13"/>
      <c r="N3633" s="3"/>
      <c r="O3633" s="3"/>
      <c r="P3633" s="166"/>
      <c r="Q3633" s="166"/>
      <c r="R3633" s="173"/>
      <c r="S3633" s="167"/>
      <c r="T3633" s="167"/>
      <c r="U3633" s="167"/>
      <c r="V3633" s="173"/>
    </row>
    <row r="3634" spans="1:22" ht="33.75" customHeight="1">
      <c r="A3634" s="15"/>
      <c r="B3634" s="7"/>
      <c r="C3634" s="4"/>
      <c r="D3634" s="5"/>
      <c r="E3634" s="176" t="str">
        <f t="shared" si="146"/>
        <v/>
      </c>
      <c r="F3634" s="181"/>
      <c r="G3634" s="181"/>
      <c r="H3634" s="6"/>
      <c r="I3634" s="2"/>
      <c r="J3634" s="3"/>
      <c r="K3634" s="3"/>
      <c r="L3634" s="3"/>
      <c r="M3634" s="13"/>
      <c r="N3634" s="3"/>
      <c r="O3634" s="3"/>
      <c r="P3634" s="166"/>
      <c r="Q3634" s="166"/>
      <c r="R3634" s="173"/>
      <c r="S3634" s="167"/>
      <c r="T3634" s="167"/>
      <c r="U3634" s="167"/>
      <c r="V3634" s="173"/>
    </row>
    <row r="3635" spans="1:22" ht="33.75" customHeight="1">
      <c r="A3635" s="15"/>
      <c r="B3635" s="7"/>
      <c r="C3635" s="4"/>
      <c r="D3635" s="5"/>
      <c r="E3635" s="176" t="str">
        <f t="shared" si="146"/>
        <v/>
      </c>
      <c r="F3635" s="181"/>
      <c r="G3635" s="181"/>
      <c r="H3635" s="6"/>
      <c r="I3635" s="2"/>
      <c r="J3635" s="3"/>
      <c r="K3635" s="3"/>
      <c r="L3635" s="3"/>
      <c r="M3635" s="13"/>
      <c r="N3635" s="3"/>
      <c r="O3635" s="3"/>
      <c r="P3635" s="166"/>
      <c r="Q3635" s="166"/>
      <c r="R3635" s="173"/>
      <c r="S3635" s="167"/>
      <c r="T3635" s="167"/>
      <c r="U3635" s="167"/>
      <c r="V3635" s="173"/>
    </row>
    <row r="3636" spans="1:22" ht="33.75" customHeight="1">
      <c r="A3636" s="15"/>
      <c r="B3636" s="7"/>
      <c r="C3636" s="4"/>
      <c r="D3636" s="5"/>
      <c r="E3636" s="176" t="str">
        <f t="shared" si="146"/>
        <v/>
      </c>
      <c r="F3636" s="181"/>
      <c r="G3636" s="181"/>
      <c r="H3636" s="6"/>
      <c r="I3636" s="2"/>
      <c r="J3636" s="3"/>
      <c r="K3636" s="3"/>
      <c r="L3636" s="3"/>
      <c r="M3636" s="13"/>
      <c r="N3636" s="3"/>
      <c r="O3636" s="3"/>
      <c r="P3636" s="166"/>
      <c r="Q3636" s="166"/>
      <c r="R3636" s="173"/>
      <c r="S3636" s="167"/>
      <c r="T3636" s="167"/>
      <c r="U3636" s="167"/>
      <c r="V3636" s="173"/>
    </row>
    <row r="3637" spans="1:22" ht="33.75" customHeight="1">
      <c r="A3637" s="15"/>
      <c r="B3637" s="7"/>
      <c r="C3637" s="4"/>
      <c r="D3637" s="5"/>
      <c r="E3637" s="176" t="str">
        <f t="shared" si="146"/>
        <v/>
      </c>
      <c r="F3637" s="181"/>
      <c r="G3637" s="181"/>
      <c r="H3637" s="6"/>
      <c r="I3637" s="2"/>
      <c r="J3637" s="3"/>
      <c r="K3637" s="3"/>
      <c r="L3637" s="3"/>
      <c r="M3637" s="13"/>
      <c r="N3637" s="3"/>
      <c r="O3637" s="3"/>
      <c r="P3637" s="166"/>
      <c r="Q3637" s="166"/>
      <c r="R3637" s="173"/>
      <c r="S3637" s="167"/>
      <c r="T3637" s="167"/>
      <c r="U3637" s="167"/>
      <c r="V3637" s="173"/>
    </row>
    <row r="3638" spans="1:22" ht="33.75" customHeight="1">
      <c r="A3638" s="15"/>
      <c r="B3638" s="7"/>
      <c r="C3638" s="4"/>
      <c r="D3638" s="5"/>
      <c r="E3638" s="176" t="str">
        <f t="shared" si="146"/>
        <v/>
      </c>
      <c r="F3638" s="181"/>
      <c r="G3638" s="181"/>
      <c r="H3638" s="6"/>
      <c r="I3638" s="2"/>
      <c r="J3638" s="3"/>
      <c r="K3638" s="3"/>
      <c r="L3638" s="3"/>
      <c r="M3638" s="13"/>
      <c r="N3638" s="3"/>
      <c r="O3638" s="3"/>
      <c r="P3638" s="166"/>
      <c r="Q3638" s="166"/>
      <c r="R3638" s="173"/>
      <c r="S3638" s="167"/>
      <c r="T3638" s="167"/>
      <c r="U3638" s="167"/>
      <c r="V3638" s="173"/>
    </row>
    <row r="3639" spans="1:22" ht="33.75" customHeight="1">
      <c r="A3639" s="15"/>
      <c r="B3639" s="7"/>
      <c r="C3639" s="4"/>
      <c r="D3639" s="5"/>
      <c r="E3639" s="176" t="str">
        <f t="shared" si="146"/>
        <v/>
      </c>
      <c r="F3639" s="181"/>
      <c r="G3639" s="181"/>
      <c r="H3639" s="6"/>
      <c r="I3639" s="2"/>
      <c r="J3639" s="3"/>
      <c r="K3639" s="3"/>
      <c r="L3639" s="3"/>
      <c r="M3639" s="13"/>
      <c r="N3639" s="3"/>
      <c r="O3639" s="3"/>
      <c r="P3639" s="166"/>
      <c r="Q3639" s="166"/>
      <c r="R3639" s="173"/>
      <c r="S3639" s="167"/>
      <c r="T3639" s="167"/>
      <c r="U3639" s="167"/>
      <c r="V3639" s="173"/>
    </row>
    <row r="3640" spans="1:22" ht="33.75" customHeight="1">
      <c r="A3640" s="15"/>
      <c r="B3640" s="7"/>
      <c r="C3640" s="4"/>
      <c r="D3640" s="5"/>
      <c r="E3640" s="176" t="str">
        <f t="shared" si="146"/>
        <v/>
      </c>
      <c r="F3640" s="181"/>
      <c r="G3640" s="181"/>
      <c r="H3640" s="6"/>
      <c r="I3640" s="2"/>
      <c r="J3640" s="3"/>
      <c r="K3640" s="3"/>
      <c r="L3640" s="3"/>
      <c r="M3640" s="13"/>
      <c r="N3640" s="3"/>
      <c r="O3640" s="3"/>
      <c r="P3640" s="166"/>
      <c r="Q3640" s="166"/>
      <c r="R3640" s="173"/>
      <c r="S3640" s="167"/>
      <c r="T3640" s="167"/>
      <c r="U3640" s="167"/>
      <c r="V3640" s="173"/>
    </row>
    <row r="3641" spans="1:22" ht="33.75" customHeight="1">
      <c r="A3641" s="15"/>
      <c r="B3641" s="7"/>
      <c r="C3641" s="4"/>
      <c r="D3641" s="5"/>
      <c r="E3641" s="176" t="str">
        <f t="shared" si="146"/>
        <v/>
      </c>
      <c r="F3641" s="181"/>
      <c r="G3641" s="181"/>
      <c r="H3641" s="6"/>
      <c r="I3641" s="2"/>
      <c r="J3641" s="3"/>
      <c r="K3641" s="3"/>
      <c r="L3641" s="3"/>
      <c r="M3641" s="13"/>
      <c r="N3641" s="3"/>
      <c r="O3641" s="3"/>
      <c r="P3641" s="166"/>
      <c r="Q3641" s="166"/>
      <c r="R3641" s="173"/>
      <c r="S3641" s="167"/>
      <c r="T3641" s="167"/>
      <c r="U3641" s="167"/>
      <c r="V3641" s="173"/>
    </row>
    <row r="3642" spans="1:22" ht="33.75" customHeight="1">
      <c r="A3642" s="15"/>
      <c r="B3642" s="7"/>
      <c r="C3642" s="4"/>
      <c r="D3642" s="5"/>
      <c r="E3642" s="176" t="str">
        <f t="shared" ref="E3642:E3705" si="147">TRIM(B3642)</f>
        <v/>
      </c>
      <c r="F3642" s="181"/>
      <c r="G3642" s="181"/>
      <c r="H3642" s="6"/>
      <c r="I3642" s="2"/>
      <c r="J3642" s="3"/>
      <c r="K3642" s="3"/>
      <c r="L3642" s="3"/>
      <c r="M3642" s="13"/>
      <c r="N3642" s="3"/>
      <c r="O3642" s="3"/>
      <c r="P3642" s="166"/>
      <c r="Q3642" s="166"/>
      <c r="R3642" s="173"/>
      <c r="S3642" s="167"/>
      <c r="T3642" s="167"/>
      <c r="U3642" s="167"/>
      <c r="V3642" s="173"/>
    </row>
    <row r="3643" spans="1:22" ht="33.75" customHeight="1">
      <c r="A3643" s="15"/>
      <c r="B3643" s="7"/>
      <c r="C3643" s="4"/>
      <c r="D3643" s="5"/>
      <c r="E3643" s="176" t="str">
        <f t="shared" si="147"/>
        <v/>
      </c>
      <c r="F3643" s="181"/>
      <c r="G3643" s="181"/>
      <c r="H3643" s="6"/>
      <c r="I3643" s="2"/>
      <c r="J3643" s="3"/>
      <c r="K3643" s="3"/>
      <c r="L3643" s="3"/>
      <c r="M3643" s="13"/>
      <c r="N3643" s="3"/>
      <c r="O3643" s="3"/>
      <c r="P3643" s="166"/>
      <c r="Q3643" s="166"/>
      <c r="R3643" s="173"/>
      <c r="S3643" s="167"/>
      <c r="T3643" s="167"/>
      <c r="U3643" s="167"/>
      <c r="V3643" s="173"/>
    </row>
    <row r="3644" spans="1:22" ht="33.75" customHeight="1">
      <c r="A3644" s="15"/>
      <c r="B3644" s="7"/>
      <c r="C3644" s="4"/>
      <c r="D3644" s="5"/>
      <c r="E3644" s="176" t="str">
        <f t="shared" si="147"/>
        <v/>
      </c>
      <c r="F3644" s="181"/>
      <c r="G3644" s="181"/>
      <c r="H3644" s="6"/>
      <c r="I3644" s="2"/>
      <c r="J3644" s="3"/>
      <c r="K3644" s="3"/>
      <c r="L3644" s="3"/>
      <c r="M3644" s="13"/>
      <c r="N3644" s="3"/>
      <c r="O3644" s="3"/>
      <c r="P3644" s="166"/>
      <c r="Q3644" s="166"/>
      <c r="R3644" s="173"/>
      <c r="S3644" s="167"/>
      <c r="T3644" s="167"/>
      <c r="U3644" s="167"/>
      <c r="V3644" s="173"/>
    </row>
    <row r="3645" spans="1:22" ht="33.75" customHeight="1">
      <c r="A3645" s="15"/>
      <c r="B3645" s="7"/>
      <c r="C3645" s="4"/>
      <c r="D3645" s="5"/>
      <c r="E3645" s="176" t="str">
        <f t="shared" si="147"/>
        <v/>
      </c>
      <c r="F3645" s="181"/>
      <c r="G3645" s="181"/>
      <c r="H3645" s="6"/>
      <c r="I3645" s="2"/>
      <c r="J3645" s="3"/>
      <c r="K3645" s="3"/>
      <c r="L3645" s="3"/>
      <c r="M3645" s="13"/>
      <c r="N3645" s="3"/>
      <c r="O3645" s="3"/>
      <c r="P3645" s="166"/>
      <c r="Q3645" s="166"/>
      <c r="R3645" s="173"/>
      <c r="S3645" s="167"/>
      <c r="T3645" s="167"/>
      <c r="U3645" s="167"/>
      <c r="V3645" s="173"/>
    </row>
    <row r="3646" spans="1:22" ht="33.75" customHeight="1">
      <c r="A3646" s="15"/>
      <c r="B3646" s="7"/>
      <c r="C3646" s="4"/>
      <c r="D3646" s="5"/>
      <c r="E3646" s="176" t="str">
        <f t="shared" si="147"/>
        <v/>
      </c>
      <c r="F3646" s="181"/>
      <c r="G3646" s="181"/>
      <c r="H3646" s="6"/>
      <c r="I3646" s="2"/>
      <c r="J3646" s="3"/>
      <c r="K3646" s="3"/>
      <c r="L3646" s="3"/>
      <c r="M3646" s="13"/>
      <c r="N3646" s="3"/>
      <c r="O3646" s="3"/>
      <c r="P3646" s="166"/>
      <c r="Q3646" s="166"/>
      <c r="R3646" s="173"/>
      <c r="S3646" s="167"/>
      <c r="T3646" s="167"/>
      <c r="U3646" s="167"/>
      <c r="V3646" s="173"/>
    </row>
    <row r="3647" spans="1:22" ht="33.75" customHeight="1">
      <c r="A3647" s="15"/>
      <c r="B3647" s="7"/>
      <c r="C3647" s="4"/>
      <c r="D3647" s="5"/>
      <c r="E3647" s="176" t="str">
        <f t="shared" si="147"/>
        <v/>
      </c>
      <c r="F3647" s="181"/>
      <c r="G3647" s="181"/>
      <c r="H3647" s="6"/>
      <c r="I3647" s="2"/>
      <c r="J3647" s="3"/>
      <c r="K3647" s="3"/>
      <c r="L3647" s="3"/>
      <c r="M3647" s="13"/>
      <c r="N3647" s="3"/>
      <c r="O3647" s="3"/>
      <c r="P3647" s="166"/>
      <c r="Q3647" s="166"/>
      <c r="R3647" s="173"/>
      <c r="S3647" s="167"/>
      <c r="T3647" s="167"/>
      <c r="U3647" s="167"/>
      <c r="V3647" s="173"/>
    </row>
    <row r="3648" spans="1:22" ht="33.75" customHeight="1">
      <c r="A3648" s="15"/>
      <c r="B3648" s="7"/>
      <c r="C3648" s="4"/>
      <c r="D3648" s="5"/>
      <c r="E3648" s="176" t="str">
        <f t="shared" si="147"/>
        <v/>
      </c>
      <c r="F3648" s="181"/>
      <c r="G3648" s="181"/>
      <c r="H3648" s="6"/>
      <c r="I3648" s="2"/>
      <c r="J3648" s="3"/>
      <c r="K3648" s="3"/>
      <c r="L3648" s="3"/>
      <c r="M3648" s="13"/>
      <c r="N3648" s="3"/>
      <c r="O3648" s="3"/>
      <c r="P3648" s="166"/>
      <c r="Q3648" s="166"/>
      <c r="R3648" s="173"/>
      <c r="S3648" s="167"/>
      <c r="T3648" s="167"/>
      <c r="U3648" s="167"/>
      <c r="V3648" s="173"/>
    </row>
    <row r="3649" spans="1:22" ht="33.75" customHeight="1">
      <c r="A3649" s="15"/>
      <c r="B3649" s="7"/>
      <c r="C3649" s="4"/>
      <c r="D3649" s="5"/>
      <c r="E3649" s="176" t="str">
        <f t="shared" si="147"/>
        <v/>
      </c>
      <c r="F3649" s="181"/>
      <c r="G3649" s="181"/>
      <c r="H3649" s="6"/>
      <c r="I3649" s="2"/>
      <c r="J3649" s="3"/>
      <c r="K3649" s="3"/>
      <c r="L3649" s="3"/>
      <c r="M3649" s="13"/>
      <c r="N3649" s="3"/>
      <c r="O3649" s="3"/>
      <c r="P3649" s="166"/>
      <c r="Q3649" s="166"/>
      <c r="R3649" s="173"/>
      <c r="S3649" s="167"/>
      <c r="T3649" s="167"/>
      <c r="U3649" s="167"/>
      <c r="V3649" s="173"/>
    </row>
    <row r="3650" spans="1:22" ht="33.75" customHeight="1">
      <c r="A3650" s="15"/>
      <c r="B3650" s="7"/>
      <c r="C3650" s="4"/>
      <c r="D3650" s="5"/>
      <c r="E3650" s="176" t="str">
        <f t="shared" si="147"/>
        <v/>
      </c>
      <c r="F3650" s="181"/>
      <c r="G3650" s="181"/>
      <c r="H3650" s="6"/>
      <c r="I3650" s="2"/>
      <c r="J3650" s="3"/>
      <c r="K3650" s="3"/>
      <c r="L3650" s="3"/>
      <c r="M3650" s="13"/>
      <c r="N3650" s="3"/>
      <c r="O3650" s="3"/>
      <c r="P3650" s="166"/>
      <c r="Q3650" s="166"/>
      <c r="R3650" s="173"/>
      <c r="S3650" s="167"/>
      <c r="T3650" s="167"/>
      <c r="U3650" s="167"/>
      <c r="V3650" s="173"/>
    </row>
    <row r="3651" spans="1:22" ht="33.75" customHeight="1">
      <c r="A3651" s="15"/>
      <c r="B3651" s="7"/>
      <c r="C3651" s="4"/>
      <c r="D3651" s="5"/>
      <c r="E3651" s="176" t="str">
        <f t="shared" si="147"/>
        <v/>
      </c>
      <c r="F3651" s="181"/>
      <c r="G3651" s="181"/>
      <c r="H3651" s="6"/>
      <c r="I3651" s="2"/>
      <c r="J3651" s="3"/>
      <c r="K3651" s="3"/>
      <c r="L3651" s="3"/>
      <c r="M3651" s="13"/>
      <c r="N3651" s="3"/>
      <c r="O3651" s="3"/>
      <c r="P3651" s="166"/>
      <c r="Q3651" s="166"/>
      <c r="R3651" s="173"/>
      <c r="S3651" s="167"/>
      <c r="T3651" s="167"/>
      <c r="U3651" s="167"/>
      <c r="V3651" s="173"/>
    </row>
    <row r="3652" spans="1:22" ht="33.75" customHeight="1">
      <c r="A3652" s="15"/>
      <c r="B3652" s="7"/>
      <c r="C3652" s="4"/>
      <c r="D3652" s="5"/>
      <c r="E3652" s="176" t="str">
        <f t="shared" si="147"/>
        <v/>
      </c>
      <c r="F3652" s="181"/>
      <c r="G3652" s="181"/>
      <c r="H3652" s="6"/>
      <c r="I3652" s="2"/>
      <c r="J3652" s="3"/>
      <c r="K3652" s="3"/>
      <c r="L3652" s="3"/>
      <c r="M3652" s="13"/>
      <c r="N3652" s="3"/>
      <c r="O3652" s="3"/>
      <c r="P3652" s="166"/>
      <c r="Q3652" s="166"/>
      <c r="R3652" s="173"/>
      <c r="S3652" s="167"/>
      <c r="T3652" s="167"/>
      <c r="U3652" s="167"/>
      <c r="V3652" s="173"/>
    </row>
    <row r="3653" spans="1:22" ht="33.75" customHeight="1">
      <c r="A3653" s="15"/>
      <c r="B3653" s="7"/>
      <c r="C3653" s="4"/>
      <c r="D3653" s="5"/>
      <c r="E3653" s="176" t="str">
        <f t="shared" si="147"/>
        <v/>
      </c>
      <c r="F3653" s="181"/>
      <c r="G3653" s="181"/>
      <c r="H3653" s="6"/>
      <c r="I3653" s="2"/>
      <c r="J3653" s="3"/>
      <c r="K3653" s="3"/>
      <c r="L3653" s="3"/>
      <c r="M3653" s="13"/>
      <c r="N3653" s="3"/>
      <c r="O3653" s="3"/>
      <c r="P3653" s="166"/>
      <c r="Q3653" s="166"/>
      <c r="R3653" s="173"/>
      <c r="S3653" s="167"/>
      <c r="T3653" s="167"/>
      <c r="U3653" s="167"/>
      <c r="V3653" s="173"/>
    </row>
    <row r="3654" spans="1:22" ht="33.75" customHeight="1">
      <c r="A3654" s="15"/>
      <c r="B3654" s="7"/>
      <c r="C3654" s="4"/>
      <c r="D3654" s="5"/>
      <c r="E3654" s="176" t="str">
        <f t="shared" si="147"/>
        <v/>
      </c>
      <c r="F3654" s="181"/>
      <c r="G3654" s="181"/>
      <c r="H3654" s="6"/>
      <c r="I3654" s="2"/>
      <c r="J3654" s="3"/>
      <c r="K3654" s="3"/>
      <c r="L3654" s="3"/>
      <c r="M3654" s="13"/>
      <c r="N3654" s="3"/>
      <c r="O3654" s="3"/>
      <c r="P3654" s="166"/>
      <c r="Q3654" s="166"/>
      <c r="R3654" s="173"/>
      <c r="S3654" s="167"/>
      <c r="T3654" s="167"/>
      <c r="U3654" s="167"/>
      <c r="V3654" s="173"/>
    </row>
    <row r="3655" spans="1:22" ht="33.75" customHeight="1">
      <c r="A3655" s="15"/>
      <c r="B3655" s="7"/>
      <c r="C3655" s="4"/>
      <c r="D3655" s="5"/>
      <c r="E3655" s="176" t="str">
        <f t="shared" si="147"/>
        <v/>
      </c>
      <c r="F3655" s="181"/>
      <c r="G3655" s="181"/>
      <c r="H3655" s="6"/>
      <c r="I3655" s="2"/>
      <c r="J3655" s="3"/>
      <c r="K3655" s="3"/>
      <c r="L3655" s="3"/>
      <c r="M3655" s="13"/>
      <c r="N3655" s="3"/>
      <c r="O3655" s="3"/>
      <c r="P3655" s="166"/>
      <c r="Q3655" s="166"/>
      <c r="R3655" s="173"/>
      <c r="S3655" s="167"/>
      <c r="T3655" s="167"/>
      <c r="U3655" s="167"/>
      <c r="V3655" s="173"/>
    </row>
    <row r="3656" spans="1:22" ht="33.75" customHeight="1">
      <c r="A3656" s="15"/>
      <c r="B3656" s="7"/>
      <c r="C3656" s="4"/>
      <c r="D3656" s="5"/>
      <c r="E3656" s="176" t="str">
        <f t="shared" si="147"/>
        <v/>
      </c>
      <c r="F3656" s="181"/>
      <c r="G3656" s="181"/>
      <c r="H3656" s="6"/>
      <c r="I3656" s="2"/>
      <c r="J3656" s="3"/>
      <c r="K3656" s="3"/>
      <c r="L3656" s="3"/>
      <c r="M3656" s="13"/>
      <c r="N3656" s="3"/>
      <c r="O3656" s="3"/>
      <c r="P3656" s="166"/>
      <c r="Q3656" s="166"/>
      <c r="R3656" s="173"/>
      <c r="S3656" s="167"/>
      <c r="T3656" s="167"/>
      <c r="U3656" s="167"/>
      <c r="V3656" s="173"/>
    </row>
    <row r="3657" spans="1:22" ht="33.75" customHeight="1">
      <c r="A3657" s="15"/>
      <c r="B3657" s="7"/>
      <c r="C3657" s="4"/>
      <c r="D3657" s="5"/>
      <c r="E3657" s="176" t="str">
        <f t="shared" si="147"/>
        <v/>
      </c>
      <c r="F3657" s="181"/>
      <c r="G3657" s="181"/>
      <c r="H3657" s="6"/>
      <c r="I3657" s="2"/>
      <c r="J3657" s="3"/>
      <c r="K3657" s="3"/>
      <c r="L3657" s="3"/>
      <c r="M3657" s="13"/>
      <c r="N3657" s="3"/>
      <c r="O3657" s="3"/>
      <c r="P3657" s="166"/>
      <c r="Q3657" s="166"/>
      <c r="R3657" s="173"/>
      <c r="S3657" s="167"/>
      <c r="T3657" s="167"/>
      <c r="U3657" s="167"/>
      <c r="V3657" s="173"/>
    </row>
    <row r="3658" spans="1:22" ht="33.75" customHeight="1">
      <c r="A3658" s="15"/>
      <c r="B3658" s="7"/>
      <c r="C3658" s="4"/>
      <c r="D3658" s="5"/>
      <c r="E3658" s="176" t="str">
        <f t="shared" si="147"/>
        <v/>
      </c>
      <c r="F3658" s="181"/>
      <c r="G3658" s="181"/>
      <c r="H3658" s="6"/>
      <c r="I3658" s="2"/>
      <c r="J3658" s="3"/>
      <c r="K3658" s="3"/>
      <c r="L3658" s="3"/>
      <c r="M3658" s="13"/>
      <c r="N3658" s="3"/>
      <c r="O3658" s="3"/>
      <c r="P3658" s="166"/>
      <c r="Q3658" s="166"/>
      <c r="R3658" s="173"/>
      <c r="S3658" s="167"/>
      <c r="T3658" s="167"/>
      <c r="U3658" s="167"/>
      <c r="V3658" s="173"/>
    </row>
    <row r="3659" spans="1:22" ht="33.75" customHeight="1">
      <c r="A3659" s="15"/>
      <c r="B3659" s="7"/>
      <c r="C3659" s="4"/>
      <c r="D3659" s="5"/>
      <c r="E3659" s="176" t="str">
        <f t="shared" si="147"/>
        <v/>
      </c>
      <c r="F3659" s="181"/>
      <c r="G3659" s="181"/>
      <c r="H3659" s="6"/>
      <c r="I3659" s="2"/>
      <c r="J3659" s="3"/>
      <c r="K3659" s="3"/>
      <c r="L3659" s="3"/>
      <c r="M3659" s="13"/>
      <c r="N3659" s="3"/>
      <c r="O3659" s="3"/>
      <c r="P3659" s="166"/>
      <c r="Q3659" s="166"/>
      <c r="R3659" s="173"/>
      <c r="S3659" s="167"/>
      <c r="T3659" s="167"/>
      <c r="U3659" s="167"/>
      <c r="V3659" s="173"/>
    </row>
    <row r="3660" spans="1:22" ht="33.75" customHeight="1">
      <c r="A3660" s="15"/>
      <c r="B3660" s="7"/>
      <c r="C3660" s="4"/>
      <c r="D3660" s="5"/>
      <c r="E3660" s="176" t="str">
        <f t="shared" si="147"/>
        <v/>
      </c>
      <c r="F3660" s="181"/>
      <c r="G3660" s="181"/>
      <c r="H3660" s="6"/>
      <c r="I3660" s="2"/>
      <c r="J3660" s="3"/>
      <c r="K3660" s="3"/>
      <c r="L3660" s="3"/>
      <c r="M3660" s="13"/>
      <c r="N3660" s="3"/>
      <c r="O3660" s="3"/>
      <c r="P3660" s="166"/>
      <c r="Q3660" s="166"/>
      <c r="R3660" s="173"/>
      <c r="S3660" s="167"/>
      <c r="T3660" s="167"/>
      <c r="U3660" s="167"/>
      <c r="V3660" s="173"/>
    </row>
    <row r="3661" spans="1:22" ht="33.75" customHeight="1">
      <c r="A3661" s="15"/>
      <c r="B3661" s="7"/>
      <c r="C3661" s="4"/>
      <c r="D3661" s="5"/>
      <c r="E3661" s="176" t="str">
        <f t="shared" si="147"/>
        <v/>
      </c>
      <c r="F3661" s="181"/>
      <c r="G3661" s="181"/>
      <c r="H3661" s="6"/>
      <c r="I3661" s="2"/>
      <c r="J3661" s="3"/>
      <c r="K3661" s="3"/>
      <c r="L3661" s="3"/>
      <c r="M3661" s="13"/>
      <c r="N3661" s="3"/>
      <c r="O3661" s="3"/>
      <c r="P3661" s="166"/>
      <c r="Q3661" s="166"/>
      <c r="R3661" s="173"/>
      <c r="S3661" s="167"/>
      <c r="T3661" s="167"/>
      <c r="U3661" s="167"/>
      <c r="V3661" s="173"/>
    </row>
    <row r="3662" spans="1:22" ht="33.75" customHeight="1">
      <c r="A3662" s="15"/>
      <c r="B3662" s="7"/>
      <c r="C3662" s="4"/>
      <c r="D3662" s="5"/>
      <c r="E3662" s="176" t="str">
        <f t="shared" si="147"/>
        <v/>
      </c>
      <c r="F3662" s="181"/>
      <c r="G3662" s="181"/>
      <c r="H3662" s="6"/>
      <c r="I3662" s="2"/>
      <c r="J3662" s="3"/>
      <c r="K3662" s="3"/>
      <c r="L3662" s="3"/>
      <c r="M3662" s="13"/>
      <c r="N3662" s="3"/>
      <c r="O3662" s="3"/>
      <c r="P3662" s="166"/>
      <c r="Q3662" s="166"/>
      <c r="R3662" s="173"/>
      <c r="S3662" s="167"/>
      <c r="T3662" s="167"/>
      <c r="U3662" s="167"/>
      <c r="V3662" s="173"/>
    </row>
    <row r="3663" spans="1:22" ht="33.75" customHeight="1">
      <c r="A3663" s="15"/>
      <c r="B3663" s="7"/>
      <c r="C3663" s="4"/>
      <c r="D3663" s="5"/>
      <c r="E3663" s="176" t="str">
        <f t="shared" si="147"/>
        <v/>
      </c>
      <c r="F3663" s="181"/>
      <c r="G3663" s="181"/>
      <c r="H3663" s="6"/>
      <c r="I3663" s="2"/>
      <c r="J3663" s="3"/>
      <c r="K3663" s="3"/>
      <c r="L3663" s="3"/>
      <c r="M3663" s="13"/>
      <c r="N3663" s="3"/>
      <c r="O3663" s="3"/>
      <c r="P3663" s="166"/>
      <c r="Q3663" s="166"/>
      <c r="R3663" s="173"/>
      <c r="S3663" s="167"/>
      <c r="T3663" s="167"/>
      <c r="U3663" s="167"/>
      <c r="V3663" s="173"/>
    </row>
    <row r="3664" spans="1:22" ht="33.75" customHeight="1">
      <c r="A3664" s="15"/>
      <c r="B3664" s="7"/>
      <c r="C3664" s="4"/>
      <c r="D3664" s="5"/>
      <c r="E3664" s="176" t="str">
        <f t="shared" si="147"/>
        <v/>
      </c>
      <c r="F3664" s="181"/>
      <c r="G3664" s="181"/>
      <c r="H3664" s="6"/>
      <c r="I3664" s="2"/>
      <c r="J3664" s="3"/>
      <c r="K3664" s="3"/>
      <c r="L3664" s="3"/>
      <c r="M3664" s="13"/>
      <c r="N3664" s="3"/>
      <c r="O3664" s="3"/>
      <c r="P3664" s="166"/>
      <c r="Q3664" s="166"/>
      <c r="R3664" s="173"/>
      <c r="S3664" s="167"/>
      <c r="T3664" s="167"/>
      <c r="U3664" s="167"/>
      <c r="V3664" s="173"/>
    </row>
    <row r="3665" spans="1:22" ht="33.75" customHeight="1">
      <c r="A3665" s="15"/>
      <c r="B3665" s="7"/>
      <c r="C3665" s="4"/>
      <c r="D3665" s="5"/>
      <c r="E3665" s="176" t="str">
        <f t="shared" si="147"/>
        <v/>
      </c>
      <c r="F3665" s="181"/>
      <c r="G3665" s="181"/>
      <c r="H3665" s="6"/>
      <c r="I3665" s="2"/>
      <c r="J3665" s="3"/>
      <c r="K3665" s="3"/>
      <c r="L3665" s="3"/>
      <c r="M3665" s="13"/>
      <c r="N3665" s="3"/>
      <c r="O3665" s="3"/>
      <c r="P3665" s="166"/>
      <c r="Q3665" s="166"/>
      <c r="R3665" s="173"/>
      <c r="S3665" s="167"/>
      <c r="T3665" s="167"/>
      <c r="U3665" s="167"/>
      <c r="V3665" s="173"/>
    </row>
    <row r="3666" spans="1:22" ht="33.75" customHeight="1">
      <c r="A3666" s="15"/>
      <c r="B3666" s="7"/>
      <c r="C3666" s="4"/>
      <c r="D3666" s="5"/>
      <c r="E3666" s="176" t="str">
        <f t="shared" si="147"/>
        <v/>
      </c>
      <c r="F3666" s="181"/>
      <c r="G3666" s="181"/>
      <c r="H3666" s="6"/>
      <c r="I3666" s="2"/>
      <c r="J3666" s="3"/>
      <c r="K3666" s="3"/>
      <c r="L3666" s="3"/>
      <c r="M3666" s="13"/>
      <c r="N3666" s="3"/>
      <c r="O3666" s="3"/>
      <c r="P3666" s="166"/>
      <c r="Q3666" s="166"/>
      <c r="R3666" s="173"/>
      <c r="S3666" s="167"/>
      <c r="T3666" s="167"/>
      <c r="U3666" s="167"/>
      <c r="V3666" s="173"/>
    </row>
    <row r="3667" spans="1:22" ht="33.75" customHeight="1">
      <c r="A3667" s="15"/>
      <c r="B3667" s="7"/>
      <c r="C3667" s="4"/>
      <c r="D3667" s="5"/>
      <c r="E3667" s="176" t="str">
        <f t="shared" si="147"/>
        <v/>
      </c>
      <c r="F3667" s="181"/>
      <c r="G3667" s="181"/>
      <c r="H3667" s="6"/>
      <c r="I3667" s="2"/>
      <c r="J3667" s="3"/>
      <c r="K3667" s="3"/>
      <c r="L3667" s="3"/>
      <c r="M3667" s="13"/>
      <c r="N3667" s="3"/>
      <c r="O3667" s="3"/>
      <c r="P3667" s="166"/>
      <c r="Q3667" s="166"/>
      <c r="R3667" s="173"/>
      <c r="S3667" s="167"/>
      <c r="T3667" s="167"/>
      <c r="U3667" s="167"/>
      <c r="V3667" s="173"/>
    </row>
    <row r="3668" spans="1:22" ht="33.75" customHeight="1">
      <c r="A3668" s="15"/>
      <c r="B3668" s="7"/>
      <c r="C3668" s="4"/>
      <c r="D3668" s="5"/>
      <c r="E3668" s="176" t="str">
        <f t="shared" si="147"/>
        <v/>
      </c>
      <c r="F3668" s="181"/>
      <c r="G3668" s="181"/>
      <c r="H3668" s="6"/>
      <c r="I3668" s="2"/>
      <c r="J3668" s="3"/>
      <c r="K3668" s="3"/>
      <c r="L3668" s="3"/>
      <c r="M3668" s="13"/>
      <c r="N3668" s="3"/>
      <c r="O3668" s="3"/>
      <c r="P3668" s="166"/>
      <c r="Q3668" s="166"/>
      <c r="R3668" s="173"/>
      <c r="S3668" s="167"/>
      <c r="T3668" s="167"/>
      <c r="U3668" s="167"/>
      <c r="V3668" s="173"/>
    </row>
    <row r="3669" spans="1:22" ht="33.75" customHeight="1">
      <c r="A3669" s="15"/>
      <c r="B3669" s="7"/>
      <c r="C3669" s="4"/>
      <c r="D3669" s="5"/>
      <c r="E3669" s="176" t="str">
        <f t="shared" si="147"/>
        <v/>
      </c>
      <c r="F3669" s="181"/>
      <c r="G3669" s="181"/>
      <c r="H3669" s="6"/>
      <c r="I3669" s="2"/>
      <c r="J3669" s="3"/>
      <c r="K3669" s="3"/>
      <c r="L3669" s="3"/>
      <c r="M3669" s="13"/>
      <c r="N3669" s="3"/>
      <c r="O3669" s="3"/>
      <c r="P3669" s="166"/>
      <c r="Q3669" s="166"/>
      <c r="R3669" s="173"/>
      <c r="S3669" s="167"/>
      <c r="T3669" s="167"/>
      <c r="U3669" s="167"/>
      <c r="V3669" s="173"/>
    </row>
    <row r="3670" spans="1:22" ht="33.75" customHeight="1">
      <c r="A3670" s="15"/>
      <c r="B3670" s="7"/>
      <c r="C3670" s="4"/>
      <c r="D3670" s="5"/>
      <c r="E3670" s="176" t="str">
        <f t="shared" si="147"/>
        <v/>
      </c>
      <c r="F3670" s="181"/>
      <c r="G3670" s="181"/>
      <c r="H3670" s="6"/>
      <c r="I3670" s="2"/>
      <c r="J3670" s="3"/>
      <c r="K3670" s="3"/>
      <c r="L3670" s="3"/>
      <c r="M3670" s="13"/>
      <c r="N3670" s="3"/>
      <c r="O3670" s="3"/>
      <c r="P3670" s="166"/>
      <c r="Q3670" s="166"/>
      <c r="R3670" s="173"/>
      <c r="S3670" s="167"/>
      <c r="T3670" s="167"/>
      <c r="U3670" s="167"/>
      <c r="V3670" s="173"/>
    </row>
    <row r="3671" spans="1:22" ht="33.75" customHeight="1">
      <c r="A3671" s="15"/>
      <c r="B3671" s="7"/>
      <c r="C3671" s="4"/>
      <c r="D3671" s="5"/>
      <c r="E3671" s="176" t="str">
        <f t="shared" si="147"/>
        <v/>
      </c>
      <c r="F3671" s="181"/>
      <c r="G3671" s="181"/>
      <c r="H3671" s="6"/>
      <c r="I3671" s="2"/>
      <c r="J3671" s="3"/>
      <c r="K3671" s="3"/>
      <c r="L3671" s="3"/>
      <c r="M3671" s="13"/>
      <c r="N3671" s="3"/>
      <c r="O3671" s="3"/>
      <c r="P3671" s="166"/>
      <c r="Q3671" s="166"/>
      <c r="R3671" s="173"/>
      <c r="S3671" s="167"/>
      <c r="T3671" s="167"/>
      <c r="U3671" s="167"/>
      <c r="V3671" s="173"/>
    </row>
    <row r="3672" spans="1:22" ht="33.75" customHeight="1">
      <c r="A3672" s="15"/>
      <c r="B3672" s="7"/>
      <c r="C3672" s="4"/>
      <c r="D3672" s="5"/>
      <c r="E3672" s="176" t="str">
        <f t="shared" si="147"/>
        <v/>
      </c>
      <c r="F3672" s="181"/>
      <c r="G3672" s="181"/>
      <c r="H3672" s="6"/>
      <c r="I3672" s="2"/>
      <c r="J3672" s="3"/>
      <c r="K3672" s="3"/>
      <c r="L3672" s="3"/>
      <c r="M3672" s="13"/>
      <c r="N3672" s="3"/>
      <c r="O3672" s="3"/>
      <c r="P3672" s="166"/>
      <c r="Q3672" s="166"/>
      <c r="R3672" s="173"/>
      <c r="S3672" s="167"/>
      <c r="T3672" s="167"/>
      <c r="U3672" s="167"/>
      <c r="V3672" s="173"/>
    </row>
    <row r="3673" spans="1:22" ht="33.75" customHeight="1">
      <c r="A3673" s="15"/>
      <c r="B3673" s="7"/>
      <c r="C3673" s="4"/>
      <c r="D3673" s="5"/>
      <c r="E3673" s="176" t="str">
        <f t="shared" si="147"/>
        <v/>
      </c>
      <c r="F3673" s="181"/>
      <c r="G3673" s="181"/>
      <c r="H3673" s="6"/>
      <c r="I3673" s="2"/>
      <c r="J3673" s="3"/>
      <c r="K3673" s="3"/>
      <c r="L3673" s="3"/>
      <c r="M3673" s="13"/>
      <c r="N3673" s="3"/>
      <c r="O3673" s="3"/>
      <c r="P3673" s="166"/>
      <c r="Q3673" s="166"/>
      <c r="R3673" s="173"/>
      <c r="S3673" s="167"/>
      <c r="T3673" s="167"/>
      <c r="U3673" s="167"/>
      <c r="V3673" s="173"/>
    </row>
    <row r="3674" spans="1:22" ht="33.75" customHeight="1">
      <c r="A3674" s="15"/>
      <c r="B3674" s="7"/>
      <c r="C3674" s="4"/>
      <c r="D3674" s="5"/>
      <c r="E3674" s="176" t="str">
        <f t="shared" si="147"/>
        <v/>
      </c>
      <c r="F3674" s="181"/>
      <c r="G3674" s="181"/>
      <c r="H3674" s="6"/>
      <c r="I3674" s="2"/>
      <c r="J3674" s="3"/>
      <c r="K3674" s="3"/>
      <c r="L3674" s="3"/>
      <c r="M3674" s="13"/>
      <c r="N3674" s="3"/>
      <c r="O3674" s="3"/>
      <c r="P3674" s="166"/>
      <c r="Q3674" s="166"/>
      <c r="R3674" s="173"/>
      <c r="S3674" s="167"/>
      <c r="T3674" s="167"/>
      <c r="U3674" s="167"/>
      <c r="V3674" s="173"/>
    </row>
    <row r="3675" spans="1:22" ht="33.75" customHeight="1">
      <c r="A3675" s="15"/>
      <c r="B3675" s="7"/>
      <c r="C3675" s="4"/>
      <c r="D3675" s="5"/>
      <c r="E3675" s="176" t="str">
        <f t="shared" si="147"/>
        <v/>
      </c>
      <c r="F3675" s="181"/>
      <c r="G3675" s="181"/>
      <c r="H3675" s="6"/>
      <c r="I3675" s="2"/>
      <c r="J3675" s="3"/>
      <c r="K3675" s="3"/>
      <c r="L3675" s="3"/>
      <c r="M3675" s="13"/>
      <c r="N3675" s="3"/>
      <c r="O3675" s="3"/>
      <c r="P3675" s="166"/>
      <c r="Q3675" s="166"/>
      <c r="R3675" s="173"/>
      <c r="S3675" s="167"/>
      <c r="T3675" s="167"/>
      <c r="U3675" s="167"/>
      <c r="V3675" s="173"/>
    </row>
    <row r="3676" spans="1:22" ht="33.75" customHeight="1">
      <c r="A3676" s="15"/>
      <c r="B3676" s="7"/>
      <c r="C3676" s="4"/>
      <c r="D3676" s="5"/>
      <c r="E3676" s="176" t="str">
        <f t="shared" si="147"/>
        <v/>
      </c>
      <c r="F3676" s="181"/>
      <c r="G3676" s="181"/>
      <c r="H3676" s="6"/>
      <c r="I3676" s="2"/>
      <c r="J3676" s="3"/>
      <c r="K3676" s="3"/>
      <c r="L3676" s="3"/>
      <c r="M3676" s="13"/>
      <c r="N3676" s="3"/>
      <c r="O3676" s="3"/>
      <c r="P3676" s="166"/>
      <c r="Q3676" s="166"/>
      <c r="R3676" s="173"/>
      <c r="S3676" s="167"/>
      <c r="T3676" s="167"/>
      <c r="U3676" s="167"/>
      <c r="V3676" s="173"/>
    </row>
    <row r="3677" spans="1:22" ht="33.75" customHeight="1">
      <c r="A3677" s="15"/>
      <c r="B3677" s="7"/>
      <c r="C3677" s="4"/>
      <c r="D3677" s="5"/>
      <c r="E3677" s="176" t="str">
        <f t="shared" si="147"/>
        <v/>
      </c>
      <c r="F3677" s="181"/>
      <c r="G3677" s="181"/>
      <c r="H3677" s="6"/>
      <c r="I3677" s="2"/>
      <c r="J3677" s="3"/>
      <c r="K3677" s="3"/>
      <c r="L3677" s="3"/>
      <c r="M3677" s="13"/>
      <c r="N3677" s="3"/>
      <c r="O3677" s="3"/>
      <c r="P3677" s="166"/>
      <c r="Q3677" s="166"/>
      <c r="R3677" s="173"/>
      <c r="S3677" s="167"/>
      <c r="T3677" s="167"/>
      <c r="U3677" s="167"/>
      <c r="V3677" s="173"/>
    </row>
    <row r="3678" spans="1:22" ht="33.75" customHeight="1">
      <c r="A3678" s="15"/>
      <c r="B3678" s="7"/>
      <c r="C3678" s="4"/>
      <c r="D3678" s="5"/>
      <c r="E3678" s="176" t="str">
        <f t="shared" si="147"/>
        <v/>
      </c>
      <c r="F3678" s="181"/>
      <c r="G3678" s="181"/>
      <c r="H3678" s="6"/>
      <c r="I3678" s="2"/>
      <c r="J3678" s="3"/>
      <c r="K3678" s="3"/>
      <c r="L3678" s="3"/>
      <c r="M3678" s="13"/>
      <c r="N3678" s="3"/>
      <c r="O3678" s="3"/>
      <c r="P3678" s="166"/>
      <c r="Q3678" s="166"/>
      <c r="R3678" s="173"/>
      <c r="S3678" s="167"/>
      <c r="T3678" s="167"/>
      <c r="U3678" s="167"/>
      <c r="V3678" s="173"/>
    </row>
    <row r="3679" spans="1:22" ht="33.75" customHeight="1">
      <c r="A3679" s="15"/>
      <c r="B3679" s="7"/>
      <c r="C3679" s="4"/>
      <c r="D3679" s="5"/>
      <c r="E3679" s="176" t="str">
        <f t="shared" si="147"/>
        <v/>
      </c>
      <c r="F3679" s="181"/>
      <c r="G3679" s="181"/>
      <c r="H3679" s="6"/>
      <c r="I3679" s="2"/>
      <c r="J3679" s="3"/>
      <c r="K3679" s="3"/>
      <c r="L3679" s="3"/>
      <c r="M3679" s="13"/>
      <c r="N3679" s="3"/>
      <c r="O3679" s="3"/>
      <c r="P3679" s="166"/>
      <c r="Q3679" s="166"/>
      <c r="R3679" s="173"/>
      <c r="S3679" s="167"/>
      <c r="T3679" s="167"/>
      <c r="U3679" s="167"/>
      <c r="V3679" s="173"/>
    </row>
    <row r="3680" spans="1:22" ht="33.75" customHeight="1">
      <c r="A3680" s="15"/>
      <c r="B3680" s="7"/>
      <c r="C3680" s="4"/>
      <c r="D3680" s="5"/>
      <c r="E3680" s="176" t="str">
        <f t="shared" si="147"/>
        <v/>
      </c>
      <c r="F3680" s="181"/>
      <c r="G3680" s="181"/>
      <c r="H3680" s="6"/>
      <c r="I3680" s="2"/>
      <c r="J3680" s="3"/>
      <c r="K3680" s="3"/>
      <c r="L3680" s="3"/>
      <c r="M3680" s="13"/>
      <c r="N3680" s="3"/>
      <c r="O3680" s="3"/>
      <c r="P3680" s="166"/>
      <c r="Q3680" s="166"/>
      <c r="R3680" s="173"/>
      <c r="S3680" s="167"/>
      <c r="T3680" s="167"/>
      <c r="U3680" s="167"/>
      <c r="V3680" s="173"/>
    </row>
    <row r="3681" spans="1:22" ht="33.75" customHeight="1">
      <c r="A3681" s="15"/>
      <c r="B3681" s="7"/>
      <c r="C3681" s="4"/>
      <c r="D3681" s="5"/>
      <c r="E3681" s="176" t="str">
        <f t="shared" si="147"/>
        <v/>
      </c>
      <c r="F3681" s="181"/>
      <c r="G3681" s="181"/>
      <c r="H3681" s="6"/>
      <c r="I3681" s="2"/>
      <c r="J3681" s="3"/>
      <c r="K3681" s="3"/>
      <c r="L3681" s="3"/>
      <c r="M3681" s="13"/>
      <c r="N3681" s="3"/>
      <c r="O3681" s="3"/>
      <c r="P3681" s="166"/>
      <c r="Q3681" s="166"/>
      <c r="R3681" s="173"/>
      <c r="S3681" s="167"/>
      <c r="T3681" s="167"/>
      <c r="U3681" s="167"/>
      <c r="V3681" s="173"/>
    </row>
    <row r="3682" spans="1:22" ht="33.75" customHeight="1">
      <c r="A3682" s="15"/>
      <c r="B3682" s="7"/>
      <c r="C3682" s="4"/>
      <c r="D3682" s="5"/>
      <c r="E3682" s="176" t="str">
        <f t="shared" si="147"/>
        <v/>
      </c>
      <c r="F3682" s="181"/>
      <c r="G3682" s="181"/>
      <c r="H3682" s="6"/>
      <c r="I3682" s="2"/>
      <c r="J3682" s="3"/>
      <c r="K3682" s="3"/>
      <c r="L3682" s="3"/>
      <c r="M3682" s="13"/>
      <c r="N3682" s="3"/>
      <c r="O3682" s="3"/>
      <c r="P3682" s="166"/>
      <c r="Q3682" s="166"/>
      <c r="R3682" s="173"/>
      <c r="S3682" s="167"/>
      <c r="T3682" s="167"/>
      <c r="U3682" s="167"/>
      <c r="V3682" s="173"/>
    </row>
    <row r="3683" spans="1:22" ht="33.75" customHeight="1">
      <c r="A3683" s="15"/>
      <c r="B3683" s="7"/>
      <c r="C3683" s="4"/>
      <c r="D3683" s="5"/>
      <c r="E3683" s="176" t="str">
        <f t="shared" si="147"/>
        <v/>
      </c>
      <c r="F3683" s="181"/>
      <c r="G3683" s="181"/>
      <c r="H3683" s="6"/>
      <c r="I3683" s="2"/>
      <c r="J3683" s="3"/>
      <c r="K3683" s="3"/>
      <c r="L3683" s="3"/>
      <c r="M3683" s="13"/>
      <c r="N3683" s="3"/>
      <c r="O3683" s="3"/>
      <c r="P3683" s="166"/>
      <c r="Q3683" s="166"/>
      <c r="R3683" s="173"/>
      <c r="S3683" s="167"/>
      <c r="T3683" s="167"/>
      <c r="U3683" s="167"/>
      <c r="V3683" s="173"/>
    </row>
    <row r="3684" spans="1:22" ht="33.75" customHeight="1">
      <c r="A3684" s="15"/>
      <c r="B3684" s="7"/>
      <c r="C3684" s="4"/>
      <c r="D3684" s="5"/>
      <c r="E3684" s="176" t="str">
        <f t="shared" si="147"/>
        <v/>
      </c>
      <c r="F3684" s="181"/>
      <c r="G3684" s="181"/>
      <c r="H3684" s="6"/>
      <c r="I3684" s="2"/>
      <c r="J3684" s="3"/>
      <c r="K3684" s="3"/>
      <c r="L3684" s="3"/>
      <c r="M3684" s="13"/>
      <c r="N3684" s="3"/>
      <c r="O3684" s="3"/>
      <c r="P3684" s="166"/>
      <c r="Q3684" s="166"/>
      <c r="R3684" s="173"/>
      <c r="S3684" s="167"/>
      <c r="T3684" s="167"/>
      <c r="U3684" s="167"/>
      <c r="V3684" s="173"/>
    </row>
    <row r="3685" spans="1:22" ht="33.75" customHeight="1">
      <c r="A3685" s="15"/>
      <c r="B3685" s="7"/>
      <c r="C3685" s="4"/>
      <c r="D3685" s="5"/>
      <c r="E3685" s="176" t="str">
        <f t="shared" si="147"/>
        <v/>
      </c>
      <c r="F3685" s="181"/>
      <c r="G3685" s="181"/>
      <c r="H3685" s="6"/>
      <c r="I3685" s="2"/>
      <c r="J3685" s="3"/>
      <c r="K3685" s="3"/>
      <c r="L3685" s="3"/>
      <c r="M3685" s="13"/>
      <c r="N3685" s="3"/>
      <c r="O3685" s="3"/>
      <c r="P3685" s="166"/>
      <c r="Q3685" s="166"/>
      <c r="R3685" s="173"/>
      <c r="S3685" s="167"/>
      <c r="T3685" s="167"/>
      <c r="U3685" s="167"/>
      <c r="V3685" s="173"/>
    </row>
    <row r="3686" spans="1:22" ht="33.75" customHeight="1">
      <c r="A3686" s="15"/>
      <c r="B3686" s="7"/>
      <c r="C3686" s="4"/>
      <c r="D3686" s="5"/>
      <c r="E3686" s="176" t="str">
        <f t="shared" si="147"/>
        <v/>
      </c>
      <c r="F3686" s="181"/>
      <c r="G3686" s="181"/>
      <c r="H3686" s="6"/>
      <c r="I3686" s="2"/>
      <c r="J3686" s="3"/>
      <c r="K3686" s="3"/>
      <c r="L3686" s="3"/>
      <c r="M3686" s="13"/>
      <c r="N3686" s="3"/>
      <c r="O3686" s="3"/>
      <c r="P3686" s="166"/>
      <c r="Q3686" s="166"/>
      <c r="R3686" s="173"/>
      <c r="S3686" s="167"/>
      <c r="T3686" s="167"/>
      <c r="U3686" s="167"/>
      <c r="V3686" s="173"/>
    </row>
    <row r="3687" spans="1:22" ht="33.75" customHeight="1">
      <c r="A3687" s="15"/>
      <c r="B3687" s="7"/>
      <c r="C3687" s="4"/>
      <c r="D3687" s="5"/>
      <c r="E3687" s="176" t="str">
        <f t="shared" si="147"/>
        <v/>
      </c>
      <c r="F3687" s="181"/>
      <c r="G3687" s="181"/>
      <c r="H3687" s="6"/>
      <c r="I3687" s="2"/>
      <c r="J3687" s="3"/>
      <c r="K3687" s="3"/>
      <c r="L3687" s="3"/>
      <c r="M3687" s="13"/>
      <c r="N3687" s="3"/>
      <c r="O3687" s="3"/>
      <c r="P3687" s="166"/>
      <c r="Q3687" s="166"/>
      <c r="R3687" s="173"/>
      <c r="S3687" s="167"/>
      <c r="T3687" s="167"/>
      <c r="U3687" s="167"/>
      <c r="V3687" s="173"/>
    </row>
    <row r="3688" spans="1:22" ht="33.75" customHeight="1">
      <c r="A3688" s="15"/>
      <c r="B3688" s="7"/>
      <c r="C3688" s="4"/>
      <c r="D3688" s="5"/>
      <c r="E3688" s="176" t="str">
        <f t="shared" si="147"/>
        <v/>
      </c>
      <c r="F3688" s="181"/>
      <c r="G3688" s="181"/>
      <c r="H3688" s="6"/>
      <c r="I3688" s="2"/>
      <c r="J3688" s="3"/>
      <c r="K3688" s="3"/>
      <c r="L3688" s="3"/>
      <c r="M3688" s="13"/>
      <c r="N3688" s="3"/>
      <c r="O3688" s="3"/>
      <c r="P3688" s="166"/>
      <c r="Q3688" s="166"/>
      <c r="R3688" s="173"/>
      <c r="S3688" s="167"/>
      <c r="T3688" s="167"/>
      <c r="U3688" s="167"/>
      <c r="V3688" s="173"/>
    </row>
    <row r="3689" spans="1:22" ht="33.75" customHeight="1">
      <c r="A3689" s="15"/>
      <c r="B3689" s="7"/>
      <c r="C3689" s="4"/>
      <c r="D3689" s="5"/>
      <c r="E3689" s="176" t="str">
        <f t="shared" si="147"/>
        <v/>
      </c>
      <c r="F3689" s="181"/>
      <c r="G3689" s="181"/>
      <c r="H3689" s="6"/>
      <c r="I3689" s="2"/>
      <c r="J3689" s="3"/>
      <c r="K3689" s="3"/>
      <c r="L3689" s="3"/>
      <c r="M3689" s="13"/>
      <c r="N3689" s="3"/>
      <c r="O3689" s="3"/>
      <c r="P3689" s="166"/>
      <c r="Q3689" s="166"/>
      <c r="R3689" s="173"/>
      <c r="S3689" s="167"/>
      <c r="T3689" s="167"/>
      <c r="U3689" s="167"/>
      <c r="V3689" s="173"/>
    </row>
    <row r="3690" spans="1:22" ht="33.75" customHeight="1">
      <c r="A3690" s="15"/>
      <c r="B3690" s="7"/>
      <c r="C3690" s="4"/>
      <c r="D3690" s="5"/>
      <c r="E3690" s="176" t="str">
        <f t="shared" si="147"/>
        <v/>
      </c>
      <c r="F3690" s="181"/>
      <c r="G3690" s="181"/>
      <c r="H3690" s="6"/>
      <c r="I3690" s="2"/>
      <c r="J3690" s="3"/>
      <c r="K3690" s="3"/>
      <c r="L3690" s="3"/>
      <c r="M3690" s="13"/>
      <c r="N3690" s="3"/>
      <c r="O3690" s="3"/>
      <c r="P3690" s="166"/>
      <c r="Q3690" s="166"/>
      <c r="R3690" s="173"/>
      <c r="S3690" s="167"/>
      <c r="T3690" s="167"/>
      <c r="U3690" s="167"/>
      <c r="V3690" s="173"/>
    </row>
    <row r="3691" spans="1:22" ht="33.75" customHeight="1">
      <c r="A3691" s="15"/>
      <c r="B3691" s="7"/>
      <c r="C3691" s="4"/>
      <c r="D3691" s="5"/>
      <c r="E3691" s="176" t="str">
        <f t="shared" si="147"/>
        <v/>
      </c>
      <c r="F3691" s="181"/>
      <c r="G3691" s="181"/>
      <c r="H3691" s="6"/>
      <c r="I3691" s="2"/>
      <c r="J3691" s="3"/>
      <c r="K3691" s="3"/>
      <c r="L3691" s="3"/>
      <c r="M3691" s="13"/>
      <c r="N3691" s="3"/>
      <c r="O3691" s="3"/>
      <c r="P3691" s="166"/>
      <c r="Q3691" s="166"/>
      <c r="R3691" s="173"/>
      <c r="S3691" s="167"/>
      <c r="T3691" s="167"/>
      <c r="U3691" s="167"/>
      <c r="V3691" s="173"/>
    </row>
    <row r="3692" spans="1:22" ht="33.75" customHeight="1">
      <c r="A3692" s="15"/>
      <c r="B3692" s="7"/>
      <c r="C3692" s="4"/>
      <c r="D3692" s="5"/>
      <c r="E3692" s="176" t="str">
        <f t="shared" si="147"/>
        <v/>
      </c>
      <c r="F3692" s="181"/>
      <c r="G3692" s="181"/>
      <c r="H3692" s="6"/>
      <c r="I3692" s="2"/>
      <c r="J3692" s="3"/>
      <c r="K3692" s="3"/>
      <c r="L3692" s="3"/>
      <c r="M3692" s="13"/>
      <c r="N3692" s="3"/>
      <c r="O3692" s="3"/>
      <c r="P3692" s="166"/>
      <c r="Q3692" s="166"/>
      <c r="R3692" s="173"/>
      <c r="S3692" s="167"/>
      <c r="T3692" s="167"/>
      <c r="U3692" s="167"/>
      <c r="V3692" s="173"/>
    </row>
    <row r="3693" spans="1:22" ht="33.75" customHeight="1">
      <c r="A3693" s="15"/>
      <c r="B3693" s="7"/>
      <c r="C3693" s="4"/>
      <c r="D3693" s="5"/>
      <c r="E3693" s="176" t="str">
        <f t="shared" si="147"/>
        <v/>
      </c>
      <c r="F3693" s="181"/>
      <c r="G3693" s="181"/>
      <c r="H3693" s="6"/>
      <c r="I3693" s="2"/>
      <c r="J3693" s="3"/>
      <c r="K3693" s="3"/>
      <c r="L3693" s="3"/>
      <c r="M3693" s="13"/>
      <c r="N3693" s="3"/>
      <c r="O3693" s="3"/>
      <c r="P3693" s="166"/>
      <c r="Q3693" s="166"/>
      <c r="R3693" s="173"/>
      <c r="S3693" s="167"/>
      <c r="T3693" s="167"/>
      <c r="U3693" s="167"/>
      <c r="V3693" s="173"/>
    </row>
    <row r="3694" spans="1:22" ht="33.75" customHeight="1">
      <c r="A3694" s="15"/>
      <c r="B3694" s="7"/>
      <c r="C3694" s="4"/>
      <c r="D3694" s="5"/>
      <c r="E3694" s="176" t="str">
        <f t="shared" si="147"/>
        <v/>
      </c>
      <c r="F3694" s="181"/>
      <c r="G3694" s="181"/>
      <c r="H3694" s="6"/>
      <c r="I3694" s="2"/>
      <c r="J3694" s="3"/>
      <c r="K3694" s="3"/>
      <c r="L3694" s="3"/>
      <c r="M3694" s="13"/>
      <c r="N3694" s="3"/>
      <c r="O3694" s="3"/>
      <c r="P3694" s="166"/>
      <c r="Q3694" s="166"/>
      <c r="R3694" s="173"/>
      <c r="S3694" s="167"/>
      <c r="T3694" s="167"/>
      <c r="U3694" s="167"/>
      <c r="V3694" s="173"/>
    </row>
    <row r="3695" spans="1:22" ht="33.75" customHeight="1">
      <c r="A3695" s="15"/>
      <c r="B3695" s="7"/>
      <c r="C3695" s="4"/>
      <c r="D3695" s="5"/>
      <c r="E3695" s="176" t="str">
        <f t="shared" si="147"/>
        <v/>
      </c>
      <c r="F3695" s="181"/>
      <c r="G3695" s="181"/>
      <c r="H3695" s="6"/>
      <c r="I3695" s="2"/>
      <c r="J3695" s="3"/>
      <c r="K3695" s="3"/>
      <c r="L3695" s="3"/>
      <c r="M3695" s="13"/>
      <c r="N3695" s="3"/>
      <c r="O3695" s="3"/>
      <c r="P3695" s="166"/>
      <c r="Q3695" s="166"/>
      <c r="R3695" s="173"/>
      <c r="S3695" s="167"/>
      <c r="T3695" s="167"/>
      <c r="U3695" s="167"/>
      <c r="V3695" s="173"/>
    </row>
    <row r="3696" spans="1:22" ht="33.75" customHeight="1">
      <c r="A3696" s="15"/>
      <c r="B3696" s="7"/>
      <c r="C3696" s="4"/>
      <c r="D3696" s="5"/>
      <c r="E3696" s="176" t="str">
        <f t="shared" si="147"/>
        <v/>
      </c>
      <c r="F3696" s="181"/>
      <c r="G3696" s="181"/>
      <c r="H3696" s="6"/>
      <c r="I3696" s="2"/>
      <c r="J3696" s="3"/>
      <c r="K3696" s="3"/>
      <c r="L3696" s="3"/>
      <c r="M3696" s="13"/>
      <c r="N3696" s="3"/>
      <c r="O3696" s="3"/>
      <c r="P3696" s="166"/>
      <c r="Q3696" s="166"/>
      <c r="R3696" s="173"/>
      <c r="S3696" s="167"/>
      <c r="T3696" s="167"/>
      <c r="U3696" s="167"/>
      <c r="V3696" s="173"/>
    </row>
    <row r="3697" spans="1:22" ht="33.75" customHeight="1">
      <c r="A3697" s="15"/>
      <c r="B3697" s="7"/>
      <c r="C3697" s="4"/>
      <c r="D3697" s="5"/>
      <c r="E3697" s="176" t="str">
        <f t="shared" si="147"/>
        <v/>
      </c>
      <c r="F3697" s="181"/>
      <c r="G3697" s="181"/>
      <c r="H3697" s="6"/>
      <c r="I3697" s="2"/>
      <c r="J3697" s="3"/>
      <c r="K3697" s="3"/>
      <c r="L3697" s="3"/>
      <c r="M3697" s="13"/>
      <c r="N3697" s="3"/>
      <c r="O3697" s="3"/>
      <c r="P3697" s="166"/>
      <c r="Q3697" s="166"/>
      <c r="R3697" s="173"/>
      <c r="S3697" s="167"/>
      <c r="T3697" s="167"/>
      <c r="U3697" s="167"/>
      <c r="V3697" s="173"/>
    </row>
    <row r="3698" spans="1:22" ht="33.75" customHeight="1">
      <c r="A3698" s="15"/>
      <c r="B3698" s="7"/>
      <c r="C3698" s="4"/>
      <c r="D3698" s="5"/>
      <c r="E3698" s="176" t="str">
        <f t="shared" si="147"/>
        <v/>
      </c>
      <c r="F3698" s="181"/>
      <c r="G3698" s="181"/>
      <c r="H3698" s="6"/>
      <c r="I3698" s="2"/>
      <c r="J3698" s="3"/>
      <c r="K3698" s="3"/>
      <c r="L3698" s="3"/>
      <c r="M3698" s="13"/>
      <c r="N3698" s="3"/>
      <c r="O3698" s="3"/>
      <c r="P3698" s="166"/>
      <c r="Q3698" s="166"/>
      <c r="R3698" s="173"/>
      <c r="S3698" s="167"/>
      <c r="T3698" s="167"/>
      <c r="U3698" s="167"/>
      <c r="V3698" s="173"/>
    </row>
    <row r="3699" spans="1:22" ht="33.75" customHeight="1">
      <c r="A3699" s="15"/>
      <c r="B3699" s="7"/>
      <c r="C3699" s="4"/>
      <c r="D3699" s="5"/>
      <c r="E3699" s="176" t="str">
        <f t="shared" si="147"/>
        <v/>
      </c>
      <c r="F3699" s="181"/>
      <c r="G3699" s="181"/>
      <c r="H3699" s="6"/>
      <c r="I3699" s="2"/>
      <c r="J3699" s="3"/>
      <c r="K3699" s="3"/>
      <c r="L3699" s="3"/>
      <c r="M3699" s="13"/>
      <c r="N3699" s="3"/>
      <c r="O3699" s="3"/>
      <c r="P3699" s="166"/>
      <c r="Q3699" s="166"/>
      <c r="R3699" s="173"/>
      <c r="S3699" s="167"/>
      <c r="T3699" s="167"/>
      <c r="U3699" s="167"/>
      <c r="V3699" s="173"/>
    </row>
    <row r="3700" spans="1:22" ht="33.75" customHeight="1">
      <c r="A3700" s="15"/>
      <c r="B3700" s="7"/>
      <c r="C3700" s="4"/>
      <c r="D3700" s="5"/>
      <c r="E3700" s="176" t="str">
        <f t="shared" si="147"/>
        <v/>
      </c>
      <c r="F3700" s="181"/>
      <c r="G3700" s="181"/>
      <c r="H3700" s="6"/>
      <c r="I3700" s="2"/>
      <c r="J3700" s="3"/>
      <c r="K3700" s="3"/>
      <c r="L3700" s="3"/>
      <c r="M3700" s="13"/>
      <c r="N3700" s="3"/>
      <c r="O3700" s="3"/>
      <c r="P3700" s="166"/>
      <c r="Q3700" s="166"/>
      <c r="R3700" s="173"/>
      <c r="S3700" s="167"/>
      <c r="T3700" s="167"/>
      <c r="U3700" s="167"/>
      <c r="V3700" s="173"/>
    </row>
    <row r="3701" spans="1:22" ht="33.75" customHeight="1">
      <c r="A3701" s="15"/>
      <c r="B3701" s="7"/>
      <c r="C3701" s="4"/>
      <c r="D3701" s="5"/>
      <c r="E3701" s="176" t="str">
        <f t="shared" si="147"/>
        <v/>
      </c>
      <c r="F3701" s="181"/>
      <c r="G3701" s="181"/>
      <c r="H3701" s="6"/>
      <c r="I3701" s="2"/>
      <c r="J3701" s="3"/>
      <c r="K3701" s="3"/>
      <c r="L3701" s="3"/>
      <c r="M3701" s="13"/>
      <c r="N3701" s="3"/>
      <c r="O3701" s="3"/>
      <c r="P3701" s="166"/>
      <c r="Q3701" s="166"/>
      <c r="R3701" s="173"/>
      <c r="S3701" s="167"/>
      <c r="T3701" s="167"/>
      <c r="U3701" s="167"/>
      <c r="V3701" s="173"/>
    </row>
    <row r="3702" spans="1:22" ht="33.75" customHeight="1">
      <c r="A3702" s="15"/>
      <c r="B3702" s="7"/>
      <c r="C3702" s="4"/>
      <c r="D3702" s="5"/>
      <c r="E3702" s="176" t="str">
        <f t="shared" si="147"/>
        <v/>
      </c>
      <c r="F3702" s="181"/>
      <c r="G3702" s="181"/>
      <c r="H3702" s="6"/>
      <c r="I3702" s="2"/>
      <c r="J3702" s="3"/>
      <c r="K3702" s="3"/>
      <c r="L3702" s="3"/>
      <c r="M3702" s="13"/>
      <c r="N3702" s="3"/>
      <c r="O3702" s="3"/>
      <c r="P3702" s="166"/>
      <c r="Q3702" s="166"/>
      <c r="R3702" s="173"/>
      <c r="S3702" s="167"/>
      <c r="T3702" s="167"/>
      <c r="U3702" s="167"/>
      <c r="V3702" s="173"/>
    </row>
    <row r="3703" spans="1:22" ht="33.75" customHeight="1">
      <c r="A3703" s="15"/>
      <c r="B3703" s="7"/>
      <c r="C3703" s="4"/>
      <c r="D3703" s="5"/>
      <c r="E3703" s="176" t="str">
        <f t="shared" si="147"/>
        <v/>
      </c>
      <c r="F3703" s="181"/>
      <c r="G3703" s="181"/>
      <c r="H3703" s="6"/>
      <c r="I3703" s="2"/>
      <c r="J3703" s="3"/>
      <c r="K3703" s="3"/>
      <c r="L3703" s="3"/>
      <c r="M3703" s="13"/>
      <c r="N3703" s="3"/>
      <c r="O3703" s="3"/>
      <c r="P3703" s="166"/>
      <c r="Q3703" s="166"/>
      <c r="R3703" s="173"/>
      <c r="S3703" s="167"/>
      <c r="T3703" s="167"/>
      <c r="U3703" s="167"/>
      <c r="V3703" s="173"/>
    </row>
    <row r="3704" spans="1:22" ht="33.75" customHeight="1">
      <c r="A3704" s="15"/>
      <c r="B3704" s="7"/>
      <c r="C3704" s="4"/>
      <c r="D3704" s="5"/>
      <c r="E3704" s="176" t="str">
        <f t="shared" si="147"/>
        <v/>
      </c>
      <c r="F3704" s="181"/>
      <c r="G3704" s="181"/>
      <c r="H3704" s="6"/>
      <c r="I3704" s="2"/>
      <c r="J3704" s="3"/>
      <c r="K3704" s="3"/>
      <c r="L3704" s="3"/>
      <c r="M3704" s="13"/>
      <c r="N3704" s="3"/>
      <c r="O3704" s="3"/>
      <c r="P3704" s="166"/>
      <c r="Q3704" s="166"/>
      <c r="R3704" s="173"/>
      <c r="S3704" s="167"/>
      <c r="T3704" s="167"/>
      <c r="U3704" s="167"/>
      <c r="V3704" s="173"/>
    </row>
    <row r="3705" spans="1:22" ht="33.75" customHeight="1">
      <c r="A3705" s="15"/>
      <c r="B3705" s="7"/>
      <c r="C3705" s="4"/>
      <c r="D3705" s="5"/>
      <c r="E3705" s="176" t="str">
        <f t="shared" si="147"/>
        <v/>
      </c>
      <c r="F3705" s="181"/>
      <c r="G3705" s="181"/>
      <c r="H3705" s="6"/>
      <c r="I3705" s="2"/>
      <c r="J3705" s="3"/>
      <c r="K3705" s="3"/>
      <c r="L3705" s="3"/>
      <c r="M3705" s="13"/>
      <c r="N3705" s="3"/>
      <c r="O3705" s="3"/>
      <c r="P3705" s="166"/>
      <c r="Q3705" s="166"/>
      <c r="R3705" s="173"/>
      <c r="S3705" s="167"/>
      <c r="T3705" s="167"/>
      <c r="U3705" s="167"/>
      <c r="V3705" s="173"/>
    </row>
    <row r="3706" spans="1:22" ht="33.75" customHeight="1">
      <c r="A3706" s="15"/>
      <c r="B3706" s="7"/>
      <c r="C3706" s="4"/>
      <c r="D3706" s="5"/>
      <c r="E3706" s="176" t="str">
        <f t="shared" ref="E3706:E3769" si="148">TRIM(B3706)</f>
        <v/>
      </c>
      <c r="F3706" s="181"/>
      <c r="G3706" s="181"/>
      <c r="H3706" s="6"/>
      <c r="I3706" s="2"/>
      <c r="J3706" s="3"/>
      <c r="K3706" s="3"/>
      <c r="L3706" s="3"/>
      <c r="M3706" s="13"/>
      <c r="N3706" s="3"/>
      <c r="O3706" s="3"/>
      <c r="P3706" s="166"/>
      <c r="Q3706" s="166"/>
      <c r="R3706" s="173"/>
      <c r="S3706" s="167"/>
      <c r="T3706" s="167"/>
      <c r="U3706" s="167"/>
      <c r="V3706" s="173"/>
    </row>
    <row r="3707" spans="1:22" ht="33.75" customHeight="1">
      <c r="A3707" s="15"/>
      <c r="B3707" s="7"/>
      <c r="C3707" s="4"/>
      <c r="D3707" s="5"/>
      <c r="E3707" s="176" t="str">
        <f t="shared" si="148"/>
        <v/>
      </c>
      <c r="F3707" s="181"/>
      <c r="G3707" s="181"/>
      <c r="H3707" s="6"/>
      <c r="I3707" s="2"/>
      <c r="J3707" s="3"/>
      <c r="K3707" s="3"/>
      <c r="L3707" s="3"/>
      <c r="M3707" s="13"/>
      <c r="N3707" s="3"/>
      <c r="O3707" s="3"/>
      <c r="P3707" s="166"/>
      <c r="Q3707" s="166"/>
      <c r="R3707" s="173"/>
      <c r="S3707" s="167"/>
      <c r="T3707" s="167"/>
      <c r="U3707" s="167"/>
      <c r="V3707" s="173"/>
    </row>
    <row r="3708" spans="1:22" ht="33.75" customHeight="1">
      <c r="A3708" s="15"/>
      <c r="B3708" s="7"/>
      <c r="C3708" s="4"/>
      <c r="D3708" s="5"/>
      <c r="E3708" s="176" t="str">
        <f t="shared" si="148"/>
        <v/>
      </c>
      <c r="F3708" s="181"/>
      <c r="G3708" s="181"/>
      <c r="H3708" s="6"/>
      <c r="I3708" s="2"/>
      <c r="J3708" s="3"/>
      <c r="K3708" s="3"/>
      <c r="L3708" s="3"/>
      <c r="M3708" s="13"/>
      <c r="N3708" s="3"/>
      <c r="O3708" s="3"/>
      <c r="P3708" s="166"/>
      <c r="Q3708" s="166"/>
      <c r="R3708" s="173"/>
      <c r="S3708" s="167"/>
      <c r="T3708" s="167"/>
      <c r="U3708" s="167"/>
      <c r="V3708" s="173"/>
    </row>
    <row r="3709" spans="1:22" ht="33.75" customHeight="1">
      <c r="A3709" s="15"/>
      <c r="B3709" s="7"/>
      <c r="C3709" s="4"/>
      <c r="D3709" s="5"/>
      <c r="E3709" s="176" t="str">
        <f t="shared" si="148"/>
        <v/>
      </c>
      <c r="F3709" s="181"/>
      <c r="G3709" s="181"/>
      <c r="H3709" s="6"/>
      <c r="I3709" s="2"/>
      <c r="J3709" s="3"/>
      <c r="K3709" s="3"/>
      <c r="L3709" s="3"/>
      <c r="M3709" s="13"/>
      <c r="N3709" s="3"/>
      <c r="O3709" s="3"/>
      <c r="P3709" s="166"/>
      <c r="Q3709" s="166"/>
      <c r="R3709" s="173"/>
      <c r="S3709" s="167"/>
      <c r="T3709" s="167"/>
      <c r="U3709" s="167"/>
      <c r="V3709" s="173"/>
    </row>
    <row r="3710" spans="1:22" ht="33.75" customHeight="1">
      <c r="A3710" s="15"/>
      <c r="B3710" s="7"/>
      <c r="C3710" s="4"/>
      <c r="D3710" s="5"/>
      <c r="E3710" s="176" t="str">
        <f t="shared" si="148"/>
        <v/>
      </c>
      <c r="F3710" s="181"/>
      <c r="G3710" s="181"/>
      <c r="H3710" s="6"/>
      <c r="I3710" s="2"/>
      <c r="J3710" s="3"/>
      <c r="K3710" s="3"/>
      <c r="L3710" s="3"/>
      <c r="M3710" s="13"/>
      <c r="N3710" s="3"/>
      <c r="O3710" s="3"/>
      <c r="P3710" s="166"/>
      <c r="Q3710" s="166"/>
      <c r="R3710" s="173"/>
      <c r="S3710" s="167"/>
      <c r="T3710" s="167"/>
      <c r="U3710" s="167"/>
      <c r="V3710" s="173"/>
    </row>
    <row r="3711" spans="1:22" ht="33.75" customHeight="1">
      <c r="A3711" s="15"/>
      <c r="B3711" s="7"/>
      <c r="C3711" s="4"/>
      <c r="D3711" s="5"/>
      <c r="E3711" s="176" t="str">
        <f t="shared" si="148"/>
        <v/>
      </c>
      <c r="F3711" s="181"/>
      <c r="G3711" s="181"/>
      <c r="H3711" s="6"/>
      <c r="I3711" s="2"/>
      <c r="J3711" s="3"/>
      <c r="K3711" s="3"/>
      <c r="L3711" s="3"/>
      <c r="M3711" s="13"/>
      <c r="N3711" s="3"/>
      <c r="O3711" s="3"/>
      <c r="P3711" s="166"/>
      <c r="Q3711" s="166"/>
      <c r="R3711" s="173"/>
      <c r="S3711" s="167"/>
      <c r="T3711" s="167"/>
      <c r="U3711" s="167"/>
      <c r="V3711" s="173"/>
    </row>
    <row r="3712" spans="1:22" ht="33.75" customHeight="1">
      <c r="A3712" s="15"/>
      <c r="B3712" s="7"/>
      <c r="C3712" s="4"/>
      <c r="D3712" s="5"/>
      <c r="E3712" s="176" t="str">
        <f t="shared" si="148"/>
        <v/>
      </c>
      <c r="F3712" s="181"/>
      <c r="G3712" s="181"/>
      <c r="H3712" s="6"/>
      <c r="I3712" s="2"/>
      <c r="J3712" s="3"/>
      <c r="K3712" s="3"/>
      <c r="L3712" s="3"/>
      <c r="M3712" s="13"/>
      <c r="N3712" s="3"/>
      <c r="O3712" s="3"/>
      <c r="P3712" s="166"/>
      <c r="Q3712" s="166"/>
      <c r="R3712" s="173"/>
      <c r="S3712" s="167"/>
      <c r="T3712" s="167"/>
      <c r="U3712" s="167"/>
      <c r="V3712" s="173"/>
    </row>
    <row r="3713" spans="1:22" ht="33.75" customHeight="1">
      <c r="A3713" s="15"/>
      <c r="B3713" s="7"/>
      <c r="C3713" s="4"/>
      <c r="D3713" s="5"/>
      <c r="E3713" s="176" t="str">
        <f t="shared" si="148"/>
        <v/>
      </c>
      <c r="F3713" s="181"/>
      <c r="G3713" s="181"/>
      <c r="H3713" s="6"/>
      <c r="I3713" s="2"/>
      <c r="J3713" s="3"/>
      <c r="K3713" s="3"/>
      <c r="L3713" s="3"/>
      <c r="M3713" s="13"/>
      <c r="N3713" s="3"/>
      <c r="O3713" s="3"/>
      <c r="P3713" s="166"/>
      <c r="Q3713" s="166"/>
      <c r="R3713" s="173"/>
      <c r="S3713" s="167"/>
      <c r="T3713" s="167"/>
      <c r="U3713" s="167"/>
      <c r="V3713" s="173"/>
    </row>
    <row r="3714" spans="1:22" ht="33.75" customHeight="1">
      <c r="A3714" s="15"/>
      <c r="B3714" s="7"/>
      <c r="C3714" s="4"/>
      <c r="D3714" s="5"/>
      <c r="E3714" s="176" t="str">
        <f t="shared" si="148"/>
        <v/>
      </c>
      <c r="F3714" s="181"/>
      <c r="G3714" s="181"/>
      <c r="H3714" s="6"/>
      <c r="I3714" s="2"/>
      <c r="J3714" s="3"/>
      <c r="K3714" s="3"/>
      <c r="L3714" s="3"/>
      <c r="M3714" s="13"/>
      <c r="N3714" s="3"/>
      <c r="O3714" s="3"/>
      <c r="P3714" s="166"/>
      <c r="Q3714" s="166"/>
      <c r="R3714" s="173"/>
      <c r="S3714" s="167"/>
      <c r="T3714" s="167"/>
      <c r="U3714" s="167"/>
      <c r="V3714" s="173"/>
    </row>
    <row r="3715" spans="1:22" ht="33.75" customHeight="1">
      <c r="A3715" s="15"/>
      <c r="B3715" s="7"/>
      <c r="C3715" s="4"/>
      <c r="D3715" s="5"/>
      <c r="E3715" s="176" t="str">
        <f t="shared" si="148"/>
        <v/>
      </c>
      <c r="F3715" s="181"/>
      <c r="G3715" s="181"/>
      <c r="H3715" s="6"/>
      <c r="I3715" s="2"/>
      <c r="J3715" s="3"/>
      <c r="K3715" s="3"/>
      <c r="L3715" s="3"/>
      <c r="M3715" s="13"/>
      <c r="N3715" s="3"/>
      <c r="O3715" s="3"/>
      <c r="P3715" s="166"/>
      <c r="Q3715" s="166"/>
      <c r="R3715" s="173"/>
      <c r="S3715" s="167"/>
      <c r="T3715" s="167"/>
      <c r="U3715" s="167"/>
      <c r="V3715" s="173"/>
    </row>
    <row r="3716" spans="1:22" ht="33.75" customHeight="1">
      <c r="A3716" s="15"/>
      <c r="B3716" s="7"/>
      <c r="C3716" s="4"/>
      <c r="D3716" s="5"/>
      <c r="E3716" s="176" t="str">
        <f t="shared" si="148"/>
        <v/>
      </c>
      <c r="F3716" s="181"/>
      <c r="G3716" s="181"/>
      <c r="H3716" s="6"/>
      <c r="I3716" s="2"/>
      <c r="J3716" s="3"/>
      <c r="K3716" s="3"/>
      <c r="L3716" s="3"/>
      <c r="M3716" s="13"/>
      <c r="N3716" s="3"/>
      <c r="O3716" s="3"/>
      <c r="P3716" s="166"/>
      <c r="Q3716" s="166"/>
      <c r="R3716" s="173"/>
      <c r="S3716" s="167"/>
      <c r="T3716" s="167"/>
      <c r="U3716" s="167"/>
      <c r="V3716" s="173"/>
    </row>
    <row r="3717" spans="1:22" ht="33.75" customHeight="1">
      <c r="A3717" s="15"/>
      <c r="B3717" s="7"/>
      <c r="C3717" s="4"/>
      <c r="D3717" s="5"/>
      <c r="E3717" s="176" t="str">
        <f t="shared" si="148"/>
        <v/>
      </c>
      <c r="F3717" s="181"/>
      <c r="G3717" s="181"/>
      <c r="H3717" s="6"/>
      <c r="I3717" s="2"/>
      <c r="J3717" s="3"/>
      <c r="K3717" s="3"/>
      <c r="L3717" s="3"/>
      <c r="M3717" s="13"/>
      <c r="N3717" s="3"/>
      <c r="O3717" s="3"/>
      <c r="P3717" s="166"/>
      <c r="Q3717" s="166"/>
      <c r="R3717" s="173"/>
      <c r="S3717" s="167"/>
      <c r="T3717" s="167"/>
      <c r="U3717" s="167"/>
      <c r="V3717" s="173"/>
    </row>
    <row r="3718" spans="1:22" ht="33.75" customHeight="1">
      <c r="A3718" s="15"/>
      <c r="B3718" s="7"/>
      <c r="C3718" s="4"/>
      <c r="D3718" s="5"/>
      <c r="E3718" s="176" t="str">
        <f t="shared" si="148"/>
        <v/>
      </c>
      <c r="F3718" s="181"/>
      <c r="G3718" s="181"/>
      <c r="H3718" s="6"/>
      <c r="I3718" s="2"/>
      <c r="J3718" s="3"/>
      <c r="K3718" s="3"/>
      <c r="L3718" s="3"/>
      <c r="M3718" s="13"/>
      <c r="N3718" s="3"/>
      <c r="O3718" s="3"/>
      <c r="P3718" s="166"/>
      <c r="Q3718" s="166"/>
      <c r="R3718" s="173"/>
      <c r="S3718" s="167"/>
      <c r="T3718" s="167"/>
      <c r="U3718" s="167"/>
      <c r="V3718" s="173"/>
    </row>
    <row r="3719" spans="1:22" ht="33.75" customHeight="1">
      <c r="A3719" s="15"/>
      <c r="B3719" s="7"/>
      <c r="C3719" s="4"/>
      <c r="D3719" s="5"/>
      <c r="E3719" s="176" t="str">
        <f t="shared" si="148"/>
        <v/>
      </c>
      <c r="F3719" s="181"/>
      <c r="G3719" s="181"/>
      <c r="H3719" s="6"/>
      <c r="I3719" s="2"/>
      <c r="J3719" s="3"/>
      <c r="K3719" s="3"/>
      <c r="L3719" s="3"/>
      <c r="M3719" s="13"/>
      <c r="N3719" s="3"/>
      <c r="O3719" s="3"/>
      <c r="P3719" s="166"/>
      <c r="Q3719" s="166"/>
      <c r="R3719" s="173"/>
      <c r="S3719" s="167"/>
      <c r="T3719" s="167"/>
      <c r="U3719" s="167"/>
      <c r="V3719" s="173"/>
    </row>
    <row r="3720" spans="1:22" ht="33.75" customHeight="1">
      <c r="A3720" s="15"/>
      <c r="B3720" s="7"/>
      <c r="C3720" s="4"/>
      <c r="D3720" s="5"/>
      <c r="E3720" s="176" t="str">
        <f t="shared" si="148"/>
        <v/>
      </c>
      <c r="F3720" s="181"/>
      <c r="G3720" s="181"/>
      <c r="H3720" s="6"/>
      <c r="I3720" s="2"/>
      <c r="J3720" s="3"/>
      <c r="K3720" s="3"/>
      <c r="L3720" s="3"/>
      <c r="M3720" s="13"/>
      <c r="N3720" s="3"/>
      <c r="O3720" s="3"/>
      <c r="P3720" s="166"/>
      <c r="Q3720" s="166"/>
      <c r="R3720" s="173"/>
      <c r="S3720" s="167"/>
      <c r="T3720" s="167"/>
      <c r="U3720" s="167"/>
      <c r="V3720" s="173"/>
    </row>
    <row r="3721" spans="1:22" ht="33.75" customHeight="1">
      <c r="A3721" s="15"/>
      <c r="B3721" s="7"/>
      <c r="C3721" s="4"/>
      <c r="D3721" s="5"/>
      <c r="E3721" s="176" t="str">
        <f t="shared" si="148"/>
        <v/>
      </c>
      <c r="F3721" s="181"/>
      <c r="G3721" s="181"/>
      <c r="H3721" s="6"/>
      <c r="I3721" s="2"/>
      <c r="J3721" s="3"/>
      <c r="K3721" s="3"/>
      <c r="L3721" s="3"/>
      <c r="M3721" s="13"/>
      <c r="N3721" s="3"/>
      <c r="O3721" s="3"/>
      <c r="P3721" s="166"/>
      <c r="Q3721" s="166"/>
      <c r="R3721" s="173"/>
      <c r="S3721" s="167"/>
      <c r="T3721" s="167"/>
      <c r="U3721" s="167"/>
      <c r="V3721" s="173"/>
    </row>
    <row r="3722" spans="1:22" ht="33.75" customHeight="1">
      <c r="A3722" s="15"/>
      <c r="B3722" s="7"/>
      <c r="C3722" s="4"/>
      <c r="D3722" s="5"/>
      <c r="E3722" s="176" t="str">
        <f t="shared" si="148"/>
        <v/>
      </c>
      <c r="F3722" s="181"/>
      <c r="G3722" s="181"/>
      <c r="H3722" s="6"/>
      <c r="I3722" s="2"/>
      <c r="J3722" s="3"/>
      <c r="K3722" s="3"/>
      <c r="L3722" s="3"/>
      <c r="M3722" s="13"/>
      <c r="N3722" s="3"/>
      <c r="O3722" s="3"/>
      <c r="P3722" s="166"/>
      <c r="Q3722" s="166"/>
      <c r="R3722" s="173"/>
      <c r="S3722" s="167"/>
      <c r="T3722" s="167"/>
      <c r="U3722" s="167"/>
      <c r="V3722" s="173"/>
    </row>
    <row r="3723" spans="1:22" ht="33.75" customHeight="1">
      <c r="A3723" s="15"/>
      <c r="B3723" s="7"/>
      <c r="C3723" s="4"/>
      <c r="D3723" s="5"/>
      <c r="E3723" s="176" t="str">
        <f t="shared" si="148"/>
        <v/>
      </c>
      <c r="F3723" s="181"/>
      <c r="G3723" s="181"/>
      <c r="H3723" s="6"/>
      <c r="I3723" s="2"/>
      <c r="J3723" s="3"/>
      <c r="K3723" s="3"/>
      <c r="L3723" s="3"/>
      <c r="M3723" s="13"/>
      <c r="N3723" s="3"/>
      <c r="O3723" s="3"/>
      <c r="P3723" s="166"/>
      <c r="Q3723" s="166"/>
      <c r="R3723" s="173"/>
      <c r="S3723" s="167"/>
      <c r="T3723" s="167"/>
      <c r="U3723" s="167"/>
      <c r="V3723" s="173"/>
    </row>
    <row r="3724" spans="1:22" ht="33.75" customHeight="1">
      <c r="A3724" s="15"/>
      <c r="B3724" s="7"/>
      <c r="C3724" s="4"/>
      <c r="D3724" s="5"/>
      <c r="E3724" s="176" t="str">
        <f t="shared" si="148"/>
        <v/>
      </c>
      <c r="F3724" s="181"/>
      <c r="G3724" s="181"/>
      <c r="H3724" s="6"/>
      <c r="I3724" s="2"/>
      <c r="J3724" s="3"/>
      <c r="K3724" s="3"/>
      <c r="L3724" s="3"/>
      <c r="M3724" s="13"/>
      <c r="N3724" s="3"/>
      <c r="O3724" s="3"/>
      <c r="P3724" s="166"/>
      <c r="Q3724" s="166"/>
      <c r="R3724" s="173"/>
      <c r="S3724" s="167"/>
      <c r="T3724" s="167"/>
      <c r="U3724" s="167"/>
      <c r="V3724" s="173"/>
    </row>
    <row r="3725" spans="1:22" ht="33.75" customHeight="1">
      <c r="A3725" s="15"/>
      <c r="B3725" s="7"/>
      <c r="C3725" s="4"/>
      <c r="D3725" s="5"/>
      <c r="E3725" s="176" t="str">
        <f t="shared" si="148"/>
        <v/>
      </c>
      <c r="F3725" s="181"/>
      <c r="G3725" s="181"/>
      <c r="H3725" s="6"/>
      <c r="I3725" s="2"/>
      <c r="J3725" s="3"/>
      <c r="K3725" s="3"/>
      <c r="L3725" s="3"/>
      <c r="M3725" s="13"/>
      <c r="N3725" s="3"/>
      <c r="O3725" s="3"/>
      <c r="P3725" s="166"/>
      <c r="Q3725" s="166"/>
      <c r="R3725" s="173"/>
      <c r="S3725" s="167"/>
      <c r="T3725" s="167"/>
      <c r="U3725" s="167"/>
      <c r="V3725" s="173"/>
    </row>
    <row r="3726" spans="1:22" ht="33.75" customHeight="1">
      <c r="A3726" s="15"/>
      <c r="B3726" s="7"/>
      <c r="C3726" s="4"/>
      <c r="D3726" s="5"/>
      <c r="E3726" s="176" t="str">
        <f t="shared" si="148"/>
        <v/>
      </c>
      <c r="F3726" s="181"/>
      <c r="G3726" s="181"/>
      <c r="H3726" s="6"/>
      <c r="I3726" s="2"/>
      <c r="J3726" s="3"/>
      <c r="K3726" s="3"/>
      <c r="L3726" s="3"/>
      <c r="M3726" s="13"/>
      <c r="N3726" s="3"/>
      <c r="O3726" s="3"/>
      <c r="P3726" s="166"/>
      <c r="Q3726" s="166"/>
      <c r="R3726" s="173"/>
      <c r="S3726" s="167"/>
      <c r="T3726" s="167"/>
      <c r="U3726" s="167"/>
      <c r="V3726" s="173"/>
    </row>
    <row r="3727" spans="1:22" ht="33.75" customHeight="1">
      <c r="A3727" s="15"/>
      <c r="B3727" s="7"/>
      <c r="C3727" s="4"/>
      <c r="D3727" s="5"/>
      <c r="E3727" s="176" t="str">
        <f t="shared" si="148"/>
        <v/>
      </c>
      <c r="F3727" s="181"/>
      <c r="G3727" s="181"/>
      <c r="H3727" s="6"/>
      <c r="I3727" s="2"/>
      <c r="J3727" s="3"/>
      <c r="K3727" s="3"/>
      <c r="L3727" s="3"/>
      <c r="M3727" s="13"/>
      <c r="N3727" s="3"/>
      <c r="O3727" s="3"/>
      <c r="P3727" s="166"/>
      <c r="Q3727" s="166"/>
      <c r="R3727" s="173"/>
      <c r="S3727" s="167"/>
      <c r="T3727" s="167"/>
      <c r="U3727" s="167"/>
      <c r="V3727" s="173"/>
    </row>
    <row r="3728" spans="1:22" ht="33.75" customHeight="1">
      <c r="A3728" s="15"/>
      <c r="B3728" s="7"/>
      <c r="C3728" s="4"/>
      <c r="D3728" s="5"/>
      <c r="E3728" s="176" t="str">
        <f t="shared" si="148"/>
        <v/>
      </c>
      <c r="F3728" s="181"/>
      <c r="G3728" s="181"/>
      <c r="H3728" s="6"/>
      <c r="I3728" s="2"/>
      <c r="J3728" s="3"/>
      <c r="K3728" s="3"/>
      <c r="L3728" s="3"/>
      <c r="M3728" s="13"/>
      <c r="N3728" s="3"/>
      <c r="O3728" s="3"/>
      <c r="P3728" s="166"/>
      <c r="Q3728" s="166"/>
      <c r="R3728" s="173"/>
      <c r="S3728" s="167"/>
      <c r="T3728" s="167"/>
      <c r="U3728" s="167"/>
      <c r="V3728" s="173"/>
    </row>
    <row r="3729" spans="1:22" ht="33.75" customHeight="1">
      <c r="A3729" s="15"/>
      <c r="B3729" s="7"/>
      <c r="C3729" s="4"/>
      <c r="D3729" s="5"/>
      <c r="E3729" s="176" t="str">
        <f t="shared" si="148"/>
        <v/>
      </c>
      <c r="F3729" s="181"/>
      <c r="G3729" s="181"/>
      <c r="H3729" s="6"/>
      <c r="I3729" s="2"/>
      <c r="J3729" s="3"/>
      <c r="K3729" s="3"/>
      <c r="L3729" s="3"/>
      <c r="M3729" s="13"/>
      <c r="N3729" s="3"/>
      <c r="O3729" s="3"/>
      <c r="P3729" s="166"/>
      <c r="Q3729" s="166"/>
      <c r="R3729" s="173"/>
      <c r="S3729" s="167"/>
      <c r="T3729" s="167"/>
      <c r="U3729" s="167"/>
      <c r="V3729" s="173"/>
    </row>
    <row r="3730" spans="1:22" ht="33.75" customHeight="1">
      <c r="A3730" s="15"/>
      <c r="B3730" s="7"/>
      <c r="C3730" s="4"/>
      <c r="D3730" s="5"/>
      <c r="E3730" s="176" t="str">
        <f t="shared" si="148"/>
        <v/>
      </c>
      <c r="F3730" s="181"/>
      <c r="G3730" s="181"/>
      <c r="H3730" s="6"/>
      <c r="I3730" s="2"/>
      <c r="J3730" s="3"/>
      <c r="K3730" s="3"/>
      <c r="L3730" s="3"/>
      <c r="M3730" s="13"/>
      <c r="N3730" s="3"/>
      <c r="O3730" s="3"/>
      <c r="P3730" s="166"/>
      <c r="Q3730" s="166"/>
      <c r="R3730" s="173"/>
      <c r="S3730" s="167"/>
      <c r="T3730" s="167"/>
      <c r="U3730" s="167"/>
      <c r="V3730" s="173"/>
    </row>
    <row r="3731" spans="1:22" ht="33.75" customHeight="1">
      <c r="A3731" s="15"/>
      <c r="B3731" s="7"/>
      <c r="C3731" s="4"/>
      <c r="D3731" s="5"/>
      <c r="E3731" s="176" t="str">
        <f t="shared" si="148"/>
        <v/>
      </c>
      <c r="F3731" s="181"/>
      <c r="G3731" s="181"/>
      <c r="H3731" s="6"/>
      <c r="I3731" s="2"/>
      <c r="J3731" s="3"/>
      <c r="K3731" s="3"/>
      <c r="L3731" s="3"/>
      <c r="M3731" s="13"/>
      <c r="N3731" s="3"/>
      <c r="O3731" s="3"/>
      <c r="P3731" s="166"/>
      <c r="Q3731" s="166"/>
      <c r="R3731" s="173"/>
      <c r="S3731" s="167"/>
      <c r="T3731" s="167"/>
      <c r="U3731" s="167"/>
      <c r="V3731" s="173"/>
    </row>
    <row r="3732" spans="1:22" ht="33.75" customHeight="1">
      <c r="A3732" s="15"/>
      <c r="B3732" s="7"/>
      <c r="C3732" s="4"/>
      <c r="D3732" s="5"/>
      <c r="E3732" s="176" t="str">
        <f t="shared" si="148"/>
        <v/>
      </c>
      <c r="F3732" s="181"/>
      <c r="G3732" s="181"/>
      <c r="H3732" s="6"/>
      <c r="I3732" s="2"/>
      <c r="J3732" s="3"/>
      <c r="K3732" s="3"/>
      <c r="L3732" s="3"/>
      <c r="M3732" s="13"/>
      <c r="N3732" s="3"/>
      <c r="O3732" s="3"/>
      <c r="P3732" s="166"/>
      <c r="Q3732" s="166"/>
      <c r="R3732" s="173"/>
      <c r="S3732" s="167"/>
      <c r="T3732" s="167"/>
      <c r="U3732" s="167"/>
      <c r="V3732" s="173"/>
    </row>
    <row r="3733" spans="1:22" ht="33.75" customHeight="1">
      <c r="A3733" s="15"/>
      <c r="B3733" s="7"/>
      <c r="C3733" s="4"/>
      <c r="D3733" s="5"/>
      <c r="E3733" s="176" t="str">
        <f t="shared" si="148"/>
        <v/>
      </c>
      <c r="F3733" s="181"/>
      <c r="G3733" s="181"/>
      <c r="H3733" s="6"/>
      <c r="I3733" s="2"/>
      <c r="J3733" s="3"/>
      <c r="K3733" s="3"/>
      <c r="L3733" s="3"/>
      <c r="M3733" s="13"/>
      <c r="N3733" s="3"/>
      <c r="O3733" s="3"/>
      <c r="P3733" s="166"/>
      <c r="Q3733" s="166"/>
      <c r="R3733" s="173"/>
      <c r="S3733" s="167"/>
      <c r="T3733" s="167"/>
      <c r="U3733" s="167"/>
      <c r="V3733" s="173"/>
    </row>
    <row r="3734" spans="1:22" ht="33.75" customHeight="1">
      <c r="A3734" s="15"/>
      <c r="B3734" s="7"/>
      <c r="C3734" s="4"/>
      <c r="D3734" s="5"/>
      <c r="E3734" s="176" t="str">
        <f t="shared" si="148"/>
        <v/>
      </c>
      <c r="F3734" s="181"/>
      <c r="G3734" s="181"/>
      <c r="H3734" s="6"/>
      <c r="I3734" s="2"/>
      <c r="J3734" s="3"/>
      <c r="K3734" s="3"/>
      <c r="L3734" s="3"/>
      <c r="M3734" s="13"/>
      <c r="N3734" s="3"/>
      <c r="O3734" s="3"/>
      <c r="P3734" s="166"/>
      <c r="Q3734" s="166"/>
      <c r="R3734" s="173"/>
      <c r="S3734" s="167"/>
      <c r="T3734" s="167"/>
      <c r="U3734" s="167"/>
      <c r="V3734" s="173"/>
    </row>
    <row r="3735" spans="1:22" ht="33.75" customHeight="1">
      <c r="A3735" s="15"/>
      <c r="B3735" s="7"/>
      <c r="C3735" s="4"/>
      <c r="D3735" s="5"/>
      <c r="E3735" s="176" t="str">
        <f t="shared" si="148"/>
        <v/>
      </c>
      <c r="F3735" s="181"/>
      <c r="G3735" s="181"/>
      <c r="H3735" s="6"/>
      <c r="I3735" s="2"/>
      <c r="J3735" s="3"/>
      <c r="K3735" s="3"/>
      <c r="L3735" s="3"/>
      <c r="M3735" s="13"/>
      <c r="N3735" s="3"/>
      <c r="O3735" s="3"/>
      <c r="P3735" s="166"/>
      <c r="Q3735" s="166"/>
      <c r="R3735" s="173"/>
      <c r="S3735" s="167"/>
      <c r="T3735" s="167"/>
      <c r="U3735" s="167"/>
      <c r="V3735" s="173"/>
    </row>
    <row r="3736" spans="1:22" ht="33.75" customHeight="1">
      <c r="A3736" s="15"/>
      <c r="B3736" s="7"/>
      <c r="C3736" s="4"/>
      <c r="D3736" s="5"/>
      <c r="E3736" s="176" t="str">
        <f t="shared" si="148"/>
        <v/>
      </c>
      <c r="F3736" s="181"/>
      <c r="G3736" s="181"/>
      <c r="H3736" s="6"/>
      <c r="I3736" s="2"/>
      <c r="J3736" s="3"/>
      <c r="K3736" s="3"/>
      <c r="L3736" s="3"/>
      <c r="M3736" s="13"/>
      <c r="N3736" s="3"/>
      <c r="O3736" s="3"/>
      <c r="P3736" s="166"/>
      <c r="Q3736" s="166"/>
      <c r="R3736" s="173"/>
      <c r="S3736" s="167"/>
      <c r="T3736" s="167"/>
      <c r="U3736" s="167"/>
      <c r="V3736" s="173"/>
    </row>
    <row r="3737" spans="1:22" ht="33.75" customHeight="1">
      <c r="A3737" s="15"/>
      <c r="B3737" s="7"/>
      <c r="C3737" s="4"/>
      <c r="D3737" s="5"/>
      <c r="E3737" s="176" t="str">
        <f t="shared" si="148"/>
        <v/>
      </c>
      <c r="F3737" s="181"/>
      <c r="G3737" s="181"/>
      <c r="H3737" s="6"/>
      <c r="I3737" s="2"/>
      <c r="J3737" s="3"/>
      <c r="K3737" s="3"/>
      <c r="L3737" s="3"/>
      <c r="M3737" s="13"/>
      <c r="N3737" s="3"/>
      <c r="O3737" s="3"/>
      <c r="P3737" s="166"/>
      <c r="Q3737" s="166"/>
      <c r="R3737" s="173"/>
      <c r="S3737" s="167"/>
      <c r="T3737" s="167"/>
      <c r="U3737" s="167"/>
      <c r="V3737" s="173"/>
    </row>
    <row r="3738" spans="1:22" ht="33.75" customHeight="1">
      <c r="A3738" s="15"/>
      <c r="B3738" s="7"/>
      <c r="C3738" s="4"/>
      <c r="D3738" s="5"/>
      <c r="E3738" s="176" t="str">
        <f t="shared" si="148"/>
        <v/>
      </c>
      <c r="F3738" s="181"/>
      <c r="G3738" s="181"/>
      <c r="H3738" s="6"/>
      <c r="I3738" s="2"/>
      <c r="J3738" s="3"/>
      <c r="K3738" s="3"/>
      <c r="L3738" s="3"/>
      <c r="M3738" s="13"/>
      <c r="N3738" s="3"/>
      <c r="O3738" s="3"/>
      <c r="P3738" s="166"/>
      <c r="Q3738" s="166"/>
      <c r="R3738" s="173"/>
      <c r="S3738" s="167"/>
      <c r="T3738" s="167"/>
      <c r="U3738" s="167"/>
      <c r="V3738" s="173"/>
    </row>
    <row r="3739" spans="1:22" ht="33.75" customHeight="1">
      <c r="A3739" s="15"/>
      <c r="B3739" s="7"/>
      <c r="C3739" s="4"/>
      <c r="D3739" s="5"/>
      <c r="E3739" s="176" t="str">
        <f t="shared" si="148"/>
        <v/>
      </c>
      <c r="F3739" s="181"/>
      <c r="G3739" s="181"/>
      <c r="H3739" s="6"/>
      <c r="I3739" s="2"/>
      <c r="J3739" s="3"/>
      <c r="K3739" s="3"/>
      <c r="L3739" s="3"/>
      <c r="M3739" s="13"/>
      <c r="N3739" s="3"/>
      <c r="O3739" s="3"/>
      <c r="P3739" s="166"/>
      <c r="Q3739" s="166"/>
      <c r="R3739" s="173"/>
      <c r="S3739" s="167"/>
      <c r="T3739" s="167"/>
      <c r="U3739" s="167"/>
      <c r="V3739" s="173"/>
    </row>
    <row r="3740" spans="1:22" ht="33.75" customHeight="1">
      <c r="A3740" s="15"/>
      <c r="B3740" s="7"/>
      <c r="C3740" s="4"/>
      <c r="D3740" s="5"/>
      <c r="E3740" s="176" t="str">
        <f t="shared" si="148"/>
        <v/>
      </c>
      <c r="F3740" s="181"/>
      <c r="G3740" s="181"/>
      <c r="H3740" s="6"/>
      <c r="I3740" s="2"/>
      <c r="J3740" s="3"/>
      <c r="K3740" s="3"/>
      <c r="L3740" s="3"/>
      <c r="M3740" s="13"/>
      <c r="N3740" s="3"/>
      <c r="O3740" s="3"/>
      <c r="P3740" s="166"/>
      <c r="Q3740" s="166"/>
      <c r="R3740" s="173"/>
      <c r="S3740" s="167"/>
      <c r="T3740" s="167"/>
      <c r="U3740" s="167"/>
      <c r="V3740" s="173"/>
    </row>
    <row r="3741" spans="1:22" ht="33.75" customHeight="1">
      <c r="A3741" s="15"/>
      <c r="B3741" s="7"/>
      <c r="C3741" s="4"/>
      <c r="D3741" s="5"/>
      <c r="E3741" s="176" t="str">
        <f t="shared" si="148"/>
        <v/>
      </c>
      <c r="F3741" s="181"/>
      <c r="G3741" s="181"/>
      <c r="H3741" s="6"/>
      <c r="I3741" s="2"/>
      <c r="J3741" s="3"/>
      <c r="K3741" s="3"/>
      <c r="L3741" s="3"/>
      <c r="M3741" s="13"/>
      <c r="N3741" s="3"/>
      <c r="O3741" s="3"/>
      <c r="P3741" s="166"/>
      <c r="Q3741" s="166"/>
      <c r="R3741" s="173"/>
      <c r="S3741" s="167"/>
      <c r="T3741" s="167"/>
      <c r="U3741" s="167"/>
      <c r="V3741" s="173"/>
    </row>
    <row r="3742" spans="1:22" ht="33.75" customHeight="1">
      <c r="A3742" s="15"/>
      <c r="B3742" s="7"/>
      <c r="C3742" s="4"/>
      <c r="D3742" s="5"/>
      <c r="E3742" s="176" t="str">
        <f t="shared" si="148"/>
        <v/>
      </c>
      <c r="F3742" s="181"/>
      <c r="G3742" s="181"/>
      <c r="H3742" s="6"/>
      <c r="I3742" s="2"/>
      <c r="J3742" s="3"/>
      <c r="K3742" s="3"/>
      <c r="L3742" s="3"/>
      <c r="M3742" s="13"/>
      <c r="N3742" s="3"/>
      <c r="O3742" s="3"/>
      <c r="P3742" s="166"/>
      <c r="Q3742" s="166"/>
      <c r="R3742" s="173"/>
      <c r="S3742" s="167"/>
      <c r="T3742" s="167"/>
      <c r="U3742" s="167"/>
      <c r="V3742" s="173"/>
    </row>
    <row r="3743" spans="1:22" ht="33.75" customHeight="1">
      <c r="A3743" s="15"/>
      <c r="B3743" s="7"/>
      <c r="C3743" s="4"/>
      <c r="D3743" s="5"/>
      <c r="E3743" s="176" t="str">
        <f t="shared" si="148"/>
        <v/>
      </c>
      <c r="F3743" s="181"/>
      <c r="G3743" s="181"/>
      <c r="H3743" s="6"/>
      <c r="I3743" s="2"/>
      <c r="J3743" s="3"/>
      <c r="K3743" s="3"/>
      <c r="L3743" s="3"/>
      <c r="M3743" s="13"/>
      <c r="N3743" s="3"/>
      <c r="O3743" s="3"/>
      <c r="P3743" s="166"/>
      <c r="Q3743" s="166"/>
      <c r="R3743" s="173"/>
      <c r="S3743" s="167"/>
      <c r="T3743" s="167"/>
      <c r="U3743" s="167"/>
      <c r="V3743" s="173"/>
    </row>
    <row r="3744" spans="1:22" ht="33.75" customHeight="1">
      <c r="A3744" s="15"/>
      <c r="B3744" s="7"/>
      <c r="C3744" s="4"/>
      <c r="D3744" s="5"/>
      <c r="E3744" s="176" t="str">
        <f t="shared" si="148"/>
        <v/>
      </c>
      <c r="F3744" s="181"/>
      <c r="G3744" s="181"/>
      <c r="H3744" s="6"/>
      <c r="I3744" s="2"/>
      <c r="J3744" s="3"/>
      <c r="K3744" s="3"/>
      <c r="L3744" s="3"/>
      <c r="M3744" s="13"/>
      <c r="N3744" s="3"/>
      <c r="O3744" s="3"/>
      <c r="P3744" s="166"/>
      <c r="Q3744" s="166"/>
      <c r="R3744" s="173"/>
      <c r="S3744" s="167"/>
      <c r="T3744" s="167"/>
      <c r="U3744" s="167"/>
      <c r="V3744" s="173"/>
    </row>
    <row r="3745" spans="1:22" ht="33.75" customHeight="1">
      <c r="A3745" s="15"/>
      <c r="B3745" s="7"/>
      <c r="C3745" s="4"/>
      <c r="D3745" s="5"/>
      <c r="E3745" s="176" t="str">
        <f t="shared" si="148"/>
        <v/>
      </c>
      <c r="F3745" s="181"/>
      <c r="G3745" s="181"/>
      <c r="H3745" s="6"/>
      <c r="I3745" s="2"/>
      <c r="J3745" s="3"/>
      <c r="K3745" s="3"/>
      <c r="L3745" s="3"/>
      <c r="M3745" s="13"/>
      <c r="N3745" s="3"/>
      <c r="O3745" s="3"/>
      <c r="P3745" s="166"/>
      <c r="Q3745" s="166"/>
      <c r="R3745" s="173"/>
      <c r="S3745" s="167"/>
      <c r="T3745" s="167"/>
      <c r="U3745" s="167"/>
      <c r="V3745" s="173"/>
    </row>
    <row r="3746" spans="1:22" ht="33.75" customHeight="1">
      <c r="A3746" s="15"/>
      <c r="B3746" s="7"/>
      <c r="C3746" s="4"/>
      <c r="D3746" s="5"/>
      <c r="E3746" s="176" t="str">
        <f t="shared" si="148"/>
        <v/>
      </c>
      <c r="F3746" s="181"/>
      <c r="G3746" s="181"/>
      <c r="H3746" s="6"/>
      <c r="I3746" s="2"/>
      <c r="J3746" s="3"/>
      <c r="K3746" s="3"/>
      <c r="L3746" s="3"/>
      <c r="M3746" s="13"/>
      <c r="N3746" s="3"/>
      <c r="O3746" s="3"/>
      <c r="P3746" s="166"/>
      <c r="Q3746" s="166"/>
      <c r="R3746" s="173"/>
      <c r="S3746" s="167"/>
      <c r="T3746" s="167"/>
      <c r="U3746" s="167"/>
      <c r="V3746" s="173"/>
    </row>
    <row r="3747" spans="1:22" ht="33.75" customHeight="1">
      <c r="A3747" s="15"/>
      <c r="B3747" s="7"/>
      <c r="C3747" s="4"/>
      <c r="D3747" s="5"/>
      <c r="E3747" s="176" t="str">
        <f t="shared" si="148"/>
        <v/>
      </c>
      <c r="F3747" s="181"/>
      <c r="G3747" s="181"/>
      <c r="H3747" s="6"/>
      <c r="I3747" s="2"/>
      <c r="J3747" s="3"/>
      <c r="K3747" s="3"/>
      <c r="L3747" s="3"/>
      <c r="M3747" s="13"/>
      <c r="N3747" s="3"/>
      <c r="O3747" s="3"/>
      <c r="P3747" s="166"/>
      <c r="Q3747" s="166"/>
      <c r="R3747" s="173"/>
      <c r="S3747" s="167"/>
      <c r="T3747" s="167"/>
      <c r="U3747" s="167"/>
      <c r="V3747" s="173"/>
    </row>
    <row r="3748" spans="1:22" ht="33.75" customHeight="1">
      <c r="A3748" s="15"/>
      <c r="B3748" s="7"/>
      <c r="C3748" s="4"/>
      <c r="D3748" s="5"/>
      <c r="E3748" s="176" t="str">
        <f t="shared" si="148"/>
        <v/>
      </c>
      <c r="F3748" s="181"/>
      <c r="G3748" s="181"/>
      <c r="H3748" s="6"/>
      <c r="I3748" s="2"/>
      <c r="J3748" s="3"/>
      <c r="K3748" s="3"/>
      <c r="L3748" s="3"/>
      <c r="M3748" s="13"/>
      <c r="N3748" s="3"/>
      <c r="O3748" s="3"/>
      <c r="P3748" s="166"/>
      <c r="Q3748" s="166"/>
      <c r="R3748" s="173"/>
      <c r="S3748" s="167"/>
      <c r="T3748" s="167"/>
      <c r="U3748" s="167"/>
      <c r="V3748" s="173"/>
    </row>
    <row r="3749" spans="1:22" ht="33.75" customHeight="1">
      <c r="A3749" s="15"/>
      <c r="B3749" s="7"/>
      <c r="C3749" s="4"/>
      <c r="D3749" s="5"/>
      <c r="E3749" s="176" t="str">
        <f t="shared" si="148"/>
        <v/>
      </c>
      <c r="F3749" s="181"/>
      <c r="G3749" s="181"/>
      <c r="H3749" s="6"/>
      <c r="I3749" s="2"/>
      <c r="J3749" s="3"/>
      <c r="K3749" s="3"/>
      <c r="L3749" s="3"/>
      <c r="M3749" s="13"/>
      <c r="N3749" s="3"/>
      <c r="O3749" s="3"/>
      <c r="P3749" s="166"/>
      <c r="Q3749" s="166"/>
      <c r="R3749" s="173"/>
      <c r="S3749" s="167"/>
      <c r="T3749" s="167"/>
      <c r="U3749" s="167"/>
      <c r="V3749" s="173"/>
    </row>
    <row r="3750" spans="1:22" ht="33.75" customHeight="1">
      <c r="A3750" s="15"/>
      <c r="B3750" s="7"/>
      <c r="C3750" s="4"/>
      <c r="D3750" s="5"/>
      <c r="E3750" s="176" t="str">
        <f t="shared" si="148"/>
        <v/>
      </c>
      <c r="F3750" s="181"/>
      <c r="G3750" s="181"/>
      <c r="H3750" s="6"/>
      <c r="I3750" s="2"/>
      <c r="J3750" s="3"/>
      <c r="K3750" s="3"/>
      <c r="L3750" s="3"/>
      <c r="M3750" s="13"/>
      <c r="N3750" s="3"/>
      <c r="O3750" s="3"/>
      <c r="P3750" s="166"/>
      <c r="Q3750" s="166"/>
      <c r="R3750" s="173"/>
      <c r="S3750" s="167"/>
      <c r="T3750" s="167"/>
      <c r="U3750" s="167"/>
      <c r="V3750" s="173"/>
    </row>
    <row r="3751" spans="1:22" ht="33.75" customHeight="1">
      <c r="A3751" s="15"/>
      <c r="B3751" s="7"/>
      <c r="C3751" s="4"/>
      <c r="D3751" s="5"/>
      <c r="E3751" s="176" t="str">
        <f t="shared" si="148"/>
        <v/>
      </c>
      <c r="F3751" s="181"/>
      <c r="G3751" s="181"/>
      <c r="H3751" s="6"/>
      <c r="I3751" s="2"/>
      <c r="J3751" s="3"/>
      <c r="K3751" s="3"/>
      <c r="L3751" s="3"/>
      <c r="M3751" s="13"/>
      <c r="N3751" s="3"/>
      <c r="O3751" s="3"/>
      <c r="P3751" s="166"/>
      <c r="Q3751" s="166"/>
      <c r="R3751" s="173"/>
      <c r="S3751" s="167"/>
      <c r="T3751" s="167"/>
      <c r="U3751" s="167"/>
      <c r="V3751" s="173"/>
    </row>
    <row r="3752" spans="1:22" ht="33.75" customHeight="1">
      <c r="A3752" s="15"/>
      <c r="B3752" s="7"/>
      <c r="C3752" s="4"/>
      <c r="D3752" s="5"/>
      <c r="E3752" s="176" t="str">
        <f t="shared" si="148"/>
        <v/>
      </c>
      <c r="F3752" s="181"/>
      <c r="G3752" s="181"/>
      <c r="H3752" s="6"/>
      <c r="I3752" s="2"/>
      <c r="J3752" s="3"/>
      <c r="K3752" s="3"/>
      <c r="L3752" s="3"/>
      <c r="M3752" s="13"/>
      <c r="N3752" s="3"/>
      <c r="O3752" s="3"/>
      <c r="P3752" s="166"/>
      <c r="Q3752" s="166"/>
      <c r="R3752" s="173"/>
      <c r="S3752" s="167"/>
      <c r="T3752" s="167"/>
      <c r="U3752" s="167"/>
      <c r="V3752" s="173"/>
    </row>
    <row r="3753" spans="1:22" ht="33.75" customHeight="1">
      <c r="A3753" s="15"/>
      <c r="B3753" s="7"/>
      <c r="C3753" s="4"/>
      <c r="D3753" s="5"/>
      <c r="E3753" s="176" t="str">
        <f t="shared" si="148"/>
        <v/>
      </c>
      <c r="F3753" s="181"/>
      <c r="G3753" s="181"/>
      <c r="H3753" s="6"/>
      <c r="I3753" s="2"/>
      <c r="J3753" s="3"/>
      <c r="K3753" s="3"/>
      <c r="L3753" s="3"/>
      <c r="M3753" s="13"/>
      <c r="N3753" s="3"/>
      <c r="O3753" s="3"/>
      <c r="P3753" s="166"/>
      <c r="Q3753" s="166"/>
      <c r="R3753" s="173"/>
      <c r="S3753" s="167"/>
      <c r="T3753" s="167"/>
      <c r="U3753" s="167"/>
      <c r="V3753" s="173"/>
    </row>
    <row r="3754" spans="1:22" ht="33.75" customHeight="1">
      <c r="A3754" s="15"/>
      <c r="B3754" s="7"/>
      <c r="C3754" s="4"/>
      <c r="D3754" s="5"/>
      <c r="E3754" s="176" t="str">
        <f t="shared" si="148"/>
        <v/>
      </c>
      <c r="F3754" s="181"/>
      <c r="G3754" s="181"/>
      <c r="H3754" s="6"/>
      <c r="I3754" s="2"/>
      <c r="J3754" s="3"/>
      <c r="K3754" s="3"/>
      <c r="L3754" s="3"/>
      <c r="M3754" s="13"/>
      <c r="N3754" s="3"/>
      <c r="O3754" s="3"/>
      <c r="P3754" s="166"/>
      <c r="Q3754" s="166"/>
      <c r="R3754" s="173"/>
      <c r="S3754" s="167"/>
      <c r="T3754" s="167"/>
      <c r="U3754" s="167"/>
      <c r="V3754" s="173"/>
    </row>
    <row r="3755" spans="1:22" ht="33.75" customHeight="1">
      <c r="A3755" s="15"/>
      <c r="B3755" s="7"/>
      <c r="C3755" s="4"/>
      <c r="D3755" s="5"/>
      <c r="E3755" s="176" t="str">
        <f t="shared" si="148"/>
        <v/>
      </c>
      <c r="F3755" s="181"/>
      <c r="G3755" s="181"/>
      <c r="H3755" s="6"/>
      <c r="I3755" s="2"/>
      <c r="J3755" s="3"/>
      <c r="K3755" s="3"/>
      <c r="L3755" s="3"/>
      <c r="M3755" s="13"/>
      <c r="N3755" s="3"/>
      <c r="O3755" s="3"/>
      <c r="P3755" s="166"/>
      <c r="Q3755" s="166"/>
      <c r="R3755" s="173"/>
      <c r="S3755" s="167"/>
      <c r="T3755" s="167"/>
      <c r="U3755" s="167"/>
      <c r="V3755" s="173"/>
    </row>
    <row r="3756" spans="1:22" ht="33.75" customHeight="1">
      <c r="A3756" s="15"/>
      <c r="B3756" s="7"/>
      <c r="C3756" s="4"/>
      <c r="D3756" s="5"/>
      <c r="E3756" s="176" t="str">
        <f t="shared" si="148"/>
        <v/>
      </c>
      <c r="F3756" s="181"/>
      <c r="G3756" s="181"/>
      <c r="H3756" s="6"/>
      <c r="I3756" s="2"/>
      <c r="J3756" s="3"/>
      <c r="K3756" s="3"/>
      <c r="L3756" s="3"/>
      <c r="M3756" s="13"/>
      <c r="N3756" s="3"/>
      <c r="O3756" s="3"/>
      <c r="P3756" s="166"/>
      <c r="Q3756" s="166"/>
      <c r="R3756" s="173"/>
      <c r="S3756" s="167"/>
      <c r="T3756" s="167"/>
      <c r="U3756" s="167"/>
      <c r="V3756" s="173"/>
    </row>
    <row r="3757" spans="1:22" ht="33.75" customHeight="1">
      <c r="A3757" s="15"/>
      <c r="B3757" s="7"/>
      <c r="C3757" s="4"/>
      <c r="D3757" s="5"/>
      <c r="E3757" s="176" t="str">
        <f t="shared" si="148"/>
        <v/>
      </c>
      <c r="F3757" s="181"/>
      <c r="G3757" s="181"/>
      <c r="H3757" s="6"/>
      <c r="I3757" s="2"/>
      <c r="J3757" s="3"/>
      <c r="K3757" s="3"/>
      <c r="L3757" s="3"/>
      <c r="M3757" s="13"/>
      <c r="N3757" s="3"/>
      <c r="O3757" s="3"/>
      <c r="P3757" s="166"/>
      <c r="Q3757" s="166"/>
      <c r="R3757" s="173"/>
      <c r="S3757" s="167"/>
      <c r="T3757" s="167"/>
      <c r="U3757" s="167"/>
      <c r="V3757" s="173"/>
    </row>
    <row r="3758" spans="1:22" ht="33.75" customHeight="1">
      <c r="A3758" s="15"/>
      <c r="B3758" s="7"/>
      <c r="C3758" s="4"/>
      <c r="D3758" s="5"/>
      <c r="E3758" s="176" t="str">
        <f t="shared" si="148"/>
        <v/>
      </c>
      <c r="F3758" s="181"/>
      <c r="G3758" s="181"/>
      <c r="H3758" s="6"/>
      <c r="I3758" s="2"/>
      <c r="J3758" s="3"/>
      <c r="K3758" s="3"/>
      <c r="L3758" s="3"/>
      <c r="M3758" s="13"/>
      <c r="N3758" s="3"/>
      <c r="O3758" s="3"/>
      <c r="P3758" s="166"/>
      <c r="Q3758" s="166"/>
      <c r="R3758" s="173"/>
      <c r="S3758" s="167"/>
      <c r="T3758" s="167"/>
      <c r="U3758" s="167"/>
      <c r="V3758" s="173"/>
    </row>
    <row r="3759" spans="1:22" ht="33.75" customHeight="1">
      <c r="A3759" s="15"/>
      <c r="B3759" s="7"/>
      <c r="C3759" s="4"/>
      <c r="D3759" s="5"/>
      <c r="E3759" s="176" t="str">
        <f t="shared" si="148"/>
        <v/>
      </c>
      <c r="F3759" s="181"/>
      <c r="G3759" s="181"/>
      <c r="H3759" s="6"/>
      <c r="I3759" s="2"/>
      <c r="J3759" s="3"/>
      <c r="K3759" s="3"/>
      <c r="L3759" s="3"/>
      <c r="M3759" s="13"/>
      <c r="N3759" s="3"/>
      <c r="O3759" s="3"/>
      <c r="P3759" s="166"/>
      <c r="Q3759" s="166"/>
      <c r="R3759" s="173"/>
      <c r="S3759" s="167"/>
      <c r="T3759" s="167"/>
      <c r="U3759" s="167"/>
      <c r="V3759" s="173"/>
    </row>
    <row r="3760" spans="1:22" ht="33.75" customHeight="1">
      <c r="A3760" s="15"/>
      <c r="B3760" s="7"/>
      <c r="C3760" s="4"/>
      <c r="D3760" s="5"/>
      <c r="E3760" s="176" t="str">
        <f t="shared" si="148"/>
        <v/>
      </c>
      <c r="F3760" s="181"/>
      <c r="G3760" s="181"/>
      <c r="H3760" s="6"/>
      <c r="I3760" s="2"/>
      <c r="J3760" s="3"/>
      <c r="K3760" s="3"/>
      <c r="L3760" s="3"/>
      <c r="M3760" s="13"/>
      <c r="N3760" s="3"/>
      <c r="O3760" s="3"/>
      <c r="P3760" s="166"/>
      <c r="Q3760" s="166"/>
      <c r="R3760" s="173"/>
      <c r="S3760" s="167"/>
      <c r="T3760" s="167"/>
      <c r="U3760" s="167"/>
      <c r="V3760" s="173"/>
    </row>
    <row r="3761" spans="1:22" ht="33.75" customHeight="1">
      <c r="A3761" s="15"/>
      <c r="B3761" s="7"/>
      <c r="C3761" s="4"/>
      <c r="D3761" s="5"/>
      <c r="E3761" s="176" t="str">
        <f t="shared" si="148"/>
        <v/>
      </c>
      <c r="F3761" s="181"/>
      <c r="G3761" s="181"/>
      <c r="H3761" s="6"/>
      <c r="I3761" s="2"/>
      <c r="J3761" s="3"/>
      <c r="K3761" s="3"/>
      <c r="L3761" s="3"/>
      <c r="M3761" s="13"/>
      <c r="N3761" s="3"/>
      <c r="O3761" s="3"/>
      <c r="P3761" s="166"/>
      <c r="Q3761" s="166"/>
      <c r="R3761" s="173"/>
      <c r="S3761" s="167"/>
      <c r="T3761" s="167"/>
      <c r="U3761" s="167"/>
      <c r="V3761" s="173"/>
    </row>
    <row r="3762" spans="1:22" ht="33.75" customHeight="1">
      <c r="A3762" s="15"/>
      <c r="B3762" s="7"/>
      <c r="C3762" s="4"/>
      <c r="D3762" s="5"/>
      <c r="E3762" s="176" t="str">
        <f t="shared" si="148"/>
        <v/>
      </c>
      <c r="F3762" s="181"/>
      <c r="G3762" s="181"/>
      <c r="H3762" s="6"/>
      <c r="I3762" s="2"/>
      <c r="J3762" s="3"/>
      <c r="K3762" s="3"/>
      <c r="L3762" s="3"/>
      <c r="M3762" s="13"/>
      <c r="N3762" s="3"/>
      <c r="O3762" s="3"/>
      <c r="P3762" s="166"/>
      <c r="Q3762" s="166"/>
      <c r="R3762" s="173"/>
      <c r="S3762" s="167"/>
      <c r="T3762" s="167"/>
      <c r="U3762" s="167"/>
      <c r="V3762" s="173"/>
    </row>
    <row r="3763" spans="1:22" ht="33.75" customHeight="1">
      <c r="A3763" s="15"/>
      <c r="B3763" s="7"/>
      <c r="C3763" s="4"/>
      <c r="D3763" s="5"/>
      <c r="E3763" s="176" t="str">
        <f t="shared" si="148"/>
        <v/>
      </c>
      <c r="F3763" s="181"/>
      <c r="G3763" s="181"/>
      <c r="H3763" s="6"/>
      <c r="I3763" s="2"/>
      <c r="J3763" s="3"/>
      <c r="K3763" s="3"/>
      <c r="L3763" s="3"/>
      <c r="M3763" s="13"/>
      <c r="N3763" s="3"/>
      <c r="O3763" s="3"/>
      <c r="P3763" s="166"/>
      <c r="Q3763" s="166"/>
      <c r="R3763" s="173"/>
      <c r="S3763" s="167"/>
      <c r="T3763" s="167"/>
      <c r="U3763" s="167"/>
      <c r="V3763" s="173"/>
    </row>
    <row r="3764" spans="1:22" ht="33.75" customHeight="1">
      <c r="A3764" s="15"/>
      <c r="B3764" s="7"/>
      <c r="C3764" s="4"/>
      <c r="D3764" s="5"/>
      <c r="E3764" s="176" t="str">
        <f t="shared" si="148"/>
        <v/>
      </c>
      <c r="F3764" s="181"/>
      <c r="G3764" s="181"/>
      <c r="H3764" s="6"/>
      <c r="I3764" s="2"/>
      <c r="J3764" s="3"/>
      <c r="K3764" s="3"/>
      <c r="L3764" s="3"/>
      <c r="M3764" s="13"/>
      <c r="N3764" s="3"/>
      <c r="O3764" s="3"/>
      <c r="P3764" s="166"/>
      <c r="Q3764" s="166"/>
      <c r="R3764" s="173"/>
      <c r="S3764" s="167"/>
      <c r="T3764" s="167"/>
      <c r="U3764" s="167"/>
      <c r="V3764" s="173"/>
    </row>
    <row r="3765" spans="1:22" ht="33.75" customHeight="1">
      <c r="A3765" s="15"/>
      <c r="B3765" s="7"/>
      <c r="C3765" s="4"/>
      <c r="D3765" s="5"/>
      <c r="E3765" s="176" t="str">
        <f t="shared" si="148"/>
        <v/>
      </c>
      <c r="F3765" s="181"/>
      <c r="G3765" s="181"/>
      <c r="H3765" s="6"/>
      <c r="I3765" s="2"/>
      <c r="J3765" s="3"/>
      <c r="K3765" s="3"/>
      <c r="L3765" s="3"/>
      <c r="M3765" s="13"/>
      <c r="N3765" s="3"/>
      <c r="O3765" s="3"/>
      <c r="P3765" s="166"/>
      <c r="Q3765" s="166"/>
      <c r="R3765" s="173"/>
      <c r="S3765" s="167"/>
      <c r="T3765" s="167"/>
      <c r="U3765" s="167"/>
      <c r="V3765" s="173"/>
    </row>
    <row r="3766" spans="1:22" ht="33.75" customHeight="1">
      <c r="A3766" s="15"/>
      <c r="B3766" s="7"/>
      <c r="C3766" s="4"/>
      <c r="D3766" s="5"/>
      <c r="E3766" s="176" t="str">
        <f t="shared" si="148"/>
        <v/>
      </c>
      <c r="F3766" s="181"/>
      <c r="G3766" s="181"/>
      <c r="H3766" s="6"/>
      <c r="I3766" s="2"/>
      <c r="J3766" s="3"/>
      <c r="K3766" s="3"/>
      <c r="L3766" s="3"/>
      <c r="M3766" s="13"/>
      <c r="N3766" s="3"/>
      <c r="O3766" s="3"/>
      <c r="P3766" s="166"/>
      <c r="Q3766" s="166"/>
      <c r="R3766" s="173"/>
      <c r="S3766" s="167"/>
      <c r="T3766" s="167"/>
      <c r="U3766" s="167"/>
      <c r="V3766" s="173"/>
    </row>
    <row r="3767" spans="1:22" ht="33.75" customHeight="1">
      <c r="A3767" s="15"/>
      <c r="B3767" s="7"/>
      <c r="C3767" s="4"/>
      <c r="D3767" s="5"/>
      <c r="E3767" s="176" t="str">
        <f t="shared" si="148"/>
        <v/>
      </c>
      <c r="F3767" s="181"/>
      <c r="G3767" s="181"/>
      <c r="H3767" s="6"/>
      <c r="I3767" s="2"/>
      <c r="J3767" s="3"/>
      <c r="K3767" s="3"/>
      <c r="L3767" s="3"/>
      <c r="M3767" s="13"/>
      <c r="N3767" s="3"/>
      <c r="O3767" s="3"/>
      <c r="P3767" s="166"/>
      <c r="Q3767" s="166"/>
      <c r="R3767" s="173"/>
      <c r="S3767" s="167"/>
      <c r="T3767" s="167"/>
      <c r="U3767" s="167"/>
      <c r="V3767" s="173"/>
    </row>
    <row r="3768" spans="1:22" ht="33.75" customHeight="1">
      <c r="A3768" s="15"/>
      <c r="B3768" s="7"/>
      <c r="C3768" s="4"/>
      <c r="D3768" s="5"/>
      <c r="E3768" s="176" t="str">
        <f t="shared" si="148"/>
        <v/>
      </c>
      <c r="F3768" s="181"/>
      <c r="G3768" s="181"/>
      <c r="H3768" s="6"/>
      <c r="I3768" s="2"/>
      <c r="J3768" s="3"/>
      <c r="K3768" s="3"/>
      <c r="L3768" s="3"/>
      <c r="M3768" s="13"/>
      <c r="N3768" s="3"/>
      <c r="O3768" s="3"/>
      <c r="P3768" s="166"/>
      <c r="Q3768" s="166"/>
      <c r="R3768" s="173"/>
      <c r="S3768" s="167"/>
      <c r="T3768" s="167"/>
      <c r="U3768" s="167"/>
      <c r="V3768" s="173"/>
    </row>
    <row r="3769" spans="1:22" ht="33.75" customHeight="1">
      <c r="A3769" s="15"/>
      <c r="B3769" s="7"/>
      <c r="C3769" s="4"/>
      <c r="D3769" s="5"/>
      <c r="E3769" s="176" t="str">
        <f t="shared" si="148"/>
        <v/>
      </c>
      <c r="F3769" s="181"/>
      <c r="G3769" s="181"/>
      <c r="H3769" s="6"/>
      <c r="I3769" s="2"/>
      <c r="J3769" s="3"/>
      <c r="K3769" s="3"/>
      <c r="L3769" s="3"/>
      <c r="M3769" s="13"/>
      <c r="N3769" s="3"/>
      <c r="O3769" s="3"/>
      <c r="P3769" s="166"/>
      <c r="Q3769" s="166"/>
      <c r="R3769" s="173"/>
      <c r="S3769" s="167"/>
      <c r="T3769" s="167"/>
      <c r="U3769" s="167"/>
      <c r="V3769" s="173"/>
    </row>
    <row r="3770" spans="1:22" ht="33.75" customHeight="1">
      <c r="A3770" s="15"/>
      <c r="B3770" s="7"/>
      <c r="C3770" s="4"/>
      <c r="D3770" s="5"/>
      <c r="E3770" s="176" t="str">
        <f t="shared" ref="E3770:E3833" si="149">TRIM(B3770)</f>
        <v/>
      </c>
      <c r="F3770" s="181"/>
      <c r="G3770" s="181"/>
      <c r="H3770" s="6"/>
      <c r="I3770" s="2"/>
      <c r="J3770" s="3"/>
      <c r="K3770" s="3"/>
      <c r="L3770" s="3"/>
      <c r="M3770" s="13"/>
      <c r="N3770" s="3"/>
      <c r="O3770" s="3"/>
      <c r="P3770" s="166"/>
      <c r="Q3770" s="166"/>
      <c r="R3770" s="173"/>
      <c r="S3770" s="167"/>
      <c r="T3770" s="167"/>
      <c r="U3770" s="167"/>
      <c r="V3770" s="173"/>
    </row>
    <row r="3771" spans="1:22" ht="33.75" customHeight="1">
      <c r="A3771" s="15"/>
      <c r="B3771" s="7"/>
      <c r="C3771" s="4"/>
      <c r="D3771" s="5"/>
      <c r="E3771" s="176" t="str">
        <f t="shared" si="149"/>
        <v/>
      </c>
      <c r="F3771" s="181"/>
      <c r="G3771" s="181"/>
      <c r="H3771" s="6"/>
      <c r="I3771" s="2"/>
      <c r="J3771" s="3"/>
      <c r="K3771" s="3"/>
      <c r="L3771" s="3"/>
      <c r="M3771" s="13"/>
      <c r="N3771" s="3"/>
      <c r="O3771" s="3"/>
      <c r="P3771" s="166"/>
      <c r="Q3771" s="166"/>
      <c r="R3771" s="173"/>
      <c r="S3771" s="167"/>
      <c r="T3771" s="167"/>
      <c r="U3771" s="167"/>
      <c r="V3771" s="173"/>
    </row>
    <row r="3772" spans="1:22" ht="33.75" customHeight="1">
      <c r="A3772" s="15"/>
      <c r="B3772" s="7"/>
      <c r="C3772" s="4"/>
      <c r="D3772" s="5"/>
      <c r="E3772" s="176" t="str">
        <f t="shared" si="149"/>
        <v/>
      </c>
      <c r="F3772" s="181"/>
      <c r="G3772" s="181"/>
      <c r="H3772" s="6"/>
      <c r="I3772" s="2"/>
      <c r="J3772" s="3"/>
      <c r="K3772" s="3"/>
      <c r="L3772" s="3"/>
      <c r="M3772" s="13"/>
      <c r="N3772" s="3"/>
      <c r="O3772" s="3"/>
      <c r="P3772" s="166"/>
      <c r="Q3772" s="166"/>
      <c r="R3772" s="173"/>
      <c r="S3772" s="167"/>
      <c r="T3772" s="167"/>
      <c r="U3772" s="167"/>
      <c r="V3772" s="173"/>
    </row>
    <row r="3773" spans="1:22" ht="33.75" customHeight="1">
      <c r="A3773" s="15"/>
      <c r="B3773" s="7"/>
      <c r="C3773" s="4"/>
      <c r="D3773" s="5"/>
      <c r="E3773" s="176" t="str">
        <f t="shared" si="149"/>
        <v/>
      </c>
      <c r="F3773" s="181"/>
      <c r="G3773" s="181"/>
      <c r="H3773" s="6"/>
      <c r="I3773" s="2"/>
      <c r="J3773" s="3"/>
      <c r="K3773" s="3"/>
      <c r="L3773" s="3"/>
      <c r="M3773" s="13"/>
      <c r="N3773" s="3"/>
      <c r="O3773" s="3"/>
      <c r="P3773" s="166"/>
      <c r="Q3773" s="166"/>
      <c r="R3773" s="173"/>
      <c r="S3773" s="167"/>
      <c r="T3773" s="167"/>
      <c r="U3773" s="167"/>
      <c r="V3773" s="173"/>
    </row>
    <row r="3774" spans="1:22" ht="33.75" customHeight="1">
      <c r="A3774" s="15"/>
      <c r="B3774" s="7"/>
      <c r="C3774" s="4"/>
      <c r="D3774" s="5"/>
      <c r="E3774" s="176" t="str">
        <f t="shared" si="149"/>
        <v/>
      </c>
      <c r="F3774" s="181"/>
      <c r="G3774" s="181"/>
      <c r="H3774" s="6"/>
      <c r="I3774" s="2"/>
      <c r="J3774" s="3"/>
      <c r="K3774" s="3"/>
      <c r="L3774" s="3"/>
      <c r="M3774" s="13"/>
      <c r="N3774" s="3"/>
      <c r="O3774" s="3"/>
      <c r="P3774" s="166"/>
      <c r="Q3774" s="166"/>
      <c r="R3774" s="173"/>
      <c r="S3774" s="167"/>
      <c r="T3774" s="167"/>
      <c r="U3774" s="167"/>
      <c r="V3774" s="173"/>
    </row>
    <row r="3775" spans="1:22" ht="33.75" customHeight="1">
      <c r="A3775" s="15"/>
      <c r="B3775" s="7"/>
      <c r="C3775" s="4"/>
      <c r="D3775" s="5"/>
      <c r="E3775" s="176" t="str">
        <f t="shared" si="149"/>
        <v/>
      </c>
      <c r="F3775" s="181"/>
      <c r="G3775" s="181"/>
      <c r="H3775" s="6"/>
      <c r="I3775" s="2"/>
      <c r="J3775" s="3"/>
      <c r="K3775" s="3"/>
      <c r="L3775" s="3"/>
      <c r="M3775" s="13"/>
      <c r="N3775" s="3"/>
      <c r="O3775" s="3"/>
      <c r="P3775" s="166"/>
      <c r="Q3775" s="166"/>
      <c r="R3775" s="173"/>
      <c r="S3775" s="167"/>
      <c r="T3775" s="167"/>
      <c r="U3775" s="167"/>
      <c r="V3775" s="173"/>
    </row>
    <row r="3776" spans="1:22" ht="33.75" customHeight="1">
      <c r="A3776" s="15"/>
      <c r="B3776" s="7"/>
      <c r="C3776" s="4"/>
      <c r="D3776" s="5"/>
      <c r="E3776" s="176" t="str">
        <f t="shared" si="149"/>
        <v/>
      </c>
      <c r="F3776" s="181"/>
      <c r="G3776" s="181"/>
      <c r="H3776" s="6"/>
      <c r="I3776" s="2"/>
      <c r="J3776" s="3"/>
      <c r="K3776" s="3"/>
      <c r="L3776" s="3"/>
      <c r="M3776" s="13"/>
      <c r="N3776" s="3"/>
      <c r="O3776" s="3"/>
      <c r="P3776" s="166"/>
      <c r="Q3776" s="166"/>
      <c r="R3776" s="173"/>
      <c r="S3776" s="167"/>
      <c r="T3776" s="167"/>
      <c r="U3776" s="167"/>
      <c r="V3776" s="173"/>
    </row>
    <row r="3777" spans="1:22" ht="33.75" customHeight="1">
      <c r="A3777" s="15"/>
      <c r="B3777" s="7"/>
      <c r="C3777" s="4"/>
      <c r="D3777" s="5"/>
      <c r="E3777" s="176" t="str">
        <f t="shared" si="149"/>
        <v/>
      </c>
      <c r="F3777" s="181"/>
      <c r="G3777" s="181"/>
      <c r="H3777" s="6"/>
      <c r="I3777" s="2"/>
      <c r="J3777" s="3"/>
      <c r="K3777" s="3"/>
      <c r="L3777" s="3"/>
      <c r="M3777" s="13"/>
      <c r="N3777" s="3"/>
      <c r="O3777" s="3"/>
      <c r="P3777" s="166"/>
      <c r="Q3777" s="166"/>
      <c r="R3777" s="173"/>
      <c r="S3777" s="167"/>
      <c r="T3777" s="167"/>
      <c r="U3777" s="167"/>
      <c r="V3777" s="173"/>
    </row>
    <row r="3778" spans="1:22" ht="33.75" customHeight="1">
      <c r="A3778" s="15"/>
      <c r="B3778" s="7"/>
      <c r="C3778" s="4"/>
      <c r="D3778" s="5"/>
      <c r="E3778" s="176" t="str">
        <f t="shared" si="149"/>
        <v/>
      </c>
      <c r="F3778" s="181"/>
      <c r="G3778" s="181"/>
      <c r="H3778" s="6"/>
      <c r="I3778" s="2"/>
      <c r="J3778" s="3"/>
      <c r="K3778" s="3"/>
      <c r="L3778" s="3"/>
      <c r="M3778" s="13"/>
      <c r="N3778" s="3"/>
      <c r="O3778" s="3"/>
      <c r="P3778" s="166"/>
      <c r="Q3778" s="166"/>
      <c r="R3778" s="173"/>
      <c r="S3778" s="167"/>
      <c r="T3778" s="167"/>
      <c r="U3778" s="167"/>
      <c r="V3778" s="173"/>
    </row>
    <row r="3779" spans="1:22" ht="33.75" customHeight="1">
      <c r="A3779" s="15"/>
      <c r="B3779" s="7"/>
      <c r="C3779" s="4"/>
      <c r="D3779" s="5"/>
      <c r="E3779" s="176" t="str">
        <f t="shared" si="149"/>
        <v/>
      </c>
      <c r="F3779" s="181"/>
      <c r="G3779" s="181"/>
      <c r="H3779" s="6"/>
      <c r="I3779" s="2"/>
      <c r="J3779" s="3"/>
      <c r="K3779" s="3"/>
      <c r="L3779" s="3"/>
      <c r="M3779" s="13"/>
      <c r="N3779" s="3"/>
      <c r="O3779" s="3"/>
      <c r="P3779" s="166"/>
      <c r="Q3779" s="166"/>
      <c r="R3779" s="173"/>
      <c r="S3779" s="167"/>
      <c r="T3779" s="167"/>
      <c r="U3779" s="167"/>
      <c r="V3779" s="173"/>
    </row>
    <row r="3780" spans="1:22" ht="33.75" customHeight="1">
      <c r="A3780" s="15"/>
      <c r="B3780" s="7"/>
      <c r="C3780" s="4"/>
      <c r="D3780" s="5"/>
      <c r="E3780" s="176" t="str">
        <f t="shared" si="149"/>
        <v/>
      </c>
      <c r="F3780" s="181"/>
      <c r="G3780" s="181"/>
      <c r="H3780" s="6"/>
      <c r="I3780" s="2"/>
      <c r="J3780" s="3"/>
      <c r="K3780" s="3"/>
      <c r="L3780" s="3"/>
      <c r="M3780" s="13"/>
      <c r="N3780" s="3"/>
      <c r="O3780" s="3"/>
      <c r="P3780" s="166"/>
      <c r="Q3780" s="166"/>
      <c r="R3780" s="173"/>
      <c r="S3780" s="167"/>
      <c r="T3780" s="167"/>
      <c r="U3780" s="167"/>
      <c r="V3780" s="173"/>
    </row>
    <row r="3781" spans="1:22" ht="33.75" customHeight="1">
      <c r="A3781" s="15"/>
      <c r="B3781" s="7"/>
      <c r="C3781" s="4"/>
      <c r="D3781" s="5"/>
      <c r="E3781" s="176" t="str">
        <f t="shared" si="149"/>
        <v/>
      </c>
      <c r="F3781" s="181"/>
      <c r="G3781" s="181"/>
      <c r="H3781" s="6"/>
      <c r="I3781" s="2"/>
      <c r="J3781" s="3"/>
      <c r="K3781" s="3"/>
      <c r="L3781" s="3"/>
      <c r="M3781" s="13"/>
      <c r="N3781" s="3"/>
      <c r="O3781" s="3"/>
      <c r="P3781" s="166"/>
      <c r="Q3781" s="166"/>
      <c r="R3781" s="173"/>
      <c r="S3781" s="167"/>
      <c r="T3781" s="167"/>
      <c r="U3781" s="167"/>
      <c r="V3781" s="173"/>
    </row>
    <row r="3782" spans="1:22" ht="33.75" customHeight="1">
      <c r="A3782" s="15"/>
      <c r="B3782" s="7"/>
      <c r="C3782" s="4"/>
      <c r="D3782" s="5"/>
      <c r="E3782" s="176" t="str">
        <f t="shared" si="149"/>
        <v/>
      </c>
      <c r="F3782" s="181"/>
      <c r="G3782" s="181"/>
      <c r="H3782" s="6"/>
      <c r="I3782" s="2"/>
      <c r="J3782" s="3"/>
      <c r="K3782" s="3"/>
      <c r="L3782" s="3"/>
      <c r="M3782" s="13"/>
      <c r="N3782" s="3"/>
      <c r="O3782" s="3"/>
      <c r="P3782" s="166"/>
      <c r="Q3782" s="166"/>
      <c r="R3782" s="173"/>
      <c r="S3782" s="167"/>
      <c r="T3782" s="167"/>
      <c r="U3782" s="167"/>
      <c r="V3782" s="173"/>
    </row>
    <row r="3783" spans="1:22" ht="33.75" customHeight="1">
      <c r="A3783" s="15"/>
      <c r="B3783" s="7"/>
      <c r="C3783" s="4"/>
      <c r="D3783" s="5"/>
      <c r="E3783" s="176" t="str">
        <f t="shared" si="149"/>
        <v/>
      </c>
      <c r="F3783" s="181"/>
      <c r="G3783" s="181"/>
      <c r="H3783" s="6"/>
      <c r="I3783" s="2"/>
      <c r="J3783" s="3"/>
      <c r="K3783" s="3"/>
      <c r="L3783" s="3"/>
      <c r="M3783" s="13"/>
      <c r="N3783" s="3"/>
      <c r="O3783" s="3"/>
      <c r="P3783" s="166"/>
      <c r="Q3783" s="166"/>
      <c r="R3783" s="173"/>
      <c r="S3783" s="167"/>
      <c r="T3783" s="167"/>
      <c r="U3783" s="167"/>
      <c r="V3783" s="173"/>
    </row>
    <row r="3784" spans="1:22" ht="33.75" customHeight="1">
      <c r="A3784" s="15"/>
      <c r="B3784" s="7"/>
      <c r="C3784" s="4"/>
      <c r="D3784" s="5"/>
      <c r="E3784" s="176" t="str">
        <f t="shared" si="149"/>
        <v/>
      </c>
      <c r="F3784" s="181"/>
      <c r="G3784" s="181"/>
      <c r="H3784" s="6"/>
      <c r="I3784" s="2"/>
      <c r="J3784" s="3"/>
      <c r="K3784" s="3"/>
      <c r="L3784" s="3"/>
      <c r="M3784" s="13"/>
      <c r="N3784" s="3"/>
      <c r="O3784" s="3"/>
      <c r="P3784" s="166"/>
      <c r="Q3784" s="166"/>
      <c r="R3784" s="173"/>
      <c r="S3784" s="167"/>
      <c r="T3784" s="167"/>
      <c r="U3784" s="167"/>
      <c r="V3784" s="173"/>
    </row>
    <row r="3785" spans="1:22" ht="33.75" customHeight="1">
      <c r="A3785" s="15"/>
      <c r="B3785" s="7"/>
      <c r="C3785" s="4"/>
      <c r="D3785" s="5"/>
      <c r="E3785" s="176" t="str">
        <f t="shared" si="149"/>
        <v/>
      </c>
      <c r="F3785" s="181"/>
      <c r="G3785" s="181"/>
      <c r="H3785" s="6"/>
      <c r="I3785" s="2"/>
      <c r="J3785" s="3"/>
      <c r="K3785" s="3"/>
      <c r="L3785" s="3"/>
      <c r="M3785" s="13"/>
      <c r="N3785" s="3"/>
      <c r="O3785" s="3"/>
      <c r="P3785" s="166"/>
      <c r="Q3785" s="166"/>
      <c r="R3785" s="173"/>
      <c r="S3785" s="167"/>
      <c r="T3785" s="167"/>
      <c r="U3785" s="167"/>
      <c r="V3785" s="173"/>
    </row>
    <row r="3786" spans="1:22" ht="33.75" customHeight="1">
      <c r="A3786" s="15"/>
      <c r="B3786" s="7"/>
      <c r="C3786" s="4"/>
      <c r="D3786" s="5"/>
      <c r="E3786" s="176" t="str">
        <f t="shared" si="149"/>
        <v/>
      </c>
      <c r="F3786" s="181"/>
      <c r="G3786" s="181"/>
      <c r="H3786" s="6"/>
      <c r="I3786" s="2"/>
      <c r="J3786" s="3"/>
      <c r="K3786" s="3"/>
      <c r="L3786" s="3"/>
      <c r="M3786" s="13"/>
      <c r="N3786" s="3"/>
      <c r="O3786" s="3"/>
      <c r="P3786" s="166"/>
      <c r="Q3786" s="166"/>
      <c r="R3786" s="173"/>
      <c r="S3786" s="167"/>
      <c r="T3786" s="167"/>
      <c r="U3786" s="167"/>
      <c r="V3786" s="173"/>
    </row>
    <row r="3787" spans="1:22" ht="33.75" customHeight="1">
      <c r="A3787" s="15"/>
      <c r="B3787" s="7"/>
      <c r="C3787" s="4"/>
      <c r="D3787" s="5"/>
      <c r="E3787" s="176" t="str">
        <f t="shared" si="149"/>
        <v/>
      </c>
      <c r="F3787" s="181"/>
      <c r="G3787" s="181"/>
      <c r="H3787" s="6"/>
      <c r="I3787" s="2"/>
      <c r="J3787" s="3"/>
      <c r="K3787" s="3"/>
      <c r="L3787" s="3"/>
      <c r="M3787" s="13"/>
      <c r="N3787" s="3"/>
      <c r="O3787" s="3"/>
      <c r="P3787" s="166"/>
      <c r="Q3787" s="166"/>
      <c r="R3787" s="173"/>
      <c r="S3787" s="167"/>
      <c r="T3787" s="167"/>
      <c r="U3787" s="167"/>
      <c r="V3787" s="173"/>
    </row>
    <row r="3788" spans="1:22" ht="33.75" customHeight="1">
      <c r="A3788" s="15"/>
      <c r="B3788" s="7"/>
      <c r="C3788" s="4"/>
      <c r="D3788" s="5"/>
      <c r="E3788" s="176" t="str">
        <f t="shared" si="149"/>
        <v/>
      </c>
      <c r="F3788" s="181"/>
      <c r="G3788" s="181"/>
      <c r="H3788" s="6"/>
      <c r="I3788" s="2"/>
      <c r="J3788" s="3"/>
      <c r="K3788" s="3"/>
      <c r="L3788" s="3"/>
      <c r="M3788" s="13"/>
      <c r="N3788" s="3"/>
      <c r="O3788" s="3"/>
      <c r="P3788" s="166"/>
      <c r="Q3788" s="166"/>
      <c r="R3788" s="173"/>
      <c r="S3788" s="167"/>
      <c r="T3788" s="167"/>
      <c r="U3788" s="167"/>
      <c r="V3788" s="173"/>
    </row>
    <row r="3789" spans="1:22" ht="33.75" customHeight="1">
      <c r="A3789" s="15"/>
      <c r="B3789" s="7"/>
      <c r="C3789" s="4"/>
      <c r="D3789" s="5"/>
      <c r="E3789" s="176" t="str">
        <f t="shared" si="149"/>
        <v/>
      </c>
      <c r="F3789" s="181"/>
      <c r="G3789" s="181"/>
      <c r="H3789" s="6"/>
      <c r="I3789" s="2"/>
      <c r="J3789" s="3"/>
      <c r="K3789" s="3"/>
      <c r="L3789" s="3"/>
      <c r="M3789" s="13"/>
      <c r="N3789" s="3"/>
      <c r="O3789" s="3"/>
      <c r="P3789" s="166"/>
      <c r="Q3789" s="166"/>
      <c r="R3789" s="173"/>
      <c r="S3789" s="167"/>
      <c r="T3789" s="167"/>
      <c r="U3789" s="167"/>
      <c r="V3789" s="173"/>
    </row>
    <row r="3790" spans="1:22" ht="33.75" customHeight="1">
      <c r="A3790" s="15"/>
      <c r="B3790" s="7"/>
      <c r="C3790" s="4"/>
      <c r="D3790" s="5"/>
      <c r="E3790" s="176" t="str">
        <f t="shared" si="149"/>
        <v/>
      </c>
      <c r="F3790" s="181"/>
      <c r="G3790" s="181"/>
      <c r="H3790" s="6"/>
      <c r="I3790" s="2"/>
      <c r="J3790" s="3"/>
      <c r="K3790" s="3"/>
      <c r="L3790" s="3"/>
      <c r="M3790" s="13"/>
      <c r="N3790" s="3"/>
      <c r="O3790" s="3"/>
      <c r="P3790" s="166"/>
      <c r="Q3790" s="166"/>
      <c r="R3790" s="173"/>
      <c r="S3790" s="167"/>
      <c r="T3790" s="167"/>
      <c r="U3790" s="167"/>
      <c r="V3790" s="173"/>
    </row>
    <row r="3791" spans="1:22" ht="33.75" customHeight="1">
      <c r="A3791" s="15"/>
      <c r="B3791" s="7"/>
      <c r="C3791" s="4"/>
      <c r="D3791" s="5"/>
      <c r="E3791" s="176" t="str">
        <f t="shared" si="149"/>
        <v/>
      </c>
      <c r="F3791" s="181"/>
      <c r="G3791" s="181"/>
      <c r="H3791" s="6"/>
      <c r="I3791" s="2"/>
      <c r="J3791" s="3"/>
      <c r="K3791" s="3"/>
      <c r="L3791" s="3"/>
      <c r="M3791" s="13"/>
      <c r="N3791" s="3"/>
      <c r="O3791" s="3"/>
      <c r="P3791" s="166"/>
      <c r="Q3791" s="166"/>
      <c r="R3791" s="173"/>
      <c r="S3791" s="167"/>
      <c r="T3791" s="167"/>
      <c r="U3791" s="167"/>
      <c r="V3791" s="173"/>
    </row>
    <row r="3792" spans="1:22" ht="33.75" customHeight="1">
      <c r="A3792" s="15"/>
      <c r="B3792" s="7"/>
      <c r="C3792" s="4"/>
      <c r="D3792" s="5"/>
      <c r="E3792" s="176" t="str">
        <f t="shared" si="149"/>
        <v/>
      </c>
      <c r="F3792" s="181"/>
      <c r="G3792" s="181"/>
      <c r="H3792" s="6"/>
      <c r="I3792" s="2"/>
      <c r="J3792" s="3"/>
      <c r="K3792" s="3"/>
      <c r="L3792" s="3"/>
      <c r="M3792" s="13"/>
      <c r="N3792" s="3"/>
      <c r="O3792" s="3"/>
      <c r="P3792" s="166"/>
      <c r="Q3792" s="166"/>
      <c r="R3792" s="173"/>
      <c r="S3792" s="167"/>
      <c r="T3792" s="167"/>
      <c r="U3792" s="167"/>
      <c r="V3792" s="173"/>
    </row>
    <row r="3793" spans="1:22" ht="33.75" customHeight="1">
      <c r="A3793" s="15"/>
      <c r="B3793" s="7"/>
      <c r="C3793" s="4"/>
      <c r="D3793" s="5"/>
      <c r="E3793" s="176" t="str">
        <f t="shared" si="149"/>
        <v/>
      </c>
      <c r="F3793" s="181"/>
      <c r="G3793" s="181"/>
      <c r="H3793" s="6"/>
      <c r="I3793" s="2"/>
      <c r="J3793" s="3"/>
      <c r="K3793" s="3"/>
      <c r="L3793" s="3"/>
      <c r="M3793" s="13"/>
      <c r="N3793" s="3"/>
      <c r="O3793" s="3"/>
      <c r="P3793" s="166"/>
      <c r="Q3793" s="166"/>
      <c r="R3793" s="173"/>
      <c r="S3793" s="167"/>
      <c r="T3793" s="167"/>
      <c r="U3793" s="167"/>
      <c r="V3793" s="173"/>
    </row>
    <row r="3794" spans="1:22" ht="33.75" customHeight="1">
      <c r="A3794" s="15"/>
      <c r="B3794" s="7"/>
      <c r="C3794" s="4"/>
      <c r="D3794" s="5"/>
      <c r="E3794" s="176" t="str">
        <f t="shared" si="149"/>
        <v/>
      </c>
      <c r="F3794" s="181"/>
      <c r="G3794" s="181"/>
      <c r="H3794" s="6"/>
      <c r="I3794" s="2"/>
      <c r="J3794" s="3"/>
      <c r="K3794" s="3"/>
      <c r="L3794" s="3"/>
      <c r="M3794" s="13"/>
      <c r="N3794" s="3"/>
      <c r="O3794" s="3"/>
      <c r="P3794" s="166"/>
      <c r="Q3794" s="166"/>
      <c r="R3794" s="173"/>
      <c r="S3794" s="167"/>
      <c r="T3794" s="167"/>
      <c r="U3794" s="167"/>
      <c r="V3794" s="173"/>
    </row>
    <row r="3795" spans="1:22" ht="33.75" customHeight="1">
      <c r="A3795" s="15"/>
      <c r="B3795" s="7"/>
      <c r="C3795" s="4"/>
      <c r="D3795" s="5"/>
      <c r="E3795" s="176" t="str">
        <f t="shared" si="149"/>
        <v/>
      </c>
      <c r="F3795" s="181"/>
      <c r="G3795" s="181"/>
      <c r="H3795" s="6"/>
      <c r="I3795" s="2"/>
      <c r="J3795" s="3"/>
      <c r="K3795" s="3"/>
      <c r="L3795" s="3"/>
      <c r="M3795" s="13"/>
      <c r="N3795" s="3"/>
      <c r="O3795" s="3"/>
      <c r="P3795" s="166"/>
      <c r="Q3795" s="166"/>
      <c r="R3795" s="173"/>
      <c r="S3795" s="167"/>
      <c r="T3795" s="167"/>
      <c r="U3795" s="167"/>
      <c r="V3795" s="173"/>
    </row>
    <row r="3796" spans="1:22" ht="33.75" customHeight="1">
      <c r="A3796" s="15"/>
      <c r="B3796" s="7"/>
      <c r="C3796" s="4"/>
      <c r="D3796" s="5"/>
      <c r="E3796" s="176" t="str">
        <f t="shared" si="149"/>
        <v/>
      </c>
      <c r="F3796" s="181"/>
      <c r="G3796" s="181"/>
      <c r="H3796" s="6"/>
      <c r="I3796" s="2"/>
      <c r="J3796" s="3"/>
      <c r="K3796" s="3"/>
      <c r="L3796" s="3"/>
      <c r="M3796" s="13"/>
      <c r="N3796" s="3"/>
      <c r="O3796" s="3"/>
      <c r="P3796" s="166"/>
      <c r="Q3796" s="166"/>
      <c r="R3796" s="173"/>
      <c r="S3796" s="167"/>
      <c r="T3796" s="167"/>
      <c r="U3796" s="167"/>
      <c r="V3796" s="173"/>
    </row>
    <row r="3797" spans="1:22" ht="33.75" customHeight="1">
      <c r="A3797" s="15"/>
      <c r="B3797" s="7"/>
      <c r="C3797" s="4"/>
      <c r="D3797" s="5"/>
      <c r="E3797" s="176" t="str">
        <f t="shared" si="149"/>
        <v/>
      </c>
      <c r="F3797" s="181"/>
      <c r="G3797" s="181"/>
      <c r="H3797" s="6"/>
      <c r="I3797" s="2"/>
      <c r="J3797" s="3"/>
      <c r="K3797" s="3"/>
      <c r="L3797" s="3"/>
      <c r="M3797" s="13"/>
      <c r="N3797" s="3"/>
      <c r="O3797" s="3"/>
      <c r="P3797" s="166"/>
      <c r="Q3797" s="166"/>
      <c r="R3797" s="173"/>
      <c r="S3797" s="167"/>
      <c r="T3797" s="167"/>
      <c r="U3797" s="167"/>
      <c r="V3797" s="173"/>
    </row>
    <row r="3798" spans="1:22" ht="33.75" customHeight="1">
      <c r="A3798" s="15"/>
      <c r="B3798" s="7"/>
      <c r="C3798" s="4"/>
      <c r="D3798" s="5"/>
      <c r="E3798" s="176" t="str">
        <f t="shared" si="149"/>
        <v/>
      </c>
      <c r="F3798" s="181"/>
      <c r="G3798" s="181"/>
      <c r="H3798" s="6"/>
      <c r="I3798" s="2"/>
      <c r="J3798" s="3"/>
      <c r="K3798" s="3"/>
      <c r="L3798" s="3"/>
      <c r="M3798" s="13"/>
      <c r="N3798" s="3"/>
      <c r="O3798" s="3"/>
      <c r="P3798" s="166"/>
      <c r="Q3798" s="166"/>
      <c r="R3798" s="173"/>
      <c r="S3798" s="167"/>
      <c r="T3798" s="167"/>
      <c r="U3798" s="167"/>
      <c r="V3798" s="173"/>
    </row>
    <row r="3799" spans="1:22" ht="33.75" customHeight="1">
      <c r="A3799" s="15"/>
      <c r="B3799" s="7"/>
      <c r="C3799" s="4"/>
      <c r="D3799" s="5"/>
      <c r="E3799" s="176" t="str">
        <f t="shared" si="149"/>
        <v/>
      </c>
      <c r="F3799" s="181"/>
      <c r="G3799" s="181"/>
      <c r="H3799" s="6"/>
      <c r="I3799" s="2"/>
      <c r="J3799" s="3"/>
      <c r="K3799" s="3"/>
      <c r="L3799" s="3"/>
      <c r="M3799" s="13"/>
      <c r="N3799" s="3"/>
      <c r="O3799" s="3"/>
      <c r="P3799" s="166"/>
      <c r="Q3799" s="166"/>
      <c r="R3799" s="173"/>
      <c r="S3799" s="167"/>
      <c r="T3799" s="167"/>
      <c r="U3799" s="167"/>
      <c r="V3799" s="173"/>
    </row>
    <row r="3800" spans="1:22" ht="33.75" customHeight="1">
      <c r="A3800" s="15"/>
      <c r="B3800" s="7"/>
      <c r="C3800" s="4"/>
      <c r="D3800" s="5"/>
      <c r="E3800" s="176" t="str">
        <f t="shared" si="149"/>
        <v/>
      </c>
      <c r="F3800" s="181"/>
      <c r="G3800" s="181"/>
      <c r="H3800" s="6"/>
      <c r="I3800" s="2"/>
      <c r="J3800" s="3"/>
      <c r="K3800" s="3"/>
      <c r="L3800" s="3"/>
      <c r="M3800" s="13"/>
      <c r="N3800" s="3"/>
      <c r="O3800" s="3"/>
      <c r="P3800" s="166"/>
      <c r="Q3800" s="166"/>
      <c r="R3800" s="173"/>
      <c r="S3800" s="167"/>
      <c r="T3800" s="167"/>
      <c r="U3800" s="167"/>
      <c r="V3800" s="173"/>
    </row>
    <row r="3801" spans="1:22" ht="33.75" customHeight="1">
      <c r="A3801" s="15"/>
      <c r="B3801" s="7"/>
      <c r="C3801" s="4"/>
      <c r="D3801" s="5"/>
      <c r="E3801" s="176" t="str">
        <f t="shared" si="149"/>
        <v/>
      </c>
      <c r="F3801" s="181"/>
      <c r="G3801" s="181"/>
      <c r="H3801" s="6"/>
      <c r="I3801" s="2"/>
      <c r="J3801" s="3"/>
      <c r="K3801" s="3"/>
      <c r="L3801" s="3"/>
      <c r="M3801" s="13"/>
      <c r="N3801" s="3"/>
      <c r="O3801" s="3"/>
      <c r="P3801" s="166"/>
      <c r="Q3801" s="166"/>
      <c r="R3801" s="173"/>
      <c r="S3801" s="167"/>
      <c r="T3801" s="167"/>
      <c r="U3801" s="167"/>
      <c r="V3801" s="173"/>
    </row>
    <row r="3802" spans="1:22" ht="33.75" customHeight="1">
      <c r="A3802" s="15"/>
      <c r="B3802" s="7"/>
      <c r="C3802" s="4"/>
      <c r="D3802" s="5"/>
      <c r="E3802" s="176" t="str">
        <f t="shared" si="149"/>
        <v/>
      </c>
      <c r="F3802" s="181"/>
      <c r="G3802" s="181"/>
      <c r="H3802" s="6"/>
      <c r="I3802" s="2"/>
      <c r="J3802" s="3"/>
      <c r="K3802" s="3"/>
      <c r="L3802" s="3"/>
      <c r="M3802" s="13"/>
      <c r="N3802" s="3"/>
      <c r="O3802" s="3"/>
      <c r="P3802" s="166"/>
      <c r="Q3802" s="166"/>
      <c r="R3802" s="173"/>
      <c r="S3802" s="167"/>
      <c r="T3802" s="167"/>
      <c r="U3802" s="167"/>
      <c r="V3802" s="173"/>
    </row>
    <row r="3803" spans="1:22" ht="33.75" customHeight="1">
      <c r="A3803" s="15"/>
      <c r="B3803" s="7"/>
      <c r="C3803" s="4"/>
      <c r="D3803" s="5"/>
      <c r="E3803" s="176" t="str">
        <f t="shared" si="149"/>
        <v/>
      </c>
      <c r="F3803" s="181"/>
      <c r="G3803" s="181"/>
      <c r="H3803" s="6"/>
      <c r="I3803" s="2"/>
      <c r="J3803" s="3"/>
      <c r="K3803" s="3"/>
      <c r="L3803" s="3"/>
      <c r="M3803" s="13"/>
      <c r="N3803" s="3"/>
      <c r="O3803" s="3"/>
      <c r="P3803" s="166"/>
      <c r="Q3803" s="166"/>
      <c r="R3803" s="173"/>
      <c r="S3803" s="167"/>
      <c r="T3803" s="167"/>
      <c r="U3803" s="167"/>
      <c r="V3803" s="173"/>
    </row>
    <row r="3804" spans="1:22" ht="33.75" customHeight="1">
      <c r="A3804" s="15"/>
      <c r="B3804" s="7"/>
      <c r="C3804" s="4"/>
      <c r="D3804" s="5"/>
      <c r="E3804" s="176" t="str">
        <f t="shared" si="149"/>
        <v/>
      </c>
      <c r="F3804" s="181"/>
      <c r="G3804" s="181"/>
      <c r="H3804" s="6"/>
      <c r="I3804" s="2"/>
      <c r="J3804" s="3"/>
      <c r="K3804" s="3"/>
      <c r="L3804" s="3"/>
      <c r="M3804" s="13"/>
      <c r="N3804" s="3"/>
      <c r="O3804" s="3"/>
      <c r="P3804" s="166"/>
      <c r="Q3804" s="166"/>
      <c r="R3804" s="173"/>
      <c r="S3804" s="167"/>
      <c r="T3804" s="167"/>
      <c r="U3804" s="167"/>
      <c r="V3804" s="173"/>
    </row>
    <row r="3805" spans="1:22" ht="33.75" customHeight="1">
      <c r="A3805" s="15"/>
      <c r="B3805" s="7"/>
      <c r="C3805" s="4"/>
      <c r="D3805" s="5"/>
      <c r="E3805" s="176" t="str">
        <f t="shared" si="149"/>
        <v/>
      </c>
      <c r="F3805" s="181"/>
      <c r="G3805" s="181"/>
      <c r="H3805" s="6"/>
      <c r="I3805" s="2"/>
      <c r="J3805" s="3"/>
      <c r="K3805" s="3"/>
      <c r="L3805" s="3"/>
      <c r="M3805" s="13"/>
      <c r="N3805" s="3"/>
      <c r="O3805" s="3"/>
      <c r="P3805" s="166"/>
      <c r="Q3805" s="166"/>
      <c r="R3805" s="173"/>
      <c r="S3805" s="167"/>
      <c r="T3805" s="167"/>
      <c r="U3805" s="167"/>
      <c r="V3805" s="173"/>
    </row>
    <row r="3806" spans="1:22" ht="33.75" customHeight="1">
      <c r="A3806" s="15"/>
      <c r="B3806" s="7"/>
      <c r="C3806" s="4"/>
      <c r="D3806" s="5"/>
      <c r="E3806" s="176" t="str">
        <f t="shared" si="149"/>
        <v/>
      </c>
      <c r="F3806" s="181"/>
      <c r="G3806" s="181"/>
      <c r="H3806" s="6"/>
      <c r="I3806" s="2"/>
      <c r="J3806" s="3"/>
      <c r="K3806" s="3"/>
      <c r="L3806" s="3"/>
      <c r="M3806" s="13"/>
      <c r="N3806" s="3"/>
      <c r="O3806" s="3"/>
      <c r="P3806" s="166"/>
      <c r="Q3806" s="166"/>
      <c r="R3806" s="173"/>
      <c r="S3806" s="167"/>
      <c r="T3806" s="167"/>
      <c r="U3806" s="167"/>
      <c r="V3806" s="173"/>
    </row>
    <row r="3807" spans="1:22" ht="33.75" customHeight="1">
      <c r="A3807" s="15"/>
      <c r="B3807" s="7"/>
      <c r="C3807" s="4"/>
      <c r="D3807" s="5"/>
      <c r="E3807" s="176" t="str">
        <f t="shared" si="149"/>
        <v/>
      </c>
      <c r="F3807" s="181"/>
      <c r="G3807" s="181"/>
      <c r="H3807" s="6"/>
      <c r="I3807" s="2"/>
      <c r="J3807" s="3"/>
      <c r="K3807" s="3"/>
      <c r="L3807" s="3"/>
      <c r="M3807" s="13"/>
      <c r="N3807" s="3"/>
      <c r="O3807" s="3"/>
      <c r="P3807" s="166"/>
      <c r="Q3807" s="166"/>
      <c r="R3807" s="173"/>
      <c r="S3807" s="167"/>
      <c r="T3807" s="167"/>
      <c r="U3807" s="167"/>
      <c r="V3807" s="173"/>
    </row>
    <row r="3808" spans="1:22" ht="33.75" customHeight="1">
      <c r="A3808" s="15"/>
      <c r="B3808" s="7"/>
      <c r="C3808" s="4"/>
      <c r="D3808" s="5"/>
      <c r="E3808" s="176" t="str">
        <f t="shared" si="149"/>
        <v/>
      </c>
      <c r="F3808" s="181"/>
      <c r="G3808" s="181"/>
      <c r="H3808" s="6"/>
      <c r="I3808" s="2"/>
      <c r="J3808" s="3"/>
      <c r="K3808" s="3"/>
      <c r="L3808" s="3"/>
      <c r="M3808" s="13"/>
      <c r="N3808" s="3"/>
      <c r="O3808" s="3"/>
      <c r="P3808" s="166"/>
      <c r="Q3808" s="166"/>
      <c r="R3808" s="173"/>
      <c r="S3808" s="167"/>
      <c r="T3808" s="167"/>
      <c r="U3808" s="167"/>
      <c r="V3808" s="173"/>
    </row>
    <row r="3809" spans="1:22" ht="33.75" customHeight="1">
      <c r="A3809" s="15"/>
      <c r="B3809" s="7"/>
      <c r="C3809" s="4"/>
      <c r="D3809" s="5"/>
      <c r="E3809" s="176" t="str">
        <f t="shared" si="149"/>
        <v/>
      </c>
      <c r="F3809" s="181"/>
      <c r="G3809" s="181"/>
      <c r="H3809" s="6"/>
      <c r="I3809" s="2"/>
      <c r="J3809" s="3"/>
      <c r="K3809" s="3"/>
      <c r="L3809" s="3"/>
      <c r="M3809" s="13"/>
      <c r="N3809" s="3"/>
      <c r="O3809" s="3"/>
      <c r="P3809" s="166"/>
      <c r="Q3809" s="166"/>
      <c r="R3809" s="173"/>
      <c r="S3809" s="167"/>
      <c r="T3809" s="167"/>
      <c r="U3809" s="167"/>
      <c r="V3809" s="173"/>
    </row>
    <row r="3810" spans="1:22" ht="33.75" customHeight="1">
      <c r="A3810" s="15"/>
      <c r="B3810" s="7"/>
      <c r="C3810" s="4"/>
      <c r="D3810" s="5"/>
      <c r="E3810" s="176" t="str">
        <f t="shared" si="149"/>
        <v/>
      </c>
      <c r="F3810" s="181"/>
      <c r="G3810" s="181"/>
      <c r="H3810" s="6"/>
      <c r="I3810" s="2"/>
      <c r="J3810" s="3"/>
      <c r="K3810" s="3"/>
      <c r="L3810" s="3"/>
      <c r="M3810" s="13"/>
      <c r="N3810" s="3"/>
      <c r="O3810" s="3"/>
      <c r="P3810" s="166"/>
      <c r="Q3810" s="166"/>
      <c r="R3810" s="173"/>
      <c r="S3810" s="167"/>
      <c r="T3810" s="167"/>
      <c r="U3810" s="167"/>
      <c r="V3810" s="173"/>
    </row>
    <row r="3811" spans="1:22" ht="33.75" customHeight="1">
      <c r="A3811" s="15"/>
      <c r="B3811" s="7"/>
      <c r="C3811" s="4"/>
      <c r="D3811" s="5"/>
      <c r="E3811" s="176" t="str">
        <f t="shared" si="149"/>
        <v/>
      </c>
      <c r="F3811" s="181"/>
      <c r="G3811" s="181"/>
      <c r="H3811" s="6"/>
      <c r="I3811" s="2"/>
      <c r="J3811" s="3"/>
      <c r="K3811" s="3"/>
      <c r="L3811" s="3"/>
      <c r="M3811" s="13"/>
      <c r="N3811" s="3"/>
      <c r="O3811" s="3"/>
      <c r="P3811" s="166"/>
      <c r="Q3811" s="166"/>
      <c r="R3811" s="173"/>
      <c r="S3811" s="167"/>
      <c r="T3811" s="167"/>
      <c r="U3811" s="167"/>
      <c r="V3811" s="173"/>
    </row>
    <row r="3812" spans="1:22" ht="33.75" customHeight="1">
      <c r="A3812" s="15"/>
      <c r="B3812" s="7"/>
      <c r="C3812" s="4"/>
      <c r="D3812" s="5"/>
      <c r="E3812" s="176" t="str">
        <f t="shared" si="149"/>
        <v/>
      </c>
      <c r="F3812" s="181"/>
      <c r="G3812" s="181"/>
      <c r="H3812" s="6"/>
      <c r="I3812" s="2"/>
      <c r="J3812" s="3"/>
      <c r="K3812" s="3"/>
      <c r="L3812" s="3"/>
      <c r="M3812" s="13"/>
      <c r="N3812" s="3"/>
      <c r="O3812" s="3"/>
      <c r="P3812" s="166"/>
      <c r="Q3812" s="166"/>
      <c r="R3812" s="173"/>
      <c r="S3812" s="167"/>
      <c r="T3812" s="167"/>
      <c r="U3812" s="167"/>
      <c r="V3812" s="173"/>
    </row>
    <row r="3813" spans="1:22" ht="33.75" customHeight="1">
      <c r="A3813" s="15"/>
      <c r="B3813" s="7"/>
      <c r="C3813" s="4"/>
      <c r="D3813" s="5"/>
      <c r="E3813" s="176" t="str">
        <f t="shared" si="149"/>
        <v/>
      </c>
      <c r="F3813" s="181"/>
      <c r="G3813" s="181"/>
      <c r="H3813" s="6"/>
      <c r="I3813" s="2"/>
      <c r="J3813" s="3"/>
      <c r="K3813" s="3"/>
      <c r="L3813" s="3"/>
      <c r="M3813" s="13"/>
      <c r="N3813" s="3"/>
      <c r="O3813" s="3"/>
      <c r="P3813" s="166"/>
      <c r="Q3813" s="166"/>
      <c r="R3813" s="173"/>
      <c r="S3813" s="167"/>
      <c r="T3813" s="167"/>
      <c r="U3813" s="167"/>
      <c r="V3813" s="173"/>
    </row>
    <row r="3814" spans="1:22" ht="33.75" customHeight="1">
      <c r="A3814" s="15"/>
      <c r="B3814" s="7"/>
      <c r="C3814" s="4"/>
      <c r="D3814" s="5"/>
      <c r="E3814" s="176" t="str">
        <f t="shared" si="149"/>
        <v/>
      </c>
      <c r="F3814" s="181"/>
      <c r="G3814" s="181"/>
      <c r="H3814" s="6"/>
      <c r="I3814" s="2"/>
      <c r="J3814" s="3"/>
      <c r="K3814" s="3"/>
      <c r="L3814" s="3"/>
      <c r="M3814" s="13"/>
      <c r="N3814" s="3"/>
      <c r="O3814" s="3"/>
      <c r="P3814" s="166"/>
      <c r="Q3814" s="166"/>
      <c r="R3814" s="173"/>
      <c r="S3814" s="167"/>
      <c r="T3814" s="167"/>
      <c r="U3814" s="167"/>
      <c r="V3814" s="173"/>
    </row>
    <row r="3815" spans="1:22" ht="33.75" customHeight="1">
      <c r="A3815" s="15"/>
      <c r="B3815" s="7"/>
      <c r="C3815" s="4"/>
      <c r="D3815" s="5"/>
      <c r="E3815" s="176" t="str">
        <f t="shared" si="149"/>
        <v/>
      </c>
      <c r="F3815" s="181"/>
      <c r="G3815" s="181"/>
      <c r="H3815" s="6"/>
      <c r="I3815" s="2"/>
      <c r="J3815" s="3"/>
      <c r="K3815" s="3"/>
      <c r="L3815" s="3"/>
      <c r="M3815" s="13"/>
      <c r="N3815" s="3"/>
      <c r="O3815" s="3"/>
      <c r="P3815" s="166"/>
      <c r="Q3815" s="166"/>
      <c r="R3815" s="173"/>
      <c r="S3815" s="167"/>
      <c r="T3815" s="167"/>
      <c r="U3815" s="167"/>
      <c r="V3815" s="173"/>
    </row>
    <row r="3816" spans="1:22" ht="33.75" customHeight="1">
      <c r="A3816" s="15"/>
      <c r="B3816" s="7"/>
      <c r="C3816" s="4"/>
      <c r="D3816" s="5"/>
      <c r="E3816" s="176" t="str">
        <f t="shared" si="149"/>
        <v/>
      </c>
      <c r="F3816" s="181"/>
      <c r="G3816" s="181"/>
      <c r="H3816" s="6"/>
      <c r="I3816" s="2"/>
      <c r="J3816" s="3"/>
      <c r="K3816" s="3"/>
      <c r="L3816" s="3"/>
      <c r="M3816" s="13"/>
      <c r="N3816" s="3"/>
      <c r="O3816" s="3"/>
      <c r="P3816" s="166"/>
      <c r="Q3816" s="166"/>
      <c r="R3816" s="173"/>
      <c r="S3816" s="167"/>
      <c r="T3816" s="167"/>
      <c r="U3816" s="167"/>
      <c r="V3816" s="173"/>
    </row>
    <row r="3817" spans="1:22" ht="33.75" customHeight="1">
      <c r="A3817" s="15"/>
      <c r="B3817" s="7"/>
      <c r="C3817" s="4"/>
      <c r="D3817" s="5"/>
      <c r="E3817" s="176" t="str">
        <f t="shared" si="149"/>
        <v/>
      </c>
      <c r="F3817" s="181"/>
      <c r="G3817" s="181"/>
      <c r="H3817" s="6"/>
      <c r="I3817" s="2"/>
      <c r="J3817" s="3"/>
      <c r="K3817" s="3"/>
      <c r="L3817" s="3"/>
      <c r="M3817" s="13"/>
      <c r="N3817" s="3"/>
      <c r="O3817" s="3"/>
      <c r="P3817" s="166"/>
      <c r="Q3817" s="166"/>
      <c r="R3817" s="173"/>
      <c r="S3817" s="167"/>
      <c r="T3817" s="167"/>
      <c r="U3817" s="167"/>
      <c r="V3817" s="173"/>
    </row>
    <row r="3818" spans="1:22" ht="33.75" customHeight="1">
      <c r="A3818" s="15"/>
      <c r="B3818" s="7"/>
      <c r="C3818" s="4"/>
      <c r="D3818" s="5"/>
      <c r="E3818" s="176" t="str">
        <f t="shared" si="149"/>
        <v/>
      </c>
      <c r="F3818" s="181"/>
      <c r="G3818" s="181"/>
      <c r="H3818" s="6"/>
      <c r="I3818" s="2"/>
      <c r="J3818" s="3"/>
      <c r="K3818" s="3"/>
      <c r="L3818" s="3"/>
      <c r="M3818" s="13"/>
      <c r="N3818" s="3"/>
      <c r="O3818" s="3"/>
      <c r="P3818" s="166"/>
      <c r="Q3818" s="166"/>
      <c r="R3818" s="173"/>
      <c r="S3818" s="167"/>
      <c r="T3818" s="167"/>
      <c r="U3818" s="167"/>
      <c r="V3818" s="173"/>
    </row>
    <row r="3819" spans="1:22" ht="33.75" customHeight="1">
      <c r="A3819" s="15"/>
      <c r="B3819" s="7"/>
      <c r="C3819" s="4"/>
      <c r="D3819" s="5"/>
      <c r="E3819" s="176" t="str">
        <f t="shared" si="149"/>
        <v/>
      </c>
      <c r="F3819" s="181"/>
      <c r="G3819" s="181"/>
      <c r="H3819" s="6"/>
      <c r="I3819" s="2"/>
      <c r="J3819" s="3"/>
      <c r="K3819" s="3"/>
      <c r="L3819" s="3"/>
      <c r="M3819" s="13"/>
      <c r="N3819" s="3"/>
      <c r="O3819" s="3"/>
      <c r="P3819" s="166"/>
      <c r="Q3819" s="166"/>
      <c r="R3819" s="173"/>
      <c r="S3819" s="167"/>
      <c r="T3819" s="167"/>
      <c r="U3819" s="167"/>
      <c r="V3819" s="173"/>
    </row>
    <row r="3820" spans="1:22" ht="33.75" customHeight="1">
      <c r="A3820" s="15"/>
      <c r="B3820" s="7"/>
      <c r="C3820" s="4"/>
      <c r="D3820" s="5"/>
      <c r="E3820" s="176" t="str">
        <f t="shared" si="149"/>
        <v/>
      </c>
      <c r="F3820" s="181"/>
      <c r="G3820" s="181"/>
      <c r="H3820" s="6"/>
      <c r="I3820" s="2"/>
      <c r="J3820" s="3"/>
      <c r="K3820" s="3"/>
      <c r="L3820" s="3"/>
      <c r="M3820" s="13"/>
      <c r="N3820" s="3"/>
      <c r="O3820" s="3"/>
      <c r="P3820" s="166"/>
      <c r="Q3820" s="166"/>
      <c r="R3820" s="173"/>
      <c r="S3820" s="167"/>
      <c r="T3820" s="167"/>
      <c r="U3820" s="167"/>
      <c r="V3820" s="173"/>
    </row>
    <row r="3821" spans="1:22" ht="33.75" customHeight="1">
      <c r="A3821" s="15"/>
      <c r="B3821" s="7"/>
      <c r="C3821" s="4"/>
      <c r="D3821" s="5"/>
      <c r="E3821" s="176" t="str">
        <f t="shared" si="149"/>
        <v/>
      </c>
      <c r="F3821" s="181"/>
      <c r="G3821" s="181"/>
      <c r="H3821" s="6"/>
      <c r="I3821" s="2"/>
      <c r="J3821" s="3"/>
      <c r="K3821" s="3"/>
      <c r="L3821" s="3"/>
      <c r="M3821" s="13"/>
      <c r="N3821" s="3"/>
      <c r="O3821" s="3"/>
      <c r="P3821" s="166"/>
      <c r="Q3821" s="166"/>
      <c r="R3821" s="173"/>
      <c r="S3821" s="167"/>
      <c r="T3821" s="167"/>
      <c r="U3821" s="167"/>
      <c r="V3821" s="173"/>
    </row>
    <row r="3822" spans="1:22" ht="33.75" customHeight="1">
      <c r="A3822" s="15"/>
      <c r="B3822" s="7"/>
      <c r="C3822" s="4"/>
      <c r="D3822" s="5"/>
      <c r="E3822" s="176" t="str">
        <f t="shared" si="149"/>
        <v/>
      </c>
      <c r="F3822" s="181"/>
      <c r="G3822" s="181"/>
      <c r="H3822" s="6"/>
      <c r="I3822" s="2"/>
      <c r="J3822" s="3"/>
      <c r="K3822" s="3"/>
      <c r="L3822" s="3"/>
      <c r="M3822" s="13"/>
      <c r="N3822" s="3"/>
      <c r="O3822" s="3"/>
      <c r="P3822" s="166"/>
      <c r="Q3822" s="166"/>
      <c r="R3822" s="173"/>
      <c r="S3822" s="167"/>
      <c r="T3822" s="167"/>
      <c r="U3822" s="167"/>
      <c r="V3822" s="173"/>
    </row>
    <row r="3823" spans="1:22" ht="33.75" customHeight="1">
      <c r="A3823" s="15"/>
      <c r="B3823" s="7"/>
      <c r="C3823" s="4"/>
      <c r="D3823" s="5"/>
      <c r="E3823" s="176" t="str">
        <f t="shared" si="149"/>
        <v/>
      </c>
      <c r="F3823" s="181"/>
      <c r="G3823" s="181"/>
      <c r="H3823" s="6"/>
      <c r="I3823" s="2"/>
      <c r="J3823" s="3"/>
      <c r="K3823" s="3"/>
      <c r="L3823" s="3"/>
      <c r="M3823" s="13"/>
      <c r="N3823" s="3"/>
      <c r="O3823" s="3"/>
      <c r="P3823" s="166"/>
      <c r="Q3823" s="166"/>
      <c r="R3823" s="173"/>
      <c r="S3823" s="167"/>
      <c r="T3823" s="167"/>
      <c r="U3823" s="167"/>
      <c r="V3823" s="173"/>
    </row>
    <row r="3824" spans="1:22" ht="33.75" customHeight="1">
      <c r="A3824" s="15"/>
      <c r="B3824" s="7"/>
      <c r="C3824" s="4"/>
      <c r="D3824" s="5"/>
      <c r="E3824" s="176" t="str">
        <f t="shared" si="149"/>
        <v/>
      </c>
      <c r="F3824" s="181"/>
      <c r="G3824" s="181"/>
      <c r="H3824" s="6"/>
      <c r="I3824" s="2"/>
      <c r="J3824" s="3"/>
      <c r="K3824" s="3"/>
      <c r="L3824" s="3"/>
      <c r="M3824" s="13"/>
      <c r="N3824" s="3"/>
      <c r="O3824" s="3"/>
      <c r="P3824" s="166"/>
      <c r="Q3824" s="166"/>
      <c r="R3824" s="173"/>
      <c r="S3824" s="167"/>
      <c r="T3824" s="167"/>
      <c r="U3824" s="167"/>
      <c r="V3824" s="173"/>
    </row>
    <row r="3825" spans="1:22" ht="33.75" customHeight="1">
      <c r="A3825" s="15"/>
      <c r="B3825" s="7"/>
      <c r="C3825" s="4"/>
      <c r="D3825" s="5"/>
      <c r="E3825" s="176" t="str">
        <f t="shared" si="149"/>
        <v/>
      </c>
      <c r="F3825" s="181"/>
      <c r="G3825" s="181"/>
      <c r="H3825" s="6"/>
      <c r="I3825" s="2"/>
      <c r="J3825" s="3"/>
      <c r="K3825" s="3"/>
      <c r="L3825" s="3"/>
      <c r="M3825" s="13"/>
      <c r="N3825" s="3"/>
      <c r="O3825" s="3"/>
      <c r="P3825" s="166"/>
      <c r="Q3825" s="166"/>
      <c r="R3825" s="173"/>
      <c r="S3825" s="167"/>
      <c r="T3825" s="167"/>
      <c r="U3825" s="167"/>
      <c r="V3825" s="173"/>
    </row>
    <row r="3826" spans="1:22" ht="33.75" customHeight="1">
      <c r="A3826" s="15"/>
      <c r="B3826" s="7"/>
      <c r="C3826" s="4"/>
      <c r="D3826" s="5"/>
      <c r="E3826" s="176" t="str">
        <f t="shared" si="149"/>
        <v/>
      </c>
      <c r="F3826" s="181"/>
      <c r="G3826" s="181"/>
      <c r="H3826" s="6"/>
      <c r="I3826" s="2"/>
      <c r="J3826" s="3"/>
      <c r="K3826" s="3"/>
      <c r="L3826" s="3"/>
      <c r="M3826" s="13"/>
      <c r="N3826" s="3"/>
      <c r="O3826" s="3"/>
      <c r="P3826" s="166"/>
      <c r="Q3826" s="166"/>
      <c r="R3826" s="173"/>
      <c r="S3826" s="167"/>
      <c r="T3826" s="167"/>
      <c r="U3826" s="167"/>
      <c r="V3826" s="173"/>
    </row>
    <row r="3827" spans="1:22" ht="33.75" customHeight="1">
      <c r="A3827" s="15"/>
      <c r="B3827" s="7"/>
      <c r="C3827" s="4"/>
      <c r="D3827" s="5"/>
      <c r="E3827" s="176" t="str">
        <f t="shared" si="149"/>
        <v/>
      </c>
      <c r="F3827" s="181"/>
      <c r="G3827" s="181"/>
      <c r="H3827" s="6"/>
      <c r="I3827" s="2"/>
      <c r="J3827" s="3"/>
      <c r="K3827" s="3"/>
      <c r="L3827" s="3"/>
      <c r="M3827" s="13"/>
      <c r="N3827" s="3"/>
      <c r="O3827" s="3"/>
      <c r="P3827" s="166"/>
      <c r="Q3827" s="166"/>
      <c r="R3827" s="173"/>
      <c r="S3827" s="167"/>
      <c r="T3827" s="167"/>
      <c r="U3827" s="167"/>
      <c r="V3827" s="173"/>
    </row>
    <row r="3828" spans="1:22" ht="33.75" customHeight="1">
      <c r="A3828" s="15"/>
      <c r="B3828" s="7"/>
      <c r="C3828" s="4"/>
      <c r="D3828" s="5"/>
      <c r="E3828" s="176" t="str">
        <f t="shared" si="149"/>
        <v/>
      </c>
      <c r="F3828" s="181"/>
      <c r="G3828" s="181"/>
      <c r="H3828" s="6"/>
      <c r="I3828" s="2"/>
      <c r="J3828" s="3"/>
      <c r="K3828" s="3"/>
      <c r="L3828" s="3"/>
      <c r="M3828" s="13"/>
      <c r="N3828" s="3"/>
      <c r="O3828" s="3"/>
      <c r="P3828" s="166"/>
      <c r="Q3828" s="166"/>
      <c r="R3828" s="173"/>
      <c r="S3828" s="167"/>
      <c r="T3828" s="167"/>
      <c r="U3828" s="167"/>
      <c r="V3828" s="173"/>
    </row>
    <row r="3829" spans="1:22" ht="33.75" customHeight="1">
      <c r="A3829" s="15"/>
      <c r="B3829" s="7"/>
      <c r="C3829" s="4"/>
      <c r="D3829" s="5"/>
      <c r="E3829" s="176" t="str">
        <f t="shared" si="149"/>
        <v/>
      </c>
      <c r="F3829" s="181"/>
      <c r="G3829" s="181"/>
      <c r="H3829" s="6"/>
      <c r="I3829" s="2"/>
      <c r="J3829" s="3"/>
      <c r="K3829" s="3"/>
      <c r="L3829" s="3"/>
      <c r="M3829" s="13"/>
      <c r="N3829" s="3"/>
      <c r="O3829" s="3"/>
      <c r="P3829" s="166"/>
      <c r="Q3829" s="166"/>
      <c r="R3829" s="173"/>
      <c r="S3829" s="167"/>
      <c r="T3829" s="167"/>
      <c r="U3829" s="167"/>
      <c r="V3829" s="173"/>
    </row>
    <row r="3830" spans="1:22" ht="33.75" customHeight="1">
      <c r="A3830" s="15"/>
      <c r="B3830" s="7"/>
      <c r="C3830" s="4"/>
      <c r="D3830" s="5"/>
      <c r="E3830" s="176" t="str">
        <f t="shared" si="149"/>
        <v/>
      </c>
      <c r="F3830" s="181"/>
      <c r="G3830" s="181"/>
      <c r="H3830" s="6"/>
      <c r="I3830" s="2"/>
      <c r="J3830" s="3"/>
      <c r="K3830" s="3"/>
      <c r="L3830" s="3"/>
      <c r="M3830" s="13"/>
      <c r="N3830" s="3"/>
      <c r="O3830" s="3"/>
      <c r="P3830" s="166"/>
      <c r="Q3830" s="166"/>
      <c r="R3830" s="173"/>
      <c r="S3830" s="167"/>
      <c r="T3830" s="167"/>
      <c r="U3830" s="167"/>
      <c r="V3830" s="173"/>
    </row>
    <row r="3831" spans="1:22" ht="33.75" customHeight="1">
      <c r="A3831" s="15"/>
      <c r="B3831" s="7"/>
      <c r="C3831" s="4"/>
      <c r="D3831" s="5"/>
      <c r="E3831" s="176" t="str">
        <f t="shared" si="149"/>
        <v/>
      </c>
      <c r="F3831" s="181"/>
      <c r="G3831" s="181"/>
      <c r="H3831" s="6"/>
      <c r="I3831" s="2"/>
      <c r="J3831" s="3"/>
      <c r="K3831" s="3"/>
      <c r="L3831" s="3"/>
      <c r="M3831" s="13"/>
      <c r="N3831" s="3"/>
      <c r="O3831" s="3"/>
      <c r="P3831" s="166"/>
      <c r="Q3831" s="166"/>
      <c r="R3831" s="173"/>
      <c r="S3831" s="167"/>
      <c r="T3831" s="167"/>
      <c r="U3831" s="167"/>
      <c r="V3831" s="173"/>
    </row>
    <row r="3832" spans="1:22" ht="33.75" customHeight="1">
      <c r="A3832" s="15"/>
      <c r="B3832" s="7"/>
      <c r="C3832" s="4"/>
      <c r="D3832" s="5"/>
      <c r="E3832" s="176" t="str">
        <f t="shared" si="149"/>
        <v/>
      </c>
      <c r="F3832" s="181"/>
      <c r="G3832" s="181"/>
      <c r="H3832" s="6"/>
      <c r="I3832" s="2"/>
      <c r="J3832" s="3"/>
      <c r="K3832" s="3"/>
      <c r="L3832" s="3"/>
      <c r="M3832" s="13"/>
      <c r="N3832" s="3"/>
      <c r="O3832" s="3"/>
      <c r="P3832" s="166"/>
      <c r="Q3832" s="166"/>
      <c r="R3832" s="173"/>
      <c r="S3832" s="167"/>
      <c r="T3832" s="167"/>
      <c r="U3832" s="167"/>
      <c r="V3832" s="173"/>
    </row>
    <row r="3833" spans="1:22" ht="33.75" customHeight="1">
      <c r="A3833" s="15"/>
      <c r="B3833" s="7"/>
      <c r="C3833" s="4"/>
      <c r="D3833" s="5"/>
      <c r="E3833" s="176" t="str">
        <f t="shared" si="149"/>
        <v/>
      </c>
      <c r="F3833" s="181"/>
      <c r="G3833" s="181"/>
      <c r="H3833" s="6"/>
      <c r="I3833" s="2"/>
      <c r="J3833" s="3"/>
      <c r="K3833" s="3"/>
      <c r="L3833" s="3"/>
      <c r="M3833" s="13"/>
      <c r="N3833" s="3"/>
      <c r="O3833" s="3"/>
      <c r="P3833" s="166"/>
      <c r="Q3833" s="166"/>
      <c r="R3833" s="173"/>
      <c r="S3833" s="167"/>
      <c r="T3833" s="167"/>
      <c r="U3833" s="167"/>
      <c r="V3833" s="173"/>
    </row>
    <row r="3834" spans="1:22" ht="33.75" customHeight="1">
      <c r="A3834" s="15"/>
      <c r="B3834" s="7"/>
      <c r="C3834" s="4"/>
      <c r="D3834" s="5"/>
      <c r="E3834" s="176" t="str">
        <f t="shared" ref="E3834:E3897" si="150">TRIM(B3834)</f>
        <v/>
      </c>
      <c r="F3834" s="181"/>
      <c r="G3834" s="181"/>
      <c r="H3834" s="6"/>
      <c r="I3834" s="2"/>
      <c r="J3834" s="3"/>
      <c r="K3834" s="3"/>
      <c r="L3834" s="3"/>
      <c r="M3834" s="13"/>
      <c r="N3834" s="3"/>
      <c r="O3834" s="3"/>
      <c r="P3834" s="166"/>
      <c r="Q3834" s="166"/>
      <c r="R3834" s="173"/>
      <c r="S3834" s="167"/>
      <c r="T3834" s="167"/>
      <c r="U3834" s="167"/>
      <c r="V3834" s="173"/>
    </row>
    <row r="3835" spans="1:22" ht="33.75" customHeight="1">
      <c r="A3835" s="15"/>
      <c r="B3835" s="7"/>
      <c r="C3835" s="4"/>
      <c r="D3835" s="5"/>
      <c r="E3835" s="176" t="str">
        <f t="shared" si="150"/>
        <v/>
      </c>
      <c r="F3835" s="181"/>
      <c r="G3835" s="181"/>
      <c r="H3835" s="6"/>
      <c r="I3835" s="2"/>
      <c r="J3835" s="3"/>
      <c r="K3835" s="3"/>
      <c r="L3835" s="3"/>
      <c r="M3835" s="13"/>
      <c r="N3835" s="3"/>
      <c r="O3835" s="3"/>
      <c r="P3835" s="166"/>
      <c r="Q3835" s="166"/>
      <c r="R3835" s="173"/>
      <c r="S3835" s="167"/>
      <c r="T3835" s="167"/>
      <c r="U3835" s="167"/>
      <c r="V3835" s="173"/>
    </row>
    <row r="3836" spans="1:22" ht="33.75" customHeight="1">
      <c r="A3836" s="15"/>
      <c r="B3836" s="7"/>
      <c r="C3836" s="4"/>
      <c r="D3836" s="5"/>
      <c r="E3836" s="176" t="str">
        <f t="shared" si="150"/>
        <v/>
      </c>
      <c r="F3836" s="181"/>
      <c r="G3836" s="181"/>
      <c r="H3836" s="6"/>
      <c r="I3836" s="2"/>
      <c r="J3836" s="3"/>
      <c r="K3836" s="3"/>
      <c r="L3836" s="3"/>
      <c r="M3836" s="13"/>
      <c r="N3836" s="3"/>
      <c r="O3836" s="3"/>
      <c r="P3836" s="166"/>
      <c r="Q3836" s="166"/>
      <c r="R3836" s="173"/>
      <c r="S3836" s="167"/>
      <c r="T3836" s="167"/>
      <c r="U3836" s="167"/>
      <c r="V3836" s="173"/>
    </row>
    <row r="3837" spans="1:22" ht="33.75" customHeight="1">
      <c r="A3837" s="15"/>
      <c r="B3837" s="7"/>
      <c r="C3837" s="4"/>
      <c r="D3837" s="5"/>
      <c r="E3837" s="176" t="str">
        <f t="shared" si="150"/>
        <v/>
      </c>
      <c r="F3837" s="181"/>
      <c r="G3837" s="181"/>
      <c r="H3837" s="6"/>
      <c r="I3837" s="2"/>
      <c r="J3837" s="3"/>
      <c r="K3837" s="3"/>
      <c r="L3837" s="3"/>
      <c r="M3837" s="13"/>
      <c r="N3837" s="3"/>
      <c r="O3837" s="3"/>
      <c r="P3837" s="166"/>
      <c r="Q3837" s="166"/>
      <c r="R3837" s="173"/>
      <c r="S3837" s="167"/>
      <c r="T3837" s="167"/>
      <c r="U3837" s="167"/>
      <c r="V3837" s="173"/>
    </row>
    <row r="3838" spans="1:22" ht="33.75" customHeight="1">
      <c r="A3838" s="15"/>
      <c r="B3838" s="7"/>
      <c r="C3838" s="4"/>
      <c r="D3838" s="5"/>
      <c r="E3838" s="176" t="str">
        <f t="shared" si="150"/>
        <v/>
      </c>
      <c r="F3838" s="181"/>
      <c r="G3838" s="181"/>
      <c r="H3838" s="6"/>
      <c r="I3838" s="2"/>
      <c r="J3838" s="3"/>
      <c r="K3838" s="3"/>
      <c r="L3838" s="3"/>
      <c r="M3838" s="13"/>
      <c r="N3838" s="3"/>
      <c r="O3838" s="3"/>
      <c r="P3838" s="166"/>
      <c r="Q3838" s="166"/>
      <c r="R3838" s="173"/>
      <c r="S3838" s="167"/>
      <c r="T3838" s="167"/>
      <c r="U3838" s="167"/>
      <c r="V3838" s="173"/>
    </row>
    <row r="3839" spans="1:22" ht="33.75" customHeight="1">
      <c r="A3839" s="15"/>
      <c r="B3839" s="7"/>
      <c r="C3839" s="4"/>
      <c r="D3839" s="5"/>
      <c r="E3839" s="176" t="str">
        <f t="shared" si="150"/>
        <v/>
      </c>
      <c r="F3839" s="181"/>
      <c r="G3839" s="181"/>
      <c r="H3839" s="6"/>
      <c r="I3839" s="2"/>
      <c r="J3839" s="3"/>
      <c r="K3839" s="3"/>
      <c r="L3839" s="3"/>
      <c r="M3839" s="13"/>
      <c r="N3839" s="3"/>
      <c r="O3839" s="3"/>
      <c r="P3839" s="166"/>
      <c r="Q3839" s="166"/>
      <c r="R3839" s="173"/>
      <c r="S3839" s="167"/>
      <c r="T3839" s="167"/>
      <c r="U3839" s="167"/>
      <c r="V3839" s="173"/>
    </row>
    <row r="3840" spans="1:22" ht="33.75" customHeight="1">
      <c r="A3840" s="15"/>
      <c r="B3840" s="7"/>
      <c r="C3840" s="4"/>
      <c r="D3840" s="5"/>
      <c r="E3840" s="176" t="str">
        <f t="shared" si="150"/>
        <v/>
      </c>
      <c r="F3840" s="181"/>
      <c r="G3840" s="181"/>
      <c r="H3840" s="6"/>
      <c r="I3840" s="2"/>
      <c r="J3840" s="3"/>
      <c r="K3840" s="3"/>
      <c r="L3840" s="3"/>
      <c r="M3840" s="13"/>
      <c r="N3840" s="3"/>
      <c r="O3840" s="3"/>
      <c r="P3840" s="166"/>
      <c r="Q3840" s="166"/>
      <c r="R3840" s="173"/>
      <c r="S3840" s="167"/>
      <c r="T3840" s="167"/>
      <c r="U3840" s="167"/>
      <c r="V3840" s="173"/>
    </row>
    <row r="3841" spans="1:22" ht="33.75" customHeight="1">
      <c r="A3841" s="15"/>
      <c r="B3841" s="7"/>
      <c r="C3841" s="4"/>
      <c r="D3841" s="5"/>
      <c r="E3841" s="176" t="str">
        <f t="shared" si="150"/>
        <v/>
      </c>
      <c r="F3841" s="181"/>
      <c r="G3841" s="181"/>
      <c r="H3841" s="6"/>
      <c r="I3841" s="2"/>
      <c r="J3841" s="3"/>
      <c r="K3841" s="3"/>
      <c r="L3841" s="3"/>
      <c r="M3841" s="13"/>
      <c r="N3841" s="3"/>
      <c r="O3841" s="3"/>
      <c r="P3841" s="166"/>
      <c r="Q3841" s="166"/>
      <c r="R3841" s="173"/>
      <c r="S3841" s="167"/>
      <c r="T3841" s="167"/>
      <c r="U3841" s="167"/>
      <c r="V3841" s="173"/>
    </row>
    <row r="3842" spans="1:22" ht="33.75" customHeight="1">
      <c r="A3842" s="15"/>
      <c r="B3842" s="7"/>
      <c r="C3842" s="4"/>
      <c r="D3842" s="5"/>
      <c r="E3842" s="176" t="str">
        <f t="shared" si="150"/>
        <v/>
      </c>
      <c r="F3842" s="181"/>
      <c r="G3842" s="181"/>
      <c r="H3842" s="6"/>
      <c r="I3842" s="2"/>
      <c r="J3842" s="3"/>
      <c r="K3842" s="3"/>
      <c r="L3842" s="3"/>
      <c r="M3842" s="13"/>
      <c r="N3842" s="3"/>
      <c r="O3842" s="3"/>
      <c r="P3842" s="166"/>
      <c r="Q3842" s="166"/>
      <c r="R3842" s="173"/>
      <c r="S3842" s="167"/>
      <c r="T3842" s="167"/>
      <c r="U3842" s="167"/>
      <c r="V3842" s="173"/>
    </row>
    <row r="3843" spans="1:22" ht="33.75" customHeight="1">
      <c r="A3843" s="15"/>
      <c r="B3843" s="7"/>
      <c r="C3843" s="4"/>
      <c r="D3843" s="5"/>
      <c r="E3843" s="176" t="str">
        <f t="shared" si="150"/>
        <v/>
      </c>
      <c r="F3843" s="181"/>
      <c r="G3843" s="181"/>
      <c r="H3843" s="6"/>
      <c r="I3843" s="2"/>
      <c r="J3843" s="3"/>
      <c r="K3843" s="3"/>
      <c r="L3843" s="3"/>
      <c r="M3843" s="13"/>
      <c r="N3843" s="3"/>
      <c r="O3843" s="3"/>
      <c r="P3843" s="166"/>
      <c r="Q3843" s="166"/>
      <c r="R3843" s="173"/>
      <c r="S3843" s="167"/>
      <c r="T3843" s="167"/>
      <c r="U3843" s="167"/>
      <c r="V3843" s="173"/>
    </row>
    <row r="3844" spans="1:22" ht="33.75" customHeight="1">
      <c r="A3844" s="15"/>
      <c r="B3844" s="7"/>
      <c r="C3844" s="4"/>
      <c r="D3844" s="5"/>
      <c r="E3844" s="176" t="str">
        <f t="shared" si="150"/>
        <v/>
      </c>
      <c r="F3844" s="181"/>
      <c r="G3844" s="181"/>
      <c r="H3844" s="6"/>
      <c r="I3844" s="2"/>
      <c r="J3844" s="3"/>
      <c r="K3844" s="3"/>
      <c r="L3844" s="3"/>
      <c r="M3844" s="13"/>
      <c r="N3844" s="3"/>
      <c r="O3844" s="3"/>
      <c r="P3844" s="166"/>
      <c r="Q3844" s="166"/>
      <c r="R3844" s="173"/>
      <c r="S3844" s="167"/>
      <c r="T3844" s="167"/>
      <c r="U3844" s="167"/>
      <c r="V3844" s="173"/>
    </row>
    <row r="3845" spans="1:22" ht="33.75" customHeight="1">
      <c r="A3845" s="15"/>
      <c r="B3845" s="7"/>
      <c r="C3845" s="4"/>
      <c r="D3845" s="5"/>
      <c r="E3845" s="176" t="str">
        <f t="shared" si="150"/>
        <v/>
      </c>
      <c r="F3845" s="181"/>
      <c r="G3845" s="181"/>
      <c r="H3845" s="6"/>
      <c r="I3845" s="2"/>
      <c r="J3845" s="3"/>
      <c r="K3845" s="3"/>
      <c r="L3845" s="3"/>
      <c r="M3845" s="13"/>
      <c r="N3845" s="3"/>
      <c r="O3845" s="3"/>
      <c r="P3845" s="166"/>
      <c r="Q3845" s="166"/>
      <c r="R3845" s="173"/>
      <c r="S3845" s="167"/>
      <c r="T3845" s="167"/>
      <c r="U3845" s="167"/>
      <c r="V3845" s="173"/>
    </row>
    <row r="3846" spans="1:22" ht="33.75" customHeight="1">
      <c r="A3846" s="15"/>
      <c r="B3846" s="7"/>
      <c r="C3846" s="4"/>
      <c r="D3846" s="5"/>
      <c r="E3846" s="176" t="str">
        <f t="shared" si="150"/>
        <v/>
      </c>
      <c r="F3846" s="181"/>
      <c r="G3846" s="181"/>
      <c r="H3846" s="6"/>
      <c r="I3846" s="2"/>
      <c r="J3846" s="3"/>
      <c r="K3846" s="3"/>
      <c r="L3846" s="3"/>
      <c r="M3846" s="13"/>
      <c r="N3846" s="3"/>
      <c r="O3846" s="3"/>
      <c r="P3846" s="166"/>
      <c r="Q3846" s="166"/>
      <c r="R3846" s="173"/>
      <c r="S3846" s="167"/>
      <c r="T3846" s="167"/>
      <c r="U3846" s="167"/>
      <c r="V3846" s="173"/>
    </row>
    <row r="3847" spans="1:22" ht="33.75" customHeight="1">
      <c r="A3847" s="15"/>
      <c r="B3847" s="7"/>
      <c r="C3847" s="4"/>
      <c r="D3847" s="5"/>
      <c r="E3847" s="176" t="str">
        <f t="shared" si="150"/>
        <v/>
      </c>
      <c r="F3847" s="181"/>
      <c r="G3847" s="181"/>
      <c r="H3847" s="6"/>
      <c r="I3847" s="2"/>
      <c r="J3847" s="3"/>
      <c r="K3847" s="3"/>
      <c r="L3847" s="3"/>
      <c r="M3847" s="13"/>
      <c r="N3847" s="3"/>
      <c r="O3847" s="3"/>
      <c r="P3847" s="166"/>
      <c r="Q3847" s="166"/>
      <c r="R3847" s="173"/>
      <c r="S3847" s="167"/>
      <c r="T3847" s="167"/>
      <c r="U3847" s="167"/>
      <c r="V3847" s="173"/>
    </row>
    <row r="3848" spans="1:22" ht="33.75" customHeight="1">
      <c r="A3848" s="15"/>
      <c r="B3848" s="7"/>
      <c r="C3848" s="4"/>
      <c r="D3848" s="5"/>
      <c r="E3848" s="176" t="str">
        <f t="shared" si="150"/>
        <v/>
      </c>
      <c r="F3848" s="181"/>
      <c r="G3848" s="181"/>
      <c r="H3848" s="6"/>
      <c r="I3848" s="2"/>
      <c r="J3848" s="3"/>
      <c r="K3848" s="3"/>
      <c r="L3848" s="3"/>
      <c r="M3848" s="13"/>
      <c r="N3848" s="3"/>
      <c r="O3848" s="3"/>
      <c r="P3848" s="166"/>
      <c r="Q3848" s="166"/>
      <c r="R3848" s="173"/>
      <c r="S3848" s="167"/>
      <c r="T3848" s="167"/>
      <c r="U3848" s="167"/>
      <c r="V3848" s="173"/>
    </row>
    <row r="3849" spans="1:22" ht="33.75" customHeight="1">
      <c r="A3849" s="15"/>
      <c r="B3849" s="7"/>
      <c r="C3849" s="4"/>
      <c r="D3849" s="5"/>
      <c r="E3849" s="176" t="str">
        <f t="shared" si="150"/>
        <v/>
      </c>
      <c r="F3849" s="181"/>
      <c r="G3849" s="181"/>
      <c r="H3849" s="6"/>
      <c r="I3849" s="2"/>
      <c r="J3849" s="3"/>
      <c r="K3849" s="3"/>
      <c r="L3849" s="3"/>
      <c r="M3849" s="13"/>
      <c r="N3849" s="3"/>
      <c r="O3849" s="3"/>
      <c r="P3849" s="166"/>
      <c r="Q3849" s="166"/>
      <c r="R3849" s="173"/>
      <c r="S3849" s="167"/>
      <c r="T3849" s="167"/>
      <c r="U3849" s="167"/>
      <c r="V3849" s="173"/>
    </row>
    <row r="3850" spans="1:22" ht="33.75" customHeight="1">
      <c r="A3850" s="15"/>
      <c r="B3850" s="7"/>
      <c r="C3850" s="4"/>
      <c r="D3850" s="5"/>
      <c r="E3850" s="176" t="str">
        <f t="shared" si="150"/>
        <v/>
      </c>
      <c r="F3850" s="181"/>
      <c r="G3850" s="181"/>
      <c r="H3850" s="6"/>
      <c r="I3850" s="2"/>
      <c r="J3850" s="3"/>
      <c r="K3850" s="3"/>
      <c r="L3850" s="3"/>
      <c r="M3850" s="13"/>
      <c r="N3850" s="3"/>
      <c r="O3850" s="3"/>
      <c r="P3850" s="166"/>
      <c r="Q3850" s="166"/>
      <c r="R3850" s="173"/>
      <c r="S3850" s="167"/>
      <c r="T3850" s="167"/>
      <c r="U3850" s="167"/>
      <c r="V3850" s="173"/>
    </row>
    <row r="3851" spans="1:22" ht="33.75" customHeight="1">
      <c r="A3851" s="15"/>
      <c r="B3851" s="7"/>
      <c r="C3851" s="4"/>
      <c r="D3851" s="5"/>
      <c r="E3851" s="176" t="str">
        <f t="shared" si="150"/>
        <v/>
      </c>
      <c r="F3851" s="181"/>
      <c r="G3851" s="181"/>
      <c r="H3851" s="6"/>
      <c r="I3851" s="2"/>
      <c r="J3851" s="3"/>
      <c r="K3851" s="3"/>
      <c r="L3851" s="3"/>
      <c r="M3851" s="13"/>
      <c r="N3851" s="3"/>
      <c r="O3851" s="3"/>
      <c r="P3851" s="166"/>
      <c r="Q3851" s="166"/>
      <c r="R3851" s="173"/>
      <c r="S3851" s="167"/>
      <c r="T3851" s="167"/>
      <c r="U3851" s="167"/>
      <c r="V3851" s="173"/>
    </row>
    <row r="3852" spans="1:22" ht="33.75" customHeight="1">
      <c r="A3852" s="15"/>
      <c r="B3852" s="7"/>
      <c r="C3852" s="4"/>
      <c r="D3852" s="5"/>
      <c r="E3852" s="176" t="str">
        <f t="shared" si="150"/>
        <v/>
      </c>
      <c r="F3852" s="181"/>
      <c r="G3852" s="181"/>
      <c r="H3852" s="6"/>
      <c r="I3852" s="2"/>
      <c r="J3852" s="3"/>
      <c r="K3852" s="3"/>
      <c r="L3852" s="3"/>
      <c r="M3852" s="13"/>
      <c r="N3852" s="3"/>
      <c r="O3852" s="3"/>
      <c r="P3852" s="166"/>
      <c r="Q3852" s="166"/>
      <c r="R3852" s="173"/>
      <c r="S3852" s="167"/>
      <c r="T3852" s="167"/>
      <c r="U3852" s="167"/>
      <c r="V3852" s="173"/>
    </row>
    <row r="3853" spans="1:22" ht="33.75" customHeight="1">
      <c r="A3853" s="15"/>
      <c r="B3853" s="7"/>
      <c r="C3853" s="4"/>
      <c r="D3853" s="5"/>
      <c r="E3853" s="176" t="str">
        <f t="shared" si="150"/>
        <v/>
      </c>
      <c r="F3853" s="181"/>
      <c r="G3853" s="181"/>
      <c r="H3853" s="6"/>
      <c r="I3853" s="2"/>
      <c r="J3853" s="3"/>
      <c r="K3853" s="3"/>
      <c r="L3853" s="3"/>
      <c r="M3853" s="13"/>
      <c r="N3853" s="3"/>
      <c r="O3853" s="3"/>
      <c r="P3853" s="166"/>
      <c r="Q3853" s="166"/>
      <c r="R3853" s="173"/>
      <c r="S3853" s="167"/>
      <c r="T3853" s="167"/>
      <c r="U3853" s="167"/>
      <c r="V3853" s="173"/>
    </row>
    <row r="3854" spans="1:22" ht="33.75" customHeight="1">
      <c r="A3854" s="15"/>
      <c r="B3854" s="7"/>
      <c r="C3854" s="4"/>
      <c r="D3854" s="5"/>
      <c r="E3854" s="176" t="str">
        <f t="shared" si="150"/>
        <v/>
      </c>
      <c r="F3854" s="181"/>
      <c r="G3854" s="181"/>
      <c r="H3854" s="6"/>
      <c r="I3854" s="2"/>
      <c r="J3854" s="3"/>
      <c r="K3854" s="3"/>
      <c r="L3854" s="3"/>
      <c r="M3854" s="13"/>
      <c r="N3854" s="3"/>
      <c r="O3854" s="3"/>
      <c r="P3854" s="166"/>
      <c r="Q3854" s="166"/>
      <c r="R3854" s="173"/>
      <c r="S3854" s="167"/>
      <c r="T3854" s="167"/>
      <c r="U3854" s="167"/>
      <c r="V3854" s="173"/>
    </row>
    <row r="3855" spans="1:22" ht="33.75" customHeight="1">
      <c r="A3855" s="15"/>
      <c r="B3855" s="7"/>
      <c r="C3855" s="4"/>
      <c r="D3855" s="5"/>
      <c r="E3855" s="176" t="str">
        <f t="shared" si="150"/>
        <v/>
      </c>
      <c r="F3855" s="181"/>
      <c r="G3855" s="181"/>
      <c r="H3855" s="6"/>
      <c r="I3855" s="2"/>
      <c r="J3855" s="3"/>
      <c r="K3855" s="3"/>
      <c r="L3855" s="3"/>
      <c r="M3855" s="13"/>
      <c r="N3855" s="3"/>
      <c r="O3855" s="3"/>
      <c r="P3855" s="166"/>
      <c r="Q3855" s="166"/>
      <c r="R3855" s="173"/>
      <c r="S3855" s="167"/>
      <c r="T3855" s="167"/>
      <c r="U3855" s="167"/>
      <c r="V3855" s="173"/>
    </row>
    <row r="3856" spans="1:22" ht="33.75" customHeight="1">
      <c r="A3856" s="15"/>
      <c r="B3856" s="7"/>
      <c r="C3856" s="4"/>
      <c r="D3856" s="5"/>
      <c r="E3856" s="176" t="str">
        <f t="shared" si="150"/>
        <v/>
      </c>
      <c r="F3856" s="181"/>
      <c r="G3856" s="181"/>
      <c r="H3856" s="6"/>
      <c r="I3856" s="2"/>
      <c r="J3856" s="3"/>
      <c r="K3856" s="3"/>
      <c r="L3856" s="3"/>
      <c r="M3856" s="13"/>
      <c r="N3856" s="3"/>
      <c r="O3856" s="3"/>
      <c r="P3856" s="166"/>
      <c r="Q3856" s="166"/>
      <c r="R3856" s="173"/>
      <c r="S3856" s="167"/>
      <c r="T3856" s="167"/>
      <c r="U3856" s="167"/>
      <c r="V3856" s="173"/>
    </row>
    <row r="3857" spans="1:22" ht="33.75" customHeight="1">
      <c r="A3857" s="15"/>
      <c r="B3857" s="7"/>
      <c r="C3857" s="4"/>
      <c r="D3857" s="5"/>
      <c r="E3857" s="176" t="str">
        <f t="shared" si="150"/>
        <v/>
      </c>
      <c r="F3857" s="181"/>
      <c r="G3857" s="181"/>
      <c r="H3857" s="6"/>
      <c r="I3857" s="2"/>
      <c r="J3857" s="3"/>
      <c r="K3857" s="3"/>
      <c r="L3857" s="3"/>
      <c r="M3857" s="13"/>
      <c r="N3857" s="3"/>
      <c r="O3857" s="3"/>
      <c r="P3857" s="166"/>
      <c r="Q3857" s="166"/>
      <c r="R3857" s="173"/>
      <c r="S3857" s="167"/>
      <c r="T3857" s="167"/>
      <c r="U3857" s="167"/>
      <c r="V3857" s="173"/>
    </row>
    <row r="3858" spans="1:22" ht="33.75" customHeight="1">
      <c r="A3858" s="15"/>
      <c r="B3858" s="7"/>
      <c r="C3858" s="4"/>
      <c r="D3858" s="5"/>
      <c r="E3858" s="176" t="str">
        <f t="shared" si="150"/>
        <v/>
      </c>
      <c r="F3858" s="181"/>
      <c r="G3858" s="181"/>
      <c r="H3858" s="6"/>
      <c r="I3858" s="2"/>
      <c r="J3858" s="3"/>
      <c r="K3858" s="3"/>
      <c r="L3858" s="3"/>
      <c r="M3858" s="13"/>
      <c r="N3858" s="3"/>
      <c r="O3858" s="3"/>
      <c r="P3858" s="166"/>
      <c r="Q3858" s="166"/>
      <c r="R3858" s="173"/>
      <c r="S3858" s="167"/>
      <c r="T3858" s="167"/>
      <c r="U3858" s="167"/>
      <c r="V3858" s="173"/>
    </row>
    <row r="3859" spans="1:22" ht="33.75" customHeight="1">
      <c r="A3859" s="15"/>
      <c r="B3859" s="7"/>
      <c r="C3859" s="4"/>
      <c r="D3859" s="5"/>
      <c r="E3859" s="176" t="str">
        <f t="shared" si="150"/>
        <v/>
      </c>
      <c r="F3859" s="181"/>
      <c r="G3859" s="181"/>
      <c r="H3859" s="6"/>
      <c r="I3859" s="2"/>
      <c r="J3859" s="3"/>
      <c r="K3859" s="3"/>
      <c r="L3859" s="3"/>
      <c r="M3859" s="13"/>
      <c r="N3859" s="3"/>
      <c r="O3859" s="3"/>
      <c r="P3859" s="166"/>
      <c r="Q3859" s="166"/>
      <c r="R3859" s="173"/>
      <c r="S3859" s="167"/>
      <c r="T3859" s="167"/>
      <c r="U3859" s="167"/>
      <c r="V3859" s="173"/>
    </row>
    <row r="3860" spans="1:22" ht="33.75" customHeight="1">
      <c r="A3860" s="15"/>
      <c r="B3860" s="7"/>
      <c r="C3860" s="4"/>
      <c r="D3860" s="5"/>
      <c r="E3860" s="176" t="str">
        <f t="shared" si="150"/>
        <v/>
      </c>
      <c r="F3860" s="181"/>
      <c r="G3860" s="181"/>
      <c r="H3860" s="6"/>
      <c r="I3860" s="2"/>
      <c r="J3860" s="3"/>
      <c r="K3860" s="3"/>
      <c r="L3860" s="3"/>
      <c r="M3860" s="13"/>
      <c r="N3860" s="3"/>
      <c r="O3860" s="3"/>
      <c r="P3860" s="166"/>
      <c r="Q3860" s="166"/>
      <c r="R3860" s="173"/>
      <c r="S3860" s="167"/>
      <c r="T3860" s="167"/>
      <c r="U3860" s="167"/>
      <c r="V3860" s="173"/>
    </row>
    <row r="3861" spans="1:22" ht="33.75" customHeight="1">
      <c r="A3861" s="15"/>
      <c r="B3861" s="7"/>
      <c r="C3861" s="4"/>
      <c r="D3861" s="5"/>
      <c r="E3861" s="176" t="str">
        <f t="shared" si="150"/>
        <v/>
      </c>
      <c r="F3861" s="181"/>
      <c r="G3861" s="181"/>
      <c r="H3861" s="6"/>
      <c r="I3861" s="2"/>
      <c r="J3861" s="3"/>
      <c r="K3861" s="3"/>
      <c r="L3861" s="3"/>
      <c r="M3861" s="13"/>
      <c r="N3861" s="3"/>
      <c r="O3861" s="3"/>
      <c r="P3861" s="166"/>
      <c r="Q3861" s="166"/>
      <c r="R3861" s="173"/>
      <c r="S3861" s="167"/>
      <c r="T3861" s="167"/>
      <c r="U3861" s="167"/>
      <c r="V3861" s="173"/>
    </row>
    <row r="3862" spans="1:22" ht="33.75" customHeight="1">
      <c r="A3862" s="15"/>
      <c r="B3862" s="7"/>
      <c r="C3862" s="4"/>
      <c r="D3862" s="5"/>
      <c r="E3862" s="176" t="str">
        <f t="shared" si="150"/>
        <v/>
      </c>
      <c r="F3862" s="181"/>
      <c r="G3862" s="181"/>
      <c r="H3862" s="6"/>
      <c r="I3862" s="2"/>
      <c r="J3862" s="3"/>
      <c r="K3862" s="3"/>
      <c r="L3862" s="3"/>
      <c r="M3862" s="13"/>
      <c r="N3862" s="3"/>
      <c r="O3862" s="3"/>
      <c r="P3862" s="166"/>
      <c r="Q3862" s="166"/>
      <c r="R3862" s="173"/>
      <c r="S3862" s="167"/>
      <c r="T3862" s="167"/>
      <c r="U3862" s="167"/>
      <c r="V3862" s="173"/>
    </row>
    <row r="3863" spans="1:22" ht="33.75" customHeight="1">
      <c r="A3863" s="15"/>
      <c r="B3863" s="7"/>
      <c r="C3863" s="4"/>
      <c r="D3863" s="5"/>
      <c r="E3863" s="176" t="str">
        <f t="shared" si="150"/>
        <v/>
      </c>
      <c r="F3863" s="181"/>
      <c r="G3863" s="181"/>
      <c r="H3863" s="6"/>
      <c r="I3863" s="2"/>
      <c r="J3863" s="3"/>
      <c r="K3863" s="3"/>
      <c r="L3863" s="3"/>
      <c r="M3863" s="13"/>
      <c r="N3863" s="3"/>
      <c r="O3863" s="3"/>
      <c r="P3863" s="166"/>
      <c r="Q3863" s="166"/>
      <c r="R3863" s="173"/>
      <c r="S3863" s="167"/>
      <c r="T3863" s="167"/>
      <c r="U3863" s="167"/>
      <c r="V3863" s="173"/>
    </row>
    <row r="3864" spans="1:22" ht="33.75" customHeight="1">
      <c r="A3864" s="15"/>
      <c r="B3864" s="7"/>
      <c r="C3864" s="4"/>
      <c r="D3864" s="5"/>
      <c r="E3864" s="176" t="str">
        <f t="shared" si="150"/>
        <v/>
      </c>
      <c r="F3864" s="181"/>
      <c r="G3864" s="181"/>
      <c r="H3864" s="6"/>
      <c r="I3864" s="2"/>
      <c r="J3864" s="3"/>
      <c r="K3864" s="3"/>
      <c r="L3864" s="3"/>
      <c r="M3864" s="13"/>
      <c r="N3864" s="3"/>
      <c r="O3864" s="3"/>
      <c r="P3864" s="166"/>
      <c r="Q3864" s="166"/>
      <c r="R3864" s="173"/>
      <c r="S3864" s="167"/>
      <c r="T3864" s="167"/>
      <c r="U3864" s="167"/>
      <c r="V3864" s="173"/>
    </row>
    <row r="3865" spans="1:22" ht="33.75" customHeight="1">
      <c r="A3865" s="15"/>
      <c r="B3865" s="7"/>
      <c r="C3865" s="4"/>
      <c r="D3865" s="5"/>
      <c r="E3865" s="176" t="str">
        <f t="shared" si="150"/>
        <v/>
      </c>
      <c r="F3865" s="181"/>
      <c r="G3865" s="181"/>
      <c r="H3865" s="6"/>
      <c r="I3865" s="2"/>
      <c r="J3865" s="3"/>
      <c r="K3865" s="3"/>
      <c r="L3865" s="3"/>
      <c r="M3865" s="13"/>
      <c r="N3865" s="3"/>
      <c r="O3865" s="3"/>
      <c r="P3865" s="166"/>
      <c r="Q3865" s="166"/>
      <c r="R3865" s="173"/>
      <c r="S3865" s="167"/>
      <c r="T3865" s="167"/>
      <c r="U3865" s="167"/>
      <c r="V3865" s="173"/>
    </row>
    <row r="3866" spans="1:22" ht="33.75" customHeight="1">
      <c r="A3866" s="15"/>
      <c r="B3866" s="7"/>
      <c r="C3866" s="4"/>
      <c r="D3866" s="5"/>
      <c r="E3866" s="176" t="str">
        <f t="shared" si="150"/>
        <v/>
      </c>
      <c r="F3866" s="181"/>
      <c r="G3866" s="181"/>
      <c r="H3866" s="6"/>
      <c r="I3866" s="2"/>
      <c r="J3866" s="3"/>
      <c r="K3866" s="3"/>
      <c r="L3866" s="3"/>
      <c r="M3866" s="13"/>
      <c r="N3866" s="3"/>
      <c r="O3866" s="3"/>
      <c r="P3866" s="166"/>
      <c r="Q3866" s="166"/>
      <c r="R3866" s="173"/>
      <c r="S3866" s="167"/>
      <c r="T3866" s="167"/>
      <c r="U3866" s="167"/>
      <c r="V3866" s="173"/>
    </row>
    <row r="3867" spans="1:22" ht="33.75" customHeight="1">
      <c r="A3867" s="15"/>
      <c r="B3867" s="7"/>
      <c r="C3867" s="4"/>
      <c r="D3867" s="5"/>
      <c r="E3867" s="176" t="str">
        <f t="shared" si="150"/>
        <v/>
      </c>
      <c r="F3867" s="181"/>
      <c r="G3867" s="181"/>
      <c r="H3867" s="6"/>
      <c r="I3867" s="2"/>
      <c r="J3867" s="3"/>
      <c r="K3867" s="3"/>
      <c r="L3867" s="3"/>
      <c r="M3867" s="13"/>
      <c r="N3867" s="3"/>
      <c r="O3867" s="3"/>
      <c r="P3867" s="166"/>
      <c r="Q3867" s="166"/>
      <c r="R3867" s="173"/>
      <c r="S3867" s="167"/>
      <c r="T3867" s="167"/>
      <c r="U3867" s="167"/>
      <c r="V3867" s="173"/>
    </row>
    <row r="3868" spans="1:22" ht="33.75" customHeight="1">
      <c r="A3868" s="15"/>
      <c r="B3868" s="7"/>
      <c r="C3868" s="4"/>
      <c r="D3868" s="5"/>
      <c r="E3868" s="176" t="str">
        <f t="shared" si="150"/>
        <v/>
      </c>
      <c r="F3868" s="181"/>
      <c r="G3868" s="181"/>
      <c r="H3868" s="6"/>
      <c r="I3868" s="2"/>
      <c r="J3868" s="3"/>
      <c r="K3868" s="3"/>
      <c r="L3868" s="3"/>
      <c r="M3868" s="13"/>
      <c r="N3868" s="3"/>
      <c r="O3868" s="3"/>
      <c r="P3868" s="166"/>
      <c r="Q3868" s="166"/>
      <c r="R3868" s="173"/>
      <c r="S3868" s="167"/>
      <c r="T3868" s="167"/>
      <c r="U3868" s="167"/>
      <c r="V3868" s="173"/>
    </row>
    <row r="3869" spans="1:22" ht="33.75" customHeight="1">
      <c r="A3869" s="15"/>
      <c r="B3869" s="7"/>
      <c r="C3869" s="4"/>
      <c r="D3869" s="5"/>
      <c r="E3869" s="176" t="str">
        <f t="shared" si="150"/>
        <v/>
      </c>
      <c r="F3869" s="181"/>
      <c r="G3869" s="181"/>
      <c r="H3869" s="6"/>
      <c r="I3869" s="2"/>
      <c r="J3869" s="3"/>
      <c r="K3869" s="3"/>
      <c r="L3869" s="3"/>
      <c r="M3869" s="13"/>
      <c r="N3869" s="3"/>
      <c r="O3869" s="3"/>
      <c r="P3869" s="166"/>
      <c r="Q3869" s="166"/>
      <c r="R3869" s="173"/>
      <c r="S3869" s="167"/>
      <c r="T3869" s="167"/>
      <c r="U3869" s="167"/>
      <c r="V3869" s="173"/>
    </row>
    <row r="3870" spans="1:22" ht="33.75" customHeight="1">
      <c r="A3870" s="15"/>
      <c r="B3870" s="7"/>
      <c r="C3870" s="4"/>
      <c r="D3870" s="5"/>
      <c r="E3870" s="176" t="str">
        <f t="shared" si="150"/>
        <v/>
      </c>
      <c r="F3870" s="181"/>
      <c r="G3870" s="181"/>
      <c r="H3870" s="6"/>
      <c r="I3870" s="2"/>
      <c r="J3870" s="3"/>
      <c r="K3870" s="3"/>
      <c r="L3870" s="3"/>
      <c r="M3870" s="13"/>
      <c r="N3870" s="3"/>
      <c r="O3870" s="3"/>
      <c r="P3870" s="166"/>
      <c r="Q3870" s="166"/>
      <c r="R3870" s="173"/>
      <c r="S3870" s="167"/>
      <c r="T3870" s="167"/>
      <c r="U3870" s="167"/>
      <c r="V3870" s="173"/>
    </row>
    <row r="3871" spans="1:22" ht="33.75" customHeight="1">
      <c r="A3871" s="15"/>
      <c r="B3871" s="7"/>
      <c r="C3871" s="4"/>
      <c r="D3871" s="5"/>
      <c r="E3871" s="176" t="str">
        <f t="shared" si="150"/>
        <v/>
      </c>
      <c r="F3871" s="181"/>
      <c r="G3871" s="181"/>
      <c r="H3871" s="6"/>
      <c r="I3871" s="2"/>
      <c r="J3871" s="3"/>
      <c r="K3871" s="3"/>
      <c r="L3871" s="3"/>
      <c r="M3871" s="13"/>
      <c r="N3871" s="3"/>
      <c r="O3871" s="3"/>
      <c r="P3871" s="166"/>
      <c r="Q3871" s="166"/>
      <c r="R3871" s="173"/>
      <c r="S3871" s="167"/>
      <c r="T3871" s="167"/>
      <c r="U3871" s="167"/>
      <c r="V3871" s="173"/>
    </row>
    <row r="3872" spans="1:22" ht="33.75" customHeight="1">
      <c r="A3872" s="15"/>
      <c r="B3872" s="7"/>
      <c r="C3872" s="4"/>
      <c r="D3872" s="5"/>
      <c r="E3872" s="176" t="str">
        <f t="shared" si="150"/>
        <v/>
      </c>
      <c r="F3872" s="181"/>
      <c r="G3872" s="181"/>
      <c r="H3872" s="6"/>
      <c r="I3872" s="2"/>
      <c r="J3872" s="3"/>
      <c r="K3872" s="3"/>
      <c r="L3872" s="3"/>
      <c r="M3872" s="13"/>
      <c r="N3872" s="3"/>
      <c r="O3872" s="3"/>
      <c r="P3872" s="166"/>
      <c r="Q3872" s="166"/>
      <c r="R3872" s="173"/>
      <c r="S3872" s="167"/>
      <c r="T3872" s="167"/>
      <c r="U3872" s="167"/>
      <c r="V3872" s="173"/>
    </row>
    <row r="3873" spans="1:22" ht="33.75" customHeight="1">
      <c r="A3873" s="15"/>
      <c r="B3873" s="7"/>
      <c r="C3873" s="4"/>
      <c r="D3873" s="5"/>
      <c r="E3873" s="176" t="str">
        <f t="shared" si="150"/>
        <v/>
      </c>
      <c r="F3873" s="181"/>
      <c r="G3873" s="181"/>
      <c r="H3873" s="6"/>
      <c r="I3873" s="2"/>
      <c r="J3873" s="3"/>
      <c r="K3873" s="3"/>
      <c r="L3873" s="3"/>
      <c r="M3873" s="13"/>
      <c r="N3873" s="3"/>
      <c r="O3873" s="3"/>
      <c r="P3873" s="166"/>
      <c r="Q3873" s="166"/>
      <c r="R3873" s="173"/>
      <c r="S3873" s="167"/>
      <c r="T3873" s="167"/>
      <c r="U3873" s="167"/>
      <c r="V3873" s="173"/>
    </row>
    <row r="3874" spans="1:22" ht="33.75" customHeight="1">
      <c r="A3874" s="15"/>
      <c r="B3874" s="7"/>
      <c r="C3874" s="4"/>
      <c r="D3874" s="5"/>
      <c r="E3874" s="176" t="str">
        <f t="shared" si="150"/>
        <v/>
      </c>
      <c r="F3874" s="181"/>
      <c r="G3874" s="181"/>
      <c r="H3874" s="6"/>
      <c r="I3874" s="2"/>
      <c r="J3874" s="3"/>
      <c r="K3874" s="3"/>
      <c r="L3874" s="3"/>
      <c r="M3874" s="13"/>
      <c r="N3874" s="3"/>
      <c r="O3874" s="3"/>
      <c r="P3874" s="166"/>
      <c r="Q3874" s="166"/>
      <c r="R3874" s="173"/>
      <c r="S3874" s="167"/>
      <c r="T3874" s="167"/>
      <c r="U3874" s="167"/>
      <c r="V3874" s="173"/>
    </row>
    <row r="3875" spans="1:22" ht="33.75" customHeight="1">
      <c r="A3875" s="15"/>
      <c r="B3875" s="7"/>
      <c r="C3875" s="4"/>
      <c r="D3875" s="5"/>
      <c r="E3875" s="176" t="str">
        <f t="shared" si="150"/>
        <v/>
      </c>
      <c r="F3875" s="181"/>
      <c r="G3875" s="181"/>
      <c r="H3875" s="6"/>
      <c r="I3875" s="2"/>
      <c r="J3875" s="3"/>
      <c r="K3875" s="3"/>
      <c r="L3875" s="3"/>
      <c r="M3875" s="13"/>
      <c r="N3875" s="3"/>
      <c r="O3875" s="3"/>
      <c r="P3875" s="166"/>
      <c r="Q3875" s="166"/>
      <c r="R3875" s="173"/>
      <c r="S3875" s="167"/>
      <c r="T3875" s="167"/>
      <c r="U3875" s="167"/>
      <c r="V3875" s="173"/>
    </row>
    <row r="3876" spans="1:22" ht="33.75" customHeight="1">
      <c r="A3876" s="15"/>
      <c r="B3876" s="7"/>
      <c r="C3876" s="4"/>
      <c r="D3876" s="5"/>
      <c r="E3876" s="176" t="str">
        <f t="shared" si="150"/>
        <v/>
      </c>
      <c r="F3876" s="181"/>
      <c r="G3876" s="181"/>
      <c r="H3876" s="6"/>
      <c r="I3876" s="2"/>
      <c r="J3876" s="3"/>
      <c r="K3876" s="3"/>
      <c r="L3876" s="3"/>
      <c r="M3876" s="13"/>
      <c r="N3876" s="3"/>
      <c r="O3876" s="3"/>
      <c r="P3876" s="166"/>
      <c r="Q3876" s="166"/>
      <c r="R3876" s="173"/>
      <c r="S3876" s="167"/>
      <c r="T3876" s="167"/>
      <c r="U3876" s="167"/>
      <c r="V3876" s="173"/>
    </row>
    <row r="3877" spans="1:22" ht="33.75" customHeight="1">
      <c r="A3877" s="15"/>
      <c r="B3877" s="7"/>
      <c r="C3877" s="4"/>
      <c r="D3877" s="5"/>
      <c r="E3877" s="176" t="str">
        <f t="shared" si="150"/>
        <v/>
      </c>
      <c r="F3877" s="181"/>
      <c r="G3877" s="181"/>
      <c r="H3877" s="6"/>
      <c r="I3877" s="2"/>
      <c r="J3877" s="3"/>
      <c r="K3877" s="3"/>
      <c r="L3877" s="3"/>
      <c r="M3877" s="13"/>
      <c r="N3877" s="3"/>
      <c r="O3877" s="3"/>
      <c r="P3877" s="166"/>
      <c r="Q3877" s="166"/>
      <c r="R3877" s="173"/>
      <c r="S3877" s="167"/>
      <c r="T3877" s="167"/>
      <c r="U3877" s="167"/>
      <c r="V3877" s="173"/>
    </row>
    <row r="3878" spans="1:22" ht="33.75" customHeight="1">
      <c r="A3878" s="15"/>
      <c r="B3878" s="7"/>
      <c r="C3878" s="4"/>
      <c r="D3878" s="5"/>
      <c r="E3878" s="176" t="str">
        <f t="shared" si="150"/>
        <v/>
      </c>
      <c r="F3878" s="181"/>
      <c r="G3878" s="181"/>
      <c r="H3878" s="6"/>
      <c r="I3878" s="2"/>
      <c r="J3878" s="3"/>
      <c r="K3878" s="3"/>
      <c r="L3878" s="3"/>
      <c r="M3878" s="13"/>
      <c r="N3878" s="3"/>
      <c r="O3878" s="3"/>
      <c r="P3878" s="166"/>
      <c r="Q3878" s="166"/>
      <c r="R3878" s="173"/>
      <c r="S3878" s="167"/>
      <c r="T3878" s="167"/>
      <c r="U3878" s="167"/>
      <c r="V3878" s="173"/>
    </row>
    <row r="3879" spans="1:22" ht="33.75" customHeight="1">
      <c r="A3879" s="15"/>
      <c r="B3879" s="7"/>
      <c r="C3879" s="4"/>
      <c r="D3879" s="5"/>
      <c r="E3879" s="176" t="str">
        <f t="shared" si="150"/>
        <v/>
      </c>
      <c r="F3879" s="181"/>
      <c r="G3879" s="181"/>
      <c r="H3879" s="6"/>
      <c r="I3879" s="2"/>
      <c r="J3879" s="3"/>
      <c r="K3879" s="3"/>
      <c r="L3879" s="3"/>
      <c r="M3879" s="13"/>
      <c r="N3879" s="3"/>
      <c r="O3879" s="3"/>
      <c r="P3879" s="166"/>
      <c r="Q3879" s="166"/>
      <c r="R3879" s="173"/>
      <c r="S3879" s="167"/>
      <c r="T3879" s="167"/>
      <c r="U3879" s="167"/>
      <c r="V3879" s="173"/>
    </row>
    <row r="3880" spans="1:22" ht="33.75" customHeight="1">
      <c r="A3880" s="15"/>
      <c r="B3880" s="7"/>
      <c r="C3880" s="4"/>
      <c r="D3880" s="5"/>
      <c r="E3880" s="176" t="str">
        <f t="shared" si="150"/>
        <v/>
      </c>
      <c r="F3880" s="181"/>
      <c r="G3880" s="181"/>
      <c r="H3880" s="6"/>
      <c r="I3880" s="2"/>
      <c r="J3880" s="3"/>
      <c r="K3880" s="3"/>
      <c r="L3880" s="3"/>
      <c r="M3880" s="13"/>
      <c r="N3880" s="3"/>
      <c r="O3880" s="3"/>
      <c r="P3880" s="166"/>
      <c r="Q3880" s="166"/>
      <c r="R3880" s="173"/>
      <c r="S3880" s="167"/>
      <c r="T3880" s="167"/>
      <c r="U3880" s="167"/>
      <c r="V3880" s="173"/>
    </row>
    <row r="3881" spans="1:22" ht="33.75" customHeight="1">
      <c r="A3881" s="15"/>
      <c r="B3881" s="7"/>
      <c r="C3881" s="4"/>
      <c r="D3881" s="5"/>
      <c r="E3881" s="176" t="str">
        <f t="shared" si="150"/>
        <v/>
      </c>
      <c r="F3881" s="181"/>
      <c r="G3881" s="181"/>
      <c r="H3881" s="6"/>
      <c r="I3881" s="2"/>
      <c r="J3881" s="3"/>
      <c r="K3881" s="3"/>
      <c r="L3881" s="3"/>
      <c r="M3881" s="13"/>
      <c r="N3881" s="3"/>
      <c r="O3881" s="3"/>
      <c r="P3881" s="166"/>
      <c r="Q3881" s="166"/>
      <c r="R3881" s="173"/>
      <c r="S3881" s="167"/>
      <c r="T3881" s="167"/>
      <c r="U3881" s="167"/>
      <c r="V3881" s="173"/>
    </row>
    <row r="3882" spans="1:22" ht="33.75" customHeight="1">
      <c r="A3882" s="15"/>
      <c r="B3882" s="7"/>
      <c r="C3882" s="4"/>
      <c r="D3882" s="5"/>
      <c r="E3882" s="176" t="str">
        <f t="shared" si="150"/>
        <v/>
      </c>
      <c r="F3882" s="181"/>
      <c r="G3882" s="181"/>
      <c r="H3882" s="6"/>
      <c r="I3882" s="2"/>
      <c r="J3882" s="3"/>
      <c r="K3882" s="3"/>
      <c r="L3882" s="3"/>
      <c r="M3882" s="13"/>
      <c r="N3882" s="3"/>
      <c r="O3882" s="3"/>
      <c r="P3882" s="166"/>
      <c r="Q3882" s="166"/>
      <c r="R3882" s="173"/>
      <c r="S3882" s="167"/>
      <c r="T3882" s="167"/>
      <c r="U3882" s="167"/>
      <c r="V3882" s="173"/>
    </row>
    <row r="3883" spans="1:22" ht="33.75" customHeight="1">
      <c r="A3883" s="15"/>
      <c r="B3883" s="7"/>
      <c r="C3883" s="4"/>
      <c r="D3883" s="5"/>
      <c r="E3883" s="176" t="str">
        <f t="shared" si="150"/>
        <v/>
      </c>
      <c r="F3883" s="181"/>
      <c r="G3883" s="181"/>
      <c r="H3883" s="6"/>
      <c r="I3883" s="2"/>
      <c r="J3883" s="3"/>
      <c r="K3883" s="3"/>
      <c r="L3883" s="3"/>
      <c r="M3883" s="13"/>
      <c r="N3883" s="3"/>
      <c r="O3883" s="3"/>
      <c r="P3883" s="166"/>
      <c r="Q3883" s="166"/>
      <c r="R3883" s="173"/>
      <c r="S3883" s="167"/>
      <c r="T3883" s="167"/>
      <c r="U3883" s="167"/>
      <c r="V3883" s="173"/>
    </row>
    <row r="3884" spans="1:22" ht="33.75" customHeight="1">
      <c r="A3884" s="15"/>
      <c r="B3884" s="7"/>
      <c r="C3884" s="4"/>
      <c r="D3884" s="5"/>
      <c r="E3884" s="176" t="str">
        <f t="shared" si="150"/>
        <v/>
      </c>
      <c r="F3884" s="181"/>
      <c r="G3884" s="181"/>
      <c r="H3884" s="6"/>
      <c r="I3884" s="2"/>
      <c r="J3884" s="3"/>
      <c r="K3884" s="3"/>
      <c r="L3884" s="3"/>
      <c r="M3884" s="13"/>
      <c r="N3884" s="3"/>
      <c r="O3884" s="3"/>
      <c r="P3884" s="166"/>
      <c r="Q3884" s="166"/>
      <c r="R3884" s="173"/>
      <c r="S3884" s="167"/>
      <c r="T3884" s="167"/>
      <c r="U3884" s="167"/>
      <c r="V3884" s="173"/>
    </row>
    <row r="3885" spans="1:22" ht="33.75" customHeight="1">
      <c r="A3885" s="15"/>
      <c r="B3885" s="7"/>
      <c r="C3885" s="4"/>
      <c r="D3885" s="5"/>
      <c r="E3885" s="176" t="str">
        <f t="shared" si="150"/>
        <v/>
      </c>
      <c r="F3885" s="181"/>
      <c r="G3885" s="181"/>
      <c r="H3885" s="6"/>
      <c r="I3885" s="2"/>
      <c r="J3885" s="3"/>
      <c r="K3885" s="3"/>
      <c r="L3885" s="3"/>
      <c r="M3885" s="13"/>
      <c r="N3885" s="3"/>
      <c r="O3885" s="3"/>
      <c r="P3885" s="166"/>
      <c r="Q3885" s="166"/>
      <c r="R3885" s="173"/>
      <c r="S3885" s="167"/>
      <c r="T3885" s="167"/>
      <c r="U3885" s="167"/>
      <c r="V3885" s="173"/>
    </row>
    <row r="3886" spans="1:22" ht="33.75" customHeight="1">
      <c r="A3886" s="15"/>
      <c r="B3886" s="7"/>
      <c r="C3886" s="4"/>
      <c r="D3886" s="5"/>
      <c r="E3886" s="176" t="str">
        <f t="shared" si="150"/>
        <v/>
      </c>
      <c r="F3886" s="181"/>
      <c r="G3886" s="181"/>
      <c r="H3886" s="6"/>
      <c r="I3886" s="2"/>
      <c r="J3886" s="3"/>
      <c r="K3886" s="3"/>
      <c r="L3886" s="3"/>
      <c r="M3886" s="13"/>
      <c r="N3886" s="3"/>
      <c r="O3886" s="3"/>
      <c r="P3886" s="166"/>
      <c r="Q3886" s="166"/>
      <c r="R3886" s="173"/>
      <c r="S3886" s="167"/>
      <c r="T3886" s="167"/>
      <c r="U3886" s="167"/>
      <c r="V3886" s="173"/>
    </row>
    <row r="3887" spans="1:22" ht="33.75" customHeight="1">
      <c r="A3887" s="15"/>
      <c r="B3887" s="7"/>
      <c r="C3887" s="4"/>
      <c r="D3887" s="5"/>
      <c r="E3887" s="176" t="str">
        <f t="shared" si="150"/>
        <v/>
      </c>
      <c r="F3887" s="181"/>
      <c r="G3887" s="181"/>
      <c r="H3887" s="6"/>
      <c r="I3887" s="2"/>
      <c r="J3887" s="3"/>
      <c r="K3887" s="3"/>
      <c r="L3887" s="3"/>
      <c r="M3887" s="13"/>
      <c r="N3887" s="3"/>
      <c r="O3887" s="3"/>
      <c r="P3887" s="166"/>
      <c r="Q3887" s="166"/>
      <c r="R3887" s="173"/>
      <c r="S3887" s="167"/>
      <c r="T3887" s="167"/>
      <c r="U3887" s="167"/>
      <c r="V3887" s="173"/>
    </row>
    <row r="3888" spans="1:22" ht="33.75" customHeight="1">
      <c r="A3888" s="15"/>
      <c r="B3888" s="7"/>
      <c r="C3888" s="4"/>
      <c r="D3888" s="5"/>
      <c r="E3888" s="176" t="str">
        <f t="shared" si="150"/>
        <v/>
      </c>
      <c r="F3888" s="181"/>
      <c r="G3888" s="181"/>
      <c r="H3888" s="6"/>
      <c r="I3888" s="2"/>
      <c r="J3888" s="3"/>
      <c r="K3888" s="3"/>
      <c r="L3888" s="3"/>
      <c r="M3888" s="13"/>
      <c r="N3888" s="3"/>
      <c r="O3888" s="3"/>
      <c r="P3888" s="166"/>
      <c r="Q3888" s="166"/>
      <c r="R3888" s="173"/>
      <c r="S3888" s="167"/>
      <c r="T3888" s="167"/>
      <c r="U3888" s="167"/>
      <c r="V3888" s="173"/>
    </row>
    <row r="3889" spans="1:22" ht="33.75" customHeight="1">
      <c r="A3889" s="15"/>
      <c r="B3889" s="7"/>
      <c r="C3889" s="4"/>
      <c r="D3889" s="5"/>
      <c r="E3889" s="176" t="str">
        <f t="shared" si="150"/>
        <v/>
      </c>
      <c r="F3889" s="181"/>
      <c r="G3889" s="181"/>
      <c r="H3889" s="6"/>
      <c r="I3889" s="2"/>
      <c r="J3889" s="3"/>
      <c r="K3889" s="3"/>
      <c r="L3889" s="3"/>
      <c r="M3889" s="13"/>
      <c r="N3889" s="3"/>
      <c r="O3889" s="3"/>
      <c r="P3889" s="166"/>
      <c r="Q3889" s="166"/>
      <c r="R3889" s="173"/>
      <c r="S3889" s="167"/>
      <c r="T3889" s="167"/>
      <c r="U3889" s="167"/>
      <c r="V3889" s="173"/>
    </row>
    <row r="3890" spans="1:22" ht="33.75" customHeight="1">
      <c r="A3890" s="15"/>
      <c r="B3890" s="7"/>
      <c r="C3890" s="4"/>
      <c r="D3890" s="5"/>
      <c r="E3890" s="176" t="str">
        <f t="shared" si="150"/>
        <v/>
      </c>
      <c r="F3890" s="181"/>
      <c r="G3890" s="181"/>
      <c r="H3890" s="6"/>
      <c r="I3890" s="2"/>
      <c r="J3890" s="3"/>
      <c r="K3890" s="3"/>
      <c r="L3890" s="3"/>
      <c r="M3890" s="13"/>
      <c r="N3890" s="3"/>
      <c r="O3890" s="3"/>
      <c r="P3890" s="166"/>
      <c r="Q3890" s="166"/>
      <c r="R3890" s="173"/>
      <c r="S3890" s="167"/>
      <c r="T3890" s="167"/>
      <c r="U3890" s="167"/>
      <c r="V3890" s="173"/>
    </row>
    <row r="3891" spans="1:22" ht="33.75" customHeight="1">
      <c r="A3891" s="15"/>
      <c r="B3891" s="7"/>
      <c r="C3891" s="4"/>
      <c r="D3891" s="5"/>
      <c r="E3891" s="176" t="str">
        <f t="shared" si="150"/>
        <v/>
      </c>
      <c r="F3891" s="181"/>
      <c r="G3891" s="181"/>
      <c r="H3891" s="6"/>
      <c r="I3891" s="2"/>
      <c r="J3891" s="3"/>
      <c r="K3891" s="3"/>
      <c r="L3891" s="3"/>
      <c r="M3891" s="13"/>
      <c r="N3891" s="3"/>
      <c r="O3891" s="3"/>
      <c r="P3891" s="166"/>
      <c r="Q3891" s="166"/>
      <c r="R3891" s="173"/>
      <c r="S3891" s="167"/>
      <c r="T3891" s="167"/>
      <c r="U3891" s="167"/>
      <c r="V3891" s="173"/>
    </row>
    <row r="3892" spans="1:22" ht="33.75" customHeight="1">
      <c r="A3892" s="15"/>
      <c r="B3892" s="7"/>
      <c r="C3892" s="4"/>
      <c r="D3892" s="5"/>
      <c r="E3892" s="176" t="str">
        <f t="shared" si="150"/>
        <v/>
      </c>
      <c r="F3892" s="181"/>
      <c r="G3892" s="181"/>
      <c r="H3892" s="6"/>
      <c r="I3892" s="2"/>
      <c r="J3892" s="3"/>
      <c r="K3892" s="3"/>
      <c r="L3892" s="3"/>
      <c r="M3892" s="13"/>
      <c r="N3892" s="3"/>
      <c r="O3892" s="3"/>
      <c r="P3892" s="166"/>
      <c r="Q3892" s="166"/>
      <c r="R3892" s="173"/>
      <c r="S3892" s="167"/>
      <c r="T3892" s="167"/>
      <c r="U3892" s="167"/>
      <c r="V3892" s="173"/>
    </row>
    <row r="3893" spans="1:22" ht="33.75" customHeight="1">
      <c r="A3893" s="15"/>
      <c r="B3893" s="7"/>
      <c r="C3893" s="4"/>
      <c r="D3893" s="5"/>
      <c r="E3893" s="176" t="str">
        <f t="shared" si="150"/>
        <v/>
      </c>
      <c r="F3893" s="181"/>
      <c r="G3893" s="181"/>
      <c r="H3893" s="6"/>
      <c r="I3893" s="2"/>
      <c r="J3893" s="3"/>
      <c r="K3893" s="3"/>
      <c r="L3893" s="3"/>
      <c r="M3893" s="13"/>
      <c r="N3893" s="3"/>
      <c r="O3893" s="3"/>
      <c r="P3893" s="166"/>
      <c r="Q3893" s="166"/>
      <c r="R3893" s="173"/>
      <c r="S3893" s="167"/>
      <c r="T3893" s="167"/>
      <c r="U3893" s="167"/>
      <c r="V3893" s="173"/>
    </row>
    <row r="3894" spans="1:22" ht="33.75" customHeight="1">
      <c r="A3894" s="15"/>
      <c r="B3894" s="7"/>
      <c r="C3894" s="4"/>
      <c r="D3894" s="5"/>
      <c r="E3894" s="176" t="str">
        <f t="shared" si="150"/>
        <v/>
      </c>
      <c r="F3894" s="181"/>
      <c r="G3894" s="181"/>
      <c r="H3894" s="6"/>
      <c r="I3894" s="2"/>
      <c r="J3894" s="3"/>
      <c r="K3894" s="3"/>
      <c r="L3894" s="3"/>
      <c r="M3894" s="13"/>
      <c r="N3894" s="3"/>
      <c r="O3894" s="3"/>
      <c r="P3894" s="166"/>
      <c r="Q3894" s="166"/>
      <c r="R3894" s="173"/>
      <c r="S3894" s="167"/>
      <c r="T3894" s="167"/>
      <c r="U3894" s="167"/>
      <c r="V3894" s="173"/>
    </row>
    <row r="3895" spans="1:22" ht="33.75" customHeight="1">
      <c r="A3895" s="15"/>
      <c r="B3895" s="7"/>
      <c r="C3895" s="4"/>
      <c r="D3895" s="5"/>
      <c r="E3895" s="176" t="str">
        <f t="shared" si="150"/>
        <v/>
      </c>
      <c r="F3895" s="181"/>
      <c r="G3895" s="181"/>
      <c r="H3895" s="6"/>
      <c r="I3895" s="2"/>
      <c r="J3895" s="3"/>
      <c r="K3895" s="3"/>
      <c r="L3895" s="3"/>
      <c r="M3895" s="13"/>
      <c r="N3895" s="3"/>
      <c r="O3895" s="3"/>
      <c r="P3895" s="166"/>
      <c r="Q3895" s="166"/>
      <c r="R3895" s="173"/>
      <c r="S3895" s="167"/>
      <c r="T3895" s="167"/>
      <c r="U3895" s="167"/>
      <c r="V3895" s="173"/>
    </row>
    <row r="3896" spans="1:22" ht="33.75" customHeight="1">
      <c r="A3896" s="15"/>
      <c r="B3896" s="7"/>
      <c r="C3896" s="4"/>
      <c r="D3896" s="5"/>
      <c r="E3896" s="176" t="str">
        <f t="shared" si="150"/>
        <v/>
      </c>
      <c r="F3896" s="181"/>
      <c r="G3896" s="181"/>
      <c r="H3896" s="6"/>
      <c r="I3896" s="2"/>
      <c r="J3896" s="3"/>
      <c r="K3896" s="3"/>
      <c r="L3896" s="3"/>
      <c r="M3896" s="13"/>
      <c r="N3896" s="3"/>
      <c r="O3896" s="3"/>
      <c r="P3896" s="166"/>
      <c r="Q3896" s="166"/>
      <c r="R3896" s="173"/>
      <c r="S3896" s="167"/>
      <c r="T3896" s="167"/>
      <c r="U3896" s="167"/>
      <c r="V3896" s="173"/>
    </row>
    <row r="3897" spans="1:22" ht="33.75" customHeight="1">
      <c r="A3897" s="15"/>
      <c r="B3897" s="7"/>
      <c r="C3897" s="4"/>
      <c r="D3897" s="5"/>
      <c r="E3897" s="176" t="str">
        <f t="shared" si="150"/>
        <v/>
      </c>
      <c r="F3897" s="181"/>
      <c r="G3897" s="181"/>
      <c r="H3897" s="6"/>
      <c r="I3897" s="2"/>
      <c r="J3897" s="3"/>
      <c r="K3897" s="3"/>
      <c r="L3897" s="3"/>
      <c r="M3897" s="13"/>
      <c r="N3897" s="3"/>
      <c r="O3897" s="3"/>
      <c r="P3897" s="166"/>
      <c r="Q3897" s="166"/>
      <c r="R3897" s="173"/>
      <c r="S3897" s="167"/>
      <c r="T3897" s="167"/>
      <c r="U3897" s="167"/>
      <c r="V3897" s="173"/>
    </row>
    <row r="3898" spans="1:22" ht="33.75" customHeight="1">
      <c r="A3898" s="15"/>
      <c r="B3898" s="7"/>
      <c r="C3898" s="4"/>
      <c r="D3898" s="5"/>
      <c r="E3898" s="176" t="str">
        <f t="shared" ref="E3898:E3961" si="151">TRIM(B3898)</f>
        <v/>
      </c>
      <c r="F3898" s="181"/>
      <c r="G3898" s="181"/>
      <c r="H3898" s="6"/>
      <c r="I3898" s="2"/>
      <c r="J3898" s="3"/>
      <c r="K3898" s="3"/>
      <c r="L3898" s="3"/>
      <c r="M3898" s="13"/>
      <c r="N3898" s="3"/>
      <c r="O3898" s="3"/>
      <c r="P3898" s="166"/>
      <c r="Q3898" s="166"/>
      <c r="R3898" s="173"/>
      <c r="S3898" s="167"/>
      <c r="T3898" s="167"/>
      <c r="U3898" s="167"/>
      <c r="V3898" s="173"/>
    </row>
    <row r="3899" spans="1:22" ht="33.75" customHeight="1">
      <c r="A3899" s="15"/>
      <c r="B3899" s="7"/>
      <c r="C3899" s="4"/>
      <c r="D3899" s="5"/>
      <c r="E3899" s="176" t="str">
        <f t="shared" si="151"/>
        <v/>
      </c>
      <c r="F3899" s="181"/>
      <c r="G3899" s="181"/>
      <c r="H3899" s="6"/>
      <c r="I3899" s="2"/>
      <c r="J3899" s="3"/>
      <c r="K3899" s="3"/>
      <c r="L3899" s="3"/>
      <c r="M3899" s="13"/>
      <c r="N3899" s="3"/>
      <c r="O3899" s="3"/>
      <c r="P3899" s="166"/>
      <c r="Q3899" s="166"/>
      <c r="R3899" s="173"/>
      <c r="S3899" s="167"/>
      <c r="T3899" s="167"/>
      <c r="U3899" s="167"/>
      <c r="V3899" s="173"/>
    </row>
    <row r="3900" spans="1:22" ht="33.75" customHeight="1">
      <c r="A3900" s="15"/>
      <c r="B3900" s="7"/>
      <c r="C3900" s="4"/>
      <c r="D3900" s="5"/>
      <c r="E3900" s="176" t="str">
        <f t="shared" si="151"/>
        <v/>
      </c>
      <c r="F3900" s="181"/>
      <c r="G3900" s="181"/>
      <c r="H3900" s="6"/>
      <c r="I3900" s="2"/>
      <c r="J3900" s="3"/>
      <c r="K3900" s="3"/>
      <c r="L3900" s="3"/>
      <c r="M3900" s="13"/>
      <c r="N3900" s="3"/>
      <c r="O3900" s="3"/>
      <c r="P3900" s="166"/>
      <c r="Q3900" s="166"/>
      <c r="R3900" s="173"/>
      <c r="S3900" s="167"/>
      <c r="T3900" s="167"/>
      <c r="U3900" s="167"/>
      <c r="V3900" s="173"/>
    </row>
    <row r="3901" spans="1:22" ht="33.75" customHeight="1">
      <c r="A3901" s="15"/>
      <c r="B3901" s="7"/>
      <c r="C3901" s="4"/>
      <c r="D3901" s="5"/>
      <c r="E3901" s="176" t="str">
        <f t="shared" si="151"/>
        <v/>
      </c>
      <c r="F3901" s="181"/>
      <c r="G3901" s="181"/>
      <c r="H3901" s="6"/>
      <c r="I3901" s="2"/>
      <c r="J3901" s="3"/>
      <c r="K3901" s="3"/>
      <c r="L3901" s="3"/>
      <c r="M3901" s="13"/>
      <c r="N3901" s="3"/>
      <c r="O3901" s="3"/>
      <c r="P3901" s="166"/>
      <c r="Q3901" s="166"/>
      <c r="R3901" s="173"/>
      <c r="S3901" s="167"/>
      <c r="T3901" s="167"/>
      <c r="U3901" s="167"/>
      <c r="V3901" s="173"/>
    </row>
    <row r="3902" spans="1:22" ht="33.75" customHeight="1">
      <c r="A3902" s="15"/>
      <c r="B3902" s="7"/>
      <c r="C3902" s="4"/>
      <c r="D3902" s="5"/>
      <c r="E3902" s="176" t="str">
        <f t="shared" si="151"/>
        <v/>
      </c>
      <c r="F3902" s="181"/>
      <c r="G3902" s="181"/>
      <c r="H3902" s="6"/>
      <c r="I3902" s="2"/>
      <c r="J3902" s="3"/>
      <c r="K3902" s="3"/>
      <c r="L3902" s="3"/>
      <c r="M3902" s="13"/>
      <c r="N3902" s="3"/>
      <c r="O3902" s="3"/>
      <c r="P3902" s="166"/>
      <c r="Q3902" s="166"/>
      <c r="R3902" s="173"/>
      <c r="S3902" s="167"/>
      <c r="T3902" s="167"/>
      <c r="U3902" s="167"/>
      <c r="V3902" s="173"/>
    </row>
    <row r="3903" spans="1:22" ht="33.75" customHeight="1">
      <c r="A3903" s="15"/>
      <c r="B3903" s="7"/>
      <c r="C3903" s="4"/>
      <c r="D3903" s="5"/>
      <c r="E3903" s="176" t="str">
        <f t="shared" si="151"/>
        <v/>
      </c>
      <c r="F3903" s="181"/>
      <c r="G3903" s="181"/>
      <c r="H3903" s="6"/>
      <c r="I3903" s="2"/>
      <c r="J3903" s="3"/>
      <c r="K3903" s="3"/>
      <c r="L3903" s="3"/>
      <c r="M3903" s="13"/>
      <c r="N3903" s="3"/>
      <c r="O3903" s="3"/>
      <c r="P3903" s="166"/>
      <c r="Q3903" s="166"/>
      <c r="R3903" s="173"/>
      <c r="S3903" s="167"/>
      <c r="T3903" s="167"/>
      <c r="U3903" s="167"/>
      <c r="V3903" s="173"/>
    </row>
    <row r="3904" spans="1:22" ht="33.75" customHeight="1">
      <c r="A3904" s="15"/>
      <c r="B3904" s="7"/>
      <c r="C3904" s="4"/>
      <c r="D3904" s="5"/>
      <c r="E3904" s="176" t="str">
        <f t="shared" si="151"/>
        <v/>
      </c>
      <c r="F3904" s="181"/>
      <c r="G3904" s="181"/>
      <c r="H3904" s="6"/>
      <c r="I3904" s="2"/>
      <c r="J3904" s="3"/>
      <c r="K3904" s="3"/>
      <c r="L3904" s="3"/>
      <c r="M3904" s="13"/>
      <c r="N3904" s="3"/>
      <c r="O3904" s="3"/>
      <c r="P3904" s="166"/>
      <c r="Q3904" s="166"/>
      <c r="R3904" s="173"/>
      <c r="S3904" s="167"/>
      <c r="T3904" s="167"/>
      <c r="U3904" s="167"/>
      <c r="V3904" s="173"/>
    </row>
    <row r="3905" spans="1:22" ht="33.75" customHeight="1">
      <c r="A3905" s="15"/>
      <c r="B3905" s="7"/>
      <c r="C3905" s="4"/>
      <c r="D3905" s="5"/>
      <c r="E3905" s="176" t="str">
        <f t="shared" si="151"/>
        <v/>
      </c>
      <c r="F3905" s="181"/>
      <c r="G3905" s="181"/>
      <c r="H3905" s="6"/>
      <c r="I3905" s="2"/>
      <c r="J3905" s="3"/>
      <c r="K3905" s="3"/>
      <c r="L3905" s="3"/>
      <c r="M3905" s="13"/>
      <c r="N3905" s="3"/>
      <c r="O3905" s="3"/>
      <c r="P3905" s="166"/>
      <c r="Q3905" s="166"/>
      <c r="R3905" s="173"/>
      <c r="S3905" s="167"/>
      <c r="T3905" s="167"/>
      <c r="U3905" s="167"/>
      <c r="V3905" s="173"/>
    </row>
    <row r="3906" spans="1:22" ht="33.75" customHeight="1">
      <c r="A3906" s="15"/>
      <c r="B3906" s="7"/>
      <c r="C3906" s="4"/>
      <c r="D3906" s="5"/>
      <c r="E3906" s="176" t="str">
        <f t="shared" si="151"/>
        <v/>
      </c>
      <c r="F3906" s="181"/>
      <c r="G3906" s="181"/>
      <c r="H3906" s="6"/>
      <c r="I3906" s="2"/>
      <c r="J3906" s="3"/>
      <c r="K3906" s="3"/>
      <c r="L3906" s="3"/>
      <c r="M3906" s="13"/>
      <c r="N3906" s="3"/>
      <c r="O3906" s="3"/>
      <c r="P3906" s="166"/>
      <c r="Q3906" s="166"/>
      <c r="R3906" s="173"/>
      <c r="S3906" s="167"/>
      <c r="T3906" s="167"/>
      <c r="U3906" s="167"/>
      <c r="V3906" s="173"/>
    </row>
    <row r="3907" spans="1:22" ht="33.75" customHeight="1">
      <c r="A3907" s="15"/>
      <c r="B3907" s="7"/>
      <c r="C3907" s="4"/>
      <c r="D3907" s="5"/>
      <c r="E3907" s="176" t="str">
        <f t="shared" si="151"/>
        <v/>
      </c>
      <c r="F3907" s="181"/>
      <c r="G3907" s="181"/>
      <c r="H3907" s="6"/>
      <c r="I3907" s="2"/>
      <c r="J3907" s="3"/>
      <c r="K3907" s="3"/>
      <c r="L3907" s="3"/>
      <c r="M3907" s="13"/>
      <c r="N3907" s="3"/>
      <c r="O3907" s="3"/>
      <c r="P3907" s="166"/>
      <c r="Q3907" s="166"/>
      <c r="R3907" s="173"/>
      <c r="S3907" s="167"/>
      <c r="T3907" s="167"/>
      <c r="U3907" s="167"/>
      <c r="V3907" s="173"/>
    </row>
    <row r="3908" spans="1:22" ht="33.75" customHeight="1">
      <c r="A3908" s="15"/>
      <c r="B3908" s="7"/>
      <c r="C3908" s="4"/>
      <c r="D3908" s="5"/>
      <c r="E3908" s="176" t="str">
        <f t="shared" si="151"/>
        <v/>
      </c>
      <c r="F3908" s="181"/>
      <c r="G3908" s="181"/>
      <c r="H3908" s="6"/>
      <c r="I3908" s="2"/>
      <c r="J3908" s="3"/>
      <c r="K3908" s="3"/>
      <c r="L3908" s="3"/>
      <c r="M3908" s="13"/>
      <c r="N3908" s="3"/>
      <c r="O3908" s="3"/>
      <c r="P3908" s="166"/>
      <c r="Q3908" s="166"/>
      <c r="R3908" s="173"/>
      <c r="S3908" s="167"/>
      <c r="T3908" s="167"/>
      <c r="U3908" s="167"/>
      <c r="V3908" s="173"/>
    </row>
    <row r="3909" spans="1:22" ht="33.75" customHeight="1">
      <c r="A3909" s="15"/>
      <c r="B3909" s="7"/>
      <c r="C3909" s="4"/>
      <c r="D3909" s="5"/>
      <c r="E3909" s="176" t="str">
        <f t="shared" si="151"/>
        <v/>
      </c>
      <c r="F3909" s="181"/>
      <c r="G3909" s="181"/>
      <c r="H3909" s="6"/>
      <c r="I3909" s="2"/>
      <c r="J3909" s="3"/>
      <c r="K3909" s="3"/>
      <c r="L3909" s="3"/>
      <c r="M3909" s="13"/>
      <c r="N3909" s="3"/>
      <c r="O3909" s="3"/>
      <c r="P3909" s="166"/>
      <c r="Q3909" s="166"/>
      <c r="R3909" s="173"/>
      <c r="S3909" s="167"/>
      <c r="T3909" s="167"/>
      <c r="U3909" s="167"/>
      <c r="V3909" s="173"/>
    </row>
    <row r="3910" spans="1:22" ht="33.75" customHeight="1">
      <c r="A3910" s="15"/>
      <c r="B3910" s="7"/>
      <c r="C3910" s="4"/>
      <c r="D3910" s="5"/>
      <c r="E3910" s="176" t="str">
        <f t="shared" si="151"/>
        <v/>
      </c>
      <c r="F3910" s="181"/>
      <c r="G3910" s="181"/>
      <c r="H3910" s="6"/>
      <c r="I3910" s="2"/>
      <c r="J3910" s="3"/>
      <c r="K3910" s="3"/>
      <c r="L3910" s="3"/>
      <c r="M3910" s="13"/>
      <c r="N3910" s="3"/>
      <c r="O3910" s="3"/>
      <c r="P3910" s="166"/>
      <c r="Q3910" s="166"/>
      <c r="R3910" s="173"/>
      <c r="S3910" s="167"/>
      <c r="T3910" s="167"/>
      <c r="U3910" s="167"/>
      <c r="V3910" s="173"/>
    </row>
    <row r="3911" spans="1:22" ht="33.75" customHeight="1">
      <c r="A3911" s="15"/>
      <c r="B3911" s="7"/>
      <c r="C3911" s="4"/>
      <c r="D3911" s="5"/>
      <c r="E3911" s="176" t="str">
        <f t="shared" si="151"/>
        <v/>
      </c>
      <c r="F3911" s="181"/>
      <c r="G3911" s="181"/>
      <c r="H3911" s="6"/>
      <c r="I3911" s="2"/>
      <c r="J3911" s="3"/>
      <c r="K3911" s="3"/>
      <c r="L3911" s="3"/>
      <c r="M3911" s="13"/>
      <c r="N3911" s="3"/>
      <c r="O3911" s="3"/>
      <c r="P3911" s="166"/>
      <c r="Q3911" s="166"/>
      <c r="R3911" s="173"/>
      <c r="S3911" s="167"/>
      <c r="T3911" s="167"/>
      <c r="U3911" s="167"/>
      <c r="V3911" s="173"/>
    </row>
    <row r="3912" spans="1:22" ht="33.75" customHeight="1">
      <c r="A3912" s="15"/>
      <c r="B3912" s="7"/>
      <c r="C3912" s="4"/>
      <c r="D3912" s="5"/>
      <c r="E3912" s="176" t="str">
        <f t="shared" si="151"/>
        <v/>
      </c>
      <c r="F3912" s="181"/>
      <c r="G3912" s="181"/>
      <c r="H3912" s="6"/>
      <c r="I3912" s="2"/>
      <c r="J3912" s="3"/>
      <c r="K3912" s="3"/>
      <c r="L3912" s="3"/>
      <c r="M3912" s="13"/>
      <c r="N3912" s="3"/>
      <c r="O3912" s="3"/>
      <c r="P3912" s="166"/>
      <c r="Q3912" s="166"/>
      <c r="R3912" s="173"/>
      <c r="S3912" s="167"/>
      <c r="T3912" s="167"/>
      <c r="U3912" s="167"/>
      <c r="V3912" s="173"/>
    </row>
    <row r="3913" spans="1:22" ht="33.75" customHeight="1">
      <c r="A3913" s="15"/>
      <c r="B3913" s="7"/>
      <c r="C3913" s="4"/>
      <c r="D3913" s="5"/>
      <c r="E3913" s="176" t="str">
        <f t="shared" si="151"/>
        <v/>
      </c>
      <c r="F3913" s="181"/>
      <c r="G3913" s="181"/>
      <c r="H3913" s="6"/>
      <c r="I3913" s="2"/>
      <c r="J3913" s="3"/>
      <c r="K3913" s="3"/>
      <c r="L3913" s="3"/>
      <c r="M3913" s="13"/>
      <c r="N3913" s="3"/>
      <c r="O3913" s="3"/>
      <c r="P3913" s="166"/>
      <c r="Q3913" s="166"/>
      <c r="R3913" s="173"/>
      <c r="S3913" s="167"/>
      <c r="T3913" s="167"/>
      <c r="U3913" s="167"/>
      <c r="V3913" s="173"/>
    </row>
    <row r="3914" spans="1:22" ht="33.75" customHeight="1">
      <c r="A3914" s="15"/>
      <c r="B3914" s="7"/>
      <c r="C3914" s="4"/>
      <c r="D3914" s="5"/>
      <c r="E3914" s="176" t="str">
        <f t="shared" si="151"/>
        <v/>
      </c>
      <c r="F3914" s="181"/>
      <c r="G3914" s="181"/>
      <c r="H3914" s="6"/>
      <c r="I3914" s="2"/>
      <c r="J3914" s="3"/>
      <c r="K3914" s="3"/>
      <c r="L3914" s="3"/>
      <c r="M3914" s="13"/>
      <c r="N3914" s="3"/>
      <c r="O3914" s="3"/>
      <c r="P3914" s="166"/>
      <c r="Q3914" s="166"/>
      <c r="R3914" s="173"/>
      <c r="S3914" s="167"/>
      <c r="T3914" s="167"/>
      <c r="U3914" s="167"/>
      <c r="V3914" s="173"/>
    </row>
    <row r="3915" spans="1:22" ht="33.75" customHeight="1">
      <c r="A3915" s="15"/>
      <c r="B3915" s="7"/>
      <c r="C3915" s="4"/>
      <c r="D3915" s="5"/>
      <c r="E3915" s="176" t="str">
        <f t="shared" si="151"/>
        <v/>
      </c>
      <c r="F3915" s="181"/>
      <c r="G3915" s="181"/>
      <c r="H3915" s="6"/>
      <c r="I3915" s="2"/>
      <c r="J3915" s="3"/>
      <c r="K3915" s="3"/>
      <c r="L3915" s="3"/>
      <c r="M3915" s="13"/>
      <c r="N3915" s="3"/>
      <c r="O3915" s="3"/>
      <c r="P3915" s="166"/>
      <c r="Q3915" s="166"/>
      <c r="R3915" s="173"/>
      <c r="S3915" s="167"/>
      <c r="T3915" s="167"/>
      <c r="U3915" s="167"/>
      <c r="V3915" s="173"/>
    </row>
    <row r="3916" spans="1:22" ht="33.75" customHeight="1">
      <c r="A3916" s="15"/>
      <c r="B3916" s="7"/>
      <c r="C3916" s="4"/>
      <c r="D3916" s="5"/>
      <c r="E3916" s="176" t="str">
        <f t="shared" si="151"/>
        <v/>
      </c>
      <c r="F3916" s="181"/>
      <c r="G3916" s="181"/>
      <c r="H3916" s="6"/>
      <c r="I3916" s="2"/>
      <c r="J3916" s="3"/>
      <c r="K3916" s="3"/>
      <c r="L3916" s="3"/>
      <c r="M3916" s="13"/>
      <c r="N3916" s="3"/>
      <c r="O3916" s="3"/>
      <c r="P3916" s="166"/>
      <c r="Q3916" s="166"/>
      <c r="R3916" s="173"/>
      <c r="S3916" s="167"/>
      <c r="T3916" s="167"/>
      <c r="U3916" s="167"/>
      <c r="V3916" s="173"/>
    </row>
    <row r="3917" spans="1:22" ht="33.75" customHeight="1">
      <c r="A3917" s="15"/>
      <c r="B3917" s="7"/>
      <c r="C3917" s="4"/>
      <c r="D3917" s="5"/>
      <c r="E3917" s="176" t="str">
        <f t="shared" si="151"/>
        <v/>
      </c>
      <c r="F3917" s="181"/>
      <c r="G3917" s="181"/>
      <c r="H3917" s="6"/>
      <c r="I3917" s="2"/>
      <c r="J3917" s="3"/>
      <c r="K3917" s="3"/>
      <c r="L3917" s="3"/>
      <c r="M3917" s="13"/>
      <c r="N3917" s="3"/>
      <c r="O3917" s="3"/>
      <c r="P3917" s="166"/>
      <c r="Q3917" s="166"/>
      <c r="R3917" s="173"/>
      <c r="S3917" s="167"/>
      <c r="T3917" s="167"/>
      <c r="U3917" s="167"/>
      <c r="V3917" s="173"/>
    </row>
    <row r="3918" spans="1:22" ht="33.75" customHeight="1">
      <c r="A3918" s="15"/>
      <c r="B3918" s="7"/>
      <c r="C3918" s="4"/>
      <c r="D3918" s="5"/>
      <c r="E3918" s="176" t="str">
        <f t="shared" si="151"/>
        <v/>
      </c>
      <c r="F3918" s="181"/>
      <c r="G3918" s="181"/>
      <c r="H3918" s="6"/>
      <c r="I3918" s="2"/>
      <c r="J3918" s="3"/>
      <c r="K3918" s="3"/>
      <c r="L3918" s="3"/>
      <c r="M3918" s="13"/>
      <c r="N3918" s="3"/>
      <c r="O3918" s="3"/>
      <c r="P3918" s="166"/>
      <c r="Q3918" s="166"/>
      <c r="R3918" s="173"/>
      <c r="S3918" s="167"/>
      <c r="T3918" s="167"/>
      <c r="U3918" s="167"/>
      <c r="V3918" s="173"/>
    </row>
    <row r="3919" spans="1:22" ht="33.75" customHeight="1">
      <c r="A3919" s="15"/>
      <c r="B3919" s="7"/>
      <c r="C3919" s="4"/>
      <c r="D3919" s="5"/>
      <c r="E3919" s="176" t="str">
        <f t="shared" si="151"/>
        <v/>
      </c>
      <c r="F3919" s="181"/>
      <c r="G3919" s="181"/>
      <c r="H3919" s="6"/>
      <c r="I3919" s="2"/>
      <c r="J3919" s="3"/>
      <c r="K3919" s="3"/>
      <c r="L3919" s="3"/>
      <c r="M3919" s="13"/>
      <c r="N3919" s="3"/>
      <c r="O3919" s="3"/>
      <c r="P3919" s="166"/>
      <c r="Q3919" s="166"/>
      <c r="R3919" s="173"/>
      <c r="S3919" s="167"/>
      <c r="T3919" s="167"/>
      <c r="U3919" s="167"/>
      <c r="V3919" s="173"/>
    </row>
    <row r="3920" spans="1:22" ht="33.75" customHeight="1">
      <c r="A3920" s="15"/>
      <c r="B3920" s="7"/>
      <c r="C3920" s="4"/>
      <c r="D3920" s="5"/>
      <c r="E3920" s="176" t="str">
        <f t="shared" si="151"/>
        <v/>
      </c>
      <c r="F3920" s="181"/>
      <c r="G3920" s="181"/>
      <c r="H3920" s="6"/>
      <c r="I3920" s="2"/>
      <c r="J3920" s="3"/>
      <c r="K3920" s="3"/>
      <c r="L3920" s="3"/>
      <c r="M3920" s="13"/>
      <c r="N3920" s="3"/>
      <c r="O3920" s="3"/>
      <c r="P3920" s="166"/>
      <c r="Q3920" s="166"/>
      <c r="R3920" s="173"/>
      <c r="S3920" s="167"/>
      <c r="T3920" s="167"/>
      <c r="U3920" s="167"/>
      <c r="V3920" s="173"/>
    </row>
    <row r="3921" spans="1:22" ht="33.75" customHeight="1">
      <c r="A3921" s="15"/>
      <c r="B3921" s="7"/>
      <c r="C3921" s="4"/>
      <c r="D3921" s="5"/>
      <c r="E3921" s="176" t="str">
        <f t="shared" si="151"/>
        <v/>
      </c>
      <c r="F3921" s="181"/>
      <c r="G3921" s="181"/>
      <c r="H3921" s="6"/>
      <c r="I3921" s="2"/>
      <c r="J3921" s="3"/>
      <c r="K3921" s="3"/>
      <c r="L3921" s="3"/>
      <c r="M3921" s="13"/>
      <c r="N3921" s="3"/>
      <c r="O3921" s="3"/>
      <c r="P3921" s="166"/>
      <c r="Q3921" s="166"/>
      <c r="R3921" s="173"/>
      <c r="S3921" s="167"/>
      <c r="T3921" s="167"/>
      <c r="U3921" s="167"/>
      <c r="V3921" s="173"/>
    </row>
    <row r="3922" spans="1:22" ht="33.75" customHeight="1">
      <c r="A3922" s="15"/>
      <c r="B3922" s="7"/>
      <c r="C3922" s="4"/>
      <c r="D3922" s="5"/>
      <c r="E3922" s="176" t="str">
        <f t="shared" si="151"/>
        <v/>
      </c>
      <c r="F3922" s="181"/>
      <c r="G3922" s="181"/>
      <c r="H3922" s="6"/>
      <c r="I3922" s="2"/>
      <c r="J3922" s="3"/>
      <c r="K3922" s="3"/>
      <c r="L3922" s="3"/>
      <c r="M3922" s="13"/>
      <c r="N3922" s="3"/>
      <c r="O3922" s="3"/>
      <c r="P3922" s="166"/>
      <c r="Q3922" s="166"/>
      <c r="R3922" s="173"/>
      <c r="S3922" s="167"/>
      <c r="T3922" s="167"/>
      <c r="U3922" s="167"/>
      <c r="V3922" s="173"/>
    </row>
    <row r="3923" spans="1:22" ht="33.75" customHeight="1">
      <c r="A3923" s="15"/>
      <c r="B3923" s="7"/>
      <c r="C3923" s="4"/>
      <c r="D3923" s="5"/>
      <c r="E3923" s="176" t="str">
        <f t="shared" si="151"/>
        <v/>
      </c>
      <c r="F3923" s="181"/>
      <c r="G3923" s="181"/>
      <c r="H3923" s="6"/>
      <c r="I3923" s="2"/>
      <c r="J3923" s="3"/>
      <c r="K3923" s="3"/>
      <c r="L3923" s="3"/>
      <c r="M3923" s="13"/>
      <c r="N3923" s="3"/>
      <c r="O3923" s="3"/>
      <c r="P3923" s="166"/>
      <c r="Q3923" s="166"/>
      <c r="R3923" s="173"/>
      <c r="S3923" s="167"/>
      <c r="T3923" s="167"/>
      <c r="U3923" s="167"/>
      <c r="V3923" s="173"/>
    </row>
    <row r="3924" spans="1:22" ht="33.75" customHeight="1">
      <c r="A3924" s="15"/>
      <c r="B3924" s="7"/>
      <c r="C3924" s="4"/>
      <c r="D3924" s="5"/>
      <c r="E3924" s="176" t="str">
        <f t="shared" si="151"/>
        <v/>
      </c>
      <c r="F3924" s="181"/>
      <c r="G3924" s="181"/>
      <c r="H3924" s="6"/>
      <c r="I3924" s="2"/>
      <c r="J3924" s="3"/>
      <c r="K3924" s="3"/>
      <c r="L3924" s="3"/>
      <c r="M3924" s="13"/>
      <c r="N3924" s="3"/>
      <c r="O3924" s="3"/>
      <c r="P3924" s="166"/>
      <c r="Q3924" s="166"/>
      <c r="R3924" s="173"/>
      <c r="S3924" s="167"/>
      <c r="T3924" s="167"/>
      <c r="U3924" s="167"/>
      <c r="V3924" s="173"/>
    </row>
    <row r="3925" spans="1:22" ht="33.75" customHeight="1">
      <c r="A3925" s="15"/>
      <c r="B3925" s="7"/>
      <c r="C3925" s="4"/>
      <c r="D3925" s="5"/>
      <c r="E3925" s="176" t="str">
        <f t="shared" si="151"/>
        <v/>
      </c>
      <c r="F3925" s="181"/>
      <c r="G3925" s="181"/>
      <c r="H3925" s="6"/>
      <c r="I3925" s="2"/>
      <c r="J3925" s="3"/>
      <c r="K3925" s="3"/>
      <c r="L3925" s="3"/>
      <c r="M3925" s="13"/>
      <c r="N3925" s="3"/>
      <c r="O3925" s="3"/>
      <c r="P3925" s="166"/>
      <c r="Q3925" s="166"/>
      <c r="R3925" s="173"/>
      <c r="S3925" s="167"/>
      <c r="T3925" s="167"/>
      <c r="U3925" s="167"/>
      <c r="V3925" s="173"/>
    </row>
    <row r="3926" spans="1:22" ht="33.75" customHeight="1">
      <c r="A3926" s="15"/>
      <c r="B3926" s="7"/>
      <c r="C3926" s="4"/>
      <c r="D3926" s="5"/>
      <c r="E3926" s="176" t="str">
        <f t="shared" si="151"/>
        <v/>
      </c>
      <c r="F3926" s="181"/>
      <c r="G3926" s="181"/>
      <c r="H3926" s="6"/>
      <c r="I3926" s="2"/>
      <c r="J3926" s="3"/>
      <c r="K3926" s="3"/>
      <c r="L3926" s="3"/>
      <c r="M3926" s="13"/>
      <c r="N3926" s="3"/>
      <c r="O3926" s="3"/>
      <c r="P3926" s="166"/>
      <c r="Q3926" s="166"/>
      <c r="R3926" s="173"/>
      <c r="S3926" s="167"/>
      <c r="T3926" s="167"/>
      <c r="U3926" s="167"/>
      <c r="V3926" s="173"/>
    </row>
    <row r="3927" spans="1:22" ht="33.75" customHeight="1">
      <c r="A3927" s="15"/>
      <c r="B3927" s="7"/>
      <c r="C3927" s="4"/>
      <c r="D3927" s="5"/>
      <c r="E3927" s="176" t="str">
        <f t="shared" si="151"/>
        <v/>
      </c>
      <c r="F3927" s="181"/>
      <c r="G3927" s="181"/>
      <c r="H3927" s="6"/>
      <c r="I3927" s="2"/>
      <c r="J3927" s="3"/>
      <c r="K3927" s="3"/>
      <c r="L3927" s="3"/>
      <c r="M3927" s="13"/>
      <c r="N3927" s="3"/>
      <c r="O3927" s="3"/>
      <c r="P3927" s="166"/>
      <c r="Q3927" s="166"/>
      <c r="R3927" s="173"/>
      <c r="S3927" s="167"/>
      <c r="T3927" s="167"/>
      <c r="U3927" s="167"/>
      <c r="V3927" s="173"/>
    </row>
    <row r="3928" spans="1:22" ht="33.75" customHeight="1">
      <c r="A3928" s="15"/>
      <c r="B3928" s="7"/>
      <c r="C3928" s="4"/>
      <c r="D3928" s="5"/>
      <c r="E3928" s="176" t="str">
        <f t="shared" si="151"/>
        <v/>
      </c>
      <c r="F3928" s="181"/>
      <c r="G3928" s="181"/>
      <c r="H3928" s="6"/>
      <c r="I3928" s="2"/>
      <c r="J3928" s="3"/>
      <c r="K3928" s="3"/>
      <c r="L3928" s="3"/>
      <c r="M3928" s="13"/>
      <c r="N3928" s="3"/>
      <c r="O3928" s="3"/>
      <c r="P3928" s="166"/>
      <c r="Q3928" s="166"/>
      <c r="R3928" s="173"/>
      <c r="S3928" s="167"/>
      <c r="T3928" s="167"/>
      <c r="U3928" s="167"/>
      <c r="V3928" s="173"/>
    </row>
    <row r="3929" spans="1:22" ht="33.75" customHeight="1">
      <c r="A3929" s="15"/>
      <c r="B3929" s="7"/>
      <c r="C3929" s="4"/>
      <c r="D3929" s="5"/>
      <c r="E3929" s="176" t="str">
        <f t="shared" si="151"/>
        <v/>
      </c>
      <c r="F3929" s="181"/>
      <c r="G3929" s="181"/>
      <c r="H3929" s="6"/>
      <c r="I3929" s="2"/>
      <c r="J3929" s="3"/>
      <c r="K3929" s="3"/>
      <c r="L3929" s="3"/>
      <c r="M3929" s="13"/>
      <c r="N3929" s="3"/>
      <c r="O3929" s="3"/>
      <c r="P3929" s="166"/>
      <c r="Q3929" s="166"/>
      <c r="R3929" s="173"/>
      <c r="S3929" s="167"/>
      <c r="T3929" s="167"/>
      <c r="U3929" s="167"/>
      <c r="V3929" s="173"/>
    </row>
    <row r="3930" spans="1:22" ht="33.75" customHeight="1">
      <c r="A3930" s="15"/>
      <c r="B3930" s="7"/>
      <c r="C3930" s="4"/>
      <c r="D3930" s="5"/>
      <c r="E3930" s="176" t="str">
        <f t="shared" si="151"/>
        <v/>
      </c>
      <c r="F3930" s="181"/>
      <c r="G3930" s="181"/>
      <c r="H3930" s="6"/>
      <c r="I3930" s="2"/>
      <c r="J3930" s="3"/>
      <c r="K3930" s="3"/>
      <c r="L3930" s="3"/>
      <c r="M3930" s="13"/>
      <c r="N3930" s="3"/>
      <c r="O3930" s="3"/>
      <c r="P3930" s="166"/>
      <c r="Q3930" s="166"/>
      <c r="R3930" s="173"/>
      <c r="S3930" s="167"/>
      <c r="T3930" s="167"/>
      <c r="U3930" s="167"/>
      <c r="V3930" s="173"/>
    </row>
    <row r="3931" spans="1:22" ht="33.75" customHeight="1">
      <c r="A3931" s="15"/>
      <c r="B3931" s="7"/>
      <c r="C3931" s="4"/>
      <c r="D3931" s="5"/>
      <c r="E3931" s="176" t="str">
        <f t="shared" si="151"/>
        <v/>
      </c>
      <c r="F3931" s="181"/>
      <c r="G3931" s="181"/>
      <c r="H3931" s="6"/>
      <c r="I3931" s="2"/>
      <c r="J3931" s="3"/>
      <c r="K3931" s="3"/>
      <c r="L3931" s="3"/>
      <c r="M3931" s="13"/>
      <c r="N3931" s="3"/>
      <c r="O3931" s="3"/>
      <c r="P3931" s="166"/>
      <c r="Q3931" s="166"/>
      <c r="R3931" s="173"/>
      <c r="S3931" s="167"/>
      <c r="T3931" s="167"/>
      <c r="U3931" s="167"/>
      <c r="V3931" s="173"/>
    </row>
    <row r="3932" spans="1:22" ht="33.75" customHeight="1">
      <c r="A3932" s="15"/>
      <c r="B3932" s="7"/>
      <c r="C3932" s="4"/>
      <c r="D3932" s="5"/>
      <c r="E3932" s="176" t="str">
        <f t="shared" si="151"/>
        <v/>
      </c>
      <c r="F3932" s="181"/>
      <c r="G3932" s="181"/>
      <c r="H3932" s="6"/>
      <c r="I3932" s="2"/>
      <c r="J3932" s="3"/>
      <c r="K3932" s="3"/>
      <c r="L3932" s="3"/>
      <c r="M3932" s="13"/>
      <c r="N3932" s="3"/>
      <c r="O3932" s="3"/>
      <c r="P3932" s="166"/>
      <c r="Q3932" s="166"/>
      <c r="R3932" s="173"/>
      <c r="S3932" s="167"/>
      <c r="T3932" s="167"/>
      <c r="U3932" s="167"/>
      <c r="V3932" s="173"/>
    </row>
    <row r="3933" spans="1:22" ht="33.75" customHeight="1">
      <c r="A3933" s="15"/>
      <c r="B3933" s="7"/>
      <c r="C3933" s="4"/>
      <c r="D3933" s="5"/>
      <c r="E3933" s="176" t="str">
        <f t="shared" si="151"/>
        <v/>
      </c>
      <c r="F3933" s="181"/>
      <c r="G3933" s="181"/>
      <c r="H3933" s="6"/>
      <c r="I3933" s="2"/>
      <c r="J3933" s="3"/>
      <c r="K3933" s="3"/>
      <c r="L3933" s="3"/>
      <c r="M3933" s="13"/>
      <c r="N3933" s="3"/>
      <c r="O3933" s="3"/>
      <c r="P3933" s="166"/>
      <c r="Q3933" s="166"/>
      <c r="R3933" s="173"/>
      <c r="S3933" s="167"/>
      <c r="T3933" s="167"/>
      <c r="U3933" s="167"/>
      <c r="V3933" s="173"/>
    </row>
    <row r="3934" spans="1:22" ht="33.75" customHeight="1">
      <c r="A3934" s="15"/>
      <c r="B3934" s="7"/>
      <c r="C3934" s="4"/>
      <c r="D3934" s="5"/>
      <c r="E3934" s="176" t="str">
        <f t="shared" si="151"/>
        <v/>
      </c>
      <c r="F3934" s="181"/>
      <c r="G3934" s="181"/>
      <c r="H3934" s="6"/>
      <c r="I3934" s="2"/>
      <c r="J3934" s="3"/>
      <c r="K3934" s="3"/>
      <c r="L3934" s="3"/>
      <c r="M3934" s="13"/>
      <c r="N3934" s="3"/>
      <c r="O3934" s="3"/>
      <c r="P3934" s="166"/>
      <c r="Q3934" s="166"/>
      <c r="R3934" s="173"/>
      <c r="S3934" s="167"/>
      <c r="T3934" s="167"/>
      <c r="U3934" s="167"/>
      <c r="V3934" s="173"/>
    </row>
    <row r="3935" spans="1:22" ht="33.75" customHeight="1">
      <c r="A3935" s="15"/>
      <c r="B3935" s="7"/>
      <c r="C3935" s="4"/>
      <c r="D3935" s="5"/>
      <c r="E3935" s="176" t="str">
        <f t="shared" si="151"/>
        <v/>
      </c>
      <c r="F3935" s="181"/>
      <c r="G3935" s="181"/>
      <c r="H3935" s="6"/>
      <c r="I3935" s="2"/>
      <c r="J3935" s="3"/>
      <c r="K3935" s="3"/>
      <c r="L3935" s="3"/>
      <c r="M3935" s="13"/>
      <c r="N3935" s="3"/>
      <c r="O3935" s="3"/>
      <c r="P3935" s="166"/>
      <c r="Q3935" s="166"/>
      <c r="R3935" s="173"/>
      <c r="S3935" s="167"/>
      <c r="T3935" s="167"/>
      <c r="U3935" s="167"/>
      <c r="V3935" s="173"/>
    </row>
    <row r="3936" spans="1:22" ht="33.75" customHeight="1">
      <c r="A3936" s="15"/>
      <c r="B3936" s="7"/>
      <c r="C3936" s="4"/>
      <c r="D3936" s="5"/>
      <c r="E3936" s="176" t="str">
        <f t="shared" si="151"/>
        <v/>
      </c>
      <c r="F3936" s="181"/>
      <c r="G3936" s="181"/>
      <c r="H3936" s="6"/>
      <c r="I3936" s="2"/>
      <c r="J3936" s="3"/>
      <c r="K3936" s="3"/>
      <c r="L3936" s="3"/>
      <c r="M3936" s="13"/>
      <c r="N3936" s="3"/>
      <c r="O3936" s="3"/>
      <c r="P3936" s="166"/>
      <c r="Q3936" s="166"/>
      <c r="R3936" s="173"/>
      <c r="S3936" s="167"/>
      <c r="T3936" s="167"/>
      <c r="U3936" s="167"/>
      <c r="V3936" s="173"/>
    </row>
    <row r="3937" spans="1:22" ht="33.75" customHeight="1">
      <c r="A3937" s="15"/>
      <c r="B3937" s="7"/>
      <c r="C3937" s="4"/>
      <c r="D3937" s="5"/>
      <c r="E3937" s="176" t="str">
        <f t="shared" si="151"/>
        <v/>
      </c>
      <c r="F3937" s="181"/>
      <c r="G3937" s="181"/>
      <c r="H3937" s="6"/>
      <c r="I3937" s="2"/>
      <c r="J3937" s="3"/>
      <c r="K3937" s="3"/>
      <c r="L3937" s="3"/>
      <c r="M3937" s="13"/>
      <c r="N3937" s="3"/>
      <c r="O3937" s="3"/>
      <c r="P3937" s="166"/>
      <c r="Q3937" s="166"/>
      <c r="R3937" s="173"/>
      <c r="S3937" s="167"/>
      <c r="T3937" s="167"/>
      <c r="U3937" s="167"/>
      <c r="V3937" s="173"/>
    </row>
    <row r="3938" spans="1:22" ht="33.75" customHeight="1">
      <c r="A3938" s="15"/>
      <c r="B3938" s="7"/>
      <c r="C3938" s="4"/>
      <c r="D3938" s="5"/>
      <c r="E3938" s="176" t="str">
        <f t="shared" si="151"/>
        <v/>
      </c>
      <c r="F3938" s="181"/>
      <c r="G3938" s="181"/>
      <c r="H3938" s="6"/>
      <c r="I3938" s="2"/>
      <c r="J3938" s="3"/>
      <c r="K3938" s="3"/>
      <c r="L3938" s="3"/>
      <c r="M3938" s="13"/>
      <c r="N3938" s="3"/>
      <c r="O3938" s="3"/>
      <c r="P3938" s="166"/>
      <c r="Q3938" s="166"/>
      <c r="R3938" s="173"/>
      <c r="S3938" s="167"/>
      <c r="T3938" s="167"/>
      <c r="U3938" s="167"/>
      <c r="V3938" s="173"/>
    </row>
    <row r="3939" spans="1:22" ht="33.75" customHeight="1">
      <c r="A3939" s="15"/>
      <c r="B3939" s="7"/>
      <c r="C3939" s="4"/>
      <c r="D3939" s="5"/>
      <c r="E3939" s="176" t="str">
        <f t="shared" si="151"/>
        <v/>
      </c>
      <c r="F3939" s="181"/>
      <c r="G3939" s="181"/>
      <c r="H3939" s="6"/>
      <c r="I3939" s="2"/>
      <c r="J3939" s="3"/>
      <c r="K3939" s="3"/>
      <c r="L3939" s="3"/>
      <c r="M3939" s="13"/>
      <c r="N3939" s="3"/>
      <c r="O3939" s="3"/>
      <c r="P3939" s="166"/>
      <c r="Q3939" s="166"/>
      <c r="R3939" s="173"/>
      <c r="S3939" s="167"/>
      <c r="T3939" s="167"/>
      <c r="U3939" s="167"/>
      <c r="V3939" s="173"/>
    </row>
    <row r="3940" spans="1:22" ht="33.75" customHeight="1">
      <c r="A3940" s="15"/>
      <c r="B3940" s="7"/>
      <c r="C3940" s="4"/>
      <c r="D3940" s="5"/>
      <c r="E3940" s="176" t="str">
        <f t="shared" si="151"/>
        <v/>
      </c>
      <c r="F3940" s="181"/>
      <c r="G3940" s="181"/>
      <c r="H3940" s="6"/>
      <c r="I3940" s="2"/>
      <c r="J3940" s="3"/>
      <c r="K3940" s="3"/>
      <c r="L3940" s="3"/>
      <c r="M3940" s="13"/>
      <c r="N3940" s="3"/>
      <c r="O3940" s="3"/>
      <c r="P3940" s="166"/>
      <c r="Q3940" s="166"/>
      <c r="R3940" s="173"/>
      <c r="S3940" s="167"/>
      <c r="T3940" s="167"/>
      <c r="U3940" s="167"/>
      <c r="V3940" s="173"/>
    </row>
    <row r="3941" spans="1:22" ht="33.75" customHeight="1">
      <c r="A3941" s="15"/>
      <c r="B3941" s="7"/>
      <c r="C3941" s="4"/>
      <c r="D3941" s="5"/>
      <c r="E3941" s="176" t="str">
        <f t="shared" si="151"/>
        <v/>
      </c>
      <c r="F3941" s="181"/>
      <c r="G3941" s="181"/>
      <c r="H3941" s="6"/>
      <c r="I3941" s="2"/>
      <c r="J3941" s="3"/>
      <c r="K3941" s="3"/>
      <c r="L3941" s="3"/>
      <c r="M3941" s="13"/>
      <c r="N3941" s="3"/>
      <c r="O3941" s="3"/>
      <c r="P3941" s="166"/>
      <c r="Q3941" s="166"/>
      <c r="R3941" s="173"/>
      <c r="S3941" s="167"/>
      <c r="T3941" s="167"/>
      <c r="U3941" s="167"/>
      <c r="V3941" s="173"/>
    </row>
    <row r="3942" spans="1:22" ht="33.75" customHeight="1">
      <c r="A3942" s="15"/>
      <c r="B3942" s="7"/>
      <c r="C3942" s="4"/>
      <c r="D3942" s="5"/>
      <c r="E3942" s="176" t="str">
        <f t="shared" si="151"/>
        <v/>
      </c>
      <c r="F3942" s="181"/>
      <c r="G3942" s="181"/>
      <c r="H3942" s="6"/>
      <c r="I3942" s="2"/>
      <c r="J3942" s="3"/>
      <c r="K3942" s="3"/>
      <c r="L3942" s="3"/>
      <c r="M3942" s="13"/>
      <c r="N3942" s="3"/>
      <c r="O3942" s="3"/>
      <c r="P3942" s="166"/>
      <c r="Q3942" s="166"/>
      <c r="R3942" s="173"/>
      <c r="S3942" s="167"/>
      <c r="T3942" s="167"/>
      <c r="U3942" s="167"/>
      <c r="V3942" s="173"/>
    </row>
    <row r="3943" spans="1:22" ht="33.75" customHeight="1">
      <c r="A3943" s="15"/>
      <c r="B3943" s="7"/>
      <c r="C3943" s="4"/>
      <c r="D3943" s="5"/>
      <c r="E3943" s="176" t="str">
        <f t="shared" si="151"/>
        <v/>
      </c>
      <c r="F3943" s="181"/>
      <c r="G3943" s="181"/>
      <c r="H3943" s="6"/>
      <c r="I3943" s="2"/>
      <c r="J3943" s="3"/>
      <c r="K3943" s="3"/>
      <c r="L3943" s="3"/>
      <c r="M3943" s="13"/>
      <c r="N3943" s="3"/>
      <c r="O3943" s="3"/>
      <c r="P3943" s="166"/>
      <c r="Q3943" s="166"/>
      <c r="R3943" s="173"/>
      <c r="S3943" s="167"/>
      <c r="T3943" s="167"/>
      <c r="U3943" s="167"/>
      <c r="V3943" s="173"/>
    </row>
    <row r="3944" spans="1:22" ht="33.75" customHeight="1">
      <c r="A3944" s="15"/>
      <c r="B3944" s="7"/>
      <c r="C3944" s="4"/>
      <c r="D3944" s="5"/>
      <c r="E3944" s="176" t="str">
        <f t="shared" si="151"/>
        <v/>
      </c>
      <c r="F3944" s="181"/>
      <c r="G3944" s="181"/>
      <c r="H3944" s="6"/>
      <c r="I3944" s="2"/>
      <c r="J3944" s="3"/>
      <c r="K3944" s="3"/>
      <c r="L3944" s="3"/>
      <c r="M3944" s="13"/>
      <c r="N3944" s="3"/>
      <c r="O3944" s="3"/>
      <c r="P3944" s="166"/>
      <c r="Q3944" s="166"/>
      <c r="R3944" s="173"/>
      <c r="S3944" s="167"/>
      <c r="T3944" s="167"/>
      <c r="U3944" s="167"/>
      <c r="V3944" s="173"/>
    </row>
    <row r="3945" spans="1:22" ht="33.75" customHeight="1">
      <c r="A3945" s="15"/>
      <c r="B3945" s="7"/>
      <c r="C3945" s="4"/>
      <c r="D3945" s="5"/>
      <c r="E3945" s="176" t="str">
        <f t="shared" si="151"/>
        <v/>
      </c>
      <c r="F3945" s="181"/>
      <c r="G3945" s="181"/>
      <c r="H3945" s="6"/>
      <c r="I3945" s="2"/>
      <c r="J3945" s="3"/>
      <c r="K3945" s="3"/>
      <c r="L3945" s="3"/>
      <c r="M3945" s="13"/>
      <c r="N3945" s="3"/>
      <c r="O3945" s="3"/>
      <c r="P3945" s="166"/>
      <c r="Q3945" s="166"/>
      <c r="R3945" s="173"/>
      <c r="S3945" s="167"/>
      <c r="T3945" s="167"/>
      <c r="U3945" s="167"/>
      <c r="V3945" s="173"/>
    </row>
    <row r="3946" spans="1:22" ht="33.75" customHeight="1">
      <c r="A3946" s="15"/>
      <c r="B3946" s="7"/>
      <c r="C3946" s="4"/>
      <c r="D3946" s="5"/>
      <c r="E3946" s="176" t="str">
        <f t="shared" si="151"/>
        <v/>
      </c>
      <c r="F3946" s="181"/>
      <c r="G3946" s="181"/>
      <c r="H3946" s="6"/>
      <c r="I3946" s="2"/>
      <c r="J3946" s="3"/>
      <c r="K3946" s="3"/>
      <c r="L3946" s="3"/>
      <c r="M3946" s="13"/>
      <c r="N3946" s="3"/>
      <c r="O3946" s="3"/>
      <c r="P3946" s="166"/>
      <c r="Q3946" s="166"/>
      <c r="R3946" s="173"/>
      <c r="S3946" s="167"/>
      <c r="T3946" s="167"/>
      <c r="U3946" s="167"/>
      <c r="V3946" s="173"/>
    </row>
    <row r="3947" spans="1:22" ht="33.75" customHeight="1">
      <c r="A3947" s="15"/>
      <c r="B3947" s="7"/>
      <c r="C3947" s="4"/>
      <c r="D3947" s="5"/>
      <c r="E3947" s="176" t="str">
        <f t="shared" si="151"/>
        <v/>
      </c>
      <c r="F3947" s="181"/>
      <c r="G3947" s="181"/>
      <c r="H3947" s="6"/>
      <c r="I3947" s="2"/>
      <c r="J3947" s="3"/>
      <c r="K3947" s="3"/>
      <c r="L3947" s="3"/>
      <c r="M3947" s="13"/>
      <c r="N3947" s="3"/>
      <c r="O3947" s="3"/>
      <c r="P3947" s="166"/>
      <c r="Q3947" s="166"/>
      <c r="R3947" s="173"/>
      <c r="S3947" s="167"/>
      <c r="T3947" s="167"/>
      <c r="U3947" s="167"/>
      <c r="V3947" s="173"/>
    </row>
    <row r="3948" spans="1:22" ht="33.75" customHeight="1">
      <c r="A3948" s="15"/>
      <c r="B3948" s="7"/>
      <c r="C3948" s="4"/>
      <c r="D3948" s="5"/>
      <c r="E3948" s="176" t="str">
        <f t="shared" si="151"/>
        <v/>
      </c>
      <c r="F3948" s="181"/>
      <c r="G3948" s="181"/>
      <c r="H3948" s="6"/>
      <c r="I3948" s="2"/>
      <c r="J3948" s="3"/>
      <c r="K3948" s="3"/>
      <c r="L3948" s="3"/>
      <c r="M3948" s="13"/>
      <c r="N3948" s="3"/>
      <c r="O3948" s="3"/>
      <c r="P3948" s="166"/>
      <c r="Q3948" s="166"/>
      <c r="R3948" s="173"/>
      <c r="S3948" s="167"/>
      <c r="T3948" s="167"/>
      <c r="U3948" s="167"/>
      <c r="V3948" s="173"/>
    </row>
    <row r="3949" spans="1:22" ht="33.75" customHeight="1">
      <c r="A3949" s="15"/>
      <c r="B3949" s="7"/>
      <c r="C3949" s="4"/>
      <c r="D3949" s="5"/>
      <c r="E3949" s="176" t="str">
        <f t="shared" si="151"/>
        <v/>
      </c>
      <c r="F3949" s="181"/>
      <c r="G3949" s="181"/>
      <c r="H3949" s="6"/>
      <c r="I3949" s="2"/>
      <c r="J3949" s="3"/>
      <c r="K3949" s="3"/>
      <c r="L3949" s="3"/>
      <c r="M3949" s="13"/>
      <c r="N3949" s="3"/>
      <c r="O3949" s="3"/>
      <c r="P3949" s="166"/>
      <c r="Q3949" s="166"/>
      <c r="R3949" s="173"/>
      <c r="S3949" s="167"/>
      <c r="T3949" s="167"/>
      <c r="U3949" s="167"/>
      <c r="V3949" s="173"/>
    </row>
    <row r="3950" spans="1:22" ht="33.75" customHeight="1">
      <c r="A3950" s="15"/>
      <c r="B3950" s="7"/>
      <c r="C3950" s="4"/>
      <c r="D3950" s="5"/>
      <c r="E3950" s="176" t="str">
        <f t="shared" si="151"/>
        <v/>
      </c>
      <c r="F3950" s="181"/>
      <c r="G3950" s="181"/>
      <c r="H3950" s="6"/>
      <c r="I3950" s="2"/>
      <c r="J3950" s="3"/>
      <c r="K3950" s="3"/>
      <c r="L3950" s="3"/>
      <c r="M3950" s="13"/>
      <c r="N3950" s="3"/>
      <c r="O3950" s="3"/>
      <c r="P3950" s="166"/>
      <c r="Q3950" s="166"/>
      <c r="R3950" s="173"/>
      <c r="S3950" s="167"/>
      <c r="T3950" s="167"/>
      <c r="U3950" s="167"/>
      <c r="V3950" s="173"/>
    </row>
    <row r="3951" spans="1:22" ht="33.75" customHeight="1">
      <c r="A3951" s="15"/>
      <c r="B3951" s="7"/>
      <c r="C3951" s="4"/>
      <c r="D3951" s="5"/>
      <c r="E3951" s="176" t="str">
        <f t="shared" si="151"/>
        <v/>
      </c>
      <c r="F3951" s="181"/>
      <c r="G3951" s="181"/>
      <c r="H3951" s="6"/>
      <c r="I3951" s="2"/>
      <c r="J3951" s="3"/>
      <c r="K3951" s="3"/>
      <c r="L3951" s="3"/>
      <c r="M3951" s="13"/>
      <c r="N3951" s="3"/>
      <c r="O3951" s="3"/>
      <c r="P3951" s="166"/>
      <c r="Q3951" s="166"/>
      <c r="R3951" s="173"/>
      <c r="S3951" s="167"/>
      <c r="T3951" s="167"/>
      <c r="U3951" s="167"/>
      <c r="V3951" s="173"/>
    </row>
    <row r="3952" spans="1:22" ht="33.75" customHeight="1">
      <c r="A3952" s="15"/>
      <c r="B3952" s="7"/>
      <c r="C3952" s="4"/>
      <c r="D3952" s="5"/>
      <c r="E3952" s="176" t="str">
        <f t="shared" si="151"/>
        <v/>
      </c>
      <c r="F3952" s="181"/>
      <c r="G3952" s="181"/>
      <c r="H3952" s="6"/>
      <c r="I3952" s="2"/>
      <c r="J3952" s="3"/>
      <c r="K3952" s="3"/>
      <c r="L3952" s="3"/>
      <c r="M3952" s="13"/>
      <c r="N3952" s="3"/>
      <c r="O3952" s="3"/>
      <c r="P3952" s="166"/>
      <c r="Q3952" s="166"/>
      <c r="R3952" s="173"/>
      <c r="S3952" s="167"/>
      <c r="T3952" s="167"/>
      <c r="U3952" s="167"/>
      <c r="V3952" s="173"/>
    </row>
    <row r="3953" spans="1:22" ht="33.75" customHeight="1">
      <c r="A3953" s="15"/>
      <c r="B3953" s="7"/>
      <c r="C3953" s="4"/>
      <c r="D3953" s="5"/>
      <c r="E3953" s="176" t="str">
        <f t="shared" si="151"/>
        <v/>
      </c>
      <c r="F3953" s="181"/>
      <c r="G3953" s="181"/>
      <c r="H3953" s="6"/>
      <c r="I3953" s="2"/>
      <c r="J3953" s="3"/>
      <c r="K3953" s="3"/>
      <c r="L3953" s="3"/>
      <c r="M3953" s="13"/>
      <c r="N3953" s="3"/>
      <c r="O3953" s="3"/>
      <c r="P3953" s="166"/>
      <c r="Q3953" s="166"/>
      <c r="R3953" s="173"/>
      <c r="S3953" s="167"/>
      <c r="T3953" s="167"/>
      <c r="U3953" s="167"/>
      <c r="V3953" s="173"/>
    </row>
    <row r="3954" spans="1:22" ht="33.75" customHeight="1">
      <c r="A3954" s="15"/>
      <c r="B3954" s="7"/>
      <c r="C3954" s="4"/>
      <c r="D3954" s="5"/>
      <c r="E3954" s="176" t="str">
        <f t="shared" si="151"/>
        <v/>
      </c>
      <c r="F3954" s="181"/>
      <c r="G3954" s="181"/>
      <c r="H3954" s="6"/>
      <c r="I3954" s="2"/>
      <c r="J3954" s="3"/>
      <c r="K3954" s="3"/>
      <c r="L3954" s="3"/>
      <c r="M3954" s="13"/>
      <c r="N3954" s="3"/>
      <c r="O3954" s="3"/>
      <c r="P3954" s="166"/>
      <c r="Q3954" s="166"/>
      <c r="R3954" s="173"/>
      <c r="S3954" s="167"/>
      <c r="T3954" s="167"/>
      <c r="U3954" s="167"/>
      <c r="V3954" s="173"/>
    </row>
    <row r="3955" spans="1:22" ht="33.75" customHeight="1">
      <c r="A3955" s="15"/>
      <c r="B3955" s="7"/>
      <c r="C3955" s="4"/>
      <c r="D3955" s="5"/>
      <c r="E3955" s="176" t="str">
        <f t="shared" si="151"/>
        <v/>
      </c>
      <c r="F3955" s="181"/>
      <c r="G3955" s="181"/>
      <c r="H3955" s="6"/>
      <c r="I3955" s="2"/>
      <c r="J3955" s="3"/>
      <c r="K3955" s="3"/>
      <c r="L3955" s="3"/>
      <c r="M3955" s="13"/>
      <c r="N3955" s="3"/>
      <c r="O3955" s="3"/>
      <c r="P3955" s="166"/>
      <c r="Q3955" s="166"/>
      <c r="R3955" s="173"/>
      <c r="S3955" s="167"/>
      <c r="T3955" s="167"/>
      <c r="U3955" s="167"/>
      <c r="V3955" s="173"/>
    </row>
    <row r="3956" spans="1:22" ht="33.75" customHeight="1">
      <c r="A3956" s="15"/>
      <c r="B3956" s="7"/>
      <c r="C3956" s="4"/>
      <c r="D3956" s="5"/>
      <c r="E3956" s="176" t="str">
        <f t="shared" si="151"/>
        <v/>
      </c>
      <c r="F3956" s="181"/>
      <c r="G3956" s="181"/>
      <c r="H3956" s="6"/>
      <c r="I3956" s="2"/>
      <c r="J3956" s="3"/>
      <c r="K3956" s="3"/>
      <c r="L3956" s="3"/>
      <c r="M3956" s="13"/>
      <c r="N3956" s="3"/>
      <c r="O3956" s="3"/>
      <c r="P3956" s="166"/>
      <c r="Q3956" s="166"/>
      <c r="R3956" s="173"/>
      <c r="S3956" s="167"/>
      <c r="T3956" s="167"/>
      <c r="U3956" s="167"/>
      <c r="V3956" s="173"/>
    </row>
    <row r="3957" spans="1:22" ht="33.75" customHeight="1">
      <c r="A3957" s="15"/>
      <c r="B3957" s="7"/>
      <c r="C3957" s="4"/>
      <c r="D3957" s="5"/>
      <c r="E3957" s="176" t="str">
        <f t="shared" si="151"/>
        <v/>
      </c>
      <c r="F3957" s="181"/>
      <c r="G3957" s="181"/>
      <c r="H3957" s="6"/>
      <c r="I3957" s="2"/>
      <c r="J3957" s="3"/>
      <c r="K3957" s="3"/>
      <c r="L3957" s="3"/>
      <c r="M3957" s="13"/>
      <c r="N3957" s="3"/>
      <c r="O3957" s="3"/>
      <c r="P3957" s="166"/>
      <c r="Q3957" s="166"/>
      <c r="R3957" s="173"/>
      <c r="S3957" s="167"/>
      <c r="T3957" s="167"/>
      <c r="U3957" s="167"/>
      <c r="V3957" s="173"/>
    </row>
    <row r="3958" spans="1:22" ht="33.75" customHeight="1">
      <c r="A3958" s="15"/>
      <c r="B3958" s="7"/>
      <c r="C3958" s="4"/>
      <c r="D3958" s="5"/>
      <c r="E3958" s="176" t="str">
        <f t="shared" si="151"/>
        <v/>
      </c>
      <c r="F3958" s="181"/>
      <c r="G3958" s="181"/>
      <c r="H3958" s="6"/>
      <c r="I3958" s="2"/>
      <c r="J3958" s="3"/>
      <c r="K3958" s="3"/>
      <c r="L3958" s="3"/>
      <c r="M3958" s="13"/>
      <c r="N3958" s="3"/>
      <c r="O3958" s="3"/>
      <c r="P3958" s="166"/>
      <c r="Q3958" s="166"/>
      <c r="R3958" s="173"/>
      <c r="S3958" s="167"/>
      <c r="T3958" s="167"/>
      <c r="U3958" s="167"/>
      <c r="V3958" s="173"/>
    </row>
    <row r="3959" spans="1:22" ht="33.75" customHeight="1">
      <c r="A3959" s="15"/>
      <c r="B3959" s="7"/>
      <c r="C3959" s="4"/>
      <c r="D3959" s="5"/>
      <c r="E3959" s="176" t="str">
        <f t="shared" si="151"/>
        <v/>
      </c>
      <c r="F3959" s="181"/>
      <c r="G3959" s="181"/>
      <c r="H3959" s="6"/>
      <c r="I3959" s="2"/>
      <c r="J3959" s="3"/>
      <c r="K3959" s="3"/>
      <c r="L3959" s="3"/>
      <c r="M3959" s="13"/>
      <c r="N3959" s="3"/>
      <c r="O3959" s="3"/>
      <c r="P3959" s="166"/>
      <c r="Q3959" s="166"/>
      <c r="R3959" s="173"/>
      <c r="S3959" s="167"/>
      <c r="T3959" s="167"/>
      <c r="U3959" s="167"/>
      <c r="V3959" s="173"/>
    </row>
    <row r="3960" spans="1:22" ht="33.75" customHeight="1">
      <c r="A3960" s="15"/>
      <c r="B3960" s="7"/>
      <c r="C3960" s="4"/>
      <c r="D3960" s="5"/>
      <c r="E3960" s="176" t="str">
        <f t="shared" si="151"/>
        <v/>
      </c>
      <c r="F3960" s="181"/>
      <c r="G3960" s="181"/>
      <c r="H3960" s="6"/>
      <c r="I3960" s="2"/>
      <c r="J3960" s="3"/>
      <c r="K3960" s="3"/>
      <c r="L3960" s="3"/>
      <c r="M3960" s="13"/>
      <c r="N3960" s="3"/>
      <c r="O3960" s="3"/>
      <c r="P3960" s="166"/>
      <c r="Q3960" s="166"/>
      <c r="R3960" s="173"/>
      <c r="S3960" s="167"/>
      <c r="T3960" s="167"/>
      <c r="U3960" s="167"/>
      <c r="V3960" s="173"/>
    </row>
    <row r="3961" spans="1:22" ht="33.75" customHeight="1">
      <c r="A3961" s="15"/>
      <c r="B3961" s="7"/>
      <c r="C3961" s="4"/>
      <c r="D3961" s="5"/>
      <c r="E3961" s="176" t="str">
        <f t="shared" si="151"/>
        <v/>
      </c>
      <c r="F3961" s="181"/>
      <c r="G3961" s="181"/>
      <c r="H3961" s="6"/>
      <c r="I3961" s="2"/>
      <c r="J3961" s="3"/>
      <c r="K3961" s="3"/>
      <c r="L3961" s="3"/>
      <c r="M3961" s="13"/>
      <c r="N3961" s="3"/>
      <c r="O3961" s="3"/>
      <c r="P3961" s="166"/>
      <c r="Q3961" s="166"/>
      <c r="R3961" s="173"/>
      <c r="S3961" s="167"/>
      <c r="T3961" s="167"/>
      <c r="U3961" s="167"/>
      <c r="V3961" s="173"/>
    </row>
    <row r="3962" spans="1:22" ht="33.75" customHeight="1">
      <c r="A3962" s="15"/>
      <c r="B3962" s="7"/>
      <c r="C3962" s="4"/>
      <c r="D3962" s="5"/>
      <c r="E3962" s="176" t="str">
        <f t="shared" ref="E3962:E4025" si="152">TRIM(B3962)</f>
        <v/>
      </c>
      <c r="F3962" s="181"/>
      <c r="G3962" s="181"/>
      <c r="H3962" s="6"/>
      <c r="I3962" s="2"/>
      <c r="J3962" s="3"/>
      <c r="K3962" s="3"/>
      <c r="L3962" s="3"/>
      <c r="M3962" s="13"/>
      <c r="N3962" s="3"/>
      <c r="O3962" s="3"/>
      <c r="P3962" s="166"/>
      <c r="Q3962" s="166"/>
      <c r="R3962" s="173"/>
      <c r="S3962" s="167"/>
      <c r="T3962" s="167"/>
      <c r="U3962" s="167"/>
      <c r="V3962" s="173"/>
    </row>
    <row r="3963" spans="1:22" ht="33.75" customHeight="1">
      <c r="A3963" s="15"/>
      <c r="B3963" s="7"/>
      <c r="C3963" s="4"/>
      <c r="D3963" s="5"/>
      <c r="E3963" s="176" t="str">
        <f t="shared" si="152"/>
        <v/>
      </c>
      <c r="F3963" s="181"/>
      <c r="G3963" s="181"/>
      <c r="H3963" s="6"/>
      <c r="I3963" s="2"/>
      <c r="J3963" s="3"/>
      <c r="K3963" s="3"/>
      <c r="L3963" s="3"/>
      <c r="M3963" s="13"/>
      <c r="N3963" s="3"/>
      <c r="O3963" s="3"/>
      <c r="P3963" s="166"/>
      <c r="Q3963" s="166"/>
      <c r="R3963" s="173"/>
      <c r="S3963" s="167"/>
      <c r="T3963" s="167"/>
      <c r="U3963" s="167"/>
      <c r="V3963" s="173"/>
    </row>
    <row r="3964" spans="1:22" ht="33.75" customHeight="1">
      <c r="A3964" s="15"/>
      <c r="B3964" s="7"/>
      <c r="C3964" s="4"/>
      <c r="D3964" s="5"/>
      <c r="E3964" s="176" t="str">
        <f t="shared" si="152"/>
        <v/>
      </c>
      <c r="F3964" s="181"/>
      <c r="G3964" s="181"/>
      <c r="H3964" s="6"/>
      <c r="I3964" s="2"/>
      <c r="J3964" s="3"/>
      <c r="K3964" s="3"/>
      <c r="L3964" s="3"/>
      <c r="M3964" s="13"/>
      <c r="N3964" s="3"/>
      <c r="O3964" s="3"/>
      <c r="P3964" s="166"/>
      <c r="Q3964" s="166"/>
      <c r="R3964" s="173"/>
      <c r="S3964" s="167"/>
      <c r="T3964" s="167"/>
      <c r="U3964" s="167"/>
      <c r="V3964" s="173"/>
    </row>
    <row r="3965" spans="1:22" ht="33.75" customHeight="1">
      <c r="A3965" s="15"/>
      <c r="B3965" s="7"/>
      <c r="C3965" s="4"/>
      <c r="D3965" s="5"/>
      <c r="E3965" s="176" t="str">
        <f t="shared" si="152"/>
        <v/>
      </c>
      <c r="F3965" s="181"/>
      <c r="G3965" s="181"/>
      <c r="H3965" s="6"/>
      <c r="I3965" s="2"/>
      <c r="J3965" s="3"/>
      <c r="K3965" s="3"/>
      <c r="L3965" s="3"/>
      <c r="M3965" s="13"/>
      <c r="N3965" s="3"/>
      <c r="O3965" s="3"/>
      <c r="P3965" s="166"/>
      <c r="Q3965" s="166"/>
      <c r="R3965" s="173"/>
      <c r="S3965" s="167"/>
      <c r="T3965" s="167"/>
      <c r="U3965" s="167"/>
      <c r="V3965" s="173"/>
    </row>
    <row r="3966" spans="1:22" ht="33.75" customHeight="1">
      <c r="A3966" s="15"/>
      <c r="B3966" s="7"/>
      <c r="C3966" s="4"/>
      <c r="D3966" s="5"/>
      <c r="E3966" s="176" t="str">
        <f t="shared" si="152"/>
        <v/>
      </c>
      <c r="F3966" s="181"/>
      <c r="G3966" s="181"/>
      <c r="H3966" s="6"/>
      <c r="I3966" s="2"/>
      <c r="J3966" s="3"/>
      <c r="K3966" s="3"/>
      <c r="L3966" s="3"/>
      <c r="M3966" s="13"/>
      <c r="N3966" s="3"/>
      <c r="O3966" s="3"/>
      <c r="P3966" s="166"/>
      <c r="Q3966" s="166"/>
      <c r="R3966" s="173"/>
      <c r="S3966" s="167"/>
      <c r="T3966" s="167"/>
      <c r="U3966" s="167"/>
      <c r="V3966" s="173"/>
    </row>
    <row r="3967" spans="1:22" ht="33.75" customHeight="1">
      <c r="A3967" s="15"/>
      <c r="B3967" s="7"/>
      <c r="C3967" s="4"/>
      <c r="D3967" s="5"/>
      <c r="E3967" s="176" t="str">
        <f t="shared" si="152"/>
        <v/>
      </c>
      <c r="F3967" s="181"/>
      <c r="G3967" s="181"/>
      <c r="H3967" s="6"/>
      <c r="I3967" s="2"/>
      <c r="J3967" s="3"/>
      <c r="K3967" s="3"/>
      <c r="L3967" s="3"/>
      <c r="M3967" s="13"/>
      <c r="N3967" s="3"/>
      <c r="O3967" s="3"/>
      <c r="P3967" s="166"/>
      <c r="Q3967" s="166"/>
      <c r="R3967" s="173"/>
      <c r="S3967" s="167"/>
      <c r="T3967" s="167"/>
      <c r="U3967" s="167"/>
      <c r="V3967" s="173"/>
    </row>
    <row r="3968" spans="1:22" ht="33.75" customHeight="1">
      <c r="A3968" s="15"/>
      <c r="B3968" s="7"/>
      <c r="C3968" s="4"/>
      <c r="D3968" s="5"/>
      <c r="E3968" s="176" t="str">
        <f t="shared" si="152"/>
        <v/>
      </c>
      <c r="F3968" s="181"/>
      <c r="G3968" s="181"/>
      <c r="H3968" s="6"/>
      <c r="I3968" s="2"/>
      <c r="J3968" s="3"/>
      <c r="K3968" s="3"/>
      <c r="L3968" s="3"/>
      <c r="M3968" s="13"/>
      <c r="N3968" s="3"/>
      <c r="O3968" s="3"/>
      <c r="P3968" s="166"/>
      <c r="Q3968" s="166"/>
      <c r="R3968" s="173"/>
      <c r="S3968" s="167"/>
      <c r="T3968" s="167"/>
      <c r="U3968" s="167"/>
      <c r="V3968" s="173"/>
    </row>
    <row r="3969" spans="1:22" ht="33.75" customHeight="1">
      <c r="A3969" s="15"/>
      <c r="B3969" s="7"/>
      <c r="C3969" s="4"/>
      <c r="D3969" s="5"/>
      <c r="E3969" s="176" t="str">
        <f t="shared" si="152"/>
        <v/>
      </c>
      <c r="F3969" s="181"/>
      <c r="G3969" s="181"/>
      <c r="H3969" s="6"/>
      <c r="I3969" s="2"/>
      <c r="J3969" s="3"/>
      <c r="K3969" s="3"/>
      <c r="L3969" s="3"/>
      <c r="M3969" s="13"/>
      <c r="N3969" s="3"/>
      <c r="O3969" s="3"/>
      <c r="P3969" s="166"/>
      <c r="Q3969" s="166"/>
      <c r="R3969" s="173"/>
      <c r="S3969" s="167"/>
      <c r="T3969" s="167"/>
      <c r="U3969" s="167"/>
      <c r="V3969" s="173"/>
    </row>
    <row r="3970" spans="1:22" ht="33.75" customHeight="1">
      <c r="A3970" s="15"/>
      <c r="B3970" s="7"/>
      <c r="C3970" s="4"/>
      <c r="D3970" s="5"/>
      <c r="E3970" s="176" t="str">
        <f t="shared" si="152"/>
        <v/>
      </c>
      <c r="F3970" s="181"/>
      <c r="G3970" s="181"/>
      <c r="H3970" s="6"/>
      <c r="I3970" s="2"/>
      <c r="J3970" s="3"/>
      <c r="K3970" s="3"/>
      <c r="L3970" s="3"/>
      <c r="M3970" s="13"/>
      <c r="N3970" s="3"/>
      <c r="O3970" s="3"/>
      <c r="P3970" s="166"/>
      <c r="Q3970" s="166"/>
      <c r="R3970" s="173"/>
      <c r="S3970" s="167"/>
      <c r="T3970" s="167"/>
      <c r="U3970" s="167"/>
      <c r="V3970" s="173"/>
    </row>
    <row r="3971" spans="1:22" ht="33.75" customHeight="1">
      <c r="A3971" s="15"/>
      <c r="B3971" s="7"/>
      <c r="C3971" s="4"/>
      <c r="D3971" s="5"/>
      <c r="E3971" s="176" t="str">
        <f t="shared" si="152"/>
        <v/>
      </c>
      <c r="F3971" s="181"/>
      <c r="G3971" s="181"/>
      <c r="H3971" s="6"/>
      <c r="I3971" s="2"/>
      <c r="J3971" s="3"/>
      <c r="K3971" s="3"/>
      <c r="L3971" s="3"/>
      <c r="M3971" s="13"/>
      <c r="N3971" s="3"/>
      <c r="O3971" s="3"/>
      <c r="P3971" s="166"/>
      <c r="Q3971" s="166"/>
      <c r="R3971" s="173"/>
      <c r="S3971" s="167"/>
      <c r="T3971" s="167"/>
      <c r="U3971" s="167"/>
      <c r="V3971" s="173"/>
    </row>
    <row r="3972" spans="1:22" ht="33.75" customHeight="1">
      <c r="A3972" s="15"/>
      <c r="B3972" s="7"/>
      <c r="C3972" s="4"/>
      <c r="D3972" s="5"/>
      <c r="E3972" s="176" t="str">
        <f t="shared" si="152"/>
        <v/>
      </c>
      <c r="F3972" s="181"/>
      <c r="G3972" s="181"/>
      <c r="H3972" s="6"/>
      <c r="I3972" s="2"/>
      <c r="J3972" s="3"/>
      <c r="K3972" s="3"/>
      <c r="L3972" s="3"/>
      <c r="M3972" s="13"/>
      <c r="N3972" s="3"/>
      <c r="O3972" s="3"/>
      <c r="P3972" s="166"/>
      <c r="Q3972" s="166"/>
      <c r="R3972" s="173"/>
      <c r="S3972" s="167"/>
      <c r="T3972" s="167"/>
      <c r="U3972" s="167"/>
      <c r="V3972" s="173"/>
    </row>
    <row r="3973" spans="1:22" ht="33.75" customHeight="1">
      <c r="A3973" s="15"/>
      <c r="B3973" s="7"/>
      <c r="C3973" s="4"/>
      <c r="D3973" s="5"/>
      <c r="E3973" s="176" t="str">
        <f t="shared" si="152"/>
        <v/>
      </c>
      <c r="F3973" s="181"/>
      <c r="G3973" s="181"/>
      <c r="H3973" s="6"/>
      <c r="I3973" s="2"/>
      <c r="J3973" s="3"/>
      <c r="K3973" s="3"/>
      <c r="L3973" s="3"/>
      <c r="M3973" s="13"/>
      <c r="N3973" s="3"/>
      <c r="O3973" s="3"/>
      <c r="P3973" s="166"/>
      <c r="Q3973" s="166"/>
      <c r="R3973" s="173"/>
      <c r="S3973" s="167"/>
      <c r="T3973" s="167"/>
      <c r="U3973" s="167"/>
      <c r="V3973" s="173"/>
    </row>
    <row r="3974" spans="1:22" ht="33.75" customHeight="1">
      <c r="A3974" s="15"/>
      <c r="B3974" s="7"/>
      <c r="C3974" s="4"/>
      <c r="D3974" s="5"/>
      <c r="E3974" s="176" t="str">
        <f t="shared" si="152"/>
        <v/>
      </c>
      <c r="F3974" s="181"/>
      <c r="G3974" s="181"/>
      <c r="H3974" s="6"/>
      <c r="I3974" s="2"/>
      <c r="J3974" s="3"/>
      <c r="K3974" s="3"/>
      <c r="L3974" s="3"/>
      <c r="M3974" s="13"/>
      <c r="N3974" s="3"/>
      <c r="O3974" s="3"/>
      <c r="P3974" s="166"/>
      <c r="Q3974" s="166"/>
      <c r="R3974" s="173"/>
      <c r="S3974" s="167"/>
      <c r="T3974" s="167"/>
      <c r="U3974" s="167"/>
      <c r="V3974" s="173"/>
    </row>
    <row r="3975" spans="1:22" ht="33.75" customHeight="1">
      <c r="A3975" s="15"/>
      <c r="B3975" s="7"/>
      <c r="C3975" s="4"/>
      <c r="D3975" s="5"/>
      <c r="E3975" s="176" t="str">
        <f t="shared" si="152"/>
        <v/>
      </c>
      <c r="F3975" s="181"/>
      <c r="G3975" s="181"/>
      <c r="H3975" s="6"/>
      <c r="I3975" s="2"/>
      <c r="J3975" s="3"/>
      <c r="K3975" s="3"/>
      <c r="L3975" s="3"/>
      <c r="M3975" s="13"/>
      <c r="N3975" s="3"/>
      <c r="O3975" s="3"/>
      <c r="P3975" s="166"/>
      <c r="Q3975" s="166"/>
      <c r="R3975" s="173"/>
      <c r="S3975" s="167"/>
      <c r="T3975" s="167"/>
      <c r="U3975" s="167"/>
      <c r="V3975" s="173"/>
    </row>
    <row r="3976" spans="1:22" ht="33.75" customHeight="1">
      <c r="A3976" s="15"/>
      <c r="B3976" s="7"/>
      <c r="C3976" s="4"/>
      <c r="D3976" s="5"/>
      <c r="E3976" s="176" t="str">
        <f t="shared" si="152"/>
        <v/>
      </c>
      <c r="F3976" s="181"/>
      <c r="G3976" s="181"/>
      <c r="H3976" s="6"/>
      <c r="I3976" s="2"/>
      <c r="J3976" s="3"/>
      <c r="K3976" s="3"/>
      <c r="L3976" s="3"/>
      <c r="M3976" s="13"/>
      <c r="N3976" s="3"/>
      <c r="O3976" s="3"/>
      <c r="P3976" s="166"/>
      <c r="Q3976" s="166"/>
      <c r="R3976" s="173"/>
      <c r="S3976" s="167"/>
      <c r="T3976" s="167"/>
      <c r="U3976" s="167"/>
      <c r="V3976" s="173"/>
    </row>
    <row r="3977" spans="1:22" ht="33.75" customHeight="1">
      <c r="A3977" s="15"/>
      <c r="B3977" s="7"/>
      <c r="C3977" s="4"/>
      <c r="D3977" s="5"/>
      <c r="E3977" s="176" t="str">
        <f t="shared" si="152"/>
        <v/>
      </c>
      <c r="F3977" s="181"/>
      <c r="G3977" s="181"/>
      <c r="H3977" s="6"/>
      <c r="I3977" s="2"/>
      <c r="J3977" s="3"/>
      <c r="K3977" s="3"/>
      <c r="L3977" s="3"/>
      <c r="M3977" s="13"/>
      <c r="N3977" s="3"/>
      <c r="O3977" s="3"/>
      <c r="P3977" s="166"/>
      <c r="Q3977" s="166"/>
      <c r="R3977" s="173"/>
      <c r="S3977" s="167"/>
      <c r="T3977" s="167"/>
      <c r="U3977" s="167"/>
      <c r="V3977" s="173"/>
    </row>
    <row r="3978" spans="1:22" ht="33.75" customHeight="1">
      <c r="A3978" s="15"/>
      <c r="B3978" s="7"/>
      <c r="C3978" s="4"/>
      <c r="D3978" s="5"/>
      <c r="E3978" s="176" t="str">
        <f t="shared" si="152"/>
        <v/>
      </c>
      <c r="F3978" s="181"/>
      <c r="G3978" s="181"/>
      <c r="H3978" s="6"/>
      <c r="I3978" s="2"/>
      <c r="J3978" s="3"/>
      <c r="K3978" s="3"/>
      <c r="L3978" s="3"/>
      <c r="M3978" s="13"/>
      <c r="N3978" s="3"/>
      <c r="O3978" s="3"/>
      <c r="P3978" s="166"/>
      <c r="Q3978" s="166"/>
      <c r="R3978" s="173"/>
      <c r="S3978" s="167"/>
      <c r="T3978" s="167"/>
      <c r="U3978" s="167"/>
      <c r="V3978" s="173"/>
    </row>
    <row r="3979" spans="1:22" ht="33.75" customHeight="1">
      <c r="A3979" s="15"/>
      <c r="B3979" s="7"/>
      <c r="C3979" s="4"/>
      <c r="D3979" s="5"/>
      <c r="E3979" s="176" t="str">
        <f t="shared" si="152"/>
        <v/>
      </c>
      <c r="F3979" s="181"/>
      <c r="G3979" s="181"/>
      <c r="H3979" s="6"/>
      <c r="I3979" s="2"/>
      <c r="J3979" s="3"/>
      <c r="K3979" s="3"/>
      <c r="L3979" s="3"/>
      <c r="M3979" s="13"/>
      <c r="N3979" s="3"/>
      <c r="O3979" s="3"/>
      <c r="P3979" s="166"/>
      <c r="Q3979" s="166"/>
      <c r="R3979" s="173"/>
      <c r="S3979" s="167"/>
      <c r="T3979" s="167"/>
      <c r="U3979" s="167"/>
      <c r="V3979" s="173"/>
    </row>
    <row r="3980" spans="1:22" ht="33.75" customHeight="1">
      <c r="A3980" s="15"/>
      <c r="B3980" s="7"/>
      <c r="C3980" s="4"/>
      <c r="D3980" s="5"/>
      <c r="E3980" s="176" t="str">
        <f t="shared" si="152"/>
        <v/>
      </c>
      <c r="F3980" s="181"/>
      <c r="G3980" s="181"/>
      <c r="H3980" s="6"/>
      <c r="I3980" s="2"/>
      <c r="J3980" s="3"/>
      <c r="K3980" s="3"/>
      <c r="L3980" s="3"/>
      <c r="M3980" s="13"/>
      <c r="N3980" s="3"/>
      <c r="O3980" s="3"/>
      <c r="P3980" s="166"/>
      <c r="Q3980" s="166"/>
      <c r="R3980" s="173"/>
      <c r="S3980" s="167"/>
      <c r="T3980" s="167"/>
      <c r="U3980" s="167"/>
      <c r="V3980" s="173"/>
    </row>
    <row r="3981" spans="1:22" ht="33.75" customHeight="1">
      <c r="A3981" s="15"/>
      <c r="B3981" s="7"/>
      <c r="C3981" s="4"/>
      <c r="D3981" s="5"/>
      <c r="E3981" s="176" t="str">
        <f t="shared" si="152"/>
        <v/>
      </c>
      <c r="F3981" s="181"/>
      <c r="G3981" s="181"/>
      <c r="H3981" s="6"/>
      <c r="I3981" s="2"/>
      <c r="J3981" s="3"/>
      <c r="K3981" s="3"/>
      <c r="L3981" s="3"/>
      <c r="M3981" s="13"/>
      <c r="N3981" s="3"/>
      <c r="O3981" s="3"/>
      <c r="P3981" s="166"/>
      <c r="Q3981" s="166"/>
      <c r="R3981" s="173"/>
      <c r="S3981" s="167"/>
      <c r="T3981" s="167"/>
      <c r="U3981" s="167"/>
      <c r="V3981" s="173"/>
    </row>
    <row r="3982" spans="1:22" ht="33.75" customHeight="1">
      <c r="A3982" s="15"/>
      <c r="B3982" s="7"/>
      <c r="C3982" s="4"/>
      <c r="D3982" s="5"/>
      <c r="E3982" s="176" t="str">
        <f t="shared" si="152"/>
        <v/>
      </c>
      <c r="F3982" s="181"/>
      <c r="G3982" s="181"/>
      <c r="H3982" s="6"/>
      <c r="I3982" s="2"/>
      <c r="J3982" s="3"/>
      <c r="K3982" s="3"/>
      <c r="L3982" s="3"/>
      <c r="M3982" s="13"/>
      <c r="N3982" s="3"/>
      <c r="O3982" s="3"/>
      <c r="P3982" s="166"/>
      <c r="Q3982" s="166"/>
      <c r="R3982" s="173"/>
      <c r="S3982" s="167"/>
      <c r="T3982" s="167"/>
      <c r="U3982" s="167"/>
      <c r="V3982" s="173"/>
    </row>
    <row r="3983" spans="1:22" ht="33.75" customHeight="1">
      <c r="A3983" s="15"/>
      <c r="B3983" s="7"/>
      <c r="C3983" s="4"/>
      <c r="D3983" s="5"/>
      <c r="E3983" s="176" t="str">
        <f t="shared" si="152"/>
        <v/>
      </c>
      <c r="F3983" s="181"/>
      <c r="G3983" s="181"/>
      <c r="H3983" s="6"/>
      <c r="I3983" s="2"/>
      <c r="J3983" s="3"/>
      <c r="K3983" s="3"/>
      <c r="L3983" s="3"/>
      <c r="M3983" s="13"/>
      <c r="N3983" s="3"/>
      <c r="O3983" s="3"/>
      <c r="P3983" s="166"/>
      <c r="Q3983" s="166"/>
      <c r="R3983" s="173"/>
      <c r="S3983" s="167"/>
      <c r="T3983" s="167"/>
      <c r="U3983" s="167"/>
      <c r="V3983" s="173"/>
    </row>
    <row r="3984" spans="1:22" ht="33.75" customHeight="1">
      <c r="A3984" s="15"/>
      <c r="B3984" s="7"/>
      <c r="C3984" s="4"/>
      <c r="D3984" s="5"/>
      <c r="E3984" s="176" t="str">
        <f t="shared" si="152"/>
        <v/>
      </c>
      <c r="F3984" s="181"/>
      <c r="G3984" s="181"/>
      <c r="H3984" s="6"/>
      <c r="I3984" s="2"/>
      <c r="J3984" s="3"/>
      <c r="K3984" s="3"/>
      <c r="L3984" s="3"/>
      <c r="M3984" s="13"/>
      <c r="N3984" s="3"/>
      <c r="O3984" s="3"/>
      <c r="P3984" s="166"/>
      <c r="Q3984" s="166"/>
      <c r="R3984" s="173"/>
      <c r="S3984" s="167"/>
      <c r="T3984" s="167"/>
      <c r="U3984" s="167"/>
      <c r="V3984" s="173"/>
    </row>
    <row r="3985" spans="1:22" ht="33.75" customHeight="1">
      <c r="A3985" s="15"/>
      <c r="B3985" s="7"/>
      <c r="C3985" s="4"/>
      <c r="D3985" s="5"/>
      <c r="E3985" s="176" t="str">
        <f t="shared" si="152"/>
        <v/>
      </c>
      <c r="F3985" s="181"/>
      <c r="G3985" s="181"/>
      <c r="H3985" s="6"/>
      <c r="I3985" s="2"/>
      <c r="J3985" s="3"/>
      <c r="K3985" s="3"/>
      <c r="L3985" s="3"/>
      <c r="M3985" s="13"/>
      <c r="N3985" s="3"/>
      <c r="O3985" s="3"/>
      <c r="P3985" s="166"/>
      <c r="Q3985" s="166"/>
      <c r="R3985" s="173"/>
      <c r="S3985" s="167"/>
      <c r="T3985" s="167"/>
      <c r="U3985" s="167"/>
      <c r="V3985" s="173"/>
    </row>
    <row r="3986" spans="1:22" ht="33.75" customHeight="1">
      <c r="A3986" s="15"/>
      <c r="B3986" s="7"/>
      <c r="C3986" s="4"/>
      <c r="D3986" s="5"/>
      <c r="E3986" s="176" t="str">
        <f t="shared" si="152"/>
        <v/>
      </c>
      <c r="F3986" s="181"/>
      <c r="G3986" s="181"/>
      <c r="H3986" s="6"/>
      <c r="I3986" s="2"/>
      <c r="J3986" s="3"/>
      <c r="K3986" s="3"/>
      <c r="L3986" s="3"/>
      <c r="M3986" s="13"/>
      <c r="N3986" s="3"/>
      <c r="O3986" s="3"/>
      <c r="P3986" s="166"/>
      <c r="Q3986" s="166"/>
      <c r="R3986" s="173"/>
      <c r="S3986" s="167"/>
      <c r="T3986" s="167"/>
      <c r="U3986" s="167"/>
      <c r="V3986" s="173"/>
    </row>
    <row r="3987" spans="1:22" ht="33.75" customHeight="1">
      <c r="A3987" s="15"/>
      <c r="B3987" s="7"/>
      <c r="C3987" s="4"/>
      <c r="D3987" s="5"/>
      <c r="E3987" s="176" t="str">
        <f t="shared" si="152"/>
        <v/>
      </c>
      <c r="F3987" s="181"/>
      <c r="G3987" s="181"/>
      <c r="H3987" s="6"/>
      <c r="I3987" s="2"/>
      <c r="J3987" s="3"/>
      <c r="K3987" s="3"/>
      <c r="L3987" s="3"/>
      <c r="M3987" s="13"/>
      <c r="N3987" s="3"/>
      <c r="O3987" s="3"/>
      <c r="P3987" s="166"/>
      <c r="Q3987" s="166"/>
      <c r="R3987" s="173"/>
      <c r="S3987" s="167"/>
      <c r="T3987" s="167"/>
      <c r="U3987" s="167"/>
      <c r="V3987" s="173"/>
    </row>
    <row r="3988" spans="1:22" ht="33.75" customHeight="1">
      <c r="A3988" s="15"/>
      <c r="B3988" s="7"/>
      <c r="C3988" s="4"/>
      <c r="D3988" s="5"/>
      <c r="E3988" s="176" t="str">
        <f t="shared" si="152"/>
        <v/>
      </c>
      <c r="F3988" s="181"/>
      <c r="G3988" s="181"/>
      <c r="H3988" s="6"/>
      <c r="I3988" s="2"/>
      <c r="J3988" s="3"/>
      <c r="K3988" s="3"/>
      <c r="L3988" s="3"/>
      <c r="M3988" s="13"/>
      <c r="N3988" s="3"/>
      <c r="O3988" s="3"/>
      <c r="P3988" s="166"/>
      <c r="Q3988" s="166"/>
      <c r="R3988" s="173"/>
      <c r="S3988" s="167"/>
      <c r="T3988" s="167"/>
      <c r="U3988" s="167"/>
      <c r="V3988" s="173"/>
    </row>
    <row r="3989" spans="1:22" ht="33.75" customHeight="1">
      <c r="A3989" s="15"/>
      <c r="B3989" s="7"/>
      <c r="C3989" s="4"/>
      <c r="D3989" s="5"/>
      <c r="E3989" s="176" t="str">
        <f t="shared" si="152"/>
        <v/>
      </c>
      <c r="F3989" s="181"/>
      <c r="G3989" s="181"/>
      <c r="H3989" s="6"/>
      <c r="I3989" s="2"/>
      <c r="J3989" s="3"/>
      <c r="K3989" s="3"/>
      <c r="L3989" s="3"/>
      <c r="M3989" s="13"/>
      <c r="N3989" s="3"/>
      <c r="O3989" s="3"/>
      <c r="P3989" s="166"/>
      <c r="Q3989" s="166"/>
      <c r="R3989" s="173"/>
      <c r="S3989" s="167"/>
      <c r="T3989" s="167"/>
      <c r="U3989" s="167"/>
      <c r="V3989" s="173"/>
    </row>
    <row r="3990" spans="1:22" ht="33.75" customHeight="1">
      <c r="A3990" s="15"/>
      <c r="B3990" s="7"/>
      <c r="C3990" s="4"/>
      <c r="D3990" s="5"/>
      <c r="E3990" s="176" t="str">
        <f t="shared" si="152"/>
        <v/>
      </c>
      <c r="F3990" s="181"/>
      <c r="G3990" s="181"/>
      <c r="H3990" s="6"/>
      <c r="I3990" s="2"/>
      <c r="J3990" s="3"/>
      <c r="K3990" s="3"/>
      <c r="L3990" s="3"/>
      <c r="M3990" s="13"/>
      <c r="N3990" s="3"/>
      <c r="O3990" s="3"/>
      <c r="P3990" s="166"/>
      <c r="Q3990" s="166"/>
      <c r="R3990" s="173"/>
      <c r="S3990" s="167"/>
      <c r="T3990" s="167"/>
      <c r="U3990" s="167"/>
      <c r="V3990" s="173"/>
    </row>
    <row r="3991" spans="1:22" ht="33.75" customHeight="1">
      <c r="A3991" s="15"/>
      <c r="B3991" s="7"/>
      <c r="C3991" s="4"/>
      <c r="D3991" s="5"/>
      <c r="E3991" s="176" t="str">
        <f t="shared" si="152"/>
        <v/>
      </c>
      <c r="F3991" s="181"/>
      <c r="G3991" s="181"/>
      <c r="H3991" s="6"/>
      <c r="I3991" s="2"/>
      <c r="J3991" s="3"/>
      <c r="K3991" s="3"/>
      <c r="L3991" s="3"/>
      <c r="M3991" s="13"/>
      <c r="N3991" s="3"/>
      <c r="O3991" s="3"/>
      <c r="P3991" s="166"/>
      <c r="Q3991" s="166"/>
      <c r="R3991" s="173"/>
      <c r="S3991" s="167"/>
      <c r="T3991" s="167"/>
      <c r="U3991" s="167"/>
      <c r="V3991" s="173"/>
    </row>
    <row r="3992" spans="1:22" ht="33.75" customHeight="1">
      <c r="A3992" s="15"/>
      <c r="B3992" s="7"/>
      <c r="C3992" s="4"/>
      <c r="D3992" s="5"/>
      <c r="E3992" s="176" t="str">
        <f t="shared" si="152"/>
        <v/>
      </c>
      <c r="F3992" s="181"/>
      <c r="G3992" s="181"/>
      <c r="H3992" s="6"/>
      <c r="I3992" s="2"/>
      <c r="J3992" s="3"/>
      <c r="K3992" s="3"/>
      <c r="L3992" s="3"/>
      <c r="M3992" s="13"/>
      <c r="N3992" s="3"/>
      <c r="O3992" s="3"/>
      <c r="P3992" s="166"/>
      <c r="Q3992" s="166"/>
      <c r="R3992" s="173"/>
      <c r="S3992" s="167"/>
      <c r="T3992" s="167"/>
      <c r="U3992" s="167"/>
      <c r="V3992" s="173"/>
    </row>
    <row r="3993" spans="1:22" ht="33.75" customHeight="1">
      <c r="A3993" s="15"/>
      <c r="B3993" s="7"/>
      <c r="C3993" s="4"/>
      <c r="D3993" s="5"/>
      <c r="E3993" s="176" t="str">
        <f t="shared" si="152"/>
        <v/>
      </c>
      <c r="F3993" s="181"/>
      <c r="G3993" s="181"/>
      <c r="H3993" s="6"/>
      <c r="I3993" s="2"/>
      <c r="J3993" s="3"/>
      <c r="K3993" s="3"/>
      <c r="L3993" s="3"/>
      <c r="M3993" s="13"/>
      <c r="N3993" s="3"/>
      <c r="O3993" s="3"/>
      <c r="P3993" s="166"/>
      <c r="Q3993" s="166"/>
      <c r="R3993" s="173"/>
      <c r="S3993" s="167"/>
      <c r="T3993" s="167"/>
      <c r="U3993" s="167"/>
      <c r="V3993" s="173"/>
    </row>
    <row r="3994" spans="1:22" ht="33.75" customHeight="1">
      <c r="A3994" s="15"/>
      <c r="B3994" s="7"/>
      <c r="C3994" s="4"/>
      <c r="D3994" s="5"/>
      <c r="E3994" s="176" t="str">
        <f t="shared" si="152"/>
        <v/>
      </c>
      <c r="F3994" s="181"/>
      <c r="G3994" s="181"/>
      <c r="H3994" s="6"/>
      <c r="I3994" s="2"/>
      <c r="J3994" s="3"/>
      <c r="K3994" s="3"/>
      <c r="L3994" s="3"/>
      <c r="M3994" s="13"/>
      <c r="N3994" s="3"/>
      <c r="O3994" s="3"/>
      <c r="P3994" s="166"/>
      <c r="Q3994" s="166"/>
      <c r="R3994" s="173"/>
      <c r="S3994" s="167"/>
      <c r="T3994" s="167"/>
      <c r="U3994" s="167"/>
      <c r="V3994" s="173"/>
    </row>
    <row r="3995" spans="1:22" ht="33.75" customHeight="1">
      <c r="A3995" s="15"/>
      <c r="B3995" s="7"/>
      <c r="C3995" s="4"/>
      <c r="D3995" s="5"/>
      <c r="E3995" s="176" t="str">
        <f t="shared" si="152"/>
        <v/>
      </c>
      <c r="F3995" s="181"/>
      <c r="G3995" s="181"/>
      <c r="H3995" s="6"/>
      <c r="I3995" s="2"/>
      <c r="J3995" s="3"/>
      <c r="K3995" s="3"/>
      <c r="L3995" s="3"/>
      <c r="M3995" s="13"/>
      <c r="N3995" s="3"/>
      <c r="O3995" s="3"/>
      <c r="P3995" s="166"/>
      <c r="Q3995" s="166"/>
      <c r="R3995" s="173"/>
      <c r="S3995" s="167"/>
      <c r="T3995" s="167"/>
      <c r="U3995" s="167"/>
      <c r="V3995" s="173"/>
    </row>
    <row r="3996" spans="1:22" ht="33.75" customHeight="1">
      <c r="A3996" s="15"/>
      <c r="B3996" s="7"/>
      <c r="C3996" s="4"/>
      <c r="D3996" s="5"/>
      <c r="E3996" s="176" t="str">
        <f t="shared" si="152"/>
        <v/>
      </c>
      <c r="F3996" s="181"/>
      <c r="G3996" s="181"/>
      <c r="H3996" s="6"/>
      <c r="I3996" s="2"/>
      <c r="J3996" s="3"/>
      <c r="K3996" s="3"/>
      <c r="L3996" s="3"/>
      <c r="M3996" s="13"/>
      <c r="N3996" s="3"/>
      <c r="O3996" s="3"/>
      <c r="P3996" s="166"/>
      <c r="Q3996" s="166"/>
      <c r="R3996" s="173"/>
      <c r="S3996" s="167"/>
      <c r="T3996" s="167"/>
      <c r="U3996" s="167"/>
      <c r="V3996" s="173"/>
    </row>
    <row r="3997" spans="1:22" ht="33.75" customHeight="1">
      <c r="A3997" s="15"/>
      <c r="B3997" s="7"/>
      <c r="C3997" s="4"/>
      <c r="D3997" s="5"/>
      <c r="E3997" s="176" t="str">
        <f t="shared" si="152"/>
        <v/>
      </c>
      <c r="F3997" s="181"/>
      <c r="G3997" s="181"/>
      <c r="H3997" s="6"/>
      <c r="I3997" s="2"/>
      <c r="J3997" s="3"/>
      <c r="K3997" s="3"/>
      <c r="L3997" s="3"/>
      <c r="M3997" s="13"/>
      <c r="N3997" s="3"/>
      <c r="O3997" s="3"/>
      <c r="P3997" s="166"/>
      <c r="Q3997" s="166"/>
      <c r="R3997" s="173"/>
      <c r="S3997" s="167"/>
      <c r="T3997" s="167"/>
      <c r="U3997" s="167"/>
      <c r="V3997" s="173"/>
    </row>
    <row r="3998" spans="1:22" ht="33.75" customHeight="1">
      <c r="A3998" s="15"/>
      <c r="B3998" s="7"/>
      <c r="C3998" s="4"/>
      <c r="D3998" s="5"/>
      <c r="E3998" s="176" t="str">
        <f t="shared" si="152"/>
        <v/>
      </c>
      <c r="F3998" s="181"/>
      <c r="G3998" s="181"/>
      <c r="H3998" s="6"/>
      <c r="I3998" s="2"/>
      <c r="J3998" s="3"/>
      <c r="K3998" s="3"/>
      <c r="L3998" s="3"/>
      <c r="M3998" s="13"/>
      <c r="N3998" s="3"/>
      <c r="O3998" s="3"/>
      <c r="P3998" s="166"/>
      <c r="Q3998" s="166"/>
      <c r="R3998" s="173"/>
      <c r="S3998" s="167"/>
      <c r="T3998" s="167"/>
      <c r="U3998" s="167"/>
      <c r="V3998" s="173"/>
    </row>
    <row r="3999" spans="1:22" ht="33.75" customHeight="1">
      <c r="A3999" s="15"/>
      <c r="B3999" s="7"/>
      <c r="C3999" s="4"/>
      <c r="D3999" s="5"/>
      <c r="E3999" s="176" t="str">
        <f t="shared" si="152"/>
        <v/>
      </c>
      <c r="F3999" s="181"/>
      <c r="G3999" s="181"/>
      <c r="H3999" s="6"/>
      <c r="I3999" s="2"/>
      <c r="J3999" s="3"/>
      <c r="K3999" s="3"/>
      <c r="L3999" s="3"/>
      <c r="M3999" s="13"/>
      <c r="N3999" s="3"/>
      <c r="O3999" s="3"/>
      <c r="P3999" s="166"/>
      <c r="Q3999" s="166"/>
      <c r="R3999" s="173"/>
      <c r="S3999" s="167"/>
      <c r="T3999" s="167"/>
      <c r="U3999" s="167"/>
      <c r="V3999" s="173"/>
    </row>
    <row r="4000" spans="1:22" ht="33.75" customHeight="1">
      <c r="A4000" s="15"/>
      <c r="B4000" s="7"/>
      <c r="C4000" s="4"/>
      <c r="D4000" s="5"/>
      <c r="E4000" s="176" t="str">
        <f t="shared" si="152"/>
        <v/>
      </c>
      <c r="F4000" s="181"/>
      <c r="G4000" s="181"/>
      <c r="H4000" s="6"/>
      <c r="I4000" s="2"/>
      <c r="J4000" s="3"/>
      <c r="K4000" s="3"/>
      <c r="L4000" s="3"/>
      <c r="M4000" s="13"/>
      <c r="N4000" s="3"/>
      <c r="O4000" s="3"/>
      <c r="P4000" s="166"/>
      <c r="Q4000" s="166"/>
      <c r="R4000" s="173"/>
      <c r="S4000" s="167"/>
      <c r="T4000" s="167"/>
      <c r="U4000" s="167"/>
      <c r="V4000" s="173"/>
    </row>
    <row r="4001" spans="1:22" ht="33.75" customHeight="1">
      <c r="A4001" s="15"/>
      <c r="B4001" s="7"/>
      <c r="C4001" s="4"/>
      <c r="D4001" s="5"/>
      <c r="E4001" s="176" t="str">
        <f t="shared" si="152"/>
        <v/>
      </c>
      <c r="F4001" s="181"/>
      <c r="G4001" s="181"/>
      <c r="H4001" s="6"/>
      <c r="I4001" s="2"/>
      <c r="J4001" s="3"/>
      <c r="K4001" s="3"/>
      <c r="L4001" s="3"/>
      <c r="M4001" s="13"/>
      <c r="N4001" s="3"/>
      <c r="O4001" s="3"/>
      <c r="P4001" s="166"/>
      <c r="Q4001" s="166"/>
      <c r="R4001" s="173"/>
      <c r="S4001" s="167"/>
      <c r="T4001" s="167"/>
      <c r="U4001" s="167"/>
      <c r="V4001" s="173"/>
    </row>
    <row r="4002" spans="1:22" ht="33.75" customHeight="1">
      <c r="A4002" s="15"/>
      <c r="B4002" s="7"/>
      <c r="C4002" s="4"/>
      <c r="D4002" s="5"/>
      <c r="E4002" s="176" t="str">
        <f t="shared" si="152"/>
        <v/>
      </c>
      <c r="F4002" s="181"/>
      <c r="G4002" s="181"/>
      <c r="H4002" s="6"/>
      <c r="I4002" s="2"/>
      <c r="J4002" s="3"/>
      <c r="K4002" s="3"/>
      <c r="L4002" s="3"/>
      <c r="M4002" s="13"/>
      <c r="N4002" s="3"/>
      <c r="O4002" s="3"/>
      <c r="P4002" s="166"/>
      <c r="Q4002" s="166"/>
      <c r="R4002" s="173"/>
      <c r="S4002" s="167"/>
      <c r="T4002" s="167"/>
      <c r="U4002" s="167"/>
      <c r="V4002" s="173"/>
    </row>
    <row r="4003" spans="1:22" ht="33.75" customHeight="1">
      <c r="A4003" s="15"/>
      <c r="B4003" s="7"/>
      <c r="C4003" s="4"/>
      <c r="D4003" s="5"/>
      <c r="E4003" s="176" t="str">
        <f t="shared" si="152"/>
        <v/>
      </c>
      <c r="F4003" s="181"/>
      <c r="G4003" s="181"/>
      <c r="H4003" s="6"/>
      <c r="I4003" s="2"/>
      <c r="J4003" s="3"/>
      <c r="K4003" s="3"/>
      <c r="L4003" s="3"/>
      <c r="M4003" s="13"/>
      <c r="N4003" s="3"/>
      <c r="O4003" s="3"/>
      <c r="P4003" s="166"/>
      <c r="Q4003" s="166"/>
      <c r="R4003" s="173"/>
      <c r="S4003" s="167"/>
      <c r="T4003" s="167"/>
      <c r="U4003" s="167"/>
      <c r="V4003" s="173"/>
    </row>
    <row r="4004" spans="1:22" ht="33.75" customHeight="1">
      <c r="A4004" s="15"/>
      <c r="B4004" s="7"/>
      <c r="C4004" s="4"/>
      <c r="D4004" s="5"/>
      <c r="E4004" s="176" t="str">
        <f t="shared" si="152"/>
        <v/>
      </c>
      <c r="F4004" s="181"/>
      <c r="G4004" s="181"/>
      <c r="H4004" s="6"/>
      <c r="I4004" s="2"/>
      <c r="J4004" s="3"/>
      <c r="K4004" s="3"/>
      <c r="L4004" s="3"/>
      <c r="M4004" s="13"/>
      <c r="N4004" s="3"/>
      <c r="O4004" s="3"/>
      <c r="P4004" s="166"/>
      <c r="Q4004" s="166"/>
      <c r="R4004" s="173"/>
      <c r="S4004" s="167"/>
      <c r="T4004" s="167"/>
      <c r="U4004" s="167"/>
      <c r="V4004" s="173"/>
    </row>
    <row r="4005" spans="1:22" ht="33.75" customHeight="1">
      <c r="A4005" s="15"/>
      <c r="B4005" s="7"/>
      <c r="C4005" s="4"/>
      <c r="D4005" s="5"/>
      <c r="E4005" s="176" t="str">
        <f t="shared" si="152"/>
        <v/>
      </c>
      <c r="F4005" s="181"/>
      <c r="G4005" s="181"/>
      <c r="H4005" s="6"/>
      <c r="I4005" s="2"/>
      <c r="J4005" s="3"/>
      <c r="K4005" s="3"/>
      <c r="L4005" s="3"/>
      <c r="M4005" s="13"/>
      <c r="N4005" s="3"/>
      <c r="O4005" s="3"/>
      <c r="P4005" s="166"/>
      <c r="Q4005" s="166"/>
      <c r="R4005" s="173"/>
      <c r="S4005" s="167"/>
      <c r="T4005" s="167"/>
      <c r="U4005" s="167"/>
      <c r="V4005" s="173"/>
    </row>
    <row r="4006" spans="1:22" ht="33.75" customHeight="1">
      <c r="A4006" s="15"/>
      <c r="B4006" s="7"/>
      <c r="C4006" s="4"/>
      <c r="D4006" s="5"/>
      <c r="E4006" s="176" t="str">
        <f t="shared" si="152"/>
        <v/>
      </c>
      <c r="F4006" s="181"/>
      <c r="G4006" s="181"/>
      <c r="H4006" s="6"/>
      <c r="I4006" s="2"/>
      <c r="J4006" s="3"/>
      <c r="K4006" s="3"/>
      <c r="L4006" s="3"/>
      <c r="M4006" s="13"/>
      <c r="N4006" s="3"/>
      <c r="O4006" s="3"/>
      <c r="P4006" s="166"/>
      <c r="Q4006" s="166"/>
      <c r="R4006" s="173"/>
      <c r="S4006" s="167"/>
      <c r="T4006" s="167"/>
      <c r="U4006" s="167"/>
      <c r="V4006" s="173"/>
    </row>
    <row r="4007" spans="1:22" ht="33.75" customHeight="1">
      <c r="A4007" s="15"/>
      <c r="B4007" s="7"/>
      <c r="C4007" s="4"/>
      <c r="D4007" s="5"/>
      <c r="E4007" s="176" t="str">
        <f t="shared" si="152"/>
        <v/>
      </c>
      <c r="F4007" s="181"/>
      <c r="G4007" s="181"/>
      <c r="H4007" s="6"/>
      <c r="I4007" s="2"/>
      <c r="J4007" s="3"/>
      <c r="K4007" s="3"/>
      <c r="L4007" s="3"/>
      <c r="M4007" s="13"/>
      <c r="N4007" s="3"/>
      <c r="O4007" s="3"/>
      <c r="P4007" s="166"/>
      <c r="Q4007" s="166"/>
      <c r="R4007" s="173"/>
      <c r="S4007" s="167"/>
      <c r="T4007" s="167"/>
      <c r="U4007" s="167"/>
      <c r="V4007" s="173"/>
    </row>
    <row r="4008" spans="1:22" ht="33.75" customHeight="1">
      <c r="A4008" s="15"/>
      <c r="B4008" s="7"/>
      <c r="C4008" s="4"/>
      <c r="D4008" s="5"/>
      <c r="E4008" s="176" t="str">
        <f t="shared" si="152"/>
        <v/>
      </c>
      <c r="F4008" s="181"/>
      <c r="G4008" s="181"/>
      <c r="H4008" s="6"/>
      <c r="I4008" s="2"/>
      <c r="J4008" s="3"/>
      <c r="K4008" s="3"/>
      <c r="L4008" s="3"/>
      <c r="M4008" s="13"/>
      <c r="N4008" s="3"/>
      <c r="O4008" s="3"/>
      <c r="P4008" s="166"/>
      <c r="Q4008" s="166"/>
      <c r="R4008" s="173"/>
      <c r="S4008" s="167"/>
      <c r="T4008" s="167"/>
      <c r="U4008" s="167"/>
      <c r="V4008" s="173"/>
    </row>
    <row r="4009" spans="1:22" ht="33.75" customHeight="1">
      <c r="A4009" s="15"/>
      <c r="B4009" s="7"/>
      <c r="C4009" s="4"/>
      <c r="D4009" s="5"/>
      <c r="E4009" s="176" t="str">
        <f t="shared" si="152"/>
        <v/>
      </c>
      <c r="F4009" s="181"/>
      <c r="G4009" s="181"/>
      <c r="H4009" s="6"/>
      <c r="I4009" s="2"/>
      <c r="J4009" s="3"/>
      <c r="K4009" s="3"/>
      <c r="L4009" s="3"/>
      <c r="M4009" s="13"/>
      <c r="N4009" s="3"/>
      <c r="O4009" s="3"/>
      <c r="P4009" s="166"/>
      <c r="Q4009" s="166"/>
      <c r="R4009" s="173"/>
      <c r="S4009" s="167"/>
      <c r="T4009" s="167"/>
      <c r="U4009" s="167"/>
      <c r="V4009" s="173"/>
    </row>
    <row r="4010" spans="1:22" ht="33.75" customHeight="1">
      <c r="A4010" s="15"/>
      <c r="B4010" s="7"/>
      <c r="C4010" s="4"/>
      <c r="D4010" s="5"/>
      <c r="E4010" s="176" t="str">
        <f t="shared" si="152"/>
        <v/>
      </c>
      <c r="F4010" s="181"/>
      <c r="G4010" s="181"/>
      <c r="H4010" s="6"/>
      <c r="I4010" s="2"/>
      <c r="J4010" s="3"/>
      <c r="K4010" s="3"/>
      <c r="L4010" s="3"/>
      <c r="M4010" s="13"/>
      <c r="N4010" s="3"/>
      <c r="O4010" s="3"/>
      <c r="P4010" s="166"/>
      <c r="Q4010" s="166"/>
      <c r="R4010" s="173"/>
      <c r="S4010" s="167"/>
      <c r="T4010" s="167"/>
      <c r="U4010" s="167"/>
      <c r="V4010" s="173"/>
    </row>
    <row r="4011" spans="1:22" ht="33.75" customHeight="1">
      <c r="A4011" s="15"/>
      <c r="B4011" s="7"/>
      <c r="C4011" s="4"/>
      <c r="D4011" s="5"/>
      <c r="E4011" s="176" t="str">
        <f t="shared" si="152"/>
        <v/>
      </c>
      <c r="F4011" s="181"/>
      <c r="G4011" s="181"/>
      <c r="H4011" s="6"/>
      <c r="I4011" s="2"/>
      <c r="J4011" s="3"/>
      <c r="K4011" s="3"/>
      <c r="L4011" s="3"/>
      <c r="M4011" s="13"/>
      <c r="N4011" s="3"/>
      <c r="O4011" s="3"/>
      <c r="P4011" s="166"/>
      <c r="Q4011" s="166"/>
      <c r="R4011" s="173"/>
      <c r="S4011" s="167"/>
      <c r="T4011" s="167"/>
      <c r="U4011" s="167"/>
      <c r="V4011" s="173"/>
    </row>
    <row r="4012" spans="1:22" ht="33.75" customHeight="1">
      <c r="A4012" s="15"/>
      <c r="B4012" s="7"/>
      <c r="C4012" s="4"/>
      <c r="D4012" s="5"/>
      <c r="E4012" s="176" t="str">
        <f t="shared" si="152"/>
        <v/>
      </c>
      <c r="F4012" s="181"/>
      <c r="G4012" s="181"/>
      <c r="H4012" s="6"/>
      <c r="I4012" s="2"/>
      <c r="J4012" s="3"/>
      <c r="K4012" s="3"/>
      <c r="L4012" s="3"/>
      <c r="M4012" s="13"/>
      <c r="N4012" s="3"/>
      <c r="O4012" s="3"/>
      <c r="P4012" s="166"/>
      <c r="Q4012" s="166"/>
      <c r="R4012" s="173"/>
      <c r="S4012" s="167"/>
      <c r="T4012" s="167"/>
      <c r="U4012" s="167"/>
      <c r="V4012" s="173"/>
    </row>
    <row r="4013" spans="1:22" ht="33.75" customHeight="1">
      <c r="A4013" s="15"/>
      <c r="B4013" s="7"/>
      <c r="C4013" s="4"/>
      <c r="D4013" s="5"/>
      <c r="E4013" s="176" t="str">
        <f t="shared" si="152"/>
        <v/>
      </c>
      <c r="F4013" s="181"/>
      <c r="G4013" s="181"/>
      <c r="H4013" s="6"/>
      <c r="I4013" s="2"/>
      <c r="J4013" s="3"/>
      <c r="K4013" s="3"/>
      <c r="L4013" s="3"/>
      <c r="M4013" s="13"/>
      <c r="N4013" s="3"/>
      <c r="O4013" s="3"/>
      <c r="P4013" s="166"/>
      <c r="Q4013" s="166"/>
      <c r="R4013" s="173"/>
      <c r="S4013" s="167"/>
      <c r="T4013" s="167"/>
      <c r="U4013" s="167"/>
      <c r="V4013" s="173"/>
    </row>
    <row r="4014" spans="1:22" ht="33.75" customHeight="1">
      <c r="A4014" s="15"/>
      <c r="B4014" s="7"/>
      <c r="C4014" s="4"/>
      <c r="D4014" s="5"/>
      <c r="E4014" s="176" t="str">
        <f t="shared" si="152"/>
        <v/>
      </c>
      <c r="F4014" s="181"/>
      <c r="G4014" s="181"/>
      <c r="H4014" s="6"/>
      <c r="I4014" s="2"/>
      <c r="J4014" s="3"/>
      <c r="K4014" s="3"/>
      <c r="L4014" s="3"/>
      <c r="M4014" s="13"/>
      <c r="N4014" s="3"/>
      <c r="O4014" s="3"/>
      <c r="P4014" s="166"/>
      <c r="Q4014" s="166"/>
      <c r="R4014" s="173"/>
      <c r="S4014" s="167"/>
      <c r="T4014" s="167"/>
      <c r="U4014" s="167"/>
      <c r="V4014" s="173"/>
    </row>
    <row r="4015" spans="1:22" ht="33.75" customHeight="1">
      <c r="A4015" s="15"/>
      <c r="B4015" s="7"/>
      <c r="C4015" s="4"/>
      <c r="D4015" s="5"/>
      <c r="E4015" s="176" t="str">
        <f t="shared" si="152"/>
        <v/>
      </c>
      <c r="F4015" s="181"/>
      <c r="G4015" s="181"/>
      <c r="H4015" s="6"/>
      <c r="I4015" s="2"/>
      <c r="J4015" s="3"/>
      <c r="K4015" s="3"/>
      <c r="L4015" s="3"/>
      <c r="M4015" s="13"/>
      <c r="N4015" s="3"/>
      <c r="O4015" s="3"/>
      <c r="P4015" s="166"/>
      <c r="Q4015" s="166"/>
      <c r="R4015" s="173"/>
      <c r="S4015" s="167"/>
      <c r="T4015" s="167"/>
      <c r="U4015" s="167"/>
      <c r="V4015" s="173"/>
    </row>
    <row r="4016" spans="1:22" ht="33.75" customHeight="1">
      <c r="A4016" s="15"/>
      <c r="B4016" s="7"/>
      <c r="C4016" s="4"/>
      <c r="D4016" s="5"/>
      <c r="E4016" s="176" t="str">
        <f t="shared" si="152"/>
        <v/>
      </c>
      <c r="F4016" s="181"/>
      <c r="G4016" s="181"/>
      <c r="H4016" s="6"/>
      <c r="I4016" s="2"/>
      <c r="J4016" s="3"/>
      <c r="K4016" s="3"/>
      <c r="L4016" s="3"/>
      <c r="M4016" s="13"/>
      <c r="N4016" s="3"/>
      <c r="O4016" s="3"/>
      <c r="P4016" s="166"/>
      <c r="Q4016" s="166"/>
      <c r="R4016" s="173"/>
      <c r="S4016" s="167"/>
      <c r="T4016" s="167"/>
      <c r="U4016" s="167"/>
      <c r="V4016" s="173"/>
    </row>
    <row r="4017" spans="1:22" ht="33.75" customHeight="1">
      <c r="A4017" s="15"/>
      <c r="B4017" s="7"/>
      <c r="C4017" s="4"/>
      <c r="D4017" s="5"/>
      <c r="E4017" s="176" t="str">
        <f t="shared" si="152"/>
        <v/>
      </c>
      <c r="F4017" s="181"/>
      <c r="G4017" s="181"/>
      <c r="H4017" s="6"/>
      <c r="I4017" s="2"/>
      <c r="J4017" s="3"/>
      <c r="K4017" s="3"/>
      <c r="L4017" s="3"/>
      <c r="M4017" s="13"/>
      <c r="N4017" s="3"/>
      <c r="O4017" s="3"/>
      <c r="P4017" s="166"/>
      <c r="Q4017" s="166"/>
      <c r="R4017" s="173"/>
      <c r="S4017" s="167"/>
      <c r="T4017" s="167"/>
      <c r="U4017" s="167"/>
      <c r="V4017" s="173"/>
    </row>
    <row r="4018" spans="1:22" ht="33.75" customHeight="1">
      <c r="A4018" s="15"/>
      <c r="B4018" s="7"/>
      <c r="C4018" s="4"/>
      <c r="D4018" s="5"/>
      <c r="E4018" s="176" t="str">
        <f t="shared" si="152"/>
        <v/>
      </c>
      <c r="F4018" s="181"/>
      <c r="G4018" s="181"/>
      <c r="H4018" s="6"/>
      <c r="I4018" s="2"/>
      <c r="J4018" s="3"/>
      <c r="K4018" s="3"/>
      <c r="L4018" s="3"/>
      <c r="M4018" s="13"/>
      <c r="N4018" s="3"/>
      <c r="O4018" s="3"/>
      <c r="P4018" s="166"/>
      <c r="Q4018" s="166"/>
      <c r="R4018" s="173"/>
      <c r="S4018" s="167"/>
      <c r="T4018" s="167"/>
      <c r="U4018" s="167"/>
      <c r="V4018" s="173"/>
    </row>
    <row r="4019" spans="1:22" ht="33.75" customHeight="1">
      <c r="A4019" s="15"/>
      <c r="B4019" s="7"/>
      <c r="C4019" s="4"/>
      <c r="D4019" s="5"/>
      <c r="E4019" s="176" t="str">
        <f t="shared" si="152"/>
        <v/>
      </c>
      <c r="F4019" s="181"/>
      <c r="G4019" s="181"/>
      <c r="H4019" s="6"/>
      <c r="I4019" s="2"/>
      <c r="J4019" s="3"/>
      <c r="K4019" s="3"/>
      <c r="L4019" s="3"/>
      <c r="M4019" s="13"/>
      <c r="N4019" s="3"/>
      <c r="O4019" s="3"/>
      <c r="P4019" s="166"/>
      <c r="Q4019" s="166"/>
      <c r="R4019" s="173"/>
      <c r="S4019" s="167"/>
      <c r="T4019" s="167"/>
      <c r="U4019" s="167"/>
      <c r="V4019" s="173"/>
    </row>
    <row r="4020" spans="1:22" ht="33.75" customHeight="1">
      <c r="A4020" s="15"/>
      <c r="B4020" s="7"/>
      <c r="C4020" s="4"/>
      <c r="D4020" s="5"/>
      <c r="E4020" s="176" t="str">
        <f t="shared" si="152"/>
        <v/>
      </c>
      <c r="F4020" s="181"/>
      <c r="G4020" s="181"/>
      <c r="H4020" s="6"/>
      <c r="I4020" s="2"/>
      <c r="J4020" s="3"/>
      <c r="K4020" s="3"/>
      <c r="L4020" s="3"/>
      <c r="M4020" s="13"/>
      <c r="N4020" s="3"/>
      <c r="O4020" s="3"/>
      <c r="P4020" s="166"/>
      <c r="Q4020" s="166"/>
      <c r="R4020" s="173"/>
      <c r="S4020" s="167"/>
      <c r="T4020" s="167"/>
      <c r="U4020" s="167"/>
      <c r="V4020" s="173"/>
    </row>
    <row r="4021" spans="1:22" ht="33.75" customHeight="1">
      <c r="A4021" s="15"/>
      <c r="B4021" s="7"/>
      <c r="C4021" s="4"/>
      <c r="D4021" s="5"/>
      <c r="E4021" s="176" t="str">
        <f t="shared" si="152"/>
        <v/>
      </c>
      <c r="F4021" s="181"/>
      <c r="G4021" s="181"/>
      <c r="H4021" s="6"/>
      <c r="I4021" s="2"/>
      <c r="J4021" s="3"/>
      <c r="K4021" s="3"/>
      <c r="L4021" s="3"/>
      <c r="M4021" s="13"/>
      <c r="N4021" s="3"/>
      <c r="O4021" s="3"/>
      <c r="P4021" s="166"/>
      <c r="Q4021" s="166"/>
      <c r="R4021" s="173"/>
      <c r="S4021" s="167"/>
      <c r="T4021" s="167"/>
      <c r="U4021" s="167"/>
      <c r="V4021" s="173"/>
    </row>
    <row r="4022" spans="1:22" ht="33.75" customHeight="1">
      <c r="A4022" s="15"/>
      <c r="B4022" s="7"/>
      <c r="C4022" s="4"/>
      <c r="D4022" s="5"/>
      <c r="E4022" s="176" t="str">
        <f t="shared" si="152"/>
        <v/>
      </c>
      <c r="F4022" s="181"/>
      <c r="G4022" s="181"/>
      <c r="H4022" s="6"/>
      <c r="I4022" s="2"/>
      <c r="J4022" s="3"/>
      <c r="K4022" s="3"/>
      <c r="L4022" s="3"/>
      <c r="M4022" s="13"/>
      <c r="N4022" s="3"/>
      <c r="O4022" s="3"/>
      <c r="P4022" s="166"/>
      <c r="Q4022" s="166"/>
      <c r="R4022" s="173"/>
      <c r="S4022" s="167"/>
      <c r="T4022" s="167"/>
      <c r="U4022" s="167"/>
      <c r="V4022" s="173"/>
    </row>
    <row r="4023" spans="1:22" ht="33.75" customHeight="1">
      <c r="A4023" s="15"/>
      <c r="B4023" s="7"/>
      <c r="C4023" s="4"/>
      <c r="D4023" s="5"/>
      <c r="E4023" s="176" t="str">
        <f t="shared" si="152"/>
        <v/>
      </c>
      <c r="F4023" s="181"/>
      <c r="G4023" s="181"/>
      <c r="H4023" s="6"/>
      <c r="I4023" s="2"/>
      <c r="J4023" s="3"/>
      <c r="K4023" s="3"/>
      <c r="L4023" s="3"/>
      <c r="M4023" s="13"/>
      <c r="N4023" s="3"/>
      <c r="O4023" s="3"/>
      <c r="P4023" s="166"/>
      <c r="Q4023" s="166"/>
      <c r="R4023" s="173"/>
      <c r="S4023" s="167"/>
      <c r="T4023" s="167"/>
      <c r="U4023" s="167"/>
      <c r="V4023" s="173"/>
    </row>
    <row r="4024" spans="1:22" ht="33.75" customHeight="1">
      <c r="A4024" s="15"/>
      <c r="B4024" s="7"/>
      <c r="C4024" s="4"/>
      <c r="D4024" s="5"/>
      <c r="E4024" s="176" t="str">
        <f t="shared" si="152"/>
        <v/>
      </c>
      <c r="F4024" s="181"/>
      <c r="G4024" s="181"/>
      <c r="H4024" s="6"/>
      <c r="I4024" s="2"/>
      <c r="J4024" s="3"/>
      <c r="K4024" s="3"/>
      <c r="L4024" s="3"/>
      <c r="M4024" s="13"/>
      <c r="N4024" s="3"/>
      <c r="O4024" s="3"/>
      <c r="P4024" s="166"/>
      <c r="Q4024" s="166"/>
      <c r="R4024" s="173"/>
      <c r="S4024" s="167"/>
      <c r="T4024" s="167"/>
      <c r="U4024" s="167"/>
      <c r="V4024" s="173"/>
    </row>
    <row r="4025" spans="1:22" ht="33.75" customHeight="1">
      <c r="A4025" s="15"/>
      <c r="B4025" s="7"/>
      <c r="C4025" s="4"/>
      <c r="D4025" s="5"/>
      <c r="E4025" s="176" t="str">
        <f t="shared" si="152"/>
        <v/>
      </c>
      <c r="F4025" s="181"/>
      <c r="G4025" s="181"/>
      <c r="H4025" s="6"/>
      <c r="I4025" s="2"/>
      <c r="J4025" s="3"/>
      <c r="K4025" s="3"/>
      <c r="L4025" s="3"/>
      <c r="M4025" s="13"/>
      <c r="N4025" s="3"/>
      <c r="O4025" s="3"/>
      <c r="P4025" s="166"/>
      <c r="Q4025" s="166"/>
      <c r="R4025" s="173"/>
      <c r="S4025" s="167"/>
      <c r="T4025" s="167"/>
      <c r="U4025" s="167"/>
      <c r="V4025" s="173"/>
    </row>
    <row r="4026" spans="1:22" ht="33.75" customHeight="1">
      <c r="A4026" s="15"/>
      <c r="B4026" s="7"/>
      <c r="C4026" s="4"/>
      <c r="D4026" s="5"/>
      <c r="E4026" s="176" t="str">
        <f t="shared" ref="E4026:E4089" si="153">TRIM(B4026)</f>
        <v/>
      </c>
      <c r="F4026" s="181"/>
      <c r="G4026" s="181"/>
      <c r="H4026" s="6"/>
      <c r="I4026" s="2"/>
      <c r="J4026" s="3"/>
      <c r="K4026" s="3"/>
      <c r="L4026" s="3"/>
      <c r="M4026" s="13"/>
      <c r="N4026" s="3"/>
      <c r="O4026" s="3"/>
      <c r="P4026" s="166"/>
      <c r="Q4026" s="166"/>
      <c r="R4026" s="173"/>
      <c r="S4026" s="167"/>
      <c r="T4026" s="167"/>
      <c r="U4026" s="167"/>
      <c r="V4026" s="173"/>
    </row>
    <row r="4027" spans="1:22" ht="33.75" customHeight="1">
      <c r="A4027" s="15"/>
      <c r="B4027" s="7"/>
      <c r="C4027" s="4"/>
      <c r="D4027" s="5"/>
      <c r="E4027" s="176" t="str">
        <f t="shared" si="153"/>
        <v/>
      </c>
      <c r="F4027" s="181"/>
      <c r="G4027" s="181"/>
      <c r="H4027" s="6"/>
      <c r="I4027" s="2"/>
      <c r="J4027" s="3"/>
      <c r="K4027" s="3"/>
      <c r="L4027" s="3"/>
      <c r="M4027" s="13"/>
      <c r="N4027" s="3"/>
      <c r="O4027" s="3"/>
      <c r="P4027" s="166"/>
      <c r="Q4027" s="166"/>
      <c r="R4027" s="173"/>
      <c r="S4027" s="167"/>
      <c r="T4027" s="167"/>
      <c r="U4027" s="167"/>
      <c r="V4027" s="173"/>
    </row>
    <row r="4028" spans="1:22" ht="33.75" customHeight="1">
      <c r="A4028" s="15"/>
      <c r="B4028" s="7"/>
      <c r="C4028" s="4"/>
      <c r="D4028" s="5"/>
      <c r="E4028" s="176" t="str">
        <f t="shared" si="153"/>
        <v/>
      </c>
      <c r="F4028" s="181"/>
      <c r="G4028" s="181"/>
      <c r="H4028" s="6"/>
      <c r="I4028" s="2"/>
      <c r="J4028" s="3"/>
      <c r="K4028" s="3"/>
      <c r="L4028" s="3"/>
      <c r="M4028" s="13"/>
      <c r="N4028" s="3"/>
      <c r="O4028" s="3"/>
      <c r="P4028" s="166"/>
      <c r="Q4028" s="166"/>
      <c r="R4028" s="173"/>
      <c r="S4028" s="167"/>
      <c r="T4028" s="167"/>
      <c r="U4028" s="167"/>
      <c r="V4028" s="173"/>
    </row>
    <row r="4029" spans="1:22" ht="33.75" customHeight="1">
      <c r="A4029" s="15"/>
      <c r="B4029" s="7"/>
      <c r="C4029" s="4"/>
      <c r="D4029" s="5"/>
      <c r="E4029" s="176" t="str">
        <f t="shared" si="153"/>
        <v/>
      </c>
      <c r="F4029" s="181"/>
      <c r="G4029" s="181"/>
      <c r="H4029" s="6"/>
      <c r="I4029" s="2"/>
      <c r="J4029" s="3"/>
      <c r="K4029" s="3"/>
      <c r="L4029" s="3"/>
      <c r="M4029" s="13"/>
      <c r="N4029" s="3"/>
      <c r="O4029" s="3"/>
      <c r="P4029" s="166"/>
      <c r="Q4029" s="166"/>
      <c r="R4029" s="173"/>
      <c r="S4029" s="167"/>
      <c r="T4029" s="167"/>
      <c r="U4029" s="167"/>
      <c r="V4029" s="173"/>
    </row>
    <row r="4030" spans="1:22" ht="33.75" customHeight="1">
      <c r="A4030" s="15"/>
      <c r="B4030" s="7"/>
      <c r="C4030" s="4"/>
      <c r="D4030" s="5"/>
      <c r="E4030" s="176" t="str">
        <f t="shared" si="153"/>
        <v/>
      </c>
      <c r="F4030" s="181"/>
      <c r="G4030" s="181"/>
      <c r="H4030" s="6"/>
      <c r="I4030" s="2"/>
      <c r="J4030" s="3"/>
      <c r="K4030" s="3"/>
      <c r="L4030" s="3"/>
      <c r="M4030" s="13"/>
      <c r="N4030" s="3"/>
      <c r="O4030" s="3"/>
      <c r="P4030" s="166"/>
      <c r="Q4030" s="166"/>
      <c r="R4030" s="173"/>
      <c r="S4030" s="167"/>
      <c r="T4030" s="167"/>
      <c r="U4030" s="167"/>
      <c r="V4030" s="173"/>
    </row>
    <row r="4031" spans="1:22" ht="33.75" customHeight="1">
      <c r="A4031" s="15"/>
      <c r="B4031" s="7"/>
      <c r="C4031" s="4"/>
      <c r="D4031" s="5"/>
      <c r="E4031" s="176" t="str">
        <f t="shared" si="153"/>
        <v/>
      </c>
      <c r="F4031" s="181"/>
      <c r="G4031" s="181"/>
      <c r="H4031" s="6"/>
      <c r="I4031" s="2"/>
      <c r="J4031" s="3"/>
      <c r="K4031" s="3"/>
      <c r="L4031" s="3"/>
      <c r="M4031" s="13"/>
      <c r="N4031" s="3"/>
      <c r="O4031" s="3"/>
      <c r="P4031" s="166"/>
      <c r="Q4031" s="166"/>
      <c r="R4031" s="173"/>
      <c r="S4031" s="167"/>
      <c r="T4031" s="167"/>
      <c r="U4031" s="167"/>
      <c r="V4031" s="173"/>
    </row>
    <row r="4032" spans="1:22" ht="33.75" customHeight="1">
      <c r="A4032" s="15"/>
      <c r="B4032" s="7"/>
      <c r="C4032" s="4"/>
      <c r="D4032" s="5"/>
      <c r="E4032" s="176" t="str">
        <f t="shared" si="153"/>
        <v/>
      </c>
      <c r="F4032" s="181"/>
      <c r="G4032" s="181"/>
      <c r="H4032" s="6"/>
      <c r="I4032" s="2"/>
      <c r="J4032" s="3"/>
      <c r="K4032" s="3"/>
      <c r="L4032" s="3"/>
      <c r="M4032" s="13"/>
      <c r="N4032" s="3"/>
      <c r="O4032" s="3"/>
      <c r="P4032" s="166"/>
      <c r="Q4032" s="166"/>
      <c r="R4032" s="173"/>
      <c r="S4032" s="167"/>
      <c r="T4032" s="167"/>
      <c r="U4032" s="167"/>
      <c r="V4032" s="173"/>
    </row>
    <row r="4033" spans="1:22" ht="33.75" customHeight="1">
      <c r="A4033" s="15"/>
      <c r="B4033" s="7"/>
      <c r="C4033" s="4"/>
      <c r="D4033" s="5"/>
      <c r="E4033" s="176" t="str">
        <f t="shared" si="153"/>
        <v/>
      </c>
      <c r="F4033" s="181"/>
      <c r="G4033" s="181"/>
      <c r="H4033" s="6"/>
      <c r="I4033" s="2"/>
      <c r="J4033" s="3"/>
      <c r="K4033" s="3"/>
      <c r="L4033" s="3"/>
      <c r="M4033" s="13"/>
      <c r="N4033" s="3"/>
      <c r="O4033" s="3"/>
      <c r="P4033" s="166"/>
      <c r="Q4033" s="166"/>
      <c r="R4033" s="173"/>
      <c r="S4033" s="167"/>
      <c r="T4033" s="167"/>
      <c r="U4033" s="167"/>
      <c r="V4033" s="173"/>
    </row>
    <row r="4034" spans="1:22" ht="33.75" customHeight="1">
      <c r="A4034" s="15"/>
      <c r="B4034" s="7"/>
      <c r="C4034" s="4"/>
      <c r="D4034" s="5"/>
      <c r="E4034" s="176" t="str">
        <f t="shared" si="153"/>
        <v/>
      </c>
      <c r="F4034" s="181"/>
      <c r="G4034" s="181"/>
      <c r="H4034" s="6"/>
      <c r="I4034" s="2"/>
      <c r="J4034" s="3"/>
      <c r="K4034" s="3"/>
      <c r="L4034" s="3"/>
      <c r="M4034" s="13"/>
      <c r="N4034" s="3"/>
      <c r="O4034" s="3"/>
      <c r="P4034" s="166"/>
      <c r="Q4034" s="166"/>
      <c r="R4034" s="173"/>
      <c r="S4034" s="167"/>
      <c r="T4034" s="167"/>
      <c r="U4034" s="167"/>
      <c r="V4034" s="173"/>
    </row>
    <row r="4035" spans="1:22" ht="33.75" customHeight="1">
      <c r="A4035" s="15"/>
      <c r="B4035" s="7"/>
      <c r="C4035" s="4"/>
      <c r="D4035" s="5"/>
      <c r="E4035" s="176" t="str">
        <f t="shared" si="153"/>
        <v/>
      </c>
      <c r="F4035" s="181"/>
      <c r="G4035" s="181"/>
      <c r="H4035" s="6"/>
      <c r="I4035" s="2"/>
      <c r="J4035" s="3"/>
      <c r="K4035" s="3"/>
      <c r="L4035" s="3"/>
      <c r="M4035" s="13"/>
      <c r="N4035" s="3"/>
      <c r="O4035" s="3"/>
      <c r="P4035" s="166"/>
      <c r="Q4035" s="166"/>
      <c r="R4035" s="173"/>
      <c r="S4035" s="167"/>
      <c r="T4035" s="167"/>
      <c r="U4035" s="167"/>
      <c r="V4035" s="173"/>
    </row>
    <row r="4036" spans="1:22" ht="33.75" customHeight="1">
      <c r="A4036" s="15"/>
      <c r="B4036" s="7"/>
      <c r="C4036" s="4"/>
      <c r="D4036" s="5"/>
      <c r="E4036" s="176" t="str">
        <f t="shared" si="153"/>
        <v/>
      </c>
      <c r="F4036" s="181"/>
      <c r="G4036" s="181"/>
      <c r="H4036" s="6"/>
      <c r="I4036" s="2"/>
      <c r="J4036" s="3"/>
      <c r="K4036" s="3"/>
      <c r="L4036" s="3"/>
      <c r="M4036" s="13"/>
      <c r="N4036" s="3"/>
      <c r="O4036" s="3"/>
      <c r="P4036" s="166"/>
      <c r="Q4036" s="166"/>
      <c r="R4036" s="173"/>
      <c r="S4036" s="167"/>
      <c r="T4036" s="167"/>
      <c r="U4036" s="167"/>
      <c r="V4036" s="173"/>
    </row>
    <row r="4037" spans="1:22" ht="33.75" customHeight="1">
      <c r="A4037" s="15"/>
      <c r="B4037" s="7"/>
      <c r="C4037" s="4"/>
      <c r="D4037" s="5"/>
      <c r="E4037" s="176" t="str">
        <f t="shared" si="153"/>
        <v/>
      </c>
      <c r="F4037" s="181"/>
      <c r="G4037" s="181"/>
      <c r="H4037" s="6"/>
      <c r="I4037" s="2"/>
      <c r="J4037" s="3"/>
      <c r="K4037" s="3"/>
      <c r="L4037" s="3"/>
      <c r="M4037" s="13"/>
      <c r="N4037" s="3"/>
      <c r="O4037" s="3"/>
      <c r="P4037" s="166"/>
      <c r="Q4037" s="166"/>
      <c r="R4037" s="173"/>
      <c r="S4037" s="167"/>
      <c r="T4037" s="167"/>
      <c r="U4037" s="167"/>
      <c r="V4037" s="173"/>
    </row>
    <row r="4038" spans="1:22" ht="33.75" customHeight="1">
      <c r="A4038" s="15"/>
      <c r="B4038" s="7"/>
      <c r="C4038" s="4"/>
      <c r="D4038" s="5"/>
      <c r="E4038" s="176" t="str">
        <f t="shared" si="153"/>
        <v/>
      </c>
      <c r="F4038" s="181"/>
      <c r="G4038" s="181"/>
      <c r="H4038" s="6"/>
      <c r="I4038" s="2"/>
      <c r="J4038" s="3"/>
      <c r="K4038" s="3"/>
      <c r="L4038" s="3"/>
      <c r="M4038" s="13"/>
      <c r="N4038" s="3"/>
      <c r="O4038" s="3"/>
      <c r="P4038" s="166"/>
      <c r="Q4038" s="166"/>
      <c r="R4038" s="173"/>
      <c r="S4038" s="167"/>
      <c r="T4038" s="167"/>
      <c r="U4038" s="167"/>
      <c r="V4038" s="173"/>
    </row>
    <row r="4039" spans="1:22" ht="33.75" customHeight="1">
      <c r="A4039" s="15"/>
      <c r="B4039" s="7"/>
      <c r="C4039" s="4"/>
      <c r="D4039" s="5"/>
      <c r="E4039" s="176" t="str">
        <f t="shared" si="153"/>
        <v/>
      </c>
      <c r="F4039" s="181"/>
      <c r="G4039" s="181"/>
      <c r="H4039" s="6"/>
      <c r="I4039" s="2"/>
      <c r="J4039" s="3"/>
      <c r="K4039" s="3"/>
      <c r="L4039" s="3"/>
      <c r="M4039" s="13"/>
      <c r="N4039" s="3"/>
      <c r="O4039" s="3"/>
      <c r="P4039" s="166"/>
      <c r="Q4039" s="166"/>
      <c r="R4039" s="173"/>
      <c r="S4039" s="167"/>
      <c r="T4039" s="167"/>
      <c r="U4039" s="167"/>
      <c r="V4039" s="173"/>
    </row>
    <row r="4040" spans="1:22" ht="33.75" customHeight="1">
      <c r="A4040" s="15"/>
      <c r="B4040" s="7"/>
      <c r="C4040" s="4"/>
      <c r="D4040" s="5"/>
      <c r="E4040" s="176" t="str">
        <f t="shared" si="153"/>
        <v/>
      </c>
      <c r="F4040" s="181"/>
      <c r="G4040" s="181"/>
      <c r="H4040" s="6"/>
      <c r="I4040" s="2"/>
      <c r="J4040" s="3"/>
      <c r="K4040" s="3"/>
      <c r="L4040" s="3"/>
      <c r="M4040" s="13"/>
      <c r="N4040" s="3"/>
      <c r="O4040" s="3"/>
      <c r="P4040" s="166"/>
      <c r="Q4040" s="166"/>
      <c r="R4040" s="173"/>
      <c r="S4040" s="167"/>
      <c r="T4040" s="167"/>
      <c r="U4040" s="167"/>
      <c r="V4040" s="173"/>
    </row>
    <row r="4041" spans="1:22" ht="33.75" customHeight="1">
      <c r="A4041" s="15"/>
      <c r="B4041" s="7"/>
      <c r="C4041" s="4"/>
      <c r="D4041" s="5"/>
      <c r="E4041" s="176" t="str">
        <f t="shared" si="153"/>
        <v/>
      </c>
      <c r="F4041" s="181"/>
      <c r="G4041" s="181"/>
      <c r="H4041" s="6"/>
      <c r="I4041" s="2"/>
      <c r="J4041" s="3"/>
      <c r="K4041" s="3"/>
      <c r="L4041" s="3"/>
      <c r="M4041" s="13"/>
      <c r="N4041" s="3"/>
      <c r="O4041" s="3"/>
      <c r="P4041" s="166"/>
      <c r="Q4041" s="166"/>
      <c r="R4041" s="173"/>
      <c r="S4041" s="167"/>
      <c r="T4041" s="167"/>
      <c r="U4041" s="167"/>
      <c r="V4041" s="173"/>
    </row>
    <row r="4042" spans="1:22" ht="33.75" customHeight="1">
      <c r="A4042" s="15"/>
      <c r="B4042" s="7"/>
      <c r="C4042" s="4"/>
      <c r="D4042" s="5"/>
      <c r="E4042" s="176" t="str">
        <f t="shared" si="153"/>
        <v/>
      </c>
      <c r="F4042" s="181"/>
      <c r="G4042" s="181"/>
      <c r="H4042" s="6"/>
      <c r="I4042" s="2"/>
      <c r="J4042" s="3"/>
      <c r="K4042" s="3"/>
      <c r="L4042" s="3"/>
      <c r="M4042" s="13"/>
      <c r="N4042" s="3"/>
      <c r="O4042" s="3"/>
      <c r="P4042" s="166"/>
      <c r="Q4042" s="166"/>
      <c r="R4042" s="173"/>
      <c r="S4042" s="167"/>
      <c r="T4042" s="167"/>
      <c r="U4042" s="167"/>
      <c r="V4042" s="173"/>
    </row>
    <row r="4043" spans="1:22" ht="33.75" customHeight="1">
      <c r="A4043" s="15"/>
      <c r="B4043" s="7"/>
      <c r="C4043" s="4"/>
      <c r="D4043" s="5"/>
      <c r="E4043" s="176" t="str">
        <f t="shared" si="153"/>
        <v/>
      </c>
      <c r="F4043" s="181"/>
      <c r="G4043" s="181"/>
      <c r="H4043" s="6"/>
      <c r="I4043" s="2"/>
      <c r="J4043" s="3"/>
      <c r="K4043" s="3"/>
      <c r="L4043" s="3"/>
      <c r="M4043" s="13"/>
      <c r="N4043" s="3"/>
      <c r="O4043" s="3"/>
      <c r="P4043" s="166"/>
      <c r="Q4043" s="166"/>
      <c r="R4043" s="173"/>
      <c r="S4043" s="167"/>
      <c r="T4043" s="167"/>
      <c r="U4043" s="167"/>
      <c r="V4043" s="173"/>
    </row>
    <row r="4044" spans="1:22" ht="33.75" customHeight="1">
      <c r="A4044" s="15"/>
      <c r="B4044" s="7"/>
      <c r="C4044" s="4"/>
      <c r="D4044" s="5"/>
      <c r="E4044" s="176" t="str">
        <f t="shared" si="153"/>
        <v/>
      </c>
      <c r="F4044" s="181"/>
      <c r="G4044" s="181"/>
      <c r="H4044" s="6"/>
      <c r="I4044" s="2"/>
      <c r="J4044" s="3"/>
      <c r="K4044" s="3"/>
      <c r="L4044" s="3"/>
      <c r="M4044" s="13"/>
      <c r="N4044" s="3"/>
      <c r="O4044" s="3"/>
      <c r="P4044" s="166"/>
      <c r="Q4044" s="166"/>
      <c r="R4044" s="173"/>
      <c r="S4044" s="167"/>
      <c r="T4044" s="167"/>
      <c r="U4044" s="167"/>
      <c r="V4044" s="173"/>
    </row>
    <row r="4045" spans="1:22" ht="33.75" customHeight="1">
      <c r="A4045" s="15"/>
      <c r="B4045" s="7"/>
      <c r="C4045" s="4"/>
      <c r="D4045" s="5"/>
      <c r="E4045" s="176" t="str">
        <f t="shared" si="153"/>
        <v/>
      </c>
      <c r="F4045" s="181"/>
      <c r="G4045" s="181"/>
      <c r="H4045" s="6"/>
      <c r="I4045" s="2"/>
      <c r="J4045" s="3"/>
      <c r="K4045" s="3"/>
      <c r="L4045" s="3"/>
      <c r="M4045" s="13"/>
      <c r="N4045" s="3"/>
      <c r="O4045" s="3"/>
      <c r="P4045" s="166"/>
      <c r="Q4045" s="166"/>
      <c r="R4045" s="173"/>
      <c r="S4045" s="167"/>
      <c r="T4045" s="167"/>
      <c r="U4045" s="167"/>
      <c r="V4045" s="173"/>
    </row>
    <row r="4046" spans="1:22" ht="33.75" customHeight="1">
      <c r="A4046" s="15"/>
      <c r="B4046" s="7"/>
      <c r="C4046" s="4"/>
      <c r="D4046" s="5"/>
      <c r="E4046" s="176" t="str">
        <f t="shared" si="153"/>
        <v/>
      </c>
      <c r="F4046" s="181"/>
      <c r="G4046" s="181"/>
      <c r="H4046" s="6"/>
      <c r="I4046" s="2"/>
      <c r="J4046" s="3"/>
      <c r="K4046" s="3"/>
      <c r="L4046" s="3"/>
      <c r="M4046" s="13"/>
      <c r="N4046" s="3"/>
      <c r="O4046" s="3"/>
      <c r="P4046" s="166"/>
      <c r="Q4046" s="166"/>
      <c r="R4046" s="173"/>
      <c r="S4046" s="167"/>
      <c r="T4046" s="167"/>
      <c r="U4046" s="167"/>
      <c r="V4046" s="173"/>
    </row>
    <row r="4047" spans="1:22" ht="33.75" customHeight="1">
      <c r="A4047" s="15"/>
      <c r="B4047" s="7"/>
      <c r="C4047" s="4"/>
      <c r="D4047" s="5"/>
      <c r="E4047" s="176" t="str">
        <f t="shared" si="153"/>
        <v/>
      </c>
      <c r="F4047" s="181"/>
      <c r="G4047" s="181"/>
      <c r="H4047" s="6"/>
      <c r="I4047" s="2"/>
      <c r="J4047" s="3"/>
      <c r="K4047" s="3"/>
      <c r="L4047" s="3"/>
      <c r="M4047" s="13"/>
      <c r="N4047" s="3"/>
      <c r="O4047" s="3"/>
      <c r="P4047" s="166"/>
      <c r="Q4047" s="166"/>
      <c r="R4047" s="173"/>
      <c r="S4047" s="167"/>
      <c r="T4047" s="167"/>
      <c r="U4047" s="167"/>
      <c r="V4047" s="173"/>
    </row>
    <row r="4048" spans="1:22" ht="33.75" customHeight="1">
      <c r="A4048" s="15"/>
      <c r="B4048" s="7"/>
      <c r="C4048" s="4"/>
      <c r="D4048" s="5"/>
      <c r="E4048" s="176" t="str">
        <f t="shared" si="153"/>
        <v/>
      </c>
      <c r="F4048" s="181"/>
      <c r="G4048" s="181"/>
      <c r="H4048" s="6"/>
      <c r="I4048" s="2"/>
      <c r="J4048" s="3"/>
      <c r="K4048" s="3"/>
      <c r="L4048" s="3"/>
      <c r="M4048" s="13"/>
      <c r="N4048" s="3"/>
      <c r="O4048" s="3"/>
      <c r="P4048" s="166"/>
      <c r="Q4048" s="166"/>
      <c r="R4048" s="173"/>
      <c r="S4048" s="167"/>
      <c r="T4048" s="167"/>
      <c r="U4048" s="167"/>
      <c r="V4048" s="173"/>
    </row>
    <row r="4049" spans="1:22" ht="33.75" customHeight="1">
      <c r="A4049" s="15"/>
      <c r="B4049" s="7"/>
      <c r="C4049" s="4"/>
      <c r="D4049" s="5"/>
      <c r="E4049" s="176" t="str">
        <f t="shared" si="153"/>
        <v/>
      </c>
      <c r="F4049" s="181"/>
      <c r="G4049" s="181"/>
      <c r="H4049" s="6"/>
      <c r="I4049" s="2"/>
      <c r="J4049" s="3"/>
      <c r="K4049" s="3"/>
      <c r="L4049" s="3"/>
      <c r="M4049" s="13"/>
      <c r="N4049" s="3"/>
      <c r="O4049" s="3"/>
      <c r="P4049" s="166"/>
      <c r="Q4049" s="166"/>
      <c r="R4049" s="173"/>
      <c r="S4049" s="167"/>
      <c r="T4049" s="167"/>
      <c r="U4049" s="167"/>
      <c r="V4049" s="173"/>
    </row>
    <row r="4050" spans="1:22" ht="33.75" customHeight="1">
      <c r="A4050" s="15"/>
      <c r="B4050" s="7"/>
      <c r="C4050" s="4"/>
      <c r="D4050" s="5"/>
      <c r="E4050" s="176" t="str">
        <f t="shared" si="153"/>
        <v/>
      </c>
      <c r="F4050" s="181"/>
      <c r="G4050" s="181"/>
      <c r="H4050" s="6"/>
      <c r="I4050" s="2"/>
      <c r="J4050" s="3"/>
      <c r="K4050" s="3"/>
      <c r="L4050" s="3"/>
      <c r="M4050" s="13"/>
      <c r="N4050" s="3"/>
      <c r="O4050" s="3"/>
      <c r="P4050" s="166"/>
      <c r="Q4050" s="166"/>
      <c r="R4050" s="173"/>
      <c r="S4050" s="167"/>
      <c r="T4050" s="167"/>
      <c r="U4050" s="167"/>
      <c r="V4050" s="173"/>
    </row>
    <row r="4051" spans="1:22" ht="33.75" customHeight="1">
      <c r="A4051" s="15"/>
      <c r="B4051" s="7"/>
      <c r="C4051" s="4"/>
      <c r="D4051" s="5"/>
      <c r="E4051" s="176" t="str">
        <f t="shared" si="153"/>
        <v/>
      </c>
      <c r="F4051" s="181"/>
      <c r="G4051" s="181"/>
      <c r="H4051" s="6"/>
      <c r="I4051" s="2"/>
      <c r="J4051" s="3"/>
      <c r="K4051" s="3"/>
      <c r="L4051" s="3"/>
      <c r="M4051" s="13"/>
      <c r="N4051" s="3"/>
      <c r="O4051" s="3"/>
      <c r="P4051" s="166"/>
      <c r="Q4051" s="166"/>
      <c r="R4051" s="173"/>
      <c r="S4051" s="167"/>
      <c r="T4051" s="167"/>
      <c r="U4051" s="167"/>
      <c r="V4051" s="173"/>
    </row>
    <row r="4052" spans="1:22" ht="33.75" customHeight="1">
      <c r="A4052" s="15"/>
      <c r="B4052" s="7"/>
      <c r="C4052" s="4"/>
      <c r="D4052" s="5"/>
      <c r="E4052" s="176" t="str">
        <f t="shared" si="153"/>
        <v/>
      </c>
      <c r="F4052" s="181"/>
      <c r="G4052" s="181"/>
      <c r="H4052" s="6"/>
      <c r="I4052" s="2"/>
      <c r="J4052" s="3"/>
      <c r="K4052" s="3"/>
      <c r="L4052" s="3"/>
      <c r="M4052" s="13"/>
      <c r="N4052" s="3"/>
      <c r="O4052" s="3"/>
      <c r="P4052" s="166"/>
      <c r="Q4052" s="166"/>
      <c r="R4052" s="173"/>
      <c r="S4052" s="167"/>
      <c r="T4052" s="167"/>
      <c r="U4052" s="167"/>
      <c r="V4052" s="173"/>
    </row>
    <row r="4053" spans="1:22" ht="33.75" customHeight="1">
      <c r="A4053" s="15"/>
      <c r="B4053" s="7"/>
      <c r="C4053" s="4"/>
      <c r="D4053" s="5"/>
      <c r="E4053" s="176" t="str">
        <f t="shared" si="153"/>
        <v/>
      </c>
      <c r="F4053" s="181"/>
      <c r="G4053" s="181"/>
      <c r="H4053" s="6"/>
      <c r="I4053" s="2"/>
      <c r="J4053" s="3"/>
      <c r="K4053" s="3"/>
      <c r="L4053" s="3"/>
      <c r="M4053" s="13"/>
      <c r="N4053" s="3"/>
      <c r="O4053" s="3"/>
      <c r="P4053" s="166"/>
      <c r="Q4053" s="166"/>
      <c r="R4053" s="173"/>
      <c r="S4053" s="167"/>
      <c r="T4053" s="167"/>
      <c r="U4053" s="167"/>
      <c r="V4053" s="173"/>
    </row>
    <row r="4054" spans="1:22" ht="33.75" customHeight="1">
      <c r="A4054" s="15"/>
      <c r="B4054" s="7"/>
      <c r="C4054" s="4"/>
      <c r="D4054" s="5"/>
      <c r="E4054" s="176" t="str">
        <f t="shared" si="153"/>
        <v/>
      </c>
      <c r="F4054" s="181"/>
      <c r="G4054" s="181"/>
      <c r="H4054" s="6"/>
      <c r="I4054" s="2"/>
      <c r="J4054" s="3"/>
      <c r="K4054" s="3"/>
      <c r="L4054" s="3"/>
      <c r="M4054" s="13"/>
      <c r="N4054" s="3"/>
      <c r="O4054" s="3"/>
      <c r="P4054" s="166"/>
      <c r="Q4054" s="166"/>
      <c r="R4054" s="173"/>
      <c r="S4054" s="167"/>
      <c r="T4054" s="167"/>
      <c r="U4054" s="167"/>
      <c r="V4054" s="173"/>
    </row>
    <row r="4055" spans="1:22" ht="33.75" customHeight="1">
      <c r="A4055" s="15"/>
      <c r="B4055" s="7"/>
      <c r="C4055" s="4"/>
      <c r="D4055" s="5"/>
      <c r="E4055" s="176" t="str">
        <f t="shared" si="153"/>
        <v/>
      </c>
      <c r="F4055" s="181"/>
      <c r="G4055" s="181"/>
      <c r="H4055" s="6"/>
      <c r="I4055" s="2"/>
      <c r="J4055" s="3"/>
      <c r="K4055" s="3"/>
      <c r="L4055" s="3"/>
      <c r="M4055" s="13"/>
      <c r="N4055" s="3"/>
      <c r="O4055" s="3"/>
      <c r="P4055" s="166"/>
      <c r="Q4055" s="166"/>
      <c r="R4055" s="173"/>
      <c r="S4055" s="167"/>
      <c r="T4055" s="167"/>
      <c r="U4055" s="167"/>
      <c r="V4055" s="173"/>
    </row>
    <row r="4056" spans="1:22" ht="33.75" customHeight="1">
      <c r="A4056" s="15"/>
      <c r="B4056" s="7"/>
      <c r="C4056" s="4"/>
      <c r="D4056" s="5"/>
      <c r="E4056" s="176" t="str">
        <f t="shared" si="153"/>
        <v/>
      </c>
      <c r="F4056" s="181"/>
      <c r="G4056" s="181"/>
      <c r="H4056" s="6"/>
      <c r="I4056" s="2"/>
      <c r="J4056" s="3"/>
      <c r="K4056" s="3"/>
      <c r="L4056" s="3"/>
      <c r="M4056" s="13"/>
      <c r="N4056" s="3"/>
      <c r="O4056" s="3"/>
      <c r="P4056" s="166"/>
      <c r="Q4056" s="166"/>
      <c r="R4056" s="173"/>
      <c r="S4056" s="167"/>
      <c r="T4056" s="167"/>
      <c r="U4056" s="167"/>
      <c r="V4056" s="173"/>
    </row>
    <row r="4057" spans="1:22" ht="33.75" customHeight="1">
      <c r="A4057" s="15"/>
      <c r="B4057" s="7"/>
      <c r="C4057" s="4"/>
      <c r="D4057" s="5"/>
      <c r="E4057" s="176" t="str">
        <f t="shared" si="153"/>
        <v/>
      </c>
      <c r="F4057" s="181"/>
      <c r="G4057" s="181"/>
      <c r="H4057" s="6"/>
      <c r="I4057" s="2"/>
      <c r="J4057" s="3"/>
      <c r="K4057" s="3"/>
      <c r="L4057" s="3"/>
      <c r="M4057" s="13"/>
      <c r="N4057" s="3"/>
      <c r="O4057" s="3"/>
      <c r="P4057" s="166"/>
      <c r="Q4057" s="166"/>
      <c r="R4057" s="173"/>
      <c r="S4057" s="167"/>
      <c r="T4057" s="167"/>
      <c r="U4057" s="167"/>
      <c r="V4057" s="173"/>
    </row>
    <row r="4058" spans="1:22" ht="33.75" customHeight="1">
      <c r="A4058" s="15"/>
      <c r="B4058" s="7"/>
      <c r="C4058" s="4"/>
      <c r="D4058" s="5"/>
      <c r="E4058" s="176" t="str">
        <f t="shared" si="153"/>
        <v/>
      </c>
      <c r="F4058" s="181"/>
      <c r="G4058" s="181"/>
      <c r="H4058" s="6"/>
      <c r="I4058" s="2"/>
      <c r="J4058" s="3"/>
      <c r="K4058" s="3"/>
      <c r="L4058" s="3"/>
      <c r="M4058" s="13"/>
      <c r="N4058" s="3"/>
      <c r="O4058" s="3"/>
      <c r="P4058" s="166"/>
      <c r="Q4058" s="166"/>
      <c r="R4058" s="173"/>
      <c r="S4058" s="167"/>
      <c r="T4058" s="167"/>
      <c r="U4058" s="167"/>
      <c r="V4058" s="173"/>
    </row>
    <row r="4059" spans="1:22" ht="33.75" customHeight="1">
      <c r="A4059" s="15"/>
      <c r="B4059" s="7"/>
      <c r="C4059" s="4"/>
      <c r="D4059" s="5"/>
      <c r="E4059" s="176" t="str">
        <f t="shared" si="153"/>
        <v/>
      </c>
      <c r="F4059" s="181"/>
      <c r="G4059" s="181"/>
      <c r="H4059" s="6"/>
      <c r="I4059" s="2"/>
      <c r="J4059" s="3"/>
      <c r="K4059" s="3"/>
      <c r="L4059" s="3"/>
      <c r="M4059" s="13"/>
      <c r="N4059" s="3"/>
      <c r="O4059" s="3"/>
      <c r="P4059" s="166"/>
      <c r="Q4059" s="166"/>
      <c r="R4059" s="173"/>
      <c r="S4059" s="167"/>
      <c r="T4059" s="167"/>
      <c r="U4059" s="167"/>
      <c r="V4059" s="173"/>
    </row>
    <row r="4060" spans="1:22" ht="33.75" customHeight="1">
      <c r="A4060" s="15"/>
      <c r="B4060" s="7"/>
      <c r="C4060" s="4"/>
      <c r="D4060" s="5"/>
      <c r="E4060" s="176" t="str">
        <f t="shared" si="153"/>
        <v/>
      </c>
      <c r="F4060" s="181"/>
      <c r="G4060" s="181"/>
      <c r="H4060" s="6"/>
      <c r="I4060" s="2"/>
      <c r="J4060" s="3"/>
      <c r="K4060" s="3"/>
      <c r="L4060" s="3"/>
      <c r="M4060" s="13"/>
      <c r="N4060" s="3"/>
      <c r="O4060" s="3"/>
      <c r="P4060" s="166"/>
      <c r="Q4060" s="166"/>
      <c r="R4060" s="173"/>
      <c r="S4060" s="167"/>
      <c r="T4060" s="167"/>
      <c r="U4060" s="167"/>
      <c r="V4060" s="173"/>
    </row>
    <row r="4061" spans="1:22" ht="33.75" customHeight="1">
      <c r="A4061" s="15"/>
      <c r="B4061" s="7"/>
      <c r="C4061" s="4"/>
      <c r="D4061" s="5"/>
      <c r="E4061" s="176" t="str">
        <f t="shared" si="153"/>
        <v/>
      </c>
      <c r="F4061" s="181"/>
      <c r="G4061" s="181"/>
      <c r="H4061" s="6"/>
      <c r="I4061" s="2"/>
      <c r="J4061" s="3"/>
      <c r="K4061" s="3"/>
      <c r="L4061" s="3"/>
      <c r="M4061" s="13"/>
      <c r="N4061" s="3"/>
      <c r="O4061" s="3"/>
      <c r="P4061" s="166"/>
      <c r="Q4061" s="166"/>
      <c r="R4061" s="173"/>
      <c r="S4061" s="167"/>
      <c r="T4061" s="167"/>
      <c r="U4061" s="167"/>
      <c r="V4061" s="173"/>
    </row>
    <row r="4062" spans="1:22" ht="33.75" customHeight="1">
      <c r="A4062" s="15"/>
      <c r="B4062" s="7"/>
      <c r="C4062" s="4"/>
      <c r="D4062" s="5"/>
      <c r="E4062" s="176" t="str">
        <f t="shared" si="153"/>
        <v/>
      </c>
      <c r="F4062" s="181"/>
      <c r="G4062" s="181"/>
      <c r="H4062" s="6"/>
      <c r="I4062" s="2"/>
      <c r="J4062" s="3"/>
      <c r="K4062" s="3"/>
      <c r="L4062" s="3"/>
      <c r="M4062" s="13"/>
      <c r="N4062" s="3"/>
      <c r="O4062" s="3"/>
      <c r="P4062" s="166"/>
      <c r="Q4062" s="166"/>
      <c r="R4062" s="173"/>
      <c r="S4062" s="167"/>
      <c r="T4062" s="167"/>
      <c r="U4062" s="167"/>
      <c r="V4062" s="173"/>
    </row>
    <row r="4063" spans="1:22" ht="33.75" customHeight="1">
      <c r="A4063" s="15"/>
      <c r="B4063" s="7"/>
      <c r="C4063" s="4"/>
      <c r="D4063" s="5"/>
      <c r="E4063" s="176" t="str">
        <f t="shared" si="153"/>
        <v/>
      </c>
      <c r="F4063" s="181"/>
      <c r="G4063" s="181"/>
      <c r="H4063" s="6"/>
      <c r="I4063" s="2"/>
      <c r="J4063" s="3"/>
      <c r="K4063" s="3"/>
      <c r="L4063" s="3"/>
      <c r="M4063" s="13"/>
      <c r="N4063" s="3"/>
      <c r="O4063" s="3"/>
      <c r="P4063" s="166"/>
      <c r="Q4063" s="166"/>
      <c r="R4063" s="173"/>
      <c r="S4063" s="167"/>
      <c r="T4063" s="167"/>
      <c r="U4063" s="167"/>
      <c r="V4063" s="173"/>
    </row>
    <row r="4064" spans="1:22" ht="33.75" customHeight="1">
      <c r="A4064" s="15"/>
      <c r="B4064" s="7"/>
      <c r="C4064" s="4"/>
      <c r="D4064" s="5"/>
      <c r="E4064" s="176" t="str">
        <f t="shared" si="153"/>
        <v/>
      </c>
      <c r="F4064" s="181"/>
      <c r="G4064" s="181"/>
      <c r="H4064" s="6"/>
      <c r="I4064" s="2"/>
      <c r="J4064" s="3"/>
      <c r="K4064" s="3"/>
      <c r="L4064" s="3"/>
      <c r="M4064" s="13"/>
      <c r="N4064" s="3"/>
      <c r="O4064" s="3"/>
      <c r="P4064" s="166"/>
      <c r="Q4064" s="166"/>
      <c r="R4064" s="173"/>
      <c r="S4064" s="167"/>
      <c r="T4064" s="167"/>
      <c r="U4064" s="167"/>
      <c r="V4064" s="173"/>
    </row>
    <row r="4065" spans="1:22" ht="33.75" customHeight="1">
      <c r="A4065" s="15"/>
      <c r="B4065" s="7"/>
      <c r="C4065" s="4"/>
      <c r="D4065" s="5"/>
      <c r="E4065" s="176" t="str">
        <f t="shared" si="153"/>
        <v/>
      </c>
      <c r="F4065" s="181"/>
      <c r="G4065" s="181"/>
      <c r="H4065" s="6"/>
      <c r="I4065" s="2"/>
      <c r="J4065" s="3"/>
      <c r="K4065" s="3"/>
      <c r="L4065" s="3"/>
      <c r="M4065" s="13"/>
      <c r="N4065" s="3"/>
      <c r="O4065" s="3"/>
      <c r="P4065" s="166"/>
      <c r="Q4065" s="166"/>
      <c r="R4065" s="173"/>
      <c r="S4065" s="167"/>
      <c r="T4065" s="167"/>
      <c r="U4065" s="167"/>
      <c r="V4065" s="173"/>
    </row>
    <row r="4066" spans="1:22" ht="33.75" customHeight="1">
      <c r="A4066" s="15"/>
      <c r="B4066" s="7"/>
      <c r="C4066" s="4"/>
      <c r="D4066" s="5"/>
      <c r="E4066" s="176" t="str">
        <f t="shared" si="153"/>
        <v/>
      </c>
      <c r="F4066" s="181"/>
      <c r="G4066" s="181"/>
      <c r="H4066" s="6"/>
      <c r="I4066" s="2"/>
      <c r="J4066" s="3"/>
      <c r="K4066" s="3"/>
      <c r="L4066" s="3"/>
      <c r="M4066" s="13"/>
      <c r="N4066" s="3"/>
      <c r="O4066" s="3"/>
      <c r="P4066" s="166"/>
      <c r="Q4066" s="166"/>
      <c r="R4066" s="173"/>
      <c r="S4066" s="167"/>
      <c r="T4066" s="167"/>
      <c r="U4066" s="167"/>
      <c r="V4066" s="173"/>
    </row>
    <row r="4067" spans="1:22" ht="33.75" customHeight="1">
      <c r="A4067" s="15"/>
      <c r="B4067" s="7"/>
      <c r="C4067" s="4"/>
      <c r="D4067" s="5"/>
      <c r="E4067" s="176" t="str">
        <f t="shared" si="153"/>
        <v/>
      </c>
      <c r="F4067" s="181"/>
      <c r="G4067" s="181"/>
      <c r="H4067" s="6"/>
      <c r="I4067" s="2"/>
      <c r="J4067" s="3"/>
      <c r="K4067" s="3"/>
      <c r="L4067" s="3"/>
      <c r="M4067" s="13"/>
      <c r="N4067" s="3"/>
      <c r="O4067" s="3"/>
      <c r="P4067" s="166"/>
      <c r="Q4067" s="166"/>
      <c r="R4067" s="173"/>
      <c r="S4067" s="167"/>
      <c r="T4067" s="167"/>
      <c r="U4067" s="167"/>
      <c r="V4067" s="173"/>
    </row>
    <row r="4068" spans="1:22" ht="33.75" customHeight="1">
      <c r="A4068" s="15"/>
      <c r="B4068" s="7"/>
      <c r="C4068" s="4"/>
      <c r="D4068" s="5"/>
      <c r="E4068" s="176" t="str">
        <f t="shared" si="153"/>
        <v/>
      </c>
      <c r="F4068" s="181"/>
      <c r="G4068" s="181"/>
      <c r="H4068" s="6"/>
      <c r="I4068" s="2"/>
      <c r="J4068" s="3"/>
      <c r="K4068" s="3"/>
      <c r="L4068" s="3"/>
      <c r="M4068" s="13"/>
      <c r="N4068" s="3"/>
      <c r="O4068" s="3"/>
      <c r="P4068" s="166"/>
      <c r="Q4068" s="166"/>
      <c r="R4068" s="173"/>
      <c r="S4068" s="167"/>
      <c r="T4068" s="167"/>
      <c r="U4068" s="167"/>
      <c r="V4068" s="173"/>
    </row>
    <row r="4069" spans="1:22" ht="33.75" customHeight="1">
      <c r="A4069" s="15"/>
      <c r="B4069" s="7"/>
      <c r="C4069" s="4"/>
      <c r="D4069" s="5"/>
      <c r="E4069" s="176" t="str">
        <f t="shared" si="153"/>
        <v/>
      </c>
      <c r="F4069" s="181"/>
      <c r="G4069" s="181"/>
      <c r="H4069" s="6"/>
      <c r="I4069" s="2"/>
      <c r="J4069" s="3"/>
      <c r="K4069" s="3"/>
      <c r="L4069" s="3"/>
      <c r="M4069" s="13"/>
      <c r="N4069" s="3"/>
      <c r="O4069" s="3"/>
      <c r="P4069" s="166"/>
      <c r="Q4069" s="166"/>
      <c r="R4069" s="173"/>
      <c r="S4069" s="167"/>
      <c r="T4069" s="167"/>
      <c r="U4069" s="167"/>
      <c r="V4069" s="173"/>
    </row>
    <row r="4070" spans="1:22" ht="33.75" customHeight="1">
      <c r="A4070" s="15"/>
      <c r="B4070" s="7"/>
      <c r="C4070" s="4"/>
      <c r="D4070" s="5"/>
      <c r="E4070" s="176" t="str">
        <f t="shared" si="153"/>
        <v/>
      </c>
      <c r="F4070" s="181"/>
      <c r="G4070" s="181"/>
      <c r="H4070" s="6"/>
      <c r="I4070" s="2"/>
      <c r="J4070" s="3"/>
      <c r="K4070" s="3"/>
      <c r="L4070" s="3"/>
      <c r="M4070" s="13"/>
      <c r="N4070" s="3"/>
      <c r="O4070" s="3"/>
      <c r="P4070" s="166"/>
      <c r="Q4070" s="166"/>
      <c r="R4070" s="173"/>
      <c r="S4070" s="167"/>
      <c r="T4070" s="167"/>
      <c r="U4070" s="167"/>
      <c r="V4070" s="173"/>
    </row>
    <row r="4071" spans="1:22" ht="33.75" customHeight="1">
      <c r="A4071" s="15"/>
      <c r="B4071" s="7"/>
      <c r="C4071" s="4"/>
      <c r="D4071" s="5"/>
      <c r="E4071" s="176" t="str">
        <f t="shared" si="153"/>
        <v/>
      </c>
      <c r="F4071" s="181"/>
      <c r="G4071" s="181"/>
      <c r="H4071" s="6"/>
      <c r="I4071" s="2"/>
      <c r="J4071" s="3"/>
      <c r="K4071" s="3"/>
      <c r="L4071" s="3"/>
      <c r="M4071" s="13"/>
      <c r="N4071" s="3"/>
      <c r="O4071" s="3"/>
      <c r="P4071" s="166"/>
      <c r="Q4071" s="166"/>
      <c r="R4071" s="173"/>
      <c r="S4071" s="167"/>
      <c r="T4071" s="167"/>
      <c r="U4071" s="167"/>
      <c r="V4071" s="173"/>
    </row>
    <row r="4072" spans="1:22" ht="33.75" customHeight="1">
      <c r="A4072" s="15"/>
      <c r="B4072" s="7"/>
      <c r="C4072" s="4"/>
      <c r="D4072" s="5"/>
      <c r="E4072" s="176" t="str">
        <f t="shared" si="153"/>
        <v/>
      </c>
      <c r="F4072" s="181"/>
      <c r="G4072" s="181"/>
      <c r="H4072" s="6"/>
      <c r="I4072" s="2"/>
      <c r="J4072" s="3"/>
      <c r="K4072" s="3"/>
      <c r="L4072" s="3"/>
      <c r="M4072" s="13"/>
      <c r="N4072" s="3"/>
      <c r="O4072" s="3"/>
      <c r="P4072" s="166"/>
      <c r="Q4072" s="166"/>
      <c r="R4072" s="173"/>
      <c r="S4072" s="167"/>
      <c r="T4072" s="167"/>
      <c r="U4072" s="167"/>
      <c r="V4072" s="173"/>
    </row>
    <row r="4073" spans="1:22" ht="33.75" customHeight="1">
      <c r="A4073" s="15"/>
      <c r="B4073" s="7"/>
      <c r="C4073" s="4"/>
      <c r="D4073" s="5"/>
      <c r="E4073" s="176" t="str">
        <f t="shared" si="153"/>
        <v/>
      </c>
      <c r="F4073" s="181"/>
      <c r="G4073" s="181"/>
      <c r="H4073" s="6"/>
      <c r="I4073" s="2"/>
      <c r="J4073" s="3"/>
      <c r="K4073" s="3"/>
      <c r="L4073" s="3"/>
      <c r="M4073" s="13"/>
      <c r="N4073" s="3"/>
      <c r="O4073" s="3"/>
      <c r="P4073" s="166"/>
      <c r="Q4073" s="166"/>
      <c r="R4073" s="173"/>
      <c r="S4073" s="167"/>
      <c r="T4073" s="167"/>
      <c r="U4073" s="167"/>
      <c r="V4073" s="173"/>
    </row>
    <row r="4074" spans="1:22" ht="33.75" customHeight="1">
      <c r="A4074" s="15"/>
      <c r="B4074" s="7"/>
      <c r="C4074" s="4"/>
      <c r="D4074" s="5"/>
      <c r="E4074" s="176" t="str">
        <f t="shared" si="153"/>
        <v/>
      </c>
      <c r="F4074" s="181"/>
      <c r="G4074" s="181"/>
      <c r="H4074" s="6"/>
      <c r="I4074" s="2"/>
      <c r="J4074" s="3"/>
      <c r="K4074" s="3"/>
      <c r="L4074" s="3"/>
      <c r="M4074" s="13"/>
      <c r="N4074" s="3"/>
      <c r="O4074" s="3"/>
      <c r="P4074" s="166"/>
      <c r="Q4074" s="166"/>
      <c r="R4074" s="173"/>
      <c r="S4074" s="167"/>
      <c r="T4074" s="167"/>
      <c r="U4074" s="167"/>
      <c r="V4074" s="173"/>
    </row>
    <row r="4075" spans="1:22" ht="33.75" customHeight="1">
      <c r="A4075" s="15"/>
      <c r="B4075" s="7"/>
      <c r="C4075" s="4"/>
      <c r="D4075" s="5"/>
      <c r="E4075" s="176" t="str">
        <f t="shared" si="153"/>
        <v/>
      </c>
      <c r="F4075" s="181"/>
      <c r="G4075" s="181"/>
      <c r="H4075" s="6"/>
      <c r="I4075" s="2"/>
      <c r="J4075" s="3"/>
      <c r="K4075" s="3"/>
      <c r="L4075" s="3"/>
      <c r="M4075" s="13"/>
      <c r="N4075" s="3"/>
      <c r="O4075" s="3"/>
      <c r="P4075" s="166"/>
      <c r="Q4075" s="166"/>
      <c r="R4075" s="173"/>
      <c r="S4075" s="167"/>
      <c r="T4075" s="167"/>
      <c r="U4075" s="167"/>
      <c r="V4075" s="173"/>
    </row>
    <row r="4076" spans="1:22" ht="33.75" customHeight="1">
      <c r="A4076" s="15"/>
      <c r="B4076" s="7"/>
      <c r="C4076" s="4"/>
      <c r="D4076" s="5"/>
      <c r="E4076" s="176" t="str">
        <f t="shared" si="153"/>
        <v/>
      </c>
      <c r="F4076" s="181"/>
      <c r="G4076" s="181"/>
      <c r="H4076" s="6"/>
      <c r="I4076" s="2"/>
      <c r="J4076" s="3"/>
      <c r="K4076" s="3"/>
      <c r="L4076" s="3"/>
      <c r="M4076" s="13"/>
      <c r="N4076" s="3"/>
      <c r="O4076" s="3"/>
      <c r="P4076" s="166"/>
      <c r="Q4076" s="166"/>
      <c r="R4076" s="173"/>
      <c r="S4076" s="167"/>
      <c r="T4076" s="167"/>
      <c r="U4076" s="167"/>
      <c r="V4076" s="173"/>
    </row>
    <row r="4077" spans="1:22" ht="33.75" customHeight="1">
      <c r="A4077" s="15"/>
      <c r="B4077" s="7"/>
      <c r="C4077" s="4"/>
      <c r="D4077" s="5"/>
      <c r="E4077" s="176" t="str">
        <f t="shared" si="153"/>
        <v/>
      </c>
      <c r="F4077" s="181"/>
      <c r="G4077" s="181"/>
      <c r="H4077" s="6"/>
      <c r="I4077" s="2"/>
      <c r="J4077" s="3"/>
      <c r="K4077" s="3"/>
      <c r="L4077" s="3"/>
      <c r="M4077" s="13"/>
      <c r="N4077" s="3"/>
      <c r="O4077" s="3"/>
      <c r="P4077" s="166"/>
      <c r="Q4077" s="166"/>
      <c r="R4077" s="173"/>
      <c r="S4077" s="167"/>
      <c r="T4077" s="167"/>
      <c r="U4077" s="167"/>
      <c r="V4077" s="173"/>
    </row>
    <row r="4078" spans="1:22" ht="33.75" customHeight="1">
      <c r="A4078" s="15"/>
      <c r="B4078" s="7"/>
      <c r="C4078" s="4"/>
      <c r="D4078" s="5"/>
      <c r="E4078" s="176" t="str">
        <f t="shared" si="153"/>
        <v/>
      </c>
      <c r="F4078" s="181"/>
      <c r="G4078" s="181"/>
      <c r="H4078" s="6"/>
      <c r="I4078" s="2"/>
      <c r="J4078" s="3"/>
      <c r="K4078" s="3"/>
      <c r="L4078" s="3"/>
      <c r="M4078" s="13"/>
      <c r="N4078" s="3"/>
      <c r="O4078" s="3"/>
      <c r="P4078" s="166"/>
      <c r="Q4078" s="166"/>
      <c r="R4078" s="173"/>
      <c r="S4078" s="167"/>
      <c r="T4078" s="167"/>
      <c r="U4078" s="167"/>
      <c r="V4078" s="173"/>
    </row>
    <row r="4079" spans="1:22" ht="33.75" customHeight="1">
      <c r="A4079" s="15"/>
      <c r="B4079" s="7"/>
      <c r="C4079" s="4"/>
      <c r="D4079" s="5"/>
      <c r="E4079" s="176" t="str">
        <f t="shared" si="153"/>
        <v/>
      </c>
      <c r="F4079" s="181"/>
      <c r="G4079" s="181"/>
      <c r="H4079" s="6"/>
      <c r="I4079" s="2"/>
      <c r="J4079" s="3"/>
      <c r="K4079" s="3"/>
      <c r="L4079" s="3"/>
      <c r="M4079" s="13"/>
      <c r="N4079" s="3"/>
      <c r="O4079" s="3"/>
      <c r="P4079" s="166"/>
      <c r="Q4079" s="166"/>
      <c r="R4079" s="173"/>
      <c r="S4079" s="167"/>
      <c r="T4079" s="167"/>
      <c r="U4079" s="167"/>
      <c r="V4079" s="173"/>
    </row>
    <row r="4080" spans="1:22" ht="33.75" customHeight="1">
      <c r="A4080" s="15"/>
      <c r="B4080" s="7"/>
      <c r="C4080" s="4"/>
      <c r="D4080" s="5"/>
      <c r="E4080" s="176" t="str">
        <f t="shared" si="153"/>
        <v/>
      </c>
      <c r="F4080" s="181"/>
      <c r="G4080" s="181"/>
      <c r="H4080" s="6"/>
      <c r="I4080" s="2"/>
      <c r="J4080" s="3"/>
      <c r="K4080" s="3"/>
      <c r="L4080" s="3"/>
      <c r="M4080" s="13"/>
      <c r="N4080" s="3"/>
      <c r="O4080" s="3"/>
      <c r="P4080" s="166"/>
      <c r="Q4080" s="166"/>
      <c r="R4080" s="173"/>
      <c r="S4080" s="167"/>
      <c r="T4080" s="167"/>
      <c r="U4080" s="167"/>
      <c r="V4080" s="173"/>
    </row>
    <row r="4081" spans="1:22" ht="33.75" customHeight="1">
      <c r="A4081" s="15"/>
      <c r="B4081" s="7"/>
      <c r="C4081" s="4"/>
      <c r="D4081" s="5"/>
      <c r="E4081" s="176" t="str">
        <f t="shared" si="153"/>
        <v/>
      </c>
      <c r="F4081" s="181"/>
      <c r="G4081" s="181"/>
      <c r="H4081" s="6"/>
      <c r="I4081" s="2"/>
      <c r="J4081" s="3"/>
      <c r="K4081" s="3"/>
      <c r="L4081" s="3"/>
      <c r="M4081" s="13"/>
      <c r="N4081" s="3"/>
      <c r="O4081" s="3"/>
      <c r="P4081" s="166"/>
      <c r="Q4081" s="166"/>
      <c r="R4081" s="173"/>
      <c r="S4081" s="167"/>
      <c r="T4081" s="167"/>
      <c r="U4081" s="167"/>
      <c r="V4081" s="173"/>
    </row>
    <row r="4082" spans="1:22" ht="33.75" customHeight="1">
      <c r="A4082" s="15"/>
      <c r="B4082" s="7"/>
      <c r="C4082" s="4"/>
      <c r="D4082" s="5"/>
      <c r="E4082" s="176" t="str">
        <f t="shared" si="153"/>
        <v/>
      </c>
      <c r="F4082" s="181"/>
      <c r="G4082" s="181"/>
      <c r="H4082" s="6"/>
      <c r="I4082" s="2"/>
      <c r="J4082" s="3"/>
      <c r="K4082" s="3"/>
      <c r="L4082" s="3"/>
      <c r="M4082" s="13"/>
      <c r="N4082" s="3"/>
      <c r="O4082" s="3"/>
      <c r="P4082" s="166"/>
      <c r="Q4082" s="166"/>
      <c r="R4082" s="173"/>
      <c r="S4082" s="167"/>
      <c r="T4082" s="167"/>
      <c r="U4082" s="167"/>
      <c r="V4082" s="173"/>
    </row>
    <row r="4083" spans="1:22" ht="33.75" customHeight="1">
      <c r="A4083" s="15"/>
      <c r="B4083" s="7"/>
      <c r="C4083" s="4"/>
      <c r="D4083" s="5"/>
      <c r="E4083" s="176" t="str">
        <f t="shared" si="153"/>
        <v/>
      </c>
      <c r="F4083" s="181"/>
      <c r="G4083" s="181"/>
      <c r="H4083" s="6"/>
      <c r="I4083" s="2"/>
      <c r="J4083" s="3"/>
      <c r="K4083" s="3"/>
      <c r="L4083" s="3"/>
      <c r="M4083" s="13"/>
      <c r="N4083" s="3"/>
      <c r="O4083" s="3"/>
      <c r="P4083" s="166"/>
      <c r="Q4083" s="166"/>
      <c r="R4083" s="173"/>
      <c r="S4083" s="167"/>
      <c r="T4083" s="167"/>
      <c r="U4083" s="167"/>
      <c r="V4083" s="173"/>
    </row>
    <row r="4084" spans="1:22" ht="33.75" customHeight="1">
      <c r="A4084" s="15"/>
      <c r="B4084" s="7"/>
      <c r="C4084" s="4"/>
      <c r="D4084" s="5"/>
      <c r="E4084" s="176" t="str">
        <f t="shared" si="153"/>
        <v/>
      </c>
      <c r="F4084" s="181"/>
      <c r="G4084" s="181"/>
      <c r="H4084" s="6"/>
      <c r="I4084" s="2"/>
      <c r="J4084" s="3"/>
      <c r="K4084" s="3"/>
      <c r="L4084" s="3"/>
      <c r="M4084" s="13"/>
      <c r="N4084" s="3"/>
      <c r="O4084" s="3"/>
      <c r="P4084" s="166"/>
      <c r="Q4084" s="166"/>
      <c r="R4084" s="173"/>
      <c r="S4084" s="167"/>
      <c r="T4084" s="167"/>
      <c r="U4084" s="167"/>
      <c r="V4084" s="173"/>
    </row>
    <row r="4085" spans="1:22" ht="33.75" customHeight="1">
      <c r="A4085" s="15"/>
      <c r="B4085" s="7"/>
      <c r="C4085" s="4"/>
      <c r="D4085" s="5"/>
      <c r="E4085" s="176" t="str">
        <f t="shared" si="153"/>
        <v/>
      </c>
      <c r="F4085" s="181"/>
      <c r="G4085" s="181"/>
      <c r="H4085" s="6"/>
      <c r="I4085" s="2"/>
      <c r="J4085" s="3"/>
      <c r="K4085" s="3"/>
      <c r="L4085" s="3"/>
      <c r="M4085" s="13"/>
      <c r="N4085" s="3"/>
      <c r="O4085" s="3"/>
      <c r="P4085" s="166"/>
      <c r="Q4085" s="166"/>
      <c r="R4085" s="173"/>
      <c r="S4085" s="167"/>
      <c r="T4085" s="167"/>
      <c r="U4085" s="167"/>
      <c r="V4085" s="173"/>
    </row>
    <row r="4086" spans="1:22" ht="33.75" customHeight="1">
      <c r="A4086" s="15"/>
      <c r="B4086" s="7"/>
      <c r="C4086" s="4"/>
      <c r="D4086" s="5"/>
      <c r="E4086" s="176" t="str">
        <f t="shared" si="153"/>
        <v/>
      </c>
      <c r="F4086" s="181"/>
      <c r="G4086" s="181"/>
      <c r="H4086" s="6"/>
      <c r="I4086" s="2"/>
      <c r="J4086" s="3"/>
      <c r="K4086" s="3"/>
      <c r="L4086" s="3"/>
      <c r="M4086" s="13"/>
      <c r="N4086" s="3"/>
      <c r="O4086" s="3"/>
      <c r="P4086" s="166"/>
      <c r="Q4086" s="166"/>
      <c r="R4086" s="173"/>
      <c r="S4086" s="167"/>
      <c r="T4086" s="167"/>
      <c r="U4086" s="167"/>
      <c r="V4086" s="173"/>
    </row>
    <row r="4087" spans="1:22" ht="33.75" customHeight="1">
      <c r="A4087" s="15"/>
      <c r="B4087" s="7"/>
      <c r="C4087" s="4"/>
      <c r="D4087" s="5"/>
      <c r="E4087" s="176" t="str">
        <f t="shared" si="153"/>
        <v/>
      </c>
      <c r="F4087" s="181"/>
      <c r="G4087" s="181"/>
      <c r="H4087" s="6"/>
      <c r="I4087" s="2"/>
      <c r="J4087" s="3"/>
      <c r="K4087" s="3"/>
      <c r="L4087" s="3"/>
      <c r="M4087" s="13"/>
      <c r="N4087" s="3"/>
      <c r="O4087" s="3"/>
      <c r="P4087" s="166"/>
      <c r="Q4087" s="166"/>
      <c r="R4087" s="173"/>
      <c r="S4087" s="167"/>
      <c r="T4087" s="167"/>
      <c r="U4087" s="167"/>
      <c r="V4087" s="173"/>
    </row>
    <row r="4088" spans="1:22" ht="33.75" customHeight="1">
      <c r="A4088" s="15"/>
      <c r="B4088" s="7"/>
      <c r="C4088" s="4"/>
      <c r="D4088" s="5"/>
      <c r="E4088" s="176" t="str">
        <f t="shared" si="153"/>
        <v/>
      </c>
      <c r="F4088" s="181"/>
      <c r="G4088" s="181"/>
      <c r="H4088" s="6"/>
      <c r="I4088" s="2"/>
      <c r="J4088" s="3"/>
      <c r="K4088" s="3"/>
      <c r="L4088" s="3"/>
      <c r="M4088" s="13"/>
      <c r="N4088" s="3"/>
      <c r="O4088" s="3"/>
      <c r="P4088" s="166"/>
      <c r="Q4088" s="166"/>
      <c r="R4088" s="173"/>
      <c r="S4088" s="167"/>
      <c r="T4088" s="167"/>
      <c r="U4088" s="167"/>
      <c r="V4088" s="173"/>
    </row>
    <row r="4089" spans="1:22" ht="33.75" customHeight="1">
      <c r="A4089" s="15"/>
      <c r="B4089" s="7"/>
      <c r="C4089" s="4"/>
      <c r="D4089" s="5"/>
      <c r="E4089" s="176" t="str">
        <f t="shared" si="153"/>
        <v/>
      </c>
      <c r="F4089" s="181"/>
      <c r="G4089" s="181"/>
      <c r="H4089" s="6"/>
      <c r="I4089" s="2"/>
      <c r="J4089" s="3"/>
      <c r="K4089" s="3"/>
      <c r="L4089" s="3"/>
      <c r="M4089" s="13"/>
      <c r="N4089" s="3"/>
      <c r="O4089" s="3"/>
      <c r="P4089" s="166"/>
      <c r="Q4089" s="166"/>
      <c r="R4089" s="173"/>
      <c r="S4089" s="167"/>
      <c r="T4089" s="167"/>
      <c r="U4089" s="167"/>
      <c r="V4089" s="173"/>
    </row>
    <row r="4090" spans="1:22" ht="33.75" customHeight="1">
      <c r="A4090" s="15"/>
      <c r="B4090" s="7"/>
      <c r="C4090" s="4"/>
      <c r="D4090" s="5"/>
      <c r="E4090" s="176" t="str">
        <f t="shared" ref="E4090:E4153" si="154">TRIM(B4090)</f>
        <v/>
      </c>
      <c r="F4090" s="181"/>
      <c r="G4090" s="181"/>
      <c r="H4090" s="6"/>
      <c r="I4090" s="2"/>
      <c r="J4090" s="3"/>
      <c r="K4090" s="3"/>
      <c r="L4090" s="3"/>
      <c r="M4090" s="13"/>
      <c r="N4090" s="3"/>
      <c r="O4090" s="3"/>
      <c r="P4090" s="166"/>
      <c r="Q4090" s="166"/>
      <c r="R4090" s="173"/>
      <c r="S4090" s="167"/>
      <c r="T4090" s="167"/>
      <c r="U4090" s="167"/>
      <c r="V4090" s="173"/>
    </row>
    <row r="4091" spans="1:22" ht="33.75" customHeight="1">
      <c r="A4091" s="15"/>
      <c r="B4091" s="7"/>
      <c r="C4091" s="4"/>
      <c r="D4091" s="5"/>
      <c r="E4091" s="176" t="str">
        <f t="shared" si="154"/>
        <v/>
      </c>
      <c r="F4091" s="181"/>
      <c r="G4091" s="181"/>
      <c r="H4091" s="6"/>
      <c r="I4091" s="2"/>
      <c r="J4091" s="3"/>
      <c r="K4091" s="3"/>
      <c r="L4091" s="3"/>
      <c r="M4091" s="13"/>
      <c r="N4091" s="3"/>
      <c r="O4091" s="3"/>
      <c r="P4091" s="166"/>
      <c r="Q4091" s="166"/>
      <c r="R4091" s="173"/>
      <c r="S4091" s="167"/>
      <c r="T4091" s="167"/>
      <c r="U4091" s="167"/>
      <c r="V4091" s="173"/>
    </row>
    <row r="4092" spans="1:22" ht="33.75" customHeight="1">
      <c r="A4092" s="15"/>
      <c r="B4092" s="7"/>
      <c r="C4092" s="4"/>
      <c r="D4092" s="5"/>
      <c r="E4092" s="176" t="str">
        <f t="shared" si="154"/>
        <v/>
      </c>
      <c r="F4092" s="181"/>
      <c r="G4092" s="181"/>
      <c r="H4092" s="6"/>
      <c r="I4092" s="2"/>
      <c r="J4092" s="3"/>
      <c r="K4092" s="3"/>
      <c r="L4092" s="3"/>
      <c r="M4092" s="13"/>
      <c r="N4092" s="3"/>
      <c r="O4092" s="3"/>
      <c r="P4092" s="166"/>
      <c r="Q4092" s="166"/>
      <c r="R4092" s="173"/>
      <c r="S4092" s="167"/>
      <c r="T4092" s="167"/>
      <c r="U4092" s="167"/>
      <c r="V4092" s="173"/>
    </row>
    <row r="4093" spans="1:22" ht="33.75" customHeight="1">
      <c r="A4093" s="15"/>
      <c r="B4093" s="7"/>
      <c r="C4093" s="4"/>
      <c r="D4093" s="5"/>
      <c r="E4093" s="176" t="str">
        <f t="shared" si="154"/>
        <v/>
      </c>
      <c r="F4093" s="181"/>
      <c r="G4093" s="181"/>
      <c r="H4093" s="6"/>
      <c r="I4093" s="2"/>
      <c r="J4093" s="3"/>
      <c r="K4093" s="3"/>
      <c r="L4093" s="3"/>
      <c r="M4093" s="13"/>
      <c r="N4093" s="3"/>
      <c r="O4093" s="3"/>
      <c r="P4093" s="166"/>
      <c r="Q4093" s="166"/>
      <c r="R4093" s="173"/>
      <c r="S4093" s="167"/>
      <c r="T4093" s="167"/>
      <c r="U4093" s="167"/>
      <c r="V4093" s="173"/>
    </row>
    <row r="4094" spans="1:22" ht="33.75" customHeight="1">
      <c r="A4094" s="15"/>
      <c r="B4094" s="7"/>
      <c r="C4094" s="4"/>
      <c r="D4094" s="5"/>
      <c r="E4094" s="176" t="str">
        <f t="shared" si="154"/>
        <v/>
      </c>
      <c r="F4094" s="181"/>
      <c r="G4094" s="181"/>
      <c r="H4094" s="6"/>
      <c r="I4094" s="2"/>
      <c r="J4094" s="3"/>
      <c r="K4094" s="3"/>
      <c r="L4094" s="3"/>
      <c r="M4094" s="13"/>
      <c r="N4094" s="3"/>
      <c r="O4094" s="3"/>
      <c r="P4094" s="166"/>
      <c r="Q4094" s="166"/>
      <c r="R4094" s="173"/>
      <c r="S4094" s="167"/>
      <c r="T4094" s="167"/>
      <c r="U4094" s="167"/>
      <c r="V4094" s="173"/>
    </row>
    <row r="4095" spans="1:22" ht="33.75" customHeight="1">
      <c r="A4095" s="15"/>
      <c r="B4095" s="7"/>
      <c r="C4095" s="4"/>
      <c r="D4095" s="5"/>
      <c r="E4095" s="176" t="str">
        <f t="shared" si="154"/>
        <v/>
      </c>
      <c r="F4095" s="181"/>
      <c r="G4095" s="181"/>
      <c r="H4095" s="6"/>
      <c r="I4095" s="2"/>
      <c r="J4095" s="3"/>
      <c r="K4095" s="3"/>
      <c r="L4095" s="3"/>
      <c r="M4095" s="13"/>
      <c r="N4095" s="3"/>
      <c r="O4095" s="3"/>
      <c r="P4095" s="166"/>
      <c r="Q4095" s="166"/>
      <c r="R4095" s="173"/>
      <c r="S4095" s="167"/>
      <c r="T4095" s="167"/>
      <c r="U4095" s="167"/>
      <c r="V4095" s="173"/>
    </row>
    <row r="4096" spans="1:22" ht="33.75" customHeight="1">
      <c r="A4096" s="15"/>
      <c r="B4096" s="7"/>
      <c r="C4096" s="4"/>
      <c r="D4096" s="5"/>
      <c r="E4096" s="176" t="str">
        <f t="shared" si="154"/>
        <v/>
      </c>
      <c r="F4096" s="181"/>
      <c r="G4096" s="181"/>
      <c r="H4096" s="6"/>
      <c r="I4096" s="2"/>
      <c r="J4096" s="3"/>
      <c r="K4096" s="3"/>
      <c r="L4096" s="3"/>
      <c r="M4096" s="13"/>
      <c r="N4096" s="3"/>
      <c r="O4096" s="3"/>
      <c r="P4096" s="166"/>
      <c r="Q4096" s="166"/>
      <c r="R4096" s="173"/>
      <c r="S4096" s="167"/>
      <c r="T4096" s="167"/>
      <c r="U4096" s="167"/>
      <c r="V4096" s="173"/>
    </row>
    <row r="4097" spans="1:22" ht="33.75" customHeight="1">
      <c r="A4097" s="15"/>
      <c r="B4097" s="7"/>
      <c r="C4097" s="4"/>
      <c r="D4097" s="5"/>
      <c r="E4097" s="176" t="str">
        <f t="shared" si="154"/>
        <v/>
      </c>
      <c r="F4097" s="181"/>
      <c r="G4097" s="181"/>
      <c r="H4097" s="6"/>
      <c r="I4097" s="2"/>
      <c r="J4097" s="3"/>
      <c r="K4097" s="3"/>
      <c r="L4097" s="3"/>
      <c r="M4097" s="13"/>
      <c r="N4097" s="3"/>
      <c r="O4097" s="3"/>
      <c r="P4097" s="166"/>
      <c r="Q4097" s="166"/>
      <c r="R4097" s="173"/>
      <c r="S4097" s="167"/>
      <c r="T4097" s="167"/>
      <c r="U4097" s="167"/>
      <c r="V4097" s="173"/>
    </row>
    <row r="4098" spans="1:22" ht="33.75" customHeight="1">
      <c r="A4098" s="15"/>
      <c r="B4098" s="7"/>
      <c r="C4098" s="4"/>
      <c r="D4098" s="5"/>
      <c r="E4098" s="176" t="str">
        <f t="shared" si="154"/>
        <v/>
      </c>
      <c r="F4098" s="181"/>
      <c r="G4098" s="181"/>
      <c r="H4098" s="6"/>
      <c r="I4098" s="2"/>
      <c r="J4098" s="3"/>
      <c r="K4098" s="3"/>
      <c r="L4098" s="3"/>
      <c r="M4098" s="13"/>
      <c r="N4098" s="3"/>
      <c r="O4098" s="3"/>
      <c r="P4098" s="166"/>
      <c r="Q4098" s="166"/>
      <c r="R4098" s="173"/>
      <c r="S4098" s="167"/>
      <c r="T4098" s="167"/>
      <c r="U4098" s="167"/>
      <c r="V4098" s="173"/>
    </row>
    <row r="4099" spans="1:22" ht="33.75" customHeight="1">
      <c r="A4099" s="15"/>
      <c r="B4099" s="7"/>
      <c r="C4099" s="4"/>
      <c r="D4099" s="5"/>
      <c r="E4099" s="176" t="str">
        <f t="shared" si="154"/>
        <v/>
      </c>
      <c r="F4099" s="181"/>
      <c r="G4099" s="181"/>
      <c r="H4099" s="6"/>
      <c r="I4099" s="2"/>
      <c r="J4099" s="3"/>
      <c r="K4099" s="3"/>
      <c r="L4099" s="3"/>
      <c r="M4099" s="13"/>
      <c r="N4099" s="3"/>
      <c r="O4099" s="3"/>
      <c r="P4099" s="166"/>
      <c r="Q4099" s="166"/>
      <c r="R4099" s="173"/>
      <c r="S4099" s="167"/>
      <c r="T4099" s="167"/>
      <c r="U4099" s="167"/>
      <c r="V4099" s="173"/>
    </row>
    <row r="4100" spans="1:22" ht="33.75" customHeight="1">
      <c r="A4100" s="15"/>
      <c r="B4100" s="7"/>
      <c r="C4100" s="4"/>
      <c r="D4100" s="5"/>
      <c r="E4100" s="176" t="str">
        <f t="shared" si="154"/>
        <v/>
      </c>
      <c r="F4100" s="181"/>
      <c r="G4100" s="181"/>
      <c r="H4100" s="6"/>
      <c r="I4100" s="2"/>
      <c r="J4100" s="3"/>
      <c r="K4100" s="3"/>
      <c r="L4100" s="3"/>
      <c r="M4100" s="13"/>
      <c r="N4100" s="3"/>
      <c r="O4100" s="3"/>
      <c r="P4100" s="166"/>
      <c r="Q4100" s="166"/>
      <c r="R4100" s="173"/>
      <c r="S4100" s="167"/>
      <c r="T4100" s="167"/>
      <c r="U4100" s="167"/>
      <c r="V4100" s="173"/>
    </row>
    <row r="4101" spans="1:22" ht="33.75" customHeight="1">
      <c r="A4101" s="15"/>
      <c r="B4101" s="7"/>
      <c r="C4101" s="4"/>
      <c r="D4101" s="5"/>
      <c r="E4101" s="176" t="str">
        <f t="shared" si="154"/>
        <v/>
      </c>
      <c r="F4101" s="181"/>
      <c r="G4101" s="181"/>
      <c r="H4101" s="6"/>
      <c r="I4101" s="2"/>
      <c r="J4101" s="3"/>
      <c r="K4101" s="3"/>
      <c r="L4101" s="3"/>
      <c r="M4101" s="13"/>
      <c r="N4101" s="3"/>
      <c r="O4101" s="3"/>
      <c r="P4101" s="166"/>
      <c r="Q4101" s="166"/>
      <c r="R4101" s="173"/>
      <c r="S4101" s="167"/>
      <c r="T4101" s="167"/>
      <c r="U4101" s="167"/>
      <c r="V4101" s="173"/>
    </row>
    <row r="4102" spans="1:22" ht="33.75" customHeight="1">
      <c r="A4102" s="15"/>
      <c r="B4102" s="7"/>
      <c r="C4102" s="4"/>
      <c r="D4102" s="5"/>
      <c r="E4102" s="176" t="str">
        <f t="shared" si="154"/>
        <v/>
      </c>
      <c r="F4102" s="181"/>
      <c r="G4102" s="181"/>
      <c r="H4102" s="6"/>
      <c r="I4102" s="2"/>
      <c r="J4102" s="3"/>
      <c r="K4102" s="3"/>
      <c r="L4102" s="3"/>
      <c r="M4102" s="13"/>
      <c r="N4102" s="3"/>
      <c r="O4102" s="3"/>
      <c r="P4102" s="166"/>
      <c r="Q4102" s="166"/>
      <c r="R4102" s="173"/>
      <c r="S4102" s="167"/>
      <c r="T4102" s="167"/>
      <c r="U4102" s="167"/>
      <c r="V4102" s="173"/>
    </row>
    <row r="4103" spans="1:22" ht="33.75" customHeight="1">
      <c r="A4103" s="15"/>
      <c r="B4103" s="7"/>
      <c r="C4103" s="4"/>
      <c r="D4103" s="5"/>
      <c r="E4103" s="176" t="str">
        <f t="shared" si="154"/>
        <v/>
      </c>
      <c r="F4103" s="181"/>
      <c r="G4103" s="181"/>
      <c r="H4103" s="6"/>
      <c r="I4103" s="2"/>
      <c r="J4103" s="3"/>
      <c r="K4103" s="3"/>
      <c r="L4103" s="3"/>
      <c r="M4103" s="13"/>
      <c r="N4103" s="3"/>
      <c r="O4103" s="3"/>
      <c r="P4103" s="166"/>
      <c r="Q4103" s="166"/>
      <c r="R4103" s="173"/>
      <c r="S4103" s="167"/>
      <c r="T4103" s="167"/>
      <c r="U4103" s="167"/>
      <c r="V4103" s="173"/>
    </row>
    <row r="4104" spans="1:22" ht="33.75" customHeight="1">
      <c r="A4104" s="15"/>
      <c r="B4104" s="7"/>
      <c r="C4104" s="4"/>
      <c r="D4104" s="5"/>
      <c r="E4104" s="176" t="str">
        <f t="shared" si="154"/>
        <v/>
      </c>
      <c r="F4104" s="181"/>
      <c r="G4104" s="181"/>
      <c r="H4104" s="6"/>
      <c r="I4104" s="2"/>
      <c r="J4104" s="3"/>
      <c r="K4104" s="3"/>
      <c r="L4104" s="3"/>
      <c r="M4104" s="13"/>
      <c r="N4104" s="3"/>
      <c r="O4104" s="3"/>
      <c r="P4104" s="166"/>
      <c r="Q4104" s="166"/>
      <c r="R4104" s="173"/>
      <c r="S4104" s="167"/>
      <c r="T4104" s="167"/>
      <c r="U4104" s="167"/>
      <c r="V4104" s="173"/>
    </row>
    <row r="4105" spans="1:22" ht="33.75" customHeight="1">
      <c r="A4105" s="15"/>
      <c r="B4105" s="7"/>
      <c r="C4105" s="4"/>
      <c r="D4105" s="5"/>
      <c r="E4105" s="176" t="str">
        <f t="shared" si="154"/>
        <v/>
      </c>
      <c r="F4105" s="181"/>
      <c r="G4105" s="181"/>
      <c r="H4105" s="6"/>
      <c r="I4105" s="2"/>
      <c r="J4105" s="3"/>
      <c r="K4105" s="3"/>
      <c r="L4105" s="3"/>
      <c r="M4105" s="13"/>
      <c r="N4105" s="3"/>
      <c r="O4105" s="3"/>
      <c r="P4105" s="166"/>
      <c r="Q4105" s="166"/>
      <c r="R4105" s="173"/>
      <c r="S4105" s="167"/>
      <c r="T4105" s="167"/>
      <c r="U4105" s="167"/>
      <c r="V4105" s="173"/>
    </row>
    <row r="4106" spans="1:22" ht="33.75" customHeight="1">
      <c r="A4106" s="15"/>
      <c r="B4106" s="7"/>
      <c r="C4106" s="4"/>
      <c r="D4106" s="5"/>
      <c r="E4106" s="176" t="str">
        <f t="shared" si="154"/>
        <v/>
      </c>
      <c r="F4106" s="181"/>
      <c r="G4106" s="181"/>
      <c r="H4106" s="6"/>
      <c r="I4106" s="2"/>
      <c r="J4106" s="3"/>
      <c r="K4106" s="3"/>
      <c r="L4106" s="3"/>
      <c r="M4106" s="13"/>
      <c r="N4106" s="3"/>
      <c r="O4106" s="3"/>
      <c r="P4106" s="166"/>
      <c r="Q4106" s="166"/>
      <c r="R4106" s="173"/>
      <c r="S4106" s="167"/>
      <c r="T4106" s="167"/>
      <c r="U4106" s="167"/>
      <c r="V4106" s="173"/>
    </row>
    <row r="4107" spans="1:22" ht="33.75" customHeight="1">
      <c r="A4107" s="15"/>
      <c r="B4107" s="7"/>
      <c r="C4107" s="4"/>
      <c r="D4107" s="5"/>
      <c r="E4107" s="176" t="str">
        <f t="shared" si="154"/>
        <v/>
      </c>
      <c r="F4107" s="181"/>
      <c r="G4107" s="181"/>
      <c r="H4107" s="6"/>
      <c r="I4107" s="2"/>
      <c r="J4107" s="3"/>
      <c r="K4107" s="3"/>
      <c r="L4107" s="3"/>
      <c r="M4107" s="13"/>
      <c r="N4107" s="3"/>
      <c r="O4107" s="3"/>
      <c r="P4107" s="166"/>
      <c r="Q4107" s="166"/>
      <c r="R4107" s="173"/>
      <c r="S4107" s="167"/>
      <c r="T4107" s="167"/>
      <c r="U4107" s="167"/>
      <c r="V4107" s="173"/>
    </row>
    <row r="4108" spans="1:22" ht="33.75" customHeight="1">
      <c r="A4108" s="15"/>
      <c r="B4108" s="7"/>
      <c r="C4108" s="4"/>
      <c r="D4108" s="5"/>
      <c r="E4108" s="176" t="str">
        <f t="shared" si="154"/>
        <v/>
      </c>
      <c r="F4108" s="181"/>
      <c r="G4108" s="181"/>
      <c r="H4108" s="6"/>
      <c r="I4108" s="2"/>
      <c r="J4108" s="3"/>
      <c r="K4108" s="3"/>
      <c r="L4108" s="3"/>
      <c r="M4108" s="13"/>
      <c r="N4108" s="3"/>
      <c r="O4108" s="3"/>
      <c r="P4108" s="166"/>
      <c r="Q4108" s="166"/>
      <c r="R4108" s="173"/>
      <c r="S4108" s="167"/>
      <c r="T4108" s="167"/>
      <c r="U4108" s="167"/>
      <c r="V4108" s="173"/>
    </row>
    <row r="4109" spans="1:22" ht="33.75" customHeight="1">
      <c r="A4109" s="15"/>
      <c r="B4109" s="7"/>
      <c r="C4109" s="4"/>
      <c r="D4109" s="5"/>
      <c r="E4109" s="176" t="str">
        <f t="shared" si="154"/>
        <v/>
      </c>
      <c r="F4109" s="181"/>
      <c r="G4109" s="181"/>
      <c r="H4109" s="6"/>
      <c r="I4109" s="2"/>
      <c r="J4109" s="3"/>
      <c r="K4109" s="3"/>
      <c r="L4109" s="3"/>
      <c r="M4109" s="13"/>
      <c r="N4109" s="3"/>
      <c r="O4109" s="3"/>
      <c r="P4109" s="166"/>
      <c r="Q4109" s="166"/>
      <c r="R4109" s="173"/>
      <c r="S4109" s="167"/>
      <c r="T4109" s="167"/>
      <c r="U4109" s="167"/>
      <c r="V4109" s="173"/>
    </row>
    <row r="4110" spans="1:22" ht="33.75" customHeight="1">
      <c r="A4110" s="15"/>
      <c r="B4110" s="7"/>
      <c r="C4110" s="4"/>
      <c r="D4110" s="5"/>
      <c r="E4110" s="176" t="str">
        <f t="shared" si="154"/>
        <v/>
      </c>
      <c r="F4110" s="181"/>
      <c r="G4110" s="181"/>
      <c r="H4110" s="6"/>
      <c r="I4110" s="2"/>
      <c r="J4110" s="3"/>
      <c r="K4110" s="3"/>
      <c r="L4110" s="3"/>
      <c r="M4110" s="13"/>
      <c r="N4110" s="3"/>
      <c r="O4110" s="3"/>
      <c r="P4110" s="166"/>
      <c r="Q4110" s="166"/>
      <c r="R4110" s="173"/>
      <c r="S4110" s="167"/>
      <c r="T4110" s="167"/>
      <c r="U4110" s="167"/>
      <c r="V4110" s="173"/>
    </row>
    <row r="4111" spans="1:22" ht="33.75" customHeight="1">
      <c r="A4111" s="15"/>
      <c r="B4111" s="7"/>
      <c r="C4111" s="4"/>
      <c r="D4111" s="5"/>
      <c r="E4111" s="176" t="str">
        <f t="shared" si="154"/>
        <v/>
      </c>
      <c r="F4111" s="181"/>
      <c r="G4111" s="181"/>
      <c r="H4111" s="6"/>
      <c r="I4111" s="2"/>
      <c r="J4111" s="3"/>
      <c r="K4111" s="3"/>
      <c r="L4111" s="3"/>
      <c r="M4111" s="13"/>
      <c r="N4111" s="3"/>
      <c r="O4111" s="3"/>
      <c r="P4111" s="166"/>
      <c r="Q4111" s="166"/>
      <c r="R4111" s="173"/>
      <c r="S4111" s="167"/>
      <c r="T4111" s="167"/>
      <c r="U4111" s="167"/>
      <c r="V4111" s="173"/>
    </row>
    <row r="4112" spans="1:22" ht="33.75" customHeight="1">
      <c r="A4112" s="15"/>
      <c r="B4112" s="7"/>
      <c r="C4112" s="4"/>
      <c r="D4112" s="5"/>
      <c r="E4112" s="176" t="str">
        <f t="shared" si="154"/>
        <v/>
      </c>
      <c r="F4112" s="181"/>
      <c r="G4112" s="181"/>
      <c r="H4112" s="6"/>
      <c r="I4112" s="2"/>
      <c r="J4112" s="3"/>
      <c r="K4112" s="3"/>
      <c r="L4112" s="3"/>
      <c r="M4112" s="13"/>
      <c r="N4112" s="3"/>
      <c r="O4112" s="3"/>
      <c r="P4112" s="166"/>
      <c r="Q4112" s="166"/>
      <c r="R4112" s="173"/>
      <c r="S4112" s="167"/>
      <c r="T4112" s="167"/>
      <c r="U4112" s="167"/>
      <c r="V4112" s="173"/>
    </row>
    <row r="4113" spans="1:22" ht="33.75" customHeight="1">
      <c r="A4113" s="15"/>
      <c r="B4113" s="7"/>
      <c r="C4113" s="4"/>
      <c r="D4113" s="5"/>
      <c r="E4113" s="176" t="str">
        <f t="shared" si="154"/>
        <v/>
      </c>
      <c r="F4113" s="181"/>
      <c r="G4113" s="181"/>
      <c r="H4113" s="6"/>
      <c r="I4113" s="2"/>
      <c r="J4113" s="3"/>
      <c r="K4113" s="3"/>
      <c r="L4113" s="3"/>
      <c r="M4113" s="13"/>
      <c r="N4113" s="3"/>
      <c r="O4113" s="3"/>
      <c r="P4113" s="166"/>
      <c r="Q4113" s="166"/>
      <c r="R4113" s="173"/>
      <c r="S4113" s="167"/>
      <c r="T4113" s="167"/>
      <c r="U4113" s="167"/>
      <c r="V4113" s="173"/>
    </row>
    <row r="4114" spans="1:22" ht="33.75" customHeight="1">
      <c r="A4114" s="15"/>
      <c r="B4114" s="7"/>
      <c r="C4114" s="4"/>
      <c r="D4114" s="5"/>
      <c r="E4114" s="176" t="str">
        <f t="shared" si="154"/>
        <v/>
      </c>
      <c r="F4114" s="181"/>
      <c r="G4114" s="181"/>
      <c r="H4114" s="6"/>
      <c r="I4114" s="2"/>
      <c r="J4114" s="3"/>
      <c r="K4114" s="3"/>
      <c r="L4114" s="3"/>
      <c r="M4114" s="13"/>
      <c r="N4114" s="3"/>
      <c r="O4114" s="3"/>
      <c r="P4114" s="166"/>
      <c r="Q4114" s="166"/>
      <c r="R4114" s="173"/>
      <c r="S4114" s="167"/>
      <c r="T4114" s="167"/>
      <c r="U4114" s="167"/>
      <c r="V4114" s="173"/>
    </row>
    <row r="4115" spans="1:22" ht="33.75" customHeight="1">
      <c r="A4115" s="15"/>
      <c r="B4115" s="7"/>
      <c r="C4115" s="4"/>
      <c r="D4115" s="5"/>
      <c r="E4115" s="176" t="str">
        <f t="shared" si="154"/>
        <v/>
      </c>
      <c r="F4115" s="181"/>
      <c r="G4115" s="181"/>
      <c r="H4115" s="6"/>
      <c r="I4115" s="2"/>
      <c r="J4115" s="3"/>
      <c r="K4115" s="3"/>
      <c r="L4115" s="3"/>
      <c r="M4115" s="13"/>
      <c r="N4115" s="3"/>
      <c r="O4115" s="3"/>
      <c r="P4115" s="166"/>
      <c r="Q4115" s="166"/>
      <c r="R4115" s="173"/>
      <c r="S4115" s="167"/>
      <c r="T4115" s="167"/>
      <c r="U4115" s="167"/>
      <c r="V4115" s="173"/>
    </row>
    <row r="4116" spans="1:22" ht="33.75" customHeight="1">
      <c r="A4116" s="15"/>
      <c r="B4116" s="7"/>
      <c r="C4116" s="4"/>
      <c r="D4116" s="5"/>
      <c r="E4116" s="176" t="str">
        <f t="shared" si="154"/>
        <v/>
      </c>
      <c r="F4116" s="181"/>
      <c r="G4116" s="181"/>
      <c r="H4116" s="6"/>
      <c r="I4116" s="2"/>
      <c r="J4116" s="3"/>
      <c r="K4116" s="3"/>
      <c r="L4116" s="3"/>
      <c r="M4116" s="13"/>
      <c r="N4116" s="3"/>
      <c r="O4116" s="3"/>
      <c r="P4116" s="166"/>
      <c r="Q4116" s="166"/>
      <c r="R4116" s="173"/>
      <c r="S4116" s="167"/>
      <c r="T4116" s="167"/>
      <c r="U4116" s="167"/>
      <c r="V4116" s="173"/>
    </row>
    <row r="4117" spans="1:22" ht="33.75" customHeight="1">
      <c r="A4117" s="15"/>
      <c r="B4117" s="7"/>
      <c r="C4117" s="4"/>
      <c r="D4117" s="5"/>
      <c r="E4117" s="176" t="str">
        <f t="shared" si="154"/>
        <v/>
      </c>
      <c r="F4117" s="181"/>
      <c r="G4117" s="181"/>
      <c r="H4117" s="6"/>
      <c r="I4117" s="2"/>
      <c r="J4117" s="3"/>
      <c r="K4117" s="3"/>
      <c r="L4117" s="3"/>
      <c r="M4117" s="13"/>
      <c r="N4117" s="3"/>
      <c r="O4117" s="3"/>
      <c r="P4117" s="166"/>
      <c r="Q4117" s="166"/>
      <c r="R4117" s="173"/>
      <c r="S4117" s="167"/>
      <c r="T4117" s="167"/>
      <c r="U4117" s="167"/>
      <c r="V4117" s="173"/>
    </row>
    <row r="4118" spans="1:22" ht="33.75" customHeight="1">
      <c r="A4118" s="15"/>
      <c r="B4118" s="7"/>
      <c r="C4118" s="4"/>
      <c r="D4118" s="5"/>
      <c r="E4118" s="176" t="str">
        <f t="shared" si="154"/>
        <v/>
      </c>
      <c r="F4118" s="181"/>
      <c r="G4118" s="181"/>
      <c r="H4118" s="6"/>
      <c r="I4118" s="2"/>
      <c r="J4118" s="3"/>
      <c r="K4118" s="3"/>
      <c r="L4118" s="3"/>
      <c r="M4118" s="13"/>
      <c r="N4118" s="3"/>
      <c r="O4118" s="3"/>
      <c r="P4118" s="166"/>
      <c r="Q4118" s="166"/>
      <c r="R4118" s="173"/>
      <c r="S4118" s="167"/>
      <c r="T4118" s="167"/>
      <c r="U4118" s="167"/>
      <c r="V4118" s="173"/>
    </row>
    <row r="4119" spans="1:22" ht="33.75" customHeight="1">
      <c r="A4119" s="15"/>
      <c r="B4119" s="7"/>
      <c r="C4119" s="4"/>
      <c r="D4119" s="5"/>
      <c r="E4119" s="176" t="str">
        <f t="shared" si="154"/>
        <v/>
      </c>
      <c r="F4119" s="181"/>
      <c r="G4119" s="181"/>
      <c r="H4119" s="6"/>
      <c r="I4119" s="2"/>
      <c r="J4119" s="3"/>
      <c r="K4119" s="3"/>
      <c r="L4119" s="3"/>
      <c r="M4119" s="13"/>
      <c r="N4119" s="3"/>
      <c r="O4119" s="3"/>
      <c r="P4119" s="166"/>
      <c r="Q4119" s="166"/>
      <c r="R4119" s="173"/>
      <c r="S4119" s="167"/>
      <c r="T4119" s="167"/>
      <c r="U4119" s="167"/>
      <c r="V4119" s="173"/>
    </row>
    <row r="4120" spans="1:22" ht="33.75" customHeight="1">
      <c r="A4120" s="15"/>
      <c r="B4120" s="7"/>
      <c r="C4120" s="4"/>
      <c r="D4120" s="5"/>
      <c r="E4120" s="176" t="str">
        <f t="shared" si="154"/>
        <v/>
      </c>
      <c r="F4120" s="181"/>
      <c r="G4120" s="181"/>
      <c r="H4120" s="6"/>
      <c r="I4120" s="2"/>
      <c r="J4120" s="3"/>
      <c r="K4120" s="3"/>
      <c r="L4120" s="3"/>
      <c r="M4120" s="13"/>
      <c r="N4120" s="3"/>
      <c r="O4120" s="3"/>
      <c r="P4120" s="166"/>
      <c r="Q4120" s="166"/>
      <c r="R4120" s="173"/>
      <c r="S4120" s="167"/>
      <c r="T4120" s="167"/>
      <c r="U4120" s="167"/>
      <c r="V4120" s="173"/>
    </row>
    <row r="4121" spans="1:22" ht="33.75" customHeight="1">
      <c r="A4121" s="15"/>
      <c r="B4121" s="7"/>
      <c r="C4121" s="4"/>
      <c r="D4121" s="5"/>
      <c r="E4121" s="176" t="str">
        <f t="shared" si="154"/>
        <v/>
      </c>
      <c r="F4121" s="181"/>
      <c r="G4121" s="181"/>
      <c r="H4121" s="6"/>
      <c r="I4121" s="2"/>
      <c r="J4121" s="3"/>
      <c r="K4121" s="3"/>
      <c r="L4121" s="3"/>
      <c r="M4121" s="13"/>
      <c r="N4121" s="3"/>
      <c r="O4121" s="3"/>
      <c r="P4121" s="166"/>
      <c r="Q4121" s="166"/>
      <c r="R4121" s="173"/>
      <c r="S4121" s="167"/>
      <c r="T4121" s="167"/>
      <c r="U4121" s="167"/>
      <c r="V4121" s="173"/>
    </row>
    <row r="4122" spans="1:22" ht="33.75" customHeight="1">
      <c r="A4122" s="15"/>
      <c r="B4122" s="7"/>
      <c r="C4122" s="4"/>
      <c r="D4122" s="5"/>
      <c r="E4122" s="176" t="str">
        <f t="shared" si="154"/>
        <v/>
      </c>
      <c r="F4122" s="181"/>
      <c r="G4122" s="181"/>
      <c r="H4122" s="6"/>
      <c r="I4122" s="2"/>
      <c r="J4122" s="3"/>
      <c r="K4122" s="3"/>
      <c r="L4122" s="3"/>
      <c r="M4122" s="13"/>
      <c r="N4122" s="3"/>
      <c r="O4122" s="3"/>
      <c r="P4122" s="166"/>
      <c r="Q4122" s="166"/>
      <c r="R4122" s="173"/>
      <c r="S4122" s="167"/>
      <c r="T4122" s="167"/>
      <c r="U4122" s="167"/>
      <c r="V4122" s="173"/>
    </row>
    <row r="4123" spans="1:22" ht="33.75" customHeight="1">
      <c r="A4123" s="15"/>
      <c r="B4123" s="7"/>
      <c r="C4123" s="4"/>
      <c r="D4123" s="5"/>
      <c r="E4123" s="176" t="str">
        <f t="shared" si="154"/>
        <v/>
      </c>
      <c r="F4123" s="181"/>
      <c r="G4123" s="181"/>
      <c r="H4123" s="6"/>
      <c r="I4123" s="2"/>
      <c r="J4123" s="3"/>
      <c r="K4123" s="3"/>
      <c r="L4123" s="3"/>
      <c r="M4123" s="13"/>
      <c r="N4123" s="3"/>
      <c r="O4123" s="3"/>
      <c r="P4123" s="166"/>
      <c r="Q4123" s="166"/>
      <c r="R4123" s="173"/>
      <c r="S4123" s="167"/>
      <c r="T4123" s="167"/>
      <c r="U4123" s="167"/>
      <c r="V4123" s="173"/>
    </row>
    <row r="4124" spans="1:22" ht="33.75" customHeight="1">
      <c r="A4124" s="15"/>
      <c r="B4124" s="7"/>
      <c r="C4124" s="4"/>
      <c r="D4124" s="5"/>
      <c r="E4124" s="176" t="str">
        <f t="shared" si="154"/>
        <v/>
      </c>
      <c r="F4124" s="181"/>
      <c r="G4124" s="181"/>
      <c r="H4124" s="6"/>
      <c r="I4124" s="2"/>
      <c r="J4124" s="3"/>
      <c r="K4124" s="3"/>
      <c r="L4124" s="3"/>
      <c r="M4124" s="13"/>
      <c r="N4124" s="3"/>
      <c r="O4124" s="3"/>
      <c r="P4124" s="166"/>
      <c r="Q4124" s="166"/>
      <c r="R4124" s="173"/>
      <c r="S4124" s="167"/>
      <c r="T4124" s="167"/>
      <c r="U4124" s="167"/>
      <c r="V4124" s="173"/>
    </row>
    <row r="4125" spans="1:22" ht="33.75" customHeight="1">
      <c r="A4125" s="15"/>
      <c r="B4125" s="7"/>
      <c r="C4125" s="4"/>
      <c r="D4125" s="5"/>
      <c r="E4125" s="176" t="str">
        <f t="shared" si="154"/>
        <v/>
      </c>
      <c r="F4125" s="181"/>
      <c r="G4125" s="181"/>
      <c r="H4125" s="6"/>
      <c r="I4125" s="2"/>
      <c r="J4125" s="3"/>
      <c r="K4125" s="3"/>
      <c r="L4125" s="3"/>
      <c r="M4125" s="13"/>
      <c r="N4125" s="3"/>
      <c r="O4125" s="3"/>
      <c r="P4125" s="166"/>
      <c r="Q4125" s="166"/>
      <c r="R4125" s="173"/>
      <c r="S4125" s="167"/>
      <c r="T4125" s="167"/>
      <c r="U4125" s="167"/>
      <c r="V4125" s="173"/>
    </row>
    <row r="4126" spans="1:22" ht="33.75" customHeight="1">
      <c r="A4126" s="15"/>
      <c r="B4126" s="7"/>
      <c r="C4126" s="4"/>
      <c r="D4126" s="5"/>
      <c r="E4126" s="176" t="str">
        <f t="shared" si="154"/>
        <v/>
      </c>
      <c r="F4126" s="181"/>
      <c r="G4126" s="181"/>
      <c r="H4126" s="6"/>
      <c r="I4126" s="2"/>
      <c r="J4126" s="3"/>
      <c r="K4126" s="3"/>
      <c r="L4126" s="3"/>
      <c r="M4126" s="13"/>
      <c r="N4126" s="3"/>
      <c r="O4126" s="3"/>
      <c r="P4126" s="166"/>
      <c r="Q4126" s="166"/>
      <c r="R4126" s="173"/>
      <c r="S4126" s="167"/>
      <c r="T4126" s="167"/>
      <c r="U4126" s="167"/>
      <c r="V4126" s="173"/>
    </row>
    <row r="4127" spans="1:22" ht="33.75" customHeight="1">
      <c r="A4127" s="15"/>
      <c r="B4127" s="7"/>
      <c r="C4127" s="4"/>
      <c r="D4127" s="5"/>
      <c r="E4127" s="176" t="str">
        <f t="shared" si="154"/>
        <v/>
      </c>
      <c r="F4127" s="181"/>
      <c r="G4127" s="181"/>
      <c r="H4127" s="6"/>
      <c r="I4127" s="2"/>
      <c r="J4127" s="3"/>
      <c r="K4127" s="3"/>
      <c r="L4127" s="3"/>
      <c r="M4127" s="13"/>
      <c r="N4127" s="3"/>
      <c r="O4127" s="3"/>
      <c r="P4127" s="166"/>
      <c r="Q4127" s="166"/>
      <c r="R4127" s="173"/>
      <c r="S4127" s="167"/>
      <c r="T4127" s="167"/>
      <c r="U4127" s="167"/>
      <c r="V4127" s="173"/>
    </row>
    <row r="4128" spans="1:22" ht="33.75" customHeight="1">
      <c r="A4128" s="15"/>
      <c r="B4128" s="7"/>
      <c r="C4128" s="4"/>
      <c r="D4128" s="5"/>
      <c r="E4128" s="176" t="str">
        <f t="shared" si="154"/>
        <v/>
      </c>
      <c r="F4128" s="181"/>
      <c r="G4128" s="181"/>
      <c r="H4128" s="6"/>
      <c r="I4128" s="2"/>
      <c r="J4128" s="3"/>
      <c r="K4128" s="3"/>
      <c r="L4128" s="3"/>
      <c r="M4128" s="13"/>
      <c r="N4128" s="3"/>
      <c r="O4128" s="3"/>
      <c r="P4128" s="166"/>
      <c r="Q4128" s="166"/>
      <c r="R4128" s="173"/>
      <c r="S4128" s="167"/>
      <c r="T4128" s="167"/>
      <c r="U4128" s="167"/>
      <c r="V4128" s="173"/>
    </row>
    <row r="4129" spans="1:22" ht="33.75" customHeight="1">
      <c r="A4129" s="15"/>
      <c r="B4129" s="7"/>
      <c r="C4129" s="4"/>
      <c r="D4129" s="5"/>
      <c r="E4129" s="176" t="str">
        <f t="shared" si="154"/>
        <v/>
      </c>
      <c r="F4129" s="181"/>
      <c r="G4129" s="181"/>
      <c r="H4129" s="6"/>
      <c r="I4129" s="2"/>
      <c r="J4129" s="3"/>
      <c r="K4129" s="3"/>
      <c r="L4129" s="3"/>
      <c r="M4129" s="13"/>
      <c r="N4129" s="3"/>
      <c r="O4129" s="3"/>
      <c r="P4129" s="166"/>
      <c r="Q4129" s="166"/>
      <c r="R4129" s="173"/>
      <c r="S4129" s="167"/>
      <c r="T4129" s="167"/>
      <c r="U4129" s="167"/>
      <c r="V4129" s="173"/>
    </row>
    <row r="4130" spans="1:22" ht="33.75" customHeight="1">
      <c r="A4130" s="15"/>
      <c r="B4130" s="7"/>
      <c r="C4130" s="4"/>
      <c r="D4130" s="5"/>
      <c r="E4130" s="176" t="str">
        <f t="shared" si="154"/>
        <v/>
      </c>
      <c r="F4130" s="181"/>
      <c r="G4130" s="181"/>
      <c r="H4130" s="6"/>
      <c r="I4130" s="2"/>
      <c r="J4130" s="3"/>
      <c r="K4130" s="3"/>
      <c r="L4130" s="3"/>
      <c r="M4130" s="13"/>
      <c r="N4130" s="3"/>
      <c r="O4130" s="3"/>
      <c r="P4130" s="166"/>
      <c r="Q4130" s="166"/>
      <c r="R4130" s="173"/>
      <c r="S4130" s="167"/>
      <c r="T4130" s="167"/>
      <c r="U4130" s="167"/>
      <c r="V4130" s="173"/>
    </row>
    <row r="4131" spans="1:22" ht="33.75" customHeight="1">
      <c r="A4131" s="15"/>
      <c r="B4131" s="7"/>
      <c r="C4131" s="4"/>
      <c r="D4131" s="5"/>
      <c r="E4131" s="176" t="str">
        <f t="shared" si="154"/>
        <v/>
      </c>
      <c r="F4131" s="181"/>
      <c r="G4131" s="181"/>
      <c r="H4131" s="6"/>
      <c r="I4131" s="2"/>
      <c r="J4131" s="3"/>
      <c r="K4131" s="3"/>
      <c r="L4131" s="3"/>
      <c r="M4131" s="13"/>
      <c r="N4131" s="3"/>
      <c r="O4131" s="3"/>
      <c r="P4131" s="166"/>
      <c r="Q4131" s="166"/>
      <c r="R4131" s="173"/>
      <c r="S4131" s="167"/>
      <c r="T4131" s="167"/>
      <c r="U4131" s="167"/>
      <c r="V4131" s="173"/>
    </row>
    <row r="4132" spans="1:22" ht="33.75" customHeight="1">
      <c r="A4132" s="15"/>
      <c r="B4132" s="7"/>
      <c r="C4132" s="4"/>
      <c r="D4132" s="5"/>
      <c r="E4132" s="176" t="str">
        <f t="shared" si="154"/>
        <v/>
      </c>
      <c r="F4132" s="181"/>
      <c r="G4132" s="181"/>
      <c r="H4132" s="6"/>
      <c r="I4132" s="2"/>
      <c r="J4132" s="3"/>
      <c r="K4132" s="3"/>
      <c r="L4132" s="3"/>
      <c r="M4132" s="13"/>
      <c r="N4132" s="3"/>
      <c r="O4132" s="3"/>
      <c r="P4132" s="166"/>
      <c r="Q4132" s="166"/>
      <c r="R4132" s="173"/>
      <c r="S4132" s="167"/>
      <c r="T4132" s="167"/>
      <c r="U4132" s="167"/>
      <c r="V4132" s="173"/>
    </row>
    <row r="4133" spans="1:22" ht="33.75" customHeight="1">
      <c r="A4133" s="15"/>
      <c r="B4133" s="7"/>
      <c r="C4133" s="4"/>
      <c r="D4133" s="5"/>
      <c r="E4133" s="176" t="str">
        <f t="shared" si="154"/>
        <v/>
      </c>
      <c r="F4133" s="181"/>
      <c r="G4133" s="181"/>
      <c r="H4133" s="6"/>
      <c r="I4133" s="2"/>
      <c r="J4133" s="3"/>
      <c r="K4133" s="3"/>
      <c r="L4133" s="3"/>
      <c r="M4133" s="13"/>
      <c r="N4133" s="3"/>
      <c r="O4133" s="3"/>
      <c r="P4133" s="166"/>
      <c r="Q4133" s="166"/>
      <c r="R4133" s="173"/>
      <c r="S4133" s="167"/>
      <c r="T4133" s="167"/>
      <c r="U4133" s="167"/>
      <c r="V4133" s="173"/>
    </row>
    <row r="4134" spans="1:22" ht="33.75" customHeight="1">
      <c r="A4134" s="15"/>
      <c r="B4134" s="7"/>
      <c r="C4134" s="4"/>
      <c r="D4134" s="5"/>
      <c r="E4134" s="176" t="str">
        <f t="shared" si="154"/>
        <v/>
      </c>
      <c r="F4134" s="181"/>
      <c r="G4134" s="181"/>
      <c r="H4134" s="6"/>
      <c r="I4134" s="2"/>
      <c r="J4134" s="3"/>
      <c r="K4134" s="3"/>
      <c r="L4134" s="3"/>
      <c r="M4134" s="13"/>
      <c r="N4134" s="3"/>
      <c r="O4134" s="3"/>
      <c r="P4134" s="166"/>
      <c r="Q4134" s="166"/>
      <c r="R4134" s="173"/>
      <c r="S4134" s="167"/>
      <c r="T4134" s="167"/>
      <c r="U4134" s="167"/>
      <c r="V4134" s="173"/>
    </row>
    <row r="4135" spans="1:22" ht="33.75" customHeight="1">
      <c r="A4135" s="15"/>
      <c r="B4135" s="7"/>
      <c r="C4135" s="4"/>
      <c r="D4135" s="5"/>
      <c r="E4135" s="176" t="str">
        <f t="shared" si="154"/>
        <v/>
      </c>
      <c r="F4135" s="181"/>
      <c r="G4135" s="181"/>
      <c r="H4135" s="6"/>
      <c r="I4135" s="2"/>
      <c r="J4135" s="3"/>
      <c r="K4135" s="3"/>
      <c r="L4135" s="3"/>
      <c r="M4135" s="13"/>
      <c r="N4135" s="3"/>
      <c r="O4135" s="3"/>
      <c r="P4135" s="166"/>
      <c r="Q4135" s="166"/>
      <c r="R4135" s="173"/>
      <c r="S4135" s="167"/>
      <c r="T4135" s="167"/>
      <c r="U4135" s="167"/>
      <c r="V4135" s="173"/>
    </row>
    <row r="4136" spans="1:22" ht="33.75" customHeight="1">
      <c r="A4136" s="15"/>
      <c r="B4136" s="7"/>
      <c r="C4136" s="4"/>
      <c r="D4136" s="5"/>
      <c r="E4136" s="176" t="str">
        <f t="shared" si="154"/>
        <v/>
      </c>
      <c r="F4136" s="181"/>
      <c r="G4136" s="181"/>
      <c r="H4136" s="6"/>
      <c r="I4136" s="2"/>
      <c r="J4136" s="3"/>
      <c r="K4136" s="3"/>
      <c r="L4136" s="3"/>
      <c r="M4136" s="13"/>
      <c r="N4136" s="3"/>
      <c r="O4136" s="3"/>
      <c r="P4136" s="166"/>
      <c r="Q4136" s="166"/>
      <c r="R4136" s="173"/>
      <c r="S4136" s="167"/>
      <c r="T4136" s="167"/>
      <c r="U4136" s="167"/>
      <c r="V4136" s="173"/>
    </row>
    <row r="4137" spans="1:22" ht="33.75" customHeight="1">
      <c r="A4137" s="15"/>
      <c r="B4137" s="7"/>
      <c r="C4137" s="4"/>
      <c r="D4137" s="5"/>
      <c r="E4137" s="176" t="str">
        <f t="shared" si="154"/>
        <v/>
      </c>
      <c r="F4137" s="181"/>
      <c r="G4137" s="181"/>
      <c r="H4137" s="6"/>
      <c r="I4137" s="2"/>
      <c r="J4137" s="3"/>
      <c r="K4137" s="3"/>
      <c r="L4137" s="3"/>
      <c r="M4137" s="13"/>
      <c r="N4137" s="3"/>
      <c r="O4137" s="3"/>
      <c r="P4137" s="166"/>
      <c r="Q4137" s="166"/>
      <c r="R4137" s="173"/>
      <c r="S4137" s="167"/>
      <c r="T4137" s="167"/>
      <c r="U4137" s="167"/>
      <c r="V4137" s="173"/>
    </row>
    <row r="4138" spans="1:22" ht="33.75" customHeight="1">
      <c r="A4138" s="15"/>
      <c r="B4138" s="7"/>
      <c r="C4138" s="4"/>
      <c r="D4138" s="5"/>
      <c r="E4138" s="176" t="str">
        <f t="shared" si="154"/>
        <v/>
      </c>
      <c r="F4138" s="181"/>
      <c r="G4138" s="181"/>
      <c r="H4138" s="6"/>
      <c r="I4138" s="2"/>
      <c r="J4138" s="3"/>
      <c r="K4138" s="3"/>
      <c r="L4138" s="3"/>
      <c r="M4138" s="13"/>
      <c r="N4138" s="3"/>
      <c r="O4138" s="3"/>
      <c r="P4138" s="166"/>
      <c r="Q4138" s="166"/>
      <c r="R4138" s="173"/>
      <c r="S4138" s="167"/>
      <c r="T4138" s="167"/>
      <c r="U4138" s="167"/>
      <c r="V4138" s="173"/>
    </row>
    <row r="4139" spans="1:22" ht="33.75" customHeight="1">
      <c r="A4139" s="15"/>
      <c r="B4139" s="7"/>
      <c r="C4139" s="4"/>
      <c r="D4139" s="5"/>
      <c r="E4139" s="176" t="str">
        <f t="shared" si="154"/>
        <v/>
      </c>
      <c r="F4139" s="181"/>
      <c r="G4139" s="181"/>
      <c r="H4139" s="6"/>
      <c r="I4139" s="2"/>
      <c r="J4139" s="3"/>
      <c r="K4139" s="3"/>
      <c r="L4139" s="3"/>
      <c r="M4139" s="13"/>
      <c r="N4139" s="3"/>
      <c r="O4139" s="3"/>
      <c r="P4139" s="166"/>
      <c r="Q4139" s="166"/>
      <c r="R4139" s="173"/>
      <c r="S4139" s="167"/>
      <c r="T4139" s="167"/>
      <c r="U4139" s="167"/>
      <c r="V4139" s="173"/>
    </row>
    <row r="4140" spans="1:22" ht="33.75" customHeight="1">
      <c r="A4140" s="15"/>
      <c r="B4140" s="7"/>
      <c r="C4140" s="4"/>
      <c r="D4140" s="5"/>
      <c r="E4140" s="176" t="str">
        <f t="shared" si="154"/>
        <v/>
      </c>
      <c r="F4140" s="181"/>
      <c r="G4140" s="181"/>
      <c r="H4140" s="6"/>
      <c r="I4140" s="2"/>
      <c r="J4140" s="3"/>
      <c r="K4140" s="3"/>
      <c r="L4140" s="3"/>
      <c r="M4140" s="13"/>
      <c r="N4140" s="3"/>
      <c r="O4140" s="3"/>
      <c r="P4140" s="166"/>
      <c r="Q4140" s="166"/>
      <c r="R4140" s="173"/>
      <c r="S4140" s="167"/>
      <c r="T4140" s="167"/>
      <c r="U4140" s="167"/>
      <c r="V4140" s="173"/>
    </row>
    <row r="4141" spans="1:22" ht="33.75" customHeight="1">
      <c r="A4141" s="15"/>
      <c r="B4141" s="7"/>
      <c r="C4141" s="4"/>
      <c r="D4141" s="5"/>
      <c r="E4141" s="176" t="str">
        <f t="shared" si="154"/>
        <v/>
      </c>
      <c r="F4141" s="181"/>
      <c r="G4141" s="181"/>
      <c r="H4141" s="6"/>
      <c r="I4141" s="2"/>
      <c r="J4141" s="3"/>
      <c r="K4141" s="3"/>
      <c r="L4141" s="3"/>
      <c r="M4141" s="13"/>
      <c r="N4141" s="3"/>
      <c r="O4141" s="3"/>
      <c r="P4141" s="166"/>
      <c r="Q4141" s="166"/>
      <c r="R4141" s="173"/>
      <c r="S4141" s="167"/>
      <c r="T4141" s="167"/>
      <c r="U4141" s="167"/>
      <c r="V4141" s="173"/>
    </row>
    <row r="4142" spans="1:22" ht="33.75" customHeight="1">
      <c r="A4142" s="15"/>
      <c r="B4142" s="7"/>
      <c r="C4142" s="4"/>
      <c r="D4142" s="5"/>
      <c r="E4142" s="176" t="str">
        <f t="shared" si="154"/>
        <v/>
      </c>
      <c r="F4142" s="181"/>
      <c r="G4142" s="181"/>
      <c r="H4142" s="6"/>
      <c r="I4142" s="2"/>
      <c r="J4142" s="3"/>
      <c r="K4142" s="3"/>
      <c r="L4142" s="3"/>
      <c r="M4142" s="13"/>
      <c r="N4142" s="3"/>
      <c r="O4142" s="3"/>
      <c r="P4142" s="166"/>
      <c r="Q4142" s="166"/>
      <c r="R4142" s="173"/>
      <c r="S4142" s="167"/>
      <c r="T4142" s="167"/>
      <c r="U4142" s="167"/>
      <c r="V4142" s="173"/>
    </row>
    <row r="4143" spans="1:22" ht="33.75" customHeight="1">
      <c r="A4143" s="15"/>
      <c r="B4143" s="7"/>
      <c r="C4143" s="4"/>
      <c r="D4143" s="5"/>
      <c r="E4143" s="176" t="str">
        <f t="shared" si="154"/>
        <v/>
      </c>
      <c r="F4143" s="181"/>
      <c r="G4143" s="181"/>
      <c r="H4143" s="6"/>
      <c r="I4143" s="2"/>
      <c r="J4143" s="3"/>
      <c r="K4143" s="3"/>
      <c r="L4143" s="3"/>
      <c r="M4143" s="13"/>
      <c r="N4143" s="3"/>
      <c r="O4143" s="3"/>
      <c r="P4143" s="166"/>
      <c r="Q4143" s="166"/>
      <c r="R4143" s="173"/>
      <c r="S4143" s="167"/>
      <c r="T4143" s="167"/>
      <c r="U4143" s="167"/>
      <c r="V4143" s="173"/>
    </row>
    <row r="4144" spans="1:22" ht="33.75" customHeight="1">
      <c r="A4144" s="15"/>
      <c r="B4144" s="7"/>
      <c r="C4144" s="4"/>
      <c r="D4144" s="5"/>
      <c r="E4144" s="176" t="str">
        <f t="shared" si="154"/>
        <v/>
      </c>
      <c r="F4144" s="181"/>
      <c r="G4144" s="181"/>
      <c r="H4144" s="6"/>
      <c r="I4144" s="2"/>
      <c r="J4144" s="3"/>
      <c r="K4144" s="3"/>
      <c r="L4144" s="3"/>
      <c r="M4144" s="13"/>
      <c r="N4144" s="3"/>
      <c r="O4144" s="3"/>
      <c r="P4144" s="166"/>
      <c r="Q4144" s="166"/>
      <c r="R4144" s="173"/>
      <c r="S4144" s="167"/>
      <c r="T4144" s="167"/>
      <c r="U4144" s="167"/>
      <c r="V4144" s="173"/>
    </row>
    <row r="4145" spans="1:22" ht="33.75" customHeight="1">
      <c r="A4145" s="15"/>
      <c r="B4145" s="7"/>
      <c r="C4145" s="4"/>
      <c r="D4145" s="5"/>
      <c r="E4145" s="176" t="str">
        <f t="shared" si="154"/>
        <v/>
      </c>
      <c r="F4145" s="181"/>
      <c r="G4145" s="181"/>
      <c r="H4145" s="6"/>
      <c r="I4145" s="2"/>
      <c r="J4145" s="3"/>
      <c r="K4145" s="3"/>
      <c r="L4145" s="3"/>
      <c r="M4145" s="13"/>
      <c r="N4145" s="3"/>
      <c r="O4145" s="3"/>
      <c r="P4145" s="166"/>
      <c r="Q4145" s="166"/>
      <c r="R4145" s="173"/>
      <c r="S4145" s="167"/>
      <c r="T4145" s="167"/>
      <c r="U4145" s="167"/>
      <c r="V4145" s="173"/>
    </row>
    <row r="4146" spans="1:22" ht="33.75" customHeight="1">
      <c r="A4146" s="15"/>
      <c r="B4146" s="7"/>
      <c r="C4146" s="4"/>
      <c r="D4146" s="5"/>
      <c r="E4146" s="176" t="str">
        <f t="shared" si="154"/>
        <v/>
      </c>
      <c r="F4146" s="181"/>
      <c r="G4146" s="181"/>
      <c r="H4146" s="6"/>
      <c r="I4146" s="2"/>
      <c r="J4146" s="3"/>
      <c r="K4146" s="3"/>
      <c r="L4146" s="3"/>
      <c r="M4146" s="13"/>
      <c r="N4146" s="3"/>
      <c r="O4146" s="3"/>
      <c r="P4146" s="166"/>
      <c r="Q4146" s="166"/>
      <c r="R4146" s="173"/>
      <c r="S4146" s="167"/>
      <c r="T4146" s="167"/>
      <c r="U4146" s="167"/>
      <c r="V4146" s="173"/>
    </row>
    <row r="4147" spans="1:22" ht="33.75" customHeight="1">
      <c r="A4147" s="15"/>
      <c r="B4147" s="7"/>
      <c r="C4147" s="4"/>
      <c r="D4147" s="5"/>
      <c r="E4147" s="176" t="str">
        <f t="shared" si="154"/>
        <v/>
      </c>
      <c r="F4147" s="181"/>
      <c r="G4147" s="181"/>
      <c r="H4147" s="6"/>
      <c r="I4147" s="2"/>
      <c r="J4147" s="3"/>
      <c r="K4147" s="3"/>
      <c r="L4147" s="3"/>
      <c r="M4147" s="13"/>
      <c r="N4147" s="3"/>
      <c r="O4147" s="3"/>
      <c r="P4147" s="166"/>
      <c r="Q4147" s="166"/>
      <c r="R4147" s="173"/>
      <c r="S4147" s="167"/>
      <c r="T4147" s="167"/>
      <c r="U4147" s="167"/>
      <c r="V4147" s="173"/>
    </row>
    <row r="4148" spans="1:22" ht="33.75" customHeight="1">
      <c r="A4148" s="15"/>
      <c r="B4148" s="7"/>
      <c r="C4148" s="4"/>
      <c r="D4148" s="5"/>
      <c r="E4148" s="176" t="str">
        <f t="shared" si="154"/>
        <v/>
      </c>
      <c r="F4148" s="181"/>
      <c r="G4148" s="181"/>
      <c r="H4148" s="6"/>
      <c r="I4148" s="2"/>
      <c r="J4148" s="3"/>
      <c r="K4148" s="3"/>
      <c r="L4148" s="3"/>
      <c r="M4148" s="13"/>
      <c r="N4148" s="3"/>
      <c r="O4148" s="3"/>
      <c r="P4148" s="166"/>
      <c r="Q4148" s="166"/>
      <c r="R4148" s="173"/>
      <c r="S4148" s="167"/>
      <c r="T4148" s="167"/>
      <c r="U4148" s="167"/>
      <c r="V4148" s="173"/>
    </row>
    <row r="4149" spans="1:22" ht="33.75" customHeight="1">
      <c r="A4149" s="15"/>
      <c r="B4149" s="7"/>
      <c r="C4149" s="4"/>
      <c r="D4149" s="5"/>
      <c r="E4149" s="176" t="str">
        <f t="shared" si="154"/>
        <v/>
      </c>
      <c r="F4149" s="181"/>
      <c r="G4149" s="181"/>
      <c r="H4149" s="6"/>
      <c r="I4149" s="2"/>
      <c r="J4149" s="3"/>
      <c r="K4149" s="3"/>
      <c r="L4149" s="3"/>
      <c r="M4149" s="13"/>
      <c r="N4149" s="3"/>
      <c r="O4149" s="3"/>
      <c r="P4149" s="166"/>
      <c r="Q4149" s="166"/>
      <c r="R4149" s="173"/>
      <c r="S4149" s="167"/>
      <c r="T4149" s="167"/>
      <c r="U4149" s="167"/>
      <c r="V4149" s="173"/>
    </row>
    <row r="4150" spans="1:22" ht="33.75" customHeight="1">
      <c r="A4150" s="15"/>
      <c r="B4150" s="7"/>
      <c r="C4150" s="4"/>
      <c r="D4150" s="5"/>
      <c r="E4150" s="176" t="str">
        <f t="shared" si="154"/>
        <v/>
      </c>
      <c r="F4150" s="181"/>
      <c r="G4150" s="181"/>
      <c r="H4150" s="6"/>
      <c r="I4150" s="2"/>
      <c r="J4150" s="3"/>
      <c r="K4150" s="3"/>
      <c r="L4150" s="3"/>
      <c r="M4150" s="13"/>
      <c r="N4150" s="3"/>
      <c r="O4150" s="3"/>
      <c r="P4150" s="166"/>
      <c r="Q4150" s="166"/>
      <c r="R4150" s="173"/>
      <c r="S4150" s="167"/>
      <c r="T4150" s="167"/>
      <c r="U4150" s="167"/>
      <c r="V4150" s="173"/>
    </row>
    <row r="4151" spans="1:22" ht="33.75" customHeight="1">
      <c r="A4151" s="15"/>
      <c r="B4151" s="7"/>
      <c r="C4151" s="4"/>
      <c r="D4151" s="5"/>
      <c r="E4151" s="176" t="str">
        <f t="shared" si="154"/>
        <v/>
      </c>
      <c r="F4151" s="181"/>
      <c r="G4151" s="181"/>
      <c r="H4151" s="6"/>
      <c r="I4151" s="2"/>
      <c r="J4151" s="3"/>
      <c r="K4151" s="3"/>
      <c r="L4151" s="3"/>
      <c r="M4151" s="13"/>
      <c r="N4151" s="3"/>
      <c r="O4151" s="3"/>
      <c r="P4151" s="166"/>
      <c r="Q4151" s="166"/>
      <c r="R4151" s="173"/>
      <c r="S4151" s="167"/>
      <c r="T4151" s="167"/>
      <c r="U4151" s="167"/>
      <c r="V4151" s="173"/>
    </row>
    <row r="4152" spans="1:22" ht="33.75" customHeight="1">
      <c r="A4152" s="15"/>
      <c r="B4152" s="7"/>
      <c r="C4152" s="4"/>
      <c r="D4152" s="5"/>
      <c r="E4152" s="176" t="str">
        <f t="shared" si="154"/>
        <v/>
      </c>
      <c r="F4152" s="181"/>
      <c r="G4152" s="181"/>
      <c r="H4152" s="6"/>
      <c r="I4152" s="2"/>
      <c r="J4152" s="3"/>
      <c r="K4152" s="3"/>
      <c r="L4152" s="3"/>
      <c r="M4152" s="13"/>
      <c r="N4152" s="3"/>
      <c r="O4152" s="3"/>
      <c r="P4152" s="166"/>
      <c r="Q4152" s="166"/>
      <c r="R4152" s="173"/>
      <c r="S4152" s="167"/>
      <c r="T4152" s="167"/>
      <c r="U4152" s="167"/>
      <c r="V4152" s="173"/>
    </row>
    <row r="4153" spans="1:22" ht="33.75" customHeight="1">
      <c r="A4153" s="15"/>
      <c r="B4153" s="7"/>
      <c r="C4153" s="4"/>
      <c r="D4153" s="5"/>
      <c r="E4153" s="176" t="str">
        <f t="shared" si="154"/>
        <v/>
      </c>
      <c r="F4153" s="181"/>
      <c r="G4153" s="181"/>
      <c r="H4153" s="6"/>
      <c r="I4153" s="2"/>
      <c r="J4153" s="3"/>
      <c r="K4153" s="3"/>
      <c r="L4153" s="3"/>
      <c r="M4153" s="13"/>
      <c r="N4153" s="3"/>
      <c r="O4153" s="3"/>
      <c r="P4153" s="166"/>
      <c r="Q4153" s="166"/>
      <c r="R4153" s="173"/>
      <c r="S4153" s="167"/>
      <c r="T4153" s="167"/>
      <c r="U4153" s="167"/>
      <c r="V4153" s="173"/>
    </row>
    <row r="4154" spans="1:22" ht="33.75" customHeight="1">
      <c r="A4154" s="15"/>
      <c r="B4154" s="7"/>
      <c r="C4154" s="4"/>
      <c r="D4154" s="5"/>
      <c r="E4154" s="176" t="str">
        <f t="shared" ref="E4154:E4217" si="155">TRIM(B4154)</f>
        <v/>
      </c>
      <c r="F4154" s="181"/>
      <c r="G4154" s="181"/>
      <c r="H4154" s="6"/>
      <c r="I4154" s="2"/>
      <c r="J4154" s="3"/>
      <c r="K4154" s="3"/>
      <c r="L4154" s="3"/>
      <c r="M4154" s="13"/>
      <c r="N4154" s="3"/>
      <c r="O4154" s="3"/>
      <c r="P4154" s="166"/>
      <c r="Q4154" s="166"/>
      <c r="R4154" s="173"/>
      <c r="S4154" s="167"/>
      <c r="T4154" s="167"/>
      <c r="U4154" s="167"/>
      <c r="V4154" s="173"/>
    </row>
    <row r="4155" spans="1:22" ht="33.75" customHeight="1">
      <c r="A4155" s="15"/>
      <c r="B4155" s="7"/>
      <c r="C4155" s="4"/>
      <c r="D4155" s="5"/>
      <c r="E4155" s="176" t="str">
        <f t="shared" si="155"/>
        <v/>
      </c>
      <c r="F4155" s="181"/>
      <c r="G4155" s="181"/>
      <c r="H4155" s="6"/>
      <c r="I4155" s="2"/>
      <c r="J4155" s="3"/>
      <c r="K4155" s="3"/>
      <c r="L4155" s="3"/>
      <c r="M4155" s="13"/>
      <c r="N4155" s="3"/>
      <c r="O4155" s="3"/>
      <c r="P4155" s="166"/>
      <c r="Q4155" s="166"/>
      <c r="R4155" s="173"/>
      <c r="S4155" s="167"/>
      <c r="T4155" s="167"/>
      <c r="U4155" s="167"/>
      <c r="V4155" s="173"/>
    </row>
    <row r="4156" spans="1:22" ht="33.75" customHeight="1">
      <c r="A4156" s="15"/>
      <c r="B4156" s="7"/>
      <c r="C4156" s="4"/>
      <c r="D4156" s="5"/>
      <c r="E4156" s="176" t="str">
        <f t="shared" si="155"/>
        <v/>
      </c>
      <c r="F4156" s="181"/>
      <c r="G4156" s="181"/>
      <c r="H4156" s="6"/>
      <c r="I4156" s="2"/>
      <c r="J4156" s="3"/>
      <c r="K4156" s="3"/>
      <c r="L4156" s="3"/>
      <c r="M4156" s="13"/>
      <c r="N4156" s="3"/>
      <c r="O4156" s="3"/>
      <c r="P4156" s="166"/>
      <c r="Q4156" s="166"/>
      <c r="R4156" s="173"/>
      <c r="S4156" s="167"/>
      <c r="T4156" s="167"/>
      <c r="U4156" s="167"/>
      <c r="V4156" s="173"/>
    </row>
    <row r="4157" spans="1:22" ht="33.75" customHeight="1">
      <c r="A4157" s="15"/>
      <c r="B4157" s="7"/>
      <c r="C4157" s="4"/>
      <c r="D4157" s="5"/>
      <c r="E4157" s="176" t="str">
        <f t="shared" si="155"/>
        <v/>
      </c>
      <c r="F4157" s="181"/>
      <c r="G4157" s="181"/>
      <c r="H4157" s="6"/>
      <c r="I4157" s="2"/>
      <c r="J4157" s="3"/>
      <c r="K4157" s="3"/>
      <c r="L4157" s="3"/>
      <c r="M4157" s="13"/>
      <c r="N4157" s="3"/>
      <c r="O4157" s="3"/>
      <c r="P4157" s="166"/>
      <c r="Q4157" s="166"/>
      <c r="R4157" s="173"/>
      <c r="S4157" s="167"/>
      <c r="T4157" s="167"/>
      <c r="U4157" s="167"/>
      <c r="V4157" s="173"/>
    </row>
    <row r="4158" spans="1:22" ht="33.75" customHeight="1">
      <c r="A4158" s="15"/>
      <c r="B4158" s="7"/>
      <c r="C4158" s="4"/>
      <c r="D4158" s="5"/>
      <c r="E4158" s="176" t="str">
        <f t="shared" si="155"/>
        <v/>
      </c>
      <c r="F4158" s="181"/>
      <c r="G4158" s="181"/>
      <c r="H4158" s="6"/>
      <c r="I4158" s="2"/>
      <c r="J4158" s="3"/>
      <c r="K4158" s="3"/>
      <c r="L4158" s="3"/>
      <c r="M4158" s="13"/>
      <c r="N4158" s="3"/>
      <c r="O4158" s="3"/>
      <c r="P4158" s="166"/>
      <c r="Q4158" s="166"/>
      <c r="R4158" s="173"/>
      <c r="S4158" s="167"/>
      <c r="T4158" s="167"/>
      <c r="U4158" s="167"/>
      <c r="V4158" s="173"/>
    </row>
    <row r="4159" spans="1:22" ht="33.75" customHeight="1">
      <c r="A4159" s="15"/>
      <c r="B4159" s="7"/>
      <c r="C4159" s="4"/>
      <c r="D4159" s="5"/>
      <c r="E4159" s="176" t="str">
        <f t="shared" si="155"/>
        <v/>
      </c>
      <c r="F4159" s="181"/>
      <c r="G4159" s="181"/>
      <c r="H4159" s="6"/>
      <c r="I4159" s="2"/>
      <c r="J4159" s="3"/>
      <c r="K4159" s="3"/>
      <c r="L4159" s="3"/>
      <c r="M4159" s="13"/>
      <c r="N4159" s="3"/>
      <c r="O4159" s="3"/>
      <c r="P4159" s="166"/>
      <c r="Q4159" s="166"/>
      <c r="R4159" s="173"/>
      <c r="S4159" s="167"/>
      <c r="T4159" s="167"/>
      <c r="U4159" s="167"/>
      <c r="V4159" s="173"/>
    </row>
    <row r="4160" spans="1:22" ht="33.75" customHeight="1">
      <c r="A4160" s="15"/>
      <c r="B4160" s="7"/>
      <c r="C4160" s="4"/>
      <c r="D4160" s="5"/>
      <c r="E4160" s="176" t="str">
        <f t="shared" si="155"/>
        <v/>
      </c>
      <c r="F4160" s="181"/>
      <c r="G4160" s="181"/>
      <c r="H4160" s="6"/>
      <c r="I4160" s="2"/>
      <c r="J4160" s="3"/>
      <c r="K4160" s="3"/>
      <c r="L4160" s="3"/>
      <c r="M4160" s="13"/>
      <c r="N4160" s="3"/>
      <c r="O4160" s="3"/>
      <c r="P4160" s="166"/>
      <c r="Q4160" s="166"/>
      <c r="R4160" s="173"/>
      <c r="S4160" s="167"/>
      <c r="T4160" s="167"/>
      <c r="U4160" s="167"/>
      <c r="V4160" s="173"/>
    </row>
    <row r="4161" spans="1:22" ht="33.75" customHeight="1">
      <c r="A4161" s="15"/>
      <c r="B4161" s="7"/>
      <c r="C4161" s="4"/>
      <c r="D4161" s="5"/>
      <c r="E4161" s="176" t="str">
        <f t="shared" si="155"/>
        <v/>
      </c>
      <c r="F4161" s="181"/>
      <c r="G4161" s="181"/>
      <c r="H4161" s="6"/>
      <c r="I4161" s="2"/>
      <c r="J4161" s="3"/>
      <c r="K4161" s="3"/>
      <c r="L4161" s="3"/>
      <c r="M4161" s="13"/>
      <c r="N4161" s="3"/>
      <c r="O4161" s="3"/>
      <c r="P4161" s="166"/>
      <c r="Q4161" s="166"/>
      <c r="R4161" s="173"/>
      <c r="S4161" s="167"/>
      <c r="T4161" s="167"/>
      <c r="U4161" s="167"/>
      <c r="V4161" s="173"/>
    </row>
    <row r="4162" spans="1:22" ht="33.75" customHeight="1">
      <c r="A4162" s="15"/>
      <c r="B4162" s="7"/>
      <c r="C4162" s="4"/>
      <c r="D4162" s="5"/>
      <c r="E4162" s="176" t="str">
        <f t="shared" si="155"/>
        <v/>
      </c>
      <c r="F4162" s="181"/>
      <c r="G4162" s="181"/>
      <c r="H4162" s="6"/>
      <c r="I4162" s="2"/>
      <c r="J4162" s="3"/>
      <c r="K4162" s="3"/>
      <c r="L4162" s="3"/>
      <c r="M4162" s="13"/>
      <c r="N4162" s="3"/>
      <c r="O4162" s="3"/>
      <c r="P4162" s="166"/>
      <c r="Q4162" s="166"/>
      <c r="R4162" s="173"/>
      <c r="S4162" s="167"/>
      <c r="T4162" s="167"/>
      <c r="U4162" s="167"/>
      <c r="V4162" s="173"/>
    </row>
    <row r="4163" spans="1:22" ht="33.75" customHeight="1">
      <c r="A4163" s="15"/>
      <c r="B4163" s="7"/>
      <c r="C4163" s="4"/>
      <c r="D4163" s="5"/>
      <c r="E4163" s="176" t="str">
        <f t="shared" si="155"/>
        <v/>
      </c>
      <c r="F4163" s="181"/>
      <c r="G4163" s="181"/>
      <c r="H4163" s="6"/>
      <c r="I4163" s="2"/>
      <c r="J4163" s="3"/>
      <c r="K4163" s="3"/>
      <c r="L4163" s="3"/>
      <c r="M4163" s="13"/>
      <c r="N4163" s="3"/>
      <c r="O4163" s="3"/>
      <c r="P4163" s="166"/>
      <c r="Q4163" s="166"/>
      <c r="R4163" s="173"/>
      <c r="S4163" s="167"/>
      <c r="T4163" s="167"/>
      <c r="U4163" s="167"/>
      <c r="V4163" s="173"/>
    </row>
    <row r="4164" spans="1:22" ht="33.75" customHeight="1">
      <c r="A4164" s="15"/>
      <c r="B4164" s="7"/>
      <c r="C4164" s="4"/>
      <c r="D4164" s="5"/>
      <c r="E4164" s="176" t="str">
        <f t="shared" si="155"/>
        <v/>
      </c>
      <c r="F4164" s="181"/>
      <c r="G4164" s="181"/>
      <c r="H4164" s="6"/>
      <c r="I4164" s="2"/>
      <c r="J4164" s="3"/>
      <c r="K4164" s="3"/>
      <c r="L4164" s="3"/>
      <c r="M4164" s="13"/>
      <c r="N4164" s="3"/>
      <c r="O4164" s="3"/>
      <c r="P4164" s="166"/>
      <c r="Q4164" s="166"/>
      <c r="R4164" s="173"/>
      <c r="S4164" s="167"/>
      <c r="T4164" s="167"/>
      <c r="U4164" s="167"/>
      <c r="V4164" s="173"/>
    </row>
    <row r="4165" spans="1:22" ht="33.75" customHeight="1">
      <c r="A4165" s="15"/>
      <c r="B4165" s="7"/>
      <c r="C4165" s="4"/>
      <c r="D4165" s="5"/>
      <c r="E4165" s="176" t="str">
        <f t="shared" si="155"/>
        <v/>
      </c>
      <c r="F4165" s="181"/>
      <c r="G4165" s="181"/>
      <c r="H4165" s="6"/>
      <c r="I4165" s="2"/>
      <c r="J4165" s="3"/>
      <c r="K4165" s="3"/>
      <c r="L4165" s="3"/>
      <c r="M4165" s="13"/>
      <c r="N4165" s="3"/>
      <c r="O4165" s="3"/>
      <c r="P4165" s="166"/>
      <c r="Q4165" s="166"/>
      <c r="R4165" s="173"/>
      <c r="S4165" s="167"/>
      <c r="T4165" s="167"/>
      <c r="U4165" s="167"/>
      <c r="V4165" s="173"/>
    </row>
    <row r="4166" spans="1:22" ht="33.75" customHeight="1">
      <c r="A4166" s="15"/>
      <c r="B4166" s="7"/>
      <c r="C4166" s="4"/>
      <c r="D4166" s="5"/>
      <c r="E4166" s="176" t="str">
        <f t="shared" si="155"/>
        <v/>
      </c>
      <c r="F4166" s="181"/>
      <c r="G4166" s="181"/>
      <c r="H4166" s="6"/>
      <c r="I4166" s="2"/>
      <c r="J4166" s="3"/>
      <c r="K4166" s="3"/>
      <c r="L4166" s="3"/>
      <c r="M4166" s="13"/>
      <c r="N4166" s="3"/>
      <c r="O4166" s="3"/>
      <c r="P4166" s="166"/>
      <c r="Q4166" s="166"/>
      <c r="R4166" s="173"/>
      <c r="S4166" s="167"/>
      <c r="T4166" s="167"/>
      <c r="U4166" s="167"/>
      <c r="V4166" s="173"/>
    </row>
    <row r="4167" spans="1:22" ht="33.75" customHeight="1">
      <c r="A4167" s="15"/>
      <c r="B4167" s="7"/>
      <c r="C4167" s="4"/>
      <c r="D4167" s="5"/>
      <c r="E4167" s="176" t="str">
        <f t="shared" si="155"/>
        <v/>
      </c>
      <c r="F4167" s="181"/>
      <c r="G4167" s="181"/>
      <c r="H4167" s="6"/>
      <c r="I4167" s="2"/>
      <c r="J4167" s="3"/>
      <c r="K4167" s="3"/>
      <c r="L4167" s="3"/>
      <c r="M4167" s="13"/>
      <c r="N4167" s="3"/>
      <c r="O4167" s="3"/>
      <c r="P4167" s="166"/>
      <c r="Q4167" s="166"/>
      <c r="R4167" s="173"/>
      <c r="S4167" s="167"/>
      <c r="T4167" s="167"/>
      <c r="U4167" s="167"/>
      <c r="V4167" s="173"/>
    </row>
    <row r="4168" spans="1:22" ht="33.75" customHeight="1">
      <c r="A4168" s="15"/>
      <c r="B4168" s="7"/>
      <c r="C4168" s="4"/>
      <c r="D4168" s="5"/>
      <c r="E4168" s="176" t="str">
        <f t="shared" si="155"/>
        <v/>
      </c>
      <c r="F4168" s="181"/>
      <c r="G4168" s="181"/>
      <c r="H4168" s="6"/>
      <c r="I4168" s="2"/>
      <c r="J4168" s="3"/>
      <c r="K4168" s="3"/>
      <c r="L4168" s="3"/>
      <c r="M4168" s="13"/>
      <c r="N4168" s="3"/>
      <c r="O4168" s="3"/>
      <c r="P4168" s="166"/>
      <c r="Q4168" s="166"/>
      <c r="R4168" s="173"/>
      <c r="S4168" s="167"/>
      <c r="T4168" s="167"/>
      <c r="U4168" s="167"/>
      <c r="V4168" s="173"/>
    </row>
    <row r="4169" spans="1:22" ht="33.75" customHeight="1">
      <c r="A4169" s="15"/>
      <c r="B4169" s="7"/>
      <c r="C4169" s="4"/>
      <c r="D4169" s="5"/>
      <c r="E4169" s="176" t="str">
        <f t="shared" si="155"/>
        <v/>
      </c>
      <c r="F4169" s="181"/>
      <c r="G4169" s="181"/>
      <c r="H4169" s="6"/>
      <c r="I4169" s="2"/>
      <c r="J4169" s="3"/>
      <c r="K4169" s="3"/>
      <c r="L4169" s="3"/>
      <c r="M4169" s="13"/>
      <c r="N4169" s="3"/>
      <c r="O4169" s="3"/>
      <c r="P4169" s="166"/>
      <c r="Q4169" s="166"/>
      <c r="R4169" s="173"/>
      <c r="S4169" s="167"/>
      <c r="T4169" s="167"/>
      <c r="U4169" s="167"/>
      <c r="V4169" s="173"/>
    </row>
    <row r="4170" spans="1:22" ht="33.75" customHeight="1">
      <c r="A4170" s="15"/>
      <c r="B4170" s="7"/>
      <c r="C4170" s="4"/>
      <c r="D4170" s="5"/>
      <c r="E4170" s="176" t="str">
        <f t="shared" si="155"/>
        <v/>
      </c>
      <c r="F4170" s="181"/>
      <c r="G4170" s="181"/>
      <c r="H4170" s="6"/>
      <c r="I4170" s="2"/>
      <c r="J4170" s="3"/>
      <c r="K4170" s="3"/>
      <c r="L4170" s="3"/>
      <c r="M4170" s="13"/>
      <c r="N4170" s="3"/>
      <c r="O4170" s="3"/>
      <c r="P4170" s="166"/>
      <c r="Q4170" s="166"/>
      <c r="R4170" s="173"/>
      <c r="S4170" s="167"/>
      <c r="T4170" s="167"/>
      <c r="U4170" s="167"/>
      <c r="V4170" s="173"/>
    </row>
    <row r="4171" spans="1:22" ht="33.75" customHeight="1">
      <c r="A4171" s="15"/>
      <c r="B4171" s="7"/>
      <c r="C4171" s="4"/>
      <c r="D4171" s="5"/>
      <c r="E4171" s="176" t="str">
        <f t="shared" si="155"/>
        <v/>
      </c>
      <c r="F4171" s="181"/>
      <c r="G4171" s="181"/>
      <c r="H4171" s="6"/>
      <c r="I4171" s="2"/>
      <c r="J4171" s="3"/>
      <c r="K4171" s="3"/>
      <c r="L4171" s="3"/>
      <c r="M4171" s="13"/>
      <c r="N4171" s="3"/>
      <c r="O4171" s="3"/>
      <c r="P4171" s="166"/>
      <c r="Q4171" s="166"/>
      <c r="R4171" s="173"/>
      <c r="S4171" s="167"/>
      <c r="T4171" s="167"/>
      <c r="U4171" s="167"/>
      <c r="V4171" s="173"/>
    </row>
    <row r="4172" spans="1:22" ht="33.75" customHeight="1">
      <c r="A4172" s="15"/>
      <c r="B4172" s="7"/>
      <c r="C4172" s="4"/>
      <c r="D4172" s="5"/>
      <c r="E4172" s="176" t="str">
        <f t="shared" si="155"/>
        <v/>
      </c>
      <c r="F4172" s="181"/>
      <c r="G4172" s="181"/>
      <c r="H4172" s="6"/>
      <c r="I4172" s="2"/>
      <c r="J4172" s="3"/>
      <c r="K4172" s="3"/>
      <c r="L4172" s="3"/>
      <c r="M4172" s="13"/>
      <c r="N4172" s="3"/>
      <c r="O4172" s="3"/>
      <c r="P4172" s="166"/>
      <c r="Q4172" s="166"/>
      <c r="R4172" s="173"/>
      <c r="S4172" s="167"/>
      <c r="T4172" s="167"/>
      <c r="U4172" s="167"/>
      <c r="V4172" s="173"/>
    </row>
    <row r="4173" spans="1:22" ht="33.75" customHeight="1">
      <c r="A4173" s="15"/>
      <c r="B4173" s="7"/>
      <c r="C4173" s="4"/>
      <c r="D4173" s="5"/>
      <c r="E4173" s="176" t="str">
        <f t="shared" si="155"/>
        <v/>
      </c>
      <c r="F4173" s="181"/>
      <c r="G4173" s="181"/>
      <c r="H4173" s="6"/>
      <c r="I4173" s="2"/>
      <c r="J4173" s="3"/>
      <c r="K4173" s="3"/>
      <c r="L4173" s="3"/>
      <c r="M4173" s="13"/>
      <c r="N4173" s="3"/>
      <c r="O4173" s="3"/>
      <c r="P4173" s="166"/>
      <c r="Q4173" s="166"/>
      <c r="R4173" s="173"/>
      <c r="S4173" s="167"/>
      <c r="T4173" s="167"/>
      <c r="U4173" s="167"/>
      <c r="V4173" s="173"/>
    </row>
    <row r="4174" spans="1:22" ht="33.75" customHeight="1">
      <c r="A4174" s="15"/>
      <c r="B4174" s="7"/>
      <c r="C4174" s="4"/>
      <c r="D4174" s="5"/>
      <c r="E4174" s="176" t="str">
        <f t="shared" si="155"/>
        <v/>
      </c>
      <c r="F4174" s="181"/>
      <c r="G4174" s="181"/>
      <c r="H4174" s="6"/>
      <c r="I4174" s="2"/>
      <c r="J4174" s="3"/>
      <c r="K4174" s="3"/>
      <c r="L4174" s="3"/>
      <c r="M4174" s="13"/>
      <c r="N4174" s="3"/>
      <c r="O4174" s="3"/>
      <c r="P4174" s="166"/>
      <c r="Q4174" s="166"/>
      <c r="R4174" s="173"/>
      <c r="S4174" s="167"/>
      <c r="T4174" s="167"/>
      <c r="U4174" s="167"/>
      <c r="V4174" s="173"/>
    </row>
    <row r="4175" spans="1:22" ht="33.75" customHeight="1">
      <c r="A4175" s="15"/>
      <c r="B4175" s="7"/>
      <c r="C4175" s="4"/>
      <c r="D4175" s="5"/>
      <c r="E4175" s="176" t="str">
        <f t="shared" si="155"/>
        <v/>
      </c>
      <c r="F4175" s="181"/>
      <c r="G4175" s="181"/>
      <c r="H4175" s="6"/>
      <c r="I4175" s="2"/>
      <c r="J4175" s="3"/>
      <c r="K4175" s="3"/>
      <c r="L4175" s="3"/>
      <c r="M4175" s="13"/>
      <c r="N4175" s="3"/>
      <c r="O4175" s="3"/>
      <c r="P4175" s="166"/>
      <c r="Q4175" s="166"/>
      <c r="R4175" s="173"/>
      <c r="S4175" s="167"/>
      <c r="T4175" s="167"/>
      <c r="U4175" s="167"/>
      <c r="V4175" s="173"/>
    </row>
    <row r="4176" spans="1:22" ht="33.75" customHeight="1">
      <c r="A4176" s="15"/>
      <c r="B4176" s="7"/>
      <c r="C4176" s="4"/>
      <c r="D4176" s="5"/>
      <c r="E4176" s="176" t="str">
        <f t="shared" si="155"/>
        <v/>
      </c>
      <c r="F4176" s="181"/>
      <c r="G4176" s="181"/>
      <c r="H4176" s="6"/>
      <c r="I4176" s="2"/>
      <c r="J4176" s="3"/>
      <c r="K4176" s="3"/>
      <c r="L4176" s="3"/>
      <c r="M4176" s="13"/>
      <c r="N4176" s="3"/>
      <c r="O4176" s="3"/>
      <c r="P4176" s="166"/>
      <c r="Q4176" s="166"/>
      <c r="R4176" s="173"/>
      <c r="S4176" s="167"/>
      <c r="T4176" s="167"/>
      <c r="U4176" s="167"/>
      <c r="V4176" s="173"/>
    </row>
    <row r="4177" spans="1:22" ht="33.75" customHeight="1">
      <c r="A4177" s="15"/>
      <c r="B4177" s="7"/>
      <c r="C4177" s="4"/>
      <c r="D4177" s="5"/>
      <c r="E4177" s="176" t="str">
        <f t="shared" si="155"/>
        <v/>
      </c>
      <c r="F4177" s="181"/>
      <c r="G4177" s="181"/>
      <c r="H4177" s="6"/>
      <c r="I4177" s="2"/>
      <c r="J4177" s="3"/>
      <c r="K4177" s="3"/>
      <c r="L4177" s="3"/>
      <c r="M4177" s="13"/>
      <c r="N4177" s="3"/>
      <c r="O4177" s="3"/>
      <c r="P4177" s="166"/>
      <c r="Q4177" s="166"/>
      <c r="R4177" s="173"/>
      <c r="S4177" s="167"/>
      <c r="T4177" s="167"/>
      <c r="U4177" s="167"/>
      <c r="V4177" s="173"/>
    </row>
    <row r="4178" spans="1:22" ht="33.75" customHeight="1">
      <c r="A4178" s="15"/>
      <c r="B4178" s="7"/>
      <c r="C4178" s="4"/>
      <c r="D4178" s="5"/>
      <c r="E4178" s="176" t="str">
        <f t="shared" si="155"/>
        <v/>
      </c>
      <c r="F4178" s="181"/>
      <c r="G4178" s="181"/>
      <c r="H4178" s="6"/>
      <c r="I4178" s="2"/>
      <c r="J4178" s="3"/>
      <c r="K4178" s="3"/>
      <c r="L4178" s="3"/>
      <c r="M4178" s="13"/>
      <c r="N4178" s="3"/>
      <c r="O4178" s="3"/>
      <c r="P4178" s="166"/>
      <c r="Q4178" s="166"/>
      <c r="R4178" s="173"/>
      <c r="S4178" s="167"/>
      <c r="T4178" s="167"/>
      <c r="U4178" s="167"/>
      <c r="V4178" s="173"/>
    </row>
    <row r="4179" spans="1:22" ht="33.75" customHeight="1">
      <c r="A4179" s="15"/>
      <c r="B4179" s="7"/>
      <c r="C4179" s="4"/>
      <c r="D4179" s="5"/>
      <c r="E4179" s="176" t="str">
        <f t="shared" si="155"/>
        <v/>
      </c>
      <c r="F4179" s="181"/>
      <c r="G4179" s="181"/>
      <c r="H4179" s="6"/>
      <c r="I4179" s="2"/>
      <c r="J4179" s="3"/>
      <c r="K4179" s="3"/>
      <c r="L4179" s="3"/>
      <c r="M4179" s="13"/>
      <c r="N4179" s="3"/>
      <c r="O4179" s="3"/>
      <c r="P4179" s="166"/>
      <c r="Q4179" s="166"/>
      <c r="R4179" s="173"/>
      <c r="S4179" s="167"/>
      <c r="T4179" s="167"/>
      <c r="U4179" s="167"/>
      <c r="V4179" s="173"/>
    </row>
    <row r="4180" spans="1:22" ht="33.75" customHeight="1">
      <c r="A4180" s="15"/>
      <c r="B4180" s="7"/>
      <c r="C4180" s="4"/>
      <c r="D4180" s="5"/>
      <c r="E4180" s="176" t="str">
        <f t="shared" si="155"/>
        <v/>
      </c>
      <c r="F4180" s="181"/>
      <c r="G4180" s="181"/>
      <c r="H4180" s="6"/>
      <c r="I4180" s="2"/>
      <c r="J4180" s="3"/>
      <c r="K4180" s="3"/>
      <c r="L4180" s="3"/>
      <c r="M4180" s="13"/>
      <c r="N4180" s="3"/>
      <c r="O4180" s="3"/>
      <c r="P4180" s="166"/>
      <c r="Q4180" s="166"/>
      <c r="R4180" s="173"/>
      <c r="S4180" s="167"/>
      <c r="T4180" s="167"/>
      <c r="U4180" s="167"/>
      <c r="V4180" s="173"/>
    </row>
    <row r="4181" spans="1:22" ht="33.75" customHeight="1">
      <c r="A4181" s="15"/>
      <c r="B4181" s="7"/>
      <c r="C4181" s="4"/>
      <c r="D4181" s="5"/>
      <c r="E4181" s="176" t="str">
        <f t="shared" si="155"/>
        <v/>
      </c>
      <c r="F4181" s="181"/>
      <c r="G4181" s="181"/>
      <c r="H4181" s="6"/>
      <c r="I4181" s="2"/>
      <c r="J4181" s="3"/>
      <c r="K4181" s="3"/>
      <c r="L4181" s="3"/>
      <c r="M4181" s="13"/>
      <c r="N4181" s="3"/>
      <c r="O4181" s="3"/>
      <c r="P4181" s="166"/>
      <c r="Q4181" s="166"/>
      <c r="R4181" s="173"/>
      <c r="S4181" s="167"/>
      <c r="T4181" s="167"/>
      <c r="U4181" s="167"/>
      <c r="V4181" s="173"/>
    </row>
    <row r="4182" spans="1:22" ht="33.75" customHeight="1">
      <c r="A4182" s="15"/>
      <c r="B4182" s="7"/>
      <c r="C4182" s="4"/>
      <c r="D4182" s="5"/>
      <c r="E4182" s="176" t="str">
        <f t="shared" si="155"/>
        <v/>
      </c>
      <c r="F4182" s="181"/>
      <c r="G4182" s="181"/>
      <c r="H4182" s="6"/>
      <c r="I4182" s="2"/>
      <c r="J4182" s="3"/>
      <c r="K4182" s="3"/>
      <c r="L4182" s="3"/>
      <c r="M4182" s="13"/>
      <c r="N4182" s="3"/>
      <c r="O4182" s="3"/>
      <c r="P4182" s="166"/>
      <c r="Q4182" s="166"/>
      <c r="R4182" s="173"/>
      <c r="S4182" s="167"/>
      <c r="T4182" s="167"/>
      <c r="U4182" s="167"/>
      <c r="V4182" s="173"/>
    </row>
    <row r="4183" spans="1:22" ht="33.75" customHeight="1">
      <c r="A4183" s="15"/>
      <c r="B4183" s="7"/>
      <c r="C4183" s="4"/>
      <c r="D4183" s="5"/>
      <c r="E4183" s="176" t="str">
        <f t="shared" si="155"/>
        <v/>
      </c>
      <c r="F4183" s="181"/>
      <c r="G4183" s="181"/>
      <c r="H4183" s="6"/>
      <c r="I4183" s="2"/>
      <c r="J4183" s="3"/>
      <c r="K4183" s="3"/>
      <c r="L4183" s="3"/>
      <c r="M4183" s="13"/>
      <c r="N4183" s="3"/>
      <c r="O4183" s="3"/>
      <c r="P4183" s="166"/>
      <c r="Q4183" s="166"/>
      <c r="R4183" s="173"/>
      <c r="S4183" s="167"/>
      <c r="T4183" s="167"/>
      <c r="U4183" s="167"/>
      <c r="V4183" s="173"/>
    </row>
    <row r="4184" spans="1:22" ht="33.75" customHeight="1">
      <c r="A4184" s="15"/>
      <c r="B4184" s="7"/>
      <c r="C4184" s="4"/>
      <c r="D4184" s="5"/>
      <c r="E4184" s="176" t="str">
        <f t="shared" si="155"/>
        <v/>
      </c>
      <c r="F4184" s="181"/>
      <c r="G4184" s="181"/>
      <c r="H4184" s="6"/>
      <c r="I4184" s="2"/>
      <c r="J4184" s="3"/>
      <c r="K4184" s="3"/>
      <c r="L4184" s="3"/>
      <c r="M4184" s="13"/>
      <c r="N4184" s="3"/>
      <c r="O4184" s="3"/>
      <c r="P4184" s="166"/>
      <c r="Q4184" s="166"/>
      <c r="R4184" s="173"/>
      <c r="S4184" s="167"/>
      <c r="T4184" s="167"/>
      <c r="U4184" s="167"/>
      <c r="V4184" s="173"/>
    </row>
    <row r="4185" spans="1:22" ht="33.75" customHeight="1">
      <c r="A4185" s="15"/>
      <c r="B4185" s="7"/>
      <c r="C4185" s="4"/>
      <c r="D4185" s="5"/>
      <c r="E4185" s="176" t="str">
        <f t="shared" si="155"/>
        <v/>
      </c>
      <c r="F4185" s="181"/>
      <c r="G4185" s="181"/>
      <c r="H4185" s="6"/>
      <c r="I4185" s="2"/>
      <c r="J4185" s="3"/>
      <c r="K4185" s="3"/>
      <c r="L4185" s="3"/>
      <c r="M4185" s="13"/>
      <c r="N4185" s="3"/>
      <c r="O4185" s="3"/>
      <c r="P4185" s="166"/>
      <c r="Q4185" s="166"/>
      <c r="R4185" s="173"/>
      <c r="S4185" s="167"/>
      <c r="T4185" s="167"/>
      <c r="U4185" s="167"/>
      <c r="V4185" s="173"/>
    </row>
    <row r="4186" spans="1:22" ht="33.75" customHeight="1">
      <c r="A4186" s="15"/>
      <c r="B4186" s="7"/>
      <c r="C4186" s="4"/>
      <c r="D4186" s="5"/>
      <c r="E4186" s="176" t="str">
        <f t="shared" si="155"/>
        <v/>
      </c>
      <c r="F4186" s="181"/>
      <c r="G4186" s="181"/>
      <c r="H4186" s="6"/>
      <c r="I4186" s="2"/>
      <c r="J4186" s="3"/>
      <c r="K4186" s="3"/>
      <c r="L4186" s="3"/>
      <c r="M4186" s="13"/>
      <c r="N4186" s="3"/>
      <c r="O4186" s="3"/>
      <c r="P4186" s="166"/>
      <c r="Q4186" s="166"/>
      <c r="R4186" s="173"/>
      <c r="S4186" s="167"/>
      <c r="T4186" s="167"/>
      <c r="U4186" s="167"/>
      <c r="V4186" s="173"/>
    </row>
    <row r="4187" spans="1:22" ht="33.75" customHeight="1">
      <c r="A4187" s="15"/>
      <c r="B4187" s="7"/>
      <c r="C4187" s="4"/>
      <c r="D4187" s="5"/>
      <c r="E4187" s="176" t="str">
        <f t="shared" si="155"/>
        <v/>
      </c>
      <c r="F4187" s="181"/>
      <c r="G4187" s="181"/>
      <c r="H4187" s="6"/>
      <c r="I4187" s="2"/>
      <c r="J4187" s="3"/>
      <c r="K4187" s="3"/>
      <c r="L4187" s="3"/>
      <c r="M4187" s="13"/>
      <c r="N4187" s="3"/>
      <c r="O4187" s="3"/>
      <c r="P4187" s="166"/>
      <c r="Q4187" s="166"/>
      <c r="R4187" s="173"/>
      <c r="S4187" s="167"/>
      <c r="T4187" s="167"/>
      <c r="U4187" s="167"/>
      <c r="V4187" s="173"/>
    </row>
    <row r="4188" spans="1:22" ht="33.75" customHeight="1">
      <c r="A4188" s="15"/>
      <c r="B4188" s="7"/>
      <c r="C4188" s="4"/>
      <c r="D4188" s="5"/>
      <c r="E4188" s="176" t="str">
        <f t="shared" si="155"/>
        <v/>
      </c>
      <c r="F4188" s="181"/>
      <c r="G4188" s="181"/>
      <c r="H4188" s="6"/>
      <c r="I4188" s="2"/>
      <c r="J4188" s="3"/>
      <c r="K4188" s="3"/>
      <c r="L4188" s="3"/>
      <c r="M4188" s="13"/>
      <c r="N4188" s="3"/>
      <c r="O4188" s="3"/>
      <c r="P4188" s="166"/>
      <c r="Q4188" s="166"/>
      <c r="R4188" s="173"/>
      <c r="S4188" s="167"/>
      <c r="T4188" s="167"/>
      <c r="U4188" s="167"/>
      <c r="V4188" s="173"/>
    </row>
    <row r="4189" spans="1:22" ht="33.75" customHeight="1">
      <c r="A4189" s="15"/>
      <c r="B4189" s="7"/>
      <c r="C4189" s="4"/>
      <c r="D4189" s="5"/>
      <c r="E4189" s="176" t="str">
        <f t="shared" si="155"/>
        <v/>
      </c>
      <c r="F4189" s="181"/>
      <c r="G4189" s="181"/>
      <c r="H4189" s="6"/>
      <c r="I4189" s="2"/>
      <c r="J4189" s="3"/>
      <c r="K4189" s="3"/>
      <c r="L4189" s="3"/>
      <c r="M4189" s="13"/>
      <c r="N4189" s="3"/>
      <c r="O4189" s="3"/>
      <c r="P4189" s="166"/>
      <c r="Q4189" s="166"/>
      <c r="R4189" s="173"/>
      <c r="S4189" s="167"/>
      <c r="T4189" s="167"/>
      <c r="U4189" s="167"/>
      <c r="V4189" s="173"/>
    </row>
    <row r="4190" spans="1:22" ht="33.75" customHeight="1">
      <c r="A4190" s="15"/>
      <c r="B4190" s="7"/>
      <c r="C4190" s="4"/>
      <c r="D4190" s="5"/>
      <c r="E4190" s="176" t="str">
        <f t="shared" si="155"/>
        <v/>
      </c>
      <c r="F4190" s="181"/>
      <c r="G4190" s="181"/>
      <c r="H4190" s="6"/>
      <c r="I4190" s="2"/>
      <c r="J4190" s="3"/>
      <c r="K4190" s="3"/>
      <c r="L4190" s="3"/>
      <c r="M4190" s="13"/>
      <c r="N4190" s="3"/>
      <c r="O4190" s="3"/>
      <c r="P4190" s="166"/>
      <c r="Q4190" s="166"/>
      <c r="R4190" s="173"/>
      <c r="S4190" s="167"/>
      <c r="T4190" s="167"/>
      <c r="U4190" s="167"/>
      <c r="V4190" s="173"/>
    </row>
    <row r="4191" spans="1:22" ht="33.75" customHeight="1">
      <c r="A4191" s="15"/>
      <c r="B4191" s="7"/>
      <c r="C4191" s="4"/>
      <c r="D4191" s="5"/>
      <c r="E4191" s="176" t="str">
        <f t="shared" si="155"/>
        <v/>
      </c>
      <c r="F4191" s="181"/>
      <c r="G4191" s="181"/>
      <c r="H4191" s="6"/>
      <c r="I4191" s="2"/>
      <c r="J4191" s="3"/>
      <c r="K4191" s="3"/>
      <c r="L4191" s="3"/>
      <c r="M4191" s="13"/>
      <c r="N4191" s="3"/>
      <c r="O4191" s="3"/>
      <c r="P4191" s="166"/>
      <c r="Q4191" s="166"/>
      <c r="R4191" s="173"/>
      <c r="S4191" s="167"/>
      <c r="T4191" s="167"/>
      <c r="U4191" s="167"/>
      <c r="V4191" s="173"/>
    </row>
    <row r="4192" spans="1:22" ht="33.75" customHeight="1">
      <c r="A4192" s="15"/>
      <c r="B4192" s="7"/>
      <c r="C4192" s="4"/>
      <c r="D4192" s="5"/>
      <c r="E4192" s="176" t="str">
        <f t="shared" si="155"/>
        <v/>
      </c>
      <c r="F4192" s="181"/>
      <c r="G4192" s="181"/>
      <c r="H4192" s="6"/>
      <c r="I4192" s="2"/>
      <c r="J4192" s="3"/>
      <c r="K4192" s="3"/>
      <c r="L4192" s="3"/>
      <c r="M4192" s="13"/>
      <c r="N4192" s="3"/>
      <c r="O4192" s="3"/>
      <c r="P4192" s="166"/>
      <c r="Q4192" s="166"/>
      <c r="R4192" s="173"/>
      <c r="S4192" s="167"/>
      <c r="T4192" s="167"/>
      <c r="U4192" s="167"/>
      <c r="V4192" s="173"/>
    </row>
    <row r="4193" spans="1:22" ht="33.75" customHeight="1">
      <c r="A4193" s="15"/>
      <c r="B4193" s="7"/>
      <c r="C4193" s="4"/>
      <c r="D4193" s="5"/>
      <c r="E4193" s="176" t="str">
        <f t="shared" si="155"/>
        <v/>
      </c>
      <c r="F4193" s="181"/>
      <c r="G4193" s="181"/>
      <c r="H4193" s="6"/>
      <c r="I4193" s="2"/>
      <c r="J4193" s="3"/>
      <c r="K4193" s="3"/>
      <c r="L4193" s="3"/>
      <c r="M4193" s="13"/>
      <c r="N4193" s="3"/>
      <c r="O4193" s="3"/>
      <c r="P4193" s="166"/>
      <c r="Q4193" s="166"/>
      <c r="R4193" s="173"/>
      <c r="S4193" s="167"/>
      <c r="T4193" s="167"/>
      <c r="U4193" s="167"/>
      <c r="V4193" s="173"/>
    </row>
    <row r="4194" spans="1:22" ht="33.75" customHeight="1">
      <c r="A4194" s="15"/>
      <c r="B4194" s="7"/>
      <c r="C4194" s="4"/>
      <c r="D4194" s="5"/>
      <c r="E4194" s="176" t="str">
        <f t="shared" si="155"/>
        <v/>
      </c>
      <c r="F4194" s="181"/>
      <c r="G4194" s="181"/>
      <c r="H4194" s="6"/>
      <c r="I4194" s="2"/>
      <c r="J4194" s="3"/>
      <c r="K4194" s="3"/>
      <c r="L4194" s="3"/>
      <c r="M4194" s="13"/>
      <c r="N4194" s="3"/>
      <c r="O4194" s="3"/>
      <c r="P4194" s="166"/>
      <c r="Q4194" s="166"/>
      <c r="R4194" s="173"/>
      <c r="S4194" s="167"/>
      <c r="T4194" s="167"/>
      <c r="U4194" s="167"/>
      <c r="V4194" s="173"/>
    </row>
    <row r="4195" spans="1:22" ht="33.75" customHeight="1">
      <c r="A4195" s="15"/>
      <c r="B4195" s="7"/>
      <c r="C4195" s="4"/>
      <c r="D4195" s="5"/>
      <c r="E4195" s="176" t="str">
        <f t="shared" si="155"/>
        <v/>
      </c>
      <c r="F4195" s="181"/>
      <c r="G4195" s="181"/>
      <c r="H4195" s="6"/>
      <c r="I4195" s="2"/>
      <c r="J4195" s="3"/>
      <c r="K4195" s="3"/>
      <c r="L4195" s="3"/>
      <c r="M4195" s="13"/>
      <c r="N4195" s="3"/>
      <c r="O4195" s="3"/>
      <c r="P4195" s="166"/>
      <c r="Q4195" s="166"/>
      <c r="R4195" s="173"/>
      <c r="S4195" s="167"/>
      <c r="T4195" s="167"/>
      <c r="U4195" s="167"/>
      <c r="V4195" s="173"/>
    </row>
    <row r="4196" spans="1:22" ht="33.75" customHeight="1">
      <c r="A4196" s="15"/>
      <c r="B4196" s="7"/>
      <c r="C4196" s="4"/>
      <c r="D4196" s="5"/>
      <c r="E4196" s="176" t="str">
        <f t="shared" si="155"/>
        <v/>
      </c>
      <c r="F4196" s="181"/>
      <c r="G4196" s="181"/>
      <c r="H4196" s="6"/>
      <c r="I4196" s="2"/>
      <c r="J4196" s="3"/>
      <c r="K4196" s="3"/>
      <c r="L4196" s="3"/>
      <c r="M4196" s="13"/>
      <c r="N4196" s="3"/>
      <c r="O4196" s="3"/>
      <c r="P4196" s="166"/>
      <c r="Q4196" s="166"/>
      <c r="R4196" s="173"/>
      <c r="S4196" s="167"/>
      <c r="T4196" s="167"/>
      <c r="U4196" s="167"/>
      <c r="V4196" s="173"/>
    </row>
    <row r="4197" spans="1:22" ht="33.75" customHeight="1">
      <c r="A4197" s="15"/>
      <c r="B4197" s="7"/>
      <c r="C4197" s="4"/>
      <c r="D4197" s="5"/>
      <c r="E4197" s="176" t="str">
        <f t="shared" si="155"/>
        <v/>
      </c>
      <c r="F4197" s="181"/>
      <c r="G4197" s="181"/>
      <c r="H4197" s="6"/>
      <c r="I4197" s="2"/>
      <c r="J4197" s="3"/>
      <c r="K4197" s="3"/>
      <c r="L4197" s="3"/>
      <c r="M4197" s="13"/>
      <c r="N4197" s="3"/>
      <c r="O4197" s="3"/>
      <c r="P4197" s="166"/>
      <c r="Q4197" s="166"/>
      <c r="R4197" s="173"/>
      <c r="S4197" s="167"/>
      <c r="T4197" s="167"/>
      <c r="U4197" s="167"/>
      <c r="V4197" s="173"/>
    </row>
    <row r="4198" spans="1:22" ht="33.75" customHeight="1">
      <c r="A4198" s="15"/>
      <c r="B4198" s="7"/>
      <c r="C4198" s="4"/>
      <c r="D4198" s="5"/>
      <c r="E4198" s="176" t="str">
        <f t="shared" si="155"/>
        <v/>
      </c>
      <c r="F4198" s="181"/>
      <c r="G4198" s="181"/>
      <c r="H4198" s="6"/>
      <c r="I4198" s="2"/>
      <c r="J4198" s="3"/>
      <c r="K4198" s="3"/>
      <c r="L4198" s="3"/>
      <c r="M4198" s="13"/>
      <c r="N4198" s="3"/>
      <c r="O4198" s="3"/>
      <c r="P4198" s="166"/>
      <c r="Q4198" s="166"/>
      <c r="R4198" s="173"/>
      <c r="S4198" s="167"/>
      <c r="T4198" s="167"/>
      <c r="U4198" s="167"/>
      <c r="V4198" s="173"/>
    </row>
    <row r="4199" spans="1:22" ht="33.75" customHeight="1">
      <c r="A4199" s="15"/>
      <c r="B4199" s="7"/>
      <c r="C4199" s="4"/>
      <c r="D4199" s="5"/>
      <c r="E4199" s="176" t="str">
        <f t="shared" si="155"/>
        <v/>
      </c>
      <c r="F4199" s="181"/>
      <c r="G4199" s="181"/>
      <c r="H4199" s="6"/>
      <c r="I4199" s="2"/>
      <c r="J4199" s="3"/>
      <c r="K4199" s="3"/>
      <c r="L4199" s="3"/>
      <c r="M4199" s="13"/>
      <c r="N4199" s="3"/>
      <c r="O4199" s="3"/>
      <c r="P4199" s="166"/>
      <c r="Q4199" s="166"/>
      <c r="R4199" s="173"/>
      <c r="S4199" s="167"/>
      <c r="T4199" s="167"/>
      <c r="U4199" s="167"/>
      <c r="V4199" s="173"/>
    </row>
    <row r="4200" spans="1:22" ht="33.75" customHeight="1">
      <c r="A4200" s="15"/>
      <c r="B4200" s="7"/>
      <c r="C4200" s="4"/>
      <c r="D4200" s="5"/>
      <c r="E4200" s="176" t="str">
        <f t="shared" si="155"/>
        <v/>
      </c>
      <c r="F4200" s="181"/>
      <c r="G4200" s="181"/>
      <c r="H4200" s="6"/>
      <c r="I4200" s="2"/>
      <c r="J4200" s="3"/>
      <c r="K4200" s="3"/>
      <c r="L4200" s="3"/>
      <c r="M4200" s="13"/>
      <c r="N4200" s="3"/>
      <c r="O4200" s="3"/>
      <c r="P4200" s="166"/>
      <c r="Q4200" s="166"/>
      <c r="R4200" s="173"/>
      <c r="S4200" s="167"/>
      <c r="T4200" s="167"/>
      <c r="U4200" s="167"/>
      <c r="V4200" s="173"/>
    </row>
    <row r="4201" spans="1:22" ht="33.75" customHeight="1">
      <c r="A4201" s="15"/>
      <c r="B4201" s="7"/>
      <c r="C4201" s="4"/>
      <c r="D4201" s="5"/>
      <c r="E4201" s="176" t="str">
        <f t="shared" si="155"/>
        <v/>
      </c>
      <c r="F4201" s="181"/>
      <c r="G4201" s="181"/>
      <c r="H4201" s="6"/>
      <c r="I4201" s="2"/>
      <c r="J4201" s="3"/>
      <c r="K4201" s="3"/>
      <c r="L4201" s="3"/>
      <c r="M4201" s="13"/>
      <c r="N4201" s="3"/>
      <c r="O4201" s="3"/>
      <c r="P4201" s="166"/>
      <c r="Q4201" s="166"/>
      <c r="R4201" s="173"/>
      <c r="S4201" s="167"/>
      <c r="T4201" s="167"/>
      <c r="U4201" s="167"/>
      <c r="V4201" s="173"/>
    </row>
    <row r="4202" spans="1:22" ht="33.75" customHeight="1">
      <c r="A4202" s="15"/>
      <c r="B4202" s="7"/>
      <c r="C4202" s="4"/>
      <c r="D4202" s="5"/>
      <c r="E4202" s="176" t="str">
        <f t="shared" si="155"/>
        <v/>
      </c>
      <c r="F4202" s="181"/>
      <c r="G4202" s="181"/>
      <c r="H4202" s="6"/>
      <c r="I4202" s="2"/>
      <c r="J4202" s="3"/>
      <c r="K4202" s="3"/>
      <c r="L4202" s="3"/>
      <c r="M4202" s="13"/>
      <c r="N4202" s="3"/>
      <c r="O4202" s="3"/>
      <c r="P4202" s="166"/>
      <c r="Q4202" s="166"/>
      <c r="R4202" s="173"/>
      <c r="S4202" s="167"/>
      <c r="T4202" s="167"/>
      <c r="U4202" s="167"/>
      <c r="V4202" s="173"/>
    </row>
    <row r="4203" spans="1:22" ht="33.75" customHeight="1">
      <c r="A4203" s="15"/>
      <c r="B4203" s="7"/>
      <c r="C4203" s="4"/>
      <c r="D4203" s="5"/>
      <c r="E4203" s="176" t="str">
        <f t="shared" si="155"/>
        <v/>
      </c>
      <c r="F4203" s="181"/>
      <c r="G4203" s="181"/>
      <c r="H4203" s="6"/>
      <c r="I4203" s="2"/>
      <c r="J4203" s="3"/>
      <c r="K4203" s="3"/>
      <c r="L4203" s="3"/>
      <c r="M4203" s="13"/>
      <c r="N4203" s="3"/>
      <c r="O4203" s="3"/>
      <c r="P4203" s="166"/>
      <c r="Q4203" s="166"/>
      <c r="R4203" s="173"/>
      <c r="S4203" s="167"/>
      <c r="T4203" s="167"/>
      <c r="U4203" s="167"/>
      <c r="V4203" s="173"/>
    </row>
    <row r="4204" spans="1:22" ht="33.75" customHeight="1">
      <c r="A4204" s="15"/>
      <c r="B4204" s="7"/>
      <c r="C4204" s="4"/>
      <c r="D4204" s="5"/>
      <c r="E4204" s="176" t="str">
        <f t="shared" si="155"/>
        <v/>
      </c>
      <c r="F4204" s="181"/>
      <c r="G4204" s="181"/>
      <c r="H4204" s="6"/>
      <c r="I4204" s="2"/>
      <c r="J4204" s="3"/>
      <c r="K4204" s="3"/>
      <c r="L4204" s="3"/>
      <c r="M4204" s="13"/>
      <c r="N4204" s="3"/>
      <c r="O4204" s="3"/>
      <c r="P4204" s="166"/>
      <c r="Q4204" s="166"/>
      <c r="R4204" s="173"/>
      <c r="S4204" s="167"/>
      <c r="T4204" s="167"/>
      <c r="U4204" s="167"/>
      <c r="V4204" s="173"/>
    </row>
    <row r="4205" spans="1:22" ht="33.75" customHeight="1">
      <c r="A4205" s="15"/>
      <c r="B4205" s="7"/>
      <c r="C4205" s="4"/>
      <c r="D4205" s="5"/>
      <c r="E4205" s="176" t="str">
        <f t="shared" si="155"/>
        <v/>
      </c>
      <c r="F4205" s="181"/>
      <c r="G4205" s="181"/>
      <c r="H4205" s="6"/>
      <c r="I4205" s="2"/>
      <c r="J4205" s="3"/>
      <c r="K4205" s="3"/>
      <c r="L4205" s="3"/>
      <c r="M4205" s="13"/>
      <c r="N4205" s="3"/>
      <c r="O4205" s="3"/>
      <c r="P4205" s="166"/>
      <c r="Q4205" s="166"/>
      <c r="R4205" s="173"/>
      <c r="S4205" s="167"/>
      <c r="T4205" s="167"/>
      <c r="U4205" s="167"/>
      <c r="V4205" s="173"/>
    </row>
    <row r="4206" spans="1:22" ht="33.75" customHeight="1">
      <c r="A4206" s="15"/>
      <c r="B4206" s="7"/>
      <c r="C4206" s="4"/>
      <c r="D4206" s="5"/>
      <c r="E4206" s="176" t="str">
        <f t="shared" si="155"/>
        <v/>
      </c>
      <c r="F4206" s="181"/>
      <c r="G4206" s="181"/>
      <c r="H4206" s="6"/>
      <c r="I4206" s="2"/>
      <c r="J4206" s="3"/>
      <c r="K4206" s="3"/>
      <c r="L4206" s="3"/>
      <c r="M4206" s="13"/>
      <c r="N4206" s="3"/>
      <c r="O4206" s="3"/>
      <c r="P4206" s="166"/>
      <c r="Q4206" s="166"/>
      <c r="R4206" s="173"/>
      <c r="S4206" s="167"/>
      <c r="T4206" s="167"/>
      <c r="U4206" s="167"/>
      <c r="V4206" s="173"/>
    </row>
    <row r="4207" spans="1:22" ht="33.75" customHeight="1">
      <c r="A4207" s="15"/>
      <c r="B4207" s="7"/>
      <c r="C4207" s="4"/>
      <c r="D4207" s="5"/>
      <c r="E4207" s="176" t="str">
        <f t="shared" si="155"/>
        <v/>
      </c>
      <c r="F4207" s="181"/>
      <c r="G4207" s="181"/>
      <c r="H4207" s="6"/>
      <c r="I4207" s="2"/>
      <c r="J4207" s="3"/>
      <c r="K4207" s="3"/>
      <c r="L4207" s="3"/>
      <c r="M4207" s="13"/>
      <c r="N4207" s="3"/>
      <c r="O4207" s="3"/>
      <c r="P4207" s="166"/>
      <c r="Q4207" s="166"/>
      <c r="R4207" s="173"/>
      <c r="S4207" s="167"/>
      <c r="T4207" s="167"/>
      <c r="U4207" s="167"/>
      <c r="V4207" s="173"/>
    </row>
    <row r="4208" spans="1:22" ht="33.75" customHeight="1">
      <c r="A4208" s="15"/>
      <c r="B4208" s="7"/>
      <c r="C4208" s="4"/>
      <c r="D4208" s="5"/>
      <c r="E4208" s="176" t="str">
        <f t="shared" si="155"/>
        <v/>
      </c>
      <c r="F4208" s="181"/>
      <c r="G4208" s="181"/>
      <c r="H4208" s="6"/>
      <c r="I4208" s="2"/>
      <c r="J4208" s="3"/>
      <c r="K4208" s="3"/>
      <c r="L4208" s="3"/>
      <c r="M4208" s="13"/>
      <c r="N4208" s="3"/>
      <c r="O4208" s="3"/>
      <c r="P4208" s="166"/>
      <c r="Q4208" s="166"/>
      <c r="R4208" s="173"/>
      <c r="S4208" s="167"/>
      <c r="T4208" s="167"/>
      <c r="U4208" s="167"/>
      <c r="V4208" s="173"/>
    </row>
    <row r="4209" spans="1:22" ht="33.75" customHeight="1">
      <c r="A4209" s="15"/>
      <c r="B4209" s="7"/>
      <c r="C4209" s="4"/>
      <c r="D4209" s="5"/>
      <c r="E4209" s="176" t="str">
        <f t="shared" si="155"/>
        <v/>
      </c>
      <c r="F4209" s="181"/>
      <c r="G4209" s="181"/>
      <c r="H4209" s="6"/>
      <c r="I4209" s="2"/>
      <c r="J4209" s="3"/>
      <c r="K4209" s="3"/>
      <c r="L4209" s="3"/>
      <c r="M4209" s="13"/>
      <c r="N4209" s="3"/>
      <c r="O4209" s="3"/>
      <c r="P4209" s="166"/>
      <c r="Q4209" s="166"/>
      <c r="R4209" s="173"/>
      <c r="S4209" s="167"/>
      <c r="T4209" s="167"/>
      <c r="U4209" s="167"/>
      <c r="V4209" s="173"/>
    </row>
    <row r="4210" spans="1:22" ht="33.75" customHeight="1">
      <c r="A4210" s="15"/>
      <c r="B4210" s="7"/>
      <c r="C4210" s="4"/>
      <c r="D4210" s="5"/>
      <c r="E4210" s="176" t="str">
        <f t="shared" si="155"/>
        <v/>
      </c>
      <c r="F4210" s="181"/>
      <c r="G4210" s="181"/>
      <c r="H4210" s="6"/>
      <c r="I4210" s="2"/>
      <c r="J4210" s="3"/>
      <c r="K4210" s="3"/>
      <c r="L4210" s="3"/>
      <c r="M4210" s="13"/>
      <c r="N4210" s="3"/>
      <c r="O4210" s="3"/>
      <c r="P4210" s="166"/>
      <c r="Q4210" s="166"/>
      <c r="R4210" s="173"/>
      <c r="S4210" s="167"/>
      <c r="T4210" s="167"/>
      <c r="U4210" s="167"/>
      <c r="V4210" s="173"/>
    </row>
    <row r="4211" spans="1:22" ht="33.75" customHeight="1">
      <c r="A4211" s="15"/>
      <c r="B4211" s="7"/>
      <c r="C4211" s="4"/>
      <c r="D4211" s="5"/>
      <c r="E4211" s="176" t="str">
        <f t="shared" si="155"/>
        <v/>
      </c>
      <c r="F4211" s="181"/>
      <c r="G4211" s="181"/>
      <c r="H4211" s="6"/>
      <c r="I4211" s="2"/>
      <c r="J4211" s="3"/>
      <c r="K4211" s="3"/>
      <c r="L4211" s="3"/>
      <c r="M4211" s="13"/>
      <c r="N4211" s="3"/>
      <c r="O4211" s="3"/>
      <c r="P4211" s="166"/>
      <c r="Q4211" s="166"/>
      <c r="R4211" s="173"/>
      <c r="S4211" s="167"/>
      <c r="T4211" s="167"/>
      <c r="U4211" s="167"/>
      <c r="V4211" s="173"/>
    </row>
    <row r="4212" spans="1:22" ht="33.75" customHeight="1">
      <c r="A4212" s="15"/>
      <c r="B4212" s="7"/>
      <c r="C4212" s="4"/>
      <c r="D4212" s="5"/>
      <c r="E4212" s="176" t="str">
        <f t="shared" si="155"/>
        <v/>
      </c>
      <c r="F4212" s="181"/>
      <c r="G4212" s="181"/>
      <c r="H4212" s="6"/>
      <c r="I4212" s="2"/>
      <c r="J4212" s="3"/>
      <c r="K4212" s="3"/>
      <c r="L4212" s="3"/>
      <c r="M4212" s="13"/>
      <c r="N4212" s="3"/>
      <c r="O4212" s="3"/>
      <c r="P4212" s="166"/>
      <c r="Q4212" s="166"/>
      <c r="R4212" s="173"/>
      <c r="S4212" s="167"/>
      <c r="T4212" s="167"/>
      <c r="U4212" s="167"/>
      <c r="V4212" s="173"/>
    </row>
    <row r="4213" spans="1:22" ht="33.75" customHeight="1">
      <c r="A4213" s="15"/>
      <c r="B4213" s="7"/>
      <c r="C4213" s="4"/>
      <c r="D4213" s="5"/>
      <c r="E4213" s="176" t="str">
        <f t="shared" si="155"/>
        <v/>
      </c>
      <c r="F4213" s="181"/>
      <c r="G4213" s="181"/>
      <c r="H4213" s="6"/>
      <c r="I4213" s="2"/>
      <c r="J4213" s="3"/>
      <c r="K4213" s="3"/>
      <c r="L4213" s="3"/>
      <c r="M4213" s="13"/>
      <c r="N4213" s="3"/>
      <c r="O4213" s="3"/>
      <c r="P4213" s="166"/>
      <c r="Q4213" s="166"/>
      <c r="R4213" s="173"/>
      <c r="S4213" s="167"/>
      <c r="T4213" s="167"/>
      <c r="U4213" s="167"/>
      <c r="V4213" s="173"/>
    </row>
    <row r="4214" spans="1:22" ht="33.75" customHeight="1">
      <c r="A4214" s="15"/>
      <c r="B4214" s="7"/>
      <c r="C4214" s="4"/>
      <c r="D4214" s="5"/>
      <c r="E4214" s="176" t="str">
        <f t="shared" si="155"/>
        <v/>
      </c>
      <c r="F4214" s="181"/>
      <c r="G4214" s="181"/>
      <c r="H4214" s="6"/>
      <c r="I4214" s="2"/>
      <c r="J4214" s="3"/>
      <c r="K4214" s="3"/>
      <c r="L4214" s="3"/>
      <c r="M4214" s="13"/>
      <c r="N4214" s="3"/>
      <c r="O4214" s="3"/>
      <c r="P4214" s="166"/>
      <c r="Q4214" s="166"/>
      <c r="R4214" s="173"/>
      <c r="S4214" s="167"/>
      <c r="T4214" s="167"/>
      <c r="U4214" s="167"/>
      <c r="V4214" s="173"/>
    </row>
    <row r="4215" spans="1:22" ht="33.75" customHeight="1">
      <c r="A4215" s="15"/>
      <c r="B4215" s="7"/>
      <c r="C4215" s="4"/>
      <c r="D4215" s="5"/>
      <c r="E4215" s="176" t="str">
        <f t="shared" si="155"/>
        <v/>
      </c>
      <c r="F4215" s="181"/>
      <c r="G4215" s="181"/>
      <c r="H4215" s="6"/>
      <c r="I4215" s="2"/>
      <c r="J4215" s="3"/>
      <c r="K4215" s="3"/>
      <c r="L4215" s="3"/>
      <c r="M4215" s="13"/>
      <c r="N4215" s="3"/>
      <c r="O4215" s="3"/>
      <c r="P4215" s="166"/>
      <c r="Q4215" s="166"/>
      <c r="R4215" s="173"/>
      <c r="S4215" s="167"/>
      <c r="T4215" s="167"/>
      <c r="U4215" s="167"/>
      <c r="V4215" s="173"/>
    </row>
    <row r="4216" spans="1:22" ht="33.75" customHeight="1">
      <c r="A4216" s="15"/>
      <c r="B4216" s="7"/>
      <c r="C4216" s="4"/>
      <c r="D4216" s="5"/>
      <c r="E4216" s="176" t="str">
        <f t="shared" si="155"/>
        <v/>
      </c>
      <c r="F4216" s="181"/>
      <c r="G4216" s="181"/>
      <c r="H4216" s="6"/>
      <c r="I4216" s="2"/>
      <c r="J4216" s="3"/>
      <c r="K4216" s="3"/>
      <c r="L4216" s="3"/>
      <c r="M4216" s="13"/>
      <c r="N4216" s="3"/>
      <c r="O4216" s="3"/>
      <c r="P4216" s="166"/>
      <c r="Q4216" s="166"/>
      <c r="R4216" s="173"/>
      <c r="S4216" s="167"/>
      <c r="T4216" s="167"/>
      <c r="U4216" s="167"/>
      <c r="V4216" s="173"/>
    </row>
    <row r="4217" spans="1:22" ht="33.75" customHeight="1">
      <c r="A4217" s="15"/>
      <c r="B4217" s="7"/>
      <c r="C4217" s="4"/>
      <c r="D4217" s="5"/>
      <c r="E4217" s="176" t="str">
        <f t="shared" si="155"/>
        <v/>
      </c>
      <c r="F4217" s="181"/>
      <c r="G4217" s="181"/>
      <c r="H4217" s="6"/>
      <c r="I4217" s="2"/>
      <c r="J4217" s="3"/>
      <c r="K4217" s="3"/>
      <c r="L4217" s="3"/>
      <c r="M4217" s="13"/>
      <c r="N4217" s="3"/>
      <c r="O4217" s="3"/>
      <c r="P4217" s="166"/>
      <c r="Q4217" s="166"/>
      <c r="R4217" s="173"/>
      <c r="S4217" s="167"/>
      <c r="T4217" s="167"/>
      <c r="U4217" s="167"/>
      <c r="V4217" s="173"/>
    </row>
    <row r="4218" spans="1:22" ht="33.75" customHeight="1">
      <c r="A4218" s="15"/>
      <c r="B4218" s="7"/>
      <c r="C4218" s="4"/>
      <c r="D4218" s="5"/>
      <c r="E4218" s="176" t="str">
        <f t="shared" ref="E4218:E4281" si="156">TRIM(B4218)</f>
        <v/>
      </c>
      <c r="F4218" s="181"/>
      <c r="G4218" s="181"/>
      <c r="H4218" s="6"/>
      <c r="I4218" s="2"/>
      <c r="J4218" s="3"/>
      <c r="K4218" s="3"/>
      <c r="L4218" s="3"/>
      <c r="M4218" s="13"/>
      <c r="N4218" s="3"/>
      <c r="O4218" s="3"/>
      <c r="P4218" s="166"/>
      <c r="Q4218" s="166"/>
      <c r="R4218" s="173"/>
      <c r="S4218" s="167"/>
      <c r="T4218" s="167"/>
      <c r="U4218" s="167"/>
      <c r="V4218" s="173"/>
    </row>
    <row r="4219" spans="1:22" ht="33.75" customHeight="1">
      <c r="A4219" s="15"/>
      <c r="B4219" s="7"/>
      <c r="C4219" s="4"/>
      <c r="D4219" s="5"/>
      <c r="E4219" s="176" t="str">
        <f t="shared" si="156"/>
        <v/>
      </c>
      <c r="F4219" s="181"/>
      <c r="G4219" s="181"/>
      <c r="H4219" s="6"/>
      <c r="I4219" s="2"/>
      <c r="J4219" s="3"/>
      <c r="K4219" s="3"/>
      <c r="L4219" s="3"/>
      <c r="M4219" s="13"/>
      <c r="N4219" s="3"/>
      <c r="O4219" s="3"/>
      <c r="P4219" s="166"/>
      <c r="Q4219" s="166"/>
      <c r="R4219" s="173"/>
      <c r="S4219" s="167"/>
      <c r="T4219" s="167"/>
      <c r="U4219" s="167"/>
      <c r="V4219" s="173"/>
    </row>
    <row r="4220" spans="1:22" ht="33.75" customHeight="1">
      <c r="A4220" s="15"/>
      <c r="B4220" s="7"/>
      <c r="C4220" s="4"/>
      <c r="D4220" s="5"/>
      <c r="E4220" s="176" t="str">
        <f t="shared" si="156"/>
        <v/>
      </c>
      <c r="F4220" s="181"/>
      <c r="G4220" s="181"/>
      <c r="H4220" s="6"/>
      <c r="I4220" s="2"/>
      <c r="J4220" s="3"/>
      <c r="K4220" s="3"/>
      <c r="L4220" s="3"/>
      <c r="M4220" s="13"/>
      <c r="N4220" s="3"/>
      <c r="O4220" s="3"/>
      <c r="P4220" s="166"/>
      <c r="Q4220" s="166"/>
      <c r="R4220" s="173"/>
      <c r="S4220" s="167"/>
      <c r="T4220" s="167"/>
      <c r="U4220" s="167"/>
      <c r="V4220" s="173"/>
    </row>
    <row r="4221" spans="1:22" ht="33.75" customHeight="1">
      <c r="A4221" s="15"/>
      <c r="B4221" s="7"/>
      <c r="C4221" s="4"/>
      <c r="D4221" s="5"/>
      <c r="E4221" s="176" t="str">
        <f t="shared" si="156"/>
        <v/>
      </c>
      <c r="F4221" s="181"/>
      <c r="G4221" s="181"/>
      <c r="H4221" s="6"/>
      <c r="I4221" s="2"/>
      <c r="J4221" s="3"/>
      <c r="K4221" s="3"/>
      <c r="L4221" s="3"/>
      <c r="M4221" s="13"/>
      <c r="N4221" s="3"/>
      <c r="O4221" s="3"/>
      <c r="P4221" s="166"/>
      <c r="Q4221" s="166"/>
      <c r="R4221" s="173"/>
      <c r="S4221" s="167"/>
      <c r="T4221" s="167"/>
      <c r="U4221" s="167"/>
      <c r="V4221" s="173"/>
    </row>
    <row r="4222" spans="1:22" ht="33.75" customHeight="1">
      <c r="A4222" s="15"/>
      <c r="B4222" s="7"/>
      <c r="C4222" s="4"/>
      <c r="D4222" s="5"/>
      <c r="E4222" s="176" t="str">
        <f t="shared" si="156"/>
        <v/>
      </c>
      <c r="F4222" s="181"/>
      <c r="G4222" s="181"/>
      <c r="H4222" s="6"/>
      <c r="I4222" s="2"/>
      <c r="J4222" s="3"/>
      <c r="K4222" s="3"/>
      <c r="L4222" s="3"/>
      <c r="M4222" s="13"/>
      <c r="N4222" s="3"/>
      <c r="O4222" s="3"/>
      <c r="P4222" s="166"/>
      <c r="Q4222" s="166"/>
      <c r="R4222" s="173"/>
      <c r="S4222" s="167"/>
      <c r="T4222" s="167"/>
      <c r="U4222" s="167"/>
      <c r="V4222" s="173"/>
    </row>
    <row r="4223" spans="1:22" ht="33.75" customHeight="1">
      <c r="A4223" s="15"/>
      <c r="B4223" s="7"/>
      <c r="C4223" s="4"/>
      <c r="D4223" s="5"/>
      <c r="E4223" s="176" t="str">
        <f t="shared" si="156"/>
        <v/>
      </c>
      <c r="F4223" s="181"/>
      <c r="G4223" s="181"/>
      <c r="H4223" s="6"/>
      <c r="I4223" s="2"/>
      <c r="J4223" s="3"/>
      <c r="K4223" s="3"/>
      <c r="L4223" s="3"/>
      <c r="M4223" s="13"/>
      <c r="N4223" s="3"/>
      <c r="O4223" s="3"/>
      <c r="P4223" s="166"/>
      <c r="Q4223" s="166"/>
      <c r="R4223" s="173"/>
      <c r="S4223" s="167"/>
      <c r="T4223" s="167"/>
      <c r="U4223" s="167"/>
      <c r="V4223" s="173"/>
    </row>
    <row r="4224" spans="1:22" ht="33.75" customHeight="1">
      <c r="A4224" s="15"/>
      <c r="B4224" s="7"/>
      <c r="C4224" s="4"/>
      <c r="D4224" s="5"/>
      <c r="E4224" s="176" t="str">
        <f t="shared" si="156"/>
        <v/>
      </c>
      <c r="F4224" s="181"/>
      <c r="G4224" s="181"/>
      <c r="H4224" s="6"/>
      <c r="I4224" s="2"/>
      <c r="J4224" s="3"/>
      <c r="K4224" s="3"/>
      <c r="L4224" s="3"/>
      <c r="M4224" s="13"/>
      <c r="N4224" s="3"/>
      <c r="O4224" s="3"/>
      <c r="P4224" s="166"/>
      <c r="Q4224" s="166"/>
      <c r="R4224" s="173"/>
      <c r="S4224" s="167"/>
      <c r="T4224" s="167"/>
      <c r="U4224" s="167"/>
      <c r="V4224" s="173"/>
    </row>
    <row r="4225" spans="1:22" ht="33.75" customHeight="1">
      <c r="A4225" s="15"/>
      <c r="B4225" s="7"/>
      <c r="C4225" s="4"/>
      <c r="D4225" s="5"/>
      <c r="E4225" s="176" t="str">
        <f t="shared" si="156"/>
        <v/>
      </c>
      <c r="F4225" s="181"/>
      <c r="G4225" s="181"/>
      <c r="H4225" s="6"/>
      <c r="I4225" s="2"/>
      <c r="J4225" s="3"/>
      <c r="K4225" s="3"/>
      <c r="L4225" s="3"/>
      <c r="M4225" s="13"/>
      <c r="N4225" s="3"/>
      <c r="O4225" s="3"/>
      <c r="P4225" s="166"/>
      <c r="Q4225" s="166"/>
      <c r="R4225" s="173"/>
      <c r="S4225" s="167"/>
      <c r="T4225" s="167"/>
      <c r="U4225" s="167"/>
      <c r="V4225" s="173"/>
    </row>
    <row r="4226" spans="1:22" ht="33.75" customHeight="1">
      <c r="A4226" s="15"/>
      <c r="B4226" s="7"/>
      <c r="C4226" s="4"/>
      <c r="D4226" s="5"/>
      <c r="E4226" s="176" t="str">
        <f t="shared" si="156"/>
        <v/>
      </c>
      <c r="F4226" s="181"/>
      <c r="G4226" s="181"/>
      <c r="H4226" s="6"/>
      <c r="I4226" s="2"/>
      <c r="J4226" s="3"/>
      <c r="K4226" s="3"/>
      <c r="L4226" s="3"/>
      <c r="M4226" s="13"/>
      <c r="N4226" s="3"/>
      <c r="O4226" s="3"/>
      <c r="P4226" s="166"/>
      <c r="Q4226" s="166"/>
      <c r="R4226" s="173"/>
      <c r="S4226" s="167"/>
      <c r="T4226" s="167"/>
      <c r="U4226" s="167"/>
      <c r="V4226" s="173"/>
    </row>
    <row r="4227" spans="1:22" ht="33.75" customHeight="1">
      <c r="A4227" s="15"/>
      <c r="B4227" s="7"/>
      <c r="C4227" s="4"/>
      <c r="D4227" s="5"/>
      <c r="E4227" s="176" t="str">
        <f t="shared" si="156"/>
        <v/>
      </c>
      <c r="F4227" s="181"/>
      <c r="G4227" s="181"/>
      <c r="H4227" s="6"/>
      <c r="I4227" s="2"/>
      <c r="J4227" s="3"/>
      <c r="K4227" s="3"/>
      <c r="L4227" s="3"/>
      <c r="M4227" s="13"/>
      <c r="N4227" s="3"/>
      <c r="O4227" s="3"/>
      <c r="P4227" s="166"/>
      <c r="Q4227" s="166"/>
      <c r="R4227" s="173"/>
      <c r="S4227" s="167"/>
      <c r="T4227" s="167"/>
      <c r="U4227" s="167"/>
      <c r="V4227" s="173"/>
    </row>
    <row r="4228" spans="1:22" ht="33.75" customHeight="1">
      <c r="A4228" s="15"/>
      <c r="B4228" s="7"/>
      <c r="C4228" s="4"/>
      <c r="D4228" s="5"/>
      <c r="E4228" s="176" t="str">
        <f t="shared" si="156"/>
        <v/>
      </c>
      <c r="F4228" s="181"/>
      <c r="G4228" s="181"/>
      <c r="H4228" s="6"/>
      <c r="I4228" s="2"/>
      <c r="J4228" s="3"/>
      <c r="K4228" s="3"/>
      <c r="L4228" s="3"/>
      <c r="M4228" s="13"/>
      <c r="N4228" s="3"/>
      <c r="O4228" s="3"/>
      <c r="P4228" s="166"/>
      <c r="Q4228" s="166"/>
      <c r="R4228" s="173"/>
      <c r="S4228" s="167"/>
      <c r="T4228" s="167"/>
      <c r="U4228" s="167"/>
      <c r="V4228" s="173"/>
    </row>
    <row r="4229" spans="1:22" ht="33.75" customHeight="1">
      <c r="A4229" s="15"/>
      <c r="B4229" s="7"/>
      <c r="C4229" s="4"/>
      <c r="D4229" s="5"/>
      <c r="E4229" s="176" t="str">
        <f t="shared" si="156"/>
        <v/>
      </c>
      <c r="F4229" s="181"/>
      <c r="G4229" s="181"/>
      <c r="H4229" s="6"/>
      <c r="I4229" s="2"/>
      <c r="J4229" s="3"/>
      <c r="K4229" s="3"/>
      <c r="L4229" s="3"/>
      <c r="M4229" s="13"/>
      <c r="N4229" s="3"/>
      <c r="O4229" s="3"/>
      <c r="P4229" s="166"/>
      <c r="Q4229" s="166"/>
      <c r="R4229" s="173"/>
      <c r="S4229" s="167"/>
      <c r="T4229" s="167"/>
      <c r="U4229" s="167"/>
      <c r="V4229" s="173"/>
    </row>
    <row r="4230" spans="1:22" ht="33.75" customHeight="1">
      <c r="A4230" s="15"/>
      <c r="B4230" s="7"/>
      <c r="C4230" s="4"/>
      <c r="D4230" s="5"/>
      <c r="E4230" s="176" t="str">
        <f t="shared" si="156"/>
        <v/>
      </c>
      <c r="F4230" s="181"/>
      <c r="G4230" s="181"/>
      <c r="H4230" s="6"/>
      <c r="I4230" s="2"/>
      <c r="J4230" s="3"/>
      <c r="K4230" s="3"/>
      <c r="L4230" s="3"/>
      <c r="M4230" s="13"/>
      <c r="N4230" s="3"/>
      <c r="O4230" s="3"/>
      <c r="P4230" s="166"/>
      <c r="Q4230" s="166"/>
      <c r="R4230" s="173"/>
      <c r="S4230" s="167"/>
      <c r="T4230" s="167"/>
      <c r="U4230" s="167"/>
      <c r="V4230" s="173"/>
    </row>
    <row r="4231" spans="1:22" ht="33.75" customHeight="1">
      <c r="A4231" s="15"/>
      <c r="B4231" s="7"/>
      <c r="C4231" s="4"/>
      <c r="D4231" s="5"/>
      <c r="E4231" s="176" t="str">
        <f t="shared" si="156"/>
        <v/>
      </c>
      <c r="F4231" s="181"/>
      <c r="G4231" s="181"/>
      <c r="H4231" s="6"/>
      <c r="I4231" s="2"/>
      <c r="J4231" s="3"/>
      <c r="K4231" s="3"/>
      <c r="L4231" s="3"/>
      <c r="M4231" s="13"/>
      <c r="N4231" s="3"/>
      <c r="O4231" s="3"/>
      <c r="P4231" s="166"/>
      <c r="Q4231" s="166"/>
      <c r="R4231" s="173"/>
      <c r="S4231" s="167"/>
      <c r="T4231" s="167"/>
      <c r="U4231" s="167"/>
      <c r="V4231" s="173"/>
    </row>
    <row r="4232" spans="1:22" ht="33.75" customHeight="1">
      <c r="A4232" s="15"/>
      <c r="B4232" s="7"/>
      <c r="C4232" s="4"/>
      <c r="D4232" s="5"/>
      <c r="E4232" s="176" t="str">
        <f t="shared" si="156"/>
        <v/>
      </c>
      <c r="F4232" s="181"/>
      <c r="G4232" s="181"/>
      <c r="H4232" s="6"/>
      <c r="I4232" s="2"/>
      <c r="J4232" s="3"/>
      <c r="K4232" s="3"/>
      <c r="L4232" s="3"/>
      <c r="M4232" s="13"/>
      <c r="N4232" s="3"/>
      <c r="O4232" s="3"/>
      <c r="P4232" s="166"/>
      <c r="Q4232" s="166"/>
      <c r="R4232" s="173"/>
      <c r="S4232" s="167"/>
      <c r="T4232" s="167"/>
      <c r="U4232" s="167"/>
      <c r="V4232" s="173"/>
    </row>
    <row r="4233" spans="1:22" ht="33.75" customHeight="1">
      <c r="A4233" s="15"/>
      <c r="B4233" s="7"/>
      <c r="C4233" s="4"/>
      <c r="D4233" s="5"/>
      <c r="E4233" s="176" t="str">
        <f t="shared" si="156"/>
        <v/>
      </c>
      <c r="F4233" s="181"/>
      <c r="G4233" s="181"/>
      <c r="H4233" s="6"/>
      <c r="I4233" s="2"/>
      <c r="J4233" s="3"/>
      <c r="K4233" s="3"/>
      <c r="L4233" s="3"/>
      <c r="M4233" s="13"/>
      <c r="N4233" s="3"/>
      <c r="O4233" s="3"/>
      <c r="P4233" s="166"/>
      <c r="Q4233" s="166"/>
      <c r="R4233" s="173"/>
      <c r="S4233" s="167"/>
      <c r="T4233" s="167"/>
      <c r="U4233" s="167"/>
      <c r="V4233" s="173"/>
    </row>
    <row r="4234" spans="1:22" ht="33.75" customHeight="1">
      <c r="A4234" s="15"/>
      <c r="B4234" s="7"/>
      <c r="C4234" s="4"/>
      <c r="D4234" s="5"/>
      <c r="E4234" s="176" t="str">
        <f t="shared" si="156"/>
        <v/>
      </c>
      <c r="F4234" s="181"/>
      <c r="G4234" s="181"/>
      <c r="H4234" s="6"/>
      <c r="I4234" s="2"/>
      <c r="J4234" s="3"/>
      <c r="K4234" s="3"/>
      <c r="L4234" s="3"/>
      <c r="M4234" s="13"/>
      <c r="N4234" s="3"/>
      <c r="O4234" s="3"/>
      <c r="P4234" s="166"/>
      <c r="Q4234" s="166"/>
      <c r="R4234" s="173"/>
      <c r="S4234" s="167"/>
      <c r="T4234" s="167"/>
      <c r="U4234" s="167"/>
      <c r="V4234" s="173"/>
    </row>
    <row r="4235" spans="1:22" ht="33.75" customHeight="1">
      <c r="A4235" s="15"/>
      <c r="B4235" s="7"/>
      <c r="C4235" s="4"/>
      <c r="D4235" s="5"/>
      <c r="E4235" s="176" t="str">
        <f t="shared" si="156"/>
        <v/>
      </c>
      <c r="F4235" s="181"/>
      <c r="G4235" s="181"/>
      <c r="H4235" s="6"/>
      <c r="I4235" s="2"/>
      <c r="J4235" s="3"/>
      <c r="K4235" s="3"/>
      <c r="L4235" s="3"/>
      <c r="M4235" s="13"/>
      <c r="N4235" s="3"/>
      <c r="O4235" s="3"/>
      <c r="P4235" s="166"/>
      <c r="Q4235" s="166"/>
      <c r="R4235" s="173"/>
      <c r="S4235" s="167"/>
      <c r="T4235" s="167"/>
      <c r="U4235" s="167"/>
      <c r="V4235" s="173"/>
    </row>
    <row r="4236" spans="1:22" ht="33.75" customHeight="1">
      <c r="A4236" s="15"/>
      <c r="B4236" s="7"/>
      <c r="C4236" s="4"/>
      <c r="D4236" s="5"/>
      <c r="E4236" s="176" t="str">
        <f t="shared" si="156"/>
        <v/>
      </c>
      <c r="F4236" s="181"/>
      <c r="G4236" s="181"/>
      <c r="H4236" s="6"/>
      <c r="I4236" s="2"/>
      <c r="J4236" s="3"/>
      <c r="K4236" s="3"/>
      <c r="L4236" s="3"/>
      <c r="M4236" s="13"/>
      <c r="N4236" s="3"/>
      <c r="O4236" s="3"/>
      <c r="P4236" s="166"/>
      <c r="Q4236" s="166"/>
      <c r="R4236" s="173"/>
      <c r="S4236" s="167"/>
      <c r="T4236" s="167"/>
      <c r="U4236" s="167"/>
      <c r="V4236" s="173"/>
    </row>
    <row r="4237" spans="1:22" ht="33.75" customHeight="1">
      <c r="A4237" s="15"/>
      <c r="B4237" s="7"/>
      <c r="C4237" s="4"/>
      <c r="D4237" s="5"/>
      <c r="E4237" s="176" t="str">
        <f t="shared" si="156"/>
        <v/>
      </c>
      <c r="F4237" s="181"/>
      <c r="G4237" s="181"/>
      <c r="H4237" s="6"/>
      <c r="I4237" s="2"/>
      <c r="J4237" s="3"/>
      <c r="K4237" s="3"/>
      <c r="L4237" s="3"/>
      <c r="M4237" s="13"/>
      <c r="N4237" s="3"/>
      <c r="O4237" s="3"/>
      <c r="P4237" s="166"/>
      <c r="Q4237" s="166"/>
      <c r="R4237" s="173"/>
      <c r="S4237" s="167"/>
      <c r="T4237" s="167"/>
      <c r="U4237" s="167"/>
      <c r="V4237" s="173"/>
    </row>
    <row r="4238" spans="1:22" ht="33.75" customHeight="1">
      <c r="A4238" s="15"/>
      <c r="B4238" s="7"/>
      <c r="C4238" s="4"/>
      <c r="D4238" s="5"/>
      <c r="E4238" s="176" t="str">
        <f t="shared" si="156"/>
        <v/>
      </c>
      <c r="F4238" s="181"/>
      <c r="G4238" s="181"/>
      <c r="H4238" s="6"/>
      <c r="I4238" s="2"/>
      <c r="J4238" s="3"/>
      <c r="K4238" s="3"/>
      <c r="L4238" s="3"/>
      <c r="M4238" s="13"/>
      <c r="N4238" s="3"/>
      <c r="O4238" s="3"/>
      <c r="P4238" s="166"/>
      <c r="Q4238" s="166"/>
      <c r="R4238" s="173"/>
      <c r="S4238" s="167"/>
      <c r="T4238" s="167"/>
      <c r="U4238" s="167"/>
      <c r="V4238" s="173"/>
    </row>
    <row r="4239" spans="1:22" ht="33.75" customHeight="1">
      <c r="A4239" s="15"/>
      <c r="B4239" s="7"/>
      <c r="C4239" s="4"/>
      <c r="D4239" s="5"/>
      <c r="E4239" s="176" t="str">
        <f t="shared" si="156"/>
        <v/>
      </c>
      <c r="F4239" s="181"/>
      <c r="G4239" s="181"/>
      <c r="H4239" s="6"/>
      <c r="I4239" s="2"/>
      <c r="J4239" s="3"/>
      <c r="K4239" s="3"/>
      <c r="L4239" s="3"/>
      <c r="M4239" s="13"/>
      <c r="N4239" s="3"/>
      <c r="O4239" s="3"/>
      <c r="P4239" s="166"/>
      <c r="Q4239" s="166"/>
      <c r="R4239" s="173"/>
      <c r="S4239" s="167"/>
      <c r="T4239" s="167"/>
      <c r="U4239" s="167"/>
      <c r="V4239" s="173"/>
    </row>
    <row r="4240" spans="1:22" ht="33.75" customHeight="1">
      <c r="A4240" s="15"/>
      <c r="B4240" s="7"/>
      <c r="C4240" s="4"/>
      <c r="D4240" s="5"/>
      <c r="E4240" s="176" t="str">
        <f t="shared" si="156"/>
        <v/>
      </c>
      <c r="F4240" s="181"/>
      <c r="G4240" s="181"/>
      <c r="H4240" s="6"/>
      <c r="I4240" s="2"/>
      <c r="J4240" s="3"/>
      <c r="K4240" s="3"/>
      <c r="L4240" s="3"/>
      <c r="M4240" s="13"/>
      <c r="N4240" s="3"/>
      <c r="O4240" s="3"/>
      <c r="P4240" s="166"/>
      <c r="Q4240" s="166"/>
      <c r="R4240" s="173"/>
      <c r="S4240" s="167"/>
      <c r="T4240" s="167"/>
      <c r="U4240" s="167"/>
      <c r="V4240" s="173"/>
    </row>
    <row r="4241" spans="1:22" ht="33.75" customHeight="1">
      <c r="A4241" s="15"/>
      <c r="B4241" s="7"/>
      <c r="C4241" s="4"/>
      <c r="D4241" s="5"/>
      <c r="E4241" s="176" t="str">
        <f t="shared" si="156"/>
        <v/>
      </c>
      <c r="F4241" s="181"/>
      <c r="G4241" s="181"/>
      <c r="H4241" s="6"/>
      <c r="I4241" s="2"/>
      <c r="J4241" s="3"/>
      <c r="K4241" s="3"/>
      <c r="L4241" s="3"/>
      <c r="M4241" s="13"/>
      <c r="N4241" s="3"/>
      <c r="O4241" s="3"/>
      <c r="P4241" s="166"/>
      <c r="Q4241" s="166"/>
      <c r="R4241" s="173"/>
      <c r="S4241" s="167"/>
      <c r="T4241" s="167"/>
      <c r="U4241" s="167"/>
      <c r="V4241" s="173"/>
    </row>
    <row r="4242" spans="1:22" ht="33.75" customHeight="1">
      <c r="A4242" s="15"/>
      <c r="B4242" s="7"/>
      <c r="C4242" s="4"/>
      <c r="D4242" s="5"/>
      <c r="E4242" s="176" t="str">
        <f t="shared" si="156"/>
        <v/>
      </c>
      <c r="F4242" s="181"/>
      <c r="G4242" s="181"/>
      <c r="H4242" s="6"/>
      <c r="I4242" s="2"/>
      <c r="J4242" s="3"/>
      <c r="K4242" s="3"/>
      <c r="L4242" s="3"/>
      <c r="M4242" s="13"/>
      <c r="N4242" s="3"/>
      <c r="O4242" s="3"/>
      <c r="P4242" s="166"/>
      <c r="Q4242" s="166"/>
      <c r="R4242" s="173"/>
      <c r="S4242" s="167"/>
      <c r="T4242" s="167"/>
      <c r="U4242" s="167"/>
      <c r="V4242" s="173"/>
    </row>
    <row r="4243" spans="1:22" ht="33.75" customHeight="1">
      <c r="A4243" s="15"/>
      <c r="B4243" s="7"/>
      <c r="C4243" s="4"/>
      <c r="D4243" s="5"/>
      <c r="E4243" s="176" t="str">
        <f t="shared" si="156"/>
        <v/>
      </c>
      <c r="F4243" s="181"/>
      <c r="G4243" s="181"/>
      <c r="H4243" s="6"/>
      <c r="I4243" s="2"/>
      <c r="J4243" s="3"/>
      <c r="K4243" s="3"/>
      <c r="L4243" s="3"/>
      <c r="M4243" s="13"/>
      <c r="N4243" s="3"/>
      <c r="O4243" s="3"/>
      <c r="P4243" s="166"/>
      <c r="Q4243" s="166"/>
      <c r="R4243" s="173"/>
      <c r="S4243" s="167"/>
      <c r="T4243" s="167"/>
      <c r="U4243" s="167"/>
      <c r="V4243" s="173"/>
    </row>
    <row r="4244" spans="1:22" ht="33.75" customHeight="1">
      <c r="A4244" s="15"/>
      <c r="B4244" s="7"/>
      <c r="C4244" s="4"/>
      <c r="D4244" s="5"/>
      <c r="E4244" s="176" t="str">
        <f t="shared" si="156"/>
        <v/>
      </c>
      <c r="F4244" s="181"/>
      <c r="G4244" s="181"/>
      <c r="H4244" s="6"/>
      <c r="I4244" s="2"/>
      <c r="J4244" s="3"/>
      <c r="K4244" s="3"/>
      <c r="L4244" s="3"/>
      <c r="M4244" s="13"/>
      <c r="N4244" s="3"/>
      <c r="O4244" s="3"/>
      <c r="P4244" s="166"/>
      <c r="Q4244" s="166"/>
      <c r="R4244" s="173"/>
      <c r="S4244" s="167"/>
      <c r="T4244" s="167"/>
      <c r="U4244" s="167"/>
      <c r="V4244" s="173"/>
    </row>
    <row r="4245" spans="1:22" ht="33.75" customHeight="1">
      <c r="A4245" s="15"/>
      <c r="B4245" s="7"/>
      <c r="C4245" s="4"/>
      <c r="D4245" s="5"/>
      <c r="E4245" s="176" t="str">
        <f t="shared" si="156"/>
        <v/>
      </c>
      <c r="F4245" s="181"/>
      <c r="G4245" s="181"/>
      <c r="H4245" s="6"/>
      <c r="I4245" s="2"/>
      <c r="J4245" s="3"/>
      <c r="K4245" s="3"/>
      <c r="L4245" s="3"/>
      <c r="M4245" s="13"/>
      <c r="N4245" s="3"/>
      <c r="O4245" s="3"/>
      <c r="P4245" s="166"/>
      <c r="Q4245" s="166"/>
      <c r="R4245" s="173"/>
      <c r="S4245" s="167"/>
      <c r="T4245" s="167"/>
      <c r="U4245" s="167"/>
      <c r="V4245" s="173"/>
    </row>
    <row r="4246" spans="1:22" ht="33.75" customHeight="1">
      <c r="A4246" s="15"/>
      <c r="B4246" s="7"/>
      <c r="C4246" s="4"/>
      <c r="D4246" s="5"/>
      <c r="E4246" s="176" t="str">
        <f t="shared" si="156"/>
        <v/>
      </c>
      <c r="F4246" s="181"/>
      <c r="G4246" s="181"/>
      <c r="H4246" s="6"/>
      <c r="I4246" s="2"/>
      <c r="J4246" s="3"/>
      <c r="K4246" s="3"/>
      <c r="L4246" s="3"/>
      <c r="M4246" s="13"/>
      <c r="N4246" s="3"/>
      <c r="O4246" s="3"/>
      <c r="P4246" s="166"/>
      <c r="Q4246" s="166"/>
      <c r="R4246" s="173"/>
      <c r="S4246" s="167"/>
      <c r="T4246" s="167"/>
      <c r="U4246" s="167"/>
      <c r="V4246" s="173"/>
    </row>
    <row r="4247" spans="1:22" ht="33.75" customHeight="1">
      <c r="A4247" s="15"/>
      <c r="B4247" s="7"/>
      <c r="C4247" s="4"/>
      <c r="D4247" s="5"/>
      <c r="E4247" s="176" t="str">
        <f t="shared" si="156"/>
        <v/>
      </c>
      <c r="F4247" s="181"/>
      <c r="G4247" s="181"/>
      <c r="H4247" s="6"/>
      <c r="I4247" s="2"/>
      <c r="J4247" s="3"/>
      <c r="K4247" s="3"/>
      <c r="L4247" s="3"/>
      <c r="M4247" s="13"/>
      <c r="N4247" s="3"/>
      <c r="O4247" s="3"/>
      <c r="P4247" s="166"/>
      <c r="Q4247" s="166"/>
      <c r="R4247" s="173"/>
      <c r="S4247" s="167"/>
      <c r="T4247" s="167"/>
      <c r="U4247" s="167"/>
      <c r="V4247" s="173"/>
    </row>
    <row r="4248" spans="1:22" ht="33.75" customHeight="1">
      <c r="A4248" s="15"/>
      <c r="B4248" s="7"/>
      <c r="C4248" s="4"/>
      <c r="D4248" s="5"/>
      <c r="E4248" s="176" t="str">
        <f t="shared" si="156"/>
        <v/>
      </c>
      <c r="F4248" s="181"/>
      <c r="G4248" s="181"/>
      <c r="H4248" s="6"/>
      <c r="I4248" s="2"/>
      <c r="J4248" s="3"/>
      <c r="K4248" s="3"/>
      <c r="L4248" s="3"/>
      <c r="M4248" s="13"/>
      <c r="N4248" s="3"/>
      <c r="O4248" s="3"/>
      <c r="P4248" s="166"/>
      <c r="Q4248" s="166"/>
      <c r="R4248" s="173"/>
      <c r="S4248" s="167"/>
      <c r="T4248" s="167"/>
      <c r="U4248" s="167"/>
      <c r="V4248" s="173"/>
    </row>
    <row r="4249" spans="1:22" ht="33.75" customHeight="1">
      <c r="A4249" s="15"/>
      <c r="B4249" s="7"/>
      <c r="C4249" s="4"/>
      <c r="D4249" s="5"/>
      <c r="E4249" s="176" t="str">
        <f t="shared" si="156"/>
        <v/>
      </c>
      <c r="F4249" s="181"/>
      <c r="G4249" s="181"/>
      <c r="H4249" s="6"/>
      <c r="I4249" s="2"/>
      <c r="J4249" s="3"/>
      <c r="K4249" s="3"/>
      <c r="L4249" s="3"/>
      <c r="M4249" s="13"/>
      <c r="N4249" s="3"/>
      <c r="O4249" s="3"/>
      <c r="P4249" s="166"/>
      <c r="Q4249" s="166"/>
      <c r="R4249" s="173"/>
      <c r="S4249" s="167"/>
      <c r="T4249" s="167"/>
      <c r="U4249" s="167"/>
      <c r="V4249" s="173"/>
    </row>
    <row r="4250" spans="1:22" ht="33.75" customHeight="1">
      <c r="A4250" s="15"/>
      <c r="B4250" s="7"/>
      <c r="C4250" s="4"/>
      <c r="D4250" s="5"/>
      <c r="E4250" s="176" t="str">
        <f t="shared" si="156"/>
        <v/>
      </c>
      <c r="F4250" s="181"/>
      <c r="G4250" s="181"/>
      <c r="H4250" s="6"/>
      <c r="I4250" s="2"/>
      <c r="J4250" s="3"/>
      <c r="K4250" s="3"/>
      <c r="L4250" s="3"/>
      <c r="M4250" s="13"/>
      <c r="N4250" s="3"/>
      <c r="O4250" s="3"/>
      <c r="P4250" s="166"/>
      <c r="Q4250" s="166"/>
      <c r="R4250" s="173"/>
      <c r="S4250" s="167"/>
      <c r="T4250" s="167"/>
      <c r="U4250" s="167"/>
      <c r="V4250" s="173"/>
    </row>
    <row r="4251" spans="1:22" ht="33.75" customHeight="1">
      <c r="A4251" s="15"/>
      <c r="B4251" s="7"/>
      <c r="C4251" s="4"/>
      <c r="D4251" s="5"/>
      <c r="E4251" s="176" t="str">
        <f t="shared" si="156"/>
        <v/>
      </c>
      <c r="F4251" s="181"/>
      <c r="G4251" s="181"/>
      <c r="H4251" s="6"/>
      <c r="I4251" s="2"/>
      <c r="J4251" s="3"/>
      <c r="K4251" s="3"/>
      <c r="L4251" s="3"/>
      <c r="M4251" s="13"/>
      <c r="N4251" s="3"/>
      <c r="O4251" s="3"/>
      <c r="P4251" s="166"/>
      <c r="Q4251" s="166"/>
      <c r="R4251" s="173"/>
      <c r="S4251" s="167"/>
      <c r="T4251" s="167"/>
      <c r="U4251" s="167"/>
      <c r="V4251" s="173"/>
    </row>
    <row r="4252" spans="1:22" ht="33.75" customHeight="1">
      <c r="A4252" s="15"/>
      <c r="B4252" s="7"/>
      <c r="C4252" s="4"/>
      <c r="D4252" s="5"/>
      <c r="E4252" s="176" t="str">
        <f t="shared" si="156"/>
        <v/>
      </c>
      <c r="F4252" s="181"/>
      <c r="G4252" s="181"/>
      <c r="H4252" s="6"/>
      <c r="I4252" s="2"/>
      <c r="J4252" s="3"/>
      <c r="K4252" s="3"/>
      <c r="L4252" s="3"/>
      <c r="M4252" s="13"/>
      <c r="N4252" s="3"/>
      <c r="O4252" s="3"/>
      <c r="P4252" s="166"/>
      <c r="Q4252" s="166"/>
      <c r="R4252" s="173"/>
      <c r="S4252" s="167"/>
      <c r="T4252" s="167"/>
      <c r="U4252" s="167"/>
      <c r="V4252" s="173"/>
    </row>
    <row r="4253" spans="1:22" ht="33.75" customHeight="1">
      <c r="A4253" s="15"/>
      <c r="B4253" s="7"/>
      <c r="C4253" s="4"/>
      <c r="D4253" s="5"/>
      <c r="E4253" s="176" t="str">
        <f t="shared" si="156"/>
        <v/>
      </c>
      <c r="F4253" s="181"/>
      <c r="G4253" s="181"/>
      <c r="H4253" s="6"/>
      <c r="I4253" s="2"/>
      <c r="J4253" s="3"/>
      <c r="K4253" s="3"/>
      <c r="L4253" s="3"/>
      <c r="M4253" s="13"/>
      <c r="N4253" s="3"/>
      <c r="O4253" s="3"/>
      <c r="P4253" s="166"/>
      <c r="Q4253" s="166"/>
      <c r="R4253" s="173"/>
      <c r="S4253" s="167"/>
      <c r="T4253" s="167"/>
      <c r="U4253" s="167"/>
      <c r="V4253" s="173"/>
    </row>
    <row r="4254" spans="1:22" ht="33.75" customHeight="1">
      <c r="A4254" s="15"/>
      <c r="B4254" s="7"/>
      <c r="C4254" s="4"/>
      <c r="D4254" s="5"/>
      <c r="E4254" s="176" t="str">
        <f t="shared" si="156"/>
        <v/>
      </c>
      <c r="F4254" s="181"/>
      <c r="G4254" s="181"/>
      <c r="H4254" s="6"/>
      <c r="I4254" s="2"/>
      <c r="J4254" s="3"/>
      <c r="K4254" s="3"/>
      <c r="L4254" s="3"/>
      <c r="M4254" s="13"/>
      <c r="N4254" s="3"/>
      <c r="O4254" s="3"/>
      <c r="P4254" s="166"/>
      <c r="Q4254" s="166"/>
      <c r="R4254" s="173"/>
      <c r="S4254" s="167"/>
      <c r="T4254" s="167"/>
      <c r="U4254" s="167"/>
      <c r="V4254" s="173"/>
    </row>
    <row r="4255" spans="1:22" ht="33.75" customHeight="1">
      <c r="A4255" s="15"/>
      <c r="B4255" s="7"/>
      <c r="C4255" s="4"/>
      <c r="D4255" s="5"/>
      <c r="E4255" s="176" t="str">
        <f t="shared" si="156"/>
        <v/>
      </c>
      <c r="F4255" s="181"/>
      <c r="G4255" s="181"/>
      <c r="H4255" s="6"/>
      <c r="I4255" s="2"/>
      <c r="J4255" s="3"/>
      <c r="K4255" s="3"/>
      <c r="L4255" s="3"/>
      <c r="M4255" s="13"/>
      <c r="N4255" s="3"/>
      <c r="O4255" s="3"/>
      <c r="P4255" s="166"/>
      <c r="Q4255" s="166"/>
      <c r="R4255" s="173"/>
      <c r="S4255" s="167"/>
      <c r="T4255" s="167"/>
      <c r="U4255" s="167"/>
      <c r="V4255" s="173"/>
    </row>
    <row r="4256" spans="1:22" ht="33.75" customHeight="1">
      <c r="A4256" s="15"/>
      <c r="B4256" s="7"/>
      <c r="C4256" s="4"/>
      <c r="D4256" s="5"/>
      <c r="E4256" s="176" t="str">
        <f t="shared" si="156"/>
        <v/>
      </c>
      <c r="F4256" s="181"/>
      <c r="G4256" s="181"/>
      <c r="H4256" s="6"/>
      <c r="I4256" s="2"/>
      <c r="J4256" s="3"/>
      <c r="K4256" s="3"/>
      <c r="L4256" s="3"/>
      <c r="M4256" s="13"/>
      <c r="N4256" s="3"/>
      <c r="O4256" s="3"/>
      <c r="P4256" s="166"/>
      <c r="Q4256" s="166"/>
      <c r="R4256" s="173"/>
      <c r="S4256" s="167"/>
      <c r="T4256" s="167"/>
      <c r="U4256" s="167"/>
      <c r="V4256" s="173"/>
    </row>
    <row r="4257" spans="1:22" ht="33.75" customHeight="1">
      <c r="A4257" s="15"/>
      <c r="B4257" s="7"/>
      <c r="C4257" s="4"/>
      <c r="D4257" s="5"/>
      <c r="E4257" s="176" t="str">
        <f t="shared" si="156"/>
        <v/>
      </c>
      <c r="F4257" s="181"/>
      <c r="G4257" s="181"/>
      <c r="H4257" s="6"/>
      <c r="I4257" s="2"/>
      <c r="J4257" s="3"/>
      <c r="K4257" s="3"/>
      <c r="L4257" s="3"/>
      <c r="M4257" s="13"/>
      <c r="N4257" s="3"/>
      <c r="O4257" s="3"/>
      <c r="P4257" s="166"/>
      <c r="Q4257" s="166"/>
      <c r="R4257" s="173"/>
      <c r="S4257" s="167"/>
      <c r="T4257" s="167"/>
      <c r="U4257" s="167"/>
      <c r="V4257" s="173"/>
    </row>
    <row r="4258" spans="1:22" ht="33.75" customHeight="1">
      <c r="A4258" s="15"/>
      <c r="B4258" s="7"/>
      <c r="C4258" s="4"/>
      <c r="D4258" s="5"/>
      <c r="E4258" s="176" t="str">
        <f t="shared" si="156"/>
        <v/>
      </c>
      <c r="F4258" s="181"/>
      <c r="G4258" s="181"/>
      <c r="H4258" s="6"/>
      <c r="I4258" s="2"/>
      <c r="J4258" s="3"/>
      <c r="K4258" s="3"/>
      <c r="L4258" s="3"/>
      <c r="M4258" s="13"/>
      <c r="N4258" s="3"/>
      <c r="O4258" s="3"/>
      <c r="P4258" s="166"/>
      <c r="Q4258" s="166"/>
      <c r="R4258" s="173"/>
      <c r="S4258" s="167"/>
      <c r="T4258" s="167"/>
      <c r="U4258" s="167"/>
      <c r="V4258" s="173"/>
    </row>
    <row r="4259" spans="1:22" ht="33.75" customHeight="1">
      <c r="A4259" s="15"/>
      <c r="B4259" s="7"/>
      <c r="C4259" s="4"/>
      <c r="D4259" s="5"/>
      <c r="E4259" s="176" t="str">
        <f t="shared" si="156"/>
        <v/>
      </c>
      <c r="F4259" s="181"/>
      <c r="G4259" s="181"/>
      <c r="H4259" s="6"/>
      <c r="I4259" s="2"/>
      <c r="J4259" s="3"/>
      <c r="K4259" s="3"/>
      <c r="L4259" s="3"/>
      <c r="M4259" s="13"/>
      <c r="N4259" s="3"/>
      <c r="O4259" s="3"/>
      <c r="P4259" s="166"/>
      <c r="Q4259" s="166"/>
      <c r="R4259" s="173"/>
      <c r="S4259" s="167"/>
      <c r="T4259" s="167"/>
      <c r="U4259" s="167"/>
      <c r="V4259" s="173"/>
    </row>
    <row r="4260" spans="1:22" ht="33.75" customHeight="1">
      <c r="A4260" s="15"/>
      <c r="B4260" s="7"/>
      <c r="C4260" s="4"/>
      <c r="D4260" s="5"/>
      <c r="E4260" s="176" t="str">
        <f t="shared" si="156"/>
        <v/>
      </c>
      <c r="F4260" s="181"/>
      <c r="G4260" s="181"/>
      <c r="H4260" s="6"/>
      <c r="I4260" s="2"/>
      <c r="J4260" s="3"/>
      <c r="K4260" s="3"/>
      <c r="L4260" s="3"/>
      <c r="M4260" s="13"/>
      <c r="N4260" s="3"/>
      <c r="O4260" s="3"/>
      <c r="P4260" s="166"/>
      <c r="Q4260" s="166"/>
      <c r="R4260" s="173"/>
      <c r="S4260" s="167"/>
      <c r="T4260" s="167"/>
      <c r="U4260" s="167"/>
      <c r="V4260" s="173"/>
    </row>
    <row r="4261" spans="1:22" ht="33.75" customHeight="1">
      <c r="A4261" s="15"/>
      <c r="B4261" s="7"/>
      <c r="C4261" s="4"/>
      <c r="D4261" s="5"/>
      <c r="E4261" s="176" t="str">
        <f t="shared" si="156"/>
        <v/>
      </c>
      <c r="F4261" s="181"/>
      <c r="G4261" s="181"/>
      <c r="H4261" s="6"/>
      <c r="I4261" s="2"/>
      <c r="J4261" s="3"/>
      <c r="K4261" s="3"/>
      <c r="L4261" s="3"/>
      <c r="M4261" s="13"/>
      <c r="N4261" s="3"/>
      <c r="O4261" s="3"/>
      <c r="P4261" s="166"/>
      <c r="Q4261" s="166"/>
      <c r="R4261" s="173"/>
      <c r="S4261" s="167"/>
      <c r="T4261" s="167"/>
      <c r="U4261" s="167"/>
      <c r="V4261" s="173"/>
    </row>
    <row r="4262" spans="1:22" ht="33.75" customHeight="1">
      <c r="A4262" s="15"/>
      <c r="B4262" s="7"/>
      <c r="C4262" s="4"/>
      <c r="D4262" s="5"/>
      <c r="E4262" s="176" t="str">
        <f t="shared" si="156"/>
        <v/>
      </c>
      <c r="F4262" s="181"/>
      <c r="G4262" s="181"/>
      <c r="H4262" s="6"/>
      <c r="I4262" s="2"/>
      <c r="J4262" s="3"/>
      <c r="K4262" s="3"/>
      <c r="L4262" s="3"/>
      <c r="M4262" s="13"/>
      <c r="N4262" s="3"/>
      <c r="O4262" s="3"/>
      <c r="P4262" s="166"/>
      <c r="Q4262" s="166"/>
      <c r="R4262" s="173"/>
      <c r="S4262" s="167"/>
      <c r="T4262" s="167"/>
      <c r="U4262" s="167"/>
      <c r="V4262" s="173"/>
    </row>
    <row r="4263" spans="1:22" ht="33.75" customHeight="1">
      <c r="A4263" s="15"/>
      <c r="B4263" s="7"/>
      <c r="C4263" s="4"/>
      <c r="D4263" s="5"/>
      <c r="E4263" s="176" t="str">
        <f t="shared" si="156"/>
        <v/>
      </c>
      <c r="F4263" s="181"/>
      <c r="G4263" s="181"/>
      <c r="H4263" s="6"/>
      <c r="I4263" s="2"/>
      <c r="J4263" s="3"/>
      <c r="K4263" s="3"/>
      <c r="L4263" s="3"/>
      <c r="M4263" s="13"/>
      <c r="N4263" s="3"/>
      <c r="O4263" s="3"/>
      <c r="P4263" s="166"/>
      <c r="Q4263" s="166"/>
      <c r="R4263" s="173"/>
      <c r="S4263" s="167"/>
      <c r="T4263" s="167"/>
      <c r="U4263" s="167"/>
      <c r="V4263" s="173"/>
    </row>
    <row r="4264" spans="1:22" ht="33.75" customHeight="1">
      <c r="A4264" s="15"/>
      <c r="B4264" s="7"/>
      <c r="C4264" s="4"/>
      <c r="D4264" s="5"/>
      <c r="E4264" s="176" t="str">
        <f t="shared" si="156"/>
        <v/>
      </c>
      <c r="F4264" s="181"/>
      <c r="G4264" s="181"/>
      <c r="H4264" s="6"/>
      <c r="I4264" s="2"/>
      <c r="J4264" s="3"/>
      <c r="K4264" s="3"/>
      <c r="L4264" s="3"/>
      <c r="M4264" s="13"/>
      <c r="N4264" s="3"/>
      <c r="O4264" s="3"/>
      <c r="P4264" s="166"/>
      <c r="Q4264" s="166"/>
      <c r="R4264" s="173"/>
      <c r="S4264" s="167"/>
      <c r="T4264" s="167"/>
      <c r="U4264" s="167"/>
      <c r="V4264" s="173"/>
    </row>
    <row r="4265" spans="1:22" ht="33.75" customHeight="1">
      <c r="A4265" s="15"/>
      <c r="B4265" s="7"/>
      <c r="C4265" s="4"/>
      <c r="D4265" s="5"/>
      <c r="E4265" s="176" t="str">
        <f t="shared" si="156"/>
        <v/>
      </c>
      <c r="F4265" s="181"/>
      <c r="G4265" s="181"/>
      <c r="H4265" s="6"/>
      <c r="I4265" s="2"/>
      <c r="J4265" s="3"/>
      <c r="K4265" s="3"/>
      <c r="L4265" s="3"/>
      <c r="M4265" s="13"/>
      <c r="N4265" s="3"/>
      <c r="O4265" s="3"/>
      <c r="P4265" s="166"/>
      <c r="Q4265" s="166"/>
      <c r="R4265" s="173"/>
      <c r="S4265" s="167"/>
      <c r="T4265" s="167"/>
      <c r="U4265" s="167"/>
      <c r="V4265" s="173"/>
    </row>
    <row r="4266" spans="1:22" ht="33.75" customHeight="1">
      <c r="A4266" s="15"/>
      <c r="B4266" s="7"/>
      <c r="C4266" s="4"/>
      <c r="D4266" s="5"/>
      <c r="E4266" s="176" t="str">
        <f t="shared" si="156"/>
        <v/>
      </c>
      <c r="F4266" s="181"/>
      <c r="G4266" s="181"/>
      <c r="H4266" s="6"/>
      <c r="I4266" s="2"/>
      <c r="J4266" s="3"/>
      <c r="K4266" s="3"/>
      <c r="L4266" s="3"/>
      <c r="M4266" s="13"/>
      <c r="N4266" s="3"/>
      <c r="O4266" s="3"/>
      <c r="P4266" s="166"/>
      <c r="Q4266" s="166"/>
      <c r="R4266" s="173"/>
      <c r="S4266" s="167"/>
      <c r="T4266" s="167"/>
      <c r="U4266" s="167"/>
      <c r="V4266" s="173"/>
    </row>
    <row r="4267" spans="1:22" ht="33.75" customHeight="1">
      <c r="A4267" s="15"/>
      <c r="B4267" s="7"/>
      <c r="C4267" s="4"/>
      <c r="D4267" s="5"/>
      <c r="E4267" s="176" t="str">
        <f t="shared" si="156"/>
        <v/>
      </c>
      <c r="F4267" s="181"/>
      <c r="G4267" s="181"/>
      <c r="H4267" s="6"/>
      <c r="I4267" s="2"/>
      <c r="J4267" s="3"/>
      <c r="K4267" s="3"/>
      <c r="L4267" s="3"/>
      <c r="M4267" s="13"/>
      <c r="N4267" s="3"/>
      <c r="O4267" s="3"/>
      <c r="P4267" s="166"/>
      <c r="Q4267" s="166"/>
      <c r="R4267" s="173"/>
      <c r="S4267" s="167"/>
      <c r="T4267" s="167"/>
      <c r="U4267" s="167"/>
      <c r="V4267" s="173"/>
    </row>
    <row r="4268" spans="1:22" ht="33.75" customHeight="1">
      <c r="A4268" s="15"/>
      <c r="B4268" s="7"/>
      <c r="C4268" s="4"/>
      <c r="D4268" s="5"/>
      <c r="E4268" s="176" t="str">
        <f t="shared" si="156"/>
        <v/>
      </c>
      <c r="F4268" s="181"/>
      <c r="G4268" s="181"/>
      <c r="H4268" s="6"/>
      <c r="I4268" s="2"/>
      <c r="J4268" s="3"/>
      <c r="K4268" s="3"/>
      <c r="L4268" s="3"/>
      <c r="M4268" s="13"/>
      <c r="N4268" s="3"/>
      <c r="O4268" s="3"/>
      <c r="P4268" s="166"/>
      <c r="Q4268" s="166"/>
      <c r="R4268" s="173"/>
      <c r="S4268" s="167"/>
      <c r="T4268" s="167"/>
      <c r="U4268" s="167"/>
      <c r="V4268" s="173"/>
    </row>
    <row r="4269" spans="1:22" ht="33.75" customHeight="1">
      <c r="A4269" s="15"/>
      <c r="B4269" s="7"/>
      <c r="C4269" s="4"/>
      <c r="D4269" s="5"/>
      <c r="E4269" s="176" t="str">
        <f t="shared" si="156"/>
        <v/>
      </c>
      <c r="F4269" s="181"/>
      <c r="G4269" s="181"/>
      <c r="H4269" s="6"/>
      <c r="I4269" s="2"/>
      <c r="J4269" s="3"/>
      <c r="K4269" s="3"/>
      <c r="L4269" s="3"/>
      <c r="M4269" s="13"/>
      <c r="N4269" s="3"/>
      <c r="O4269" s="3"/>
      <c r="P4269" s="166"/>
      <c r="Q4269" s="166"/>
      <c r="R4269" s="173"/>
      <c r="S4269" s="167"/>
      <c r="T4269" s="167"/>
      <c r="U4269" s="167"/>
      <c r="V4269" s="173"/>
    </row>
    <row r="4270" spans="1:22" ht="33.75" customHeight="1">
      <c r="A4270" s="15"/>
      <c r="B4270" s="7"/>
      <c r="C4270" s="4"/>
      <c r="D4270" s="5"/>
      <c r="E4270" s="176" t="str">
        <f t="shared" si="156"/>
        <v/>
      </c>
      <c r="F4270" s="181"/>
      <c r="G4270" s="181"/>
      <c r="H4270" s="6"/>
      <c r="I4270" s="2"/>
      <c r="J4270" s="3"/>
      <c r="K4270" s="3"/>
      <c r="L4270" s="3"/>
      <c r="M4270" s="13"/>
      <c r="N4270" s="3"/>
      <c r="O4270" s="3"/>
      <c r="P4270" s="166"/>
      <c r="Q4270" s="166"/>
      <c r="R4270" s="173"/>
      <c r="S4270" s="167"/>
      <c r="T4270" s="167"/>
      <c r="U4270" s="167"/>
      <c r="V4270" s="173"/>
    </row>
    <row r="4271" spans="1:22" ht="33.75" customHeight="1">
      <c r="A4271" s="15"/>
      <c r="B4271" s="7"/>
      <c r="C4271" s="4"/>
      <c r="D4271" s="5"/>
      <c r="E4271" s="176" t="str">
        <f t="shared" si="156"/>
        <v/>
      </c>
      <c r="F4271" s="181"/>
      <c r="G4271" s="181"/>
      <c r="H4271" s="6"/>
      <c r="I4271" s="2"/>
      <c r="J4271" s="3"/>
      <c r="K4271" s="3"/>
      <c r="L4271" s="3"/>
      <c r="M4271" s="13"/>
      <c r="N4271" s="3"/>
      <c r="O4271" s="3"/>
      <c r="P4271" s="166"/>
      <c r="Q4271" s="166"/>
      <c r="R4271" s="173"/>
      <c r="S4271" s="167"/>
      <c r="T4271" s="167"/>
      <c r="U4271" s="167"/>
      <c r="V4271" s="173"/>
    </row>
    <row r="4272" spans="1:22" ht="33.75" customHeight="1">
      <c r="A4272" s="15"/>
      <c r="B4272" s="7"/>
      <c r="C4272" s="4"/>
      <c r="D4272" s="5"/>
      <c r="E4272" s="176" t="str">
        <f t="shared" si="156"/>
        <v/>
      </c>
      <c r="F4272" s="181"/>
      <c r="G4272" s="181"/>
      <c r="H4272" s="6"/>
      <c r="I4272" s="2"/>
      <c r="J4272" s="3"/>
      <c r="K4272" s="3"/>
      <c r="L4272" s="3"/>
      <c r="M4272" s="13"/>
      <c r="N4272" s="3"/>
      <c r="O4272" s="3"/>
      <c r="P4272" s="166"/>
      <c r="Q4272" s="166"/>
      <c r="R4272" s="173"/>
      <c r="S4272" s="167"/>
      <c r="T4272" s="167"/>
      <c r="U4272" s="167"/>
      <c r="V4272" s="173"/>
    </row>
    <row r="4273" spans="1:22" ht="33.75" customHeight="1">
      <c r="A4273" s="15"/>
      <c r="B4273" s="7"/>
      <c r="C4273" s="4"/>
      <c r="D4273" s="5"/>
      <c r="E4273" s="176" t="str">
        <f t="shared" si="156"/>
        <v/>
      </c>
      <c r="F4273" s="181"/>
      <c r="G4273" s="181"/>
      <c r="H4273" s="6"/>
      <c r="I4273" s="2"/>
      <c r="J4273" s="3"/>
      <c r="K4273" s="3"/>
      <c r="L4273" s="3"/>
      <c r="M4273" s="13"/>
      <c r="N4273" s="3"/>
      <c r="O4273" s="3"/>
      <c r="P4273" s="166"/>
      <c r="Q4273" s="166"/>
      <c r="R4273" s="173"/>
      <c r="S4273" s="167"/>
      <c r="T4273" s="167"/>
      <c r="U4273" s="167"/>
      <c r="V4273" s="173"/>
    </row>
    <row r="4274" spans="1:22" ht="33.75" customHeight="1">
      <c r="A4274" s="15"/>
      <c r="B4274" s="7"/>
      <c r="C4274" s="4"/>
      <c r="D4274" s="5"/>
      <c r="E4274" s="176" t="str">
        <f t="shared" si="156"/>
        <v/>
      </c>
      <c r="F4274" s="181"/>
      <c r="G4274" s="181"/>
      <c r="H4274" s="6"/>
      <c r="I4274" s="2"/>
      <c r="J4274" s="3"/>
      <c r="K4274" s="3"/>
      <c r="L4274" s="3"/>
      <c r="M4274" s="13"/>
      <c r="N4274" s="3"/>
      <c r="O4274" s="3"/>
      <c r="P4274" s="166"/>
      <c r="Q4274" s="166"/>
      <c r="R4274" s="173"/>
      <c r="S4274" s="167"/>
      <c r="T4274" s="167"/>
      <c r="U4274" s="167"/>
      <c r="V4274" s="173"/>
    </row>
    <row r="4275" spans="1:22" ht="33.75" customHeight="1">
      <c r="A4275" s="15"/>
      <c r="B4275" s="7"/>
      <c r="C4275" s="4"/>
      <c r="D4275" s="5"/>
      <c r="E4275" s="176" t="str">
        <f t="shared" si="156"/>
        <v/>
      </c>
      <c r="F4275" s="181"/>
      <c r="G4275" s="181"/>
      <c r="H4275" s="6"/>
      <c r="I4275" s="2"/>
      <c r="J4275" s="3"/>
      <c r="K4275" s="3"/>
      <c r="L4275" s="3"/>
      <c r="M4275" s="13"/>
      <c r="N4275" s="3"/>
      <c r="O4275" s="3"/>
      <c r="P4275" s="166"/>
      <c r="Q4275" s="166"/>
      <c r="R4275" s="173"/>
      <c r="S4275" s="167"/>
      <c r="T4275" s="167"/>
      <c r="U4275" s="167"/>
      <c r="V4275" s="173"/>
    </row>
    <row r="4276" spans="1:22" ht="33.75" customHeight="1">
      <c r="A4276" s="15"/>
      <c r="B4276" s="7"/>
      <c r="C4276" s="4"/>
      <c r="D4276" s="5"/>
      <c r="E4276" s="176" t="str">
        <f t="shared" si="156"/>
        <v/>
      </c>
      <c r="F4276" s="181"/>
      <c r="G4276" s="181"/>
      <c r="H4276" s="6"/>
      <c r="I4276" s="2"/>
      <c r="J4276" s="3"/>
      <c r="K4276" s="3"/>
      <c r="L4276" s="3"/>
      <c r="M4276" s="13"/>
      <c r="N4276" s="3"/>
      <c r="O4276" s="3"/>
      <c r="P4276" s="166"/>
      <c r="Q4276" s="166"/>
      <c r="R4276" s="173"/>
      <c r="S4276" s="167"/>
      <c r="T4276" s="167"/>
      <c r="U4276" s="167"/>
      <c r="V4276" s="173"/>
    </row>
    <row r="4277" spans="1:22" ht="33.75" customHeight="1">
      <c r="A4277" s="15"/>
      <c r="B4277" s="7"/>
      <c r="C4277" s="4"/>
      <c r="D4277" s="5"/>
      <c r="E4277" s="176" t="str">
        <f t="shared" si="156"/>
        <v/>
      </c>
      <c r="F4277" s="181"/>
      <c r="G4277" s="181"/>
      <c r="H4277" s="6"/>
      <c r="I4277" s="2"/>
      <c r="J4277" s="3"/>
      <c r="K4277" s="3"/>
      <c r="L4277" s="3"/>
      <c r="M4277" s="13"/>
      <c r="N4277" s="3"/>
      <c r="O4277" s="3"/>
      <c r="P4277" s="166"/>
      <c r="Q4277" s="166"/>
      <c r="R4277" s="173"/>
      <c r="S4277" s="167"/>
      <c r="T4277" s="167"/>
      <c r="U4277" s="167"/>
      <c r="V4277" s="173"/>
    </row>
    <row r="4278" spans="1:22" ht="33.75" customHeight="1">
      <c r="A4278" s="15"/>
      <c r="B4278" s="7"/>
      <c r="C4278" s="4"/>
      <c r="D4278" s="5"/>
      <c r="E4278" s="176" t="str">
        <f t="shared" si="156"/>
        <v/>
      </c>
      <c r="F4278" s="181"/>
      <c r="G4278" s="181"/>
      <c r="H4278" s="6"/>
      <c r="I4278" s="2"/>
      <c r="J4278" s="3"/>
      <c r="K4278" s="3"/>
      <c r="L4278" s="3"/>
      <c r="M4278" s="13"/>
      <c r="N4278" s="3"/>
      <c r="O4278" s="3"/>
      <c r="P4278" s="166"/>
      <c r="Q4278" s="166"/>
      <c r="R4278" s="173"/>
      <c r="S4278" s="167"/>
      <c r="T4278" s="167"/>
      <c r="U4278" s="167"/>
      <c r="V4278" s="173"/>
    </row>
    <row r="4279" spans="1:22" ht="33.75" customHeight="1">
      <c r="A4279" s="15"/>
      <c r="B4279" s="7"/>
      <c r="C4279" s="4"/>
      <c r="D4279" s="5"/>
      <c r="E4279" s="176" t="str">
        <f t="shared" si="156"/>
        <v/>
      </c>
      <c r="F4279" s="181"/>
      <c r="G4279" s="181"/>
      <c r="H4279" s="6"/>
      <c r="I4279" s="2"/>
      <c r="J4279" s="3"/>
      <c r="K4279" s="3"/>
      <c r="L4279" s="3"/>
      <c r="M4279" s="13"/>
      <c r="N4279" s="3"/>
      <c r="O4279" s="3"/>
      <c r="P4279" s="166"/>
      <c r="Q4279" s="166"/>
      <c r="R4279" s="173"/>
      <c r="S4279" s="167"/>
      <c r="T4279" s="167"/>
      <c r="U4279" s="167"/>
      <c r="V4279" s="173"/>
    </row>
    <row r="4280" spans="1:22" ht="33.75" customHeight="1">
      <c r="A4280" s="15"/>
      <c r="B4280" s="7"/>
      <c r="C4280" s="4"/>
      <c r="D4280" s="5"/>
      <c r="E4280" s="176" t="str">
        <f t="shared" si="156"/>
        <v/>
      </c>
      <c r="F4280" s="181"/>
      <c r="G4280" s="181"/>
      <c r="H4280" s="6"/>
      <c r="I4280" s="2"/>
      <c r="J4280" s="3"/>
      <c r="K4280" s="3"/>
      <c r="L4280" s="3"/>
      <c r="M4280" s="13"/>
      <c r="N4280" s="3"/>
      <c r="O4280" s="3"/>
      <c r="P4280" s="166"/>
      <c r="Q4280" s="166"/>
      <c r="R4280" s="173"/>
      <c r="S4280" s="167"/>
      <c r="T4280" s="167"/>
      <c r="U4280" s="167"/>
      <c r="V4280" s="173"/>
    </row>
    <row r="4281" spans="1:22" ht="33.75" customHeight="1">
      <c r="A4281" s="15"/>
      <c r="B4281" s="7"/>
      <c r="C4281" s="4"/>
      <c r="D4281" s="5"/>
      <c r="E4281" s="176" t="str">
        <f t="shared" si="156"/>
        <v/>
      </c>
      <c r="F4281" s="181"/>
      <c r="G4281" s="181"/>
      <c r="H4281" s="6"/>
      <c r="I4281" s="2"/>
      <c r="J4281" s="3"/>
      <c r="K4281" s="3"/>
      <c r="L4281" s="3"/>
      <c r="M4281" s="13"/>
      <c r="N4281" s="3"/>
      <c r="O4281" s="3"/>
      <c r="P4281" s="166"/>
      <c r="Q4281" s="166"/>
      <c r="R4281" s="173"/>
      <c r="S4281" s="167"/>
      <c r="T4281" s="167"/>
      <c r="U4281" s="167"/>
      <c r="V4281" s="173"/>
    </row>
    <row r="4282" spans="1:22" ht="33.75" customHeight="1">
      <c r="A4282" s="15"/>
      <c r="B4282" s="7"/>
      <c r="C4282" s="4"/>
      <c r="D4282" s="5"/>
      <c r="E4282" s="176" t="str">
        <f t="shared" ref="E4282:E4345" si="157">TRIM(B4282)</f>
        <v/>
      </c>
      <c r="F4282" s="181"/>
      <c r="G4282" s="181"/>
      <c r="H4282" s="6"/>
      <c r="I4282" s="2"/>
      <c r="J4282" s="3"/>
      <c r="K4282" s="3"/>
      <c r="L4282" s="3"/>
      <c r="M4282" s="13"/>
      <c r="N4282" s="3"/>
      <c r="O4282" s="3"/>
      <c r="P4282" s="166"/>
      <c r="Q4282" s="166"/>
      <c r="R4282" s="173"/>
      <c r="S4282" s="167"/>
      <c r="T4282" s="167"/>
      <c r="U4282" s="167"/>
      <c r="V4282" s="173"/>
    </row>
    <row r="4283" spans="1:22" ht="33.75" customHeight="1">
      <c r="A4283" s="15"/>
      <c r="B4283" s="7"/>
      <c r="C4283" s="4"/>
      <c r="D4283" s="5"/>
      <c r="E4283" s="176" t="str">
        <f t="shared" si="157"/>
        <v/>
      </c>
      <c r="F4283" s="181"/>
      <c r="G4283" s="181"/>
      <c r="H4283" s="6"/>
      <c r="I4283" s="2"/>
      <c r="J4283" s="3"/>
      <c r="K4283" s="3"/>
      <c r="L4283" s="3"/>
      <c r="M4283" s="13"/>
      <c r="N4283" s="3"/>
      <c r="O4283" s="3"/>
      <c r="P4283" s="166"/>
      <c r="Q4283" s="166"/>
      <c r="R4283" s="173"/>
      <c r="S4283" s="167"/>
      <c r="T4283" s="167"/>
      <c r="U4283" s="167"/>
      <c r="V4283" s="173"/>
    </row>
    <row r="4284" spans="1:22" ht="33.75" customHeight="1">
      <c r="A4284" s="15"/>
      <c r="B4284" s="7"/>
      <c r="C4284" s="4"/>
      <c r="D4284" s="5"/>
      <c r="E4284" s="176" t="str">
        <f t="shared" si="157"/>
        <v/>
      </c>
      <c r="F4284" s="181"/>
      <c r="G4284" s="181"/>
      <c r="H4284" s="6"/>
      <c r="I4284" s="2"/>
      <c r="J4284" s="3"/>
      <c r="K4284" s="3"/>
      <c r="L4284" s="3"/>
      <c r="M4284" s="13"/>
      <c r="N4284" s="3"/>
      <c r="O4284" s="3"/>
      <c r="P4284" s="166"/>
      <c r="Q4284" s="166"/>
      <c r="R4284" s="173"/>
      <c r="S4284" s="167"/>
      <c r="T4284" s="167"/>
      <c r="U4284" s="167"/>
      <c r="V4284" s="173"/>
    </row>
    <row r="4285" spans="1:22" ht="33.75" customHeight="1">
      <c r="A4285" s="15"/>
      <c r="B4285" s="7"/>
      <c r="C4285" s="4"/>
      <c r="D4285" s="5"/>
      <c r="E4285" s="176" t="str">
        <f t="shared" si="157"/>
        <v/>
      </c>
      <c r="F4285" s="181"/>
      <c r="G4285" s="181"/>
      <c r="H4285" s="6"/>
      <c r="I4285" s="2"/>
      <c r="J4285" s="3"/>
      <c r="K4285" s="3"/>
      <c r="L4285" s="3"/>
      <c r="M4285" s="13"/>
      <c r="N4285" s="3"/>
      <c r="O4285" s="3"/>
      <c r="P4285" s="166"/>
      <c r="Q4285" s="166"/>
      <c r="R4285" s="173"/>
      <c r="S4285" s="167"/>
      <c r="T4285" s="167"/>
      <c r="U4285" s="167"/>
      <c r="V4285" s="173"/>
    </row>
    <row r="4286" spans="1:22" ht="33.75" customHeight="1">
      <c r="A4286" s="15"/>
      <c r="B4286" s="7"/>
      <c r="C4286" s="4"/>
      <c r="D4286" s="5"/>
      <c r="E4286" s="176" t="str">
        <f t="shared" si="157"/>
        <v/>
      </c>
      <c r="F4286" s="181"/>
      <c r="G4286" s="181"/>
      <c r="H4286" s="6"/>
      <c r="I4286" s="2"/>
      <c r="J4286" s="3"/>
      <c r="K4286" s="3"/>
      <c r="L4286" s="3"/>
      <c r="M4286" s="13"/>
      <c r="N4286" s="3"/>
      <c r="O4286" s="3"/>
      <c r="P4286" s="166"/>
      <c r="Q4286" s="166"/>
      <c r="R4286" s="173"/>
      <c r="S4286" s="167"/>
      <c r="T4286" s="167"/>
      <c r="U4286" s="167"/>
      <c r="V4286" s="173"/>
    </row>
    <row r="4287" spans="1:22" ht="33.75" customHeight="1">
      <c r="A4287" s="15"/>
      <c r="B4287" s="7"/>
      <c r="C4287" s="4"/>
      <c r="D4287" s="5"/>
      <c r="E4287" s="176" t="str">
        <f t="shared" si="157"/>
        <v/>
      </c>
      <c r="F4287" s="181"/>
      <c r="G4287" s="181"/>
      <c r="H4287" s="6"/>
      <c r="I4287" s="2"/>
      <c r="J4287" s="3"/>
      <c r="K4287" s="3"/>
      <c r="L4287" s="3"/>
      <c r="M4287" s="13"/>
      <c r="N4287" s="3"/>
      <c r="O4287" s="3"/>
      <c r="P4287" s="166"/>
      <c r="Q4287" s="166"/>
      <c r="R4287" s="173"/>
      <c r="S4287" s="167"/>
      <c r="T4287" s="167"/>
      <c r="U4287" s="167"/>
      <c r="V4287" s="173"/>
    </row>
    <row r="4288" spans="1:22" ht="33.75" customHeight="1">
      <c r="A4288" s="15"/>
      <c r="B4288" s="7"/>
      <c r="C4288" s="4"/>
      <c r="D4288" s="5"/>
      <c r="E4288" s="176" t="str">
        <f t="shared" si="157"/>
        <v/>
      </c>
      <c r="F4288" s="181"/>
      <c r="G4288" s="181"/>
      <c r="H4288" s="6"/>
      <c r="I4288" s="2"/>
      <c r="J4288" s="3"/>
      <c r="K4288" s="3"/>
      <c r="L4288" s="3"/>
      <c r="M4288" s="13"/>
      <c r="N4288" s="3"/>
      <c r="O4288" s="3"/>
      <c r="P4288" s="166"/>
      <c r="Q4288" s="166"/>
      <c r="R4288" s="173"/>
      <c r="S4288" s="167"/>
      <c r="T4288" s="167"/>
      <c r="U4288" s="167"/>
      <c r="V4288" s="173"/>
    </row>
    <row r="4289" spans="1:22" ht="33.75" customHeight="1">
      <c r="A4289" s="15"/>
      <c r="B4289" s="7"/>
      <c r="C4289" s="4"/>
      <c r="D4289" s="5"/>
      <c r="E4289" s="176" t="str">
        <f t="shared" si="157"/>
        <v/>
      </c>
      <c r="F4289" s="181"/>
      <c r="G4289" s="181"/>
      <c r="H4289" s="6"/>
      <c r="I4289" s="2"/>
      <c r="J4289" s="3"/>
      <c r="K4289" s="3"/>
      <c r="L4289" s="3"/>
      <c r="M4289" s="13"/>
      <c r="N4289" s="3"/>
      <c r="O4289" s="3"/>
      <c r="P4289" s="166"/>
      <c r="Q4289" s="166"/>
      <c r="R4289" s="173"/>
      <c r="S4289" s="167"/>
      <c r="T4289" s="167"/>
      <c r="U4289" s="167"/>
      <c r="V4289" s="173"/>
    </row>
    <row r="4290" spans="1:22" ht="33.75" customHeight="1">
      <c r="A4290" s="15"/>
      <c r="B4290" s="7"/>
      <c r="C4290" s="4"/>
      <c r="D4290" s="5"/>
      <c r="E4290" s="176" t="str">
        <f t="shared" si="157"/>
        <v/>
      </c>
      <c r="F4290" s="181"/>
      <c r="G4290" s="181"/>
      <c r="H4290" s="6"/>
      <c r="I4290" s="2"/>
      <c r="J4290" s="3"/>
      <c r="K4290" s="3"/>
      <c r="L4290" s="3"/>
      <c r="M4290" s="13"/>
      <c r="N4290" s="3"/>
      <c r="O4290" s="3"/>
      <c r="P4290" s="166"/>
      <c r="Q4290" s="166"/>
      <c r="R4290" s="173"/>
      <c r="S4290" s="167"/>
      <c r="T4290" s="167"/>
      <c r="U4290" s="167"/>
      <c r="V4290" s="173"/>
    </row>
    <row r="4291" spans="1:22" ht="33.75" customHeight="1">
      <c r="A4291" s="15"/>
      <c r="B4291" s="7"/>
      <c r="C4291" s="4"/>
      <c r="D4291" s="5"/>
      <c r="E4291" s="176" t="str">
        <f t="shared" si="157"/>
        <v/>
      </c>
      <c r="F4291" s="181"/>
      <c r="G4291" s="181"/>
      <c r="H4291" s="6"/>
      <c r="I4291" s="2"/>
      <c r="J4291" s="3"/>
      <c r="K4291" s="3"/>
      <c r="L4291" s="3"/>
      <c r="M4291" s="13"/>
      <c r="N4291" s="3"/>
      <c r="O4291" s="3"/>
      <c r="P4291" s="166"/>
      <c r="Q4291" s="166"/>
      <c r="R4291" s="173"/>
      <c r="S4291" s="167"/>
      <c r="T4291" s="167"/>
      <c r="U4291" s="167"/>
      <c r="V4291" s="173"/>
    </row>
    <row r="4292" spans="1:22" ht="33.75" customHeight="1">
      <c r="A4292" s="15"/>
      <c r="B4292" s="7"/>
      <c r="C4292" s="4"/>
      <c r="D4292" s="5"/>
      <c r="E4292" s="176" t="str">
        <f t="shared" si="157"/>
        <v/>
      </c>
      <c r="F4292" s="181"/>
      <c r="G4292" s="181"/>
      <c r="H4292" s="6"/>
      <c r="I4292" s="2"/>
      <c r="J4292" s="3"/>
      <c r="K4292" s="3"/>
      <c r="L4292" s="3"/>
      <c r="M4292" s="13"/>
      <c r="N4292" s="3"/>
      <c r="O4292" s="3"/>
      <c r="P4292" s="166"/>
      <c r="Q4292" s="166"/>
      <c r="R4292" s="173"/>
      <c r="S4292" s="167"/>
      <c r="T4292" s="167"/>
      <c r="U4292" s="167"/>
      <c r="V4292" s="173"/>
    </row>
    <row r="4293" spans="1:22" ht="33.75" customHeight="1">
      <c r="A4293" s="15"/>
      <c r="B4293" s="7"/>
      <c r="C4293" s="4"/>
      <c r="D4293" s="5"/>
      <c r="E4293" s="176" t="str">
        <f t="shared" si="157"/>
        <v/>
      </c>
      <c r="F4293" s="181"/>
      <c r="G4293" s="181"/>
      <c r="H4293" s="6"/>
      <c r="I4293" s="2"/>
      <c r="J4293" s="3"/>
      <c r="K4293" s="3"/>
      <c r="L4293" s="3"/>
      <c r="M4293" s="13"/>
      <c r="N4293" s="3"/>
      <c r="O4293" s="3"/>
      <c r="P4293" s="166"/>
      <c r="Q4293" s="166"/>
      <c r="R4293" s="173"/>
      <c r="S4293" s="167"/>
      <c r="T4293" s="167"/>
      <c r="U4293" s="167"/>
      <c r="V4293" s="173"/>
    </row>
    <row r="4294" spans="1:22" ht="33.75" customHeight="1">
      <c r="A4294" s="15"/>
      <c r="B4294" s="7"/>
      <c r="C4294" s="4"/>
      <c r="D4294" s="5"/>
      <c r="E4294" s="176" t="str">
        <f t="shared" si="157"/>
        <v/>
      </c>
      <c r="F4294" s="181"/>
      <c r="G4294" s="181"/>
      <c r="H4294" s="6"/>
      <c r="I4294" s="2"/>
      <c r="J4294" s="3"/>
      <c r="K4294" s="3"/>
      <c r="L4294" s="3"/>
      <c r="M4294" s="13"/>
      <c r="N4294" s="3"/>
      <c r="O4294" s="3"/>
      <c r="P4294" s="166"/>
      <c r="Q4294" s="166"/>
      <c r="R4294" s="173"/>
      <c r="S4294" s="167"/>
      <c r="T4294" s="167"/>
      <c r="U4294" s="167"/>
      <c r="V4294" s="173"/>
    </row>
    <row r="4295" spans="1:22" ht="33.75" customHeight="1">
      <c r="A4295" s="15"/>
      <c r="B4295" s="7"/>
      <c r="C4295" s="4"/>
      <c r="D4295" s="5"/>
      <c r="E4295" s="176" t="str">
        <f t="shared" si="157"/>
        <v/>
      </c>
      <c r="F4295" s="181"/>
      <c r="G4295" s="181"/>
      <c r="H4295" s="6"/>
      <c r="I4295" s="2"/>
      <c r="J4295" s="3"/>
      <c r="K4295" s="3"/>
      <c r="L4295" s="3"/>
      <c r="M4295" s="13"/>
      <c r="N4295" s="3"/>
      <c r="O4295" s="3"/>
      <c r="P4295" s="166"/>
      <c r="Q4295" s="166"/>
      <c r="R4295" s="173"/>
      <c r="S4295" s="167"/>
      <c r="T4295" s="167"/>
      <c r="U4295" s="167"/>
      <c r="V4295" s="173"/>
    </row>
    <row r="4296" spans="1:22" ht="33.75" customHeight="1">
      <c r="A4296" s="15"/>
      <c r="B4296" s="7"/>
      <c r="C4296" s="4"/>
      <c r="D4296" s="5"/>
      <c r="E4296" s="176" t="str">
        <f t="shared" si="157"/>
        <v/>
      </c>
      <c r="F4296" s="181"/>
      <c r="G4296" s="181"/>
      <c r="H4296" s="6"/>
      <c r="I4296" s="2"/>
      <c r="J4296" s="3"/>
      <c r="K4296" s="3"/>
      <c r="L4296" s="3"/>
      <c r="M4296" s="13"/>
      <c r="N4296" s="3"/>
      <c r="O4296" s="3"/>
      <c r="P4296" s="166"/>
      <c r="Q4296" s="166"/>
      <c r="R4296" s="173"/>
      <c r="S4296" s="167"/>
      <c r="T4296" s="167"/>
      <c r="U4296" s="167"/>
      <c r="V4296" s="173"/>
    </row>
    <row r="4297" spans="1:22" ht="33.75" customHeight="1">
      <c r="A4297" s="15"/>
      <c r="B4297" s="7"/>
      <c r="C4297" s="4"/>
      <c r="D4297" s="5"/>
      <c r="E4297" s="176" t="str">
        <f t="shared" si="157"/>
        <v/>
      </c>
      <c r="F4297" s="181"/>
      <c r="G4297" s="181"/>
      <c r="H4297" s="6"/>
      <c r="I4297" s="2"/>
      <c r="J4297" s="3"/>
      <c r="K4297" s="3"/>
      <c r="L4297" s="3"/>
      <c r="M4297" s="13"/>
      <c r="N4297" s="3"/>
      <c r="O4297" s="3"/>
      <c r="P4297" s="166"/>
      <c r="Q4297" s="166"/>
      <c r="R4297" s="173"/>
      <c r="S4297" s="167"/>
      <c r="T4297" s="167"/>
      <c r="U4297" s="167"/>
      <c r="V4297" s="173"/>
    </row>
    <row r="4298" spans="1:22" ht="33.75" customHeight="1">
      <c r="A4298" s="15"/>
      <c r="B4298" s="7"/>
      <c r="C4298" s="4"/>
      <c r="D4298" s="5"/>
      <c r="E4298" s="176" t="str">
        <f t="shared" si="157"/>
        <v/>
      </c>
      <c r="F4298" s="181"/>
      <c r="G4298" s="181"/>
      <c r="H4298" s="6"/>
      <c r="I4298" s="2"/>
      <c r="J4298" s="3"/>
      <c r="K4298" s="3"/>
      <c r="L4298" s="3"/>
      <c r="M4298" s="13"/>
      <c r="N4298" s="3"/>
      <c r="O4298" s="3"/>
      <c r="P4298" s="166"/>
      <c r="Q4298" s="166"/>
      <c r="R4298" s="173"/>
      <c r="S4298" s="167"/>
      <c r="T4298" s="167"/>
      <c r="U4298" s="167"/>
      <c r="V4298" s="173"/>
    </row>
    <row r="4299" spans="1:22" ht="33.75" customHeight="1">
      <c r="A4299" s="15"/>
      <c r="B4299" s="7"/>
      <c r="C4299" s="4"/>
      <c r="D4299" s="5"/>
      <c r="E4299" s="176" t="str">
        <f t="shared" si="157"/>
        <v/>
      </c>
      <c r="F4299" s="181"/>
      <c r="G4299" s="181"/>
      <c r="H4299" s="6"/>
      <c r="I4299" s="2"/>
      <c r="J4299" s="3"/>
      <c r="K4299" s="3"/>
      <c r="L4299" s="3"/>
      <c r="M4299" s="13"/>
      <c r="N4299" s="3"/>
      <c r="O4299" s="3"/>
      <c r="P4299" s="166"/>
      <c r="Q4299" s="166"/>
      <c r="R4299" s="173"/>
      <c r="S4299" s="167"/>
      <c r="T4299" s="167"/>
      <c r="U4299" s="167"/>
      <c r="V4299" s="173"/>
    </row>
    <row r="4300" spans="1:22" ht="33.75" customHeight="1">
      <c r="A4300" s="15"/>
      <c r="B4300" s="7"/>
      <c r="C4300" s="4"/>
      <c r="D4300" s="5"/>
      <c r="E4300" s="176" t="str">
        <f t="shared" si="157"/>
        <v/>
      </c>
      <c r="F4300" s="181"/>
      <c r="G4300" s="181"/>
      <c r="H4300" s="6"/>
      <c r="I4300" s="2"/>
      <c r="J4300" s="3"/>
      <c r="K4300" s="3"/>
      <c r="L4300" s="3"/>
      <c r="M4300" s="13"/>
      <c r="N4300" s="3"/>
      <c r="O4300" s="3"/>
      <c r="P4300" s="166"/>
      <c r="Q4300" s="166"/>
      <c r="R4300" s="173"/>
      <c r="S4300" s="167"/>
      <c r="T4300" s="167"/>
      <c r="U4300" s="167"/>
      <c r="V4300" s="173"/>
    </row>
    <row r="4301" spans="1:22" ht="33.75" customHeight="1">
      <c r="A4301" s="15"/>
      <c r="B4301" s="7"/>
      <c r="C4301" s="4"/>
      <c r="D4301" s="5"/>
      <c r="E4301" s="176" t="str">
        <f t="shared" si="157"/>
        <v/>
      </c>
      <c r="F4301" s="181"/>
      <c r="G4301" s="181"/>
      <c r="H4301" s="6"/>
      <c r="I4301" s="2"/>
      <c r="J4301" s="3"/>
      <c r="K4301" s="3"/>
      <c r="L4301" s="3"/>
      <c r="M4301" s="13"/>
      <c r="N4301" s="3"/>
      <c r="O4301" s="3"/>
      <c r="P4301" s="166"/>
      <c r="Q4301" s="166"/>
      <c r="R4301" s="173"/>
      <c r="S4301" s="167"/>
      <c r="T4301" s="167"/>
      <c r="U4301" s="167"/>
      <c r="V4301" s="173"/>
    </row>
    <row r="4302" spans="1:22" ht="33.75" customHeight="1">
      <c r="A4302" s="15"/>
      <c r="B4302" s="7"/>
      <c r="C4302" s="4"/>
      <c r="D4302" s="5"/>
      <c r="E4302" s="176" t="str">
        <f t="shared" si="157"/>
        <v/>
      </c>
      <c r="F4302" s="181"/>
      <c r="G4302" s="181"/>
      <c r="H4302" s="6"/>
      <c r="I4302" s="2"/>
      <c r="J4302" s="3"/>
      <c r="K4302" s="3"/>
      <c r="L4302" s="3"/>
      <c r="M4302" s="13"/>
      <c r="N4302" s="3"/>
      <c r="O4302" s="3"/>
      <c r="P4302" s="166"/>
      <c r="Q4302" s="166"/>
      <c r="R4302" s="173"/>
      <c r="S4302" s="167"/>
      <c r="T4302" s="167"/>
      <c r="U4302" s="167"/>
      <c r="V4302" s="173"/>
    </row>
    <row r="4303" spans="1:22" ht="33.75" customHeight="1">
      <c r="A4303" s="15"/>
      <c r="B4303" s="7"/>
      <c r="C4303" s="4"/>
      <c r="D4303" s="5"/>
      <c r="E4303" s="176" t="str">
        <f t="shared" si="157"/>
        <v/>
      </c>
      <c r="F4303" s="181"/>
      <c r="G4303" s="181"/>
      <c r="H4303" s="6"/>
      <c r="I4303" s="2"/>
      <c r="J4303" s="3"/>
      <c r="K4303" s="3"/>
      <c r="L4303" s="3"/>
      <c r="M4303" s="13"/>
      <c r="N4303" s="3"/>
      <c r="O4303" s="3"/>
      <c r="P4303" s="166"/>
      <c r="Q4303" s="166"/>
      <c r="R4303" s="173"/>
      <c r="S4303" s="167"/>
      <c r="T4303" s="167"/>
      <c r="U4303" s="167"/>
      <c r="V4303" s="173"/>
    </row>
    <row r="4304" spans="1:22" ht="33.75" customHeight="1">
      <c r="A4304" s="15"/>
      <c r="B4304" s="7"/>
      <c r="C4304" s="4"/>
      <c r="D4304" s="5"/>
      <c r="E4304" s="176" t="str">
        <f t="shared" si="157"/>
        <v/>
      </c>
      <c r="F4304" s="181"/>
      <c r="G4304" s="181"/>
      <c r="H4304" s="6"/>
      <c r="I4304" s="2"/>
      <c r="J4304" s="3"/>
      <c r="K4304" s="3"/>
      <c r="L4304" s="3"/>
      <c r="M4304" s="13"/>
      <c r="N4304" s="3"/>
      <c r="O4304" s="3"/>
      <c r="P4304" s="166"/>
      <c r="Q4304" s="166"/>
      <c r="R4304" s="173"/>
      <c r="S4304" s="167"/>
      <c r="T4304" s="167"/>
      <c r="U4304" s="167"/>
      <c r="V4304" s="173"/>
    </row>
    <row r="4305" spans="1:22" ht="33.75" customHeight="1">
      <c r="A4305" s="15"/>
      <c r="B4305" s="7"/>
      <c r="C4305" s="4"/>
      <c r="D4305" s="5"/>
      <c r="E4305" s="176" t="str">
        <f t="shared" si="157"/>
        <v/>
      </c>
      <c r="F4305" s="181"/>
      <c r="G4305" s="181"/>
      <c r="H4305" s="6"/>
      <c r="I4305" s="2"/>
      <c r="J4305" s="3"/>
      <c r="K4305" s="3"/>
      <c r="L4305" s="3"/>
      <c r="M4305" s="13"/>
      <c r="N4305" s="3"/>
      <c r="O4305" s="3"/>
      <c r="P4305" s="166"/>
      <c r="Q4305" s="166"/>
      <c r="R4305" s="173"/>
      <c r="S4305" s="167"/>
      <c r="T4305" s="167"/>
      <c r="U4305" s="167"/>
      <c r="V4305" s="173"/>
    </row>
    <row r="4306" spans="1:22" ht="33.75" customHeight="1">
      <c r="A4306" s="15"/>
      <c r="B4306" s="7"/>
      <c r="C4306" s="4"/>
      <c r="D4306" s="5"/>
      <c r="E4306" s="176" t="str">
        <f t="shared" si="157"/>
        <v/>
      </c>
      <c r="F4306" s="181"/>
      <c r="G4306" s="181"/>
      <c r="H4306" s="6"/>
      <c r="I4306" s="2"/>
      <c r="J4306" s="3"/>
      <c r="K4306" s="3"/>
      <c r="L4306" s="3"/>
      <c r="M4306" s="13"/>
      <c r="N4306" s="3"/>
      <c r="O4306" s="3"/>
      <c r="P4306" s="166"/>
      <c r="Q4306" s="166"/>
      <c r="R4306" s="173"/>
      <c r="S4306" s="167"/>
      <c r="T4306" s="167"/>
      <c r="U4306" s="167"/>
      <c r="V4306" s="173"/>
    </row>
    <row r="4307" spans="1:22" ht="33.75" customHeight="1">
      <c r="A4307" s="15"/>
      <c r="B4307" s="7"/>
      <c r="C4307" s="4"/>
      <c r="D4307" s="5"/>
      <c r="E4307" s="176" t="str">
        <f t="shared" si="157"/>
        <v/>
      </c>
      <c r="F4307" s="181"/>
      <c r="G4307" s="181"/>
      <c r="H4307" s="6"/>
      <c r="I4307" s="2"/>
      <c r="J4307" s="3"/>
      <c r="K4307" s="3"/>
      <c r="L4307" s="3"/>
      <c r="M4307" s="13"/>
      <c r="N4307" s="3"/>
      <c r="O4307" s="3"/>
      <c r="P4307" s="166"/>
      <c r="Q4307" s="166"/>
      <c r="R4307" s="173"/>
      <c r="S4307" s="167"/>
      <c r="T4307" s="167"/>
      <c r="U4307" s="167"/>
      <c r="V4307" s="173"/>
    </row>
    <row r="4308" spans="1:22" ht="33.75" customHeight="1">
      <c r="A4308" s="15"/>
      <c r="B4308" s="7"/>
      <c r="C4308" s="4"/>
      <c r="D4308" s="5"/>
      <c r="E4308" s="176" t="str">
        <f t="shared" si="157"/>
        <v/>
      </c>
      <c r="F4308" s="181"/>
      <c r="G4308" s="181"/>
      <c r="H4308" s="6"/>
      <c r="I4308" s="2"/>
      <c r="J4308" s="3"/>
      <c r="K4308" s="3"/>
      <c r="L4308" s="3"/>
      <c r="M4308" s="13"/>
      <c r="N4308" s="3"/>
      <c r="O4308" s="3"/>
      <c r="P4308" s="166"/>
      <c r="Q4308" s="166"/>
      <c r="R4308" s="173"/>
      <c r="S4308" s="167"/>
      <c r="T4308" s="167"/>
      <c r="U4308" s="167"/>
      <c r="V4308" s="173"/>
    </row>
    <row r="4309" spans="1:22" ht="33.75" customHeight="1">
      <c r="A4309" s="15"/>
      <c r="B4309" s="7"/>
      <c r="C4309" s="4"/>
      <c r="D4309" s="5"/>
      <c r="E4309" s="176" t="str">
        <f t="shared" si="157"/>
        <v/>
      </c>
      <c r="F4309" s="181"/>
      <c r="G4309" s="181"/>
      <c r="H4309" s="6"/>
      <c r="I4309" s="2"/>
      <c r="J4309" s="3"/>
      <c r="K4309" s="3"/>
      <c r="L4309" s="3"/>
      <c r="M4309" s="13"/>
      <c r="N4309" s="3"/>
      <c r="O4309" s="3"/>
      <c r="P4309" s="166"/>
      <c r="Q4309" s="166"/>
      <c r="R4309" s="173"/>
      <c r="S4309" s="167"/>
      <c r="T4309" s="167"/>
      <c r="U4309" s="167"/>
      <c r="V4309" s="173"/>
    </row>
    <row r="4310" spans="1:22" ht="33.75" customHeight="1">
      <c r="A4310" s="15"/>
      <c r="B4310" s="7"/>
      <c r="C4310" s="4"/>
      <c r="D4310" s="5"/>
      <c r="E4310" s="176" t="str">
        <f t="shared" si="157"/>
        <v/>
      </c>
      <c r="F4310" s="181"/>
      <c r="G4310" s="181"/>
      <c r="H4310" s="6"/>
      <c r="I4310" s="2"/>
      <c r="J4310" s="3"/>
      <c r="K4310" s="3"/>
      <c r="L4310" s="3"/>
      <c r="M4310" s="13"/>
      <c r="N4310" s="3"/>
      <c r="O4310" s="3"/>
      <c r="P4310" s="166"/>
      <c r="Q4310" s="166"/>
      <c r="R4310" s="173"/>
      <c r="S4310" s="167"/>
      <c r="T4310" s="167"/>
      <c r="U4310" s="167"/>
      <c r="V4310" s="173"/>
    </row>
    <row r="4311" spans="1:22" ht="33.75" customHeight="1">
      <c r="A4311" s="15"/>
      <c r="B4311" s="7"/>
      <c r="C4311" s="4"/>
      <c r="D4311" s="5"/>
      <c r="E4311" s="176" t="str">
        <f t="shared" si="157"/>
        <v/>
      </c>
      <c r="F4311" s="181"/>
      <c r="G4311" s="181"/>
      <c r="H4311" s="6"/>
      <c r="I4311" s="2"/>
      <c r="J4311" s="3"/>
      <c r="K4311" s="3"/>
      <c r="L4311" s="3"/>
      <c r="M4311" s="13"/>
      <c r="N4311" s="3"/>
      <c r="O4311" s="3"/>
      <c r="P4311" s="166"/>
      <c r="Q4311" s="166"/>
      <c r="R4311" s="173"/>
      <c r="S4311" s="167"/>
      <c r="T4311" s="167"/>
      <c r="U4311" s="167"/>
      <c r="V4311" s="173"/>
    </row>
    <row r="4312" spans="1:22" ht="33.75" customHeight="1">
      <c r="A4312" s="15"/>
      <c r="B4312" s="7"/>
      <c r="C4312" s="4"/>
      <c r="D4312" s="5"/>
      <c r="E4312" s="176" t="str">
        <f t="shared" si="157"/>
        <v/>
      </c>
      <c r="F4312" s="181"/>
      <c r="G4312" s="181"/>
      <c r="H4312" s="6"/>
      <c r="I4312" s="2"/>
      <c r="J4312" s="3"/>
      <c r="K4312" s="3"/>
      <c r="L4312" s="3"/>
      <c r="M4312" s="13"/>
      <c r="N4312" s="3"/>
      <c r="O4312" s="3"/>
      <c r="P4312" s="166"/>
      <c r="Q4312" s="166"/>
      <c r="R4312" s="173"/>
      <c r="S4312" s="167"/>
      <c r="T4312" s="167"/>
      <c r="U4312" s="167"/>
      <c r="V4312" s="173"/>
    </row>
    <row r="4313" spans="1:22" ht="33.75" customHeight="1">
      <c r="A4313" s="15"/>
      <c r="B4313" s="7"/>
      <c r="C4313" s="4"/>
      <c r="D4313" s="5"/>
      <c r="E4313" s="176" t="str">
        <f t="shared" si="157"/>
        <v/>
      </c>
      <c r="F4313" s="181"/>
      <c r="G4313" s="181"/>
      <c r="H4313" s="6"/>
      <c r="I4313" s="2"/>
      <c r="J4313" s="3"/>
      <c r="K4313" s="3"/>
      <c r="L4313" s="3"/>
      <c r="M4313" s="13"/>
      <c r="N4313" s="3"/>
      <c r="O4313" s="3"/>
      <c r="P4313" s="166"/>
      <c r="Q4313" s="166"/>
      <c r="R4313" s="173"/>
      <c r="S4313" s="167"/>
      <c r="T4313" s="167"/>
      <c r="U4313" s="167"/>
      <c r="V4313" s="173"/>
    </row>
    <row r="4314" spans="1:22" ht="33.75" customHeight="1">
      <c r="A4314" s="15"/>
      <c r="B4314" s="7"/>
      <c r="C4314" s="4"/>
      <c r="D4314" s="5"/>
      <c r="E4314" s="176" t="str">
        <f t="shared" si="157"/>
        <v/>
      </c>
      <c r="F4314" s="181"/>
      <c r="G4314" s="181"/>
      <c r="H4314" s="6"/>
      <c r="I4314" s="2"/>
      <c r="J4314" s="3"/>
      <c r="K4314" s="3"/>
      <c r="L4314" s="3"/>
      <c r="M4314" s="13"/>
      <c r="N4314" s="3"/>
      <c r="O4314" s="3"/>
      <c r="P4314" s="166"/>
      <c r="Q4314" s="166"/>
      <c r="R4314" s="173"/>
      <c r="S4314" s="167"/>
      <c r="T4314" s="167"/>
      <c r="U4314" s="167"/>
      <c r="V4314" s="173"/>
    </row>
    <row r="4315" spans="1:22" ht="33.75" customHeight="1">
      <c r="A4315" s="15"/>
      <c r="B4315" s="7"/>
      <c r="C4315" s="4"/>
      <c r="D4315" s="5"/>
      <c r="E4315" s="176" t="str">
        <f t="shared" si="157"/>
        <v/>
      </c>
      <c r="F4315" s="181"/>
      <c r="G4315" s="181"/>
      <c r="H4315" s="6"/>
      <c r="I4315" s="2"/>
      <c r="J4315" s="3"/>
      <c r="K4315" s="3"/>
      <c r="L4315" s="3"/>
      <c r="M4315" s="13"/>
      <c r="N4315" s="3"/>
      <c r="O4315" s="3"/>
      <c r="P4315" s="166"/>
      <c r="Q4315" s="166"/>
      <c r="R4315" s="173"/>
      <c r="S4315" s="167"/>
      <c r="T4315" s="167"/>
      <c r="U4315" s="167"/>
      <c r="V4315" s="173"/>
    </row>
    <row r="4316" spans="1:22" ht="33.75" customHeight="1">
      <c r="A4316" s="15"/>
      <c r="B4316" s="7"/>
      <c r="C4316" s="4"/>
      <c r="D4316" s="5"/>
      <c r="E4316" s="176" t="str">
        <f t="shared" si="157"/>
        <v/>
      </c>
      <c r="F4316" s="181"/>
      <c r="G4316" s="181"/>
      <c r="H4316" s="6"/>
      <c r="I4316" s="2"/>
      <c r="J4316" s="3"/>
      <c r="K4316" s="3"/>
      <c r="L4316" s="3"/>
      <c r="M4316" s="13"/>
      <c r="N4316" s="3"/>
      <c r="O4316" s="3"/>
      <c r="P4316" s="166"/>
      <c r="Q4316" s="166"/>
      <c r="R4316" s="173"/>
      <c r="S4316" s="167"/>
      <c r="T4316" s="167"/>
      <c r="U4316" s="167"/>
      <c r="V4316" s="173"/>
    </row>
    <row r="4317" spans="1:22" ht="33.75" customHeight="1">
      <c r="A4317" s="15"/>
      <c r="B4317" s="7"/>
      <c r="C4317" s="4"/>
      <c r="D4317" s="5"/>
      <c r="E4317" s="176" t="str">
        <f t="shared" si="157"/>
        <v/>
      </c>
      <c r="F4317" s="181"/>
      <c r="G4317" s="181"/>
      <c r="H4317" s="6"/>
      <c r="I4317" s="2"/>
      <c r="J4317" s="3"/>
      <c r="K4317" s="3"/>
      <c r="L4317" s="3"/>
      <c r="M4317" s="13"/>
      <c r="N4317" s="3"/>
      <c r="O4317" s="3"/>
      <c r="P4317" s="166"/>
      <c r="Q4317" s="166"/>
      <c r="R4317" s="173"/>
      <c r="S4317" s="167"/>
      <c r="T4317" s="167"/>
      <c r="U4317" s="167"/>
      <c r="V4317" s="173"/>
    </row>
    <row r="4318" spans="1:22" ht="33.75" customHeight="1">
      <c r="A4318" s="15"/>
      <c r="B4318" s="7"/>
      <c r="C4318" s="4"/>
      <c r="D4318" s="5"/>
      <c r="E4318" s="176" t="str">
        <f t="shared" si="157"/>
        <v/>
      </c>
      <c r="F4318" s="181"/>
      <c r="G4318" s="181"/>
      <c r="H4318" s="6"/>
      <c r="I4318" s="2"/>
      <c r="J4318" s="3"/>
      <c r="K4318" s="3"/>
      <c r="L4318" s="3"/>
      <c r="M4318" s="13"/>
      <c r="N4318" s="3"/>
      <c r="O4318" s="3"/>
      <c r="P4318" s="166"/>
      <c r="Q4318" s="166"/>
      <c r="R4318" s="173"/>
      <c r="S4318" s="167"/>
      <c r="T4318" s="167"/>
      <c r="U4318" s="167"/>
      <c r="V4318" s="173"/>
    </row>
    <row r="4319" spans="1:22" ht="33.75" customHeight="1">
      <c r="A4319" s="15"/>
      <c r="B4319" s="7"/>
      <c r="C4319" s="4"/>
      <c r="D4319" s="5"/>
      <c r="E4319" s="176" t="str">
        <f t="shared" si="157"/>
        <v/>
      </c>
      <c r="F4319" s="181"/>
      <c r="G4319" s="181"/>
      <c r="H4319" s="6"/>
      <c r="I4319" s="2"/>
      <c r="J4319" s="3"/>
      <c r="K4319" s="3"/>
      <c r="L4319" s="3"/>
      <c r="M4319" s="13"/>
      <c r="N4319" s="3"/>
      <c r="O4319" s="3"/>
      <c r="P4319" s="166"/>
      <c r="Q4319" s="166"/>
      <c r="R4319" s="173"/>
      <c r="S4319" s="167"/>
      <c r="T4319" s="167"/>
      <c r="U4319" s="167"/>
      <c r="V4319" s="173"/>
    </row>
    <row r="4320" spans="1:22" ht="33.75" customHeight="1">
      <c r="A4320" s="15"/>
      <c r="B4320" s="7"/>
      <c r="C4320" s="4"/>
      <c r="D4320" s="5"/>
      <c r="E4320" s="176" t="str">
        <f t="shared" si="157"/>
        <v/>
      </c>
      <c r="F4320" s="181"/>
      <c r="G4320" s="181"/>
      <c r="H4320" s="6"/>
      <c r="I4320" s="2"/>
      <c r="J4320" s="3"/>
      <c r="K4320" s="3"/>
      <c r="L4320" s="3"/>
      <c r="M4320" s="13"/>
      <c r="N4320" s="3"/>
      <c r="O4320" s="3"/>
      <c r="P4320" s="166"/>
      <c r="Q4320" s="166"/>
      <c r="R4320" s="173"/>
      <c r="S4320" s="167"/>
      <c r="T4320" s="167"/>
      <c r="U4320" s="167"/>
      <c r="V4320" s="173"/>
    </row>
    <row r="4321" spans="1:22" ht="33.75" customHeight="1">
      <c r="A4321" s="15"/>
      <c r="B4321" s="7"/>
      <c r="C4321" s="4"/>
      <c r="D4321" s="5"/>
      <c r="E4321" s="176" t="str">
        <f t="shared" si="157"/>
        <v/>
      </c>
      <c r="F4321" s="181"/>
      <c r="G4321" s="181"/>
      <c r="H4321" s="6"/>
      <c r="I4321" s="2"/>
      <c r="J4321" s="3"/>
      <c r="K4321" s="3"/>
      <c r="L4321" s="3"/>
      <c r="M4321" s="13"/>
      <c r="N4321" s="3"/>
      <c r="O4321" s="3"/>
      <c r="P4321" s="166"/>
      <c r="Q4321" s="166"/>
      <c r="R4321" s="173"/>
      <c r="S4321" s="167"/>
      <c r="T4321" s="167"/>
      <c r="U4321" s="167"/>
      <c r="V4321" s="173"/>
    </row>
    <row r="4322" spans="1:22" ht="33.75" customHeight="1">
      <c r="A4322" s="15"/>
      <c r="B4322" s="7"/>
      <c r="C4322" s="4"/>
      <c r="D4322" s="5"/>
      <c r="E4322" s="176" t="str">
        <f t="shared" si="157"/>
        <v/>
      </c>
      <c r="F4322" s="181"/>
      <c r="G4322" s="181"/>
      <c r="H4322" s="6"/>
      <c r="I4322" s="2"/>
      <c r="J4322" s="3"/>
      <c r="K4322" s="3"/>
      <c r="L4322" s="3"/>
      <c r="M4322" s="13"/>
      <c r="N4322" s="3"/>
      <c r="O4322" s="3"/>
      <c r="P4322" s="166"/>
      <c r="Q4322" s="166"/>
      <c r="R4322" s="173"/>
      <c r="S4322" s="167"/>
      <c r="T4322" s="167"/>
      <c r="U4322" s="167"/>
      <c r="V4322" s="173"/>
    </row>
    <row r="4323" spans="1:22" ht="33.75" customHeight="1">
      <c r="A4323" s="15"/>
      <c r="B4323" s="7"/>
      <c r="C4323" s="4"/>
      <c r="D4323" s="5"/>
      <c r="E4323" s="176" t="str">
        <f t="shared" si="157"/>
        <v/>
      </c>
      <c r="F4323" s="181"/>
      <c r="G4323" s="181"/>
      <c r="H4323" s="6"/>
      <c r="I4323" s="2"/>
      <c r="J4323" s="3"/>
      <c r="K4323" s="3"/>
      <c r="L4323" s="3"/>
      <c r="M4323" s="13"/>
      <c r="N4323" s="3"/>
      <c r="O4323" s="3"/>
      <c r="P4323" s="166"/>
      <c r="Q4323" s="166"/>
      <c r="R4323" s="173"/>
      <c r="S4323" s="167"/>
      <c r="T4323" s="167"/>
      <c r="U4323" s="167"/>
      <c r="V4323" s="173"/>
    </row>
    <row r="4324" spans="1:22" ht="33.75" customHeight="1">
      <c r="A4324" s="15"/>
      <c r="B4324" s="7"/>
      <c r="C4324" s="4"/>
      <c r="D4324" s="5"/>
      <c r="E4324" s="176" t="str">
        <f t="shared" si="157"/>
        <v/>
      </c>
      <c r="F4324" s="181"/>
      <c r="G4324" s="181"/>
      <c r="H4324" s="6"/>
      <c r="I4324" s="2"/>
      <c r="J4324" s="3"/>
      <c r="K4324" s="3"/>
      <c r="L4324" s="3"/>
      <c r="M4324" s="13"/>
      <c r="N4324" s="3"/>
      <c r="O4324" s="3"/>
      <c r="P4324" s="166"/>
      <c r="Q4324" s="166"/>
      <c r="R4324" s="173"/>
      <c r="S4324" s="167"/>
      <c r="T4324" s="167"/>
      <c r="U4324" s="167"/>
      <c r="V4324" s="173"/>
    </row>
    <row r="4325" spans="1:22" ht="33.75" customHeight="1">
      <c r="A4325" s="15"/>
      <c r="B4325" s="7"/>
      <c r="C4325" s="4"/>
      <c r="D4325" s="5"/>
      <c r="E4325" s="176" t="str">
        <f t="shared" si="157"/>
        <v/>
      </c>
      <c r="F4325" s="181"/>
      <c r="G4325" s="181"/>
      <c r="H4325" s="6"/>
      <c r="I4325" s="2"/>
      <c r="J4325" s="3"/>
      <c r="K4325" s="3"/>
      <c r="L4325" s="3"/>
      <c r="M4325" s="13"/>
      <c r="N4325" s="3"/>
      <c r="O4325" s="3"/>
      <c r="P4325" s="166"/>
      <c r="Q4325" s="166"/>
      <c r="R4325" s="173"/>
      <c r="S4325" s="167"/>
      <c r="T4325" s="167"/>
      <c r="U4325" s="167"/>
      <c r="V4325" s="173"/>
    </row>
    <row r="4326" spans="1:22" ht="33.75" customHeight="1">
      <c r="A4326" s="15"/>
      <c r="B4326" s="7"/>
      <c r="C4326" s="4"/>
      <c r="D4326" s="5"/>
      <c r="E4326" s="176" t="str">
        <f t="shared" si="157"/>
        <v/>
      </c>
      <c r="F4326" s="181"/>
      <c r="G4326" s="181"/>
      <c r="H4326" s="6"/>
      <c r="I4326" s="2"/>
      <c r="J4326" s="3"/>
      <c r="K4326" s="3"/>
      <c r="L4326" s="3"/>
      <c r="M4326" s="13"/>
      <c r="N4326" s="3"/>
      <c r="O4326" s="3"/>
      <c r="P4326" s="166"/>
      <c r="Q4326" s="166"/>
      <c r="R4326" s="173"/>
      <c r="S4326" s="167"/>
      <c r="T4326" s="167"/>
      <c r="U4326" s="167"/>
      <c r="V4326" s="173"/>
    </row>
    <row r="4327" spans="1:22" ht="33.75" customHeight="1">
      <c r="A4327" s="15"/>
      <c r="B4327" s="7"/>
      <c r="C4327" s="4"/>
      <c r="D4327" s="5"/>
      <c r="E4327" s="176" t="str">
        <f t="shared" si="157"/>
        <v/>
      </c>
      <c r="F4327" s="181"/>
      <c r="G4327" s="181"/>
      <c r="H4327" s="6"/>
      <c r="I4327" s="2"/>
      <c r="J4327" s="3"/>
      <c r="K4327" s="3"/>
      <c r="L4327" s="3"/>
      <c r="M4327" s="13"/>
      <c r="N4327" s="3"/>
      <c r="O4327" s="3"/>
      <c r="P4327" s="166"/>
      <c r="Q4327" s="166"/>
      <c r="R4327" s="173"/>
      <c r="S4327" s="167"/>
      <c r="T4327" s="167"/>
      <c r="U4327" s="167"/>
      <c r="V4327" s="173"/>
    </row>
    <row r="4328" spans="1:22" ht="33.75" customHeight="1">
      <c r="A4328" s="15"/>
      <c r="B4328" s="7"/>
      <c r="C4328" s="4"/>
      <c r="D4328" s="5"/>
      <c r="E4328" s="176" t="str">
        <f t="shared" si="157"/>
        <v/>
      </c>
      <c r="F4328" s="181"/>
      <c r="G4328" s="181"/>
      <c r="H4328" s="6"/>
      <c r="I4328" s="2"/>
      <c r="J4328" s="3"/>
      <c r="K4328" s="3"/>
      <c r="L4328" s="3"/>
      <c r="M4328" s="13"/>
      <c r="N4328" s="3"/>
      <c r="O4328" s="3"/>
      <c r="P4328" s="166"/>
      <c r="Q4328" s="166"/>
      <c r="R4328" s="173"/>
      <c r="S4328" s="167"/>
      <c r="T4328" s="167"/>
      <c r="U4328" s="167"/>
      <c r="V4328" s="173"/>
    </row>
    <row r="4329" spans="1:22" ht="33.75" customHeight="1">
      <c r="A4329" s="15"/>
      <c r="B4329" s="7"/>
      <c r="C4329" s="4"/>
      <c r="D4329" s="5"/>
      <c r="E4329" s="176" t="str">
        <f t="shared" si="157"/>
        <v/>
      </c>
      <c r="F4329" s="181"/>
      <c r="G4329" s="181"/>
      <c r="H4329" s="6"/>
      <c r="I4329" s="2"/>
      <c r="J4329" s="3"/>
      <c r="K4329" s="3"/>
      <c r="L4329" s="3"/>
      <c r="M4329" s="13"/>
      <c r="N4329" s="3"/>
      <c r="O4329" s="3"/>
      <c r="P4329" s="166"/>
      <c r="Q4329" s="166"/>
      <c r="R4329" s="173"/>
      <c r="S4329" s="167"/>
      <c r="T4329" s="167"/>
      <c r="U4329" s="167"/>
      <c r="V4329" s="173"/>
    </row>
    <row r="4330" spans="1:22" ht="33.75" customHeight="1">
      <c r="A4330" s="15"/>
      <c r="B4330" s="7"/>
      <c r="C4330" s="4"/>
      <c r="D4330" s="5"/>
      <c r="E4330" s="176" t="str">
        <f t="shared" si="157"/>
        <v/>
      </c>
      <c r="F4330" s="181"/>
      <c r="G4330" s="181"/>
      <c r="H4330" s="6"/>
      <c r="I4330" s="2"/>
      <c r="J4330" s="3"/>
      <c r="K4330" s="3"/>
      <c r="L4330" s="3"/>
      <c r="M4330" s="13"/>
      <c r="N4330" s="3"/>
      <c r="O4330" s="3"/>
      <c r="P4330" s="166"/>
      <c r="Q4330" s="166"/>
      <c r="R4330" s="173"/>
      <c r="S4330" s="167"/>
      <c r="T4330" s="167"/>
      <c r="U4330" s="167"/>
      <c r="V4330" s="173"/>
    </row>
    <row r="4331" spans="1:22" ht="33.75" customHeight="1">
      <c r="A4331" s="15"/>
      <c r="B4331" s="7"/>
      <c r="C4331" s="4"/>
      <c r="D4331" s="5"/>
      <c r="E4331" s="176" t="str">
        <f t="shared" si="157"/>
        <v/>
      </c>
      <c r="F4331" s="181"/>
      <c r="G4331" s="181"/>
      <c r="H4331" s="6"/>
      <c r="I4331" s="2"/>
      <c r="J4331" s="3"/>
      <c r="K4331" s="3"/>
      <c r="L4331" s="3"/>
      <c r="M4331" s="13"/>
      <c r="N4331" s="3"/>
      <c r="O4331" s="3"/>
      <c r="P4331" s="166"/>
      <c r="Q4331" s="166"/>
      <c r="R4331" s="173"/>
      <c r="S4331" s="167"/>
      <c r="T4331" s="167"/>
      <c r="U4331" s="167"/>
      <c r="V4331" s="173"/>
    </row>
    <row r="4332" spans="1:22" ht="33.75" customHeight="1">
      <c r="A4332" s="15"/>
      <c r="B4332" s="7"/>
      <c r="C4332" s="4"/>
      <c r="D4332" s="5"/>
      <c r="E4332" s="176" t="str">
        <f t="shared" si="157"/>
        <v/>
      </c>
      <c r="F4332" s="181"/>
      <c r="G4332" s="181"/>
      <c r="H4332" s="6"/>
      <c r="I4332" s="2"/>
      <c r="J4332" s="3"/>
      <c r="K4332" s="3"/>
      <c r="L4332" s="3"/>
      <c r="M4332" s="13"/>
      <c r="N4332" s="3"/>
      <c r="O4332" s="3"/>
      <c r="P4332" s="166"/>
      <c r="Q4332" s="166"/>
      <c r="R4332" s="173"/>
      <c r="S4332" s="167"/>
      <c r="T4332" s="167"/>
      <c r="U4332" s="167"/>
      <c r="V4332" s="173"/>
    </row>
    <row r="4333" spans="1:22" ht="33.75" customHeight="1">
      <c r="A4333" s="15"/>
      <c r="B4333" s="7"/>
      <c r="C4333" s="4"/>
      <c r="D4333" s="5"/>
      <c r="E4333" s="176" t="str">
        <f t="shared" si="157"/>
        <v/>
      </c>
      <c r="F4333" s="181"/>
      <c r="G4333" s="181"/>
      <c r="H4333" s="6"/>
      <c r="I4333" s="2"/>
      <c r="J4333" s="3"/>
      <c r="K4333" s="3"/>
      <c r="L4333" s="3"/>
      <c r="M4333" s="13"/>
      <c r="N4333" s="3"/>
      <c r="O4333" s="3"/>
      <c r="P4333" s="166"/>
      <c r="Q4333" s="166"/>
      <c r="R4333" s="173"/>
      <c r="S4333" s="167"/>
      <c r="T4333" s="167"/>
      <c r="U4333" s="167"/>
      <c r="V4333" s="173"/>
    </row>
    <row r="4334" spans="1:22" ht="33.75" customHeight="1">
      <c r="A4334" s="15"/>
      <c r="B4334" s="7"/>
      <c r="C4334" s="4"/>
      <c r="D4334" s="5"/>
      <c r="E4334" s="176" t="str">
        <f t="shared" si="157"/>
        <v/>
      </c>
      <c r="F4334" s="181"/>
      <c r="G4334" s="181"/>
      <c r="H4334" s="6"/>
      <c r="I4334" s="2"/>
      <c r="J4334" s="3"/>
      <c r="K4334" s="3"/>
      <c r="L4334" s="3"/>
      <c r="M4334" s="13"/>
      <c r="N4334" s="3"/>
      <c r="O4334" s="3"/>
      <c r="P4334" s="166"/>
      <c r="Q4334" s="166"/>
      <c r="R4334" s="173"/>
      <c r="S4334" s="167"/>
      <c r="T4334" s="167"/>
      <c r="U4334" s="167"/>
      <c r="V4334" s="173"/>
    </row>
    <row r="4335" spans="1:22" ht="33.75" customHeight="1">
      <c r="A4335" s="15"/>
      <c r="B4335" s="7"/>
      <c r="C4335" s="4"/>
      <c r="D4335" s="5"/>
      <c r="E4335" s="176" t="str">
        <f t="shared" si="157"/>
        <v/>
      </c>
      <c r="F4335" s="181"/>
      <c r="G4335" s="181"/>
      <c r="H4335" s="6"/>
      <c r="I4335" s="2"/>
      <c r="J4335" s="3"/>
      <c r="K4335" s="3"/>
      <c r="L4335" s="3"/>
      <c r="M4335" s="13"/>
      <c r="N4335" s="3"/>
      <c r="O4335" s="3"/>
      <c r="P4335" s="166"/>
      <c r="Q4335" s="166"/>
      <c r="R4335" s="173"/>
      <c r="S4335" s="167"/>
      <c r="T4335" s="167"/>
      <c r="U4335" s="167"/>
      <c r="V4335" s="173"/>
    </row>
    <row r="4336" spans="1:22" ht="33.75" customHeight="1">
      <c r="A4336" s="15"/>
      <c r="B4336" s="7"/>
      <c r="C4336" s="4"/>
      <c r="D4336" s="5"/>
      <c r="E4336" s="176" t="str">
        <f t="shared" si="157"/>
        <v/>
      </c>
      <c r="F4336" s="181"/>
      <c r="G4336" s="181"/>
      <c r="H4336" s="6"/>
      <c r="I4336" s="2"/>
      <c r="J4336" s="3"/>
      <c r="K4336" s="3"/>
      <c r="L4336" s="3"/>
      <c r="M4336" s="13"/>
      <c r="N4336" s="3"/>
      <c r="O4336" s="3"/>
      <c r="P4336" s="166"/>
      <c r="Q4336" s="166"/>
      <c r="R4336" s="173"/>
      <c r="S4336" s="167"/>
      <c r="T4336" s="167"/>
      <c r="U4336" s="167"/>
      <c r="V4336" s="173"/>
    </row>
    <row r="4337" spans="1:22" ht="33.75" customHeight="1">
      <c r="A4337" s="15"/>
      <c r="B4337" s="7"/>
      <c r="C4337" s="4"/>
      <c r="D4337" s="5"/>
      <c r="E4337" s="176" t="str">
        <f t="shared" si="157"/>
        <v/>
      </c>
      <c r="F4337" s="181"/>
      <c r="G4337" s="181"/>
      <c r="H4337" s="6"/>
      <c r="I4337" s="2"/>
      <c r="J4337" s="3"/>
      <c r="K4337" s="3"/>
      <c r="L4337" s="3"/>
      <c r="M4337" s="13"/>
      <c r="N4337" s="3"/>
      <c r="O4337" s="3"/>
      <c r="P4337" s="166"/>
      <c r="Q4337" s="166"/>
      <c r="R4337" s="173"/>
      <c r="S4337" s="167"/>
      <c r="T4337" s="167"/>
      <c r="U4337" s="167"/>
      <c r="V4337" s="173"/>
    </row>
    <row r="4338" spans="1:22" ht="33.75" customHeight="1">
      <c r="A4338" s="15"/>
      <c r="B4338" s="7"/>
      <c r="C4338" s="4"/>
      <c r="D4338" s="5"/>
      <c r="E4338" s="176" t="str">
        <f t="shared" si="157"/>
        <v/>
      </c>
      <c r="F4338" s="181"/>
      <c r="G4338" s="181"/>
      <c r="H4338" s="6"/>
      <c r="I4338" s="2"/>
      <c r="J4338" s="3"/>
      <c r="K4338" s="3"/>
      <c r="L4338" s="3"/>
      <c r="M4338" s="13"/>
      <c r="N4338" s="3"/>
      <c r="O4338" s="3"/>
      <c r="P4338" s="166"/>
      <c r="Q4338" s="166"/>
      <c r="R4338" s="173"/>
      <c r="S4338" s="167"/>
      <c r="T4338" s="167"/>
      <c r="U4338" s="167"/>
      <c r="V4338" s="173"/>
    </row>
    <row r="4339" spans="1:22" ht="33.75" customHeight="1">
      <c r="A4339" s="15"/>
      <c r="B4339" s="7"/>
      <c r="C4339" s="4"/>
      <c r="D4339" s="5"/>
      <c r="E4339" s="176" t="str">
        <f t="shared" si="157"/>
        <v/>
      </c>
      <c r="F4339" s="181"/>
      <c r="G4339" s="181"/>
      <c r="H4339" s="6"/>
      <c r="I4339" s="2"/>
      <c r="J4339" s="3"/>
      <c r="K4339" s="3"/>
      <c r="L4339" s="3"/>
      <c r="M4339" s="13"/>
      <c r="N4339" s="3"/>
      <c r="O4339" s="3"/>
      <c r="P4339" s="166"/>
      <c r="Q4339" s="166"/>
      <c r="R4339" s="173"/>
      <c r="S4339" s="167"/>
      <c r="T4339" s="167"/>
      <c r="U4339" s="167"/>
      <c r="V4339" s="173"/>
    </row>
    <row r="4340" spans="1:22" ht="33.75" customHeight="1">
      <c r="A4340" s="15"/>
      <c r="B4340" s="7"/>
      <c r="C4340" s="4"/>
      <c r="D4340" s="5"/>
      <c r="E4340" s="176" t="str">
        <f t="shared" si="157"/>
        <v/>
      </c>
      <c r="F4340" s="181"/>
      <c r="G4340" s="181"/>
      <c r="H4340" s="6"/>
      <c r="I4340" s="2"/>
      <c r="J4340" s="3"/>
      <c r="K4340" s="3"/>
      <c r="L4340" s="3"/>
      <c r="M4340" s="13"/>
      <c r="N4340" s="3"/>
      <c r="O4340" s="3"/>
      <c r="P4340" s="166"/>
      <c r="Q4340" s="166"/>
      <c r="R4340" s="173"/>
      <c r="S4340" s="167"/>
      <c r="T4340" s="167"/>
      <c r="U4340" s="167"/>
      <c r="V4340" s="173"/>
    </row>
    <row r="4341" spans="1:22" ht="33.75" customHeight="1">
      <c r="A4341" s="15"/>
      <c r="B4341" s="7"/>
      <c r="C4341" s="4"/>
      <c r="D4341" s="5"/>
      <c r="E4341" s="176" t="str">
        <f t="shared" si="157"/>
        <v/>
      </c>
      <c r="F4341" s="181"/>
      <c r="G4341" s="181"/>
      <c r="H4341" s="6"/>
      <c r="I4341" s="2"/>
      <c r="J4341" s="3"/>
      <c r="K4341" s="3"/>
      <c r="L4341" s="3"/>
      <c r="M4341" s="13"/>
      <c r="N4341" s="3"/>
      <c r="O4341" s="3"/>
      <c r="P4341" s="166"/>
      <c r="Q4341" s="166"/>
      <c r="R4341" s="173"/>
      <c r="S4341" s="167"/>
      <c r="T4341" s="167"/>
      <c r="U4341" s="167"/>
      <c r="V4341" s="173"/>
    </row>
    <row r="4342" spans="1:22" ht="33.75" customHeight="1">
      <c r="A4342" s="15"/>
      <c r="B4342" s="7"/>
      <c r="C4342" s="4"/>
      <c r="D4342" s="5"/>
      <c r="E4342" s="176" t="str">
        <f t="shared" si="157"/>
        <v/>
      </c>
      <c r="F4342" s="181"/>
      <c r="G4342" s="181"/>
      <c r="H4342" s="6"/>
      <c r="I4342" s="2"/>
      <c r="J4342" s="3"/>
      <c r="K4342" s="3"/>
      <c r="L4342" s="3"/>
      <c r="M4342" s="13"/>
      <c r="N4342" s="3"/>
      <c r="O4342" s="3"/>
      <c r="P4342" s="166"/>
      <c r="Q4342" s="166"/>
      <c r="R4342" s="173"/>
      <c r="S4342" s="167"/>
      <c r="T4342" s="167"/>
      <c r="U4342" s="167"/>
      <c r="V4342" s="173"/>
    </row>
    <row r="4343" spans="1:22" ht="33.75" customHeight="1">
      <c r="A4343" s="15"/>
      <c r="B4343" s="7"/>
      <c r="C4343" s="4"/>
      <c r="D4343" s="5"/>
      <c r="E4343" s="176" t="str">
        <f t="shared" si="157"/>
        <v/>
      </c>
      <c r="F4343" s="181"/>
      <c r="G4343" s="181"/>
      <c r="H4343" s="6"/>
      <c r="I4343" s="2"/>
      <c r="J4343" s="3"/>
      <c r="K4343" s="3"/>
      <c r="L4343" s="3"/>
      <c r="M4343" s="13"/>
      <c r="N4343" s="3"/>
      <c r="O4343" s="3"/>
      <c r="P4343" s="166"/>
      <c r="Q4343" s="166"/>
      <c r="R4343" s="173"/>
      <c r="S4343" s="167"/>
      <c r="T4343" s="167"/>
      <c r="U4343" s="167"/>
      <c r="V4343" s="173"/>
    </row>
    <row r="4344" spans="1:22" ht="33.75" customHeight="1">
      <c r="A4344" s="15"/>
      <c r="B4344" s="7"/>
      <c r="C4344" s="4"/>
      <c r="D4344" s="5"/>
      <c r="E4344" s="176" t="str">
        <f t="shared" si="157"/>
        <v/>
      </c>
      <c r="F4344" s="181"/>
      <c r="G4344" s="181"/>
      <c r="H4344" s="6"/>
      <c r="I4344" s="2"/>
      <c r="J4344" s="3"/>
      <c r="K4344" s="3"/>
      <c r="L4344" s="3"/>
      <c r="M4344" s="13"/>
      <c r="N4344" s="3"/>
      <c r="O4344" s="3"/>
      <c r="P4344" s="166"/>
      <c r="Q4344" s="166"/>
      <c r="R4344" s="173"/>
      <c r="S4344" s="167"/>
      <c r="T4344" s="167"/>
      <c r="U4344" s="167"/>
      <c r="V4344" s="173"/>
    </row>
    <row r="4345" spans="1:22" ht="33.75" customHeight="1">
      <c r="A4345" s="15"/>
      <c r="B4345" s="7"/>
      <c r="C4345" s="4"/>
      <c r="D4345" s="5"/>
      <c r="E4345" s="176" t="str">
        <f t="shared" si="157"/>
        <v/>
      </c>
      <c r="F4345" s="181"/>
      <c r="G4345" s="181"/>
      <c r="H4345" s="6"/>
      <c r="I4345" s="2"/>
      <c r="J4345" s="3"/>
      <c r="K4345" s="3"/>
      <c r="L4345" s="3"/>
      <c r="M4345" s="13"/>
      <c r="N4345" s="3"/>
      <c r="O4345" s="3"/>
      <c r="P4345" s="166"/>
      <c r="Q4345" s="166"/>
      <c r="R4345" s="173"/>
      <c r="S4345" s="167"/>
      <c r="T4345" s="167"/>
      <c r="U4345" s="167"/>
      <c r="V4345" s="173"/>
    </row>
    <row r="4346" spans="1:22" ht="33.75" customHeight="1">
      <c r="A4346" s="15"/>
      <c r="B4346" s="7"/>
      <c r="C4346" s="4"/>
      <c r="D4346" s="5"/>
      <c r="E4346" s="176" t="str">
        <f t="shared" ref="E4346:E4409" si="158">TRIM(B4346)</f>
        <v/>
      </c>
      <c r="F4346" s="181"/>
      <c r="G4346" s="181"/>
      <c r="H4346" s="6"/>
      <c r="I4346" s="2"/>
      <c r="J4346" s="3"/>
      <c r="K4346" s="3"/>
      <c r="L4346" s="3"/>
      <c r="M4346" s="13"/>
      <c r="N4346" s="3"/>
      <c r="O4346" s="3"/>
      <c r="P4346" s="166"/>
      <c r="Q4346" s="166"/>
      <c r="R4346" s="173"/>
      <c r="S4346" s="167"/>
      <c r="T4346" s="167"/>
      <c r="U4346" s="167"/>
      <c r="V4346" s="173"/>
    </row>
    <row r="4347" spans="1:22" ht="33.75" customHeight="1">
      <c r="A4347" s="15"/>
      <c r="B4347" s="7"/>
      <c r="C4347" s="4"/>
      <c r="D4347" s="5"/>
      <c r="E4347" s="176" t="str">
        <f t="shared" si="158"/>
        <v/>
      </c>
      <c r="F4347" s="181"/>
      <c r="G4347" s="181"/>
      <c r="H4347" s="6"/>
      <c r="I4347" s="2"/>
      <c r="J4347" s="3"/>
      <c r="K4347" s="3"/>
      <c r="L4347" s="3"/>
      <c r="M4347" s="13"/>
      <c r="N4347" s="3"/>
      <c r="O4347" s="3"/>
      <c r="P4347" s="166"/>
      <c r="Q4347" s="166"/>
      <c r="R4347" s="173"/>
      <c r="S4347" s="167"/>
      <c r="T4347" s="167"/>
      <c r="U4347" s="167"/>
      <c r="V4347" s="173"/>
    </row>
    <row r="4348" spans="1:22" ht="33.75" customHeight="1">
      <c r="A4348" s="15"/>
      <c r="B4348" s="7"/>
      <c r="C4348" s="4"/>
      <c r="D4348" s="5"/>
      <c r="E4348" s="176" t="str">
        <f t="shared" si="158"/>
        <v/>
      </c>
      <c r="F4348" s="181"/>
      <c r="G4348" s="181"/>
      <c r="H4348" s="6"/>
      <c r="I4348" s="2"/>
      <c r="J4348" s="3"/>
      <c r="K4348" s="3"/>
      <c r="L4348" s="3"/>
      <c r="M4348" s="13"/>
      <c r="N4348" s="3"/>
      <c r="O4348" s="3"/>
      <c r="P4348" s="166"/>
      <c r="Q4348" s="166"/>
      <c r="R4348" s="173"/>
      <c r="S4348" s="167"/>
      <c r="T4348" s="167"/>
      <c r="U4348" s="167"/>
      <c r="V4348" s="173"/>
    </row>
    <row r="4349" spans="1:22" ht="33.75" customHeight="1">
      <c r="A4349" s="15"/>
      <c r="B4349" s="7"/>
      <c r="C4349" s="4"/>
      <c r="D4349" s="5"/>
      <c r="E4349" s="176" t="str">
        <f t="shared" si="158"/>
        <v/>
      </c>
      <c r="F4349" s="181"/>
      <c r="G4349" s="181"/>
      <c r="H4349" s="6"/>
      <c r="I4349" s="2"/>
      <c r="J4349" s="3"/>
      <c r="K4349" s="3"/>
      <c r="L4349" s="3"/>
      <c r="M4349" s="13"/>
      <c r="N4349" s="3"/>
      <c r="O4349" s="3"/>
      <c r="P4349" s="166"/>
      <c r="Q4349" s="166"/>
      <c r="R4349" s="173"/>
      <c r="S4349" s="167"/>
      <c r="T4349" s="167"/>
      <c r="U4349" s="167"/>
      <c r="V4349" s="173"/>
    </row>
    <row r="4350" spans="1:22" ht="33.75" customHeight="1">
      <c r="A4350" s="15"/>
      <c r="B4350" s="7"/>
      <c r="C4350" s="4"/>
      <c r="D4350" s="5"/>
      <c r="E4350" s="176" t="str">
        <f t="shared" si="158"/>
        <v/>
      </c>
      <c r="F4350" s="181"/>
      <c r="G4350" s="181"/>
      <c r="H4350" s="6"/>
      <c r="I4350" s="2"/>
      <c r="J4350" s="3"/>
      <c r="K4350" s="3"/>
      <c r="L4350" s="3"/>
      <c r="M4350" s="13"/>
      <c r="N4350" s="3"/>
      <c r="O4350" s="3"/>
      <c r="P4350" s="166"/>
      <c r="Q4350" s="166"/>
      <c r="R4350" s="173"/>
      <c r="S4350" s="167"/>
      <c r="T4350" s="167"/>
      <c r="U4350" s="167"/>
      <c r="V4350" s="173"/>
    </row>
    <row r="4351" spans="1:22" ht="33.75" customHeight="1">
      <c r="A4351" s="15"/>
      <c r="B4351" s="7"/>
      <c r="C4351" s="4"/>
      <c r="D4351" s="5"/>
      <c r="E4351" s="176" t="str">
        <f t="shared" si="158"/>
        <v/>
      </c>
      <c r="F4351" s="181"/>
      <c r="G4351" s="181"/>
      <c r="H4351" s="6"/>
      <c r="I4351" s="2"/>
      <c r="J4351" s="3"/>
      <c r="K4351" s="3"/>
      <c r="L4351" s="3"/>
      <c r="M4351" s="13"/>
      <c r="N4351" s="3"/>
      <c r="O4351" s="3"/>
      <c r="P4351" s="166"/>
      <c r="Q4351" s="166"/>
      <c r="R4351" s="173"/>
      <c r="S4351" s="167"/>
      <c r="T4351" s="167"/>
      <c r="U4351" s="167"/>
      <c r="V4351" s="173"/>
    </row>
    <row r="4352" spans="1:22" ht="33.75" customHeight="1">
      <c r="A4352" s="15"/>
      <c r="B4352" s="7"/>
      <c r="C4352" s="4"/>
      <c r="D4352" s="5"/>
      <c r="E4352" s="176" t="str">
        <f t="shared" si="158"/>
        <v/>
      </c>
      <c r="F4352" s="181"/>
      <c r="G4352" s="181"/>
      <c r="H4352" s="6"/>
      <c r="I4352" s="2"/>
      <c r="J4352" s="3"/>
      <c r="K4352" s="3"/>
      <c r="L4352" s="3"/>
      <c r="M4352" s="13"/>
      <c r="N4352" s="3"/>
      <c r="O4352" s="3"/>
      <c r="P4352" s="166"/>
      <c r="Q4352" s="166"/>
      <c r="R4352" s="173"/>
      <c r="S4352" s="167"/>
      <c r="T4352" s="167"/>
      <c r="U4352" s="167"/>
      <c r="V4352" s="173"/>
    </row>
    <row r="4353" spans="1:22" ht="33.75" customHeight="1">
      <c r="A4353" s="15"/>
      <c r="B4353" s="7"/>
      <c r="C4353" s="4"/>
      <c r="D4353" s="5"/>
      <c r="E4353" s="176" t="str">
        <f t="shared" si="158"/>
        <v/>
      </c>
      <c r="F4353" s="181"/>
      <c r="G4353" s="181"/>
      <c r="H4353" s="6"/>
      <c r="I4353" s="2"/>
      <c r="J4353" s="3"/>
      <c r="K4353" s="3"/>
      <c r="L4353" s="3"/>
      <c r="M4353" s="13"/>
      <c r="N4353" s="3"/>
      <c r="O4353" s="3"/>
      <c r="P4353" s="166"/>
      <c r="Q4353" s="166"/>
      <c r="R4353" s="173"/>
      <c r="S4353" s="167"/>
      <c r="T4353" s="167"/>
      <c r="U4353" s="167"/>
      <c r="V4353" s="173"/>
    </row>
    <row r="4354" spans="1:22" ht="33.75" customHeight="1">
      <c r="A4354" s="15"/>
      <c r="B4354" s="7"/>
      <c r="C4354" s="4"/>
      <c r="D4354" s="5"/>
      <c r="E4354" s="176" t="str">
        <f t="shared" si="158"/>
        <v/>
      </c>
      <c r="F4354" s="181"/>
      <c r="G4354" s="181"/>
      <c r="H4354" s="6"/>
      <c r="I4354" s="2"/>
      <c r="J4354" s="3"/>
      <c r="K4354" s="3"/>
      <c r="L4354" s="3"/>
      <c r="M4354" s="13"/>
      <c r="N4354" s="3"/>
      <c r="O4354" s="3"/>
      <c r="P4354" s="166"/>
      <c r="Q4354" s="166"/>
      <c r="R4354" s="173"/>
      <c r="S4354" s="167"/>
      <c r="T4354" s="167"/>
      <c r="U4354" s="167"/>
      <c r="V4354" s="173"/>
    </row>
    <row r="4355" spans="1:22" ht="33.75" customHeight="1">
      <c r="A4355" s="15"/>
      <c r="B4355" s="7"/>
      <c r="C4355" s="4"/>
      <c r="D4355" s="5"/>
      <c r="E4355" s="176" t="str">
        <f t="shared" si="158"/>
        <v/>
      </c>
      <c r="F4355" s="181"/>
      <c r="G4355" s="181"/>
      <c r="H4355" s="6"/>
      <c r="I4355" s="2"/>
      <c r="J4355" s="3"/>
      <c r="K4355" s="3"/>
      <c r="L4355" s="3"/>
      <c r="M4355" s="13"/>
      <c r="N4355" s="3"/>
      <c r="O4355" s="3"/>
      <c r="P4355" s="166"/>
      <c r="Q4355" s="166"/>
      <c r="R4355" s="173"/>
      <c r="S4355" s="167"/>
      <c r="T4355" s="167"/>
      <c r="U4355" s="167"/>
      <c r="V4355" s="173"/>
    </row>
    <row r="4356" spans="1:22" ht="33.75" customHeight="1">
      <c r="A4356" s="15"/>
      <c r="B4356" s="7"/>
      <c r="C4356" s="4"/>
      <c r="D4356" s="5"/>
      <c r="E4356" s="176" t="str">
        <f t="shared" si="158"/>
        <v/>
      </c>
      <c r="F4356" s="181"/>
      <c r="G4356" s="181"/>
      <c r="H4356" s="6"/>
      <c r="I4356" s="2"/>
      <c r="J4356" s="3"/>
      <c r="K4356" s="3"/>
      <c r="L4356" s="3"/>
      <c r="M4356" s="13"/>
      <c r="N4356" s="3"/>
      <c r="O4356" s="3"/>
      <c r="P4356" s="166"/>
      <c r="Q4356" s="166"/>
      <c r="R4356" s="173"/>
      <c r="S4356" s="167"/>
      <c r="T4356" s="167"/>
      <c r="U4356" s="167"/>
      <c r="V4356" s="173"/>
    </row>
    <row r="4357" spans="1:22" ht="33.75" customHeight="1">
      <c r="A4357" s="15"/>
      <c r="B4357" s="7"/>
      <c r="C4357" s="4"/>
      <c r="D4357" s="5"/>
      <c r="E4357" s="176" t="str">
        <f t="shared" si="158"/>
        <v/>
      </c>
      <c r="F4357" s="181"/>
      <c r="G4357" s="181"/>
      <c r="H4357" s="6"/>
      <c r="I4357" s="2"/>
      <c r="J4357" s="3"/>
      <c r="K4357" s="3"/>
      <c r="L4357" s="3"/>
      <c r="M4357" s="13"/>
      <c r="N4357" s="3"/>
      <c r="O4357" s="3"/>
      <c r="P4357" s="166"/>
      <c r="Q4357" s="166"/>
      <c r="R4357" s="173"/>
      <c r="S4357" s="167"/>
      <c r="T4357" s="167"/>
      <c r="U4357" s="167"/>
      <c r="V4357" s="173"/>
    </row>
    <row r="4358" spans="1:22" ht="33.75" customHeight="1">
      <c r="A4358" s="15"/>
      <c r="B4358" s="7"/>
      <c r="C4358" s="4"/>
      <c r="D4358" s="5"/>
      <c r="E4358" s="176" t="str">
        <f t="shared" si="158"/>
        <v/>
      </c>
      <c r="F4358" s="181"/>
      <c r="G4358" s="181"/>
      <c r="H4358" s="6"/>
      <c r="I4358" s="2"/>
      <c r="J4358" s="3"/>
      <c r="K4358" s="3"/>
      <c r="L4358" s="3"/>
      <c r="M4358" s="13"/>
      <c r="N4358" s="3"/>
      <c r="O4358" s="3"/>
      <c r="P4358" s="166"/>
      <c r="Q4358" s="166"/>
      <c r="R4358" s="173"/>
      <c r="S4358" s="167"/>
      <c r="T4358" s="167"/>
      <c r="U4358" s="167"/>
      <c r="V4358" s="173"/>
    </row>
    <row r="4359" spans="1:22" ht="33.75" customHeight="1">
      <c r="A4359" s="15"/>
      <c r="B4359" s="7"/>
      <c r="C4359" s="4"/>
      <c r="D4359" s="5"/>
      <c r="E4359" s="176" t="str">
        <f t="shared" si="158"/>
        <v/>
      </c>
      <c r="F4359" s="181"/>
      <c r="G4359" s="181"/>
      <c r="H4359" s="6"/>
      <c r="I4359" s="2"/>
      <c r="J4359" s="3"/>
      <c r="K4359" s="3"/>
      <c r="L4359" s="3"/>
      <c r="M4359" s="13"/>
      <c r="N4359" s="3"/>
      <c r="O4359" s="3"/>
      <c r="P4359" s="166"/>
      <c r="Q4359" s="166"/>
      <c r="R4359" s="173"/>
      <c r="S4359" s="167"/>
      <c r="T4359" s="167"/>
      <c r="U4359" s="167"/>
      <c r="V4359" s="173"/>
    </row>
    <row r="4360" spans="1:22" ht="33.75" customHeight="1">
      <c r="A4360" s="15"/>
      <c r="B4360" s="7"/>
      <c r="C4360" s="4"/>
      <c r="D4360" s="5"/>
      <c r="E4360" s="176" t="str">
        <f t="shared" si="158"/>
        <v/>
      </c>
      <c r="F4360" s="181"/>
      <c r="G4360" s="181"/>
      <c r="H4360" s="6"/>
      <c r="I4360" s="2"/>
      <c r="J4360" s="3"/>
      <c r="K4360" s="3"/>
      <c r="L4360" s="3"/>
      <c r="M4360" s="13"/>
      <c r="N4360" s="3"/>
      <c r="O4360" s="3"/>
      <c r="P4360" s="166"/>
      <c r="Q4360" s="166"/>
      <c r="R4360" s="173"/>
      <c r="S4360" s="167"/>
      <c r="T4360" s="167"/>
      <c r="U4360" s="167"/>
      <c r="V4360" s="173"/>
    </row>
    <row r="4361" spans="1:22" ht="33.75" customHeight="1">
      <c r="A4361" s="15"/>
      <c r="B4361" s="7"/>
      <c r="C4361" s="4"/>
      <c r="D4361" s="5"/>
      <c r="E4361" s="176" t="str">
        <f t="shared" si="158"/>
        <v/>
      </c>
      <c r="F4361" s="181"/>
      <c r="G4361" s="181"/>
      <c r="H4361" s="6"/>
      <c r="I4361" s="2"/>
      <c r="J4361" s="3"/>
      <c r="K4361" s="3"/>
      <c r="L4361" s="3"/>
      <c r="M4361" s="13"/>
      <c r="N4361" s="3"/>
      <c r="O4361" s="3"/>
      <c r="P4361" s="166"/>
      <c r="Q4361" s="166"/>
      <c r="R4361" s="173"/>
      <c r="S4361" s="167"/>
      <c r="T4361" s="167"/>
      <c r="U4361" s="167"/>
      <c r="V4361" s="173"/>
    </row>
    <row r="4362" spans="1:22" ht="33.75" customHeight="1">
      <c r="A4362" s="15"/>
      <c r="B4362" s="7"/>
      <c r="C4362" s="4"/>
      <c r="D4362" s="5"/>
      <c r="E4362" s="176" t="str">
        <f t="shared" si="158"/>
        <v/>
      </c>
      <c r="F4362" s="181"/>
      <c r="G4362" s="181"/>
      <c r="H4362" s="6"/>
      <c r="I4362" s="2"/>
      <c r="J4362" s="3"/>
      <c r="K4362" s="3"/>
      <c r="L4362" s="3"/>
      <c r="M4362" s="13"/>
      <c r="N4362" s="3"/>
      <c r="O4362" s="3"/>
      <c r="P4362" s="166"/>
      <c r="Q4362" s="166"/>
      <c r="R4362" s="173"/>
      <c r="S4362" s="167"/>
      <c r="T4362" s="167"/>
      <c r="U4362" s="167"/>
      <c r="V4362" s="173"/>
    </row>
    <row r="4363" spans="1:22" ht="33.75" customHeight="1">
      <c r="A4363" s="15"/>
      <c r="B4363" s="7"/>
      <c r="C4363" s="4"/>
      <c r="D4363" s="5"/>
      <c r="E4363" s="176" t="str">
        <f t="shared" si="158"/>
        <v/>
      </c>
      <c r="F4363" s="181"/>
      <c r="G4363" s="181"/>
      <c r="H4363" s="6"/>
      <c r="I4363" s="2"/>
      <c r="J4363" s="3"/>
      <c r="K4363" s="3"/>
      <c r="L4363" s="3"/>
      <c r="M4363" s="13"/>
      <c r="N4363" s="3"/>
      <c r="O4363" s="3"/>
      <c r="P4363" s="166"/>
      <c r="Q4363" s="166"/>
      <c r="R4363" s="173"/>
      <c r="S4363" s="167"/>
      <c r="T4363" s="167"/>
      <c r="U4363" s="167"/>
      <c r="V4363" s="173"/>
    </row>
    <row r="4364" spans="1:22" ht="33.75" customHeight="1">
      <c r="A4364" s="15"/>
      <c r="B4364" s="7"/>
      <c r="C4364" s="4"/>
      <c r="D4364" s="5"/>
      <c r="E4364" s="176" t="str">
        <f t="shared" si="158"/>
        <v/>
      </c>
      <c r="F4364" s="181"/>
      <c r="G4364" s="181"/>
      <c r="H4364" s="6"/>
      <c r="I4364" s="2"/>
      <c r="J4364" s="3"/>
      <c r="K4364" s="3"/>
      <c r="L4364" s="3"/>
      <c r="M4364" s="13"/>
      <c r="N4364" s="3"/>
      <c r="O4364" s="3"/>
      <c r="P4364" s="166"/>
      <c r="Q4364" s="166"/>
      <c r="R4364" s="173"/>
      <c r="S4364" s="167"/>
      <c r="T4364" s="167"/>
      <c r="U4364" s="167"/>
      <c r="V4364" s="173"/>
    </row>
    <row r="4365" spans="1:22" ht="33.75" customHeight="1">
      <c r="A4365" s="15"/>
      <c r="B4365" s="7"/>
      <c r="C4365" s="4"/>
      <c r="D4365" s="5"/>
      <c r="E4365" s="176" t="str">
        <f t="shared" si="158"/>
        <v/>
      </c>
      <c r="F4365" s="181"/>
      <c r="G4365" s="181"/>
      <c r="H4365" s="6"/>
      <c r="I4365" s="2"/>
      <c r="J4365" s="3"/>
      <c r="K4365" s="3"/>
      <c r="L4365" s="3"/>
      <c r="M4365" s="13"/>
      <c r="N4365" s="3"/>
      <c r="O4365" s="3"/>
      <c r="P4365" s="166"/>
      <c r="Q4365" s="166"/>
      <c r="R4365" s="173"/>
      <c r="S4365" s="167"/>
      <c r="T4365" s="167"/>
      <c r="U4365" s="167"/>
      <c r="V4365" s="173"/>
    </row>
    <row r="4366" spans="1:22" ht="33.75" customHeight="1">
      <c r="A4366" s="15"/>
      <c r="B4366" s="7"/>
      <c r="C4366" s="4"/>
      <c r="D4366" s="5"/>
      <c r="E4366" s="176" t="str">
        <f t="shared" si="158"/>
        <v/>
      </c>
      <c r="F4366" s="181"/>
      <c r="G4366" s="181"/>
      <c r="H4366" s="6"/>
      <c r="I4366" s="2"/>
      <c r="J4366" s="3"/>
      <c r="K4366" s="3"/>
      <c r="L4366" s="3"/>
      <c r="M4366" s="13"/>
      <c r="N4366" s="3"/>
      <c r="O4366" s="3"/>
      <c r="P4366" s="166"/>
      <c r="Q4366" s="166"/>
      <c r="R4366" s="173"/>
      <c r="S4366" s="167"/>
      <c r="T4366" s="167"/>
      <c r="U4366" s="167"/>
      <c r="V4366" s="173"/>
    </row>
    <row r="4367" spans="1:22" ht="33.75" customHeight="1">
      <c r="A4367" s="15"/>
      <c r="B4367" s="7"/>
      <c r="C4367" s="4"/>
      <c r="D4367" s="5"/>
      <c r="E4367" s="176" t="str">
        <f t="shared" si="158"/>
        <v/>
      </c>
      <c r="F4367" s="181"/>
      <c r="G4367" s="181"/>
      <c r="H4367" s="6"/>
      <c r="I4367" s="2"/>
      <c r="J4367" s="3"/>
      <c r="K4367" s="3"/>
      <c r="L4367" s="3"/>
      <c r="M4367" s="13"/>
      <c r="N4367" s="3"/>
      <c r="O4367" s="3"/>
      <c r="P4367" s="166"/>
      <c r="Q4367" s="166"/>
      <c r="R4367" s="173"/>
      <c r="S4367" s="167"/>
      <c r="T4367" s="167"/>
      <c r="U4367" s="167"/>
      <c r="V4367" s="173"/>
    </row>
    <row r="4368" spans="1:22" ht="33.75" customHeight="1">
      <c r="A4368" s="15"/>
      <c r="B4368" s="7"/>
      <c r="C4368" s="4"/>
      <c r="D4368" s="5"/>
      <c r="E4368" s="176" t="str">
        <f t="shared" si="158"/>
        <v/>
      </c>
      <c r="F4368" s="181"/>
      <c r="G4368" s="181"/>
      <c r="H4368" s="6"/>
      <c r="I4368" s="2"/>
      <c r="J4368" s="3"/>
      <c r="K4368" s="3"/>
      <c r="L4368" s="3"/>
      <c r="M4368" s="13"/>
      <c r="N4368" s="3"/>
      <c r="O4368" s="3"/>
      <c r="P4368" s="166"/>
      <c r="Q4368" s="166"/>
      <c r="R4368" s="173"/>
      <c r="S4368" s="167"/>
      <c r="T4368" s="167"/>
      <c r="U4368" s="167"/>
      <c r="V4368" s="173"/>
    </row>
    <row r="4369" spans="1:22" ht="33.75" customHeight="1">
      <c r="A4369" s="15"/>
      <c r="B4369" s="7"/>
      <c r="C4369" s="4"/>
      <c r="D4369" s="5"/>
      <c r="E4369" s="176" t="str">
        <f t="shared" si="158"/>
        <v/>
      </c>
      <c r="F4369" s="181"/>
      <c r="G4369" s="181"/>
      <c r="H4369" s="6"/>
      <c r="I4369" s="2"/>
      <c r="J4369" s="3"/>
      <c r="K4369" s="3"/>
      <c r="L4369" s="3"/>
      <c r="M4369" s="13"/>
      <c r="N4369" s="3"/>
      <c r="O4369" s="3"/>
      <c r="P4369" s="166"/>
      <c r="Q4369" s="166"/>
      <c r="R4369" s="173"/>
      <c r="S4369" s="167"/>
      <c r="T4369" s="167"/>
      <c r="U4369" s="167"/>
      <c r="V4369" s="173"/>
    </row>
    <row r="4370" spans="1:22" ht="33.75" customHeight="1">
      <c r="A4370" s="15"/>
      <c r="B4370" s="7"/>
      <c r="C4370" s="4"/>
      <c r="D4370" s="5"/>
      <c r="E4370" s="176" t="str">
        <f t="shared" si="158"/>
        <v/>
      </c>
      <c r="F4370" s="181"/>
      <c r="G4370" s="181"/>
      <c r="H4370" s="6"/>
      <c r="I4370" s="2"/>
      <c r="J4370" s="3"/>
      <c r="K4370" s="3"/>
      <c r="L4370" s="3"/>
      <c r="M4370" s="13"/>
      <c r="N4370" s="3"/>
      <c r="O4370" s="3"/>
      <c r="P4370" s="166"/>
      <c r="Q4370" s="166"/>
      <c r="R4370" s="173"/>
      <c r="S4370" s="167"/>
      <c r="T4370" s="167"/>
      <c r="U4370" s="167"/>
      <c r="V4370" s="173"/>
    </row>
    <row r="4371" spans="1:22" ht="33.75" customHeight="1">
      <c r="A4371" s="15"/>
      <c r="B4371" s="7"/>
      <c r="C4371" s="4"/>
      <c r="D4371" s="5"/>
      <c r="E4371" s="176" t="str">
        <f t="shared" si="158"/>
        <v/>
      </c>
      <c r="F4371" s="181"/>
      <c r="G4371" s="181"/>
      <c r="H4371" s="6"/>
      <c r="I4371" s="2"/>
      <c r="J4371" s="3"/>
      <c r="K4371" s="3"/>
      <c r="L4371" s="3"/>
      <c r="M4371" s="13"/>
      <c r="N4371" s="3"/>
      <c r="O4371" s="3"/>
      <c r="P4371" s="166"/>
      <c r="Q4371" s="166"/>
      <c r="R4371" s="173"/>
      <c r="S4371" s="167"/>
      <c r="T4371" s="167"/>
      <c r="U4371" s="167"/>
      <c r="V4371" s="173"/>
    </row>
    <row r="4372" spans="1:22" ht="33.75" customHeight="1">
      <c r="A4372" s="15"/>
      <c r="B4372" s="7"/>
      <c r="C4372" s="4"/>
      <c r="D4372" s="5"/>
      <c r="E4372" s="176" t="str">
        <f t="shared" si="158"/>
        <v/>
      </c>
      <c r="F4372" s="181"/>
      <c r="G4372" s="181"/>
      <c r="H4372" s="6"/>
      <c r="I4372" s="2"/>
      <c r="J4372" s="3"/>
      <c r="K4372" s="3"/>
      <c r="L4372" s="3"/>
      <c r="M4372" s="13"/>
      <c r="N4372" s="3"/>
      <c r="O4372" s="3"/>
      <c r="P4372" s="166"/>
      <c r="Q4372" s="166"/>
      <c r="R4372" s="173"/>
      <c r="S4372" s="167"/>
      <c r="T4372" s="167"/>
      <c r="U4372" s="167"/>
      <c r="V4372" s="173"/>
    </row>
    <row r="4373" spans="1:22" ht="33.75" customHeight="1">
      <c r="A4373" s="15"/>
      <c r="B4373" s="7"/>
      <c r="C4373" s="4"/>
      <c r="D4373" s="5"/>
      <c r="E4373" s="176" t="str">
        <f t="shared" si="158"/>
        <v/>
      </c>
      <c r="F4373" s="181"/>
      <c r="G4373" s="181"/>
      <c r="H4373" s="6"/>
      <c r="I4373" s="2"/>
      <c r="J4373" s="3"/>
      <c r="K4373" s="3"/>
      <c r="L4373" s="3"/>
      <c r="M4373" s="13"/>
      <c r="N4373" s="3"/>
      <c r="O4373" s="3"/>
      <c r="P4373" s="166"/>
      <c r="Q4373" s="166"/>
      <c r="R4373" s="173"/>
      <c r="S4373" s="167"/>
      <c r="T4373" s="167"/>
      <c r="U4373" s="167"/>
      <c r="V4373" s="173"/>
    </row>
    <row r="4374" spans="1:22" ht="33.75" customHeight="1">
      <c r="A4374" s="15"/>
      <c r="B4374" s="7"/>
      <c r="C4374" s="4"/>
      <c r="D4374" s="5"/>
      <c r="E4374" s="176" t="str">
        <f t="shared" si="158"/>
        <v/>
      </c>
      <c r="F4374" s="181"/>
      <c r="G4374" s="181"/>
      <c r="H4374" s="6"/>
      <c r="I4374" s="2"/>
      <c r="J4374" s="3"/>
      <c r="K4374" s="3"/>
      <c r="L4374" s="3"/>
      <c r="M4374" s="13"/>
      <c r="N4374" s="3"/>
      <c r="O4374" s="3"/>
      <c r="P4374" s="166"/>
      <c r="Q4374" s="166"/>
      <c r="R4374" s="173"/>
      <c r="S4374" s="167"/>
      <c r="T4374" s="167"/>
      <c r="U4374" s="167"/>
      <c r="V4374" s="173"/>
    </row>
    <row r="4375" spans="1:22" ht="33.75" customHeight="1">
      <c r="A4375" s="15"/>
      <c r="B4375" s="7"/>
      <c r="C4375" s="4"/>
      <c r="D4375" s="5"/>
      <c r="E4375" s="176" t="str">
        <f t="shared" si="158"/>
        <v/>
      </c>
      <c r="F4375" s="181"/>
      <c r="G4375" s="181"/>
      <c r="H4375" s="6"/>
      <c r="I4375" s="2"/>
      <c r="J4375" s="3"/>
      <c r="K4375" s="3"/>
      <c r="L4375" s="3"/>
      <c r="M4375" s="13"/>
      <c r="N4375" s="3"/>
      <c r="O4375" s="3"/>
      <c r="P4375" s="166"/>
      <c r="Q4375" s="166"/>
      <c r="R4375" s="173"/>
      <c r="S4375" s="167"/>
      <c r="T4375" s="167"/>
      <c r="U4375" s="167"/>
      <c r="V4375" s="173"/>
    </row>
    <row r="4376" spans="1:22" ht="33.75" customHeight="1">
      <c r="A4376" s="15"/>
      <c r="B4376" s="7"/>
      <c r="C4376" s="4"/>
      <c r="D4376" s="5"/>
      <c r="E4376" s="176" t="str">
        <f t="shared" si="158"/>
        <v/>
      </c>
      <c r="F4376" s="181"/>
      <c r="G4376" s="181"/>
      <c r="H4376" s="6"/>
      <c r="I4376" s="2"/>
      <c r="J4376" s="3"/>
      <c r="K4376" s="3"/>
      <c r="L4376" s="3"/>
      <c r="M4376" s="13"/>
      <c r="N4376" s="3"/>
      <c r="O4376" s="3"/>
      <c r="P4376" s="166"/>
      <c r="Q4376" s="166"/>
      <c r="R4376" s="173"/>
      <c r="S4376" s="167"/>
      <c r="T4376" s="167"/>
      <c r="U4376" s="167"/>
      <c r="V4376" s="173"/>
    </row>
    <row r="4377" spans="1:22" ht="33.75" customHeight="1">
      <c r="A4377" s="15"/>
      <c r="B4377" s="7"/>
      <c r="C4377" s="4"/>
      <c r="D4377" s="5"/>
      <c r="E4377" s="176" t="str">
        <f t="shared" si="158"/>
        <v/>
      </c>
      <c r="F4377" s="181"/>
      <c r="G4377" s="181"/>
      <c r="H4377" s="6"/>
      <c r="I4377" s="2"/>
      <c r="J4377" s="3"/>
      <c r="K4377" s="3"/>
      <c r="L4377" s="3"/>
      <c r="M4377" s="13"/>
      <c r="N4377" s="3"/>
      <c r="O4377" s="3"/>
      <c r="P4377" s="166"/>
      <c r="Q4377" s="166"/>
      <c r="R4377" s="173"/>
      <c r="S4377" s="167"/>
      <c r="T4377" s="167"/>
      <c r="U4377" s="167"/>
      <c r="V4377" s="173"/>
    </row>
    <row r="4378" spans="1:22" ht="33.75" customHeight="1">
      <c r="A4378" s="15"/>
      <c r="B4378" s="7"/>
      <c r="C4378" s="4"/>
      <c r="D4378" s="5"/>
      <c r="E4378" s="176" t="str">
        <f t="shared" si="158"/>
        <v/>
      </c>
      <c r="F4378" s="181"/>
      <c r="G4378" s="181"/>
      <c r="H4378" s="6"/>
      <c r="I4378" s="2"/>
      <c r="J4378" s="3"/>
      <c r="K4378" s="3"/>
      <c r="L4378" s="3"/>
      <c r="M4378" s="13"/>
      <c r="N4378" s="3"/>
      <c r="O4378" s="3"/>
      <c r="P4378" s="166"/>
      <c r="Q4378" s="166"/>
      <c r="R4378" s="173"/>
      <c r="S4378" s="167"/>
      <c r="T4378" s="167"/>
      <c r="U4378" s="167"/>
      <c r="V4378" s="173"/>
    </row>
    <row r="4379" spans="1:22" ht="33.75" customHeight="1">
      <c r="A4379" s="15"/>
      <c r="B4379" s="7"/>
      <c r="C4379" s="4"/>
      <c r="D4379" s="5"/>
      <c r="E4379" s="176" t="str">
        <f t="shared" si="158"/>
        <v/>
      </c>
      <c r="F4379" s="181"/>
      <c r="G4379" s="181"/>
      <c r="H4379" s="6"/>
      <c r="I4379" s="2"/>
      <c r="J4379" s="3"/>
      <c r="K4379" s="3"/>
      <c r="L4379" s="3"/>
      <c r="M4379" s="13"/>
      <c r="N4379" s="3"/>
      <c r="O4379" s="3"/>
      <c r="P4379" s="166"/>
      <c r="Q4379" s="166"/>
      <c r="R4379" s="173"/>
      <c r="S4379" s="167"/>
      <c r="T4379" s="167"/>
      <c r="U4379" s="167"/>
      <c r="V4379" s="173"/>
    </row>
    <row r="4380" spans="1:22" ht="33.75" customHeight="1">
      <c r="A4380" s="15"/>
      <c r="B4380" s="7"/>
      <c r="C4380" s="4"/>
      <c r="D4380" s="5"/>
      <c r="E4380" s="176" t="str">
        <f t="shared" si="158"/>
        <v/>
      </c>
      <c r="F4380" s="181"/>
      <c r="G4380" s="181"/>
      <c r="H4380" s="6"/>
      <c r="I4380" s="2"/>
      <c r="J4380" s="3"/>
      <c r="K4380" s="3"/>
      <c r="L4380" s="3"/>
      <c r="M4380" s="13"/>
      <c r="N4380" s="3"/>
      <c r="O4380" s="3"/>
      <c r="P4380" s="166"/>
      <c r="Q4380" s="166"/>
      <c r="R4380" s="173"/>
      <c r="S4380" s="167"/>
      <c r="T4380" s="167"/>
      <c r="U4380" s="167"/>
      <c r="V4380" s="173"/>
    </row>
    <row r="4381" spans="1:22" ht="33.75" customHeight="1">
      <c r="A4381" s="15"/>
      <c r="B4381" s="7"/>
      <c r="C4381" s="4"/>
      <c r="D4381" s="5"/>
      <c r="E4381" s="176" t="str">
        <f t="shared" si="158"/>
        <v/>
      </c>
      <c r="F4381" s="181"/>
      <c r="G4381" s="181"/>
      <c r="H4381" s="6"/>
      <c r="I4381" s="2"/>
      <c r="J4381" s="3"/>
      <c r="K4381" s="3"/>
      <c r="L4381" s="3"/>
      <c r="M4381" s="13"/>
      <c r="N4381" s="3"/>
      <c r="O4381" s="3"/>
      <c r="P4381" s="166"/>
      <c r="Q4381" s="166"/>
      <c r="R4381" s="173"/>
      <c r="S4381" s="167"/>
      <c r="T4381" s="167"/>
      <c r="U4381" s="167"/>
      <c r="V4381" s="173"/>
    </row>
    <row r="4382" spans="1:22" ht="33.75" customHeight="1">
      <c r="A4382" s="15"/>
      <c r="B4382" s="7"/>
      <c r="C4382" s="4"/>
      <c r="D4382" s="5"/>
      <c r="E4382" s="176" t="str">
        <f t="shared" si="158"/>
        <v/>
      </c>
      <c r="F4382" s="181"/>
      <c r="G4382" s="181"/>
      <c r="H4382" s="6"/>
      <c r="I4382" s="2"/>
      <c r="J4382" s="3"/>
      <c r="K4382" s="3"/>
      <c r="L4382" s="3"/>
      <c r="M4382" s="13"/>
      <c r="N4382" s="3"/>
      <c r="O4382" s="3"/>
      <c r="P4382" s="166"/>
      <c r="Q4382" s="166"/>
      <c r="R4382" s="173"/>
      <c r="S4382" s="167"/>
      <c r="T4382" s="167"/>
      <c r="U4382" s="167"/>
      <c r="V4382" s="173"/>
    </row>
    <row r="4383" spans="1:22" ht="33.75" customHeight="1">
      <c r="A4383" s="15"/>
      <c r="B4383" s="7"/>
      <c r="C4383" s="4"/>
      <c r="D4383" s="5"/>
      <c r="E4383" s="176" t="str">
        <f t="shared" si="158"/>
        <v/>
      </c>
      <c r="F4383" s="181"/>
      <c r="G4383" s="181"/>
      <c r="H4383" s="6"/>
      <c r="I4383" s="2"/>
      <c r="J4383" s="3"/>
      <c r="K4383" s="3"/>
      <c r="L4383" s="3"/>
      <c r="M4383" s="13"/>
      <c r="N4383" s="3"/>
      <c r="O4383" s="3"/>
      <c r="P4383" s="166"/>
      <c r="Q4383" s="166"/>
      <c r="R4383" s="173"/>
      <c r="S4383" s="167"/>
      <c r="T4383" s="167"/>
      <c r="U4383" s="167"/>
      <c r="V4383" s="173"/>
    </row>
    <row r="4384" spans="1:22" ht="33.75" customHeight="1">
      <c r="A4384" s="15"/>
      <c r="B4384" s="7"/>
      <c r="C4384" s="4"/>
      <c r="D4384" s="5"/>
      <c r="E4384" s="176" t="str">
        <f t="shared" si="158"/>
        <v/>
      </c>
      <c r="F4384" s="181"/>
      <c r="G4384" s="181"/>
      <c r="H4384" s="6"/>
      <c r="I4384" s="2"/>
      <c r="J4384" s="3"/>
      <c r="K4384" s="3"/>
      <c r="L4384" s="3"/>
      <c r="M4384" s="13"/>
      <c r="N4384" s="3"/>
      <c r="O4384" s="3"/>
      <c r="P4384" s="166"/>
      <c r="Q4384" s="166"/>
      <c r="R4384" s="173"/>
      <c r="S4384" s="167"/>
      <c r="T4384" s="167"/>
      <c r="U4384" s="167"/>
      <c r="V4384" s="173"/>
    </row>
    <row r="4385" spans="1:22" ht="33.75" customHeight="1">
      <c r="A4385" s="15"/>
      <c r="B4385" s="7"/>
      <c r="C4385" s="4"/>
      <c r="D4385" s="5"/>
      <c r="E4385" s="176" t="str">
        <f t="shared" si="158"/>
        <v/>
      </c>
      <c r="F4385" s="181"/>
      <c r="G4385" s="181"/>
      <c r="H4385" s="6"/>
      <c r="I4385" s="2"/>
      <c r="J4385" s="3"/>
      <c r="K4385" s="3"/>
      <c r="L4385" s="3"/>
      <c r="M4385" s="13"/>
      <c r="N4385" s="3"/>
      <c r="O4385" s="3"/>
      <c r="P4385" s="166"/>
      <c r="Q4385" s="166"/>
      <c r="R4385" s="173"/>
      <c r="S4385" s="167"/>
      <c r="T4385" s="167"/>
      <c r="U4385" s="167"/>
      <c r="V4385" s="173"/>
    </row>
    <row r="4386" spans="1:22" ht="33.75" customHeight="1">
      <c r="A4386" s="15"/>
      <c r="B4386" s="7"/>
      <c r="C4386" s="4"/>
      <c r="D4386" s="5"/>
      <c r="E4386" s="176" t="str">
        <f t="shared" si="158"/>
        <v/>
      </c>
      <c r="F4386" s="181"/>
      <c r="G4386" s="181"/>
      <c r="H4386" s="6"/>
      <c r="I4386" s="2"/>
      <c r="J4386" s="3"/>
      <c r="K4386" s="3"/>
      <c r="L4386" s="3"/>
      <c r="M4386" s="13"/>
      <c r="N4386" s="3"/>
      <c r="O4386" s="3"/>
      <c r="P4386" s="166"/>
      <c r="Q4386" s="166"/>
      <c r="R4386" s="173"/>
      <c r="S4386" s="167"/>
      <c r="T4386" s="167"/>
      <c r="U4386" s="167"/>
      <c r="V4386" s="173"/>
    </row>
    <row r="4387" spans="1:22" ht="33.75" customHeight="1">
      <c r="A4387" s="15"/>
      <c r="B4387" s="7"/>
      <c r="C4387" s="4"/>
      <c r="D4387" s="5"/>
      <c r="E4387" s="176" t="str">
        <f t="shared" si="158"/>
        <v/>
      </c>
      <c r="F4387" s="181"/>
      <c r="G4387" s="181"/>
      <c r="H4387" s="6"/>
      <c r="I4387" s="2"/>
      <c r="J4387" s="3"/>
      <c r="K4387" s="3"/>
      <c r="L4387" s="3"/>
      <c r="M4387" s="13"/>
      <c r="N4387" s="3"/>
      <c r="O4387" s="3"/>
      <c r="P4387" s="166"/>
      <c r="Q4387" s="166"/>
      <c r="R4387" s="173"/>
      <c r="S4387" s="167"/>
      <c r="T4387" s="167"/>
      <c r="U4387" s="167"/>
      <c r="V4387" s="173"/>
    </row>
    <row r="4388" spans="1:22" ht="33.75" customHeight="1">
      <c r="A4388" s="15"/>
      <c r="B4388" s="7"/>
      <c r="C4388" s="4"/>
      <c r="D4388" s="5"/>
      <c r="E4388" s="176" t="str">
        <f t="shared" si="158"/>
        <v/>
      </c>
      <c r="F4388" s="181"/>
      <c r="G4388" s="181"/>
      <c r="H4388" s="6"/>
      <c r="I4388" s="2"/>
      <c r="J4388" s="3"/>
      <c r="K4388" s="3"/>
      <c r="L4388" s="3"/>
      <c r="M4388" s="13"/>
      <c r="N4388" s="3"/>
      <c r="O4388" s="3"/>
      <c r="P4388" s="166"/>
      <c r="Q4388" s="166"/>
      <c r="R4388" s="173"/>
      <c r="S4388" s="167"/>
      <c r="T4388" s="167"/>
      <c r="U4388" s="167"/>
      <c r="V4388" s="173"/>
    </row>
    <row r="4389" spans="1:22" ht="33.75" customHeight="1">
      <c r="A4389" s="15"/>
      <c r="B4389" s="7"/>
      <c r="C4389" s="4"/>
      <c r="D4389" s="5"/>
      <c r="E4389" s="176" t="str">
        <f t="shared" si="158"/>
        <v/>
      </c>
      <c r="F4389" s="181"/>
      <c r="G4389" s="181"/>
      <c r="H4389" s="6"/>
      <c r="I4389" s="2"/>
      <c r="J4389" s="3"/>
      <c r="K4389" s="3"/>
      <c r="L4389" s="3"/>
      <c r="M4389" s="13"/>
      <c r="N4389" s="3"/>
      <c r="O4389" s="3"/>
      <c r="P4389" s="166"/>
      <c r="Q4389" s="166"/>
      <c r="R4389" s="173"/>
      <c r="S4389" s="167"/>
      <c r="T4389" s="167"/>
      <c r="U4389" s="167"/>
      <c r="V4389" s="173"/>
    </row>
    <row r="4390" spans="1:22" ht="33.75" customHeight="1">
      <c r="A4390" s="15"/>
      <c r="B4390" s="7"/>
      <c r="C4390" s="4"/>
      <c r="D4390" s="5"/>
      <c r="E4390" s="176" t="str">
        <f t="shared" si="158"/>
        <v/>
      </c>
      <c r="F4390" s="181"/>
      <c r="G4390" s="181"/>
      <c r="H4390" s="6"/>
      <c r="I4390" s="2"/>
      <c r="J4390" s="3"/>
      <c r="K4390" s="3"/>
      <c r="L4390" s="3"/>
      <c r="M4390" s="13"/>
      <c r="N4390" s="3"/>
      <c r="O4390" s="3"/>
      <c r="P4390" s="166"/>
      <c r="Q4390" s="166"/>
      <c r="R4390" s="173"/>
      <c r="S4390" s="167"/>
      <c r="T4390" s="167"/>
      <c r="U4390" s="167"/>
      <c r="V4390" s="173"/>
    </row>
    <row r="4391" spans="1:22" ht="33.75" customHeight="1">
      <c r="A4391" s="15"/>
      <c r="B4391" s="7"/>
      <c r="C4391" s="4"/>
      <c r="D4391" s="5"/>
      <c r="E4391" s="176" t="str">
        <f t="shared" si="158"/>
        <v/>
      </c>
      <c r="F4391" s="181"/>
      <c r="G4391" s="181"/>
      <c r="H4391" s="6"/>
      <c r="I4391" s="2"/>
      <c r="J4391" s="3"/>
      <c r="K4391" s="3"/>
      <c r="L4391" s="3"/>
      <c r="M4391" s="13"/>
      <c r="N4391" s="3"/>
      <c r="O4391" s="3"/>
      <c r="P4391" s="166"/>
      <c r="Q4391" s="166"/>
      <c r="R4391" s="173"/>
      <c r="S4391" s="167"/>
      <c r="T4391" s="167"/>
      <c r="U4391" s="167"/>
      <c r="V4391" s="173"/>
    </row>
    <row r="4392" spans="1:22" ht="33.75" customHeight="1">
      <c r="A4392" s="15"/>
      <c r="B4392" s="7"/>
      <c r="C4392" s="4"/>
      <c r="D4392" s="5"/>
      <c r="E4392" s="176" t="str">
        <f t="shared" si="158"/>
        <v/>
      </c>
      <c r="F4392" s="181"/>
      <c r="G4392" s="181"/>
      <c r="H4392" s="6"/>
      <c r="I4392" s="2"/>
      <c r="J4392" s="3"/>
      <c r="K4392" s="3"/>
      <c r="L4392" s="3"/>
      <c r="M4392" s="13"/>
      <c r="N4392" s="3"/>
      <c r="O4392" s="3"/>
      <c r="P4392" s="166"/>
      <c r="Q4392" s="166"/>
      <c r="R4392" s="173"/>
      <c r="S4392" s="167"/>
      <c r="T4392" s="167"/>
      <c r="U4392" s="167"/>
      <c r="V4392" s="173"/>
    </row>
    <row r="4393" spans="1:22" ht="33.75" customHeight="1">
      <c r="A4393" s="15"/>
      <c r="B4393" s="7"/>
      <c r="C4393" s="4"/>
      <c r="D4393" s="5"/>
      <c r="E4393" s="176" t="str">
        <f t="shared" si="158"/>
        <v/>
      </c>
      <c r="F4393" s="181"/>
      <c r="G4393" s="181"/>
      <c r="H4393" s="6"/>
      <c r="I4393" s="2"/>
      <c r="J4393" s="3"/>
      <c r="K4393" s="3"/>
      <c r="L4393" s="3"/>
      <c r="M4393" s="13"/>
      <c r="N4393" s="3"/>
      <c r="O4393" s="3"/>
      <c r="P4393" s="166"/>
      <c r="Q4393" s="166"/>
      <c r="R4393" s="173"/>
      <c r="S4393" s="167"/>
      <c r="T4393" s="167"/>
      <c r="U4393" s="167"/>
      <c r="V4393" s="173"/>
    </row>
    <row r="4394" spans="1:22" ht="33.75" customHeight="1">
      <c r="A4394" s="15"/>
      <c r="B4394" s="7"/>
      <c r="C4394" s="4"/>
      <c r="D4394" s="5"/>
      <c r="E4394" s="176" t="str">
        <f t="shared" si="158"/>
        <v/>
      </c>
      <c r="F4394" s="181"/>
      <c r="G4394" s="181"/>
      <c r="H4394" s="6"/>
      <c r="I4394" s="2"/>
      <c r="J4394" s="3"/>
      <c r="K4394" s="3"/>
      <c r="L4394" s="3"/>
      <c r="M4394" s="13"/>
      <c r="N4394" s="3"/>
      <c r="O4394" s="3"/>
      <c r="P4394" s="166"/>
      <c r="Q4394" s="166"/>
      <c r="R4394" s="173"/>
      <c r="S4394" s="167"/>
      <c r="T4394" s="167"/>
      <c r="U4394" s="167"/>
      <c r="V4394" s="173"/>
    </row>
    <row r="4395" spans="1:22" ht="33.75" customHeight="1">
      <c r="A4395" s="15"/>
      <c r="B4395" s="7"/>
      <c r="C4395" s="4"/>
      <c r="D4395" s="5"/>
      <c r="E4395" s="176" t="str">
        <f t="shared" si="158"/>
        <v/>
      </c>
      <c r="F4395" s="181"/>
      <c r="G4395" s="181"/>
      <c r="H4395" s="6"/>
      <c r="I4395" s="2"/>
      <c r="J4395" s="3"/>
      <c r="K4395" s="3"/>
      <c r="L4395" s="3"/>
      <c r="M4395" s="13"/>
      <c r="N4395" s="3"/>
      <c r="O4395" s="3"/>
      <c r="P4395" s="166"/>
      <c r="Q4395" s="166"/>
      <c r="R4395" s="173"/>
      <c r="S4395" s="167"/>
      <c r="T4395" s="167"/>
      <c r="U4395" s="167"/>
      <c r="V4395" s="173"/>
    </row>
    <row r="4396" spans="1:22" ht="33.75" customHeight="1">
      <c r="A4396" s="15"/>
      <c r="B4396" s="7"/>
      <c r="C4396" s="4"/>
      <c r="D4396" s="5"/>
      <c r="E4396" s="176" t="str">
        <f t="shared" si="158"/>
        <v/>
      </c>
      <c r="F4396" s="181"/>
      <c r="G4396" s="181"/>
      <c r="H4396" s="6"/>
      <c r="I4396" s="2"/>
      <c r="J4396" s="3"/>
      <c r="K4396" s="3"/>
      <c r="L4396" s="3"/>
      <c r="M4396" s="13"/>
      <c r="N4396" s="3"/>
      <c r="O4396" s="3"/>
      <c r="P4396" s="166"/>
      <c r="Q4396" s="166"/>
      <c r="R4396" s="173"/>
      <c r="S4396" s="167"/>
      <c r="T4396" s="167"/>
      <c r="U4396" s="167"/>
      <c r="V4396" s="173"/>
    </row>
    <row r="4397" spans="1:22" ht="33.75" customHeight="1">
      <c r="A4397" s="15"/>
      <c r="B4397" s="7"/>
      <c r="C4397" s="4"/>
      <c r="D4397" s="5"/>
      <c r="E4397" s="176" t="str">
        <f t="shared" si="158"/>
        <v/>
      </c>
      <c r="F4397" s="181"/>
      <c r="G4397" s="181"/>
      <c r="H4397" s="6"/>
      <c r="I4397" s="2"/>
      <c r="J4397" s="3"/>
      <c r="K4397" s="3"/>
      <c r="L4397" s="3"/>
      <c r="M4397" s="13"/>
      <c r="N4397" s="3"/>
      <c r="O4397" s="3"/>
      <c r="P4397" s="166"/>
      <c r="Q4397" s="166"/>
      <c r="R4397" s="173"/>
      <c r="S4397" s="167"/>
      <c r="T4397" s="167"/>
      <c r="U4397" s="167"/>
      <c r="V4397" s="173"/>
    </row>
    <row r="4398" spans="1:22" ht="33.75" customHeight="1">
      <c r="A4398" s="15"/>
      <c r="B4398" s="7"/>
      <c r="C4398" s="4"/>
      <c r="D4398" s="5"/>
      <c r="E4398" s="176" t="str">
        <f t="shared" si="158"/>
        <v/>
      </c>
      <c r="F4398" s="181"/>
      <c r="G4398" s="181"/>
      <c r="H4398" s="6"/>
      <c r="I4398" s="2"/>
      <c r="J4398" s="3"/>
      <c r="K4398" s="3"/>
      <c r="L4398" s="3"/>
      <c r="M4398" s="13"/>
      <c r="N4398" s="3"/>
      <c r="O4398" s="3"/>
      <c r="P4398" s="166"/>
      <c r="Q4398" s="166"/>
      <c r="R4398" s="173"/>
      <c r="S4398" s="167"/>
      <c r="T4398" s="167"/>
      <c r="U4398" s="167"/>
      <c r="V4398" s="173"/>
    </row>
    <row r="4399" spans="1:22" ht="33.75" customHeight="1">
      <c r="A4399" s="15"/>
      <c r="B4399" s="7"/>
      <c r="C4399" s="4"/>
      <c r="D4399" s="5"/>
      <c r="E4399" s="176" t="str">
        <f t="shared" si="158"/>
        <v/>
      </c>
      <c r="F4399" s="181"/>
      <c r="G4399" s="181"/>
      <c r="H4399" s="6"/>
      <c r="I4399" s="2"/>
      <c r="J4399" s="3"/>
      <c r="K4399" s="3"/>
      <c r="L4399" s="3"/>
      <c r="M4399" s="13"/>
      <c r="N4399" s="3"/>
      <c r="O4399" s="3"/>
      <c r="P4399" s="166"/>
      <c r="Q4399" s="166"/>
      <c r="R4399" s="173"/>
      <c r="S4399" s="167"/>
      <c r="T4399" s="167"/>
      <c r="U4399" s="167"/>
      <c r="V4399" s="173"/>
    </row>
    <row r="4400" spans="1:22" ht="33.75" customHeight="1">
      <c r="A4400" s="15"/>
      <c r="B4400" s="7"/>
      <c r="C4400" s="4"/>
      <c r="D4400" s="5"/>
      <c r="E4400" s="176" t="str">
        <f t="shared" si="158"/>
        <v/>
      </c>
      <c r="F4400" s="181"/>
      <c r="G4400" s="181"/>
      <c r="H4400" s="6"/>
      <c r="I4400" s="2"/>
      <c r="J4400" s="3"/>
      <c r="K4400" s="3"/>
      <c r="L4400" s="3"/>
      <c r="M4400" s="13"/>
      <c r="N4400" s="3"/>
      <c r="O4400" s="3"/>
      <c r="P4400" s="166"/>
      <c r="Q4400" s="166"/>
      <c r="R4400" s="173"/>
      <c r="S4400" s="167"/>
      <c r="T4400" s="167"/>
      <c r="U4400" s="167"/>
      <c r="V4400" s="173"/>
    </row>
    <row r="4401" spans="1:22" ht="33.75" customHeight="1">
      <c r="A4401" s="15"/>
      <c r="B4401" s="7"/>
      <c r="C4401" s="4"/>
      <c r="D4401" s="5"/>
      <c r="E4401" s="176" t="str">
        <f t="shared" si="158"/>
        <v/>
      </c>
      <c r="F4401" s="181"/>
      <c r="G4401" s="181"/>
      <c r="H4401" s="6"/>
      <c r="I4401" s="2"/>
      <c r="J4401" s="3"/>
      <c r="K4401" s="3"/>
      <c r="L4401" s="3"/>
      <c r="M4401" s="13"/>
      <c r="N4401" s="3"/>
      <c r="O4401" s="3"/>
      <c r="P4401" s="166"/>
      <c r="Q4401" s="166"/>
      <c r="R4401" s="173"/>
      <c r="S4401" s="167"/>
      <c r="T4401" s="167"/>
      <c r="U4401" s="167"/>
      <c r="V4401" s="173"/>
    </row>
    <row r="4402" spans="1:22" ht="33.75" customHeight="1">
      <c r="A4402" s="15"/>
      <c r="B4402" s="7"/>
      <c r="C4402" s="4"/>
      <c r="D4402" s="5"/>
      <c r="E4402" s="176" t="str">
        <f t="shared" si="158"/>
        <v/>
      </c>
      <c r="F4402" s="181"/>
      <c r="G4402" s="181"/>
      <c r="H4402" s="6"/>
      <c r="I4402" s="2"/>
      <c r="J4402" s="3"/>
      <c r="K4402" s="3"/>
      <c r="L4402" s="3"/>
      <c r="M4402" s="13"/>
      <c r="N4402" s="3"/>
      <c r="O4402" s="3"/>
      <c r="P4402" s="166"/>
      <c r="Q4402" s="166"/>
      <c r="R4402" s="173"/>
      <c r="S4402" s="167"/>
      <c r="T4402" s="167"/>
      <c r="U4402" s="167"/>
      <c r="V4402" s="173"/>
    </row>
    <row r="4403" spans="1:22" ht="33.75" customHeight="1">
      <c r="A4403" s="15"/>
      <c r="B4403" s="7"/>
      <c r="C4403" s="4"/>
      <c r="D4403" s="5"/>
      <c r="E4403" s="176" t="str">
        <f t="shared" si="158"/>
        <v/>
      </c>
      <c r="F4403" s="181"/>
      <c r="G4403" s="181"/>
      <c r="H4403" s="6"/>
      <c r="I4403" s="2"/>
      <c r="J4403" s="3"/>
      <c r="K4403" s="3"/>
      <c r="L4403" s="3"/>
      <c r="M4403" s="13"/>
      <c r="N4403" s="3"/>
      <c r="O4403" s="3"/>
      <c r="P4403" s="166"/>
      <c r="Q4403" s="166"/>
      <c r="R4403" s="173"/>
      <c r="S4403" s="167"/>
      <c r="T4403" s="167"/>
      <c r="U4403" s="167"/>
      <c r="V4403" s="173"/>
    </row>
    <row r="4404" spans="1:22" ht="33.75" customHeight="1">
      <c r="A4404" s="15"/>
      <c r="B4404" s="7"/>
      <c r="C4404" s="4"/>
      <c r="D4404" s="5"/>
      <c r="E4404" s="176" t="str">
        <f t="shared" si="158"/>
        <v/>
      </c>
      <c r="F4404" s="181"/>
      <c r="G4404" s="181"/>
      <c r="H4404" s="6"/>
      <c r="I4404" s="2"/>
      <c r="J4404" s="3"/>
      <c r="K4404" s="3"/>
      <c r="L4404" s="3"/>
      <c r="M4404" s="13"/>
      <c r="N4404" s="3"/>
      <c r="O4404" s="3"/>
      <c r="P4404" s="166"/>
      <c r="Q4404" s="166"/>
      <c r="R4404" s="173"/>
      <c r="S4404" s="167"/>
      <c r="T4404" s="167"/>
      <c r="U4404" s="167"/>
      <c r="V4404" s="173"/>
    </row>
    <row r="4405" spans="1:22" ht="33.75" customHeight="1">
      <c r="A4405" s="15"/>
      <c r="B4405" s="7"/>
      <c r="C4405" s="4"/>
      <c r="D4405" s="5"/>
      <c r="E4405" s="176" t="str">
        <f t="shared" si="158"/>
        <v/>
      </c>
      <c r="F4405" s="181"/>
      <c r="G4405" s="181"/>
      <c r="H4405" s="6"/>
      <c r="I4405" s="2"/>
      <c r="J4405" s="3"/>
      <c r="K4405" s="3"/>
      <c r="L4405" s="3"/>
      <c r="M4405" s="13"/>
      <c r="N4405" s="3"/>
      <c r="O4405" s="3"/>
      <c r="P4405" s="166"/>
      <c r="Q4405" s="166"/>
      <c r="R4405" s="173"/>
      <c r="S4405" s="167"/>
      <c r="T4405" s="167"/>
      <c r="U4405" s="167"/>
      <c r="V4405" s="173"/>
    </row>
    <row r="4406" spans="1:22" ht="33.75" customHeight="1">
      <c r="A4406" s="15"/>
      <c r="B4406" s="7"/>
      <c r="C4406" s="4"/>
      <c r="D4406" s="5"/>
      <c r="E4406" s="176" t="str">
        <f t="shared" si="158"/>
        <v/>
      </c>
      <c r="F4406" s="181"/>
      <c r="G4406" s="181"/>
      <c r="H4406" s="6"/>
      <c r="I4406" s="2"/>
      <c r="J4406" s="3"/>
      <c r="K4406" s="3"/>
      <c r="L4406" s="3"/>
      <c r="M4406" s="13"/>
      <c r="N4406" s="3"/>
      <c r="O4406" s="3"/>
      <c r="P4406" s="166"/>
      <c r="Q4406" s="166"/>
      <c r="R4406" s="173"/>
      <c r="S4406" s="167"/>
      <c r="T4406" s="167"/>
      <c r="U4406" s="167"/>
      <c r="V4406" s="173"/>
    </row>
    <row r="4407" spans="1:22" ht="33.75" customHeight="1">
      <c r="A4407" s="15"/>
      <c r="B4407" s="7"/>
      <c r="C4407" s="4"/>
      <c r="D4407" s="5"/>
      <c r="E4407" s="176" t="str">
        <f t="shared" si="158"/>
        <v/>
      </c>
      <c r="F4407" s="181"/>
      <c r="G4407" s="181"/>
      <c r="H4407" s="6"/>
      <c r="I4407" s="2"/>
      <c r="J4407" s="3"/>
      <c r="K4407" s="3"/>
      <c r="L4407" s="3"/>
      <c r="M4407" s="13"/>
      <c r="N4407" s="3"/>
      <c r="O4407" s="3"/>
      <c r="P4407" s="166"/>
      <c r="Q4407" s="166"/>
      <c r="R4407" s="173"/>
      <c r="S4407" s="167"/>
      <c r="T4407" s="167"/>
      <c r="U4407" s="167"/>
      <c r="V4407" s="173"/>
    </row>
    <row r="4408" spans="1:22" ht="33.75" customHeight="1">
      <c r="A4408" s="15"/>
      <c r="B4408" s="7"/>
      <c r="C4408" s="4"/>
      <c r="D4408" s="5"/>
      <c r="E4408" s="176" t="str">
        <f t="shared" si="158"/>
        <v/>
      </c>
      <c r="F4408" s="181"/>
      <c r="G4408" s="181"/>
      <c r="H4408" s="6"/>
      <c r="I4408" s="2"/>
      <c r="J4408" s="3"/>
      <c r="K4408" s="3"/>
      <c r="L4408" s="3"/>
      <c r="M4408" s="13"/>
      <c r="N4408" s="3"/>
      <c r="O4408" s="3"/>
      <c r="P4408" s="166"/>
      <c r="Q4408" s="166"/>
      <c r="R4408" s="173"/>
      <c r="S4408" s="167"/>
      <c r="T4408" s="167"/>
      <c r="U4408" s="167"/>
      <c r="V4408" s="173"/>
    </row>
    <row r="4409" spans="1:22" ht="33.75" customHeight="1">
      <c r="A4409" s="15"/>
      <c r="B4409" s="7"/>
      <c r="C4409" s="4"/>
      <c r="D4409" s="5"/>
      <c r="E4409" s="176" t="str">
        <f t="shared" si="158"/>
        <v/>
      </c>
      <c r="F4409" s="181"/>
      <c r="G4409" s="181"/>
      <c r="H4409" s="6"/>
      <c r="I4409" s="2"/>
      <c r="J4409" s="3"/>
      <c r="K4409" s="3"/>
      <c r="L4409" s="3"/>
      <c r="M4409" s="13"/>
      <c r="N4409" s="3"/>
      <c r="O4409" s="3"/>
      <c r="P4409" s="166"/>
      <c r="Q4409" s="166"/>
      <c r="R4409" s="173"/>
      <c r="S4409" s="167"/>
      <c r="T4409" s="167"/>
      <c r="U4409" s="167"/>
      <c r="V4409" s="173"/>
    </row>
    <row r="4410" spans="1:22" ht="33.75" customHeight="1">
      <c r="A4410" s="15"/>
      <c r="B4410" s="7"/>
      <c r="C4410" s="4"/>
      <c r="D4410" s="5"/>
      <c r="E4410" s="176" t="str">
        <f t="shared" ref="E4410:E4473" si="159">TRIM(B4410)</f>
        <v/>
      </c>
      <c r="F4410" s="181"/>
      <c r="G4410" s="181"/>
      <c r="H4410" s="6"/>
      <c r="I4410" s="2"/>
      <c r="J4410" s="3"/>
      <c r="K4410" s="3"/>
      <c r="L4410" s="3"/>
      <c r="M4410" s="13"/>
      <c r="N4410" s="3"/>
      <c r="O4410" s="3"/>
      <c r="P4410" s="166"/>
      <c r="Q4410" s="166"/>
      <c r="R4410" s="173"/>
      <c r="S4410" s="167"/>
      <c r="T4410" s="167"/>
      <c r="U4410" s="167"/>
      <c r="V4410" s="173"/>
    </row>
    <row r="4411" spans="1:22" ht="33.75" customHeight="1">
      <c r="A4411" s="15"/>
      <c r="B4411" s="7"/>
      <c r="C4411" s="4"/>
      <c r="D4411" s="5"/>
      <c r="E4411" s="176" t="str">
        <f t="shared" si="159"/>
        <v/>
      </c>
      <c r="F4411" s="181"/>
      <c r="G4411" s="181"/>
      <c r="H4411" s="6"/>
      <c r="I4411" s="2"/>
      <c r="J4411" s="3"/>
      <c r="K4411" s="3"/>
      <c r="L4411" s="3"/>
      <c r="M4411" s="13"/>
      <c r="N4411" s="3"/>
      <c r="O4411" s="3"/>
      <c r="P4411" s="166"/>
      <c r="Q4411" s="166"/>
      <c r="R4411" s="173"/>
      <c r="S4411" s="167"/>
      <c r="T4411" s="167"/>
      <c r="U4411" s="167"/>
      <c r="V4411" s="173"/>
    </row>
    <row r="4412" spans="1:22" ht="33.75" customHeight="1">
      <c r="A4412" s="15"/>
      <c r="B4412" s="7"/>
      <c r="C4412" s="4"/>
      <c r="D4412" s="5"/>
      <c r="E4412" s="176" t="str">
        <f t="shared" si="159"/>
        <v/>
      </c>
      <c r="F4412" s="181"/>
      <c r="G4412" s="181"/>
      <c r="H4412" s="6"/>
      <c r="I4412" s="2"/>
      <c r="J4412" s="3"/>
      <c r="K4412" s="3"/>
      <c r="L4412" s="3"/>
      <c r="M4412" s="13"/>
      <c r="N4412" s="3"/>
      <c r="O4412" s="3"/>
      <c r="P4412" s="166"/>
      <c r="Q4412" s="166"/>
      <c r="R4412" s="173"/>
      <c r="S4412" s="167"/>
      <c r="T4412" s="167"/>
      <c r="U4412" s="167"/>
      <c r="V4412" s="173"/>
    </row>
    <row r="4413" spans="1:22" ht="33.75" customHeight="1">
      <c r="A4413" s="15"/>
      <c r="B4413" s="7"/>
      <c r="C4413" s="4"/>
      <c r="D4413" s="5"/>
      <c r="E4413" s="176" t="str">
        <f t="shared" si="159"/>
        <v/>
      </c>
      <c r="F4413" s="181"/>
      <c r="G4413" s="181"/>
      <c r="H4413" s="6"/>
      <c r="I4413" s="2"/>
      <c r="J4413" s="3"/>
      <c r="K4413" s="3"/>
      <c r="L4413" s="3"/>
      <c r="M4413" s="13"/>
      <c r="N4413" s="3"/>
      <c r="O4413" s="3"/>
      <c r="P4413" s="166"/>
      <c r="Q4413" s="166"/>
      <c r="R4413" s="173"/>
      <c r="S4413" s="167"/>
      <c r="T4413" s="167"/>
      <c r="U4413" s="167"/>
      <c r="V4413" s="173"/>
    </row>
    <row r="4414" spans="1:22" ht="33.75" customHeight="1">
      <c r="A4414" s="15"/>
      <c r="B4414" s="7"/>
      <c r="C4414" s="4"/>
      <c r="D4414" s="5"/>
      <c r="E4414" s="176" t="str">
        <f t="shared" si="159"/>
        <v/>
      </c>
      <c r="F4414" s="181"/>
      <c r="G4414" s="181"/>
      <c r="H4414" s="6"/>
      <c r="I4414" s="2"/>
      <c r="J4414" s="3"/>
      <c r="K4414" s="3"/>
      <c r="L4414" s="3"/>
      <c r="M4414" s="13"/>
      <c r="N4414" s="3"/>
      <c r="O4414" s="3"/>
      <c r="P4414" s="166"/>
      <c r="Q4414" s="166"/>
      <c r="R4414" s="173"/>
      <c r="S4414" s="167"/>
      <c r="T4414" s="167"/>
      <c r="U4414" s="167"/>
      <c r="V4414" s="173"/>
    </row>
    <row r="4415" spans="1:22" ht="33.75" customHeight="1">
      <c r="A4415" s="15"/>
      <c r="B4415" s="7"/>
      <c r="C4415" s="4"/>
      <c r="D4415" s="5"/>
      <c r="E4415" s="176" t="str">
        <f t="shared" si="159"/>
        <v/>
      </c>
      <c r="F4415" s="181"/>
      <c r="G4415" s="181"/>
      <c r="H4415" s="6"/>
      <c r="I4415" s="2"/>
      <c r="J4415" s="3"/>
      <c r="K4415" s="3"/>
      <c r="L4415" s="3"/>
      <c r="M4415" s="13"/>
      <c r="N4415" s="3"/>
      <c r="O4415" s="3"/>
      <c r="P4415" s="166"/>
      <c r="Q4415" s="166"/>
      <c r="R4415" s="173"/>
      <c r="S4415" s="167"/>
      <c r="T4415" s="167"/>
      <c r="U4415" s="167"/>
      <c r="V4415" s="173"/>
    </row>
    <row r="4416" spans="1:22" ht="33.75" customHeight="1">
      <c r="A4416" s="15"/>
      <c r="B4416" s="7"/>
      <c r="C4416" s="4"/>
      <c r="D4416" s="5"/>
      <c r="E4416" s="176" t="str">
        <f t="shared" si="159"/>
        <v/>
      </c>
      <c r="F4416" s="181"/>
      <c r="G4416" s="181"/>
      <c r="H4416" s="6"/>
      <c r="I4416" s="2"/>
      <c r="J4416" s="3"/>
      <c r="K4416" s="3"/>
      <c r="L4416" s="3"/>
      <c r="M4416" s="13"/>
      <c r="N4416" s="3"/>
      <c r="O4416" s="3"/>
      <c r="P4416" s="166"/>
      <c r="Q4416" s="166"/>
      <c r="R4416" s="173"/>
      <c r="S4416" s="167"/>
      <c r="T4416" s="167"/>
      <c r="U4416" s="167"/>
      <c r="V4416" s="173"/>
    </row>
    <row r="4417" spans="1:22" ht="33.75" customHeight="1">
      <c r="A4417" s="15"/>
      <c r="B4417" s="7"/>
      <c r="C4417" s="4"/>
      <c r="D4417" s="5"/>
      <c r="E4417" s="176" t="str">
        <f t="shared" si="159"/>
        <v/>
      </c>
      <c r="F4417" s="181"/>
      <c r="G4417" s="181"/>
      <c r="H4417" s="6"/>
      <c r="I4417" s="2"/>
      <c r="J4417" s="3"/>
      <c r="K4417" s="3"/>
      <c r="L4417" s="3"/>
      <c r="M4417" s="13"/>
      <c r="N4417" s="3"/>
      <c r="O4417" s="3"/>
      <c r="P4417" s="166"/>
      <c r="Q4417" s="166"/>
      <c r="R4417" s="173"/>
      <c r="S4417" s="167"/>
      <c r="T4417" s="167"/>
      <c r="U4417" s="167"/>
      <c r="V4417" s="173"/>
    </row>
    <row r="4418" spans="1:22" ht="33.75" customHeight="1">
      <c r="A4418" s="15"/>
      <c r="B4418" s="7"/>
      <c r="C4418" s="4"/>
      <c r="D4418" s="5"/>
      <c r="E4418" s="176" t="str">
        <f t="shared" si="159"/>
        <v/>
      </c>
      <c r="F4418" s="181"/>
      <c r="G4418" s="181"/>
      <c r="H4418" s="6"/>
      <c r="I4418" s="2"/>
      <c r="J4418" s="3"/>
      <c r="K4418" s="3"/>
      <c r="L4418" s="3"/>
      <c r="M4418" s="13"/>
      <c r="N4418" s="3"/>
      <c r="O4418" s="3"/>
      <c r="P4418" s="166"/>
      <c r="Q4418" s="166"/>
      <c r="R4418" s="173"/>
      <c r="S4418" s="167"/>
      <c r="T4418" s="167"/>
      <c r="U4418" s="167"/>
      <c r="V4418" s="173"/>
    </row>
    <row r="4419" spans="1:22" ht="33.75" customHeight="1">
      <c r="A4419" s="15"/>
      <c r="B4419" s="7"/>
      <c r="C4419" s="4"/>
      <c r="D4419" s="5"/>
      <c r="E4419" s="176" t="str">
        <f t="shared" si="159"/>
        <v/>
      </c>
      <c r="F4419" s="181"/>
      <c r="G4419" s="181"/>
      <c r="H4419" s="6"/>
      <c r="I4419" s="2"/>
      <c r="J4419" s="3"/>
      <c r="K4419" s="3"/>
      <c r="L4419" s="3"/>
      <c r="M4419" s="13"/>
      <c r="N4419" s="3"/>
      <c r="O4419" s="3"/>
      <c r="P4419" s="166"/>
      <c r="Q4419" s="166"/>
      <c r="R4419" s="173"/>
      <c r="S4419" s="167"/>
      <c r="T4419" s="167"/>
      <c r="U4419" s="167"/>
      <c r="V4419" s="173"/>
    </row>
    <row r="4420" spans="1:22" ht="33.75" customHeight="1">
      <c r="A4420" s="15"/>
      <c r="B4420" s="7"/>
      <c r="C4420" s="4"/>
      <c r="D4420" s="5"/>
      <c r="E4420" s="176" t="str">
        <f t="shared" si="159"/>
        <v/>
      </c>
      <c r="F4420" s="181"/>
      <c r="G4420" s="181"/>
      <c r="H4420" s="6"/>
      <c r="I4420" s="2"/>
      <c r="J4420" s="3"/>
      <c r="K4420" s="3"/>
      <c r="L4420" s="3"/>
      <c r="M4420" s="13"/>
      <c r="N4420" s="3"/>
      <c r="O4420" s="3"/>
      <c r="P4420" s="166"/>
      <c r="Q4420" s="166"/>
      <c r="R4420" s="173"/>
      <c r="S4420" s="167"/>
      <c r="T4420" s="167"/>
      <c r="U4420" s="167"/>
      <c r="V4420" s="173"/>
    </row>
    <row r="4421" spans="1:22" ht="33.75" customHeight="1">
      <c r="A4421" s="15"/>
      <c r="B4421" s="7"/>
      <c r="C4421" s="4"/>
      <c r="D4421" s="5"/>
      <c r="E4421" s="176" t="str">
        <f t="shared" si="159"/>
        <v/>
      </c>
      <c r="F4421" s="181"/>
      <c r="G4421" s="181"/>
      <c r="H4421" s="6"/>
      <c r="I4421" s="2"/>
      <c r="J4421" s="3"/>
      <c r="K4421" s="3"/>
      <c r="L4421" s="3"/>
      <c r="M4421" s="13"/>
      <c r="N4421" s="3"/>
      <c r="O4421" s="3"/>
      <c r="P4421" s="166"/>
      <c r="Q4421" s="166"/>
      <c r="R4421" s="173"/>
      <c r="S4421" s="167"/>
      <c r="T4421" s="167"/>
      <c r="U4421" s="167"/>
      <c r="V4421" s="173"/>
    </row>
    <row r="4422" spans="1:22" ht="33.75" customHeight="1">
      <c r="A4422" s="15"/>
      <c r="B4422" s="7"/>
      <c r="C4422" s="4"/>
      <c r="D4422" s="5"/>
      <c r="E4422" s="176" t="str">
        <f t="shared" si="159"/>
        <v/>
      </c>
      <c r="F4422" s="181"/>
      <c r="G4422" s="181"/>
      <c r="H4422" s="6"/>
      <c r="I4422" s="2"/>
      <c r="J4422" s="3"/>
      <c r="K4422" s="3"/>
      <c r="L4422" s="3"/>
      <c r="M4422" s="13"/>
      <c r="N4422" s="3"/>
      <c r="O4422" s="3"/>
      <c r="P4422" s="166"/>
      <c r="Q4422" s="166"/>
      <c r="R4422" s="173"/>
      <c r="S4422" s="167"/>
      <c r="T4422" s="167"/>
      <c r="U4422" s="167"/>
      <c r="V4422" s="173"/>
    </row>
    <row r="4423" spans="1:22" ht="33.75" customHeight="1">
      <c r="A4423" s="15"/>
      <c r="B4423" s="7"/>
      <c r="C4423" s="4"/>
      <c r="D4423" s="5"/>
      <c r="E4423" s="176" t="str">
        <f t="shared" si="159"/>
        <v/>
      </c>
      <c r="F4423" s="181"/>
      <c r="G4423" s="181"/>
      <c r="H4423" s="6"/>
      <c r="I4423" s="2"/>
      <c r="J4423" s="3"/>
      <c r="K4423" s="3"/>
      <c r="L4423" s="3"/>
      <c r="M4423" s="13"/>
      <c r="N4423" s="3"/>
      <c r="O4423" s="3"/>
      <c r="P4423" s="166"/>
      <c r="Q4423" s="166"/>
      <c r="R4423" s="173"/>
      <c r="S4423" s="167"/>
      <c r="T4423" s="167"/>
      <c r="U4423" s="167"/>
      <c r="V4423" s="173"/>
    </row>
    <row r="4424" spans="1:22" ht="33.75" customHeight="1">
      <c r="A4424" s="15"/>
      <c r="B4424" s="7"/>
      <c r="C4424" s="4"/>
      <c r="D4424" s="5"/>
      <c r="E4424" s="176" t="str">
        <f t="shared" si="159"/>
        <v/>
      </c>
      <c r="F4424" s="181"/>
      <c r="G4424" s="181"/>
      <c r="H4424" s="6"/>
      <c r="I4424" s="2"/>
      <c r="J4424" s="3"/>
      <c r="K4424" s="3"/>
      <c r="L4424" s="3"/>
      <c r="M4424" s="13"/>
      <c r="N4424" s="3"/>
      <c r="O4424" s="3"/>
      <c r="P4424" s="166"/>
      <c r="Q4424" s="166"/>
      <c r="R4424" s="173"/>
      <c r="S4424" s="167"/>
      <c r="T4424" s="167"/>
      <c r="U4424" s="167"/>
      <c r="V4424" s="173"/>
    </row>
    <row r="4425" spans="1:22" ht="33.75" customHeight="1">
      <c r="A4425" s="15"/>
      <c r="B4425" s="7"/>
      <c r="C4425" s="4"/>
      <c r="D4425" s="5"/>
      <c r="E4425" s="176" t="str">
        <f t="shared" si="159"/>
        <v/>
      </c>
      <c r="F4425" s="181"/>
      <c r="G4425" s="181"/>
      <c r="H4425" s="6"/>
      <c r="I4425" s="2"/>
      <c r="J4425" s="3"/>
      <c r="K4425" s="3"/>
      <c r="L4425" s="3"/>
      <c r="M4425" s="13"/>
      <c r="N4425" s="3"/>
      <c r="O4425" s="3"/>
      <c r="P4425" s="166"/>
      <c r="Q4425" s="166"/>
      <c r="R4425" s="173"/>
      <c r="S4425" s="167"/>
      <c r="T4425" s="167"/>
      <c r="U4425" s="167"/>
      <c r="V4425" s="173"/>
    </row>
    <row r="4426" spans="1:22" ht="33.75" customHeight="1">
      <c r="A4426" s="15"/>
      <c r="B4426" s="7"/>
      <c r="C4426" s="4"/>
      <c r="D4426" s="5"/>
      <c r="E4426" s="176" t="str">
        <f t="shared" si="159"/>
        <v/>
      </c>
      <c r="F4426" s="181"/>
      <c r="G4426" s="181"/>
      <c r="H4426" s="6"/>
      <c r="I4426" s="2"/>
      <c r="J4426" s="3"/>
      <c r="K4426" s="3"/>
      <c r="L4426" s="3"/>
      <c r="M4426" s="13"/>
      <c r="N4426" s="3"/>
      <c r="O4426" s="3"/>
      <c r="P4426" s="166"/>
      <c r="Q4426" s="166"/>
      <c r="R4426" s="173"/>
      <c r="S4426" s="167"/>
      <c r="T4426" s="167"/>
      <c r="U4426" s="167"/>
      <c r="V4426" s="173"/>
    </row>
    <row r="4427" spans="1:22" ht="33.75" customHeight="1">
      <c r="A4427" s="15"/>
      <c r="B4427" s="7"/>
      <c r="C4427" s="4"/>
      <c r="D4427" s="5"/>
      <c r="E4427" s="176" t="str">
        <f t="shared" si="159"/>
        <v/>
      </c>
      <c r="F4427" s="181"/>
      <c r="G4427" s="181"/>
      <c r="H4427" s="6"/>
      <c r="I4427" s="2"/>
      <c r="J4427" s="3"/>
      <c r="K4427" s="3"/>
      <c r="L4427" s="3"/>
      <c r="M4427" s="13"/>
      <c r="N4427" s="3"/>
      <c r="O4427" s="3"/>
      <c r="P4427" s="166"/>
      <c r="Q4427" s="166"/>
      <c r="R4427" s="173"/>
      <c r="S4427" s="167"/>
      <c r="T4427" s="167"/>
      <c r="U4427" s="167"/>
      <c r="V4427" s="173"/>
    </row>
    <row r="4428" spans="1:22" ht="33.75" customHeight="1">
      <c r="A4428" s="15"/>
      <c r="B4428" s="7"/>
      <c r="C4428" s="4"/>
      <c r="D4428" s="5"/>
      <c r="E4428" s="176" t="str">
        <f t="shared" si="159"/>
        <v/>
      </c>
      <c r="F4428" s="181"/>
      <c r="G4428" s="181"/>
      <c r="H4428" s="6"/>
      <c r="I4428" s="2"/>
      <c r="J4428" s="3"/>
      <c r="K4428" s="3"/>
      <c r="L4428" s="3"/>
      <c r="M4428" s="13"/>
      <c r="N4428" s="3"/>
      <c r="O4428" s="3"/>
      <c r="P4428" s="166"/>
      <c r="Q4428" s="166"/>
      <c r="R4428" s="173"/>
      <c r="S4428" s="167"/>
      <c r="T4428" s="167"/>
      <c r="U4428" s="167"/>
      <c r="V4428" s="173"/>
    </row>
    <row r="4429" spans="1:22" ht="33.75" customHeight="1">
      <c r="A4429" s="15"/>
      <c r="B4429" s="7"/>
      <c r="C4429" s="4"/>
      <c r="D4429" s="5"/>
      <c r="E4429" s="176" t="str">
        <f t="shared" si="159"/>
        <v/>
      </c>
      <c r="F4429" s="181"/>
      <c r="G4429" s="181"/>
      <c r="H4429" s="6"/>
      <c r="I4429" s="2"/>
      <c r="J4429" s="3"/>
      <c r="K4429" s="3"/>
      <c r="L4429" s="3"/>
      <c r="M4429" s="13"/>
      <c r="N4429" s="3"/>
      <c r="O4429" s="3"/>
      <c r="P4429" s="166"/>
      <c r="Q4429" s="166"/>
      <c r="R4429" s="173"/>
      <c r="S4429" s="167"/>
      <c r="T4429" s="167"/>
      <c r="U4429" s="167"/>
      <c r="V4429" s="173"/>
    </row>
    <row r="4430" spans="1:22" ht="33.75" customHeight="1">
      <c r="A4430" s="15"/>
      <c r="B4430" s="7"/>
      <c r="C4430" s="4"/>
      <c r="D4430" s="5"/>
      <c r="E4430" s="176" t="str">
        <f t="shared" si="159"/>
        <v/>
      </c>
      <c r="F4430" s="181"/>
      <c r="G4430" s="181"/>
      <c r="H4430" s="6"/>
      <c r="I4430" s="2"/>
      <c r="J4430" s="3"/>
      <c r="K4430" s="3"/>
      <c r="L4430" s="3"/>
      <c r="M4430" s="13"/>
      <c r="N4430" s="3"/>
      <c r="O4430" s="3"/>
      <c r="P4430" s="166"/>
      <c r="Q4430" s="166"/>
      <c r="R4430" s="173"/>
      <c r="S4430" s="167"/>
      <c r="T4430" s="167"/>
      <c r="U4430" s="167"/>
      <c r="V4430" s="173"/>
    </row>
    <row r="4431" spans="1:22" ht="33.75" customHeight="1">
      <c r="A4431" s="15"/>
      <c r="B4431" s="7"/>
      <c r="C4431" s="4"/>
      <c r="D4431" s="5"/>
      <c r="E4431" s="176" t="str">
        <f t="shared" si="159"/>
        <v/>
      </c>
      <c r="F4431" s="181"/>
      <c r="G4431" s="181"/>
      <c r="H4431" s="6"/>
      <c r="I4431" s="2"/>
      <c r="J4431" s="3"/>
      <c r="K4431" s="3"/>
      <c r="L4431" s="3"/>
      <c r="M4431" s="13"/>
      <c r="N4431" s="3"/>
      <c r="O4431" s="3"/>
      <c r="P4431" s="166"/>
      <c r="Q4431" s="166"/>
      <c r="R4431" s="173"/>
      <c r="S4431" s="167"/>
      <c r="T4431" s="167"/>
      <c r="U4431" s="167"/>
      <c r="V4431" s="173"/>
    </row>
    <row r="4432" spans="1:22" ht="33.75" customHeight="1">
      <c r="A4432" s="15"/>
      <c r="B4432" s="7"/>
      <c r="C4432" s="4"/>
      <c r="D4432" s="5"/>
      <c r="E4432" s="176" t="str">
        <f t="shared" si="159"/>
        <v/>
      </c>
      <c r="F4432" s="181"/>
      <c r="G4432" s="181"/>
      <c r="H4432" s="6"/>
      <c r="I4432" s="2"/>
      <c r="J4432" s="3"/>
      <c r="K4432" s="3"/>
      <c r="L4432" s="3"/>
      <c r="M4432" s="13"/>
      <c r="N4432" s="3"/>
      <c r="O4432" s="3"/>
      <c r="P4432" s="166"/>
      <c r="Q4432" s="166"/>
      <c r="R4432" s="173"/>
      <c r="S4432" s="167"/>
      <c r="T4432" s="167"/>
      <c r="U4432" s="167"/>
      <c r="V4432" s="173"/>
    </row>
    <row r="4433" spans="1:22" ht="33.75" customHeight="1">
      <c r="A4433" s="15"/>
      <c r="B4433" s="7"/>
      <c r="C4433" s="4"/>
      <c r="D4433" s="5"/>
      <c r="E4433" s="176" t="str">
        <f t="shared" si="159"/>
        <v/>
      </c>
      <c r="F4433" s="181"/>
      <c r="G4433" s="181"/>
      <c r="H4433" s="6"/>
      <c r="I4433" s="2"/>
      <c r="J4433" s="3"/>
      <c r="K4433" s="3"/>
      <c r="L4433" s="3"/>
      <c r="M4433" s="13"/>
      <c r="N4433" s="3"/>
      <c r="O4433" s="3"/>
      <c r="P4433" s="166"/>
      <c r="Q4433" s="166"/>
      <c r="R4433" s="173"/>
      <c r="S4433" s="167"/>
      <c r="T4433" s="167"/>
      <c r="U4433" s="167"/>
      <c r="V4433" s="173"/>
    </row>
    <row r="4434" spans="1:22" ht="33.75" customHeight="1">
      <c r="A4434" s="15"/>
      <c r="B4434" s="7"/>
      <c r="C4434" s="4"/>
      <c r="D4434" s="5"/>
      <c r="E4434" s="176" t="str">
        <f t="shared" si="159"/>
        <v/>
      </c>
      <c r="F4434" s="181"/>
      <c r="G4434" s="181"/>
      <c r="H4434" s="6"/>
      <c r="I4434" s="2"/>
      <c r="J4434" s="3"/>
      <c r="K4434" s="3"/>
      <c r="L4434" s="3"/>
      <c r="M4434" s="13"/>
      <c r="N4434" s="3"/>
      <c r="O4434" s="3"/>
      <c r="P4434" s="166"/>
      <c r="Q4434" s="166"/>
      <c r="R4434" s="173"/>
      <c r="S4434" s="167"/>
      <c r="T4434" s="167"/>
      <c r="U4434" s="167"/>
      <c r="V4434" s="173"/>
    </row>
    <row r="4435" spans="1:22" ht="33.75" customHeight="1">
      <c r="A4435" s="15"/>
      <c r="B4435" s="7"/>
      <c r="C4435" s="4"/>
      <c r="D4435" s="5"/>
      <c r="E4435" s="176" t="str">
        <f t="shared" si="159"/>
        <v/>
      </c>
      <c r="F4435" s="181"/>
      <c r="G4435" s="181"/>
      <c r="H4435" s="6"/>
      <c r="I4435" s="2"/>
      <c r="J4435" s="3"/>
      <c r="K4435" s="3"/>
      <c r="L4435" s="3"/>
      <c r="M4435" s="13"/>
      <c r="N4435" s="3"/>
      <c r="O4435" s="3"/>
      <c r="P4435" s="166"/>
      <c r="Q4435" s="166"/>
      <c r="R4435" s="173"/>
      <c r="S4435" s="167"/>
      <c r="T4435" s="167"/>
      <c r="U4435" s="167"/>
      <c r="V4435" s="173"/>
    </row>
    <row r="4436" spans="1:22" ht="33.75" customHeight="1">
      <c r="A4436" s="15"/>
      <c r="B4436" s="7"/>
      <c r="C4436" s="4"/>
      <c r="D4436" s="5"/>
      <c r="E4436" s="176" t="str">
        <f t="shared" si="159"/>
        <v/>
      </c>
      <c r="F4436" s="181"/>
      <c r="G4436" s="181"/>
      <c r="H4436" s="6"/>
      <c r="I4436" s="2"/>
      <c r="J4436" s="3"/>
      <c r="K4436" s="3"/>
      <c r="L4436" s="3"/>
      <c r="M4436" s="13"/>
      <c r="N4436" s="3"/>
      <c r="O4436" s="3"/>
      <c r="P4436" s="166"/>
      <c r="Q4436" s="166"/>
      <c r="R4436" s="173"/>
      <c r="S4436" s="167"/>
      <c r="T4436" s="167"/>
      <c r="U4436" s="167"/>
      <c r="V4436" s="173"/>
    </row>
    <row r="4437" spans="1:22" ht="33.75" customHeight="1">
      <c r="A4437" s="15"/>
      <c r="B4437" s="7"/>
      <c r="C4437" s="4"/>
      <c r="D4437" s="5"/>
      <c r="E4437" s="176" t="str">
        <f t="shared" si="159"/>
        <v/>
      </c>
      <c r="F4437" s="181"/>
      <c r="G4437" s="181"/>
      <c r="H4437" s="6"/>
      <c r="I4437" s="2"/>
      <c r="J4437" s="3"/>
      <c r="K4437" s="3"/>
      <c r="L4437" s="3"/>
      <c r="M4437" s="13"/>
      <c r="N4437" s="3"/>
      <c r="O4437" s="3"/>
      <c r="P4437" s="166"/>
      <c r="Q4437" s="166"/>
      <c r="R4437" s="173"/>
      <c r="S4437" s="167"/>
      <c r="T4437" s="167"/>
      <c r="U4437" s="167"/>
      <c r="V4437" s="173"/>
    </row>
    <row r="4438" spans="1:22" ht="33.75" customHeight="1">
      <c r="A4438" s="15"/>
      <c r="B4438" s="7"/>
      <c r="C4438" s="4"/>
      <c r="D4438" s="5"/>
      <c r="E4438" s="176" t="str">
        <f t="shared" si="159"/>
        <v/>
      </c>
      <c r="F4438" s="181"/>
      <c r="G4438" s="181"/>
      <c r="H4438" s="6"/>
      <c r="I4438" s="2"/>
      <c r="J4438" s="3"/>
      <c r="K4438" s="3"/>
      <c r="L4438" s="3"/>
      <c r="M4438" s="13"/>
      <c r="N4438" s="3"/>
      <c r="O4438" s="3"/>
      <c r="P4438" s="166"/>
      <c r="Q4438" s="166"/>
      <c r="R4438" s="173"/>
      <c r="S4438" s="167"/>
      <c r="T4438" s="167"/>
      <c r="U4438" s="167"/>
      <c r="V4438" s="173"/>
    </row>
    <row r="4439" spans="1:22" ht="33.75" customHeight="1">
      <c r="A4439" s="15"/>
      <c r="B4439" s="7"/>
      <c r="C4439" s="4"/>
      <c r="D4439" s="5"/>
      <c r="E4439" s="176" t="str">
        <f t="shared" si="159"/>
        <v/>
      </c>
      <c r="F4439" s="181"/>
      <c r="G4439" s="181"/>
      <c r="H4439" s="6"/>
      <c r="I4439" s="2"/>
      <c r="J4439" s="3"/>
      <c r="K4439" s="3"/>
      <c r="L4439" s="3"/>
      <c r="M4439" s="13"/>
      <c r="N4439" s="3"/>
      <c r="O4439" s="3"/>
      <c r="P4439" s="166"/>
      <c r="Q4439" s="166"/>
      <c r="R4439" s="173"/>
      <c r="S4439" s="167"/>
      <c r="T4439" s="167"/>
      <c r="U4439" s="167"/>
      <c r="V4439" s="173"/>
    </row>
    <row r="4440" spans="1:22" ht="33.75" customHeight="1">
      <c r="A4440" s="15"/>
      <c r="B4440" s="7"/>
      <c r="C4440" s="4"/>
      <c r="D4440" s="5"/>
      <c r="E4440" s="176" t="str">
        <f t="shared" si="159"/>
        <v/>
      </c>
      <c r="F4440" s="181"/>
      <c r="G4440" s="181"/>
      <c r="H4440" s="6"/>
      <c r="I4440" s="2"/>
      <c r="J4440" s="3"/>
      <c r="K4440" s="3"/>
      <c r="L4440" s="3"/>
      <c r="M4440" s="13"/>
      <c r="N4440" s="3"/>
      <c r="O4440" s="3"/>
      <c r="P4440" s="166"/>
      <c r="Q4440" s="166"/>
      <c r="R4440" s="173"/>
      <c r="S4440" s="167"/>
      <c r="T4440" s="167"/>
      <c r="U4440" s="167"/>
      <c r="V4440" s="173"/>
    </row>
    <row r="4441" spans="1:22" ht="33.75" customHeight="1">
      <c r="A4441" s="15"/>
      <c r="B4441" s="7"/>
      <c r="C4441" s="4"/>
      <c r="D4441" s="5"/>
      <c r="E4441" s="176" t="str">
        <f t="shared" si="159"/>
        <v/>
      </c>
      <c r="F4441" s="181"/>
      <c r="G4441" s="181"/>
      <c r="H4441" s="6"/>
      <c r="I4441" s="2"/>
      <c r="J4441" s="3"/>
      <c r="K4441" s="3"/>
      <c r="L4441" s="3"/>
      <c r="M4441" s="13"/>
      <c r="N4441" s="3"/>
      <c r="O4441" s="3"/>
      <c r="P4441" s="166"/>
      <c r="Q4441" s="166"/>
      <c r="R4441" s="173"/>
      <c r="S4441" s="167"/>
      <c r="T4441" s="167"/>
      <c r="U4441" s="167"/>
      <c r="V4441" s="173"/>
    </row>
    <row r="4442" spans="1:22" ht="33.75" customHeight="1">
      <c r="A4442" s="15"/>
      <c r="B4442" s="7"/>
      <c r="C4442" s="4"/>
      <c r="D4442" s="5"/>
      <c r="E4442" s="176" t="str">
        <f t="shared" si="159"/>
        <v/>
      </c>
      <c r="F4442" s="181"/>
      <c r="G4442" s="181"/>
      <c r="H4442" s="6"/>
      <c r="I4442" s="2"/>
      <c r="J4442" s="3"/>
      <c r="K4442" s="3"/>
      <c r="L4442" s="3"/>
      <c r="M4442" s="13"/>
      <c r="N4442" s="3"/>
      <c r="O4442" s="3"/>
      <c r="P4442" s="166"/>
      <c r="Q4442" s="166"/>
      <c r="R4442" s="173"/>
      <c r="S4442" s="167"/>
      <c r="T4442" s="167"/>
      <c r="U4442" s="167"/>
      <c r="V4442" s="173"/>
    </row>
    <row r="4443" spans="1:22" ht="33.75" customHeight="1">
      <c r="A4443" s="15"/>
      <c r="B4443" s="7"/>
      <c r="C4443" s="4"/>
      <c r="D4443" s="5"/>
      <c r="E4443" s="176" t="str">
        <f t="shared" si="159"/>
        <v/>
      </c>
      <c r="F4443" s="181"/>
      <c r="G4443" s="181"/>
      <c r="H4443" s="6"/>
      <c r="I4443" s="2"/>
      <c r="J4443" s="3"/>
      <c r="K4443" s="3"/>
      <c r="L4443" s="3"/>
      <c r="M4443" s="13"/>
      <c r="N4443" s="3"/>
      <c r="O4443" s="3"/>
      <c r="P4443" s="166"/>
      <c r="Q4443" s="166"/>
      <c r="R4443" s="173"/>
      <c r="S4443" s="167"/>
      <c r="T4443" s="167"/>
      <c r="U4443" s="167"/>
      <c r="V4443" s="173"/>
    </row>
    <row r="4444" spans="1:22" ht="33.75" customHeight="1">
      <c r="A4444" s="15"/>
      <c r="B4444" s="7"/>
      <c r="C4444" s="4"/>
      <c r="D4444" s="5"/>
      <c r="E4444" s="176" t="str">
        <f t="shared" si="159"/>
        <v/>
      </c>
      <c r="F4444" s="181"/>
      <c r="G4444" s="181"/>
      <c r="H4444" s="6"/>
      <c r="I4444" s="2"/>
      <c r="J4444" s="3"/>
      <c r="K4444" s="3"/>
      <c r="L4444" s="3"/>
      <c r="M4444" s="13"/>
      <c r="N4444" s="3"/>
      <c r="O4444" s="3"/>
      <c r="P4444" s="166"/>
      <c r="Q4444" s="166"/>
      <c r="R4444" s="173"/>
      <c r="S4444" s="167"/>
      <c r="T4444" s="167"/>
      <c r="U4444" s="167"/>
      <c r="V4444" s="173"/>
    </row>
    <row r="4445" spans="1:22" ht="33.75" customHeight="1">
      <c r="A4445" s="15"/>
      <c r="B4445" s="7"/>
      <c r="C4445" s="4"/>
      <c r="D4445" s="5"/>
      <c r="E4445" s="176" t="str">
        <f t="shared" si="159"/>
        <v/>
      </c>
      <c r="F4445" s="181"/>
      <c r="G4445" s="181"/>
      <c r="H4445" s="6"/>
      <c r="I4445" s="2"/>
      <c r="J4445" s="3"/>
      <c r="K4445" s="3"/>
      <c r="L4445" s="3"/>
      <c r="M4445" s="13"/>
      <c r="N4445" s="3"/>
      <c r="O4445" s="3"/>
      <c r="P4445" s="166"/>
      <c r="Q4445" s="166"/>
      <c r="R4445" s="173"/>
      <c r="S4445" s="167"/>
      <c r="T4445" s="167"/>
      <c r="U4445" s="167"/>
      <c r="V4445" s="173"/>
    </row>
    <row r="4446" spans="1:22" ht="33.75" customHeight="1">
      <c r="A4446" s="15"/>
      <c r="B4446" s="7"/>
      <c r="C4446" s="4"/>
      <c r="D4446" s="5"/>
      <c r="E4446" s="176" t="str">
        <f t="shared" si="159"/>
        <v/>
      </c>
      <c r="F4446" s="181"/>
      <c r="G4446" s="181"/>
      <c r="H4446" s="6"/>
      <c r="I4446" s="2"/>
      <c r="J4446" s="3"/>
      <c r="K4446" s="3"/>
      <c r="L4446" s="3"/>
      <c r="M4446" s="13"/>
      <c r="N4446" s="3"/>
      <c r="O4446" s="3"/>
      <c r="P4446" s="166"/>
      <c r="Q4446" s="166"/>
      <c r="R4446" s="173"/>
      <c r="S4446" s="167"/>
      <c r="T4446" s="167"/>
      <c r="U4446" s="167"/>
      <c r="V4446" s="173"/>
    </row>
    <row r="4447" spans="1:22" ht="33.75" customHeight="1">
      <c r="A4447" s="15"/>
      <c r="B4447" s="7"/>
      <c r="C4447" s="4"/>
      <c r="D4447" s="5"/>
      <c r="E4447" s="176" t="str">
        <f t="shared" si="159"/>
        <v/>
      </c>
      <c r="F4447" s="181"/>
      <c r="G4447" s="181"/>
      <c r="H4447" s="6"/>
      <c r="I4447" s="2"/>
      <c r="J4447" s="3"/>
      <c r="K4447" s="3"/>
      <c r="L4447" s="3"/>
      <c r="M4447" s="13"/>
      <c r="N4447" s="3"/>
      <c r="O4447" s="3"/>
      <c r="P4447" s="166"/>
      <c r="Q4447" s="166"/>
      <c r="R4447" s="173"/>
      <c r="S4447" s="167"/>
      <c r="T4447" s="167"/>
      <c r="U4447" s="167"/>
      <c r="V4447" s="173"/>
    </row>
    <row r="4448" spans="1:22" ht="33.75" customHeight="1">
      <c r="A4448" s="15"/>
      <c r="B4448" s="7"/>
      <c r="C4448" s="4"/>
      <c r="D4448" s="5"/>
      <c r="E4448" s="176" t="str">
        <f t="shared" si="159"/>
        <v/>
      </c>
      <c r="F4448" s="181"/>
      <c r="G4448" s="181"/>
      <c r="H4448" s="6"/>
      <c r="I4448" s="2"/>
      <c r="J4448" s="3"/>
      <c r="K4448" s="3"/>
      <c r="L4448" s="3"/>
      <c r="M4448" s="13"/>
      <c r="N4448" s="3"/>
      <c r="O4448" s="3"/>
      <c r="P4448" s="166"/>
      <c r="Q4448" s="166"/>
      <c r="R4448" s="173"/>
      <c r="S4448" s="167"/>
      <c r="T4448" s="167"/>
      <c r="U4448" s="167"/>
      <c r="V4448" s="173"/>
    </row>
    <row r="4449" spans="1:22" ht="33.75" customHeight="1">
      <c r="A4449" s="15"/>
      <c r="B4449" s="7"/>
      <c r="C4449" s="4"/>
      <c r="D4449" s="5"/>
      <c r="E4449" s="176" t="str">
        <f t="shared" si="159"/>
        <v/>
      </c>
      <c r="F4449" s="181"/>
      <c r="G4449" s="181"/>
      <c r="H4449" s="6"/>
      <c r="I4449" s="2"/>
      <c r="J4449" s="3"/>
      <c r="K4449" s="3"/>
      <c r="L4449" s="3"/>
      <c r="M4449" s="13"/>
      <c r="N4449" s="3"/>
      <c r="O4449" s="3"/>
      <c r="P4449" s="166"/>
      <c r="Q4449" s="166"/>
      <c r="R4449" s="173"/>
      <c r="S4449" s="167"/>
      <c r="T4449" s="167"/>
      <c r="U4449" s="167"/>
      <c r="V4449" s="173"/>
    </row>
    <row r="4450" spans="1:22" ht="33.75" customHeight="1">
      <c r="A4450" s="15"/>
      <c r="B4450" s="7"/>
      <c r="C4450" s="4"/>
      <c r="D4450" s="5"/>
      <c r="E4450" s="176" t="str">
        <f t="shared" si="159"/>
        <v/>
      </c>
      <c r="F4450" s="181"/>
      <c r="G4450" s="181"/>
      <c r="H4450" s="6"/>
      <c r="I4450" s="2"/>
      <c r="J4450" s="3"/>
      <c r="K4450" s="3"/>
      <c r="L4450" s="3"/>
      <c r="M4450" s="13"/>
      <c r="N4450" s="3"/>
      <c r="O4450" s="3"/>
      <c r="P4450" s="166"/>
      <c r="Q4450" s="166"/>
      <c r="R4450" s="173"/>
      <c r="S4450" s="167"/>
      <c r="T4450" s="167"/>
      <c r="U4450" s="167"/>
      <c r="V4450" s="173"/>
    </row>
    <row r="4451" spans="1:22" ht="33.75" customHeight="1">
      <c r="A4451" s="15"/>
      <c r="B4451" s="7"/>
      <c r="C4451" s="4"/>
      <c r="D4451" s="5"/>
      <c r="E4451" s="176" t="str">
        <f t="shared" si="159"/>
        <v/>
      </c>
      <c r="F4451" s="181"/>
      <c r="G4451" s="181"/>
      <c r="H4451" s="6"/>
      <c r="I4451" s="2"/>
      <c r="J4451" s="3"/>
      <c r="K4451" s="3"/>
      <c r="L4451" s="3"/>
      <c r="M4451" s="13"/>
      <c r="N4451" s="3"/>
      <c r="O4451" s="3"/>
      <c r="P4451" s="166"/>
      <c r="Q4451" s="166"/>
      <c r="R4451" s="173"/>
      <c r="S4451" s="167"/>
      <c r="T4451" s="167"/>
      <c r="U4451" s="167"/>
      <c r="V4451" s="173"/>
    </row>
    <row r="4452" spans="1:22" ht="33.75" customHeight="1">
      <c r="A4452" s="15"/>
      <c r="B4452" s="7"/>
      <c r="C4452" s="4"/>
      <c r="D4452" s="5"/>
      <c r="E4452" s="176" t="str">
        <f t="shared" si="159"/>
        <v/>
      </c>
      <c r="F4452" s="181"/>
      <c r="G4452" s="181"/>
      <c r="H4452" s="6"/>
      <c r="I4452" s="2"/>
      <c r="J4452" s="3"/>
      <c r="K4452" s="3"/>
      <c r="L4452" s="3"/>
      <c r="M4452" s="13"/>
      <c r="N4452" s="3"/>
      <c r="O4452" s="3"/>
      <c r="P4452" s="166"/>
      <c r="Q4452" s="166"/>
      <c r="R4452" s="173"/>
      <c r="S4452" s="167"/>
      <c r="T4452" s="167"/>
      <c r="U4452" s="167"/>
      <c r="V4452" s="173"/>
    </row>
    <row r="4453" spans="1:22" ht="33.75" customHeight="1">
      <c r="A4453" s="15"/>
      <c r="B4453" s="7"/>
      <c r="C4453" s="4"/>
      <c r="D4453" s="5"/>
      <c r="E4453" s="176" t="str">
        <f t="shared" si="159"/>
        <v/>
      </c>
      <c r="F4453" s="181"/>
      <c r="G4453" s="181"/>
      <c r="H4453" s="6"/>
      <c r="I4453" s="2"/>
      <c r="J4453" s="3"/>
      <c r="K4453" s="3"/>
      <c r="L4453" s="3"/>
      <c r="M4453" s="13"/>
      <c r="N4453" s="3"/>
      <c r="O4453" s="3"/>
      <c r="P4453" s="166"/>
      <c r="Q4453" s="166"/>
      <c r="R4453" s="173"/>
      <c r="S4453" s="167"/>
      <c r="T4453" s="167"/>
      <c r="U4453" s="167"/>
      <c r="V4453" s="173"/>
    </row>
    <row r="4454" spans="1:22" ht="33.75" customHeight="1">
      <c r="A4454" s="15"/>
      <c r="B4454" s="7"/>
      <c r="C4454" s="4"/>
      <c r="D4454" s="5"/>
      <c r="E4454" s="176" t="str">
        <f t="shared" si="159"/>
        <v/>
      </c>
      <c r="F4454" s="181"/>
      <c r="G4454" s="181"/>
      <c r="H4454" s="6"/>
      <c r="I4454" s="2"/>
      <c r="J4454" s="3"/>
      <c r="K4454" s="3"/>
      <c r="L4454" s="3"/>
      <c r="M4454" s="13"/>
      <c r="N4454" s="3"/>
      <c r="O4454" s="3"/>
      <c r="P4454" s="166"/>
      <c r="Q4454" s="166"/>
      <c r="R4454" s="173"/>
      <c r="S4454" s="167"/>
      <c r="T4454" s="167"/>
      <c r="U4454" s="167"/>
      <c r="V4454" s="173"/>
    </row>
    <row r="4455" spans="1:22" ht="33.75" customHeight="1">
      <c r="A4455" s="15"/>
      <c r="B4455" s="7"/>
      <c r="C4455" s="4"/>
      <c r="D4455" s="5"/>
      <c r="E4455" s="176" t="str">
        <f t="shared" si="159"/>
        <v/>
      </c>
      <c r="F4455" s="181"/>
      <c r="G4455" s="181"/>
      <c r="H4455" s="6"/>
      <c r="I4455" s="2"/>
      <c r="J4455" s="3"/>
      <c r="K4455" s="3"/>
      <c r="L4455" s="3"/>
      <c r="M4455" s="13"/>
      <c r="N4455" s="3"/>
      <c r="O4455" s="3"/>
      <c r="P4455" s="166"/>
      <c r="Q4455" s="166"/>
      <c r="R4455" s="173"/>
      <c r="S4455" s="167"/>
      <c r="T4455" s="167"/>
      <c r="U4455" s="167"/>
      <c r="V4455" s="173"/>
    </row>
    <row r="4456" spans="1:22" ht="33.75" customHeight="1">
      <c r="A4456" s="15"/>
      <c r="B4456" s="7"/>
      <c r="C4456" s="4"/>
      <c r="D4456" s="5"/>
      <c r="E4456" s="176" t="str">
        <f t="shared" si="159"/>
        <v/>
      </c>
      <c r="F4456" s="181"/>
      <c r="G4456" s="181"/>
      <c r="H4456" s="6"/>
      <c r="I4456" s="2"/>
      <c r="J4456" s="3"/>
      <c r="K4456" s="3"/>
      <c r="L4456" s="3"/>
      <c r="M4456" s="13"/>
      <c r="N4456" s="3"/>
      <c r="O4456" s="3"/>
      <c r="P4456" s="166"/>
      <c r="Q4456" s="166"/>
      <c r="R4456" s="173"/>
      <c r="S4456" s="167"/>
      <c r="T4456" s="167"/>
      <c r="U4456" s="167"/>
      <c r="V4456" s="173"/>
    </row>
    <row r="4457" spans="1:22" ht="33.75" customHeight="1">
      <c r="A4457" s="15"/>
      <c r="B4457" s="7"/>
      <c r="C4457" s="4"/>
      <c r="D4457" s="5"/>
      <c r="E4457" s="176" t="str">
        <f t="shared" si="159"/>
        <v/>
      </c>
      <c r="F4457" s="181"/>
      <c r="G4457" s="181"/>
      <c r="H4457" s="6"/>
      <c r="I4457" s="2"/>
      <c r="J4457" s="3"/>
      <c r="K4457" s="3"/>
      <c r="L4457" s="3"/>
      <c r="M4457" s="13"/>
      <c r="N4457" s="3"/>
      <c r="O4457" s="3"/>
      <c r="P4457" s="166"/>
      <c r="Q4457" s="166"/>
      <c r="R4457" s="173"/>
      <c r="S4457" s="167"/>
      <c r="T4457" s="167"/>
      <c r="U4457" s="167"/>
      <c r="V4457" s="173"/>
    </row>
    <row r="4458" spans="1:22" ht="33.75" customHeight="1">
      <c r="A4458" s="15"/>
      <c r="B4458" s="7"/>
      <c r="C4458" s="4"/>
      <c r="D4458" s="5"/>
      <c r="E4458" s="176" t="str">
        <f t="shared" si="159"/>
        <v/>
      </c>
      <c r="F4458" s="181"/>
      <c r="G4458" s="181"/>
      <c r="H4458" s="6"/>
      <c r="I4458" s="2"/>
      <c r="J4458" s="3"/>
      <c r="K4458" s="3"/>
      <c r="L4458" s="3"/>
      <c r="M4458" s="13"/>
      <c r="N4458" s="3"/>
      <c r="O4458" s="3"/>
      <c r="P4458" s="166"/>
      <c r="Q4458" s="166"/>
      <c r="R4458" s="173"/>
      <c r="S4458" s="167"/>
      <c r="T4458" s="167"/>
      <c r="U4458" s="167"/>
      <c r="V4458" s="173"/>
    </row>
    <row r="4459" spans="1:22" ht="33.75" customHeight="1">
      <c r="A4459" s="15"/>
      <c r="B4459" s="7"/>
      <c r="C4459" s="4"/>
      <c r="D4459" s="5"/>
      <c r="E4459" s="176" t="str">
        <f t="shared" si="159"/>
        <v/>
      </c>
      <c r="F4459" s="181"/>
      <c r="G4459" s="181"/>
      <c r="H4459" s="6"/>
      <c r="I4459" s="2"/>
      <c r="J4459" s="3"/>
      <c r="K4459" s="3"/>
      <c r="L4459" s="3"/>
      <c r="M4459" s="13"/>
      <c r="N4459" s="3"/>
      <c r="O4459" s="3"/>
      <c r="P4459" s="166"/>
      <c r="Q4459" s="166"/>
      <c r="R4459" s="173"/>
      <c r="S4459" s="167"/>
      <c r="T4459" s="167"/>
      <c r="U4459" s="167"/>
      <c r="V4459" s="173"/>
    </row>
    <row r="4460" spans="1:22" ht="33.75" customHeight="1">
      <c r="A4460" s="15"/>
      <c r="B4460" s="7"/>
      <c r="C4460" s="4"/>
      <c r="D4460" s="5"/>
      <c r="E4460" s="176" t="str">
        <f t="shared" si="159"/>
        <v/>
      </c>
      <c r="F4460" s="181"/>
      <c r="G4460" s="181"/>
      <c r="H4460" s="6"/>
      <c r="I4460" s="2"/>
      <c r="J4460" s="3"/>
      <c r="K4460" s="3"/>
      <c r="L4460" s="3"/>
      <c r="M4460" s="13"/>
      <c r="N4460" s="3"/>
      <c r="O4460" s="3"/>
      <c r="P4460" s="166"/>
      <c r="Q4460" s="166"/>
      <c r="R4460" s="173"/>
      <c r="S4460" s="167"/>
      <c r="T4460" s="167"/>
      <c r="U4460" s="167"/>
      <c r="V4460" s="173"/>
    </row>
    <row r="4461" spans="1:22" ht="33.75" customHeight="1">
      <c r="A4461" s="15"/>
      <c r="B4461" s="7"/>
      <c r="C4461" s="4"/>
      <c r="D4461" s="5"/>
      <c r="E4461" s="176" t="str">
        <f t="shared" si="159"/>
        <v/>
      </c>
      <c r="F4461" s="181"/>
      <c r="G4461" s="181"/>
      <c r="H4461" s="6"/>
      <c r="I4461" s="2"/>
      <c r="J4461" s="3"/>
      <c r="K4461" s="3"/>
      <c r="L4461" s="3"/>
      <c r="M4461" s="13"/>
      <c r="N4461" s="3"/>
      <c r="O4461" s="3"/>
      <c r="P4461" s="166"/>
      <c r="Q4461" s="166"/>
      <c r="R4461" s="173"/>
      <c r="S4461" s="167"/>
      <c r="T4461" s="167"/>
      <c r="U4461" s="167"/>
      <c r="V4461" s="173"/>
    </row>
    <row r="4462" spans="1:22" ht="33.75" customHeight="1">
      <c r="A4462" s="15"/>
      <c r="B4462" s="7"/>
      <c r="C4462" s="4"/>
      <c r="D4462" s="5"/>
      <c r="E4462" s="176" t="str">
        <f t="shared" si="159"/>
        <v/>
      </c>
      <c r="F4462" s="181"/>
      <c r="G4462" s="181"/>
      <c r="H4462" s="6"/>
      <c r="I4462" s="2"/>
      <c r="J4462" s="3"/>
      <c r="K4462" s="3"/>
      <c r="L4462" s="3"/>
      <c r="M4462" s="13"/>
      <c r="N4462" s="3"/>
      <c r="O4462" s="3"/>
      <c r="P4462" s="166"/>
      <c r="Q4462" s="166"/>
      <c r="R4462" s="173"/>
      <c r="S4462" s="167"/>
      <c r="T4462" s="167"/>
      <c r="U4462" s="167"/>
      <c r="V4462" s="173"/>
    </row>
    <row r="4463" spans="1:22" ht="33.75" customHeight="1">
      <c r="A4463" s="15"/>
      <c r="B4463" s="7"/>
      <c r="C4463" s="4"/>
      <c r="D4463" s="5"/>
      <c r="E4463" s="176" t="str">
        <f t="shared" si="159"/>
        <v/>
      </c>
      <c r="F4463" s="181"/>
      <c r="G4463" s="181"/>
      <c r="H4463" s="6"/>
      <c r="I4463" s="2"/>
      <c r="J4463" s="3"/>
      <c r="K4463" s="3"/>
      <c r="L4463" s="3"/>
      <c r="M4463" s="13"/>
      <c r="N4463" s="3"/>
      <c r="O4463" s="3"/>
      <c r="P4463" s="166"/>
      <c r="Q4463" s="166"/>
      <c r="R4463" s="173"/>
      <c r="S4463" s="167"/>
      <c r="T4463" s="167"/>
      <c r="U4463" s="167"/>
      <c r="V4463" s="173"/>
    </row>
    <row r="4464" spans="1:22" ht="33.75" customHeight="1">
      <c r="A4464" s="15"/>
      <c r="B4464" s="7"/>
      <c r="C4464" s="4"/>
      <c r="D4464" s="5"/>
      <c r="E4464" s="176" t="str">
        <f t="shared" si="159"/>
        <v/>
      </c>
      <c r="F4464" s="181"/>
      <c r="G4464" s="181"/>
      <c r="H4464" s="6"/>
      <c r="I4464" s="2"/>
      <c r="J4464" s="3"/>
      <c r="K4464" s="3"/>
      <c r="L4464" s="3"/>
      <c r="M4464" s="13"/>
      <c r="N4464" s="3"/>
      <c r="O4464" s="3"/>
      <c r="P4464" s="166"/>
      <c r="Q4464" s="166"/>
      <c r="R4464" s="173"/>
      <c r="S4464" s="167"/>
      <c r="T4464" s="167"/>
      <c r="U4464" s="167"/>
      <c r="V4464" s="173"/>
    </row>
    <row r="4465" spans="1:22" ht="33.75" customHeight="1">
      <c r="A4465" s="15"/>
      <c r="B4465" s="7"/>
      <c r="C4465" s="4"/>
      <c r="D4465" s="5"/>
      <c r="E4465" s="176" t="str">
        <f t="shared" si="159"/>
        <v/>
      </c>
      <c r="F4465" s="181"/>
      <c r="G4465" s="181"/>
      <c r="H4465" s="6"/>
      <c r="I4465" s="2"/>
      <c r="J4465" s="3"/>
      <c r="K4465" s="3"/>
      <c r="L4465" s="3"/>
      <c r="M4465" s="13"/>
      <c r="N4465" s="3"/>
      <c r="O4465" s="3"/>
      <c r="P4465" s="166"/>
      <c r="Q4465" s="166"/>
      <c r="R4465" s="173"/>
      <c r="S4465" s="167"/>
      <c r="T4465" s="167"/>
      <c r="U4465" s="167"/>
      <c r="V4465" s="173"/>
    </row>
    <row r="4466" spans="1:22" ht="33.75" customHeight="1">
      <c r="A4466" s="15"/>
      <c r="B4466" s="7"/>
      <c r="C4466" s="4"/>
      <c r="D4466" s="5"/>
      <c r="E4466" s="176" t="str">
        <f t="shared" si="159"/>
        <v/>
      </c>
      <c r="F4466" s="181"/>
      <c r="G4466" s="181"/>
      <c r="H4466" s="6"/>
      <c r="I4466" s="2"/>
      <c r="J4466" s="3"/>
      <c r="K4466" s="3"/>
      <c r="L4466" s="3"/>
      <c r="M4466" s="13"/>
      <c r="N4466" s="3"/>
      <c r="O4466" s="3"/>
      <c r="P4466" s="166"/>
      <c r="Q4466" s="166"/>
      <c r="R4466" s="173"/>
      <c r="S4466" s="167"/>
      <c r="T4466" s="167"/>
      <c r="U4466" s="167"/>
      <c r="V4466" s="173"/>
    </row>
    <row r="4467" spans="1:22" ht="33.75" customHeight="1">
      <c r="A4467" s="15"/>
      <c r="B4467" s="7"/>
      <c r="C4467" s="4"/>
      <c r="D4467" s="5"/>
      <c r="E4467" s="176" t="str">
        <f t="shared" si="159"/>
        <v/>
      </c>
      <c r="F4467" s="181"/>
      <c r="G4467" s="181"/>
      <c r="H4467" s="6"/>
      <c r="I4467" s="2"/>
      <c r="J4467" s="3"/>
      <c r="K4467" s="3"/>
      <c r="L4467" s="3"/>
      <c r="M4467" s="13"/>
      <c r="N4467" s="3"/>
      <c r="O4467" s="3"/>
      <c r="P4467" s="166"/>
      <c r="Q4467" s="166"/>
      <c r="R4467" s="173"/>
      <c r="S4467" s="167"/>
      <c r="T4467" s="167"/>
      <c r="U4467" s="167"/>
      <c r="V4467" s="173"/>
    </row>
    <row r="4468" spans="1:22" ht="33.75" customHeight="1">
      <c r="A4468" s="15"/>
      <c r="B4468" s="7"/>
      <c r="C4468" s="4"/>
      <c r="D4468" s="5"/>
      <c r="E4468" s="176" t="str">
        <f t="shared" si="159"/>
        <v/>
      </c>
      <c r="F4468" s="181"/>
      <c r="G4468" s="181"/>
      <c r="H4468" s="6"/>
      <c r="I4468" s="2"/>
      <c r="J4468" s="3"/>
      <c r="K4468" s="3"/>
      <c r="L4468" s="3"/>
      <c r="M4468" s="13"/>
      <c r="N4468" s="3"/>
      <c r="O4468" s="3"/>
      <c r="P4468" s="166"/>
      <c r="Q4468" s="166"/>
      <c r="R4468" s="173"/>
      <c r="S4468" s="167"/>
      <c r="T4468" s="167"/>
      <c r="U4468" s="167"/>
      <c r="V4468" s="173"/>
    </row>
    <row r="4469" spans="1:22" ht="33.75" customHeight="1">
      <c r="A4469" s="15"/>
      <c r="B4469" s="7"/>
      <c r="C4469" s="4"/>
      <c r="D4469" s="5"/>
      <c r="E4469" s="176" t="str">
        <f t="shared" si="159"/>
        <v/>
      </c>
      <c r="F4469" s="181"/>
      <c r="G4469" s="181"/>
      <c r="H4469" s="6"/>
      <c r="I4469" s="2"/>
      <c r="J4469" s="3"/>
      <c r="K4469" s="3"/>
      <c r="L4469" s="3"/>
      <c r="M4469" s="13"/>
      <c r="N4469" s="3"/>
      <c r="O4469" s="3"/>
      <c r="P4469" s="166"/>
      <c r="Q4469" s="166"/>
      <c r="R4469" s="173"/>
      <c r="S4469" s="167"/>
      <c r="T4469" s="167"/>
      <c r="U4469" s="167"/>
      <c r="V4469" s="173"/>
    </row>
    <row r="4470" spans="1:22" ht="33.75" customHeight="1">
      <c r="A4470" s="15"/>
      <c r="B4470" s="7"/>
      <c r="C4470" s="4"/>
      <c r="D4470" s="5"/>
      <c r="E4470" s="176" t="str">
        <f t="shared" si="159"/>
        <v/>
      </c>
      <c r="F4470" s="181"/>
      <c r="G4470" s="181"/>
      <c r="H4470" s="6"/>
      <c r="I4470" s="2"/>
      <c r="J4470" s="3"/>
      <c r="K4470" s="3"/>
      <c r="L4470" s="3"/>
      <c r="M4470" s="13"/>
      <c r="N4470" s="3"/>
      <c r="O4470" s="3"/>
      <c r="P4470" s="166"/>
      <c r="Q4470" s="166"/>
      <c r="R4470" s="173"/>
      <c r="S4470" s="167"/>
      <c r="T4470" s="167"/>
      <c r="U4470" s="167"/>
      <c r="V4470" s="173"/>
    </row>
    <row r="4471" spans="1:22" ht="33.75" customHeight="1">
      <c r="A4471" s="15"/>
      <c r="B4471" s="7"/>
      <c r="C4471" s="4"/>
      <c r="D4471" s="5"/>
      <c r="E4471" s="176" t="str">
        <f t="shared" si="159"/>
        <v/>
      </c>
      <c r="F4471" s="181"/>
      <c r="G4471" s="181"/>
      <c r="H4471" s="6"/>
      <c r="I4471" s="2"/>
      <c r="J4471" s="3"/>
      <c r="K4471" s="3"/>
      <c r="L4471" s="3"/>
      <c r="M4471" s="13"/>
      <c r="N4471" s="3"/>
      <c r="O4471" s="3"/>
      <c r="P4471" s="166"/>
      <c r="Q4471" s="166"/>
      <c r="R4471" s="173"/>
      <c r="S4471" s="167"/>
      <c r="T4471" s="167"/>
      <c r="U4471" s="167"/>
      <c r="V4471" s="173"/>
    </row>
    <row r="4472" spans="1:22" ht="33.75" customHeight="1">
      <c r="A4472" s="15"/>
      <c r="B4472" s="7"/>
      <c r="C4472" s="4"/>
      <c r="D4472" s="5"/>
      <c r="E4472" s="176" t="str">
        <f t="shared" si="159"/>
        <v/>
      </c>
      <c r="F4472" s="181"/>
      <c r="G4472" s="181"/>
      <c r="H4472" s="6"/>
      <c r="I4472" s="2"/>
      <c r="J4472" s="3"/>
      <c r="K4472" s="3"/>
      <c r="L4472" s="3"/>
      <c r="M4472" s="13"/>
      <c r="N4472" s="3"/>
      <c r="O4472" s="3"/>
      <c r="P4472" s="166"/>
      <c r="Q4472" s="166"/>
      <c r="R4472" s="173"/>
      <c r="S4472" s="167"/>
      <c r="T4472" s="167"/>
      <c r="U4472" s="167"/>
      <c r="V4472" s="173"/>
    </row>
    <row r="4473" spans="1:22" ht="33.75" customHeight="1">
      <c r="A4473" s="15"/>
      <c r="B4473" s="7"/>
      <c r="C4473" s="4"/>
      <c r="D4473" s="5"/>
      <c r="E4473" s="176" t="str">
        <f t="shared" si="159"/>
        <v/>
      </c>
      <c r="F4473" s="181"/>
      <c r="G4473" s="181"/>
      <c r="H4473" s="6"/>
      <c r="I4473" s="2"/>
      <c r="J4473" s="3"/>
      <c r="K4473" s="3"/>
      <c r="L4473" s="3"/>
      <c r="M4473" s="13"/>
      <c r="N4473" s="3"/>
      <c r="O4473" s="3"/>
      <c r="P4473" s="166"/>
      <c r="Q4473" s="166"/>
      <c r="R4473" s="173"/>
      <c r="S4473" s="167"/>
      <c r="T4473" s="167"/>
      <c r="U4473" s="167"/>
      <c r="V4473" s="173"/>
    </row>
    <row r="4474" spans="1:22" ht="33.75" customHeight="1">
      <c r="A4474" s="15"/>
      <c r="B4474" s="7"/>
      <c r="C4474" s="4"/>
      <c r="D4474" s="5"/>
      <c r="E4474" s="176" t="str">
        <f t="shared" ref="E4474:E4537" si="160">TRIM(B4474)</f>
        <v/>
      </c>
      <c r="F4474" s="181"/>
      <c r="G4474" s="181"/>
      <c r="H4474" s="6"/>
      <c r="I4474" s="2"/>
      <c r="J4474" s="3"/>
      <c r="K4474" s="3"/>
      <c r="L4474" s="3"/>
      <c r="M4474" s="13"/>
      <c r="N4474" s="3"/>
      <c r="O4474" s="3"/>
      <c r="P4474" s="166"/>
      <c r="Q4474" s="166"/>
      <c r="R4474" s="173"/>
      <c r="S4474" s="167"/>
      <c r="T4474" s="167"/>
      <c r="U4474" s="167"/>
      <c r="V4474" s="173"/>
    </row>
    <row r="4475" spans="1:22" ht="33.75" customHeight="1">
      <c r="A4475" s="15"/>
      <c r="B4475" s="7"/>
      <c r="C4475" s="4"/>
      <c r="D4475" s="5"/>
      <c r="E4475" s="176" t="str">
        <f t="shared" si="160"/>
        <v/>
      </c>
      <c r="F4475" s="181"/>
      <c r="G4475" s="181"/>
      <c r="H4475" s="6"/>
      <c r="I4475" s="2"/>
      <c r="J4475" s="3"/>
      <c r="K4475" s="3"/>
      <c r="L4475" s="3"/>
      <c r="M4475" s="13"/>
      <c r="N4475" s="3"/>
      <c r="O4475" s="3"/>
      <c r="P4475" s="166"/>
      <c r="Q4475" s="166"/>
      <c r="R4475" s="173"/>
      <c r="S4475" s="167"/>
      <c r="T4475" s="167"/>
      <c r="U4475" s="167"/>
      <c r="V4475" s="173"/>
    </row>
    <row r="4476" spans="1:22" ht="33.75" customHeight="1">
      <c r="A4476" s="15"/>
      <c r="B4476" s="7"/>
      <c r="C4476" s="4"/>
      <c r="D4476" s="5"/>
      <c r="E4476" s="176" t="str">
        <f t="shared" si="160"/>
        <v/>
      </c>
      <c r="F4476" s="181"/>
      <c r="G4476" s="181"/>
      <c r="H4476" s="6"/>
      <c r="I4476" s="2"/>
      <c r="J4476" s="3"/>
      <c r="K4476" s="3"/>
      <c r="L4476" s="3"/>
      <c r="M4476" s="13"/>
      <c r="N4476" s="3"/>
      <c r="O4476" s="3"/>
      <c r="P4476" s="166"/>
      <c r="Q4476" s="166"/>
      <c r="R4476" s="173"/>
      <c r="S4476" s="167"/>
      <c r="T4476" s="167"/>
      <c r="U4476" s="167"/>
      <c r="V4476" s="173"/>
    </row>
    <row r="4477" spans="1:22" ht="33.75" customHeight="1">
      <c r="A4477" s="15"/>
      <c r="B4477" s="7"/>
      <c r="C4477" s="4"/>
      <c r="D4477" s="5"/>
      <c r="E4477" s="176" t="str">
        <f t="shared" si="160"/>
        <v/>
      </c>
      <c r="F4477" s="181"/>
      <c r="G4477" s="181"/>
      <c r="H4477" s="6"/>
      <c r="I4477" s="2"/>
      <c r="J4477" s="3"/>
      <c r="K4477" s="3"/>
      <c r="L4477" s="3"/>
      <c r="M4477" s="13"/>
      <c r="N4477" s="3"/>
      <c r="O4477" s="3"/>
      <c r="P4477" s="166"/>
      <c r="Q4477" s="166"/>
      <c r="R4477" s="173"/>
      <c r="S4477" s="167"/>
      <c r="T4477" s="167"/>
      <c r="U4477" s="167"/>
      <c r="V4477" s="173"/>
    </row>
    <row r="4478" spans="1:22" ht="33.75" customHeight="1">
      <c r="A4478" s="15"/>
      <c r="B4478" s="7"/>
      <c r="C4478" s="4"/>
      <c r="D4478" s="5"/>
      <c r="E4478" s="176" t="str">
        <f t="shared" si="160"/>
        <v/>
      </c>
      <c r="F4478" s="181"/>
      <c r="G4478" s="181"/>
      <c r="H4478" s="6"/>
      <c r="I4478" s="2"/>
      <c r="J4478" s="3"/>
      <c r="K4478" s="3"/>
      <c r="L4478" s="3"/>
      <c r="M4478" s="13"/>
      <c r="N4478" s="3"/>
      <c r="O4478" s="3"/>
      <c r="P4478" s="166"/>
      <c r="Q4478" s="166"/>
      <c r="R4478" s="173"/>
      <c r="S4478" s="167"/>
      <c r="T4478" s="167"/>
      <c r="U4478" s="167"/>
      <c r="V4478" s="173"/>
    </row>
    <row r="4479" spans="1:22" ht="33.75" customHeight="1">
      <c r="A4479" s="15"/>
      <c r="B4479" s="7"/>
      <c r="C4479" s="4"/>
      <c r="D4479" s="5"/>
      <c r="E4479" s="176" t="str">
        <f t="shared" si="160"/>
        <v/>
      </c>
      <c r="F4479" s="181"/>
      <c r="G4479" s="181"/>
      <c r="H4479" s="6"/>
      <c r="I4479" s="2"/>
      <c r="J4479" s="3"/>
      <c r="K4479" s="3"/>
      <c r="L4479" s="3"/>
      <c r="M4479" s="13"/>
      <c r="N4479" s="3"/>
      <c r="O4479" s="3"/>
      <c r="P4479" s="166"/>
      <c r="Q4479" s="166"/>
      <c r="R4479" s="173"/>
      <c r="S4479" s="167"/>
      <c r="T4479" s="167"/>
      <c r="U4479" s="167"/>
      <c r="V4479" s="173"/>
    </row>
    <row r="4480" spans="1:22" ht="33.75" customHeight="1">
      <c r="A4480" s="15"/>
      <c r="B4480" s="7"/>
      <c r="C4480" s="4"/>
      <c r="D4480" s="5"/>
      <c r="E4480" s="176" t="str">
        <f t="shared" si="160"/>
        <v/>
      </c>
      <c r="F4480" s="181"/>
      <c r="G4480" s="181"/>
      <c r="H4480" s="6"/>
      <c r="I4480" s="2"/>
      <c r="J4480" s="3"/>
      <c r="K4480" s="3"/>
      <c r="L4480" s="3"/>
      <c r="M4480" s="13"/>
      <c r="N4480" s="3"/>
      <c r="O4480" s="3"/>
      <c r="P4480" s="166"/>
      <c r="Q4480" s="166"/>
      <c r="R4480" s="173"/>
      <c r="S4480" s="167"/>
      <c r="T4480" s="167"/>
      <c r="U4480" s="167"/>
      <c r="V4480" s="173"/>
    </row>
    <row r="4481" spans="1:22" ht="33.75" customHeight="1">
      <c r="A4481" s="15"/>
      <c r="B4481" s="7"/>
      <c r="C4481" s="4"/>
      <c r="D4481" s="5"/>
      <c r="E4481" s="176" t="str">
        <f t="shared" si="160"/>
        <v/>
      </c>
      <c r="F4481" s="181"/>
      <c r="G4481" s="181"/>
      <c r="H4481" s="6"/>
      <c r="I4481" s="2"/>
      <c r="J4481" s="3"/>
      <c r="K4481" s="3"/>
      <c r="L4481" s="3"/>
      <c r="M4481" s="13"/>
      <c r="N4481" s="3"/>
      <c r="O4481" s="3"/>
      <c r="P4481" s="166"/>
      <c r="Q4481" s="166"/>
      <c r="R4481" s="173"/>
      <c r="S4481" s="167"/>
      <c r="T4481" s="167"/>
      <c r="U4481" s="167"/>
      <c r="V4481" s="173"/>
    </row>
    <row r="4482" spans="1:22" ht="33.75" customHeight="1">
      <c r="A4482" s="15"/>
      <c r="B4482" s="7"/>
      <c r="C4482" s="4"/>
      <c r="D4482" s="5"/>
      <c r="E4482" s="176" t="str">
        <f t="shared" si="160"/>
        <v/>
      </c>
      <c r="F4482" s="181"/>
      <c r="G4482" s="181"/>
      <c r="H4482" s="6"/>
      <c r="I4482" s="2"/>
      <c r="J4482" s="3"/>
      <c r="K4482" s="3"/>
      <c r="L4482" s="3"/>
      <c r="M4482" s="13"/>
      <c r="N4482" s="3"/>
      <c r="O4482" s="3"/>
      <c r="P4482" s="166"/>
      <c r="Q4482" s="166"/>
      <c r="R4482" s="173"/>
      <c r="S4482" s="167"/>
      <c r="T4482" s="167"/>
      <c r="U4482" s="167"/>
      <c r="V4482" s="173"/>
    </row>
    <row r="4483" spans="1:22" ht="33.75" customHeight="1">
      <c r="A4483" s="15"/>
      <c r="B4483" s="7"/>
      <c r="C4483" s="4"/>
      <c r="D4483" s="5"/>
      <c r="E4483" s="176" t="str">
        <f t="shared" si="160"/>
        <v/>
      </c>
      <c r="F4483" s="181"/>
      <c r="G4483" s="181"/>
      <c r="H4483" s="6"/>
      <c r="I4483" s="2"/>
      <c r="J4483" s="3"/>
      <c r="K4483" s="3"/>
      <c r="L4483" s="3"/>
      <c r="M4483" s="13"/>
      <c r="N4483" s="3"/>
      <c r="O4483" s="3"/>
      <c r="P4483" s="166"/>
      <c r="Q4483" s="166"/>
      <c r="R4483" s="173"/>
      <c r="S4483" s="167"/>
      <c r="T4483" s="167"/>
      <c r="U4483" s="167"/>
      <c r="V4483" s="173"/>
    </row>
    <row r="4484" spans="1:22" ht="33.75" customHeight="1">
      <c r="A4484" s="15"/>
      <c r="B4484" s="7"/>
      <c r="C4484" s="4"/>
      <c r="D4484" s="5"/>
      <c r="E4484" s="176" t="str">
        <f t="shared" si="160"/>
        <v/>
      </c>
      <c r="F4484" s="181"/>
      <c r="G4484" s="181"/>
      <c r="H4484" s="6"/>
      <c r="I4484" s="2"/>
      <c r="J4484" s="3"/>
      <c r="K4484" s="3"/>
      <c r="L4484" s="3"/>
      <c r="M4484" s="13"/>
      <c r="N4484" s="3"/>
      <c r="O4484" s="3"/>
      <c r="P4484" s="166"/>
      <c r="Q4484" s="166"/>
      <c r="R4484" s="173"/>
      <c r="S4484" s="167"/>
      <c r="T4484" s="167"/>
      <c r="U4484" s="167"/>
      <c r="V4484" s="173"/>
    </row>
    <row r="4485" spans="1:22" ht="33.75" customHeight="1">
      <c r="A4485" s="15"/>
      <c r="B4485" s="7"/>
      <c r="C4485" s="4"/>
      <c r="D4485" s="5"/>
      <c r="E4485" s="176" t="str">
        <f t="shared" si="160"/>
        <v/>
      </c>
      <c r="F4485" s="181"/>
      <c r="G4485" s="181"/>
      <c r="H4485" s="6"/>
      <c r="I4485" s="2"/>
      <c r="J4485" s="3"/>
      <c r="K4485" s="3"/>
      <c r="L4485" s="3"/>
      <c r="M4485" s="13"/>
      <c r="N4485" s="3"/>
      <c r="O4485" s="3"/>
      <c r="P4485" s="166"/>
      <c r="Q4485" s="166"/>
      <c r="R4485" s="173"/>
      <c r="S4485" s="167"/>
      <c r="T4485" s="167"/>
      <c r="U4485" s="167"/>
      <c r="V4485" s="173"/>
    </row>
    <row r="4486" spans="1:22" ht="33.75" customHeight="1">
      <c r="A4486" s="15"/>
      <c r="B4486" s="7"/>
      <c r="C4486" s="4"/>
      <c r="D4486" s="5"/>
      <c r="E4486" s="176" t="str">
        <f t="shared" si="160"/>
        <v/>
      </c>
      <c r="F4486" s="181"/>
      <c r="G4486" s="181"/>
      <c r="H4486" s="6"/>
      <c r="I4486" s="2"/>
      <c r="J4486" s="3"/>
      <c r="K4486" s="3"/>
      <c r="L4486" s="3"/>
      <c r="M4486" s="13"/>
      <c r="N4486" s="3"/>
      <c r="O4486" s="3"/>
      <c r="P4486" s="166"/>
      <c r="Q4486" s="166"/>
      <c r="R4486" s="173"/>
      <c r="S4486" s="167"/>
      <c r="T4486" s="167"/>
      <c r="U4486" s="167"/>
      <c r="V4486" s="173"/>
    </row>
    <row r="4487" spans="1:22" ht="33.75" customHeight="1">
      <c r="A4487" s="15"/>
      <c r="B4487" s="7"/>
      <c r="C4487" s="4"/>
      <c r="D4487" s="5"/>
      <c r="E4487" s="176" t="str">
        <f t="shared" si="160"/>
        <v/>
      </c>
      <c r="F4487" s="181"/>
      <c r="G4487" s="181"/>
      <c r="H4487" s="6"/>
      <c r="I4487" s="2"/>
      <c r="J4487" s="3"/>
      <c r="K4487" s="3"/>
      <c r="L4487" s="3"/>
      <c r="M4487" s="13"/>
      <c r="N4487" s="3"/>
      <c r="O4487" s="3"/>
      <c r="P4487" s="166"/>
      <c r="Q4487" s="166"/>
      <c r="R4487" s="173"/>
      <c r="S4487" s="167"/>
      <c r="T4487" s="167"/>
      <c r="U4487" s="167"/>
      <c r="V4487" s="173"/>
    </row>
    <row r="4488" spans="1:22" ht="33.75" customHeight="1">
      <c r="A4488" s="15"/>
      <c r="B4488" s="7"/>
      <c r="C4488" s="4"/>
      <c r="D4488" s="5"/>
      <c r="E4488" s="176" t="str">
        <f t="shared" si="160"/>
        <v/>
      </c>
      <c r="F4488" s="181"/>
      <c r="G4488" s="181"/>
      <c r="H4488" s="6"/>
      <c r="I4488" s="2"/>
      <c r="J4488" s="3"/>
      <c r="K4488" s="3"/>
      <c r="L4488" s="3"/>
      <c r="M4488" s="13"/>
      <c r="N4488" s="3"/>
      <c r="O4488" s="3"/>
      <c r="P4488" s="166"/>
      <c r="Q4488" s="166"/>
      <c r="R4488" s="173"/>
      <c r="S4488" s="167"/>
      <c r="T4488" s="167"/>
      <c r="U4488" s="167"/>
      <c r="V4488" s="173"/>
    </row>
    <row r="4489" spans="1:22" ht="33.75" customHeight="1">
      <c r="A4489" s="15"/>
      <c r="B4489" s="7"/>
      <c r="C4489" s="4"/>
      <c r="D4489" s="5"/>
      <c r="E4489" s="176" t="str">
        <f t="shared" si="160"/>
        <v/>
      </c>
      <c r="F4489" s="181"/>
      <c r="G4489" s="181"/>
      <c r="H4489" s="6"/>
      <c r="I4489" s="2"/>
      <c r="J4489" s="3"/>
      <c r="K4489" s="3"/>
      <c r="L4489" s="3"/>
      <c r="M4489" s="13"/>
      <c r="N4489" s="3"/>
      <c r="O4489" s="3"/>
      <c r="P4489" s="166"/>
      <c r="Q4489" s="166"/>
      <c r="R4489" s="173"/>
      <c r="S4489" s="167"/>
      <c r="T4489" s="167"/>
      <c r="U4489" s="167"/>
      <c r="V4489" s="173"/>
    </row>
    <row r="4490" spans="1:22" ht="33.75" customHeight="1">
      <c r="A4490" s="15"/>
      <c r="B4490" s="7"/>
      <c r="C4490" s="4"/>
      <c r="D4490" s="5"/>
      <c r="E4490" s="176" t="str">
        <f t="shared" si="160"/>
        <v/>
      </c>
      <c r="F4490" s="181"/>
      <c r="G4490" s="181"/>
      <c r="H4490" s="6"/>
      <c r="I4490" s="2"/>
      <c r="J4490" s="3"/>
      <c r="K4490" s="3"/>
      <c r="L4490" s="3"/>
      <c r="M4490" s="13"/>
      <c r="N4490" s="3"/>
      <c r="O4490" s="3"/>
      <c r="P4490" s="166"/>
      <c r="Q4490" s="166"/>
      <c r="R4490" s="173"/>
      <c r="S4490" s="167"/>
      <c r="T4490" s="167"/>
      <c r="U4490" s="167"/>
      <c r="V4490" s="173"/>
    </row>
    <row r="4491" spans="1:22" ht="33.75" customHeight="1">
      <c r="A4491" s="15"/>
      <c r="B4491" s="7"/>
      <c r="C4491" s="4"/>
      <c r="D4491" s="5"/>
      <c r="E4491" s="176" t="str">
        <f t="shared" si="160"/>
        <v/>
      </c>
      <c r="F4491" s="181"/>
      <c r="G4491" s="181"/>
      <c r="H4491" s="6"/>
      <c r="I4491" s="2"/>
      <c r="J4491" s="3"/>
      <c r="K4491" s="3"/>
      <c r="L4491" s="3"/>
      <c r="M4491" s="13"/>
      <c r="N4491" s="3"/>
      <c r="O4491" s="3"/>
      <c r="P4491" s="166"/>
      <c r="Q4491" s="166"/>
      <c r="R4491" s="173"/>
      <c r="S4491" s="167"/>
      <c r="T4491" s="167"/>
      <c r="U4491" s="167"/>
      <c r="V4491" s="173"/>
    </row>
    <row r="4492" spans="1:22" ht="33.75" customHeight="1">
      <c r="A4492" s="15"/>
      <c r="B4492" s="7"/>
      <c r="C4492" s="4"/>
      <c r="D4492" s="5"/>
      <c r="E4492" s="176" t="str">
        <f t="shared" si="160"/>
        <v/>
      </c>
      <c r="F4492" s="181"/>
      <c r="G4492" s="181"/>
      <c r="H4492" s="6"/>
      <c r="I4492" s="2"/>
      <c r="J4492" s="3"/>
      <c r="K4492" s="3"/>
      <c r="L4492" s="3"/>
      <c r="M4492" s="13"/>
      <c r="N4492" s="3"/>
      <c r="O4492" s="3"/>
      <c r="P4492" s="166"/>
      <c r="Q4492" s="166"/>
      <c r="R4492" s="173"/>
      <c r="S4492" s="167"/>
      <c r="T4492" s="167"/>
      <c r="U4492" s="167"/>
      <c r="V4492" s="173"/>
    </row>
    <row r="4493" spans="1:22" ht="33.75" customHeight="1">
      <c r="A4493" s="15"/>
      <c r="B4493" s="7"/>
      <c r="C4493" s="4"/>
      <c r="D4493" s="5"/>
      <c r="E4493" s="176" t="str">
        <f t="shared" si="160"/>
        <v/>
      </c>
      <c r="F4493" s="181"/>
      <c r="G4493" s="181"/>
      <c r="H4493" s="6"/>
      <c r="I4493" s="2"/>
      <c r="J4493" s="3"/>
      <c r="K4493" s="3"/>
      <c r="L4493" s="3"/>
      <c r="M4493" s="13"/>
      <c r="N4493" s="3"/>
      <c r="O4493" s="3"/>
      <c r="P4493" s="166"/>
      <c r="Q4493" s="166"/>
      <c r="R4493" s="173"/>
      <c r="S4493" s="167"/>
      <c r="T4493" s="167"/>
      <c r="U4493" s="167"/>
      <c r="V4493" s="173"/>
    </row>
    <row r="4494" spans="1:22" ht="33.75" customHeight="1">
      <c r="A4494" s="15"/>
      <c r="B4494" s="7"/>
      <c r="C4494" s="4"/>
      <c r="D4494" s="5"/>
      <c r="E4494" s="176" t="str">
        <f t="shared" si="160"/>
        <v/>
      </c>
      <c r="F4494" s="181"/>
      <c r="G4494" s="181"/>
      <c r="H4494" s="6"/>
      <c r="I4494" s="2"/>
      <c r="J4494" s="3"/>
      <c r="K4494" s="3"/>
      <c r="L4494" s="3"/>
      <c r="M4494" s="13"/>
      <c r="N4494" s="3"/>
      <c r="O4494" s="3"/>
      <c r="P4494" s="166"/>
      <c r="Q4494" s="166"/>
      <c r="R4494" s="173"/>
      <c r="S4494" s="167"/>
      <c r="T4494" s="167"/>
      <c r="U4494" s="167"/>
      <c r="V4494" s="173"/>
    </row>
    <row r="4495" spans="1:22" ht="33.75" customHeight="1">
      <c r="A4495" s="15"/>
      <c r="B4495" s="7"/>
      <c r="C4495" s="4"/>
      <c r="D4495" s="5"/>
      <c r="E4495" s="176" t="str">
        <f t="shared" si="160"/>
        <v/>
      </c>
      <c r="F4495" s="181"/>
      <c r="G4495" s="181"/>
      <c r="H4495" s="6"/>
      <c r="I4495" s="2"/>
      <c r="J4495" s="3"/>
      <c r="K4495" s="3"/>
      <c r="L4495" s="3"/>
      <c r="M4495" s="13"/>
      <c r="N4495" s="3"/>
      <c r="O4495" s="3"/>
      <c r="P4495" s="166"/>
      <c r="Q4495" s="166"/>
      <c r="R4495" s="173"/>
      <c r="S4495" s="167"/>
      <c r="T4495" s="167"/>
      <c r="U4495" s="167"/>
      <c r="V4495" s="173"/>
    </row>
    <row r="4496" spans="1:22" ht="33.75" customHeight="1">
      <c r="A4496" s="15"/>
      <c r="B4496" s="7"/>
      <c r="C4496" s="4"/>
      <c r="D4496" s="5"/>
      <c r="E4496" s="176" t="str">
        <f t="shared" si="160"/>
        <v/>
      </c>
      <c r="F4496" s="181"/>
      <c r="G4496" s="181"/>
      <c r="H4496" s="6"/>
      <c r="I4496" s="2"/>
      <c r="J4496" s="3"/>
      <c r="K4496" s="3"/>
      <c r="L4496" s="3"/>
      <c r="M4496" s="13"/>
      <c r="N4496" s="3"/>
      <c r="O4496" s="3"/>
      <c r="P4496" s="166"/>
      <c r="Q4496" s="166"/>
      <c r="R4496" s="173"/>
      <c r="S4496" s="167"/>
      <c r="T4496" s="167"/>
      <c r="U4496" s="167"/>
      <c r="V4496" s="173"/>
    </row>
    <row r="4497" spans="1:22" ht="33.75" customHeight="1">
      <c r="A4497" s="15"/>
      <c r="B4497" s="7"/>
      <c r="C4497" s="4"/>
      <c r="D4497" s="5"/>
      <c r="E4497" s="176" t="str">
        <f t="shared" si="160"/>
        <v/>
      </c>
      <c r="F4497" s="181"/>
      <c r="G4497" s="181"/>
      <c r="H4497" s="6"/>
      <c r="I4497" s="2"/>
      <c r="J4497" s="3"/>
      <c r="K4497" s="3"/>
      <c r="L4497" s="3"/>
      <c r="M4497" s="13"/>
      <c r="N4497" s="3"/>
      <c r="O4497" s="3"/>
      <c r="P4497" s="166"/>
      <c r="Q4497" s="166"/>
      <c r="R4497" s="173"/>
      <c r="S4497" s="167"/>
      <c r="T4497" s="167"/>
      <c r="U4497" s="167"/>
      <c r="V4497" s="173"/>
    </row>
    <row r="4498" spans="1:22" ht="33.75" customHeight="1">
      <c r="A4498" s="15"/>
      <c r="B4498" s="7"/>
      <c r="C4498" s="4"/>
      <c r="D4498" s="5"/>
      <c r="E4498" s="176" t="str">
        <f t="shared" si="160"/>
        <v/>
      </c>
      <c r="F4498" s="181"/>
      <c r="G4498" s="181"/>
      <c r="H4498" s="6"/>
      <c r="I4498" s="2"/>
      <c r="J4498" s="3"/>
      <c r="K4498" s="3"/>
      <c r="L4498" s="3"/>
      <c r="M4498" s="13"/>
      <c r="N4498" s="3"/>
      <c r="O4498" s="3"/>
      <c r="P4498" s="166"/>
      <c r="Q4498" s="166"/>
      <c r="R4498" s="173"/>
      <c r="S4498" s="167"/>
      <c r="T4498" s="167"/>
      <c r="U4498" s="167"/>
      <c r="V4498" s="173"/>
    </row>
    <row r="4499" spans="1:22" ht="33.75" customHeight="1">
      <c r="A4499" s="15"/>
      <c r="B4499" s="7"/>
      <c r="C4499" s="4"/>
      <c r="D4499" s="5"/>
      <c r="E4499" s="176" t="str">
        <f t="shared" si="160"/>
        <v/>
      </c>
      <c r="F4499" s="181"/>
      <c r="G4499" s="181"/>
      <c r="H4499" s="6"/>
      <c r="I4499" s="2"/>
      <c r="J4499" s="3"/>
      <c r="K4499" s="3"/>
      <c r="L4499" s="3"/>
      <c r="M4499" s="13"/>
      <c r="N4499" s="3"/>
      <c r="O4499" s="3"/>
      <c r="P4499" s="166"/>
      <c r="Q4499" s="166"/>
      <c r="R4499" s="173"/>
      <c r="S4499" s="167"/>
      <c r="T4499" s="167"/>
      <c r="U4499" s="167"/>
      <c r="V4499" s="173"/>
    </row>
    <row r="4500" spans="1:22" ht="33.75" customHeight="1">
      <c r="A4500" s="15"/>
      <c r="B4500" s="7"/>
      <c r="C4500" s="4"/>
      <c r="D4500" s="5"/>
      <c r="E4500" s="176" t="str">
        <f t="shared" si="160"/>
        <v/>
      </c>
      <c r="F4500" s="181"/>
      <c r="G4500" s="181"/>
      <c r="H4500" s="6"/>
      <c r="I4500" s="2"/>
      <c r="J4500" s="3"/>
      <c r="K4500" s="3"/>
      <c r="L4500" s="3"/>
      <c r="M4500" s="13"/>
      <c r="N4500" s="3"/>
      <c r="O4500" s="3"/>
      <c r="P4500" s="166"/>
      <c r="Q4500" s="166"/>
      <c r="R4500" s="173"/>
      <c r="S4500" s="167"/>
      <c r="T4500" s="167"/>
      <c r="U4500" s="167"/>
      <c r="V4500" s="173"/>
    </row>
    <row r="4501" spans="1:22" ht="33.75" customHeight="1">
      <c r="A4501" s="15"/>
      <c r="B4501" s="7"/>
      <c r="C4501" s="4"/>
      <c r="D4501" s="5"/>
      <c r="E4501" s="176" t="str">
        <f t="shared" si="160"/>
        <v/>
      </c>
      <c r="F4501" s="181"/>
      <c r="G4501" s="181"/>
      <c r="H4501" s="6"/>
      <c r="I4501" s="2"/>
      <c r="J4501" s="3"/>
      <c r="K4501" s="3"/>
      <c r="L4501" s="3"/>
      <c r="M4501" s="13"/>
      <c r="N4501" s="3"/>
      <c r="O4501" s="3"/>
      <c r="P4501" s="166"/>
      <c r="Q4501" s="166"/>
      <c r="R4501" s="173"/>
      <c r="S4501" s="167"/>
      <c r="T4501" s="167"/>
      <c r="U4501" s="167"/>
      <c r="V4501" s="173"/>
    </row>
    <row r="4502" spans="1:22" ht="33.75" customHeight="1">
      <c r="A4502" s="15"/>
      <c r="B4502" s="7"/>
      <c r="C4502" s="4"/>
      <c r="D4502" s="5"/>
      <c r="E4502" s="176" t="str">
        <f t="shared" si="160"/>
        <v/>
      </c>
      <c r="F4502" s="181"/>
      <c r="G4502" s="181"/>
      <c r="H4502" s="6"/>
      <c r="I4502" s="2"/>
      <c r="J4502" s="3"/>
      <c r="K4502" s="3"/>
      <c r="L4502" s="3"/>
      <c r="M4502" s="13"/>
      <c r="N4502" s="3"/>
      <c r="O4502" s="3"/>
      <c r="P4502" s="166"/>
      <c r="Q4502" s="166"/>
      <c r="R4502" s="173"/>
      <c r="S4502" s="167"/>
      <c r="T4502" s="167"/>
      <c r="U4502" s="167"/>
      <c r="V4502" s="173"/>
    </row>
    <row r="4503" spans="1:22" ht="33.75" customHeight="1">
      <c r="A4503" s="15"/>
      <c r="B4503" s="7"/>
      <c r="C4503" s="4"/>
      <c r="D4503" s="5"/>
      <c r="E4503" s="176" t="str">
        <f t="shared" si="160"/>
        <v/>
      </c>
      <c r="F4503" s="181"/>
      <c r="G4503" s="181"/>
      <c r="H4503" s="6"/>
      <c r="I4503" s="2"/>
      <c r="J4503" s="3"/>
      <c r="K4503" s="3"/>
      <c r="L4503" s="3"/>
      <c r="M4503" s="13"/>
      <c r="N4503" s="3"/>
      <c r="O4503" s="3"/>
      <c r="P4503" s="166"/>
      <c r="Q4503" s="166"/>
      <c r="R4503" s="173"/>
      <c r="S4503" s="167"/>
      <c r="T4503" s="167"/>
      <c r="U4503" s="167"/>
      <c r="V4503" s="173"/>
    </row>
    <row r="4504" spans="1:22" ht="33.75" customHeight="1">
      <c r="A4504" s="15"/>
      <c r="B4504" s="7"/>
      <c r="C4504" s="4"/>
      <c r="D4504" s="5"/>
      <c r="E4504" s="176" t="str">
        <f t="shared" si="160"/>
        <v/>
      </c>
      <c r="F4504" s="181"/>
      <c r="G4504" s="181"/>
      <c r="H4504" s="6"/>
      <c r="I4504" s="2"/>
      <c r="J4504" s="3"/>
      <c r="K4504" s="3"/>
      <c r="L4504" s="3"/>
      <c r="M4504" s="13"/>
      <c r="N4504" s="3"/>
      <c r="O4504" s="3"/>
      <c r="P4504" s="166"/>
      <c r="Q4504" s="166"/>
      <c r="R4504" s="173"/>
      <c r="S4504" s="167"/>
      <c r="T4504" s="167"/>
      <c r="U4504" s="167"/>
      <c r="V4504" s="173"/>
    </row>
    <row r="4505" spans="1:22" ht="33.75" customHeight="1">
      <c r="A4505" s="15"/>
      <c r="B4505" s="7"/>
      <c r="C4505" s="4"/>
      <c r="D4505" s="5"/>
      <c r="E4505" s="176" t="str">
        <f t="shared" si="160"/>
        <v/>
      </c>
      <c r="F4505" s="181"/>
      <c r="G4505" s="181"/>
      <c r="H4505" s="6"/>
      <c r="I4505" s="2"/>
      <c r="J4505" s="3"/>
      <c r="K4505" s="3"/>
      <c r="L4505" s="3"/>
      <c r="M4505" s="13"/>
      <c r="N4505" s="3"/>
      <c r="O4505" s="3"/>
      <c r="P4505" s="166"/>
      <c r="Q4505" s="166"/>
      <c r="R4505" s="173"/>
      <c r="S4505" s="167"/>
      <c r="T4505" s="167"/>
      <c r="U4505" s="167"/>
      <c r="V4505" s="173"/>
    </row>
    <row r="4506" spans="1:22" ht="33.75" customHeight="1">
      <c r="A4506" s="15"/>
      <c r="B4506" s="7"/>
      <c r="C4506" s="4"/>
      <c r="D4506" s="5"/>
      <c r="E4506" s="176" t="str">
        <f t="shared" si="160"/>
        <v/>
      </c>
      <c r="F4506" s="181"/>
      <c r="G4506" s="181"/>
      <c r="H4506" s="6"/>
      <c r="I4506" s="2"/>
      <c r="J4506" s="3"/>
      <c r="K4506" s="3"/>
      <c r="L4506" s="3"/>
      <c r="M4506" s="13"/>
      <c r="N4506" s="3"/>
      <c r="O4506" s="3"/>
      <c r="P4506" s="166"/>
      <c r="Q4506" s="166"/>
      <c r="R4506" s="173"/>
      <c r="S4506" s="167"/>
      <c r="T4506" s="167"/>
      <c r="U4506" s="167"/>
      <c r="V4506" s="173"/>
    </row>
    <row r="4507" spans="1:22" ht="33.75" customHeight="1">
      <c r="A4507" s="15"/>
      <c r="B4507" s="7"/>
      <c r="C4507" s="4"/>
      <c r="D4507" s="5"/>
      <c r="E4507" s="176" t="str">
        <f t="shared" si="160"/>
        <v/>
      </c>
      <c r="F4507" s="181"/>
      <c r="G4507" s="181"/>
      <c r="H4507" s="6"/>
      <c r="I4507" s="2"/>
      <c r="J4507" s="3"/>
      <c r="K4507" s="3"/>
      <c r="L4507" s="3"/>
      <c r="M4507" s="13"/>
      <c r="N4507" s="3"/>
      <c r="O4507" s="3"/>
      <c r="P4507" s="166"/>
      <c r="Q4507" s="166"/>
      <c r="R4507" s="173"/>
      <c r="S4507" s="167"/>
      <c r="T4507" s="167"/>
      <c r="U4507" s="167"/>
      <c r="V4507" s="173"/>
    </row>
    <row r="4508" spans="1:22" ht="33.75" customHeight="1">
      <c r="A4508" s="15"/>
      <c r="B4508" s="7"/>
      <c r="C4508" s="4"/>
      <c r="D4508" s="5"/>
      <c r="E4508" s="176" t="str">
        <f t="shared" si="160"/>
        <v/>
      </c>
      <c r="F4508" s="181"/>
      <c r="G4508" s="181"/>
      <c r="H4508" s="6"/>
      <c r="I4508" s="2"/>
      <c r="J4508" s="3"/>
      <c r="K4508" s="3"/>
      <c r="L4508" s="3"/>
      <c r="M4508" s="13"/>
      <c r="N4508" s="3"/>
      <c r="O4508" s="3"/>
      <c r="P4508" s="166"/>
      <c r="Q4508" s="166"/>
      <c r="R4508" s="173"/>
      <c r="S4508" s="167"/>
      <c r="T4508" s="167"/>
      <c r="U4508" s="167"/>
      <c r="V4508" s="173"/>
    </row>
    <row r="4509" spans="1:22" ht="33.75" customHeight="1">
      <c r="A4509" s="15"/>
      <c r="B4509" s="7"/>
      <c r="C4509" s="4"/>
      <c r="D4509" s="5"/>
      <c r="E4509" s="176" t="str">
        <f t="shared" si="160"/>
        <v/>
      </c>
      <c r="F4509" s="181"/>
      <c r="G4509" s="181"/>
      <c r="H4509" s="6"/>
      <c r="I4509" s="2"/>
      <c r="J4509" s="3"/>
      <c r="K4509" s="3"/>
      <c r="L4509" s="3"/>
      <c r="M4509" s="13"/>
      <c r="N4509" s="3"/>
      <c r="O4509" s="3"/>
      <c r="P4509" s="166"/>
      <c r="Q4509" s="166"/>
      <c r="R4509" s="173"/>
      <c r="S4509" s="167"/>
      <c r="T4509" s="167"/>
      <c r="U4509" s="167"/>
      <c r="V4509" s="173"/>
    </row>
    <row r="4510" spans="1:22" ht="33.75" customHeight="1">
      <c r="A4510" s="15"/>
      <c r="B4510" s="7"/>
      <c r="C4510" s="4"/>
      <c r="D4510" s="5"/>
      <c r="E4510" s="176" t="str">
        <f t="shared" si="160"/>
        <v/>
      </c>
      <c r="F4510" s="181"/>
      <c r="G4510" s="181"/>
      <c r="H4510" s="6"/>
      <c r="I4510" s="2"/>
      <c r="J4510" s="3"/>
      <c r="K4510" s="3"/>
      <c r="L4510" s="3"/>
      <c r="M4510" s="13"/>
      <c r="N4510" s="3"/>
      <c r="O4510" s="3"/>
      <c r="P4510" s="166"/>
      <c r="Q4510" s="166"/>
      <c r="R4510" s="173"/>
      <c r="S4510" s="167"/>
      <c r="T4510" s="167"/>
      <c r="U4510" s="167"/>
      <c r="V4510" s="173"/>
    </row>
    <row r="4511" spans="1:22" ht="33.75" customHeight="1">
      <c r="A4511" s="15"/>
      <c r="B4511" s="7"/>
      <c r="C4511" s="4"/>
      <c r="D4511" s="5"/>
      <c r="E4511" s="176" t="str">
        <f t="shared" si="160"/>
        <v/>
      </c>
      <c r="F4511" s="181"/>
      <c r="G4511" s="181"/>
      <c r="H4511" s="6"/>
      <c r="I4511" s="2"/>
      <c r="J4511" s="3"/>
      <c r="K4511" s="3"/>
      <c r="L4511" s="3"/>
      <c r="M4511" s="13"/>
      <c r="N4511" s="3"/>
      <c r="O4511" s="3"/>
      <c r="P4511" s="166"/>
      <c r="Q4511" s="166"/>
      <c r="R4511" s="173"/>
      <c r="S4511" s="167"/>
      <c r="T4511" s="167"/>
      <c r="U4511" s="167"/>
      <c r="V4511" s="173"/>
    </row>
    <row r="4512" spans="1:22" ht="33.75" customHeight="1">
      <c r="A4512" s="15"/>
      <c r="B4512" s="7"/>
      <c r="C4512" s="4"/>
      <c r="D4512" s="5"/>
      <c r="E4512" s="176" t="str">
        <f t="shared" si="160"/>
        <v/>
      </c>
      <c r="F4512" s="181"/>
      <c r="G4512" s="181"/>
      <c r="H4512" s="6"/>
      <c r="I4512" s="2"/>
      <c r="J4512" s="3"/>
      <c r="K4512" s="3"/>
      <c r="L4512" s="3"/>
      <c r="M4512" s="13"/>
      <c r="N4512" s="3"/>
      <c r="O4512" s="3"/>
      <c r="P4512" s="166"/>
      <c r="Q4512" s="166"/>
      <c r="R4512" s="173"/>
      <c r="S4512" s="167"/>
      <c r="T4512" s="167"/>
      <c r="U4512" s="167"/>
      <c r="V4512" s="173"/>
    </row>
    <row r="4513" spans="1:22" ht="33.75" customHeight="1">
      <c r="A4513" s="15"/>
      <c r="B4513" s="7"/>
      <c r="C4513" s="4"/>
      <c r="D4513" s="5"/>
      <c r="E4513" s="176" t="str">
        <f t="shared" si="160"/>
        <v/>
      </c>
      <c r="F4513" s="181"/>
      <c r="G4513" s="181"/>
      <c r="H4513" s="6"/>
      <c r="I4513" s="2"/>
      <c r="J4513" s="3"/>
      <c r="K4513" s="3"/>
      <c r="L4513" s="3"/>
      <c r="M4513" s="13"/>
      <c r="N4513" s="3"/>
      <c r="O4513" s="3"/>
      <c r="P4513" s="166"/>
      <c r="Q4513" s="166"/>
      <c r="R4513" s="173"/>
      <c r="S4513" s="167"/>
      <c r="T4513" s="167"/>
      <c r="U4513" s="167"/>
      <c r="V4513" s="173"/>
    </row>
    <row r="4514" spans="1:22" ht="33.75" customHeight="1">
      <c r="A4514" s="15"/>
      <c r="B4514" s="7"/>
      <c r="C4514" s="4"/>
      <c r="D4514" s="5"/>
      <c r="E4514" s="176" t="str">
        <f t="shared" si="160"/>
        <v/>
      </c>
      <c r="F4514" s="181"/>
      <c r="G4514" s="181"/>
      <c r="H4514" s="6"/>
      <c r="I4514" s="2"/>
      <c r="J4514" s="3"/>
      <c r="K4514" s="3"/>
      <c r="L4514" s="3"/>
      <c r="M4514" s="13"/>
      <c r="N4514" s="3"/>
      <c r="O4514" s="3"/>
      <c r="P4514" s="166"/>
      <c r="Q4514" s="166"/>
      <c r="R4514" s="173"/>
      <c r="S4514" s="167"/>
      <c r="T4514" s="167"/>
      <c r="U4514" s="167"/>
      <c r="V4514" s="173"/>
    </row>
    <row r="4515" spans="1:22" ht="33.75" customHeight="1">
      <c r="A4515" s="15"/>
      <c r="B4515" s="7"/>
      <c r="C4515" s="4"/>
      <c r="D4515" s="5"/>
      <c r="E4515" s="176" t="str">
        <f t="shared" si="160"/>
        <v/>
      </c>
      <c r="F4515" s="181"/>
      <c r="G4515" s="181"/>
      <c r="H4515" s="6"/>
      <c r="I4515" s="2"/>
      <c r="J4515" s="3"/>
      <c r="K4515" s="3"/>
      <c r="L4515" s="3"/>
      <c r="M4515" s="13"/>
      <c r="N4515" s="3"/>
      <c r="O4515" s="3"/>
      <c r="P4515" s="166"/>
      <c r="Q4515" s="166"/>
      <c r="R4515" s="173"/>
      <c r="S4515" s="167"/>
      <c r="T4515" s="167"/>
      <c r="U4515" s="167"/>
      <c r="V4515" s="173"/>
    </row>
    <row r="4516" spans="1:22" ht="33.75" customHeight="1">
      <c r="A4516" s="15"/>
      <c r="B4516" s="7"/>
      <c r="C4516" s="4"/>
      <c r="D4516" s="5"/>
      <c r="E4516" s="176" t="str">
        <f t="shared" si="160"/>
        <v/>
      </c>
      <c r="F4516" s="181"/>
      <c r="G4516" s="181"/>
      <c r="H4516" s="6"/>
      <c r="I4516" s="2"/>
      <c r="J4516" s="3"/>
      <c r="K4516" s="3"/>
      <c r="L4516" s="3"/>
      <c r="M4516" s="13"/>
      <c r="N4516" s="3"/>
      <c r="O4516" s="3"/>
      <c r="P4516" s="166"/>
      <c r="Q4516" s="166"/>
      <c r="R4516" s="173"/>
      <c r="S4516" s="167"/>
      <c r="T4516" s="167"/>
      <c r="U4516" s="167"/>
      <c r="V4516" s="173"/>
    </row>
    <row r="4517" spans="1:22" ht="33.75" customHeight="1">
      <c r="A4517" s="15"/>
      <c r="B4517" s="7"/>
      <c r="C4517" s="4"/>
      <c r="D4517" s="5"/>
      <c r="E4517" s="176" t="str">
        <f t="shared" si="160"/>
        <v/>
      </c>
      <c r="F4517" s="181"/>
      <c r="G4517" s="181"/>
      <c r="H4517" s="6"/>
      <c r="I4517" s="2"/>
      <c r="J4517" s="3"/>
      <c r="K4517" s="3"/>
      <c r="L4517" s="3"/>
      <c r="M4517" s="13"/>
      <c r="N4517" s="3"/>
      <c r="O4517" s="3"/>
      <c r="P4517" s="166"/>
      <c r="Q4517" s="166"/>
      <c r="R4517" s="173"/>
      <c r="S4517" s="167"/>
      <c r="T4517" s="167"/>
      <c r="U4517" s="167"/>
      <c r="V4517" s="173"/>
    </row>
    <row r="4518" spans="1:22" ht="33.75" customHeight="1">
      <c r="A4518" s="15"/>
      <c r="B4518" s="7"/>
      <c r="C4518" s="4"/>
      <c r="D4518" s="5"/>
      <c r="E4518" s="176" t="str">
        <f t="shared" si="160"/>
        <v/>
      </c>
      <c r="F4518" s="181"/>
      <c r="G4518" s="181"/>
      <c r="H4518" s="6"/>
      <c r="I4518" s="2"/>
      <c r="J4518" s="3"/>
      <c r="K4518" s="3"/>
      <c r="L4518" s="3"/>
      <c r="M4518" s="13"/>
      <c r="N4518" s="3"/>
      <c r="O4518" s="3"/>
      <c r="P4518" s="166"/>
      <c r="Q4518" s="166"/>
      <c r="R4518" s="173"/>
      <c r="S4518" s="167"/>
      <c r="T4518" s="167"/>
      <c r="U4518" s="167"/>
      <c r="V4518" s="173"/>
    </row>
    <row r="4519" spans="1:22" ht="33.75" customHeight="1">
      <c r="A4519" s="15"/>
      <c r="B4519" s="7"/>
      <c r="C4519" s="4"/>
      <c r="D4519" s="5"/>
      <c r="E4519" s="176" t="str">
        <f t="shared" si="160"/>
        <v/>
      </c>
      <c r="F4519" s="181"/>
      <c r="G4519" s="181"/>
      <c r="H4519" s="6"/>
      <c r="I4519" s="2"/>
      <c r="J4519" s="3"/>
      <c r="K4519" s="3"/>
      <c r="L4519" s="3"/>
      <c r="M4519" s="13"/>
      <c r="N4519" s="3"/>
      <c r="O4519" s="3"/>
      <c r="P4519" s="166"/>
      <c r="Q4519" s="166"/>
      <c r="R4519" s="173"/>
      <c r="S4519" s="167"/>
      <c r="T4519" s="167"/>
      <c r="U4519" s="167"/>
      <c r="V4519" s="173"/>
    </row>
    <row r="4520" spans="1:22" ht="33.75" customHeight="1">
      <c r="A4520" s="15"/>
      <c r="B4520" s="7"/>
      <c r="C4520" s="4"/>
      <c r="D4520" s="5"/>
      <c r="E4520" s="176" t="str">
        <f t="shared" si="160"/>
        <v/>
      </c>
      <c r="F4520" s="181"/>
      <c r="G4520" s="181"/>
      <c r="H4520" s="6"/>
      <c r="I4520" s="2"/>
      <c r="J4520" s="3"/>
      <c r="K4520" s="3"/>
      <c r="L4520" s="3"/>
      <c r="M4520" s="13"/>
      <c r="N4520" s="3"/>
      <c r="O4520" s="3"/>
      <c r="P4520" s="166"/>
      <c r="Q4520" s="166"/>
      <c r="R4520" s="173"/>
      <c r="S4520" s="167"/>
      <c r="T4520" s="167"/>
      <c r="U4520" s="167"/>
      <c r="V4520" s="173"/>
    </row>
    <row r="4521" spans="1:22" ht="33.75" customHeight="1">
      <c r="A4521" s="15"/>
      <c r="B4521" s="7"/>
      <c r="C4521" s="4"/>
      <c r="D4521" s="5"/>
      <c r="E4521" s="176" t="str">
        <f t="shared" si="160"/>
        <v/>
      </c>
      <c r="F4521" s="181"/>
      <c r="G4521" s="181"/>
      <c r="H4521" s="6"/>
      <c r="I4521" s="2"/>
      <c r="J4521" s="3"/>
      <c r="K4521" s="3"/>
      <c r="L4521" s="3"/>
      <c r="M4521" s="13"/>
      <c r="N4521" s="3"/>
      <c r="O4521" s="3"/>
      <c r="P4521" s="166"/>
      <c r="Q4521" s="166"/>
      <c r="R4521" s="173"/>
      <c r="S4521" s="167"/>
      <c r="T4521" s="167"/>
      <c r="U4521" s="167"/>
      <c r="V4521" s="173"/>
    </row>
    <row r="4522" spans="1:22" ht="33.75" customHeight="1">
      <c r="A4522" s="15"/>
      <c r="B4522" s="7"/>
      <c r="C4522" s="4"/>
      <c r="D4522" s="5"/>
      <c r="E4522" s="176" t="str">
        <f t="shared" si="160"/>
        <v/>
      </c>
      <c r="F4522" s="181"/>
      <c r="G4522" s="181"/>
      <c r="H4522" s="6"/>
      <c r="I4522" s="2"/>
      <c r="J4522" s="3"/>
      <c r="K4522" s="3"/>
      <c r="L4522" s="3"/>
      <c r="M4522" s="13"/>
      <c r="N4522" s="3"/>
      <c r="O4522" s="3"/>
      <c r="P4522" s="166"/>
      <c r="Q4522" s="166"/>
      <c r="R4522" s="173"/>
      <c r="S4522" s="167"/>
      <c r="T4522" s="167"/>
      <c r="U4522" s="167"/>
      <c r="V4522" s="173"/>
    </row>
    <row r="4523" spans="1:22" ht="33.75" customHeight="1">
      <c r="A4523" s="15"/>
      <c r="B4523" s="7"/>
      <c r="C4523" s="4"/>
      <c r="D4523" s="5"/>
      <c r="E4523" s="176" t="str">
        <f t="shared" si="160"/>
        <v/>
      </c>
      <c r="F4523" s="181"/>
      <c r="G4523" s="181"/>
      <c r="H4523" s="6"/>
      <c r="I4523" s="2"/>
      <c r="J4523" s="3"/>
      <c r="K4523" s="3"/>
      <c r="L4523" s="3"/>
      <c r="M4523" s="13"/>
      <c r="N4523" s="3"/>
      <c r="O4523" s="3"/>
      <c r="P4523" s="166"/>
      <c r="Q4523" s="166"/>
      <c r="R4523" s="173"/>
      <c r="S4523" s="167"/>
      <c r="T4523" s="167"/>
      <c r="U4523" s="167"/>
      <c r="V4523" s="173"/>
    </row>
    <row r="4524" spans="1:22" ht="33.75" customHeight="1">
      <c r="A4524" s="15"/>
      <c r="B4524" s="7"/>
      <c r="C4524" s="4"/>
      <c r="D4524" s="5"/>
      <c r="E4524" s="176" t="str">
        <f t="shared" si="160"/>
        <v/>
      </c>
      <c r="F4524" s="181"/>
      <c r="G4524" s="181"/>
      <c r="H4524" s="6"/>
      <c r="I4524" s="2"/>
      <c r="J4524" s="3"/>
      <c r="K4524" s="3"/>
      <c r="L4524" s="3"/>
      <c r="M4524" s="13"/>
      <c r="N4524" s="3"/>
      <c r="O4524" s="3"/>
      <c r="P4524" s="166"/>
      <c r="Q4524" s="166"/>
      <c r="R4524" s="173"/>
      <c r="S4524" s="167"/>
      <c r="T4524" s="167"/>
      <c r="U4524" s="167"/>
      <c r="V4524" s="173"/>
    </row>
    <row r="4525" spans="1:22" ht="33.75" customHeight="1">
      <c r="A4525" s="15"/>
      <c r="B4525" s="7"/>
      <c r="C4525" s="4"/>
      <c r="D4525" s="5"/>
      <c r="E4525" s="176" t="str">
        <f t="shared" si="160"/>
        <v/>
      </c>
      <c r="F4525" s="181"/>
      <c r="G4525" s="181"/>
      <c r="H4525" s="6"/>
      <c r="I4525" s="2"/>
      <c r="J4525" s="3"/>
      <c r="K4525" s="3"/>
      <c r="L4525" s="3"/>
      <c r="M4525" s="13"/>
      <c r="N4525" s="3"/>
      <c r="O4525" s="3"/>
      <c r="P4525" s="166"/>
      <c r="Q4525" s="166"/>
      <c r="R4525" s="173"/>
      <c r="S4525" s="167"/>
      <c r="T4525" s="167"/>
      <c r="U4525" s="167"/>
      <c r="V4525" s="173"/>
    </row>
    <row r="4526" spans="1:22" ht="33.75" customHeight="1">
      <c r="A4526" s="15"/>
      <c r="B4526" s="7"/>
      <c r="C4526" s="4"/>
      <c r="D4526" s="5"/>
      <c r="E4526" s="176" t="str">
        <f t="shared" si="160"/>
        <v/>
      </c>
      <c r="F4526" s="181"/>
      <c r="G4526" s="181"/>
      <c r="H4526" s="6"/>
      <c r="I4526" s="2"/>
      <c r="J4526" s="3"/>
      <c r="K4526" s="3"/>
      <c r="L4526" s="3"/>
      <c r="M4526" s="13"/>
      <c r="N4526" s="3"/>
      <c r="O4526" s="3"/>
      <c r="P4526" s="166"/>
      <c r="Q4526" s="166"/>
      <c r="R4526" s="173"/>
      <c r="S4526" s="167"/>
      <c r="T4526" s="167"/>
      <c r="U4526" s="167"/>
      <c r="V4526" s="173"/>
    </row>
    <row r="4527" spans="1:22" ht="33.75" customHeight="1">
      <c r="A4527" s="15"/>
      <c r="B4527" s="7"/>
      <c r="C4527" s="4"/>
      <c r="D4527" s="5"/>
      <c r="E4527" s="176" t="str">
        <f t="shared" si="160"/>
        <v/>
      </c>
      <c r="F4527" s="181"/>
      <c r="G4527" s="181"/>
      <c r="H4527" s="6"/>
      <c r="I4527" s="2"/>
      <c r="J4527" s="3"/>
      <c r="K4527" s="3"/>
      <c r="L4527" s="3"/>
      <c r="M4527" s="13"/>
      <c r="N4527" s="3"/>
      <c r="O4527" s="3"/>
      <c r="P4527" s="166"/>
      <c r="Q4527" s="166"/>
      <c r="R4527" s="173"/>
      <c r="S4527" s="167"/>
      <c r="T4527" s="167"/>
      <c r="U4527" s="167"/>
      <c r="V4527" s="173"/>
    </row>
    <row r="4528" spans="1:22" ht="33.75" customHeight="1">
      <c r="A4528" s="15"/>
      <c r="B4528" s="7"/>
      <c r="C4528" s="4"/>
      <c r="D4528" s="5"/>
      <c r="E4528" s="176" t="str">
        <f t="shared" si="160"/>
        <v/>
      </c>
      <c r="F4528" s="181"/>
      <c r="G4528" s="181"/>
      <c r="H4528" s="6"/>
      <c r="I4528" s="2"/>
      <c r="J4528" s="3"/>
      <c r="K4528" s="3"/>
      <c r="L4528" s="3"/>
      <c r="M4528" s="13"/>
      <c r="N4528" s="3"/>
      <c r="O4528" s="3"/>
      <c r="P4528" s="166"/>
      <c r="Q4528" s="166"/>
      <c r="R4528" s="173"/>
      <c r="S4528" s="167"/>
      <c r="T4528" s="167"/>
      <c r="U4528" s="167"/>
      <c r="V4528" s="173"/>
    </row>
    <row r="4529" spans="1:22" ht="33.75" customHeight="1">
      <c r="A4529" s="15"/>
      <c r="B4529" s="7"/>
      <c r="C4529" s="4"/>
      <c r="D4529" s="5"/>
      <c r="E4529" s="176" t="str">
        <f t="shared" si="160"/>
        <v/>
      </c>
      <c r="F4529" s="181"/>
      <c r="G4529" s="181"/>
      <c r="H4529" s="6"/>
      <c r="I4529" s="2"/>
      <c r="J4529" s="3"/>
      <c r="K4529" s="3"/>
      <c r="L4529" s="3"/>
      <c r="M4529" s="13"/>
      <c r="N4529" s="3"/>
      <c r="O4529" s="3"/>
      <c r="P4529" s="166"/>
      <c r="Q4529" s="166"/>
      <c r="R4529" s="173"/>
      <c r="S4529" s="167"/>
      <c r="T4529" s="167"/>
      <c r="U4529" s="167"/>
      <c r="V4529" s="173"/>
    </row>
    <row r="4530" spans="1:22" ht="33.75" customHeight="1">
      <c r="A4530" s="15"/>
      <c r="B4530" s="7"/>
      <c r="C4530" s="4"/>
      <c r="D4530" s="5"/>
      <c r="E4530" s="176" t="str">
        <f t="shared" si="160"/>
        <v/>
      </c>
      <c r="F4530" s="181"/>
      <c r="G4530" s="181"/>
      <c r="H4530" s="6"/>
      <c r="I4530" s="2"/>
      <c r="J4530" s="3"/>
      <c r="K4530" s="3"/>
      <c r="L4530" s="3"/>
      <c r="M4530" s="13"/>
      <c r="N4530" s="3"/>
      <c r="O4530" s="3"/>
      <c r="P4530" s="166"/>
      <c r="Q4530" s="166"/>
      <c r="R4530" s="173"/>
      <c r="S4530" s="167"/>
      <c r="T4530" s="167"/>
      <c r="U4530" s="167"/>
      <c r="V4530" s="173"/>
    </row>
    <row r="4531" spans="1:22" ht="33.75" customHeight="1">
      <c r="A4531" s="15"/>
      <c r="B4531" s="7"/>
      <c r="C4531" s="4"/>
      <c r="D4531" s="5"/>
      <c r="E4531" s="176" t="str">
        <f t="shared" si="160"/>
        <v/>
      </c>
      <c r="F4531" s="181"/>
      <c r="G4531" s="181"/>
      <c r="H4531" s="6"/>
      <c r="I4531" s="2"/>
      <c r="J4531" s="3"/>
      <c r="K4531" s="3"/>
      <c r="L4531" s="3"/>
      <c r="M4531" s="13"/>
      <c r="N4531" s="3"/>
      <c r="O4531" s="3"/>
      <c r="P4531" s="166"/>
      <c r="Q4531" s="166"/>
      <c r="R4531" s="173"/>
      <c r="S4531" s="167"/>
      <c r="T4531" s="167"/>
      <c r="U4531" s="167"/>
      <c r="V4531" s="173"/>
    </row>
    <row r="4532" spans="1:22" ht="33.75" customHeight="1">
      <c r="A4532" s="15"/>
      <c r="B4532" s="7"/>
      <c r="C4532" s="4"/>
      <c r="D4532" s="5"/>
      <c r="E4532" s="176" t="str">
        <f t="shared" si="160"/>
        <v/>
      </c>
      <c r="F4532" s="181"/>
      <c r="G4532" s="181"/>
      <c r="H4532" s="6"/>
      <c r="I4532" s="2"/>
      <c r="J4532" s="3"/>
      <c r="K4532" s="3"/>
      <c r="L4532" s="3"/>
      <c r="M4532" s="13"/>
      <c r="N4532" s="3"/>
      <c r="O4532" s="3"/>
      <c r="P4532" s="166"/>
      <c r="Q4532" s="166"/>
      <c r="R4532" s="173"/>
      <c r="S4532" s="167"/>
      <c r="T4532" s="167"/>
      <c r="U4532" s="167"/>
      <c r="V4532" s="173"/>
    </row>
    <row r="4533" spans="1:22" ht="33.75" customHeight="1">
      <c r="A4533" s="15"/>
      <c r="B4533" s="7"/>
      <c r="C4533" s="4"/>
      <c r="D4533" s="5"/>
      <c r="E4533" s="176" t="str">
        <f t="shared" si="160"/>
        <v/>
      </c>
      <c r="F4533" s="181"/>
      <c r="G4533" s="181"/>
      <c r="H4533" s="6"/>
      <c r="I4533" s="2"/>
      <c r="J4533" s="3"/>
      <c r="K4533" s="3"/>
      <c r="L4533" s="3"/>
      <c r="M4533" s="13"/>
      <c r="N4533" s="3"/>
      <c r="O4533" s="3"/>
      <c r="P4533" s="166"/>
      <c r="Q4533" s="166"/>
      <c r="R4533" s="173"/>
      <c r="S4533" s="167"/>
      <c r="T4533" s="167"/>
      <c r="U4533" s="167"/>
      <c r="V4533" s="173"/>
    </row>
    <row r="4534" spans="1:22" ht="33.75" customHeight="1">
      <c r="A4534" s="15"/>
      <c r="B4534" s="7"/>
      <c r="C4534" s="4"/>
      <c r="D4534" s="5"/>
      <c r="E4534" s="176" t="str">
        <f t="shared" si="160"/>
        <v/>
      </c>
      <c r="F4534" s="181"/>
      <c r="G4534" s="181"/>
      <c r="H4534" s="6"/>
      <c r="I4534" s="2"/>
      <c r="J4534" s="3"/>
      <c r="K4534" s="3"/>
      <c r="L4534" s="3"/>
      <c r="M4534" s="13"/>
      <c r="N4534" s="3"/>
      <c r="O4534" s="3"/>
      <c r="P4534" s="166"/>
      <c r="Q4534" s="166"/>
      <c r="R4534" s="173"/>
      <c r="S4534" s="167"/>
      <c r="T4534" s="167"/>
      <c r="U4534" s="167"/>
      <c r="V4534" s="173"/>
    </row>
    <row r="4535" spans="1:22" ht="33.75" customHeight="1">
      <c r="A4535" s="15"/>
      <c r="B4535" s="7"/>
      <c r="C4535" s="4"/>
      <c r="D4535" s="5"/>
      <c r="E4535" s="176" t="str">
        <f t="shared" si="160"/>
        <v/>
      </c>
      <c r="F4535" s="181"/>
      <c r="G4535" s="181"/>
      <c r="H4535" s="6"/>
      <c r="I4535" s="2"/>
      <c r="J4535" s="3"/>
      <c r="K4535" s="3"/>
      <c r="L4535" s="3"/>
      <c r="M4535" s="13"/>
      <c r="N4535" s="3"/>
      <c r="O4535" s="3"/>
      <c r="P4535" s="166"/>
      <c r="Q4535" s="166"/>
      <c r="R4535" s="173"/>
      <c r="S4535" s="167"/>
      <c r="T4535" s="167"/>
      <c r="U4535" s="167"/>
      <c r="V4535" s="173"/>
    </row>
    <row r="4536" spans="1:22" ht="33.75" customHeight="1">
      <c r="A4536" s="15"/>
      <c r="B4536" s="7"/>
      <c r="C4536" s="4"/>
      <c r="D4536" s="5"/>
      <c r="E4536" s="176" t="str">
        <f t="shared" si="160"/>
        <v/>
      </c>
      <c r="F4536" s="181"/>
      <c r="G4536" s="181"/>
      <c r="H4536" s="6"/>
      <c r="I4536" s="2"/>
      <c r="J4536" s="3"/>
      <c r="K4536" s="3"/>
      <c r="L4536" s="3"/>
      <c r="M4536" s="13"/>
      <c r="N4536" s="3"/>
      <c r="O4536" s="3"/>
      <c r="P4536" s="166"/>
      <c r="Q4536" s="166"/>
      <c r="R4536" s="173"/>
      <c r="S4536" s="167"/>
      <c r="T4536" s="167"/>
      <c r="U4536" s="167"/>
      <c r="V4536" s="173"/>
    </row>
    <row r="4537" spans="1:22" ht="33.75" customHeight="1">
      <c r="A4537" s="15"/>
      <c r="B4537" s="7"/>
      <c r="C4537" s="4"/>
      <c r="D4537" s="5"/>
      <c r="E4537" s="176" t="str">
        <f t="shared" si="160"/>
        <v/>
      </c>
      <c r="F4537" s="181"/>
      <c r="G4537" s="181"/>
      <c r="H4537" s="6"/>
      <c r="I4537" s="2"/>
      <c r="J4537" s="3"/>
      <c r="K4537" s="3"/>
      <c r="L4537" s="3"/>
      <c r="M4537" s="13"/>
      <c r="N4537" s="3"/>
      <c r="O4537" s="3"/>
      <c r="P4537" s="166"/>
      <c r="Q4537" s="166"/>
      <c r="R4537" s="173"/>
      <c r="S4537" s="167"/>
      <c r="T4537" s="167"/>
      <c r="U4537" s="167"/>
      <c r="V4537" s="173"/>
    </row>
    <row r="4538" spans="1:22" ht="33.75" customHeight="1">
      <c r="A4538" s="15"/>
      <c r="B4538" s="7"/>
      <c r="C4538" s="4"/>
      <c r="D4538" s="5"/>
      <c r="E4538" s="176" t="str">
        <f t="shared" ref="E4538:E4601" si="161">TRIM(B4538)</f>
        <v/>
      </c>
      <c r="F4538" s="181"/>
      <c r="G4538" s="181"/>
      <c r="H4538" s="6"/>
      <c r="I4538" s="2"/>
      <c r="J4538" s="3"/>
      <c r="K4538" s="3"/>
      <c r="L4538" s="3"/>
      <c r="M4538" s="13"/>
      <c r="N4538" s="3"/>
      <c r="O4538" s="3"/>
      <c r="P4538" s="166"/>
      <c r="Q4538" s="166"/>
      <c r="R4538" s="173"/>
      <c r="S4538" s="167"/>
      <c r="T4538" s="167"/>
      <c r="U4538" s="167"/>
      <c r="V4538" s="173"/>
    </row>
    <row r="4539" spans="1:22" ht="33.75" customHeight="1">
      <c r="A4539" s="15"/>
      <c r="B4539" s="7"/>
      <c r="C4539" s="4"/>
      <c r="D4539" s="5"/>
      <c r="E4539" s="176" t="str">
        <f t="shared" si="161"/>
        <v/>
      </c>
      <c r="F4539" s="181"/>
      <c r="G4539" s="181"/>
      <c r="H4539" s="6"/>
      <c r="I4539" s="2"/>
      <c r="J4539" s="3"/>
      <c r="K4539" s="3"/>
      <c r="L4539" s="3"/>
      <c r="M4539" s="13"/>
      <c r="N4539" s="3"/>
      <c r="O4539" s="3"/>
      <c r="P4539" s="166"/>
      <c r="Q4539" s="166"/>
      <c r="R4539" s="173"/>
      <c r="S4539" s="167"/>
      <c r="T4539" s="167"/>
      <c r="U4539" s="167"/>
      <c r="V4539" s="173"/>
    </row>
    <row r="4540" spans="1:22" ht="33.75" customHeight="1">
      <c r="A4540" s="15"/>
      <c r="B4540" s="7"/>
      <c r="C4540" s="4"/>
      <c r="D4540" s="5"/>
      <c r="E4540" s="176" t="str">
        <f t="shared" si="161"/>
        <v/>
      </c>
      <c r="F4540" s="181"/>
      <c r="G4540" s="181"/>
      <c r="H4540" s="6"/>
      <c r="I4540" s="2"/>
      <c r="J4540" s="3"/>
      <c r="K4540" s="3"/>
      <c r="L4540" s="3"/>
      <c r="M4540" s="13"/>
      <c r="N4540" s="3"/>
      <c r="O4540" s="3"/>
      <c r="P4540" s="166"/>
      <c r="Q4540" s="166"/>
      <c r="R4540" s="173"/>
      <c r="S4540" s="167"/>
      <c r="T4540" s="167"/>
      <c r="U4540" s="167"/>
      <c r="V4540" s="173"/>
    </row>
    <row r="4541" spans="1:22" ht="33.75" customHeight="1">
      <c r="A4541" s="15"/>
      <c r="B4541" s="7"/>
      <c r="C4541" s="4"/>
      <c r="D4541" s="5"/>
      <c r="E4541" s="176" t="str">
        <f t="shared" si="161"/>
        <v/>
      </c>
      <c r="F4541" s="181"/>
      <c r="G4541" s="181"/>
      <c r="H4541" s="6"/>
      <c r="I4541" s="2"/>
      <c r="J4541" s="3"/>
      <c r="K4541" s="3"/>
      <c r="L4541" s="3"/>
      <c r="M4541" s="13"/>
      <c r="N4541" s="3"/>
      <c r="O4541" s="3"/>
      <c r="P4541" s="166"/>
      <c r="Q4541" s="166"/>
      <c r="R4541" s="173"/>
      <c r="S4541" s="167"/>
      <c r="T4541" s="167"/>
      <c r="U4541" s="167"/>
      <c r="V4541" s="173"/>
    </row>
    <row r="4542" spans="1:22" ht="33.75" customHeight="1">
      <c r="A4542" s="15"/>
      <c r="B4542" s="7"/>
      <c r="C4542" s="4"/>
      <c r="D4542" s="5"/>
      <c r="E4542" s="176" t="str">
        <f t="shared" si="161"/>
        <v/>
      </c>
      <c r="F4542" s="181"/>
      <c r="G4542" s="181"/>
      <c r="H4542" s="6"/>
      <c r="I4542" s="2"/>
      <c r="J4542" s="3"/>
      <c r="K4542" s="3"/>
      <c r="L4542" s="3"/>
      <c r="M4542" s="13"/>
      <c r="N4542" s="3"/>
      <c r="O4542" s="3"/>
      <c r="P4542" s="166"/>
      <c r="Q4542" s="166"/>
      <c r="R4542" s="173"/>
      <c r="S4542" s="167"/>
      <c r="T4542" s="167"/>
      <c r="U4542" s="167"/>
      <c r="V4542" s="173"/>
    </row>
    <row r="4543" spans="1:22" ht="33.75" customHeight="1">
      <c r="A4543" s="15"/>
      <c r="B4543" s="7"/>
      <c r="C4543" s="4"/>
      <c r="D4543" s="5"/>
      <c r="E4543" s="176" t="str">
        <f t="shared" si="161"/>
        <v/>
      </c>
      <c r="F4543" s="181"/>
      <c r="G4543" s="181"/>
      <c r="H4543" s="6"/>
      <c r="I4543" s="2"/>
      <c r="J4543" s="3"/>
      <c r="K4543" s="3"/>
      <c r="L4543" s="3"/>
      <c r="M4543" s="13"/>
      <c r="N4543" s="3"/>
      <c r="O4543" s="3"/>
      <c r="P4543" s="166"/>
      <c r="Q4543" s="166"/>
      <c r="R4543" s="173"/>
      <c r="S4543" s="167"/>
      <c r="T4543" s="167"/>
      <c r="U4543" s="167"/>
      <c r="V4543" s="173"/>
    </row>
    <row r="4544" spans="1:22" ht="33.75" customHeight="1">
      <c r="A4544" s="15"/>
      <c r="B4544" s="7"/>
      <c r="C4544" s="4"/>
      <c r="D4544" s="5"/>
      <c r="E4544" s="176" t="str">
        <f t="shared" si="161"/>
        <v/>
      </c>
      <c r="F4544" s="181"/>
      <c r="G4544" s="181"/>
      <c r="H4544" s="6"/>
      <c r="I4544" s="2"/>
      <c r="J4544" s="3"/>
      <c r="K4544" s="3"/>
      <c r="L4544" s="3"/>
      <c r="M4544" s="13"/>
      <c r="N4544" s="3"/>
      <c r="O4544" s="3"/>
      <c r="P4544" s="166"/>
      <c r="Q4544" s="166"/>
      <c r="R4544" s="173"/>
      <c r="S4544" s="167"/>
      <c r="T4544" s="167"/>
      <c r="U4544" s="167"/>
      <c r="V4544" s="173"/>
    </row>
    <row r="4545" spans="1:22" ht="33.75" customHeight="1">
      <c r="A4545" s="15"/>
      <c r="B4545" s="7"/>
      <c r="C4545" s="4"/>
      <c r="D4545" s="5"/>
      <c r="E4545" s="176" t="str">
        <f t="shared" si="161"/>
        <v/>
      </c>
      <c r="F4545" s="181"/>
      <c r="G4545" s="181"/>
      <c r="H4545" s="6"/>
      <c r="I4545" s="2"/>
      <c r="J4545" s="3"/>
      <c r="K4545" s="3"/>
      <c r="L4545" s="3"/>
      <c r="M4545" s="13"/>
      <c r="N4545" s="3"/>
      <c r="O4545" s="3"/>
      <c r="P4545" s="166"/>
      <c r="Q4545" s="166"/>
      <c r="R4545" s="173"/>
      <c r="S4545" s="167"/>
      <c r="T4545" s="167"/>
      <c r="U4545" s="167"/>
      <c r="V4545" s="173"/>
    </row>
    <row r="4546" spans="1:22" ht="33.75" customHeight="1">
      <c r="A4546" s="15"/>
      <c r="B4546" s="7"/>
      <c r="C4546" s="4"/>
      <c r="D4546" s="5"/>
      <c r="E4546" s="176" t="str">
        <f t="shared" si="161"/>
        <v/>
      </c>
      <c r="F4546" s="181"/>
      <c r="G4546" s="181"/>
      <c r="H4546" s="6"/>
      <c r="I4546" s="2"/>
      <c r="J4546" s="3"/>
      <c r="K4546" s="3"/>
      <c r="L4546" s="3"/>
      <c r="M4546" s="13"/>
      <c r="N4546" s="3"/>
      <c r="O4546" s="3"/>
      <c r="P4546" s="166"/>
      <c r="Q4546" s="166"/>
      <c r="R4546" s="173"/>
      <c r="S4546" s="167"/>
      <c r="T4546" s="167"/>
      <c r="U4546" s="167"/>
      <c r="V4546" s="173"/>
    </row>
    <row r="4547" spans="1:22" ht="33.75" customHeight="1">
      <c r="A4547" s="15"/>
      <c r="B4547" s="7"/>
      <c r="C4547" s="4"/>
      <c r="D4547" s="5"/>
      <c r="E4547" s="176" t="str">
        <f t="shared" si="161"/>
        <v/>
      </c>
      <c r="F4547" s="181"/>
      <c r="G4547" s="181"/>
      <c r="H4547" s="6"/>
      <c r="I4547" s="2"/>
      <c r="J4547" s="3"/>
      <c r="K4547" s="3"/>
      <c r="L4547" s="3"/>
      <c r="M4547" s="13"/>
      <c r="N4547" s="3"/>
      <c r="O4547" s="3"/>
      <c r="P4547" s="166"/>
      <c r="Q4547" s="166"/>
      <c r="R4547" s="173"/>
      <c r="S4547" s="167"/>
      <c r="T4547" s="167"/>
      <c r="U4547" s="167"/>
      <c r="V4547" s="173"/>
    </row>
    <row r="4548" spans="1:22" ht="33.75" customHeight="1">
      <c r="A4548" s="15"/>
      <c r="B4548" s="7"/>
      <c r="C4548" s="4"/>
      <c r="D4548" s="5"/>
      <c r="E4548" s="176" t="str">
        <f t="shared" si="161"/>
        <v/>
      </c>
      <c r="F4548" s="181"/>
      <c r="G4548" s="181"/>
      <c r="H4548" s="6"/>
      <c r="I4548" s="2"/>
      <c r="J4548" s="3"/>
      <c r="K4548" s="3"/>
      <c r="L4548" s="3"/>
      <c r="M4548" s="13"/>
      <c r="N4548" s="3"/>
      <c r="O4548" s="3"/>
      <c r="P4548" s="166"/>
      <c r="Q4548" s="166"/>
      <c r="R4548" s="173"/>
      <c r="S4548" s="167"/>
      <c r="T4548" s="167"/>
      <c r="U4548" s="167"/>
      <c r="V4548" s="173"/>
    </row>
    <row r="4549" spans="1:22" ht="33.75" customHeight="1">
      <c r="A4549" s="15"/>
      <c r="B4549" s="7"/>
      <c r="C4549" s="4"/>
      <c r="D4549" s="5"/>
      <c r="E4549" s="176" t="str">
        <f t="shared" si="161"/>
        <v/>
      </c>
      <c r="F4549" s="181"/>
      <c r="G4549" s="181"/>
      <c r="H4549" s="6"/>
      <c r="I4549" s="2"/>
      <c r="J4549" s="3"/>
      <c r="K4549" s="3"/>
      <c r="L4549" s="3"/>
      <c r="M4549" s="13"/>
      <c r="N4549" s="3"/>
      <c r="O4549" s="3"/>
      <c r="P4549" s="166"/>
      <c r="Q4549" s="166"/>
      <c r="R4549" s="173"/>
      <c r="S4549" s="167"/>
      <c r="T4549" s="167"/>
      <c r="U4549" s="167"/>
      <c r="V4549" s="173"/>
    </row>
    <row r="4550" spans="1:22" ht="33.75" customHeight="1">
      <c r="A4550" s="15"/>
      <c r="B4550" s="7"/>
      <c r="C4550" s="4"/>
      <c r="D4550" s="5"/>
      <c r="E4550" s="176" t="str">
        <f t="shared" si="161"/>
        <v/>
      </c>
      <c r="F4550" s="181"/>
      <c r="G4550" s="181"/>
      <c r="H4550" s="6"/>
      <c r="I4550" s="2"/>
      <c r="J4550" s="3"/>
      <c r="K4550" s="3"/>
      <c r="L4550" s="3"/>
      <c r="M4550" s="13"/>
      <c r="N4550" s="3"/>
      <c r="O4550" s="3"/>
      <c r="P4550" s="166"/>
      <c r="Q4550" s="166"/>
      <c r="R4550" s="173"/>
      <c r="S4550" s="167"/>
      <c r="T4550" s="167"/>
      <c r="U4550" s="167"/>
      <c r="V4550" s="173"/>
    </row>
    <row r="4551" spans="1:22" ht="33.75" customHeight="1">
      <c r="A4551" s="15"/>
      <c r="B4551" s="7"/>
      <c r="C4551" s="4"/>
      <c r="D4551" s="5"/>
      <c r="E4551" s="176" t="str">
        <f t="shared" si="161"/>
        <v/>
      </c>
      <c r="F4551" s="181"/>
      <c r="G4551" s="181"/>
      <c r="H4551" s="6"/>
      <c r="I4551" s="2"/>
      <c r="J4551" s="3"/>
      <c r="K4551" s="3"/>
      <c r="L4551" s="3"/>
      <c r="M4551" s="13"/>
      <c r="N4551" s="3"/>
      <c r="O4551" s="3"/>
      <c r="P4551" s="166"/>
      <c r="Q4551" s="166"/>
      <c r="R4551" s="173"/>
      <c r="S4551" s="167"/>
      <c r="T4551" s="167"/>
      <c r="U4551" s="167"/>
      <c r="V4551" s="173"/>
    </row>
    <row r="4552" spans="1:22" ht="33.75" customHeight="1">
      <c r="A4552" s="15"/>
      <c r="B4552" s="7"/>
      <c r="C4552" s="4"/>
      <c r="D4552" s="5"/>
      <c r="E4552" s="176" t="str">
        <f t="shared" si="161"/>
        <v/>
      </c>
      <c r="F4552" s="181"/>
      <c r="G4552" s="181"/>
      <c r="H4552" s="6"/>
      <c r="I4552" s="2"/>
      <c r="J4552" s="3"/>
      <c r="K4552" s="3"/>
      <c r="L4552" s="3"/>
      <c r="M4552" s="13"/>
      <c r="N4552" s="3"/>
      <c r="O4552" s="3"/>
      <c r="P4552" s="166"/>
      <c r="Q4552" s="166"/>
      <c r="R4552" s="173"/>
      <c r="S4552" s="167"/>
      <c r="T4552" s="167"/>
      <c r="U4552" s="167"/>
      <c r="V4552" s="173"/>
    </row>
    <row r="4553" spans="1:22" ht="33.75" customHeight="1">
      <c r="A4553" s="15"/>
      <c r="B4553" s="7"/>
      <c r="C4553" s="4"/>
      <c r="D4553" s="5"/>
      <c r="E4553" s="176" t="str">
        <f t="shared" si="161"/>
        <v/>
      </c>
      <c r="F4553" s="181"/>
      <c r="G4553" s="181"/>
      <c r="H4553" s="6"/>
      <c r="I4553" s="2"/>
      <c r="J4553" s="3"/>
      <c r="K4553" s="3"/>
      <c r="L4553" s="3"/>
      <c r="M4553" s="13"/>
      <c r="N4553" s="3"/>
      <c r="O4553" s="3"/>
      <c r="P4553" s="166"/>
      <c r="Q4553" s="166"/>
      <c r="R4553" s="173"/>
      <c r="S4553" s="167"/>
      <c r="T4553" s="167"/>
      <c r="U4553" s="167"/>
      <c r="V4553" s="173"/>
    </row>
    <row r="4554" spans="1:22" ht="33.75" customHeight="1">
      <c r="A4554" s="15"/>
      <c r="B4554" s="7"/>
      <c r="C4554" s="4"/>
      <c r="D4554" s="5"/>
      <c r="E4554" s="176" t="str">
        <f t="shared" si="161"/>
        <v/>
      </c>
      <c r="F4554" s="181"/>
      <c r="G4554" s="181"/>
      <c r="H4554" s="6"/>
      <c r="I4554" s="2"/>
      <c r="J4554" s="3"/>
      <c r="K4554" s="3"/>
      <c r="L4554" s="3"/>
      <c r="M4554" s="13"/>
      <c r="N4554" s="3"/>
      <c r="O4554" s="3"/>
      <c r="P4554" s="166"/>
      <c r="Q4554" s="166"/>
      <c r="R4554" s="173"/>
      <c r="S4554" s="167"/>
      <c r="T4554" s="167"/>
      <c r="U4554" s="167"/>
      <c r="V4554" s="173"/>
    </row>
    <row r="4555" spans="1:22" ht="33.75" customHeight="1">
      <c r="A4555" s="15"/>
      <c r="B4555" s="7"/>
      <c r="C4555" s="4"/>
      <c r="D4555" s="5"/>
      <c r="E4555" s="176" t="str">
        <f t="shared" si="161"/>
        <v/>
      </c>
      <c r="F4555" s="181"/>
      <c r="G4555" s="181"/>
      <c r="H4555" s="6"/>
      <c r="I4555" s="2"/>
      <c r="J4555" s="3"/>
      <c r="K4555" s="3"/>
      <c r="L4555" s="3"/>
      <c r="M4555" s="13"/>
      <c r="N4555" s="3"/>
      <c r="O4555" s="3"/>
      <c r="P4555" s="166"/>
      <c r="Q4555" s="166"/>
      <c r="R4555" s="173"/>
      <c r="S4555" s="167"/>
      <c r="T4555" s="167"/>
      <c r="U4555" s="167"/>
      <c r="V4555" s="173"/>
    </row>
    <row r="4556" spans="1:22" ht="33.75" customHeight="1">
      <c r="A4556" s="15"/>
      <c r="B4556" s="7"/>
      <c r="C4556" s="4"/>
      <c r="D4556" s="5"/>
      <c r="E4556" s="176" t="str">
        <f t="shared" si="161"/>
        <v/>
      </c>
      <c r="F4556" s="181"/>
      <c r="G4556" s="181"/>
      <c r="H4556" s="6"/>
      <c r="I4556" s="2"/>
      <c r="J4556" s="3"/>
      <c r="K4556" s="3"/>
      <c r="L4556" s="3"/>
      <c r="M4556" s="13"/>
      <c r="N4556" s="3"/>
      <c r="O4556" s="3"/>
      <c r="P4556" s="166"/>
      <c r="Q4556" s="166"/>
      <c r="R4556" s="173"/>
      <c r="S4556" s="167"/>
      <c r="T4556" s="167"/>
      <c r="U4556" s="167"/>
      <c r="V4556" s="173"/>
    </row>
    <row r="4557" spans="1:22" ht="33.75" customHeight="1">
      <c r="A4557" s="15"/>
      <c r="B4557" s="7"/>
      <c r="C4557" s="4"/>
      <c r="D4557" s="5"/>
      <c r="E4557" s="176" t="str">
        <f t="shared" si="161"/>
        <v/>
      </c>
      <c r="F4557" s="181"/>
      <c r="G4557" s="181"/>
      <c r="H4557" s="6"/>
      <c r="I4557" s="2"/>
      <c r="J4557" s="3"/>
      <c r="K4557" s="3"/>
      <c r="L4557" s="3"/>
      <c r="M4557" s="13"/>
      <c r="N4557" s="3"/>
      <c r="O4557" s="3"/>
      <c r="P4557" s="166"/>
      <c r="Q4557" s="166"/>
      <c r="R4557" s="173"/>
      <c r="S4557" s="167"/>
      <c r="T4557" s="167"/>
      <c r="U4557" s="167"/>
      <c r="V4557" s="173"/>
    </row>
    <row r="4558" spans="1:22" ht="33.75" customHeight="1">
      <c r="A4558" s="15"/>
      <c r="B4558" s="7"/>
      <c r="C4558" s="4"/>
      <c r="D4558" s="5"/>
      <c r="E4558" s="176" t="str">
        <f t="shared" si="161"/>
        <v/>
      </c>
      <c r="F4558" s="181"/>
      <c r="G4558" s="181"/>
      <c r="H4558" s="6"/>
      <c r="I4558" s="2"/>
      <c r="J4558" s="3"/>
      <c r="K4558" s="3"/>
      <c r="L4558" s="3"/>
      <c r="M4558" s="13"/>
      <c r="N4558" s="3"/>
      <c r="O4558" s="3"/>
      <c r="P4558" s="166"/>
      <c r="Q4558" s="166"/>
      <c r="R4558" s="173"/>
      <c r="S4558" s="167"/>
      <c r="T4558" s="167"/>
      <c r="U4558" s="167"/>
      <c r="V4558" s="173"/>
    </row>
    <row r="4559" spans="1:22" ht="33.75" customHeight="1">
      <c r="A4559" s="15"/>
      <c r="B4559" s="7"/>
      <c r="C4559" s="4"/>
      <c r="D4559" s="5"/>
      <c r="E4559" s="176" t="str">
        <f t="shared" si="161"/>
        <v/>
      </c>
      <c r="F4559" s="181"/>
      <c r="G4559" s="181"/>
      <c r="H4559" s="6"/>
      <c r="I4559" s="2"/>
      <c r="J4559" s="3"/>
      <c r="K4559" s="3"/>
      <c r="L4559" s="3"/>
      <c r="M4559" s="13"/>
      <c r="N4559" s="3"/>
      <c r="O4559" s="3"/>
      <c r="P4559" s="166"/>
      <c r="Q4559" s="166"/>
      <c r="R4559" s="173"/>
      <c r="S4559" s="167"/>
      <c r="T4559" s="167"/>
      <c r="U4559" s="167"/>
      <c r="V4559" s="173"/>
    </row>
    <row r="4560" spans="1:22" ht="33.75" customHeight="1">
      <c r="A4560" s="15"/>
      <c r="B4560" s="7"/>
      <c r="C4560" s="4"/>
      <c r="D4560" s="5"/>
      <c r="E4560" s="176" t="str">
        <f t="shared" si="161"/>
        <v/>
      </c>
      <c r="F4560" s="181"/>
      <c r="G4560" s="181"/>
      <c r="H4560" s="6"/>
      <c r="I4560" s="2"/>
      <c r="J4560" s="3"/>
      <c r="K4560" s="3"/>
      <c r="L4560" s="3"/>
      <c r="M4560" s="13"/>
      <c r="N4560" s="3"/>
      <c r="O4560" s="3"/>
      <c r="P4560" s="166"/>
      <c r="Q4560" s="166"/>
      <c r="R4560" s="173"/>
      <c r="S4560" s="167"/>
      <c r="T4560" s="167"/>
      <c r="U4560" s="167"/>
      <c r="V4560" s="173"/>
    </row>
    <row r="4561" spans="1:22" ht="33.75" customHeight="1">
      <c r="A4561" s="15"/>
      <c r="B4561" s="7"/>
      <c r="C4561" s="4"/>
      <c r="D4561" s="5"/>
      <c r="E4561" s="176" t="str">
        <f t="shared" si="161"/>
        <v/>
      </c>
      <c r="F4561" s="181"/>
      <c r="G4561" s="181"/>
      <c r="H4561" s="6"/>
      <c r="I4561" s="2"/>
      <c r="J4561" s="3"/>
      <c r="K4561" s="3"/>
      <c r="L4561" s="3"/>
      <c r="M4561" s="13"/>
      <c r="N4561" s="3"/>
      <c r="O4561" s="3"/>
      <c r="P4561" s="166"/>
      <c r="Q4561" s="166"/>
      <c r="R4561" s="173"/>
      <c r="S4561" s="167"/>
      <c r="T4561" s="167"/>
      <c r="U4561" s="167"/>
      <c r="V4561" s="173"/>
    </row>
    <row r="4562" spans="1:22" ht="33.75" customHeight="1">
      <c r="A4562" s="15"/>
      <c r="B4562" s="7"/>
      <c r="C4562" s="4"/>
      <c r="D4562" s="5"/>
      <c r="E4562" s="176" t="str">
        <f t="shared" si="161"/>
        <v/>
      </c>
      <c r="F4562" s="181"/>
      <c r="G4562" s="181"/>
      <c r="H4562" s="6"/>
      <c r="I4562" s="2"/>
      <c r="J4562" s="3"/>
      <c r="K4562" s="3"/>
      <c r="L4562" s="3"/>
      <c r="M4562" s="13"/>
      <c r="N4562" s="3"/>
      <c r="O4562" s="3"/>
      <c r="P4562" s="166"/>
      <c r="Q4562" s="166"/>
      <c r="R4562" s="173"/>
      <c r="S4562" s="167"/>
      <c r="T4562" s="167"/>
      <c r="U4562" s="167"/>
      <c r="V4562" s="173"/>
    </row>
    <row r="4563" spans="1:22" ht="33.75" customHeight="1">
      <c r="A4563" s="15"/>
      <c r="B4563" s="7"/>
      <c r="C4563" s="4"/>
      <c r="D4563" s="5"/>
      <c r="E4563" s="176" t="str">
        <f t="shared" si="161"/>
        <v/>
      </c>
      <c r="F4563" s="181"/>
      <c r="G4563" s="181"/>
      <c r="H4563" s="6"/>
      <c r="I4563" s="2"/>
      <c r="J4563" s="3"/>
      <c r="K4563" s="3"/>
      <c r="L4563" s="3"/>
      <c r="M4563" s="13"/>
      <c r="N4563" s="3"/>
      <c r="O4563" s="3"/>
      <c r="P4563" s="166"/>
      <c r="Q4563" s="166"/>
      <c r="R4563" s="173"/>
      <c r="S4563" s="167"/>
      <c r="T4563" s="167"/>
      <c r="U4563" s="167"/>
      <c r="V4563" s="173"/>
    </row>
    <row r="4564" spans="1:22" ht="33.75" customHeight="1">
      <c r="A4564" s="15"/>
      <c r="B4564" s="7"/>
      <c r="C4564" s="4"/>
      <c r="D4564" s="5"/>
      <c r="E4564" s="176" t="str">
        <f t="shared" si="161"/>
        <v/>
      </c>
      <c r="F4564" s="181"/>
      <c r="G4564" s="181"/>
      <c r="H4564" s="6"/>
      <c r="I4564" s="2"/>
      <c r="J4564" s="3"/>
      <c r="K4564" s="3"/>
      <c r="L4564" s="3"/>
      <c r="M4564" s="13"/>
      <c r="N4564" s="3"/>
      <c r="O4564" s="3"/>
      <c r="P4564" s="166"/>
      <c r="Q4564" s="166"/>
      <c r="R4564" s="173"/>
      <c r="S4564" s="167"/>
      <c r="T4564" s="167"/>
      <c r="U4564" s="167"/>
      <c r="V4564" s="173"/>
    </row>
    <row r="4565" spans="1:22" ht="33.75" customHeight="1">
      <c r="A4565" s="15"/>
      <c r="B4565" s="7"/>
      <c r="C4565" s="4"/>
      <c r="D4565" s="5"/>
      <c r="E4565" s="176" t="str">
        <f t="shared" si="161"/>
        <v/>
      </c>
      <c r="F4565" s="181"/>
      <c r="G4565" s="181"/>
      <c r="H4565" s="6"/>
      <c r="I4565" s="2"/>
      <c r="J4565" s="3"/>
      <c r="K4565" s="3"/>
      <c r="L4565" s="3"/>
      <c r="M4565" s="13"/>
      <c r="N4565" s="3"/>
      <c r="O4565" s="3"/>
      <c r="P4565" s="166"/>
      <c r="Q4565" s="166"/>
      <c r="R4565" s="173"/>
      <c r="S4565" s="167"/>
      <c r="T4565" s="167"/>
      <c r="U4565" s="167"/>
      <c r="V4565" s="173"/>
    </row>
    <row r="4566" spans="1:22" ht="33.75" customHeight="1">
      <c r="A4566" s="15"/>
      <c r="B4566" s="7"/>
      <c r="C4566" s="4"/>
      <c r="D4566" s="5"/>
      <c r="E4566" s="176" t="str">
        <f t="shared" si="161"/>
        <v/>
      </c>
      <c r="F4566" s="181"/>
      <c r="G4566" s="181"/>
      <c r="H4566" s="6"/>
      <c r="I4566" s="2"/>
      <c r="J4566" s="3"/>
      <c r="K4566" s="3"/>
      <c r="L4566" s="3"/>
      <c r="M4566" s="13"/>
      <c r="N4566" s="3"/>
      <c r="O4566" s="3"/>
      <c r="P4566" s="166"/>
      <c r="Q4566" s="166"/>
      <c r="R4566" s="173"/>
      <c r="S4566" s="167"/>
      <c r="T4566" s="167"/>
      <c r="U4566" s="167"/>
      <c r="V4566" s="173"/>
    </row>
    <row r="4567" spans="1:22" ht="33.75" customHeight="1">
      <c r="A4567" s="15"/>
      <c r="B4567" s="7"/>
      <c r="C4567" s="4"/>
      <c r="D4567" s="5"/>
      <c r="E4567" s="176" t="str">
        <f t="shared" si="161"/>
        <v/>
      </c>
      <c r="F4567" s="181"/>
      <c r="G4567" s="181"/>
      <c r="H4567" s="6"/>
      <c r="I4567" s="2"/>
      <c r="J4567" s="3"/>
      <c r="K4567" s="3"/>
      <c r="L4567" s="3"/>
      <c r="M4567" s="13"/>
      <c r="N4567" s="3"/>
      <c r="O4567" s="3"/>
      <c r="P4567" s="166"/>
      <c r="Q4567" s="166"/>
      <c r="R4567" s="173"/>
      <c r="S4567" s="167"/>
      <c r="T4567" s="167"/>
      <c r="U4567" s="167"/>
      <c r="V4567" s="173"/>
    </row>
    <row r="4568" spans="1:22" ht="33.75" customHeight="1">
      <c r="A4568" s="15"/>
      <c r="B4568" s="7"/>
      <c r="C4568" s="4"/>
      <c r="D4568" s="5"/>
      <c r="E4568" s="176" t="str">
        <f t="shared" si="161"/>
        <v/>
      </c>
      <c r="F4568" s="181"/>
      <c r="G4568" s="181"/>
      <c r="H4568" s="6"/>
      <c r="I4568" s="2"/>
      <c r="J4568" s="3"/>
      <c r="K4568" s="3"/>
      <c r="L4568" s="3"/>
      <c r="M4568" s="13"/>
      <c r="N4568" s="3"/>
      <c r="O4568" s="3"/>
      <c r="P4568" s="166"/>
      <c r="Q4568" s="166"/>
      <c r="R4568" s="173"/>
      <c r="S4568" s="167"/>
      <c r="T4568" s="167"/>
      <c r="U4568" s="167"/>
      <c r="V4568" s="173"/>
    </row>
    <row r="4569" spans="1:22" ht="33.75" customHeight="1">
      <c r="A4569" s="15"/>
      <c r="B4569" s="7"/>
      <c r="C4569" s="4"/>
      <c r="D4569" s="5"/>
      <c r="E4569" s="176" t="str">
        <f t="shared" si="161"/>
        <v/>
      </c>
      <c r="F4569" s="181"/>
      <c r="G4569" s="181"/>
      <c r="H4569" s="6"/>
      <c r="I4569" s="2"/>
      <c r="J4569" s="3"/>
      <c r="K4569" s="3"/>
      <c r="L4569" s="3"/>
      <c r="M4569" s="13"/>
      <c r="N4569" s="3"/>
      <c r="O4569" s="3"/>
      <c r="P4569" s="166"/>
      <c r="Q4569" s="166"/>
      <c r="R4569" s="173"/>
      <c r="S4569" s="167"/>
      <c r="T4569" s="167"/>
      <c r="U4569" s="167"/>
      <c r="V4569" s="173"/>
    </row>
    <row r="4570" spans="1:22" ht="33.75" customHeight="1">
      <c r="A4570" s="15"/>
      <c r="B4570" s="7"/>
      <c r="C4570" s="4"/>
      <c r="D4570" s="5"/>
      <c r="E4570" s="176" t="str">
        <f t="shared" si="161"/>
        <v/>
      </c>
      <c r="F4570" s="181"/>
      <c r="G4570" s="181"/>
      <c r="H4570" s="6"/>
      <c r="I4570" s="2"/>
      <c r="J4570" s="3"/>
      <c r="K4570" s="3"/>
      <c r="L4570" s="3"/>
      <c r="M4570" s="13"/>
      <c r="N4570" s="3"/>
      <c r="O4570" s="3"/>
      <c r="P4570" s="166"/>
      <c r="Q4570" s="166"/>
      <c r="R4570" s="173"/>
      <c r="S4570" s="167"/>
      <c r="T4570" s="167"/>
      <c r="U4570" s="167"/>
      <c r="V4570" s="173"/>
    </row>
    <row r="4571" spans="1:22" ht="33.75" customHeight="1">
      <c r="A4571" s="15"/>
      <c r="B4571" s="7"/>
      <c r="C4571" s="4"/>
      <c r="D4571" s="5"/>
      <c r="E4571" s="176" t="str">
        <f t="shared" si="161"/>
        <v/>
      </c>
      <c r="F4571" s="181"/>
      <c r="G4571" s="181"/>
      <c r="H4571" s="6"/>
      <c r="I4571" s="2"/>
      <c r="J4571" s="3"/>
      <c r="K4571" s="3"/>
      <c r="L4571" s="3"/>
      <c r="M4571" s="13"/>
      <c r="N4571" s="3"/>
      <c r="O4571" s="3"/>
      <c r="P4571" s="166"/>
      <c r="Q4571" s="166"/>
      <c r="R4571" s="173"/>
      <c r="S4571" s="167"/>
      <c r="T4571" s="167"/>
      <c r="U4571" s="167"/>
      <c r="V4571" s="173"/>
    </row>
    <row r="4572" spans="1:22" ht="33.75" customHeight="1">
      <c r="A4572" s="15"/>
      <c r="B4572" s="7"/>
      <c r="C4572" s="4"/>
      <c r="D4572" s="5"/>
      <c r="E4572" s="176" t="str">
        <f t="shared" si="161"/>
        <v/>
      </c>
      <c r="F4572" s="181"/>
      <c r="G4572" s="181"/>
      <c r="H4572" s="6"/>
      <c r="I4572" s="2"/>
      <c r="J4572" s="3"/>
      <c r="K4572" s="3"/>
      <c r="L4572" s="3"/>
      <c r="M4572" s="13"/>
      <c r="N4572" s="3"/>
      <c r="O4572" s="3"/>
      <c r="P4572" s="166"/>
      <c r="Q4572" s="166"/>
      <c r="R4572" s="173"/>
      <c r="S4572" s="167"/>
      <c r="T4572" s="167"/>
      <c r="U4572" s="167"/>
      <c r="V4572" s="173"/>
    </row>
    <row r="4573" spans="1:22" ht="33.75" customHeight="1">
      <c r="A4573" s="15"/>
      <c r="B4573" s="7"/>
      <c r="C4573" s="4"/>
      <c r="D4573" s="5"/>
      <c r="E4573" s="176" t="str">
        <f t="shared" si="161"/>
        <v/>
      </c>
      <c r="F4573" s="181"/>
      <c r="G4573" s="181"/>
      <c r="H4573" s="6"/>
      <c r="I4573" s="2"/>
      <c r="J4573" s="3"/>
      <c r="K4573" s="3"/>
      <c r="L4573" s="3"/>
      <c r="M4573" s="13"/>
      <c r="N4573" s="3"/>
      <c r="O4573" s="3"/>
      <c r="P4573" s="166"/>
      <c r="Q4573" s="166"/>
      <c r="R4573" s="173"/>
      <c r="S4573" s="167"/>
      <c r="T4573" s="167"/>
      <c r="U4573" s="167"/>
      <c r="V4573" s="173"/>
    </row>
    <row r="4574" spans="1:22" ht="33.75" customHeight="1">
      <c r="A4574" s="15"/>
      <c r="B4574" s="7"/>
      <c r="C4574" s="4"/>
      <c r="D4574" s="5"/>
      <c r="E4574" s="176" t="str">
        <f t="shared" si="161"/>
        <v/>
      </c>
      <c r="F4574" s="181"/>
      <c r="G4574" s="181"/>
      <c r="H4574" s="6"/>
      <c r="I4574" s="2"/>
      <c r="J4574" s="3"/>
      <c r="K4574" s="3"/>
      <c r="L4574" s="3"/>
      <c r="M4574" s="13"/>
      <c r="N4574" s="3"/>
      <c r="O4574" s="3"/>
      <c r="P4574" s="166"/>
      <c r="Q4574" s="166"/>
      <c r="R4574" s="173"/>
      <c r="S4574" s="167"/>
      <c r="T4574" s="167"/>
      <c r="U4574" s="167"/>
      <c r="V4574" s="173"/>
    </row>
    <row r="4575" spans="1:22" ht="33.75" customHeight="1">
      <c r="A4575" s="15"/>
      <c r="B4575" s="7"/>
      <c r="C4575" s="4"/>
      <c r="D4575" s="5"/>
      <c r="E4575" s="176" t="str">
        <f t="shared" si="161"/>
        <v/>
      </c>
      <c r="F4575" s="181"/>
      <c r="G4575" s="181"/>
      <c r="H4575" s="6"/>
      <c r="I4575" s="2"/>
      <c r="J4575" s="3"/>
      <c r="K4575" s="3"/>
      <c r="L4575" s="3"/>
      <c r="M4575" s="13"/>
      <c r="N4575" s="3"/>
      <c r="O4575" s="3"/>
      <c r="P4575" s="166"/>
      <c r="Q4575" s="166"/>
      <c r="R4575" s="173"/>
      <c r="S4575" s="167"/>
      <c r="T4575" s="167"/>
      <c r="U4575" s="167"/>
      <c r="V4575" s="173"/>
    </row>
    <row r="4576" spans="1:22" ht="33.75" customHeight="1">
      <c r="A4576" s="15"/>
      <c r="B4576" s="7"/>
      <c r="C4576" s="4"/>
      <c r="D4576" s="5"/>
      <c r="E4576" s="176" t="str">
        <f t="shared" si="161"/>
        <v/>
      </c>
      <c r="F4576" s="181"/>
      <c r="G4576" s="181"/>
      <c r="H4576" s="6"/>
      <c r="I4576" s="2"/>
      <c r="J4576" s="3"/>
      <c r="K4576" s="3"/>
      <c r="L4576" s="3"/>
      <c r="M4576" s="13"/>
      <c r="N4576" s="3"/>
      <c r="O4576" s="3"/>
      <c r="P4576" s="166"/>
      <c r="Q4576" s="166"/>
      <c r="R4576" s="173"/>
      <c r="S4576" s="167"/>
      <c r="T4576" s="167"/>
      <c r="U4576" s="167"/>
      <c r="V4576" s="173"/>
    </row>
    <row r="4577" spans="1:22" ht="33.75" customHeight="1">
      <c r="A4577" s="15"/>
      <c r="B4577" s="7"/>
      <c r="C4577" s="4"/>
      <c r="D4577" s="5"/>
      <c r="E4577" s="176" t="str">
        <f t="shared" si="161"/>
        <v/>
      </c>
      <c r="F4577" s="181"/>
      <c r="G4577" s="181"/>
      <c r="H4577" s="6"/>
      <c r="I4577" s="2"/>
      <c r="J4577" s="3"/>
      <c r="K4577" s="3"/>
      <c r="L4577" s="3"/>
      <c r="M4577" s="13"/>
      <c r="N4577" s="3"/>
      <c r="O4577" s="3"/>
      <c r="P4577" s="166"/>
      <c r="Q4577" s="166"/>
      <c r="R4577" s="173"/>
      <c r="S4577" s="167"/>
      <c r="T4577" s="167"/>
      <c r="U4577" s="167"/>
      <c r="V4577" s="173"/>
    </row>
    <row r="4578" spans="1:22" ht="33.75" customHeight="1">
      <c r="A4578" s="15"/>
      <c r="B4578" s="7"/>
      <c r="C4578" s="4"/>
      <c r="D4578" s="5"/>
      <c r="E4578" s="176" t="str">
        <f t="shared" si="161"/>
        <v/>
      </c>
      <c r="F4578" s="181"/>
      <c r="G4578" s="181"/>
      <c r="H4578" s="6"/>
      <c r="I4578" s="2"/>
      <c r="J4578" s="3"/>
      <c r="K4578" s="3"/>
      <c r="L4578" s="3"/>
      <c r="M4578" s="13"/>
      <c r="N4578" s="3"/>
      <c r="O4578" s="3"/>
      <c r="P4578" s="166"/>
      <c r="Q4578" s="166"/>
      <c r="R4578" s="173"/>
      <c r="S4578" s="167"/>
      <c r="T4578" s="167"/>
      <c r="U4578" s="167"/>
      <c r="V4578" s="173"/>
    </row>
    <row r="4579" spans="1:22" ht="33.75" customHeight="1">
      <c r="A4579" s="15"/>
      <c r="B4579" s="7"/>
      <c r="C4579" s="4"/>
      <c r="D4579" s="5"/>
      <c r="E4579" s="176" t="str">
        <f t="shared" si="161"/>
        <v/>
      </c>
      <c r="F4579" s="181"/>
      <c r="G4579" s="181"/>
      <c r="H4579" s="6"/>
      <c r="I4579" s="2"/>
      <c r="J4579" s="3"/>
      <c r="K4579" s="3"/>
      <c r="L4579" s="3"/>
      <c r="M4579" s="13"/>
      <c r="N4579" s="3"/>
      <c r="O4579" s="3"/>
      <c r="P4579" s="166"/>
      <c r="Q4579" s="166"/>
      <c r="R4579" s="173"/>
      <c r="S4579" s="167"/>
      <c r="T4579" s="167"/>
      <c r="U4579" s="167"/>
      <c r="V4579" s="173"/>
    </row>
    <row r="4580" spans="1:22" ht="33.75" customHeight="1">
      <c r="A4580" s="15"/>
      <c r="B4580" s="7"/>
      <c r="C4580" s="4"/>
      <c r="D4580" s="5"/>
      <c r="E4580" s="176" t="str">
        <f t="shared" si="161"/>
        <v/>
      </c>
      <c r="F4580" s="181"/>
      <c r="G4580" s="181"/>
      <c r="H4580" s="6"/>
      <c r="I4580" s="2"/>
      <c r="J4580" s="3"/>
      <c r="K4580" s="3"/>
      <c r="L4580" s="3"/>
      <c r="M4580" s="13"/>
      <c r="N4580" s="3"/>
      <c r="O4580" s="3"/>
      <c r="P4580" s="166"/>
      <c r="Q4580" s="166"/>
      <c r="R4580" s="173"/>
      <c r="S4580" s="167"/>
      <c r="T4580" s="167"/>
      <c r="U4580" s="167"/>
      <c r="V4580" s="173"/>
    </row>
    <row r="4581" spans="1:22" ht="33.75" customHeight="1">
      <c r="A4581" s="15"/>
      <c r="B4581" s="7"/>
      <c r="C4581" s="4"/>
      <c r="D4581" s="5"/>
      <c r="E4581" s="176" t="str">
        <f t="shared" si="161"/>
        <v/>
      </c>
      <c r="F4581" s="181"/>
      <c r="G4581" s="181"/>
      <c r="H4581" s="6"/>
      <c r="I4581" s="2"/>
      <c r="J4581" s="3"/>
      <c r="K4581" s="3"/>
      <c r="L4581" s="3"/>
      <c r="M4581" s="13"/>
      <c r="N4581" s="3"/>
      <c r="O4581" s="3"/>
      <c r="P4581" s="166"/>
      <c r="Q4581" s="166"/>
      <c r="R4581" s="173"/>
      <c r="S4581" s="167"/>
      <c r="T4581" s="167"/>
      <c r="U4581" s="167"/>
      <c r="V4581" s="173"/>
    </row>
    <row r="4582" spans="1:22" ht="33.75" customHeight="1">
      <c r="A4582" s="15"/>
      <c r="B4582" s="7"/>
      <c r="C4582" s="4"/>
      <c r="D4582" s="5"/>
      <c r="E4582" s="176" t="str">
        <f t="shared" si="161"/>
        <v/>
      </c>
      <c r="F4582" s="181"/>
      <c r="G4582" s="181"/>
      <c r="H4582" s="6"/>
      <c r="I4582" s="2"/>
      <c r="J4582" s="3"/>
      <c r="K4582" s="3"/>
      <c r="L4582" s="3"/>
      <c r="M4582" s="13"/>
      <c r="N4582" s="3"/>
      <c r="O4582" s="3"/>
      <c r="P4582" s="166"/>
      <c r="Q4582" s="166"/>
      <c r="R4582" s="173"/>
      <c r="S4582" s="167"/>
      <c r="T4582" s="167"/>
      <c r="U4582" s="167"/>
      <c r="V4582" s="173"/>
    </row>
    <row r="4583" spans="1:22" ht="33.75" customHeight="1">
      <c r="A4583" s="15"/>
      <c r="B4583" s="7"/>
      <c r="C4583" s="4"/>
      <c r="D4583" s="5"/>
      <c r="E4583" s="176" t="str">
        <f t="shared" si="161"/>
        <v/>
      </c>
      <c r="F4583" s="181"/>
      <c r="G4583" s="181"/>
      <c r="H4583" s="6"/>
      <c r="I4583" s="2"/>
      <c r="J4583" s="3"/>
      <c r="K4583" s="3"/>
      <c r="L4583" s="3"/>
      <c r="M4583" s="13"/>
      <c r="N4583" s="3"/>
      <c r="O4583" s="3"/>
      <c r="P4583" s="166"/>
      <c r="Q4583" s="166"/>
      <c r="R4583" s="173"/>
      <c r="S4583" s="167"/>
      <c r="T4583" s="167"/>
      <c r="U4583" s="167"/>
      <c r="V4583" s="173"/>
    </row>
    <row r="4584" spans="1:22" ht="33.75" customHeight="1">
      <c r="A4584" s="15"/>
      <c r="B4584" s="7"/>
      <c r="C4584" s="4"/>
      <c r="D4584" s="5"/>
      <c r="E4584" s="176" t="str">
        <f t="shared" si="161"/>
        <v/>
      </c>
      <c r="F4584" s="181"/>
      <c r="G4584" s="181"/>
      <c r="H4584" s="6"/>
      <c r="I4584" s="2"/>
      <c r="J4584" s="3"/>
      <c r="K4584" s="3"/>
      <c r="L4584" s="3"/>
      <c r="M4584" s="13"/>
      <c r="N4584" s="3"/>
      <c r="O4584" s="3"/>
      <c r="P4584" s="166"/>
      <c r="Q4584" s="166"/>
      <c r="R4584" s="173"/>
      <c r="S4584" s="167"/>
      <c r="T4584" s="167"/>
      <c r="U4584" s="167"/>
      <c r="V4584" s="173"/>
    </row>
    <row r="4585" spans="1:22" ht="33.75" customHeight="1">
      <c r="A4585" s="15"/>
      <c r="B4585" s="7"/>
      <c r="C4585" s="4"/>
      <c r="D4585" s="5"/>
      <c r="E4585" s="176" t="str">
        <f t="shared" si="161"/>
        <v/>
      </c>
      <c r="F4585" s="181"/>
      <c r="G4585" s="181"/>
      <c r="H4585" s="6"/>
      <c r="I4585" s="2"/>
      <c r="J4585" s="3"/>
      <c r="K4585" s="3"/>
      <c r="L4585" s="3"/>
      <c r="M4585" s="13"/>
      <c r="N4585" s="3"/>
      <c r="O4585" s="3"/>
      <c r="P4585" s="166"/>
      <c r="Q4585" s="166"/>
      <c r="R4585" s="173"/>
      <c r="S4585" s="167"/>
      <c r="T4585" s="167"/>
      <c r="U4585" s="167"/>
      <c r="V4585" s="173"/>
    </row>
    <row r="4586" spans="1:22" ht="33.75" customHeight="1">
      <c r="A4586" s="15"/>
      <c r="B4586" s="7"/>
      <c r="C4586" s="4"/>
      <c r="D4586" s="5"/>
      <c r="E4586" s="176" t="str">
        <f t="shared" si="161"/>
        <v/>
      </c>
      <c r="F4586" s="181"/>
      <c r="G4586" s="181"/>
      <c r="H4586" s="6"/>
      <c r="I4586" s="2"/>
      <c r="J4586" s="3"/>
      <c r="K4586" s="3"/>
      <c r="L4586" s="3"/>
      <c r="M4586" s="13"/>
      <c r="N4586" s="3"/>
      <c r="O4586" s="3"/>
      <c r="P4586" s="166"/>
      <c r="Q4586" s="166"/>
      <c r="R4586" s="173"/>
      <c r="S4586" s="167"/>
      <c r="T4586" s="167"/>
      <c r="U4586" s="167"/>
      <c r="V4586" s="173"/>
    </row>
    <row r="4587" spans="1:22" ht="33.75" customHeight="1">
      <c r="A4587" s="15"/>
      <c r="B4587" s="7"/>
      <c r="C4587" s="4"/>
      <c r="D4587" s="5"/>
      <c r="E4587" s="176" t="str">
        <f t="shared" si="161"/>
        <v/>
      </c>
      <c r="F4587" s="181"/>
      <c r="G4587" s="181"/>
      <c r="H4587" s="6"/>
      <c r="I4587" s="2"/>
      <c r="J4587" s="3"/>
      <c r="K4587" s="3"/>
      <c r="L4587" s="3"/>
      <c r="M4587" s="13"/>
      <c r="N4587" s="3"/>
      <c r="O4587" s="3"/>
      <c r="P4587" s="166"/>
      <c r="Q4587" s="166"/>
      <c r="R4587" s="173"/>
      <c r="S4587" s="167"/>
      <c r="T4587" s="167"/>
      <c r="U4587" s="167"/>
      <c r="V4587" s="173"/>
    </row>
    <row r="4588" spans="1:22" ht="33.75" customHeight="1">
      <c r="A4588" s="15"/>
      <c r="B4588" s="7"/>
      <c r="C4588" s="4"/>
      <c r="D4588" s="5"/>
      <c r="E4588" s="176" t="str">
        <f t="shared" si="161"/>
        <v/>
      </c>
      <c r="F4588" s="181"/>
      <c r="G4588" s="181"/>
      <c r="H4588" s="6"/>
      <c r="I4588" s="2"/>
      <c r="J4588" s="3"/>
      <c r="K4588" s="3"/>
      <c r="L4588" s="3"/>
      <c r="M4588" s="13"/>
      <c r="N4588" s="3"/>
      <c r="O4588" s="3"/>
      <c r="P4588" s="166"/>
      <c r="Q4588" s="166"/>
      <c r="R4588" s="173"/>
      <c r="S4588" s="167"/>
      <c r="T4588" s="167"/>
      <c r="U4588" s="167"/>
      <c r="V4588" s="173"/>
    </row>
    <row r="4589" spans="1:22" ht="33.75" customHeight="1">
      <c r="A4589" s="15"/>
      <c r="B4589" s="7"/>
      <c r="C4589" s="4"/>
      <c r="D4589" s="5"/>
      <c r="E4589" s="176" t="str">
        <f t="shared" si="161"/>
        <v/>
      </c>
      <c r="F4589" s="181"/>
      <c r="G4589" s="181"/>
      <c r="H4589" s="6"/>
      <c r="I4589" s="2"/>
      <c r="J4589" s="3"/>
      <c r="K4589" s="3"/>
      <c r="L4589" s="3"/>
      <c r="M4589" s="13"/>
      <c r="N4589" s="3"/>
      <c r="O4589" s="3"/>
      <c r="P4589" s="166"/>
      <c r="Q4589" s="166"/>
      <c r="R4589" s="173"/>
      <c r="S4589" s="167"/>
      <c r="T4589" s="167"/>
      <c r="U4589" s="167"/>
      <c r="V4589" s="173"/>
    </row>
    <row r="4590" spans="1:22" ht="33.75" customHeight="1">
      <c r="A4590" s="15"/>
      <c r="B4590" s="7"/>
      <c r="C4590" s="4"/>
      <c r="D4590" s="5"/>
      <c r="E4590" s="176" t="str">
        <f t="shared" si="161"/>
        <v/>
      </c>
      <c r="F4590" s="181"/>
      <c r="G4590" s="181"/>
      <c r="H4590" s="6"/>
      <c r="I4590" s="2"/>
      <c r="J4590" s="3"/>
      <c r="K4590" s="3"/>
      <c r="L4590" s="3"/>
      <c r="M4590" s="13"/>
      <c r="N4590" s="3"/>
      <c r="O4590" s="3"/>
      <c r="P4590" s="166"/>
      <c r="Q4590" s="166"/>
      <c r="R4590" s="173"/>
      <c r="S4590" s="167"/>
      <c r="T4590" s="167"/>
      <c r="U4590" s="167"/>
      <c r="V4590" s="173"/>
    </row>
    <row r="4591" spans="1:22" ht="33.75" customHeight="1">
      <c r="A4591" s="15"/>
      <c r="B4591" s="7"/>
      <c r="C4591" s="4"/>
      <c r="D4591" s="5"/>
      <c r="E4591" s="176" t="str">
        <f t="shared" si="161"/>
        <v/>
      </c>
      <c r="F4591" s="181"/>
      <c r="G4591" s="181"/>
      <c r="H4591" s="6"/>
      <c r="I4591" s="2"/>
      <c r="J4591" s="3"/>
      <c r="K4591" s="3"/>
      <c r="L4591" s="3"/>
      <c r="M4591" s="13"/>
      <c r="N4591" s="3"/>
      <c r="O4591" s="3"/>
      <c r="P4591" s="166"/>
      <c r="Q4591" s="166"/>
      <c r="R4591" s="173"/>
      <c r="S4591" s="167"/>
      <c r="T4591" s="167"/>
      <c r="U4591" s="167"/>
      <c r="V4591" s="173"/>
    </row>
    <row r="4592" spans="1:22" ht="33.75" customHeight="1">
      <c r="A4592" s="15"/>
      <c r="B4592" s="7"/>
      <c r="C4592" s="4"/>
      <c r="D4592" s="5"/>
      <c r="E4592" s="176" t="str">
        <f t="shared" si="161"/>
        <v/>
      </c>
      <c r="F4592" s="181"/>
      <c r="G4592" s="181"/>
      <c r="H4592" s="6"/>
      <c r="I4592" s="2"/>
      <c r="J4592" s="3"/>
      <c r="K4592" s="3"/>
      <c r="L4592" s="3"/>
      <c r="M4592" s="13"/>
      <c r="N4592" s="3"/>
      <c r="O4592" s="3"/>
      <c r="P4592" s="166"/>
      <c r="Q4592" s="166"/>
      <c r="R4592" s="173"/>
      <c r="S4592" s="167"/>
      <c r="T4592" s="167"/>
      <c r="U4592" s="167"/>
      <c r="V4592" s="173"/>
    </row>
    <row r="4593" spans="1:22" ht="33.75" customHeight="1">
      <c r="A4593" s="15"/>
      <c r="B4593" s="7"/>
      <c r="C4593" s="4"/>
      <c r="D4593" s="5"/>
      <c r="E4593" s="176" t="str">
        <f t="shared" si="161"/>
        <v/>
      </c>
      <c r="F4593" s="181"/>
      <c r="G4593" s="181"/>
      <c r="H4593" s="6"/>
      <c r="I4593" s="2"/>
      <c r="J4593" s="3"/>
      <c r="K4593" s="3"/>
      <c r="L4593" s="3"/>
      <c r="M4593" s="13"/>
      <c r="N4593" s="3"/>
      <c r="O4593" s="3"/>
      <c r="P4593" s="166"/>
      <c r="Q4593" s="166"/>
      <c r="R4593" s="173"/>
      <c r="S4593" s="167"/>
      <c r="T4593" s="167"/>
      <c r="U4593" s="167"/>
      <c r="V4593" s="173"/>
    </row>
    <row r="4594" spans="1:22" ht="33.75" customHeight="1">
      <c r="A4594" s="15"/>
      <c r="B4594" s="7"/>
      <c r="C4594" s="4"/>
      <c r="D4594" s="5"/>
      <c r="E4594" s="176" t="str">
        <f t="shared" si="161"/>
        <v/>
      </c>
      <c r="F4594" s="181"/>
      <c r="G4594" s="181"/>
      <c r="H4594" s="6"/>
      <c r="I4594" s="2"/>
      <c r="J4594" s="3"/>
      <c r="K4594" s="3"/>
      <c r="L4594" s="3"/>
      <c r="M4594" s="13"/>
      <c r="N4594" s="3"/>
      <c r="O4594" s="3"/>
      <c r="P4594" s="166"/>
      <c r="Q4594" s="166"/>
      <c r="R4594" s="173"/>
      <c r="S4594" s="167"/>
      <c r="T4594" s="167"/>
      <c r="U4594" s="167"/>
      <c r="V4594" s="173"/>
    </row>
    <row r="4595" spans="1:22" ht="33.75" customHeight="1">
      <c r="A4595" s="15"/>
      <c r="B4595" s="7"/>
      <c r="C4595" s="4"/>
      <c r="D4595" s="5"/>
      <c r="E4595" s="176" t="str">
        <f t="shared" si="161"/>
        <v/>
      </c>
      <c r="F4595" s="181"/>
      <c r="G4595" s="181"/>
      <c r="H4595" s="6"/>
      <c r="I4595" s="2"/>
      <c r="J4595" s="3"/>
      <c r="K4595" s="3"/>
      <c r="L4595" s="3"/>
      <c r="M4595" s="13"/>
      <c r="N4595" s="3"/>
      <c r="O4595" s="3"/>
      <c r="P4595" s="166"/>
      <c r="Q4595" s="166"/>
      <c r="R4595" s="173"/>
      <c r="S4595" s="167"/>
      <c r="T4595" s="167"/>
      <c r="U4595" s="167"/>
      <c r="V4595" s="173"/>
    </row>
    <row r="4596" spans="1:22" ht="33.75" customHeight="1">
      <c r="A4596" s="15"/>
      <c r="B4596" s="7"/>
      <c r="C4596" s="4"/>
      <c r="D4596" s="5"/>
      <c r="E4596" s="176" t="str">
        <f t="shared" si="161"/>
        <v/>
      </c>
      <c r="F4596" s="181"/>
      <c r="G4596" s="181"/>
      <c r="H4596" s="6"/>
      <c r="I4596" s="2"/>
      <c r="J4596" s="3"/>
      <c r="K4596" s="3"/>
      <c r="L4596" s="3"/>
      <c r="M4596" s="13"/>
      <c r="N4596" s="3"/>
      <c r="O4596" s="3"/>
      <c r="P4596" s="166"/>
      <c r="Q4596" s="166"/>
      <c r="R4596" s="173"/>
      <c r="S4596" s="167"/>
      <c r="T4596" s="167"/>
      <c r="U4596" s="167"/>
      <c r="V4596" s="173"/>
    </row>
    <row r="4597" spans="1:22" ht="33.75" customHeight="1">
      <c r="A4597" s="15"/>
      <c r="B4597" s="7"/>
      <c r="C4597" s="4"/>
      <c r="D4597" s="5"/>
      <c r="E4597" s="176" t="str">
        <f t="shared" si="161"/>
        <v/>
      </c>
      <c r="F4597" s="181"/>
      <c r="G4597" s="181"/>
      <c r="H4597" s="6"/>
      <c r="I4597" s="2"/>
      <c r="J4597" s="3"/>
      <c r="K4597" s="3"/>
      <c r="L4597" s="3"/>
      <c r="M4597" s="13"/>
      <c r="N4597" s="3"/>
      <c r="O4597" s="3"/>
      <c r="P4597" s="166"/>
      <c r="Q4597" s="166"/>
      <c r="R4597" s="173"/>
      <c r="S4597" s="167"/>
      <c r="T4597" s="167"/>
      <c r="U4597" s="167"/>
      <c r="V4597" s="173"/>
    </row>
    <row r="4598" spans="1:22" ht="33.75" customHeight="1">
      <c r="A4598" s="15"/>
      <c r="B4598" s="7"/>
      <c r="C4598" s="4"/>
      <c r="D4598" s="5"/>
      <c r="E4598" s="176" t="str">
        <f t="shared" si="161"/>
        <v/>
      </c>
      <c r="F4598" s="181"/>
      <c r="G4598" s="181"/>
      <c r="H4598" s="6"/>
      <c r="I4598" s="2"/>
      <c r="J4598" s="3"/>
      <c r="K4598" s="3"/>
      <c r="L4598" s="3"/>
      <c r="M4598" s="13"/>
      <c r="N4598" s="3"/>
      <c r="O4598" s="3"/>
      <c r="P4598" s="166"/>
      <c r="Q4598" s="166"/>
      <c r="R4598" s="173"/>
      <c r="S4598" s="167"/>
      <c r="T4598" s="167"/>
      <c r="U4598" s="167"/>
      <c r="V4598" s="173"/>
    </row>
    <row r="4599" spans="1:22" ht="33.75" customHeight="1">
      <c r="A4599" s="15"/>
      <c r="B4599" s="7"/>
      <c r="C4599" s="4"/>
      <c r="D4599" s="5"/>
      <c r="E4599" s="176" t="str">
        <f t="shared" si="161"/>
        <v/>
      </c>
      <c r="F4599" s="181"/>
      <c r="G4599" s="181"/>
      <c r="H4599" s="6"/>
      <c r="I4599" s="2"/>
      <c r="J4599" s="3"/>
      <c r="K4599" s="3"/>
      <c r="L4599" s="3"/>
      <c r="M4599" s="13"/>
      <c r="N4599" s="3"/>
      <c r="O4599" s="3"/>
      <c r="P4599" s="166"/>
      <c r="Q4599" s="166"/>
      <c r="R4599" s="173"/>
      <c r="S4599" s="167"/>
      <c r="T4599" s="167"/>
      <c r="U4599" s="167"/>
      <c r="V4599" s="173"/>
    </row>
    <row r="4600" spans="1:22" ht="33.75" customHeight="1">
      <c r="A4600" s="15"/>
      <c r="B4600" s="7"/>
      <c r="C4600" s="4"/>
      <c r="D4600" s="5"/>
      <c r="E4600" s="176" t="str">
        <f t="shared" si="161"/>
        <v/>
      </c>
      <c r="F4600" s="181"/>
      <c r="G4600" s="181"/>
      <c r="H4600" s="6"/>
      <c r="I4600" s="2"/>
      <c r="J4600" s="3"/>
      <c r="K4600" s="3"/>
      <c r="L4600" s="3"/>
      <c r="M4600" s="13"/>
      <c r="N4600" s="3"/>
      <c r="O4600" s="3"/>
      <c r="P4600" s="166"/>
      <c r="Q4600" s="166"/>
      <c r="R4600" s="173"/>
      <c r="S4600" s="167"/>
      <c r="T4600" s="167"/>
      <c r="U4600" s="167"/>
      <c r="V4600" s="173"/>
    </row>
    <row r="4601" spans="1:22" ht="33.75" customHeight="1">
      <c r="A4601" s="15"/>
      <c r="B4601" s="7"/>
      <c r="C4601" s="4"/>
      <c r="D4601" s="5"/>
      <c r="E4601" s="176" t="str">
        <f t="shared" si="161"/>
        <v/>
      </c>
      <c r="F4601" s="181"/>
      <c r="G4601" s="181"/>
      <c r="H4601" s="6"/>
      <c r="I4601" s="2"/>
      <c r="J4601" s="3"/>
      <c r="K4601" s="3"/>
      <c r="L4601" s="3"/>
      <c r="M4601" s="13"/>
      <c r="N4601" s="3"/>
      <c r="O4601" s="3"/>
      <c r="P4601" s="166"/>
      <c r="Q4601" s="166"/>
      <c r="R4601" s="173"/>
      <c r="S4601" s="167"/>
      <c r="T4601" s="167"/>
      <c r="U4601" s="167"/>
      <c r="V4601" s="173"/>
    </row>
    <row r="4602" spans="1:22" ht="33.75" customHeight="1">
      <c r="A4602" s="15"/>
      <c r="B4602" s="7"/>
      <c r="C4602" s="4"/>
      <c r="D4602" s="5"/>
      <c r="E4602" s="176" t="str">
        <f t="shared" ref="E4602:E4665" si="162">TRIM(B4602)</f>
        <v/>
      </c>
      <c r="F4602" s="181"/>
      <c r="G4602" s="181"/>
      <c r="H4602" s="6"/>
      <c r="I4602" s="2"/>
      <c r="J4602" s="3"/>
      <c r="K4602" s="3"/>
      <c r="L4602" s="3"/>
      <c r="M4602" s="13"/>
      <c r="N4602" s="3"/>
      <c r="O4602" s="3"/>
      <c r="P4602" s="166"/>
      <c r="Q4602" s="166"/>
      <c r="R4602" s="173"/>
      <c r="S4602" s="167"/>
      <c r="T4602" s="167"/>
      <c r="U4602" s="167"/>
      <c r="V4602" s="173"/>
    </row>
    <row r="4603" spans="1:22" ht="33.75" customHeight="1">
      <c r="A4603" s="15"/>
      <c r="B4603" s="7"/>
      <c r="C4603" s="4"/>
      <c r="D4603" s="5"/>
      <c r="E4603" s="176" t="str">
        <f t="shared" si="162"/>
        <v/>
      </c>
      <c r="F4603" s="181"/>
      <c r="G4603" s="181"/>
      <c r="H4603" s="6"/>
      <c r="I4603" s="2"/>
      <c r="J4603" s="3"/>
      <c r="K4603" s="3"/>
      <c r="L4603" s="3"/>
      <c r="M4603" s="13"/>
      <c r="N4603" s="3"/>
      <c r="O4603" s="3"/>
      <c r="P4603" s="166"/>
      <c r="Q4603" s="166"/>
      <c r="R4603" s="173"/>
      <c r="S4603" s="167"/>
      <c r="T4603" s="167"/>
      <c r="U4603" s="167"/>
      <c r="V4603" s="173"/>
    </row>
    <row r="4604" spans="1:22" ht="33.75" customHeight="1">
      <c r="A4604" s="15"/>
      <c r="B4604" s="7"/>
      <c r="C4604" s="4"/>
      <c r="D4604" s="5"/>
      <c r="E4604" s="176" t="str">
        <f t="shared" si="162"/>
        <v/>
      </c>
      <c r="F4604" s="181"/>
      <c r="G4604" s="181"/>
      <c r="H4604" s="6"/>
      <c r="I4604" s="2"/>
      <c r="J4604" s="3"/>
      <c r="K4604" s="3"/>
      <c r="L4604" s="3"/>
      <c r="M4604" s="13"/>
      <c r="N4604" s="3"/>
      <c r="O4604" s="3"/>
      <c r="P4604" s="166"/>
      <c r="Q4604" s="166"/>
      <c r="R4604" s="173"/>
      <c r="S4604" s="167"/>
      <c r="T4604" s="167"/>
      <c r="U4604" s="167"/>
      <c r="V4604" s="173"/>
    </row>
    <row r="4605" spans="1:22" ht="33.75" customHeight="1">
      <c r="A4605" s="15"/>
      <c r="B4605" s="7"/>
      <c r="C4605" s="4"/>
      <c r="D4605" s="5"/>
      <c r="E4605" s="176" t="str">
        <f t="shared" si="162"/>
        <v/>
      </c>
      <c r="F4605" s="181"/>
      <c r="G4605" s="181"/>
      <c r="H4605" s="6"/>
      <c r="I4605" s="2"/>
      <c r="J4605" s="3"/>
      <c r="K4605" s="3"/>
      <c r="L4605" s="3"/>
      <c r="M4605" s="13"/>
      <c r="N4605" s="3"/>
      <c r="O4605" s="3"/>
      <c r="P4605" s="166"/>
      <c r="Q4605" s="166"/>
      <c r="R4605" s="173"/>
      <c r="S4605" s="167"/>
      <c r="T4605" s="167"/>
      <c r="U4605" s="167"/>
      <c r="V4605" s="173"/>
    </row>
    <row r="4606" spans="1:22" ht="33.75" customHeight="1">
      <c r="A4606" s="15"/>
      <c r="B4606" s="7"/>
      <c r="C4606" s="4"/>
      <c r="D4606" s="5"/>
      <c r="E4606" s="176" t="str">
        <f t="shared" si="162"/>
        <v/>
      </c>
      <c r="F4606" s="181"/>
      <c r="G4606" s="181"/>
      <c r="H4606" s="6"/>
      <c r="I4606" s="2"/>
      <c r="J4606" s="3"/>
      <c r="K4606" s="3"/>
      <c r="L4606" s="3"/>
      <c r="M4606" s="13"/>
      <c r="N4606" s="3"/>
      <c r="O4606" s="3"/>
      <c r="P4606" s="166"/>
      <c r="Q4606" s="166"/>
      <c r="R4606" s="173"/>
      <c r="S4606" s="167"/>
      <c r="T4606" s="167"/>
      <c r="U4606" s="167"/>
      <c r="V4606" s="173"/>
    </row>
    <row r="4607" spans="1:22" ht="33.75" customHeight="1">
      <c r="A4607" s="15"/>
      <c r="B4607" s="7"/>
      <c r="C4607" s="4"/>
      <c r="D4607" s="5"/>
      <c r="E4607" s="176" t="str">
        <f t="shared" si="162"/>
        <v/>
      </c>
      <c r="F4607" s="181"/>
      <c r="G4607" s="181"/>
      <c r="H4607" s="6"/>
      <c r="I4607" s="2"/>
      <c r="J4607" s="3"/>
      <c r="K4607" s="3"/>
      <c r="L4607" s="3"/>
      <c r="M4607" s="13"/>
      <c r="N4607" s="3"/>
      <c r="O4607" s="3"/>
      <c r="P4607" s="166"/>
      <c r="Q4607" s="166"/>
      <c r="R4607" s="173"/>
      <c r="S4607" s="167"/>
      <c r="T4607" s="167"/>
      <c r="U4607" s="167"/>
      <c r="V4607" s="173"/>
    </row>
    <row r="4608" spans="1:22" ht="33.75" customHeight="1">
      <c r="A4608" s="15"/>
      <c r="B4608" s="7"/>
      <c r="C4608" s="4"/>
      <c r="D4608" s="5"/>
      <c r="E4608" s="176" t="str">
        <f t="shared" si="162"/>
        <v/>
      </c>
      <c r="F4608" s="181"/>
      <c r="G4608" s="181"/>
      <c r="H4608" s="6"/>
      <c r="I4608" s="2"/>
      <c r="J4608" s="3"/>
      <c r="K4608" s="3"/>
      <c r="L4608" s="3"/>
      <c r="M4608" s="13"/>
      <c r="N4608" s="3"/>
      <c r="O4608" s="3"/>
      <c r="P4608" s="166"/>
      <c r="Q4608" s="166"/>
      <c r="R4608" s="173"/>
      <c r="S4608" s="167"/>
      <c r="T4608" s="167"/>
      <c r="U4608" s="167"/>
      <c r="V4608" s="173"/>
    </row>
    <row r="4609" spans="1:22" ht="33.75" customHeight="1">
      <c r="A4609" s="15"/>
      <c r="B4609" s="7"/>
      <c r="C4609" s="4"/>
      <c r="D4609" s="5"/>
      <c r="E4609" s="176" t="str">
        <f t="shared" si="162"/>
        <v/>
      </c>
      <c r="F4609" s="181"/>
      <c r="G4609" s="181"/>
      <c r="H4609" s="6"/>
      <c r="I4609" s="2"/>
      <c r="J4609" s="3"/>
      <c r="K4609" s="3"/>
      <c r="L4609" s="3"/>
      <c r="M4609" s="13"/>
      <c r="N4609" s="3"/>
      <c r="O4609" s="3"/>
      <c r="P4609" s="166"/>
      <c r="Q4609" s="166"/>
      <c r="R4609" s="173"/>
      <c r="S4609" s="167"/>
      <c r="T4609" s="167"/>
      <c r="U4609" s="167"/>
      <c r="V4609" s="173"/>
    </row>
    <row r="4610" spans="1:22" ht="33.75" customHeight="1">
      <c r="A4610" s="15"/>
      <c r="B4610" s="7"/>
      <c r="C4610" s="4"/>
      <c r="D4610" s="5"/>
      <c r="E4610" s="176" t="str">
        <f t="shared" si="162"/>
        <v/>
      </c>
      <c r="F4610" s="181"/>
      <c r="G4610" s="181"/>
      <c r="H4610" s="6"/>
      <c r="I4610" s="2"/>
      <c r="J4610" s="3"/>
      <c r="K4610" s="3"/>
      <c r="L4610" s="3"/>
      <c r="M4610" s="13"/>
      <c r="N4610" s="3"/>
      <c r="O4610" s="3"/>
      <c r="P4610" s="166"/>
      <c r="Q4610" s="166"/>
      <c r="R4610" s="173"/>
      <c r="S4610" s="167"/>
      <c r="T4610" s="167"/>
      <c r="U4610" s="167"/>
      <c r="V4610" s="173"/>
    </row>
    <row r="4611" spans="1:22" ht="33.75" customHeight="1">
      <c r="A4611" s="15"/>
      <c r="B4611" s="7"/>
      <c r="C4611" s="4"/>
      <c r="D4611" s="5"/>
      <c r="E4611" s="176" t="str">
        <f t="shared" si="162"/>
        <v/>
      </c>
      <c r="F4611" s="181"/>
      <c r="G4611" s="181"/>
      <c r="H4611" s="6"/>
      <c r="I4611" s="2"/>
      <c r="J4611" s="3"/>
      <c r="K4611" s="3"/>
      <c r="L4611" s="3"/>
      <c r="M4611" s="13"/>
      <c r="N4611" s="3"/>
      <c r="O4611" s="3"/>
      <c r="P4611" s="166"/>
      <c r="Q4611" s="166"/>
      <c r="R4611" s="173"/>
      <c r="S4611" s="167"/>
      <c r="T4611" s="167"/>
      <c r="U4611" s="167"/>
      <c r="V4611" s="173"/>
    </row>
    <row r="4612" spans="1:22" ht="33.75" customHeight="1">
      <c r="A4612" s="15"/>
      <c r="B4612" s="7"/>
      <c r="C4612" s="4"/>
      <c r="D4612" s="5"/>
      <c r="E4612" s="176" t="str">
        <f t="shared" si="162"/>
        <v/>
      </c>
      <c r="F4612" s="181"/>
      <c r="G4612" s="181"/>
      <c r="H4612" s="6"/>
      <c r="I4612" s="2"/>
      <c r="J4612" s="3"/>
      <c r="K4612" s="3"/>
      <c r="L4612" s="3"/>
      <c r="M4612" s="13"/>
      <c r="N4612" s="3"/>
      <c r="O4612" s="3"/>
      <c r="P4612" s="166"/>
      <c r="Q4612" s="166"/>
      <c r="R4612" s="173"/>
      <c r="S4612" s="167"/>
      <c r="T4612" s="167"/>
      <c r="U4612" s="167"/>
      <c r="V4612" s="173"/>
    </row>
    <row r="4613" spans="1:22" ht="33.75" customHeight="1">
      <c r="A4613" s="15"/>
      <c r="B4613" s="7"/>
      <c r="C4613" s="4"/>
      <c r="D4613" s="5"/>
      <c r="E4613" s="176" t="str">
        <f t="shared" si="162"/>
        <v/>
      </c>
      <c r="F4613" s="181"/>
      <c r="G4613" s="181"/>
      <c r="H4613" s="6"/>
      <c r="I4613" s="2"/>
      <c r="J4613" s="3"/>
      <c r="K4613" s="3"/>
      <c r="L4613" s="3"/>
      <c r="M4613" s="13"/>
      <c r="N4613" s="3"/>
      <c r="O4613" s="3"/>
      <c r="P4613" s="166"/>
      <c r="Q4613" s="166"/>
      <c r="R4613" s="173"/>
      <c r="S4613" s="167"/>
      <c r="T4613" s="167"/>
      <c r="U4613" s="167"/>
      <c r="V4613" s="173"/>
    </row>
    <row r="4614" spans="1:22" ht="33.75" customHeight="1">
      <c r="A4614" s="15"/>
      <c r="B4614" s="7"/>
      <c r="C4614" s="4"/>
      <c r="D4614" s="5"/>
      <c r="E4614" s="176" t="str">
        <f t="shared" si="162"/>
        <v/>
      </c>
      <c r="F4614" s="181"/>
      <c r="G4614" s="181"/>
      <c r="H4614" s="6"/>
      <c r="I4614" s="2"/>
      <c r="J4614" s="3"/>
      <c r="K4614" s="3"/>
      <c r="L4614" s="3"/>
      <c r="M4614" s="13"/>
      <c r="N4614" s="3"/>
      <c r="O4614" s="3"/>
      <c r="P4614" s="166"/>
      <c r="Q4614" s="166"/>
      <c r="R4614" s="173"/>
      <c r="S4614" s="167"/>
      <c r="T4614" s="167"/>
      <c r="U4614" s="167"/>
      <c r="V4614" s="173"/>
    </row>
    <row r="4615" spans="1:22" ht="33.75" customHeight="1">
      <c r="A4615" s="15"/>
      <c r="B4615" s="7"/>
      <c r="C4615" s="4"/>
      <c r="D4615" s="5"/>
      <c r="E4615" s="176" t="str">
        <f t="shared" si="162"/>
        <v/>
      </c>
      <c r="F4615" s="181"/>
      <c r="G4615" s="181"/>
      <c r="H4615" s="6"/>
      <c r="I4615" s="2"/>
      <c r="J4615" s="3"/>
      <c r="K4615" s="3"/>
      <c r="L4615" s="3"/>
      <c r="M4615" s="13"/>
      <c r="N4615" s="3"/>
      <c r="O4615" s="3"/>
      <c r="P4615" s="166"/>
      <c r="Q4615" s="166"/>
      <c r="R4615" s="173"/>
      <c r="S4615" s="167"/>
      <c r="T4615" s="167"/>
      <c r="U4615" s="167"/>
      <c r="V4615" s="173"/>
    </row>
    <row r="4616" spans="1:22" ht="33.75" customHeight="1">
      <c r="A4616" s="15"/>
      <c r="B4616" s="7"/>
      <c r="C4616" s="4"/>
      <c r="D4616" s="5"/>
      <c r="E4616" s="176" t="str">
        <f t="shared" si="162"/>
        <v/>
      </c>
      <c r="F4616" s="181"/>
      <c r="G4616" s="181"/>
      <c r="H4616" s="6"/>
      <c r="I4616" s="2"/>
      <c r="J4616" s="3"/>
      <c r="K4616" s="3"/>
      <c r="L4616" s="3"/>
      <c r="M4616" s="13"/>
      <c r="N4616" s="3"/>
      <c r="O4616" s="3"/>
      <c r="P4616" s="166"/>
      <c r="Q4616" s="166"/>
      <c r="R4616" s="173"/>
      <c r="S4616" s="167"/>
      <c r="T4616" s="167"/>
      <c r="U4616" s="167"/>
      <c r="V4616" s="173"/>
    </row>
    <row r="4617" spans="1:22" ht="33.75" customHeight="1">
      <c r="A4617" s="15"/>
      <c r="B4617" s="7"/>
      <c r="C4617" s="4"/>
      <c r="D4617" s="5"/>
      <c r="E4617" s="176" t="str">
        <f t="shared" si="162"/>
        <v/>
      </c>
      <c r="F4617" s="181"/>
      <c r="G4617" s="181"/>
      <c r="H4617" s="6"/>
      <c r="I4617" s="2"/>
      <c r="J4617" s="3"/>
      <c r="K4617" s="3"/>
      <c r="L4617" s="3"/>
      <c r="M4617" s="13"/>
      <c r="N4617" s="3"/>
      <c r="O4617" s="3"/>
      <c r="P4617" s="166"/>
      <c r="Q4617" s="166"/>
      <c r="R4617" s="173"/>
      <c r="S4617" s="167"/>
      <c r="T4617" s="167"/>
      <c r="U4617" s="167"/>
      <c r="V4617" s="173"/>
    </row>
    <row r="4618" spans="1:22" ht="33.75" customHeight="1">
      <c r="A4618" s="15"/>
      <c r="B4618" s="7"/>
      <c r="C4618" s="4"/>
      <c r="D4618" s="5"/>
      <c r="E4618" s="176" t="str">
        <f t="shared" si="162"/>
        <v/>
      </c>
      <c r="F4618" s="181"/>
      <c r="G4618" s="181"/>
      <c r="H4618" s="6"/>
      <c r="I4618" s="2"/>
      <c r="J4618" s="3"/>
      <c r="K4618" s="3"/>
      <c r="L4618" s="3"/>
      <c r="M4618" s="13"/>
      <c r="N4618" s="3"/>
      <c r="O4618" s="3"/>
      <c r="P4618" s="166"/>
      <c r="Q4618" s="166"/>
      <c r="R4618" s="173"/>
      <c r="S4618" s="167"/>
      <c r="T4618" s="167"/>
      <c r="U4618" s="167"/>
      <c r="V4618" s="173"/>
    </row>
    <row r="4619" spans="1:22" ht="33.75" customHeight="1">
      <c r="A4619" s="15"/>
      <c r="B4619" s="7"/>
      <c r="C4619" s="4"/>
      <c r="D4619" s="5"/>
      <c r="E4619" s="176" t="str">
        <f t="shared" si="162"/>
        <v/>
      </c>
      <c r="F4619" s="181"/>
      <c r="G4619" s="181"/>
      <c r="H4619" s="6"/>
      <c r="I4619" s="2"/>
      <c r="J4619" s="3"/>
      <c r="K4619" s="3"/>
      <c r="L4619" s="3"/>
      <c r="M4619" s="13"/>
      <c r="N4619" s="3"/>
      <c r="O4619" s="3"/>
      <c r="P4619" s="166"/>
      <c r="Q4619" s="166"/>
      <c r="R4619" s="173"/>
      <c r="S4619" s="167"/>
      <c r="T4619" s="167"/>
      <c r="U4619" s="167"/>
      <c r="V4619" s="173"/>
    </row>
    <row r="4620" spans="1:22" ht="33.75" customHeight="1">
      <c r="A4620" s="15"/>
      <c r="B4620" s="7"/>
      <c r="C4620" s="4"/>
      <c r="D4620" s="5"/>
      <c r="E4620" s="176" t="str">
        <f t="shared" si="162"/>
        <v/>
      </c>
      <c r="F4620" s="181"/>
      <c r="G4620" s="181"/>
      <c r="H4620" s="6"/>
      <c r="I4620" s="2"/>
      <c r="J4620" s="3"/>
      <c r="K4620" s="3"/>
      <c r="L4620" s="3"/>
      <c r="M4620" s="13"/>
      <c r="N4620" s="3"/>
      <c r="O4620" s="3"/>
      <c r="P4620" s="166"/>
      <c r="Q4620" s="166"/>
      <c r="R4620" s="173"/>
      <c r="S4620" s="167"/>
      <c r="T4620" s="167"/>
      <c r="U4620" s="167"/>
      <c r="V4620" s="173"/>
    </row>
    <row r="4621" spans="1:22" ht="33.75" customHeight="1">
      <c r="A4621" s="15"/>
      <c r="B4621" s="7"/>
      <c r="C4621" s="4"/>
      <c r="D4621" s="5"/>
      <c r="E4621" s="176" t="str">
        <f t="shared" si="162"/>
        <v/>
      </c>
      <c r="F4621" s="181"/>
      <c r="G4621" s="181"/>
      <c r="H4621" s="6"/>
      <c r="I4621" s="2"/>
      <c r="J4621" s="3"/>
      <c r="K4621" s="3"/>
      <c r="L4621" s="3"/>
      <c r="M4621" s="13"/>
      <c r="N4621" s="3"/>
      <c r="O4621" s="3"/>
      <c r="P4621" s="166"/>
      <c r="Q4621" s="166"/>
      <c r="R4621" s="173"/>
      <c r="S4621" s="167"/>
      <c r="T4621" s="167"/>
      <c r="U4621" s="167"/>
      <c r="V4621" s="173"/>
    </row>
    <row r="4622" spans="1:22" ht="33.75" customHeight="1">
      <c r="A4622" s="15"/>
      <c r="B4622" s="7"/>
      <c r="C4622" s="4"/>
      <c r="D4622" s="5"/>
      <c r="E4622" s="176" t="str">
        <f t="shared" si="162"/>
        <v/>
      </c>
      <c r="F4622" s="181"/>
      <c r="G4622" s="181"/>
      <c r="H4622" s="6"/>
      <c r="I4622" s="2"/>
      <c r="J4622" s="3"/>
      <c r="K4622" s="3"/>
      <c r="L4622" s="3"/>
      <c r="M4622" s="13"/>
      <c r="N4622" s="3"/>
      <c r="O4622" s="3"/>
      <c r="P4622" s="166"/>
      <c r="Q4622" s="166"/>
      <c r="R4622" s="173"/>
      <c r="S4622" s="167"/>
      <c r="T4622" s="167"/>
      <c r="U4622" s="167"/>
      <c r="V4622" s="173"/>
    </row>
    <row r="4623" spans="1:22" ht="33.75" customHeight="1">
      <c r="A4623" s="15"/>
      <c r="B4623" s="7"/>
      <c r="C4623" s="4"/>
      <c r="D4623" s="5"/>
      <c r="E4623" s="176" t="str">
        <f t="shared" si="162"/>
        <v/>
      </c>
      <c r="F4623" s="181"/>
      <c r="G4623" s="181"/>
      <c r="H4623" s="6"/>
      <c r="I4623" s="2"/>
      <c r="J4623" s="3"/>
      <c r="K4623" s="3"/>
      <c r="L4623" s="3"/>
      <c r="M4623" s="13"/>
      <c r="N4623" s="3"/>
      <c r="O4623" s="3"/>
      <c r="P4623" s="166"/>
      <c r="Q4623" s="166"/>
      <c r="R4623" s="173"/>
      <c r="S4623" s="167"/>
      <c r="T4623" s="167"/>
      <c r="U4623" s="167"/>
      <c r="V4623" s="173"/>
    </row>
    <row r="4624" spans="1:22" ht="33.75" customHeight="1">
      <c r="A4624" s="15"/>
      <c r="B4624" s="7"/>
      <c r="C4624" s="4"/>
      <c r="D4624" s="5"/>
      <c r="E4624" s="176" t="str">
        <f t="shared" si="162"/>
        <v/>
      </c>
      <c r="F4624" s="181"/>
      <c r="G4624" s="181"/>
      <c r="H4624" s="6"/>
      <c r="I4624" s="2"/>
      <c r="J4624" s="3"/>
      <c r="K4624" s="3"/>
      <c r="L4624" s="3"/>
      <c r="M4624" s="13"/>
      <c r="N4624" s="3"/>
      <c r="O4624" s="3"/>
      <c r="P4624" s="166"/>
      <c r="Q4624" s="166"/>
      <c r="R4624" s="173"/>
      <c r="S4624" s="167"/>
      <c r="T4624" s="167"/>
      <c r="U4624" s="167"/>
      <c r="V4624" s="173"/>
    </row>
    <row r="4625" spans="1:22" ht="33.75" customHeight="1">
      <c r="A4625" s="15"/>
      <c r="B4625" s="7"/>
      <c r="C4625" s="4"/>
      <c r="D4625" s="5"/>
      <c r="E4625" s="176" t="str">
        <f t="shared" si="162"/>
        <v/>
      </c>
      <c r="F4625" s="181"/>
      <c r="G4625" s="181"/>
      <c r="H4625" s="6"/>
      <c r="I4625" s="2"/>
      <c r="J4625" s="3"/>
      <c r="K4625" s="3"/>
      <c r="L4625" s="3"/>
      <c r="M4625" s="13"/>
      <c r="N4625" s="3"/>
      <c r="O4625" s="3"/>
      <c r="P4625" s="166"/>
      <c r="Q4625" s="166"/>
      <c r="R4625" s="173"/>
      <c r="S4625" s="167"/>
      <c r="T4625" s="167"/>
      <c r="U4625" s="167"/>
      <c r="V4625" s="173"/>
    </row>
    <row r="4626" spans="1:22" ht="33.75" customHeight="1">
      <c r="A4626" s="15"/>
      <c r="B4626" s="7"/>
      <c r="C4626" s="4"/>
      <c r="D4626" s="5"/>
      <c r="E4626" s="176" t="str">
        <f t="shared" si="162"/>
        <v/>
      </c>
      <c r="F4626" s="181"/>
      <c r="G4626" s="181"/>
      <c r="H4626" s="6"/>
      <c r="I4626" s="2"/>
      <c r="J4626" s="3"/>
      <c r="K4626" s="3"/>
      <c r="L4626" s="3"/>
      <c r="M4626" s="13"/>
      <c r="N4626" s="3"/>
      <c r="O4626" s="3"/>
      <c r="P4626" s="166"/>
      <c r="Q4626" s="166"/>
      <c r="R4626" s="173"/>
      <c r="S4626" s="167"/>
      <c r="T4626" s="167"/>
      <c r="U4626" s="167"/>
      <c r="V4626" s="173"/>
    </row>
    <row r="4627" spans="1:22" ht="33.75" customHeight="1">
      <c r="A4627" s="15"/>
      <c r="B4627" s="7"/>
      <c r="C4627" s="4"/>
      <c r="D4627" s="5"/>
      <c r="E4627" s="176" t="str">
        <f t="shared" si="162"/>
        <v/>
      </c>
      <c r="F4627" s="181"/>
      <c r="G4627" s="181"/>
      <c r="H4627" s="6"/>
      <c r="I4627" s="2"/>
      <c r="J4627" s="3"/>
      <c r="K4627" s="3"/>
      <c r="L4627" s="3"/>
      <c r="M4627" s="13"/>
      <c r="N4627" s="3"/>
      <c r="O4627" s="3"/>
      <c r="P4627" s="166"/>
      <c r="Q4627" s="166"/>
      <c r="R4627" s="173"/>
      <c r="S4627" s="167"/>
      <c r="T4627" s="167"/>
      <c r="U4627" s="167"/>
      <c r="V4627" s="173"/>
    </row>
    <row r="4628" spans="1:22" ht="33.75" customHeight="1">
      <c r="A4628" s="15"/>
      <c r="B4628" s="7"/>
      <c r="C4628" s="4"/>
      <c r="D4628" s="5"/>
      <c r="E4628" s="176" t="str">
        <f t="shared" si="162"/>
        <v/>
      </c>
      <c r="F4628" s="181"/>
      <c r="G4628" s="181"/>
      <c r="H4628" s="6"/>
      <c r="I4628" s="2"/>
      <c r="J4628" s="3"/>
      <c r="K4628" s="3"/>
      <c r="L4628" s="3"/>
      <c r="M4628" s="13"/>
      <c r="N4628" s="3"/>
      <c r="O4628" s="3"/>
      <c r="P4628" s="166"/>
      <c r="Q4628" s="166"/>
      <c r="R4628" s="173"/>
      <c r="S4628" s="167"/>
      <c r="T4628" s="167"/>
      <c r="U4628" s="167"/>
      <c r="V4628" s="173"/>
    </row>
    <row r="4629" spans="1:22" ht="33.75" customHeight="1">
      <c r="A4629" s="15"/>
      <c r="B4629" s="7"/>
      <c r="C4629" s="4"/>
      <c r="D4629" s="5"/>
      <c r="E4629" s="176" t="str">
        <f t="shared" si="162"/>
        <v/>
      </c>
      <c r="F4629" s="181"/>
      <c r="G4629" s="181"/>
      <c r="H4629" s="6"/>
      <c r="I4629" s="2"/>
      <c r="J4629" s="3"/>
      <c r="K4629" s="3"/>
      <c r="L4629" s="3"/>
      <c r="M4629" s="13"/>
      <c r="N4629" s="3"/>
      <c r="O4629" s="3"/>
      <c r="P4629" s="166"/>
      <c r="Q4629" s="166"/>
      <c r="R4629" s="173"/>
      <c r="S4629" s="167"/>
      <c r="T4629" s="167"/>
      <c r="U4629" s="167"/>
      <c r="V4629" s="173"/>
    </row>
    <row r="4630" spans="1:22" ht="33.75" customHeight="1">
      <c r="A4630" s="15"/>
      <c r="B4630" s="7"/>
      <c r="C4630" s="4"/>
      <c r="D4630" s="5"/>
      <c r="E4630" s="176" t="str">
        <f t="shared" si="162"/>
        <v/>
      </c>
      <c r="F4630" s="181"/>
      <c r="G4630" s="181"/>
      <c r="H4630" s="6"/>
      <c r="I4630" s="2"/>
      <c r="J4630" s="3"/>
      <c r="K4630" s="3"/>
      <c r="L4630" s="3"/>
      <c r="M4630" s="13"/>
      <c r="N4630" s="3"/>
      <c r="O4630" s="3"/>
      <c r="P4630" s="166"/>
      <c r="Q4630" s="166"/>
      <c r="R4630" s="173"/>
      <c r="S4630" s="167"/>
      <c r="T4630" s="167"/>
      <c r="U4630" s="167"/>
      <c r="V4630" s="173"/>
    </row>
    <row r="4631" spans="1:22" ht="33.75" customHeight="1">
      <c r="A4631" s="15"/>
      <c r="B4631" s="7"/>
      <c r="C4631" s="4"/>
      <c r="D4631" s="5"/>
      <c r="E4631" s="176" t="str">
        <f t="shared" si="162"/>
        <v/>
      </c>
      <c r="F4631" s="181"/>
      <c r="G4631" s="181"/>
      <c r="H4631" s="6"/>
      <c r="I4631" s="2"/>
      <c r="J4631" s="3"/>
      <c r="K4631" s="3"/>
      <c r="L4631" s="3"/>
      <c r="M4631" s="13"/>
      <c r="N4631" s="3"/>
      <c r="O4631" s="3"/>
      <c r="P4631" s="166"/>
      <c r="Q4631" s="166"/>
      <c r="R4631" s="173"/>
      <c r="S4631" s="167"/>
      <c r="T4631" s="167"/>
      <c r="U4631" s="167"/>
      <c r="V4631" s="173"/>
    </row>
    <row r="4632" spans="1:22" ht="33.75" customHeight="1">
      <c r="A4632" s="15"/>
      <c r="B4632" s="7"/>
      <c r="C4632" s="4"/>
      <c r="D4632" s="5"/>
      <c r="E4632" s="176" t="str">
        <f t="shared" si="162"/>
        <v/>
      </c>
      <c r="F4632" s="181"/>
      <c r="G4632" s="181"/>
      <c r="H4632" s="6"/>
      <c r="I4632" s="2"/>
      <c r="J4632" s="3"/>
      <c r="K4632" s="3"/>
      <c r="L4632" s="3"/>
      <c r="M4632" s="13"/>
      <c r="N4632" s="3"/>
      <c r="O4632" s="3"/>
      <c r="P4632" s="166"/>
      <c r="Q4632" s="166"/>
      <c r="R4632" s="173"/>
      <c r="S4632" s="167"/>
      <c r="T4632" s="167"/>
      <c r="U4632" s="167"/>
      <c r="V4632" s="173"/>
    </row>
    <row r="4633" spans="1:22" ht="33.75" customHeight="1">
      <c r="A4633" s="15"/>
      <c r="B4633" s="7"/>
      <c r="C4633" s="4"/>
      <c r="D4633" s="5"/>
      <c r="E4633" s="176" t="str">
        <f t="shared" si="162"/>
        <v/>
      </c>
      <c r="F4633" s="181"/>
      <c r="G4633" s="181"/>
      <c r="H4633" s="6"/>
      <c r="I4633" s="2"/>
      <c r="J4633" s="3"/>
      <c r="K4633" s="3"/>
      <c r="L4633" s="3"/>
      <c r="M4633" s="13"/>
      <c r="N4633" s="3"/>
      <c r="O4633" s="3"/>
      <c r="P4633" s="166"/>
      <c r="Q4633" s="166"/>
      <c r="R4633" s="173"/>
      <c r="S4633" s="167"/>
      <c r="T4633" s="167"/>
      <c r="U4633" s="167"/>
      <c r="V4633" s="173"/>
    </row>
    <row r="4634" spans="1:22" ht="33.75" customHeight="1">
      <c r="A4634" s="15"/>
      <c r="B4634" s="7"/>
      <c r="C4634" s="4"/>
      <c r="D4634" s="5"/>
      <c r="E4634" s="176" t="str">
        <f t="shared" si="162"/>
        <v/>
      </c>
      <c r="F4634" s="181"/>
      <c r="G4634" s="181"/>
      <c r="H4634" s="6"/>
      <c r="I4634" s="2"/>
      <c r="J4634" s="3"/>
      <c r="K4634" s="3"/>
      <c r="L4634" s="3"/>
      <c r="M4634" s="13"/>
      <c r="N4634" s="3"/>
      <c r="O4634" s="3"/>
      <c r="P4634" s="166"/>
      <c r="Q4634" s="166"/>
      <c r="R4634" s="173"/>
      <c r="S4634" s="167"/>
      <c r="T4634" s="167"/>
      <c r="U4634" s="167"/>
      <c r="V4634" s="173"/>
    </row>
    <row r="4635" spans="1:22" ht="33.75" customHeight="1">
      <c r="A4635" s="15"/>
      <c r="B4635" s="7"/>
      <c r="C4635" s="4"/>
      <c r="D4635" s="5"/>
      <c r="E4635" s="176" t="str">
        <f t="shared" si="162"/>
        <v/>
      </c>
      <c r="F4635" s="181"/>
      <c r="G4635" s="181"/>
      <c r="H4635" s="6"/>
      <c r="I4635" s="2"/>
      <c r="J4635" s="3"/>
      <c r="K4635" s="3"/>
      <c r="L4635" s="3"/>
      <c r="M4635" s="13"/>
      <c r="N4635" s="3"/>
      <c r="O4635" s="3"/>
      <c r="P4635" s="166"/>
      <c r="Q4635" s="166"/>
      <c r="R4635" s="173"/>
      <c r="S4635" s="167"/>
      <c r="T4635" s="167"/>
      <c r="U4635" s="167"/>
      <c r="V4635" s="173"/>
    </row>
    <row r="4636" spans="1:22" ht="33.75" customHeight="1">
      <c r="A4636" s="15"/>
      <c r="B4636" s="7"/>
      <c r="C4636" s="4"/>
      <c r="D4636" s="5"/>
      <c r="E4636" s="176" t="str">
        <f t="shared" si="162"/>
        <v/>
      </c>
      <c r="F4636" s="181"/>
      <c r="G4636" s="181"/>
      <c r="H4636" s="6"/>
      <c r="I4636" s="2"/>
      <c r="J4636" s="3"/>
      <c r="K4636" s="3"/>
      <c r="L4636" s="3"/>
      <c r="M4636" s="13"/>
      <c r="N4636" s="3"/>
      <c r="O4636" s="3"/>
      <c r="P4636" s="166"/>
      <c r="Q4636" s="166"/>
      <c r="R4636" s="173"/>
      <c r="S4636" s="167"/>
      <c r="T4636" s="167"/>
      <c r="U4636" s="167"/>
      <c r="V4636" s="173"/>
    </row>
    <row r="4637" spans="1:22" ht="33.75" customHeight="1">
      <c r="A4637" s="15"/>
      <c r="B4637" s="7"/>
      <c r="C4637" s="4"/>
      <c r="D4637" s="5"/>
      <c r="E4637" s="176" t="str">
        <f t="shared" si="162"/>
        <v/>
      </c>
      <c r="F4637" s="181"/>
      <c r="G4637" s="181"/>
      <c r="H4637" s="6"/>
      <c r="I4637" s="2"/>
      <c r="J4637" s="3"/>
      <c r="K4637" s="3"/>
      <c r="L4637" s="3"/>
      <c r="M4637" s="13"/>
      <c r="N4637" s="3"/>
      <c r="O4637" s="3"/>
      <c r="P4637" s="166"/>
      <c r="Q4637" s="166"/>
      <c r="R4637" s="173"/>
      <c r="S4637" s="167"/>
      <c r="T4637" s="167"/>
      <c r="U4637" s="167"/>
      <c r="V4637" s="173"/>
    </row>
    <row r="4638" spans="1:22" ht="33.75" customHeight="1">
      <c r="A4638" s="15"/>
      <c r="B4638" s="7"/>
      <c r="C4638" s="4"/>
      <c r="D4638" s="5"/>
      <c r="E4638" s="176" t="str">
        <f t="shared" si="162"/>
        <v/>
      </c>
      <c r="F4638" s="181"/>
      <c r="G4638" s="181"/>
      <c r="H4638" s="6"/>
      <c r="I4638" s="2"/>
      <c r="J4638" s="3"/>
      <c r="K4638" s="3"/>
      <c r="L4638" s="3"/>
      <c r="M4638" s="13"/>
      <c r="N4638" s="3"/>
      <c r="O4638" s="3"/>
      <c r="P4638" s="166"/>
      <c r="Q4638" s="166"/>
      <c r="R4638" s="173"/>
      <c r="S4638" s="167"/>
      <c r="T4638" s="167"/>
      <c r="U4638" s="167"/>
      <c r="V4638" s="173"/>
    </row>
    <row r="4639" spans="1:22" ht="33.75" customHeight="1">
      <c r="A4639" s="15"/>
      <c r="B4639" s="7"/>
      <c r="C4639" s="4"/>
      <c r="D4639" s="5"/>
      <c r="E4639" s="176" t="str">
        <f t="shared" si="162"/>
        <v/>
      </c>
      <c r="F4639" s="181"/>
      <c r="G4639" s="181"/>
      <c r="H4639" s="6"/>
      <c r="I4639" s="2"/>
      <c r="J4639" s="3"/>
      <c r="K4639" s="3"/>
      <c r="L4639" s="3"/>
      <c r="M4639" s="13"/>
      <c r="N4639" s="3"/>
      <c r="O4639" s="3"/>
      <c r="P4639" s="166"/>
      <c r="Q4639" s="166"/>
      <c r="R4639" s="173"/>
      <c r="S4639" s="167"/>
      <c r="T4639" s="167"/>
      <c r="U4639" s="167"/>
      <c r="V4639" s="173"/>
    </row>
    <row r="4640" spans="1:22" ht="33.75" customHeight="1">
      <c r="A4640" s="15"/>
      <c r="B4640" s="7"/>
      <c r="C4640" s="4"/>
      <c r="D4640" s="5"/>
      <c r="E4640" s="176" t="str">
        <f t="shared" si="162"/>
        <v/>
      </c>
      <c r="F4640" s="181"/>
      <c r="G4640" s="181"/>
      <c r="H4640" s="6"/>
      <c r="I4640" s="2"/>
      <c r="J4640" s="3"/>
      <c r="K4640" s="3"/>
      <c r="L4640" s="3"/>
      <c r="M4640" s="13"/>
      <c r="N4640" s="3"/>
      <c r="O4640" s="3"/>
      <c r="P4640" s="166"/>
      <c r="Q4640" s="166"/>
      <c r="R4640" s="173"/>
      <c r="S4640" s="167"/>
      <c r="T4640" s="167"/>
      <c r="U4640" s="167"/>
      <c r="V4640" s="173"/>
    </row>
    <row r="4641" spans="1:22" ht="33.75" customHeight="1">
      <c r="A4641" s="15"/>
      <c r="B4641" s="7"/>
      <c r="C4641" s="4"/>
      <c r="D4641" s="5"/>
      <c r="E4641" s="176" t="str">
        <f t="shared" si="162"/>
        <v/>
      </c>
      <c r="F4641" s="181"/>
      <c r="G4641" s="181"/>
      <c r="H4641" s="6"/>
      <c r="I4641" s="2"/>
      <c r="J4641" s="3"/>
      <c r="K4641" s="3"/>
      <c r="L4641" s="3"/>
      <c r="M4641" s="13"/>
      <c r="N4641" s="3"/>
      <c r="O4641" s="3"/>
      <c r="P4641" s="166"/>
      <c r="Q4641" s="166"/>
      <c r="R4641" s="173"/>
      <c r="S4641" s="167"/>
      <c r="T4641" s="167"/>
      <c r="U4641" s="167"/>
      <c r="V4641" s="173"/>
    </row>
    <row r="4642" spans="1:22" ht="33.75" customHeight="1">
      <c r="A4642" s="15"/>
      <c r="B4642" s="7"/>
      <c r="C4642" s="4"/>
      <c r="D4642" s="5"/>
      <c r="E4642" s="176" t="str">
        <f t="shared" si="162"/>
        <v/>
      </c>
      <c r="F4642" s="181"/>
      <c r="G4642" s="181"/>
      <c r="H4642" s="6"/>
      <c r="I4642" s="2"/>
      <c r="J4642" s="3"/>
      <c r="K4642" s="3"/>
      <c r="L4642" s="3"/>
      <c r="M4642" s="13"/>
      <c r="N4642" s="3"/>
      <c r="O4642" s="3"/>
      <c r="P4642" s="166"/>
      <c r="Q4642" s="166"/>
      <c r="R4642" s="173"/>
      <c r="S4642" s="167"/>
      <c r="T4642" s="167"/>
      <c r="U4642" s="167"/>
      <c r="V4642" s="173"/>
    </row>
    <row r="4643" spans="1:22" ht="33.75" customHeight="1">
      <c r="A4643" s="15"/>
      <c r="B4643" s="7"/>
      <c r="C4643" s="4"/>
      <c r="D4643" s="5"/>
      <c r="E4643" s="176" t="str">
        <f t="shared" si="162"/>
        <v/>
      </c>
      <c r="F4643" s="181"/>
      <c r="G4643" s="181"/>
      <c r="H4643" s="6"/>
      <c r="I4643" s="2"/>
      <c r="J4643" s="3"/>
      <c r="K4643" s="3"/>
      <c r="L4643" s="3"/>
      <c r="M4643" s="13"/>
      <c r="N4643" s="3"/>
      <c r="O4643" s="3"/>
      <c r="P4643" s="166"/>
      <c r="Q4643" s="166"/>
      <c r="R4643" s="173"/>
      <c r="S4643" s="167"/>
      <c r="T4643" s="167"/>
      <c r="U4643" s="167"/>
      <c r="V4643" s="173"/>
    </row>
    <row r="4644" spans="1:22" ht="33.75" customHeight="1">
      <c r="A4644" s="15"/>
      <c r="B4644" s="7"/>
      <c r="C4644" s="4"/>
      <c r="D4644" s="5"/>
      <c r="E4644" s="176" t="str">
        <f t="shared" si="162"/>
        <v/>
      </c>
      <c r="F4644" s="181"/>
      <c r="G4644" s="181"/>
      <c r="H4644" s="6"/>
      <c r="I4644" s="2"/>
      <c r="J4644" s="3"/>
      <c r="K4644" s="3"/>
      <c r="L4644" s="3"/>
      <c r="M4644" s="13"/>
      <c r="N4644" s="3"/>
      <c r="O4644" s="3"/>
      <c r="P4644" s="166"/>
      <c r="Q4644" s="166"/>
      <c r="R4644" s="173"/>
      <c r="S4644" s="167"/>
      <c r="T4644" s="167"/>
      <c r="U4644" s="167"/>
      <c r="V4644" s="173"/>
    </row>
    <row r="4645" spans="1:22" ht="33.75" customHeight="1">
      <c r="A4645" s="15"/>
      <c r="B4645" s="7"/>
      <c r="C4645" s="4"/>
      <c r="D4645" s="5"/>
      <c r="E4645" s="176" t="str">
        <f t="shared" si="162"/>
        <v/>
      </c>
      <c r="F4645" s="181"/>
      <c r="G4645" s="181"/>
      <c r="H4645" s="6"/>
      <c r="I4645" s="2"/>
      <c r="J4645" s="3"/>
      <c r="K4645" s="3"/>
      <c r="L4645" s="3"/>
      <c r="M4645" s="13"/>
      <c r="N4645" s="3"/>
      <c r="O4645" s="3"/>
      <c r="P4645" s="166"/>
      <c r="Q4645" s="166"/>
      <c r="R4645" s="173"/>
      <c r="S4645" s="167"/>
      <c r="T4645" s="167"/>
      <c r="U4645" s="167"/>
      <c r="V4645" s="173"/>
    </row>
    <row r="4646" spans="1:22" ht="33.75" customHeight="1">
      <c r="A4646" s="15"/>
      <c r="B4646" s="7"/>
      <c r="C4646" s="4"/>
      <c r="D4646" s="5"/>
      <c r="E4646" s="176" t="str">
        <f t="shared" si="162"/>
        <v/>
      </c>
      <c r="F4646" s="181"/>
      <c r="G4646" s="181"/>
      <c r="H4646" s="6"/>
      <c r="I4646" s="2"/>
      <c r="J4646" s="3"/>
      <c r="K4646" s="3"/>
      <c r="L4646" s="3"/>
      <c r="M4646" s="13"/>
      <c r="N4646" s="3"/>
      <c r="O4646" s="3"/>
      <c r="P4646" s="166"/>
      <c r="Q4646" s="166"/>
      <c r="R4646" s="173"/>
      <c r="S4646" s="167"/>
      <c r="T4646" s="167"/>
      <c r="U4646" s="167"/>
      <c r="V4646" s="173"/>
    </row>
    <row r="4647" spans="1:22" ht="33.75" customHeight="1">
      <c r="A4647" s="15"/>
      <c r="B4647" s="7"/>
      <c r="C4647" s="4"/>
      <c r="D4647" s="5"/>
      <c r="E4647" s="176" t="str">
        <f t="shared" si="162"/>
        <v/>
      </c>
      <c r="F4647" s="181"/>
      <c r="G4647" s="181"/>
      <c r="H4647" s="6"/>
      <c r="I4647" s="2"/>
      <c r="J4647" s="3"/>
      <c r="K4647" s="3"/>
      <c r="L4647" s="3"/>
      <c r="M4647" s="13"/>
      <c r="N4647" s="3"/>
      <c r="O4647" s="3"/>
      <c r="P4647" s="166"/>
      <c r="Q4647" s="166"/>
      <c r="R4647" s="173"/>
      <c r="S4647" s="167"/>
      <c r="T4647" s="167"/>
      <c r="U4647" s="167"/>
      <c r="V4647" s="173"/>
    </row>
    <row r="4648" spans="1:22" ht="33.75" customHeight="1">
      <c r="A4648" s="15"/>
      <c r="B4648" s="7"/>
      <c r="C4648" s="4"/>
      <c r="D4648" s="5"/>
      <c r="E4648" s="176" t="str">
        <f t="shared" si="162"/>
        <v/>
      </c>
      <c r="F4648" s="181"/>
      <c r="G4648" s="181"/>
      <c r="H4648" s="6"/>
      <c r="I4648" s="2"/>
      <c r="J4648" s="3"/>
      <c r="K4648" s="3"/>
      <c r="L4648" s="3"/>
      <c r="M4648" s="13"/>
      <c r="N4648" s="3"/>
      <c r="O4648" s="3"/>
      <c r="P4648" s="166"/>
      <c r="Q4648" s="166"/>
      <c r="R4648" s="173"/>
      <c r="S4648" s="167"/>
      <c r="T4648" s="167"/>
      <c r="U4648" s="167"/>
      <c r="V4648" s="173"/>
    </row>
    <row r="4649" spans="1:22" ht="33.75" customHeight="1">
      <c r="A4649" s="15"/>
      <c r="B4649" s="7"/>
      <c r="C4649" s="4"/>
      <c r="D4649" s="5"/>
      <c r="E4649" s="176" t="str">
        <f t="shared" si="162"/>
        <v/>
      </c>
      <c r="F4649" s="181"/>
      <c r="G4649" s="181"/>
      <c r="H4649" s="6"/>
      <c r="I4649" s="2"/>
      <c r="J4649" s="3"/>
      <c r="K4649" s="3"/>
      <c r="L4649" s="3"/>
      <c r="M4649" s="13"/>
      <c r="N4649" s="3"/>
      <c r="O4649" s="3"/>
      <c r="P4649" s="166"/>
      <c r="Q4649" s="166"/>
      <c r="R4649" s="173"/>
      <c r="S4649" s="167"/>
      <c r="T4649" s="167"/>
      <c r="U4649" s="167"/>
      <c r="V4649" s="173"/>
    </row>
    <row r="4650" spans="1:22" ht="33.75" customHeight="1">
      <c r="A4650" s="15"/>
      <c r="B4650" s="7"/>
      <c r="C4650" s="4"/>
      <c r="D4650" s="5"/>
      <c r="E4650" s="176" t="str">
        <f t="shared" si="162"/>
        <v/>
      </c>
      <c r="F4650" s="181"/>
      <c r="G4650" s="181"/>
      <c r="H4650" s="6"/>
      <c r="I4650" s="2"/>
      <c r="J4650" s="3"/>
      <c r="K4650" s="3"/>
      <c r="L4650" s="3"/>
      <c r="M4650" s="13"/>
      <c r="N4650" s="3"/>
      <c r="O4650" s="3"/>
      <c r="P4650" s="166"/>
      <c r="Q4650" s="166"/>
      <c r="R4650" s="173"/>
      <c r="S4650" s="167"/>
      <c r="T4650" s="167"/>
      <c r="U4650" s="167"/>
      <c r="V4650" s="173"/>
    </row>
    <row r="4651" spans="1:22" ht="33.75" customHeight="1">
      <c r="A4651" s="15"/>
      <c r="B4651" s="7"/>
      <c r="C4651" s="4"/>
      <c r="D4651" s="5"/>
      <c r="E4651" s="176" t="str">
        <f t="shared" si="162"/>
        <v/>
      </c>
      <c r="F4651" s="181"/>
      <c r="G4651" s="181"/>
      <c r="H4651" s="6"/>
      <c r="I4651" s="2"/>
      <c r="J4651" s="3"/>
      <c r="K4651" s="3"/>
      <c r="L4651" s="3"/>
      <c r="M4651" s="13"/>
      <c r="N4651" s="3"/>
      <c r="O4651" s="3"/>
      <c r="P4651" s="166"/>
      <c r="Q4651" s="166"/>
      <c r="R4651" s="173"/>
      <c r="S4651" s="167"/>
      <c r="T4651" s="167"/>
      <c r="U4651" s="167"/>
      <c r="V4651" s="173"/>
    </row>
    <row r="4652" spans="1:22" ht="33.75" customHeight="1">
      <c r="A4652" s="15"/>
      <c r="B4652" s="7"/>
      <c r="C4652" s="4"/>
      <c r="D4652" s="5"/>
      <c r="E4652" s="176" t="str">
        <f t="shared" si="162"/>
        <v/>
      </c>
      <c r="F4652" s="181"/>
      <c r="G4652" s="181"/>
      <c r="H4652" s="6"/>
      <c r="I4652" s="2"/>
      <c r="J4652" s="3"/>
      <c r="K4652" s="3"/>
      <c r="L4652" s="3"/>
      <c r="M4652" s="13"/>
      <c r="N4652" s="3"/>
      <c r="O4652" s="3"/>
      <c r="P4652" s="166"/>
      <c r="Q4652" s="166"/>
      <c r="R4652" s="173"/>
      <c r="S4652" s="167"/>
      <c r="T4652" s="167"/>
      <c r="U4652" s="167"/>
      <c r="V4652" s="173"/>
    </row>
    <row r="4653" spans="1:22" ht="33.75" customHeight="1">
      <c r="A4653" s="15"/>
      <c r="B4653" s="7"/>
      <c r="C4653" s="4"/>
      <c r="D4653" s="5"/>
      <c r="E4653" s="176" t="str">
        <f t="shared" si="162"/>
        <v/>
      </c>
      <c r="F4653" s="181"/>
      <c r="G4653" s="181"/>
      <c r="H4653" s="6"/>
      <c r="I4653" s="2"/>
      <c r="J4653" s="3"/>
      <c r="K4653" s="3"/>
      <c r="L4653" s="3"/>
      <c r="M4653" s="13"/>
      <c r="N4653" s="3"/>
      <c r="O4653" s="3"/>
      <c r="P4653" s="166"/>
      <c r="Q4653" s="166"/>
      <c r="R4653" s="173"/>
      <c r="S4653" s="167"/>
      <c r="T4653" s="167"/>
      <c r="U4653" s="167"/>
      <c r="V4653" s="173"/>
    </row>
    <row r="4654" spans="1:22" ht="33.75" customHeight="1">
      <c r="A4654" s="15"/>
      <c r="B4654" s="7"/>
      <c r="C4654" s="4"/>
      <c r="D4654" s="5"/>
      <c r="E4654" s="176" t="str">
        <f t="shared" si="162"/>
        <v/>
      </c>
      <c r="F4654" s="181"/>
      <c r="G4654" s="181"/>
      <c r="H4654" s="6"/>
      <c r="I4654" s="2"/>
      <c r="J4654" s="3"/>
      <c r="K4654" s="3"/>
      <c r="L4654" s="3"/>
      <c r="M4654" s="13"/>
      <c r="N4654" s="3"/>
      <c r="O4654" s="3"/>
      <c r="P4654" s="166"/>
      <c r="Q4654" s="166"/>
      <c r="R4654" s="173"/>
      <c r="S4654" s="167"/>
      <c r="T4654" s="167"/>
      <c r="U4654" s="167"/>
      <c r="V4654" s="173"/>
    </row>
    <row r="4655" spans="1:22" ht="33.75" customHeight="1">
      <c r="A4655" s="15"/>
      <c r="B4655" s="7"/>
      <c r="C4655" s="4"/>
      <c r="D4655" s="5"/>
      <c r="E4655" s="176" t="str">
        <f t="shared" si="162"/>
        <v/>
      </c>
      <c r="F4655" s="181"/>
      <c r="G4655" s="181"/>
      <c r="H4655" s="6"/>
      <c r="I4655" s="2"/>
      <c r="J4655" s="3"/>
      <c r="K4655" s="3"/>
      <c r="L4655" s="3"/>
      <c r="M4655" s="13"/>
      <c r="N4655" s="3"/>
      <c r="O4655" s="3"/>
      <c r="P4655" s="166"/>
      <c r="Q4655" s="166"/>
      <c r="R4655" s="173"/>
      <c r="S4655" s="167"/>
      <c r="T4655" s="167"/>
      <c r="U4655" s="167"/>
      <c r="V4655" s="173"/>
    </row>
    <row r="4656" spans="1:22" ht="33.75" customHeight="1">
      <c r="A4656" s="15"/>
      <c r="B4656" s="7"/>
      <c r="C4656" s="4"/>
      <c r="D4656" s="5"/>
      <c r="E4656" s="176" t="str">
        <f t="shared" si="162"/>
        <v/>
      </c>
      <c r="F4656" s="181"/>
      <c r="G4656" s="181"/>
      <c r="H4656" s="6"/>
      <c r="I4656" s="2"/>
      <c r="J4656" s="3"/>
      <c r="K4656" s="3"/>
      <c r="L4656" s="3"/>
      <c r="M4656" s="13"/>
      <c r="N4656" s="3"/>
      <c r="O4656" s="3"/>
      <c r="P4656" s="166"/>
      <c r="Q4656" s="166"/>
      <c r="R4656" s="173"/>
      <c r="S4656" s="167"/>
      <c r="T4656" s="167"/>
      <c r="U4656" s="167"/>
      <c r="V4656" s="173"/>
    </row>
    <row r="4657" spans="1:22" ht="33.75" customHeight="1">
      <c r="A4657" s="15"/>
      <c r="B4657" s="7"/>
      <c r="C4657" s="4"/>
      <c r="D4657" s="5"/>
      <c r="E4657" s="176" t="str">
        <f t="shared" si="162"/>
        <v/>
      </c>
      <c r="F4657" s="181"/>
      <c r="G4657" s="181"/>
      <c r="H4657" s="6"/>
      <c r="I4657" s="2"/>
      <c r="J4657" s="3"/>
      <c r="K4657" s="3"/>
      <c r="L4657" s="3"/>
      <c r="M4657" s="13"/>
      <c r="N4657" s="3"/>
      <c r="O4657" s="3"/>
      <c r="P4657" s="166"/>
      <c r="Q4657" s="166"/>
      <c r="R4657" s="173"/>
      <c r="S4657" s="167"/>
      <c r="T4657" s="167"/>
      <c r="U4657" s="167"/>
      <c r="V4657" s="173"/>
    </row>
    <row r="4658" spans="1:22" ht="33.75" customHeight="1">
      <c r="A4658" s="15"/>
      <c r="B4658" s="7"/>
      <c r="C4658" s="4"/>
      <c r="D4658" s="5"/>
      <c r="E4658" s="176" t="str">
        <f t="shared" si="162"/>
        <v/>
      </c>
      <c r="F4658" s="181"/>
      <c r="G4658" s="181"/>
      <c r="H4658" s="6"/>
      <c r="I4658" s="2"/>
      <c r="J4658" s="3"/>
      <c r="K4658" s="3"/>
      <c r="L4658" s="3"/>
      <c r="M4658" s="13"/>
      <c r="N4658" s="3"/>
      <c r="O4658" s="3"/>
      <c r="P4658" s="166"/>
      <c r="Q4658" s="166"/>
      <c r="R4658" s="173"/>
      <c r="S4658" s="167"/>
      <c r="T4658" s="167"/>
      <c r="U4658" s="167"/>
      <c r="V4658" s="173"/>
    </row>
    <row r="4659" spans="1:22" ht="33.75" customHeight="1">
      <c r="A4659" s="15"/>
      <c r="B4659" s="7"/>
      <c r="C4659" s="4"/>
      <c r="D4659" s="5"/>
      <c r="E4659" s="176" t="str">
        <f t="shared" si="162"/>
        <v/>
      </c>
      <c r="F4659" s="181"/>
      <c r="G4659" s="181"/>
      <c r="H4659" s="6"/>
      <c r="I4659" s="2"/>
      <c r="J4659" s="3"/>
      <c r="K4659" s="3"/>
      <c r="L4659" s="3"/>
      <c r="M4659" s="13"/>
      <c r="N4659" s="3"/>
      <c r="O4659" s="3"/>
      <c r="P4659" s="166"/>
      <c r="Q4659" s="166"/>
      <c r="R4659" s="173"/>
      <c r="S4659" s="167"/>
      <c r="T4659" s="167"/>
      <c r="U4659" s="167"/>
      <c r="V4659" s="173"/>
    </row>
    <row r="4660" spans="1:22" ht="33.75" customHeight="1">
      <c r="A4660" s="15"/>
      <c r="B4660" s="7"/>
      <c r="C4660" s="4"/>
      <c r="D4660" s="5"/>
      <c r="E4660" s="176" t="str">
        <f t="shared" si="162"/>
        <v/>
      </c>
      <c r="F4660" s="181"/>
      <c r="G4660" s="181"/>
      <c r="H4660" s="6"/>
      <c r="I4660" s="2"/>
      <c r="J4660" s="3"/>
      <c r="K4660" s="3"/>
      <c r="L4660" s="3"/>
      <c r="M4660" s="13"/>
      <c r="N4660" s="3"/>
      <c r="O4660" s="3"/>
      <c r="P4660" s="166"/>
      <c r="Q4660" s="166"/>
      <c r="R4660" s="173"/>
      <c r="S4660" s="167"/>
      <c r="T4660" s="167"/>
      <c r="U4660" s="167"/>
      <c r="V4660" s="173"/>
    </row>
    <row r="4661" spans="1:22" ht="33.75" customHeight="1">
      <c r="A4661" s="15"/>
      <c r="B4661" s="7"/>
      <c r="C4661" s="4"/>
      <c r="D4661" s="5"/>
      <c r="E4661" s="176" t="str">
        <f t="shared" si="162"/>
        <v/>
      </c>
      <c r="F4661" s="181"/>
      <c r="G4661" s="181"/>
      <c r="H4661" s="6"/>
      <c r="I4661" s="2"/>
      <c r="J4661" s="3"/>
      <c r="K4661" s="3"/>
      <c r="L4661" s="3"/>
      <c r="M4661" s="13"/>
      <c r="N4661" s="3"/>
      <c r="O4661" s="3"/>
      <c r="P4661" s="166"/>
      <c r="Q4661" s="166"/>
      <c r="R4661" s="173"/>
      <c r="S4661" s="167"/>
      <c r="T4661" s="167"/>
      <c r="U4661" s="167"/>
      <c r="V4661" s="173"/>
    </row>
    <row r="4662" spans="1:22" ht="33.75" customHeight="1">
      <c r="A4662" s="15"/>
      <c r="B4662" s="7"/>
      <c r="C4662" s="4"/>
      <c r="D4662" s="5"/>
      <c r="E4662" s="176" t="str">
        <f t="shared" si="162"/>
        <v/>
      </c>
      <c r="F4662" s="181"/>
      <c r="G4662" s="181"/>
      <c r="H4662" s="6"/>
      <c r="I4662" s="2"/>
      <c r="J4662" s="3"/>
      <c r="K4662" s="3"/>
      <c r="L4662" s="3"/>
      <c r="M4662" s="13"/>
      <c r="N4662" s="3"/>
      <c r="O4662" s="3"/>
      <c r="P4662" s="166"/>
      <c r="Q4662" s="166"/>
      <c r="R4662" s="173"/>
      <c r="S4662" s="167"/>
      <c r="T4662" s="167"/>
      <c r="U4662" s="167"/>
      <c r="V4662" s="173"/>
    </row>
    <row r="4663" spans="1:22" ht="33.75" customHeight="1">
      <c r="A4663" s="15"/>
      <c r="B4663" s="7"/>
      <c r="C4663" s="4"/>
      <c r="D4663" s="5"/>
      <c r="E4663" s="176" t="str">
        <f t="shared" si="162"/>
        <v/>
      </c>
      <c r="F4663" s="181"/>
      <c r="G4663" s="181"/>
      <c r="H4663" s="6"/>
      <c r="I4663" s="2"/>
      <c r="J4663" s="3"/>
      <c r="K4663" s="3"/>
      <c r="L4663" s="3"/>
      <c r="M4663" s="13"/>
      <c r="N4663" s="3"/>
      <c r="O4663" s="3"/>
      <c r="P4663" s="166"/>
      <c r="Q4663" s="166"/>
      <c r="R4663" s="173"/>
      <c r="S4663" s="167"/>
      <c r="T4663" s="167"/>
      <c r="U4663" s="167"/>
      <c r="V4663" s="173"/>
    </row>
    <row r="4664" spans="1:22" ht="33.75" customHeight="1">
      <c r="A4664" s="15"/>
      <c r="B4664" s="7"/>
      <c r="C4664" s="4"/>
      <c r="D4664" s="5"/>
      <c r="E4664" s="176" t="str">
        <f t="shared" si="162"/>
        <v/>
      </c>
      <c r="F4664" s="181"/>
      <c r="G4664" s="181"/>
      <c r="H4664" s="6"/>
      <c r="I4664" s="2"/>
      <c r="J4664" s="3"/>
      <c r="K4664" s="3"/>
      <c r="L4664" s="3"/>
      <c r="M4664" s="13"/>
      <c r="N4664" s="3"/>
      <c r="O4664" s="3"/>
      <c r="P4664" s="166"/>
      <c r="Q4664" s="166"/>
      <c r="R4664" s="173"/>
      <c r="S4664" s="167"/>
      <c r="T4664" s="167"/>
      <c r="U4664" s="167"/>
      <c r="V4664" s="173"/>
    </row>
    <row r="4665" spans="1:22" ht="33.75" customHeight="1">
      <c r="A4665" s="15"/>
      <c r="B4665" s="7"/>
      <c r="C4665" s="4"/>
      <c r="D4665" s="5"/>
      <c r="E4665" s="176" t="str">
        <f t="shared" si="162"/>
        <v/>
      </c>
      <c r="F4665" s="181"/>
      <c r="G4665" s="181"/>
      <c r="H4665" s="6"/>
      <c r="I4665" s="2"/>
      <c r="J4665" s="3"/>
      <c r="K4665" s="3"/>
      <c r="L4665" s="3"/>
      <c r="M4665" s="13"/>
      <c r="N4665" s="3"/>
      <c r="O4665" s="3"/>
      <c r="P4665" s="166"/>
      <c r="Q4665" s="166"/>
      <c r="R4665" s="173"/>
      <c r="S4665" s="167"/>
      <c r="T4665" s="167"/>
      <c r="U4665" s="167"/>
      <c r="V4665" s="173"/>
    </row>
    <row r="4666" spans="1:22" ht="33.75" customHeight="1">
      <c r="A4666" s="15"/>
      <c r="B4666" s="7"/>
      <c r="C4666" s="4"/>
      <c r="D4666" s="5"/>
      <c r="E4666" s="176" t="str">
        <f t="shared" ref="E4666:E4729" si="163">TRIM(B4666)</f>
        <v/>
      </c>
      <c r="F4666" s="181"/>
      <c r="G4666" s="181"/>
      <c r="H4666" s="6"/>
      <c r="I4666" s="2"/>
      <c r="J4666" s="3"/>
      <c r="K4666" s="3"/>
      <c r="L4666" s="3"/>
      <c r="M4666" s="13"/>
      <c r="N4666" s="3"/>
      <c r="O4666" s="3"/>
      <c r="P4666" s="166"/>
      <c r="Q4666" s="166"/>
      <c r="R4666" s="173"/>
      <c r="S4666" s="167"/>
      <c r="T4666" s="167"/>
      <c r="U4666" s="167"/>
      <c r="V4666" s="173"/>
    </row>
    <row r="4667" spans="1:22" ht="33.75" customHeight="1">
      <c r="A4667" s="15"/>
      <c r="B4667" s="7"/>
      <c r="C4667" s="4"/>
      <c r="D4667" s="5"/>
      <c r="E4667" s="176" t="str">
        <f t="shared" si="163"/>
        <v/>
      </c>
      <c r="F4667" s="181"/>
      <c r="G4667" s="181"/>
      <c r="H4667" s="6"/>
      <c r="I4667" s="2"/>
      <c r="J4667" s="3"/>
      <c r="K4667" s="3"/>
      <c r="L4667" s="3"/>
      <c r="M4667" s="13"/>
      <c r="N4667" s="3"/>
      <c r="O4667" s="3"/>
      <c r="P4667" s="166"/>
      <c r="Q4667" s="166"/>
      <c r="R4667" s="173"/>
      <c r="S4667" s="167"/>
      <c r="T4667" s="167"/>
      <c r="U4667" s="167"/>
      <c r="V4667" s="173"/>
    </row>
    <row r="4668" spans="1:22" ht="33.75" customHeight="1">
      <c r="A4668" s="15"/>
      <c r="B4668" s="7"/>
      <c r="C4668" s="4"/>
      <c r="D4668" s="5"/>
      <c r="E4668" s="176" t="str">
        <f t="shared" si="163"/>
        <v/>
      </c>
      <c r="F4668" s="181"/>
      <c r="G4668" s="181"/>
      <c r="H4668" s="6"/>
      <c r="I4668" s="2"/>
      <c r="J4668" s="3"/>
      <c r="K4668" s="3"/>
      <c r="L4668" s="3"/>
      <c r="M4668" s="13"/>
      <c r="N4668" s="3"/>
      <c r="O4668" s="3"/>
      <c r="P4668" s="166"/>
      <c r="Q4668" s="166"/>
      <c r="R4668" s="173"/>
      <c r="S4668" s="167"/>
      <c r="T4668" s="167"/>
      <c r="U4668" s="167"/>
      <c r="V4668" s="173"/>
    </row>
    <row r="4669" spans="1:22" ht="33.75" customHeight="1">
      <c r="A4669" s="15"/>
      <c r="B4669" s="7"/>
      <c r="C4669" s="4"/>
      <c r="D4669" s="5"/>
      <c r="E4669" s="176" t="str">
        <f t="shared" si="163"/>
        <v/>
      </c>
      <c r="F4669" s="181"/>
      <c r="G4669" s="181"/>
      <c r="H4669" s="6"/>
      <c r="I4669" s="2"/>
      <c r="J4669" s="3"/>
      <c r="K4669" s="3"/>
      <c r="L4669" s="3"/>
      <c r="M4669" s="13"/>
      <c r="N4669" s="3"/>
      <c r="O4669" s="3"/>
      <c r="P4669" s="166"/>
      <c r="Q4669" s="166"/>
      <c r="R4669" s="173"/>
      <c r="S4669" s="167"/>
      <c r="T4669" s="167"/>
      <c r="U4669" s="167"/>
      <c r="V4669" s="173"/>
    </row>
    <row r="4670" spans="1:22" ht="33.75" customHeight="1">
      <c r="A4670" s="15"/>
      <c r="B4670" s="7"/>
      <c r="C4670" s="4"/>
      <c r="D4670" s="5"/>
      <c r="E4670" s="176" t="str">
        <f t="shared" si="163"/>
        <v/>
      </c>
      <c r="F4670" s="181"/>
      <c r="G4670" s="181"/>
      <c r="H4670" s="6"/>
      <c r="I4670" s="2"/>
      <c r="J4670" s="3"/>
      <c r="K4670" s="3"/>
      <c r="L4670" s="3"/>
      <c r="M4670" s="13"/>
      <c r="N4670" s="3"/>
      <c r="O4670" s="3"/>
      <c r="P4670" s="166"/>
      <c r="Q4670" s="166"/>
      <c r="R4670" s="173"/>
      <c r="S4670" s="167"/>
      <c r="T4670" s="167"/>
      <c r="U4670" s="167"/>
      <c r="V4670" s="173"/>
    </row>
    <row r="4671" spans="1:22" ht="33.75" customHeight="1">
      <c r="A4671" s="15"/>
      <c r="B4671" s="7"/>
      <c r="C4671" s="4"/>
      <c r="D4671" s="5"/>
      <c r="E4671" s="176" t="str">
        <f t="shared" si="163"/>
        <v/>
      </c>
      <c r="F4671" s="181"/>
      <c r="G4671" s="181"/>
      <c r="H4671" s="6"/>
      <c r="I4671" s="2"/>
      <c r="J4671" s="3"/>
      <c r="K4671" s="3"/>
      <c r="L4671" s="3"/>
      <c r="M4671" s="13"/>
      <c r="N4671" s="3"/>
      <c r="O4671" s="3"/>
      <c r="P4671" s="166"/>
      <c r="Q4671" s="166"/>
      <c r="R4671" s="173"/>
      <c r="S4671" s="167"/>
      <c r="T4671" s="167"/>
      <c r="U4671" s="167"/>
      <c r="V4671" s="173"/>
    </row>
    <row r="4672" spans="1:22" ht="33.75" customHeight="1">
      <c r="A4672" s="15"/>
      <c r="B4672" s="7"/>
      <c r="C4672" s="4"/>
      <c r="D4672" s="5"/>
      <c r="E4672" s="176" t="str">
        <f t="shared" si="163"/>
        <v/>
      </c>
      <c r="F4672" s="181"/>
      <c r="G4672" s="181"/>
      <c r="H4672" s="6"/>
      <c r="I4672" s="2"/>
      <c r="J4672" s="3"/>
      <c r="K4672" s="3"/>
      <c r="L4672" s="3"/>
      <c r="M4672" s="13"/>
      <c r="N4672" s="3"/>
      <c r="O4672" s="3"/>
      <c r="P4672" s="166"/>
      <c r="Q4672" s="166"/>
      <c r="R4672" s="173"/>
      <c r="S4672" s="167"/>
      <c r="T4672" s="167"/>
      <c r="U4672" s="167"/>
      <c r="V4672" s="173"/>
    </row>
    <row r="4673" spans="1:22" ht="33.75" customHeight="1">
      <c r="A4673" s="15"/>
      <c r="B4673" s="7"/>
      <c r="C4673" s="4"/>
      <c r="D4673" s="5"/>
      <c r="E4673" s="176" t="str">
        <f t="shared" si="163"/>
        <v/>
      </c>
      <c r="F4673" s="181"/>
      <c r="G4673" s="181"/>
      <c r="H4673" s="6"/>
      <c r="I4673" s="2"/>
      <c r="J4673" s="3"/>
      <c r="K4673" s="3"/>
      <c r="L4673" s="3"/>
      <c r="M4673" s="13"/>
      <c r="N4673" s="3"/>
      <c r="O4673" s="3"/>
      <c r="P4673" s="166"/>
      <c r="Q4673" s="166"/>
      <c r="R4673" s="173"/>
      <c r="S4673" s="167"/>
      <c r="T4673" s="167"/>
      <c r="U4673" s="167"/>
      <c r="V4673" s="173"/>
    </row>
    <row r="4674" spans="1:22" ht="33.75" customHeight="1">
      <c r="A4674" s="15"/>
      <c r="B4674" s="7"/>
      <c r="C4674" s="4"/>
      <c r="D4674" s="5"/>
      <c r="E4674" s="176" t="str">
        <f t="shared" si="163"/>
        <v/>
      </c>
      <c r="F4674" s="181"/>
      <c r="G4674" s="181"/>
      <c r="H4674" s="6"/>
      <c r="I4674" s="2"/>
      <c r="J4674" s="3"/>
      <c r="K4674" s="3"/>
      <c r="L4674" s="3"/>
      <c r="M4674" s="13"/>
      <c r="N4674" s="3"/>
      <c r="O4674" s="3"/>
      <c r="P4674" s="166"/>
      <c r="Q4674" s="166"/>
      <c r="R4674" s="173"/>
      <c r="S4674" s="167"/>
      <c r="T4674" s="167"/>
      <c r="U4674" s="167"/>
      <c r="V4674" s="173"/>
    </row>
    <row r="4675" spans="1:22" ht="33.75" customHeight="1">
      <c r="A4675" s="15"/>
      <c r="B4675" s="7"/>
      <c r="C4675" s="4"/>
      <c r="D4675" s="5"/>
      <c r="E4675" s="176" t="str">
        <f t="shared" si="163"/>
        <v/>
      </c>
      <c r="F4675" s="181"/>
      <c r="G4675" s="181"/>
      <c r="H4675" s="6"/>
      <c r="I4675" s="2"/>
      <c r="J4675" s="3"/>
      <c r="K4675" s="3"/>
      <c r="L4675" s="3"/>
      <c r="M4675" s="13"/>
      <c r="N4675" s="3"/>
      <c r="O4675" s="3"/>
      <c r="P4675" s="166"/>
      <c r="Q4675" s="166"/>
      <c r="R4675" s="173"/>
      <c r="S4675" s="167"/>
      <c r="T4675" s="167"/>
      <c r="U4675" s="167"/>
      <c r="V4675" s="173"/>
    </row>
    <row r="4676" spans="1:22" ht="33.75" customHeight="1">
      <c r="A4676" s="15"/>
      <c r="B4676" s="7"/>
      <c r="C4676" s="4"/>
      <c r="D4676" s="5"/>
      <c r="E4676" s="176" t="str">
        <f t="shared" si="163"/>
        <v/>
      </c>
      <c r="F4676" s="181"/>
      <c r="G4676" s="181"/>
      <c r="H4676" s="6"/>
      <c r="I4676" s="2"/>
      <c r="J4676" s="3"/>
      <c r="K4676" s="3"/>
      <c r="L4676" s="3"/>
      <c r="M4676" s="13"/>
      <c r="N4676" s="3"/>
      <c r="O4676" s="3"/>
      <c r="P4676" s="166"/>
      <c r="Q4676" s="166"/>
      <c r="R4676" s="173"/>
      <c r="S4676" s="167"/>
      <c r="T4676" s="167"/>
      <c r="U4676" s="167"/>
      <c r="V4676" s="173"/>
    </row>
    <row r="4677" spans="1:22" ht="33.75" customHeight="1">
      <c r="A4677" s="15"/>
      <c r="B4677" s="7"/>
      <c r="C4677" s="4"/>
      <c r="D4677" s="5"/>
      <c r="E4677" s="176" t="str">
        <f t="shared" si="163"/>
        <v/>
      </c>
      <c r="F4677" s="181"/>
      <c r="G4677" s="181"/>
      <c r="H4677" s="6"/>
      <c r="I4677" s="2"/>
      <c r="J4677" s="3"/>
      <c r="K4677" s="3"/>
      <c r="L4677" s="3"/>
      <c r="M4677" s="13"/>
      <c r="N4677" s="3"/>
      <c r="O4677" s="3"/>
      <c r="P4677" s="166"/>
      <c r="Q4677" s="166"/>
      <c r="R4677" s="173"/>
      <c r="S4677" s="167"/>
      <c r="T4677" s="167"/>
      <c r="U4677" s="167"/>
      <c r="V4677" s="173"/>
    </row>
    <row r="4678" spans="1:22" ht="33.75" customHeight="1">
      <c r="A4678" s="15"/>
      <c r="B4678" s="7"/>
      <c r="C4678" s="4"/>
      <c r="D4678" s="5"/>
      <c r="E4678" s="176" t="str">
        <f t="shared" si="163"/>
        <v/>
      </c>
      <c r="F4678" s="181"/>
      <c r="G4678" s="181"/>
      <c r="H4678" s="6"/>
      <c r="I4678" s="2"/>
      <c r="J4678" s="3"/>
      <c r="K4678" s="3"/>
      <c r="L4678" s="3"/>
      <c r="M4678" s="13"/>
      <c r="N4678" s="3"/>
      <c r="O4678" s="3"/>
      <c r="P4678" s="166"/>
      <c r="Q4678" s="166"/>
      <c r="R4678" s="173"/>
      <c r="S4678" s="167"/>
      <c r="T4678" s="167"/>
      <c r="U4678" s="167"/>
      <c r="V4678" s="173"/>
    </row>
    <row r="4679" spans="1:22" ht="33.75" customHeight="1">
      <c r="A4679" s="15"/>
      <c r="B4679" s="7"/>
      <c r="C4679" s="4"/>
      <c r="D4679" s="5"/>
      <c r="E4679" s="176" t="str">
        <f t="shared" si="163"/>
        <v/>
      </c>
      <c r="F4679" s="181"/>
      <c r="G4679" s="181"/>
      <c r="H4679" s="6"/>
      <c r="I4679" s="2"/>
      <c r="J4679" s="3"/>
      <c r="K4679" s="3"/>
      <c r="L4679" s="3"/>
      <c r="M4679" s="13"/>
      <c r="N4679" s="3"/>
      <c r="O4679" s="3"/>
      <c r="P4679" s="166"/>
      <c r="Q4679" s="166"/>
      <c r="R4679" s="173"/>
      <c r="S4679" s="167"/>
      <c r="T4679" s="167"/>
      <c r="U4679" s="167"/>
      <c r="V4679" s="173"/>
    </row>
    <row r="4680" spans="1:22" ht="33.75" customHeight="1">
      <c r="A4680" s="15"/>
      <c r="B4680" s="7"/>
      <c r="C4680" s="4"/>
      <c r="D4680" s="5"/>
      <c r="E4680" s="176" t="str">
        <f t="shared" si="163"/>
        <v/>
      </c>
      <c r="F4680" s="181"/>
      <c r="G4680" s="181"/>
      <c r="H4680" s="6"/>
      <c r="I4680" s="2"/>
      <c r="J4680" s="3"/>
      <c r="K4680" s="3"/>
      <c r="L4680" s="3"/>
      <c r="M4680" s="13"/>
      <c r="N4680" s="3"/>
      <c r="O4680" s="3"/>
      <c r="P4680" s="166"/>
      <c r="Q4680" s="166"/>
      <c r="R4680" s="173"/>
      <c r="S4680" s="167"/>
      <c r="T4680" s="167"/>
      <c r="U4680" s="167"/>
      <c r="V4680" s="173"/>
    </row>
    <row r="4681" spans="1:22" ht="33.75" customHeight="1">
      <c r="A4681" s="15"/>
      <c r="B4681" s="7"/>
      <c r="C4681" s="4"/>
      <c r="D4681" s="5"/>
      <c r="E4681" s="176" t="str">
        <f t="shared" si="163"/>
        <v/>
      </c>
      <c r="F4681" s="181"/>
      <c r="G4681" s="181"/>
      <c r="H4681" s="6"/>
      <c r="I4681" s="2"/>
      <c r="J4681" s="3"/>
      <c r="K4681" s="3"/>
      <c r="L4681" s="3"/>
      <c r="M4681" s="13"/>
      <c r="N4681" s="3"/>
      <c r="O4681" s="3"/>
      <c r="P4681" s="166"/>
      <c r="Q4681" s="166"/>
      <c r="R4681" s="173"/>
      <c r="S4681" s="167"/>
      <c r="T4681" s="167"/>
      <c r="U4681" s="167"/>
      <c r="V4681" s="173"/>
    </row>
    <row r="4682" spans="1:22" ht="33.75" customHeight="1">
      <c r="A4682" s="15"/>
      <c r="B4682" s="7"/>
      <c r="C4682" s="4"/>
      <c r="D4682" s="5"/>
      <c r="E4682" s="176" t="str">
        <f t="shared" si="163"/>
        <v/>
      </c>
      <c r="F4682" s="181"/>
      <c r="G4682" s="181"/>
      <c r="H4682" s="6"/>
      <c r="I4682" s="2"/>
      <c r="J4682" s="3"/>
      <c r="K4682" s="3"/>
      <c r="L4682" s="3"/>
      <c r="M4682" s="13"/>
      <c r="N4682" s="3"/>
      <c r="O4682" s="3"/>
      <c r="P4682" s="166"/>
      <c r="Q4682" s="166"/>
      <c r="R4682" s="173"/>
      <c r="S4682" s="167"/>
      <c r="T4682" s="167"/>
      <c r="U4682" s="167"/>
      <c r="V4682" s="173"/>
    </row>
    <row r="4683" spans="1:22" ht="33.75" customHeight="1">
      <c r="A4683" s="15"/>
      <c r="B4683" s="7"/>
      <c r="C4683" s="4"/>
      <c r="D4683" s="5"/>
      <c r="E4683" s="176" t="str">
        <f t="shared" si="163"/>
        <v/>
      </c>
      <c r="F4683" s="181"/>
      <c r="G4683" s="181"/>
      <c r="H4683" s="6"/>
      <c r="I4683" s="2"/>
      <c r="J4683" s="3"/>
      <c r="K4683" s="3"/>
      <c r="L4683" s="3"/>
      <c r="M4683" s="13"/>
      <c r="N4683" s="3"/>
      <c r="O4683" s="3"/>
      <c r="P4683" s="166"/>
      <c r="Q4683" s="166"/>
      <c r="R4683" s="173"/>
      <c r="S4683" s="167"/>
      <c r="T4683" s="167"/>
      <c r="U4683" s="167"/>
      <c r="V4683" s="173"/>
    </row>
    <row r="4684" spans="1:22" ht="33.75" customHeight="1">
      <c r="A4684" s="15"/>
      <c r="B4684" s="7"/>
      <c r="C4684" s="4"/>
      <c r="D4684" s="5"/>
      <c r="E4684" s="176" t="str">
        <f t="shared" si="163"/>
        <v/>
      </c>
      <c r="F4684" s="181"/>
      <c r="G4684" s="181"/>
      <c r="H4684" s="6"/>
      <c r="I4684" s="2"/>
      <c r="J4684" s="3"/>
      <c r="K4684" s="3"/>
      <c r="L4684" s="3"/>
      <c r="M4684" s="13"/>
      <c r="N4684" s="3"/>
      <c r="O4684" s="3"/>
      <c r="P4684" s="166"/>
      <c r="Q4684" s="166"/>
      <c r="R4684" s="173"/>
      <c r="S4684" s="167"/>
      <c r="T4684" s="167"/>
      <c r="U4684" s="167"/>
      <c r="V4684" s="173"/>
    </row>
    <row r="4685" spans="1:22" ht="33.75" customHeight="1">
      <c r="A4685" s="15"/>
      <c r="B4685" s="7"/>
      <c r="C4685" s="4"/>
      <c r="D4685" s="5"/>
      <c r="E4685" s="176" t="str">
        <f t="shared" si="163"/>
        <v/>
      </c>
      <c r="F4685" s="181"/>
      <c r="G4685" s="181"/>
      <c r="H4685" s="6"/>
      <c r="I4685" s="2"/>
      <c r="J4685" s="3"/>
      <c r="K4685" s="3"/>
      <c r="L4685" s="3"/>
      <c r="M4685" s="13"/>
      <c r="N4685" s="3"/>
      <c r="O4685" s="3"/>
      <c r="P4685" s="166"/>
      <c r="Q4685" s="166"/>
      <c r="R4685" s="173"/>
      <c r="S4685" s="167"/>
      <c r="T4685" s="167"/>
      <c r="U4685" s="167"/>
      <c r="V4685" s="173"/>
    </row>
    <row r="4686" spans="1:22" ht="33.75" customHeight="1">
      <c r="A4686" s="15"/>
      <c r="B4686" s="7"/>
      <c r="C4686" s="4"/>
      <c r="D4686" s="5"/>
      <c r="E4686" s="176" t="str">
        <f t="shared" si="163"/>
        <v/>
      </c>
      <c r="F4686" s="181"/>
      <c r="G4686" s="181"/>
      <c r="H4686" s="6"/>
      <c r="I4686" s="2"/>
      <c r="J4686" s="3"/>
      <c r="K4686" s="3"/>
      <c r="L4686" s="3"/>
      <c r="M4686" s="13"/>
      <c r="N4686" s="3"/>
      <c r="O4686" s="3"/>
      <c r="P4686" s="166"/>
      <c r="Q4686" s="166"/>
      <c r="R4686" s="173"/>
      <c r="S4686" s="167"/>
      <c r="T4686" s="167"/>
      <c r="U4686" s="167"/>
      <c r="V4686" s="173"/>
    </row>
    <row r="4687" spans="1:22" ht="33.75" customHeight="1">
      <c r="A4687" s="15"/>
      <c r="B4687" s="7"/>
      <c r="C4687" s="4"/>
      <c r="D4687" s="5"/>
      <c r="E4687" s="176" t="str">
        <f t="shared" si="163"/>
        <v/>
      </c>
      <c r="F4687" s="181"/>
      <c r="G4687" s="181"/>
      <c r="H4687" s="6"/>
      <c r="I4687" s="2"/>
      <c r="J4687" s="3"/>
      <c r="K4687" s="3"/>
      <c r="L4687" s="3"/>
      <c r="M4687" s="13"/>
      <c r="N4687" s="3"/>
      <c r="O4687" s="3"/>
      <c r="P4687" s="166"/>
      <c r="Q4687" s="166"/>
      <c r="R4687" s="173"/>
      <c r="S4687" s="167"/>
      <c r="T4687" s="167"/>
      <c r="U4687" s="167"/>
      <c r="V4687" s="173"/>
    </row>
    <row r="4688" spans="1:22" ht="33.75" customHeight="1">
      <c r="A4688" s="15"/>
      <c r="B4688" s="7"/>
      <c r="C4688" s="4"/>
      <c r="D4688" s="5"/>
      <c r="E4688" s="176" t="str">
        <f t="shared" si="163"/>
        <v/>
      </c>
      <c r="F4688" s="181"/>
      <c r="G4688" s="181"/>
      <c r="H4688" s="6"/>
      <c r="I4688" s="2"/>
      <c r="J4688" s="3"/>
      <c r="K4688" s="3"/>
      <c r="L4688" s="3"/>
      <c r="M4688" s="13"/>
      <c r="N4688" s="3"/>
      <c r="O4688" s="3"/>
      <c r="P4688" s="166"/>
      <c r="Q4688" s="166"/>
      <c r="R4688" s="173"/>
      <c r="S4688" s="167"/>
      <c r="T4688" s="167"/>
      <c r="U4688" s="167"/>
      <c r="V4688" s="173"/>
    </row>
    <row r="4689" spans="1:22" ht="33.75" customHeight="1">
      <c r="A4689" s="15"/>
      <c r="B4689" s="7"/>
      <c r="C4689" s="4"/>
      <c r="D4689" s="5"/>
      <c r="E4689" s="176" t="str">
        <f t="shared" si="163"/>
        <v/>
      </c>
      <c r="F4689" s="181"/>
      <c r="G4689" s="181"/>
      <c r="H4689" s="6"/>
      <c r="I4689" s="2"/>
      <c r="J4689" s="3"/>
      <c r="K4689" s="3"/>
      <c r="L4689" s="3"/>
      <c r="M4689" s="13"/>
      <c r="N4689" s="3"/>
      <c r="O4689" s="3"/>
      <c r="P4689" s="166"/>
      <c r="Q4689" s="166"/>
      <c r="R4689" s="173"/>
      <c r="S4689" s="167"/>
      <c r="T4689" s="167"/>
      <c r="U4689" s="167"/>
      <c r="V4689" s="173"/>
    </row>
    <row r="4690" spans="1:22" ht="33.75" customHeight="1">
      <c r="A4690" s="15"/>
      <c r="B4690" s="7"/>
      <c r="C4690" s="4"/>
      <c r="D4690" s="5"/>
      <c r="E4690" s="176" t="str">
        <f t="shared" si="163"/>
        <v/>
      </c>
      <c r="F4690" s="181"/>
      <c r="G4690" s="181"/>
      <c r="H4690" s="6"/>
      <c r="I4690" s="2"/>
      <c r="J4690" s="3"/>
      <c r="K4690" s="3"/>
      <c r="L4690" s="3"/>
      <c r="M4690" s="13"/>
      <c r="N4690" s="3"/>
      <c r="O4690" s="3"/>
      <c r="P4690" s="166"/>
      <c r="Q4690" s="166"/>
      <c r="R4690" s="173"/>
      <c r="S4690" s="167"/>
      <c r="T4690" s="167"/>
      <c r="U4690" s="167"/>
      <c r="V4690" s="173"/>
    </row>
    <row r="4691" spans="1:22" ht="33.75" customHeight="1">
      <c r="A4691" s="15"/>
      <c r="B4691" s="7"/>
      <c r="C4691" s="4"/>
      <c r="D4691" s="5"/>
      <c r="E4691" s="176" t="str">
        <f t="shared" si="163"/>
        <v/>
      </c>
      <c r="F4691" s="181"/>
      <c r="G4691" s="181"/>
      <c r="H4691" s="6"/>
      <c r="I4691" s="2"/>
      <c r="J4691" s="3"/>
      <c r="K4691" s="3"/>
      <c r="L4691" s="3"/>
      <c r="M4691" s="13"/>
      <c r="N4691" s="3"/>
      <c r="O4691" s="3"/>
      <c r="P4691" s="166"/>
      <c r="Q4691" s="166"/>
      <c r="R4691" s="173"/>
      <c r="S4691" s="167"/>
      <c r="T4691" s="167"/>
      <c r="U4691" s="167"/>
      <c r="V4691" s="173"/>
    </row>
    <row r="4692" spans="1:22" ht="33.75" customHeight="1">
      <c r="A4692" s="15"/>
      <c r="B4692" s="7"/>
      <c r="C4692" s="4"/>
      <c r="D4692" s="5"/>
      <c r="E4692" s="176" t="str">
        <f t="shared" si="163"/>
        <v/>
      </c>
      <c r="F4692" s="181"/>
      <c r="G4692" s="181"/>
      <c r="H4692" s="6"/>
      <c r="I4692" s="2"/>
      <c r="J4692" s="3"/>
      <c r="K4692" s="3"/>
      <c r="L4692" s="3"/>
      <c r="M4692" s="13"/>
      <c r="N4692" s="3"/>
      <c r="O4692" s="3"/>
      <c r="P4692" s="166"/>
      <c r="Q4692" s="166"/>
      <c r="R4692" s="173"/>
      <c r="S4692" s="167"/>
      <c r="T4692" s="167"/>
      <c r="U4692" s="167"/>
      <c r="V4692" s="173"/>
    </row>
    <row r="4693" spans="1:22" ht="33.75" customHeight="1">
      <c r="A4693" s="15"/>
      <c r="B4693" s="7"/>
      <c r="C4693" s="4"/>
      <c r="D4693" s="5"/>
      <c r="E4693" s="176" t="str">
        <f t="shared" si="163"/>
        <v/>
      </c>
      <c r="F4693" s="181"/>
      <c r="G4693" s="181"/>
      <c r="H4693" s="6"/>
      <c r="I4693" s="2"/>
      <c r="J4693" s="3"/>
      <c r="K4693" s="3"/>
      <c r="L4693" s="3"/>
      <c r="M4693" s="13"/>
      <c r="N4693" s="3"/>
      <c r="O4693" s="3"/>
      <c r="P4693" s="166"/>
      <c r="Q4693" s="166"/>
      <c r="R4693" s="173"/>
      <c r="S4693" s="167"/>
      <c r="T4693" s="167"/>
      <c r="U4693" s="167"/>
      <c r="V4693" s="173"/>
    </row>
    <row r="4694" spans="1:22" ht="33.75" customHeight="1">
      <c r="A4694" s="15"/>
      <c r="B4694" s="7"/>
      <c r="C4694" s="4"/>
      <c r="D4694" s="5"/>
      <c r="E4694" s="176" t="str">
        <f t="shared" si="163"/>
        <v/>
      </c>
      <c r="F4694" s="181"/>
      <c r="G4694" s="181"/>
      <c r="H4694" s="6"/>
      <c r="I4694" s="2"/>
      <c r="J4694" s="3"/>
      <c r="K4694" s="3"/>
      <c r="L4694" s="3"/>
      <c r="M4694" s="13"/>
      <c r="N4694" s="3"/>
      <c r="O4694" s="3"/>
      <c r="P4694" s="166"/>
      <c r="Q4694" s="166"/>
      <c r="R4694" s="173"/>
      <c r="S4694" s="167"/>
      <c r="T4694" s="167"/>
      <c r="U4694" s="167"/>
      <c r="V4694" s="173"/>
    </row>
    <row r="4695" spans="1:22" ht="33.75" customHeight="1">
      <c r="A4695" s="15"/>
      <c r="B4695" s="7"/>
      <c r="C4695" s="4"/>
      <c r="D4695" s="5"/>
      <c r="E4695" s="176" t="str">
        <f t="shared" si="163"/>
        <v/>
      </c>
      <c r="F4695" s="181"/>
      <c r="G4695" s="181"/>
      <c r="H4695" s="6"/>
      <c r="I4695" s="2"/>
      <c r="J4695" s="3"/>
      <c r="K4695" s="3"/>
      <c r="L4695" s="3"/>
      <c r="M4695" s="13"/>
      <c r="N4695" s="3"/>
      <c r="O4695" s="3"/>
      <c r="P4695" s="166"/>
      <c r="Q4695" s="166"/>
      <c r="R4695" s="173"/>
      <c r="S4695" s="167"/>
      <c r="T4695" s="167"/>
      <c r="U4695" s="167"/>
      <c r="V4695" s="173"/>
    </row>
    <row r="4696" spans="1:22" ht="33.75" customHeight="1">
      <c r="A4696" s="15"/>
      <c r="B4696" s="7"/>
      <c r="C4696" s="4"/>
      <c r="D4696" s="5"/>
      <c r="E4696" s="176" t="str">
        <f t="shared" si="163"/>
        <v/>
      </c>
      <c r="F4696" s="181"/>
      <c r="G4696" s="181"/>
      <c r="H4696" s="6"/>
      <c r="I4696" s="2"/>
      <c r="J4696" s="3"/>
      <c r="K4696" s="3"/>
      <c r="L4696" s="3"/>
      <c r="M4696" s="13"/>
      <c r="N4696" s="3"/>
      <c r="O4696" s="3"/>
      <c r="P4696" s="166"/>
      <c r="Q4696" s="166"/>
      <c r="R4696" s="173"/>
      <c r="S4696" s="167"/>
      <c r="T4696" s="167"/>
      <c r="U4696" s="167"/>
      <c r="V4696" s="173"/>
    </row>
    <row r="4697" spans="1:22" ht="33.75" customHeight="1">
      <c r="A4697" s="15"/>
      <c r="B4697" s="7"/>
      <c r="C4697" s="4"/>
      <c r="D4697" s="5"/>
      <c r="E4697" s="176" t="str">
        <f t="shared" si="163"/>
        <v/>
      </c>
      <c r="F4697" s="181"/>
      <c r="G4697" s="181"/>
      <c r="H4697" s="6"/>
      <c r="I4697" s="2"/>
      <c r="J4697" s="3"/>
      <c r="K4697" s="3"/>
      <c r="L4697" s="3"/>
      <c r="M4697" s="13"/>
      <c r="N4697" s="3"/>
      <c r="O4697" s="3"/>
      <c r="P4697" s="166"/>
      <c r="Q4697" s="166"/>
      <c r="R4697" s="173"/>
      <c r="S4697" s="167"/>
      <c r="T4697" s="167"/>
      <c r="U4697" s="167"/>
      <c r="V4697" s="173"/>
    </row>
    <row r="4698" spans="1:22" ht="33.75" customHeight="1">
      <c r="A4698" s="15"/>
      <c r="B4698" s="7"/>
      <c r="C4698" s="4"/>
      <c r="D4698" s="5"/>
      <c r="E4698" s="176" t="str">
        <f t="shared" si="163"/>
        <v/>
      </c>
      <c r="F4698" s="181"/>
      <c r="G4698" s="181"/>
      <c r="H4698" s="6"/>
      <c r="I4698" s="2"/>
      <c r="J4698" s="3"/>
      <c r="K4698" s="3"/>
      <c r="L4698" s="3"/>
      <c r="M4698" s="13"/>
      <c r="N4698" s="3"/>
      <c r="O4698" s="3"/>
      <c r="P4698" s="166"/>
      <c r="Q4698" s="166"/>
      <c r="R4698" s="173"/>
      <c r="S4698" s="167"/>
      <c r="T4698" s="167"/>
      <c r="U4698" s="167"/>
      <c r="V4698" s="173"/>
    </row>
    <row r="4699" spans="1:22" ht="33.75" customHeight="1">
      <c r="A4699" s="15"/>
      <c r="B4699" s="7"/>
      <c r="C4699" s="4"/>
      <c r="D4699" s="5"/>
      <c r="E4699" s="176" t="str">
        <f t="shared" si="163"/>
        <v/>
      </c>
      <c r="F4699" s="181"/>
      <c r="G4699" s="181"/>
      <c r="H4699" s="6"/>
      <c r="I4699" s="2"/>
      <c r="J4699" s="3"/>
      <c r="K4699" s="3"/>
      <c r="L4699" s="3"/>
      <c r="M4699" s="13"/>
      <c r="N4699" s="3"/>
      <c r="O4699" s="3"/>
      <c r="P4699" s="166"/>
      <c r="Q4699" s="166"/>
      <c r="R4699" s="173"/>
      <c r="S4699" s="167"/>
      <c r="T4699" s="167"/>
      <c r="U4699" s="167"/>
      <c r="V4699" s="173"/>
    </row>
    <row r="4700" spans="1:22" ht="33.75" customHeight="1">
      <c r="A4700" s="15"/>
      <c r="B4700" s="7"/>
      <c r="C4700" s="4"/>
      <c r="D4700" s="5"/>
      <c r="E4700" s="176" t="str">
        <f t="shared" si="163"/>
        <v/>
      </c>
      <c r="F4700" s="181"/>
      <c r="G4700" s="181"/>
      <c r="H4700" s="6"/>
      <c r="I4700" s="2"/>
      <c r="J4700" s="3"/>
      <c r="K4700" s="3"/>
      <c r="L4700" s="3"/>
      <c r="M4700" s="13"/>
      <c r="N4700" s="3"/>
      <c r="O4700" s="3"/>
      <c r="P4700" s="166"/>
      <c r="Q4700" s="166"/>
      <c r="R4700" s="173"/>
      <c r="S4700" s="167"/>
      <c r="T4700" s="167"/>
      <c r="U4700" s="167"/>
      <c r="V4700" s="173"/>
    </row>
    <row r="4701" spans="1:22" ht="33.75" customHeight="1">
      <c r="A4701" s="15"/>
      <c r="B4701" s="7"/>
      <c r="C4701" s="4"/>
      <c r="D4701" s="5"/>
      <c r="E4701" s="176" t="str">
        <f t="shared" si="163"/>
        <v/>
      </c>
      <c r="F4701" s="181"/>
      <c r="G4701" s="181"/>
      <c r="H4701" s="6"/>
      <c r="I4701" s="2"/>
      <c r="J4701" s="3"/>
      <c r="K4701" s="3"/>
      <c r="L4701" s="3"/>
      <c r="M4701" s="13"/>
      <c r="N4701" s="3"/>
      <c r="O4701" s="3"/>
      <c r="P4701" s="166"/>
      <c r="Q4701" s="166"/>
      <c r="R4701" s="173"/>
      <c r="S4701" s="167"/>
      <c r="T4701" s="167"/>
      <c r="U4701" s="167"/>
      <c r="V4701" s="173"/>
    </row>
    <row r="4702" spans="1:22" ht="33.75" customHeight="1">
      <c r="A4702" s="15"/>
      <c r="B4702" s="7"/>
      <c r="C4702" s="4"/>
      <c r="D4702" s="5"/>
      <c r="E4702" s="176" t="str">
        <f t="shared" si="163"/>
        <v/>
      </c>
      <c r="F4702" s="181"/>
      <c r="G4702" s="181"/>
      <c r="H4702" s="6"/>
      <c r="I4702" s="2"/>
      <c r="J4702" s="3"/>
      <c r="K4702" s="3"/>
      <c r="L4702" s="3"/>
      <c r="M4702" s="13"/>
      <c r="N4702" s="3"/>
      <c r="O4702" s="3"/>
      <c r="P4702" s="166"/>
      <c r="Q4702" s="166"/>
      <c r="R4702" s="173"/>
      <c r="S4702" s="167"/>
      <c r="T4702" s="167"/>
      <c r="U4702" s="167"/>
      <c r="V4702" s="173"/>
    </row>
    <row r="4703" spans="1:22" ht="33.75" customHeight="1">
      <c r="A4703" s="15"/>
      <c r="B4703" s="7"/>
      <c r="C4703" s="4"/>
      <c r="D4703" s="5"/>
      <c r="E4703" s="176" t="str">
        <f t="shared" si="163"/>
        <v/>
      </c>
      <c r="F4703" s="181"/>
      <c r="G4703" s="181"/>
      <c r="H4703" s="6"/>
      <c r="I4703" s="2"/>
      <c r="J4703" s="3"/>
      <c r="K4703" s="3"/>
      <c r="L4703" s="3"/>
      <c r="M4703" s="13"/>
      <c r="N4703" s="3"/>
      <c r="O4703" s="3"/>
      <c r="P4703" s="166"/>
      <c r="Q4703" s="166"/>
      <c r="R4703" s="173"/>
      <c r="S4703" s="167"/>
      <c r="T4703" s="167"/>
      <c r="U4703" s="167"/>
      <c r="V4703" s="173"/>
    </row>
    <row r="4704" spans="1:22" ht="33.75" customHeight="1">
      <c r="A4704" s="15"/>
      <c r="B4704" s="7"/>
      <c r="C4704" s="4"/>
      <c r="D4704" s="5"/>
      <c r="E4704" s="176" t="str">
        <f t="shared" si="163"/>
        <v/>
      </c>
      <c r="F4704" s="181"/>
      <c r="G4704" s="181"/>
      <c r="H4704" s="6"/>
      <c r="I4704" s="2"/>
      <c r="J4704" s="3"/>
      <c r="K4704" s="3"/>
      <c r="L4704" s="3"/>
      <c r="M4704" s="13"/>
      <c r="N4704" s="3"/>
      <c r="O4704" s="3"/>
      <c r="P4704" s="166"/>
      <c r="Q4704" s="166"/>
      <c r="R4704" s="173"/>
      <c r="S4704" s="167"/>
      <c r="T4704" s="167"/>
      <c r="U4704" s="167"/>
      <c r="V4704" s="173"/>
    </row>
    <row r="4705" spans="1:22" ht="33.75" customHeight="1">
      <c r="A4705" s="15"/>
      <c r="B4705" s="7"/>
      <c r="C4705" s="4"/>
      <c r="D4705" s="5"/>
      <c r="E4705" s="176" t="str">
        <f t="shared" si="163"/>
        <v/>
      </c>
      <c r="F4705" s="181"/>
      <c r="G4705" s="181"/>
      <c r="H4705" s="6"/>
      <c r="I4705" s="2"/>
      <c r="J4705" s="3"/>
      <c r="K4705" s="3"/>
      <c r="L4705" s="3"/>
      <c r="M4705" s="13"/>
      <c r="N4705" s="3"/>
      <c r="O4705" s="3"/>
      <c r="P4705" s="166"/>
      <c r="Q4705" s="166"/>
      <c r="R4705" s="173"/>
      <c r="S4705" s="167"/>
      <c r="T4705" s="167"/>
      <c r="U4705" s="167"/>
      <c r="V4705" s="173"/>
    </row>
    <row r="4706" spans="1:22" ht="33.75" customHeight="1">
      <c r="A4706" s="15"/>
      <c r="B4706" s="7"/>
      <c r="C4706" s="4"/>
      <c r="D4706" s="5"/>
      <c r="E4706" s="176" t="str">
        <f t="shared" si="163"/>
        <v/>
      </c>
      <c r="F4706" s="181"/>
      <c r="G4706" s="181"/>
      <c r="H4706" s="6"/>
      <c r="I4706" s="2"/>
      <c r="J4706" s="3"/>
      <c r="K4706" s="3"/>
      <c r="L4706" s="3"/>
      <c r="M4706" s="13"/>
      <c r="N4706" s="3"/>
      <c r="O4706" s="3"/>
      <c r="P4706" s="166"/>
      <c r="Q4706" s="166"/>
      <c r="R4706" s="173"/>
      <c r="S4706" s="167"/>
      <c r="T4706" s="167"/>
      <c r="U4706" s="167"/>
      <c r="V4706" s="173"/>
    </row>
    <row r="4707" spans="1:22" ht="33.75" customHeight="1">
      <c r="A4707" s="15"/>
      <c r="B4707" s="7"/>
      <c r="C4707" s="4"/>
      <c r="D4707" s="5"/>
      <c r="E4707" s="176" t="str">
        <f t="shared" si="163"/>
        <v/>
      </c>
      <c r="F4707" s="181"/>
      <c r="G4707" s="181"/>
      <c r="H4707" s="6"/>
      <c r="I4707" s="2"/>
      <c r="J4707" s="3"/>
      <c r="K4707" s="3"/>
      <c r="L4707" s="3"/>
      <c r="M4707" s="13"/>
      <c r="N4707" s="3"/>
      <c r="O4707" s="3"/>
      <c r="P4707" s="166"/>
      <c r="Q4707" s="166"/>
      <c r="R4707" s="173"/>
      <c r="S4707" s="167"/>
      <c r="T4707" s="167"/>
      <c r="U4707" s="167"/>
      <c r="V4707" s="173"/>
    </row>
    <row r="4708" spans="1:22" ht="33.75" customHeight="1">
      <c r="A4708" s="15"/>
      <c r="B4708" s="7"/>
      <c r="C4708" s="4"/>
      <c r="D4708" s="5"/>
      <c r="E4708" s="176" t="str">
        <f t="shared" si="163"/>
        <v/>
      </c>
      <c r="F4708" s="181"/>
      <c r="G4708" s="181"/>
      <c r="H4708" s="6"/>
      <c r="I4708" s="2"/>
      <c r="J4708" s="3"/>
      <c r="K4708" s="3"/>
      <c r="L4708" s="3"/>
      <c r="M4708" s="13"/>
      <c r="N4708" s="3"/>
      <c r="O4708" s="3"/>
      <c r="P4708" s="166"/>
      <c r="Q4708" s="166"/>
      <c r="R4708" s="173"/>
      <c r="S4708" s="167"/>
      <c r="T4708" s="167"/>
      <c r="U4708" s="167"/>
      <c r="V4708" s="173"/>
    </row>
    <row r="4709" spans="1:22" ht="33.75" customHeight="1">
      <c r="A4709" s="15"/>
      <c r="B4709" s="7"/>
      <c r="C4709" s="4"/>
      <c r="D4709" s="5"/>
      <c r="E4709" s="176" t="str">
        <f t="shared" si="163"/>
        <v/>
      </c>
      <c r="F4709" s="181"/>
      <c r="G4709" s="181"/>
      <c r="H4709" s="6"/>
      <c r="I4709" s="2"/>
      <c r="J4709" s="3"/>
      <c r="K4709" s="3"/>
      <c r="L4709" s="3"/>
      <c r="M4709" s="13"/>
      <c r="N4709" s="3"/>
      <c r="O4709" s="3"/>
      <c r="P4709" s="166"/>
      <c r="Q4709" s="166"/>
      <c r="R4709" s="173"/>
      <c r="S4709" s="167"/>
      <c r="T4709" s="167"/>
      <c r="U4709" s="167"/>
      <c r="V4709" s="173"/>
    </row>
    <row r="4710" spans="1:22" ht="33.75" customHeight="1">
      <c r="A4710" s="15"/>
      <c r="B4710" s="7"/>
      <c r="C4710" s="4"/>
      <c r="D4710" s="5"/>
      <c r="E4710" s="176" t="str">
        <f t="shared" si="163"/>
        <v/>
      </c>
      <c r="F4710" s="181"/>
      <c r="G4710" s="181"/>
      <c r="H4710" s="6"/>
      <c r="I4710" s="2"/>
      <c r="J4710" s="3"/>
      <c r="K4710" s="3"/>
      <c r="L4710" s="3"/>
      <c r="M4710" s="13"/>
      <c r="N4710" s="3"/>
      <c r="O4710" s="3"/>
      <c r="P4710" s="166"/>
      <c r="Q4710" s="166"/>
      <c r="R4710" s="173"/>
      <c r="S4710" s="167"/>
      <c r="T4710" s="167"/>
      <c r="U4710" s="167"/>
      <c r="V4710" s="173"/>
    </row>
    <row r="4711" spans="1:22" ht="33.75" customHeight="1">
      <c r="A4711" s="15"/>
      <c r="B4711" s="7"/>
      <c r="C4711" s="4"/>
      <c r="D4711" s="5"/>
      <c r="E4711" s="176" t="str">
        <f t="shared" si="163"/>
        <v/>
      </c>
      <c r="F4711" s="181"/>
      <c r="G4711" s="181"/>
      <c r="H4711" s="6"/>
      <c r="I4711" s="2"/>
      <c r="J4711" s="3"/>
      <c r="K4711" s="3"/>
      <c r="L4711" s="3"/>
      <c r="M4711" s="13"/>
      <c r="N4711" s="3"/>
      <c r="O4711" s="3"/>
      <c r="P4711" s="166"/>
      <c r="Q4711" s="166"/>
      <c r="R4711" s="173"/>
      <c r="S4711" s="167"/>
      <c r="T4711" s="167"/>
      <c r="U4711" s="167"/>
      <c r="V4711" s="173"/>
    </row>
    <row r="4712" spans="1:22" ht="33.75" customHeight="1">
      <c r="A4712" s="15"/>
      <c r="B4712" s="7"/>
      <c r="C4712" s="4"/>
      <c r="D4712" s="5"/>
      <c r="E4712" s="176" t="str">
        <f t="shared" si="163"/>
        <v/>
      </c>
      <c r="F4712" s="181"/>
      <c r="G4712" s="181"/>
      <c r="H4712" s="6"/>
      <c r="I4712" s="2"/>
      <c r="J4712" s="3"/>
      <c r="K4712" s="3"/>
      <c r="L4712" s="3"/>
      <c r="M4712" s="13"/>
      <c r="N4712" s="3"/>
      <c r="O4712" s="3"/>
      <c r="P4712" s="166"/>
      <c r="Q4712" s="166"/>
      <c r="R4712" s="173"/>
      <c r="S4712" s="167"/>
      <c r="T4712" s="167"/>
      <c r="U4712" s="167"/>
      <c r="V4712" s="173"/>
    </row>
    <row r="4713" spans="1:22" ht="33.75" customHeight="1">
      <c r="A4713" s="15"/>
      <c r="B4713" s="7"/>
      <c r="C4713" s="4"/>
      <c r="D4713" s="5"/>
      <c r="E4713" s="176" t="str">
        <f t="shared" si="163"/>
        <v/>
      </c>
      <c r="F4713" s="181"/>
      <c r="G4713" s="181"/>
      <c r="H4713" s="6"/>
      <c r="I4713" s="2"/>
      <c r="J4713" s="3"/>
      <c r="K4713" s="3"/>
      <c r="L4713" s="3"/>
      <c r="M4713" s="13"/>
      <c r="N4713" s="3"/>
      <c r="O4713" s="3"/>
      <c r="P4713" s="166"/>
      <c r="Q4713" s="166"/>
      <c r="R4713" s="173"/>
      <c r="S4713" s="167"/>
      <c r="T4713" s="167"/>
      <c r="U4713" s="167"/>
      <c r="V4713" s="173"/>
    </row>
    <row r="4714" spans="1:22" ht="33.75" customHeight="1">
      <c r="A4714" s="15"/>
      <c r="B4714" s="7"/>
      <c r="C4714" s="4"/>
      <c r="D4714" s="5"/>
      <c r="E4714" s="176" t="str">
        <f t="shared" si="163"/>
        <v/>
      </c>
      <c r="F4714" s="181"/>
      <c r="G4714" s="181"/>
      <c r="H4714" s="6"/>
      <c r="I4714" s="2"/>
      <c r="J4714" s="3"/>
      <c r="K4714" s="3"/>
      <c r="L4714" s="3"/>
      <c r="M4714" s="13"/>
      <c r="N4714" s="3"/>
      <c r="O4714" s="3"/>
      <c r="P4714" s="166"/>
      <c r="Q4714" s="166"/>
      <c r="R4714" s="173"/>
      <c r="S4714" s="167"/>
      <c r="T4714" s="167"/>
      <c r="U4714" s="167"/>
      <c r="V4714" s="173"/>
    </row>
    <row r="4715" spans="1:22" ht="33.75" customHeight="1">
      <c r="A4715" s="15"/>
      <c r="B4715" s="7"/>
      <c r="C4715" s="4"/>
      <c r="D4715" s="5"/>
      <c r="E4715" s="176" t="str">
        <f t="shared" si="163"/>
        <v/>
      </c>
      <c r="F4715" s="181"/>
      <c r="G4715" s="181"/>
      <c r="H4715" s="6"/>
      <c r="I4715" s="2"/>
      <c r="J4715" s="3"/>
      <c r="K4715" s="3"/>
      <c r="L4715" s="3"/>
      <c r="M4715" s="13"/>
      <c r="N4715" s="3"/>
      <c r="O4715" s="3"/>
      <c r="P4715" s="166"/>
      <c r="Q4715" s="166"/>
      <c r="R4715" s="173"/>
      <c r="S4715" s="167"/>
      <c r="T4715" s="167"/>
      <c r="U4715" s="167"/>
      <c r="V4715" s="173"/>
    </row>
    <row r="4716" spans="1:22" ht="33.75" customHeight="1">
      <c r="A4716" s="15"/>
      <c r="B4716" s="7"/>
      <c r="C4716" s="4"/>
      <c r="D4716" s="5"/>
      <c r="E4716" s="176" t="str">
        <f t="shared" si="163"/>
        <v/>
      </c>
      <c r="F4716" s="181"/>
      <c r="G4716" s="181"/>
      <c r="H4716" s="6"/>
      <c r="I4716" s="2"/>
      <c r="J4716" s="3"/>
      <c r="K4716" s="3"/>
      <c r="L4716" s="3"/>
      <c r="M4716" s="13"/>
      <c r="N4716" s="3"/>
      <c r="O4716" s="3"/>
      <c r="P4716" s="166"/>
      <c r="Q4716" s="166"/>
      <c r="R4716" s="173"/>
      <c r="S4716" s="167"/>
      <c r="T4716" s="167"/>
      <c r="U4716" s="167"/>
      <c r="V4716" s="173"/>
    </row>
    <row r="4717" spans="1:22" ht="33.75" customHeight="1">
      <c r="A4717" s="15"/>
      <c r="B4717" s="7"/>
      <c r="C4717" s="4"/>
      <c r="D4717" s="5"/>
      <c r="E4717" s="176" t="str">
        <f t="shared" si="163"/>
        <v/>
      </c>
      <c r="F4717" s="181"/>
      <c r="G4717" s="181"/>
      <c r="H4717" s="6"/>
      <c r="I4717" s="2"/>
      <c r="J4717" s="3"/>
      <c r="K4717" s="3"/>
      <c r="L4717" s="3"/>
      <c r="M4717" s="13"/>
      <c r="N4717" s="3"/>
      <c r="O4717" s="3"/>
      <c r="P4717" s="166"/>
      <c r="Q4717" s="166"/>
      <c r="R4717" s="173"/>
      <c r="S4717" s="167"/>
      <c r="T4717" s="167"/>
      <c r="U4717" s="167"/>
      <c r="V4717" s="173"/>
    </row>
    <row r="4718" spans="1:22" ht="33.75" customHeight="1">
      <c r="A4718" s="15"/>
      <c r="B4718" s="7"/>
      <c r="C4718" s="4"/>
      <c r="D4718" s="5"/>
      <c r="E4718" s="176" t="str">
        <f t="shared" si="163"/>
        <v/>
      </c>
      <c r="F4718" s="181"/>
      <c r="G4718" s="181"/>
      <c r="H4718" s="6"/>
      <c r="I4718" s="2"/>
      <c r="J4718" s="3"/>
      <c r="K4718" s="3"/>
      <c r="L4718" s="3"/>
      <c r="M4718" s="13"/>
      <c r="N4718" s="3"/>
      <c r="O4718" s="3"/>
      <c r="P4718" s="166"/>
      <c r="Q4718" s="166"/>
      <c r="R4718" s="173"/>
      <c r="S4718" s="167"/>
      <c r="T4718" s="167"/>
      <c r="U4718" s="167"/>
      <c r="V4718" s="173"/>
    </row>
    <row r="4719" spans="1:22" ht="33.75" customHeight="1">
      <c r="A4719" s="15"/>
      <c r="B4719" s="7"/>
      <c r="C4719" s="4"/>
      <c r="D4719" s="5"/>
      <c r="E4719" s="176" t="str">
        <f t="shared" si="163"/>
        <v/>
      </c>
      <c r="F4719" s="181"/>
      <c r="G4719" s="181"/>
      <c r="H4719" s="6"/>
      <c r="I4719" s="2"/>
      <c r="J4719" s="3"/>
      <c r="K4719" s="3"/>
      <c r="L4719" s="3"/>
      <c r="M4719" s="13"/>
      <c r="N4719" s="3"/>
      <c r="O4719" s="3"/>
      <c r="P4719" s="166"/>
      <c r="Q4719" s="166"/>
      <c r="R4719" s="173"/>
      <c r="S4719" s="167"/>
      <c r="T4719" s="167"/>
      <c r="U4719" s="167"/>
      <c r="V4719" s="173"/>
    </row>
    <row r="4720" spans="1:22" ht="33.75" customHeight="1">
      <c r="A4720" s="15"/>
      <c r="B4720" s="7"/>
      <c r="C4720" s="4"/>
      <c r="D4720" s="5"/>
      <c r="E4720" s="176" t="str">
        <f t="shared" si="163"/>
        <v/>
      </c>
      <c r="F4720" s="181"/>
      <c r="G4720" s="181"/>
      <c r="H4720" s="6"/>
      <c r="I4720" s="2"/>
      <c r="J4720" s="3"/>
      <c r="K4720" s="3"/>
      <c r="L4720" s="3"/>
      <c r="M4720" s="13"/>
      <c r="N4720" s="3"/>
      <c r="O4720" s="3"/>
      <c r="P4720" s="166"/>
      <c r="Q4720" s="166"/>
      <c r="R4720" s="173"/>
      <c r="S4720" s="167"/>
      <c r="T4720" s="167"/>
      <c r="U4720" s="167"/>
      <c r="V4720" s="173"/>
    </row>
    <row r="4721" spans="1:22" ht="33.75" customHeight="1">
      <c r="A4721" s="15"/>
      <c r="B4721" s="7"/>
      <c r="C4721" s="4"/>
      <c r="D4721" s="5"/>
      <c r="E4721" s="176" t="str">
        <f t="shared" si="163"/>
        <v/>
      </c>
      <c r="F4721" s="181"/>
      <c r="G4721" s="181"/>
      <c r="H4721" s="6"/>
      <c r="I4721" s="2"/>
      <c r="J4721" s="3"/>
      <c r="K4721" s="3"/>
      <c r="L4721" s="3"/>
      <c r="M4721" s="13"/>
      <c r="N4721" s="3"/>
      <c r="O4721" s="3"/>
      <c r="P4721" s="166"/>
      <c r="Q4721" s="166"/>
      <c r="R4721" s="173"/>
      <c r="S4721" s="167"/>
      <c r="T4721" s="167"/>
      <c r="U4721" s="167"/>
      <c r="V4721" s="173"/>
    </row>
    <row r="4722" spans="1:22" ht="33.75" customHeight="1">
      <c r="A4722" s="15"/>
      <c r="B4722" s="7"/>
      <c r="C4722" s="4"/>
      <c r="D4722" s="5"/>
      <c r="E4722" s="176" t="str">
        <f t="shared" si="163"/>
        <v/>
      </c>
      <c r="F4722" s="181"/>
      <c r="G4722" s="181"/>
      <c r="H4722" s="6"/>
      <c r="I4722" s="2"/>
      <c r="J4722" s="3"/>
      <c r="K4722" s="3"/>
      <c r="L4722" s="3"/>
      <c r="M4722" s="13"/>
      <c r="N4722" s="3"/>
      <c r="O4722" s="3"/>
      <c r="P4722" s="166"/>
      <c r="Q4722" s="166"/>
      <c r="R4722" s="173"/>
      <c r="S4722" s="167"/>
      <c r="T4722" s="167"/>
      <c r="U4722" s="167"/>
      <c r="V4722" s="173"/>
    </row>
    <row r="4723" spans="1:22" ht="33.75" customHeight="1">
      <c r="A4723" s="15"/>
      <c r="B4723" s="7"/>
      <c r="C4723" s="4"/>
      <c r="D4723" s="5"/>
      <c r="E4723" s="176" t="str">
        <f t="shared" si="163"/>
        <v/>
      </c>
      <c r="F4723" s="181"/>
      <c r="G4723" s="181"/>
      <c r="H4723" s="6"/>
      <c r="I4723" s="2"/>
      <c r="J4723" s="3"/>
      <c r="K4723" s="3"/>
      <c r="L4723" s="3"/>
      <c r="M4723" s="13"/>
      <c r="N4723" s="3"/>
      <c r="O4723" s="3"/>
      <c r="P4723" s="166"/>
      <c r="Q4723" s="166"/>
      <c r="R4723" s="173"/>
      <c r="S4723" s="167"/>
      <c r="T4723" s="167"/>
      <c r="U4723" s="167"/>
      <c r="V4723" s="173"/>
    </row>
    <row r="4724" spans="1:22" ht="33.75" customHeight="1">
      <c r="A4724" s="15"/>
      <c r="B4724" s="7"/>
      <c r="C4724" s="4"/>
      <c r="D4724" s="5"/>
      <c r="E4724" s="176" t="str">
        <f t="shared" si="163"/>
        <v/>
      </c>
      <c r="F4724" s="181"/>
      <c r="G4724" s="181"/>
      <c r="H4724" s="6"/>
      <c r="I4724" s="2"/>
      <c r="J4724" s="3"/>
      <c r="K4724" s="3"/>
      <c r="L4724" s="3"/>
      <c r="M4724" s="13"/>
      <c r="N4724" s="3"/>
      <c r="O4724" s="3"/>
      <c r="P4724" s="166"/>
      <c r="Q4724" s="166"/>
      <c r="R4724" s="173"/>
      <c r="S4724" s="167"/>
      <c r="T4724" s="167"/>
      <c r="U4724" s="167"/>
      <c r="V4724" s="173"/>
    </row>
    <row r="4725" spans="1:22" ht="33.75" customHeight="1">
      <c r="A4725" s="15"/>
      <c r="B4725" s="7"/>
      <c r="C4725" s="4"/>
      <c r="D4725" s="5"/>
      <c r="E4725" s="176" t="str">
        <f t="shared" si="163"/>
        <v/>
      </c>
      <c r="F4725" s="181"/>
      <c r="G4725" s="181"/>
      <c r="H4725" s="6"/>
      <c r="I4725" s="2"/>
      <c r="J4725" s="3"/>
      <c r="K4725" s="3"/>
      <c r="L4725" s="3"/>
      <c r="M4725" s="13"/>
      <c r="N4725" s="3"/>
      <c r="O4725" s="3"/>
      <c r="P4725" s="166"/>
      <c r="Q4725" s="166"/>
      <c r="R4725" s="173"/>
      <c r="S4725" s="167"/>
      <c r="T4725" s="167"/>
      <c r="U4725" s="167"/>
      <c r="V4725" s="173"/>
    </row>
    <row r="4726" spans="1:22" ht="33.75" customHeight="1">
      <c r="A4726" s="15"/>
      <c r="B4726" s="7"/>
      <c r="C4726" s="4"/>
      <c r="D4726" s="5"/>
      <c r="E4726" s="176" t="str">
        <f t="shared" si="163"/>
        <v/>
      </c>
      <c r="F4726" s="181"/>
      <c r="G4726" s="181"/>
      <c r="H4726" s="6"/>
      <c r="I4726" s="2"/>
      <c r="J4726" s="3"/>
      <c r="K4726" s="3"/>
      <c r="L4726" s="3"/>
      <c r="M4726" s="13"/>
      <c r="N4726" s="3"/>
      <c r="O4726" s="3"/>
      <c r="P4726" s="166"/>
      <c r="Q4726" s="166"/>
      <c r="R4726" s="173"/>
      <c r="S4726" s="167"/>
      <c r="T4726" s="167"/>
      <c r="U4726" s="167"/>
      <c r="V4726" s="173"/>
    </row>
    <row r="4727" spans="1:22" ht="33.75" customHeight="1">
      <c r="A4727" s="15"/>
      <c r="B4727" s="7"/>
      <c r="C4727" s="4"/>
      <c r="D4727" s="5"/>
      <c r="E4727" s="176" t="str">
        <f t="shared" si="163"/>
        <v/>
      </c>
      <c r="F4727" s="181"/>
      <c r="G4727" s="181"/>
      <c r="H4727" s="6"/>
      <c r="I4727" s="2"/>
      <c r="J4727" s="3"/>
      <c r="K4727" s="3"/>
      <c r="L4727" s="3"/>
      <c r="M4727" s="13"/>
      <c r="N4727" s="3"/>
      <c r="O4727" s="3"/>
      <c r="P4727" s="166"/>
      <c r="Q4727" s="166"/>
      <c r="R4727" s="173"/>
      <c r="S4727" s="167"/>
      <c r="T4727" s="167"/>
      <c r="U4727" s="167"/>
      <c r="V4727" s="173"/>
    </row>
    <row r="4728" spans="1:22" ht="33.75" customHeight="1">
      <c r="A4728" s="15"/>
      <c r="B4728" s="7"/>
      <c r="C4728" s="4"/>
      <c r="D4728" s="5"/>
      <c r="E4728" s="176" t="str">
        <f t="shared" si="163"/>
        <v/>
      </c>
      <c r="F4728" s="181"/>
      <c r="G4728" s="181"/>
      <c r="H4728" s="6"/>
      <c r="I4728" s="2"/>
      <c r="J4728" s="3"/>
      <c r="K4728" s="3"/>
      <c r="L4728" s="3"/>
      <c r="M4728" s="13"/>
      <c r="N4728" s="3"/>
      <c r="O4728" s="3"/>
      <c r="P4728" s="166"/>
      <c r="Q4728" s="166"/>
      <c r="R4728" s="173"/>
      <c r="S4728" s="167"/>
      <c r="T4728" s="167"/>
      <c r="U4728" s="167"/>
      <c r="V4728" s="173"/>
    </row>
    <row r="4729" spans="1:22" ht="33.75" customHeight="1">
      <c r="A4729" s="15"/>
      <c r="B4729" s="7"/>
      <c r="C4729" s="4"/>
      <c r="D4729" s="5"/>
      <c r="E4729" s="176" t="str">
        <f t="shared" si="163"/>
        <v/>
      </c>
      <c r="F4729" s="181"/>
      <c r="G4729" s="181"/>
      <c r="H4729" s="6"/>
      <c r="I4729" s="2"/>
      <c r="J4729" s="3"/>
      <c r="K4729" s="3"/>
      <c r="L4729" s="3"/>
      <c r="M4729" s="13"/>
      <c r="N4729" s="3"/>
      <c r="O4729" s="3"/>
      <c r="P4729" s="166"/>
      <c r="Q4729" s="166"/>
      <c r="R4729" s="173"/>
      <c r="S4729" s="167"/>
      <c r="T4729" s="167"/>
      <c r="U4729" s="167"/>
      <c r="V4729" s="173"/>
    </row>
    <row r="4730" spans="1:22" ht="33.75" customHeight="1">
      <c r="A4730" s="15"/>
      <c r="B4730" s="7"/>
      <c r="C4730" s="4"/>
      <c r="D4730" s="5"/>
      <c r="E4730" s="176" t="str">
        <f t="shared" ref="E4730:E4793" si="164">TRIM(B4730)</f>
        <v/>
      </c>
      <c r="F4730" s="181"/>
      <c r="G4730" s="181"/>
      <c r="H4730" s="6"/>
      <c r="I4730" s="2"/>
      <c r="J4730" s="3"/>
      <c r="K4730" s="3"/>
      <c r="L4730" s="3"/>
      <c r="M4730" s="13"/>
      <c r="N4730" s="3"/>
      <c r="O4730" s="3"/>
      <c r="P4730" s="166"/>
      <c r="Q4730" s="166"/>
      <c r="R4730" s="173"/>
      <c r="S4730" s="167"/>
      <c r="T4730" s="167"/>
      <c r="U4730" s="167"/>
      <c r="V4730" s="173"/>
    </row>
    <row r="4731" spans="1:22" ht="33.75" customHeight="1">
      <c r="A4731" s="15"/>
      <c r="B4731" s="7"/>
      <c r="C4731" s="4"/>
      <c r="D4731" s="5"/>
      <c r="E4731" s="176" t="str">
        <f t="shared" si="164"/>
        <v/>
      </c>
      <c r="F4731" s="181"/>
      <c r="G4731" s="181"/>
      <c r="H4731" s="6"/>
      <c r="I4731" s="2"/>
      <c r="J4731" s="3"/>
      <c r="K4731" s="3"/>
      <c r="L4731" s="3"/>
      <c r="M4731" s="13"/>
      <c r="N4731" s="3"/>
      <c r="O4731" s="3"/>
      <c r="P4731" s="166"/>
      <c r="Q4731" s="166"/>
      <c r="R4731" s="173"/>
      <c r="S4731" s="167"/>
      <c r="T4731" s="167"/>
      <c r="U4731" s="167"/>
      <c r="V4731" s="173"/>
    </row>
    <row r="4732" spans="1:22" ht="33.75" customHeight="1">
      <c r="A4732" s="15"/>
      <c r="B4732" s="7"/>
      <c r="C4732" s="4"/>
      <c r="D4732" s="5"/>
      <c r="E4732" s="176" t="str">
        <f t="shared" si="164"/>
        <v/>
      </c>
      <c r="F4732" s="181"/>
      <c r="G4732" s="181"/>
      <c r="H4732" s="6"/>
      <c r="I4732" s="2"/>
      <c r="J4732" s="3"/>
      <c r="K4732" s="3"/>
      <c r="L4732" s="3"/>
      <c r="M4732" s="13"/>
      <c r="N4732" s="3"/>
      <c r="O4732" s="3"/>
      <c r="P4732" s="166"/>
      <c r="Q4732" s="166"/>
      <c r="R4732" s="173"/>
      <c r="S4732" s="167"/>
      <c r="T4732" s="167"/>
      <c r="U4732" s="167"/>
      <c r="V4732" s="173"/>
    </row>
    <row r="4733" spans="1:22" ht="33.75" customHeight="1">
      <c r="A4733" s="15"/>
      <c r="B4733" s="7"/>
      <c r="C4733" s="4"/>
      <c r="D4733" s="5"/>
      <c r="E4733" s="176" t="str">
        <f t="shared" si="164"/>
        <v/>
      </c>
      <c r="F4733" s="181"/>
      <c r="G4733" s="181"/>
      <c r="H4733" s="6"/>
      <c r="I4733" s="2"/>
      <c r="J4733" s="3"/>
      <c r="K4733" s="3"/>
      <c r="L4733" s="3"/>
      <c r="M4733" s="13"/>
      <c r="N4733" s="3"/>
      <c r="O4733" s="3"/>
      <c r="P4733" s="166"/>
      <c r="Q4733" s="166"/>
      <c r="R4733" s="173"/>
      <c r="S4733" s="167"/>
      <c r="T4733" s="167"/>
      <c r="U4733" s="167"/>
      <c r="V4733" s="173"/>
    </row>
    <row r="4734" spans="1:22" ht="33.75" customHeight="1">
      <c r="A4734" s="15"/>
      <c r="B4734" s="7"/>
      <c r="C4734" s="4"/>
      <c r="D4734" s="5"/>
      <c r="E4734" s="176" t="str">
        <f t="shared" si="164"/>
        <v/>
      </c>
      <c r="F4734" s="181"/>
      <c r="G4734" s="181"/>
      <c r="H4734" s="6"/>
      <c r="I4734" s="2"/>
      <c r="J4734" s="3"/>
      <c r="K4734" s="3"/>
      <c r="L4734" s="3"/>
      <c r="M4734" s="13"/>
      <c r="N4734" s="3"/>
      <c r="O4734" s="3"/>
      <c r="P4734" s="166"/>
      <c r="Q4734" s="166"/>
      <c r="R4734" s="173"/>
      <c r="S4734" s="167"/>
      <c r="T4734" s="167"/>
      <c r="U4734" s="167"/>
      <c r="V4734" s="173"/>
    </row>
    <row r="4735" spans="1:22" ht="33.75" customHeight="1">
      <c r="A4735" s="15"/>
      <c r="B4735" s="7"/>
      <c r="C4735" s="4"/>
      <c r="D4735" s="5"/>
      <c r="E4735" s="176" t="str">
        <f t="shared" si="164"/>
        <v/>
      </c>
      <c r="F4735" s="181"/>
      <c r="G4735" s="181"/>
      <c r="H4735" s="6"/>
      <c r="I4735" s="2"/>
      <c r="J4735" s="3"/>
      <c r="K4735" s="3"/>
      <c r="L4735" s="3"/>
      <c r="M4735" s="13"/>
      <c r="N4735" s="3"/>
      <c r="O4735" s="3"/>
      <c r="P4735" s="166"/>
      <c r="Q4735" s="166"/>
      <c r="R4735" s="173"/>
      <c r="S4735" s="167"/>
      <c r="T4735" s="167"/>
      <c r="U4735" s="167"/>
      <c r="V4735" s="173"/>
    </row>
    <row r="4736" spans="1:22" ht="33.75" customHeight="1">
      <c r="A4736" s="15"/>
      <c r="B4736" s="7"/>
      <c r="C4736" s="4"/>
      <c r="D4736" s="5"/>
      <c r="E4736" s="176" t="str">
        <f t="shared" si="164"/>
        <v/>
      </c>
      <c r="F4736" s="181"/>
      <c r="G4736" s="181"/>
      <c r="H4736" s="6"/>
      <c r="I4736" s="2"/>
      <c r="J4736" s="3"/>
      <c r="K4736" s="3"/>
      <c r="L4736" s="3"/>
      <c r="M4736" s="13"/>
      <c r="N4736" s="3"/>
      <c r="O4736" s="3"/>
      <c r="P4736" s="166"/>
      <c r="Q4736" s="166"/>
      <c r="R4736" s="173"/>
      <c r="S4736" s="167"/>
      <c r="T4736" s="167"/>
      <c r="U4736" s="167"/>
      <c r="V4736" s="173"/>
    </row>
    <row r="4737" spans="1:22" ht="33.75" customHeight="1">
      <c r="A4737" s="15"/>
      <c r="B4737" s="7"/>
      <c r="C4737" s="4"/>
      <c r="D4737" s="5"/>
      <c r="E4737" s="176" t="str">
        <f t="shared" si="164"/>
        <v/>
      </c>
      <c r="F4737" s="181"/>
      <c r="G4737" s="181"/>
      <c r="H4737" s="6"/>
      <c r="I4737" s="2"/>
      <c r="J4737" s="3"/>
      <c r="K4737" s="3"/>
      <c r="L4737" s="3"/>
      <c r="M4737" s="13"/>
      <c r="N4737" s="3"/>
      <c r="O4737" s="3"/>
      <c r="P4737" s="166"/>
      <c r="Q4737" s="166"/>
      <c r="R4737" s="173"/>
      <c r="S4737" s="167"/>
      <c r="T4737" s="167"/>
      <c r="U4737" s="167"/>
      <c r="V4737" s="173"/>
    </row>
    <row r="4738" spans="1:22" ht="33.75" customHeight="1">
      <c r="A4738" s="15"/>
      <c r="B4738" s="7"/>
      <c r="C4738" s="4"/>
      <c r="D4738" s="5"/>
      <c r="E4738" s="176" t="str">
        <f t="shared" si="164"/>
        <v/>
      </c>
      <c r="F4738" s="181"/>
      <c r="G4738" s="181"/>
      <c r="H4738" s="6"/>
      <c r="I4738" s="2"/>
      <c r="J4738" s="3"/>
      <c r="K4738" s="3"/>
      <c r="L4738" s="3"/>
      <c r="M4738" s="13"/>
      <c r="N4738" s="3"/>
      <c r="O4738" s="3"/>
      <c r="P4738" s="166"/>
      <c r="Q4738" s="166"/>
      <c r="R4738" s="173"/>
      <c r="S4738" s="167"/>
      <c r="T4738" s="167"/>
      <c r="U4738" s="167"/>
      <c r="V4738" s="173"/>
    </row>
    <row r="4739" spans="1:22" ht="33.75" customHeight="1">
      <c r="A4739" s="15"/>
      <c r="B4739" s="7"/>
      <c r="C4739" s="4"/>
      <c r="D4739" s="5"/>
      <c r="E4739" s="176" t="str">
        <f t="shared" si="164"/>
        <v/>
      </c>
      <c r="F4739" s="181"/>
      <c r="G4739" s="181"/>
      <c r="H4739" s="6"/>
      <c r="I4739" s="2"/>
      <c r="J4739" s="3"/>
      <c r="K4739" s="3"/>
      <c r="L4739" s="3"/>
      <c r="M4739" s="13"/>
      <c r="N4739" s="3"/>
      <c r="O4739" s="3"/>
      <c r="P4739" s="166"/>
      <c r="Q4739" s="166"/>
      <c r="R4739" s="173"/>
      <c r="S4739" s="167"/>
      <c r="T4739" s="167"/>
      <c r="U4739" s="167"/>
      <c r="V4739" s="173"/>
    </row>
    <row r="4740" spans="1:22" ht="33.75" customHeight="1">
      <c r="A4740" s="15"/>
      <c r="B4740" s="7"/>
      <c r="C4740" s="4"/>
      <c r="D4740" s="5"/>
      <c r="E4740" s="176" t="str">
        <f t="shared" si="164"/>
        <v/>
      </c>
      <c r="F4740" s="181"/>
      <c r="G4740" s="181"/>
      <c r="H4740" s="6"/>
      <c r="I4740" s="2"/>
      <c r="J4740" s="3"/>
      <c r="K4740" s="3"/>
      <c r="L4740" s="3"/>
      <c r="M4740" s="13"/>
      <c r="N4740" s="3"/>
      <c r="O4740" s="3"/>
      <c r="P4740" s="166"/>
      <c r="Q4740" s="166"/>
      <c r="R4740" s="173"/>
      <c r="S4740" s="167"/>
      <c r="T4740" s="167"/>
      <c r="U4740" s="167"/>
      <c r="V4740" s="173"/>
    </row>
    <row r="4741" spans="1:22" ht="33.75" customHeight="1">
      <c r="A4741" s="15"/>
      <c r="B4741" s="7"/>
      <c r="C4741" s="4"/>
      <c r="D4741" s="5"/>
      <c r="E4741" s="176" t="str">
        <f t="shared" si="164"/>
        <v/>
      </c>
      <c r="F4741" s="181"/>
      <c r="G4741" s="181"/>
      <c r="H4741" s="6"/>
      <c r="I4741" s="2"/>
      <c r="J4741" s="3"/>
      <c r="K4741" s="3"/>
      <c r="L4741" s="3"/>
      <c r="M4741" s="13"/>
      <c r="N4741" s="3"/>
      <c r="O4741" s="3"/>
      <c r="P4741" s="166"/>
      <c r="Q4741" s="166"/>
      <c r="R4741" s="173"/>
      <c r="S4741" s="167"/>
      <c r="T4741" s="167"/>
      <c r="U4741" s="167"/>
      <c r="V4741" s="173"/>
    </row>
    <row r="4742" spans="1:22" ht="33.75" customHeight="1">
      <c r="A4742" s="15"/>
      <c r="B4742" s="7"/>
      <c r="C4742" s="4"/>
      <c r="D4742" s="5"/>
      <c r="E4742" s="176" t="str">
        <f t="shared" si="164"/>
        <v/>
      </c>
      <c r="F4742" s="181"/>
      <c r="G4742" s="181"/>
      <c r="H4742" s="6"/>
      <c r="I4742" s="2"/>
      <c r="J4742" s="3"/>
      <c r="K4742" s="3"/>
      <c r="L4742" s="3"/>
      <c r="M4742" s="13"/>
      <c r="N4742" s="3"/>
      <c r="O4742" s="3"/>
      <c r="P4742" s="166"/>
      <c r="Q4742" s="166"/>
      <c r="R4742" s="173"/>
      <c r="S4742" s="167"/>
      <c r="T4742" s="167"/>
      <c r="U4742" s="167"/>
      <c r="V4742" s="173"/>
    </row>
    <row r="4743" spans="1:22" ht="33.75" customHeight="1">
      <c r="A4743" s="15"/>
      <c r="B4743" s="7"/>
      <c r="C4743" s="4"/>
      <c r="D4743" s="5"/>
      <c r="E4743" s="176" t="str">
        <f t="shared" si="164"/>
        <v/>
      </c>
      <c r="F4743" s="181"/>
      <c r="G4743" s="181"/>
      <c r="H4743" s="6"/>
      <c r="I4743" s="2"/>
      <c r="J4743" s="3"/>
      <c r="K4743" s="3"/>
      <c r="L4743" s="3"/>
      <c r="M4743" s="13"/>
      <c r="N4743" s="3"/>
      <c r="O4743" s="3"/>
      <c r="P4743" s="166"/>
      <c r="Q4743" s="166"/>
      <c r="R4743" s="173"/>
      <c r="S4743" s="167"/>
      <c r="T4743" s="167"/>
      <c r="U4743" s="167"/>
      <c r="V4743" s="173"/>
    </row>
    <row r="4744" spans="1:22" ht="33.75" customHeight="1">
      <c r="A4744" s="15"/>
      <c r="B4744" s="7"/>
      <c r="C4744" s="4"/>
      <c r="D4744" s="5"/>
      <c r="E4744" s="176" t="str">
        <f t="shared" si="164"/>
        <v/>
      </c>
      <c r="F4744" s="181"/>
      <c r="G4744" s="181"/>
      <c r="H4744" s="6"/>
      <c r="I4744" s="2"/>
      <c r="J4744" s="3"/>
      <c r="K4744" s="3"/>
      <c r="L4744" s="3"/>
      <c r="M4744" s="13"/>
      <c r="N4744" s="3"/>
      <c r="O4744" s="3"/>
      <c r="P4744" s="166"/>
      <c r="Q4744" s="166"/>
      <c r="R4744" s="173"/>
      <c r="S4744" s="167"/>
      <c r="T4744" s="167"/>
      <c r="U4744" s="167"/>
      <c r="V4744" s="173"/>
    </row>
    <row r="4745" spans="1:22" ht="33.75" customHeight="1">
      <c r="A4745" s="15"/>
      <c r="B4745" s="7"/>
      <c r="C4745" s="4"/>
      <c r="D4745" s="5"/>
      <c r="E4745" s="176" t="str">
        <f t="shared" si="164"/>
        <v/>
      </c>
      <c r="F4745" s="181"/>
      <c r="G4745" s="181"/>
      <c r="H4745" s="6"/>
      <c r="I4745" s="2"/>
      <c r="J4745" s="3"/>
      <c r="K4745" s="3"/>
      <c r="L4745" s="3"/>
      <c r="M4745" s="13"/>
      <c r="N4745" s="3"/>
      <c r="O4745" s="3"/>
      <c r="P4745" s="166"/>
      <c r="Q4745" s="166"/>
      <c r="R4745" s="173"/>
      <c r="S4745" s="167"/>
      <c r="T4745" s="167"/>
      <c r="U4745" s="167"/>
      <c r="V4745" s="173"/>
    </row>
    <row r="4746" spans="1:22" ht="33.75" customHeight="1">
      <c r="A4746" s="15"/>
      <c r="B4746" s="7"/>
      <c r="C4746" s="4"/>
      <c r="D4746" s="5"/>
      <c r="E4746" s="176" t="str">
        <f t="shared" si="164"/>
        <v/>
      </c>
      <c r="F4746" s="181"/>
      <c r="G4746" s="181"/>
      <c r="H4746" s="6"/>
      <c r="I4746" s="2"/>
      <c r="J4746" s="3"/>
      <c r="K4746" s="3"/>
      <c r="L4746" s="3"/>
      <c r="M4746" s="13"/>
      <c r="N4746" s="3"/>
      <c r="O4746" s="3"/>
      <c r="P4746" s="166"/>
      <c r="Q4746" s="166"/>
      <c r="R4746" s="173"/>
      <c r="S4746" s="167"/>
      <c r="T4746" s="167"/>
      <c r="U4746" s="167"/>
      <c r="V4746" s="173"/>
    </row>
    <row r="4747" spans="1:22" ht="33.75" customHeight="1">
      <c r="A4747" s="15"/>
      <c r="B4747" s="7"/>
      <c r="C4747" s="4"/>
      <c r="D4747" s="5"/>
      <c r="E4747" s="176" t="str">
        <f t="shared" si="164"/>
        <v/>
      </c>
      <c r="F4747" s="181"/>
      <c r="G4747" s="181"/>
      <c r="H4747" s="6"/>
      <c r="I4747" s="2"/>
      <c r="J4747" s="3"/>
      <c r="K4747" s="3"/>
      <c r="L4747" s="3"/>
      <c r="M4747" s="13"/>
      <c r="N4747" s="3"/>
      <c r="O4747" s="3"/>
      <c r="P4747" s="166"/>
      <c r="Q4747" s="166"/>
      <c r="R4747" s="173"/>
      <c r="S4747" s="167"/>
      <c r="T4747" s="167"/>
      <c r="U4747" s="167"/>
      <c r="V4747" s="173"/>
    </row>
    <row r="4748" spans="1:22" ht="33.75" customHeight="1">
      <c r="A4748" s="15"/>
      <c r="B4748" s="7"/>
      <c r="C4748" s="4"/>
      <c r="D4748" s="5"/>
      <c r="E4748" s="176" t="str">
        <f t="shared" si="164"/>
        <v/>
      </c>
      <c r="F4748" s="181"/>
      <c r="G4748" s="181"/>
      <c r="H4748" s="6"/>
      <c r="I4748" s="2"/>
      <c r="J4748" s="3"/>
      <c r="K4748" s="3"/>
      <c r="L4748" s="3"/>
      <c r="M4748" s="13"/>
      <c r="N4748" s="3"/>
      <c r="O4748" s="3"/>
      <c r="P4748" s="166"/>
      <c r="Q4748" s="166"/>
      <c r="R4748" s="173"/>
      <c r="S4748" s="167"/>
      <c r="T4748" s="167"/>
      <c r="U4748" s="167"/>
      <c r="V4748" s="173"/>
    </row>
    <row r="4749" spans="1:22" ht="33.75" customHeight="1">
      <c r="A4749" s="15"/>
      <c r="B4749" s="7"/>
      <c r="C4749" s="4"/>
      <c r="D4749" s="5"/>
      <c r="E4749" s="176" t="str">
        <f t="shared" si="164"/>
        <v/>
      </c>
      <c r="F4749" s="181"/>
      <c r="G4749" s="181"/>
      <c r="H4749" s="6"/>
      <c r="I4749" s="2"/>
      <c r="J4749" s="3"/>
      <c r="K4749" s="3"/>
      <c r="L4749" s="3"/>
      <c r="M4749" s="13"/>
      <c r="N4749" s="3"/>
      <c r="O4749" s="3"/>
      <c r="P4749" s="166"/>
      <c r="Q4749" s="166"/>
      <c r="R4749" s="173"/>
      <c r="S4749" s="167"/>
      <c r="T4749" s="167"/>
      <c r="U4749" s="167"/>
      <c r="V4749" s="173"/>
    </row>
    <row r="4750" spans="1:22" ht="33.75" customHeight="1">
      <c r="A4750" s="15"/>
      <c r="B4750" s="7"/>
      <c r="C4750" s="4"/>
      <c r="D4750" s="5"/>
      <c r="E4750" s="176" t="str">
        <f t="shared" si="164"/>
        <v/>
      </c>
      <c r="F4750" s="181"/>
      <c r="G4750" s="181"/>
      <c r="H4750" s="6"/>
      <c r="I4750" s="2"/>
      <c r="J4750" s="3"/>
      <c r="K4750" s="3"/>
      <c r="L4750" s="3"/>
      <c r="M4750" s="13"/>
      <c r="N4750" s="3"/>
      <c r="O4750" s="3"/>
      <c r="P4750" s="166"/>
      <c r="Q4750" s="166"/>
      <c r="R4750" s="173"/>
      <c r="S4750" s="167"/>
      <c r="T4750" s="167"/>
      <c r="U4750" s="167"/>
      <c r="V4750" s="173"/>
    </row>
    <row r="4751" spans="1:22" ht="33.75" customHeight="1">
      <c r="A4751" s="15"/>
      <c r="B4751" s="7"/>
      <c r="C4751" s="4"/>
      <c r="D4751" s="5"/>
      <c r="E4751" s="176" t="str">
        <f t="shared" si="164"/>
        <v/>
      </c>
      <c r="F4751" s="181"/>
      <c r="G4751" s="181"/>
      <c r="H4751" s="6"/>
      <c r="I4751" s="2"/>
      <c r="J4751" s="3"/>
      <c r="K4751" s="3"/>
      <c r="L4751" s="3"/>
      <c r="M4751" s="13"/>
      <c r="N4751" s="3"/>
      <c r="O4751" s="3"/>
      <c r="P4751" s="166"/>
      <c r="Q4751" s="166"/>
      <c r="R4751" s="173"/>
      <c r="S4751" s="167"/>
      <c r="T4751" s="167"/>
      <c r="U4751" s="167"/>
      <c r="V4751" s="173"/>
    </row>
    <row r="4752" spans="1:22" ht="33.75" customHeight="1">
      <c r="A4752" s="15"/>
      <c r="B4752" s="7"/>
      <c r="C4752" s="4"/>
      <c r="D4752" s="5"/>
      <c r="E4752" s="176" t="str">
        <f t="shared" si="164"/>
        <v/>
      </c>
      <c r="F4752" s="181"/>
      <c r="G4752" s="181"/>
      <c r="H4752" s="6"/>
      <c r="I4752" s="2"/>
      <c r="J4752" s="3"/>
      <c r="K4752" s="3"/>
      <c r="L4752" s="3"/>
      <c r="M4752" s="13"/>
      <c r="N4752" s="3"/>
      <c r="O4752" s="3"/>
      <c r="P4752" s="166"/>
      <c r="Q4752" s="166"/>
      <c r="R4752" s="173"/>
      <c r="S4752" s="167"/>
      <c r="T4752" s="167"/>
      <c r="U4752" s="167"/>
      <c r="V4752" s="173"/>
    </row>
    <row r="4753" spans="1:22" ht="33.75" customHeight="1">
      <c r="A4753" s="15"/>
      <c r="B4753" s="7"/>
      <c r="C4753" s="4"/>
      <c r="D4753" s="5"/>
      <c r="E4753" s="176" t="str">
        <f t="shared" si="164"/>
        <v/>
      </c>
      <c r="F4753" s="181"/>
      <c r="G4753" s="181"/>
      <c r="H4753" s="6"/>
      <c r="I4753" s="2"/>
      <c r="J4753" s="3"/>
      <c r="K4753" s="3"/>
      <c r="L4753" s="3"/>
      <c r="M4753" s="13"/>
      <c r="N4753" s="3"/>
      <c r="O4753" s="3"/>
      <c r="P4753" s="166"/>
      <c r="Q4753" s="166"/>
      <c r="R4753" s="173"/>
      <c r="S4753" s="167"/>
      <c r="T4753" s="167"/>
      <c r="U4753" s="167"/>
      <c r="V4753" s="173"/>
    </row>
    <row r="4754" spans="1:22" ht="33.75" customHeight="1">
      <c r="A4754" s="15"/>
      <c r="B4754" s="7"/>
      <c r="C4754" s="4"/>
      <c r="D4754" s="5"/>
      <c r="E4754" s="176" t="str">
        <f t="shared" si="164"/>
        <v/>
      </c>
      <c r="F4754" s="181"/>
      <c r="G4754" s="181"/>
      <c r="H4754" s="6"/>
      <c r="I4754" s="2"/>
      <c r="J4754" s="3"/>
      <c r="K4754" s="3"/>
      <c r="L4754" s="3"/>
      <c r="M4754" s="13"/>
      <c r="N4754" s="3"/>
      <c r="O4754" s="3"/>
      <c r="P4754" s="166"/>
      <c r="Q4754" s="166"/>
      <c r="R4754" s="173"/>
      <c r="S4754" s="167"/>
      <c r="T4754" s="167"/>
      <c r="U4754" s="167"/>
      <c r="V4754" s="173"/>
    </row>
    <row r="4755" spans="1:22" ht="33.75" customHeight="1">
      <c r="A4755" s="15"/>
      <c r="B4755" s="7"/>
      <c r="C4755" s="4"/>
      <c r="D4755" s="5"/>
      <c r="E4755" s="176" t="str">
        <f t="shared" si="164"/>
        <v/>
      </c>
      <c r="F4755" s="181"/>
      <c r="G4755" s="181"/>
      <c r="H4755" s="6"/>
      <c r="I4755" s="2"/>
      <c r="J4755" s="3"/>
      <c r="K4755" s="3"/>
      <c r="L4755" s="3"/>
      <c r="M4755" s="13"/>
      <c r="N4755" s="3"/>
      <c r="O4755" s="3"/>
      <c r="P4755" s="166"/>
      <c r="Q4755" s="166"/>
      <c r="R4755" s="173"/>
      <c r="S4755" s="167"/>
      <c r="T4755" s="167"/>
      <c r="U4755" s="167"/>
      <c r="V4755" s="173"/>
    </row>
    <row r="4756" spans="1:22" ht="33.75" customHeight="1">
      <c r="A4756" s="15"/>
      <c r="B4756" s="7"/>
      <c r="C4756" s="4"/>
      <c r="D4756" s="5"/>
      <c r="E4756" s="176" t="str">
        <f t="shared" si="164"/>
        <v/>
      </c>
      <c r="F4756" s="181"/>
      <c r="G4756" s="181"/>
      <c r="H4756" s="6"/>
      <c r="I4756" s="2"/>
      <c r="J4756" s="3"/>
      <c r="K4756" s="3"/>
      <c r="L4756" s="3"/>
      <c r="M4756" s="13"/>
      <c r="N4756" s="3"/>
      <c r="O4756" s="3"/>
      <c r="P4756" s="166"/>
      <c r="Q4756" s="166"/>
      <c r="R4756" s="173"/>
      <c r="S4756" s="167"/>
      <c r="T4756" s="167"/>
      <c r="U4756" s="167"/>
      <c r="V4756" s="173"/>
    </row>
    <row r="4757" spans="1:22" ht="33.75" customHeight="1">
      <c r="A4757" s="15"/>
      <c r="B4757" s="7"/>
      <c r="C4757" s="4"/>
      <c r="D4757" s="5"/>
      <c r="E4757" s="176" t="str">
        <f t="shared" si="164"/>
        <v/>
      </c>
      <c r="F4757" s="181"/>
      <c r="G4757" s="181"/>
      <c r="H4757" s="6"/>
      <c r="I4757" s="2"/>
      <c r="J4757" s="3"/>
      <c r="K4757" s="3"/>
      <c r="L4757" s="3"/>
      <c r="M4757" s="13"/>
      <c r="N4757" s="3"/>
      <c r="O4757" s="3"/>
      <c r="P4757" s="166"/>
      <c r="Q4757" s="166"/>
      <c r="R4757" s="173"/>
      <c r="S4757" s="167"/>
      <c r="T4757" s="167"/>
      <c r="U4757" s="167"/>
      <c r="V4757" s="173"/>
    </row>
    <row r="4758" spans="1:22" ht="33.75" customHeight="1">
      <c r="A4758" s="15"/>
      <c r="B4758" s="7"/>
      <c r="C4758" s="4"/>
      <c r="D4758" s="5"/>
      <c r="E4758" s="176" t="str">
        <f t="shared" si="164"/>
        <v/>
      </c>
      <c r="F4758" s="181"/>
      <c r="G4758" s="181"/>
      <c r="H4758" s="6"/>
      <c r="I4758" s="2"/>
      <c r="J4758" s="3"/>
      <c r="K4758" s="3"/>
      <c r="L4758" s="3"/>
      <c r="M4758" s="13"/>
      <c r="N4758" s="3"/>
      <c r="O4758" s="3"/>
      <c r="P4758" s="166"/>
      <c r="Q4758" s="166"/>
      <c r="R4758" s="173"/>
      <c r="S4758" s="167"/>
      <c r="T4758" s="167"/>
      <c r="U4758" s="167"/>
      <c r="V4758" s="173"/>
    </row>
    <row r="4759" spans="1:22" ht="33.75" customHeight="1">
      <c r="A4759" s="15"/>
      <c r="B4759" s="7"/>
      <c r="C4759" s="4"/>
      <c r="D4759" s="5"/>
      <c r="E4759" s="176" t="str">
        <f t="shared" si="164"/>
        <v/>
      </c>
      <c r="F4759" s="181"/>
      <c r="G4759" s="181"/>
      <c r="H4759" s="6"/>
      <c r="I4759" s="2"/>
      <c r="J4759" s="3"/>
      <c r="K4759" s="3"/>
      <c r="L4759" s="3"/>
      <c r="M4759" s="13"/>
      <c r="N4759" s="3"/>
      <c r="O4759" s="3"/>
      <c r="P4759" s="166"/>
      <c r="Q4759" s="166"/>
      <c r="R4759" s="173"/>
      <c r="S4759" s="167"/>
      <c r="T4759" s="167"/>
      <c r="U4759" s="167"/>
      <c r="V4759" s="173"/>
    </row>
    <row r="4760" spans="1:22" ht="33.75" customHeight="1">
      <c r="A4760" s="15"/>
      <c r="B4760" s="7"/>
      <c r="C4760" s="4"/>
      <c r="D4760" s="5"/>
      <c r="E4760" s="176" t="str">
        <f t="shared" si="164"/>
        <v/>
      </c>
      <c r="F4760" s="181"/>
      <c r="G4760" s="181"/>
      <c r="H4760" s="6"/>
      <c r="I4760" s="2"/>
      <c r="J4760" s="3"/>
      <c r="K4760" s="3"/>
      <c r="L4760" s="3"/>
      <c r="M4760" s="13"/>
      <c r="N4760" s="3"/>
      <c r="O4760" s="3"/>
      <c r="P4760" s="166"/>
      <c r="Q4760" s="166"/>
      <c r="R4760" s="173"/>
      <c r="S4760" s="167"/>
      <c r="T4760" s="167"/>
      <c r="U4760" s="167"/>
      <c r="V4760" s="173"/>
    </row>
    <row r="4761" spans="1:22" ht="33.75" customHeight="1">
      <c r="A4761" s="15"/>
      <c r="B4761" s="7"/>
      <c r="C4761" s="4"/>
      <c r="D4761" s="5"/>
      <c r="E4761" s="176" t="str">
        <f t="shared" si="164"/>
        <v/>
      </c>
      <c r="F4761" s="181"/>
      <c r="G4761" s="181"/>
      <c r="H4761" s="6"/>
      <c r="I4761" s="2"/>
      <c r="J4761" s="3"/>
      <c r="K4761" s="3"/>
      <c r="L4761" s="3"/>
      <c r="M4761" s="13"/>
      <c r="N4761" s="3"/>
      <c r="O4761" s="3"/>
      <c r="P4761" s="166"/>
      <c r="Q4761" s="166"/>
      <c r="R4761" s="173"/>
      <c r="S4761" s="167"/>
      <c r="T4761" s="167"/>
      <c r="U4761" s="167"/>
      <c r="V4761" s="173"/>
    </row>
    <row r="4762" spans="1:22" ht="33.75" customHeight="1">
      <c r="A4762" s="15"/>
      <c r="B4762" s="7"/>
      <c r="C4762" s="4"/>
      <c r="D4762" s="5"/>
      <c r="E4762" s="176" t="str">
        <f t="shared" si="164"/>
        <v/>
      </c>
      <c r="F4762" s="181"/>
      <c r="G4762" s="181"/>
      <c r="H4762" s="6"/>
      <c r="I4762" s="2"/>
      <c r="J4762" s="3"/>
      <c r="K4762" s="3"/>
      <c r="L4762" s="3"/>
      <c r="M4762" s="13"/>
      <c r="N4762" s="3"/>
      <c r="O4762" s="3"/>
      <c r="P4762" s="166"/>
      <c r="Q4762" s="166"/>
      <c r="R4762" s="173"/>
      <c r="S4762" s="167"/>
      <c r="T4762" s="167"/>
      <c r="U4762" s="167"/>
      <c r="V4762" s="173"/>
    </row>
    <row r="4763" spans="1:22" ht="33.75" customHeight="1">
      <c r="A4763" s="15"/>
      <c r="B4763" s="7"/>
      <c r="C4763" s="4"/>
      <c r="D4763" s="5"/>
      <c r="E4763" s="176" t="str">
        <f t="shared" si="164"/>
        <v/>
      </c>
      <c r="F4763" s="181"/>
      <c r="G4763" s="181"/>
      <c r="H4763" s="6"/>
      <c r="I4763" s="2"/>
      <c r="J4763" s="3"/>
      <c r="K4763" s="3"/>
      <c r="L4763" s="3"/>
      <c r="M4763" s="13"/>
      <c r="N4763" s="3"/>
      <c r="O4763" s="3"/>
      <c r="P4763" s="166"/>
      <c r="Q4763" s="166"/>
      <c r="R4763" s="173"/>
      <c r="S4763" s="167"/>
      <c r="T4763" s="167"/>
      <c r="U4763" s="167"/>
      <c r="V4763" s="173"/>
    </row>
    <row r="4764" spans="1:22" ht="33.75" customHeight="1">
      <c r="A4764" s="15"/>
      <c r="B4764" s="7"/>
      <c r="C4764" s="4"/>
      <c r="D4764" s="5"/>
      <c r="E4764" s="176" t="str">
        <f t="shared" si="164"/>
        <v/>
      </c>
      <c r="F4764" s="181"/>
      <c r="G4764" s="181"/>
      <c r="H4764" s="6"/>
      <c r="I4764" s="2"/>
      <c r="J4764" s="3"/>
      <c r="K4764" s="3"/>
      <c r="L4764" s="3"/>
      <c r="M4764" s="13"/>
      <c r="N4764" s="3"/>
      <c r="O4764" s="3"/>
      <c r="P4764" s="166"/>
      <c r="Q4764" s="166"/>
      <c r="R4764" s="173"/>
      <c r="S4764" s="167"/>
      <c r="T4764" s="167"/>
      <c r="U4764" s="167"/>
      <c r="V4764" s="173"/>
    </row>
    <row r="4765" spans="1:22" ht="33.75" customHeight="1">
      <c r="A4765" s="15"/>
      <c r="B4765" s="7"/>
      <c r="C4765" s="4"/>
      <c r="D4765" s="5"/>
      <c r="E4765" s="176" t="str">
        <f t="shared" si="164"/>
        <v/>
      </c>
      <c r="F4765" s="181"/>
      <c r="G4765" s="181"/>
      <c r="H4765" s="6"/>
      <c r="I4765" s="2"/>
      <c r="J4765" s="3"/>
      <c r="K4765" s="3"/>
      <c r="L4765" s="3"/>
      <c r="M4765" s="13"/>
      <c r="N4765" s="3"/>
      <c r="O4765" s="3"/>
      <c r="P4765" s="166"/>
      <c r="Q4765" s="166"/>
      <c r="R4765" s="173"/>
      <c r="S4765" s="167"/>
      <c r="T4765" s="167"/>
      <c r="U4765" s="167"/>
      <c r="V4765" s="173"/>
    </row>
    <row r="4766" spans="1:22" ht="33.75" customHeight="1">
      <c r="A4766" s="15"/>
      <c r="B4766" s="7"/>
      <c r="C4766" s="4"/>
      <c r="D4766" s="5"/>
      <c r="E4766" s="176" t="str">
        <f t="shared" si="164"/>
        <v/>
      </c>
      <c r="F4766" s="181"/>
      <c r="G4766" s="181"/>
      <c r="H4766" s="6"/>
      <c r="I4766" s="2"/>
      <c r="J4766" s="3"/>
      <c r="K4766" s="3"/>
      <c r="L4766" s="3"/>
      <c r="M4766" s="13"/>
      <c r="N4766" s="3"/>
      <c r="O4766" s="3"/>
      <c r="P4766" s="166"/>
      <c r="Q4766" s="166"/>
      <c r="R4766" s="173"/>
      <c r="S4766" s="167"/>
      <c r="T4766" s="167"/>
      <c r="U4766" s="167"/>
      <c r="V4766" s="173"/>
    </row>
    <row r="4767" spans="1:22" ht="33.75" customHeight="1">
      <c r="A4767" s="15"/>
      <c r="B4767" s="7"/>
      <c r="C4767" s="4"/>
      <c r="D4767" s="5"/>
      <c r="E4767" s="176" t="str">
        <f t="shared" si="164"/>
        <v/>
      </c>
      <c r="F4767" s="181"/>
      <c r="G4767" s="181"/>
      <c r="H4767" s="6"/>
      <c r="I4767" s="2"/>
      <c r="J4767" s="3"/>
      <c r="K4767" s="3"/>
      <c r="L4767" s="3"/>
      <c r="M4767" s="13"/>
      <c r="N4767" s="3"/>
      <c r="O4767" s="3"/>
      <c r="P4767" s="166"/>
      <c r="Q4767" s="166"/>
      <c r="R4767" s="173"/>
      <c r="S4767" s="167"/>
      <c r="T4767" s="167"/>
      <c r="U4767" s="167"/>
      <c r="V4767" s="173"/>
    </row>
    <row r="4768" spans="1:22" ht="33.75" customHeight="1">
      <c r="A4768" s="15"/>
      <c r="B4768" s="7"/>
      <c r="C4768" s="4"/>
      <c r="D4768" s="5"/>
      <c r="E4768" s="176" t="str">
        <f t="shared" si="164"/>
        <v/>
      </c>
      <c r="F4768" s="181"/>
      <c r="G4768" s="181"/>
      <c r="H4768" s="6"/>
      <c r="I4768" s="2"/>
      <c r="J4768" s="3"/>
      <c r="K4768" s="3"/>
      <c r="L4768" s="3"/>
      <c r="M4768" s="13"/>
      <c r="N4768" s="3"/>
      <c r="O4768" s="3"/>
      <c r="P4768" s="166"/>
      <c r="Q4768" s="166"/>
      <c r="R4768" s="173"/>
      <c r="S4768" s="167"/>
      <c r="T4768" s="167"/>
      <c r="U4768" s="167"/>
      <c r="V4768" s="173"/>
    </row>
    <row r="4769" spans="1:22" ht="33.75" customHeight="1">
      <c r="A4769" s="15"/>
      <c r="B4769" s="7"/>
      <c r="C4769" s="4"/>
      <c r="D4769" s="5"/>
      <c r="E4769" s="176" t="str">
        <f t="shared" si="164"/>
        <v/>
      </c>
      <c r="F4769" s="181"/>
      <c r="G4769" s="181"/>
      <c r="H4769" s="6"/>
      <c r="I4769" s="2"/>
      <c r="J4769" s="3"/>
      <c r="K4769" s="3"/>
      <c r="L4769" s="3"/>
      <c r="M4769" s="13"/>
      <c r="N4769" s="3"/>
      <c r="O4769" s="3"/>
      <c r="P4769" s="166"/>
      <c r="Q4769" s="166"/>
      <c r="R4769" s="173"/>
      <c r="S4769" s="167"/>
      <c r="T4769" s="167"/>
      <c r="U4769" s="167"/>
      <c r="V4769" s="173"/>
    </row>
    <row r="4770" spans="1:22" ht="33.75" customHeight="1">
      <c r="A4770" s="15"/>
      <c r="B4770" s="7"/>
      <c r="C4770" s="4"/>
      <c r="D4770" s="5"/>
      <c r="E4770" s="176" t="str">
        <f t="shared" si="164"/>
        <v/>
      </c>
      <c r="F4770" s="181"/>
      <c r="G4770" s="181"/>
      <c r="H4770" s="6"/>
      <c r="I4770" s="2"/>
      <c r="J4770" s="3"/>
      <c r="K4770" s="3"/>
      <c r="L4770" s="3"/>
      <c r="M4770" s="13"/>
      <c r="N4770" s="3"/>
      <c r="O4770" s="3"/>
      <c r="P4770" s="166"/>
      <c r="Q4770" s="166"/>
      <c r="R4770" s="173"/>
      <c r="S4770" s="167"/>
      <c r="T4770" s="167"/>
      <c r="U4770" s="167"/>
      <c r="V4770" s="173"/>
    </row>
    <row r="4771" spans="1:22" ht="33.75" customHeight="1">
      <c r="A4771" s="15"/>
      <c r="B4771" s="7"/>
      <c r="C4771" s="4"/>
      <c r="D4771" s="5"/>
      <c r="E4771" s="176" t="str">
        <f t="shared" si="164"/>
        <v/>
      </c>
      <c r="F4771" s="181"/>
      <c r="G4771" s="181"/>
      <c r="H4771" s="6"/>
      <c r="I4771" s="2"/>
      <c r="J4771" s="3"/>
      <c r="K4771" s="3"/>
      <c r="L4771" s="3"/>
      <c r="M4771" s="13"/>
      <c r="N4771" s="3"/>
      <c r="O4771" s="3"/>
      <c r="P4771" s="166"/>
      <c r="Q4771" s="166"/>
      <c r="R4771" s="173"/>
      <c r="S4771" s="167"/>
      <c r="T4771" s="167"/>
      <c r="U4771" s="167"/>
      <c r="V4771" s="173"/>
    </row>
    <row r="4772" spans="1:22" ht="33.75" customHeight="1">
      <c r="A4772" s="15"/>
      <c r="B4772" s="7"/>
      <c r="C4772" s="4"/>
      <c r="D4772" s="5"/>
      <c r="E4772" s="176" t="str">
        <f t="shared" si="164"/>
        <v/>
      </c>
      <c r="F4772" s="181"/>
      <c r="G4772" s="181"/>
      <c r="H4772" s="6"/>
      <c r="I4772" s="2"/>
      <c r="J4772" s="3"/>
      <c r="K4772" s="3"/>
      <c r="L4772" s="3"/>
      <c r="M4772" s="13"/>
      <c r="N4772" s="3"/>
      <c r="O4772" s="3"/>
      <c r="P4772" s="166"/>
      <c r="Q4772" s="166"/>
      <c r="R4772" s="173"/>
      <c r="S4772" s="167"/>
      <c r="T4772" s="167"/>
      <c r="U4772" s="167"/>
      <c r="V4772" s="173"/>
    </row>
    <row r="4773" spans="1:22" ht="33.75" customHeight="1">
      <c r="A4773" s="15"/>
      <c r="B4773" s="7"/>
      <c r="C4773" s="4"/>
      <c r="D4773" s="5"/>
      <c r="E4773" s="176" t="str">
        <f t="shared" si="164"/>
        <v/>
      </c>
      <c r="F4773" s="181"/>
      <c r="G4773" s="181"/>
      <c r="H4773" s="6"/>
      <c r="I4773" s="2"/>
      <c r="J4773" s="3"/>
      <c r="K4773" s="3"/>
      <c r="L4773" s="3"/>
      <c r="M4773" s="13"/>
      <c r="N4773" s="3"/>
      <c r="O4773" s="3"/>
      <c r="P4773" s="166"/>
      <c r="Q4773" s="166"/>
      <c r="R4773" s="173"/>
      <c r="S4773" s="167"/>
      <c r="T4773" s="167"/>
      <c r="U4773" s="167"/>
      <c r="V4773" s="173"/>
    </row>
    <row r="4774" spans="1:22" ht="33.75" customHeight="1">
      <c r="A4774" s="15"/>
      <c r="B4774" s="7"/>
      <c r="C4774" s="4"/>
      <c r="D4774" s="5"/>
      <c r="E4774" s="176" t="str">
        <f t="shared" si="164"/>
        <v/>
      </c>
      <c r="F4774" s="181"/>
      <c r="G4774" s="181"/>
      <c r="H4774" s="6"/>
      <c r="I4774" s="2"/>
      <c r="J4774" s="3"/>
      <c r="K4774" s="3"/>
      <c r="L4774" s="3"/>
      <c r="M4774" s="13"/>
      <c r="N4774" s="3"/>
      <c r="O4774" s="3"/>
      <c r="P4774" s="166"/>
      <c r="Q4774" s="166"/>
      <c r="R4774" s="173"/>
      <c r="S4774" s="167"/>
      <c r="T4774" s="167"/>
      <c r="U4774" s="167"/>
      <c r="V4774" s="173"/>
    </row>
    <row r="4775" spans="1:22" ht="33.75" customHeight="1">
      <c r="A4775" s="15"/>
      <c r="B4775" s="7"/>
      <c r="C4775" s="4"/>
      <c r="D4775" s="5"/>
      <c r="E4775" s="176" t="str">
        <f t="shared" si="164"/>
        <v/>
      </c>
      <c r="F4775" s="181"/>
      <c r="G4775" s="181"/>
      <c r="H4775" s="6"/>
      <c r="I4775" s="2"/>
      <c r="J4775" s="3"/>
      <c r="K4775" s="3"/>
      <c r="L4775" s="3"/>
      <c r="M4775" s="13"/>
      <c r="N4775" s="3"/>
      <c r="O4775" s="3"/>
      <c r="P4775" s="166"/>
      <c r="Q4775" s="166"/>
      <c r="R4775" s="173"/>
      <c r="S4775" s="167"/>
      <c r="T4775" s="167"/>
      <c r="U4775" s="167"/>
      <c r="V4775" s="173"/>
    </row>
    <row r="4776" spans="1:22" ht="33.75" customHeight="1">
      <c r="A4776" s="15"/>
      <c r="B4776" s="7"/>
      <c r="C4776" s="4"/>
      <c r="D4776" s="5"/>
      <c r="E4776" s="176" t="str">
        <f t="shared" si="164"/>
        <v/>
      </c>
      <c r="F4776" s="181"/>
      <c r="G4776" s="181"/>
      <c r="H4776" s="6"/>
      <c r="I4776" s="2"/>
      <c r="J4776" s="3"/>
      <c r="K4776" s="3"/>
      <c r="L4776" s="3"/>
      <c r="M4776" s="13"/>
      <c r="N4776" s="3"/>
      <c r="O4776" s="3"/>
      <c r="P4776" s="166"/>
      <c r="Q4776" s="166"/>
      <c r="R4776" s="173"/>
      <c r="S4776" s="167"/>
      <c r="T4776" s="167"/>
      <c r="U4776" s="167"/>
      <c r="V4776" s="173"/>
    </row>
    <row r="4777" spans="1:22" ht="33.75" customHeight="1">
      <c r="A4777" s="15"/>
      <c r="B4777" s="7"/>
      <c r="C4777" s="4"/>
      <c r="D4777" s="5"/>
      <c r="E4777" s="176" t="str">
        <f t="shared" si="164"/>
        <v/>
      </c>
      <c r="F4777" s="181"/>
      <c r="G4777" s="181"/>
      <c r="H4777" s="6"/>
      <c r="I4777" s="2"/>
      <c r="J4777" s="3"/>
      <c r="K4777" s="3"/>
      <c r="L4777" s="3"/>
      <c r="M4777" s="13"/>
      <c r="N4777" s="3"/>
      <c r="O4777" s="3"/>
      <c r="P4777" s="166"/>
      <c r="Q4777" s="166"/>
      <c r="R4777" s="173"/>
      <c r="S4777" s="167"/>
      <c r="T4777" s="167"/>
      <c r="U4777" s="167"/>
      <c r="V4777" s="173"/>
    </row>
    <row r="4778" spans="1:22" ht="33.75" customHeight="1">
      <c r="A4778" s="15"/>
      <c r="B4778" s="7"/>
      <c r="C4778" s="4"/>
      <c r="D4778" s="5"/>
      <c r="E4778" s="176" t="str">
        <f t="shared" si="164"/>
        <v/>
      </c>
      <c r="F4778" s="181"/>
      <c r="G4778" s="181"/>
      <c r="H4778" s="6"/>
      <c r="I4778" s="2"/>
      <c r="J4778" s="3"/>
      <c r="K4778" s="3"/>
      <c r="L4778" s="3"/>
      <c r="M4778" s="13"/>
      <c r="N4778" s="3"/>
      <c r="O4778" s="3"/>
      <c r="P4778" s="166"/>
      <c r="Q4778" s="166"/>
      <c r="R4778" s="173"/>
      <c r="S4778" s="167"/>
      <c r="T4778" s="167"/>
      <c r="U4778" s="167"/>
      <c r="V4778" s="173"/>
    </row>
    <row r="4779" spans="1:22" ht="33.75" customHeight="1">
      <c r="A4779" s="15"/>
      <c r="B4779" s="7"/>
      <c r="C4779" s="4"/>
      <c r="D4779" s="5"/>
      <c r="E4779" s="176" t="str">
        <f t="shared" si="164"/>
        <v/>
      </c>
      <c r="F4779" s="181"/>
      <c r="G4779" s="181"/>
      <c r="H4779" s="6"/>
      <c r="I4779" s="2"/>
      <c r="J4779" s="3"/>
      <c r="K4779" s="3"/>
      <c r="L4779" s="3"/>
      <c r="M4779" s="13"/>
      <c r="N4779" s="3"/>
      <c r="O4779" s="3"/>
      <c r="P4779" s="166"/>
      <c r="Q4779" s="166"/>
      <c r="R4779" s="173"/>
      <c r="S4779" s="167"/>
      <c r="T4779" s="167"/>
      <c r="U4779" s="167"/>
      <c r="V4779" s="173"/>
    </row>
    <row r="4780" spans="1:22" ht="33.75" customHeight="1">
      <c r="A4780" s="15"/>
      <c r="B4780" s="7"/>
      <c r="C4780" s="4"/>
      <c r="D4780" s="5"/>
      <c r="E4780" s="176" t="str">
        <f t="shared" si="164"/>
        <v/>
      </c>
      <c r="F4780" s="181"/>
      <c r="G4780" s="181"/>
      <c r="H4780" s="6"/>
      <c r="I4780" s="2"/>
      <c r="J4780" s="3"/>
      <c r="K4780" s="3"/>
      <c r="L4780" s="3"/>
      <c r="M4780" s="13"/>
      <c r="N4780" s="3"/>
      <c r="O4780" s="3"/>
      <c r="P4780" s="166"/>
      <c r="Q4780" s="166"/>
      <c r="R4780" s="173"/>
      <c r="S4780" s="167"/>
      <c r="T4780" s="167"/>
      <c r="U4780" s="167"/>
      <c r="V4780" s="173"/>
    </row>
    <row r="4781" spans="1:22" ht="33.75" customHeight="1">
      <c r="A4781" s="15"/>
      <c r="B4781" s="7"/>
      <c r="C4781" s="4"/>
      <c r="D4781" s="5"/>
      <c r="E4781" s="176" t="str">
        <f t="shared" si="164"/>
        <v/>
      </c>
      <c r="F4781" s="181"/>
      <c r="G4781" s="181"/>
      <c r="H4781" s="6"/>
      <c r="I4781" s="2"/>
      <c r="J4781" s="3"/>
      <c r="K4781" s="3"/>
      <c r="L4781" s="3"/>
      <c r="M4781" s="13"/>
      <c r="N4781" s="3"/>
      <c r="O4781" s="3"/>
      <c r="P4781" s="166"/>
      <c r="Q4781" s="166"/>
      <c r="R4781" s="173"/>
      <c r="S4781" s="167"/>
      <c r="T4781" s="167"/>
      <c r="U4781" s="167"/>
      <c r="V4781" s="173"/>
    </row>
    <row r="4782" spans="1:22" ht="33.75" customHeight="1">
      <c r="A4782" s="15"/>
      <c r="B4782" s="7"/>
      <c r="C4782" s="4"/>
      <c r="D4782" s="5"/>
      <c r="E4782" s="176" t="str">
        <f t="shared" si="164"/>
        <v/>
      </c>
      <c r="F4782" s="181"/>
      <c r="G4782" s="181"/>
      <c r="H4782" s="6"/>
      <c r="I4782" s="2"/>
      <c r="J4782" s="3"/>
      <c r="K4782" s="3"/>
      <c r="L4782" s="3"/>
      <c r="M4782" s="13"/>
      <c r="N4782" s="3"/>
      <c r="O4782" s="3"/>
      <c r="P4782" s="166"/>
      <c r="Q4782" s="166"/>
      <c r="R4782" s="173"/>
      <c r="S4782" s="167"/>
      <c r="T4782" s="167"/>
      <c r="U4782" s="167"/>
      <c r="V4782" s="173"/>
    </row>
    <row r="4783" spans="1:22" ht="33.75" customHeight="1">
      <c r="A4783" s="15"/>
      <c r="B4783" s="7"/>
      <c r="C4783" s="4"/>
      <c r="D4783" s="5"/>
      <c r="E4783" s="176" t="str">
        <f t="shared" si="164"/>
        <v/>
      </c>
      <c r="F4783" s="181"/>
      <c r="G4783" s="181"/>
      <c r="H4783" s="6"/>
      <c r="I4783" s="2"/>
      <c r="J4783" s="3"/>
      <c r="K4783" s="3"/>
      <c r="L4783" s="3"/>
      <c r="M4783" s="13"/>
      <c r="N4783" s="3"/>
      <c r="O4783" s="3"/>
      <c r="P4783" s="166"/>
      <c r="Q4783" s="166"/>
      <c r="R4783" s="173"/>
      <c r="S4783" s="167"/>
      <c r="T4783" s="167"/>
      <c r="U4783" s="167"/>
      <c r="V4783" s="173"/>
    </row>
    <row r="4784" spans="1:22" ht="33.75" customHeight="1">
      <c r="A4784" s="15"/>
      <c r="B4784" s="7"/>
      <c r="C4784" s="4"/>
      <c r="D4784" s="5"/>
      <c r="E4784" s="176" t="str">
        <f t="shared" si="164"/>
        <v/>
      </c>
      <c r="F4784" s="181"/>
      <c r="G4784" s="181"/>
      <c r="H4784" s="6"/>
      <c r="I4784" s="2"/>
      <c r="J4784" s="3"/>
      <c r="K4784" s="3"/>
      <c r="L4784" s="3"/>
      <c r="M4784" s="13"/>
      <c r="N4784" s="3"/>
      <c r="O4784" s="3"/>
      <c r="P4784" s="166"/>
      <c r="Q4784" s="166"/>
      <c r="R4784" s="173"/>
      <c r="S4784" s="167"/>
      <c r="T4784" s="167"/>
      <c r="U4784" s="167"/>
      <c r="V4784" s="173"/>
    </row>
    <row r="4785" spans="1:22" ht="33.75" customHeight="1">
      <c r="A4785" s="15"/>
      <c r="B4785" s="7"/>
      <c r="C4785" s="4"/>
      <c r="D4785" s="5"/>
      <c r="E4785" s="176" t="str">
        <f t="shared" si="164"/>
        <v/>
      </c>
      <c r="F4785" s="181"/>
      <c r="G4785" s="181"/>
      <c r="H4785" s="6"/>
      <c r="I4785" s="2"/>
      <c r="J4785" s="3"/>
      <c r="K4785" s="3"/>
      <c r="L4785" s="3"/>
      <c r="M4785" s="13"/>
      <c r="N4785" s="3"/>
      <c r="O4785" s="3"/>
      <c r="P4785" s="166"/>
      <c r="Q4785" s="166"/>
      <c r="R4785" s="173"/>
      <c r="S4785" s="167"/>
      <c r="T4785" s="167"/>
      <c r="U4785" s="167"/>
      <c r="V4785" s="173"/>
    </row>
    <row r="4786" spans="1:22" ht="33.75" customHeight="1">
      <c r="A4786" s="15"/>
      <c r="B4786" s="7"/>
      <c r="C4786" s="4"/>
      <c r="D4786" s="5"/>
      <c r="E4786" s="176" t="str">
        <f t="shared" si="164"/>
        <v/>
      </c>
      <c r="F4786" s="181"/>
      <c r="G4786" s="181"/>
      <c r="H4786" s="6"/>
      <c r="I4786" s="2"/>
      <c r="J4786" s="3"/>
      <c r="K4786" s="3"/>
      <c r="L4786" s="3"/>
      <c r="M4786" s="13"/>
      <c r="N4786" s="3"/>
      <c r="O4786" s="3"/>
      <c r="P4786" s="166"/>
      <c r="Q4786" s="166"/>
      <c r="R4786" s="173"/>
      <c r="S4786" s="167"/>
      <c r="T4786" s="167"/>
      <c r="U4786" s="167"/>
      <c r="V4786" s="173"/>
    </row>
    <row r="4787" spans="1:22" ht="33.75" customHeight="1">
      <c r="A4787" s="15"/>
      <c r="B4787" s="7"/>
      <c r="C4787" s="4"/>
      <c r="D4787" s="5"/>
      <c r="E4787" s="176" t="str">
        <f t="shared" si="164"/>
        <v/>
      </c>
      <c r="F4787" s="181"/>
      <c r="G4787" s="181"/>
      <c r="H4787" s="6"/>
      <c r="I4787" s="2"/>
      <c r="J4787" s="3"/>
      <c r="K4787" s="3"/>
      <c r="L4787" s="3"/>
      <c r="M4787" s="13"/>
      <c r="N4787" s="3"/>
      <c r="O4787" s="3"/>
      <c r="P4787" s="166"/>
      <c r="Q4787" s="166"/>
      <c r="R4787" s="173"/>
      <c r="S4787" s="167"/>
      <c r="T4787" s="167"/>
      <c r="U4787" s="167"/>
      <c r="V4787" s="173"/>
    </row>
    <row r="4788" spans="1:22" ht="33.75" customHeight="1">
      <c r="A4788" s="15"/>
      <c r="B4788" s="7"/>
      <c r="C4788" s="4"/>
      <c r="D4788" s="5"/>
      <c r="E4788" s="176" t="str">
        <f t="shared" si="164"/>
        <v/>
      </c>
      <c r="F4788" s="181"/>
      <c r="G4788" s="181"/>
      <c r="H4788" s="6"/>
      <c r="I4788" s="2"/>
      <c r="J4788" s="3"/>
      <c r="K4788" s="3"/>
      <c r="L4788" s="3"/>
      <c r="M4788" s="13"/>
      <c r="N4788" s="3"/>
      <c r="O4788" s="3"/>
      <c r="P4788" s="166"/>
      <c r="Q4788" s="166"/>
      <c r="R4788" s="173"/>
      <c r="S4788" s="167"/>
      <c r="T4788" s="167"/>
      <c r="U4788" s="167"/>
      <c r="V4788" s="173"/>
    </row>
    <row r="4789" spans="1:22" ht="33.75" customHeight="1">
      <c r="A4789" s="15"/>
      <c r="B4789" s="7"/>
      <c r="C4789" s="4"/>
      <c r="D4789" s="5"/>
      <c r="E4789" s="176" t="str">
        <f t="shared" si="164"/>
        <v/>
      </c>
      <c r="F4789" s="181"/>
      <c r="G4789" s="181"/>
      <c r="H4789" s="6"/>
      <c r="I4789" s="2"/>
      <c r="J4789" s="3"/>
      <c r="K4789" s="3"/>
      <c r="L4789" s="3"/>
      <c r="M4789" s="13"/>
      <c r="N4789" s="3"/>
      <c r="O4789" s="3"/>
      <c r="P4789" s="166"/>
      <c r="Q4789" s="166"/>
      <c r="R4789" s="173"/>
      <c r="S4789" s="167"/>
      <c r="T4789" s="167"/>
      <c r="U4789" s="167"/>
      <c r="V4789" s="173"/>
    </row>
    <row r="4790" spans="1:22" ht="33.75" customHeight="1">
      <c r="A4790" s="15"/>
      <c r="B4790" s="7"/>
      <c r="C4790" s="4"/>
      <c r="D4790" s="5"/>
      <c r="E4790" s="176" t="str">
        <f t="shared" si="164"/>
        <v/>
      </c>
      <c r="F4790" s="181"/>
      <c r="G4790" s="181"/>
      <c r="H4790" s="6"/>
      <c r="I4790" s="2"/>
      <c r="J4790" s="3"/>
      <c r="K4790" s="3"/>
      <c r="L4790" s="3"/>
      <c r="M4790" s="13"/>
      <c r="N4790" s="3"/>
      <c r="O4790" s="3"/>
      <c r="P4790" s="166"/>
      <c r="Q4790" s="166"/>
      <c r="R4790" s="173"/>
      <c r="S4790" s="167"/>
      <c r="T4790" s="167"/>
      <c r="U4790" s="167"/>
      <c r="V4790" s="173"/>
    </row>
    <row r="4791" spans="1:22" ht="33.75" customHeight="1">
      <c r="A4791" s="15"/>
      <c r="B4791" s="7"/>
      <c r="C4791" s="4"/>
      <c r="D4791" s="5"/>
      <c r="E4791" s="176" t="str">
        <f t="shared" si="164"/>
        <v/>
      </c>
      <c r="F4791" s="181"/>
      <c r="G4791" s="181"/>
      <c r="H4791" s="6"/>
      <c r="I4791" s="2"/>
      <c r="J4791" s="3"/>
      <c r="K4791" s="3"/>
      <c r="L4791" s="3"/>
      <c r="M4791" s="13"/>
      <c r="N4791" s="3"/>
      <c r="O4791" s="3"/>
      <c r="P4791" s="166"/>
      <c r="Q4791" s="166"/>
      <c r="R4791" s="173"/>
      <c r="S4791" s="167"/>
      <c r="T4791" s="167"/>
      <c r="U4791" s="167"/>
      <c r="V4791" s="173"/>
    </row>
    <row r="4792" spans="1:22" ht="33.75" customHeight="1">
      <c r="A4792" s="15"/>
      <c r="B4792" s="7"/>
      <c r="C4792" s="4"/>
      <c r="D4792" s="5"/>
      <c r="E4792" s="176" t="str">
        <f t="shared" si="164"/>
        <v/>
      </c>
      <c r="F4792" s="181"/>
      <c r="G4792" s="181"/>
      <c r="H4792" s="6"/>
      <c r="I4792" s="2"/>
      <c r="J4792" s="3"/>
      <c r="K4792" s="3"/>
      <c r="L4792" s="3"/>
      <c r="M4792" s="13"/>
      <c r="N4792" s="3"/>
      <c r="O4792" s="3"/>
      <c r="P4792" s="166"/>
      <c r="Q4792" s="166"/>
      <c r="R4792" s="173"/>
      <c r="S4792" s="167"/>
      <c r="T4792" s="167"/>
      <c r="U4792" s="167"/>
      <c r="V4792" s="173"/>
    </row>
    <row r="4793" spans="1:22" ht="33.75" customHeight="1">
      <c r="A4793" s="15"/>
      <c r="B4793" s="7"/>
      <c r="C4793" s="4"/>
      <c r="D4793" s="5"/>
      <c r="E4793" s="176" t="str">
        <f t="shared" si="164"/>
        <v/>
      </c>
      <c r="F4793" s="181"/>
      <c r="G4793" s="181"/>
      <c r="H4793" s="6"/>
      <c r="I4793" s="2"/>
      <c r="J4793" s="3"/>
      <c r="K4793" s="3"/>
      <c r="L4793" s="3"/>
      <c r="M4793" s="13"/>
      <c r="N4793" s="3"/>
      <c r="O4793" s="3"/>
      <c r="P4793" s="166"/>
      <c r="Q4793" s="166"/>
      <c r="R4793" s="173"/>
      <c r="S4793" s="167"/>
      <c r="T4793" s="167"/>
      <c r="U4793" s="167"/>
      <c r="V4793" s="173"/>
    </row>
    <row r="4794" spans="1:22" ht="33.75" customHeight="1">
      <c r="A4794" s="15"/>
      <c r="B4794" s="7"/>
      <c r="C4794" s="4"/>
      <c r="D4794" s="5"/>
      <c r="E4794" s="176" t="str">
        <f t="shared" ref="E4794:E4857" si="165">TRIM(B4794)</f>
        <v/>
      </c>
      <c r="F4794" s="181"/>
      <c r="G4794" s="181"/>
      <c r="H4794" s="6"/>
      <c r="I4794" s="2"/>
      <c r="J4794" s="3"/>
      <c r="K4794" s="3"/>
      <c r="L4794" s="3"/>
      <c r="M4794" s="13"/>
      <c r="N4794" s="3"/>
      <c r="O4794" s="3"/>
      <c r="P4794" s="166"/>
      <c r="Q4794" s="166"/>
      <c r="R4794" s="173"/>
      <c r="S4794" s="167"/>
      <c r="T4794" s="167"/>
      <c r="U4794" s="167"/>
      <c r="V4794" s="173"/>
    </row>
    <row r="4795" spans="1:22" ht="33.75" customHeight="1">
      <c r="A4795" s="15"/>
      <c r="B4795" s="7"/>
      <c r="C4795" s="4"/>
      <c r="D4795" s="5"/>
      <c r="E4795" s="176" t="str">
        <f t="shared" si="165"/>
        <v/>
      </c>
      <c r="F4795" s="181"/>
      <c r="G4795" s="181"/>
      <c r="H4795" s="6"/>
      <c r="I4795" s="2"/>
      <c r="J4795" s="3"/>
      <c r="K4795" s="3"/>
      <c r="L4795" s="3"/>
      <c r="M4795" s="13"/>
      <c r="N4795" s="3"/>
      <c r="O4795" s="3"/>
      <c r="P4795" s="166"/>
      <c r="Q4795" s="166"/>
      <c r="R4795" s="173"/>
      <c r="S4795" s="167"/>
      <c r="T4795" s="167"/>
      <c r="U4795" s="167"/>
      <c r="V4795" s="173"/>
    </row>
    <row r="4796" spans="1:22" ht="33.75" customHeight="1">
      <c r="A4796" s="15"/>
      <c r="B4796" s="7"/>
      <c r="C4796" s="4"/>
      <c r="D4796" s="5"/>
      <c r="E4796" s="176" t="str">
        <f t="shared" si="165"/>
        <v/>
      </c>
      <c r="F4796" s="181"/>
      <c r="G4796" s="181"/>
      <c r="H4796" s="6"/>
      <c r="I4796" s="2"/>
      <c r="J4796" s="3"/>
      <c r="K4796" s="3"/>
      <c r="L4796" s="3"/>
      <c r="M4796" s="13"/>
      <c r="N4796" s="3"/>
      <c r="O4796" s="3"/>
      <c r="P4796" s="166"/>
      <c r="Q4796" s="166"/>
      <c r="R4796" s="173"/>
      <c r="S4796" s="167"/>
      <c r="T4796" s="167"/>
      <c r="U4796" s="167"/>
      <c r="V4796" s="173"/>
    </row>
    <row r="4797" spans="1:22" ht="33.75" customHeight="1">
      <c r="A4797" s="15"/>
      <c r="B4797" s="7"/>
      <c r="C4797" s="4"/>
      <c r="D4797" s="5"/>
      <c r="E4797" s="176" t="str">
        <f t="shared" si="165"/>
        <v/>
      </c>
      <c r="F4797" s="181"/>
      <c r="G4797" s="181"/>
      <c r="H4797" s="6"/>
      <c r="I4797" s="2"/>
      <c r="J4797" s="3"/>
      <c r="K4797" s="3"/>
      <c r="L4797" s="3"/>
      <c r="M4797" s="13"/>
      <c r="N4797" s="3"/>
      <c r="O4797" s="3"/>
      <c r="P4797" s="166"/>
      <c r="Q4797" s="166"/>
      <c r="R4797" s="173"/>
      <c r="S4797" s="167"/>
      <c r="T4797" s="167"/>
      <c r="U4797" s="167"/>
      <c r="V4797" s="173"/>
    </row>
    <row r="4798" spans="1:22" ht="33.75" customHeight="1">
      <c r="A4798" s="15"/>
      <c r="B4798" s="7"/>
      <c r="C4798" s="4"/>
      <c r="D4798" s="5"/>
      <c r="E4798" s="176" t="str">
        <f t="shared" si="165"/>
        <v/>
      </c>
      <c r="F4798" s="181"/>
      <c r="G4798" s="181"/>
      <c r="H4798" s="6"/>
      <c r="I4798" s="2"/>
      <c r="J4798" s="3"/>
      <c r="K4798" s="3"/>
      <c r="L4798" s="3"/>
      <c r="M4798" s="13"/>
      <c r="N4798" s="3"/>
      <c r="O4798" s="3"/>
      <c r="P4798" s="166"/>
      <c r="Q4798" s="166"/>
      <c r="R4798" s="173"/>
      <c r="S4798" s="167"/>
      <c r="T4798" s="167"/>
      <c r="U4798" s="167"/>
      <c r="V4798" s="173"/>
    </row>
    <row r="4799" spans="1:22" ht="33.75" customHeight="1">
      <c r="A4799" s="15"/>
      <c r="B4799" s="7"/>
      <c r="C4799" s="4"/>
      <c r="D4799" s="5"/>
      <c r="E4799" s="176" t="str">
        <f t="shared" si="165"/>
        <v/>
      </c>
      <c r="F4799" s="181"/>
      <c r="G4799" s="181"/>
      <c r="H4799" s="6"/>
      <c r="I4799" s="2"/>
      <c r="J4799" s="3"/>
      <c r="K4799" s="3"/>
      <c r="L4799" s="3"/>
      <c r="M4799" s="13"/>
      <c r="N4799" s="3"/>
      <c r="O4799" s="3"/>
      <c r="P4799" s="166"/>
      <c r="Q4799" s="166"/>
      <c r="R4799" s="173"/>
      <c r="S4799" s="167"/>
      <c r="T4799" s="167"/>
      <c r="U4799" s="167"/>
      <c r="V4799" s="173"/>
    </row>
    <row r="4800" spans="1:22" ht="33.75" customHeight="1">
      <c r="A4800" s="15"/>
      <c r="B4800" s="7"/>
      <c r="C4800" s="4"/>
      <c r="D4800" s="5"/>
      <c r="E4800" s="176" t="str">
        <f t="shared" si="165"/>
        <v/>
      </c>
      <c r="F4800" s="181"/>
      <c r="G4800" s="181"/>
      <c r="H4800" s="6"/>
      <c r="I4800" s="2"/>
      <c r="J4800" s="3"/>
      <c r="K4800" s="3"/>
      <c r="L4800" s="3"/>
      <c r="M4800" s="13"/>
      <c r="N4800" s="3"/>
      <c r="O4800" s="3"/>
      <c r="P4800" s="166"/>
      <c r="Q4800" s="166"/>
      <c r="R4800" s="173"/>
      <c r="S4800" s="167"/>
      <c r="T4800" s="167"/>
      <c r="U4800" s="167"/>
      <c r="V4800" s="173"/>
    </row>
    <row r="4801" spans="1:22" ht="33.75" customHeight="1">
      <c r="A4801" s="15"/>
      <c r="B4801" s="7"/>
      <c r="C4801" s="4"/>
      <c r="D4801" s="5"/>
      <c r="E4801" s="176" t="str">
        <f t="shared" si="165"/>
        <v/>
      </c>
      <c r="F4801" s="181"/>
      <c r="G4801" s="181"/>
      <c r="H4801" s="6"/>
      <c r="I4801" s="2"/>
      <c r="J4801" s="3"/>
      <c r="K4801" s="3"/>
      <c r="L4801" s="3"/>
      <c r="M4801" s="13"/>
      <c r="N4801" s="3"/>
      <c r="O4801" s="3"/>
      <c r="P4801" s="166"/>
      <c r="Q4801" s="166"/>
      <c r="R4801" s="173"/>
      <c r="S4801" s="167"/>
      <c r="T4801" s="167"/>
      <c r="U4801" s="167"/>
      <c r="V4801" s="173"/>
    </row>
    <row r="4802" spans="1:22" ht="33.75" customHeight="1">
      <c r="A4802" s="15"/>
      <c r="B4802" s="7"/>
      <c r="C4802" s="4"/>
      <c r="D4802" s="5"/>
      <c r="E4802" s="176" t="str">
        <f t="shared" si="165"/>
        <v/>
      </c>
      <c r="F4802" s="181"/>
      <c r="G4802" s="181"/>
      <c r="H4802" s="6"/>
      <c r="I4802" s="2"/>
      <c r="J4802" s="3"/>
      <c r="K4802" s="3"/>
      <c r="L4802" s="3"/>
      <c r="M4802" s="13"/>
      <c r="N4802" s="3"/>
      <c r="O4802" s="3"/>
      <c r="P4802" s="166"/>
      <c r="Q4802" s="166"/>
      <c r="R4802" s="173"/>
      <c r="S4802" s="167"/>
      <c r="T4802" s="167"/>
      <c r="U4802" s="167"/>
      <c r="V4802" s="173"/>
    </row>
    <row r="4803" spans="1:22" ht="33.75" customHeight="1">
      <c r="A4803" s="15"/>
      <c r="B4803" s="7"/>
      <c r="C4803" s="4"/>
      <c r="D4803" s="5"/>
      <c r="E4803" s="176" t="str">
        <f t="shared" si="165"/>
        <v/>
      </c>
      <c r="F4803" s="181"/>
      <c r="G4803" s="181"/>
      <c r="H4803" s="6"/>
      <c r="I4803" s="2"/>
      <c r="J4803" s="3"/>
      <c r="K4803" s="3"/>
      <c r="L4803" s="3"/>
      <c r="M4803" s="13"/>
      <c r="N4803" s="3"/>
      <c r="O4803" s="3"/>
      <c r="P4803" s="166"/>
      <c r="Q4803" s="166"/>
      <c r="R4803" s="173"/>
      <c r="S4803" s="167"/>
      <c r="T4803" s="167"/>
      <c r="U4803" s="167"/>
      <c r="V4803" s="173"/>
    </row>
    <row r="4804" spans="1:22" ht="33.75" customHeight="1">
      <c r="A4804" s="15"/>
      <c r="B4804" s="7"/>
      <c r="C4804" s="4"/>
      <c r="D4804" s="5"/>
      <c r="E4804" s="176" t="str">
        <f t="shared" si="165"/>
        <v/>
      </c>
      <c r="F4804" s="181"/>
      <c r="G4804" s="181"/>
      <c r="H4804" s="6"/>
      <c r="I4804" s="2"/>
      <c r="J4804" s="3"/>
      <c r="K4804" s="3"/>
      <c r="L4804" s="3"/>
      <c r="M4804" s="13"/>
      <c r="N4804" s="3"/>
      <c r="O4804" s="3"/>
      <c r="P4804" s="166"/>
      <c r="Q4804" s="166"/>
      <c r="R4804" s="173"/>
      <c r="S4804" s="167"/>
      <c r="T4804" s="167"/>
      <c r="U4804" s="167"/>
      <c r="V4804" s="173"/>
    </row>
    <row r="4805" spans="1:22" ht="33.75" customHeight="1">
      <c r="A4805" s="15"/>
      <c r="B4805" s="7"/>
      <c r="C4805" s="4"/>
      <c r="D4805" s="5"/>
      <c r="E4805" s="176" t="str">
        <f t="shared" si="165"/>
        <v/>
      </c>
      <c r="F4805" s="181"/>
      <c r="G4805" s="181"/>
      <c r="H4805" s="6"/>
      <c r="I4805" s="2"/>
      <c r="J4805" s="3"/>
      <c r="K4805" s="3"/>
      <c r="L4805" s="3"/>
      <c r="M4805" s="13"/>
      <c r="N4805" s="3"/>
      <c r="O4805" s="3"/>
      <c r="P4805" s="166"/>
      <c r="Q4805" s="166"/>
      <c r="R4805" s="173"/>
      <c r="S4805" s="167"/>
      <c r="T4805" s="167"/>
      <c r="U4805" s="167"/>
      <c r="V4805" s="173"/>
    </row>
    <row r="4806" spans="1:22" ht="33.75" customHeight="1">
      <c r="A4806" s="15"/>
      <c r="B4806" s="7"/>
      <c r="C4806" s="4"/>
      <c r="D4806" s="5"/>
      <c r="E4806" s="176" t="str">
        <f t="shared" si="165"/>
        <v/>
      </c>
      <c r="F4806" s="181"/>
      <c r="G4806" s="181"/>
      <c r="H4806" s="6"/>
      <c r="I4806" s="2"/>
      <c r="J4806" s="3"/>
      <c r="K4806" s="3"/>
      <c r="L4806" s="3"/>
      <c r="M4806" s="13"/>
      <c r="N4806" s="3"/>
      <c r="O4806" s="3"/>
      <c r="P4806" s="166"/>
      <c r="Q4806" s="166"/>
      <c r="R4806" s="173"/>
      <c r="S4806" s="167"/>
      <c r="T4806" s="167"/>
      <c r="U4806" s="167"/>
      <c r="V4806" s="173"/>
    </row>
    <row r="4807" spans="1:22" ht="33.75" customHeight="1">
      <c r="A4807" s="15"/>
      <c r="B4807" s="7"/>
      <c r="C4807" s="4"/>
      <c r="D4807" s="5"/>
      <c r="E4807" s="176" t="str">
        <f t="shared" si="165"/>
        <v/>
      </c>
      <c r="F4807" s="181"/>
      <c r="G4807" s="181"/>
      <c r="H4807" s="6"/>
      <c r="I4807" s="2"/>
      <c r="J4807" s="3"/>
      <c r="K4807" s="3"/>
      <c r="L4807" s="3"/>
      <c r="M4807" s="13"/>
      <c r="N4807" s="3"/>
      <c r="O4807" s="3"/>
      <c r="P4807" s="166"/>
      <c r="Q4807" s="166"/>
      <c r="R4807" s="173"/>
      <c r="S4807" s="167"/>
      <c r="T4807" s="167"/>
      <c r="U4807" s="167"/>
      <c r="V4807" s="173"/>
    </row>
    <row r="4808" spans="1:22" ht="33.75" customHeight="1">
      <c r="A4808" s="15"/>
      <c r="B4808" s="7"/>
      <c r="C4808" s="4"/>
      <c r="D4808" s="5"/>
      <c r="E4808" s="176" t="str">
        <f t="shared" si="165"/>
        <v/>
      </c>
      <c r="F4808" s="181"/>
      <c r="G4808" s="181"/>
      <c r="H4808" s="6"/>
      <c r="I4808" s="2"/>
      <c r="J4808" s="3"/>
      <c r="K4808" s="3"/>
      <c r="L4808" s="3"/>
      <c r="M4808" s="13"/>
      <c r="N4808" s="3"/>
      <c r="O4808" s="3"/>
      <c r="P4808" s="166"/>
      <c r="Q4808" s="166"/>
      <c r="R4808" s="173"/>
      <c r="S4808" s="167"/>
      <c r="T4808" s="167"/>
      <c r="U4808" s="167"/>
      <c r="V4808" s="173"/>
    </row>
    <row r="4809" spans="1:22" ht="33.75" customHeight="1">
      <c r="A4809" s="15"/>
      <c r="B4809" s="7"/>
      <c r="C4809" s="4"/>
      <c r="D4809" s="5"/>
      <c r="E4809" s="176" t="str">
        <f t="shared" si="165"/>
        <v/>
      </c>
      <c r="F4809" s="181"/>
      <c r="G4809" s="181"/>
      <c r="H4809" s="6"/>
      <c r="I4809" s="2"/>
      <c r="J4809" s="3"/>
      <c r="K4809" s="3"/>
      <c r="L4809" s="3"/>
      <c r="M4809" s="13"/>
      <c r="N4809" s="3"/>
      <c r="O4809" s="3"/>
      <c r="P4809" s="166"/>
      <c r="Q4809" s="166"/>
      <c r="R4809" s="173"/>
      <c r="S4809" s="167"/>
      <c r="T4809" s="167"/>
      <c r="U4809" s="167"/>
      <c r="V4809" s="173"/>
    </row>
    <row r="4810" spans="1:22" ht="33.75" customHeight="1">
      <c r="A4810" s="15"/>
      <c r="B4810" s="7"/>
      <c r="C4810" s="4"/>
      <c r="D4810" s="5"/>
      <c r="E4810" s="176" t="str">
        <f t="shared" si="165"/>
        <v/>
      </c>
      <c r="F4810" s="181"/>
      <c r="G4810" s="181"/>
      <c r="H4810" s="6"/>
      <c r="I4810" s="2"/>
      <c r="J4810" s="3"/>
      <c r="K4810" s="3"/>
      <c r="L4810" s="3"/>
      <c r="M4810" s="13"/>
      <c r="N4810" s="3"/>
      <c r="O4810" s="3"/>
      <c r="P4810" s="166"/>
      <c r="Q4810" s="166"/>
      <c r="R4810" s="173"/>
      <c r="S4810" s="167"/>
      <c r="T4810" s="167"/>
      <c r="U4810" s="167"/>
      <c r="V4810" s="173"/>
    </row>
    <row r="4811" spans="1:22" ht="33.75" customHeight="1">
      <c r="A4811" s="15"/>
      <c r="B4811" s="7"/>
      <c r="C4811" s="4"/>
      <c r="D4811" s="5"/>
      <c r="E4811" s="176" t="str">
        <f t="shared" si="165"/>
        <v/>
      </c>
      <c r="F4811" s="181"/>
      <c r="G4811" s="181"/>
      <c r="H4811" s="6"/>
      <c r="I4811" s="2"/>
      <c r="J4811" s="3"/>
      <c r="K4811" s="3"/>
      <c r="L4811" s="3"/>
      <c r="M4811" s="13"/>
      <c r="N4811" s="3"/>
      <c r="O4811" s="3"/>
      <c r="P4811" s="166"/>
      <c r="Q4811" s="166"/>
      <c r="R4811" s="173"/>
      <c r="S4811" s="167"/>
      <c r="T4811" s="167"/>
      <c r="U4811" s="167"/>
      <c r="V4811" s="173"/>
    </row>
    <row r="4812" spans="1:22" ht="33.75" customHeight="1">
      <c r="A4812" s="15"/>
      <c r="B4812" s="7"/>
      <c r="C4812" s="4"/>
      <c r="D4812" s="5"/>
      <c r="E4812" s="176" t="str">
        <f t="shared" si="165"/>
        <v/>
      </c>
      <c r="F4812" s="181"/>
      <c r="G4812" s="181"/>
      <c r="H4812" s="6"/>
      <c r="I4812" s="2"/>
      <c r="J4812" s="3"/>
      <c r="K4812" s="3"/>
      <c r="L4812" s="3"/>
      <c r="M4812" s="13"/>
      <c r="N4812" s="3"/>
      <c r="O4812" s="3"/>
      <c r="P4812" s="166"/>
      <c r="Q4812" s="166"/>
      <c r="R4812" s="173"/>
      <c r="S4812" s="167"/>
      <c r="T4812" s="167"/>
      <c r="U4812" s="167"/>
      <c r="V4812" s="173"/>
    </row>
    <row r="4813" spans="1:22" ht="33.75" customHeight="1">
      <c r="A4813" s="15"/>
      <c r="B4813" s="7"/>
      <c r="C4813" s="4"/>
      <c r="D4813" s="5"/>
      <c r="E4813" s="176" t="str">
        <f t="shared" si="165"/>
        <v/>
      </c>
      <c r="F4813" s="181"/>
      <c r="G4813" s="181"/>
      <c r="H4813" s="6"/>
      <c r="I4813" s="2"/>
      <c r="J4813" s="3"/>
      <c r="K4813" s="3"/>
      <c r="L4813" s="3"/>
      <c r="M4813" s="13"/>
      <c r="N4813" s="3"/>
      <c r="O4813" s="3"/>
      <c r="P4813" s="166"/>
      <c r="Q4813" s="166"/>
      <c r="R4813" s="173"/>
      <c r="S4813" s="167"/>
      <c r="T4813" s="167"/>
      <c r="U4813" s="167"/>
      <c r="V4813" s="173"/>
    </row>
    <row r="4814" spans="1:22" ht="33.75" customHeight="1">
      <c r="A4814" s="15"/>
      <c r="B4814" s="7"/>
      <c r="C4814" s="4"/>
      <c r="D4814" s="5"/>
      <c r="E4814" s="176" t="str">
        <f t="shared" si="165"/>
        <v/>
      </c>
      <c r="F4814" s="181"/>
      <c r="G4814" s="181"/>
      <c r="H4814" s="6"/>
      <c r="I4814" s="2"/>
      <c r="J4814" s="3"/>
      <c r="K4814" s="3"/>
      <c r="L4814" s="3"/>
      <c r="M4814" s="13"/>
      <c r="N4814" s="3"/>
      <c r="O4814" s="3"/>
      <c r="P4814" s="166"/>
      <c r="Q4814" s="166"/>
      <c r="R4814" s="173"/>
      <c r="S4814" s="167"/>
      <c r="T4814" s="167"/>
      <c r="U4814" s="167"/>
      <c r="V4814" s="173"/>
    </row>
    <row r="4815" spans="1:22" ht="33.75" customHeight="1">
      <c r="A4815" s="15"/>
      <c r="B4815" s="7"/>
      <c r="C4815" s="4"/>
      <c r="D4815" s="5"/>
      <c r="E4815" s="176" t="str">
        <f t="shared" si="165"/>
        <v/>
      </c>
      <c r="F4815" s="181"/>
      <c r="G4815" s="181"/>
      <c r="H4815" s="6"/>
      <c r="I4815" s="2"/>
      <c r="J4815" s="3"/>
      <c r="K4815" s="3"/>
      <c r="L4815" s="3"/>
      <c r="M4815" s="13"/>
      <c r="N4815" s="3"/>
      <c r="O4815" s="3"/>
      <c r="P4815" s="166"/>
      <c r="Q4815" s="166"/>
      <c r="R4815" s="173"/>
      <c r="S4815" s="167"/>
      <c r="T4815" s="167"/>
      <c r="U4815" s="167"/>
      <c r="V4815" s="173"/>
    </row>
    <row r="4816" spans="1:22" ht="33.75" customHeight="1">
      <c r="A4816" s="15"/>
      <c r="B4816" s="7"/>
      <c r="C4816" s="4"/>
      <c r="D4816" s="5"/>
      <c r="E4816" s="176" t="str">
        <f t="shared" si="165"/>
        <v/>
      </c>
      <c r="F4816" s="181"/>
      <c r="G4816" s="181"/>
      <c r="H4816" s="6"/>
      <c r="I4816" s="2"/>
      <c r="J4816" s="3"/>
      <c r="K4816" s="3"/>
      <c r="L4816" s="3"/>
      <c r="M4816" s="13"/>
      <c r="N4816" s="3"/>
      <c r="O4816" s="3"/>
      <c r="P4816" s="166"/>
      <c r="Q4816" s="166"/>
      <c r="R4816" s="173"/>
      <c r="S4816" s="167"/>
      <c r="T4816" s="167"/>
      <c r="U4816" s="167"/>
      <c r="V4816" s="173"/>
    </row>
    <row r="4817" spans="1:22" ht="33.75" customHeight="1">
      <c r="A4817" s="15"/>
      <c r="B4817" s="7"/>
      <c r="C4817" s="4"/>
      <c r="D4817" s="5"/>
      <c r="E4817" s="176" t="str">
        <f t="shared" si="165"/>
        <v/>
      </c>
      <c r="F4817" s="181"/>
      <c r="G4817" s="181"/>
      <c r="H4817" s="6"/>
      <c r="I4817" s="2"/>
      <c r="J4817" s="3"/>
      <c r="K4817" s="3"/>
      <c r="L4817" s="3"/>
      <c r="M4817" s="13"/>
      <c r="N4817" s="3"/>
      <c r="O4817" s="3"/>
      <c r="P4817" s="166"/>
      <c r="Q4817" s="166"/>
      <c r="R4817" s="173"/>
      <c r="S4817" s="167"/>
      <c r="T4817" s="167"/>
      <c r="U4817" s="167"/>
      <c r="V4817" s="173"/>
    </row>
    <row r="4818" spans="1:22" ht="33.75" customHeight="1">
      <c r="A4818" s="15"/>
      <c r="B4818" s="7"/>
      <c r="C4818" s="4"/>
      <c r="D4818" s="5"/>
      <c r="E4818" s="176" t="str">
        <f t="shared" si="165"/>
        <v/>
      </c>
      <c r="F4818" s="181"/>
      <c r="G4818" s="181"/>
      <c r="H4818" s="6"/>
      <c r="I4818" s="2"/>
      <c r="J4818" s="3"/>
      <c r="K4818" s="3"/>
      <c r="L4818" s="3"/>
      <c r="M4818" s="13"/>
      <c r="N4818" s="3"/>
      <c r="O4818" s="3"/>
      <c r="P4818" s="166"/>
      <c r="Q4818" s="166"/>
      <c r="R4818" s="173"/>
      <c r="S4818" s="167"/>
      <c r="T4818" s="167"/>
      <c r="U4818" s="167"/>
      <c r="V4818" s="173"/>
    </row>
    <row r="4819" spans="1:22" ht="33.75" customHeight="1">
      <c r="A4819" s="15"/>
      <c r="B4819" s="7"/>
      <c r="C4819" s="4"/>
      <c r="D4819" s="5"/>
      <c r="E4819" s="176" t="str">
        <f t="shared" si="165"/>
        <v/>
      </c>
      <c r="F4819" s="181"/>
      <c r="G4819" s="181"/>
      <c r="H4819" s="6"/>
      <c r="I4819" s="2"/>
      <c r="J4819" s="3"/>
      <c r="K4819" s="3"/>
      <c r="L4819" s="3"/>
      <c r="M4819" s="13"/>
      <c r="N4819" s="3"/>
      <c r="O4819" s="3"/>
      <c r="P4819" s="166"/>
      <c r="Q4819" s="166"/>
      <c r="R4819" s="173"/>
      <c r="S4819" s="167"/>
      <c r="T4819" s="167"/>
      <c r="U4819" s="167"/>
      <c r="V4819" s="173"/>
    </row>
    <row r="4820" spans="1:22" ht="33.75" customHeight="1">
      <c r="A4820" s="15"/>
      <c r="B4820" s="7"/>
      <c r="C4820" s="4"/>
      <c r="D4820" s="5"/>
      <c r="E4820" s="176" t="str">
        <f t="shared" si="165"/>
        <v/>
      </c>
      <c r="F4820" s="181"/>
      <c r="G4820" s="181"/>
      <c r="H4820" s="6"/>
      <c r="I4820" s="2"/>
      <c r="J4820" s="3"/>
      <c r="K4820" s="3"/>
      <c r="L4820" s="3"/>
      <c r="M4820" s="13"/>
      <c r="N4820" s="3"/>
      <c r="O4820" s="3"/>
      <c r="P4820" s="166"/>
      <c r="Q4820" s="166"/>
      <c r="R4820" s="173"/>
      <c r="S4820" s="167"/>
      <c r="T4820" s="167"/>
      <c r="U4820" s="167"/>
      <c r="V4820" s="173"/>
    </row>
    <row r="4821" spans="1:22" ht="33.75" customHeight="1">
      <c r="A4821" s="15"/>
      <c r="B4821" s="7"/>
      <c r="C4821" s="4"/>
      <c r="D4821" s="5"/>
      <c r="E4821" s="176" t="str">
        <f t="shared" si="165"/>
        <v/>
      </c>
      <c r="F4821" s="181"/>
      <c r="G4821" s="181"/>
      <c r="H4821" s="6"/>
      <c r="I4821" s="2"/>
      <c r="J4821" s="3"/>
      <c r="K4821" s="3"/>
      <c r="L4821" s="3"/>
      <c r="M4821" s="13"/>
      <c r="N4821" s="3"/>
      <c r="O4821" s="3"/>
      <c r="P4821" s="166"/>
      <c r="Q4821" s="166"/>
      <c r="R4821" s="173"/>
      <c r="S4821" s="167"/>
      <c r="T4821" s="167"/>
      <c r="U4821" s="167"/>
      <c r="V4821" s="173"/>
    </row>
    <row r="4822" spans="1:22" ht="33.75" customHeight="1">
      <c r="A4822" s="15"/>
      <c r="B4822" s="7"/>
      <c r="C4822" s="4"/>
      <c r="D4822" s="5"/>
      <c r="E4822" s="176" t="str">
        <f t="shared" si="165"/>
        <v/>
      </c>
      <c r="F4822" s="181"/>
      <c r="G4822" s="181"/>
      <c r="H4822" s="6"/>
      <c r="I4822" s="2"/>
      <c r="J4822" s="3"/>
      <c r="K4822" s="3"/>
      <c r="L4822" s="3"/>
      <c r="M4822" s="13"/>
      <c r="N4822" s="3"/>
      <c r="O4822" s="3"/>
      <c r="P4822" s="166"/>
      <c r="Q4822" s="166"/>
      <c r="R4822" s="173"/>
      <c r="S4822" s="167"/>
      <c r="T4822" s="167"/>
      <c r="U4822" s="167"/>
      <c r="V4822" s="173"/>
    </row>
    <row r="4823" spans="1:22" ht="33.75" customHeight="1">
      <c r="A4823" s="15"/>
      <c r="B4823" s="7"/>
      <c r="C4823" s="4"/>
      <c r="D4823" s="5"/>
      <c r="E4823" s="176" t="str">
        <f t="shared" si="165"/>
        <v/>
      </c>
      <c r="F4823" s="181"/>
      <c r="G4823" s="181"/>
      <c r="H4823" s="6"/>
      <c r="I4823" s="2"/>
      <c r="J4823" s="3"/>
      <c r="K4823" s="3"/>
      <c r="L4823" s="3"/>
      <c r="M4823" s="13"/>
      <c r="N4823" s="3"/>
      <c r="O4823" s="3"/>
      <c r="P4823" s="166"/>
      <c r="Q4823" s="166"/>
      <c r="R4823" s="173"/>
      <c r="S4823" s="167"/>
      <c r="T4823" s="167"/>
      <c r="U4823" s="167"/>
      <c r="V4823" s="173"/>
    </row>
    <row r="4824" spans="1:22" ht="33.75" customHeight="1">
      <c r="A4824" s="15"/>
      <c r="B4824" s="7"/>
      <c r="C4824" s="4"/>
      <c r="D4824" s="5"/>
      <c r="E4824" s="176" t="str">
        <f t="shared" si="165"/>
        <v/>
      </c>
      <c r="F4824" s="181"/>
      <c r="G4824" s="181"/>
      <c r="H4824" s="6"/>
      <c r="I4824" s="2"/>
      <c r="J4824" s="3"/>
      <c r="K4824" s="3"/>
      <c r="L4824" s="3"/>
      <c r="M4824" s="13"/>
      <c r="N4824" s="3"/>
      <c r="O4824" s="3"/>
      <c r="P4824" s="166"/>
      <c r="Q4824" s="166"/>
      <c r="R4824" s="173"/>
      <c r="S4824" s="167"/>
      <c r="T4824" s="167"/>
      <c r="U4824" s="167"/>
      <c r="V4824" s="173"/>
    </row>
    <row r="4825" spans="1:22" ht="33.75" customHeight="1">
      <c r="A4825" s="15"/>
      <c r="B4825" s="7"/>
      <c r="C4825" s="4"/>
      <c r="D4825" s="5"/>
      <c r="E4825" s="176" t="str">
        <f t="shared" si="165"/>
        <v/>
      </c>
      <c r="F4825" s="181"/>
      <c r="G4825" s="181"/>
      <c r="H4825" s="6"/>
      <c r="I4825" s="2"/>
      <c r="J4825" s="3"/>
      <c r="K4825" s="3"/>
      <c r="L4825" s="3"/>
      <c r="M4825" s="13"/>
      <c r="N4825" s="3"/>
      <c r="O4825" s="3"/>
      <c r="P4825" s="166"/>
      <c r="Q4825" s="166"/>
      <c r="R4825" s="173"/>
      <c r="S4825" s="167"/>
      <c r="T4825" s="167"/>
      <c r="U4825" s="167"/>
      <c r="V4825" s="173"/>
    </row>
    <row r="4826" spans="1:22" ht="33.75" customHeight="1">
      <c r="A4826" s="15"/>
      <c r="B4826" s="7"/>
      <c r="C4826" s="4"/>
      <c r="D4826" s="5"/>
      <c r="E4826" s="176" t="str">
        <f t="shared" si="165"/>
        <v/>
      </c>
      <c r="F4826" s="181"/>
      <c r="G4826" s="181"/>
      <c r="H4826" s="6"/>
      <c r="I4826" s="2"/>
      <c r="J4826" s="3"/>
      <c r="K4826" s="3"/>
      <c r="L4826" s="3"/>
      <c r="M4826" s="13"/>
      <c r="N4826" s="3"/>
      <c r="O4826" s="3"/>
      <c r="P4826" s="166"/>
      <c r="Q4826" s="166"/>
      <c r="R4826" s="173"/>
      <c r="S4826" s="167"/>
      <c r="T4826" s="167"/>
      <c r="U4826" s="167"/>
      <c r="V4826" s="173"/>
    </row>
    <row r="4827" spans="1:22" ht="33.75" customHeight="1">
      <c r="A4827" s="15"/>
      <c r="B4827" s="7"/>
      <c r="C4827" s="4"/>
      <c r="D4827" s="5"/>
      <c r="E4827" s="176" t="str">
        <f t="shared" si="165"/>
        <v/>
      </c>
      <c r="F4827" s="181"/>
      <c r="G4827" s="181"/>
      <c r="H4827" s="6"/>
      <c r="I4827" s="2"/>
      <c r="J4827" s="3"/>
      <c r="K4827" s="3"/>
      <c r="L4827" s="3"/>
      <c r="M4827" s="13"/>
      <c r="N4827" s="3"/>
      <c r="O4827" s="3"/>
      <c r="P4827" s="166"/>
      <c r="Q4827" s="166"/>
      <c r="R4827" s="173"/>
      <c r="S4827" s="167"/>
      <c r="T4827" s="167"/>
      <c r="U4827" s="167"/>
      <c r="V4827" s="173"/>
    </row>
    <row r="4828" spans="1:22" ht="33.75" customHeight="1">
      <c r="A4828" s="15"/>
      <c r="B4828" s="7"/>
      <c r="C4828" s="4"/>
      <c r="D4828" s="5"/>
      <c r="E4828" s="176" t="str">
        <f t="shared" si="165"/>
        <v/>
      </c>
      <c r="F4828" s="181"/>
      <c r="G4828" s="181"/>
      <c r="H4828" s="6"/>
      <c r="I4828" s="2"/>
      <c r="J4828" s="3"/>
      <c r="K4828" s="3"/>
      <c r="L4828" s="3"/>
      <c r="M4828" s="13"/>
      <c r="N4828" s="3"/>
      <c r="O4828" s="3"/>
      <c r="P4828" s="166"/>
      <c r="Q4828" s="166"/>
      <c r="R4828" s="173"/>
      <c r="S4828" s="167"/>
      <c r="T4828" s="167"/>
      <c r="U4828" s="167"/>
      <c r="V4828" s="173"/>
    </row>
    <row r="4829" spans="1:22" ht="33.75" customHeight="1">
      <c r="A4829" s="15"/>
      <c r="B4829" s="7"/>
      <c r="C4829" s="4"/>
      <c r="D4829" s="5"/>
      <c r="E4829" s="176" t="str">
        <f t="shared" si="165"/>
        <v/>
      </c>
      <c r="F4829" s="181"/>
      <c r="G4829" s="181"/>
      <c r="H4829" s="6"/>
      <c r="I4829" s="2"/>
      <c r="J4829" s="3"/>
      <c r="K4829" s="3"/>
      <c r="L4829" s="3"/>
      <c r="M4829" s="13"/>
      <c r="N4829" s="3"/>
      <c r="O4829" s="3"/>
      <c r="P4829" s="166"/>
      <c r="Q4829" s="166"/>
      <c r="R4829" s="173"/>
      <c r="S4829" s="167"/>
      <c r="T4829" s="167"/>
      <c r="U4829" s="167"/>
      <c r="V4829" s="173"/>
    </row>
    <row r="4830" spans="1:22" ht="33.75" customHeight="1">
      <c r="A4830" s="15"/>
      <c r="B4830" s="7"/>
      <c r="C4830" s="4"/>
      <c r="D4830" s="5"/>
      <c r="E4830" s="176" t="str">
        <f t="shared" si="165"/>
        <v/>
      </c>
      <c r="F4830" s="181"/>
      <c r="G4830" s="181"/>
      <c r="H4830" s="6"/>
      <c r="I4830" s="2"/>
      <c r="J4830" s="3"/>
      <c r="K4830" s="3"/>
      <c r="L4830" s="3"/>
      <c r="M4830" s="13"/>
      <c r="N4830" s="3"/>
      <c r="O4830" s="3"/>
      <c r="P4830" s="166"/>
      <c r="Q4830" s="166"/>
      <c r="R4830" s="173"/>
      <c r="S4830" s="167"/>
      <c r="T4830" s="167"/>
      <c r="U4830" s="167"/>
      <c r="V4830" s="173"/>
    </row>
    <row r="4831" spans="1:22" ht="33.75" customHeight="1">
      <c r="A4831" s="15"/>
      <c r="B4831" s="7"/>
      <c r="C4831" s="4"/>
      <c r="D4831" s="5"/>
      <c r="E4831" s="176" t="str">
        <f t="shared" si="165"/>
        <v/>
      </c>
      <c r="F4831" s="181"/>
      <c r="G4831" s="181"/>
      <c r="H4831" s="6"/>
      <c r="I4831" s="2"/>
      <c r="J4831" s="3"/>
      <c r="K4831" s="3"/>
      <c r="L4831" s="3"/>
      <c r="M4831" s="13"/>
      <c r="N4831" s="3"/>
      <c r="O4831" s="3"/>
      <c r="P4831" s="166"/>
      <c r="Q4831" s="166"/>
      <c r="R4831" s="173"/>
      <c r="S4831" s="167"/>
      <c r="T4831" s="167"/>
      <c r="U4831" s="167"/>
      <c r="V4831" s="173"/>
    </row>
    <row r="4832" spans="1:22" ht="33.75" customHeight="1">
      <c r="A4832" s="15"/>
      <c r="B4832" s="7"/>
      <c r="C4832" s="4"/>
      <c r="D4832" s="5"/>
      <c r="E4832" s="176" t="str">
        <f t="shared" si="165"/>
        <v/>
      </c>
      <c r="F4832" s="181"/>
      <c r="G4832" s="181"/>
      <c r="H4832" s="6"/>
      <c r="I4832" s="2"/>
      <c r="J4832" s="3"/>
      <c r="K4832" s="3"/>
      <c r="L4832" s="3"/>
      <c r="M4832" s="13"/>
      <c r="N4832" s="3"/>
      <c r="O4832" s="3"/>
      <c r="P4832" s="166"/>
      <c r="Q4832" s="166"/>
      <c r="R4832" s="173"/>
      <c r="S4832" s="167"/>
      <c r="T4832" s="167"/>
      <c r="U4832" s="167"/>
      <c r="V4832" s="173"/>
    </row>
    <row r="4833" spans="1:22" ht="33.75" customHeight="1">
      <c r="A4833" s="15"/>
      <c r="B4833" s="7"/>
      <c r="C4833" s="4"/>
      <c r="D4833" s="5"/>
      <c r="E4833" s="176" t="str">
        <f t="shared" si="165"/>
        <v/>
      </c>
      <c r="F4833" s="181"/>
      <c r="G4833" s="181"/>
      <c r="H4833" s="6"/>
      <c r="I4833" s="2"/>
      <c r="J4833" s="3"/>
      <c r="K4833" s="3"/>
      <c r="L4833" s="3"/>
      <c r="M4833" s="13"/>
      <c r="N4833" s="3"/>
      <c r="O4833" s="3"/>
      <c r="P4833" s="166"/>
      <c r="Q4833" s="166"/>
      <c r="R4833" s="173"/>
      <c r="S4833" s="167"/>
      <c r="T4833" s="167"/>
      <c r="U4833" s="167"/>
      <c r="V4833" s="173"/>
    </row>
    <row r="4834" spans="1:22" ht="33.75" customHeight="1">
      <c r="A4834" s="15"/>
      <c r="B4834" s="7"/>
      <c r="C4834" s="4"/>
      <c r="D4834" s="5"/>
      <c r="E4834" s="176" t="str">
        <f t="shared" si="165"/>
        <v/>
      </c>
      <c r="F4834" s="181"/>
      <c r="G4834" s="181"/>
      <c r="H4834" s="6"/>
      <c r="I4834" s="2"/>
      <c r="J4834" s="3"/>
      <c r="K4834" s="3"/>
      <c r="L4834" s="3"/>
      <c r="M4834" s="13"/>
      <c r="N4834" s="3"/>
      <c r="O4834" s="3"/>
      <c r="P4834" s="166"/>
      <c r="Q4834" s="166"/>
      <c r="R4834" s="173"/>
      <c r="S4834" s="167"/>
      <c r="T4834" s="167"/>
      <c r="U4834" s="167"/>
      <c r="V4834" s="173"/>
    </row>
    <row r="4835" spans="1:22" ht="33.75" customHeight="1">
      <c r="A4835" s="15"/>
      <c r="B4835" s="7"/>
      <c r="C4835" s="4"/>
      <c r="D4835" s="5"/>
      <c r="E4835" s="176" t="str">
        <f t="shared" si="165"/>
        <v/>
      </c>
      <c r="F4835" s="181"/>
      <c r="G4835" s="181"/>
      <c r="H4835" s="6"/>
      <c r="I4835" s="2"/>
      <c r="J4835" s="3"/>
      <c r="K4835" s="3"/>
      <c r="L4835" s="3"/>
      <c r="M4835" s="13"/>
      <c r="N4835" s="3"/>
      <c r="O4835" s="3"/>
      <c r="P4835" s="166"/>
      <c r="Q4835" s="166"/>
      <c r="R4835" s="173"/>
      <c r="S4835" s="167"/>
      <c r="T4835" s="167"/>
      <c r="U4835" s="167"/>
      <c r="V4835" s="173"/>
    </row>
    <row r="4836" spans="1:22" ht="33.75" customHeight="1">
      <c r="A4836" s="15"/>
      <c r="B4836" s="7"/>
      <c r="C4836" s="4"/>
      <c r="D4836" s="5"/>
      <c r="E4836" s="176" t="str">
        <f t="shared" si="165"/>
        <v/>
      </c>
      <c r="F4836" s="181"/>
      <c r="G4836" s="181"/>
      <c r="H4836" s="6"/>
      <c r="I4836" s="2"/>
      <c r="J4836" s="3"/>
      <c r="K4836" s="3"/>
      <c r="L4836" s="3"/>
      <c r="M4836" s="13"/>
      <c r="N4836" s="3"/>
      <c r="O4836" s="3"/>
      <c r="P4836" s="166"/>
      <c r="Q4836" s="166"/>
      <c r="R4836" s="173"/>
      <c r="S4836" s="167"/>
      <c r="T4836" s="167"/>
      <c r="U4836" s="167"/>
      <c r="V4836" s="173"/>
    </row>
    <row r="4837" spans="1:22" ht="33.75" customHeight="1">
      <c r="A4837" s="15"/>
      <c r="B4837" s="7"/>
      <c r="C4837" s="4"/>
      <c r="D4837" s="5"/>
      <c r="E4837" s="176" t="str">
        <f t="shared" si="165"/>
        <v/>
      </c>
      <c r="F4837" s="181"/>
      <c r="G4837" s="181"/>
      <c r="H4837" s="6"/>
      <c r="I4837" s="2"/>
      <c r="J4837" s="3"/>
      <c r="K4837" s="3"/>
      <c r="L4837" s="3"/>
      <c r="M4837" s="13"/>
      <c r="N4837" s="3"/>
      <c r="O4837" s="3"/>
      <c r="P4837" s="166"/>
      <c r="Q4837" s="166"/>
      <c r="R4837" s="173"/>
      <c r="S4837" s="167"/>
      <c r="T4837" s="167"/>
      <c r="U4837" s="167"/>
      <c r="V4837" s="173"/>
    </row>
    <row r="4838" spans="1:22" ht="33.75" customHeight="1">
      <c r="A4838" s="15"/>
      <c r="B4838" s="7"/>
      <c r="C4838" s="4"/>
      <c r="D4838" s="5"/>
      <c r="E4838" s="176" t="str">
        <f t="shared" si="165"/>
        <v/>
      </c>
      <c r="F4838" s="181"/>
      <c r="G4838" s="181"/>
      <c r="H4838" s="6"/>
      <c r="I4838" s="2"/>
      <c r="J4838" s="3"/>
      <c r="K4838" s="3"/>
      <c r="L4838" s="3"/>
      <c r="M4838" s="13"/>
      <c r="N4838" s="3"/>
      <c r="O4838" s="3"/>
      <c r="P4838" s="166"/>
      <c r="Q4838" s="166"/>
      <c r="R4838" s="173"/>
      <c r="S4838" s="167"/>
      <c r="T4838" s="167"/>
      <c r="U4838" s="167"/>
      <c r="V4838" s="173"/>
    </row>
    <row r="4839" spans="1:22" ht="33.75" customHeight="1">
      <c r="A4839" s="15"/>
      <c r="B4839" s="7"/>
      <c r="C4839" s="4"/>
      <c r="D4839" s="5"/>
      <c r="E4839" s="176" t="str">
        <f t="shared" si="165"/>
        <v/>
      </c>
      <c r="F4839" s="181"/>
      <c r="G4839" s="181"/>
      <c r="H4839" s="6"/>
      <c r="I4839" s="2"/>
      <c r="J4839" s="3"/>
      <c r="K4839" s="3"/>
      <c r="L4839" s="3"/>
      <c r="M4839" s="13"/>
      <c r="N4839" s="3"/>
      <c r="O4839" s="3"/>
      <c r="P4839" s="166"/>
      <c r="Q4839" s="166"/>
      <c r="R4839" s="173"/>
      <c r="S4839" s="167"/>
      <c r="T4839" s="167"/>
      <c r="U4839" s="167"/>
      <c r="V4839" s="173"/>
    </row>
    <row r="4840" spans="1:22" ht="33.75" customHeight="1">
      <c r="A4840" s="15"/>
      <c r="B4840" s="7"/>
      <c r="C4840" s="4"/>
      <c r="D4840" s="5"/>
      <c r="E4840" s="176" t="str">
        <f t="shared" si="165"/>
        <v/>
      </c>
      <c r="F4840" s="181"/>
      <c r="G4840" s="181"/>
      <c r="H4840" s="6"/>
      <c r="I4840" s="2"/>
      <c r="J4840" s="3"/>
      <c r="K4840" s="3"/>
      <c r="L4840" s="3"/>
      <c r="M4840" s="13"/>
      <c r="N4840" s="3"/>
      <c r="O4840" s="3"/>
      <c r="P4840" s="166"/>
      <c r="Q4840" s="166"/>
      <c r="R4840" s="173"/>
      <c r="S4840" s="167"/>
      <c r="T4840" s="167"/>
      <c r="U4840" s="167"/>
      <c r="V4840" s="173"/>
    </row>
    <row r="4841" spans="1:22" ht="33.75" customHeight="1">
      <c r="A4841" s="15"/>
      <c r="B4841" s="7"/>
      <c r="C4841" s="4"/>
      <c r="D4841" s="5"/>
      <c r="E4841" s="176" t="str">
        <f t="shared" si="165"/>
        <v/>
      </c>
      <c r="F4841" s="181"/>
      <c r="G4841" s="181"/>
      <c r="H4841" s="6"/>
      <c r="I4841" s="2"/>
      <c r="J4841" s="3"/>
      <c r="K4841" s="3"/>
      <c r="L4841" s="3"/>
      <c r="M4841" s="13"/>
      <c r="N4841" s="3"/>
      <c r="O4841" s="3"/>
      <c r="P4841" s="166"/>
      <c r="Q4841" s="166"/>
      <c r="R4841" s="173"/>
      <c r="S4841" s="167"/>
      <c r="T4841" s="167"/>
      <c r="U4841" s="167"/>
      <c r="V4841" s="173"/>
    </row>
    <row r="4842" spans="1:22" ht="33.75" customHeight="1">
      <c r="A4842" s="15"/>
      <c r="B4842" s="7"/>
      <c r="C4842" s="4"/>
      <c r="D4842" s="5"/>
      <c r="E4842" s="176" t="str">
        <f t="shared" si="165"/>
        <v/>
      </c>
      <c r="F4842" s="181"/>
      <c r="G4842" s="181"/>
      <c r="H4842" s="6"/>
      <c r="I4842" s="2"/>
      <c r="J4842" s="3"/>
      <c r="K4842" s="3"/>
      <c r="L4842" s="3"/>
      <c r="M4842" s="13"/>
      <c r="N4842" s="3"/>
      <c r="O4842" s="3"/>
      <c r="P4842" s="166"/>
      <c r="Q4842" s="166"/>
      <c r="R4842" s="173"/>
      <c r="S4842" s="167"/>
      <c r="T4842" s="167"/>
      <c r="U4842" s="167"/>
      <c r="V4842" s="173"/>
    </row>
    <row r="4843" spans="1:22" ht="33.75" customHeight="1">
      <c r="A4843" s="15"/>
      <c r="B4843" s="7"/>
      <c r="C4843" s="4"/>
      <c r="D4843" s="5"/>
      <c r="E4843" s="176" t="str">
        <f t="shared" si="165"/>
        <v/>
      </c>
      <c r="F4843" s="181"/>
      <c r="G4843" s="181"/>
      <c r="H4843" s="6"/>
      <c r="I4843" s="2"/>
      <c r="J4843" s="3"/>
      <c r="K4843" s="3"/>
      <c r="L4843" s="3"/>
      <c r="M4843" s="13"/>
      <c r="N4843" s="3"/>
      <c r="O4843" s="3"/>
      <c r="P4843" s="166"/>
      <c r="Q4843" s="166"/>
      <c r="R4843" s="173"/>
      <c r="S4843" s="167"/>
      <c r="T4843" s="167"/>
      <c r="U4843" s="167"/>
      <c r="V4843" s="173"/>
    </row>
    <row r="4844" spans="1:22" ht="33.75" customHeight="1">
      <c r="A4844" s="15"/>
      <c r="B4844" s="7"/>
      <c r="C4844" s="4"/>
      <c r="D4844" s="5"/>
      <c r="E4844" s="176" t="str">
        <f t="shared" si="165"/>
        <v/>
      </c>
      <c r="F4844" s="181"/>
      <c r="G4844" s="181"/>
      <c r="H4844" s="6"/>
      <c r="I4844" s="2"/>
      <c r="J4844" s="3"/>
      <c r="K4844" s="3"/>
      <c r="L4844" s="3"/>
      <c r="M4844" s="13"/>
      <c r="N4844" s="3"/>
      <c r="O4844" s="3"/>
      <c r="P4844" s="166"/>
      <c r="Q4844" s="166"/>
      <c r="R4844" s="173"/>
      <c r="S4844" s="167"/>
      <c r="T4844" s="167"/>
      <c r="U4844" s="167"/>
      <c r="V4844" s="173"/>
    </row>
    <row r="4845" spans="1:22" ht="33.75" customHeight="1">
      <c r="A4845" s="15"/>
      <c r="B4845" s="7"/>
      <c r="C4845" s="4"/>
      <c r="D4845" s="5"/>
      <c r="E4845" s="176" t="str">
        <f t="shared" si="165"/>
        <v/>
      </c>
      <c r="F4845" s="181"/>
      <c r="G4845" s="181"/>
      <c r="H4845" s="6"/>
      <c r="I4845" s="2"/>
      <c r="J4845" s="3"/>
      <c r="K4845" s="3"/>
      <c r="L4845" s="3"/>
      <c r="M4845" s="13"/>
      <c r="N4845" s="3"/>
      <c r="O4845" s="3"/>
      <c r="P4845" s="166"/>
      <c r="Q4845" s="166"/>
      <c r="R4845" s="173"/>
      <c r="S4845" s="167"/>
      <c r="T4845" s="167"/>
      <c r="U4845" s="167"/>
      <c r="V4845" s="173"/>
    </row>
    <row r="4846" spans="1:22" ht="33.75" customHeight="1">
      <c r="A4846" s="15"/>
      <c r="B4846" s="7"/>
      <c r="C4846" s="4"/>
      <c r="D4846" s="5"/>
      <c r="E4846" s="176" t="str">
        <f t="shared" si="165"/>
        <v/>
      </c>
      <c r="F4846" s="181"/>
      <c r="G4846" s="181"/>
      <c r="H4846" s="6"/>
      <c r="I4846" s="2"/>
      <c r="J4846" s="3"/>
      <c r="K4846" s="3"/>
      <c r="L4846" s="3"/>
      <c r="M4846" s="13"/>
      <c r="N4846" s="3"/>
      <c r="O4846" s="3"/>
      <c r="P4846" s="166"/>
      <c r="Q4846" s="166"/>
      <c r="R4846" s="173"/>
      <c r="S4846" s="167"/>
      <c r="T4846" s="167"/>
      <c r="U4846" s="167"/>
      <c r="V4846" s="173"/>
    </row>
    <row r="4847" spans="1:22" ht="33.75" customHeight="1">
      <c r="A4847" s="15"/>
      <c r="B4847" s="7"/>
      <c r="C4847" s="4"/>
      <c r="D4847" s="5"/>
      <c r="E4847" s="176" t="str">
        <f t="shared" si="165"/>
        <v/>
      </c>
      <c r="F4847" s="181"/>
      <c r="G4847" s="181"/>
      <c r="H4847" s="6"/>
      <c r="I4847" s="2"/>
      <c r="J4847" s="3"/>
      <c r="K4847" s="3"/>
      <c r="L4847" s="3"/>
      <c r="M4847" s="13"/>
      <c r="N4847" s="3"/>
      <c r="O4847" s="3"/>
      <c r="P4847" s="166"/>
      <c r="Q4847" s="166"/>
      <c r="R4847" s="173"/>
      <c r="S4847" s="167"/>
      <c r="T4847" s="167"/>
      <c r="U4847" s="167"/>
      <c r="V4847" s="173"/>
    </row>
    <row r="4848" spans="1:22" ht="33.75" customHeight="1">
      <c r="A4848" s="15"/>
      <c r="B4848" s="7"/>
      <c r="C4848" s="4"/>
      <c r="D4848" s="5"/>
      <c r="E4848" s="176" t="str">
        <f t="shared" si="165"/>
        <v/>
      </c>
      <c r="F4848" s="181"/>
      <c r="G4848" s="181"/>
      <c r="H4848" s="6"/>
      <c r="I4848" s="2"/>
      <c r="J4848" s="3"/>
      <c r="K4848" s="3"/>
      <c r="L4848" s="3"/>
      <c r="M4848" s="13"/>
      <c r="N4848" s="3"/>
      <c r="O4848" s="3"/>
      <c r="P4848" s="166"/>
      <c r="Q4848" s="166"/>
      <c r="R4848" s="173"/>
      <c r="S4848" s="167"/>
      <c r="T4848" s="167"/>
      <c r="U4848" s="167"/>
      <c r="V4848" s="173"/>
    </row>
    <row r="4849" spans="1:22" ht="33.75" customHeight="1">
      <c r="A4849" s="15"/>
      <c r="B4849" s="7"/>
      <c r="C4849" s="4"/>
      <c r="D4849" s="5"/>
      <c r="E4849" s="176" t="str">
        <f t="shared" si="165"/>
        <v/>
      </c>
      <c r="F4849" s="181"/>
      <c r="G4849" s="181"/>
      <c r="H4849" s="6"/>
      <c r="I4849" s="2"/>
      <c r="J4849" s="3"/>
      <c r="K4849" s="3"/>
      <c r="L4849" s="3"/>
      <c r="M4849" s="13"/>
      <c r="N4849" s="3"/>
      <c r="O4849" s="3"/>
      <c r="P4849" s="166"/>
      <c r="Q4849" s="166"/>
      <c r="R4849" s="173"/>
      <c r="S4849" s="167"/>
      <c r="T4849" s="167"/>
      <c r="U4849" s="167"/>
      <c r="V4849" s="173"/>
    </row>
    <row r="4850" spans="1:22" ht="33.75" customHeight="1">
      <c r="A4850" s="15"/>
      <c r="B4850" s="7"/>
      <c r="C4850" s="4"/>
      <c r="D4850" s="5"/>
      <c r="E4850" s="176" t="str">
        <f t="shared" si="165"/>
        <v/>
      </c>
      <c r="F4850" s="181"/>
      <c r="G4850" s="181"/>
      <c r="H4850" s="6"/>
      <c r="I4850" s="2"/>
      <c r="J4850" s="3"/>
      <c r="K4850" s="3"/>
      <c r="L4850" s="3"/>
      <c r="M4850" s="13"/>
      <c r="N4850" s="3"/>
      <c r="O4850" s="3"/>
      <c r="P4850" s="166"/>
      <c r="Q4850" s="166"/>
      <c r="R4850" s="173"/>
      <c r="S4850" s="167"/>
      <c r="T4850" s="167"/>
      <c r="U4850" s="167"/>
      <c r="V4850" s="173"/>
    </row>
    <row r="4851" spans="1:22" ht="33.75" customHeight="1">
      <c r="A4851" s="15"/>
      <c r="B4851" s="7"/>
      <c r="C4851" s="4"/>
      <c r="D4851" s="5"/>
      <c r="E4851" s="176" t="str">
        <f t="shared" si="165"/>
        <v/>
      </c>
      <c r="F4851" s="181"/>
      <c r="G4851" s="181"/>
      <c r="H4851" s="6"/>
      <c r="I4851" s="2"/>
      <c r="J4851" s="3"/>
      <c r="K4851" s="3"/>
      <c r="L4851" s="3"/>
      <c r="M4851" s="13"/>
      <c r="N4851" s="3"/>
      <c r="O4851" s="3"/>
      <c r="P4851" s="166"/>
      <c r="Q4851" s="166"/>
      <c r="R4851" s="173"/>
      <c r="S4851" s="167"/>
      <c r="T4851" s="167"/>
      <c r="U4851" s="167"/>
      <c r="V4851" s="173"/>
    </row>
    <row r="4852" spans="1:22" ht="33.75" customHeight="1">
      <c r="A4852" s="15"/>
      <c r="B4852" s="7"/>
      <c r="C4852" s="4"/>
      <c r="D4852" s="5"/>
      <c r="E4852" s="176" t="str">
        <f t="shared" si="165"/>
        <v/>
      </c>
      <c r="F4852" s="181"/>
      <c r="G4852" s="181"/>
      <c r="H4852" s="6"/>
      <c r="I4852" s="2"/>
      <c r="J4852" s="3"/>
      <c r="K4852" s="3"/>
      <c r="L4852" s="3"/>
      <c r="M4852" s="13"/>
      <c r="N4852" s="3"/>
      <c r="O4852" s="3"/>
      <c r="P4852" s="166"/>
      <c r="Q4852" s="166"/>
      <c r="R4852" s="173"/>
      <c r="S4852" s="167"/>
      <c r="T4852" s="167"/>
      <c r="U4852" s="167"/>
      <c r="V4852" s="173"/>
    </row>
    <row r="4853" spans="1:22" ht="33.75" customHeight="1">
      <c r="A4853" s="15"/>
      <c r="B4853" s="7"/>
      <c r="C4853" s="4"/>
      <c r="D4853" s="5"/>
      <c r="E4853" s="176" t="str">
        <f t="shared" si="165"/>
        <v/>
      </c>
      <c r="F4853" s="181"/>
      <c r="G4853" s="181"/>
      <c r="H4853" s="6"/>
      <c r="I4853" s="2"/>
      <c r="J4853" s="3"/>
      <c r="K4853" s="3"/>
      <c r="L4853" s="3"/>
      <c r="M4853" s="13"/>
      <c r="N4853" s="3"/>
      <c r="O4853" s="3"/>
      <c r="P4853" s="166"/>
      <c r="Q4853" s="166"/>
      <c r="R4853" s="173"/>
      <c r="S4853" s="167"/>
      <c r="T4853" s="167"/>
      <c r="U4853" s="167"/>
      <c r="V4853" s="173"/>
    </row>
    <row r="4854" spans="1:22" ht="33.75" customHeight="1">
      <c r="A4854" s="15"/>
      <c r="B4854" s="7"/>
      <c r="C4854" s="4"/>
      <c r="D4854" s="5"/>
      <c r="E4854" s="176" t="str">
        <f t="shared" si="165"/>
        <v/>
      </c>
      <c r="F4854" s="181"/>
      <c r="G4854" s="181"/>
      <c r="H4854" s="6"/>
      <c r="I4854" s="2"/>
      <c r="J4854" s="3"/>
      <c r="K4854" s="3"/>
      <c r="L4854" s="3"/>
      <c r="M4854" s="13"/>
      <c r="N4854" s="3"/>
      <c r="O4854" s="3"/>
      <c r="P4854" s="166"/>
      <c r="Q4854" s="166"/>
      <c r="R4854" s="173"/>
      <c r="S4854" s="167"/>
      <c r="T4854" s="167"/>
      <c r="U4854" s="167"/>
      <c r="V4854" s="173"/>
    </row>
    <row r="4855" spans="1:22" ht="33.75" customHeight="1">
      <c r="A4855" s="15"/>
      <c r="B4855" s="7"/>
      <c r="C4855" s="4"/>
      <c r="D4855" s="5"/>
      <c r="E4855" s="176" t="str">
        <f t="shared" si="165"/>
        <v/>
      </c>
      <c r="F4855" s="181"/>
      <c r="G4855" s="181"/>
      <c r="H4855" s="6"/>
      <c r="I4855" s="2"/>
      <c r="J4855" s="3"/>
      <c r="K4855" s="3"/>
      <c r="L4855" s="3"/>
      <c r="M4855" s="13"/>
      <c r="N4855" s="3"/>
      <c r="O4855" s="3"/>
      <c r="P4855" s="166"/>
      <c r="Q4855" s="166"/>
      <c r="R4855" s="173"/>
      <c r="S4855" s="167"/>
      <c r="T4855" s="167"/>
      <c r="U4855" s="167"/>
      <c r="V4855" s="173"/>
    </row>
    <row r="4856" spans="1:22" ht="33.75" customHeight="1">
      <c r="A4856" s="15"/>
      <c r="B4856" s="7"/>
      <c r="C4856" s="4"/>
      <c r="D4856" s="5"/>
      <c r="E4856" s="176" t="str">
        <f t="shared" si="165"/>
        <v/>
      </c>
      <c r="F4856" s="181"/>
      <c r="G4856" s="181"/>
      <c r="H4856" s="6"/>
      <c r="I4856" s="2"/>
      <c r="J4856" s="3"/>
      <c r="K4856" s="3"/>
      <c r="L4856" s="3"/>
      <c r="M4856" s="13"/>
      <c r="N4856" s="3"/>
      <c r="O4856" s="3"/>
      <c r="P4856" s="166"/>
      <c r="Q4856" s="166"/>
      <c r="R4856" s="173"/>
      <c r="S4856" s="167"/>
      <c r="T4856" s="167"/>
      <c r="U4856" s="167"/>
      <c r="V4856" s="173"/>
    </row>
    <row r="4857" spans="1:22" ht="33.75" customHeight="1">
      <c r="A4857" s="15"/>
      <c r="B4857" s="7"/>
      <c r="C4857" s="4"/>
      <c r="D4857" s="5"/>
      <c r="E4857" s="176" t="str">
        <f t="shared" si="165"/>
        <v/>
      </c>
      <c r="F4857" s="181"/>
      <c r="G4857" s="181"/>
      <c r="H4857" s="6"/>
      <c r="I4857" s="2"/>
      <c r="J4857" s="3"/>
      <c r="K4857" s="3"/>
      <c r="L4857" s="3"/>
      <c r="M4857" s="13"/>
      <c r="N4857" s="3"/>
      <c r="O4857" s="3"/>
      <c r="P4857" s="166"/>
      <c r="Q4857" s="166"/>
      <c r="R4857" s="173"/>
      <c r="S4857" s="167"/>
      <c r="T4857" s="167"/>
      <c r="U4857" s="167"/>
      <c r="V4857" s="173"/>
    </row>
    <row r="4858" spans="1:22" ht="33.75" customHeight="1">
      <c r="A4858" s="15"/>
      <c r="B4858" s="7"/>
      <c r="C4858" s="4"/>
      <c r="D4858" s="5"/>
      <c r="E4858" s="176" t="str">
        <f t="shared" ref="E4858:E4921" si="166">TRIM(B4858)</f>
        <v/>
      </c>
      <c r="F4858" s="181"/>
      <c r="G4858" s="181"/>
      <c r="H4858" s="6"/>
      <c r="I4858" s="2"/>
      <c r="J4858" s="3"/>
      <c r="K4858" s="3"/>
      <c r="L4858" s="3"/>
      <c r="M4858" s="13"/>
      <c r="N4858" s="3"/>
      <c r="O4858" s="3"/>
      <c r="P4858" s="166"/>
      <c r="Q4858" s="166"/>
      <c r="R4858" s="173"/>
      <c r="S4858" s="167"/>
      <c r="T4858" s="167"/>
      <c r="U4858" s="167"/>
      <c r="V4858" s="173"/>
    </row>
    <row r="4859" spans="1:22" ht="33.75" customHeight="1">
      <c r="A4859" s="15"/>
      <c r="B4859" s="7"/>
      <c r="C4859" s="4"/>
      <c r="D4859" s="5"/>
      <c r="E4859" s="176" t="str">
        <f t="shared" si="166"/>
        <v/>
      </c>
      <c r="F4859" s="181"/>
      <c r="G4859" s="181"/>
      <c r="H4859" s="6"/>
      <c r="I4859" s="2"/>
      <c r="J4859" s="3"/>
      <c r="K4859" s="3"/>
      <c r="L4859" s="3"/>
      <c r="M4859" s="13"/>
      <c r="N4859" s="3"/>
      <c r="O4859" s="3"/>
      <c r="P4859" s="166"/>
      <c r="Q4859" s="166"/>
      <c r="R4859" s="173"/>
      <c r="S4859" s="167"/>
      <c r="T4859" s="167"/>
      <c r="U4859" s="167"/>
      <c r="V4859" s="173"/>
    </row>
    <row r="4860" spans="1:22" ht="33.75" customHeight="1">
      <c r="A4860" s="15"/>
      <c r="B4860" s="7"/>
      <c r="C4860" s="4"/>
      <c r="D4860" s="5"/>
      <c r="E4860" s="176" t="str">
        <f t="shared" si="166"/>
        <v/>
      </c>
      <c r="F4860" s="181"/>
      <c r="G4860" s="181"/>
      <c r="H4860" s="6"/>
      <c r="I4860" s="2"/>
      <c r="J4860" s="3"/>
      <c r="K4860" s="3"/>
      <c r="L4860" s="3"/>
      <c r="M4860" s="13"/>
      <c r="N4860" s="3"/>
      <c r="O4860" s="3"/>
      <c r="P4860" s="166"/>
      <c r="Q4860" s="166"/>
      <c r="R4860" s="173"/>
      <c r="S4860" s="167"/>
      <c r="T4860" s="167"/>
      <c r="U4860" s="167"/>
      <c r="V4860" s="173"/>
    </row>
    <row r="4861" spans="1:22" ht="33.75" customHeight="1">
      <c r="A4861" s="15"/>
      <c r="B4861" s="7"/>
      <c r="C4861" s="4"/>
      <c r="D4861" s="5"/>
      <c r="E4861" s="176" t="str">
        <f t="shared" si="166"/>
        <v/>
      </c>
      <c r="F4861" s="181"/>
      <c r="G4861" s="181"/>
      <c r="H4861" s="6"/>
      <c r="I4861" s="2"/>
      <c r="J4861" s="3"/>
      <c r="K4861" s="3"/>
      <c r="L4861" s="3"/>
      <c r="M4861" s="13"/>
      <c r="N4861" s="3"/>
      <c r="O4861" s="3"/>
      <c r="P4861" s="166"/>
      <c r="Q4861" s="166"/>
      <c r="R4861" s="173"/>
      <c r="S4861" s="167"/>
      <c r="T4861" s="167"/>
      <c r="U4861" s="167"/>
      <c r="V4861" s="173"/>
    </row>
    <row r="4862" spans="1:22" ht="33.75" customHeight="1">
      <c r="A4862" s="15"/>
      <c r="B4862" s="7"/>
      <c r="C4862" s="4"/>
      <c r="D4862" s="5"/>
      <c r="E4862" s="176" t="str">
        <f t="shared" si="166"/>
        <v/>
      </c>
      <c r="F4862" s="181"/>
      <c r="G4862" s="181"/>
      <c r="H4862" s="6"/>
      <c r="I4862" s="2"/>
      <c r="J4862" s="3"/>
      <c r="K4862" s="3"/>
      <c r="L4862" s="3"/>
      <c r="M4862" s="13"/>
      <c r="N4862" s="3"/>
      <c r="O4862" s="3"/>
      <c r="P4862" s="166"/>
      <c r="Q4862" s="166"/>
      <c r="R4862" s="173"/>
      <c r="S4862" s="167"/>
      <c r="T4862" s="167"/>
      <c r="U4862" s="167"/>
      <c r="V4862" s="173"/>
    </row>
    <row r="4863" spans="1:22" ht="33.75" customHeight="1">
      <c r="A4863" s="15"/>
      <c r="B4863" s="7"/>
      <c r="C4863" s="4"/>
      <c r="D4863" s="5"/>
      <c r="E4863" s="176" t="str">
        <f t="shared" si="166"/>
        <v/>
      </c>
      <c r="F4863" s="181"/>
      <c r="G4863" s="181"/>
      <c r="H4863" s="6"/>
      <c r="I4863" s="2"/>
      <c r="J4863" s="3"/>
      <c r="K4863" s="3"/>
      <c r="L4863" s="3"/>
      <c r="M4863" s="13"/>
      <c r="N4863" s="3"/>
      <c r="O4863" s="3"/>
      <c r="P4863" s="166"/>
      <c r="Q4863" s="166"/>
      <c r="R4863" s="173"/>
      <c r="S4863" s="167"/>
      <c r="T4863" s="167"/>
      <c r="U4863" s="167"/>
      <c r="V4863" s="173"/>
    </row>
    <row r="4864" spans="1:22" ht="33.75" customHeight="1">
      <c r="A4864" s="15"/>
      <c r="B4864" s="7"/>
      <c r="C4864" s="4"/>
      <c r="D4864" s="5"/>
      <c r="E4864" s="176" t="str">
        <f t="shared" si="166"/>
        <v/>
      </c>
      <c r="F4864" s="181"/>
      <c r="G4864" s="181"/>
      <c r="H4864" s="6"/>
      <c r="I4864" s="2"/>
      <c r="J4864" s="3"/>
      <c r="K4864" s="3"/>
      <c r="L4864" s="3"/>
      <c r="M4864" s="13"/>
      <c r="N4864" s="3"/>
      <c r="O4864" s="3"/>
      <c r="P4864" s="166"/>
      <c r="Q4864" s="166"/>
      <c r="R4864" s="173"/>
      <c r="S4864" s="167"/>
      <c r="T4864" s="167"/>
      <c r="U4864" s="167"/>
      <c r="V4864" s="173"/>
    </row>
    <row r="4865" spans="1:22" ht="33.75" customHeight="1">
      <c r="A4865" s="15"/>
      <c r="B4865" s="7"/>
      <c r="C4865" s="4"/>
      <c r="D4865" s="5"/>
      <c r="E4865" s="176" t="str">
        <f t="shared" si="166"/>
        <v/>
      </c>
      <c r="F4865" s="181"/>
      <c r="G4865" s="181"/>
      <c r="H4865" s="6"/>
      <c r="I4865" s="2"/>
      <c r="J4865" s="3"/>
      <c r="K4865" s="3"/>
      <c r="L4865" s="3"/>
      <c r="M4865" s="13"/>
      <c r="N4865" s="3"/>
      <c r="O4865" s="3"/>
      <c r="P4865" s="166"/>
      <c r="Q4865" s="166"/>
      <c r="R4865" s="173"/>
      <c r="S4865" s="167"/>
      <c r="T4865" s="167"/>
      <c r="U4865" s="167"/>
      <c r="V4865" s="173"/>
    </row>
    <row r="4866" spans="1:22" ht="33.75" customHeight="1">
      <c r="A4866" s="15"/>
      <c r="B4866" s="7"/>
      <c r="C4866" s="4"/>
      <c r="D4866" s="5"/>
      <c r="E4866" s="176" t="str">
        <f t="shared" si="166"/>
        <v/>
      </c>
      <c r="F4866" s="181"/>
      <c r="G4866" s="181"/>
      <c r="H4866" s="6"/>
      <c r="I4866" s="2"/>
      <c r="J4866" s="3"/>
      <c r="K4866" s="3"/>
      <c r="L4866" s="3"/>
      <c r="M4866" s="13"/>
      <c r="N4866" s="3"/>
      <c r="O4866" s="3"/>
      <c r="P4866" s="166"/>
      <c r="Q4866" s="166"/>
      <c r="R4866" s="173"/>
      <c r="S4866" s="167"/>
      <c r="T4866" s="167"/>
      <c r="U4866" s="167"/>
      <c r="V4866" s="173"/>
    </row>
    <row r="4867" spans="1:22" ht="33.75" customHeight="1">
      <c r="A4867" s="15"/>
      <c r="B4867" s="7"/>
      <c r="C4867" s="4"/>
      <c r="D4867" s="5"/>
      <c r="E4867" s="176" t="str">
        <f t="shared" si="166"/>
        <v/>
      </c>
      <c r="F4867" s="181"/>
      <c r="G4867" s="181"/>
      <c r="H4867" s="6"/>
      <c r="I4867" s="2"/>
      <c r="J4867" s="3"/>
      <c r="K4867" s="3"/>
      <c r="L4867" s="3"/>
      <c r="M4867" s="13"/>
      <c r="N4867" s="3"/>
      <c r="O4867" s="3"/>
      <c r="P4867" s="166"/>
      <c r="Q4867" s="166"/>
      <c r="R4867" s="173"/>
      <c r="S4867" s="167"/>
      <c r="T4867" s="167"/>
      <c r="U4867" s="167"/>
      <c r="V4867" s="173"/>
    </row>
    <row r="4868" spans="1:22" ht="33.75" customHeight="1">
      <c r="A4868" s="15"/>
      <c r="B4868" s="7"/>
      <c r="C4868" s="4"/>
      <c r="D4868" s="5"/>
      <c r="E4868" s="176" t="str">
        <f t="shared" si="166"/>
        <v/>
      </c>
      <c r="F4868" s="181"/>
      <c r="G4868" s="181"/>
      <c r="H4868" s="6"/>
      <c r="I4868" s="2"/>
      <c r="J4868" s="3"/>
      <c r="K4868" s="3"/>
      <c r="L4868" s="3"/>
      <c r="M4868" s="13"/>
      <c r="N4868" s="3"/>
      <c r="O4868" s="3"/>
      <c r="P4868" s="166"/>
      <c r="Q4868" s="166"/>
      <c r="R4868" s="173"/>
      <c r="S4868" s="167"/>
      <c r="T4868" s="167"/>
      <c r="U4868" s="167"/>
      <c r="V4868" s="173"/>
    </row>
    <row r="4869" spans="1:22" ht="33.75" customHeight="1">
      <c r="A4869" s="15"/>
      <c r="B4869" s="7"/>
      <c r="C4869" s="4"/>
      <c r="D4869" s="5"/>
      <c r="E4869" s="176" t="str">
        <f t="shared" si="166"/>
        <v/>
      </c>
      <c r="F4869" s="181"/>
      <c r="G4869" s="181"/>
      <c r="H4869" s="6"/>
      <c r="I4869" s="2"/>
      <c r="J4869" s="3"/>
      <c r="K4869" s="3"/>
      <c r="L4869" s="3"/>
      <c r="M4869" s="13"/>
      <c r="N4869" s="3"/>
      <c r="O4869" s="3"/>
      <c r="P4869" s="166"/>
      <c r="Q4869" s="166"/>
      <c r="R4869" s="173"/>
      <c r="S4869" s="167"/>
      <c r="T4869" s="167"/>
      <c r="U4869" s="167"/>
      <c r="V4869" s="173"/>
    </row>
    <row r="4870" spans="1:22" ht="33.75" customHeight="1">
      <c r="A4870" s="15"/>
      <c r="B4870" s="7"/>
      <c r="C4870" s="4"/>
      <c r="D4870" s="5"/>
      <c r="E4870" s="176" t="str">
        <f t="shared" si="166"/>
        <v/>
      </c>
      <c r="F4870" s="181"/>
      <c r="G4870" s="181"/>
      <c r="H4870" s="6"/>
      <c r="I4870" s="2"/>
      <c r="J4870" s="3"/>
      <c r="K4870" s="3"/>
      <c r="L4870" s="3"/>
      <c r="M4870" s="13"/>
      <c r="N4870" s="3"/>
      <c r="O4870" s="3"/>
      <c r="P4870" s="166"/>
      <c r="Q4870" s="166"/>
      <c r="R4870" s="173"/>
      <c r="S4870" s="167"/>
      <c r="T4870" s="167"/>
      <c r="U4870" s="167"/>
      <c r="V4870" s="173"/>
    </row>
    <row r="4871" spans="1:22" ht="33.75" customHeight="1">
      <c r="A4871" s="15"/>
      <c r="B4871" s="7"/>
      <c r="C4871" s="4"/>
      <c r="D4871" s="5"/>
      <c r="E4871" s="176" t="str">
        <f t="shared" si="166"/>
        <v/>
      </c>
      <c r="F4871" s="181"/>
      <c r="G4871" s="181"/>
      <c r="H4871" s="6"/>
      <c r="I4871" s="2"/>
      <c r="J4871" s="3"/>
      <c r="K4871" s="3"/>
      <c r="L4871" s="3"/>
      <c r="M4871" s="13"/>
      <c r="N4871" s="3"/>
      <c r="O4871" s="3"/>
      <c r="P4871" s="166"/>
      <c r="Q4871" s="166"/>
      <c r="R4871" s="173"/>
      <c r="S4871" s="167"/>
      <c r="T4871" s="167"/>
      <c r="U4871" s="167"/>
      <c r="V4871" s="173"/>
    </row>
    <row r="4872" spans="1:22" ht="33.75" customHeight="1">
      <c r="A4872" s="15"/>
      <c r="B4872" s="7"/>
      <c r="C4872" s="4"/>
      <c r="D4872" s="5"/>
      <c r="E4872" s="176" t="str">
        <f t="shared" si="166"/>
        <v/>
      </c>
      <c r="F4872" s="181"/>
      <c r="G4872" s="181"/>
      <c r="H4872" s="6"/>
      <c r="I4872" s="2"/>
      <c r="J4872" s="3"/>
      <c r="K4872" s="3"/>
      <c r="L4872" s="3"/>
      <c r="M4872" s="13"/>
      <c r="N4872" s="3"/>
      <c r="O4872" s="3"/>
      <c r="P4872" s="166"/>
      <c r="Q4872" s="166"/>
      <c r="R4872" s="173"/>
      <c r="S4872" s="167"/>
      <c r="T4872" s="167"/>
      <c r="U4872" s="167"/>
      <c r="V4872" s="173"/>
    </row>
    <row r="4873" spans="1:22" ht="33.75" customHeight="1">
      <c r="A4873" s="15"/>
      <c r="B4873" s="7"/>
      <c r="C4873" s="4"/>
      <c r="D4873" s="5"/>
      <c r="E4873" s="176" t="str">
        <f t="shared" si="166"/>
        <v/>
      </c>
      <c r="F4873" s="181"/>
      <c r="G4873" s="181"/>
      <c r="H4873" s="6"/>
      <c r="I4873" s="2"/>
      <c r="J4873" s="3"/>
      <c r="K4873" s="3"/>
      <c r="L4873" s="3"/>
      <c r="M4873" s="13"/>
      <c r="N4873" s="3"/>
      <c r="O4873" s="3"/>
      <c r="P4873" s="166"/>
      <c r="Q4873" s="166"/>
      <c r="R4873" s="173"/>
      <c r="S4873" s="167"/>
      <c r="T4873" s="167"/>
      <c r="U4873" s="167"/>
      <c r="V4873" s="173"/>
    </row>
    <row r="4874" spans="1:22" ht="33.75" customHeight="1">
      <c r="A4874" s="15"/>
      <c r="B4874" s="7"/>
      <c r="C4874" s="4"/>
      <c r="D4874" s="5"/>
      <c r="E4874" s="176" t="str">
        <f t="shared" si="166"/>
        <v/>
      </c>
      <c r="F4874" s="181"/>
      <c r="G4874" s="181"/>
      <c r="H4874" s="6"/>
      <c r="I4874" s="2"/>
      <c r="J4874" s="3"/>
      <c r="K4874" s="3"/>
      <c r="L4874" s="3"/>
      <c r="M4874" s="13"/>
      <c r="N4874" s="3"/>
      <c r="O4874" s="3"/>
      <c r="P4874" s="166"/>
      <c r="Q4874" s="166"/>
      <c r="R4874" s="173"/>
      <c r="S4874" s="167"/>
      <c r="T4874" s="167"/>
      <c r="U4874" s="167"/>
      <c r="V4874" s="173"/>
    </row>
    <row r="4875" spans="1:22" ht="33.75" customHeight="1">
      <c r="A4875" s="15"/>
      <c r="B4875" s="7"/>
      <c r="C4875" s="4"/>
      <c r="D4875" s="5"/>
      <c r="E4875" s="176" t="str">
        <f t="shared" si="166"/>
        <v/>
      </c>
      <c r="F4875" s="181"/>
      <c r="G4875" s="181"/>
      <c r="H4875" s="6"/>
      <c r="I4875" s="2"/>
      <c r="J4875" s="3"/>
      <c r="K4875" s="3"/>
      <c r="L4875" s="3"/>
      <c r="M4875" s="13"/>
      <c r="N4875" s="3"/>
      <c r="O4875" s="3"/>
      <c r="P4875" s="166"/>
      <c r="Q4875" s="166"/>
      <c r="R4875" s="173"/>
      <c r="S4875" s="167"/>
      <c r="T4875" s="167"/>
      <c r="U4875" s="167"/>
      <c r="V4875" s="173"/>
    </row>
    <row r="4876" spans="1:22" ht="33.75" customHeight="1">
      <c r="A4876" s="15"/>
      <c r="B4876" s="7"/>
      <c r="C4876" s="4"/>
      <c r="D4876" s="5"/>
      <c r="E4876" s="176" t="str">
        <f t="shared" si="166"/>
        <v/>
      </c>
      <c r="F4876" s="181"/>
      <c r="G4876" s="181"/>
      <c r="H4876" s="6"/>
      <c r="I4876" s="2"/>
      <c r="J4876" s="3"/>
      <c r="K4876" s="3"/>
      <c r="L4876" s="3"/>
      <c r="M4876" s="13"/>
      <c r="N4876" s="3"/>
      <c r="O4876" s="3"/>
      <c r="P4876" s="166"/>
      <c r="Q4876" s="166"/>
      <c r="R4876" s="173"/>
      <c r="S4876" s="167"/>
      <c r="T4876" s="167"/>
      <c r="U4876" s="167"/>
      <c r="V4876" s="173"/>
    </row>
    <row r="4877" spans="1:22" ht="33.75" customHeight="1">
      <c r="A4877" s="15"/>
      <c r="B4877" s="7"/>
      <c r="C4877" s="4"/>
      <c r="D4877" s="5"/>
      <c r="E4877" s="176" t="str">
        <f t="shared" si="166"/>
        <v/>
      </c>
      <c r="F4877" s="181"/>
      <c r="G4877" s="181"/>
      <c r="H4877" s="6"/>
      <c r="I4877" s="2"/>
      <c r="J4877" s="3"/>
      <c r="K4877" s="3"/>
      <c r="L4877" s="3"/>
      <c r="M4877" s="13"/>
      <c r="N4877" s="3"/>
      <c r="O4877" s="3"/>
      <c r="P4877" s="166"/>
      <c r="Q4877" s="166"/>
      <c r="R4877" s="173"/>
      <c r="S4877" s="167"/>
      <c r="T4877" s="167"/>
      <c r="U4877" s="167"/>
      <c r="V4877" s="173"/>
    </row>
    <row r="4878" spans="1:22" ht="33.75" customHeight="1">
      <c r="A4878" s="15"/>
      <c r="B4878" s="7"/>
      <c r="C4878" s="4"/>
      <c r="D4878" s="5"/>
      <c r="E4878" s="176" t="str">
        <f t="shared" si="166"/>
        <v/>
      </c>
      <c r="F4878" s="181"/>
      <c r="G4878" s="181"/>
      <c r="H4878" s="6"/>
      <c r="I4878" s="2"/>
      <c r="J4878" s="3"/>
      <c r="K4878" s="3"/>
      <c r="L4878" s="3"/>
      <c r="M4878" s="13"/>
      <c r="N4878" s="3"/>
      <c r="O4878" s="3"/>
      <c r="P4878" s="166"/>
      <c r="Q4878" s="166"/>
      <c r="R4878" s="173"/>
      <c r="S4878" s="167"/>
      <c r="T4878" s="167"/>
      <c r="U4878" s="167"/>
      <c r="V4878" s="173"/>
    </row>
    <row r="4879" spans="1:22" ht="33.75" customHeight="1">
      <c r="A4879" s="15"/>
      <c r="B4879" s="7"/>
      <c r="C4879" s="4"/>
      <c r="D4879" s="5"/>
      <c r="E4879" s="176" t="str">
        <f t="shared" si="166"/>
        <v/>
      </c>
      <c r="F4879" s="181"/>
      <c r="G4879" s="181"/>
      <c r="H4879" s="6"/>
      <c r="I4879" s="2"/>
      <c r="J4879" s="3"/>
      <c r="K4879" s="3"/>
      <c r="L4879" s="3"/>
      <c r="M4879" s="13"/>
      <c r="N4879" s="3"/>
      <c r="O4879" s="3"/>
      <c r="P4879" s="166"/>
      <c r="Q4879" s="166"/>
      <c r="R4879" s="173"/>
      <c r="S4879" s="167"/>
      <c r="T4879" s="167"/>
      <c r="U4879" s="167"/>
      <c r="V4879" s="173"/>
    </row>
    <row r="4880" spans="1:22" ht="33.75" customHeight="1">
      <c r="A4880" s="15"/>
      <c r="B4880" s="7"/>
      <c r="C4880" s="4"/>
      <c r="D4880" s="5"/>
      <c r="E4880" s="176" t="str">
        <f t="shared" si="166"/>
        <v/>
      </c>
      <c r="F4880" s="181"/>
      <c r="G4880" s="181"/>
      <c r="H4880" s="6"/>
      <c r="I4880" s="2"/>
      <c r="J4880" s="3"/>
      <c r="K4880" s="3"/>
      <c r="L4880" s="3"/>
      <c r="M4880" s="13"/>
      <c r="N4880" s="3"/>
      <c r="O4880" s="3"/>
      <c r="P4880" s="166"/>
      <c r="Q4880" s="166"/>
      <c r="R4880" s="173"/>
      <c r="S4880" s="167"/>
      <c r="T4880" s="167"/>
      <c r="U4880" s="167"/>
      <c r="V4880" s="173"/>
    </row>
    <row r="4881" spans="1:22" ht="33.75" customHeight="1">
      <c r="A4881" s="15"/>
      <c r="B4881" s="7"/>
      <c r="C4881" s="4"/>
      <c r="D4881" s="5"/>
      <c r="E4881" s="176" t="str">
        <f t="shared" si="166"/>
        <v/>
      </c>
      <c r="F4881" s="181"/>
      <c r="G4881" s="181"/>
      <c r="H4881" s="6"/>
      <c r="I4881" s="2"/>
      <c r="J4881" s="3"/>
      <c r="K4881" s="3"/>
      <c r="L4881" s="3"/>
      <c r="M4881" s="13"/>
      <c r="N4881" s="3"/>
      <c r="O4881" s="3"/>
      <c r="P4881" s="166"/>
      <c r="Q4881" s="166"/>
      <c r="R4881" s="173"/>
      <c r="S4881" s="167"/>
      <c r="T4881" s="167"/>
      <c r="U4881" s="167"/>
      <c r="V4881" s="173"/>
    </row>
    <row r="4882" spans="1:22" ht="33.75" customHeight="1">
      <c r="A4882" s="15"/>
      <c r="B4882" s="7"/>
      <c r="C4882" s="4"/>
      <c r="D4882" s="5"/>
      <c r="E4882" s="176" t="str">
        <f t="shared" si="166"/>
        <v/>
      </c>
      <c r="F4882" s="181"/>
      <c r="G4882" s="181"/>
      <c r="H4882" s="6"/>
      <c r="I4882" s="2"/>
      <c r="J4882" s="3"/>
      <c r="K4882" s="3"/>
      <c r="L4882" s="3"/>
      <c r="M4882" s="13"/>
      <c r="N4882" s="3"/>
      <c r="O4882" s="3"/>
      <c r="P4882" s="166"/>
      <c r="Q4882" s="166"/>
      <c r="R4882" s="173"/>
      <c r="S4882" s="167"/>
      <c r="T4882" s="167"/>
      <c r="U4882" s="167"/>
      <c r="V4882" s="173"/>
    </row>
    <row r="4883" spans="1:22" ht="33.75" customHeight="1">
      <c r="A4883" s="15"/>
      <c r="B4883" s="7"/>
      <c r="C4883" s="4"/>
      <c r="D4883" s="5"/>
      <c r="E4883" s="176" t="str">
        <f t="shared" si="166"/>
        <v/>
      </c>
      <c r="F4883" s="181"/>
      <c r="G4883" s="181"/>
      <c r="H4883" s="6"/>
      <c r="I4883" s="2"/>
      <c r="J4883" s="3"/>
      <c r="K4883" s="3"/>
      <c r="L4883" s="3"/>
      <c r="M4883" s="13"/>
      <c r="N4883" s="3"/>
      <c r="O4883" s="3"/>
      <c r="P4883" s="166"/>
      <c r="Q4883" s="166"/>
      <c r="R4883" s="173"/>
      <c r="S4883" s="167"/>
      <c r="T4883" s="167"/>
      <c r="U4883" s="167"/>
      <c r="V4883" s="173"/>
    </row>
    <row r="4884" spans="1:22" ht="33.75" customHeight="1">
      <c r="A4884" s="15"/>
      <c r="B4884" s="7"/>
      <c r="C4884" s="4"/>
      <c r="D4884" s="5"/>
      <c r="E4884" s="176" t="str">
        <f t="shared" si="166"/>
        <v/>
      </c>
      <c r="F4884" s="181"/>
      <c r="G4884" s="181"/>
      <c r="H4884" s="6"/>
      <c r="I4884" s="2"/>
      <c r="J4884" s="3"/>
      <c r="K4884" s="3"/>
      <c r="L4884" s="3"/>
      <c r="M4884" s="13"/>
      <c r="N4884" s="3"/>
      <c r="O4884" s="3"/>
      <c r="P4884" s="166"/>
      <c r="Q4884" s="166"/>
      <c r="R4884" s="173"/>
      <c r="S4884" s="167"/>
      <c r="T4884" s="167"/>
      <c r="U4884" s="167"/>
      <c r="V4884" s="173"/>
    </row>
    <row r="4885" spans="1:22" ht="33.75" customHeight="1">
      <c r="A4885" s="15"/>
      <c r="B4885" s="7"/>
      <c r="C4885" s="4"/>
      <c r="D4885" s="5"/>
      <c r="E4885" s="176" t="str">
        <f t="shared" si="166"/>
        <v/>
      </c>
      <c r="F4885" s="181"/>
      <c r="G4885" s="181"/>
      <c r="H4885" s="6"/>
      <c r="I4885" s="2"/>
      <c r="J4885" s="3"/>
      <c r="K4885" s="3"/>
      <c r="L4885" s="3"/>
      <c r="M4885" s="13"/>
      <c r="N4885" s="3"/>
      <c r="O4885" s="3"/>
      <c r="P4885" s="166"/>
      <c r="Q4885" s="166"/>
      <c r="R4885" s="173"/>
      <c r="S4885" s="167"/>
      <c r="T4885" s="167"/>
      <c r="U4885" s="167"/>
      <c r="V4885" s="173"/>
    </row>
    <row r="4886" spans="1:22" ht="33.75" customHeight="1">
      <c r="A4886" s="15"/>
      <c r="B4886" s="7"/>
      <c r="C4886" s="4"/>
      <c r="D4886" s="5"/>
      <c r="E4886" s="176" t="str">
        <f t="shared" si="166"/>
        <v/>
      </c>
      <c r="F4886" s="181"/>
      <c r="G4886" s="181"/>
      <c r="H4886" s="6"/>
      <c r="I4886" s="2"/>
      <c r="J4886" s="3"/>
      <c r="K4886" s="3"/>
      <c r="L4886" s="3"/>
      <c r="M4886" s="13"/>
      <c r="N4886" s="3"/>
      <c r="O4886" s="3"/>
      <c r="P4886" s="166"/>
      <c r="Q4886" s="166"/>
      <c r="R4886" s="173"/>
      <c r="S4886" s="167"/>
      <c r="T4886" s="167"/>
      <c r="U4886" s="167"/>
      <c r="V4886" s="173"/>
    </row>
    <row r="4887" spans="1:22" ht="33.75" customHeight="1">
      <c r="A4887" s="15"/>
      <c r="B4887" s="7"/>
      <c r="C4887" s="4"/>
      <c r="D4887" s="5"/>
      <c r="E4887" s="176" t="str">
        <f t="shared" si="166"/>
        <v/>
      </c>
      <c r="F4887" s="181"/>
      <c r="G4887" s="181"/>
      <c r="H4887" s="6"/>
      <c r="I4887" s="2"/>
      <c r="J4887" s="3"/>
      <c r="K4887" s="3"/>
      <c r="L4887" s="3"/>
      <c r="M4887" s="13"/>
      <c r="N4887" s="3"/>
      <c r="O4887" s="3"/>
      <c r="P4887" s="166"/>
      <c r="Q4887" s="166"/>
      <c r="R4887" s="173"/>
      <c r="S4887" s="167"/>
      <c r="T4887" s="167"/>
      <c r="U4887" s="167"/>
      <c r="V4887" s="173"/>
    </row>
    <row r="4888" spans="1:22" ht="33.75" customHeight="1">
      <c r="A4888" s="15"/>
      <c r="B4888" s="7"/>
      <c r="C4888" s="4"/>
      <c r="D4888" s="5"/>
      <c r="E4888" s="176" t="str">
        <f t="shared" si="166"/>
        <v/>
      </c>
      <c r="F4888" s="181"/>
      <c r="G4888" s="181"/>
      <c r="H4888" s="6"/>
      <c r="I4888" s="2"/>
      <c r="J4888" s="3"/>
      <c r="K4888" s="3"/>
      <c r="L4888" s="3"/>
      <c r="M4888" s="13"/>
      <c r="N4888" s="3"/>
      <c r="O4888" s="3"/>
      <c r="P4888" s="166"/>
      <c r="Q4888" s="166"/>
      <c r="R4888" s="173"/>
      <c r="S4888" s="167"/>
      <c r="T4888" s="167"/>
      <c r="U4888" s="167"/>
      <c r="V4888" s="173"/>
    </row>
    <row r="4889" spans="1:22" ht="33.75" customHeight="1">
      <c r="A4889" s="15"/>
      <c r="B4889" s="7"/>
      <c r="C4889" s="4"/>
      <c r="D4889" s="5"/>
      <c r="E4889" s="176" t="str">
        <f t="shared" si="166"/>
        <v/>
      </c>
      <c r="F4889" s="181"/>
      <c r="G4889" s="181"/>
      <c r="H4889" s="6"/>
      <c r="I4889" s="2"/>
      <c r="J4889" s="3"/>
      <c r="K4889" s="3"/>
      <c r="L4889" s="3"/>
      <c r="M4889" s="13"/>
      <c r="N4889" s="3"/>
      <c r="O4889" s="3"/>
      <c r="P4889" s="166"/>
      <c r="Q4889" s="166"/>
      <c r="R4889" s="173"/>
      <c r="S4889" s="167"/>
      <c r="T4889" s="167"/>
      <c r="U4889" s="167"/>
      <c r="V4889" s="173"/>
    </row>
    <row r="4890" spans="1:22" ht="33.75" customHeight="1">
      <c r="A4890" s="15"/>
      <c r="B4890" s="7"/>
      <c r="C4890" s="4"/>
      <c r="D4890" s="5"/>
      <c r="E4890" s="176" t="str">
        <f t="shared" si="166"/>
        <v/>
      </c>
      <c r="F4890" s="181"/>
      <c r="G4890" s="181"/>
      <c r="H4890" s="6"/>
      <c r="I4890" s="2"/>
      <c r="J4890" s="3"/>
      <c r="K4890" s="3"/>
      <c r="L4890" s="3"/>
      <c r="M4890" s="13"/>
      <c r="N4890" s="3"/>
      <c r="O4890" s="3"/>
      <c r="P4890" s="166"/>
      <c r="Q4890" s="166"/>
      <c r="R4890" s="173"/>
      <c r="S4890" s="167"/>
      <c r="T4890" s="167"/>
      <c r="U4890" s="167"/>
      <c r="V4890" s="173"/>
    </row>
    <row r="4891" spans="1:22" ht="33.75" customHeight="1">
      <c r="A4891" s="15"/>
      <c r="B4891" s="7"/>
      <c r="C4891" s="4"/>
      <c r="D4891" s="5"/>
      <c r="E4891" s="176" t="str">
        <f t="shared" si="166"/>
        <v/>
      </c>
      <c r="F4891" s="181"/>
      <c r="G4891" s="181"/>
      <c r="H4891" s="6"/>
      <c r="I4891" s="2"/>
      <c r="J4891" s="3"/>
      <c r="K4891" s="3"/>
      <c r="L4891" s="3"/>
      <c r="M4891" s="13"/>
      <c r="N4891" s="3"/>
      <c r="O4891" s="3"/>
      <c r="P4891" s="166"/>
      <c r="Q4891" s="166"/>
      <c r="R4891" s="173"/>
      <c r="S4891" s="167"/>
      <c r="T4891" s="167"/>
      <c r="U4891" s="167"/>
      <c r="V4891" s="173"/>
    </row>
    <row r="4892" spans="1:22" ht="33.75" customHeight="1">
      <c r="A4892" s="15"/>
      <c r="B4892" s="7"/>
      <c r="C4892" s="4"/>
      <c r="D4892" s="5"/>
      <c r="E4892" s="176" t="str">
        <f t="shared" si="166"/>
        <v/>
      </c>
      <c r="F4892" s="181"/>
      <c r="G4892" s="181"/>
      <c r="H4892" s="6"/>
      <c r="I4892" s="2"/>
      <c r="J4892" s="3"/>
      <c r="K4892" s="3"/>
      <c r="L4892" s="3"/>
      <c r="M4892" s="13"/>
      <c r="N4892" s="3"/>
      <c r="O4892" s="3"/>
      <c r="P4892" s="166"/>
      <c r="Q4892" s="166"/>
      <c r="R4892" s="173"/>
      <c r="S4892" s="167"/>
      <c r="T4892" s="167"/>
      <c r="U4892" s="167"/>
      <c r="V4892" s="173"/>
    </row>
    <row r="4893" spans="1:22" ht="33.75" customHeight="1">
      <c r="A4893" s="15"/>
      <c r="B4893" s="7"/>
      <c r="C4893" s="4"/>
      <c r="D4893" s="5"/>
      <c r="E4893" s="176" t="str">
        <f t="shared" si="166"/>
        <v/>
      </c>
      <c r="F4893" s="181"/>
      <c r="G4893" s="181"/>
      <c r="H4893" s="6"/>
      <c r="I4893" s="2"/>
      <c r="J4893" s="3"/>
      <c r="K4893" s="3"/>
      <c r="L4893" s="3"/>
      <c r="M4893" s="13"/>
      <c r="N4893" s="3"/>
      <c r="O4893" s="3"/>
      <c r="P4893" s="166"/>
      <c r="Q4893" s="166"/>
      <c r="R4893" s="173"/>
      <c r="S4893" s="167"/>
      <c r="T4893" s="167"/>
      <c r="U4893" s="167"/>
      <c r="V4893" s="173"/>
    </row>
    <row r="4894" spans="1:22" ht="33.75" customHeight="1">
      <c r="A4894" s="15"/>
      <c r="B4894" s="7"/>
      <c r="C4894" s="4"/>
      <c r="D4894" s="5"/>
      <c r="E4894" s="176" t="str">
        <f t="shared" si="166"/>
        <v/>
      </c>
      <c r="F4894" s="181"/>
      <c r="G4894" s="181"/>
      <c r="H4894" s="6"/>
      <c r="I4894" s="2"/>
      <c r="J4894" s="3"/>
      <c r="K4894" s="3"/>
      <c r="L4894" s="3"/>
      <c r="M4894" s="13"/>
      <c r="N4894" s="3"/>
      <c r="O4894" s="3"/>
      <c r="P4894" s="166"/>
      <c r="Q4894" s="166"/>
      <c r="R4894" s="173"/>
      <c r="S4894" s="167"/>
      <c r="T4894" s="167"/>
      <c r="U4894" s="167"/>
      <c r="V4894" s="173"/>
    </row>
    <row r="4895" spans="1:22" ht="33.75" customHeight="1">
      <c r="A4895" s="15"/>
      <c r="B4895" s="7"/>
      <c r="C4895" s="4"/>
      <c r="D4895" s="5"/>
      <c r="E4895" s="176" t="str">
        <f t="shared" si="166"/>
        <v/>
      </c>
      <c r="F4895" s="181"/>
      <c r="G4895" s="181"/>
      <c r="H4895" s="6"/>
      <c r="I4895" s="2"/>
      <c r="J4895" s="3"/>
      <c r="K4895" s="3"/>
      <c r="L4895" s="3"/>
      <c r="M4895" s="13"/>
      <c r="N4895" s="3"/>
      <c r="O4895" s="3"/>
      <c r="P4895" s="166"/>
      <c r="Q4895" s="166"/>
      <c r="R4895" s="173"/>
      <c r="S4895" s="167"/>
      <c r="T4895" s="167"/>
      <c r="U4895" s="167"/>
      <c r="V4895" s="173"/>
    </row>
    <row r="4896" spans="1:22" ht="33.75" customHeight="1">
      <c r="A4896" s="15"/>
      <c r="B4896" s="7"/>
      <c r="C4896" s="4"/>
      <c r="D4896" s="5"/>
      <c r="E4896" s="176" t="str">
        <f t="shared" si="166"/>
        <v/>
      </c>
      <c r="F4896" s="181"/>
      <c r="G4896" s="181"/>
      <c r="H4896" s="6"/>
      <c r="I4896" s="2"/>
      <c r="J4896" s="3"/>
      <c r="K4896" s="3"/>
      <c r="L4896" s="3"/>
      <c r="M4896" s="13"/>
      <c r="N4896" s="3"/>
      <c r="O4896" s="3"/>
      <c r="P4896" s="166"/>
      <c r="Q4896" s="166"/>
      <c r="R4896" s="173"/>
      <c r="S4896" s="167"/>
      <c r="T4896" s="167"/>
      <c r="U4896" s="167"/>
      <c r="V4896" s="173"/>
    </row>
    <row r="4897" spans="1:22" ht="33.75" customHeight="1">
      <c r="A4897" s="15"/>
      <c r="B4897" s="7"/>
      <c r="C4897" s="4"/>
      <c r="D4897" s="5"/>
      <c r="E4897" s="176" t="str">
        <f t="shared" si="166"/>
        <v/>
      </c>
      <c r="F4897" s="181"/>
      <c r="G4897" s="181"/>
      <c r="H4897" s="6"/>
      <c r="I4897" s="2"/>
      <c r="J4897" s="3"/>
      <c r="K4897" s="3"/>
      <c r="L4897" s="3"/>
      <c r="M4897" s="13"/>
      <c r="N4897" s="3"/>
      <c r="O4897" s="3"/>
      <c r="P4897" s="166"/>
      <c r="Q4897" s="166"/>
      <c r="R4897" s="173"/>
      <c r="S4897" s="167"/>
      <c r="T4897" s="167"/>
      <c r="U4897" s="167"/>
      <c r="V4897" s="173"/>
    </row>
    <row r="4898" spans="1:22" ht="33.75" customHeight="1">
      <c r="A4898" s="15"/>
      <c r="B4898" s="7"/>
      <c r="C4898" s="4"/>
      <c r="D4898" s="5"/>
      <c r="E4898" s="176" t="str">
        <f t="shared" si="166"/>
        <v/>
      </c>
      <c r="F4898" s="181"/>
      <c r="G4898" s="181"/>
      <c r="H4898" s="6"/>
      <c r="I4898" s="2"/>
      <c r="J4898" s="3"/>
      <c r="K4898" s="3"/>
      <c r="L4898" s="3"/>
      <c r="M4898" s="13"/>
      <c r="N4898" s="3"/>
      <c r="O4898" s="3"/>
      <c r="P4898" s="166"/>
      <c r="Q4898" s="166"/>
      <c r="R4898" s="173"/>
      <c r="S4898" s="167"/>
      <c r="T4898" s="167"/>
      <c r="U4898" s="167"/>
      <c r="V4898" s="173"/>
    </row>
    <row r="4899" spans="1:22" ht="33.75" customHeight="1">
      <c r="A4899" s="15"/>
      <c r="B4899" s="7"/>
      <c r="C4899" s="4"/>
      <c r="D4899" s="5"/>
      <c r="E4899" s="176" t="str">
        <f t="shared" si="166"/>
        <v/>
      </c>
      <c r="F4899" s="181"/>
      <c r="G4899" s="181"/>
      <c r="H4899" s="6"/>
      <c r="I4899" s="2"/>
      <c r="J4899" s="3"/>
      <c r="K4899" s="3"/>
      <c r="L4899" s="3"/>
      <c r="M4899" s="13"/>
      <c r="N4899" s="3"/>
      <c r="O4899" s="3"/>
      <c r="P4899" s="166"/>
      <c r="Q4899" s="166"/>
      <c r="R4899" s="173"/>
      <c r="S4899" s="167"/>
      <c r="T4899" s="167"/>
      <c r="U4899" s="167"/>
      <c r="V4899" s="173"/>
    </row>
    <row r="4900" spans="1:22" ht="33.75" customHeight="1">
      <c r="A4900" s="15"/>
      <c r="B4900" s="7"/>
      <c r="C4900" s="4"/>
      <c r="D4900" s="5"/>
      <c r="E4900" s="176" t="str">
        <f t="shared" si="166"/>
        <v/>
      </c>
      <c r="F4900" s="181"/>
      <c r="G4900" s="181"/>
      <c r="H4900" s="6"/>
      <c r="I4900" s="2"/>
      <c r="J4900" s="3"/>
      <c r="K4900" s="3"/>
      <c r="L4900" s="3"/>
      <c r="M4900" s="13"/>
      <c r="N4900" s="3"/>
      <c r="O4900" s="3"/>
      <c r="P4900" s="166"/>
      <c r="Q4900" s="166"/>
      <c r="R4900" s="173"/>
      <c r="S4900" s="167"/>
      <c r="T4900" s="167"/>
      <c r="U4900" s="167"/>
      <c r="V4900" s="173"/>
    </row>
    <row r="4901" spans="1:22" ht="33.75" customHeight="1">
      <c r="A4901" s="15"/>
      <c r="B4901" s="7"/>
      <c r="C4901" s="4"/>
      <c r="D4901" s="5"/>
      <c r="E4901" s="176" t="str">
        <f t="shared" si="166"/>
        <v/>
      </c>
      <c r="F4901" s="181"/>
      <c r="G4901" s="181"/>
      <c r="H4901" s="6"/>
      <c r="I4901" s="2"/>
      <c r="J4901" s="3"/>
      <c r="K4901" s="3"/>
      <c r="L4901" s="3"/>
      <c r="M4901" s="13"/>
      <c r="N4901" s="3"/>
      <c r="O4901" s="3"/>
      <c r="P4901" s="166"/>
      <c r="Q4901" s="166"/>
      <c r="R4901" s="173"/>
      <c r="S4901" s="167"/>
      <c r="T4901" s="167"/>
      <c r="U4901" s="167"/>
      <c r="V4901" s="173"/>
    </row>
    <row r="4902" spans="1:22" ht="33.75" customHeight="1">
      <c r="A4902" s="15"/>
      <c r="B4902" s="7"/>
      <c r="C4902" s="4"/>
      <c r="D4902" s="5"/>
      <c r="E4902" s="176" t="str">
        <f t="shared" si="166"/>
        <v/>
      </c>
      <c r="F4902" s="181"/>
      <c r="G4902" s="181"/>
      <c r="H4902" s="6"/>
      <c r="I4902" s="2"/>
      <c r="J4902" s="3"/>
      <c r="K4902" s="3"/>
      <c r="L4902" s="3"/>
      <c r="M4902" s="13"/>
      <c r="N4902" s="3"/>
      <c r="O4902" s="3"/>
      <c r="P4902" s="166"/>
      <c r="Q4902" s="166"/>
      <c r="R4902" s="173"/>
      <c r="S4902" s="167"/>
      <c r="T4902" s="167"/>
      <c r="U4902" s="167"/>
      <c r="V4902" s="173"/>
    </row>
    <row r="4903" spans="1:22" ht="33.75" customHeight="1">
      <c r="A4903" s="15"/>
      <c r="B4903" s="7"/>
      <c r="C4903" s="4"/>
      <c r="D4903" s="5"/>
      <c r="E4903" s="176" t="str">
        <f t="shared" si="166"/>
        <v/>
      </c>
      <c r="F4903" s="181"/>
      <c r="G4903" s="181"/>
      <c r="H4903" s="6"/>
      <c r="I4903" s="2"/>
      <c r="J4903" s="3"/>
      <c r="K4903" s="3"/>
      <c r="L4903" s="3"/>
      <c r="M4903" s="13"/>
      <c r="N4903" s="3"/>
      <c r="O4903" s="3"/>
      <c r="P4903" s="166"/>
      <c r="Q4903" s="166"/>
      <c r="R4903" s="173"/>
      <c r="S4903" s="167"/>
      <c r="T4903" s="167"/>
      <c r="U4903" s="167"/>
      <c r="V4903" s="173"/>
    </row>
    <row r="4904" spans="1:22" ht="33.75" customHeight="1">
      <c r="A4904" s="15"/>
      <c r="B4904" s="7"/>
      <c r="C4904" s="4"/>
      <c r="D4904" s="5"/>
      <c r="E4904" s="176" t="str">
        <f t="shared" si="166"/>
        <v/>
      </c>
      <c r="F4904" s="181"/>
      <c r="G4904" s="181"/>
      <c r="H4904" s="6"/>
      <c r="I4904" s="2"/>
      <c r="J4904" s="3"/>
      <c r="K4904" s="3"/>
      <c r="L4904" s="3"/>
      <c r="M4904" s="13"/>
      <c r="N4904" s="3"/>
      <c r="O4904" s="3"/>
      <c r="P4904" s="166"/>
      <c r="Q4904" s="166"/>
      <c r="R4904" s="173"/>
      <c r="S4904" s="167"/>
      <c r="T4904" s="167"/>
      <c r="U4904" s="167"/>
      <c r="V4904" s="173"/>
    </row>
    <row r="4905" spans="1:22" ht="33.75" customHeight="1">
      <c r="A4905" s="15"/>
      <c r="B4905" s="7"/>
      <c r="C4905" s="4"/>
      <c r="D4905" s="5"/>
      <c r="E4905" s="176" t="str">
        <f t="shared" si="166"/>
        <v/>
      </c>
      <c r="F4905" s="181"/>
      <c r="G4905" s="181"/>
      <c r="H4905" s="6"/>
      <c r="I4905" s="2"/>
      <c r="J4905" s="3"/>
      <c r="K4905" s="3"/>
      <c r="L4905" s="3"/>
      <c r="M4905" s="13"/>
      <c r="N4905" s="3"/>
      <c r="O4905" s="3"/>
      <c r="P4905" s="166"/>
      <c r="Q4905" s="166"/>
      <c r="R4905" s="173"/>
      <c r="S4905" s="167"/>
      <c r="T4905" s="167"/>
      <c r="U4905" s="167"/>
      <c r="V4905" s="173"/>
    </row>
    <row r="4906" spans="1:22" ht="33.75" customHeight="1">
      <c r="A4906" s="15"/>
      <c r="B4906" s="7"/>
      <c r="C4906" s="4"/>
      <c r="D4906" s="5"/>
      <c r="E4906" s="176" t="str">
        <f t="shared" si="166"/>
        <v/>
      </c>
      <c r="F4906" s="181"/>
      <c r="G4906" s="181"/>
      <c r="H4906" s="6"/>
      <c r="I4906" s="2"/>
      <c r="J4906" s="3"/>
      <c r="K4906" s="3"/>
      <c r="L4906" s="3"/>
      <c r="M4906" s="13"/>
      <c r="N4906" s="3"/>
      <c r="O4906" s="3"/>
      <c r="P4906" s="166"/>
      <c r="Q4906" s="166"/>
      <c r="R4906" s="173"/>
      <c r="S4906" s="167"/>
      <c r="T4906" s="167"/>
      <c r="U4906" s="167"/>
      <c r="V4906" s="173"/>
    </row>
    <row r="4907" spans="1:22" ht="33.75" customHeight="1">
      <c r="A4907" s="15"/>
      <c r="B4907" s="7"/>
      <c r="C4907" s="4"/>
      <c r="D4907" s="5"/>
      <c r="E4907" s="176" t="str">
        <f t="shared" si="166"/>
        <v/>
      </c>
      <c r="F4907" s="181"/>
      <c r="G4907" s="181"/>
      <c r="H4907" s="6"/>
      <c r="I4907" s="2"/>
      <c r="J4907" s="3"/>
      <c r="K4907" s="3"/>
      <c r="L4907" s="3"/>
      <c r="M4907" s="13"/>
      <c r="N4907" s="3"/>
      <c r="O4907" s="3"/>
      <c r="P4907" s="166"/>
      <c r="Q4907" s="166"/>
      <c r="R4907" s="173"/>
      <c r="S4907" s="167"/>
      <c r="T4907" s="167"/>
      <c r="U4907" s="167"/>
      <c r="V4907" s="173"/>
    </row>
    <row r="4908" spans="1:22" ht="33.75" customHeight="1">
      <c r="A4908" s="15"/>
      <c r="B4908" s="7"/>
      <c r="C4908" s="4"/>
      <c r="D4908" s="5"/>
      <c r="E4908" s="176" t="str">
        <f t="shared" si="166"/>
        <v/>
      </c>
      <c r="F4908" s="181"/>
      <c r="G4908" s="181"/>
      <c r="H4908" s="6"/>
      <c r="I4908" s="2"/>
      <c r="J4908" s="3"/>
      <c r="K4908" s="3"/>
      <c r="L4908" s="3"/>
      <c r="M4908" s="13"/>
      <c r="N4908" s="3"/>
      <c r="O4908" s="3"/>
      <c r="P4908" s="166"/>
      <c r="Q4908" s="166"/>
      <c r="R4908" s="173"/>
      <c r="S4908" s="167"/>
      <c r="T4908" s="167"/>
      <c r="U4908" s="167"/>
      <c r="V4908" s="173"/>
    </row>
    <row r="4909" spans="1:22" ht="33.75" customHeight="1">
      <c r="A4909" s="15"/>
      <c r="B4909" s="7"/>
      <c r="C4909" s="4"/>
      <c r="D4909" s="5"/>
      <c r="E4909" s="176" t="str">
        <f t="shared" si="166"/>
        <v/>
      </c>
      <c r="F4909" s="181"/>
      <c r="G4909" s="181"/>
      <c r="H4909" s="6"/>
      <c r="I4909" s="2"/>
      <c r="J4909" s="3"/>
      <c r="K4909" s="3"/>
      <c r="L4909" s="3"/>
      <c r="M4909" s="13"/>
      <c r="N4909" s="3"/>
      <c r="O4909" s="3"/>
      <c r="P4909" s="166"/>
      <c r="Q4909" s="166"/>
      <c r="R4909" s="173"/>
      <c r="S4909" s="167"/>
      <c r="T4909" s="167"/>
      <c r="U4909" s="167"/>
      <c r="V4909" s="173"/>
    </row>
    <row r="4910" spans="1:22" ht="33.75" customHeight="1">
      <c r="A4910" s="15"/>
      <c r="B4910" s="7"/>
      <c r="C4910" s="4"/>
      <c r="D4910" s="5"/>
      <c r="E4910" s="176" t="str">
        <f t="shared" si="166"/>
        <v/>
      </c>
      <c r="F4910" s="181"/>
      <c r="G4910" s="181"/>
      <c r="H4910" s="6"/>
      <c r="I4910" s="2"/>
      <c r="J4910" s="3"/>
      <c r="K4910" s="3"/>
      <c r="L4910" s="3"/>
      <c r="M4910" s="13"/>
      <c r="N4910" s="3"/>
      <c r="O4910" s="3"/>
      <c r="P4910" s="166"/>
      <c r="Q4910" s="166"/>
      <c r="R4910" s="173"/>
      <c r="S4910" s="167"/>
      <c r="T4910" s="167"/>
      <c r="U4910" s="167"/>
      <c r="V4910" s="173"/>
    </row>
    <row r="4911" spans="1:22" ht="33.75" customHeight="1">
      <c r="A4911" s="15"/>
      <c r="B4911" s="7"/>
      <c r="C4911" s="4"/>
      <c r="D4911" s="5"/>
      <c r="E4911" s="176" t="str">
        <f t="shared" si="166"/>
        <v/>
      </c>
      <c r="F4911" s="181"/>
      <c r="G4911" s="181"/>
      <c r="H4911" s="6"/>
      <c r="I4911" s="2"/>
      <c r="J4911" s="3"/>
      <c r="K4911" s="3"/>
      <c r="L4911" s="3"/>
      <c r="M4911" s="13"/>
      <c r="N4911" s="3"/>
      <c r="O4911" s="3"/>
      <c r="P4911" s="166"/>
      <c r="Q4911" s="166"/>
      <c r="R4911" s="173"/>
      <c r="S4911" s="167"/>
      <c r="T4911" s="167"/>
      <c r="U4911" s="167"/>
      <c r="V4911" s="173"/>
    </row>
    <row r="4912" spans="1:22" ht="33.75" customHeight="1">
      <c r="A4912" s="15"/>
      <c r="B4912" s="7"/>
      <c r="C4912" s="4"/>
      <c r="D4912" s="5"/>
      <c r="E4912" s="176" t="str">
        <f t="shared" si="166"/>
        <v/>
      </c>
      <c r="F4912" s="181"/>
      <c r="G4912" s="181"/>
      <c r="H4912" s="6"/>
      <c r="I4912" s="2"/>
      <c r="J4912" s="3"/>
      <c r="K4912" s="3"/>
      <c r="L4912" s="3"/>
      <c r="M4912" s="13"/>
      <c r="N4912" s="3"/>
      <c r="O4912" s="3"/>
      <c r="P4912" s="166"/>
      <c r="Q4912" s="166"/>
      <c r="R4912" s="173"/>
      <c r="S4912" s="167"/>
      <c r="T4912" s="167"/>
      <c r="U4912" s="167"/>
      <c r="V4912" s="173"/>
    </row>
    <row r="4913" spans="1:22" ht="33.75" customHeight="1">
      <c r="A4913" s="15"/>
      <c r="B4913" s="7"/>
      <c r="C4913" s="4"/>
      <c r="D4913" s="5"/>
      <c r="E4913" s="176" t="str">
        <f t="shared" si="166"/>
        <v/>
      </c>
      <c r="F4913" s="181"/>
      <c r="G4913" s="181"/>
      <c r="H4913" s="6"/>
      <c r="I4913" s="2"/>
      <c r="J4913" s="3"/>
      <c r="K4913" s="3"/>
      <c r="L4913" s="3"/>
      <c r="M4913" s="13"/>
      <c r="N4913" s="3"/>
      <c r="O4913" s="3"/>
      <c r="P4913" s="166"/>
      <c r="Q4913" s="166"/>
      <c r="R4913" s="173"/>
      <c r="S4913" s="167"/>
      <c r="T4913" s="167"/>
      <c r="U4913" s="167"/>
      <c r="V4913" s="173"/>
    </row>
    <row r="4914" spans="1:22" ht="33.75" customHeight="1">
      <c r="A4914" s="15"/>
      <c r="B4914" s="7"/>
      <c r="C4914" s="4"/>
      <c r="D4914" s="5"/>
      <c r="E4914" s="176" t="str">
        <f t="shared" si="166"/>
        <v/>
      </c>
      <c r="F4914" s="181"/>
      <c r="G4914" s="181"/>
      <c r="H4914" s="6"/>
      <c r="I4914" s="2"/>
      <c r="J4914" s="3"/>
      <c r="K4914" s="3"/>
      <c r="L4914" s="3"/>
      <c r="M4914" s="13"/>
      <c r="N4914" s="3"/>
      <c r="O4914" s="3"/>
      <c r="P4914" s="166"/>
      <c r="Q4914" s="166"/>
      <c r="R4914" s="173"/>
      <c r="S4914" s="167"/>
      <c r="T4914" s="167"/>
      <c r="U4914" s="167"/>
      <c r="V4914" s="173"/>
    </row>
    <row r="4915" spans="1:22" ht="33.75" customHeight="1">
      <c r="A4915" s="15"/>
      <c r="B4915" s="7"/>
      <c r="C4915" s="4"/>
      <c r="D4915" s="5"/>
      <c r="E4915" s="176" t="str">
        <f t="shared" si="166"/>
        <v/>
      </c>
      <c r="F4915" s="181"/>
      <c r="G4915" s="181"/>
      <c r="H4915" s="6"/>
      <c r="I4915" s="2"/>
      <c r="J4915" s="3"/>
      <c r="K4915" s="3"/>
      <c r="L4915" s="3"/>
      <c r="M4915" s="13"/>
      <c r="N4915" s="3"/>
      <c r="O4915" s="3"/>
      <c r="P4915" s="166"/>
      <c r="Q4915" s="166"/>
      <c r="R4915" s="173"/>
      <c r="S4915" s="167"/>
      <c r="T4915" s="167"/>
      <c r="U4915" s="167"/>
      <c r="V4915" s="173"/>
    </row>
    <row r="4916" spans="1:22" ht="33.75" customHeight="1">
      <c r="A4916" s="15"/>
      <c r="B4916" s="7"/>
      <c r="C4916" s="4"/>
      <c r="D4916" s="5"/>
      <c r="E4916" s="176" t="str">
        <f t="shared" si="166"/>
        <v/>
      </c>
      <c r="F4916" s="181"/>
      <c r="G4916" s="181"/>
      <c r="H4916" s="6"/>
      <c r="I4916" s="2"/>
      <c r="J4916" s="3"/>
      <c r="K4916" s="3"/>
      <c r="L4916" s="3"/>
      <c r="M4916" s="13"/>
      <c r="N4916" s="3"/>
      <c r="O4916" s="3"/>
      <c r="P4916" s="166"/>
      <c r="Q4916" s="166"/>
      <c r="R4916" s="173"/>
      <c r="S4916" s="167"/>
      <c r="T4916" s="167"/>
      <c r="U4916" s="167"/>
      <c r="V4916" s="173"/>
    </row>
    <row r="4917" spans="1:22" ht="33.75" customHeight="1">
      <c r="A4917" s="15"/>
      <c r="B4917" s="7"/>
      <c r="C4917" s="4"/>
      <c r="D4917" s="5"/>
      <c r="E4917" s="176" t="str">
        <f t="shared" si="166"/>
        <v/>
      </c>
      <c r="F4917" s="181"/>
      <c r="G4917" s="181"/>
      <c r="H4917" s="6"/>
      <c r="I4917" s="2"/>
      <c r="J4917" s="3"/>
      <c r="K4917" s="3"/>
      <c r="L4917" s="3"/>
      <c r="M4917" s="13"/>
      <c r="N4917" s="3"/>
      <c r="O4917" s="3"/>
      <c r="P4917" s="166"/>
      <c r="Q4917" s="166"/>
      <c r="R4917" s="173"/>
      <c r="S4917" s="167"/>
      <c r="T4917" s="167"/>
      <c r="U4917" s="167"/>
      <c r="V4917" s="173"/>
    </row>
    <row r="4918" spans="1:22" ht="33.75" customHeight="1">
      <c r="A4918" s="15"/>
      <c r="B4918" s="7"/>
      <c r="C4918" s="4"/>
      <c r="D4918" s="5"/>
      <c r="E4918" s="176" t="str">
        <f t="shared" si="166"/>
        <v/>
      </c>
      <c r="F4918" s="181"/>
      <c r="G4918" s="181"/>
      <c r="H4918" s="6"/>
      <c r="I4918" s="2"/>
      <c r="J4918" s="3"/>
      <c r="K4918" s="3"/>
      <c r="L4918" s="3"/>
      <c r="M4918" s="13"/>
      <c r="N4918" s="3"/>
      <c r="O4918" s="3"/>
      <c r="P4918" s="166"/>
      <c r="Q4918" s="166"/>
      <c r="R4918" s="173"/>
      <c r="S4918" s="167"/>
      <c r="T4918" s="167"/>
      <c r="U4918" s="167"/>
      <c r="V4918" s="173"/>
    </row>
    <row r="4919" spans="1:22" ht="33.75" customHeight="1">
      <c r="A4919" s="15"/>
      <c r="B4919" s="7"/>
      <c r="C4919" s="4"/>
      <c r="D4919" s="5"/>
      <c r="E4919" s="176" t="str">
        <f t="shared" si="166"/>
        <v/>
      </c>
      <c r="F4919" s="181"/>
      <c r="G4919" s="181"/>
      <c r="H4919" s="6"/>
      <c r="I4919" s="2"/>
      <c r="J4919" s="3"/>
      <c r="K4919" s="3"/>
      <c r="L4919" s="3"/>
      <c r="M4919" s="13"/>
      <c r="N4919" s="3"/>
      <c r="O4919" s="3"/>
      <c r="P4919" s="166"/>
      <c r="Q4919" s="166"/>
      <c r="R4919" s="173"/>
      <c r="S4919" s="167"/>
      <c r="T4919" s="167"/>
      <c r="U4919" s="167"/>
      <c r="V4919" s="173"/>
    </row>
    <row r="4920" spans="1:22" ht="33.75" customHeight="1">
      <c r="A4920" s="15"/>
      <c r="B4920" s="7"/>
      <c r="C4920" s="4"/>
      <c r="D4920" s="5"/>
      <c r="E4920" s="176" t="str">
        <f t="shared" si="166"/>
        <v/>
      </c>
      <c r="F4920" s="181"/>
      <c r="G4920" s="181"/>
      <c r="H4920" s="6"/>
      <c r="I4920" s="2"/>
      <c r="J4920" s="3"/>
      <c r="K4920" s="3"/>
      <c r="L4920" s="3"/>
      <c r="M4920" s="13"/>
      <c r="N4920" s="3"/>
      <c r="O4920" s="3"/>
      <c r="P4920" s="166"/>
      <c r="Q4920" s="166"/>
      <c r="R4920" s="173"/>
      <c r="S4920" s="167"/>
      <c r="T4920" s="167"/>
      <c r="U4920" s="167"/>
      <c r="V4920" s="173"/>
    </row>
    <row r="4921" spans="1:22" ht="33.75" customHeight="1">
      <c r="A4921" s="15"/>
      <c r="B4921" s="7"/>
      <c r="C4921" s="4"/>
      <c r="D4921" s="5"/>
      <c r="E4921" s="176" t="str">
        <f t="shared" si="166"/>
        <v/>
      </c>
      <c r="F4921" s="181"/>
      <c r="G4921" s="181"/>
      <c r="H4921" s="6"/>
      <c r="I4921" s="2"/>
      <c r="J4921" s="3"/>
      <c r="K4921" s="3"/>
      <c r="L4921" s="3"/>
      <c r="M4921" s="13"/>
      <c r="N4921" s="3"/>
      <c r="O4921" s="3"/>
      <c r="P4921" s="166"/>
      <c r="Q4921" s="166"/>
      <c r="R4921" s="173"/>
      <c r="S4921" s="167"/>
      <c r="T4921" s="167"/>
      <c r="U4921" s="167"/>
      <c r="V4921" s="173"/>
    </row>
    <row r="4922" spans="1:22" ht="33.75" customHeight="1">
      <c r="A4922" s="15"/>
      <c r="B4922" s="7"/>
      <c r="C4922" s="4"/>
      <c r="D4922" s="5"/>
      <c r="E4922" s="176" t="str">
        <f t="shared" ref="E4922:E4985" si="167">TRIM(B4922)</f>
        <v/>
      </c>
      <c r="F4922" s="181"/>
      <c r="G4922" s="181"/>
      <c r="H4922" s="6"/>
      <c r="I4922" s="2"/>
      <c r="J4922" s="3"/>
      <c r="K4922" s="3"/>
      <c r="L4922" s="3"/>
      <c r="M4922" s="13"/>
      <c r="N4922" s="3"/>
      <c r="O4922" s="3"/>
      <c r="P4922" s="166"/>
      <c r="Q4922" s="166"/>
      <c r="R4922" s="173"/>
      <c r="S4922" s="167"/>
      <c r="T4922" s="167"/>
      <c r="U4922" s="167"/>
      <c r="V4922" s="173"/>
    </row>
    <row r="4923" spans="1:22" ht="33.75" customHeight="1">
      <c r="A4923" s="15"/>
      <c r="B4923" s="7"/>
      <c r="C4923" s="4"/>
      <c r="D4923" s="5"/>
      <c r="E4923" s="176" t="str">
        <f t="shared" si="167"/>
        <v/>
      </c>
      <c r="F4923" s="181"/>
      <c r="G4923" s="181"/>
      <c r="H4923" s="6"/>
      <c r="I4923" s="2"/>
      <c r="J4923" s="3"/>
      <c r="K4923" s="3"/>
      <c r="L4923" s="3"/>
      <c r="M4923" s="13"/>
      <c r="N4923" s="3"/>
      <c r="O4923" s="3"/>
      <c r="P4923" s="166"/>
      <c r="Q4923" s="166"/>
      <c r="R4923" s="173"/>
      <c r="S4923" s="167"/>
      <c r="T4923" s="167"/>
      <c r="U4923" s="167"/>
      <c r="V4923" s="173"/>
    </row>
    <row r="4924" spans="1:22" ht="33.75" customHeight="1">
      <c r="A4924" s="15"/>
      <c r="B4924" s="7"/>
      <c r="C4924" s="4"/>
      <c r="D4924" s="5"/>
      <c r="E4924" s="176" t="str">
        <f t="shared" si="167"/>
        <v/>
      </c>
      <c r="F4924" s="181"/>
      <c r="G4924" s="181"/>
      <c r="H4924" s="6"/>
      <c r="I4924" s="2"/>
      <c r="J4924" s="3"/>
      <c r="K4924" s="3"/>
      <c r="L4924" s="3"/>
      <c r="M4924" s="13"/>
      <c r="N4924" s="3"/>
      <c r="O4924" s="3"/>
      <c r="P4924" s="166"/>
      <c r="Q4924" s="166"/>
      <c r="R4924" s="173"/>
      <c r="S4924" s="167"/>
      <c r="T4924" s="167"/>
      <c r="U4924" s="167"/>
      <c r="V4924" s="173"/>
    </row>
    <row r="4925" spans="1:22" ht="33.75" customHeight="1">
      <c r="A4925" s="15"/>
      <c r="B4925" s="7"/>
      <c r="C4925" s="4"/>
      <c r="D4925" s="5"/>
      <c r="E4925" s="176" t="str">
        <f t="shared" si="167"/>
        <v/>
      </c>
      <c r="F4925" s="181"/>
      <c r="G4925" s="181"/>
      <c r="H4925" s="6"/>
      <c r="I4925" s="2"/>
      <c r="J4925" s="3"/>
      <c r="K4925" s="3"/>
      <c r="L4925" s="3"/>
      <c r="M4925" s="13"/>
      <c r="N4925" s="3"/>
      <c r="O4925" s="3"/>
      <c r="P4925" s="166"/>
      <c r="Q4925" s="166"/>
      <c r="R4925" s="173"/>
      <c r="S4925" s="167"/>
      <c r="T4925" s="167"/>
      <c r="U4925" s="167"/>
      <c r="V4925" s="173"/>
    </row>
    <row r="4926" spans="1:22" ht="33.75" customHeight="1">
      <c r="A4926" s="15"/>
      <c r="B4926" s="7"/>
      <c r="C4926" s="4"/>
      <c r="D4926" s="5"/>
      <c r="E4926" s="176" t="str">
        <f t="shared" si="167"/>
        <v/>
      </c>
      <c r="F4926" s="181"/>
      <c r="G4926" s="181"/>
      <c r="H4926" s="6"/>
      <c r="I4926" s="2"/>
      <c r="J4926" s="3"/>
      <c r="K4926" s="3"/>
      <c r="L4926" s="3"/>
      <c r="M4926" s="13"/>
      <c r="N4926" s="3"/>
      <c r="O4926" s="3"/>
      <c r="P4926" s="166"/>
      <c r="Q4926" s="166"/>
      <c r="R4926" s="173"/>
      <c r="S4926" s="167"/>
      <c r="T4926" s="167"/>
      <c r="U4926" s="167"/>
      <c r="V4926" s="173"/>
    </row>
    <row r="4927" spans="1:22" ht="33.75" customHeight="1">
      <c r="A4927" s="15"/>
      <c r="B4927" s="7"/>
      <c r="C4927" s="4"/>
      <c r="D4927" s="5"/>
      <c r="E4927" s="176" t="str">
        <f t="shared" si="167"/>
        <v/>
      </c>
      <c r="F4927" s="181"/>
      <c r="G4927" s="181"/>
      <c r="H4927" s="6"/>
      <c r="I4927" s="2"/>
      <c r="J4927" s="3"/>
      <c r="K4927" s="3"/>
      <c r="L4927" s="3"/>
      <c r="M4927" s="13"/>
      <c r="N4927" s="3"/>
      <c r="O4927" s="3"/>
      <c r="P4927" s="166"/>
      <c r="Q4927" s="166"/>
      <c r="R4927" s="173"/>
      <c r="S4927" s="167"/>
      <c r="T4927" s="167"/>
      <c r="U4927" s="167"/>
      <c r="V4927" s="173"/>
    </row>
    <row r="4928" spans="1:22" ht="33.75" customHeight="1">
      <c r="A4928" s="15"/>
      <c r="B4928" s="7"/>
      <c r="C4928" s="4"/>
      <c r="D4928" s="5"/>
      <c r="E4928" s="176" t="str">
        <f t="shared" si="167"/>
        <v/>
      </c>
      <c r="F4928" s="181"/>
      <c r="G4928" s="181"/>
      <c r="H4928" s="6"/>
      <c r="I4928" s="2"/>
      <c r="J4928" s="3"/>
      <c r="K4928" s="3"/>
      <c r="L4928" s="3"/>
      <c r="M4928" s="13"/>
      <c r="N4928" s="3"/>
      <c r="O4928" s="3"/>
      <c r="P4928" s="166"/>
      <c r="Q4928" s="166"/>
      <c r="R4928" s="173"/>
      <c r="S4928" s="167"/>
      <c r="T4928" s="167"/>
      <c r="U4928" s="167"/>
      <c r="V4928" s="173"/>
    </row>
    <row r="4929" spans="1:22" ht="33.75" customHeight="1">
      <c r="A4929" s="15"/>
      <c r="B4929" s="7"/>
      <c r="C4929" s="4"/>
      <c r="D4929" s="5"/>
      <c r="E4929" s="176" t="str">
        <f t="shared" si="167"/>
        <v/>
      </c>
      <c r="F4929" s="181"/>
      <c r="G4929" s="181"/>
      <c r="H4929" s="6"/>
      <c r="I4929" s="2"/>
      <c r="J4929" s="3"/>
      <c r="K4929" s="3"/>
      <c r="L4929" s="3"/>
      <c r="M4929" s="13"/>
      <c r="N4929" s="3"/>
      <c r="O4929" s="3"/>
      <c r="P4929" s="166"/>
      <c r="Q4929" s="166"/>
      <c r="R4929" s="173"/>
      <c r="S4929" s="167"/>
      <c r="T4929" s="167"/>
      <c r="U4929" s="167"/>
      <c r="V4929" s="173"/>
    </row>
    <row r="4930" spans="1:22" ht="33.75" customHeight="1">
      <c r="A4930" s="15"/>
      <c r="B4930" s="7"/>
      <c r="C4930" s="4"/>
      <c r="D4930" s="5"/>
      <c r="E4930" s="176" t="str">
        <f t="shared" si="167"/>
        <v/>
      </c>
      <c r="F4930" s="181"/>
      <c r="G4930" s="181"/>
      <c r="H4930" s="6"/>
      <c r="I4930" s="2"/>
      <c r="J4930" s="3"/>
      <c r="K4930" s="3"/>
      <c r="L4930" s="3"/>
      <c r="M4930" s="13"/>
      <c r="N4930" s="3"/>
      <c r="O4930" s="3"/>
      <c r="P4930" s="166"/>
      <c r="Q4930" s="166"/>
      <c r="R4930" s="173"/>
      <c r="S4930" s="167"/>
      <c r="T4930" s="167"/>
      <c r="U4930" s="167"/>
      <c r="V4930" s="173"/>
    </row>
    <row r="4931" spans="1:22" ht="33.75" customHeight="1">
      <c r="A4931" s="15"/>
      <c r="B4931" s="7"/>
      <c r="C4931" s="4"/>
      <c r="D4931" s="5"/>
      <c r="E4931" s="176" t="str">
        <f t="shared" si="167"/>
        <v/>
      </c>
      <c r="F4931" s="181"/>
      <c r="G4931" s="181"/>
      <c r="H4931" s="6"/>
      <c r="I4931" s="2"/>
      <c r="J4931" s="3"/>
      <c r="K4931" s="3"/>
      <c r="L4931" s="3"/>
      <c r="M4931" s="13"/>
      <c r="N4931" s="3"/>
      <c r="O4931" s="3"/>
      <c r="P4931" s="166"/>
      <c r="Q4931" s="166"/>
      <c r="R4931" s="173"/>
      <c r="S4931" s="167"/>
      <c r="T4931" s="167"/>
      <c r="U4931" s="167"/>
      <c r="V4931" s="173"/>
    </row>
    <row r="4932" spans="1:22" ht="33.75" customHeight="1">
      <c r="A4932" s="15"/>
      <c r="B4932" s="7"/>
      <c r="C4932" s="4"/>
      <c r="D4932" s="5"/>
      <c r="E4932" s="176" t="str">
        <f t="shared" si="167"/>
        <v/>
      </c>
      <c r="F4932" s="181"/>
      <c r="G4932" s="181"/>
      <c r="H4932" s="6"/>
      <c r="I4932" s="2"/>
      <c r="J4932" s="3"/>
      <c r="K4932" s="3"/>
      <c r="L4932" s="3"/>
      <c r="M4932" s="13"/>
      <c r="N4932" s="3"/>
      <c r="O4932" s="3"/>
      <c r="P4932" s="166"/>
      <c r="Q4932" s="166"/>
      <c r="R4932" s="173"/>
      <c r="S4932" s="167"/>
      <c r="T4932" s="167"/>
      <c r="U4932" s="167"/>
      <c r="V4932" s="173"/>
    </row>
    <row r="4933" spans="1:22" ht="33.75" customHeight="1">
      <c r="A4933" s="15"/>
      <c r="B4933" s="7"/>
      <c r="C4933" s="4"/>
      <c r="D4933" s="5"/>
      <c r="E4933" s="176" t="str">
        <f t="shared" si="167"/>
        <v/>
      </c>
      <c r="F4933" s="181"/>
      <c r="G4933" s="181"/>
      <c r="H4933" s="6"/>
      <c r="I4933" s="2"/>
      <c r="J4933" s="3"/>
      <c r="K4933" s="3"/>
      <c r="L4933" s="3"/>
      <c r="M4933" s="13"/>
      <c r="N4933" s="3"/>
      <c r="O4933" s="3"/>
      <c r="P4933" s="166"/>
      <c r="Q4933" s="166"/>
      <c r="R4933" s="173"/>
      <c r="S4933" s="167"/>
      <c r="T4933" s="167"/>
      <c r="U4933" s="167"/>
      <c r="V4933" s="173"/>
    </row>
    <row r="4934" spans="1:22" ht="33.75" customHeight="1">
      <c r="A4934" s="15"/>
      <c r="B4934" s="7"/>
      <c r="C4934" s="4"/>
      <c r="D4934" s="5"/>
      <c r="E4934" s="176" t="str">
        <f t="shared" si="167"/>
        <v/>
      </c>
      <c r="F4934" s="181"/>
      <c r="G4934" s="181"/>
      <c r="H4934" s="6"/>
      <c r="I4934" s="2"/>
      <c r="J4934" s="3"/>
      <c r="K4934" s="3"/>
      <c r="L4934" s="3"/>
      <c r="M4934" s="13"/>
      <c r="N4934" s="3"/>
      <c r="O4934" s="3"/>
      <c r="P4934" s="166"/>
      <c r="Q4934" s="166"/>
      <c r="R4934" s="173"/>
      <c r="S4934" s="167"/>
      <c r="T4934" s="167"/>
      <c r="U4934" s="167"/>
      <c r="V4934" s="173"/>
    </row>
    <row r="4935" spans="1:22" ht="33.75" customHeight="1">
      <c r="A4935" s="15"/>
      <c r="B4935" s="7"/>
      <c r="C4935" s="4"/>
      <c r="D4935" s="5"/>
      <c r="E4935" s="176" t="str">
        <f t="shared" si="167"/>
        <v/>
      </c>
      <c r="F4935" s="181"/>
      <c r="G4935" s="181"/>
      <c r="H4935" s="6"/>
      <c r="I4935" s="2"/>
      <c r="J4935" s="3"/>
      <c r="K4935" s="3"/>
      <c r="L4935" s="3"/>
      <c r="M4935" s="13"/>
      <c r="N4935" s="3"/>
      <c r="O4935" s="3"/>
      <c r="P4935" s="166"/>
      <c r="Q4935" s="166"/>
      <c r="R4935" s="173"/>
      <c r="S4935" s="167"/>
      <c r="T4935" s="167"/>
      <c r="U4935" s="167"/>
      <c r="V4935" s="173"/>
    </row>
    <row r="4936" spans="1:22" ht="33.75" customHeight="1">
      <c r="A4936" s="15"/>
      <c r="B4936" s="7"/>
      <c r="C4936" s="4"/>
      <c r="D4936" s="5"/>
      <c r="E4936" s="176" t="str">
        <f t="shared" si="167"/>
        <v/>
      </c>
      <c r="F4936" s="181"/>
      <c r="G4936" s="181"/>
      <c r="H4936" s="6"/>
      <c r="I4936" s="2"/>
      <c r="J4936" s="3"/>
      <c r="K4936" s="3"/>
      <c r="L4936" s="3"/>
      <c r="M4936" s="13"/>
      <c r="N4936" s="3"/>
      <c r="O4936" s="3"/>
      <c r="P4936" s="166"/>
      <c r="Q4936" s="166"/>
      <c r="R4936" s="173"/>
      <c r="S4936" s="167"/>
      <c r="T4936" s="167"/>
      <c r="U4936" s="167"/>
      <c r="V4936" s="173"/>
    </row>
    <row r="4937" spans="1:22" ht="33.75" customHeight="1">
      <c r="A4937" s="15"/>
      <c r="B4937" s="7"/>
      <c r="C4937" s="4"/>
      <c r="D4937" s="5"/>
      <c r="E4937" s="176" t="str">
        <f t="shared" si="167"/>
        <v/>
      </c>
      <c r="F4937" s="181"/>
      <c r="G4937" s="181"/>
      <c r="H4937" s="6"/>
      <c r="I4937" s="2"/>
      <c r="J4937" s="3"/>
      <c r="K4937" s="3"/>
      <c r="L4937" s="3"/>
      <c r="M4937" s="13"/>
      <c r="N4937" s="3"/>
      <c r="O4937" s="3"/>
      <c r="P4937" s="166"/>
      <c r="Q4937" s="166"/>
      <c r="R4937" s="173"/>
      <c r="S4937" s="167"/>
      <c r="T4937" s="167"/>
      <c r="U4937" s="167"/>
      <c r="V4937" s="173"/>
    </row>
    <row r="4938" spans="1:22" ht="33.75" customHeight="1">
      <c r="A4938" s="15"/>
      <c r="B4938" s="7"/>
      <c r="C4938" s="4"/>
      <c r="D4938" s="5"/>
      <c r="E4938" s="176" t="str">
        <f t="shared" si="167"/>
        <v/>
      </c>
      <c r="F4938" s="181"/>
      <c r="G4938" s="181"/>
      <c r="H4938" s="6"/>
      <c r="I4938" s="2"/>
      <c r="J4938" s="3"/>
      <c r="K4938" s="3"/>
      <c r="L4938" s="3"/>
      <c r="M4938" s="13"/>
      <c r="N4938" s="3"/>
      <c r="O4938" s="3"/>
      <c r="P4938" s="166"/>
      <c r="Q4938" s="166"/>
      <c r="R4938" s="173"/>
      <c r="S4938" s="167"/>
      <c r="T4938" s="167"/>
      <c r="U4938" s="167"/>
      <c r="V4938" s="173"/>
    </row>
    <row r="4939" spans="1:22" ht="33.75" customHeight="1">
      <c r="A4939" s="15"/>
      <c r="B4939" s="7"/>
      <c r="C4939" s="4"/>
      <c r="D4939" s="5"/>
      <c r="E4939" s="176" t="str">
        <f t="shared" si="167"/>
        <v/>
      </c>
      <c r="F4939" s="181"/>
      <c r="G4939" s="181"/>
      <c r="H4939" s="6"/>
      <c r="I4939" s="2"/>
      <c r="J4939" s="3"/>
      <c r="K4939" s="3"/>
      <c r="L4939" s="3"/>
      <c r="M4939" s="13"/>
      <c r="N4939" s="3"/>
      <c r="O4939" s="3"/>
      <c r="P4939" s="166"/>
      <c r="Q4939" s="166"/>
      <c r="R4939" s="173"/>
      <c r="S4939" s="167"/>
      <c r="T4939" s="167"/>
      <c r="U4939" s="167"/>
      <c r="V4939" s="173"/>
    </row>
    <row r="4940" spans="1:22" ht="33.75" customHeight="1">
      <c r="A4940" s="15"/>
      <c r="B4940" s="7"/>
      <c r="C4940" s="4"/>
      <c r="D4940" s="5"/>
      <c r="E4940" s="176" t="str">
        <f t="shared" si="167"/>
        <v/>
      </c>
      <c r="F4940" s="181"/>
      <c r="G4940" s="181"/>
      <c r="H4940" s="6"/>
      <c r="I4940" s="2"/>
      <c r="J4940" s="3"/>
      <c r="K4940" s="3"/>
      <c r="L4940" s="3"/>
      <c r="M4940" s="13"/>
      <c r="N4940" s="3"/>
      <c r="O4940" s="3"/>
      <c r="P4940" s="166"/>
      <c r="Q4940" s="166"/>
      <c r="R4940" s="173"/>
      <c r="S4940" s="167"/>
      <c r="T4940" s="167"/>
      <c r="U4940" s="167"/>
      <c r="V4940" s="173"/>
    </row>
    <row r="4941" spans="1:22" ht="33.75" customHeight="1">
      <c r="A4941" s="15"/>
      <c r="B4941" s="7"/>
      <c r="C4941" s="4"/>
      <c r="D4941" s="5"/>
      <c r="E4941" s="176" t="str">
        <f t="shared" si="167"/>
        <v/>
      </c>
      <c r="F4941" s="181"/>
      <c r="G4941" s="181"/>
      <c r="H4941" s="6"/>
      <c r="I4941" s="2"/>
      <c r="J4941" s="3"/>
      <c r="K4941" s="3"/>
      <c r="L4941" s="3"/>
      <c r="M4941" s="13"/>
      <c r="N4941" s="3"/>
      <c r="O4941" s="3"/>
      <c r="P4941" s="166"/>
      <c r="Q4941" s="166"/>
      <c r="R4941" s="173"/>
      <c r="S4941" s="167"/>
      <c r="T4941" s="167"/>
      <c r="U4941" s="167"/>
      <c r="V4941" s="173"/>
    </row>
    <row r="4942" spans="1:22" ht="33.75" customHeight="1">
      <c r="A4942" s="15"/>
      <c r="B4942" s="7"/>
      <c r="C4942" s="4"/>
      <c r="D4942" s="5"/>
      <c r="E4942" s="176" t="str">
        <f t="shared" si="167"/>
        <v/>
      </c>
      <c r="F4942" s="181"/>
      <c r="G4942" s="181"/>
      <c r="H4942" s="6"/>
      <c r="I4942" s="2"/>
      <c r="J4942" s="3"/>
      <c r="K4942" s="3"/>
      <c r="L4942" s="3"/>
      <c r="M4942" s="13"/>
      <c r="N4942" s="3"/>
      <c r="O4942" s="3"/>
      <c r="P4942" s="166"/>
      <c r="Q4942" s="166"/>
      <c r="R4942" s="173"/>
      <c r="S4942" s="167"/>
      <c r="T4942" s="167"/>
      <c r="U4942" s="167"/>
      <c r="V4942" s="173"/>
    </row>
    <row r="4943" spans="1:22" ht="33.75" customHeight="1">
      <c r="A4943" s="15"/>
      <c r="B4943" s="7"/>
      <c r="C4943" s="4"/>
      <c r="D4943" s="5"/>
      <c r="E4943" s="176" t="str">
        <f t="shared" si="167"/>
        <v/>
      </c>
      <c r="F4943" s="181"/>
      <c r="G4943" s="181"/>
      <c r="H4943" s="6"/>
      <c r="I4943" s="2"/>
      <c r="J4943" s="3"/>
      <c r="K4943" s="3"/>
      <c r="L4943" s="3"/>
      <c r="M4943" s="13"/>
      <c r="N4943" s="3"/>
      <c r="O4943" s="3"/>
      <c r="P4943" s="166"/>
      <c r="Q4943" s="166"/>
      <c r="R4943" s="173"/>
      <c r="S4943" s="167"/>
      <c r="T4943" s="167"/>
      <c r="U4943" s="167"/>
      <c r="V4943" s="173"/>
    </row>
    <row r="4944" spans="1:22" ht="33.75" customHeight="1">
      <c r="A4944" s="15"/>
      <c r="B4944" s="7"/>
      <c r="C4944" s="4"/>
      <c r="D4944" s="5"/>
      <c r="E4944" s="176" t="str">
        <f t="shared" si="167"/>
        <v/>
      </c>
      <c r="F4944" s="181"/>
      <c r="G4944" s="181"/>
      <c r="H4944" s="6"/>
      <c r="I4944" s="2"/>
      <c r="J4944" s="3"/>
      <c r="K4944" s="3"/>
      <c r="L4944" s="3"/>
      <c r="M4944" s="13"/>
      <c r="N4944" s="3"/>
      <c r="O4944" s="3"/>
      <c r="P4944" s="166"/>
      <c r="Q4944" s="166"/>
      <c r="R4944" s="173"/>
      <c r="S4944" s="167"/>
      <c r="T4944" s="167"/>
      <c r="U4944" s="167"/>
      <c r="V4944" s="173"/>
    </row>
    <row r="4945" spans="1:22" ht="33.75" customHeight="1">
      <c r="A4945" s="15"/>
      <c r="B4945" s="7"/>
      <c r="C4945" s="4"/>
      <c r="D4945" s="5"/>
      <c r="E4945" s="176" t="str">
        <f t="shared" si="167"/>
        <v/>
      </c>
      <c r="F4945" s="181"/>
      <c r="G4945" s="181"/>
      <c r="H4945" s="6"/>
      <c r="I4945" s="2"/>
      <c r="J4945" s="3"/>
      <c r="K4945" s="3"/>
      <c r="L4945" s="3"/>
      <c r="M4945" s="13"/>
      <c r="N4945" s="3"/>
      <c r="O4945" s="3"/>
      <c r="P4945" s="166"/>
      <c r="Q4945" s="166"/>
      <c r="R4945" s="173"/>
      <c r="S4945" s="167"/>
      <c r="T4945" s="167"/>
      <c r="U4945" s="167"/>
      <c r="V4945" s="173"/>
    </row>
    <row r="4946" spans="1:22" ht="33.75" customHeight="1">
      <c r="A4946" s="15"/>
      <c r="B4946" s="7"/>
      <c r="C4946" s="4"/>
      <c r="D4946" s="5"/>
      <c r="E4946" s="176" t="str">
        <f t="shared" si="167"/>
        <v/>
      </c>
      <c r="F4946" s="181"/>
      <c r="G4946" s="181"/>
      <c r="H4946" s="6"/>
      <c r="I4946" s="2"/>
      <c r="J4946" s="3"/>
      <c r="K4946" s="3"/>
      <c r="L4946" s="3"/>
      <c r="M4946" s="13"/>
      <c r="N4946" s="3"/>
      <c r="O4946" s="3"/>
      <c r="P4946" s="166"/>
      <c r="Q4946" s="166"/>
      <c r="R4946" s="173"/>
      <c r="S4946" s="167"/>
      <c r="T4946" s="167"/>
      <c r="U4946" s="167"/>
      <c r="V4946" s="173"/>
    </row>
    <row r="4947" spans="1:22" ht="33.75" customHeight="1">
      <c r="A4947" s="15"/>
      <c r="B4947" s="7"/>
      <c r="C4947" s="4"/>
      <c r="D4947" s="5"/>
      <c r="E4947" s="176" t="str">
        <f t="shared" si="167"/>
        <v/>
      </c>
      <c r="F4947" s="181"/>
      <c r="G4947" s="181"/>
      <c r="H4947" s="6"/>
      <c r="I4947" s="2"/>
      <c r="J4947" s="3"/>
      <c r="K4947" s="3"/>
      <c r="L4947" s="3"/>
      <c r="M4947" s="13"/>
      <c r="N4947" s="3"/>
      <c r="O4947" s="3"/>
      <c r="P4947" s="166"/>
      <c r="Q4947" s="166"/>
      <c r="R4947" s="173"/>
      <c r="S4947" s="167"/>
      <c r="T4947" s="167"/>
      <c r="U4947" s="167"/>
      <c r="V4947" s="173"/>
    </row>
    <row r="4948" spans="1:22" ht="33.75" customHeight="1">
      <c r="A4948" s="15"/>
      <c r="B4948" s="7"/>
      <c r="C4948" s="4"/>
      <c r="D4948" s="5"/>
      <c r="E4948" s="176" t="str">
        <f t="shared" si="167"/>
        <v/>
      </c>
      <c r="F4948" s="181"/>
      <c r="G4948" s="181"/>
      <c r="H4948" s="6"/>
      <c r="I4948" s="2"/>
      <c r="J4948" s="3"/>
      <c r="K4948" s="3"/>
      <c r="L4948" s="3"/>
      <c r="M4948" s="13"/>
      <c r="N4948" s="3"/>
      <c r="O4948" s="3"/>
      <c r="P4948" s="166"/>
      <c r="Q4948" s="166"/>
      <c r="R4948" s="173"/>
      <c r="S4948" s="167"/>
      <c r="T4948" s="167"/>
      <c r="U4948" s="167"/>
      <c r="V4948" s="173"/>
    </row>
    <row r="4949" spans="1:22" ht="33.75" customHeight="1">
      <c r="A4949" s="15"/>
      <c r="B4949" s="7"/>
      <c r="C4949" s="4"/>
      <c r="D4949" s="5"/>
      <c r="E4949" s="176" t="str">
        <f t="shared" si="167"/>
        <v/>
      </c>
      <c r="F4949" s="181"/>
      <c r="G4949" s="181"/>
      <c r="H4949" s="6"/>
      <c r="I4949" s="2"/>
      <c r="J4949" s="3"/>
      <c r="K4949" s="3"/>
      <c r="L4949" s="3"/>
      <c r="M4949" s="13"/>
      <c r="N4949" s="3"/>
      <c r="O4949" s="3"/>
      <c r="P4949" s="166"/>
      <c r="Q4949" s="166"/>
      <c r="R4949" s="173"/>
      <c r="S4949" s="167"/>
      <c r="T4949" s="167"/>
      <c r="U4949" s="167"/>
      <c r="V4949" s="173"/>
    </row>
    <row r="4950" spans="1:22" ht="33.75" customHeight="1">
      <c r="A4950" s="15"/>
      <c r="B4950" s="7"/>
      <c r="C4950" s="4"/>
      <c r="D4950" s="5"/>
      <c r="E4950" s="176" t="str">
        <f t="shared" si="167"/>
        <v/>
      </c>
      <c r="F4950" s="181"/>
      <c r="G4950" s="181"/>
      <c r="H4950" s="6"/>
      <c r="I4950" s="2"/>
      <c r="J4950" s="3"/>
      <c r="K4950" s="3"/>
      <c r="L4950" s="3"/>
      <c r="M4950" s="13"/>
      <c r="N4950" s="3"/>
      <c r="O4950" s="3"/>
      <c r="P4950" s="166"/>
      <c r="Q4950" s="166"/>
      <c r="R4950" s="173"/>
      <c r="S4950" s="167"/>
      <c r="T4950" s="167"/>
      <c r="U4950" s="167"/>
      <c r="V4950" s="173"/>
    </row>
    <row r="4951" spans="1:22" ht="33.75" customHeight="1">
      <c r="A4951" s="15"/>
      <c r="B4951" s="7"/>
      <c r="C4951" s="4"/>
      <c r="D4951" s="5"/>
      <c r="E4951" s="176" t="str">
        <f t="shared" si="167"/>
        <v/>
      </c>
      <c r="F4951" s="181"/>
      <c r="G4951" s="181"/>
      <c r="H4951" s="6"/>
      <c r="I4951" s="2"/>
      <c r="J4951" s="3"/>
      <c r="K4951" s="3"/>
      <c r="L4951" s="3"/>
      <c r="M4951" s="13"/>
      <c r="N4951" s="3"/>
      <c r="O4951" s="3"/>
      <c r="P4951" s="166"/>
      <c r="Q4951" s="166"/>
      <c r="R4951" s="173"/>
      <c r="S4951" s="167"/>
      <c r="T4951" s="167"/>
      <c r="U4951" s="167"/>
      <c r="V4951" s="173"/>
    </row>
    <row r="4952" spans="1:22" ht="33.75" customHeight="1">
      <c r="A4952" s="15"/>
      <c r="B4952" s="7"/>
      <c r="C4952" s="4"/>
      <c r="D4952" s="5"/>
      <c r="E4952" s="176" t="str">
        <f t="shared" si="167"/>
        <v/>
      </c>
      <c r="F4952" s="181"/>
      <c r="G4952" s="181"/>
      <c r="H4952" s="6"/>
      <c r="I4952" s="2"/>
      <c r="J4952" s="3"/>
      <c r="K4952" s="3"/>
      <c r="L4952" s="3"/>
      <c r="M4952" s="13"/>
      <c r="N4952" s="3"/>
      <c r="O4952" s="3"/>
      <c r="P4952" s="166"/>
      <c r="Q4952" s="166"/>
      <c r="R4952" s="173"/>
      <c r="S4952" s="167"/>
      <c r="T4952" s="167"/>
      <c r="U4952" s="167"/>
      <c r="V4952" s="173"/>
    </row>
    <row r="4953" spans="1:22" ht="33.75" customHeight="1">
      <c r="A4953" s="15"/>
      <c r="B4953" s="7"/>
      <c r="C4953" s="4"/>
      <c r="D4953" s="5"/>
      <c r="E4953" s="176" t="str">
        <f t="shared" si="167"/>
        <v/>
      </c>
      <c r="F4953" s="181"/>
      <c r="G4953" s="181"/>
      <c r="H4953" s="6"/>
      <c r="I4953" s="2"/>
      <c r="J4953" s="3"/>
      <c r="K4953" s="3"/>
      <c r="L4953" s="3"/>
      <c r="M4953" s="13"/>
      <c r="N4953" s="3"/>
      <c r="O4953" s="3"/>
      <c r="P4953" s="166"/>
      <c r="Q4953" s="166"/>
      <c r="R4953" s="173"/>
      <c r="S4953" s="167"/>
      <c r="T4953" s="167"/>
      <c r="U4953" s="167"/>
      <c r="V4953" s="173"/>
    </row>
    <row r="4954" spans="1:22" ht="33.75" customHeight="1">
      <c r="A4954" s="15"/>
      <c r="B4954" s="7"/>
      <c r="C4954" s="4"/>
      <c r="D4954" s="5"/>
      <c r="E4954" s="176" t="str">
        <f t="shared" si="167"/>
        <v/>
      </c>
      <c r="F4954" s="181"/>
      <c r="G4954" s="181"/>
      <c r="H4954" s="6"/>
      <c r="I4954" s="2"/>
      <c r="J4954" s="3"/>
      <c r="K4954" s="3"/>
      <c r="L4954" s="3"/>
      <c r="M4954" s="13"/>
      <c r="N4954" s="3"/>
      <c r="O4954" s="3"/>
      <c r="P4954" s="166"/>
      <c r="Q4954" s="166"/>
      <c r="R4954" s="173"/>
      <c r="S4954" s="167"/>
      <c r="T4954" s="167"/>
      <c r="U4954" s="167"/>
      <c r="V4954" s="173"/>
    </row>
    <row r="4955" spans="1:22" ht="33.75" customHeight="1">
      <c r="A4955" s="15"/>
      <c r="B4955" s="7"/>
      <c r="C4955" s="4"/>
      <c r="D4955" s="5"/>
      <c r="E4955" s="176" t="str">
        <f t="shared" si="167"/>
        <v/>
      </c>
      <c r="F4955" s="181"/>
      <c r="G4955" s="181"/>
      <c r="H4955" s="6"/>
      <c r="I4955" s="2"/>
      <c r="J4955" s="3"/>
      <c r="K4955" s="3"/>
      <c r="L4955" s="3"/>
      <c r="M4955" s="13"/>
      <c r="N4955" s="3"/>
      <c r="O4955" s="3"/>
      <c r="P4955" s="166"/>
      <c r="Q4955" s="166"/>
      <c r="R4955" s="173"/>
      <c r="S4955" s="167"/>
      <c r="T4955" s="167"/>
      <c r="U4955" s="167"/>
      <c r="V4955" s="173"/>
    </row>
    <row r="4956" spans="1:22" ht="33.75" customHeight="1">
      <c r="A4956" s="15"/>
      <c r="B4956" s="7"/>
      <c r="C4956" s="4"/>
      <c r="D4956" s="5"/>
      <c r="E4956" s="176" t="str">
        <f t="shared" si="167"/>
        <v/>
      </c>
      <c r="F4956" s="181"/>
      <c r="G4956" s="181"/>
      <c r="H4956" s="6"/>
      <c r="I4956" s="2"/>
      <c r="J4956" s="3"/>
      <c r="K4956" s="3"/>
      <c r="L4956" s="3"/>
      <c r="M4956" s="13"/>
      <c r="N4956" s="3"/>
      <c r="O4956" s="3"/>
      <c r="P4956" s="166"/>
      <c r="Q4956" s="166"/>
      <c r="R4956" s="173"/>
      <c r="S4956" s="167"/>
      <c r="T4956" s="167"/>
      <c r="U4956" s="167"/>
      <c r="V4956" s="173"/>
    </row>
    <row r="4957" spans="1:22" ht="33.75" customHeight="1">
      <c r="A4957" s="15"/>
      <c r="B4957" s="7"/>
      <c r="C4957" s="4"/>
      <c r="D4957" s="5"/>
      <c r="E4957" s="176" t="str">
        <f t="shared" si="167"/>
        <v/>
      </c>
      <c r="F4957" s="181"/>
      <c r="G4957" s="181"/>
      <c r="H4957" s="6"/>
      <c r="I4957" s="2"/>
      <c r="J4957" s="3"/>
      <c r="K4957" s="3"/>
      <c r="L4957" s="3"/>
      <c r="M4957" s="13"/>
      <c r="N4957" s="3"/>
      <c r="O4957" s="3"/>
      <c r="P4957" s="166"/>
      <c r="Q4957" s="166"/>
      <c r="R4957" s="173"/>
      <c r="S4957" s="167"/>
      <c r="T4957" s="167"/>
      <c r="U4957" s="167"/>
      <c r="V4957" s="173"/>
    </row>
    <row r="4958" spans="1:22" ht="33.75" customHeight="1">
      <c r="A4958" s="15"/>
      <c r="B4958" s="7"/>
      <c r="C4958" s="4"/>
      <c r="D4958" s="5"/>
      <c r="E4958" s="176" t="str">
        <f t="shared" si="167"/>
        <v/>
      </c>
      <c r="F4958" s="181"/>
      <c r="G4958" s="181"/>
      <c r="H4958" s="6"/>
      <c r="I4958" s="2"/>
      <c r="J4958" s="3"/>
      <c r="K4958" s="3"/>
      <c r="L4958" s="3"/>
      <c r="M4958" s="13"/>
      <c r="N4958" s="3"/>
      <c r="O4958" s="3"/>
      <c r="P4958" s="166"/>
      <c r="Q4958" s="166"/>
      <c r="R4958" s="173"/>
      <c r="S4958" s="167"/>
      <c r="T4958" s="167"/>
      <c r="U4958" s="167"/>
      <c r="V4958" s="173"/>
    </row>
    <row r="4959" spans="1:22" ht="33.75" customHeight="1">
      <c r="A4959" s="15"/>
      <c r="B4959" s="7"/>
      <c r="C4959" s="4"/>
      <c r="D4959" s="5"/>
      <c r="E4959" s="176" t="str">
        <f t="shared" si="167"/>
        <v/>
      </c>
      <c r="F4959" s="181"/>
      <c r="G4959" s="181"/>
      <c r="H4959" s="6"/>
      <c r="I4959" s="2"/>
      <c r="J4959" s="3"/>
      <c r="K4959" s="3"/>
      <c r="L4959" s="3"/>
      <c r="M4959" s="13"/>
      <c r="N4959" s="3"/>
      <c r="O4959" s="3"/>
      <c r="P4959" s="166"/>
      <c r="Q4959" s="166"/>
      <c r="R4959" s="173"/>
      <c r="S4959" s="167"/>
      <c r="T4959" s="167"/>
      <c r="U4959" s="167"/>
      <c r="V4959" s="173"/>
    </row>
    <row r="4960" spans="1:22" ht="33.75" customHeight="1">
      <c r="A4960" s="15"/>
      <c r="B4960" s="7"/>
      <c r="C4960" s="4"/>
      <c r="D4960" s="5"/>
      <c r="E4960" s="176" t="str">
        <f t="shared" si="167"/>
        <v/>
      </c>
      <c r="F4960" s="181"/>
      <c r="G4960" s="181"/>
      <c r="H4960" s="6"/>
      <c r="I4960" s="2"/>
      <c r="J4960" s="3"/>
      <c r="K4960" s="3"/>
      <c r="L4960" s="3"/>
      <c r="M4960" s="13"/>
      <c r="N4960" s="3"/>
      <c r="O4960" s="3"/>
      <c r="P4960" s="166"/>
      <c r="Q4960" s="166"/>
      <c r="R4960" s="173"/>
      <c r="S4960" s="167"/>
      <c r="T4960" s="167"/>
      <c r="U4960" s="167"/>
      <c r="V4960" s="173"/>
    </row>
    <row r="4961" spans="1:22" ht="33.75" customHeight="1">
      <c r="A4961" s="15"/>
      <c r="B4961" s="7"/>
      <c r="C4961" s="4"/>
      <c r="D4961" s="5"/>
      <c r="E4961" s="176" t="str">
        <f t="shared" si="167"/>
        <v/>
      </c>
      <c r="F4961" s="181"/>
      <c r="G4961" s="181"/>
      <c r="H4961" s="6"/>
      <c r="I4961" s="2"/>
      <c r="J4961" s="3"/>
      <c r="K4961" s="3"/>
      <c r="L4961" s="3"/>
      <c r="M4961" s="13"/>
      <c r="N4961" s="3"/>
      <c r="O4961" s="3"/>
      <c r="P4961" s="166"/>
      <c r="Q4961" s="166"/>
      <c r="R4961" s="173"/>
      <c r="S4961" s="167"/>
      <c r="T4961" s="167"/>
      <c r="U4961" s="167"/>
      <c r="V4961" s="173"/>
    </row>
    <row r="4962" spans="1:22" ht="33.75" customHeight="1">
      <c r="A4962" s="15"/>
      <c r="B4962" s="7"/>
      <c r="C4962" s="4"/>
      <c r="D4962" s="5"/>
      <c r="E4962" s="176" t="str">
        <f t="shared" si="167"/>
        <v/>
      </c>
      <c r="F4962" s="181"/>
      <c r="G4962" s="181"/>
      <c r="H4962" s="6"/>
      <c r="I4962" s="2"/>
      <c r="J4962" s="3"/>
      <c r="K4962" s="3"/>
      <c r="L4962" s="3"/>
      <c r="M4962" s="13"/>
      <c r="N4962" s="3"/>
      <c r="O4962" s="3"/>
      <c r="P4962" s="166"/>
      <c r="Q4962" s="166"/>
      <c r="R4962" s="173"/>
      <c r="S4962" s="167"/>
      <c r="T4962" s="167"/>
      <c r="U4962" s="167"/>
      <c r="V4962" s="173"/>
    </row>
    <row r="4963" spans="1:22" ht="33.75" customHeight="1">
      <c r="A4963" s="15"/>
      <c r="B4963" s="7"/>
      <c r="C4963" s="4"/>
      <c r="D4963" s="5"/>
      <c r="E4963" s="176" t="str">
        <f t="shared" si="167"/>
        <v/>
      </c>
      <c r="F4963" s="181"/>
      <c r="G4963" s="181"/>
      <c r="H4963" s="6"/>
      <c r="I4963" s="2"/>
      <c r="J4963" s="3"/>
      <c r="K4963" s="3"/>
      <c r="L4963" s="3"/>
      <c r="M4963" s="13"/>
      <c r="N4963" s="3"/>
      <c r="O4963" s="3"/>
      <c r="P4963" s="166"/>
      <c r="Q4963" s="166"/>
      <c r="R4963" s="173"/>
      <c r="S4963" s="167"/>
      <c r="T4963" s="167"/>
      <c r="U4963" s="167"/>
      <c r="V4963" s="173"/>
    </row>
    <row r="4964" spans="1:22" ht="33.75" customHeight="1">
      <c r="A4964" s="15"/>
      <c r="B4964" s="7"/>
      <c r="C4964" s="4"/>
      <c r="D4964" s="5"/>
      <c r="E4964" s="176" t="str">
        <f t="shared" si="167"/>
        <v/>
      </c>
      <c r="F4964" s="181"/>
      <c r="G4964" s="181"/>
      <c r="H4964" s="6"/>
      <c r="I4964" s="2"/>
      <c r="J4964" s="3"/>
      <c r="K4964" s="3"/>
      <c r="L4964" s="3"/>
      <c r="M4964" s="13"/>
      <c r="N4964" s="3"/>
      <c r="O4964" s="3"/>
      <c r="P4964" s="166"/>
      <c r="Q4964" s="166"/>
      <c r="R4964" s="173"/>
      <c r="S4964" s="167"/>
      <c r="T4964" s="167"/>
      <c r="U4964" s="167"/>
      <c r="V4964" s="173"/>
    </row>
    <row r="4965" spans="1:22" ht="33.75" customHeight="1">
      <c r="A4965" s="15"/>
      <c r="B4965" s="7"/>
      <c r="C4965" s="4"/>
      <c r="D4965" s="5"/>
      <c r="E4965" s="176" t="str">
        <f t="shared" si="167"/>
        <v/>
      </c>
      <c r="F4965" s="181"/>
      <c r="G4965" s="181"/>
      <c r="H4965" s="6"/>
      <c r="I4965" s="2"/>
      <c r="J4965" s="3"/>
      <c r="K4965" s="3"/>
      <c r="L4965" s="3"/>
      <c r="M4965" s="13"/>
      <c r="N4965" s="3"/>
      <c r="O4965" s="3"/>
      <c r="P4965" s="166"/>
      <c r="Q4965" s="166"/>
      <c r="R4965" s="173"/>
      <c r="S4965" s="167"/>
      <c r="T4965" s="167"/>
      <c r="U4965" s="167"/>
      <c r="V4965" s="173"/>
    </row>
    <row r="4966" spans="1:22" ht="33.75" customHeight="1">
      <c r="A4966" s="15"/>
      <c r="B4966" s="7"/>
      <c r="C4966" s="4"/>
      <c r="D4966" s="5"/>
      <c r="E4966" s="176" t="str">
        <f t="shared" si="167"/>
        <v/>
      </c>
      <c r="F4966" s="181"/>
      <c r="G4966" s="181"/>
      <c r="H4966" s="6"/>
      <c r="I4966" s="2"/>
      <c r="J4966" s="3"/>
      <c r="K4966" s="3"/>
      <c r="L4966" s="3"/>
      <c r="M4966" s="13"/>
      <c r="N4966" s="3"/>
      <c r="O4966" s="3"/>
      <c r="P4966" s="166"/>
      <c r="Q4966" s="166"/>
      <c r="R4966" s="173"/>
      <c r="S4966" s="167"/>
      <c r="T4966" s="167"/>
      <c r="U4966" s="167"/>
      <c r="V4966" s="173"/>
    </row>
    <row r="4967" spans="1:22" ht="33.75" customHeight="1">
      <c r="A4967" s="15"/>
      <c r="B4967" s="7"/>
      <c r="C4967" s="4"/>
      <c r="D4967" s="5"/>
      <c r="E4967" s="176" t="str">
        <f t="shared" si="167"/>
        <v/>
      </c>
      <c r="F4967" s="181"/>
      <c r="G4967" s="181"/>
      <c r="H4967" s="6"/>
      <c r="I4967" s="2"/>
      <c r="J4967" s="3"/>
      <c r="K4967" s="3"/>
      <c r="L4967" s="3"/>
      <c r="M4967" s="13"/>
      <c r="N4967" s="3"/>
      <c r="O4967" s="3"/>
      <c r="P4967" s="166"/>
      <c r="Q4967" s="166"/>
      <c r="R4967" s="173"/>
      <c r="S4967" s="167"/>
      <c r="T4967" s="167"/>
      <c r="U4967" s="167"/>
      <c r="V4967" s="173"/>
    </row>
    <row r="4968" spans="1:22" ht="33.75" customHeight="1">
      <c r="A4968" s="15"/>
      <c r="B4968" s="7"/>
      <c r="C4968" s="4"/>
      <c r="D4968" s="5"/>
      <c r="E4968" s="176" t="str">
        <f t="shared" si="167"/>
        <v/>
      </c>
      <c r="F4968" s="181"/>
      <c r="G4968" s="181"/>
      <c r="H4968" s="6"/>
      <c r="I4968" s="2"/>
      <c r="J4968" s="3"/>
      <c r="K4968" s="3"/>
      <c r="L4968" s="3"/>
      <c r="M4968" s="13"/>
      <c r="N4968" s="3"/>
      <c r="O4968" s="3"/>
      <c r="P4968" s="166"/>
      <c r="Q4968" s="166"/>
      <c r="R4968" s="173"/>
      <c r="S4968" s="167"/>
      <c r="T4968" s="167"/>
      <c r="U4968" s="167"/>
      <c r="V4968" s="173"/>
    </row>
    <row r="4969" spans="1:22" ht="33.75" customHeight="1">
      <c r="A4969" s="15"/>
      <c r="B4969" s="7"/>
      <c r="C4969" s="4"/>
      <c r="D4969" s="5"/>
      <c r="E4969" s="176" t="str">
        <f t="shared" si="167"/>
        <v/>
      </c>
      <c r="F4969" s="181"/>
      <c r="G4969" s="181"/>
      <c r="H4969" s="6"/>
      <c r="I4969" s="2"/>
      <c r="J4969" s="3"/>
      <c r="K4969" s="3"/>
      <c r="L4969" s="3"/>
      <c r="M4969" s="13"/>
      <c r="N4969" s="3"/>
      <c r="O4969" s="3"/>
      <c r="P4969" s="166"/>
      <c r="Q4969" s="166"/>
      <c r="R4969" s="173"/>
      <c r="S4969" s="167"/>
      <c r="T4969" s="167"/>
      <c r="U4969" s="167"/>
      <c r="V4969" s="173"/>
    </row>
    <row r="4970" spans="1:22" ht="33.75" customHeight="1">
      <c r="A4970" s="15"/>
      <c r="B4970" s="7"/>
      <c r="C4970" s="4"/>
      <c r="D4970" s="5"/>
      <c r="E4970" s="176" t="str">
        <f t="shared" si="167"/>
        <v/>
      </c>
      <c r="F4970" s="181"/>
      <c r="G4970" s="181"/>
      <c r="H4970" s="6"/>
      <c r="I4970" s="2"/>
      <c r="J4970" s="3"/>
      <c r="K4970" s="3"/>
      <c r="L4970" s="3"/>
      <c r="M4970" s="13"/>
      <c r="N4970" s="3"/>
      <c r="O4970" s="3"/>
      <c r="P4970" s="166"/>
      <c r="Q4970" s="166"/>
      <c r="R4970" s="173"/>
      <c r="S4970" s="167"/>
      <c r="T4970" s="167"/>
      <c r="U4970" s="167"/>
      <c r="V4970" s="173"/>
    </row>
    <row r="4971" spans="1:22" ht="33.75" customHeight="1">
      <c r="A4971" s="15"/>
      <c r="B4971" s="7"/>
      <c r="C4971" s="4"/>
      <c r="D4971" s="5"/>
      <c r="E4971" s="176" t="str">
        <f t="shared" si="167"/>
        <v/>
      </c>
      <c r="F4971" s="181"/>
      <c r="G4971" s="181"/>
      <c r="H4971" s="6"/>
      <c r="I4971" s="2"/>
      <c r="J4971" s="3"/>
      <c r="K4971" s="3"/>
      <c r="L4971" s="3"/>
      <c r="M4971" s="13"/>
      <c r="N4971" s="3"/>
      <c r="O4971" s="3"/>
      <c r="P4971" s="166"/>
      <c r="Q4971" s="166"/>
      <c r="R4971" s="173"/>
      <c r="S4971" s="167"/>
      <c r="T4971" s="167"/>
      <c r="U4971" s="167"/>
      <c r="V4971" s="173"/>
    </row>
    <row r="4972" spans="1:22" ht="33.75" customHeight="1">
      <c r="A4972" s="15"/>
      <c r="B4972" s="7"/>
      <c r="C4972" s="4"/>
      <c r="D4972" s="5"/>
      <c r="E4972" s="176" t="str">
        <f t="shared" si="167"/>
        <v/>
      </c>
      <c r="F4972" s="181"/>
      <c r="G4972" s="181"/>
      <c r="H4972" s="6"/>
      <c r="I4972" s="2"/>
      <c r="J4972" s="3"/>
      <c r="K4972" s="3"/>
      <c r="L4972" s="3"/>
      <c r="M4972" s="13"/>
      <c r="N4972" s="3"/>
      <c r="O4972" s="3"/>
      <c r="P4972" s="166"/>
      <c r="Q4972" s="166"/>
      <c r="R4972" s="173"/>
      <c r="S4972" s="167"/>
      <c r="T4972" s="167"/>
      <c r="U4972" s="167"/>
      <c r="V4972" s="173"/>
    </row>
    <row r="4973" spans="1:22" ht="33.75" customHeight="1">
      <c r="A4973" s="15"/>
      <c r="B4973" s="7"/>
      <c r="C4973" s="4"/>
      <c r="D4973" s="5"/>
      <c r="E4973" s="176" t="str">
        <f t="shared" si="167"/>
        <v/>
      </c>
      <c r="F4973" s="181"/>
      <c r="G4973" s="181"/>
      <c r="H4973" s="6"/>
      <c r="I4973" s="2"/>
      <c r="J4973" s="3"/>
      <c r="K4973" s="3"/>
      <c r="L4973" s="3"/>
      <c r="M4973" s="13"/>
      <c r="N4973" s="3"/>
      <c r="O4973" s="3"/>
      <c r="P4973" s="166"/>
      <c r="Q4973" s="166"/>
      <c r="R4973" s="173"/>
      <c r="S4973" s="167"/>
      <c r="T4973" s="167"/>
      <c r="U4973" s="167"/>
      <c r="V4973" s="173"/>
    </row>
    <row r="4974" spans="1:22" ht="33.75" customHeight="1">
      <c r="A4974" s="15"/>
      <c r="B4974" s="7"/>
      <c r="C4974" s="4"/>
      <c r="D4974" s="5"/>
      <c r="E4974" s="176" t="str">
        <f t="shared" si="167"/>
        <v/>
      </c>
      <c r="F4974" s="181"/>
      <c r="G4974" s="181"/>
      <c r="H4974" s="6"/>
      <c r="I4974" s="2"/>
      <c r="J4974" s="3"/>
      <c r="K4974" s="3"/>
      <c r="L4974" s="3"/>
      <c r="M4974" s="13"/>
      <c r="N4974" s="3"/>
      <c r="O4974" s="3"/>
      <c r="P4974" s="166"/>
      <c r="Q4974" s="166"/>
      <c r="R4974" s="173"/>
      <c r="S4974" s="167"/>
      <c r="T4974" s="167"/>
      <c r="U4974" s="167"/>
      <c r="V4974" s="173"/>
    </row>
    <row r="4975" spans="1:22" ht="33.75" customHeight="1">
      <c r="A4975" s="15"/>
      <c r="B4975" s="7"/>
      <c r="C4975" s="4"/>
      <c r="D4975" s="5"/>
      <c r="E4975" s="176" t="str">
        <f t="shared" si="167"/>
        <v/>
      </c>
      <c r="F4975" s="181"/>
      <c r="G4975" s="181"/>
      <c r="H4975" s="6"/>
      <c r="I4975" s="2"/>
      <c r="J4975" s="3"/>
      <c r="K4975" s="3"/>
      <c r="L4975" s="3"/>
      <c r="M4975" s="13"/>
      <c r="N4975" s="3"/>
      <c r="O4975" s="3"/>
      <c r="P4975" s="166"/>
      <c r="Q4975" s="166"/>
      <c r="R4975" s="173"/>
      <c r="S4975" s="167"/>
      <c r="T4975" s="167"/>
      <c r="U4975" s="167"/>
      <c r="V4975" s="173"/>
    </row>
    <row r="4976" spans="1:22" ht="33.75" customHeight="1">
      <c r="A4976" s="15"/>
      <c r="B4976" s="7"/>
      <c r="C4976" s="4"/>
      <c r="D4976" s="5"/>
      <c r="E4976" s="176" t="str">
        <f t="shared" si="167"/>
        <v/>
      </c>
      <c r="F4976" s="181"/>
      <c r="G4976" s="181"/>
      <c r="H4976" s="6"/>
      <c r="I4976" s="2"/>
      <c r="J4976" s="3"/>
      <c r="K4976" s="3"/>
      <c r="L4976" s="3"/>
      <c r="M4976" s="13"/>
      <c r="N4976" s="3"/>
      <c r="O4976" s="3"/>
      <c r="P4976" s="166"/>
      <c r="Q4976" s="166"/>
      <c r="R4976" s="173"/>
      <c r="S4976" s="167"/>
      <c r="T4976" s="167"/>
      <c r="U4976" s="167"/>
      <c r="V4976" s="173"/>
    </row>
    <row r="4977" spans="1:22" ht="33.75" customHeight="1">
      <c r="A4977" s="15"/>
      <c r="B4977" s="7"/>
      <c r="C4977" s="4"/>
      <c r="D4977" s="5"/>
      <c r="E4977" s="176" t="str">
        <f t="shared" si="167"/>
        <v/>
      </c>
      <c r="F4977" s="181"/>
      <c r="G4977" s="181"/>
      <c r="H4977" s="6"/>
      <c r="I4977" s="2"/>
      <c r="J4977" s="3"/>
      <c r="K4977" s="3"/>
      <c r="L4977" s="3"/>
      <c r="M4977" s="13"/>
      <c r="N4977" s="3"/>
      <c r="O4977" s="3"/>
      <c r="P4977" s="166"/>
      <c r="Q4977" s="166"/>
      <c r="R4977" s="173"/>
      <c r="S4977" s="167"/>
      <c r="T4977" s="167"/>
      <c r="U4977" s="167"/>
      <c r="V4977" s="173"/>
    </row>
    <row r="4978" spans="1:22" ht="33.75" customHeight="1">
      <c r="A4978" s="15"/>
      <c r="B4978" s="7"/>
      <c r="C4978" s="4"/>
      <c r="D4978" s="5"/>
      <c r="E4978" s="176" t="str">
        <f t="shared" si="167"/>
        <v/>
      </c>
      <c r="F4978" s="181"/>
      <c r="G4978" s="181"/>
      <c r="H4978" s="6"/>
      <c r="I4978" s="2"/>
      <c r="J4978" s="3"/>
      <c r="K4978" s="3"/>
      <c r="L4978" s="3"/>
      <c r="M4978" s="13"/>
      <c r="N4978" s="3"/>
      <c r="O4978" s="3"/>
      <c r="P4978" s="166"/>
      <c r="Q4978" s="166"/>
      <c r="R4978" s="173"/>
      <c r="S4978" s="167"/>
      <c r="T4978" s="167"/>
      <c r="U4978" s="167"/>
      <c r="V4978" s="173"/>
    </row>
    <row r="4979" spans="1:22" ht="33.75" customHeight="1">
      <c r="A4979" s="15"/>
      <c r="B4979" s="7"/>
      <c r="C4979" s="4"/>
      <c r="D4979" s="5"/>
      <c r="E4979" s="176" t="str">
        <f t="shared" si="167"/>
        <v/>
      </c>
      <c r="F4979" s="181"/>
      <c r="G4979" s="181"/>
      <c r="H4979" s="6"/>
      <c r="I4979" s="2"/>
      <c r="J4979" s="3"/>
      <c r="K4979" s="3"/>
      <c r="L4979" s="3"/>
      <c r="M4979" s="13"/>
      <c r="N4979" s="3"/>
      <c r="O4979" s="3"/>
      <c r="P4979" s="166"/>
      <c r="Q4979" s="166"/>
      <c r="R4979" s="173"/>
      <c r="S4979" s="167"/>
      <c r="T4979" s="167"/>
      <c r="U4979" s="167"/>
      <c r="V4979" s="173"/>
    </row>
    <row r="4980" spans="1:22" ht="33.75" customHeight="1">
      <c r="A4980" s="15"/>
      <c r="B4980" s="7"/>
      <c r="C4980" s="4"/>
      <c r="D4980" s="5"/>
      <c r="E4980" s="176" t="str">
        <f t="shared" si="167"/>
        <v/>
      </c>
      <c r="F4980" s="181"/>
      <c r="G4980" s="181"/>
      <c r="H4980" s="6"/>
      <c r="I4980" s="2"/>
      <c r="J4980" s="3"/>
      <c r="K4980" s="3"/>
      <c r="L4980" s="3"/>
      <c r="M4980" s="13"/>
      <c r="N4980" s="3"/>
      <c r="O4980" s="3"/>
      <c r="P4980" s="166"/>
      <c r="Q4980" s="166"/>
      <c r="R4980" s="173"/>
      <c r="S4980" s="167"/>
      <c r="T4980" s="167"/>
      <c r="U4980" s="167"/>
      <c r="V4980" s="173"/>
    </row>
    <row r="4981" spans="1:22" ht="33.75" customHeight="1">
      <c r="A4981" s="15"/>
      <c r="B4981" s="7"/>
      <c r="C4981" s="4"/>
      <c r="D4981" s="5"/>
      <c r="E4981" s="176" t="str">
        <f t="shared" si="167"/>
        <v/>
      </c>
      <c r="F4981" s="181"/>
      <c r="G4981" s="181"/>
      <c r="H4981" s="6"/>
      <c r="I4981" s="2"/>
      <c r="J4981" s="3"/>
      <c r="K4981" s="3"/>
      <c r="L4981" s="3"/>
      <c r="M4981" s="13"/>
      <c r="N4981" s="3"/>
      <c r="O4981" s="3"/>
      <c r="P4981" s="166"/>
      <c r="Q4981" s="166"/>
      <c r="R4981" s="173"/>
      <c r="S4981" s="167"/>
      <c r="T4981" s="167"/>
      <c r="U4981" s="167"/>
      <c r="V4981" s="173"/>
    </row>
    <row r="4982" spans="1:22" ht="33.75" customHeight="1">
      <c r="A4982" s="15"/>
      <c r="B4982" s="7"/>
      <c r="C4982" s="4"/>
      <c r="D4982" s="5"/>
      <c r="E4982" s="176" t="str">
        <f t="shared" si="167"/>
        <v/>
      </c>
      <c r="F4982" s="181"/>
      <c r="G4982" s="181"/>
      <c r="H4982" s="6"/>
      <c r="I4982" s="2"/>
      <c r="J4982" s="3"/>
      <c r="K4982" s="3"/>
      <c r="L4982" s="3"/>
      <c r="M4982" s="13"/>
      <c r="N4982" s="3"/>
      <c r="O4982" s="3"/>
      <c r="P4982" s="166"/>
      <c r="Q4982" s="166"/>
      <c r="R4982" s="173"/>
      <c r="S4982" s="167"/>
      <c r="T4982" s="167"/>
      <c r="U4982" s="167"/>
      <c r="V4982" s="173"/>
    </row>
    <row r="4983" spans="1:22" ht="33.75" customHeight="1">
      <c r="A4983" s="15"/>
      <c r="B4983" s="7"/>
      <c r="C4983" s="4"/>
      <c r="D4983" s="5"/>
      <c r="E4983" s="176" t="str">
        <f t="shared" si="167"/>
        <v/>
      </c>
      <c r="F4983" s="181"/>
      <c r="G4983" s="181"/>
      <c r="H4983" s="6"/>
      <c r="I4983" s="2"/>
      <c r="J4983" s="3"/>
      <c r="K4983" s="3"/>
      <c r="L4983" s="3"/>
      <c r="M4983" s="13"/>
      <c r="N4983" s="3"/>
      <c r="O4983" s="3"/>
      <c r="P4983" s="166"/>
      <c r="Q4983" s="166"/>
      <c r="R4983" s="173"/>
      <c r="S4983" s="167"/>
      <c r="T4983" s="167"/>
      <c r="U4983" s="167"/>
      <c r="V4983" s="173"/>
    </row>
    <row r="4984" spans="1:22" ht="33.75" customHeight="1">
      <c r="A4984" s="15"/>
      <c r="B4984" s="7"/>
      <c r="C4984" s="4"/>
      <c r="D4984" s="5"/>
      <c r="E4984" s="176" t="str">
        <f t="shared" si="167"/>
        <v/>
      </c>
      <c r="F4984" s="181"/>
      <c r="G4984" s="181"/>
      <c r="H4984" s="6"/>
      <c r="I4984" s="2"/>
      <c r="J4984" s="3"/>
      <c r="K4984" s="3"/>
      <c r="L4984" s="3"/>
      <c r="M4984" s="13"/>
      <c r="N4984" s="3"/>
      <c r="O4984" s="3"/>
      <c r="P4984" s="166"/>
      <c r="Q4984" s="166"/>
      <c r="R4984" s="173"/>
      <c r="S4984" s="167"/>
      <c r="T4984" s="167"/>
      <c r="U4984" s="167"/>
      <c r="V4984" s="173"/>
    </row>
    <row r="4985" spans="1:22" ht="33.75" customHeight="1">
      <c r="A4985" s="15"/>
      <c r="B4985" s="7"/>
      <c r="C4985" s="4"/>
      <c r="D4985" s="5"/>
      <c r="E4985" s="176" t="str">
        <f t="shared" si="167"/>
        <v/>
      </c>
      <c r="F4985" s="181"/>
      <c r="G4985" s="181"/>
      <c r="H4985" s="6"/>
      <c r="I4985" s="2"/>
      <c r="J4985" s="3"/>
      <c r="K4985" s="3"/>
      <c r="L4985" s="3"/>
      <c r="M4985" s="13"/>
      <c r="N4985" s="3"/>
      <c r="O4985" s="3"/>
      <c r="P4985" s="166"/>
      <c r="Q4985" s="166"/>
      <c r="R4985" s="173"/>
      <c r="S4985" s="167"/>
      <c r="T4985" s="167"/>
      <c r="U4985" s="167"/>
      <c r="V4985" s="173"/>
    </row>
    <row r="4986" spans="1:22" ht="33.75" customHeight="1">
      <c r="A4986" s="15"/>
      <c r="B4986" s="7"/>
      <c r="C4986" s="4"/>
      <c r="D4986" s="5"/>
      <c r="E4986" s="176" t="str">
        <f t="shared" ref="E4986:E5000" si="168">TRIM(B4986)</f>
        <v/>
      </c>
      <c r="F4986" s="181"/>
      <c r="G4986" s="181"/>
      <c r="H4986" s="6"/>
      <c r="I4986" s="2"/>
      <c r="J4986" s="3"/>
      <c r="K4986" s="3"/>
      <c r="L4986" s="3"/>
      <c r="M4986" s="13"/>
      <c r="N4986" s="3"/>
      <c r="O4986" s="3"/>
      <c r="P4986" s="166"/>
      <c r="Q4986" s="166"/>
      <c r="R4986" s="173"/>
      <c r="S4986" s="167"/>
      <c r="T4986" s="167"/>
      <c r="U4986" s="167"/>
      <c r="V4986" s="173"/>
    </row>
    <row r="4987" spans="1:22" ht="33.75" customHeight="1">
      <c r="A4987" s="15"/>
      <c r="B4987" s="7"/>
      <c r="C4987" s="4"/>
      <c r="D4987" s="5"/>
      <c r="E4987" s="176" t="str">
        <f t="shared" si="168"/>
        <v/>
      </c>
      <c r="F4987" s="181"/>
      <c r="G4987" s="181"/>
      <c r="H4987" s="6"/>
      <c r="I4987" s="2"/>
      <c r="J4987" s="3"/>
      <c r="K4987" s="3"/>
      <c r="L4987" s="3"/>
      <c r="M4987" s="13"/>
      <c r="N4987" s="3"/>
      <c r="O4987" s="3"/>
      <c r="P4987" s="166"/>
      <c r="Q4987" s="166"/>
      <c r="R4987" s="173"/>
      <c r="S4987" s="167"/>
      <c r="T4987" s="167"/>
      <c r="U4987" s="167"/>
      <c r="V4987" s="173"/>
    </row>
    <row r="4988" spans="1:22" ht="33.75" customHeight="1">
      <c r="A4988" s="15"/>
      <c r="B4988" s="7"/>
      <c r="C4988" s="4"/>
      <c r="D4988" s="5"/>
      <c r="E4988" s="176" t="str">
        <f t="shared" si="168"/>
        <v/>
      </c>
      <c r="F4988" s="181"/>
      <c r="G4988" s="181"/>
      <c r="H4988" s="6"/>
      <c r="I4988" s="2"/>
      <c r="J4988" s="3"/>
      <c r="K4988" s="3"/>
      <c r="L4988" s="3"/>
      <c r="M4988" s="13"/>
      <c r="N4988" s="3"/>
      <c r="O4988" s="3"/>
      <c r="P4988" s="166"/>
      <c r="Q4988" s="166"/>
      <c r="R4988" s="173"/>
      <c r="S4988" s="167"/>
      <c r="T4988" s="167"/>
      <c r="U4988" s="167"/>
      <c r="V4988" s="173"/>
    </row>
    <row r="4989" spans="1:22" ht="33.75" customHeight="1">
      <c r="A4989" s="15"/>
      <c r="B4989" s="7"/>
      <c r="C4989" s="4"/>
      <c r="D4989" s="5"/>
      <c r="E4989" s="176" t="str">
        <f t="shared" si="168"/>
        <v/>
      </c>
      <c r="F4989" s="181"/>
      <c r="G4989" s="181"/>
      <c r="H4989" s="6"/>
      <c r="I4989" s="2"/>
      <c r="J4989" s="3"/>
      <c r="K4989" s="3"/>
      <c r="L4989" s="3"/>
      <c r="M4989" s="13"/>
      <c r="N4989" s="3"/>
      <c r="O4989" s="3"/>
      <c r="P4989" s="166"/>
      <c r="Q4989" s="166"/>
      <c r="R4989" s="173"/>
      <c r="S4989" s="167"/>
      <c r="T4989" s="167"/>
      <c r="U4989" s="167"/>
      <c r="V4989" s="173"/>
    </row>
    <row r="4990" spans="1:22" ht="33.75" customHeight="1">
      <c r="A4990" s="15"/>
      <c r="B4990" s="7"/>
      <c r="C4990" s="4"/>
      <c r="D4990" s="5"/>
      <c r="E4990" s="176" t="str">
        <f t="shared" si="168"/>
        <v/>
      </c>
      <c r="F4990" s="181"/>
      <c r="G4990" s="181"/>
      <c r="H4990" s="6"/>
      <c r="I4990" s="2"/>
      <c r="J4990" s="3"/>
      <c r="K4990" s="3"/>
      <c r="L4990" s="3"/>
      <c r="M4990" s="13"/>
      <c r="N4990" s="3"/>
      <c r="O4990" s="3"/>
      <c r="P4990" s="166"/>
      <c r="Q4990" s="166"/>
      <c r="R4990" s="173"/>
      <c r="S4990" s="167"/>
      <c r="T4990" s="167"/>
      <c r="U4990" s="167"/>
      <c r="V4990" s="173"/>
    </row>
    <row r="4991" spans="1:22" ht="33.75" customHeight="1">
      <c r="A4991" s="15"/>
      <c r="B4991" s="7"/>
      <c r="C4991" s="4"/>
      <c r="D4991" s="5"/>
      <c r="E4991" s="176" t="str">
        <f t="shared" si="168"/>
        <v/>
      </c>
      <c r="F4991" s="181"/>
      <c r="G4991" s="181"/>
      <c r="H4991" s="6"/>
      <c r="I4991" s="2"/>
      <c r="J4991" s="3"/>
      <c r="K4991" s="3"/>
      <c r="L4991" s="3"/>
      <c r="M4991" s="13"/>
      <c r="N4991" s="3"/>
      <c r="O4991" s="3"/>
      <c r="P4991" s="166"/>
      <c r="Q4991" s="166"/>
      <c r="R4991" s="173"/>
      <c r="S4991" s="167"/>
      <c r="T4991" s="167"/>
      <c r="U4991" s="167"/>
      <c r="V4991" s="173"/>
    </row>
    <row r="4992" spans="1:22" ht="33.75" customHeight="1">
      <c r="A4992" s="15"/>
      <c r="B4992" s="7"/>
      <c r="C4992" s="4"/>
      <c r="D4992" s="5"/>
      <c r="E4992" s="176" t="str">
        <f t="shared" si="168"/>
        <v/>
      </c>
      <c r="F4992" s="181"/>
      <c r="G4992" s="181"/>
      <c r="H4992" s="6"/>
      <c r="I4992" s="2"/>
      <c r="J4992" s="3"/>
      <c r="K4992" s="3"/>
      <c r="L4992" s="3"/>
      <c r="M4992" s="13"/>
      <c r="N4992" s="3"/>
      <c r="O4992" s="3"/>
      <c r="P4992" s="166"/>
      <c r="Q4992" s="166"/>
      <c r="R4992" s="173"/>
      <c r="S4992" s="167"/>
      <c r="T4992" s="167"/>
      <c r="U4992" s="167"/>
      <c r="V4992" s="173"/>
    </row>
    <row r="4993" spans="1:22" ht="33.75" customHeight="1">
      <c r="A4993" s="15"/>
      <c r="B4993" s="7"/>
      <c r="C4993" s="4"/>
      <c r="D4993" s="5"/>
      <c r="E4993" s="176" t="str">
        <f t="shared" si="168"/>
        <v/>
      </c>
      <c r="F4993" s="181"/>
      <c r="G4993" s="181"/>
      <c r="H4993" s="6"/>
      <c r="I4993" s="2"/>
      <c r="J4993" s="3"/>
      <c r="K4993" s="3"/>
      <c r="L4993" s="3"/>
      <c r="M4993" s="13"/>
      <c r="N4993" s="3"/>
      <c r="O4993" s="3"/>
      <c r="P4993" s="166"/>
      <c r="Q4993" s="166"/>
      <c r="R4993" s="173"/>
      <c r="S4993" s="167"/>
      <c r="T4993" s="167"/>
      <c r="U4993" s="167"/>
      <c r="V4993" s="173"/>
    </row>
    <row r="4994" spans="1:22" ht="33.75" customHeight="1">
      <c r="A4994" s="15"/>
      <c r="B4994" s="7"/>
      <c r="C4994" s="4"/>
      <c r="D4994" s="5"/>
      <c r="E4994" s="176" t="str">
        <f t="shared" si="168"/>
        <v/>
      </c>
      <c r="F4994" s="181"/>
      <c r="G4994" s="181"/>
      <c r="H4994" s="6"/>
      <c r="I4994" s="2"/>
      <c r="J4994" s="3"/>
      <c r="K4994" s="3"/>
      <c r="L4994" s="3"/>
      <c r="M4994" s="13"/>
      <c r="N4994" s="3"/>
      <c r="O4994" s="3"/>
      <c r="P4994" s="166"/>
      <c r="Q4994" s="166"/>
      <c r="R4994" s="173"/>
      <c r="S4994" s="167"/>
      <c r="T4994" s="167"/>
      <c r="U4994" s="167"/>
      <c r="V4994" s="173"/>
    </row>
    <row r="4995" spans="1:22" ht="33.75" customHeight="1">
      <c r="A4995" s="15"/>
      <c r="B4995" s="7"/>
      <c r="C4995" s="4"/>
      <c r="D4995" s="5"/>
      <c r="E4995" s="176" t="str">
        <f t="shared" si="168"/>
        <v/>
      </c>
      <c r="F4995" s="181"/>
      <c r="G4995" s="181"/>
      <c r="H4995" s="6"/>
      <c r="I4995" s="2"/>
      <c r="J4995" s="3"/>
      <c r="K4995" s="3"/>
      <c r="L4995" s="3"/>
      <c r="M4995" s="13"/>
      <c r="N4995" s="3"/>
      <c r="O4995" s="3"/>
      <c r="P4995" s="166"/>
      <c r="Q4995" s="166"/>
      <c r="R4995" s="173"/>
      <c r="S4995" s="167"/>
      <c r="T4995" s="167"/>
      <c r="U4995" s="167"/>
      <c r="V4995" s="173"/>
    </row>
    <row r="4996" spans="1:22" ht="33.75" customHeight="1">
      <c r="A4996" s="15"/>
      <c r="B4996" s="7"/>
      <c r="C4996" s="4"/>
      <c r="D4996" s="5"/>
      <c r="E4996" s="176" t="str">
        <f t="shared" si="168"/>
        <v/>
      </c>
      <c r="F4996" s="181"/>
      <c r="G4996" s="181"/>
      <c r="H4996" s="6"/>
      <c r="I4996" s="2"/>
      <c r="J4996" s="3"/>
      <c r="K4996" s="3"/>
      <c r="L4996" s="3"/>
      <c r="M4996" s="13"/>
      <c r="N4996" s="3"/>
      <c r="O4996" s="3"/>
      <c r="P4996" s="166"/>
      <c r="Q4996" s="166"/>
      <c r="R4996" s="173"/>
      <c r="S4996" s="167"/>
      <c r="T4996" s="167"/>
      <c r="U4996" s="167"/>
      <c r="V4996" s="173"/>
    </row>
    <row r="4997" spans="1:22" ht="33.75" customHeight="1">
      <c r="A4997" s="15"/>
      <c r="B4997" s="7"/>
      <c r="C4997" s="4"/>
      <c r="D4997" s="5"/>
      <c r="E4997" s="176" t="str">
        <f t="shared" si="168"/>
        <v/>
      </c>
      <c r="F4997" s="181"/>
      <c r="G4997" s="181"/>
      <c r="H4997" s="6"/>
      <c r="I4997" s="2"/>
      <c r="J4997" s="3"/>
      <c r="K4997" s="3"/>
      <c r="L4997" s="3"/>
      <c r="M4997" s="13"/>
      <c r="N4997" s="3"/>
      <c r="O4997" s="3"/>
      <c r="P4997" s="166"/>
      <c r="Q4997" s="166"/>
      <c r="R4997" s="173"/>
      <c r="S4997" s="167"/>
      <c r="T4997" s="167"/>
      <c r="U4997" s="167"/>
      <c r="V4997" s="173"/>
    </row>
    <row r="4998" spans="1:22" ht="33.75" customHeight="1">
      <c r="A4998" s="15"/>
      <c r="B4998" s="8"/>
      <c r="C4998" s="9"/>
      <c r="D4998" s="10"/>
      <c r="E4998" s="174" t="str">
        <f t="shared" si="168"/>
        <v/>
      </c>
      <c r="F4998" s="175"/>
      <c r="G4998" s="175"/>
      <c r="H4998" s="12"/>
      <c r="I4998" s="11"/>
      <c r="J4998" s="13"/>
      <c r="K4998" s="13"/>
      <c r="L4998" s="13"/>
      <c r="M4998" s="13"/>
      <c r="N4998" s="13"/>
      <c r="O4998" s="13"/>
      <c r="P4998" s="166"/>
      <c r="Q4998" s="166"/>
      <c r="R4998" s="172"/>
      <c r="S4998" s="166"/>
      <c r="T4998" s="166"/>
      <c r="U4998" s="166"/>
      <c r="V4998" s="172"/>
    </row>
    <row r="4999" spans="1:22" ht="33.75" customHeight="1">
      <c r="A4999" s="15"/>
      <c r="B4999" s="8"/>
      <c r="C4999" s="9"/>
      <c r="D4999" s="10"/>
      <c r="E4999" s="174" t="str">
        <f t="shared" si="168"/>
        <v/>
      </c>
      <c r="F4999" s="175"/>
      <c r="G4999" s="175"/>
      <c r="H4999" s="12"/>
      <c r="I4999" s="11"/>
      <c r="J4999" s="13"/>
      <c r="K4999" s="13"/>
      <c r="L4999" s="13"/>
      <c r="M4999" s="13"/>
      <c r="N4999" s="13"/>
      <c r="O4999" s="13"/>
      <c r="P4999" s="166"/>
      <c r="Q4999" s="166"/>
      <c r="R4999" s="172"/>
      <c r="S4999" s="166"/>
      <c r="T4999" s="166"/>
      <c r="U4999" s="166"/>
      <c r="V4999" s="172"/>
    </row>
    <row r="5000" spans="1:22" ht="33.75" customHeight="1">
      <c r="A5000" s="15"/>
      <c r="B5000" s="8"/>
      <c r="C5000" s="9"/>
      <c r="D5000" s="10"/>
      <c r="E5000" s="174" t="str">
        <f t="shared" si="168"/>
        <v/>
      </c>
      <c r="F5000" s="175"/>
      <c r="G5000" s="175"/>
      <c r="H5000" s="12"/>
      <c r="I5000" s="11"/>
      <c r="J5000" s="13"/>
      <c r="K5000" s="13"/>
      <c r="L5000" s="13"/>
      <c r="M5000" s="13"/>
      <c r="N5000" s="13"/>
      <c r="O5000" s="13"/>
      <c r="P5000" s="166"/>
      <c r="Q5000" s="166"/>
      <c r="R5000" s="172"/>
      <c r="S5000" s="166"/>
      <c r="T5000" s="166"/>
      <c r="U5000" s="166"/>
      <c r="V5000" s="172"/>
    </row>
    <row r="5001" spans="1:22" ht="33.75" customHeight="1">
      <c r="A5001" s="15"/>
      <c r="B5001" s="8"/>
      <c r="C5001" s="9"/>
      <c r="D5001" s="10"/>
      <c r="E5001" s="174" t="str">
        <f>TRIM(B5001)</f>
        <v/>
      </c>
      <c r="F5001" s="175"/>
      <c r="G5001" s="175"/>
      <c r="H5001" s="12"/>
      <c r="I5001" s="11"/>
      <c r="J5001" s="13"/>
      <c r="K5001" s="13"/>
      <c r="L5001" s="13"/>
      <c r="M5001" s="13"/>
      <c r="N5001" s="13"/>
      <c r="O5001" s="13"/>
      <c r="P5001" s="166" t="str">
        <f>IFERROR(VLOOKUP(D5001,'TPMS-auto'!A:D, 4,0),"Not-in-TPMS")</f>
        <v>Not-in-TPMS</v>
      </c>
      <c r="Q5001" s="166" t="e">
        <f>VLOOKUP(Table2[[#This Row],[Unit Number]],Ops,3,0)</f>
        <v>#N/A</v>
      </c>
      <c r="R5001" s="172" t="str">
        <f>IFERROR(VLOOKUP(Table2[[#This Row],[Enterprise ID]], 'ExistingRental-12.11'!A:H, 3, 0), "Not Open On 12.11")</f>
        <v>Not Open On 12.11</v>
      </c>
      <c r="S5001" s="166" t="str">
        <f>IF(Table2[[#This Row],[Start Rental Date]]="New Rental", "New Rental", "Rental Extension Request")</f>
        <v>Rental Extension Request</v>
      </c>
      <c r="T5001" s="166" t="str">
        <f>IFERROR(IF(Table2[[#This Row],[Date of this request]]-Table2[[#This Row],[Tech Service Date]]&lt;60, "New Hire Rental", "Truck Breakdown"), "New Hire Rental")</f>
        <v>New Hire Rental</v>
      </c>
      <c r="U5001" s="166" t="str">
        <f>IFERROR(VLOOKUP(Table2[[#This Row],[Enterprise ID]], 'ExistingRental-12.11'!A:H, 7, 0), "Not Open On 12.11")</f>
        <v>Not Open On 12.11</v>
      </c>
      <c r="V5001" s="172" t="str">
        <f>IFERROR(VLOOKUP(Table2[[#This Row],[Enterprise ID]],'Tech-ServiceDate'!A:B,2,0), "EitherNewHire or Termed")</f>
        <v>EitherNewHire or Termed</v>
      </c>
    </row>
    <row r="5002" spans="1:22" ht="33.75" customHeight="1">
      <c r="A5002" s="15"/>
      <c r="B5002" s="8"/>
      <c r="C5002" s="9"/>
      <c r="D5002" s="10"/>
      <c r="E5002" s="174" t="str">
        <f>TRIM(B5002)</f>
        <v/>
      </c>
      <c r="F5002" s="175"/>
      <c r="G5002" s="175"/>
      <c r="H5002" s="12"/>
      <c r="I5002" s="11"/>
      <c r="J5002" s="13"/>
      <c r="K5002" s="13"/>
      <c r="L5002" s="13"/>
      <c r="M5002" s="13"/>
      <c r="N5002" s="13"/>
      <c r="O5002" s="13"/>
      <c r="P5002" s="166" t="str">
        <f>IFERROR(VLOOKUP(D5002,'TPMS-auto'!A:D, 4,0),"Not-in-TPMS")</f>
        <v>Not-in-TPMS</v>
      </c>
      <c r="Q5002" s="166" t="e">
        <f>VLOOKUP(Table2[[#This Row],[Unit Number]],Ops,3,0)</f>
        <v>#N/A</v>
      </c>
      <c r="R5002" s="172" t="str">
        <f>IFERROR(VLOOKUP(Table2[[#This Row],[Enterprise ID]], 'ExistingRental-12.11'!A:H, 3, 0), "Not Open On 12.11")</f>
        <v>Not Open On 12.11</v>
      </c>
      <c r="S5002" s="166" t="str">
        <f>IF(Table2[[#This Row],[Start Rental Date]]="New Rental", "New Rental", "Rental Extension Request")</f>
        <v>Rental Extension Request</v>
      </c>
      <c r="T5002" s="166" t="str">
        <f>IFERROR(IF(Table2[[#This Row],[Date of this request]]-Table2[[#This Row],[Tech Service Date]]&lt;60, "New Hire Rental", "Truck Breakdown"), "New Hire Rental")</f>
        <v>New Hire Rental</v>
      </c>
      <c r="U5002" s="166" t="str">
        <f>IFERROR(VLOOKUP(Table2[[#This Row],[Enterprise ID]], 'ExistingRental-12.11'!A:H, 7, 0), "Not Open On 12.11")</f>
        <v>Not Open On 12.11</v>
      </c>
      <c r="V5002" s="172" t="str">
        <f>IFERROR(VLOOKUP(Table2[[#This Row],[Enterprise ID]],'Tech-ServiceDate'!A:B,2,0), "EitherNewHire or Termed")</f>
        <v>EitherNewHire or Termed</v>
      </c>
    </row>
    <row r="5003" spans="1:22" ht="33.75" customHeight="1">
      <c r="A5003" s="15"/>
      <c r="B5003" s="8"/>
      <c r="C5003" s="9"/>
      <c r="D5003" s="10"/>
      <c r="E5003" s="174" t="str">
        <f>TRIM(B5003)</f>
        <v/>
      </c>
      <c r="F5003" s="175"/>
      <c r="G5003" s="175"/>
      <c r="H5003" s="12"/>
      <c r="I5003" s="11"/>
      <c r="J5003" s="13"/>
      <c r="K5003" s="13"/>
      <c r="L5003" s="13"/>
      <c r="M5003" s="13"/>
      <c r="N5003" s="13"/>
      <c r="O5003" s="13"/>
      <c r="P5003" s="166" t="str">
        <f>IFERROR(VLOOKUP(D5003,'TPMS-auto'!A:D, 4,0),"Not-in-TPMS")</f>
        <v>Not-in-TPMS</v>
      </c>
      <c r="Q5003" s="166" t="e">
        <f>VLOOKUP(Table2[[#This Row],[Unit Number]],Ops,3,0)</f>
        <v>#N/A</v>
      </c>
      <c r="R5003" s="172" t="str">
        <f>IFERROR(VLOOKUP(Table2[[#This Row],[Enterprise ID]], 'ExistingRental-12.11'!A:H, 3, 0), "Not Open On 12.11")</f>
        <v>Not Open On 12.11</v>
      </c>
      <c r="S5003" s="166" t="str">
        <f>IF(Table2[[#This Row],[Start Rental Date]]="New Rental", "New Rental", "Rental Extension Request")</f>
        <v>Rental Extension Request</v>
      </c>
      <c r="T5003" s="166" t="str">
        <f>IFERROR(IF(Table2[[#This Row],[Date of this request]]-Table2[[#This Row],[Tech Service Date]]&lt;60, "New Hire Rental", "Truck Breakdown"), "New Hire Rental")</f>
        <v>New Hire Rental</v>
      </c>
      <c r="U5003" s="166" t="str">
        <f>IFERROR(VLOOKUP(Table2[[#This Row],[Enterprise ID]], 'ExistingRental-12.11'!A:H, 7, 0), "Not Open On 12.11")</f>
        <v>Not Open On 12.11</v>
      </c>
      <c r="V5003" s="172" t="str">
        <f>IFERROR(VLOOKUP(Table2[[#This Row],[Enterprise ID]],'Tech-ServiceDate'!A:B,2,0), "EitherNewHire or Termed")</f>
        <v>EitherNewHire or Termed</v>
      </c>
    </row>
    <row r="5004" spans="1:22" ht="33.75" customHeight="1">
      <c r="A5004" s="15"/>
      <c r="B5004" s="8"/>
      <c r="C5004" s="9"/>
      <c r="D5004" s="10"/>
      <c r="E5004" s="174" t="str">
        <f>TRIM(B5004)</f>
        <v/>
      </c>
      <c r="F5004" s="175"/>
      <c r="G5004" s="175"/>
      <c r="H5004" s="12"/>
      <c r="I5004" s="11"/>
      <c r="J5004" s="13"/>
      <c r="K5004" s="13"/>
      <c r="L5004" s="13"/>
      <c r="M5004" s="13"/>
      <c r="N5004" s="13"/>
      <c r="O5004" s="13"/>
      <c r="P5004" s="166" t="str">
        <f>IFERROR(VLOOKUP(D5004,'TPMS-auto'!A:D, 4,0),"Not-in-TPMS")</f>
        <v>Not-in-TPMS</v>
      </c>
      <c r="Q5004" s="166" t="e">
        <f>VLOOKUP(Table2[[#This Row],[Unit Number]],Ops,3,0)</f>
        <v>#N/A</v>
      </c>
      <c r="R5004" s="172" t="str">
        <f>IFERROR(VLOOKUP(Table2[[#This Row],[Enterprise ID]], 'ExistingRental-12.11'!A:H, 3, 0), "Not Open On 12.11")</f>
        <v>Not Open On 12.11</v>
      </c>
      <c r="S5004" s="166" t="str">
        <f>IF(Table2[[#This Row],[Start Rental Date]]="New Rental", "New Rental", "Rental Extension Request")</f>
        <v>Rental Extension Request</v>
      </c>
      <c r="T5004" s="166" t="str">
        <f>IFERROR(IF(Table2[[#This Row],[Date of this request]]-Table2[[#This Row],[Tech Service Date]]&lt;60, "New Hire Rental", "Truck Breakdown"), "New Hire Rental")</f>
        <v>New Hire Rental</v>
      </c>
      <c r="U5004" s="166" t="str">
        <f>IFERROR(VLOOKUP(Table2[[#This Row],[Enterprise ID]], 'ExistingRental-12.11'!A:H, 7, 0), "Not Open On 12.11")</f>
        <v>Not Open On 12.11</v>
      </c>
      <c r="V5004" s="172" t="str">
        <f>IFERROR(VLOOKUP(Table2[[#This Row],[Enterprise ID]],'Tech-ServiceDate'!A:B,2,0), "EitherNewHire or Termed")</f>
        <v>EitherNewHire or Termed</v>
      </c>
    </row>
    <row r="5005" spans="1:22" ht="33.75" customHeight="1">
      <c r="A5005" s="15"/>
      <c r="B5005" s="8"/>
      <c r="C5005" s="9"/>
      <c r="D5005" s="10"/>
      <c r="E5005" s="174" t="str">
        <f>TRIM(B5005)</f>
        <v/>
      </c>
      <c r="F5005" s="175"/>
      <c r="G5005" s="175"/>
      <c r="H5005" s="12"/>
      <c r="I5005" s="11"/>
      <c r="J5005" s="13"/>
      <c r="K5005" s="13"/>
      <c r="L5005" s="13"/>
      <c r="M5005" s="13"/>
      <c r="N5005" s="13"/>
      <c r="O5005" s="13"/>
      <c r="P5005" s="166" t="str">
        <f>IFERROR(VLOOKUP(D5005,'TPMS-auto'!A:D, 4,0),"Not-in-TPMS")</f>
        <v>Not-in-TPMS</v>
      </c>
      <c r="Q5005" s="166" t="e">
        <f>VLOOKUP(Table2[[#This Row],[Unit Number]],Ops,3,0)</f>
        <v>#N/A</v>
      </c>
      <c r="R5005" s="172" t="str">
        <f>IFERROR(VLOOKUP(Table2[[#This Row],[Enterprise ID]], 'ExistingRental-12.11'!A:H, 3, 0), "Not Open On 12.11")</f>
        <v>Not Open On 12.11</v>
      </c>
      <c r="S5005" s="166" t="str">
        <f>IF(Table2[[#This Row],[Start Rental Date]]="New Rental", "New Rental", "Rental Extension Request")</f>
        <v>Rental Extension Request</v>
      </c>
      <c r="T5005" s="166" t="str">
        <f>IFERROR(IF(Table2[[#This Row],[Date of this request]]-Table2[[#This Row],[Tech Service Date]]&lt;60, "New Hire Rental", "Truck Breakdown"), "New Hire Rental")</f>
        <v>New Hire Rental</v>
      </c>
      <c r="U5005" s="166" t="str">
        <f>IFERROR(VLOOKUP(Table2[[#This Row],[Enterprise ID]], 'ExistingRental-12.11'!A:H, 7, 0), "Not Open On 12.11")</f>
        <v>Not Open On 12.11</v>
      </c>
      <c r="V5005" s="172" t="str">
        <f>IFERROR(VLOOKUP(Table2[[#This Row],[Enterprise ID]],'Tech-ServiceDate'!A:B,2,0), "EitherNewHire or Termed")</f>
        <v>EitherNewHire or Termed</v>
      </c>
    </row>
  </sheetData>
  <conditionalFormatting sqref="G1256 I1400:I1407 H1408:I1408 I1409:I1416 I1418:I1434 I1436 I1451:I1453 I1467:I1471 I1473:I1492 H1500:I1501 H1502:H1506 I1522:I1528 I1530 I1533 I1535:I1537 H1538:I1538 I1539:I1548 I1550:I1553 H1554:I1554 I1556 H1557:I1557 I1558:I1559 I1561 I1563 I1566:I1568 H1569:I1569 I1570:I1572 I1578 I1584:I1585 I1589:I1604 I1606:I1610 I1612:I1631 I1633:I1649 I1653:I1666 I1668:I1678 H1679:I1679 I1680:I1682 I1684:I1689 H1690:I1690 H1691 I1692 I1695:I1702 I1704:I1707 I1710:I1713 I1715:I1716 I1719 H1720:I1720 I1722:I1724 I1726:I1730 I1732:I1734 I1736:I1737 I1739:I1743 I1746 I1749 I1751:I1757 I1759:I1771 I1774:I1786 I1788:I1799 I1803:I1807 H1808:I1808 I1809:I1816 I1818:I1823 H1824:I1824 I1828:I1833 I1836 I1840:I1842 I1844:I1861 I1863:I1898 I1900:I1920 I1922:I1939 I1941:I1943 I1945:I1954 H1955:I1955 I1956:I1981 I1983:I1987 H1988:I1988 I1989:I1998 H1999:I2002 I2003:I2017 I2019:I2038 I2040:I2099 I2101:I2109 I2111:I2204 I2206:I2241 I2243:I2244 H2245:I2247 I2249:I2252 I2254:I2286 J2288 I2289:I2297 I2299:I2320 I2343:I2344 I2346:I2375 H2349:H2375 H2376:I2382 I2383 H2384:I2393 H2394:J2394 H2395:H2411 H2396:I2400 I2401:I2491 I2493:I2638 J2639 I2640:I2645 J2646 I2647:I2657 J2658 I2660:I2695 J2696 I2697:I2714 I2716:I2745 J2746 I2748:I2750 I2752 H2751:I2751 I2754:I1048576">
    <cfRule type="cellIs" dxfId="361" priority="500" operator="equal">
      <formula>"New Rental"</formula>
    </cfRule>
  </conditionalFormatting>
  <conditionalFormatting sqref="G1243:H1243 I1373 H1374:I1374 I1377:I1385 H1386:I1388 I1389:I1398">
    <cfRule type="cellIs" dxfId="360" priority="504" operator="equal">
      <formula>"New Rental"</formula>
    </cfRule>
  </conditionalFormatting>
  <conditionalFormatting sqref="H1:H1499">
    <cfRule type="cellIs" dxfId="359" priority="415" operator="equal">
      <formula>"New Rental"</formula>
    </cfRule>
  </conditionalFormatting>
  <conditionalFormatting sqref="H480:H504">
    <cfRule type="cellIs" dxfId="358" priority="531" operator="equal">
      <formula>"NEW RENTAL"</formula>
    </cfRule>
  </conditionalFormatting>
  <conditionalFormatting sqref="H512:H515">
    <cfRule type="cellIs" dxfId="357" priority="529" operator="equal">
      <formula>"NEW RENTAL"</formula>
    </cfRule>
  </conditionalFormatting>
  <conditionalFormatting sqref="H518">
    <cfRule type="cellIs" dxfId="356" priority="528" operator="equal">
      <formula>"NEW RENTAL"</formula>
    </cfRule>
  </conditionalFormatting>
  <conditionalFormatting sqref="H1468">
    <cfRule type="cellIs" dxfId="355" priority="410" operator="equal">
      <formula>"NEW RENTAL"</formula>
    </cfRule>
  </conditionalFormatting>
  <conditionalFormatting sqref="H1508">
    <cfRule type="cellIs" dxfId="354" priority="405" operator="equal">
      <formula>"New Rental"</formula>
    </cfRule>
  </conditionalFormatting>
  <conditionalFormatting sqref="H1510:H1516">
    <cfRule type="cellIs" dxfId="353" priority="402" operator="equal">
      <formula>"New Rental"</formula>
    </cfRule>
  </conditionalFormatting>
  <conditionalFormatting sqref="H1519:H1526">
    <cfRule type="cellIs" dxfId="352" priority="397" operator="equal">
      <formula>"New Rental"</formula>
    </cfRule>
  </conditionalFormatting>
  <conditionalFormatting sqref="H1528:H1533">
    <cfRule type="cellIs" dxfId="351" priority="388" operator="equal">
      <formula>"New Rental"</formula>
    </cfRule>
  </conditionalFormatting>
  <conditionalFormatting sqref="H1535:H1537">
    <cfRule type="cellIs" dxfId="350" priority="385" operator="equal">
      <formula>"New Rental"</formula>
    </cfRule>
  </conditionalFormatting>
  <conditionalFormatting sqref="H1539:H1542">
    <cfRule type="cellIs" dxfId="349" priority="383" operator="equal">
      <formula>"New Rental"</formula>
    </cfRule>
  </conditionalFormatting>
  <conditionalFormatting sqref="H1545">
    <cfRule type="cellIs" dxfId="348" priority="381" operator="equal">
      <formula>"New Rental"</formula>
    </cfRule>
  </conditionalFormatting>
  <conditionalFormatting sqref="H1547:H1549">
    <cfRule type="cellIs" dxfId="347" priority="378" operator="equal">
      <formula>"New Rental"</formula>
    </cfRule>
  </conditionalFormatting>
  <conditionalFormatting sqref="H1551">
    <cfRule type="cellIs" dxfId="346" priority="376" operator="equal">
      <formula>"New Rental"</formula>
    </cfRule>
  </conditionalFormatting>
  <conditionalFormatting sqref="H1553">
    <cfRule type="cellIs" dxfId="345" priority="375" operator="equal">
      <formula>"New Rental"</formula>
    </cfRule>
  </conditionalFormatting>
  <conditionalFormatting sqref="H1555">
    <cfRule type="cellIs" dxfId="344" priority="374" operator="equal">
      <formula>"New Rental"</formula>
    </cfRule>
  </conditionalFormatting>
  <conditionalFormatting sqref="H1558">
    <cfRule type="cellIs" dxfId="343" priority="380" operator="equal">
      <formula>"New Rental"</formula>
    </cfRule>
  </conditionalFormatting>
  <conditionalFormatting sqref="H1560:H1565">
    <cfRule type="cellIs" dxfId="342" priority="364" operator="equal">
      <formula>"New Rental"</formula>
    </cfRule>
  </conditionalFormatting>
  <conditionalFormatting sqref="H1567">
    <cfRule type="cellIs" dxfId="341" priority="368" operator="equal">
      <formula>"New Rental"</formula>
    </cfRule>
  </conditionalFormatting>
  <conditionalFormatting sqref="H1572:H1577">
    <cfRule type="cellIs" dxfId="340" priority="363" operator="equal">
      <formula>"New Rental"</formula>
    </cfRule>
  </conditionalFormatting>
  <conditionalFormatting sqref="H1579:H1586">
    <cfRule type="cellIs" dxfId="339" priority="354" operator="equal">
      <formula>"New Rental"</formula>
    </cfRule>
  </conditionalFormatting>
  <conditionalFormatting sqref="H1589:H1595 H1603:H1604 H1606:H1608 H1610 H1612:H1613 H1615:H1617 H1619:H1622 H1624:H1627 H1629:H1630 H1632:H1633 H1637 H1643 H1646:H1652 H1654 H1659">
    <cfRule type="cellIs" dxfId="338" priority="345" operator="equal">
      <formula>"New Rental"</formula>
    </cfRule>
  </conditionalFormatting>
  <conditionalFormatting sqref="H1597:H1601">
    <cfRule type="cellIs" dxfId="337" priority="352" operator="equal">
      <formula>"New Rental"</formula>
    </cfRule>
  </conditionalFormatting>
  <conditionalFormatting sqref="H1661:H1675">
    <cfRule type="cellIs" dxfId="336" priority="341" operator="equal">
      <formula>"New Rental"</formula>
    </cfRule>
  </conditionalFormatting>
  <conditionalFormatting sqref="H1677:H1678">
    <cfRule type="cellIs" dxfId="335" priority="338" operator="equal">
      <formula>"New Rental"</formula>
    </cfRule>
  </conditionalFormatting>
  <conditionalFormatting sqref="H1680:H1683">
    <cfRule type="cellIs" dxfId="334" priority="337" operator="equal">
      <formula>"New Rental"</formula>
    </cfRule>
  </conditionalFormatting>
  <conditionalFormatting sqref="H1685:H1686">
    <cfRule type="cellIs" dxfId="333" priority="333" operator="equal">
      <formula>"New Rental"</formula>
    </cfRule>
  </conditionalFormatting>
  <conditionalFormatting sqref="H1688:H1689">
    <cfRule type="cellIs" dxfId="332" priority="332" operator="equal">
      <formula>"New Rental"</formula>
    </cfRule>
  </conditionalFormatting>
  <conditionalFormatting sqref="H1693">
    <cfRule type="cellIs" dxfId="331" priority="327" operator="equal">
      <formula>"New Rental"</formula>
    </cfRule>
  </conditionalFormatting>
  <conditionalFormatting sqref="H1697:H1699">
    <cfRule type="cellIs" dxfId="330" priority="325" operator="equal">
      <formula>"New Rental"</formula>
    </cfRule>
  </conditionalFormatting>
  <conditionalFormatting sqref="H1702:H1706">
    <cfRule type="cellIs" dxfId="329" priority="323" operator="equal">
      <formula>"New Rental"</formula>
    </cfRule>
  </conditionalFormatting>
  <conditionalFormatting sqref="H1708:H1709">
    <cfRule type="cellIs" dxfId="328" priority="322" operator="equal">
      <formula>"New Rental"</formula>
    </cfRule>
  </conditionalFormatting>
  <conditionalFormatting sqref="H1712:H1716">
    <cfRule type="cellIs" dxfId="327" priority="321" operator="equal">
      <formula>"New Rental"</formula>
    </cfRule>
  </conditionalFormatting>
  <conditionalFormatting sqref="H1719">
    <cfRule type="cellIs" dxfId="326" priority="318" operator="equal">
      <formula>"New Rental"</formula>
    </cfRule>
  </conditionalFormatting>
  <conditionalFormatting sqref="H1721">
    <cfRule type="cellIs" dxfId="325" priority="315" operator="equal">
      <formula>"New Rental"</formula>
    </cfRule>
  </conditionalFormatting>
  <conditionalFormatting sqref="H1723:H1727">
    <cfRule type="cellIs" dxfId="324" priority="311" operator="equal">
      <formula>"New Rental"</formula>
    </cfRule>
  </conditionalFormatting>
  <conditionalFormatting sqref="H1732:H1734">
    <cfRule type="cellIs" dxfId="323" priority="308" operator="equal">
      <formula>"New Rental"</formula>
    </cfRule>
  </conditionalFormatting>
  <conditionalFormatting sqref="H1736:H1737">
    <cfRule type="cellIs" dxfId="322" priority="303" operator="equal">
      <formula>"New Rental"</formula>
    </cfRule>
  </conditionalFormatting>
  <conditionalFormatting sqref="H1739:H1741">
    <cfRule type="cellIs" dxfId="321" priority="301" operator="equal">
      <formula>"New Rental"</formula>
    </cfRule>
  </conditionalFormatting>
  <conditionalFormatting sqref="H1743">
    <cfRule type="cellIs" dxfId="320" priority="299" operator="equal">
      <formula>"New Rental"</formula>
    </cfRule>
  </conditionalFormatting>
  <conditionalFormatting sqref="H1751:H1754">
    <cfRule type="cellIs" dxfId="319" priority="295" operator="equal">
      <formula>"New Rental"</formula>
    </cfRule>
  </conditionalFormatting>
  <conditionalFormatting sqref="H1756:H1758">
    <cfRule type="cellIs" dxfId="318" priority="293" operator="equal">
      <formula>"New Rental"</formula>
    </cfRule>
  </conditionalFormatting>
  <conditionalFormatting sqref="H1760">
    <cfRule type="cellIs" dxfId="317" priority="291" operator="equal">
      <formula>"New Rental"</formula>
    </cfRule>
  </conditionalFormatting>
  <conditionalFormatting sqref="H1765:H1766">
    <cfRule type="cellIs" dxfId="316" priority="288" operator="equal">
      <formula>"New Rental"</formula>
    </cfRule>
  </conditionalFormatting>
  <conditionalFormatting sqref="H1768:H1769">
    <cfRule type="cellIs" dxfId="315" priority="287" operator="equal">
      <formula>"New Rental"</formula>
    </cfRule>
  </conditionalFormatting>
  <conditionalFormatting sqref="H1771">
    <cfRule type="cellIs" dxfId="314" priority="286" operator="equal">
      <formula>"New Rental"</formula>
    </cfRule>
  </conditionalFormatting>
  <conditionalFormatting sqref="H1776:H1778">
    <cfRule type="cellIs" dxfId="313" priority="282" operator="equal">
      <formula>"New Rental"</formula>
    </cfRule>
  </conditionalFormatting>
  <conditionalFormatting sqref="H1780">
    <cfRule type="cellIs" dxfId="312" priority="281" operator="equal">
      <formula>"New Rental"</formula>
    </cfRule>
  </conditionalFormatting>
  <conditionalFormatting sqref="H1783:H1786">
    <cfRule type="cellIs" dxfId="311" priority="279" operator="equal">
      <formula>"New Rental"</formula>
    </cfRule>
  </conditionalFormatting>
  <conditionalFormatting sqref="H1789">
    <cfRule type="cellIs" dxfId="310" priority="275" operator="equal">
      <formula>"New Rental"</formula>
    </cfRule>
  </conditionalFormatting>
  <conditionalFormatting sqref="H1791:H1793">
    <cfRule type="cellIs" dxfId="309" priority="274" operator="equal">
      <formula>"New Rental"</formula>
    </cfRule>
  </conditionalFormatting>
  <conditionalFormatting sqref="H1797:H1798">
    <cfRule type="cellIs" dxfId="308" priority="271" operator="equal">
      <formula>"New Rental"</formula>
    </cfRule>
  </conditionalFormatting>
  <conditionalFormatting sqref="H1803">
    <cfRule type="cellIs" dxfId="307" priority="267" operator="equal">
      <formula>"New Rental"</formula>
    </cfRule>
  </conditionalFormatting>
  <conditionalFormatting sqref="H1810:H1811">
    <cfRule type="cellIs" dxfId="306" priority="265" operator="equal">
      <formula>"New Rental"</formula>
    </cfRule>
  </conditionalFormatting>
  <conditionalFormatting sqref="H1818">
    <cfRule type="cellIs" dxfId="305" priority="264" operator="equal">
      <formula>"New Rental"</formula>
    </cfRule>
  </conditionalFormatting>
  <conditionalFormatting sqref="H1821">
    <cfRule type="cellIs" dxfId="304" priority="263" operator="equal">
      <formula>"New Rental"</formula>
    </cfRule>
  </conditionalFormatting>
  <conditionalFormatting sqref="H1823">
    <cfRule type="cellIs" dxfId="303" priority="261" operator="equal">
      <formula>"New Rental"</formula>
    </cfRule>
  </conditionalFormatting>
  <conditionalFormatting sqref="H1828">
    <cfRule type="cellIs" dxfId="302" priority="259" operator="equal">
      <formula>"New Rental"</formula>
    </cfRule>
  </conditionalFormatting>
  <conditionalFormatting sqref="H1830:H1831">
    <cfRule type="cellIs" dxfId="301" priority="258" operator="equal">
      <formula>"New Rental"</formula>
    </cfRule>
  </conditionalFormatting>
  <conditionalFormatting sqref="H1837">
    <cfRule type="cellIs" dxfId="300" priority="246" operator="equal">
      <formula>"New Rental"</formula>
    </cfRule>
  </conditionalFormatting>
  <conditionalFormatting sqref="H1841">
    <cfRule type="cellIs" dxfId="299" priority="256" operator="equal">
      <formula>"New Rental"</formula>
    </cfRule>
  </conditionalFormatting>
  <conditionalFormatting sqref="H1843:H1845">
    <cfRule type="cellIs" dxfId="298" priority="253" operator="equal">
      <formula>"New Rental"</formula>
    </cfRule>
  </conditionalFormatting>
  <conditionalFormatting sqref="H1849">
    <cfRule type="cellIs" dxfId="297" priority="247" operator="equal">
      <formula>"New Rental"</formula>
    </cfRule>
  </conditionalFormatting>
  <conditionalFormatting sqref="H1851:H1861">
    <cfRule type="cellIs" dxfId="296" priority="244" operator="equal">
      <formula>"New Rental"</formula>
    </cfRule>
  </conditionalFormatting>
  <conditionalFormatting sqref="H1867:H1868">
    <cfRule type="cellIs" dxfId="295" priority="243" operator="equal">
      <formula>"New Rental"</formula>
    </cfRule>
  </conditionalFormatting>
  <conditionalFormatting sqref="H1870:H1873">
    <cfRule type="cellIs" dxfId="294" priority="241" operator="equal">
      <formula>"New Rental"</formula>
    </cfRule>
  </conditionalFormatting>
  <conditionalFormatting sqref="H1875:H1877">
    <cfRule type="cellIs" dxfId="293" priority="240" operator="equal">
      <formula>"New Rental"</formula>
    </cfRule>
  </conditionalFormatting>
  <conditionalFormatting sqref="H1879:H1881">
    <cfRule type="cellIs" dxfId="292" priority="239" operator="equal">
      <formula>"New Rental"</formula>
    </cfRule>
  </conditionalFormatting>
  <conditionalFormatting sqref="H1883:H1885">
    <cfRule type="cellIs" dxfId="291" priority="238" operator="equal">
      <formula>"New Rental"</formula>
    </cfRule>
  </conditionalFormatting>
  <conditionalFormatting sqref="H1887:H1892">
    <cfRule type="cellIs" dxfId="290" priority="235" operator="equal">
      <formula>"New Rental"</formula>
    </cfRule>
  </conditionalFormatting>
  <conditionalFormatting sqref="H1894">
    <cfRule type="cellIs" dxfId="289" priority="232" operator="equal">
      <formula>"New Rental"</formula>
    </cfRule>
  </conditionalFormatting>
  <conditionalFormatting sqref="H1896:H1904">
    <cfRule type="cellIs" dxfId="288" priority="231" operator="equal">
      <formula>"New Rental"</formula>
    </cfRule>
  </conditionalFormatting>
  <conditionalFormatting sqref="H1906">
    <cfRule type="cellIs" dxfId="287" priority="229" operator="equal">
      <formula>"New Rental"</formula>
    </cfRule>
  </conditionalFormatting>
  <conditionalFormatting sqref="H1915:H1927">
    <cfRule type="cellIs" dxfId="286" priority="223" operator="equal">
      <formula>"New Rental"</formula>
    </cfRule>
  </conditionalFormatting>
  <conditionalFormatting sqref="H1930:H1931">
    <cfRule type="cellIs" dxfId="285" priority="220" operator="equal">
      <formula>"New Rental"</formula>
    </cfRule>
  </conditionalFormatting>
  <conditionalFormatting sqref="H1933:H1940">
    <cfRule type="cellIs" dxfId="284" priority="217" operator="equal">
      <formula>"New Rental"</formula>
    </cfRule>
  </conditionalFormatting>
  <conditionalFormatting sqref="H1942:H1943">
    <cfRule type="cellIs" dxfId="283" priority="215" operator="equal">
      <formula>"New Rental"</formula>
    </cfRule>
  </conditionalFormatting>
  <conditionalFormatting sqref="H1945:H1950">
    <cfRule type="cellIs" dxfId="282" priority="213" operator="equal">
      <formula>"New Rental"</formula>
    </cfRule>
  </conditionalFormatting>
  <conditionalFormatting sqref="H1954">
    <cfRule type="cellIs" dxfId="281" priority="211" operator="equal">
      <formula>"New Rental"</formula>
    </cfRule>
  </conditionalFormatting>
  <conditionalFormatting sqref="H1956:H1987">
    <cfRule type="cellIs" dxfId="280" priority="207" operator="equal">
      <formula>"New Rental"</formula>
    </cfRule>
  </conditionalFormatting>
  <conditionalFormatting sqref="H1989:H1998">
    <cfRule type="cellIs" dxfId="279" priority="201" operator="equal">
      <formula>"New Rental"</formula>
    </cfRule>
  </conditionalFormatting>
  <conditionalFormatting sqref="H2004:H2018">
    <cfRule type="cellIs" dxfId="278" priority="195" operator="equal">
      <formula>"New Rental"</formula>
    </cfRule>
  </conditionalFormatting>
  <conditionalFormatting sqref="H2020:H2026">
    <cfRule type="cellIs" dxfId="277" priority="193" operator="equal">
      <formula>"New Rental"</formula>
    </cfRule>
  </conditionalFormatting>
  <conditionalFormatting sqref="H2028:H2029">
    <cfRule type="cellIs" dxfId="276" priority="190" operator="equal">
      <formula>"New Rental"</formula>
    </cfRule>
  </conditionalFormatting>
  <conditionalFormatting sqref="H2031:H2034">
    <cfRule type="cellIs" dxfId="275" priority="189" operator="equal">
      <formula>"New Rental"</formula>
    </cfRule>
  </conditionalFormatting>
  <conditionalFormatting sqref="H2036:H2051">
    <cfRule type="cellIs" dxfId="274" priority="188" operator="equal">
      <formula>"New Rental"</formula>
    </cfRule>
  </conditionalFormatting>
  <conditionalFormatting sqref="H2053:H2054">
    <cfRule type="cellIs" dxfId="273" priority="181" operator="equal">
      <formula>"New Rental"</formula>
    </cfRule>
  </conditionalFormatting>
  <conditionalFormatting sqref="H2058:H2061">
    <cfRule type="cellIs" dxfId="272" priority="178" operator="equal">
      <formula>"New Rental"</formula>
    </cfRule>
  </conditionalFormatting>
  <conditionalFormatting sqref="H2063:H2066">
    <cfRule type="cellIs" dxfId="271" priority="176" operator="equal">
      <formula>"New Rental"</formula>
    </cfRule>
  </conditionalFormatting>
  <conditionalFormatting sqref="H2068:H2069">
    <cfRule type="cellIs" dxfId="270" priority="174" operator="equal">
      <formula>"New Rental"</formula>
    </cfRule>
  </conditionalFormatting>
  <conditionalFormatting sqref="H2072:H2073">
    <cfRule type="cellIs" dxfId="269" priority="173" operator="equal">
      <formula>"New Rental"</formula>
    </cfRule>
  </conditionalFormatting>
  <conditionalFormatting sqref="H2075:H2077">
    <cfRule type="cellIs" dxfId="268" priority="170" operator="equal">
      <formula>"New Rental"</formula>
    </cfRule>
  </conditionalFormatting>
  <conditionalFormatting sqref="H2079:H2085">
    <cfRule type="cellIs" dxfId="267" priority="168" operator="equal">
      <formula>"New Rental"</formula>
    </cfRule>
  </conditionalFormatting>
  <conditionalFormatting sqref="H2088">
    <cfRule type="cellIs" dxfId="266" priority="166" operator="equal">
      <formula>"New Rental"</formula>
    </cfRule>
  </conditionalFormatting>
  <conditionalFormatting sqref="H2092">
    <cfRule type="cellIs" dxfId="265" priority="165" operator="equal">
      <formula>"New Rental"</formula>
    </cfRule>
  </conditionalFormatting>
  <conditionalFormatting sqref="H2094:H2098">
    <cfRule type="cellIs" dxfId="264" priority="161" operator="equal">
      <formula>"New Rental"</formula>
    </cfRule>
  </conditionalFormatting>
  <conditionalFormatting sqref="H2100:H2107">
    <cfRule type="cellIs" dxfId="263" priority="162" operator="equal">
      <formula>"New Rental"</formula>
    </cfRule>
  </conditionalFormatting>
  <conditionalFormatting sqref="H2109">
    <cfRule type="cellIs" dxfId="262" priority="160" operator="equal">
      <formula>"New Rental"</formula>
    </cfRule>
  </conditionalFormatting>
  <conditionalFormatting sqref="H2112:H2118">
    <cfRule type="cellIs" dxfId="261" priority="159" operator="equal">
      <formula>"New Rental"</formula>
    </cfRule>
  </conditionalFormatting>
  <conditionalFormatting sqref="H2121:H2126">
    <cfRule type="cellIs" dxfId="260" priority="156" operator="equal">
      <formula>"New Rental"</formula>
    </cfRule>
  </conditionalFormatting>
  <conditionalFormatting sqref="H2128">
    <cfRule type="cellIs" dxfId="259" priority="155" operator="equal">
      <formula>"New Rental"</formula>
    </cfRule>
  </conditionalFormatting>
  <conditionalFormatting sqref="H2130:H2148">
    <cfRule type="cellIs" dxfId="258" priority="152" operator="equal">
      <formula>"New Rental"</formula>
    </cfRule>
  </conditionalFormatting>
  <conditionalFormatting sqref="H2152:H2158">
    <cfRule type="cellIs" dxfId="257" priority="150" operator="equal">
      <formula>"New Rental"</formula>
    </cfRule>
  </conditionalFormatting>
  <conditionalFormatting sqref="H2160:H2164">
    <cfRule type="cellIs" dxfId="256" priority="149" operator="equal">
      <formula>"New Rental"</formula>
    </cfRule>
  </conditionalFormatting>
  <conditionalFormatting sqref="H2166:H2169">
    <cfRule type="cellIs" dxfId="255" priority="146" operator="equal">
      <formula>"New Rental"</formula>
    </cfRule>
  </conditionalFormatting>
  <conditionalFormatting sqref="H2174:H2175">
    <cfRule type="cellIs" dxfId="254" priority="144" operator="equal">
      <formula>"New Rental"</formula>
    </cfRule>
  </conditionalFormatting>
  <conditionalFormatting sqref="H2177:H2188">
    <cfRule type="cellIs" dxfId="253" priority="143" operator="equal">
      <formula>"New Rental"</formula>
    </cfRule>
  </conditionalFormatting>
  <conditionalFormatting sqref="H2193">
    <cfRule type="cellIs" dxfId="252" priority="138" operator="equal">
      <formula>"New Rental"</formula>
    </cfRule>
  </conditionalFormatting>
  <conditionalFormatting sqref="H2197:H2207">
    <cfRule type="cellIs" dxfId="251" priority="137" operator="equal">
      <formula>"New Rental"</formula>
    </cfRule>
  </conditionalFormatting>
  <conditionalFormatting sqref="H2210:H2211">
    <cfRule type="cellIs" dxfId="250" priority="135" operator="equal">
      <formula>"New Rental"</formula>
    </cfRule>
  </conditionalFormatting>
  <conditionalFormatting sqref="H2213:H2230">
    <cfRule type="cellIs" dxfId="249" priority="131" operator="equal">
      <formula>"New Rental"</formula>
    </cfRule>
  </conditionalFormatting>
  <conditionalFormatting sqref="H2232:H2234">
    <cfRule type="cellIs" dxfId="248" priority="130" operator="equal">
      <formula>"New Rental"</formula>
    </cfRule>
  </conditionalFormatting>
  <conditionalFormatting sqref="H2236:H2244">
    <cfRule type="cellIs" dxfId="247" priority="128" operator="equal">
      <formula>"New Rental"</formula>
    </cfRule>
  </conditionalFormatting>
  <conditionalFormatting sqref="H2248:H2263">
    <cfRule type="cellIs" dxfId="246" priority="121" operator="equal">
      <formula>"New Rental"</formula>
    </cfRule>
  </conditionalFormatting>
  <conditionalFormatting sqref="H2265:H2271">
    <cfRule type="cellIs" dxfId="245" priority="120" operator="equal">
      <formula>"New Rental"</formula>
    </cfRule>
  </conditionalFormatting>
  <conditionalFormatting sqref="H2274">
    <cfRule type="cellIs" dxfId="244" priority="119" operator="equal">
      <formula>"New Rental"</formula>
    </cfRule>
  </conditionalFormatting>
  <conditionalFormatting sqref="H2276:H2277">
    <cfRule type="cellIs" dxfId="243" priority="118" operator="equal">
      <formula>"New Rental"</formula>
    </cfRule>
  </conditionalFormatting>
  <conditionalFormatting sqref="H2280:H2289">
    <cfRule type="cellIs" dxfId="242" priority="116" operator="equal">
      <formula>"New Rental"</formula>
    </cfRule>
  </conditionalFormatting>
  <conditionalFormatting sqref="H2291">
    <cfRule type="cellIs" dxfId="241" priority="114" operator="equal">
      <formula>"New Rental"</formula>
    </cfRule>
  </conditionalFormatting>
  <conditionalFormatting sqref="H2293:H2297">
    <cfRule type="cellIs" dxfId="240" priority="113" operator="equal">
      <formula>"New Rental"</formula>
    </cfRule>
  </conditionalFormatting>
  <conditionalFormatting sqref="H2299:H2304">
    <cfRule type="cellIs" dxfId="239" priority="111" operator="equal">
      <formula>"New Rental"</formula>
    </cfRule>
  </conditionalFormatting>
  <conditionalFormatting sqref="H2307:H2347">
    <cfRule type="cellIs" dxfId="238" priority="99" operator="equal">
      <formula>"New Rental"</formula>
    </cfRule>
  </conditionalFormatting>
  <conditionalFormatting sqref="H2414:H2490">
    <cfRule type="cellIs" dxfId="237" priority="85" operator="equal">
      <formula>"New Rental"</formula>
    </cfRule>
  </conditionalFormatting>
  <conditionalFormatting sqref="H2492:H2494">
    <cfRule type="cellIs" dxfId="236" priority="73" operator="equal">
      <formula>"New Rental"</formula>
    </cfRule>
  </conditionalFormatting>
  <conditionalFormatting sqref="H2498:H2509">
    <cfRule type="cellIs" dxfId="235" priority="69" operator="equal">
      <formula>"New Rental"</formula>
    </cfRule>
  </conditionalFormatting>
  <conditionalFormatting sqref="H2511:H2515">
    <cfRule type="cellIs" dxfId="234" priority="67" operator="equal">
      <formula>"New Rental"</formula>
    </cfRule>
  </conditionalFormatting>
  <conditionalFormatting sqref="H2517">
    <cfRule type="cellIs" dxfId="233" priority="65" operator="equal">
      <formula>"New Rental"</formula>
    </cfRule>
  </conditionalFormatting>
  <conditionalFormatting sqref="H2523:H2529">
    <cfRule type="cellIs" dxfId="232" priority="63" operator="equal">
      <formula>"New Rental"</formula>
    </cfRule>
  </conditionalFormatting>
  <conditionalFormatting sqref="H1586:I1588">
    <cfRule type="cellIs" dxfId="231" priority="355" operator="equal">
      <formula>"New Rental"</formula>
    </cfRule>
  </conditionalFormatting>
  <conditionalFormatting sqref="H2253:I2253">
    <cfRule type="cellIs" dxfId="230" priority="126" operator="equal">
      <formula>"New Rental"</formula>
    </cfRule>
  </conditionalFormatting>
  <conditionalFormatting sqref="I596">
    <cfRule type="cellIs" dxfId="229" priority="527" operator="equal">
      <formula>"New Rental"</formula>
    </cfRule>
  </conditionalFormatting>
  <conditionalFormatting sqref="I688">
    <cfRule type="cellIs" dxfId="228" priority="526" operator="equal">
      <formula>"New Rental"</formula>
    </cfRule>
  </conditionalFormatting>
  <conditionalFormatting sqref="I985">
    <cfRule type="cellIs" dxfId="227" priority="525" operator="equal">
      <formula>"New Rental"</formula>
    </cfRule>
  </conditionalFormatting>
  <conditionalFormatting sqref="I1061">
    <cfRule type="cellIs" dxfId="226" priority="519" operator="equal">
      <formula>"New Rental"</formula>
    </cfRule>
  </conditionalFormatting>
  <conditionalFormatting sqref="I1151">
    <cfRule type="cellIs" dxfId="225" priority="518" operator="equal">
      <formula>"New Rental"</formula>
    </cfRule>
  </conditionalFormatting>
  <conditionalFormatting sqref="I1198">
    <cfRule type="cellIs" dxfId="224" priority="508" operator="equal">
      <formula>"New Rental"</formula>
    </cfRule>
  </conditionalFormatting>
  <conditionalFormatting sqref="I1200">
    <cfRule type="cellIs" dxfId="223" priority="515" operator="equal">
      <formula>"New Rental"</formula>
    </cfRule>
  </conditionalFormatting>
  <conditionalFormatting sqref="I1438:I1448">
    <cfRule type="cellIs" dxfId="222" priority="417" operator="equal">
      <formula>"New Rental"</formula>
    </cfRule>
  </conditionalFormatting>
  <conditionalFormatting sqref="I1455:I1464">
    <cfRule type="cellIs" dxfId="221" priority="413" operator="equal">
      <formula>"New Rental"</formula>
    </cfRule>
  </conditionalFormatting>
  <conditionalFormatting sqref="I1495:I1499">
    <cfRule type="cellIs" dxfId="220" priority="407" operator="equal">
      <formula>"New Rental"</formula>
    </cfRule>
  </conditionalFormatting>
  <conditionalFormatting sqref="I1503:I1519">
    <cfRule type="cellIs" dxfId="219" priority="404" operator="equal">
      <formula>"New Rental"</formula>
    </cfRule>
  </conditionalFormatting>
  <conditionalFormatting sqref="I2328">
    <cfRule type="cellIs" dxfId="218" priority="101" operator="equal">
      <formula>"New Rental"</formula>
    </cfRule>
  </conditionalFormatting>
  <conditionalFormatting sqref="I2190:J2190">
    <cfRule type="cellIs" dxfId="217" priority="141" operator="equal">
      <formula>"New Rental"</formula>
    </cfRule>
  </conditionalFormatting>
  <conditionalFormatting sqref="I2278:J2278 J2279">
    <cfRule type="cellIs" dxfId="216" priority="117" operator="equal">
      <formula>"New Rental"</formula>
    </cfRule>
  </conditionalFormatting>
  <conditionalFormatting sqref="J1199">
    <cfRule type="cellIs" dxfId="215" priority="506" operator="equal">
      <formula>"New Rental"</formula>
    </cfRule>
  </conditionalFormatting>
  <conditionalFormatting sqref="J1204:J1209 G1257:H1257 H1258:I1259">
    <cfRule type="cellIs" dxfId="214" priority="520" operator="equal">
      <formula>"New Rental"</formula>
    </cfRule>
  </conditionalFormatting>
  <conditionalFormatting sqref="J1536">
    <cfRule type="cellIs" dxfId="213" priority="386" operator="equal">
      <formula>"New Rental"</formula>
    </cfRule>
  </conditionalFormatting>
  <conditionalFormatting sqref="J1545">
    <cfRule type="cellIs" dxfId="212" priority="382" operator="equal">
      <formula>"New Rental"</formula>
    </cfRule>
  </conditionalFormatting>
  <conditionalFormatting sqref="J1762">
    <cfRule type="cellIs" dxfId="211" priority="290" operator="equal">
      <formula>"New Rental"</formula>
    </cfRule>
  </conditionalFormatting>
  <conditionalFormatting sqref="J1886:J1887">
    <cfRule type="cellIs" dxfId="210" priority="234" operator="equal">
      <formula>"New Rental"</formula>
    </cfRule>
  </conditionalFormatting>
  <conditionalFormatting sqref="J1908">
    <cfRule type="cellIs" dxfId="209" priority="228" operator="equal">
      <formula>"New Rental"</formula>
    </cfRule>
  </conditionalFormatting>
  <conditionalFormatting sqref="J2172">
    <cfRule type="cellIs" dxfId="208" priority="145" operator="equal">
      <formula>"New Rental"</formula>
    </cfRule>
  </conditionalFormatting>
  <conditionalFormatting sqref="J2281">
    <cfRule type="cellIs" dxfId="207" priority="115" operator="equal">
      <formula>"New Rental"</formula>
    </cfRule>
  </conditionalFormatting>
  <conditionalFormatting sqref="K1198:K1201">
    <cfRule type="cellIs" dxfId="206" priority="509" operator="equal">
      <formula>"New Rental"</formula>
    </cfRule>
  </conditionalFormatting>
  <conditionalFormatting sqref="K1256:L1257 M1332 L1333:M1345 M1346:M1347 L1355:M1355 K1356:L1356 L1371:M1372 M1373:N1528 N1397:O1406 M1530:N1544 N1545 M1545:M1561 N1561 M1562:N1650 N1643:N1751 L1651:N1652 M1653:N1717 L1718:N1720 M1721:N1744 M1746:N1808 N1809 M1810:N1997 M1998:O1999 M2000:N2189 N2186:N2209 M2191:N1048576">
    <cfRule type="containsText" dxfId="205" priority="501" operator="containsText" text="No">
      <formula>NOT(ISERROR(SEARCH("No",K1256)))</formula>
    </cfRule>
  </conditionalFormatting>
  <conditionalFormatting sqref="K1354:L1354">
    <cfRule type="containsText" dxfId="204" priority="456" operator="containsText" text="No">
      <formula>NOT(ISERROR(SEARCH("No",K1354)))</formula>
    </cfRule>
  </conditionalFormatting>
  <conditionalFormatting sqref="K1450:L1450">
    <cfRule type="containsText" dxfId="203" priority="414" operator="containsText" text="No">
      <formula>NOT(ISERROR(SEARCH("No",K1450)))</formula>
    </cfRule>
  </conditionalFormatting>
  <conditionalFormatting sqref="K1579:L1579 L1580:L1585">
    <cfRule type="containsText" dxfId="202" priority="360" operator="containsText" text="No">
      <formula>NOT(ISERROR(SEARCH("No",K1579)))</formula>
    </cfRule>
  </conditionalFormatting>
  <conditionalFormatting sqref="L2">
    <cfRule type="containsText" dxfId="201" priority="439" operator="containsText" text="No">
      <formula>NOT(ISERROR(SEARCH("No",L2)))</formula>
    </cfRule>
  </conditionalFormatting>
  <conditionalFormatting sqref="L1198">
    <cfRule type="cellIs" dxfId="200" priority="510" operator="equal">
      <formula>"New Rental"</formula>
    </cfRule>
  </conditionalFormatting>
  <conditionalFormatting sqref="L1267">
    <cfRule type="containsText" dxfId="199" priority="492" operator="containsText" text="No">
      <formula>NOT(ISERROR(SEARCH("No",L1267)))</formula>
    </cfRule>
  </conditionalFormatting>
  <conditionalFormatting sqref="L1269">
    <cfRule type="containsText" dxfId="198" priority="490" operator="containsText" text="No">
      <formula>NOT(ISERROR(SEARCH("No",L1269)))</formula>
    </cfRule>
  </conditionalFormatting>
  <conditionalFormatting sqref="L1282">
    <cfRule type="containsText" dxfId="197" priority="488" operator="containsText" text="No">
      <formula>NOT(ISERROR(SEARCH("No",L1282)))</formula>
    </cfRule>
  </conditionalFormatting>
  <conditionalFormatting sqref="L1292:L1294">
    <cfRule type="containsText" dxfId="196" priority="486" operator="containsText" text="No">
      <formula>NOT(ISERROR(SEARCH("No",L1292)))</formula>
    </cfRule>
  </conditionalFormatting>
  <conditionalFormatting sqref="L1296:L1297">
    <cfRule type="containsText" dxfId="195" priority="479" operator="containsText" text="No">
      <formula>NOT(ISERROR(SEARCH("No",L1296)))</formula>
    </cfRule>
  </conditionalFormatting>
  <conditionalFormatting sqref="L1299:L1300">
    <cfRule type="containsText" dxfId="194" priority="477" operator="containsText" text="No">
      <formula>NOT(ISERROR(SEARCH("No",L1299)))</formula>
    </cfRule>
  </conditionalFormatting>
  <conditionalFormatting sqref="L1303">
    <cfRule type="containsText" dxfId="193" priority="474" operator="containsText" text="No">
      <formula>NOT(ISERROR(SEARCH("No",L1303)))</formula>
    </cfRule>
  </conditionalFormatting>
  <conditionalFormatting sqref="L1305:L1309">
    <cfRule type="containsText" dxfId="192" priority="469" operator="containsText" text="No">
      <formula>NOT(ISERROR(SEARCH("No",L1305)))</formula>
    </cfRule>
  </conditionalFormatting>
  <conditionalFormatting sqref="L1332">
    <cfRule type="containsText" dxfId="191" priority="463" operator="containsText" text="No">
      <formula>NOT(ISERROR(SEARCH("No",L1332)))</formula>
    </cfRule>
  </conditionalFormatting>
  <conditionalFormatting sqref="L1346:L1347">
    <cfRule type="containsText" dxfId="190" priority="459" operator="containsText" text="No">
      <formula>NOT(ISERROR(SEARCH("No",L1346)))</formula>
    </cfRule>
  </conditionalFormatting>
  <conditionalFormatting sqref="L1351:L1353">
    <cfRule type="containsText" dxfId="189" priority="457" operator="containsText" text="No">
      <formula>NOT(ISERROR(SEARCH("No",L1351)))</formula>
    </cfRule>
  </conditionalFormatting>
  <conditionalFormatting sqref="L1356:L1370">
    <cfRule type="containsText" dxfId="188" priority="449" operator="containsText" text="No">
      <formula>NOT(ISERROR(SEARCH("No",L1356)))</formula>
    </cfRule>
  </conditionalFormatting>
  <conditionalFormatting sqref="L1375:L1377">
    <cfRule type="containsText" dxfId="187" priority="432" operator="containsText" text="No">
      <formula>NOT(ISERROR(SEARCH("No",L1375)))</formula>
    </cfRule>
  </conditionalFormatting>
  <conditionalFormatting sqref="L1399">
    <cfRule type="containsText" dxfId="186" priority="425" operator="containsText" text="No">
      <formula>NOT(ISERROR(SEARCH("No",L1399)))</formula>
    </cfRule>
  </conditionalFormatting>
  <conditionalFormatting sqref="L1417">
    <cfRule type="containsText" dxfId="185" priority="423" operator="containsText" text="No">
      <formula>NOT(ISERROR(SEARCH("No",L1417)))</formula>
    </cfRule>
  </conditionalFormatting>
  <conditionalFormatting sqref="L1435">
    <cfRule type="containsText" dxfId="184" priority="422" operator="containsText" text="No">
      <formula>NOT(ISERROR(SEARCH("No",L1435)))</formula>
    </cfRule>
  </conditionalFormatting>
  <conditionalFormatting sqref="L1437">
    <cfRule type="containsText" dxfId="183" priority="421" operator="containsText" text="No">
      <formula>NOT(ISERROR(SEARCH("No",L1437)))</formula>
    </cfRule>
  </conditionalFormatting>
  <conditionalFormatting sqref="L1449">
    <cfRule type="containsText" dxfId="182" priority="416" operator="containsText" text="No">
      <formula>NOT(ISERROR(SEARCH("No",L1449)))</formula>
    </cfRule>
  </conditionalFormatting>
  <conditionalFormatting sqref="L1465:L1466">
    <cfRule type="containsText" dxfId="181" priority="411" operator="containsText" text="No">
      <formula>NOT(ISERROR(SEARCH("No",L1465)))</formula>
    </cfRule>
  </conditionalFormatting>
  <conditionalFormatting sqref="L1472">
    <cfRule type="containsText" dxfId="180" priority="409" operator="containsText" text="No">
      <formula>NOT(ISERROR(SEARCH("No",L1472)))</formula>
    </cfRule>
  </conditionalFormatting>
  <conditionalFormatting sqref="L1494">
    <cfRule type="containsText" dxfId="179" priority="408" operator="containsText" text="No">
      <formula>NOT(ISERROR(SEARCH("No",L1494)))</formula>
    </cfRule>
  </conditionalFormatting>
  <conditionalFormatting sqref="L1502">
    <cfRule type="containsText" dxfId="178" priority="406" operator="containsText" text="No">
      <formula>NOT(ISERROR(SEARCH("No",L1502)))</formula>
    </cfRule>
  </conditionalFormatting>
  <conditionalFormatting sqref="L1520:L1521">
    <cfRule type="containsText" dxfId="177" priority="398" operator="containsText" text="No">
      <formula>NOT(ISERROR(SEARCH("No",L1520)))</formula>
    </cfRule>
  </conditionalFormatting>
  <conditionalFormatting sqref="L1531:L1537">
    <cfRule type="containsText" dxfId="176" priority="394" operator="containsText" text="No">
      <formula>NOT(ISERROR(SEARCH("No",L1531)))</formula>
    </cfRule>
  </conditionalFormatting>
  <conditionalFormatting sqref="L1549">
    <cfRule type="containsText" dxfId="175" priority="377" operator="containsText" text="No">
      <formula>NOT(ISERROR(SEARCH("No",L1549)))</formula>
    </cfRule>
  </conditionalFormatting>
  <conditionalFormatting sqref="L1564:L1567">
    <cfRule type="containsText" dxfId="174" priority="371" operator="containsText" text="No">
      <formula>NOT(ISERROR(SEARCH("No",L1564)))</formula>
    </cfRule>
  </conditionalFormatting>
  <conditionalFormatting sqref="L1573:L1577">
    <cfRule type="containsText" dxfId="173" priority="366" operator="containsText" text="No">
      <formula>NOT(ISERROR(SEARCH("No",L1573)))</formula>
    </cfRule>
  </conditionalFormatting>
  <conditionalFormatting sqref="L1611">
    <cfRule type="containsText" dxfId="172" priority="351" operator="containsText" text="No">
      <formula>NOT(ISERROR(SEARCH("No",L1611)))</formula>
    </cfRule>
  </conditionalFormatting>
  <conditionalFormatting sqref="L1632">
    <cfRule type="containsText" dxfId="171" priority="349" operator="containsText" text="No">
      <formula>NOT(ISERROR(SEARCH("No",L1632)))</formula>
    </cfRule>
  </conditionalFormatting>
  <conditionalFormatting sqref="L1650">
    <cfRule type="containsText" dxfId="170" priority="347" operator="containsText" text="No">
      <formula>NOT(ISERROR(SEARCH("No",L1650)))</formula>
    </cfRule>
  </conditionalFormatting>
  <conditionalFormatting sqref="L1653:L1654">
    <cfRule type="containsText" dxfId="169" priority="346" operator="containsText" text="No">
      <formula>NOT(ISERROR(SEARCH("No",L1653)))</formula>
    </cfRule>
  </conditionalFormatting>
  <conditionalFormatting sqref="L1667:L1672">
    <cfRule type="containsText" dxfId="168" priority="340" operator="containsText" text="No">
      <formula>NOT(ISERROR(SEARCH("No",L1667)))</formula>
    </cfRule>
  </conditionalFormatting>
  <conditionalFormatting sqref="L1676:L1679">
    <cfRule type="containsText" dxfId="167" priority="339" operator="containsText" text="No">
      <formula>NOT(ISERROR(SEARCH("No",L1676)))</formula>
    </cfRule>
  </conditionalFormatting>
  <conditionalFormatting sqref="L1681:L1683">
    <cfRule type="containsText" dxfId="166" priority="335" operator="containsText" text="No">
      <formula>NOT(ISERROR(SEARCH("No",L1681)))</formula>
    </cfRule>
  </conditionalFormatting>
  <conditionalFormatting sqref="L1685">
    <cfRule type="containsText" dxfId="165" priority="334" operator="containsText" text="No">
      <formula>NOT(ISERROR(SEARCH("No",L1685)))</formula>
    </cfRule>
  </conditionalFormatting>
  <conditionalFormatting sqref="L1691:L1699">
    <cfRule type="containsText" dxfId="164" priority="326" operator="containsText" text="No">
      <formula>NOT(ISERROR(SEARCH("No",L1691)))</formula>
    </cfRule>
  </conditionalFormatting>
  <conditionalFormatting sqref="L1717">
    <cfRule type="containsText" dxfId="163" priority="319" operator="containsText" text="No">
      <formula>NOT(ISERROR(SEARCH("No",L1717)))</formula>
    </cfRule>
  </conditionalFormatting>
  <conditionalFormatting sqref="L1721">
    <cfRule type="containsText" dxfId="162" priority="316" operator="containsText" text="No">
      <formula>NOT(ISERROR(SEARCH("No",L1721)))</formula>
    </cfRule>
  </conditionalFormatting>
  <conditionalFormatting sqref="L1723">
    <cfRule type="containsText" dxfId="161" priority="317" operator="containsText" text="No">
      <formula>NOT(ISERROR(SEARCH("No",L1723)))</formula>
    </cfRule>
  </conditionalFormatting>
  <conditionalFormatting sqref="L1725:L1729">
    <cfRule type="containsText" dxfId="160" priority="312" operator="containsText" text="No">
      <formula>NOT(ISERROR(SEARCH("No",L1725)))</formula>
    </cfRule>
  </conditionalFormatting>
  <conditionalFormatting sqref="L1731">
    <cfRule type="containsText" dxfId="159" priority="310" operator="containsText" text="No">
      <formula>NOT(ISERROR(SEARCH("No",L1731)))</formula>
    </cfRule>
  </conditionalFormatting>
  <conditionalFormatting sqref="L1735:L1741">
    <cfRule type="containsText" dxfId="158" priority="302" operator="containsText" text="No">
      <formula>NOT(ISERROR(SEARCH("No",L1735)))</formula>
    </cfRule>
  </conditionalFormatting>
  <conditionalFormatting sqref="L1746:L1748">
    <cfRule type="containsText" dxfId="157" priority="296" operator="containsText" text="No">
      <formula>NOT(ISERROR(SEARCH("No",L1746)))</formula>
    </cfRule>
  </conditionalFormatting>
  <conditionalFormatting sqref="L1758:L1760">
    <cfRule type="containsText" dxfId="156" priority="292" operator="containsText" text="No">
      <formula>NOT(ISERROR(SEARCH("No",L1758)))</formula>
    </cfRule>
  </conditionalFormatting>
  <conditionalFormatting sqref="L1762:L1773">
    <cfRule type="containsText" dxfId="155" priority="284" operator="containsText" text="No">
      <formula>NOT(ISERROR(SEARCH("No",L1762)))</formula>
    </cfRule>
  </conditionalFormatting>
  <conditionalFormatting sqref="L1775:L1784">
    <cfRule type="containsText" dxfId="154" priority="280" operator="containsText" text="No">
      <formula>NOT(ISERROR(SEARCH("No",L1775)))</formula>
    </cfRule>
  </conditionalFormatting>
  <conditionalFormatting sqref="L1786:L1791">
    <cfRule type="containsText" dxfId="153" priority="276" operator="containsText" text="No">
      <formula>NOT(ISERROR(SEARCH("No",L1786)))</formula>
    </cfRule>
  </conditionalFormatting>
  <conditionalFormatting sqref="L1793:L1798">
    <cfRule type="containsText" dxfId="152" priority="272" operator="containsText" text="No">
      <formula>NOT(ISERROR(SEARCH("No",L1793)))</formula>
    </cfRule>
  </conditionalFormatting>
  <conditionalFormatting sqref="L1800:L1804">
    <cfRule type="containsText" dxfId="151" priority="268" operator="containsText" text="No">
      <formula>NOT(ISERROR(SEARCH("No",L1800)))</formula>
    </cfRule>
  </conditionalFormatting>
  <conditionalFormatting sqref="L1809:L1820">
    <cfRule type="containsText" dxfId="150" priority="266" operator="containsText" text="No">
      <formula>NOT(ISERROR(SEARCH("No",L1809)))</formula>
    </cfRule>
  </conditionalFormatting>
  <conditionalFormatting sqref="L1822:L1825">
    <cfRule type="containsText" dxfId="149" priority="260" operator="containsText" text="No">
      <formula>NOT(ISERROR(SEARCH("No",L1822)))</formula>
    </cfRule>
  </conditionalFormatting>
  <conditionalFormatting sqref="L1837:L1842">
    <cfRule type="containsText" dxfId="148" priority="257" operator="containsText" text="No">
      <formula>NOT(ISERROR(SEARCH("No",L1837)))</formula>
    </cfRule>
  </conditionalFormatting>
  <conditionalFormatting sqref="L1844:L1847">
    <cfRule type="containsText" dxfId="147" priority="250" operator="containsText" text="No">
      <formula>NOT(ISERROR(SEARCH("No",L1844)))</formula>
    </cfRule>
  </conditionalFormatting>
  <conditionalFormatting sqref="L1851:L1873">
    <cfRule type="containsText" dxfId="146" priority="242" operator="containsText" text="No">
      <formula>NOT(ISERROR(SEARCH("No",L1851)))</formula>
    </cfRule>
  </conditionalFormatting>
  <conditionalFormatting sqref="L1886:L1894">
    <cfRule type="containsText" dxfId="145" priority="233" operator="containsText" text="No">
      <formula>NOT(ISERROR(SEARCH("No",L1886)))</formula>
    </cfRule>
  </conditionalFormatting>
  <conditionalFormatting sqref="L1905:L1906 L1915:L1919">
    <cfRule type="containsText" dxfId="144" priority="230" operator="containsText" text="No">
      <formula>NOT(ISERROR(SEARCH("No",L1905)))</formula>
    </cfRule>
  </conditionalFormatting>
  <conditionalFormatting sqref="L1908">
    <cfRule type="containsText" dxfId="143" priority="227" operator="containsText" text="No">
      <formula>NOT(ISERROR(SEARCH("No",L1908)))</formula>
    </cfRule>
  </conditionalFormatting>
  <conditionalFormatting sqref="L1921:L1943">
    <cfRule type="containsText" dxfId="142" priority="216" operator="containsText" text="No">
      <formula>NOT(ISERROR(SEARCH("No",L1921)))</formula>
    </cfRule>
  </conditionalFormatting>
  <conditionalFormatting sqref="L1945:L1950">
    <cfRule type="containsText" dxfId="141" priority="214" operator="containsText" text="No">
      <formula>NOT(ISERROR(SEARCH("No",L1945)))</formula>
    </cfRule>
  </conditionalFormatting>
  <conditionalFormatting sqref="L1952:L1954">
    <cfRule type="containsText" dxfId="140" priority="210" operator="containsText" text="No">
      <formula>NOT(ISERROR(SEARCH("No",L1952)))</formula>
    </cfRule>
  </conditionalFormatting>
  <conditionalFormatting sqref="L2009">
    <cfRule type="containsText" dxfId="139" priority="194" operator="containsText" text="No">
      <formula>NOT(ISERROR(SEARCH("No",L2009)))</formula>
    </cfRule>
  </conditionalFormatting>
  <conditionalFormatting sqref="L2027:L2035">
    <cfRule type="containsText" dxfId="138" priority="192" operator="containsText" text="No">
      <formula>NOT(ISERROR(SEARCH("No",L2027)))</formula>
    </cfRule>
  </conditionalFormatting>
  <conditionalFormatting sqref="L2038:L2046">
    <cfRule type="containsText" dxfId="137" priority="184" operator="containsText" text="No">
      <formula>NOT(ISERROR(SEARCH("No",L2038)))</formula>
    </cfRule>
  </conditionalFormatting>
  <conditionalFormatting sqref="L2048:L2070">
    <cfRule type="containsText" dxfId="136" priority="177" operator="containsText" text="No">
      <formula>NOT(ISERROR(SEARCH("No",L2048)))</formula>
    </cfRule>
  </conditionalFormatting>
  <conditionalFormatting sqref="L2072:L2073">
    <cfRule type="containsText" dxfId="135" priority="172" operator="containsText" text="No">
      <formula>NOT(ISERROR(SEARCH("No",L2072)))</formula>
    </cfRule>
  </conditionalFormatting>
  <conditionalFormatting sqref="L2116:L2118">
    <cfRule type="containsText" dxfId="134" priority="158" operator="containsText" text="No">
      <formula>NOT(ISERROR(SEARCH("No",L2116)))</formula>
    </cfRule>
  </conditionalFormatting>
  <conditionalFormatting sqref="L2120:L2124">
    <cfRule type="containsText" dxfId="133" priority="157" operator="containsText" text="No">
      <formula>NOT(ISERROR(SEARCH("No",L2120)))</formula>
    </cfRule>
  </conditionalFormatting>
  <conditionalFormatting sqref="L2147:L2158">
    <cfRule type="containsText" dxfId="132" priority="151" operator="containsText" text="No">
      <formula>NOT(ISERROR(SEARCH("No",L2147)))</formula>
    </cfRule>
  </conditionalFormatting>
  <conditionalFormatting sqref="L2160:L2169">
    <cfRule type="containsText" dxfId="131" priority="148" operator="containsText" text="No">
      <formula>NOT(ISERROR(SEARCH("No",L2160)))</formula>
    </cfRule>
  </conditionalFormatting>
  <conditionalFormatting sqref="L2189">
    <cfRule type="containsText" dxfId="130" priority="142" operator="containsText" text="No">
      <formula>NOT(ISERROR(SEARCH("No",L2189)))</formula>
    </cfRule>
  </conditionalFormatting>
  <conditionalFormatting sqref="L2191:L2195">
    <cfRule type="containsText" dxfId="129" priority="139" operator="containsText" text="No">
      <formula>NOT(ISERROR(SEARCH("No",L2191)))</formula>
    </cfRule>
  </conditionalFormatting>
  <conditionalFormatting sqref="L2214:L2233">
    <cfRule type="containsText" dxfId="128" priority="132" operator="containsText" text="No">
      <formula>NOT(ISERROR(SEARCH("No",L2214)))</formula>
    </cfRule>
  </conditionalFormatting>
  <conditionalFormatting sqref="L2472:L2490">
    <cfRule type="containsText" dxfId="127" priority="77" operator="containsText" text="No">
      <formula>NOT(ISERROR(SEARCH("No",L2472)))</formula>
    </cfRule>
  </conditionalFormatting>
  <conditionalFormatting sqref="L2496">
    <cfRule type="containsText" dxfId="126" priority="71" operator="containsText" text="No">
      <formula>NOT(ISERROR(SEARCH("No",L2496)))</formula>
    </cfRule>
  </conditionalFormatting>
  <conditionalFormatting sqref="L2522:L2529">
    <cfRule type="containsText" dxfId="125" priority="64" operator="containsText" text="No">
      <formula>NOT(ISERROR(SEARCH("No",L2522)))</formula>
    </cfRule>
  </conditionalFormatting>
  <conditionalFormatting sqref="L1:M1 L3:M1197 M1198">
    <cfRule type="containsText" dxfId="124" priority="533" operator="containsText" text="No">
      <formula>NOT(ISERROR(SEARCH("No",L1)))</formula>
    </cfRule>
  </conditionalFormatting>
  <conditionalFormatting sqref="L1199:M1266 K1259:K1266 M1267:M1270 K1268:M1268 K1270:M1270 L1271:M1281 M1282:M1290 L1283:M1283 L1284:L1290 L1286:M1286 L1291:M1291 L1295:M1295 L1298:M1298 M1299:M1300 L1301:M1302 M1303:M1309 L1304:M1304">
    <cfRule type="containsText" dxfId="123" priority="493" operator="containsText" text="No">
      <formula>NOT(ISERROR(SEARCH("No",K1199)))</formula>
    </cfRule>
  </conditionalFormatting>
  <conditionalFormatting sqref="L1310:M1331">
    <cfRule type="containsText" dxfId="122" priority="467" operator="containsText" text="No">
      <formula>NOT(ISERROR(SEARCH("No",L1310)))</formula>
    </cfRule>
  </conditionalFormatting>
  <conditionalFormatting sqref="L1348:M1350 M1351:M1370">
    <cfRule type="containsText" dxfId="121" priority="458" operator="containsText" text="No">
      <formula>NOT(ISERROR(SEARCH("No",L1348)))</formula>
    </cfRule>
  </conditionalFormatting>
  <conditionalFormatting sqref="L1529:M1529">
    <cfRule type="containsText" dxfId="120" priority="387" operator="containsText" text="No">
      <formula>NOT(ISERROR(SEARCH("No",L1529)))</formula>
    </cfRule>
  </conditionalFormatting>
  <conditionalFormatting sqref="L1745:M1745">
    <cfRule type="containsText" dxfId="119" priority="300" operator="containsText" text="No">
      <formula>NOT(ISERROR(SEARCH("No",L1745)))</formula>
    </cfRule>
  </conditionalFormatting>
  <conditionalFormatting sqref="M2">
    <cfRule type="containsText" dxfId="118" priority="440" operator="containsText" text="No">
      <formula>NOT(ISERROR(SEARCH("No",M2)))</formula>
    </cfRule>
  </conditionalFormatting>
  <conditionalFormatting sqref="M1292:M1294">
    <cfRule type="containsText" dxfId="117" priority="483" operator="containsText" text="No">
      <formula>NOT(ISERROR(SEARCH("No",M1292)))</formula>
    </cfRule>
  </conditionalFormatting>
  <conditionalFormatting sqref="M1296:M1297">
    <cfRule type="containsText" dxfId="116" priority="480" operator="containsText" text="No">
      <formula>NOT(ISERROR(SEARCH("No",M1296)))</formula>
    </cfRule>
  </conditionalFormatting>
  <conditionalFormatting sqref="N234">
    <cfRule type="containsText" dxfId="115" priority="532" operator="containsText" text="No">
      <formula>NOT(ISERROR(SEARCH("No",N234)))</formula>
    </cfRule>
  </conditionalFormatting>
  <conditionalFormatting sqref="N1547 N1553 N1558">
    <cfRule type="containsText" dxfId="114" priority="304" operator="containsText" text="No">
      <formula>NOT(ISERROR(SEARCH("No",N1547)))</formula>
    </cfRule>
  </conditionalFormatting>
  <conditionalFormatting sqref="O1407">
    <cfRule type="containsText" dxfId="113" priority="424" operator="containsText" text="No">
      <formula>NOT(ISERROR(SEARCH("No",O1407)))</formula>
    </cfRule>
  </conditionalFormatting>
  <conditionalFormatting sqref="O1822:O1996">
    <cfRule type="containsText" dxfId="112" priority="200" operator="containsText" text="No">
      <formula>NOT(ISERROR(SEARCH("No",O1822)))</formula>
    </cfRule>
  </conditionalFormatting>
  <conditionalFormatting sqref="O2052:O2084">
    <cfRule type="containsText" dxfId="111" priority="167" operator="containsText" text="No">
      <formula>NOT(ISERROR(SEARCH("No",O2052)))</formula>
    </cfRule>
  </conditionalFormatting>
  <conditionalFormatting sqref="H2530:H2531">
    <cfRule type="cellIs" dxfId="110" priority="62" operator="equal">
      <formula>"New Rental"</formula>
    </cfRule>
  </conditionalFormatting>
  <conditionalFormatting sqref="L2530:L2561">
    <cfRule type="containsText" dxfId="109" priority="61" operator="containsText" text="No">
      <formula>NOT(ISERROR(SEARCH("No",L2530)))</formula>
    </cfRule>
  </conditionalFormatting>
  <conditionalFormatting sqref="H2534:H2549">
    <cfRule type="cellIs" dxfId="108" priority="60" operator="equal">
      <formula>"New Rental"</formula>
    </cfRule>
  </conditionalFormatting>
  <conditionalFormatting sqref="H2551:H2557">
    <cfRule type="cellIs" dxfId="107" priority="59" operator="equal">
      <formula>"New Rental"</formula>
    </cfRule>
  </conditionalFormatting>
  <conditionalFormatting sqref="H2560">
    <cfRule type="cellIs" dxfId="106" priority="58" operator="equal">
      <formula>"New Rental"</formula>
    </cfRule>
  </conditionalFormatting>
  <conditionalFormatting sqref="H2562:H2568">
    <cfRule type="cellIs" dxfId="105" priority="57" operator="equal">
      <formula>"New Rental"</formula>
    </cfRule>
  </conditionalFormatting>
  <conditionalFormatting sqref="L2563:L2570">
    <cfRule type="containsText" dxfId="104" priority="56" operator="containsText" text="No">
      <formula>NOT(ISERROR(SEARCH("No",L2563)))</formula>
    </cfRule>
  </conditionalFormatting>
  <conditionalFormatting sqref="H2570:H2580">
    <cfRule type="cellIs" dxfId="103" priority="55" operator="equal">
      <formula>"New Rental"</formula>
    </cfRule>
  </conditionalFormatting>
  <conditionalFormatting sqref="H2582:H2584">
    <cfRule type="cellIs" dxfId="102" priority="54" operator="equal">
      <formula>"New Rental"</formula>
    </cfRule>
  </conditionalFormatting>
  <conditionalFormatting sqref="H2587:H2589">
    <cfRule type="cellIs" dxfId="101" priority="53" operator="equal">
      <formula>"New Rental"</formula>
    </cfRule>
  </conditionalFormatting>
  <conditionalFormatting sqref="H2591:H2592">
    <cfRule type="cellIs" dxfId="100" priority="52" operator="equal">
      <formula>"New Rental"</formula>
    </cfRule>
  </conditionalFormatting>
  <conditionalFormatting sqref="H2594">
    <cfRule type="cellIs" dxfId="99" priority="51" operator="equal">
      <formula>"New Rental"</formula>
    </cfRule>
  </conditionalFormatting>
  <conditionalFormatting sqref="H2596:H2597">
    <cfRule type="cellIs" dxfId="98" priority="50" operator="equal">
      <formula>"New Rental"</formula>
    </cfRule>
  </conditionalFormatting>
  <conditionalFormatting sqref="H2600:H2601">
    <cfRule type="cellIs" dxfId="97" priority="49" operator="equal">
      <formula>"New Rental"</formula>
    </cfRule>
  </conditionalFormatting>
  <conditionalFormatting sqref="L2605:L2612">
    <cfRule type="containsText" dxfId="96" priority="48" operator="containsText" text="No">
      <formula>NOT(ISERROR(SEARCH("No",L2605)))</formula>
    </cfRule>
  </conditionalFormatting>
  <conditionalFormatting sqref="H2604">
    <cfRule type="cellIs" dxfId="95" priority="47" operator="equal">
      <formula>"New Rental"</formula>
    </cfRule>
  </conditionalFormatting>
  <conditionalFormatting sqref="H2603">
    <cfRule type="cellIs" dxfId="94" priority="46" operator="equal">
      <formula>"New Rental"</formula>
    </cfRule>
  </conditionalFormatting>
  <conditionalFormatting sqref="H2606">
    <cfRule type="cellIs" dxfId="93" priority="45" operator="equal">
      <formula>"New Rental"</formula>
    </cfRule>
  </conditionalFormatting>
  <conditionalFormatting sqref="H2607">
    <cfRule type="cellIs" dxfId="92" priority="44" operator="equal">
      <formula>"New Rental"</formula>
    </cfRule>
  </conditionalFormatting>
  <conditionalFormatting sqref="H2608:H2609">
    <cfRule type="cellIs" dxfId="91" priority="43" operator="equal">
      <formula>"New Rental"</formula>
    </cfRule>
  </conditionalFormatting>
  <conditionalFormatting sqref="H2611">
    <cfRule type="cellIs" dxfId="90" priority="42" operator="equal">
      <formula>"New Rental"</formula>
    </cfRule>
  </conditionalFormatting>
  <conditionalFormatting sqref="L2614:L2615">
    <cfRule type="containsText" dxfId="89" priority="41" operator="containsText" text="No">
      <formula>NOT(ISERROR(SEARCH("No",L2614)))</formula>
    </cfRule>
  </conditionalFormatting>
  <conditionalFormatting sqref="H2618:H2626">
    <cfRule type="cellIs" dxfId="88" priority="40" operator="equal">
      <formula>"New Rental"</formula>
    </cfRule>
  </conditionalFormatting>
  <conditionalFormatting sqref="H2628:H2643">
    <cfRule type="cellIs" dxfId="87" priority="39" operator="equal">
      <formula>"New Rental"</formula>
    </cfRule>
  </conditionalFormatting>
  <conditionalFormatting sqref="H2644:H2653">
    <cfRule type="cellIs" dxfId="86" priority="38" operator="equal">
      <formula>"New Rental"</formula>
    </cfRule>
  </conditionalFormatting>
  <conditionalFormatting sqref="H2654:H2655">
    <cfRule type="cellIs" dxfId="85" priority="37" operator="equal">
      <formula>"New Rental"</formula>
    </cfRule>
  </conditionalFormatting>
  <conditionalFormatting sqref="H2657">
    <cfRule type="cellIs" dxfId="84" priority="35" operator="equal">
      <formula>"New Rental"</formula>
    </cfRule>
  </conditionalFormatting>
  <conditionalFormatting sqref="H2658:H2659">
    <cfRule type="cellIs" dxfId="83" priority="34" operator="equal">
      <formula>"New Rental"</formula>
    </cfRule>
  </conditionalFormatting>
  <conditionalFormatting sqref="H2660">
    <cfRule type="cellIs" dxfId="82" priority="33" operator="equal">
      <formula>"New Rental"</formula>
    </cfRule>
  </conditionalFormatting>
  <conditionalFormatting sqref="H2661">
    <cfRule type="cellIs" dxfId="81" priority="32" operator="equal">
      <formula>"New Rental"</formula>
    </cfRule>
  </conditionalFormatting>
  <conditionalFormatting sqref="H2662:H2678">
    <cfRule type="cellIs" dxfId="80" priority="31" operator="equal">
      <formula>"New Rental"</formula>
    </cfRule>
  </conditionalFormatting>
  <conditionalFormatting sqref="H2681:H2683">
    <cfRule type="cellIs" dxfId="79" priority="30" operator="equal">
      <formula>"New Rental"</formula>
    </cfRule>
  </conditionalFormatting>
  <conditionalFormatting sqref="H2680">
    <cfRule type="cellIs" dxfId="78" priority="29" operator="equal">
      <formula>"New Rental"</formula>
    </cfRule>
  </conditionalFormatting>
  <conditionalFormatting sqref="H2687:H2689">
    <cfRule type="cellIs" dxfId="77" priority="28" operator="equal">
      <formula>"New Rental"</formula>
    </cfRule>
  </conditionalFormatting>
  <conditionalFormatting sqref="H2692">
    <cfRule type="cellIs" dxfId="76" priority="27" operator="equal">
      <formula>"New Rental"</formula>
    </cfRule>
  </conditionalFormatting>
  <conditionalFormatting sqref="H2693:H2713">
    <cfRule type="cellIs" dxfId="75" priority="26" operator="equal">
      <formula>"New Rental"</formula>
    </cfRule>
  </conditionalFormatting>
  <conditionalFormatting sqref="H2716:H2722">
    <cfRule type="cellIs" dxfId="74" priority="25" operator="equal">
      <formula>"New Rental"</formula>
    </cfRule>
  </conditionalFormatting>
  <conditionalFormatting sqref="H2715">
    <cfRule type="cellIs" dxfId="73" priority="24" operator="equal">
      <formula>"New Rental"</formula>
    </cfRule>
  </conditionalFormatting>
  <conditionalFormatting sqref="H2714">
    <cfRule type="cellIs" dxfId="72" priority="23" operator="equal">
      <formula>"New Rental"</formula>
    </cfRule>
  </conditionalFormatting>
  <conditionalFormatting sqref="J2714">
    <cfRule type="cellIs" dxfId="71" priority="21" operator="equal">
      <formula>"New Rental"</formula>
    </cfRule>
  </conditionalFormatting>
  <conditionalFormatting sqref="L2723">
    <cfRule type="containsText" dxfId="70" priority="20" operator="containsText" text="No">
      <formula>NOT(ISERROR(SEARCH("No",L2723)))</formula>
    </cfRule>
  </conditionalFormatting>
  <conditionalFormatting sqref="H2724:H2726">
    <cfRule type="cellIs" dxfId="69" priority="19" operator="equal">
      <formula>"New Rental"</formula>
    </cfRule>
  </conditionalFormatting>
  <conditionalFormatting sqref="H2727:H2735">
    <cfRule type="cellIs" dxfId="68" priority="18" operator="equal">
      <formula>"New Rental"</formula>
    </cfRule>
  </conditionalFormatting>
  <conditionalFormatting sqref="H2737:H2746">
    <cfRule type="cellIs" dxfId="67" priority="17" operator="equal">
      <formula>"New Rental"</formula>
    </cfRule>
  </conditionalFormatting>
  <conditionalFormatting sqref="L2748:L2750">
    <cfRule type="containsText" dxfId="66" priority="16" operator="containsText" text="No">
      <formula>NOT(ISERROR(SEARCH("No",L2748)))</formula>
    </cfRule>
  </conditionalFormatting>
  <conditionalFormatting sqref="H2747">
    <cfRule type="cellIs" dxfId="65" priority="15" operator="equal">
      <formula>"New Rental"</formula>
    </cfRule>
  </conditionalFormatting>
  <conditionalFormatting sqref="H2749:H2750">
    <cfRule type="cellIs" dxfId="64" priority="14" operator="equal">
      <formula>"New Rental"</formula>
    </cfRule>
  </conditionalFormatting>
  <conditionalFormatting sqref="H2752">
    <cfRule type="cellIs" dxfId="63" priority="13" operator="equal">
      <formula>"New Rental"</formula>
    </cfRule>
  </conditionalFormatting>
  <conditionalFormatting sqref="H2755:H2757">
    <cfRule type="cellIs" dxfId="62" priority="12" operator="equal">
      <formula>"New Rental"</formula>
    </cfRule>
  </conditionalFormatting>
  <conditionalFormatting sqref="H2754">
    <cfRule type="cellIs" dxfId="61" priority="11" operator="equal">
      <formula>"New Rental"</formula>
    </cfRule>
  </conditionalFormatting>
  <conditionalFormatting sqref="H2759">
    <cfRule type="cellIs" dxfId="60" priority="10" operator="equal">
      <formula>"New Rental"</formula>
    </cfRule>
  </conditionalFormatting>
  <conditionalFormatting sqref="H2761:H2765">
    <cfRule type="cellIs" dxfId="59" priority="9" operator="equal">
      <formula>"New Rental"</formula>
    </cfRule>
  </conditionalFormatting>
  <conditionalFormatting sqref="H2767:H2773">
    <cfRule type="cellIs" dxfId="58" priority="8" operator="equal">
      <formula>"New Rental"</formula>
    </cfRule>
  </conditionalFormatting>
  <conditionalFormatting sqref="H2777:H2789">
    <cfRule type="cellIs" dxfId="57" priority="7" operator="equal">
      <formula>"New Rental"</formula>
    </cfRule>
  </conditionalFormatting>
  <conditionalFormatting sqref="L2781:L2784">
    <cfRule type="containsText" dxfId="56" priority="6" operator="containsText" text="No">
      <formula>NOT(ISERROR(SEARCH("No",L2781)))</formula>
    </cfRule>
  </conditionalFormatting>
  <conditionalFormatting sqref="H2791:H2800">
    <cfRule type="cellIs" dxfId="55" priority="5" operator="equal">
      <formula>"New Rental"</formula>
    </cfRule>
  </conditionalFormatting>
  <conditionalFormatting sqref="H2802:H2804">
    <cfRule type="cellIs" dxfId="54" priority="4" operator="equal">
      <formula>"New Rental"</formula>
    </cfRule>
  </conditionalFormatting>
  <conditionalFormatting sqref="H2807:H2808">
    <cfRule type="cellIs" dxfId="53" priority="3" operator="equal">
      <formula>"New Rental"</formula>
    </cfRule>
  </conditionalFormatting>
  <conditionalFormatting sqref="H2811">
    <cfRule type="cellIs" dxfId="52" priority="2" operator="equal">
      <formula>"New Rental"</formula>
    </cfRule>
  </conditionalFormatting>
  <conditionalFormatting sqref="H2815:H2816">
    <cfRule type="cellIs" dxfId="51" priority="1" operator="equal">
      <formula>"New Rental"</formula>
    </cfRule>
  </conditionalFormatting>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AE04-F0A6-4DC3-A83D-186F657DECA0}">
  <dimension ref="A1:C30"/>
  <sheetViews>
    <sheetView workbookViewId="0"/>
  </sheetViews>
  <sheetFormatPr defaultColWidth="9.140625" defaultRowHeight="14.45"/>
  <cols>
    <col min="1" max="1" width="12.7109375" style="34" customWidth="1"/>
    <col min="2" max="16384" width="9.140625" style="34"/>
  </cols>
  <sheetData>
    <row r="1" spans="1:3">
      <c r="A1" s="34" t="s">
        <v>21131</v>
      </c>
      <c r="B1" s="34" t="s">
        <v>21132</v>
      </c>
      <c r="C1" s="34" t="s">
        <v>21133</v>
      </c>
    </row>
    <row r="2" spans="1:3">
      <c r="A2" s="36" t="s">
        <v>21134</v>
      </c>
      <c r="B2" s="34">
        <v>1</v>
      </c>
      <c r="C2" s="34" t="s">
        <v>21135</v>
      </c>
    </row>
    <row r="3" spans="1:3">
      <c r="A3" s="36" t="s">
        <v>21136</v>
      </c>
      <c r="B3" s="34">
        <v>1</v>
      </c>
      <c r="C3" s="34" t="s">
        <v>21135</v>
      </c>
    </row>
    <row r="4" spans="1:3">
      <c r="A4" s="36" t="s">
        <v>21137</v>
      </c>
      <c r="B4" s="34">
        <v>1</v>
      </c>
      <c r="C4" s="34" t="s">
        <v>21135</v>
      </c>
    </row>
    <row r="5" spans="1:3">
      <c r="A5" s="36" t="s">
        <v>21138</v>
      </c>
      <c r="B5" s="34">
        <v>1</v>
      </c>
      <c r="C5" s="34" t="s">
        <v>21135</v>
      </c>
    </row>
    <row r="6" spans="1:3">
      <c r="A6" s="36" t="s">
        <v>21139</v>
      </c>
      <c r="B6" s="34">
        <v>1</v>
      </c>
      <c r="C6" s="34" t="s">
        <v>21135</v>
      </c>
    </row>
    <row r="7" spans="1:3">
      <c r="A7" s="36" t="s">
        <v>21140</v>
      </c>
      <c r="B7" s="34">
        <v>1</v>
      </c>
      <c r="C7" s="34" t="s">
        <v>21135</v>
      </c>
    </row>
    <row r="8" spans="1:3">
      <c r="A8" s="36" t="s">
        <v>21141</v>
      </c>
      <c r="B8" s="34">
        <v>1</v>
      </c>
      <c r="C8" s="34" t="s">
        <v>21135</v>
      </c>
    </row>
    <row r="9" spans="1:3">
      <c r="A9" s="36" t="s">
        <v>21142</v>
      </c>
      <c r="B9" s="34">
        <v>1</v>
      </c>
      <c r="C9" s="34" t="s">
        <v>21135</v>
      </c>
    </row>
    <row r="10" spans="1:3">
      <c r="A10" s="36" t="s">
        <v>21143</v>
      </c>
      <c r="B10" s="34">
        <v>1</v>
      </c>
      <c r="C10" s="34" t="s">
        <v>21135</v>
      </c>
    </row>
    <row r="11" spans="1:3">
      <c r="A11" s="36" t="s">
        <v>21144</v>
      </c>
      <c r="B11" s="34">
        <v>2</v>
      </c>
      <c r="C11" s="34" t="s">
        <v>15974</v>
      </c>
    </row>
    <row r="12" spans="1:3">
      <c r="A12" s="36" t="s">
        <v>21145</v>
      </c>
      <c r="B12" s="34">
        <v>2</v>
      </c>
      <c r="C12" s="34" t="s">
        <v>15974</v>
      </c>
    </row>
    <row r="13" spans="1:3">
      <c r="A13" s="36" t="s">
        <v>21146</v>
      </c>
      <c r="B13" s="34">
        <v>2</v>
      </c>
      <c r="C13" s="34" t="s">
        <v>15974</v>
      </c>
    </row>
    <row r="14" spans="1:3">
      <c r="A14" s="36" t="s">
        <v>21147</v>
      </c>
      <c r="B14" s="34">
        <v>2</v>
      </c>
      <c r="C14" s="34" t="s">
        <v>15974</v>
      </c>
    </row>
    <row r="15" spans="1:3">
      <c r="A15" s="36" t="s">
        <v>21148</v>
      </c>
      <c r="B15" s="34">
        <v>2</v>
      </c>
      <c r="C15" s="34" t="s">
        <v>15974</v>
      </c>
    </row>
    <row r="16" spans="1:3">
      <c r="A16" s="36" t="s">
        <v>21149</v>
      </c>
      <c r="B16" s="34">
        <v>2</v>
      </c>
      <c r="C16" s="34" t="s">
        <v>15974</v>
      </c>
    </row>
    <row r="17" spans="1:3">
      <c r="A17" s="36" t="s">
        <v>21150</v>
      </c>
      <c r="B17" s="34">
        <v>2</v>
      </c>
      <c r="C17" s="34" t="s">
        <v>15974</v>
      </c>
    </row>
    <row r="18" spans="1:3">
      <c r="A18" s="36" t="s">
        <v>21151</v>
      </c>
      <c r="B18" s="34">
        <v>2</v>
      </c>
      <c r="C18" s="34" t="s">
        <v>15974</v>
      </c>
    </row>
    <row r="19" spans="1:3">
      <c r="A19" s="36" t="s">
        <v>21152</v>
      </c>
      <c r="B19" s="34">
        <v>2</v>
      </c>
      <c r="C19" s="34" t="s">
        <v>15974</v>
      </c>
    </row>
    <row r="20" spans="1:3">
      <c r="A20" s="36" t="s">
        <v>21153</v>
      </c>
      <c r="B20" s="34">
        <v>2</v>
      </c>
      <c r="C20" s="34" t="s">
        <v>15974</v>
      </c>
    </row>
    <row r="21" spans="1:3">
      <c r="A21" s="36" t="s">
        <v>21154</v>
      </c>
      <c r="B21" s="34">
        <v>3</v>
      </c>
      <c r="C21" s="34" t="s">
        <v>21155</v>
      </c>
    </row>
    <row r="22" spans="1:3">
      <c r="A22" s="36" t="s">
        <v>21156</v>
      </c>
      <c r="B22" s="34">
        <v>3</v>
      </c>
      <c r="C22" s="34" t="s">
        <v>21155</v>
      </c>
    </row>
    <row r="23" spans="1:3">
      <c r="A23" s="36" t="s">
        <v>21157</v>
      </c>
      <c r="B23" s="34">
        <v>3</v>
      </c>
      <c r="C23" s="34" t="s">
        <v>21155</v>
      </c>
    </row>
    <row r="24" spans="1:3">
      <c r="A24" s="36" t="s">
        <v>21158</v>
      </c>
      <c r="B24" s="34">
        <v>3</v>
      </c>
      <c r="C24" s="34" t="s">
        <v>21155</v>
      </c>
    </row>
    <row r="25" spans="1:3">
      <c r="A25" s="36" t="s">
        <v>21159</v>
      </c>
      <c r="B25" s="34">
        <v>3</v>
      </c>
      <c r="C25" s="34" t="s">
        <v>21155</v>
      </c>
    </row>
    <row r="26" spans="1:3">
      <c r="A26" s="36" t="s">
        <v>21160</v>
      </c>
      <c r="B26" s="34">
        <v>3</v>
      </c>
      <c r="C26" s="34" t="s">
        <v>21155</v>
      </c>
    </row>
    <row r="27" spans="1:3">
      <c r="A27" s="36" t="s">
        <v>21161</v>
      </c>
      <c r="B27" s="34">
        <v>3</v>
      </c>
      <c r="C27" s="34" t="s">
        <v>21155</v>
      </c>
    </row>
    <row r="28" spans="1:3">
      <c r="A28" s="36" t="s">
        <v>21162</v>
      </c>
      <c r="B28" s="34">
        <v>3</v>
      </c>
      <c r="C28" s="34" t="s">
        <v>21155</v>
      </c>
    </row>
    <row r="29" spans="1:3">
      <c r="A29" s="36" t="s">
        <v>21163</v>
      </c>
      <c r="B29" s="34">
        <v>3</v>
      </c>
      <c r="C29" s="34" t="s">
        <v>21155</v>
      </c>
    </row>
    <row r="30" spans="1:3">
      <c r="A30" s="36" t="s">
        <v>21164</v>
      </c>
      <c r="B30" s="34">
        <v>3</v>
      </c>
      <c r="C30" s="34" t="s">
        <v>21155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A863-00E5-45F2-9166-8DEA7640DEA4}">
  <dimension ref="A1:I343"/>
  <sheetViews>
    <sheetView workbookViewId="0">
      <pane ySplit="1" topLeftCell="A2" activePane="bottomLeft" state="frozen"/>
      <selection pane="bottomLeft"/>
    </sheetView>
  </sheetViews>
  <sheetFormatPr defaultRowHeight="14.45"/>
  <cols>
    <col min="1" max="1" width="25.5703125" style="41" bestFit="1" customWidth="1" collapsed="1"/>
    <col min="2" max="2" width="20" style="41" customWidth="1"/>
    <col min="3" max="3" width="18.42578125" style="184" bestFit="1" customWidth="1"/>
    <col min="4" max="4" width="16.140625" style="41" bestFit="1" customWidth="1"/>
    <col min="5" max="5" width="29" style="42" bestFit="1" customWidth="1"/>
    <col min="6" max="6" width="25.5703125" style="42" bestFit="1" customWidth="1"/>
    <col min="7" max="7" width="32" style="42" bestFit="1" customWidth="1"/>
    <col min="8" max="8" width="38.42578125" style="41" bestFit="1" customWidth="1"/>
    <col min="9" max="9" width="27" style="187" bestFit="1" customWidth="1"/>
  </cols>
  <sheetData>
    <row r="1" spans="1:9">
      <c r="A1" s="83" t="s">
        <v>21165</v>
      </c>
      <c r="B1" s="71" t="s">
        <v>21166</v>
      </c>
      <c r="C1" s="183" t="s">
        <v>21167</v>
      </c>
      <c r="D1" s="71" t="s">
        <v>21168</v>
      </c>
      <c r="E1" s="71" t="s">
        <v>21169</v>
      </c>
      <c r="F1" s="71" t="s">
        <v>21165</v>
      </c>
      <c r="G1" s="71" t="s">
        <v>21170</v>
      </c>
      <c r="H1" s="71" t="s">
        <v>21171</v>
      </c>
      <c r="I1" s="185" t="s">
        <v>21172</v>
      </c>
    </row>
    <row r="2" spans="1:9">
      <c r="A2" s="84" t="str">
        <f t="shared" ref="A2:A65" si="0">H2</f>
        <v>AARNOLD</v>
      </c>
      <c r="B2" s="37" t="s">
        <v>16881</v>
      </c>
      <c r="C2" s="182">
        <v>45992</v>
      </c>
      <c r="D2" s="37" t="s">
        <v>21173</v>
      </c>
      <c r="E2" s="123" t="s">
        <v>16408</v>
      </c>
      <c r="F2" s="123" t="s">
        <v>16409</v>
      </c>
      <c r="G2" s="123" t="s">
        <v>16408</v>
      </c>
      <c r="H2" s="37" t="s">
        <v>16409</v>
      </c>
      <c r="I2" s="186">
        <v>45935</v>
      </c>
    </row>
    <row r="3" spans="1:9">
      <c r="A3" s="84" t="str">
        <f t="shared" si="0"/>
        <v>ABEHLE</v>
      </c>
      <c r="B3" s="37" t="s">
        <v>21174</v>
      </c>
      <c r="C3" s="182">
        <v>45980</v>
      </c>
      <c r="D3" s="37" t="s">
        <v>21175</v>
      </c>
      <c r="E3" s="123" t="s">
        <v>21176</v>
      </c>
      <c r="F3" s="123" t="s">
        <v>264</v>
      </c>
      <c r="G3" s="123" t="s">
        <v>21176</v>
      </c>
      <c r="H3" s="37" t="s">
        <v>264</v>
      </c>
      <c r="I3" s="186">
        <v>37137</v>
      </c>
    </row>
    <row r="4" spans="1:9">
      <c r="A4" s="84" t="str">
        <f t="shared" si="0"/>
        <v>ABIBLEJ</v>
      </c>
      <c r="B4" s="37" t="s">
        <v>21177</v>
      </c>
      <c r="C4" s="182">
        <v>45980</v>
      </c>
      <c r="D4" s="37" t="s">
        <v>21175</v>
      </c>
      <c r="E4" s="123" t="s">
        <v>21178</v>
      </c>
      <c r="F4" s="123" t="s">
        <v>21179</v>
      </c>
      <c r="G4" s="123" t="s">
        <v>21180</v>
      </c>
      <c r="H4" s="37" t="s">
        <v>17714</v>
      </c>
      <c r="I4" s="186">
        <v>42038</v>
      </c>
    </row>
    <row r="5" spans="1:9">
      <c r="A5" s="84" t="str">
        <f t="shared" si="0"/>
        <v>ABLAND</v>
      </c>
      <c r="B5" s="37" t="s">
        <v>21181</v>
      </c>
      <c r="C5" s="182">
        <v>45846</v>
      </c>
      <c r="D5" s="37" t="s">
        <v>21182</v>
      </c>
      <c r="E5" s="123" t="s">
        <v>21183</v>
      </c>
      <c r="F5" s="123" t="s">
        <v>16269</v>
      </c>
      <c r="G5" s="123" t="s">
        <v>21184</v>
      </c>
      <c r="H5" s="37" t="s">
        <v>21185</v>
      </c>
      <c r="I5" s="186">
        <v>45851</v>
      </c>
    </row>
    <row r="6" spans="1:9">
      <c r="A6" s="84" t="str">
        <f t="shared" si="0"/>
        <v>ABLAND</v>
      </c>
      <c r="B6" s="37" t="s">
        <v>21181</v>
      </c>
      <c r="C6" s="182">
        <v>45861</v>
      </c>
      <c r="D6" s="37" t="s">
        <v>21182</v>
      </c>
      <c r="E6" s="123" t="s">
        <v>21186</v>
      </c>
      <c r="F6" s="123" t="s">
        <v>21179</v>
      </c>
      <c r="G6" s="123" t="s">
        <v>21184</v>
      </c>
      <c r="H6" s="37" t="s">
        <v>21185</v>
      </c>
      <c r="I6" s="186">
        <v>45851</v>
      </c>
    </row>
    <row r="7" spans="1:9">
      <c r="A7" s="84" t="str">
        <f t="shared" si="0"/>
        <v>ABRAVAR</v>
      </c>
      <c r="B7" s="37" t="s">
        <v>18633</v>
      </c>
      <c r="C7" s="182">
        <v>45992</v>
      </c>
      <c r="D7" s="37" t="s">
        <v>21173</v>
      </c>
      <c r="E7" s="123" t="s">
        <v>21187</v>
      </c>
      <c r="F7" s="123" t="s">
        <v>18026</v>
      </c>
      <c r="G7" s="123" t="s">
        <v>21187</v>
      </c>
      <c r="H7" s="37" t="s">
        <v>18026</v>
      </c>
      <c r="I7" s="186">
        <v>44250</v>
      </c>
    </row>
    <row r="8" spans="1:9">
      <c r="A8" s="84" t="str">
        <f t="shared" si="0"/>
        <v>ACHRI10</v>
      </c>
      <c r="B8" s="37" t="s">
        <v>16228</v>
      </c>
      <c r="C8" s="182">
        <v>45861</v>
      </c>
      <c r="D8" s="37" t="s">
        <v>21182</v>
      </c>
      <c r="E8" s="123" t="s">
        <v>21188</v>
      </c>
      <c r="F8" s="123" t="s">
        <v>405</v>
      </c>
      <c r="G8" s="123" t="s">
        <v>21188</v>
      </c>
      <c r="H8" s="37" t="s">
        <v>405</v>
      </c>
      <c r="I8" s="186">
        <v>35723</v>
      </c>
    </row>
    <row r="9" spans="1:9">
      <c r="A9" s="84" t="str">
        <f t="shared" si="0"/>
        <v>AEMERSO</v>
      </c>
      <c r="B9" s="37" t="s">
        <v>15585</v>
      </c>
      <c r="C9" s="182">
        <v>45908</v>
      </c>
      <c r="D9" s="37" t="s">
        <v>21182</v>
      </c>
      <c r="E9" s="123" t="s">
        <v>21189</v>
      </c>
      <c r="F9" s="123" t="s">
        <v>14849</v>
      </c>
      <c r="G9" s="123" t="s">
        <v>21189</v>
      </c>
      <c r="H9" s="37" t="s">
        <v>14849</v>
      </c>
      <c r="I9" s="186">
        <v>44539</v>
      </c>
    </row>
    <row r="10" spans="1:9">
      <c r="A10" s="84" t="str">
        <f t="shared" si="0"/>
        <v>AENGEN</v>
      </c>
      <c r="B10" s="37" t="s">
        <v>21190</v>
      </c>
      <c r="C10" s="182">
        <v>45989</v>
      </c>
      <c r="D10" s="37" t="s">
        <v>21173</v>
      </c>
      <c r="E10" s="123" t="s">
        <v>21191</v>
      </c>
      <c r="F10" s="123" t="s">
        <v>18008</v>
      </c>
      <c r="G10" s="123" t="s">
        <v>21191</v>
      </c>
      <c r="H10" s="37" t="s">
        <v>18008</v>
      </c>
      <c r="I10" s="186">
        <v>42499</v>
      </c>
    </row>
    <row r="11" spans="1:9">
      <c r="A11" s="84" t="str">
        <f t="shared" si="0"/>
        <v>AESPOSI</v>
      </c>
      <c r="B11" s="37" t="s">
        <v>18661</v>
      </c>
      <c r="C11" s="182">
        <v>45995</v>
      </c>
      <c r="D11" s="37" t="s">
        <v>21173</v>
      </c>
      <c r="E11" s="123" t="s">
        <v>21192</v>
      </c>
      <c r="F11" s="123" t="s">
        <v>570</v>
      </c>
      <c r="G11" s="123" t="s">
        <v>21192</v>
      </c>
      <c r="H11" s="37" t="s">
        <v>570</v>
      </c>
      <c r="I11" s="186">
        <v>39181</v>
      </c>
    </row>
    <row r="12" spans="1:9">
      <c r="A12" s="84" t="str">
        <f t="shared" si="0"/>
        <v>AFELIX</v>
      </c>
      <c r="B12" s="37" t="s">
        <v>21193</v>
      </c>
      <c r="C12" s="182">
        <v>45880</v>
      </c>
      <c r="D12" s="37" t="s">
        <v>21182</v>
      </c>
      <c r="E12" s="123" t="s">
        <v>21194</v>
      </c>
      <c r="F12" s="123" t="s">
        <v>15071</v>
      </c>
      <c r="G12" s="123" t="s">
        <v>21194</v>
      </c>
      <c r="H12" s="37" t="s">
        <v>15071</v>
      </c>
      <c r="I12" s="186">
        <v>45865</v>
      </c>
    </row>
    <row r="13" spans="1:9">
      <c r="A13" s="84" t="str">
        <f t="shared" si="0"/>
        <v>AFRELIC</v>
      </c>
      <c r="B13" s="37" t="s">
        <v>21195</v>
      </c>
      <c r="C13" s="182">
        <v>45868</v>
      </c>
      <c r="D13" s="37" t="s">
        <v>21182</v>
      </c>
      <c r="E13" s="123" t="s">
        <v>21196</v>
      </c>
      <c r="F13" s="123" t="s">
        <v>21197</v>
      </c>
      <c r="G13" s="123" t="s">
        <v>21196</v>
      </c>
      <c r="H13" s="37" t="s">
        <v>21197</v>
      </c>
      <c r="I13" s="186">
        <v>43747</v>
      </c>
    </row>
    <row r="14" spans="1:9">
      <c r="A14" s="84" t="str">
        <f t="shared" si="0"/>
        <v>AFRUCHE</v>
      </c>
      <c r="B14" s="37" t="s">
        <v>21198</v>
      </c>
      <c r="C14" s="182">
        <v>45918</v>
      </c>
      <c r="D14" s="37" t="s">
        <v>21182</v>
      </c>
      <c r="E14" s="123" t="s">
        <v>21199</v>
      </c>
      <c r="F14" s="123" t="s">
        <v>14787</v>
      </c>
      <c r="G14" s="123" t="s">
        <v>21199</v>
      </c>
      <c r="H14" s="37" t="s">
        <v>14787</v>
      </c>
      <c r="I14" s="186">
        <v>45008</v>
      </c>
    </row>
    <row r="15" spans="1:9">
      <c r="A15" s="84" t="str">
        <f t="shared" si="0"/>
        <v>AGAME05</v>
      </c>
      <c r="B15" s="37" t="s">
        <v>21200</v>
      </c>
      <c r="C15" s="182">
        <v>45982</v>
      </c>
      <c r="D15" s="37" t="s">
        <v>21201</v>
      </c>
      <c r="E15" s="123" t="s">
        <v>21202</v>
      </c>
      <c r="F15" s="123" t="s">
        <v>692</v>
      </c>
      <c r="G15" s="123" t="s">
        <v>21202</v>
      </c>
      <c r="H15" s="37" t="s">
        <v>692</v>
      </c>
      <c r="I15" s="186">
        <v>38481</v>
      </c>
    </row>
    <row r="16" spans="1:9">
      <c r="A16" s="84" t="str">
        <f t="shared" si="0"/>
        <v>AGILLIS</v>
      </c>
      <c r="B16" s="37" t="s">
        <v>18121</v>
      </c>
      <c r="C16" s="182">
        <v>45978</v>
      </c>
      <c r="D16" s="37" t="s">
        <v>21175</v>
      </c>
      <c r="E16" s="123" t="s">
        <v>21203</v>
      </c>
      <c r="F16" s="123" t="s">
        <v>17615</v>
      </c>
      <c r="G16" s="123" t="s">
        <v>21203</v>
      </c>
      <c r="H16" s="37" t="s">
        <v>17615</v>
      </c>
      <c r="I16" s="186">
        <v>45704</v>
      </c>
    </row>
    <row r="17" spans="1:9">
      <c r="A17" s="84" t="str">
        <f t="shared" si="0"/>
        <v>AGONZA4</v>
      </c>
      <c r="B17" s="37" t="s">
        <v>21204</v>
      </c>
      <c r="C17" s="182">
        <v>45887</v>
      </c>
      <c r="D17" s="37" t="s">
        <v>21182</v>
      </c>
      <c r="E17" s="123" t="s">
        <v>21205</v>
      </c>
      <c r="F17" s="123" t="s">
        <v>748</v>
      </c>
      <c r="G17" s="123" t="s">
        <v>21205</v>
      </c>
      <c r="H17" s="37" t="s">
        <v>748</v>
      </c>
      <c r="I17" s="186">
        <v>36283</v>
      </c>
    </row>
    <row r="18" spans="1:9">
      <c r="A18" s="84" t="str">
        <f t="shared" si="0"/>
        <v>AHARRIS</v>
      </c>
      <c r="B18" s="37" t="s">
        <v>4332</v>
      </c>
      <c r="C18" s="182">
        <v>45860</v>
      </c>
      <c r="D18" s="37" t="s">
        <v>21182</v>
      </c>
      <c r="E18" s="123" t="s">
        <v>18640</v>
      </c>
      <c r="F18" s="123" t="s">
        <v>17784</v>
      </c>
      <c r="G18" s="123" t="s">
        <v>18640</v>
      </c>
      <c r="H18" s="37" t="s">
        <v>17784</v>
      </c>
      <c r="I18" s="186">
        <v>45858</v>
      </c>
    </row>
    <row r="19" spans="1:9">
      <c r="A19" s="84" t="str">
        <f t="shared" si="0"/>
        <v>AKATAWA</v>
      </c>
      <c r="B19" s="37" t="s">
        <v>21206</v>
      </c>
      <c r="C19" s="182">
        <v>45994</v>
      </c>
      <c r="D19" s="37" t="s">
        <v>21173</v>
      </c>
      <c r="E19" s="123" t="s">
        <v>18176</v>
      </c>
      <c r="F19" s="123" t="s">
        <v>21179</v>
      </c>
      <c r="G19" s="123" t="s">
        <v>21207</v>
      </c>
      <c r="H19" s="37" t="s">
        <v>15197</v>
      </c>
      <c r="I19" s="186">
        <v>45858</v>
      </c>
    </row>
    <row r="20" spans="1:9">
      <c r="A20" s="84" t="str">
        <f t="shared" si="0"/>
        <v>ALACEY</v>
      </c>
      <c r="B20" s="37" t="s">
        <v>21208</v>
      </c>
      <c r="C20" s="182">
        <v>45981</v>
      </c>
      <c r="D20" s="37" t="s">
        <v>21175</v>
      </c>
      <c r="E20" s="123" t="s">
        <v>21209</v>
      </c>
      <c r="F20" s="123" t="s">
        <v>17335</v>
      </c>
      <c r="G20" s="123" t="s">
        <v>21209</v>
      </c>
      <c r="H20" s="37" t="s">
        <v>17335</v>
      </c>
      <c r="I20" s="186">
        <v>45928</v>
      </c>
    </row>
    <row r="21" spans="1:9">
      <c r="A21" s="84" t="str">
        <f t="shared" si="0"/>
        <v>AOROZCO</v>
      </c>
      <c r="B21" s="37" t="s">
        <v>21210</v>
      </c>
      <c r="C21" s="182">
        <v>45981</v>
      </c>
      <c r="D21" s="37" t="s">
        <v>21175</v>
      </c>
      <c r="E21" s="123" t="s">
        <v>21211</v>
      </c>
      <c r="F21" s="123" t="s">
        <v>15073</v>
      </c>
      <c r="G21" s="123" t="s">
        <v>21211</v>
      </c>
      <c r="H21" s="37" t="s">
        <v>15073</v>
      </c>
      <c r="I21" s="186">
        <v>45802</v>
      </c>
    </row>
    <row r="22" spans="1:9">
      <c r="A22" s="84" t="str">
        <f t="shared" si="0"/>
        <v>APARSO0</v>
      </c>
      <c r="B22" s="37" t="s">
        <v>15746</v>
      </c>
      <c r="C22" s="182">
        <v>45846</v>
      </c>
      <c r="D22" s="37" t="s">
        <v>21182</v>
      </c>
      <c r="E22" s="123" t="s">
        <v>21212</v>
      </c>
      <c r="F22" s="123" t="s">
        <v>21179</v>
      </c>
      <c r="G22" s="123" t="s">
        <v>21213</v>
      </c>
      <c r="H22" s="37" t="s">
        <v>14854</v>
      </c>
      <c r="I22" s="186">
        <v>43782</v>
      </c>
    </row>
    <row r="23" spans="1:9">
      <c r="A23" s="84" t="str">
        <f t="shared" si="0"/>
        <v>ARICHAR</v>
      </c>
      <c r="B23" s="37" t="s">
        <v>21214</v>
      </c>
      <c r="C23" s="182">
        <v>45993</v>
      </c>
      <c r="D23" s="37" t="s">
        <v>21173</v>
      </c>
      <c r="E23" s="123" t="s">
        <v>21215</v>
      </c>
      <c r="F23" s="123" t="s">
        <v>17376</v>
      </c>
      <c r="G23" s="123" t="s">
        <v>21215</v>
      </c>
      <c r="H23" s="37" t="s">
        <v>17376</v>
      </c>
      <c r="I23" s="186">
        <v>45949</v>
      </c>
    </row>
    <row r="24" spans="1:9">
      <c r="A24" s="84" t="str">
        <f t="shared" si="0"/>
        <v>ASALAM</v>
      </c>
      <c r="B24" s="37" t="s">
        <v>21216</v>
      </c>
      <c r="C24" s="182">
        <v>45884</v>
      </c>
      <c r="D24" s="37" t="s">
        <v>21182</v>
      </c>
      <c r="E24" s="123" t="s">
        <v>21217</v>
      </c>
      <c r="F24" s="123" t="s">
        <v>21218</v>
      </c>
      <c r="G24" s="123" t="s">
        <v>21217</v>
      </c>
      <c r="H24" s="37" t="s">
        <v>21218</v>
      </c>
      <c r="I24" s="186">
        <v>44455</v>
      </c>
    </row>
    <row r="25" spans="1:9">
      <c r="A25" s="84" t="str">
        <f t="shared" si="0"/>
        <v>ASALVAD</v>
      </c>
      <c r="B25" s="37" t="s">
        <v>21219</v>
      </c>
      <c r="C25" s="182">
        <v>45940</v>
      </c>
      <c r="D25" s="37" t="s">
        <v>21182</v>
      </c>
      <c r="E25" s="123" t="s">
        <v>21220</v>
      </c>
      <c r="F25" s="123" t="s">
        <v>21179</v>
      </c>
      <c r="G25" s="123" t="s">
        <v>21221</v>
      </c>
      <c r="H25" s="37" t="s">
        <v>16182</v>
      </c>
      <c r="I25" s="186">
        <v>45830</v>
      </c>
    </row>
    <row r="26" spans="1:9">
      <c r="A26" s="84" t="str">
        <f t="shared" si="0"/>
        <v>ASAMAD0</v>
      </c>
      <c r="B26" s="37" t="s">
        <v>21222</v>
      </c>
      <c r="C26" s="182">
        <v>45992</v>
      </c>
      <c r="D26" s="37" t="s">
        <v>21173</v>
      </c>
      <c r="E26" s="123" t="s">
        <v>21223</v>
      </c>
      <c r="F26" s="123" t="s">
        <v>21179</v>
      </c>
      <c r="G26" s="123" t="s">
        <v>21224</v>
      </c>
      <c r="H26" s="37" t="s">
        <v>18115</v>
      </c>
      <c r="I26" s="186">
        <v>45473</v>
      </c>
    </row>
    <row r="27" spans="1:9">
      <c r="A27" s="84" t="str">
        <f t="shared" si="0"/>
        <v>ASARWAR</v>
      </c>
      <c r="B27" s="37" t="s">
        <v>21225</v>
      </c>
      <c r="C27" s="182">
        <v>45922</v>
      </c>
      <c r="D27" s="37" t="s">
        <v>21182</v>
      </c>
      <c r="E27" s="123" t="s">
        <v>21226</v>
      </c>
      <c r="F27" s="123" t="s">
        <v>21179</v>
      </c>
      <c r="G27" s="123" t="s">
        <v>21227</v>
      </c>
      <c r="H27" s="37" t="s">
        <v>21228</v>
      </c>
      <c r="I27" s="186">
        <v>45879</v>
      </c>
    </row>
    <row r="28" spans="1:9">
      <c r="A28" s="84" t="str">
        <f t="shared" si="0"/>
        <v>ASIMOND</v>
      </c>
      <c r="B28" s="37" t="s">
        <v>21229</v>
      </c>
      <c r="C28" s="182">
        <v>45994</v>
      </c>
      <c r="D28" s="37" t="s">
        <v>21173</v>
      </c>
      <c r="E28" s="123" t="s">
        <v>21230</v>
      </c>
      <c r="F28" s="123" t="s">
        <v>18151</v>
      </c>
      <c r="G28" s="123" t="s">
        <v>21230</v>
      </c>
      <c r="H28" s="37" t="s">
        <v>18151</v>
      </c>
      <c r="I28" s="186">
        <v>45144</v>
      </c>
    </row>
    <row r="29" spans="1:9">
      <c r="A29" s="84" t="str">
        <f t="shared" si="0"/>
        <v>ASMITH2</v>
      </c>
      <c r="B29" s="37" t="s">
        <v>21231</v>
      </c>
      <c r="C29" s="182">
        <v>45903</v>
      </c>
      <c r="D29" s="37" t="s">
        <v>21182</v>
      </c>
      <c r="E29" s="123" t="s">
        <v>21232</v>
      </c>
      <c r="F29" s="123" t="s">
        <v>16102</v>
      </c>
      <c r="G29" s="123" t="s">
        <v>21232</v>
      </c>
      <c r="H29" s="37" t="s">
        <v>16102</v>
      </c>
      <c r="I29" s="186">
        <v>45326</v>
      </c>
    </row>
    <row r="30" spans="1:9">
      <c r="A30" s="84" t="str">
        <f t="shared" si="0"/>
        <v>ASTCLAI</v>
      </c>
      <c r="B30" s="37" t="s">
        <v>21233</v>
      </c>
      <c r="C30" s="182">
        <v>45996</v>
      </c>
      <c r="D30" s="37" t="s">
        <v>21173</v>
      </c>
      <c r="E30" s="123" t="s">
        <v>21234</v>
      </c>
      <c r="F30" s="123" t="s">
        <v>21179</v>
      </c>
      <c r="G30" s="123" t="s">
        <v>21235</v>
      </c>
      <c r="H30" s="37" t="s">
        <v>18229</v>
      </c>
      <c r="I30" s="186">
        <v>45900</v>
      </c>
    </row>
    <row r="31" spans="1:9">
      <c r="A31" s="84" t="str">
        <f t="shared" si="0"/>
        <v>ASTEPH4</v>
      </c>
      <c r="B31" s="37" t="s">
        <v>21236</v>
      </c>
      <c r="C31" s="182">
        <v>45998</v>
      </c>
      <c r="D31" s="37" t="s">
        <v>21173</v>
      </c>
      <c r="E31" s="123" t="s">
        <v>21237</v>
      </c>
      <c r="F31" s="123" t="s">
        <v>17685</v>
      </c>
      <c r="G31" s="123" t="s">
        <v>21237</v>
      </c>
      <c r="H31" s="37" t="s">
        <v>17685</v>
      </c>
      <c r="I31" s="186">
        <v>43892</v>
      </c>
    </row>
    <row r="32" spans="1:9">
      <c r="A32" s="84" t="str">
        <f t="shared" si="0"/>
        <v>AWATTER</v>
      </c>
      <c r="B32" s="37" t="s">
        <v>21238</v>
      </c>
      <c r="C32" s="182">
        <v>46000</v>
      </c>
      <c r="D32" s="37" t="s">
        <v>21173</v>
      </c>
      <c r="E32" s="123" t="s">
        <v>21239</v>
      </c>
      <c r="F32" s="123" t="s">
        <v>1490</v>
      </c>
      <c r="G32" s="123" t="s">
        <v>21239</v>
      </c>
      <c r="H32" s="37" t="s">
        <v>1490</v>
      </c>
      <c r="I32" s="186">
        <v>37298</v>
      </c>
    </row>
    <row r="33" spans="1:9">
      <c r="A33" s="84" t="str">
        <f t="shared" si="0"/>
        <v>AWRIGHT</v>
      </c>
      <c r="B33" s="37" t="s">
        <v>21240</v>
      </c>
      <c r="C33" s="182">
        <v>45957</v>
      </c>
      <c r="D33" s="37" t="s">
        <v>21182</v>
      </c>
      <c r="E33" s="123" t="s">
        <v>21241</v>
      </c>
      <c r="F33" s="123" t="s">
        <v>21179</v>
      </c>
      <c r="G33" s="123" t="s">
        <v>21242</v>
      </c>
      <c r="H33" s="37" t="s">
        <v>21243</v>
      </c>
      <c r="I33" s="186">
        <v>45942</v>
      </c>
    </row>
    <row r="34" spans="1:9">
      <c r="A34" s="84" t="str">
        <f t="shared" si="0"/>
        <v>AYOUNG</v>
      </c>
      <c r="B34" s="37" t="s">
        <v>21244</v>
      </c>
      <c r="C34" s="182">
        <v>45995</v>
      </c>
      <c r="D34" s="37" t="s">
        <v>21173</v>
      </c>
      <c r="E34" s="123" t="s">
        <v>21245</v>
      </c>
      <c r="F34" s="123" t="s">
        <v>16590</v>
      </c>
      <c r="G34" s="123" t="s">
        <v>21245</v>
      </c>
      <c r="H34" s="37" t="s">
        <v>16590</v>
      </c>
      <c r="I34" s="186">
        <v>45935</v>
      </c>
    </row>
    <row r="35" spans="1:9">
      <c r="A35" s="84" t="str">
        <f t="shared" si="0"/>
        <v>BBRADLE</v>
      </c>
      <c r="B35" s="37" t="s">
        <v>15971</v>
      </c>
      <c r="C35" s="182">
        <v>45938</v>
      </c>
      <c r="D35" s="37" t="s">
        <v>21182</v>
      </c>
      <c r="E35" s="123" t="s">
        <v>21246</v>
      </c>
      <c r="F35" s="123" t="s">
        <v>15970</v>
      </c>
      <c r="G35" s="123" t="s">
        <v>21246</v>
      </c>
      <c r="H35" s="37" t="s">
        <v>15970</v>
      </c>
      <c r="I35" s="186">
        <v>44987</v>
      </c>
    </row>
    <row r="36" spans="1:9">
      <c r="A36" s="84" t="str">
        <f t="shared" si="0"/>
        <v>BBROWNL</v>
      </c>
      <c r="B36" s="37" t="s">
        <v>21247</v>
      </c>
      <c r="C36" s="182">
        <v>45978</v>
      </c>
      <c r="D36" s="37" t="s">
        <v>21175</v>
      </c>
      <c r="E36" s="123" t="s">
        <v>21248</v>
      </c>
      <c r="F36" s="123" t="s">
        <v>21179</v>
      </c>
      <c r="G36" s="123" t="s">
        <v>21249</v>
      </c>
      <c r="H36" s="37" t="s">
        <v>17440</v>
      </c>
      <c r="I36" s="186">
        <v>43957</v>
      </c>
    </row>
    <row r="37" spans="1:9">
      <c r="A37" s="84" t="str">
        <f t="shared" si="0"/>
        <v>BFARREL</v>
      </c>
      <c r="B37" s="37" t="s">
        <v>21250</v>
      </c>
      <c r="C37" s="182">
        <v>45978</v>
      </c>
      <c r="D37" s="37" t="s">
        <v>21175</v>
      </c>
      <c r="E37" s="123" t="s">
        <v>21251</v>
      </c>
      <c r="F37" s="123" t="s">
        <v>21179</v>
      </c>
      <c r="G37" s="123" t="s">
        <v>21252</v>
      </c>
      <c r="H37" s="37" t="s">
        <v>15594</v>
      </c>
      <c r="I37" s="186">
        <v>45620</v>
      </c>
    </row>
    <row r="38" spans="1:9">
      <c r="A38" s="84" t="str">
        <f t="shared" si="0"/>
        <v>BGEBBER</v>
      </c>
      <c r="B38" s="37" t="s">
        <v>21253</v>
      </c>
      <c r="C38" s="182">
        <v>46001</v>
      </c>
      <c r="D38" s="37" t="s">
        <v>21173</v>
      </c>
      <c r="E38" s="123" t="s">
        <v>15780</v>
      </c>
      <c r="F38" s="123" t="s">
        <v>15781</v>
      </c>
      <c r="G38" s="123" t="s">
        <v>15780</v>
      </c>
      <c r="H38" s="37" t="s">
        <v>15781</v>
      </c>
      <c r="I38" s="186">
        <v>45900</v>
      </c>
    </row>
    <row r="39" spans="1:9">
      <c r="A39" s="84" t="str">
        <f t="shared" si="0"/>
        <v>BJONES1</v>
      </c>
      <c r="B39" s="37" t="s">
        <v>21254</v>
      </c>
      <c r="C39" s="182">
        <v>45895</v>
      </c>
      <c r="D39" s="37" t="s">
        <v>21182</v>
      </c>
      <c r="E39" s="123" t="s">
        <v>21255</v>
      </c>
      <c r="F39" s="123" t="s">
        <v>21256</v>
      </c>
      <c r="G39" s="123" t="s">
        <v>21255</v>
      </c>
      <c r="H39" s="37" t="s">
        <v>21256</v>
      </c>
      <c r="I39" s="186">
        <v>45242</v>
      </c>
    </row>
    <row r="40" spans="1:9">
      <c r="A40" s="84" t="str">
        <f t="shared" si="0"/>
        <v>BKEITH</v>
      </c>
      <c r="B40" s="37" t="s">
        <v>21257</v>
      </c>
      <c r="C40" s="182">
        <v>45987</v>
      </c>
      <c r="D40" s="37" t="s">
        <v>21201</v>
      </c>
      <c r="E40" s="123" t="s">
        <v>21258</v>
      </c>
      <c r="F40" s="123" t="s">
        <v>16691</v>
      </c>
      <c r="G40" s="123" t="s">
        <v>21258</v>
      </c>
      <c r="H40" s="37" t="s">
        <v>16691</v>
      </c>
      <c r="I40" s="186">
        <v>45942</v>
      </c>
    </row>
    <row r="41" spans="1:9">
      <c r="A41" s="84" t="str">
        <f t="shared" si="0"/>
        <v>BKIRK</v>
      </c>
      <c r="B41" s="37" t="s">
        <v>21259</v>
      </c>
      <c r="C41" s="182">
        <v>45918</v>
      </c>
      <c r="D41" s="37" t="s">
        <v>21182</v>
      </c>
      <c r="E41" s="123" t="s">
        <v>21260</v>
      </c>
      <c r="F41" s="123" t="s">
        <v>21261</v>
      </c>
      <c r="G41" s="123" t="s">
        <v>21260</v>
      </c>
      <c r="H41" s="37" t="s">
        <v>21261</v>
      </c>
      <c r="I41" s="186">
        <v>44777</v>
      </c>
    </row>
    <row r="42" spans="1:9">
      <c r="A42" s="84" t="str">
        <f t="shared" si="0"/>
        <v>BMCDOWE</v>
      </c>
      <c r="B42" s="37" t="s">
        <v>10684</v>
      </c>
      <c r="C42" s="182">
        <v>45992</v>
      </c>
      <c r="D42" s="37" t="s">
        <v>21173</v>
      </c>
      <c r="E42" s="123" t="s">
        <v>21262</v>
      </c>
      <c r="F42" s="123" t="s">
        <v>1998</v>
      </c>
      <c r="G42" s="123" t="s">
        <v>21262</v>
      </c>
      <c r="H42" s="37" t="s">
        <v>1998</v>
      </c>
      <c r="I42" s="186">
        <v>36829</v>
      </c>
    </row>
    <row r="43" spans="1:9">
      <c r="A43" s="84" t="str">
        <f t="shared" si="0"/>
        <v>BMILLS9</v>
      </c>
      <c r="B43" s="37" t="s">
        <v>21263</v>
      </c>
      <c r="C43" s="182">
        <v>45982</v>
      </c>
      <c r="D43" s="37" t="s">
        <v>21201</v>
      </c>
      <c r="E43" s="123" t="s">
        <v>21264</v>
      </c>
      <c r="F43" s="123" t="s">
        <v>17604</v>
      </c>
      <c r="G43" s="123" t="s">
        <v>21264</v>
      </c>
      <c r="H43" s="37" t="s">
        <v>17604</v>
      </c>
      <c r="I43" s="186">
        <v>42121</v>
      </c>
    </row>
    <row r="44" spans="1:9">
      <c r="A44" s="84" t="str">
        <f t="shared" si="0"/>
        <v>BPOWER8</v>
      </c>
      <c r="B44" s="37" t="s">
        <v>21265</v>
      </c>
      <c r="C44" s="182">
        <v>45958</v>
      </c>
      <c r="D44" s="37" t="s">
        <v>21182</v>
      </c>
      <c r="E44" s="123" t="s">
        <v>21266</v>
      </c>
      <c r="F44" s="123" t="s">
        <v>2107</v>
      </c>
      <c r="G44" s="123" t="s">
        <v>21266</v>
      </c>
      <c r="H44" s="37" t="s">
        <v>2107</v>
      </c>
      <c r="I44" s="186">
        <v>31432</v>
      </c>
    </row>
    <row r="45" spans="1:9">
      <c r="A45" s="84" t="str">
        <f t="shared" si="0"/>
        <v>BSHELTO</v>
      </c>
      <c r="B45" s="37" t="s">
        <v>21267</v>
      </c>
      <c r="C45" s="182">
        <v>45946</v>
      </c>
      <c r="D45" s="37" t="s">
        <v>21182</v>
      </c>
      <c r="E45" s="123" t="s">
        <v>21268</v>
      </c>
      <c r="F45" s="123" t="s">
        <v>16470</v>
      </c>
      <c r="G45" s="123" t="s">
        <v>21268</v>
      </c>
      <c r="H45" s="37" t="s">
        <v>16470</v>
      </c>
      <c r="I45" s="186">
        <v>45865</v>
      </c>
    </row>
    <row r="46" spans="1:9">
      <c r="A46" s="84" t="str">
        <f t="shared" si="0"/>
        <v>BTURNER</v>
      </c>
      <c r="B46" s="37" t="s">
        <v>21269</v>
      </c>
      <c r="C46" s="182">
        <v>45874</v>
      </c>
      <c r="D46" s="37" t="s">
        <v>21182</v>
      </c>
      <c r="E46" s="123" t="s">
        <v>21270</v>
      </c>
      <c r="F46" s="123" t="s">
        <v>20206</v>
      </c>
      <c r="G46" s="123" t="s">
        <v>21270</v>
      </c>
      <c r="H46" s="37" t="s">
        <v>20206</v>
      </c>
      <c r="I46" s="186">
        <v>45865</v>
      </c>
    </row>
    <row r="47" spans="1:9">
      <c r="A47" s="84" t="str">
        <f t="shared" si="0"/>
        <v>BWATKI7</v>
      </c>
      <c r="B47" s="37" t="s">
        <v>17034</v>
      </c>
      <c r="C47" s="182">
        <v>45964</v>
      </c>
      <c r="D47" s="37" t="s">
        <v>21182</v>
      </c>
      <c r="E47" s="123" t="s">
        <v>21271</v>
      </c>
      <c r="F47" s="123" t="s">
        <v>15368</v>
      </c>
      <c r="G47" s="123" t="s">
        <v>21271</v>
      </c>
      <c r="H47" s="37" t="s">
        <v>15368</v>
      </c>
      <c r="I47" s="186">
        <v>35929</v>
      </c>
    </row>
    <row r="48" spans="1:9">
      <c r="A48" s="84" t="str">
        <f t="shared" si="0"/>
        <v>BWEBB4</v>
      </c>
      <c r="B48" s="37" t="s">
        <v>18498</v>
      </c>
      <c r="C48" s="182">
        <v>45992</v>
      </c>
      <c r="D48" s="37" t="s">
        <v>21173</v>
      </c>
      <c r="E48" s="123" t="s">
        <v>21272</v>
      </c>
      <c r="F48" s="123" t="s">
        <v>16106</v>
      </c>
      <c r="G48" s="123" t="s">
        <v>21272</v>
      </c>
      <c r="H48" s="37" t="s">
        <v>16106</v>
      </c>
      <c r="I48" s="186">
        <v>43460</v>
      </c>
    </row>
    <row r="49" spans="1:9">
      <c r="A49" s="84" t="str">
        <f t="shared" si="0"/>
        <v>BWIL167</v>
      </c>
      <c r="B49" s="37" t="s">
        <v>21273</v>
      </c>
      <c r="C49" s="182">
        <v>45867</v>
      </c>
      <c r="D49" s="37" t="s">
        <v>21182</v>
      </c>
      <c r="E49" s="123" t="s">
        <v>21274</v>
      </c>
      <c r="F49" s="123" t="s">
        <v>2288</v>
      </c>
      <c r="G49" s="123" t="s">
        <v>21274</v>
      </c>
      <c r="H49" s="37" t="s">
        <v>2288</v>
      </c>
      <c r="I49" s="186">
        <v>38988</v>
      </c>
    </row>
    <row r="50" spans="1:9">
      <c r="A50" s="84" t="str">
        <f t="shared" si="0"/>
        <v>BWOLFF</v>
      </c>
      <c r="B50" s="37" t="s">
        <v>21275</v>
      </c>
      <c r="C50" s="182">
        <v>45989</v>
      </c>
      <c r="D50" s="37" t="s">
        <v>21173</v>
      </c>
      <c r="E50" s="123" t="s">
        <v>15385</v>
      </c>
      <c r="F50" s="123" t="s">
        <v>15386</v>
      </c>
      <c r="G50" s="123" t="s">
        <v>15385</v>
      </c>
      <c r="H50" s="37" t="s">
        <v>15386</v>
      </c>
      <c r="I50" s="186">
        <v>44917</v>
      </c>
    </row>
    <row r="51" spans="1:9">
      <c r="A51" s="84" t="str">
        <f t="shared" si="0"/>
        <v>CANDER2</v>
      </c>
      <c r="B51" s="37" t="s">
        <v>18611</v>
      </c>
      <c r="C51" s="182">
        <v>45952</v>
      </c>
      <c r="D51" s="37" t="s">
        <v>21182</v>
      </c>
      <c r="E51" s="123" t="s">
        <v>21276</v>
      </c>
      <c r="F51" s="123" t="s">
        <v>16712</v>
      </c>
      <c r="G51" s="123" t="s">
        <v>21276</v>
      </c>
      <c r="H51" s="37" t="s">
        <v>16712</v>
      </c>
      <c r="I51" s="186">
        <v>45935</v>
      </c>
    </row>
    <row r="52" spans="1:9">
      <c r="A52" s="84" t="str">
        <f t="shared" si="0"/>
        <v>CANDER4</v>
      </c>
      <c r="B52" s="37" t="s">
        <v>21277</v>
      </c>
      <c r="C52" s="182">
        <v>45973</v>
      </c>
      <c r="D52" s="37" t="s">
        <v>21182</v>
      </c>
      <c r="E52" s="123" t="s">
        <v>21278</v>
      </c>
      <c r="F52" s="123" t="s">
        <v>2334</v>
      </c>
      <c r="G52" s="123" t="s">
        <v>21278</v>
      </c>
      <c r="H52" s="37" t="s">
        <v>2334</v>
      </c>
      <c r="I52" s="186">
        <v>31574</v>
      </c>
    </row>
    <row r="53" spans="1:9">
      <c r="A53" s="84" t="str">
        <f t="shared" si="0"/>
        <v>CCOOPER</v>
      </c>
      <c r="B53" s="37" t="s">
        <v>21279</v>
      </c>
      <c r="C53" s="182">
        <v>45989</v>
      </c>
      <c r="D53" s="37" t="s">
        <v>21173</v>
      </c>
      <c r="E53" s="123" t="s">
        <v>21280</v>
      </c>
      <c r="F53" s="123" t="s">
        <v>17926</v>
      </c>
      <c r="G53" s="123" t="s">
        <v>21280</v>
      </c>
      <c r="H53" s="37" t="s">
        <v>17926</v>
      </c>
      <c r="I53" s="186">
        <v>45970</v>
      </c>
    </row>
    <row r="54" spans="1:9">
      <c r="A54" s="84" t="str">
        <f t="shared" si="0"/>
        <v>CDAVENP</v>
      </c>
      <c r="B54" s="37" t="s">
        <v>18532</v>
      </c>
      <c r="C54" s="182">
        <v>45993</v>
      </c>
      <c r="D54" s="37" t="s">
        <v>21173</v>
      </c>
      <c r="E54" s="123" t="s">
        <v>21281</v>
      </c>
      <c r="F54" s="123" t="s">
        <v>18050</v>
      </c>
      <c r="G54" s="123" t="s">
        <v>21281</v>
      </c>
      <c r="H54" s="37" t="s">
        <v>18050</v>
      </c>
      <c r="I54" s="186">
        <v>45949</v>
      </c>
    </row>
    <row r="55" spans="1:9">
      <c r="A55" s="84" t="str">
        <f t="shared" si="0"/>
        <v>CFELTS</v>
      </c>
      <c r="B55" s="37" t="s">
        <v>21282</v>
      </c>
      <c r="C55" s="182">
        <v>45980</v>
      </c>
      <c r="D55" s="37" t="s">
        <v>21175</v>
      </c>
      <c r="E55" s="123" t="s">
        <v>21283</v>
      </c>
      <c r="F55" s="123" t="s">
        <v>21179</v>
      </c>
      <c r="G55" s="123" t="s">
        <v>21284</v>
      </c>
      <c r="H55" s="37" t="s">
        <v>17740</v>
      </c>
      <c r="I55" s="186">
        <v>45725</v>
      </c>
    </row>
    <row r="56" spans="1:9">
      <c r="A56" s="84" t="str">
        <f t="shared" si="0"/>
        <v>CFLETC1</v>
      </c>
      <c r="B56" s="37" t="s">
        <v>21285</v>
      </c>
      <c r="C56" s="182">
        <v>45992</v>
      </c>
      <c r="D56" s="37" t="s">
        <v>21173</v>
      </c>
      <c r="E56" s="123" t="s">
        <v>21286</v>
      </c>
      <c r="F56" s="123" t="s">
        <v>2568</v>
      </c>
      <c r="G56" s="123" t="s">
        <v>21286</v>
      </c>
      <c r="H56" s="37" t="s">
        <v>2568</v>
      </c>
      <c r="I56" s="186">
        <v>33812</v>
      </c>
    </row>
    <row r="57" spans="1:9">
      <c r="A57" s="84" t="str">
        <f t="shared" si="0"/>
        <v>CLINGAF</v>
      </c>
      <c r="B57" s="37" t="s">
        <v>21287</v>
      </c>
      <c r="C57" s="182">
        <v>45981</v>
      </c>
      <c r="D57" s="37" t="s">
        <v>21175</v>
      </c>
      <c r="E57" s="123" t="s">
        <v>21288</v>
      </c>
      <c r="F57" s="123" t="s">
        <v>17754</v>
      </c>
      <c r="G57" s="123" t="s">
        <v>21288</v>
      </c>
      <c r="H57" s="37" t="s">
        <v>17754</v>
      </c>
      <c r="I57" s="186">
        <v>45480</v>
      </c>
    </row>
    <row r="58" spans="1:9">
      <c r="A58" s="84" t="str">
        <f t="shared" si="0"/>
        <v>CMIRAND</v>
      </c>
      <c r="B58" s="37" t="s">
        <v>21289</v>
      </c>
      <c r="C58" s="182">
        <v>45975</v>
      </c>
      <c r="D58" s="37" t="s">
        <v>21175</v>
      </c>
      <c r="E58" s="123" t="s">
        <v>21290</v>
      </c>
      <c r="F58" s="123" t="s">
        <v>21179</v>
      </c>
      <c r="G58" s="123" t="s">
        <v>17005</v>
      </c>
      <c r="H58" s="37" t="s">
        <v>17006</v>
      </c>
      <c r="I58" s="186">
        <v>45333</v>
      </c>
    </row>
    <row r="59" spans="1:9">
      <c r="A59" s="84" t="str">
        <f t="shared" si="0"/>
        <v>CSUTTON</v>
      </c>
      <c r="B59" s="37" t="s">
        <v>21291</v>
      </c>
      <c r="C59" s="182">
        <v>45960</v>
      </c>
      <c r="D59" s="37" t="s">
        <v>21182</v>
      </c>
      <c r="E59" s="123" t="s">
        <v>21292</v>
      </c>
      <c r="F59" s="123" t="s">
        <v>21179</v>
      </c>
      <c r="G59" s="123" t="s">
        <v>21293</v>
      </c>
      <c r="H59" s="37" t="s">
        <v>16796</v>
      </c>
      <c r="I59" s="186">
        <v>45879</v>
      </c>
    </row>
    <row r="60" spans="1:9">
      <c r="A60" s="84" t="str">
        <f t="shared" si="0"/>
        <v>CTHOMAS</v>
      </c>
      <c r="B60" s="37" t="s">
        <v>16234</v>
      </c>
      <c r="C60" s="182">
        <v>45861</v>
      </c>
      <c r="D60" s="37" t="s">
        <v>21182</v>
      </c>
      <c r="E60" s="123" t="s">
        <v>21294</v>
      </c>
      <c r="F60" s="123" t="s">
        <v>14859</v>
      </c>
      <c r="G60" s="123" t="s">
        <v>21294</v>
      </c>
      <c r="H60" s="37" t="s">
        <v>14859</v>
      </c>
      <c r="I60" s="186">
        <v>45851</v>
      </c>
    </row>
    <row r="61" spans="1:9">
      <c r="A61" s="84" t="str">
        <f t="shared" si="0"/>
        <v>CVISGAR</v>
      </c>
      <c r="B61" s="37" t="s">
        <v>21295</v>
      </c>
      <c r="C61" s="182">
        <v>45992</v>
      </c>
      <c r="D61" s="37" t="s">
        <v>21173</v>
      </c>
      <c r="E61" s="123" t="s">
        <v>21296</v>
      </c>
      <c r="F61" s="123" t="s">
        <v>17609</v>
      </c>
      <c r="G61" s="123" t="s">
        <v>21296</v>
      </c>
      <c r="H61" s="37" t="s">
        <v>17609</v>
      </c>
      <c r="I61" s="186">
        <v>45963</v>
      </c>
    </row>
    <row r="62" spans="1:9">
      <c r="A62" s="84" t="str">
        <f t="shared" si="0"/>
        <v>CWELL22</v>
      </c>
      <c r="B62" s="37" t="s">
        <v>21297</v>
      </c>
      <c r="C62" s="182">
        <v>45987</v>
      </c>
      <c r="D62" s="37" t="s">
        <v>21201</v>
      </c>
      <c r="E62" s="123" t="s">
        <v>21298</v>
      </c>
      <c r="F62" s="123" t="s">
        <v>3243</v>
      </c>
      <c r="G62" s="123" t="s">
        <v>21298</v>
      </c>
      <c r="H62" s="37" t="s">
        <v>3243</v>
      </c>
      <c r="I62" s="186">
        <v>38733</v>
      </c>
    </row>
    <row r="63" spans="1:9">
      <c r="A63" s="84" t="str">
        <f t="shared" si="0"/>
        <v>CWURTZ1</v>
      </c>
      <c r="B63" s="37" t="s">
        <v>18801</v>
      </c>
      <c r="C63" s="182">
        <v>45995</v>
      </c>
      <c r="D63" s="37" t="s">
        <v>21173</v>
      </c>
      <c r="E63" s="123" t="s">
        <v>21299</v>
      </c>
      <c r="F63" s="123" t="s">
        <v>3274</v>
      </c>
      <c r="G63" s="123" t="s">
        <v>21299</v>
      </c>
      <c r="H63" s="37" t="s">
        <v>3274</v>
      </c>
      <c r="I63" s="186">
        <v>32699</v>
      </c>
    </row>
    <row r="64" spans="1:9">
      <c r="A64" s="84" t="str">
        <f t="shared" si="0"/>
        <v>DBARRIN</v>
      </c>
      <c r="B64" s="37" t="s">
        <v>21300</v>
      </c>
      <c r="C64" s="182">
        <v>45992</v>
      </c>
      <c r="D64" s="37" t="s">
        <v>21173</v>
      </c>
      <c r="E64" s="123" t="s">
        <v>21301</v>
      </c>
      <c r="F64" s="123" t="s">
        <v>3345</v>
      </c>
      <c r="G64" s="123" t="s">
        <v>21301</v>
      </c>
      <c r="H64" s="37" t="s">
        <v>3345</v>
      </c>
      <c r="I64" s="186">
        <v>40091</v>
      </c>
    </row>
    <row r="65" spans="1:9">
      <c r="A65" s="84" t="str">
        <f t="shared" si="0"/>
        <v>DBEM00</v>
      </c>
      <c r="B65" s="37" t="s">
        <v>21302</v>
      </c>
      <c r="C65" s="182">
        <v>45993</v>
      </c>
      <c r="D65" s="37" t="s">
        <v>21173</v>
      </c>
      <c r="E65" s="123" t="s">
        <v>21303</v>
      </c>
      <c r="F65" s="123" t="s">
        <v>3364</v>
      </c>
      <c r="G65" s="123" t="s">
        <v>21303</v>
      </c>
      <c r="H65" s="37" t="s">
        <v>3364</v>
      </c>
      <c r="I65" s="186">
        <v>39034</v>
      </c>
    </row>
    <row r="66" spans="1:9">
      <c r="A66" s="84" t="str">
        <f t="shared" ref="A66:A129" si="1">H66</f>
        <v>DCASTO</v>
      </c>
      <c r="B66" s="37" t="s">
        <v>21304</v>
      </c>
      <c r="C66" s="182">
        <v>45992</v>
      </c>
      <c r="D66" s="37" t="s">
        <v>21173</v>
      </c>
      <c r="E66" s="123" t="s">
        <v>21305</v>
      </c>
      <c r="F66" s="123" t="s">
        <v>21179</v>
      </c>
      <c r="G66" s="123" t="s">
        <v>16829</v>
      </c>
      <c r="H66" s="37" t="s">
        <v>16830</v>
      </c>
      <c r="I66" s="186">
        <v>45942</v>
      </c>
    </row>
    <row r="67" spans="1:9">
      <c r="A67" s="84" t="str">
        <f t="shared" si="1"/>
        <v>DDEDON</v>
      </c>
      <c r="B67" s="37" t="s">
        <v>21306</v>
      </c>
      <c r="C67" s="182">
        <v>45995</v>
      </c>
      <c r="D67" s="37" t="s">
        <v>21173</v>
      </c>
      <c r="E67" s="123" t="s">
        <v>21307</v>
      </c>
      <c r="F67" s="123" t="s">
        <v>17792</v>
      </c>
      <c r="G67" s="123" t="s">
        <v>21307</v>
      </c>
      <c r="H67" s="37" t="s">
        <v>17792</v>
      </c>
      <c r="I67" s="186">
        <v>45977</v>
      </c>
    </row>
    <row r="68" spans="1:9">
      <c r="A68" s="84" t="str">
        <f t="shared" si="1"/>
        <v>DEVANS</v>
      </c>
      <c r="B68" s="37" t="s">
        <v>21308</v>
      </c>
      <c r="C68" s="182">
        <v>45958</v>
      </c>
      <c r="D68" s="37" t="s">
        <v>21182</v>
      </c>
      <c r="E68" s="123" t="s">
        <v>21309</v>
      </c>
      <c r="F68" s="123" t="s">
        <v>21179</v>
      </c>
      <c r="G68" s="123" t="s">
        <v>21310</v>
      </c>
      <c r="H68" s="37" t="s">
        <v>15853</v>
      </c>
      <c r="I68" s="186">
        <v>45347</v>
      </c>
    </row>
    <row r="69" spans="1:9">
      <c r="A69" s="84" t="str">
        <f t="shared" si="1"/>
        <v>DHANSO5</v>
      </c>
      <c r="B69" s="37" t="s">
        <v>18560</v>
      </c>
      <c r="C69" s="182">
        <v>45979</v>
      </c>
      <c r="D69" s="37" t="s">
        <v>21175</v>
      </c>
      <c r="E69" s="123" t="s">
        <v>21311</v>
      </c>
      <c r="F69" s="123" t="s">
        <v>3684</v>
      </c>
      <c r="G69" s="123" t="s">
        <v>21311</v>
      </c>
      <c r="H69" s="37" t="s">
        <v>3684</v>
      </c>
      <c r="I69" s="186">
        <v>31160</v>
      </c>
    </row>
    <row r="70" spans="1:9">
      <c r="A70" s="84" t="str">
        <f t="shared" si="1"/>
        <v>DHOWEL5</v>
      </c>
      <c r="B70" s="37" t="s">
        <v>17362</v>
      </c>
      <c r="C70" s="182">
        <v>45999</v>
      </c>
      <c r="D70" s="37" t="s">
        <v>21173</v>
      </c>
      <c r="E70" s="123" t="s">
        <v>21312</v>
      </c>
      <c r="F70" s="123" t="s">
        <v>3747</v>
      </c>
      <c r="G70" s="123" t="s">
        <v>21312</v>
      </c>
      <c r="H70" s="37" t="s">
        <v>3747</v>
      </c>
      <c r="I70" s="186">
        <v>29766</v>
      </c>
    </row>
    <row r="71" spans="1:9">
      <c r="A71" s="84" t="str">
        <f t="shared" si="1"/>
        <v>DHUBBAR</v>
      </c>
      <c r="B71" s="37" t="s">
        <v>16541</v>
      </c>
      <c r="C71" s="182">
        <v>45882</v>
      </c>
      <c r="D71" s="37" t="s">
        <v>21182</v>
      </c>
      <c r="E71" s="123" t="s">
        <v>17598</v>
      </c>
      <c r="F71" s="123" t="s">
        <v>3753</v>
      </c>
      <c r="G71" s="123" t="s">
        <v>17598</v>
      </c>
      <c r="H71" s="37" t="s">
        <v>3753</v>
      </c>
      <c r="I71" s="186">
        <v>30621</v>
      </c>
    </row>
    <row r="72" spans="1:9">
      <c r="A72" s="84" t="str">
        <f t="shared" si="1"/>
        <v>DJACKS2</v>
      </c>
      <c r="B72" s="37" t="s">
        <v>16267</v>
      </c>
      <c r="C72" s="182">
        <v>45867</v>
      </c>
      <c r="D72" s="37" t="s">
        <v>21182</v>
      </c>
      <c r="E72" s="123" t="s">
        <v>21313</v>
      </c>
      <c r="F72" s="123" t="s">
        <v>14731</v>
      </c>
      <c r="G72" s="123" t="s">
        <v>21314</v>
      </c>
      <c r="H72" s="37" t="s">
        <v>14864</v>
      </c>
      <c r="I72" s="186">
        <v>45872</v>
      </c>
    </row>
    <row r="73" spans="1:9">
      <c r="A73" s="84" t="str">
        <f t="shared" si="1"/>
        <v>DLOGAN</v>
      </c>
      <c r="B73" s="37" t="s">
        <v>21315</v>
      </c>
      <c r="C73" s="182">
        <v>45903</v>
      </c>
      <c r="D73" s="37" t="s">
        <v>21182</v>
      </c>
      <c r="E73" s="123" t="s">
        <v>21316</v>
      </c>
      <c r="F73" s="123" t="s">
        <v>21317</v>
      </c>
      <c r="G73" s="123" t="s">
        <v>21316</v>
      </c>
      <c r="H73" s="37" t="s">
        <v>21317</v>
      </c>
      <c r="I73" s="186">
        <v>44672</v>
      </c>
    </row>
    <row r="74" spans="1:9">
      <c r="A74" s="84" t="str">
        <f t="shared" si="1"/>
        <v>DOZUNA</v>
      </c>
      <c r="B74" s="37" t="s">
        <v>21318</v>
      </c>
      <c r="C74" s="182">
        <v>45875</v>
      </c>
      <c r="D74" s="37" t="s">
        <v>21182</v>
      </c>
      <c r="E74" s="123" t="s">
        <v>21319</v>
      </c>
      <c r="F74" s="123" t="s">
        <v>21320</v>
      </c>
      <c r="G74" s="123" t="s">
        <v>21319</v>
      </c>
      <c r="H74" s="37" t="s">
        <v>21320</v>
      </c>
      <c r="I74" s="186">
        <v>43201</v>
      </c>
    </row>
    <row r="75" spans="1:9">
      <c r="A75" s="84" t="str">
        <f t="shared" si="1"/>
        <v>DPINK2</v>
      </c>
      <c r="B75" s="37" t="s">
        <v>21321</v>
      </c>
      <c r="C75" s="182">
        <v>45975</v>
      </c>
      <c r="D75" s="37" t="s">
        <v>21175</v>
      </c>
      <c r="E75" s="123" t="s">
        <v>21322</v>
      </c>
      <c r="F75" s="123" t="s">
        <v>4158</v>
      </c>
      <c r="G75" s="123" t="s">
        <v>21322</v>
      </c>
      <c r="H75" s="37" t="s">
        <v>4158</v>
      </c>
      <c r="I75" s="186">
        <v>36983</v>
      </c>
    </row>
    <row r="76" spans="1:9">
      <c r="A76" s="84" t="str">
        <f t="shared" si="1"/>
        <v>DSMITH0</v>
      </c>
      <c r="B76" s="37" t="s">
        <v>21323</v>
      </c>
      <c r="C76" s="182">
        <v>45951</v>
      </c>
      <c r="D76" s="37" t="s">
        <v>21182</v>
      </c>
      <c r="E76" s="123" t="s">
        <v>21324</v>
      </c>
      <c r="F76" s="123" t="s">
        <v>16647</v>
      </c>
      <c r="G76" s="123" t="s">
        <v>21324</v>
      </c>
      <c r="H76" s="37" t="s">
        <v>16647</v>
      </c>
      <c r="I76" s="186">
        <v>45753</v>
      </c>
    </row>
    <row r="77" spans="1:9">
      <c r="A77" s="84" t="str">
        <f t="shared" si="1"/>
        <v>DSOWARD</v>
      </c>
      <c r="B77" s="37" t="s">
        <v>21325</v>
      </c>
      <c r="C77" s="182">
        <v>45868</v>
      </c>
      <c r="D77" s="37" t="s">
        <v>21182</v>
      </c>
      <c r="E77" s="123" t="s">
        <v>21326</v>
      </c>
      <c r="F77" s="123" t="s">
        <v>21179</v>
      </c>
      <c r="G77" s="123" t="s">
        <v>21327</v>
      </c>
      <c r="H77" s="37" t="s">
        <v>21328</v>
      </c>
      <c r="I77" s="186">
        <v>45858</v>
      </c>
    </row>
    <row r="78" spans="1:9">
      <c r="A78" s="84" t="str">
        <f t="shared" si="1"/>
        <v>DWADE</v>
      </c>
      <c r="B78" s="37" t="s">
        <v>21329</v>
      </c>
      <c r="C78" s="182">
        <v>45959</v>
      </c>
      <c r="D78" s="37" t="s">
        <v>21182</v>
      </c>
      <c r="E78" s="123" t="s">
        <v>17312</v>
      </c>
      <c r="F78" s="123" t="s">
        <v>16990</v>
      </c>
      <c r="G78" s="123" t="s">
        <v>17312</v>
      </c>
      <c r="H78" s="37" t="s">
        <v>16990</v>
      </c>
      <c r="I78" s="186">
        <v>45935</v>
      </c>
    </row>
    <row r="79" spans="1:9">
      <c r="A79" s="84" t="str">
        <f t="shared" si="1"/>
        <v>DWHITE</v>
      </c>
      <c r="B79" s="37" t="s">
        <v>16559</v>
      </c>
      <c r="C79" s="182">
        <v>45975</v>
      </c>
      <c r="D79" s="37" t="s">
        <v>21175</v>
      </c>
      <c r="E79" s="123" t="s">
        <v>21330</v>
      </c>
      <c r="F79" s="123" t="s">
        <v>16520</v>
      </c>
      <c r="G79" s="123" t="s">
        <v>21330</v>
      </c>
      <c r="H79" s="37" t="s">
        <v>16520</v>
      </c>
      <c r="I79" s="186">
        <v>45137</v>
      </c>
    </row>
    <row r="80" spans="1:9">
      <c r="A80" s="84" t="str">
        <f t="shared" si="1"/>
        <v>DWILS48</v>
      </c>
      <c r="B80" s="37" t="s">
        <v>20067</v>
      </c>
      <c r="C80" s="182">
        <v>45897</v>
      </c>
      <c r="D80" s="37" t="s">
        <v>21182</v>
      </c>
      <c r="E80" s="123" t="s">
        <v>21331</v>
      </c>
      <c r="F80" s="123" t="s">
        <v>4422</v>
      </c>
      <c r="G80" s="123" t="s">
        <v>21331</v>
      </c>
      <c r="H80" s="37" t="s">
        <v>4422</v>
      </c>
      <c r="I80" s="186">
        <v>41134</v>
      </c>
    </row>
    <row r="81" spans="1:9">
      <c r="A81" s="84" t="str">
        <f t="shared" si="1"/>
        <v>EBANUEL</v>
      </c>
      <c r="B81" s="37" t="s">
        <v>15975</v>
      </c>
      <c r="C81" s="182">
        <v>45974</v>
      </c>
      <c r="D81" s="37" t="s">
        <v>21182</v>
      </c>
      <c r="E81" s="123" t="s">
        <v>21332</v>
      </c>
      <c r="F81" s="123" t="s">
        <v>15210</v>
      </c>
      <c r="G81" s="123" t="s">
        <v>21332</v>
      </c>
      <c r="H81" s="37" t="s">
        <v>15210</v>
      </c>
      <c r="I81" s="186">
        <v>45529</v>
      </c>
    </row>
    <row r="82" spans="1:9">
      <c r="A82" s="84" t="str">
        <f t="shared" si="1"/>
        <v>ECHAVI0</v>
      </c>
      <c r="B82" s="37" t="s">
        <v>21333</v>
      </c>
      <c r="C82" s="182">
        <v>45999</v>
      </c>
      <c r="D82" s="37" t="s">
        <v>21173</v>
      </c>
      <c r="E82" s="123" t="s">
        <v>21334</v>
      </c>
      <c r="F82" s="123" t="s">
        <v>4542</v>
      </c>
      <c r="G82" s="123" t="s">
        <v>21334</v>
      </c>
      <c r="H82" s="37" t="s">
        <v>4542</v>
      </c>
      <c r="I82" s="186">
        <v>41204</v>
      </c>
    </row>
    <row r="83" spans="1:9">
      <c r="A83" s="84" t="str">
        <f t="shared" si="1"/>
        <v>EDAVIS0</v>
      </c>
      <c r="B83" s="37" t="s">
        <v>21335</v>
      </c>
      <c r="C83" s="182">
        <v>45945</v>
      </c>
      <c r="D83" s="37" t="s">
        <v>21182</v>
      </c>
      <c r="E83" s="123" t="s">
        <v>21336</v>
      </c>
      <c r="F83" s="123" t="s">
        <v>16416</v>
      </c>
      <c r="G83" s="123" t="s">
        <v>21336</v>
      </c>
      <c r="H83" s="37" t="s">
        <v>16416</v>
      </c>
      <c r="I83" s="186">
        <v>44180</v>
      </c>
    </row>
    <row r="84" spans="1:9">
      <c r="A84" s="84" t="str">
        <f t="shared" si="1"/>
        <v>EDENIS</v>
      </c>
      <c r="B84" s="37" t="s">
        <v>21337</v>
      </c>
      <c r="C84" s="182">
        <v>46001</v>
      </c>
      <c r="D84" s="37" t="s">
        <v>21173</v>
      </c>
      <c r="E84" s="123" t="s">
        <v>21338</v>
      </c>
      <c r="F84" s="123" t="s">
        <v>18312</v>
      </c>
      <c r="G84" s="123" t="s">
        <v>21338</v>
      </c>
      <c r="H84" s="37" t="s">
        <v>18312</v>
      </c>
      <c r="I84" s="186">
        <v>43165</v>
      </c>
    </row>
    <row r="85" spans="1:9">
      <c r="A85" s="84" t="str">
        <f t="shared" si="1"/>
        <v>EENNIS</v>
      </c>
      <c r="B85" s="37" t="s">
        <v>16360</v>
      </c>
      <c r="C85" s="182">
        <v>45986</v>
      </c>
      <c r="D85" s="37" t="s">
        <v>21201</v>
      </c>
      <c r="E85" s="123" t="s">
        <v>21339</v>
      </c>
      <c r="F85" s="123" t="s">
        <v>15555</v>
      </c>
      <c r="G85" s="123" t="s">
        <v>21339</v>
      </c>
      <c r="H85" s="37" t="s">
        <v>15555</v>
      </c>
      <c r="I85" s="186">
        <v>45886</v>
      </c>
    </row>
    <row r="86" spans="1:9">
      <c r="A86" s="84" t="str">
        <f t="shared" si="1"/>
        <v>EJUAREZ</v>
      </c>
      <c r="B86" s="37" t="s">
        <v>16667</v>
      </c>
      <c r="C86" s="182">
        <v>45993</v>
      </c>
      <c r="D86" s="37" t="s">
        <v>21173</v>
      </c>
      <c r="E86" s="123" t="s">
        <v>21340</v>
      </c>
      <c r="F86" s="123" t="s">
        <v>14702</v>
      </c>
      <c r="G86" s="123" t="s">
        <v>21340</v>
      </c>
      <c r="H86" s="37" t="s">
        <v>14702</v>
      </c>
      <c r="I86" s="186">
        <v>44805</v>
      </c>
    </row>
    <row r="87" spans="1:9">
      <c r="A87" s="84" t="str">
        <f t="shared" si="1"/>
        <v>EKELLY</v>
      </c>
      <c r="B87" s="37" t="s">
        <v>21341</v>
      </c>
      <c r="C87" s="182">
        <v>45992</v>
      </c>
      <c r="D87" s="37" t="s">
        <v>21173</v>
      </c>
      <c r="E87" s="123" t="s">
        <v>16067</v>
      </c>
      <c r="F87" s="123" t="s">
        <v>16068</v>
      </c>
      <c r="G87" s="123" t="s">
        <v>16067</v>
      </c>
      <c r="H87" s="37" t="s">
        <v>16068</v>
      </c>
      <c r="I87" s="186">
        <v>44018</v>
      </c>
    </row>
    <row r="88" spans="1:9">
      <c r="A88" s="84" t="str">
        <f t="shared" si="1"/>
        <v>EMOHAME</v>
      </c>
      <c r="B88" s="37" t="s">
        <v>21342</v>
      </c>
      <c r="C88" s="182">
        <v>45975</v>
      </c>
      <c r="D88" s="37" t="s">
        <v>21175</v>
      </c>
      <c r="E88" s="123" t="s">
        <v>21343</v>
      </c>
      <c r="F88" s="123" t="s">
        <v>21179</v>
      </c>
      <c r="G88" s="123" t="s">
        <v>21344</v>
      </c>
      <c r="H88" s="37" t="s">
        <v>17544</v>
      </c>
      <c r="I88" s="186">
        <v>43593</v>
      </c>
    </row>
    <row r="89" spans="1:9">
      <c r="A89" s="84" t="str">
        <f t="shared" si="1"/>
        <v>EPEAKE</v>
      </c>
      <c r="B89" s="37" t="s">
        <v>15883</v>
      </c>
      <c r="C89" s="182">
        <v>45971</v>
      </c>
      <c r="D89" s="37" t="s">
        <v>21182</v>
      </c>
      <c r="E89" s="123" t="s">
        <v>21345</v>
      </c>
      <c r="F89" s="123" t="s">
        <v>15425</v>
      </c>
      <c r="G89" s="123" t="s">
        <v>21345</v>
      </c>
      <c r="H89" s="37" t="s">
        <v>15425</v>
      </c>
      <c r="I89" s="186">
        <v>45914</v>
      </c>
    </row>
    <row r="90" spans="1:9">
      <c r="A90" s="84" t="str">
        <f t="shared" si="1"/>
        <v>ERUIZ</v>
      </c>
      <c r="B90" s="37" t="s">
        <v>21346</v>
      </c>
      <c r="C90" s="182">
        <v>45917</v>
      </c>
      <c r="D90" s="37" t="s">
        <v>21182</v>
      </c>
      <c r="E90" s="123" t="s">
        <v>17315</v>
      </c>
      <c r="F90" s="123" t="s">
        <v>17316</v>
      </c>
      <c r="G90" s="123" t="s">
        <v>17315</v>
      </c>
      <c r="H90" s="37" t="s">
        <v>17316</v>
      </c>
      <c r="I90" s="186">
        <v>45242</v>
      </c>
    </row>
    <row r="91" spans="1:9">
      <c r="A91" s="84" t="str">
        <f t="shared" si="1"/>
        <v>ESOCKEY</v>
      </c>
      <c r="B91" s="37" t="s">
        <v>21347</v>
      </c>
      <c r="C91" s="182">
        <v>45985</v>
      </c>
      <c r="D91" s="37" t="s">
        <v>21201</v>
      </c>
      <c r="E91" s="123" t="s">
        <v>16781</v>
      </c>
      <c r="F91" s="123" t="s">
        <v>16782</v>
      </c>
      <c r="G91" s="123" t="s">
        <v>16781</v>
      </c>
      <c r="H91" s="37" t="s">
        <v>16782</v>
      </c>
      <c r="I91" s="186">
        <v>43284</v>
      </c>
    </row>
    <row r="92" spans="1:9">
      <c r="A92" s="84" t="str">
        <f t="shared" si="1"/>
        <v>ETIPTON</v>
      </c>
      <c r="B92" s="37" t="s">
        <v>17773</v>
      </c>
      <c r="C92" s="182">
        <v>45859</v>
      </c>
      <c r="D92" s="37" t="s">
        <v>21182</v>
      </c>
      <c r="E92" s="123" t="s">
        <v>21348</v>
      </c>
      <c r="F92" s="123" t="s">
        <v>20660</v>
      </c>
      <c r="G92" s="123" t="s">
        <v>21349</v>
      </c>
      <c r="H92" s="37" t="s">
        <v>17340</v>
      </c>
      <c r="I92" s="186">
        <v>45956</v>
      </c>
    </row>
    <row r="93" spans="1:9">
      <c r="A93" s="84" t="str">
        <f t="shared" si="1"/>
        <v>FARROYO</v>
      </c>
      <c r="B93" s="37" t="s">
        <v>21350</v>
      </c>
      <c r="C93" s="182">
        <v>45986</v>
      </c>
      <c r="D93" s="37" t="s">
        <v>21201</v>
      </c>
      <c r="E93" s="123" t="s">
        <v>21351</v>
      </c>
      <c r="F93" s="123" t="s">
        <v>21179</v>
      </c>
      <c r="G93" s="123" t="s">
        <v>21352</v>
      </c>
      <c r="H93" s="37" t="s">
        <v>17613</v>
      </c>
      <c r="I93" s="186">
        <v>45956</v>
      </c>
    </row>
    <row r="94" spans="1:9">
      <c r="A94" s="84" t="str">
        <f t="shared" si="1"/>
        <v>FGAYDOS</v>
      </c>
      <c r="B94" s="37" t="s">
        <v>21353</v>
      </c>
      <c r="C94" s="182">
        <v>45999</v>
      </c>
      <c r="D94" s="37" t="s">
        <v>21173</v>
      </c>
      <c r="E94" s="123" t="s">
        <v>21354</v>
      </c>
      <c r="F94" s="123" t="s">
        <v>18287</v>
      </c>
      <c r="G94" s="123" t="s">
        <v>21354</v>
      </c>
      <c r="H94" s="37" t="s">
        <v>18287</v>
      </c>
      <c r="I94" s="186">
        <v>44553</v>
      </c>
    </row>
    <row r="95" spans="1:9">
      <c r="A95" s="84" t="str">
        <f t="shared" si="1"/>
        <v>FHAMZA</v>
      </c>
      <c r="B95" s="37" t="s">
        <v>21355</v>
      </c>
      <c r="C95" s="182">
        <v>45992</v>
      </c>
      <c r="D95" s="37" t="s">
        <v>21173</v>
      </c>
      <c r="E95" s="123" t="s">
        <v>16349</v>
      </c>
      <c r="F95" s="123" t="s">
        <v>14726</v>
      </c>
      <c r="G95" s="123" t="s">
        <v>16349</v>
      </c>
      <c r="H95" s="37" t="s">
        <v>14726</v>
      </c>
      <c r="I95" s="186">
        <v>44209</v>
      </c>
    </row>
    <row r="96" spans="1:9">
      <c r="A96" s="84" t="str">
        <f t="shared" si="1"/>
        <v>FHERNA4</v>
      </c>
      <c r="B96" s="37" t="s">
        <v>21356</v>
      </c>
      <c r="C96" s="182">
        <v>45979</v>
      </c>
      <c r="D96" s="37" t="s">
        <v>21175</v>
      </c>
      <c r="E96" s="123" t="s">
        <v>21357</v>
      </c>
      <c r="F96" s="123" t="s">
        <v>5123</v>
      </c>
      <c r="G96" s="123" t="s">
        <v>21357</v>
      </c>
      <c r="H96" s="37" t="s">
        <v>5123</v>
      </c>
      <c r="I96" s="186">
        <v>31131</v>
      </c>
    </row>
    <row r="97" spans="1:9">
      <c r="A97" s="84" t="str">
        <f t="shared" si="1"/>
        <v>FMURPH</v>
      </c>
      <c r="B97" s="37" t="s">
        <v>21358</v>
      </c>
      <c r="C97" s="182">
        <v>45987</v>
      </c>
      <c r="D97" s="37" t="s">
        <v>21201</v>
      </c>
      <c r="E97" s="123" t="s">
        <v>21359</v>
      </c>
      <c r="F97" s="123" t="s">
        <v>21179</v>
      </c>
      <c r="G97" s="123" t="s">
        <v>21360</v>
      </c>
      <c r="H97" s="37" t="s">
        <v>5188</v>
      </c>
      <c r="I97" s="186">
        <v>33374</v>
      </c>
    </row>
    <row r="98" spans="1:9">
      <c r="A98" s="84" t="str">
        <f t="shared" si="1"/>
        <v>FVELA</v>
      </c>
      <c r="B98" s="37" t="s">
        <v>21361</v>
      </c>
      <c r="C98" s="182">
        <v>45989</v>
      </c>
      <c r="D98" s="37" t="s">
        <v>21173</v>
      </c>
      <c r="E98" s="123" t="s">
        <v>18769</v>
      </c>
      <c r="F98" s="123" t="s">
        <v>17275</v>
      </c>
      <c r="G98" s="123" t="s">
        <v>18769</v>
      </c>
      <c r="H98" s="37" t="s">
        <v>17275</v>
      </c>
      <c r="I98" s="186">
        <v>45928</v>
      </c>
    </row>
    <row r="99" spans="1:9">
      <c r="A99" s="84" t="str">
        <f t="shared" si="1"/>
        <v>FYANEZ0</v>
      </c>
      <c r="B99" s="37" t="s">
        <v>21362</v>
      </c>
      <c r="C99" s="182">
        <v>45905</v>
      </c>
      <c r="D99" s="37" t="s">
        <v>21182</v>
      </c>
      <c r="E99" s="123" t="s">
        <v>21363</v>
      </c>
      <c r="F99" s="123" t="s">
        <v>15978</v>
      </c>
      <c r="G99" s="123" t="s">
        <v>21363</v>
      </c>
      <c r="H99" s="37" t="s">
        <v>15978</v>
      </c>
      <c r="I99" s="186">
        <v>44258</v>
      </c>
    </row>
    <row r="100" spans="1:9">
      <c r="A100" s="84" t="str">
        <f t="shared" si="1"/>
        <v>GHORIAT</v>
      </c>
      <c r="B100" s="37" t="s">
        <v>21364</v>
      </c>
      <c r="C100" s="182">
        <v>45867</v>
      </c>
      <c r="D100" s="37" t="s">
        <v>21182</v>
      </c>
      <c r="E100" s="123" t="s">
        <v>16109</v>
      </c>
      <c r="F100" s="123" t="s">
        <v>16110</v>
      </c>
      <c r="G100" s="123" t="s">
        <v>16109</v>
      </c>
      <c r="H100" s="37" t="s">
        <v>16110</v>
      </c>
      <c r="I100" s="186">
        <v>45816</v>
      </c>
    </row>
    <row r="101" spans="1:9">
      <c r="A101" s="84" t="str">
        <f t="shared" si="1"/>
        <v>GJOHNS7</v>
      </c>
      <c r="B101" s="37" t="s">
        <v>21365</v>
      </c>
      <c r="C101" s="182">
        <v>45980</v>
      </c>
      <c r="D101" s="37" t="s">
        <v>21175</v>
      </c>
      <c r="E101" s="123" t="s">
        <v>21366</v>
      </c>
      <c r="F101" s="123" t="s">
        <v>15983</v>
      </c>
      <c r="G101" s="123" t="s">
        <v>21366</v>
      </c>
      <c r="H101" s="37" t="s">
        <v>15983</v>
      </c>
      <c r="I101" s="186">
        <v>41414</v>
      </c>
    </row>
    <row r="102" spans="1:9">
      <c r="A102" s="84" t="str">
        <f t="shared" si="1"/>
        <v>GJORDAN</v>
      </c>
      <c r="B102" s="37" t="s">
        <v>21367</v>
      </c>
      <c r="C102" s="182">
        <v>45996</v>
      </c>
      <c r="D102" s="37" t="s">
        <v>21173</v>
      </c>
      <c r="E102" s="123" t="s">
        <v>20557</v>
      </c>
      <c r="F102" s="123" t="s">
        <v>18208</v>
      </c>
      <c r="G102" s="123" t="s">
        <v>20557</v>
      </c>
      <c r="H102" s="37" t="s">
        <v>18208</v>
      </c>
      <c r="I102" s="186">
        <v>45970</v>
      </c>
    </row>
    <row r="103" spans="1:9">
      <c r="A103" s="84" t="str">
        <f t="shared" si="1"/>
        <v>GLLOYD0</v>
      </c>
      <c r="B103" s="37" t="s">
        <v>21368</v>
      </c>
      <c r="C103" s="182">
        <v>45986</v>
      </c>
      <c r="D103" s="37" t="s">
        <v>21201</v>
      </c>
      <c r="E103" s="123" t="s">
        <v>21369</v>
      </c>
      <c r="F103" s="123" t="s">
        <v>14791</v>
      </c>
      <c r="G103" s="123" t="s">
        <v>21369</v>
      </c>
      <c r="H103" s="37" t="s">
        <v>14791</v>
      </c>
      <c r="I103" s="186">
        <v>44258</v>
      </c>
    </row>
    <row r="104" spans="1:9">
      <c r="A104" s="84" t="str">
        <f t="shared" si="1"/>
        <v>GMINIER</v>
      </c>
      <c r="B104" s="37" t="s">
        <v>21370</v>
      </c>
      <c r="C104" s="182">
        <v>45993</v>
      </c>
      <c r="D104" s="37" t="s">
        <v>21173</v>
      </c>
      <c r="E104" s="123" t="s">
        <v>21371</v>
      </c>
      <c r="F104" s="123" t="s">
        <v>18111</v>
      </c>
      <c r="G104" s="123" t="s">
        <v>21371</v>
      </c>
      <c r="H104" s="37" t="s">
        <v>18111</v>
      </c>
      <c r="I104" s="186">
        <v>45977</v>
      </c>
    </row>
    <row r="105" spans="1:9">
      <c r="A105" s="84" t="str">
        <f t="shared" si="1"/>
        <v>GOMARA</v>
      </c>
      <c r="B105" s="37" t="s">
        <v>21372</v>
      </c>
      <c r="C105" s="182">
        <v>45953</v>
      </c>
      <c r="D105" s="37" t="s">
        <v>21182</v>
      </c>
      <c r="E105" s="123" t="s">
        <v>21373</v>
      </c>
      <c r="F105" s="123" t="s">
        <v>16641</v>
      </c>
      <c r="G105" s="123" t="s">
        <v>21373</v>
      </c>
      <c r="H105" s="37" t="s">
        <v>16641</v>
      </c>
      <c r="I105" s="186">
        <v>45837</v>
      </c>
    </row>
    <row r="106" spans="1:9">
      <c r="A106" s="84" t="str">
        <f t="shared" si="1"/>
        <v>GPADIL6</v>
      </c>
      <c r="B106" s="37" t="s">
        <v>21374</v>
      </c>
      <c r="C106" s="182">
        <v>45908</v>
      </c>
      <c r="D106" s="37" t="s">
        <v>21182</v>
      </c>
      <c r="E106" s="123" t="s">
        <v>21375</v>
      </c>
      <c r="F106" s="123" t="s">
        <v>21179</v>
      </c>
      <c r="G106" s="123" t="s">
        <v>17046</v>
      </c>
      <c r="H106" s="37" t="s">
        <v>5562</v>
      </c>
      <c r="I106" s="186">
        <v>41225</v>
      </c>
    </row>
    <row r="107" spans="1:9">
      <c r="A107" s="84" t="str">
        <f t="shared" si="1"/>
        <v>GPAGONA</v>
      </c>
      <c r="B107" s="37" t="s">
        <v>15985</v>
      </c>
      <c r="C107" s="182">
        <v>45967</v>
      </c>
      <c r="D107" s="37" t="s">
        <v>21182</v>
      </c>
      <c r="E107" s="123" t="s">
        <v>21376</v>
      </c>
      <c r="F107" s="123" t="s">
        <v>15433</v>
      </c>
      <c r="G107" s="123" t="s">
        <v>21376</v>
      </c>
      <c r="H107" s="37" t="s">
        <v>15433</v>
      </c>
      <c r="I107" s="186">
        <v>45914</v>
      </c>
    </row>
    <row r="108" spans="1:9">
      <c r="A108" s="84" t="str">
        <f t="shared" si="1"/>
        <v>GPAULSE</v>
      </c>
      <c r="B108" s="37" t="s">
        <v>21377</v>
      </c>
      <c r="C108" s="182">
        <v>45958</v>
      </c>
      <c r="D108" s="37" t="s">
        <v>21182</v>
      </c>
      <c r="E108" s="37" t="s">
        <v>16860</v>
      </c>
      <c r="F108" s="37" t="s">
        <v>16861</v>
      </c>
      <c r="G108" s="37" t="s">
        <v>16860</v>
      </c>
      <c r="H108" s="37" t="s">
        <v>16861</v>
      </c>
      <c r="I108" s="182">
        <v>45844</v>
      </c>
    </row>
    <row r="109" spans="1:9">
      <c r="A109" s="84" t="str">
        <f t="shared" si="1"/>
        <v>GSMIT78</v>
      </c>
      <c r="B109" s="37" t="s">
        <v>21378</v>
      </c>
      <c r="C109" s="182">
        <v>45930</v>
      </c>
      <c r="D109" s="37" t="s">
        <v>21182</v>
      </c>
      <c r="E109" s="123" t="s">
        <v>21379</v>
      </c>
      <c r="F109" s="123" t="s">
        <v>5616</v>
      </c>
      <c r="G109" s="123" t="s">
        <v>21379</v>
      </c>
      <c r="H109" s="37" t="s">
        <v>5616</v>
      </c>
      <c r="I109" s="186">
        <v>34821</v>
      </c>
    </row>
    <row r="110" spans="1:9">
      <c r="A110" s="84" t="str">
        <f t="shared" si="1"/>
        <v>HAZIMI</v>
      </c>
      <c r="B110" s="37" t="s">
        <v>18516</v>
      </c>
      <c r="C110" s="182">
        <v>45964</v>
      </c>
      <c r="D110" s="37" t="s">
        <v>21182</v>
      </c>
      <c r="E110" s="123" t="s">
        <v>21380</v>
      </c>
      <c r="F110" s="123" t="s">
        <v>14878</v>
      </c>
      <c r="G110" s="123" t="s">
        <v>21380</v>
      </c>
      <c r="H110" s="37" t="s">
        <v>14878</v>
      </c>
      <c r="I110" s="186">
        <v>42772</v>
      </c>
    </row>
    <row r="111" spans="1:9">
      <c r="A111" s="84" t="str">
        <f t="shared" si="1"/>
        <v>HBROWN</v>
      </c>
      <c r="B111" s="37" t="s">
        <v>21381</v>
      </c>
      <c r="C111" s="182">
        <v>46001</v>
      </c>
      <c r="D111" s="37" t="s">
        <v>21173</v>
      </c>
      <c r="E111" s="123" t="s">
        <v>16191</v>
      </c>
      <c r="F111" s="123" t="s">
        <v>15219</v>
      </c>
      <c r="G111" s="123" t="s">
        <v>16191</v>
      </c>
      <c r="H111" s="37" t="s">
        <v>15219</v>
      </c>
      <c r="I111" s="186">
        <v>45648</v>
      </c>
    </row>
    <row r="112" spans="1:9">
      <c r="A112" s="84" t="str">
        <f t="shared" si="1"/>
        <v>HCONNE</v>
      </c>
      <c r="B112" s="37" t="s">
        <v>21382</v>
      </c>
      <c r="C112" s="182">
        <v>45876</v>
      </c>
      <c r="D112" s="37" t="s">
        <v>21182</v>
      </c>
      <c r="E112" s="123" t="s">
        <v>21383</v>
      </c>
      <c r="F112" s="123" t="s">
        <v>5763</v>
      </c>
      <c r="G112" s="123" t="s">
        <v>21383</v>
      </c>
      <c r="H112" s="37" t="s">
        <v>5763</v>
      </c>
      <c r="I112" s="186">
        <v>33815</v>
      </c>
    </row>
    <row r="113" spans="1:9">
      <c r="A113" s="84" t="str">
        <f t="shared" si="1"/>
        <v>HGONZA0</v>
      </c>
      <c r="B113" s="37" t="s">
        <v>16765</v>
      </c>
      <c r="C113" s="182">
        <v>45986</v>
      </c>
      <c r="D113" s="37" t="s">
        <v>21201</v>
      </c>
      <c r="E113" s="123" t="s">
        <v>21384</v>
      </c>
      <c r="F113" s="123" t="s">
        <v>21179</v>
      </c>
      <c r="G113" s="123" t="s">
        <v>21385</v>
      </c>
      <c r="H113" s="37" t="s">
        <v>15184</v>
      </c>
      <c r="I113" s="186">
        <v>44336</v>
      </c>
    </row>
    <row r="114" spans="1:9">
      <c r="A114" s="84" t="str">
        <f t="shared" si="1"/>
        <v>HHA000</v>
      </c>
      <c r="B114" s="37" t="s">
        <v>21386</v>
      </c>
      <c r="C114" s="182">
        <v>45994</v>
      </c>
      <c r="D114" s="37" t="s">
        <v>21173</v>
      </c>
      <c r="E114" s="123" t="s">
        <v>21387</v>
      </c>
      <c r="F114" s="123" t="s">
        <v>18124</v>
      </c>
      <c r="G114" s="123" t="s">
        <v>21387</v>
      </c>
      <c r="H114" s="37" t="s">
        <v>18124</v>
      </c>
      <c r="I114" s="186">
        <v>44567</v>
      </c>
    </row>
    <row r="115" spans="1:9">
      <c r="A115" s="84" t="str">
        <f t="shared" si="1"/>
        <v>HLEWIS7</v>
      </c>
      <c r="B115" s="37" t="s">
        <v>21388</v>
      </c>
      <c r="C115" s="182">
        <v>45973</v>
      </c>
      <c r="D115" s="37" t="s">
        <v>21182</v>
      </c>
      <c r="E115" s="123" t="s">
        <v>21389</v>
      </c>
      <c r="F115" s="123" t="s">
        <v>5883</v>
      </c>
      <c r="G115" s="123" t="s">
        <v>21389</v>
      </c>
      <c r="H115" s="37" t="s">
        <v>5883</v>
      </c>
      <c r="I115" s="186">
        <v>30837</v>
      </c>
    </row>
    <row r="116" spans="1:9">
      <c r="A116" s="84" t="str">
        <f t="shared" si="1"/>
        <v>HQURAIS</v>
      </c>
      <c r="B116" s="37" t="s">
        <v>21390</v>
      </c>
      <c r="C116" s="182">
        <v>45992</v>
      </c>
      <c r="D116" s="37" t="s">
        <v>21173</v>
      </c>
      <c r="E116" s="123" t="s">
        <v>21391</v>
      </c>
      <c r="F116" s="123" t="s">
        <v>18071</v>
      </c>
      <c r="G116" s="123" t="s">
        <v>21391</v>
      </c>
      <c r="H116" s="37" t="s">
        <v>18071</v>
      </c>
      <c r="I116" s="186">
        <v>45207</v>
      </c>
    </row>
    <row r="117" spans="1:9">
      <c r="A117" s="84" t="str">
        <f t="shared" si="1"/>
        <v>HTRAN</v>
      </c>
      <c r="B117" s="37" t="s">
        <v>3654</v>
      </c>
      <c r="C117" s="182">
        <v>45925</v>
      </c>
      <c r="D117" s="37" t="s">
        <v>21182</v>
      </c>
      <c r="E117" s="123" t="s">
        <v>21392</v>
      </c>
      <c r="F117" s="123" t="s">
        <v>15215</v>
      </c>
      <c r="G117" s="123" t="s">
        <v>21392</v>
      </c>
      <c r="H117" s="37" t="s">
        <v>15215</v>
      </c>
      <c r="I117" s="186">
        <v>44622</v>
      </c>
    </row>
    <row r="118" spans="1:9">
      <c r="A118" s="84" t="str">
        <f t="shared" si="1"/>
        <v>HWHEELE</v>
      </c>
      <c r="B118" s="37" t="s">
        <v>21393</v>
      </c>
      <c r="C118" s="182">
        <v>45992</v>
      </c>
      <c r="D118" s="37" t="s">
        <v>21173</v>
      </c>
      <c r="E118" s="123" t="s">
        <v>21394</v>
      </c>
      <c r="F118" s="123" t="s">
        <v>18096</v>
      </c>
      <c r="G118" s="123" t="s">
        <v>21394</v>
      </c>
      <c r="H118" s="37" t="s">
        <v>18096</v>
      </c>
      <c r="I118" s="186">
        <v>44658</v>
      </c>
    </row>
    <row r="119" spans="1:9">
      <c r="A119" s="84" t="str">
        <f t="shared" si="1"/>
        <v>ICURTIS</v>
      </c>
      <c r="B119" s="37" t="s">
        <v>16817</v>
      </c>
      <c r="C119" s="182">
        <v>45996</v>
      </c>
      <c r="D119" s="37" t="s">
        <v>21173</v>
      </c>
      <c r="E119" s="123" t="s">
        <v>16676</v>
      </c>
      <c r="F119" s="123" t="s">
        <v>16218</v>
      </c>
      <c r="G119" s="123" t="s">
        <v>16676</v>
      </c>
      <c r="H119" s="37" t="s">
        <v>16218</v>
      </c>
      <c r="I119" s="186">
        <v>45935</v>
      </c>
    </row>
    <row r="120" spans="1:9">
      <c r="A120" s="84" t="str">
        <f t="shared" si="1"/>
        <v>IFAROOQ</v>
      </c>
      <c r="B120" s="37" t="s">
        <v>16341</v>
      </c>
      <c r="C120" s="182">
        <v>45937</v>
      </c>
      <c r="D120" s="37" t="s">
        <v>21182</v>
      </c>
      <c r="E120" s="123" t="s">
        <v>21395</v>
      </c>
      <c r="F120" s="123" t="s">
        <v>15890</v>
      </c>
      <c r="G120" s="123" t="s">
        <v>21395</v>
      </c>
      <c r="H120" s="37" t="s">
        <v>15890</v>
      </c>
      <c r="I120" s="186">
        <v>44055</v>
      </c>
    </row>
    <row r="121" spans="1:9">
      <c r="A121" s="84" t="str">
        <f t="shared" si="1"/>
        <v>ILACY</v>
      </c>
      <c r="B121" s="37" t="s">
        <v>21396</v>
      </c>
      <c r="C121" s="182">
        <v>45966</v>
      </c>
      <c r="D121" s="37" t="s">
        <v>21182</v>
      </c>
      <c r="E121" s="123" t="s">
        <v>21397</v>
      </c>
      <c r="F121" s="123" t="s">
        <v>17095</v>
      </c>
      <c r="G121" s="123" t="s">
        <v>21397</v>
      </c>
      <c r="H121" s="37" t="s">
        <v>17095</v>
      </c>
      <c r="I121" s="186">
        <v>42534</v>
      </c>
    </row>
    <row r="122" spans="1:9">
      <c r="A122" s="84" t="str">
        <f t="shared" si="1"/>
        <v>ISALIN1</v>
      </c>
      <c r="B122" s="37" t="s">
        <v>21398</v>
      </c>
      <c r="C122" s="182">
        <v>45894</v>
      </c>
      <c r="D122" s="37" t="s">
        <v>21182</v>
      </c>
      <c r="E122" s="123" t="s">
        <v>21399</v>
      </c>
      <c r="F122" s="123" t="s">
        <v>21179</v>
      </c>
      <c r="G122" s="123" t="s">
        <v>21400</v>
      </c>
      <c r="H122" s="37" t="s">
        <v>6142</v>
      </c>
      <c r="I122" s="186">
        <v>39483</v>
      </c>
    </row>
    <row r="123" spans="1:9">
      <c r="A123" s="84" t="str">
        <f t="shared" si="1"/>
        <v>IZULFIU</v>
      </c>
      <c r="B123" s="37" t="s">
        <v>21401</v>
      </c>
      <c r="C123" s="182">
        <v>45940</v>
      </c>
      <c r="D123" s="37" t="s">
        <v>21182</v>
      </c>
      <c r="E123" s="123" t="s">
        <v>21402</v>
      </c>
      <c r="F123" s="123" t="s">
        <v>15915</v>
      </c>
      <c r="G123" s="123" t="s">
        <v>21402</v>
      </c>
      <c r="H123" s="37" t="s">
        <v>15915</v>
      </c>
      <c r="I123" s="186">
        <v>45809</v>
      </c>
    </row>
    <row r="124" spans="1:9">
      <c r="A124" s="84" t="str">
        <f t="shared" si="1"/>
        <v>JALVARE</v>
      </c>
      <c r="B124" s="37" t="s">
        <v>21403</v>
      </c>
      <c r="C124" s="182">
        <v>45995</v>
      </c>
      <c r="D124" s="37" t="s">
        <v>21173</v>
      </c>
      <c r="E124" s="123" t="s">
        <v>21404</v>
      </c>
      <c r="F124" s="123" t="s">
        <v>18167</v>
      </c>
      <c r="G124" s="123" t="s">
        <v>21404</v>
      </c>
      <c r="H124" s="37" t="s">
        <v>18167</v>
      </c>
      <c r="I124" s="186">
        <v>45949</v>
      </c>
    </row>
    <row r="125" spans="1:9">
      <c r="A125" s="84" t="str">
        <f t="shared" si="1"/>
        <v>JARRING</v>
      </c>
      <c r="B125" s="37" t="s">
        <v>21405</v>
      </c>
      <c r="C125" s="182">
        <v>45996</v>
      </c>
      <c r="D125" s="37" t="s">
        <v>21173</v>
      </c>
      <c r="E125" s="123" t="s">
        <v>21406</v>
      </c>
      <c r="F125" s="123" t="s">
        <v>16695</v>
      </c>
      <c r="G125" s="123" t="s">
        <v>21406</v>
      </c>
      <c r="H125" s="37" t="s">
        <v>16695</v>
      </c>
      <c r="I125" s="186">
        <v>45417</v>
      </c>
    </row>
    <row r="126" spans="1:9">
      <c r="A126" s="84" t="str">
        <f t="shared" si="1"/>
        <v>JBOULAY</v>
      </c>
      <c r="B126" s="37" t="s">
        <v>21407</v>
      </c>
      <c r="C126" s="182">
        <v>45890</v>
      </c>
      <c r="D126" s="37" t="s">
        <v>21182</v>
      </c>
      <c r="E126" s="123" t="s">
        <v>21408</v>
      </c>
      <c r="F126" s="123" t="s">
        <v>21179</v>
      </c>
      <c r="G126" s="123" t="s">
        <v>21409</v>
      </c>
      <c r="H126" s="37" t="s">
        <v>21410</v>
      </c>
      <c r="I126" s="186">
        <v>45879</v>
      </c>
    </row>
    <row r="127" spans="1:9">
      <c r="A127" s="84" t="str">
        <f t="shared" si="1"/>
        <v>JCASEY0</v>
      </c>
      <c r="B127" s="37" t="s">
        <v>16800</v>
      </c>
      <c r="C127" s="182">
        <v>45933</v>
      </c>
      <c r="D127" s="37" t="s">
        <v>21182</v>
      </c>
      <c r="E127" s="123" t="s">
        <v>21411</v>
      </c>
      <c r="F127" s="123" t="s">
        <v>15775</v>
      </c>
      <c r="G127" s="123" t="s">
        <v>21411</v>
      </c>
      <c r="H127" s="37" t="s">
        <v>15775</v>
      </c>
      <c r="I127" s="186">
        <v>44504</v>
      </c>
    </row>
    <row r="128" spans="1:9">
      <c r="A128" s="84" t="str">
        <f t="shared" si="1"/>
        <v>JCHISOL</v>
      </c>
      <c r="B128" s="37" t="s">
        <v>21412</v>
      </c>
      <c r="C128" s="182">
        <v>45992</v>
      </c>
      <c r="D128" s="37" t="s">
        <v>21173</v>
      </c>
      <c r="E128" s="123" t="s">
        <v>18708</v>
      </c>
      <c r="F128" s="123" t="s">
        <v>17425</v>
      </c>
      <c r="G128" s="123" t="s">
        <v>18708</v>
      </c>
      <c r="H128" s="37" t="s">
        <v>17425</v>
      </c>
      <c r="I128" s="186">
        <v>45571</v>
      </c>
    </row>
    <row r="129" spans="1:9">
      <c r="A129" s="84" t="str">
        <f t="shared" si="1"/>
        <v>JCOLE</v>
      </c>
      <c r="B129" s="37" t="s">
        <v>21413</v>
      </c>
      <c r="C129" s="182">
        <v>45950</v>
      </c>
      <c r="D129" s="37" t="s">
        <v>21182</v>
      </c>
      <c r="E129" s="123" t="s">
        <v>21414</v>
      </c>
      <c r="F129" s="123" t="s">
        <v>21415</v>
      </c>
      <c r="G129" s="123" t="s">
        <v>21414</v>
      </c>
      <c r="H129" s="37" t="s">
        <v>21415</v>
      </c>
      <c r="I129" s="186">
        <v>45935</v>
      </c>
    </row>
    <row r="130" spans="1:9">
      <c r="A130" s="84" t="str">
        <f t="shared" ref="A130:A193" si="2">H130</f>
        <v>JCOLEM0</v>
      </c>
      <c r="B130" s="37" t="s">
        <v>21416</v>
      </c>
      <c r="C130" s="182">
        <v>45982</v>
      </c>
      <c r="D130" s="37" t="s">
        <v>21201</v>
      </c>
      <c r="E130" s="123" t="s">
        <v>21417</v>
      </c>
      <c r="F130" s="123" t="s">
        <v>17839</v>
      </c>
      <c r="G130" s="123" t="s">
        <v>21417</v>
      </c>
      <c r="H130" s="37" t="s">
        <v>17839</v>
      </c>
      <c r="I130" s="186">
        <v>45816</v>
      </c>
    </row>
    <row r="131" spans="1:9">
      <c r="A131" s="84" t="str">
        <f t="shared" si="2"/>
        <v>JDADE0</v>
      </c>
      <c r="B131" s="37" t="s">
        <v>21418</v>
      </c>
      <c r="C131" s="182">
        <v>45855</v>
      </c>
      <c r="D131" s="37" t="s">
        <v>21182</v>
      </c>
      <c r="E131" s="123" t="s">
        <v>21419</v>
      </c>
      <c r="F131" s="123" t="s">
        <v>21420</v>
      </c>
      <c r="G131" s="123" t="s">
        <v>21419</v>
      </c>
      <c r="H131" s="37" t="s">
        <v>21420</v>
      </c>
      <c r="I131" s="186">
        <v>43160</v>
      </c>
    </row>
    <row r="132" spans="1:9">
      <c r="A132" s="84" t="str">
        <f t="shared" si="2"/>
        <v>JDAWSO1</v>
      </c>
      <c r="B132" s="37" t="s">
        <v>21421</v>
      </c>
      <c r="C132" s="182">
        <v>45995</v>
      </c>
      <c r="D132" s="37" t="s">
        <v>21173</v>
      </c>
      <c r="E132" s="123" t="s">
        <v>21422</v>
      </c>
      <c r="F132" s="123" t="s">
        <v>6610</v>
      </c>
      <c r="G132" s="123" t="s">
        <v>21422</v>
      </c>
      <c r="H132" s="37" t="s">
        <v>6610</v>
      </c>
      <c r="I132" s="186">
        <v>32125</v>
      </c>
    </row>
    <row r="133" spans="1:9">
      <c r="A133" s="84" t="str">
        <f t="shared" si="2"/>
        <v>JDICKER</v>
      </c>
      <c r="B133" s="37" t="s">
        <v>18005</v>
      </c>
      <c r="C133" s="182">
        <v>45980</v>
      </c>
      <c r="D133" s="37" t="s">
        <v>21175</v>
      </c>
      <c r="E133" s="123" t="s">
        <v>21423</v>
      </c>
      <c r="F133" s="123" t="s">
        <v>21424</v>
      </c>
      <c r="G133" s="123" t="s">
        <v>21423</v>
      </c>
      <c r="H133" s="37" t="s">
        <v>17654</v>
      </c>
      <c r="I133" s="186">
        <v>45844</v>
      </c>
    </row>
    <row r="134" spans="1:9">
      <c r="A134" s="84" t="str">
        <f t="shared" si="2"/>
        <v>JFELTON</v>
      </c>
      <c r="B134" s="37" t="s">
        <v>21425</v>
      </c>
      <c r="C134" s="182">
        <v>45980</v>
      </c>
      <c r="D134" s="37" t="s">
        <v>21175</v>
      </c>
      <c r="E134" s="123" t="s">
        <v>21426</v>
      </c>
      <c r="F134" s="123" t="s">
        <v>17387</v>
      </c>
      <c r="G134" s="123" t="s">
        <v>21426</v>
      </c>
      <c r="H134" s="37" t="s">
        <v>17387</v>
      </c>
      <c r="I134" s="186">
        <v>45480</v>
      </c>
    </row>
    <row r="135" spans="1:9">
      <c r="A135" s="84" t="str">
        <f t="shared" si="2"/>
        <v>JFLENNI</v>
      </c>
      <c r="B135" s="37" t="s">
        <v>21427</v>
      </c>
      <c r="C135" s="182">
        <v>45971</v>
      </c>
      <c r="D135" s="37" t="s">
        <v>21182</v>
      </c>
      <c r="E135" s="123" t="s">
        <v>21428</v>
      </c>
      <c r="F135" s="123" t="s">
        <v>17291</v>
      </c>
      <c r="G135" s="123" t="s">
        <v>21428</v>
      </c>
      <c r="H135" s="37" t="s">
        <v>17291</v>
      </c>
      <c r="I135" s="186">
        <v>45949</v>
      </c>
    </row>
    <row r="136" spans="1:9">
      <c r="A136" s="84" t="str">
        <f t="shared" si="2"/>
        <v>JFLETCH</v>
      </c>
      <c r="B136" s="37" t="s">
        <v>18269</v>
      </c>
      <c r="C136" s="182">
        <v>45987</v>
      </c>
      <c r="D136" s="37" t="s">
        <v>21201</v>
      </c>
      <c r="E136" s="123" t="s">
        <v>21429</v>
      </c>
      <c r="F136" s="123" t="s">
        <v>6803</v>
      </c>
      <c r="G136" s="123" t="s">
        <v>21429</v>
      </c>
      <c r="H136" s="37" t="s">
        <v>6803</v>
      </c>
      <c r="I136" s="186">
        <v>30426</v>
      </c>
    </row>
    <row r="137" spans="1:9">
      <c r="A137" s="84" t="str">
        <f t="shared" si="2"/>
        <v>JFLOR37</v>
      </c>
      <c r="B137" s="37" t="s">
        <v>15836</v>
      </c>
      <c r="C137" s="182">
        <v>45994</v>
      </c>
      <c r="D137" s="37" t="s">
        <v>21173</v>
      </c>
      <c r="E137" s="123" t="s">
        <v>21430</v>
      </c>
      <c r="F137" s="123" t="s">
        <v>15505</v>
      </c>
      <c r="G137" s="123" t="s">
        <v>21430</v>
      </c>
      <c r="H137" s="37" t="s">
        <v>15505</v>
      </c>
      <c r="I137" s="186">
        <v>41829</v>
      </c>
    </row>
    <row r="138" spans="1:9">
      <c r="A138" s="84" t="str">
        <f t="shared" si="2"/>
        <v>JGAQUIN</v>
      </c>
      <c r="B138" s="37" t="s">
        <v>21431</v>
      </c>
      <c r="C138" s="182">
        <v>45888</v>
      </c>
      <c r="D138" s="37" t="s">
        <v>21182</v>
      </c>
      <c r="E138" s="123" t="s">
        <v>21432</v>
      </c>
      <c r="F138" s="123" t="s">
        <v>21179</v>
      </c>
      <c r="G138" s="123" t="s">
        <v>21433</v>
      </c>
      <c r="H138" s="37" t="s">
        <v>6882</v>
      </c>
      <c r="I138" s="186">
        <v>32629</v>
      </c>
    </row>
    <row r="139" spans="1:9">
      <c r="A139" s="84" t="str">
        <f t="shared" si="2"/>
        <v>JGREENE</v>
      </c>
      <c r="B139" s="37" t="s">
        <v>21434</v>
      </c>
      <c r="C139" s="182">
        <v>45987</v>
      </c>
      <c r="D139" s="37" t="s">
        <v>21201</v>
      </c>
      <c r="E139" s="123" t="s">
        <v>21435</v>
      </c>
      <c r="F139" s="123" t="s">
        <v>17990</v>
      </c>
      <c r="G139" s="123" t="s">
        <v>21435</v>
      </c>
      <c r="H139" s="37" t="s">
        <v>17990</v>
      </c>
      <c r="I139" s="186">
        <v>45172</v>
      </c>
    </row>
    <row r="140" spans="1:9">
      <c r="A140" s="84" t="str">
        <f t="shared" si="2"/>
        <v>JHARRIS</v>
      </c>
      <c r="B140" s="37" t="s">
        <v>16083</v>
      </c>
      <c r="C140" s="182">
        <v>45968</v>
      </c>
      <c r="D140" s="37" t="s">
        <v>21182</v>
      </c>
      <c r="E140" s="123" t="s">
        <v>16831</v>
      </c>
      <c r="F140" s="123" t="s">
        <v>21179</v>
      </c>
      <c r="G140" s="123" t="s">
        <v>21436</v>
      </c>
      <c r="H140" s="37" t="s">
        <v>17872</v>
      </c>
      <c r="I140" s="186">
        <v>45886</v>
      </c>
    </row>
    <row r="141" spans="1:9">
      <c r="A141" s="84" t="str">
        <f t="shared" si="2"/>
        <v>JHARRIS</v>
      </c>
      <c r="B141" s="37" t="s">
        <v>16083</v>
      </c>
      <c r="C141" s="182">
        <v>45995</v>
      </c>
      <c r="D141" s="37" t="s">
        <v>21173</v>
      </c>
      <c r="E141" s="123" t="s">
        <v>21436</v>
      </c>
      <c r="F141" s="123" t="s">
        <v>17872</v>
      </c>
      <c r="G141" s="123" t="s">
        <v>21436</v>
      </c>
      <c r="H141" s="37" t="s">
        <v>17872</v>
      </c>
      <c r="I141" s="186">
        <v>45886</v>
      </c>
    </row>
    <row r="142" spans="1:9">
      <c r="A142" s="84" t="str">
        <f t="shared" si="2"/>
        <v>JHEMING</v>
      </c>
      <c r="B142" s="37" t="s">
        <v>21437</v>
      </c>
      <c r="C142" s="182">
        <v>45999</v>
      </c>
      <c r="D142" s="37" t="s">
        <v>21173</v>
      </c>
      <c r="E142" s="123" t="s">
        <v>21438</v>
      </c>
      <c r="F142" s="123" t="s">
        <v>7094</v>
      </c>
      <c r="G142" s="123" t="s">
        <v>21438</v>
      </c>
      <c r="H142" s="37" t="s">
        <v>7094</v>
      </c>
      <c r="I142" s="186">
        <v>33947</v>
      </c>
    </row>
    <row r="143" spans="1:9">
      <c r="A143" s="84" t="str">
        <f t="shared" si="2"/>
        <v>JHOFFM0</v>
      </c>
      <c r="B143" s="37" t="s">
        <v>21439</v>
      </c>
      <c r="C143" s="182">
        <v>46000</v>
      </c>
      <c r="D143" s="37" t="s">
        <v>21173</v>
      </c>
      <c r="E143" s="123" t="s">
        <v>21440</v>
      </c>
      <c r="F143" s="123" t="s">
        <v>18236</v>
      </c>
      <c r="G143" s="123" t="s">
        <v>21440</v>
      </c>
      <c r="H143" s="37" t="s">
        <v>18236</v>
      </c>
      <c r="I143" s="186">
        <v>45193</v>
      </c>
    </row>
    <row r="144" spans="1:9">
      <c r="A144" s="84" t="str">
        <f t="shared" si="2"/>
        <v>JHUME1</v>
      </c>
      <c r="B144" s="37" t="s">
        <v>21441</v>
      </c>
      <c r="C144" s="182">
        <v>45980</v>
      </c>
      <c r="D144" s="37" t="s">
        <v>21175</v>
      </c>
      <c r="E144" s="123" t="s">
        <v>21442</v>
      </c>
      <c r="F144" s="123" t="s">
        <v>7150</v>
      </c>
      <c r="G144" s="123" t="s">
        <v>21442</v>
      </c>
      <c r="H144" s="37" t="s">
        <v>7150</v>
      </c>
      <c r="I144" s="186">
        <v>39693</v>
      </c>
    </row>
    <row r="145" spans="1:9">
      <c r="A145" s="84" t="str">
        <f t="shared" si="2"/>
        <v>JJACKS0</v>
      </c>
      <c r="B145" s="37" t="s">
        <v>21443</v>
      </c>
      <c r="C145" s="182">
        <v>45982</v>
      </c>
      <c r="D145" s="37" t="s">
        <v>21201</v>
      </c>
      <c r="E145" s="123" t="s">
        <v>21444</v>
      </c>
      <c r="F145" s="123" t="s">
        <v>17002</v>
      </c>
      <c r="G145" s="123" t="s">
        <v>21444</v>
      </c>
      <c r="H145" s="37" t="s">
        <v>17002</v>
      </c>
      <c r="I145" s="186">
        <v>45851</v>
      </c>
    </row>
    <row r="146" spans="1:9">
      <c r="A146" s="84" t="str">
        <f t="shared" si="2"/>
        <v>JLANG1</v>
      </c>
      <c r="B146" s="37" t="s">
        <v>19006</v>
      </c>
      <c r="C146" s="182">
        <v>45993</v>
      </c>
      <c r="D146" s="37" t="s">
        <v>21173</v>
      </c>
      <c r="E146" s="123" t="s">
        <v>21445</v>
      </c>
      <c r="F146" s="123" t="s">
        <v>18127</v>
      </c>
      <c r="G146" s="123" t="s">
        <v>21445</v>
      </c>
      <c r="H146" s="37" t="s">
        <v>18127</v>
      </c>
      <c r="I146" s="186">
        <v>43297</v>
      </c>
    </row>
    <row r="147" spans="1:9">
      <c r="A147" s="84" t="str">
        <f t="shared" si="2"/>
        <v>JLEWI09</v>
      </c>
      <c r="B147" s="37" t="s">
        <v>18244</v>
      </c>
      <c r="C147" s="182">
        <v>45979</v>
      </c>
      <c r="D147" s="37" t="s">
        <v>21175</v>
      </c>
      <c r="E147" s="123" t="s">
        <v>21446</v>
      </c>
      <c r="F147" s="123" t="s">
        <v>7351</v>
      </c>
      <c r="G147" s="123" t="s">
        <v>21446</v>
      </c>
      <c r="H147" s="37" t="s">
        <v>7351</v>
      </c>
      <c r="I147" s="186">
        <v>32951</v>
      </c>
    </row>
    <row r="148" spans="1:9">
      <c r="A148" s="84" t="str">
        <f t="shared" si="2"/>
        <v>JLONG9</v>
      </c>
      <c r="B148" s="37" t="s">
        <v>21447</v>
      </c>
      <c r="C148" s="182">
        <v>46000</v>
      </c>
      <c r="D148" s="37" t="s">
        <v>21173</v>
      </c>
      <c r="E148" s="123" t="s">
        <v>21448</v>
      </c>
      <c r="F148" s="123" t="s">
        <v>7380</v>
      </c>
      <c r="G148" s="123" t="s">
        <v>21448</v>
      </c>
      <c r="H148" s="37" t="s">
        <v>7380</v>
      </c>
      <c r="I148" s="186">
        <v>36920</v>
      </c>
    </row>
    <row r="149" spans="1:9">
      <c r="A149" s="84" t="str">
        <f t="shared" si="2"/>
        <v>JLOPE63</v>
      </c>
      <c r="B149" s="37" t="s">
        <v>21449</v>
      </c>
      <c r="C149" s="182">
        <v>45980</v>
      </c>
      <c r="D149" s="37" t="s">
        <v>21175</v>
      </c>
      <c r="E149" s="123" t="s">
        <v>21450</v>
      </c>
      <c r="F149" s="123" t="s">
        <v>21179</v>
      </c>
      <c r="G149" s="123" t="s">
        <v>21451</v>
      </c>
      <c r="H149" s="37" t="s">
        <v>7397</v>
      </c>
      <c r="I149" s="186">
        <v>36185</v>
      </c>
    </row>
    <row r="150" spans="1:9">
      <c r="A150" s="84" t="str">
        <f t="shared" si="2"/>
        <v>JLOPEZ0</v>
      </c>
      <c r="B150" s="37" t="s">
        <v>21452</v>
      </c>
      <c r="C150" s="182">
        <v>45875</v>
      </c>
      <c r="D150" s="37" t="s">
        <v>21182</v>
      </c>
      <c r="E150" s="123" t="s">
        <v>21453</v>
      </c>
      <c r="F150" s="123" t="s">
        <v>14892</v>
      </c>
      <c r="G150" s="123" t="s">
        <v>21453</v>
      </c>
      <c r="H150" s="37" t="s">
        <v>14892</v>
      </c>
      <c r="I150" s="186">
        <v>45592</v>
      </c>
    </row>
    <row r="151" spans="1:9">
      <c r="A151" s="84" t="str">
        <f t="shared" si="2"/>
        <v>JMCCABE</v>
      </c>
      <c r="B151" s="37" t="s">
        <v>21454</v>
      </c>
      <c r="C151" s="182">
        <v>45996</v>
      </c>
      <c r="D151" s="37" t="s">
        <v>21173</v>
      </c>
      <c r="E151" s="123" t="s">
        <v>21455</v>
      </c>
      <c r="F151" s="123" t="s">
        <v>18161</v>
      </c>
      <c r="G151" s="123" t="s">
        <v>21455</v>
      </c>
      <c r="H151" s="37" t="s">
        <v>18161</v>
      </c>
      <c r="I151" s="186">
        <v>45977</v>
      </c>
    </row>
    <row r="152" spans="1:9">
      <c r="A152" s="84" t="str">
        <f t="shared" si="2"/>
        <v>JMENDO0</v>
      </c>
      <c r="B152" s="37" t="s">
        <v>21456</v>
      </c>
      <c r="C152" s="182">
        <v>46000</v>
      </c>
      <c r="D152" s="37" t="s">
        <v>21173</v>
      </c>
      <c r="E152" s="123" t="s">
        <v>21457</v>
      </c>
      <c r="F152" s="123" t="s">
        <v>18356</v>
      </c>
      <c r="G152" s="123" t="s">
        <v>21457</v>
      </c>
      <c r="H152" s="37" t="s">
        <v>18356</v>
      </c>
      <c r="I152" s="186">
        <v>45977</v>
      </c>
    </row>
    <row r="153" spans="1:9">
      <c r="A153" s="84" t="str">
        <f t="shared" si="2"/>
        <v>JMITT</v>
      </c>
      <c r="B153" s="37" t="s">
        <v>15908</v>
      </c>
      <c r="C153" s="182">
        <v>45978</v>
      </c>
      <c r="D153" s="37" t="s">
        <v>21175</v>
      </c>
      <c r="E153" s="123" t="s">
        <v>21458</v>
      </c>
      <c r="F153" s="123" t="s">
        <v>17658</v>
      </c>
      <c r="G153" s="123" t="s">
        <v>21458</v>
      </c>
      <c r="H153" s="37" t="s">
        <v>17658</v>
      </c>
      <c r="I153" s="186">
        <v>45963</v>
      </c>
    </row>
    <row r="154" spans="1:9">
      <c r="A154" s="84" t="str">
        <f t="shared" si="2"/>
        <v>JOBRIEN</v>
      </c>
      <c r="B154" s="37" t="s">
        <v>16424</v>
      </c>
      <c r="C154" s="182">
        <v>46001</v>
      </c>
      <c r="D154" s="37" t="s">
        <v>21173</v>
      </c>
      <c r="E154" s="123" t="s">
        <v>16198</v>
      </c>
      <c r="F154" s="123" t="s">
        <v>16199</v>
      </c>
      <c r="G154" s="123" t="s">
        <v>16198</v>
      </c>
      <c r="H154" s="37" t="s">
        <v>16199</v>
      </c>
      <c r="I154" s="186">
        <v>45319</v>
      </c>
    </row>
    <row r="155" spans="1:9">
      <c r="A155" s="84" t="str">
        <f t="shared" si="2"/>
        <v>JPENA1</v>
      </c>
      <c r="B155" s="37" t="s">
        <v>18549</v>
      </c>
      <c r="C155" s="182">
        <v>45960</v>
      </c>
      <c r="D155" s="37" t="s">
        <v>21182</v>
      </c>
      <c r="E155" s="123" t="s">
        <v>21459</v>
      </c>
      <c r="F155" s="123" t="s">
        <v>14771</v>
      </c>
      <c r="G155" s="123" t="s">
        <v>21459</v>
      </c>
      <c r="H155" s="37" t="s">
        <v>14771</v>
      </c>
      <c r="I155" s="186">
        <v>44980</v>
      </c>
    </row>
    <row r="156" spans="1:9">
      <c r="A156" s="84" t="str">
        <f t="shared" si="2"/>
        <v>JQUINON</v>
      </c>
      <c r="B156" s="37" t="s">
        <v>15999</v>
      </c>
      <c r="C156" s="182">
        <v>46000</v>
      </c>
      <c r="D156" s="37" t="s">
        <v>21173</v>
      </c>
      <c r="E156" s="123" t="s">
        <v>21460</v>
      </c>
      <c r="F156" s="123" t="s">
        <v>15298</v>
      </c>
      <c r="G156" s="123" t="s">
        <v>21460</v>
      </c>
      <c r="H156" s="37" t="s">
        <v>15298</v>
      </c>
      <c r="I156" s="186">
        <v>45291</v>
      </c>
    </row>
    <row r="157" spans="1:9">
      <c r="A157" s="84" t="str">
        <f t="shared" si="2"/>
        <v>JRAITTE</v>
      </c>
      <c r="B157" s="37" t="s">
        <v>21461</v>
      </c>
      <c r="C157" s="182">
        <v>45993</v>
      </c>
      <c r="D157" s="37" t="s">
        <v>21173</v>
      </c>
      <c r="E157" s="123" t="s">
        <v>21462</v>
      </c>
      <c r="F157" s="123" t="s">
        <v>15274</v>
      </c>
      <c r="G157" s="123" t="s">
        <v>21462</v>
      </c>
      <c r="H157" s="37" t="s">
        <v>15274</v>
      </c>
      <c r="I157" s="186">
        <v>44231</v>
      </c>
    </row>
    <row r="158" spans="1:9">
      <c r="A158" s="84" t="str">
        <f t="shared" si="2"/>
        <v>JRODRI3</v>
      </c>
      <c r="B158" s="37" t="s">
        <v>21463</v>
      </c>
      <c r="C158" s="182">
        <v>45975</v>
      </c>
      <c r="D158" s="37" t="s">
        <v>21175</v>
      </c>
      <c r="E158" s="123" t="s">
        <v>21464</v>
      </c>
      <c r="F158" s="123" t="s">
        <v>16914</v>
      </c>
      <c r="G158" s="123" t="s">
        <v>21464</v>
      </c>
      <c r="H158" s="37" t="s">
        <v>16914</v>
      </c>
      <c r="I158" s="186">
        <v>45571</v>
      </c>
    </row>
    <row r="159" spans="1:9">
      <c r="A159" s="84" t="str">
        <f t="shared" si="2"/>
        <v>JROWLS</v>
      </c>
      <c r="B159" s="37" t="s">
        <v>16819</v>
      </c>
      <c r="C159" s="182">
        <v>45965</v>
      </c>
      <c r="D159" s="37" t="s">
        <v>21182</v>
      </c>
      <c r="E159" s="123" t="s">
        <v>16582</v>
      </c>
      <c r="F159" s="123" t="s">
        <v>16583</v>
      </c>
      <c r="G159" s="123" t="s">
        <v>16582</v>
      </c>
      <c r="H159" s="37" t="s">
        <v>16583</v>
      </c>
      <c r="I159" s="186">
        <v>45942</v>
      </c>
    </row>
    <row r="160" spans="1:9">
      <c r="A160" s="84" t="str">
        <f t="shared" si="2"/>
        <v>JSABADO</v>
      </c>
      <c r="B160" s="37" t="s">
        <v>21465</v>
      </c>
      <c r="C160" s="182">
        <v>45958</v>
      </c>
      <c r="D160" s="37" t="s">
        <v>21182</v>
      </c>
      <c r="E160" s="123" t="s">
        <v>21466</v>
      </c>
      <c r="F160" s="123" t="s">
        <v>15314</v>
      </c>
      <c r="G160" s="123" t="s">
        <v>21466</v>
      </c>
      <c r="H160" s="37" t="s">
        <v>15314</v>
      </c>
      <c r="I160" s="186">
        <v>41828</v>
      </c>
    </row>
    <row r="161" spans="1:9">
      <c r="A161" s="84" t="str">
        <f t="shared" si="2"/>
        <v>JSEVR02</v>
      </c>
      <c r="B161" s="37" t="s">
        <v>9870</v>
      </c>
      <c r="C161" s="182">
        <v>45974</v>
      </c>
      <c r="D161" s="37" t="s">
        <v>21182</v>
      </c>
      <c r="E161" s="123" t="s">
        <v>21467</v>
      </c>
      <c r="F161" s="123" t="s">
        <v>17412</v>
      </c>
      <c r="G161" s="123" t="s">
        <v>21467</v>
      </c>
      <c r="H161" s="37" t="s">
        <v>17412</v>
      </c>
      <c r="I161" s="186">
        <v>38867</v>
      </c>
    </row>
    <row r="162" spans="1:9">
      <c r="A162" s="84" t="str">
        <f t="shared" si="2"/>
        <v>JSORIAN</v>
      </c>
      <c r="B162" s="37" t="s">
        <v>18468</v>
      </c>
      <c r="C162" s="182">
        <v>45959</v>
      </c>
      <c r="D162" s="37" t="s">
        <v>21182</v>
      </c>
      <c r="E162" s="123" t="s">
        <v>21468</v>
      </c>
      <c r="F162" s="123" t="s">
        <v>16918</v>
      </c>
      <c r="G162" s="123" t="s">
        <v>21468</v>
      </c>
      <c r="H162" s="37" t="s">
        <v>16918</v>
      </c>
      <c r="I162" s="186">
        <v>45928</v>
      </c>
    </row>
    <row r="163" spans="1:9">
      <c r="A163" s="84" t="str">
        <f t="shared" si="2"/>
        <v>JSTEVEN</v>
      </c>
      <c r="B163" s="37" t="s">
        <v>21469</v>
      </c>
      <c r="C163" s="182">
        <v>45945</v>
      </c>
      <c r="D163" s="37" t="s">
        <v>21182</v>
      </c>
      <c r="E163" s="123" t="s">
        <v>21470</v>
      </c>
      <c r="F163" s="123" t="s">
        <v>16394</v>
      </c>
      <c r="G163" s="123" t="s">
        <v>21470</v>
      </c>
      <c r="H163" s="37" t="s">
        <v>16394</v>
      </c>
      <c r="I163" s="186">
        <v>45753</v>
      </c>
    </row>
    <row r="164" spans="1:9">
      <c r="A164" s="84" t="str">
        <f t="shared" si="2"/>
        <v>JTAYL56</v>
      </c>
      <c r="B164" s="37" t="s">
        <v>21471</v>
      </c>
      <c r="C164" s="182">
        <v>45912</v>
      </c>
      <c r="D164" s="37" t="s">
        <v>21182</v>
      </c>
      <c r="E164" s="123" t="s">
        <v>15350</v>
      </c>
      <c r="F164" s="123" t="s">
        <v>15351</v>
      </c>
      <c r="G164" s="123" t="s">
        <v>15350</v>
      </c>
      <c r="H164" s="37" t="s">
        <v>15351</v>
      </c>
      <c r="I164" s="186">
        <v>42194</v>
      </c>
    </row>
    <row r="165" spans="1:9">
      <c r="A165" s="84" t="str">
        <f t="shared" si="2"/>
        <v>JTOLHU0</v>
      </c>
      <c r="B165" s="37" t="s">
        <v>21472</v>
      </c>
      <c r="C165" s="182">
        <v>46001</v>
      </c>
      <c r="D165" s="37" t="s">
        <v>21173</v>
      </c>
      <c r="E165" s="123" t="s">
        <v>21473</v>
      </c>
      <c r="F165" s="123" t="s">
        <v>8221</v>
      </c>
      <c r="G165" s="123" t="s">
        <v>21473</v>
      </c>
      <c r="H165" s="37" t="s">
        <v>8221</v>
      </c>
      <c r="I165" s="186">
        <v>40668</v>
      </c>
    </row>
    <row r="166" spans="1:9">
      <c r="A166" s="84" t="str">
        <f t="shared" si="2"/>
        <v>JVARGA3</v>
      </c>
      <c r="B166" s="37" t="s">
        <v>21474</v>
      </c>
      <c r="C166" s="182">
        <v>46001</v>
      </c>
      <c r="D166" s="37" t="s">
        <v>21173</v>
      </c>
      <c r="E166" s="123" t="s">
        <v>21475</v>
      </c>
      <c r="F166" s="123" t="s">
        <v>17304</v>
      </c>
      <c r="G166" s="123" t="s">
        <v>21475</v>
      </c>
      <c r="H166" s="37" t="s">
        <v>17304</v>
      </c>
      <c r="I166" s="186">
        <v>44434</v>
      </c>
    </row>
    <row r="167" spans="1:9">
      <c r="A167" s="84" t="str">
        <f t="shared" si="2"/>
        <v>JWATERS</v>
      </c>
      <c r="B167" s="37" t="s">
        <v>21476</v>
      </c>
      <c r="C167" s="182">
        <v>45911</v>
      </c>
      <c r="D167" s="37" t="s">
        <v>21182</v>
      </c>
      <c r="E167" s="123" t="s">
        <v>21477</v>
      </c>
      <c r="F167" s="123" t="s">
        <v>16245</v>
      </c>
      <c r="G167" s="123" t="s">
        <v>21477</v>
      </c>
      <c r="H167" s="37" t="s">
        <v>16245</v>
      </c>
      <c r="I167" s="186">
        <v>45900</v>
      </c>
    </row>
    <row r="168" spans="1:9">
      <c r="A168" s="84" t="str">
        <f t="shared" si="2"/>
        <v>JWILBER</v>
      </c>
      <c r="B168" s="37" t="s">
        <v>21478</v>
      </c>
      <c r="C168" s="182">
        <v>45989</v>
      </c>
      <c r="D168" s="37" t="s">
        <v>21173</v>
      </c>
      <c r="E168" s="123" t="s">
        <v>21479</v>
      </c>
      <c r="F168" s="123" t="s">
        <v>17996</v>
      </c>
      <c r="G168" s="123" t="s">
        <v>21479</v>
      </c>
      <c r="H168" s="37" t="s">
        <v>17996</v>
      </c>
      <c r="I168" s="186">
        <v>45907</v>
      </c>
    </row>
    <row r="169" spans="1:9">
      <c r="A169" s="84" t="str">
        <f t="shared" si="2"/>
        <v>JYEDRAL</v>
      </c>
      <c r="B169" s="37" t="s">
        <v>21480</v>
      </c>
      <c r="C169" s="182">
        <v>45999</v>
      </c>
      <c r="D169" s="37" t="s">
        <v>21173</v>
      </c>
      <c r="E169" s="123" t="s">
        <v>17820</v>
      </c>
      <c r="F169" s="123" t="s">
        <v>17821</v>
      </c>
      <c r="G169" s="123" t="s">
        <v>17820</v>
      </c>
      <c r="H169" s="37" t="s">
        <v>17821</v>
      </c>
      <c r="I169" s="186">
        <v>45977</v>
      </c>
    </row>
    <row r="170" spans="1:9">
      <c r="A170" s="84" t="str">
        <f t="shared" si="2"/>
        <v>JYOWE</v>
      </c>
      <c r="B170" s="37" t="s">
        <v>21481</v>
      </c>
      <c r="C170" s="182">
        <v>45999</v>
      </c>
      <c r="D170" s="37" t="s">
        <v>21173</v>
      </c>
      <c r="E170" s="123" t="s">
        <v>21482</v>
      </c>
      <c r="F170" s="123" t="s">
        <v>16660</v>
      </c>
      <c r="G170" s="123" t="s">
        <v>21482</v>
      </c>
      <c r="H170" s="37" t="s">
        <v>16660</v>
      </c>
      <c r="I170" s="186">
        <v>45928</v>
      </c>
    </row>
    <row r="171" spans="1:9">
      <c r="A171" s="84" t="str">
        <f t="shared" si="2"/>
        <v>KBERRIA</v>
      </c>
      <c r="B171" s="37" t="s">
        <v>21483</v>
      </c>
      <c r="C171" s="182">
        <v>45960</v>
      </c>
      <c r="D171" s="37" t="s">
        <v>21182</v>
      </c>
      <c r="E171" s="123" t="s">
        <v>16979</v>
      </c>
      <c r="F171" s="123" t="s">
        <v>16014</v>
      </c>
      <c r="G171" s="123" t="s">
        <v>16979</v>
      </c>
      <c r="H171" s="37" t="s">
        <v>16014</v>
      </c>
      <c r="I171" s="186">
        <v>45830</v>
      </c>
    </row>
    <row r="172" spans="1:9">
      <c r="A172" s="84" t="str">
        <f t="shared" si="2"/>
        <v>KCOLE17</v>
      </c>
      <c r="B172" s="37" t="s">
        <v>21484</v>
      </c>
      <c r="C172" s="182">
        <v>45951</v>
      </c>
      <c r="D172" s="37" t="s">
        <v>21182</v>
      </c>
      <c r="E172" s="123" t="s">
        <v>21485</v>
      </c>
      <c r="F172" s="123" t="s">
        <v>9306</v>
      </c>
      <c r="G172" s="123" t="s">
        <v>21486</v>
      </c>
      <c r="H172" s="37" t="s">
        <v>19292</v>
      </c>
      <c r="I172" s="186">
        <v>41526</v>
      </c>
    </row>
    <row r="173" spans="1:9">
      <c r="A173" s="84" t="str">
        <f t="shared" si="2"/>
        <v>KELLIN</v>
      </c>
      <c r="B173" s="37" t="s">
        <v>15609</v>
      </c>
      <c r="C173" s="182">
        <v>45916</v>
      </c>
      <c r="D173" s="37" t="s">
        <v>21182</v>
      </c>
      <c r="E173" s="123" t="s">
        <v>14802</v>
      </c>
      <c r="F173" s="123" t="s">
        <v>8515</v>
      </c>
      <c r="G173" s="123" t="s">
        <v>14802</v>
      </c>
      <c r="H173" s="37" t="s">
        <v>8515</v>
      </c>
      <c r="I173" s="186">
        <v>35957</v>
      </c>
    </row>
    <row r="174" spans="1:9">
      <c r="A174" s="84" t="str">
        <f t="shared" si="2"/>
        <v>KGOOD1</v>
      </c>
      <c r="B174" s="37" t="s">
        <v>21487</v>
      </c>
      <c r="C174" s="182">
        <v>46000</v>
      </c>
      <c r="D174" s="37" t="s">
        <v>21173</v>
      </c>
      <c r="E174" s="123" t="s">
        <v>21488</v>
      </c>
      <c r="F174" s="123" t="s">
        <v>8542</v>
      </c>
      <c r="G174" s="123" t="s">
        <v>21488</v>
      </c>
      <c r="H174" s="37" t="s">
        <v>8542</v>
      </c>
      <c r="I174" s="186">
        <v>28210</v>
      </c>
    </row>
    <row r="175" spans="1:9">
      <c r="A175" s="84" t="str">
        <f t="shared" si="2"/>
        <v>KGRIFF0</v>
      </c>
      <c r="B175" s="37" t="s">
        <v>21489</v>
      </c>
      <c r="C175" s="182">
        <v>45959</v>
      </c>
      <c r="D175" s="37" t="s">
        <v>21182</v>
      </c>
      <c r="E175" s="123" t="s">
        <v>19739</v>
      </c>
      <c r="F175" s="123" t="s">
        <v>16929</v>
      </c>
      <c r="G175" s="123" t="s">
        <v>19739</v>
      </c>
      <c r="H175" s="37" t="s">
        <v>16929</v>
      </c>
      <c r="I175" s="186">
        <v>44602</v>
      </c>
    </row>
    <row r="176" spans="1:9">
      <c r="A176" s="84" t="str">
        <f t="shared" si="2"/>
        <v>KHAYME</v>
      </c>
      <c r="B176" s="37" t="s">
        <v>21490</v>
      </c>
      <c r="C176" s="182">
        <v>45995</v>
      </c>
      <c r="D176" s="37" t="s">
        <v>21173</v>
      </c>
      <c r="E176" s="123" t="s">
        <v>21491</v>
      </c>
      <c r="F176" s="123" t="s">
        <v>8570</v>
      </c>
      <c r="G176" s="123" t="s">
        <v>21491</v>
      </c>
      <c r="H176" s="37" t="s">
        <v>8570</v>
      </c>
      <c r="I176" s="186">
        <v>34983</v>
      </c>
    </row>
    <row r="177" spans="1:9">
      <c r="A177" s="84" t="str">
        <f t="shared" si="2"/>
        <v>KJARRET</v>
      </c>
      <c r="B177" s="37" t="s">
        <v>16346</v>
      </c>
      <c r="C177" s="182">
        <v>45954</v>
      </c>
      <c r="D177" s="37" t="s">
        <v>21182</v>
      </c>
      <c r="E177" s="123" t="s">
        <v>21492</v>
      </c>
      <c r="F177" s="123" t="s">
        <v>8615</v>
      </c>
      <c r="G177" s="123" t="s">
        <v>21492</v>
      </c>
      <c r="H177" s="37" t="s">
        <v>8615</v>
      </c>
      <c r="I177" s="186">
        <v>35572</v>
      </c>
    </row>
    <row r="178" spans="1:9">
      <c r="A178" s="84" t="str">
        <f t="shared" si="2"/>
        <v>KTATUM3</v>
      </c>
      <c r="B178" s="37" t="s">
        <v>21493</v>
      </c>
      <c r="C178" s="182">
        <v>45925</v>
      </c>
      <c r="D178" s="37" t="s">
        <v>21182</v>
      </c>
      <c r="E178" s="123" t="s">
        <v>21494</v>
      </c>
      <c r="F178" s="123" t="s">
        <v>15267</v>
      </c>
      <c r="G178" s="123" t="s">
        <v>21494</v>
      </c>
      <c r="H178" s="37" t="s">
        <v>15267</v>
      </c>
      <c r="I178" s="186">
        <v>45655</v>
      </c>
    </row>
    <row r="179" spans="1:9">
      <c r="A179" s="84" t="str">
        <f t="shared" si="2"/>
        <v>KTERRE2</v>
      </c>
      <c r="B179" s="37" t="s">
        <v>21495</v>
      </c>
      <c r="C179" s="182">
        <v>46001</v>
      </c>
      <c r="D179" s="37" t="s">
        <v>21173</v>
      </c>
      <c r="E179" s="123" t="s">
        <v>21496</v>
      </c>
      <c r="F179" s="123" t="s">
        <v>8795</v>
      </c>
      <c r="G179" s="123" t="s">
        <v>21496</v>
      </c>
      <c r="H179" s="37" t="s">
        <v>8795</v>
      </c>
      <c r="I179" s="186">
        <v>40672</v>
      </c>
    </row>
    <row r="180" spans="1:9">
      <c r="A180" s="84" t="str">
        <f t="shared" si="2"/>
        <v>KWILLI1</v>
      </c>
      <c r="B180" s="37" t="s">
        <v>21497</v>
      </c>
      <c r="C180" s="182">
        <v>45971</v>
      </c>
      <c r="D180" s="37" t="s">
        <v>21182</v>
      </c>
      <c r="E180" s="123" t="s">
        <v>21498</v>
      </c>
      <c r="F180" s="123" t="s">
        <v>14745</v>
      </c>
      <c r="G180" s="123" t="s">
        <v>21498</v>
      </c>
      <c r="H180" s="37" t="s">
        <v>14745</v>
      </c>
      <c r="I180" s="186">
        <v>45900</v>
      </c>
    </row>
    <row r="181" spans="1:9">
      <c r="A181" s="84" t="str">
        <f t="shared" si="2"/>
        <v>LBONIN</v>
      </c>
      <c r="B181" s="37" t="s">
        <v>21499</v>
      </c>
      <c r="C181" s="182">
        <v>45996</v>
      </c>
      <c r="D181" s="37" t="s">
        <v>21173</v>
      </c>
      <c r="E181" s="123" t="s">
        <v>21500</v>
      </c>
      <c r="F181" s="123" t="s">
        <v>15323</v>
      </c>
      <c r="G181" s="123" t="s">
        <v>21500</v>
      </c>
      <c r="H181" s="37" t="s">
        <v>15323</v>
      </c>
      <c r="I181" s="186">
        <v>44315</v>
      </c>
    </row>
    <row r="182" spans="1:9">
      <c r="A182" s="84" t="str">
        <f t="shared" si="2"/>
        <v>LCRAWFO</v>
      </c>
      <c r="B182" s="37" t="s">
        <v>16150</v>
      </c>
      <c r="C182" s="182">
        <v>45827</v>
      </c>
      <c r="D182" s="37" t="s">
        <v>21182</v>
      </c>
      <c r="E182" s="123" t="s">
        <v>21501</v>
      </c>
      <c r="F182" s="123" t="s">
        <v>14953</v>
      </c>
      <c r="G182" s="123" t="s">
        <v>21501</v>
      </c>
      <c r="H182" s="37" t="s">
        <v>14953</v>
      </c>
      <c r="I182" s="186">
        <v>45760</v>
      </c>
    </row>
    <row r="183" spans="1:9">
      <c r="A183" s="84" t="str">
        <f t="shared" si="2"/>
        <v>LERBYCO</v>
      </c>
      <c r="B183" s="37" t="s">
        <v>17494</v>
      </c>
      <c r="C183" s="182">
        <v>45974</v>
      </c>
      <c r="D183" s="37" t="s">
        <v>21182</v>
      </c>
      <c r="E183" s="123" t="s">
        <v>21502</v>
      </c>
      <c r="F183" s="123" t="s">
        <v>21179</v>
      </c>
      <c r="G183" s="123" t="s">
        <v>21503</v>
      </c>
      <c r="H183" s="37" t="s">
        <v>14929</v>
      </c>
      <c r="I183" s="186">
        <v>45032</v>
      </c>
    </row>
    <row r="184" spans="1:9">
      <c r="A184" s="84" t="str">
        <f t="shared" si="2"/>
        <v>LHAND0</v>
      </c>
      <c r="B184" s="37" t="s">
        <v>21504</v>
      </c>
      <c r="C184" s="182">
        <v>45930</v>
      </c>
      <c r="D184" s="37" t="s">
        <v>21182</v>
      </c>
      <c r="E184" s="123" t="s">
        <v>21505</v>
      </c>
      <c r="F184" s="123" t="s">
        <v>15612</v>
      </c>
      <c r="G184" s="123" t="s">
        <v>21505</v>
      </c>
      <c r="H184" s="37" t="s">
        <v>15612</v>
      </c>
      <c r="I184" s="186">
        <v>42954</v>
      </c>
    </row>
    <row r="185" spans="1:9">
      <c r="A185" s="84" t="str">
        <f t="shared" si="2"/>
        <v>LPEREZ</v>
      </c>
      <c r="B185" s="37" t="s">
        <v>21506</v>
      </c>
      <c r="C185" s="182">
        <v>45975</v>
      </c>
      <c r="D185" s="37" t="s">
        <v>21175</v>
      </c>
      <c r="E185" s="123" t="s">
        <v>21507</v>
      </c>
      <c r="F185" s="123" t="s">
        <v>15237</v>
      </c>
      <c r="G185" s="123" t="s">
        <v>21507</v>
      </c>
      <c r="H185" s="37" t="s">
        <v>15237</v>
      </c>
      <c r="I185" s="186">
        <v>44931</v>
      </c>
    </row>
    <row r="186" spans="1:9">
      <c r="A186" s="84" t="str">
        <f t="shared" si="2"/>
        <v>LPOSADA</v>
      </c>
      <c r="B186" s="37" t="s">
        <v>21508</v>
      </c>
      <c r="C186" s="182">
        <v>45993</v>
      </c>
      <c r="D186" s="37" t="s">
        <v>21173</v>
      </c>
      <c r="E186" s="123" t="s">
        <v>21509</v>
      </c>
      <c r="F186" s="123" t="s">
        <v>20494</v>
      </c>
      <c r="G186" s="123" t="s">
        <v>21509</v>
      </c>
      <c r="H186" s="37" t="s">
        <v>20494</v>
      </c>
      <c r="I186" s="186">
        <v>45977</v>
      </c>
    </row>
    <row r="187" spans="1:9">
      <c r="A187" s="84" t="str">
        <f t="shared" si="2"/>
        <v>LREEVE</v>
      </c>
      <c r="B187" s="37" t="s">
        <v>21510</v>
      </c>
      <c r="C187" s="182">
        <v>45959</v>
      </c>
      <c r="D187" s="37" t="s">
        <v>21182</v>
      </c>
      <c r="E187" s="123" t="s">
        <v>21511</v>
      </c>
      <c r="F187" s="123" t="s">
        <v>16976</v>
      </c>
      <c r="G187" s="123" t="s">
        <v>21511</v>
      </c>
      <c r="H187" s="37" t="s">
        <v>16976</v>
      </c>
      <c r="I187" s="186">
        <v>44868</v>
      </c>
    </row>
    <row r="188" spans="1:9">
      <c r="A188" s="84" t="str">
        <f t="shared" si="2"/>
        <v>LSMI314</v>
      </c>
      <c r="B188" s="37" t="s">
        <v>18558</v>
      </c>
      <c r="C188" s="182">
        <v>45980</v>
      </c>
      <c r="D188" s="37" t="s">
        <v>21175</v>
      </c>
      <c r="E188" s="123" t="s">
        <v>21512</v>
      </c>
      <c r="F188" s="123" t="s">
        <v>9147</v>
      </c>
      <c r="G188" s="123" t="s">
        <v>21512</v>
      </c>
      <c r="H188" s="37" t="s">
        <v>9147</v>
      </c>
      <c r="I188" s="186">
        <v>39052</v>
      </c>
    </row>
    <row r="189" spans="1:9">
      <c r="A189" s="84" t="str">
        <f t="shared" si="2"/>
        <v>LSOTELO</v>
      </c>
      <c r="B189" s="37" t="s">
        <v>21513</v>
      </c>
      <c r="C189" s="182">
        <v>45974</v>
      </c>
      <c r="D189" s="37" t="s">
        <v>21182</v>
      </c>
      <c r="E189" s="123" t="s">
        <v>15756</v>
      </c>
      <c r="F189" s="123" t="s">
        <v>15757</v>
      </c>
      <c r="G189" s="123" t="s">
        <v>15756</v>
      </c>
      <c r="H189" s="37" t="s">
        <v>15757</v>
      </c>
      <c r="I189" s="186">
        <v>45900</v>
      </c>
    </row>
    <row r="190" spans="1:9">
      <c r="A190" s="84" t="str">
        <f t="shared" si="2"/>
        <v>MADAMS0</v>
      </c>
      <c r="B190" s="37" t="s">
        <v>21514</v>
      </c>
      <c r="C190" s="182">
        <v>45938</v>
      </c>
      <c r="D190" s="37" t="s">
        <v>21182</v>
      </c>
      <c r="E190" s="123" t="s">
        <v>21515</v>
      </c>
      <c r="F190" s="123" t="s">
        <v>21179</v>
      </c>
      <c r="G190" s="123" t="s">
        <v>21516</v>
      </c>
      <c r="H190" s="37" t="s">
        <v>14904</v>
      </c>
      <c r="I190" s="186">
        <v>45655</v>
      </c>
    </row>
    <row r="191" spans="1:9">
      <c r="A191" s="84" t="str">
        <f t="shared" si="2"/>
        <v>MANGELO</v>
      </c>
      <c r="B191" s="37" t="s">
        <v>17900</v>
      </c>
      <c r="C191" s="182">
        <v>45993</v>
      </c>
      <c r="D191" s="37" t="s">
        <v>21173</v>
      </c>
      <c r="E191" s="123" t="s">
        <v>21517</v>
      </c>
      <c r="F191" s="123" t="s">
        <v>17619</v>
      </c>
      <c r="G191" s="123" t="s">
        <v>21517</v>
      </c>
      <c r="H191" s="37" t="s">
        <v>17619</v>
      </c>
      <c r="I191" s="186">
        <v>45956</v>
      </c>
    </row>
    <row r="192" spans="1:9">
      <c r="A192" s="84" t="str">
        <f t="shared" si="2"/>
        <v>MARZUAG</v>
      </c>
      <c r="B192" s="37" t="s">
        <v>21518</v>
      </c>
      <c r="C192" s="182">
        <v>45994</v>
      </c>
      <c r="D192" s="37" t="s">
        <v>21173</v>
      </c>
      <c r="E192" s="123" t="s">
        <v>21519</v>
      </c>
      <c r="F192" s="123" t="s">
        <v>15616</v>
      </c>
      <c r="G192" s="123" t="s">
        <v>21519</v>
      </c>
      <c r="H192" s="37" t="s">
        <v>15616</v>
      </c>
      <c r="I192" s="186">
        <v>45858</v>
      </c>
    </row>
    <row r="193" spans="1:9">
      <c r="A193" s="84" t="str">
        <f t="shared" si="2"/>
        <v>MBECKNE</v>
      </c>
      <c r="B193" s="37" t="s">
        <v>21520</v>
      </c>
      <c r="C193" s="182">
        <v>45875</v>
      </c>
      <c r="D193" s="37" t="s">
        <v>21182</v>
      </c>
      <c r="E193" s="123" t="s">
        <v>21521</v>
      </c>
      <c r="F193" s="123" t="s">
        <v>21522</v>
      </c>
      <c r="G193" s="123" t="s">
        <v>21521</v>
      </c>
      <c r="H193" s="37" t="s">
        <v>21522</v>
      </c>
      <c r="I193" s="186">
        <v>45865</v>
      </c>
    </row>
    <row r="194" spans="1:9">
      <c r="A194" s="84" t="str">
        <f t="shared" ref="A194:A257" si="3">H194</f>
        <v>MBENAVI</v>
      </c>
      <c r="B194" s="37" t="s">
        <v>21523</v>
      </c>
      <c r="C194" s="182">
        <v>45951</v>
      </c>
      <c r="D194" s="37" t="s">
        <v>21182</v>
      </c>
      <c r="E194" s="123" t="s">
        <v>21524</v>
      </c>
      <c r="F194" s="123" t="s">
        <v>16626</v>
      </c>
      <c r="G194" s="123" t="s">
        <v>21524</v>
      </c>
      <c r="H194" s="37" t="s">
        <v>16626</v>
      </c>
      <c r="I194" s="186">
        <v>45431</v>
      </c>
    </row>
    <row r="195" spans="1:9">
      <c r="A195" s="84" t="str">
        <f t="shared" si="3"/>
        <v>MBILLLU</v>
      </c>
      <c r="B195" s="37" t="s">
        <v>16805</v>
      </c>
      <c r="C195" s="182">
        <v>45989</v>
      </c>
      <c r="D195" s="37" t="s">
        <v>21173</v>
      </c>
      <c r="E195" s="123" t="s">
        <v>21525</v>
      </c>
      <c r="F195" s="123" t="s">
        <v>15894</v>
      </c>
      <c r="G195" s="123" t="s">
        <v>21525</v>
      </c>
      <c r="H195" s="37" t="s">
        <v>15894</v>
      </c>
      <c r="I195" s="186">
        <v>45858</v>
      </c>
    </row>
    <row r="196" spans="1:9">
      <c r="A196" s="84" t="str">
        <f t="shared" si="3"/>
        <v>MBORGES</v>
      </c>
      <c r="B196" s="37" t="s">
        <v>21526</v>
      </c>
      <c r="C196" s="182">
        <v>45892</v>
      </c>
      <c r="D196" s="37" t="s">
        <v>21182</v>
      </c>
      <c r="E196" s="123" t="s">
        <v>21527</v>
      </c>
      <c r="F196" s="123" t="s">
        <v>21528</v>
      </c>
      <c r="G196" s="123" t="s">
        <v>17089</v>
      </c>
      <c r="H196" s="37" t="s">
        <v>17090</v>
      </c>
      <c r="I196" s="186">
        <v>45949</v>
      </c>
    </row>
    <row r="197" spans="1:9">
      <c r="A197" s="84" t="str">
        <f t="shared" si="3"/>
        <v>MBRAGGS</v>
      </c>
      <c r="B197" s="37" t="s">
        <v>21529</v>
      </c>
      <c r="C197" s="182">
        <v>45993</v>
      </c>
      <c r="D197" s="37" t="s">
        <v>21173</v>
      </c>
      <c r="E197" s="123" t="s">
        <v>21530</v>
      </c>
      <c r="F197" s="123" t="s">
        <v>18130</v>
      </c>
      <c r="G197" s="123" t="s">
        <v>21530</v>
      </c>
      <c r="H197" s="37" t="s">
        <v>18130</v>
      </c>
      <c r="I197" s="186">
        <v>45977</v>
      </c>
    </row>
    <row r="198" spans="1:9">
      <c r="A198" s="84" t="str">
        <f t="shared" si="3"/>
        <v>MCAMARA</v>
      </c>
      <c r="B198" s="37" t="s">
        <v>18156</v>
      </c>
      <c r="C198" s="182">
        <v>45993</v>
      </c>
      <c r="D198" s="37" t="s">
        <v>21173</v>
      </c>
      <c r="E198" s="123" t="s">
        <v>21531</v>
      </c>
      <c r="F198" s="123" t="s">
        <v>17675</v>
      </c>
      <c r="G198" s="123" t="s">
        <v>21531</v>
      </c>
      <c r="H198" s="37" t="s">
        <v>17675</v>
      </c>
      <c r="I198" s="186">
        <v>45907</v>
      </c>
    </row>
    <row r="199" spans="1:9">
      <c r="A199" s="84" t="str">
        <f t="shared" si="3"/>
        <v>MCARGIL</v>
      </c>
      <c r="B199" s="37" t="s">
        <v>21532</v>
      </c>
      <c r="C199" s="182">
        <v>45876</v>
      </c>
      <c r="D199" s="37" t="s">
        <v>21182</v>
      </c>
      <c r="E199" s="123" t="s">
        <v>21533</v>
      </c>
      <c r="F199" s="123" t="s">
        <v>21534</v>
      </c>
      <c r="G199" s="123" t="s">
        <v>21533</v>
      </c>
      <c r="H199" s="37" t="s">
        <v>21534</v>
      </c>
      <c r="I199" s="186">
        <v>45144</v>
      </c>
    </row>
    <row r="200" spans="1:9">
      <c r="A200" s="84" t="str">
        <f t="shared" si="3"/>
        <v>MCOSTEL</v>
      </c>
      <c r="B200" s="37" t="s">
        <v>21535</v>
      </c>
      <c r="C200" s="182">
        <v>46000</v>
      </c>
      <c r="D200" s="37" t="s">
        <v>21173</v>
      </c>
      <c r="E200" s="123" t="s">
        <v>21536</v>
      </c>
      <c r="F200" s="123" t="s">
        <v>14834</v>
      </c>
      <c r="G200" s="123" t="s">
        <v>21536</v>
      </c>
      <c r="H200" s="37" t="s">
        <v>14834</v>
      </c>
      <c r="I200" s="186">
        <v>45886</v>
      </c>
    </row>
    <row r="201" spans="1:9">
      <c r="A201" s="84" t="str">
        <f t="shared" si="3"/>
        <v>MDAVI31</v>
      </c>
      <c r="B201" s="37" t="s">
        <v>21537</v>
      </c>
      <c r="C201" s="182">
        <v>45982</v>
      </c>
      <c r="D201" s="37" t="s">
        <v>21201</v>
      </c>
      <c r="E201" s="123" t="s">
        <v>21538</v>
      </c>
      <c r="F201" s="123" t="s">
        <v>9448</v>
      </c>
      <c r="G201" s="123" t="s">
        <v>21538</v>
      </c>
      <c r="H201" s="37" t="s">
        <v>9448</v>
      </c>
      <c r="I201" s="186">
        <v>37292</v>
      </c>
    </row>
    <row r="202" spans="1:9">
      <c r="A202" s="84" t="str">
        <f t="shared" si="3"/>
        <v>MEBADI</v>
      </c>
      <c r="B202" s="37" t="s">
        <v>16206</v>
      </c>
      <c r="C202" s="182">
        <v>45856</v>
      </c>
      <c r="D202" s="37" t="s">
        <v>21182</v>
      </c>
      <c r="E202" s="123" t="s">
        <v>15103</v>
      </c>
      <c r="F202" s="123" t="s">
        <v>15104</v>
      </c>
      <c r="G202" s="123" t="s">
        <v>15103</v>
      </c>
      <c r="H202" s="37" t="s">
        <v>15104</v>
      </c>
      <c r="I202" s="186">
        <v>44658</v>
      </c>
    </row>
    <row r="203" spans="1:9">
      <c r="A203" s="84" t="str">
        <f t="shared" si="3"/>
        <v>MFULLWO</v>
      </c>
      <c r="B203" s="37" t="s">
        <v>19026</v>
      </c>
      <c r="C203" s="182">
        <v>45985</v>
      </c>
      <c r="D203" s="37" t="s">
        <v>21201</v>
      </c>
      <c r="E203" s="123" t="s">
        <v>21539</v>
      </c>
      <c r="F203" s="123" t="s">
        <v>16889</v>
      </c>
      <c r="G203" s="123" t="s">
        <v>21539</v>
      </c>
      <c r="H203" s="37" t="s">
        <v>16889</v>
      </c>
      <c r="I203" s="186">
        <v>45921</v>
      </c>
    </row>
    <row r="204" spans="1:9">
      <c r="A204" s="84" t="str">
        <f t="shared" si="3"/>
        <v>MGIBSON</v>
      </c>
      <c r="B204" s="37" t="s">
        <v>21540</v>
      </c>
      <c r="C204" s="182">
        <v>45880</v>
      </c>
      <c r="D204" s="37" t="s">
        <v>21182</v>
      </c>
      <c r="E204" s="123" t="s">
        <v>21541</v>
      </c>
      <c r="F204" s="123" t="s">
        <v>21542</v>
      </c>
      <c r="G204" s="123" t="s">
        <v>21541</v>
      </c>
      <c r="H204" s="37" t="s">
        <v>21542</v>
      </c>
      <c r="I204" s="186">
        <v>45123</v>
      </c>
    </row>
    <row r="205" spans="1:9">
      <c r="A205" s="84" t="str">
        <f t="shared" si="3"/>
        <v>MHIGGI0</v>
      </c>
      <c r="B205" s="37" t="s">
        <v>21543</v>
      </c>
      <c r="C205" s="182">
        <v>46000</v>
      </c>
      <c r="D205" s="37" t="s">
        <v>21173</v>
      </c>
      <c r="E205" s="123" t="s">
        <v>21544</v>
      </c>
      <c r="F205" s="123" t="s">
        <v>15100</v>
      </c>
      <c r="G205" s="123" t="s">
        <v>21544</v>
      </c>
      <c r="H205" s="37" t="s">
        <v>15100</v>
      </c>
      <c r="I205" s="186">
        <v>44462</v>
      </c>
    </row>
    <row r="206" spans="1:9">
      <c r="A206" s="84" t="str">
        <f t="shared" si="3"/>
        <v>MJOH304</v>
      </c>
      <c r="B206" s="37" t="s">
        <v>21545</v>
      </c>
      <c r="C206" s="182">
        <v>45944</v>
      </c>
      <c r="D206" s="37" t="s">
        <v>21182</v>
      </c>
      <c r="E206" s="123" t="s">
        <v>21546</v>
      </c>
      <c r="F206" s="123" t="s">
        <v>9783</v>
      </c>
      <c r="G206" s="123" t="s">
        <v>21546</v>
      </c>
      <c r="H206" s="37" t="s">
        <v>9783</v>
      </c>
      <c r="I206" s="186">
        <v>38209</v>
      </c>
    </row>
    <row r="207" spans="1:9">
      <c r="A207" s="84" t="str">
        <f t="shared" si="3"/>
        <v>MKHAN1</v>
      </c>
      <c r="B207" s="37" t="s">
        <v>21547</v>
      </c>
      <c r="C207" s="182">
        <v>45826</v>
      </c>
      <c r="D207" s="37" t="s">
        <v>21182</v>
      </c>
      <c r="E207" s="123" t="s">
        <v>21548</v>
      </c>
      <c r="F207" s="123" t="s">
        <v>20498</v>
      </c>
      <c r="G207" s="123" t="s">
        <v>21549</v>
      </c>
      <c r="H207" s="37" t="s">
        <v>21550</v>
      </c>
      <c r="I207" s="186">
        <v>45886</v>
      </c>
    </row>
    <row r="208" spans="1:9">
      <c r="A208" s="84" t="str">
        <f t="shared" si="3"/>
        <v>MKHAN1</v>
      </c>
      <c r="B208" s="37" t="s">
        <v>21547</v>
      </c>
      <c r="C208" s="182">
        <v>45896</v>
      </c>
      <c r="D208" s="37" t="s">
        <v>21182</v>
      </c>
      <c r="E208" s="123" t="s">
        <v>21549</v>
      </c>
      <c r="F208" s="123" t="s">
        <v>21550</v>
      </c>
      <c r="G208" s="123" t="s">
        <v>21549</v>
      </c>
      <c r="H208" s="37" t="s">
        <v>21550</v>
      </c>
      <c r="I208" s="186">
        <v>45886</v>
      </c>
    </row>
    <row r="209" spans="1:9">
      <c r="A209" s="84" t="str">
        <f t="shared" si="3"/>
        <v>MKRUGER</v>
      </c>
      <c r="B209" s="37" t="s">
        <v>18509</v>
      </c>
      <c r="C209" s="182">
        <v>45976</v>
      </c>
      <c r="D209" s="37" t="s">
        <v>21175</v>
      </c>
      <c r="E209" s="123" t="s">
        <v>21551</v>
      </c>
      <c r="F209" s="123" t="s">
        <v>17582</v>
      </c>
      <c r="G209" s="123" t="s">
        <v>21551</v>
      </c>
      <c r="H209" s="37" t="s">
        <v>17582</v>
      </c>
      <c r="I209" s="186">
        <v>45963</v>
      </c>
    </row>
    <row r="210" spans="1:9">
      <c r="A210" s="84" t="str">
        <f t="shared" si="3"/>
        <v>MLEMOIN</v>
      </c>
      <c r="B210" s="37" t="s">
        <v>21552</v>
      </c>
      <c r="C210" s="182">
        <v>45936</v>
      </c>
      <c r="D210" s="37" t="s">
        <v>21182</v>
      </c>
      <c r="E210" s="123" t="s">
        <v>21553</v>
      </c>
      <c r="F210" s="123" t="s">
        <v>15838</v>
      </c>
      <c r="G210" s="123" t="s">
        <v>21553</v>
      </c>
      <c r="H210" s="37" t="s">
        <v>15838</v>
      </c>
      <c r="I210" s="186">
        <v>43656</v>
      </c>
    </row>
    <row r="211" spans="1:9">
      <c r="A211" s="84" t="str">
        <f t="shared" si="3"/>
        <v>MMCGILL</v>
      </c>
      <c r="B211" s="37" t="s">
        <v>21554</v>
      </c>
      <c r="C211" s="182">
        <v>45992</v>
      </c>
      <c r="D211" s="37" t="s">
        <v>21173</v>
      </c>
      <c r="E211" s="123" t="s">
        <v>21555</v>
      </c>
      <c r="F211" s="123" t="s">
        <v>18046</v>
      </c>
      <c r="G211" s="123" t="s">
        <v>21555</v>
      </c>
      <c r="H211" s="37" t="s">
        <v>18046</v>
      </c>
      <c r="I211" s="186">
        <v>42478</v>
      </c>
    </row>
    <row r="212" spans="1:9">
      <c r="A212" s="84" t="str">
        <f t="shared" si="3"/>
        <v>MMITCHE</v>
      </c>
      <c r="B212" s="37" t="s">
        <v>16661</v>
      </c>
      <c r="C212" s="182">
        <v>45992</v>
      </c>
      <c r="D212" s="37" t="s">
        <v>21173</v>
      </c>
      <c r="E212" s="123" t="s">
        <v>16379</v>
      </c>
      <c r="F212" s="123" t="s">
        <v>16380</v>
      </c>
      <c r="G212" s="123" t="s">
        <v>16379</v>
      </c>
      <c r="H212" s="37" t="s">
        <v>16380</v>
      </c>
      <c r="I212" s="186">
        <v>45914</v>
      </c>
    </row>
    <row r="213" spans="1:9">
      <c r="A213" s="84" t="str">
        <f t="shared" si="3"/>
        <v>MPAREDE</v>
      </c>
      <c r="B213" s="37" t="s">
        <v>18743</v>
      </c>
      <c r="C213" s="182">
        <v>45966</v>
      </c>
      <c r="D213" s="37" t="s">
        <v>21182</v>
      </c>
      <c r="E213" s="123" t="s">
        <v>21556</v>
      </c>
      <c r="F213" s="123" t="s">
        <v>10032</v>
      </c>
      <c r="G213" s="123" t="s">
        <v>21556</v>
      </c>
      <c r="H213" s="37" t="s">
        <v>10032</v>
      </c>
      <c r="I213" s="186">
        <v>32658</v>
      </c>
    </row>
    <row r="214" spans="1:9">
      <c r="A214" s="84" t="str">
        <f t="shared" si="3"/>
        <v>MPOLITE</v>
      </c>
      <c r="B214" s="37" t="s">
        <v>15619</v>
      </c>
      <c r="C214" s="182">
        <v>45999</v>
      </c>
      <c r="D214" s="37" t="s">
        <v>21173</v>
      </c>
      <c r="E214" s="123" t="s">
        <v>21557</v>
      </c>
      <c r="F214" s="123" t="s">
        <v>14907</v>
      </c>
      <c r="G214" s="123" t="s">
        <v>21557</v>
      </c>
      <c r="H214" s="37" t="s">
        <v>14907</v>
      </c>
      <c r="I214" s="186">
        <v>45900</v>
      </c>
    </row>
    <row r="215" spans="1:9">
      <c r="A215" s="84" t="str">
        <f t="shared" si="3"/>
        <v>MPROBST</v>
      </c>
      <c r="B215" s="37" t="s">
        <v>21558</v>
      </c>
      <c r="C215" s="182">
        <v>45972</v>
      </c>
      <c r="D215" s="37" t="s">
        <v>21182</v>
      </c>
      <c r="E215" s="123" t="s">
        <v>21559</v>
      </c>
      <c r="F215" s="123" t="s">
        <v>21179</v>
      </c>
      <c r="G215" s="123" t="s">
        <v>21560</v>
      </c>
      <c r="H215" s="37" t="s">
        <v>17421</v>
      </c>
      <c r="I215" s="186">
        <v>44861</v>
      </c>
    </row>
    <row r="216" spans="1:9">
      <c r="A216" s="84" t="str">
        <f t="shared" si="3"/>
        <v>MSERRAT</v>
      </c>
      <c r="B216" s="37" t="s">
        <v>18544</v>
      </c>
      <c r="C216" s="182">
        <v>46001</v>
      </c>
      <c r="D216" s="37" t="s">
        <v>21173</v>
      </c>
      <c r="E216" s="123" t="s">
        <v>18384</v>
      </c>
      <c r="F216" s="123" t="s">
        <v>18385</v>
      </c>
      <c r="G216" s="123" t="s">
        <v>18384</v>
      </c>
      <c r="H216" s="37" t="s">
        <v>18385</v>
      </c>
      <c r="I216" s="186">
        <v>45186</v>
      </c>
    </row>
    <row r="217" spans="1:9">
      <c r="A217" s="84" t="str">
        <f t="shared" si="3"/>
        <v>MVIVERO</v>
      </c>
      <c r="B217" s="37" t="s">
        <v>21561</v>
      </c>
      <c r="C217" s="182">
        <v>45906</v>
      </c>
      <c r="D217" s="37" t="s">
        <v>21182</v>
      </c>
      <c r="E217" s="123" t="s">
        <v>21562</v>
      </c>
      <c r="F217" s="123" t="s">
        <v>21563</v>
      </c>
      <c r="G217" s="123" t="s">
        <v>20890</v>
      </c>
      <c r="H217" s="37" t="s">
        <v>20891</v>
      </c>
      <c r="I217" s="186">
        <v>45963</v>
      </c>
    </row>
    <row r="218" spans="1:9">
      <c r="A218" s="84" t="str">
        <f t="shared" si="3"/>
        <v>MWALI</v>
      </c>
      <c r="B218" s="37" t="s">
        <v>21564</v>
      </c>
      <c r="C218" s="182">
        <v>45957</v>
      </c>
      <c r="D218" s="37" t="s">
        <v>21182</v>
      </c>
      <c r="E218" s="123" t="s">
        <v>21565</v>
      </c>
      <c r="F218" s="123" t="s">
        <v>16824</v>
      </c>
      <c r="G218" s="123" t="s">
        <v>21565</v>
      </c>
      <c r="H218" s="37" t="s">
        <v>16824</v>
      </c>
      <c r="I218" s="186">
        <v>44434</v>
      </c>
    </row>
    <row r="219" spans="1:9">
      <c r="A219" s="84" t="str">
        <f t="shared" si="3"/>
        <v>MWALI0</v>
      </c>
      <c r="B219" s="37" t="s">
        <v>18556</v>
      </c>
      <c r="C219" s="182">
        <v>45992</v>
      </c>
      <c r="D219" s="37" t="s">
        <v>21173</v>
      </c>
      <c r="E219" s="123" t="s">
        <v>21566</v>
      </c>
      <c r="F219" s="123" t="s">
        <v>21179</v>
      </c>
      <c r="G219" s="123" t="s">
        <v>21567</v>
      </c>
      <c r="H219" s="37" t="s">
        <v>17530</v>
      </c>
      <c r="I219" s="186">
        <v>45956</v>
      </c>
    </row>
    <row r="220" spans="1:9">
      <c r="A220" s="84" t="str">
        <f t="shared" si="3"/>
        <v>MWRIG31</v>
      </c>
      <c r="B220" s="37" t="s">
        <v>21568</v>
      </c>
      <c r="C220" s="182">
        <v>45908</v>
      </c>
      <c r="D220" s="37" t="s">
        <v>21182</v>
      </c>
      <c r="E220" s="123" t="s">
        <v>21569</v>
      </c>
      <c r="F220" s="123" t="s">
        <v>10430</v>
      </c>
      <c r="G220" s="123" t="s">
        <v>21569</v>
      </c>
      <c r="H220" s="37" t="s">
        <v>10430</v>
      </c>
      <c r="I220" s="186">
        <v>36934</v>
      </c>
    </row>
    <row r="221" spans="1:9">
      <c r="A221" s="84" t="str">
        <f t="shared" si="3"/>
        <v>MYOUSU0</v>
      </c>
      <c r="B221" s="37" t="s">
        <v>21570</v>
      </c>
      <c r="C221" s="182">
        <v>45965</v>
      </c>
      <c r="D221" s="37" t="s">
        <v>21182</v>
      </c>
      <c r="E221" s="123" t="s">
        <v>21571</v>
      </c>
      <c r="F221" s="123" t="s">
        <v>21179</v>
      </c>
      <c r="G221" s="123" t="s">
        <v>21572</v>
      </c>
      <c r="H221" s="37" t="s">
        <v>17084</v>
      </c>
      <c r="I221" s="186">
        <v>44167</v>
      </c>
    </row>
    <row r="222" spans="1:9">
      <c r="A222" s="84" t="str">
        <f t="shared" si="3"/>
        <v>NALMARA</v>
      </c>
      <c r="B222" s="37" t="s">
        <v>21573</v>
      </c>
      <c r="C222" s="182">
        <v>45884</v>
      </c>
      <c r="D222" s="37" t="s">
        <v>21182</v>
      </c>
      <c r="E222" s="123" t="s">
        <v>21574</v>
      </c>
      <c r="F222" s="123" t="s">
        <v>14912</v>
      </c>
      <c r="G222" s="123" t="s">
        <v>21574</v>
      </c>
      <c r="H222" s="37" t="s">
        <v>14912</v>
      </c>
      <c r="I222" s="186">
        <v>45067</v>
      </c>
    </row>
    <row r="223" spans="1:9">
      <c r="A223" s="84" t="str">
        <f t="shared" si="3"/>
        <v>NBOX0</v>
      </c>
      <c r="B223" s="37" t="s">
        <v>21575</v>
      </c>
      <c r="C223" s="182">
        <v>45995</v>
      </c>
      <c r="D223" s="37" t="s">
        <v>21173</v>
      </c>
      <c r="E223" s="123" t="s">
        <v>21576</v>
      </c>
      <c r="F223" s="123" t="s">
        <v>18225</v>
      </c>
      <c r="G223" s="123" t="s">
        <v>21576</v>
      </c>
      <c r="H223" s="37" t="s">
        <v>18225</v>
      </c>
      <c r="I223" s="186">
        <v>44840</v>
      </c>
    </row>
    <row r="224" spans="1:9">
      <c r="A224" s="84" t="str">
        <f t="shared" si="3"/>
        <v>NBOYER</v>
      </c>
      <c r="B224" s="37" t="s">
        <v>21577</v>
      </c>
      <c r="C224" s="182">
        <v>45982</v>
      </c>
      <c r="D224" s="37" t="s">
        <v>21201</v>
      </c>
      <c r="E224" s="123" t="s">
        <v>21578</v>
      </c>
      <c r="F224" s="123" t="s">
        <v>17808</v>
      </c>
      <c r="G224" s="123" t="s">
        <v>21578</v>
      </c>
      <c r="H224" s="37" t="s">
        <v>17808</v>
      </c>
      <c r="I224" s="186">
        <v>45214</v>
      </c>
    </row>
    <row r="225" spans="1:9">
      <c r="A225" s="84" t="str">
        <f t="shared" si="3"/>
        <v>NCRNALI</v>
      </c>
      <c r="B225" s="37" t="s">
        <v>18514</v>
      </c>
      <c r="C225" s="182">
        <v>45978</v>
      </c>
      <c r="D225" s="37" t="s">
        <v>21175</v>
      </c>
      <c r="E225" s="123" t="s">
        <v>21579</v>
      </c>
      <c r="F225" s="123" t="s">
        <v>10544</v>
      </c>
      <c r="G225" s="123" t="s">
        <v>21579</v>
      </c>
      <c r="H225" s="37" t="s">
        <v>10544</v>
      </c>
      <c r="I225" s="186">
        <v>38488</v>
      </c>
    </row>
    <row r="226" spans="1:9">
      <c r="A226" s="84" t="str">
        <f t="shared" si="3"/>
        <v>Not Assigned in TPMS!!</v>
      </c>
      <c r="B226" s="37" t="s">
        <v>21580</v>
      </c>
      <c r="C226" s="182">
        <v>45866</v>
      </c>
      <c r="D226" s="37" t="s">
        <v>21182</v>
      </c>
      <c r="E226" s="123" t="s">
        <v>21581</v>
      </c>
      <c r="F226" s="123" t="s">
        <v>13913</v>
      </c>
      <c r="G226" s="123" t="s">
        <v>21582</v>
      </c>
      <c r="H226" s="37" t="s">
        <v>21582</v>
      </c>
      <c r="I226" s="186" t="s">
        <v>21582</v>
      </c>
    </row>
    <row r="227" spans="1:9">
      <c r="A227" s="84" t="str">
        <f t="shared" si="3"/>
        <v>Not Assigned in TPMS!!</v>
      </c>
      <c r="B227" s="37" t="s">
        <v>15998</v>
      </c>
      <c r="C227" s="182">
        <v>45817</v>
      </c>
      <c r="D227" s="37" t="s">
        <v>21182</v>
      </c>
      <c r="E227" s="123" t="s">
        <v>21583</v>
      </c>
      <c r="F227" s="123" t="s">
        <v>14736</v>
      </c>
      <c r="G227" s="123" t="s">
        <v>21582</v>
      </c>
      <c r="H227" s="37" t="s">
        <v>21582</v>
      </c>
      <c r="I227" s="186" t="s">
        <v>21582</v>
      </c>
    </row>
    <row r="228" spans="1:9">
      <c r="A228" s="84" t="str">
        <f t="shared" si="3"/>
        <v>Not Assigned in TPMS!!</v>
      </c>
      <c r="B228" s="37" t="s">
        <v>10282</v>
      </c>
      <c r="C228" s="182">
        <v>45968</v>
      </c>
      <c r="D228" s="37" t="s">
        <v>21182</v>
      </c>
      <c r="E228" s="123" t="s">
        <v>21584</v>
      </c>
      <c r="F228" s="123" t="s">
        <v>17264</v>
      </c>
      <c r="G228" s="123" t="s">
        <v>21582</v>
      </c>
      <c r="H228" s="37" t="s">
        <v>21582</v>
      </c>
      <c r="I228" s="186" t="s">
        <v>21582</v>
      </c>
    </row>
    <row r="229" spans="1:9">
      <c r="A229" s="84" t="str">
        <f t="shared" si="3"/>
        <v>Not Assigned in TPMS!!</v>
      </c>
      <c r="B229" s="37" t="s">
        <v>21585</v>
      </c>
      <c r="C229" s="182">
        <v>45848</v>
      </c>
      <c r="D229" s="37" t="s">
        <v>21182</v>
      </c>
      <c r="E229" s="123" t="s">
        <v>21586</v>
      </c>
      <c r="F229" s="123" t="s">
        <v>15480</v>
      </c>
      <c r="G229" s="123" t="s">
        <v>21582</v>
      </c>
      <c r="H229" s="37" t="s">
        <v>21582</v>
      </c>
      <c r="I229" s="186" t="s">
        <v>21582</v>
      </c>
    </row>
    <row r="230" spans="1:9">
      <c r="A230" s="84" t="str">
        <f t="shared" si="3"/>
        <v>Not Assigned in TPMS!!</v>
      </c>
      <c r="B230" s="37" t="s">
        <v>21587</v>
      </c>
      <c r="C230" s="182">
        <v>45855</v>
      </c>
      <c r="D230" s="37" t="s">
        <v>21182</v>
      </c>
      <c r="E230" s="123" t="s">
        <v>21588</v>
      </c>
      <c r="F230" s="123" t="s">
        <v>21179</v>
      </c>
      <c r="G230" s="123" t="s">
        <v>21582</v>
      </c>
      <c r="H230" s="37" t="s">
        <v>21582</v>
      </c>
      <c r="I230" s="186" t="s">
        <v>21582</v>
      </c>
    </row>
    <row r="231" spans="1:9">
      <c r="A231" s="84" t="str">
        <f t="shared" si="3"/>
        <v>Not Assigned in TPMS!!</v>
      </c>
      <c r="B231" s="37" t="s">
        <v>21589</v>
      </c>
      <c r="C231" s="182">
        <v>45883</v>
      </c>
      <c r="D231" s="37" t="s">
        <v>21182</v>
      </c>
      <c r="E231" s="123" t="s">
        <v>21590</v>
      </c>
      <c r="F231" s="123" t="s">
        <v>21179</v>
      </c>
      <c r="G231" s="123" t="s">
        <v>21582</v>
      </c>
      <c r="H231" s="37" t="s">
        <v>21582</v>
      </c>
      <c r="I231" s="186" t="s">
        <v>21582</v>
      </c>
    </row>
    <row r="232" spans="1:9">
      <c r="A232" s="84" t="str">
        <f t="shared" si="3"/>
        <v>Not Assigned in TPMS!!</v>
      </c>
      <c r="B232" s="37" t="s">
        <v>21591</v>
      </c>
      <c r="C232" s="182">
        <v>45939</v>
      </c>
      <c r="D232" s="37" t="s">
        <v>21182</v>
      </c>
      <c r="E232" s="123" t="s">
        <v>21592</v>
      </c>
      <c r="F232" s="123" t="s">
        <v>16137</v>
      </c>
      <c r="G232" s="123" t="s">
        <v>21582</v>
      </c>
      <c r="H232" s="37" t="s">
        <v>21582</v>
      </c>
      <c r="I232" s="186" t="s">
        <v>21582</v>
      </c>
    </row>
    <row r="233" spans="1:9">
      <c r="A233" s="84" t="str">
        <f t="shared" si="3"/>
        <v>Not Assigned in TPMS!!</v>
      </c>
      <c r="B233" s="37" t="s">
        <v>17154</v>
      </c>
      <c r="C233" s="182">
        <v>45965</v>
      </c>
      <c r="D233" s="37" t="s">
        <v>21182</v>
      </c>
      <c r="E233" s="123" t="s">
        <v>21593</v>
      </c>
      <c r="F233" s="123" t="s">
        <v>21179</v>
      </c>
      <c r="G233" s="123" t="s">
        <v>21582</v>
      </c>
      <c r="H233" s="37" t="s">
        <v>21582</v>
      </c>
      <c r="I233" s="186" t="s">
        <v>21582</v>
      </c>
    </row>
    <row r="234" spans="1:9">
      <c r="A234" s="84" t="str">
        <f t="shared" si="3"/>
        <v>Not Assigned in TPMS!!</v>
      </c>
      <c r="B234" s="37" t="s">
        <v>21594</v>
      </c>
      <c r="C234" s="182">
        <v>45946</v>
      </c>
      <c r="D234" s="37" t="s">
        <v>21182</v>
      </c>
      <c r="E234" s="123" t="s">
        <v>21595</v>
      </c>
      <c r="F234" s="123" t="s">
        <v>21179</v>
      </c>
      <c r="G234" s="123" t="s">
        <v>21582</v>
      </c>
      <c r="H234" s="37" t="s">
        <v>21582</v>
      </c>
      <c r="I234" s="186" t="s">
        <v>21582</v>
      </c>
    </row>
    <row r="235" spans="1:9">
      <c r="A235" s="84" t="str">
        <f t="shared" si="3"/>
        <v>Not Assigned in TPMS!!</v>
      </c>
      <c r="B235" s="37" t="s">
        <v>21596</v>
      </c>
      <c r="C235" s="182">
        <v>45943</v>
      </c>
      <c r="D235" s="37" t="s">
        <v>21182</v>
      </c>
      <c r="E235" s="123" t="s">
        <v>21597</v>
      </c>
      <c r="F235" s="123" t="s">
        <v>21179</v>
      </c>
      <c r="G235" s="123" t="s">
        <v>21582</v>
      </c>
      <c r="H235" s="37" t="s">
        <v>21582</v>
      </c>
      <c r="I235" s="186" t="s">
        <v>21582</v>
      </c>
    </row>
    <row r="236" spans="1:9">
      <c r="A236" s="84" t="str">
        <f t="shared" si="3"/>
        <v>Not Assigned in TPMS!!</v>
      </c>
      <c r="B236" s="37" t="s">
        <v>21598</v>
      </c>
      <c r="C236" s="182">
        <v>45909</v>
      </c>
      <c r="D236" s="37" t="s">
        <v>21182</v>
      </c>
      <c r="E236" s="123" t="s">
        <v>21599</v>
      </c>
      <c r="F236" s="123" t="s">
        <v>21600</v>
      </c>
      <c r="G236" s="123" t="s">
        <v>21582</v>
      </c>
      <c r="H236" s="37" t="s">
        <v>21582</v>
      </c>
      <c r="I236" s="186" t="s">
        <v>21582</v>
      </c>
    </row>
    <row r="237" spans="1:9">
      <c r="A237" s="84" t="str">
        <f t="shared" si="3"/>
        <v>Not Assigned in TPMS!!</v>
      </c>
      <c r="B237" s="37" t="s">
        <v>21601</v>
      </c>
      <c r="C237" s="182">
        <v>45972</v>
      </c>
      <c r="D237" s="37" t="s">
        <v>21182</v>
      </c>
      <c r="E237" s="123" t="s">
        <v>21602</v>
      </c>
      <c r="F237" s="123" t="s">
        <v>17225</v>
      </c>
      <c r="G237" s="123" t="s">
        <v>21582</v>
      </c>
      <c r="H237" s="37" t="s">
        <v>21582</v>
      </c>
      <c r="I237" s="186" t="s">
        <v>21582</v>
      </c>
    </row>
    <row r="238" spans="1:9">
      <c r="A238" s="84" t="str">
        <f t="shared" si="3"/>
        <v>Not Assigned in TPMS!!</v>
      </c>
      <c r="B238" s="37" t="s">
        <v>21603</v>
      </c>
      <c r="C238" s="182">
        <v>45874</v>
      </c>
      <c r="D238" s="37" t="s">
        <v>21182</v>
      </c>
      <c r="E238" s="123" t="s">
        <v>21604</v>
      </c>
      <c r="F238" s="123" t="s">
        <v>21179</v>
      </c>
      <c r="G238" s="123" t="s">
        <v>21582</v>
      </c>
      <c r="H238" s="37" t="s">
        <v>21582</v>
      </c>
      <c r="I238" s="186" t="s">
        <v>21582</v>
      </c>
    </row>
    <row r="239" spans="1:9">
      <c r="A239" s="84" t="str">
        <f t="shared" si="3"/>
        <v>Not Assigned in TPMS!!</v>
      </c>
      <c r="B239" s="37" t="s">
        <v>21605</v>
      </c>
      <c r="C239" s="182">
        <v>45845</v>
      </c>
      <c r="D239" s="37" t="s">
        <v>21182</v>
      </c>
      <c r="E239" s="123" t="s">
        <v>21606</v>
      </c>
      <c r="F239" s="123" t="s">
        <v>12103</v>
      </c>
      <c r="G239" s="123" t="s">
        <v>21582</v>
      </c>
      <c r="H239" s="37" t="s">
        <v>21582</v>
      </c>
      <c r="I239" s="186" t="s">
        <v>21582</v>
      </c>
    </row>
    <row r="240" spans="1:9">
      <c r="A240" s="84" t="str">
        <f t="shared" si="3"/>
        <v>Not Assigned in TPMS!!</v>
      </c>
      <c r="B240" s="37" t="s">
        <v>21607</v>
      </c>
      <c r="C240" s="182">
        <v>45839</v>
      </c>
      <c r="D240" s="37" t="s">
        <v>21182</v>
      </c>
      <c r="E240" s="123" t="s">
        <v>21608</v>
      </c>
      <c r="F240" s="123" t="s">
        <v>21124</v>
      </c>
      <c r="G240" s="123" t="s">
        <v>21582</v>
      </c>
      <c r="H240" s="37" t="s">
        <v>21582</v>
      </c>
      <c r="I240" s="186" t="s">
        <v>21582</v>
      </c>
    </row>
    <row r="241" spans="1:9">
      <c r="A241" s="84" t="str">
        <f t="shared" si="3"/>
        <v>Not Assigned in TPMS!!</v>
      </c>
      <c r="B241" s="37" t="s">
        <v>21609</v>
      </c>
      <c r="C241" s="182">
        <v>45873</v>
      </c>
      <c r="D241" s="37" t="s">
        <v>21182</v>
      </c>
      <c r="E241" s="123" t="s">
        <v>21610</v>
      </c>
      <c r="F241" s="123" t="s">
        <v>13688</v>
      </c>
      <c r="G241" s="123" t="s">
        <v>21582</v>
      </c>
      <c r="H241" s="37" t="s">
        <v>21582</v>
      </c>
      <c r="I241" s="186" t="s">
        <v>21582</v>
      </c>
    </row>
    <row r="242" spans="1:9">
      <c r="A242" s="84" t="str">
        <f t="shared" si="3"/>
        <v>Not Assigned in TPMS!!</v>
      </c>
      <c r="B242" s="37" t="s">
        <v>21611</v>
      </c>
      <c r="C242" s="182">
        <v>45845</v>
      </c>
      <c r="D242" s="37" t="s">
        <v>21182</v>
      </c>
      <c r="E242" s="123" t="s">
        <v>21612</v>
      </c>
      <c r="F242" s="123" t="s">
        <v>21613</v>
      </c>
      <c r="G242" s="123" t="s">
        <v>21582</v>
      </c>
      <c r="H242" s="37" t="s">
        <v>21582</v>
      </c>
      <c r="I242" s="186" t="s">
        <v>21582</v>
      </c>
    </row>
    <row r="243" spans="1:9">
      <c r="A243" s="84" t="str">
        <f t="shared" si="3"/>
        <v>Not Assigned in TPMS!!</v>
      </c>
      <c r="B243" s="37" t="s">
        <v>21614</v>
      </c>
      <c r="C243" s="182">
        <v>45884</v>
      </c>
      <c r="D243" s="37" t="s">
        <v>21182</v>
      </c>
      <c r="E243" s="123" t="s">
        <v>21615</v>
      </c>
      <c r="F243" s="123" t="s">
        <v>21179</v>
      </c>
      <c r="G243" s="123" t="s">
        <v>21582</v>
      </c>
      <c r="H243" s="37" t="s">
        <v>21582</v>
      </c>
      <c r="I243" s="186" t="s">
        <v>21582</v>
      </c>
    </row>
    <row r="244" spans="1:9">
      <c r="A244" s="84" t="str">
        <f t="shared" si="3"/>
        <v>Not Assigned in TPMS!!</v>
      </c>
      <c r="B244" s="37" t="s">
        <v>21616</v>
      </c>
      <c r="C244" s="182">
        <v>45883</v>
      </c>
      <c r="D244" s="37" t="s">
        <v>21182</v>
      </c>
      <c r="E244" s="123" t="s">
        <v>21617</v>
      </c>
      <c r="F244" s="123" t="s">
        <v>19396</v>
      </c>
      <c r="G244" s="123" t="s">
        <v>21582</v>
      </c>
      <c r="H244" s="37" t="s">
        <v>21582</v>
      </c>
      <c r="I244" s="186" t="s">
        <v>21582</v>
      </c>
    </row>
    <row r="245" spans="1:9">
      <c r="A245" s="84" t="str">
        <f t="shared" si="3"/>
        <v>Not Assigned in TPMS!!</v>
      </c>
      <c r="B245" s="37" t="s">
        <v>16516</v>
      </c>
      <c r="C245" s="182">
        <v>45919</v>
      </c>
      <c r="D245" s="37" t="s">
        <v>21182</v>
      </c>
      <c r="E245" s="123" t="s">
        <v>15335</v>
      </c>
      <c r="F245" s="123" t="s">
        <v>15336</v>
      </c>
      <c r="G245" s="123" t="s">
        <v>21582</v>
      </c>
      <c r="H245" s="37" t="s">
        <v>21582</v>
      </c>
      <c r="I245" s="186" t="s">
        <v>21582</v>
      </c>
    </row>
    <row r="246" spans="1:9">
      <c r="A246" s="84" t="str">
        <f t="shared" si="3"/>
        <v>Not Assigned in TPMS!!</v>
      </c>
      <c r="B246" s="37" t="s">
        <v>21618</v>
      </c>
      <c r="C246" s="182">
        <v>45796</v>
      </c>
      <c r="D246" s="37" t="s">
        <v>21182</v>
      </c>
      <c r="E246" s="123" t="s">
        <v>21619</v>
      </c>
      <c r="F246" s="123" t="s">
        <v>21179</v>
      </c>
      <c r="G246" s="123" t="s">
        <v>21582</v>
      </c>
      <c r="H246" s="37" t="s">
        <v>21582</v>
      </c>
      <c r="I246" s="186" t="s">
        <v>21582</v>
      </c>
    </row>
    <row r="247" spans="1:9">
      <c r="A247" s="84" t="str">
        <f t="shared" si="3"/>
        <v>Not Assigned in TPMS!!</v>
      </c>
      <c r="B247" s="37" t="s">
        <v>16388</v>
      </c>
      <c r="C247" s="182">
        <v>45894</v>
      </c>
      <c r="D247" s="37" t="s">
        <v>21182</v>
      </c>
      <c r="E247" s="123" t="s">
        <v>21620</v>
      </c>
      <c r="F247" s="123" t="s">
        <v>21621</v>
      </c>
      <c r="G247" s="123" t="s">
        <v>21582</v>
      </c>
      <c r="H247" s="37" t="s">
        <v>21582</v>
      </c>
      <c r="I247" s="186" t="s">
        <v>21582</v>
      </c>
    </row>
    <row r="248" spans="1:9">
      <c r="A248" s="84" t="str">
        <f t="shared" si="3"/>
        <v>Not Assigned in TPMS!!</v>
      </c>
      <c r="B248" s="37" t="s">
        <v>21622</v>
      </c>
      <c r="C248" s="182">
        <v>45952</v>
      </c>
      <c r="D248" s="37" t="s">
        <v>21182</v>
      </c>
      <c r="E248" s="123" t="s">
        <v>16656</v>
      </c>
      <c r="F248" s="123" t="s">
        <v>21179</v>
      </c>
      <c r="G248" s="123" t="s">
        <v>21582</v>
      </c>
      <c r="H248" s="37" t="s">
        <v>21582</v>
      </c>
      <c r="I248" s="186" t="s">
        <v>21582</v>
      </c>
    </row>
    <row r="249" spans="1:9">
      <c r="A249" s="84" t="str">
        <f t="shared" si="3"/>
        <v>Not Assigned in TPMS!!</v>
      </c>
      <c r="B249" s="37" t="s">
        <v>21623</v>
      </c>
      <c r="C249" s="182">
        <v>45866</v>
      </c>
      <c r="D249" s="37" t="s">
        <v>21182</v>
      </c>
      <c r="E249" s="123" t="s">
        <v>15107</v>
      </c>
      <c r="F249" s="123" t="s">
        <v>15108</v>
      </c>
      <c r="G249" s="123" t="s">
        <v>21582</v>
      </c>
      <c r="H249" s="37" t="s">
        <v>21582</v>
      </c>
      <c r="I249" s="186" t="s">
        <v>21582</v>
      </c>
    </row>
    <row r="250" spans="1:9">
      <c r="A250" s="84" t="str">
        <f t="shared" si="3"/>
        <v>Not Assigned in TPMS!!</v>
      </c>
      <c r="B250" s="37" t="s">
        <v>21624</v>
      </c>
      <c r="C250" s="182">
        <v>45896</v>
      </c>
      <c r="D250" s="37" t="s">
        <v>21182</v>
      </c>
      <c r="E250" s="123" t="s">
        <v>21625</v>
      </c>
      <c r="F250" s="123" t="s">
        <v>21626</v>
      </c>
      <c r="G250" s="123" t="s">
        <v>21582</v>
      </c>
      <c r="H250" s="37" t="s">
        <v>21582</v>
      </c>
      <c r="I250" s="186" t="s">
        <v>21582</v>
      </c>
    </row>
    <row r="251" spans="1:9">
      <c r="A251" s="84" t="str">
        <f t="shared" si="3"/>
        <v>Not Assigned in TPMS!!</v>
      </c>
      <c r="B251" s="37" t="s">
        <v>18664</v>
      </c>
      <c r="C251" s="182">
        <v>45951</v>
      </c>
      <c r="D251" s="37" t="s">
        <v>21182</v>
      </c>
      <c r="E251" s="123" t="s">
        <v>21627</v>
      </c>
      <c r="F251" s="123" t="s">
        <v>16579</v>
      </c>
      <c r="G251" s="123" t="s">
        <v>21582</v>
      </c>
      <c r="H251" s="37" t="s">
        <v>21582</v>
      </c>
      <c r="I251" s="186" t="s">
        <v>21582</v>
      </c>
    </row>
    <row r="252" spans="1:9">
      <c r="A252" s="84" t="str">
        <f t="shared" si="3"/>
        <v>Not Assigned in TPMS!!</v>
      </c>
      <c r="B252" s="37" t="s">
        <v>21628</v>
      </c>
      <c r="C252" s="182">
        <v>45868</v>
      </c>
      <c r="D252" s="37" t="s">
        <v>21182</v>
      </c>
      <c r="E252" s="123" t="s">
        <v>21629</v>
      </c>
      <c r="F252" s="123" t="s">
        <v>21630</v>
      </c>
      <c r="G252" s="123" t="s">
        <v>21582</v>
      </c>
      <c r="H252" s="37" t="s">
        <v>21582</v>
      </c>
      <c r="I252" s="186" t="s">
        <v>21582</v>
      </c>
    </row>
    <row r="253" spans="1:9">
      <c r="A253" s="84" t="str">
        <f t="shared" si="3"/>
        <v>Not Assigned in TPMS!!</v>
      </c>
      <c r="B253" s="37" t="s">
        <v>21631</v>
      </c>
      <c r="C253" s="182">
        <v>45853</v>
      </c>
      <c r="D253" s="37" t="s">
        <v>21182</v>
      </c>
      <c r="E253" s="123" t="s">
        <v>21632</v>
      </c>
      <c r="F253" s="123" t="s">
        <v>21029</v>
      </c>
      <c r="G253" s="123" t="s">
        <v>21582</v>
      </c>
      <c r="H253" s="37" t="s">
        <v>21582</v>
      </c>
      <c r="I253" s="186" t="s">
        <v>21582</v>
      </c>
    </row>
    <row r="254" spans="1:9">
      <c r="A254" s="84" t="str">
        <f t="shared" si="3"/>
        <v>Not Assigned in TPMS!!</v>
      </c>
      <c r="B254" s="37" t="s">
        <v>16644</v>
      </c>
      <c r="C254" s="182">
        <v>45953</v>
      </c>
      <c r="D254" s="37" t="s">
        <v>21182</v>
      </c>
      <c r="E254" s="123" t="s">
        <v>21633</v>
      </c>
      <c r="F254" s="123" t="s">
        <v>21179</v>
      </c>
      <c r="G254" s="123" t="s">
        <v>21582</v>
      </c>
      <c r="H254" s="37" t="s">
        <v>21582</v>
      </c>
      <c r="I254" s="186" t="s">
        <v>21582</v>
      </c>
    </row>
    <row r="255" spans="1:9">
      <c r="A255" s="84" t="str">
        <f t="shared" si="3"/>
        <v>Not Assigned in TPMS!!</v>
      </c>
      <c r="B255" s="37" t="s">
        <v>21634</v>
      </c>
      <c r="C255" s="182">
        <v>45859</v>
      </c>
      <c r="D255" s="37" t="s">
        <v>21182</v>
      </c>
      <c r="E255" s="123" t="s">
        <v>21635</v>
      </c>
      <c r="F255" s="123" t="s">
        <v>21179</v>
      </c>
      <c r="G255" s="123" t="s">
        <v>21582</v>
      </c>
      <c r="H255" s="37" t="s">
        <v>21582</v>
      </c>
      <c r="I255" s="186" t="s">
        <v>21582</v>
      </c>
    </row>
    <row r="256" spans="1:9">
      <c r="A256" s="84" t="str">
        <f t="shared" si="3"/>
        <v>Not Assigned in TPMS!!</v>
      </c>
      <c r="B256" s="37" t="s">
        <v>21636</v>
      </c>
      <c r="C256" s="182">
        <v>45849</v>
      </c>
      <c r="D256" s="37" t="s">
        <v>21182</v>
      </c>
      <c r="E256" s="123" t="s">
        <v>21637</v>
      </c>
      <c r="F256" s="123" t="s">
        <v>21179</v>
      </c>
      <c r="G256" s="123" t="s">
        <v>21582</v>
      </c>
      <c r="H256" s="37" t="s">
        <v>21582</v>
      </c>
      <c r="I256" s="186" t="s">
        <v>21582</v>
      </c>
    </row>
    <row r="257" spans="1:9">
      <c r="A257" s="84" t="str">
        <f t="shared" si="3"/>
        <v>Not Assigned in TPMS!!</v>
      </c>
      <c r="B257" s="37" t="s">
        <v>21638</v>
      </c>
      <c r="C257" s="182">
        <v>45869</v>
      </c>
      <c r="D257" s="37" t="s">
        <v>21182</v>
      </c>
      <c r="E257" s="123" t="s">
        <v>21639</v>
      </c>
      <c r="F257" s="123" t="s">
        <v>21640</v>
      </c>
      <c r="G257" s="123" t="s">
        <v>21582</v>
      </c>
      <c r="H257" s="37" t="s">
        <v>21582</v>
      </c>
      <c r="I257" s="186" t="s">
        <v>21582</v>
      </c>
    </row>
    <row r="258" spans="1:9">
      <c r="A258" s="84" t="str">
        <f t="shared" ref="A258:A321" si="4">H258</f>
        <v>Not Assigned in TPMS!!</v>
      </c>
      <c r="B258" s="37" t="s">
        <v>21641</v>
      </c>
      <c r="C258" s="182">
        <v>45876</v>
      </c>
      <c r="D258" s="37" t="s">
        <v>21182</v>
      </c>
      <c r="E258" s="123" t="s">
        <v>21642</v>
      </c>
      <c r="F258" s="123" t="s">
        <v>21643</v>
      </c>
      <c r="G258" s="123" t="s">
        <v>21582</v>
      </c>
      <c r="H258" s="37" t="s">
        <v>21582</v>
      </c>
      <c r="I258" s="186" t="s">
        <v>21582</v>
      </c>
    </row>
    <row r="259" spans="1:9">
      <c r="A259" s="84" t="str">
        <f t="shared" si="4"/>
        <v>Not Assigned in TPMS!!</v>
      </c>
      <c r="B259" s="37" t="s">
        <v>21644</v>
      </c>
      <c r="C259" s="182">
        <v>45952</v>
      </c>
      <c r="D259" s="37" t="s">
        <v>21182</v>
      </c>
      <c r="E259" s="123" t="s">
        <v>21645</v>
      </c>
      <c r="F259" s="123" t="s">
        <v>16974</v>
      </c>
      <c r="G259" s="123" t="s">
        <v>21582</v>
      </c>
      <c r="H259" s="37" t="s">
        <v>21582</v>
      </c>
      <c r="I259" s="186" t="s">
        <v>21582</v>
      </c>
    </row>
    <row r="260" spans="1:9">
      <c r="A260" s="84" t="str">
        <f t="shared" si="4"/>
        <v>Not Assigned in TPMS!!</v>
      </c>
      <c r="B260" s="37" t="s">
        <v>16207</v>
      </c>
      <c r="C260" s="182">
        <v>45850</v>
      </c>
      <c r="D260" s="37" t="s">
        <v>21182</v>
      </c>
      <c r="E260" s="123" t="s">
        <v>21646</v>
      </c>
      <c r="F260" s="123" t="s">
        <v>15111</v>
      </c>
      <c r="G260" s="123" t="s">
        <v>21582</v>
      </c>
      <c r="H260" s="37" t="s">
        <v>21582</v>
      </c>
      <c r="I260" s="186" t="s">
        <v>21582</v>
      </c>
    </row>
    <row r="261" spans="1:9">
      <c r="A261" s="84" t="str">
        <f t="shared" si="4"/>
        <v>Not Assigned in TPMS!!</v>
      </c>
      <c r="B261" s="37" t="s">
        <v>16285</v>
      </c>
      <c r="C261" s="182">
        <v>45944</v>
      </c>
      <c r="D261" s="37" t="s">
        <v>21182</v>
      </c>
      <c r="E261" s="123" t="s">
        <v>21647</v>
      </c>
      <c r="F261" s="123" t="s">
        <v>21179</v>
      </c>
      <c r="G261" s="123" t="s">
        <v>21582</v>
      </c>
      <c r="H261" s="37" t="s">
        <v>21582</v>
      </c>
      <c r="I261" s="186" t="s">
        <v>21582</v>
      </c>
    </row>
    <row r="262" spans="1:9">
      <c r="A262" s="84" t="str">
        <f t="shared" si="4"/>
        <v>Not Assigned in TPMS!!</v>
      </c>
      <c r="B262" s="37" t="s">
        <v>21648</v>
      </c>
      <c r="C262" s="182">
        <v>45875</v>
      </c>
      <c r="D262" s="37" t="s">
        <v>21182</v>
      </c>
      <c r="E262" s="123" t="s">
        <v>21649</v>
      </c>
      <c r="F262" s="123" t="s">
        <v>15121</v>
      </c>
      <c r="G262" s="123" t="s">
        <v>21582</v>
      </c>
      <c r="H262" s="37" t="s">
        <v>21582</v>
      </c>
      <c r="I262" s="186" t="s">
        <v>21582</v>
      </c>
    </row>
    <row r="263" spans="1:9">
      <c r="A263" s="84" t="str">
        <f t="shared" si="4"/>
        <v>Not Assigned in TPMS!!</v>
      </c>
      <c r="B263" s="37" t="s">
        <v>16525</v>
      </c>
      <c r="C263" s="182">
        <v>45854</v>
      </c>
      <c r="D263" s="37" t="s">
        <v>21182</v>
      </c>
      <c r="E263" s="123" t="s">
        <v>21650</v>
      </c>
      <c r="F263" s="123" t="s">
        <v>14901</v>
      </c>
      <c r="G263" s="123" t="s">
        <v>21582</v>
      </c>
      <c r="H263" s="37" t="s">
        <v>21582</v>
      </c>
      <c r="I263" s="186" t="s">
        <v>21582</v>
      </c>
    </row>
    <row r="264" spans="1:9">
      <c r="A264" s="84" t="str">
        <f t="shared" si="4"/>
        <v>Not Assigned in TPMS!!</v>
      </c>
      <c r="B264" s="37" t="s">
        <v>21651</v>
      </c>
      <c r="C264" s="182">
        <v>45845</v>
      </c>
      <c r="D264" s="37" t="s">
        <v>21182</v>
      </c>
      <c r="E264" s="123" t="s">
        <v>21652</v>
      </c>
      <c r="F264" s="123" t="s">
        <v>5833</v>
      </c>
      <c r="G264" s="123" t="s">
        <v>21582</v>
      </c>
      <c r="H264" s="37" t="s">
        <v>21582</v>
      </c>
      <c r="I264" s="186" t="s">
        <v>21582</v>
      </c>
    </row>
    <row r="265" spans="1:9">
      <c r="A265" s="84" t="str">
        <f t="shared" si="4"/>
        <v>Not Assigned in TPMS!!</v>
      </c>
      <c r="B265" s="37" t="s">
        <v>21653</v>
      </c>
      <c r="C265" s="182">
        <v>45904</v>
      </c>
      <c r="D265" s="37" t="s">
        <v>21182</v>
      </c>
      <c r="E265" s="123" t="s">
        <v>21654</v>
      </c>
      <c r="F265" s="123" t="s">
        <v>21655</v>
      </c>
      <c r="G265" s="123" t="s">
        <v>21582</v>
      </c>
      <c r="H265" s="37" t="s">
        <v>21582</v>
      </c>
      <c r="I265" s="186" t="s">
        <v>21582</v>
      </c>
    </row>
    <row r="266" spans="1:9">
      <c r="A266" s="84" t="str">
        <f t="shared" si="4"/>
        <v>Not Assigned in TPMS!!</v>
      </c>
      <c r="B266" s="37" t="s">
        <v>21656</v>
      </c>
      <c r="C266" s="182">
        <v>45847</v>
      </c>
      <c r="D266" s="37" t="s">
        <v>21182</v>
      </c>
      <c r="E266" s="123" t="s">
        <v>21657</v>
      </c>
      <c r="F266" s="123" t="s">
        <v>21179</v>
      </c>
      <c r="G266" s="123" t="s">
        <v>21582</v>
      </c>
      <c r="H266" s="37" t="s">
        <v>21582</v>
      </c>
      <c r="I266" s="186" t="s">
        <v>21582</v>
      </c>
    </row>
    <row r="267" spans="1:9">
      <c r="A267" s="84" t="str">
        <f t="shared" si="4"/>
        <v>Not Assigned in TPMS!!</v>
      </c>
      <c r="B267" s="37" t="s">
        <v>21658</v>
      </c>
      <c r="C267" s="182">
        <v>45989</v>
      </c>
      <c r="D267" s="37" t="s">
        <v>21173</v>
      </c>
      <c r="E267" s="123" t="s">
        <v>21659</v>
      </c>
      <c r="F267" s="123" t="s">
        <v>21660</v>
      </c>
      <c r="G267" s="123" t="s">
        <v>21582</v>
      </c>
      <c r="H267" s="37" t="s">
        <v>21582</v>
      </c>
      <c r="I267" s="186" t="s">
        <v>21582</v>
      </c>
    </row>
    <row r="268" spans="1:9">
      <c r="A268" s="84" t="str">
        <f t="shared" si="4"/>
        <v>Not Assigned in TPMS!!</v>
      </c>
      <c r="B268" s="37" t="s">
        <v>21661</v>
      </c>
      <c r="C268" s="182">
        <v>46000</v>
      </c>
      <c r="D268" s="37" t="s">
        <v>21173</v>
      </c>
      <c r="E268" s="123" t="s">
        <v>21662</v>
      </c>
      <c r="F268" s="123" t="s">
        <v>21179</v>
      </c>
      <c r="G268" s="123" t="s">
        <v>21582</v>
      </c>
      <c r="H268" s="37" t="s">
        <v>21582</v>
      </c>
      <c r="I268" s="186" t="s">
        <v>21582</v>
      </c>
    </row>
    <row r="269" spans="1:9">
      <c r="A269" s="84" t="str">
        <f t="shared" si="4"/>
        <v>Not Assigned in TPMS!!</v>
      </c>
      <c r="B269" s="37" t="s">
        <v>21663</v>
      </c>
      <c r="C269" s="182">
        <v>45993</v>
      </c>
      <c r="D269" s="37" t="s">
        <v>21173</v>
      </c>
      <c r="E269" s="123" t="s">
        <v>16446</v>
      </c>
      <c r="F269" s="123" t="s">
        <v>16447</v>
      </c>
      <c r="G269" s="123" t="s">
        <v>21582</v>
      </c>
      <c r="H269" s="37" t="s">
        <v>21582</v>
      </c>
      <c r="I269" s="186" t="s">
        <v>21582</v>
      </c>
    </row>
    <row r="270" spans="1:9">
      <c r="A270" s="84" t="str">
        <f t="shared" si="4"/>
        <v>Not Assigned in TPMS!!</v>
      </c>
      <c r="B270" s="37" t="s">
        <v>21664</v>
      </c>
      <c r="C270" s="182">
        <v>45996</v>
      </c>
      <c r="D270" s="37" t="s">
        <v>21173</v>
      </c>
      <c r="E270" s="123" t="s">
        <v>21665</v>
      </c>
      <c r="F270" s="123" t="s">
        <v>13374</v>
      </c>
      <c r="G270" s="123" t="s">
        <v>21582</v>
      </c>
      <c r="H270" s="37" t="s">
        <v>21582</v>
      </c>
      <c r="I270" s="186" t="s">
        <v>21582</v>
      </c>
    </row>
    <row r="271" spans="1:9">
      <c r="A271" s="84" t="str">
        <f t="shared" si="4"/>
        <v>Not Assigned in TPMS!!</v>
      </c>
      <c r="B271" s="37" t="s">
        <v>21594</v>
      </c>
      <c r="C271" s="182">
        <v>46000</v>
      </c>
      <c r="D271" s="37" t="s">
        <v>21173</v>
      </c>
      <c r="E271" s="123" t="s">
        <v>18348</v>
      </c>
      <c r="F271" s="123" t="s">
        <v>21179</v>
      </c>
      <c r="G271" s="123" t="s">
        <v>21582</v>
      </c>
      <c r="H271" s="37" t="s">
        <v>21582</v>
      </c>
      <c r="I271" s="186" t="s">
        <v>21582</v>
      </c>
    </row>
    <row r="272" spans="1:9">
      <c r="A272" s="84" t="str">
        <f t="shared" si="4"/>
        <v>Not Assigned in TPMS!!</v>
      </c>
      <c r="B272" s="37" t="s">
        <v>67</v>
      </c>
      <c r="C272" s="182">
        <v>45994</v>
      </c>
      <c r="D272" s="37" t="s">
        <v>21173</v>
      </c>
      <c r="E272" s="123" t="s">
        <v>18721</v>
      </c>
      <c r="F272" s="123" t="s">
        <v>21179</v>
      </c>
      <c r="G272" s="123" t="s">
        <v>21582</v>
      </c>
      <c r="H272" s="37" t="s">
        <v>21582</v>
      </c>
      <c r="I272" s="186" t="s">
        <v>21582</v>
      </c>
    </row>
    <row r="273" spans="1:9">
      <c r="A273" s="84" t="str">
        <f t="shared" si="4"/>
        <v>Not Assigned in TPMS!!</v>
      </c>
      <c r="B273" s="37" t="s">
        <v>21666</v>
      </c>
      <c r="C273" s="182">
        <v>45995</v>
      </c>
      <c r="D273" s="37" t="s">
        <v>21173</v>
      </c>
      <c r="E273" s="123" t="s">
        <v>18424</v>
      </c>
      <c r="F273" s="123" t="s">
        <v>21179</v>
      </c>
      <c r="G273" s="123" t="s">
        <v>21582</v>
      </c>
      <c r="H273" s="37" t="s">
        <v>21582</v>
      </c>
      <c r="I273" s="186" t="s">
        <v>21582</v>
      </c>
    </row>
    <row r="274" spans="1:9">
      <c r="A274" s="84" t="str">
        <f t="shared" si="4"/>
        <v>Not Assigned in TPMS!!</v>
      </c>
      <c r="B274" s="37" t="s">
        <v>15910</v>
      </c>
      <c r="C274" s="182">
        <v>46000</v>
      </c>
      <c r="D274" s="37" t="s">
        <v>21173</v>
      </c>
      <c r="E274" s="123" t="s">
        <v>17646</v>
      </c>
      <c r="F274" s="123" t="s">
        <v>2193</v>
      </c>
      <c r="G274" s="123" t="s">
        <v>21582</v>
      </c>
      <c r="H274" s="37" t="s">
        <v>21582</v>
      </c>
      <c r="I274" s="186" t="s">
        <v>21582</v>
      </c>
    </row>
    <row r="275" spans="1:9">
      <c r="A275" s="84" t="str">
        <f t="shared" si="4"/>
        <v>Not Assigned in TPMS!!</v>
      </c>
      <c r="B275" s="37" t="s">
        <v>21667</v>
      </c>
      <c r="C275" s="182">
        <v>46000</v>
      </c>
      <c r="D275" s="37" t="s">
        <v>21173</v>
      </c>
      <c r="E275" s="123" t="s">
        <v>21668</v>
      </c>
      <c r="F275" s="123" t="s">
        <v>21179</v>
      </c>
      <c r="G275" s="123" t="s">
        <v>21582</v>
      </c>
      <c r="H275" s="37" t="s">
        <v>21582</v>
      </c>
      <c r="I275" s="186" t="s">
        <v>21582</v>
      </c>
    </row>
    <row r="276" spans="1:9">
      <c r="A276" s="84" t="str">
        <f t="shared" si="4"/>
        <v>Not assigned in TPMS!!</v>
      </c>
      <c r="B276" s="37" t="s">
        <v>21669</v>
      </c>
      <c r="C276" s="182">
        <v>45912</v>
      </c>
      <c r="D276" s="37" t="s">
        <v>21182</v>
      </c>
      <c r="E276" s="123" t="s">
        <v>18769</v>
      </c>
      <c r="F276" s="123" t="s">
        <v>17275</v>
      </c>
      <c r="G276" s="123" t="s">
        <v>21670</v>
      </c>
      <c r="H276" s="37" t="s">
        <v>21670</v>
      </c>
      <c r="I276" s="186" t="s">
        <v>21670</v>
      </c>
    </row>
    <row r="277" spans="1:9">
      <c r="A277" s="84" t="str">
        <f t="shared" si="4"/>
        <v>OBLEUS</v>
      </c>
      <c r="B277" s="37" t="s">
        <v>17271</v>
      </c>
      <c r="C277" s="182">
        <v>45939</v>
      </c>
      <c r="D277" s="37" t="s">
        <v>21182</v>
      </c>
      <c r="E277" s="123" t="s">
        <v>21671</v>
      </c>
      <c r="F277" s="123" t="s">
        <v>17038</v>
      </c>
      <c r="G277" s="123" t="s">
        <v>21671</v>
      </c>
      <c r="H277" s="37" t="s">
        <v>17038</v>
      </c>
      <c r="I277" s="186">
        <v>45592</v>
      </c>
    </row>
    <row r="278" spans="1:9">
      <c r="A278" s="84" t="str">
        <f t="shared" si="4"/>
        <v>PBRADY</v>
      </c>
      <c r="B278" s="37" t="s">
        <v>21672</v>
      </c>
      <c r="C278" s="182">
        <v>45946</v>
      </c>
      <c r="D278" s="37" t="s">
        <v>21182</v>
      </c>
      <c r="E278" s="123" t="s">
        <v>21673</v>
      </c>
      <c r="F278" s="123" t="s">
        <v>16451</v>
      </c>
      <c r="G278" s="123" t="s">
        <v>21673</v>
      </c>
      <c r="H278" s="37" t="s">
        <v>16451</v>
      </c>
      <c r="I278" s="186">
        <v>45739</v>
      </c>
    </row>
    <row r="279" spans="1:9">
      <c r="A279" s="84" t="str">
        <f t="shared" si="4"/>
        <v>PCAMPBE</v>
      </c>
      <c r="B279" s="37" t="s">
        <v>21674</v>
      </c>
      <c r="C279" s="182">
        <v>45852</v>
      </c>
      <c r="D279" s="37" t="s">
        <v>21182</v>
      </c>
      <c r="E279" s="123" t="s">
        <v>21675</v>
      </c>
      <c r="F279" s="123" t="s">
        <v>16400</v>
      </c>
      <c r="G279" s="123" t="s">
        <v>21675</v>
      </c>
      <c r="H279" s="37" t="s">
        <v>16400</v>
      </c>
      <c r="I279" s="186">
        <v>45207</v>
      </c>
    </row>
    <row r="280" spans="1:9">
      <c r="A280" s="84" t="str">
        <f t="shared" si="4"/>
        <v>PKANTZA</v>
      </c>
      <c r="B280" s="37" t="s">
        <v>19151</v>
      </c>
      <c r="C280" s="182">
        <v>45966</v>
      </c>
      <c r="D280" s="37" t="s">
        <v>21182</v>
      </c>
      <c r="E280" s="123" t="s">
        <v>16601</v>
      </c>
      <c r="F280" s="123" t="s">
        <v>16602</v>
      </c>
      <c r="G280" s="123" t="s">
        <v>16601</v>
      </c>
      <c r="H280" s="37" t="s">
        <v>16602</v>
      </c>
      <c r="I280" s="186">
        <v>45928</v>
      </c>
    </row>
    <row r="281" spans="1:9">
      <c r="A281" s="84" t="str">
        <f t="shared" si="4"/>
        <v>PLICAT</v>
      </c>
      <c r="B281" s="37" t="s">
        <v>21676</v>
      </c>
      <c r="C281" s="182">
        <v>45974</v>
      </c>
      <c r="D281" s="37" t="s">
        <v>21182</v>
      </c>
      <c r="E281" s="123" t="s">
        <v>21677</v>
      </c>
      <c r="F281" s="123" t="s">
        <v>11087</v>
      </c>
      <c r="G281" s="123" t="s">
        <v>21677</v>
      </c>
      <c r="H281" s="37" t="s">
        <v>11087</v>
      </c>
      <c r="I281" s="186">
        <v>37255</v>
      </c>
    </row>
    <row r="282" spans="1:9">
      <c r="A282" s="84" t="str">
        <f t="shared" si="4"/>
        <v>PSKOCEL</v>
      </c>
      <c r="B282" s="37" t="s">
        <v>21678</v>
      </c>
      <c r="C282" s="182">
        <v>46000</v>
      </c>
      <c r="D282" s="37" t="s">
        <v>21173</v>
      </c>
      <c r="E282" s="123" t="s">
        <v>21679</v>
      </c>
      <c r="F282" s="123" t="s">
        <v>11162</v>
      </c>
      <c r="G282" s="123" t="s">
        <v>21679</v>
      </c>
      <c r="H282" s="37" t="s">
        <v>11162</v>
      </c>
      <c r="I282" s="186">
        <v>32400</v>
      </c>
    </row>
    <row r="283" spans="1:9">
      <c r="A283" s="84" t="str">
        <f t="shared" si="4"/>
        <v>RAYALAM</v>
      </c>
      <c r="B283" s="37" t="s">
        <v>21680</v>
      </c>
      <c r="C283" s="182">
        <v>45968</v>
      </c>
      <c r="D283" s="37" t="s">
        <v>21182</v>
      </c>
      <c r="E283" s="123" t="s">
        <v>21681</v>
      </c>
      <c r="F283" s="123" t="s">
        <v>21179</v>
      </c>
      <c r="G283" s="123" t="s">
        <v>21682</v>
      </c>
      <c r="H283" s="37" t="s">
        <v>15861</v>
      </c>
      <c r="I283" s="186">
        <v>45844</v>
      </c>
    </row>
    <row r="284" spans="1:9">
      <c r="A284" s="84" t="str">
        <f t="shared" si="4"/>
        <v>RCORTEZ</v>
      </c>
      <c r="B284" s="37" t="s">
        <v>21683</v>
      </c>
      <c r="C284" s="182">
        <v>45864</v>
      </c>
      <c r="D284" s="37" t="s">
        <v>21182</v>
      </c>
      <c r="E284" s="123" t="s">
        <v>21684</v>
      </c>
      <c r="F284" s="123" t="s">
        <v>19701</v>
      </c>
      <c r="G284" s="123" t="s">
        <v>21684</v>
      </c>
      <c r="H284" s="37" t="s">
        <v>19701</v>
      </c>
      <c r="I284" s="186">
        <v>45627</v>
      </c>
    </row>
    <row r="285" spans="1:9">
      <c r="A285" s="84" t="str">
        <f t="shared" si="4"/>
        <v>RDELEKT</v>
      </c>
      <c r="B285" s="37" t="s">
        <v>21685</v>
      </c>
      <c r="C285" s="182">
        <v>45996</v>
      </c>
      <c r="D285" s="37" t="s">
        <v>21173</v>
      </c>
      <c r="E285" s="123" t="s">
        <v>21686</v>
      </c>
      <c r="F285" s="123" t="s">
        <v>11457</v>
      </c>
      <c r="G285" s="123" t="s">
        <v>21686</v>
      </c>
      <c r="H285" s="37" t="s">
        <v>11457</v>
      </c>
      <c r="I285" s="186">
        <v>36990</v>
      </c>
    </row>
    <row r="286" spans="1:9">
      <c r="A286" s="84" t="str">
        <f t="shared" si="4"/>
        <v>RGARCI0</v>
      </c>
      <c r="B286" s="37" t="s">
        <v>15944</v>
      </c>
      <c r="C286" s="182">
        <v>45937</v>
      </c>
      <c r="D286" s="37" t="s">
        <v>21182</v>
      </c>
      <c r="E286" s="123" t="s">
        <v>21687</v>
      </c>
      <c r="F286" s="123" t="s">
        <v>15192</v>
      </c>
      <c r="G286" s="123" t="s">
        <v>21687</v>
      </c>
      <c r="H286" s="37" t="s">
        <v>15192</v>
      </c>
      <c r="I286" s="186">
        <v>44034</v>
      </c>
    </row>
    <row r="287" spans="1:9">
      <c r="A287" s="84" t="str">
        <f t="shared" si="4"/>
        <v>RGARRE3</v>
      </c>
      <c r="B287" s="37" t="s">
        <v>21688</v>
      </c>
      <c r="C287" s="182">
        <v>45953</v>
      </c>
      <c r="D287" s="37" t="s">
        <v>21182</v>
      </c>
      <c r="E287" s="123" t="s">
        <v>21689</v>
      </c>
      <c r="F287" s="123" t="s">
        <v>15734</v>
      </c>
      <c r="G287" s="123" t="s">
        <v>21689</v>
      </c>
      <c r="H287" s="37" t="s">
        <v>15734</v>
      </c>
      <c r="I287" s="186">
        <v>43066</v>
      </c>
    </row>
    <row r="288" spans="1:9">
      <c r="A288" s="84" t="str">
        <f t="shared" si="4"/>
        <v>RHIGGIN</v>
      </c>
      <c r="B288" s="37" t="s">
        <v>21690</v>
      </c>
      <c r="C288" s="182">
        <v>45958</v>
      </c>
      <c r="D288" s="37" t="s">
        <v>21182</v>
      </c>
      <c r="E288" s="123" t="s">
        <v>21691</v>
      </c>
      <c r="F288" s="123" t="s">
        <v>16788</v>
      </c>
      <c r="G288" s="123" t="s">
        <v>21691</v>
      </c>
      <c r="H288" s="37" t="s">
        <v>16788</v>
      </c>
      <c r="I288" s="186">
        <v>45760</v>
      </c>
    </row>
    <row r="289" spans="1:9">
      <c r="A289" s="84" t="str">
        <f t="shared" si="4"/>
        <v>RHUSTON</v>
      </c>
      <c r="B289" s="37" t="s">
        <v>21692</v>
      </c>
      <c r="C289" s="182">
        <v>45941</v>
      </c>
      <c r="D289" s="37" t="s">
        <v>21182</v>
      </c>
      <c r="E289" s="123" t="s">
        <v>21693</v>
      </c>
      <c r="F289" s="123" t="s">
        <v>16225</v>
      </c>
      <c r="G289" s="123" t="s">
        <v>21693</v>
      </c>
      <c r="H289" s="37" t="s">
        <v>16225</v>
      </c>
      <c r="I289" s="186">
        <v>45613</v>
      </c>
    </row>
    <row r="290" spans="1:9">
      <c r="A290" s="84" t="str">
        <f t="shared" si="4"/>
        <v>RKELLY1</v>
      </c>
      <c r="B290" s="37" t="s">
        <v>18666</v>
      </c>
      <c r="C290" s="182">
        <v>46000</v>
      </c>
      <c r="D290" s="37" t="s">
        <v>21173</v>
      </c>
      <c r="E290" s="123" t="s">
        <v>21694</v>
      </c>
      <c r="F290" s="123" t="s">
        <v>18320</v>
      </c>
      <c r="G290" s="123" t="s">
        <v>21694</v>
      </c>
      <c r="H290" s="37" t="s">
        <v>18320</v>
      </c>
      <c r="I290" s="186">
        <v>44973</v>
      </c>
    </row>
    <row r="291" spans="1:9">
      <c r="A291" s="84" t="str">
        <f t="shared" si="4"/>
        <v>RPOMNIT</v>
      </c>
      <c r="B291" s="37" t="s">
        <v>21695</v>
      </c>
      <c r="C291" s="182">
        <v>45912</v>
      </c>
      <c r="D291" s="37" t="s">
        <v>21182</v>
      </c>
      <c r="E291" s="123" t="s">
        <v>21696</v>
      </c>
      <c r="F291" s="123" t="s">
        <v>15731</v>
      </c>
      <c r="G291" s="123" t="s">
        <v>21696</v>
      </c>
      <c r="H291" s="37" t="s">
        <v>15731</v>
      </c>
      <c r="I291" s="186">
        <v>45564</v>
      </c>
    </row>
    <row r="292" spans="1:9">
      <c r="A292" s="84" t="str">
        <f t="shared" si="4"/>
        <v>RPORTER</v>
      </c>
      <c r="B292" s="37" t="s">
        <v>21697</v>
      </c>
      <c r="C292" s="182">
        <v>45986</v>
      </c>
      <c r="D292" s="37" t="s">
        <v>21201</v>
      </c>
      <c r="E292" s="123" t="s">
        <v>21698</v>
      </c>
      <c r="F292" s="123" t="s">
        <v>17886</v>
      </c>
      <c r="G292" s="123" t="s">
        <v>21698</v>
      </c>
      <c r="H292" s="37" t="s">
        <v>17886</v>
      </c>
      <c r="I292" s="186">
        <v>45970</v>
      </c>
    </row>
    <row r="293" spans="1:9">
      <c r="A293" s="84" t="str">
        <f t="shared" si="4"/>
        <v>RRIVAS0</v>
      </c>
      <c r="B293" s="37" t="s">
        <v>21699</v>
      </c>
      <c r="C293" s="182">
        <v>46000</v>
      </c>
      <c r="D293" s="37" t="s">
        <v>21173</v>
      </c>
      <c r="E293" s="123" t="s">
        <v>21700</v>
      </c>
      <c r="F293" s="123" t="s">
        <v>18370</v>
      </c>
      <c r="G293" s="123" t="s">
        <v>21700</v>
      </c>
      <c r="H293" s="37" t="s">
        <v>18370</v>
      </c>
      <c r="I293" s="186">
        <v>43423</v>
      </c>
    </row>
    <row r="294" spans="1:9">
      <c r="A294" s="84" t="str">
        <f t="shared" si="4"/>
        <v>RSANCHE</v>
      </c>
      <c r="B294" s="37" t="s">
        <v>21701</v>
      </c>
      <c r="C294" s="182">
        <v>45979</v>
      </c>
      <c r="D294" s="37" t="s">
        <v>21175</v>
      </c>
      <c r="E294" s="123" t="s">
        <v>21702</v>
      </c>
      <c r="F294" s="123" t="s">
        <v>21179</v>
      </c>
      <c r="G294" s="123" t="s">
        <v>21703</v>
      </c>
      <c r="H294" s="37" t="s">
        <v>17586</v>
      </c>
      <c r="I294" s="186">
        <v>45956</v>
      </c>
    </row>
    <row r="295" spans="1:9">
      <c r="A295" s="84" t="str">
        <f t="shared" si="4"/>
        <v>RSNOW</v>
      </c>
      <c r="B295" s="37" t="s">
        <v>21704</v>
      </c>
      <c r="C295" s="182">
        <v>46001</v>
      </c>
      <c r="D295" s="37" t="s">
        <v>21173</v>
      </c>
      <c r="E295" s="123" t="s">
        <v>21705</v>
      </c>
      <c r="F295" s="123" t="s">
        <v>12194</v>
      </c>
      <c r="G295" s="123" t="s">
        <v>21705</v>
      </c>
      <c r="H295" s="37" t="s">
        <v>12194</v>
      </c>
      <c r="I295" s="186">
        <v>40357</v>
      </c>
    </row>
    <row r="296" spans="1:9">
      <c r="A296" s="84" t="str">
        <f t="shared" si="4"/>
        <v>RURQUH</v>
      </c>
      <c r="B296" s="37" t="s">
        <v>17099</v>
      </c>
      <c r="C296" s="182">
        <v>45965</v>
      </c>
      <c r="D296" s="37" t="s">
        <v>21182</v>
      </c>
      <c r="E296" s="123" t="s">
        <v>21706</v>
      </c>
      <c r="F296" s="123" t="s">
        <v>12284</v>
      </c>
      <c r="G296" s="123" t="s">
        <v>21706</v>
      </c>
      <c r="H296" s="37" t="s">
        <v>12284</v>
      </c>
      <c r="I296" s="186">
        <v>36927</v>
      </c>
    </row>
    <row r="297" spans="1:9">
      <c r="A297" s="84" t="str">
        <f t="shared" si="4"/>
        <v>RVENTUR</v>
      </c>
      <c r="B297" s="37" t="s">
        <v>21707</v>
      </c>
      <c r="C297" s="182">
        <v>45995</v>
      </c>
      <c r="D297" s="37" t="s">
        <v>21173</v>
      </c>
      <c r="E297" s="123" t="s">
        <v>21708</v>
      </c>
      <c r="F297" s="123" t="s">
        <v>17817</v>
      </c>
      <c r="G297" s="123" t="s">
        <v>21708</v>
      </c>
      <c r="H297" s="37" t="s">
        <v>17817</v>
      </c>
      <c r="I297" s="186">
        <v>45200</v>
      </c>
    </row>
    <row r="298" spans="1:9">
      <c r="A298" s="84" t="str">
        <f t="shared" si="4"/>
        <v>SBROWN5</v>
      </c>
      <c r="B298" s="37" t="s">
        <v>21709</v>
      </c>
      <c r="C298" s="182">
        <v>45993</v>
      </c>
      <c r="D298" s="37" t="s">
        <v>21173</v>
      </c>
      <c r="E298" s="123" t="s">
        <v>21710</v>
      </c>
      <c r="F298" s="123" t="s">
        <v>18054</v>
      </c>
      <c r="G298" s="123" t="s">
        <v>21710</v>
      </c>
      <c r="H298" s="37" t="s">
        <v>18054</v>
      </c>
      <c r="I298" s="186">
        <v>44406</v>
      </c>
    </row>
    <row r="299" spans="1:9">
      <c r="A299" s="84" t="str">
        <f t="shared" si="4"/>
        <v>SFAKHRI</v>
      </c>
      <c r="B299" s="37" t="s">
        <v>18547</v>
      </c>
      <c r="C299" s="182">
        <v>45979</v>
      </c>
      <c r="D299" s="37" t="s">
        <v>21175</v>
      </c>
      <c r="E299" s="123" t="s">
        <v>21711</v>
      </c>
      <c r="F299" s="123" t="s">
        <v>21179</v>
      </c>
      <c r="G299" s="123" t="s">
        <v>21712</v>
      </c>
      <c r="H299" s="37" t="s">
        <v>15574</v>
      </c>
      <c r="I299" s="186">
        <v>44427</v>
      </c>
    </row>
    <row r="300" spans="1:9">
      <c r="A300" s="84" t="str">
        <f t="shared" si="4"/>
        <v>SFARREL</v>
      </c>
      <c r="B300" s="37" t="s">
        <v>10259</v>
      </c>
      <c r="C300" s="182">
        <v>45979</v>
      </c>
      <c r="D300" s="37" t="s">
        <v>21175</v>
      </c>
      <c r="E300" s="123" t="s">
        <v>21713</v>
      </c>
      <c r="F300" s="123" t="s">
        <v>17696</v>
      </c>
      <c r="G300" s="123" t="s">
        <v>21713</v>
      </c>
      <c r="H300" s="37" t="s">
        <v>17696</v>
      </c>
      <c r="I300" s="186">
        <v>44441</v>
      </c>
    </row>
    <row r="301" spans="1:9">
      <c r="A301" s="84" t="str">
        <f t="shared" si="4"/>
        <v>SFESSHA</v>
      </c>
      <c r="B301" s="37" t="s">
        <v>21714</v>
      </c>
      <c r="C301" s="182">
        <v>45994</v>
      </c>
      <c r="D301" s="37" t="s">
        <v>21173</v>
      </c>
      <c r="E301" s="123" t="s">
        <v>18169</v>
      </c>
      <c r="F301" s="123" t="s">
        <v>12500</v>
      </c>
      <c r="G301" s="123" t="s">
        <v>18169</v>
      </c>
      <c r="H301" s="37" t="s">
        <v>12500</v>
      </c>
      <c r="I301" s="186">
        <v>44629</v>
      </c>
    </row>
    <row r="302" spans="1:9">
      <c r="A302" s="84" t="str">
        <f t="shared" si="4"/>
        <v>SFNU0</v>
      </c>
      <c r="B302" s="37" t="s">
        <v>21715</v>
      </c>
      <c r="C302" s="182">
        <v>45876</v>
      </c>
      <c r="D302" s="37" t="s">
        <v>21182</v>
      </c>
      <c r="E302" s="123" t="s">
        <v>21716</v>
      </c>
      <c r="F302" s="123" t="s">
        <v>19773</v>
      </c>
      <c r="G302" s="123" t="s">
        <v>21716</v>
      </c>
      <c r="H302" s="37" t="s">
        <v>19773</v>
      </c>
      <c r="I302" s="186">
        <v>44062</v>
      </c>
    </row>
    <row r="303" spans="1:9">
      <c r="A303" s="84" t="str">
        <f t="shared" si="4"/>
        <v>SGREEN</v>
      </c>
      <c r="B303" s="37" t="s">
        <v>21717</v>
      </c>
      <c r="C303" s="182">
        <v>45913</v>
      </c>
      <c r="D303" s="37" t="s">
        <v>21182</v>
      </c>
      <c r="E303" s="123" t="s">
        <v>21718</v>
      </c>
      <c r="F303" s="123" t="s">
        <v>21719</v>
      </c>
      <c r="G303" s="123" t="s">
        <v>21718</v>
      </c>
      <c r="H303" s="37" t="s">
        <v>21719</v>
      </c>
      <c r="I303" s="186">
        <v>45900</v>
      </c>
    </row>
    <row r="304" spans="1:9">
      <c r="A304" s="84" t="str">
        <f t="shared" si="4"/>
        <v>SJOHNSO</v>
      </c>
      <c r="B304" s="37" t="s">
        <v>21720</v>
      </c>
      <c r="C304" s="182">
        <v>45982</v>
      </c>
      <c r="D304" s="37" t="s">
        <v>21201</v>
      </c>
      <c r="E304" s="123" t="s">
        <v>21721</v>
      </c>
      <c r="F304" s="123" t="s">
        <v>17534</v>
      </c>
      <c r="G304" s="123" t="s">
        <v>21721</v>
      </c>
      <c r="H304" s="37" t="s">
        <v>17534</v>
      </c>
      <c r="I304" s="186">
        <v>45963</v>
      </c>
    </row>
    <row r="305" spans="1:9">
      <c r="A305" s="84" t="str">
        <f t="shared" si="4"/>
        <v>SKELLY0</v>
      </c>
      <c r="B305" s="37" t="s">
        <v>21722</v>
      </c>
      <c r="C305" s="182">
        <v>45975</v>
      </c>
      <c r="D305" s="37" t="s">
        <v>21175</v>
      </c>
      <c r="E305" s="123" t="s">
        <v>21723</v>
      </c>
      <c r="F305" s="123" t="s">
        <v>17561</v>
      </c>
      <c r="G305" s="123" t="s">
        <v>21723</v>
      </c>
      <c r="H305" s="37" t="s">
        <v>17561</v>
      </c>
      <c r="I305" s="186">
        <v>44699</v>
      </c>
    </row>
    <row r="306" spans="1:9">
      <c r="A306" s="84" t="str">
        <f t="shared" si="4"/>
        <v>SMEAD</v>
      </c>
      <c r="B306" s="37" t="s">
        <v>21724</v>
      </c>
      <c r="C306" s="182">
        <v>45912</v>
      </c>
      <c r="D306" s="37" t="s">
        <v>21182</v>
      </c>
      <c r="E306" s="123" t="s">
        <v>21725</v>
      </c>
      <c r="F306" s="123" t="s">
        <v>15874</v>
      </c>
      <c r="G306" s="123" t="s">
        <v>21725</v>
      </c>
      <c r="H306" s="37" t="s">
        <v>15874</v>
      </c>
      <c r="I306" s="186">
        <v>44546</v>
      </c>
    </row>
    <row r="307" spans="1:9">
      <c r="A307" s="84" t="str">
        <f t="shared" si="4"/>
        <v>SMEHRAB</v>
      </c>
      <c r="B307" s="37" t="s">
        <v>21726</v>
      </c>
      <c r="C307" s="182">
        <v>45958</v>
      </c>
      <c r="D307" s="37" t="s">
        <v>21182</v>
      </c>
      <c r="E307" s="123" t="s">
        <v>21727</v>
      </c>
      <c r="F307" s="123" t="s">
        <v>21728</v>
      </c>
      <c r="G307" s="123" t="s">
        <v>21729</v>
      </c>
      <c r="H307" s="37" t="s">
        <v>16842</v>
      </c>
      <c r="I307" s="186">
        <v>45851</v>
      </c>
    </row>
    <row r="308" spans="1:9">
      <c r="A308" s="84" t="str">
        <f t="shared" si="4"/>
        <v>SMETKA</v>
      </c>
      <c r="B308" s="37" t="s">
        <v>10277</v>
      </c>
      <c r="C308" s="182">
        <v>45870</v>
      </c>
      <c r="D308" s="37" t="s">
        <v>21182</v>
      </c>
      <c r="E308" s="123" t="s">
        <v>21730</v>
      </c>
      <c r="F308" s="123" t="s">
        <v>21731</v>
      </c>
      <c r="G308" s="123" t="s">
        <v>21730</v>
      </c>
      <c r="H308" s="37" t="s">
        <v>21731</v>
      </c>
      <c r="I308" s="186">
        <v>44160</v>
      </c>
    </row>
    <row r="309" spans="1:9">
      <c r="A309" s="84" t="str">
        <f t="shared" si="4"/>
        <v>SPALLOT</v>
      </c>
      <c r="B309" s="37" t="s">
        <v>21732</v>
      </c>
      <c r="C309" s="182">
        <v>45979</v>
      </c>
      <c r="D309" s="37" t="s">
        <v>21175</v>
      </c>
      <c r="E309" s="123" t="s">
        <v>21733</v>
      </c>
      <c r="F309" s="123" t="s">
        <v>12808</v>
      </c>
      <c r="G309" s="123" t="s">
        <v>21733</v>
      </c>
      <c r="H309" s="37" t="s">
        <v>12808</v>
      </c>
      <c r="I309" s="186">
        <v>36182</v>
      </c>
    </row>
    <row r="310" spans="1:9">
      <c r="A310" s="84" t="str">
        <f t="shared" si="4"/>
        <v>SPELLE</v>
      </c>
      <c r="B310" s="37" t="s">
        <v>21734</v>
      </c>
      <c r="C310" s="182">
        <v>45877</v>
      </c>
      <c r="D310" s="37" t="s">
        <v>21182</v>
      </c>
      <c r="E310" s="123" t="s">
        <v>21735</v>
      </c>
      <c r="F310" s="123" t="s">
        <v>14775</v>
      </c>
      <c r="G310" s="123" t="s">
        <v>21735</v>
      </c>
      <c r="H310" s="37" t="s">
        <v>14775</v>
      </c>
      <c r="I310" s="186">
        <v>45256</v>
      </c>
    </row>
    <row r="311" spans="1:9">
      <c r="A311" s="84" t="str">
        <f t="shared" si="4"/>
        <v>SSMIDDY</v>
      </c>
      <c r="B311" s="37" t="s">
        <v>21736</v>
      </c>
      <c r="C311" s="182">
        <v>45940</v>
      </c>
      <c r="D311" s="37" t="s">
        <v>21182</v>
      </c>
      <c r="E311" s="123" t="s">
        <v>21737</v>
      </c>
      <c r="F311" s="123" t="s">
        <v>20677</v>
      </c>
      <c r="G311" s="123" t="s">
        <v>21738</v>
      </c>
      <c r="H311" s="37" t="s">
        <v>17201</v>
      </c>
      <c r="I311" s="186">
        <v>45914</v>
      </c>
    </row>
    <row r="312" spans="1:9">
      <c r="A312" s="84" t="str">
        <f t="shared" si="4"/>
        <v>SWICKLA</v>
      </c>
      <c r="B312" s="37" t="s">
        <v>17319</v>
      </c>
      <c r="C312" s="182">
        <v>45895</v>
      </c>
      <c r="D312" s="37" t="s">
        <v>21182</v>
      </c>
      <c r="E312" s="123" t="s">
        <v>21739</v>
      </c>
      <c r="F312" s="123" t="s">
        <v>15054</v>
      </c>
      <c r="G312" s="123" t="s">
        <v>21739</v>
      </c>
      <c r="H312" s="37" t="s">
        <v>15054</v>
      </c>
      <c r="I312" s="186">
        <v>44896</v>
      </c>
    </row>
    <row r="313" spans="1:9">
      <c r="A313" s="84" t="str">
        <f t="shared" si="4"/>
        <v>SWINGER</v>
      </c>
      <c r="B313" s="37" t="s">
        <v>21740</v>
      </c>
      <c r="C313" s="182">
        <v>45938</v>
      </c>
      <c r="D313" s="37" t="s">
        <v>21182</v>
      </c>
      <c r="E313" s="123" t="s">
        <v>21741</v>
      </c>
      <c r="F313" s="123" t="s">
        <v>15953</v>
      </c>
      <c r="G313" s="123" t="s">
        <v>21741</v>
      </c>
      <c r="H313" s="37" t="s">
        <v>15953</v>
      </c>
      <c r="I313" s="186">
        <v>45809</v>
      </c>
    </row>
    <row r="314" spans="1:9">
      <c r="A314" s="84" t="str">
        <f t="shared" si="4"/>
        <v>SWISE0</v>
      </c>
      <c r="B314" s="37" t="s">
        <v>21742</v>
      </c>
      <c r="C314" s="182">
        <v>45957</v>
      </c>
      <c r="D314" s="37" t="s">
        <v>21182</v>
      </c>
      <c r="E314" s="123" t="s">
        <v>21743</v>
      </c>
      <c r="F314" s="123" t="s">
        <v>16809</v>
      </c>
      <c r="G314" s="123" t="s">
        <v>21743</v>
      </c>
      <c r="H314" s="37" t="s">
        <v>16809</v>
      </c>
      <c r="I314" s="186">
        <v>44284</v>
      </c>
    </row>
    <row r="315" spans="1:9">
      <c r="A315" s="84" t="str">
        <f t="shared" si="4"/>
        <v>TANGUS</v>
      </c>
      <c r="B315" s="37" t="s">
        <v>21744</v>
      </c>
      <c r="C315" s="182">
        <v>45937</v>
      </c>
      <c r="D315" s="37" t="s">
        <v>21182</v>
      </c>
      <c r="E315" s="123" t="s">
        <v>21745</v>
      </c>
      <c r="F315" s="123" t="s">
        <v>19459</v>
      </c>
      <c r="G315" s="123" t="s">
        <v>21745</v>
      </c>
      <c r="H315" s="37" t="s">
        <v>19459</v>
      </c>
      <c r="I315" s="186" t="s">
        <v>21746</v>
      </c>
    </row>
    <row r="316" spans="1:9">
      <c r="A316" s="84" t="str">
        <f t="shared" si="4"/>
        <v>TBOLAN</v>
      </c>
      <c r="B316" s="37" t="s">
        <v>18247</v>
      </c>
      <c r="C316" s="182">
        <v>45992</v>
      </c>
      <c r="D316" s="37" t="s">
        <v>21173</v>
      </c>
      <c r="E316" s="123" t="s">
        <v>21747</v>
      </c>
      <c r="F316" s="123" t="s">
        <v>13107</v>
      </c>
      <c r="G316" s="123" t="s">
        <v>21747</v>
      </c>
      <c r="H316" s="37" t="s">
        <v>13107</v>
      </c>
      <c r="I316" s="186">
        <v>31347</v>
      </c>
    </row>
    <row r="317" spans="1:9">
      <c r="A317" s="84" t="str">
        <f t="shared" si="4"/>
        <v>TBRUNT</v>
      </c>
      <c r="B317" s="37" t="s">
        <v>21748</v>
      </c>
      <c r="C317" s="182">
        <v>45959</v>
      </c>
      <c r="D317" s="37" t="s">
        <v>21182</v>
      </c>
      <c r="E317" s="123" t="s">
        <v>21749</v>
      </c>
      <c r="F317" s="123" t="s">
        <v>15116</v>
      </c>
      <c r="G317" s="123" t="s">
        <v>21749</v>
      </c>
      <c r="H317" s="37" t="s">
        <v>15116</v>
      </c>
      <c r="I317" s="186">
        <v>45837</v>
      </c>
    </row>
    <row r="318" spans="1:9">
      <c r="A318" s="84" t="str">
        <f t="shared" si="4"/>
        <v>TBURDIC</v>
      </c>
      <c r="B318" s="37" t="s">
        <v>21750</v>
      </c>
      <c r="C318" s="182">
        <v>46000</v>
      </c>
      <c r="D318" s="37" t="s">
        <v>21173</v>
      </c>
      <c r="E318" s="123" t="s">
        <v>21751</v>
      </c>
      <c r="F318" s="123" t="s">
        <v>18266</v>
      </c>
      <c r="G318" s="123" t="s">
        <v>21751</v>
      </c>
      <c r="H318" s="37" t="s">
        <v>18266</v>
      </c>
      <c r="I318" s="186">
        <v>43152</v>
      </c>
    </row>
    <row r="319" spans="1:9">
      <c r="A319" s="84" t="str">
        <f t="shared" si="4"/>
        <v>TCARNAH</v>
      </c>
      <c r="B319" s="37" t="s">
        <v>21752</v>
      </c>
      <c r="C319" s="182">
        <v>45861</v>
      </c>
      <c r="D319" s="37" t="s">
        <v>21182</v>
      </c>
      <c r="E319" s="123" t="s">
        <v>21753</v>
      </c>
      <c r="F319" s="123" t="s">
        <v>14824</v>
      </c>
      <c r="G319" s="123" t="s">
        <v>21754</v>
      </c>
      <c r="H319" s="37" t="s">
        <v>14779</v>
      </c>
      <c r="I319" s="186">
        <v>45893</v>
      </c>
    </row>
    <row r="320" spans="1:9">
      <c r="A320" s="84" t="str">
        <f t="shared" si="4"/>
        <v>TDAILEY</v>
      </c>
      <c r="B320" s="37" t="s">
        <v>18952</v>
      </c>
      <c r="C320" s="182">
        <v>45883</v>
      </c>
      <c r="D320" s="37" t="s">
        <v>21182</v>
      </c>
      <c r="E320" s="123" t="s">
        <v>21755</v>
      </c>
      <c r="F320" s="123" t="s">
        <v>21756</v>
      </c>
      <c r="G320" s="123" t="s">
        <v>21757</v>
      </c>
      <c r="H320" s="37" t="s">
        <v>15957</v>
      </c>
      <c r="I320" s="186">
        <v>45907</v>
      </c>
    </row>
    <row r="321" spans="1:9">
      <c r="A321" s="84" t="str">
        <f t="shared" si="4"/>
        <v>TDOHERT</v>
      </c>
      <c r="B321" s="37" t="s">
        <v>16099</v>
      </c>
      <c r="C321" s="182">
        <v>45915</v>
      </c>
      <c r="D321" s="37" t="s">
        <v>21182</v>
      </c>
      <c r="E321" s="123" t="s">
        <v>21758</v>
      </c>
      <c r="F321" s="123" t="s">
        <v>13197</v>
      </c>
      <c r="G321" s="123" t="s">
        <v>21758</v>
      </c>
      <c r="H321" s="37" t="s">
        <v>13197</v>
      </c>
      <c r="I321" s="186">
        <v>39034</v>
      </c>
    </row>
    <row r="322" spans="1:9">
      <c r="A322" s="84" t="str">
        <f t="shared" ref="A322:A343" si="5">H322</f>
        <v>TGANN</v>
      </c>
      <c r="B322" s="37" t="s">
        <v>21759</v>
      </c>
      <c r="C322" s="182">
        <v>45943</v>
      </c>
      <c r="D322" s="37" t="s">
        <v>21182</v>
      </c>
      <c r="E322" s="123" t="s">
        <v>21760</v>
      </c>
      <c r="F322" s="123" t="s">
        <v>16302</v>
      </c>
      <c r="G322" s="123" t="s">
        <v>21761</v>
      </c>
      <c r="H322" s="37" t="s">
        <v>21762</v>
      </c>
      <c r="I322" s="186" t="s">
        <v>21746</v>
      </c>
    </row>
    <row r="323" spans="1:9">
      <c r="A323" s="84" t="str">
        <f t="shared" si="5"/>
        <v>TGOSSEL</v>
      </c>
      <c r="B323" s="37" t="s">
        <v>18670</v>
      </c>
      <c r="C323" s="182">
        <v>45997</v>
      </c>
      <c r="D323" s="37" t="s">
        <v>21173</v>
      </c>
      <c r="E323" s="123" t="s">
        <v>21763</v>
      </c>
      <c r="F323" s="123" t="s">
        <v>21764</v>
      </c>
      <c r="G323" s="123" t="s">
        <v>21646</v>
      </c>
      <c r="H323" s="37" t="s">
        <v>15111</v>
      </c>
      <c r="I323" s="186">
        <v>42885</v>
      </c>
    </row>
    <row r="324" spans="1:9">
      <c r="A324" s="84" t="str">
        <f t="shared" si="5"/>
        <v>THOLBRO</v>
      </c>
      <c r="B324" s="37" t="s">
        <v>21765</v>
      </c>
      <c r="C324" s="182">
        <v>45994</v>
      </c>
      <c r="D324" s="37" t="s">
        <v>21173</v>
      </c>
      <c r="E324" s="123" t="s">
        <v>21766</v>
      </c>
      <c r="F324" s="123" t="s">
        <v>13285</v>
      </c>
      <c r="G324" s="123" t="s">
        <v>21766</v>
      </c>
      <c r="H324" s="37" t="s">
        <v>13285</v>
      </c>
      <c r="I324" s="186">
        <v>32973</v>
      </c>
    </row>
    <row r="325" spans="1:9">
      <c r="A325" s="84" t="str">
        <f t="shared" si="5"/>
        <v>TJENKIN</v>
      </c>
      <c r="B325" s="37" t="s">
        <v>21767</v>
      </c>
      <c r="C325" s="182">
        <v>45967</v>
      </c>
      <c r="D325" s="37" t="s">
        <v>21182</v>
      </c>
      <c r="E325" s="123" t="s">
        <v>21768</v>
      </c>
      <c r="F325" s="123" t="s">
        <v>13320</v>
      </c>
      <c r="G325" s="123" t="s">
        <v>21768</v>
      </c>
      <c r="H325" s="37" t="s">
        <v>13320</v>
      </c>
      <c r="I325" s="186">
        <v>36227</v>
      </c>
    </row>
    <row r="326" spans="1:9">
      <c r="A326" s="84" t="str">
        <f t="shared" si="5"/>
        <v>TKIMBER</v>
      </c>
      <c r="B326" s="37" t="s">
        <v>18460</v>
      </c>
      <c r="C326" s="182">
        <v>45992</v>
      </c>
      <c r="D326" s="37" t="s">
        <v>21173</v>
      </c>
      <c r="E326" s="123" t="s">
        <v>21769</v>
      </c>
      <c r="F326" s="123" t="s">
        <v>18058</v>
      </c>
      <c r="G326" s="123" t="s">
        <v>21769</v>
      </c>
      <c r="H326" s="37" t="s">
        <v>18058</v>
      </c>
      <c r="I326" s="186">
        <v>45942</v>
      </c>
    </row>
    <row r="327" spans="1:9">
      <c r="A327" s="84" t="str">
        <f t="shared" si="5"/>
        <v>TMATHI1</v>
      </c>
      <c r="B327" s="37" t="s">
        <v>9592</v>
      </c>
      <c r="C327" s="182">
        <v>45898</v>
      </c>
      <c r="D327" s="37" t="s">
        <v>21182</v>
      </c>
      <c r="E327" s="123" t="s">
        <v>21770</v>
      </c>
      <c r="F327" s="123" t="s">
        <v>21179</v>
      </c>
      <c r="G327" s="123" t="s">
        <v>21771</v>
      </c>
      <c r="H327" s="37" t="s">
        <v>20006</v>
      </c>
      <c r="I327" s="186">
        <v>45445</v>
      </c>
    </row>
    <row r="328" spans="1:9">
      <c r="A328" s="84" t="str">
        <f t="shared" si="5"/>
        <v>TMATTHE</v>
      </c>
      <c r="B328" s="37" t="s">
        <v>21772</v>
      </c>
      <c r="C328" s="182">
        <v>45993</v>
      </c>
      <c r="D328" s="37" t="s">
        <v>21173</v>
      </c>
      <c r="E328" s="123" t="s">
        <v>21773</v>
      </c>
      <c r="F328" s="123" t="s">
        <v>17120</v>
      </c>
      <c r="G328" s="123" t="s">
        <v>21773</v>
      </c>
      <c r="H328" s="37" t="s">
        <v>17120</v>
      </c>
      <c r="I328" s="186">
        <v>45935</v>
      </c>
    </row>
    <row r="329" spans="1:9">
      <c r="A329" s="84" t="str">
        <f t="shared" si="5"/>
        <v>TRAI0</v>
      </c>
      <c r="B329" s="37" t="s">
        <v>18090</v>
      </c>
      <c r="C329" s="182">
        <v>45981</v>
      </c>
      <c r="D329" s="37" t="s">
        <v>21175</v>
      </c>
      <c r="E329" s="123" t="s">
        <v>21774</v>
      </c>
      <c r="F329" s="123" t="s">
        <v>17758</v>
      </c>
      <c r="G329" s="123" t="s">
        <v>21774</v>
      </c>
      <c r="H329" s="37" t="s">
        <v>17758</v>
      </c>
      <c r="I329" s="186">
        <v>44700</v>
      </c>
    </row>
    <row r="330" spans="1:9">
      <c r="A330" s="84" t="str">
        <f t="shared" si="5"/>
        <v>TWEBER2</v>
      </c>
      <c r="B330" s="37" t="s">
        <v>21775</v>
      </c>
      <c r="C330" s="182">
        <v>45974</v>
      </c>
      <c r="D330" s="37" t="s">
        <v>21182</v>
      </c>
      <c r="E330" s="123" t="s">
        <v>21776</v>
      </c>
      <c r="F330" s="123" t="s">
        <v>21179</v>
      </c>
      <c r="G330" s="123" t="s">
        <v>21777</v>
      </c>
      <c r="H330" s="37" t="s">
        <v>13647</v>
      </c>
      <c r="I330" s="186">
        <v>36929</v>
      </c>
    </row>
    <row r="331" spans="1:9">
      <c r="A331" s="84" t="str">
        <f t="shared" si="5"/>
        <v>VBEST1</v>
      </c>
      <c r="B331" s="37" t="s">
        <v>21778</v>
      </c>
      <c r="C331" s="182">
        <v>45967</v>
      </c>
      <c r="D331" s="37" t="s">
        <v>21182</v>
      </c>
      <c r="E331" s="123" t="s">
        <v>21779</v>
      </c>
      <c r="F331" s="123" t="s">
        <v>13709</v>
      </c>
      <c r="G331" s="123" t="s">
        <v>21779</v>
      </c>
      <c r="H331" s="37" t="s">
        <v>13709</v>
      </c>
      <c r="I331" s="186">
        <v>35647</v>
      </c>
    </row>
    <row r="332" spans="1:9">
      <c r="A332" s="84" t="str">
        <f t="shared" si="5"/>
        <v>VCOUCH</v>
      </c>
      <c r="B332" s="37" t="s">
        <v>16173</v>
      </c>
      <c r="C332" s="182">
        <v>45905</v>
      </c>
      <c r="D332" s="37" t="s">
        <v>21182</v>
      </c>
      <c r="E332" s="123" t="s">
        <v>21780</v>
      </c>
      <c r="F332" s="123" t="s">
        <v>14783</v>
      </c>
      <c r="G332" s="123" t="s">
        <v>21780</v>
      </c>
      <c r="H332" s="37" t="s">
        <v>14783</v>
      </c>
      <c r="I332" s="186">
        <v>44273</v>
      </c>
    </row>
    <row r="333" spans="1:9">
      <c r="A333" s="84" t="str">
        <f t="shared" si="5"/>
        <v>VHAWKI3</v>
      </c>
      <c r="B333" s="37" t="s">
        <v>21781</v>
      </c>
      <c r="C333" s="182">
        <v>45992</v>
      </c>
      <c r="D333" s="37" t="s">
        <v>21173</v>
      </c>
      <c r="E333" s="123" t="s">
        <v>21782</v>
      </c>
      <c r="F333" s="123" t="s">
        <v>13746</v>
      </c>
      <c r="G333" s="123" t="s">
        <v>21782</v>
      </c>
      <c r="H333" s="37" t="s">
        <v>13746</v>
      </c>
      <c r="I333" s="186">
        <v>41162</v>
      </c>
    </row>
    <row r="334" spans="1:9">
      <c r="A334" s="84" t="str">
        <f t="shared" si="5"/>
        <v>VHOWARD</v>
      </c>
      <c r="B334" s="37" t="s">
        <v>21783</v>
      </c>
      <c r="C334" s="182">
        <v>45999</v>
      </c>
      <c r="D334" s="37" t="s">
        <v>21173</v>
      </c>
      <c r="E334" s="123" t="s">
        <v>21784</v>
      </c>
      <c r="F334" s="123" t="s">
        <v>18306</v>
      </c>
      <c r="G334" s="123" t="s">
        <v>21784</v>
      </c>
      <c r="H334" s="37" t="s">
        <v>18306</v>
      </c>
      <c r="I334" s="186">
        <v>45970</v>
      </c>
    </row>
    <row r="335" spans="1:9">
      <c r="A335" s="84" t="str">
        <f t="shared" si="5"/>
        <v>VTUIOFU</v>
      </c>
      <c r="B335" s="37" t="s">
        <v>17492</v>
      </c>
      <c r="C335" s="182">
        <v>46001</v>
      </c>
      <c r="D335" s="37" t="s">
        <v>21173</v>
      </c>
      <c r="E335" s="123" t="s">
        <v>21785</v>
      </c>
      <c r="F335" s="123" t="s">
        <v>21179</v>
      </c>
      <c r="G335" s="123" t="s">
        <v>21786</v>
      </c>
      <c r="H335" s="37" t="s">
        <v>17293</v>
      </c>
      <c r="I335" s="186">
        <v>45956</v>
      </c>
    </row>
    <row r="336" spans="1:9">
      <c r="A336" s="84" t="str">
        <f t="shared" si="5"/>
        <v>VWHALEY</v>
      </c>
      <c r="B336" s="37" t="s">
        <v>21787</v>
      </c>
      <c r="C336" s="182">
        <v>45987</v>
      </c>
      <c r="D336" s="37" t="s">
        <v>21201</v>
      </c>
      <c r="E336" s="123" t="s">
        <v>21788</v>
      </c>
      <c r="F336" s="123" t="s">
        <v>16971</v>
      </c>
      <c r="G336" s="123" t="s">
        <v>21788</v>
      </c>
      <c r="H336" s="37" t="s">
        <v>16971</v>
      </c>
      <c r="I336" s="186">
        <v>45340</v>
      </c>
    </row>
    <row r="337" spans="1:9">
      <c r="A337" s="84" t="str">
        <f t="shared" si="5"/>
        <v>WADAMS0</v>
      </c>
      <c r="B337" s="37" t="s">
        <v>17972</v>
      </c>
      <c r="C337" s="182">
        <v>45973</v>
      </c>
      <c r="D337" s="37" t="s">
        <v>21182</v>
      </c>
      <c r="E337" s="123" t="s">
        <v>17466</v>
      </c>
      <c r="F337" s="123" t="s">
        <v>17467</v>
      </c>
      <c r="G337" s="123" t="s">
        <v>17466</v>
      </c>
      <c r="H337" s="37" t="s">
        <v>17467</v>
      </c>
      <c r="I337" s="186">
        <v>45970</v>
      </c>
    </row>
    <row r="338" spans="1:9">
      <c r="A338" s="84" t="str">
        <f t="shared" si="5"/>
        <v>WBROWN</v>
      </c>
      <c r="B338" s="37" t="s">
        <v>21789</v>
      </c>
      <c r="C338" s="182">
        <v>45980</v>
      </c>
      <c r="D338" s="37" t="s">
        <v>21175</v>
      </c>
      <c r="E338" s="123" t="s">
        <v>21790</v>
      </c>
      <c r="F338" s="123" t="s">
        <v>16605</v>
      </c>
      <c r="G338" s="123" t="s">
        <v>21790</v>
      </c>
      <c r="H338" s="37" t="s">
        <v>16605</v>
      </c>
      <c r="I338" s="186">
        <v>45319</v>
      </c>
    </row>
    <row r="339" spans="1:9">
      <c r="A339" s="84" t="str">
        <f t="shared" si="5"/>
        <v>WBUTLE0</v>
      </c>
      <c r="B339" s="37" t="s">
        <v>21791</v>
      </c>
      <c r="C339" s="182">
        <v>45981</v>
      </c>
      <c r="D339" s="37" t="s">
        <v>21175</v>
      </c>
      <c r="E339" s="123" t="s">
        <v>21792</v>
      </c>
      <c r="F339" s="123" t="s">
        <v>16546</v>
      </c>
      <c r="G339" s="123" t="s">
        <v>21792</v>
      </c>
      <c r="H339" s="37" t="s">
        <v>16546</v>
      </c>
      <c r="I339" s="186">
        <v>44413</v>
      </c>
    </row>
    <row r="340" spans="1:9">
      <c r="A340" s="84" t="str">
        <f t="shared" si="5"/>
        <v>WEDWAR3</v>
      </c>
      <c r="B340" s="37" t="s">
        <v>16319</v>
      </c>
      <c r="C340" s="182">
        <v>45930</v>
      </c>
      <c r="D340" s="37" t="s">
        <v>21182</v>
      </c>
      <c r="E340" s="123" t="s">
        <v>16404</v>
      </c>
      <c r="F340" s="123" t="s">
        <v>13973</v>
      </c>
      <c r="G340" s="123" t="s">
        <v>16404</v>
      </c>
      <c r="H340" s="37" t="s">
        <v>13973</v>
      </c>
      <c r="I340" s="186">
        <v>39538</v>
      </c>
    </row>
    <row r="341" spans="1:9">
      <c r="A341" s="84" t="str">
        <f t="shared" si="5"/>
        <v>WFOSTER</v>
      </c>
      <c r="B341" s="37" t="s">
        <v>21793</v>
      </c>
      <c r="C341" s="182">
        <v>45888</v>
      </c>
      <c r="D341" s="37" t="s">
        <v>21182</v>
      </c>
      <c r="E341" s="123" t="s">
        <v>21794</v>
      </c>
      <c r="F341" s="123" t="s">
        <v>18775</v>
      </c>
      <c r="G341" s="123" t="s">
        <v>21794</v>
      </c>
      <c r="H341" s="37" t="s">
        <v>18775</v>
      </c>
      <c r="I341" s="186">
        <v>45872</v>
      </c>
    </row>
    <row r="342" spans="1:9">
      <c r="A342" s="84" t="str">
        <f t="shared" si="5"/>
        <v>WPRICE1</v>
      </c>
      <c r="B342" s="37" t="s">
        <v>21795</v>
      </c>
      <c r="C342" s="182">
        <v>45894</v>
      </c>
      <c r="D342" s="37" t="s">
        <v>21182</v>
      </c>
      <c r="E342" s="123" t="s">
        <v>21796</v>
      </c>
      <c r="F342" s="123" t="s">
        <v>15818</v>
      </c>
      <c r="G342" s="123" t="s">
        <v>21796</v>
      </c>
      <c r="H342" s="37" t="s">
        <v>15818</v>
      </c>
      <c r="I342" s="186">
        <v>42422</v>
      </c>
    </row>
    <row r="343" spans="1:9">
      <c r="A343" s="84" t="str">
        <f t="shared" si="5"/>
        <v>WROBERS</v>
      </c>
      <c r="B343" s="37" t="s">
        <v>21797</v>
      </c>
      <c r="C343" s="182">
        <v>45821</v>
      </c>
      <c r="D343" s="37" t="s">
        <v>21182</v>
      </c>
      <c r="E343" s="123" t="s">
        <v>21798</v>
      </c>
      <c r="F343" s="123" t="s">
        <v>21799</v>
      </c>
      <c r="G343" s="123" t="s">
        <v>21798</v>
      </c>
      <c r="H343" s="37" t="s">
        <v>21799</v>
      </c>
      <c r="I343" s="186">
        <v>45137</v>
      </c>
    </row>
  </sheetData>
  <autoFilter ref="A1:I343" xr:uid="{461DA863-00E5-45F2-9166-8DEA7640DEA4}">
    <sortState xmlns:xlrd2="http://schemas.microsoft.com/office/spreadsheetml/2017/richdata2" ref="A2:I343">
      <sortCondition ref="A1:A343"/>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FA94-D3FA-4809-AC65-063DFD61F364}">
  <dimension ref="A2:U161"/>
  <sheetViews>
    <sheetView zoomScale="75" workbookViewId="0">
      <selection activeCell="F22" sqref="F22"/>
    </sheetView>
  </sheetViews>
  <sheetFormatPr defaultColWidth="9.140625" defaultRowHeight="15.95" outlineLevelRow="1"/>
  <cols>
    <col min="1" max="1" width="27.42578125" style="26" bestFit="1" customWidth="1"/>
    <col min="2" max="2" width="13" style="26" customWidth="1"/>
    <col min="3" max="3" width="19.85546875" style="26" customWidth="1"/>
    <col min="4" max="4" width="17.42578125" style="26" bestFit="1" customWidth="1"/>
    <col min="5" max="15" width="13" style="26" customWidth="1"/>
    <col min="16" max="20" width="12.42578125" style="26" bestFit="1" customWidth="1"/>
    <col min="21" max="21" width="12.7109375" style="26" bestFit="1" customWidth="1"/>
    <col min="22" max="16384" width="9.140625" style="26"/>
  </cols>
  <sheetData>
    <row r="2" spans="1:21" ht="30.95">
      <c r="A2" s="240" t="s">
        <v>21800</v>
      </c>
      <c r="B2" s="241"/>
      <c r="C2" s="242"/>
      <c r="D2" s="242"/>
      <c r="E2" s="242"/>
      <c r="F2" s="242"/>
      <c r="G2" s="242"/>
      <c r="H2" s="242"/>
      <c r="I2" s="242"/>
      <c r="J2" s="242"/>
      <c r="K2" s="242"/>
      <c r="L2" s="242"/>
      <c r="M2" s="242"/>
      <c r="N2" s="242"/>
      <c r="O2" s="243"/>
    </row>
    <row r="3" spans="1:21">
      <c r="A3" s="82"/>
      <c r="B3" s="82"/>
    </row>
    <row r="4" spans="1:21">
      <c r="A4" s="82"/>
      <c r="B4" s="82"/>
    </row>
    <row r="5" spans="1:21">
      <c r="A5" s="82"/>
      <c r="B5" s="82"/>
    </row>
    <row r="6" spans="1:21">
      <c r="A6" s="200"/>
      <c r="B6" s="201" t="s">
        <v>21801</v>
      </c>
      <c r="C6" s="202"/>
      <c r="D6" s="202"/>
      <c r="E6" s="202"/>
      <c r="F6" s="202"/>
      <c r="G6" s="203"/>
    </row>
    <row r="7" spans="1:21" ht="32.1">
      <c r="A7" s="204"/>
      <c r="B7" s="205" t="s">
        <v>14676</v>
      </c>
      <c r="C7" s="206"/>
      <c r="D7" s="207" t="s">
        <v>17498</v>
      </c>
      <c r="E7" s="208"/>
      <c r="F7" s="25" t="s">
        <v>21802</v>
      </c>
      <c r="G7" s="209" t="s">
        <v>21803</v>
      </c>
    </row>
    <row r="8" spans="1:21">
      <c r="A8" s="210" t="s">
        <v>21804</v>
      </c>
      <c r="B8" s="211" t="s">
        <v>21805</v>
      </c>
      <c r="C8" s="212" t="s">
        <v>21806</v>
      </c>
      <c r="D8" s="202" t="s">
        <v>21805</v>
      </c>
      <c r="E8" s="203" t="s">
        <v>21806</v>
      </c>
      <c r="F8" s="25"/>
      <c r="G8" s="209"/>
    </row>
    <row r="9" spans="1:21">
      <c r="A9" s="213" t="s">
        <v>21807</v>
      </c>
      <c r="B9" s="214">
        <v>12</v>
      </c>
      <c r="C9" s="215">
        <v>0.17910447761194029</v>
      </c>
      <c r="D9" s="214">
        <v>6</v>
      </c>
      <c r="E9" s="215">
        <v>0.2608695652173913</v>
      </c>
      <c r="F9" s="216">
        <v>18</v>
      </c>
      <c r="G9" s="215">
        <v>0.2</v>
      </c>
    </row>
    <row r="10" spans="1:21">
      <c r="A10" s="217" t="s">
        <v>21808</v>
      </c>
      <c r="B10" s="218">
        <v>55</v>
      </c>
      <c r="C10" s="219">
        <v>0.82089552238805974</v>
      </c>
      <c r="D10" s="220">
        <v>17</v>
      </c>
      <c r="E10" s="221">
        <v>0.73913043478260865</v>
      </c>
      <c r="F10" s="110">
        <v>72</v>
      </c>
      <c r="G10" s="221">
        <v>0.8</v>
      </c>
    </row>
    <row r="11" spans="1:21">
      <c r="A11" s="222" t="s">
        <v>21809</v>
      </c>
      <c r="B11" s="218">
        <v>67</v>
      </c>
      <c r="C11" s="219">
        <v>1</v>
      </c>
      <c r="D11" s="218">
        <v>23</v>
      </c>
      <c r="E11" s="219">
        <v>1</v>
      </c>
      <c r="F11" s="223">
        <v>90</v>
      </c>
      <c r="G11" s="219">
        <v>1</v>
      </c>
    </row>
    <row r="12" spans="1:21">
      <c r="A12" s="82"/>
      <c r="B12" s="82"/>
    </row>
    <row r="13" spans="1:21">
      <c r="A13" s="82"/>
      <c r="B13" s="82"/>
    </row>
    <row r="14" spans="1:21">
      <c r="A14" s="82"/>
      <c r="B14" s="82"/>
    </row>
    <row r="16" spans="1:21">
      <c r="B16" s="224" t="s">
        <v>21801</v>
      </c>
      <c r="P16"/>
      <c r="Q16"/>
      <c r="R16"/>
      <c r="S16"/>
      <c r="T16"/>
      <c r="U16"/>
    </row>
    <row r="17" spans="1:21" s="27" customFormat="1" ht="63.95">
      <c r="A17" s="26"/>
      <c r="B17" s="205" t="s">
        <v>14676</v>
      </c>
      <c r="C17" s="225"/>
      <c r="D17" s="225"/>
      <c r="E17" s="206"/>
      <c r="F17" s="27" t="s">
        <v>21810</v>
      </c>
      <c r="G17" s="27" t="s">
        <v>21811</v>
      </c>
      <c r="H17" s="205" t="s">
        <v>17498</v>
      </c>
      <c r="I17" s="225"/>
      <c r="J17" s="225"/>
      <c r="K17" s="206"/>
      <c r="L17" s="27" t="s">
        <v>21812</v>
      </c>
      <c r="M17" s="27" t="s">
        <v>21813</v>
      </c>
      <c r="N17" s="25" t="s">
        <v>21802</v>
      </c>
      <c r="O17" s="25" t="s">
        <v>21814</v>
      </c>
      <c r="P17" s="1"/>
      <c r="Q17" s="1"/>
      <c r="R17" s="1"/>
      <c r="S17" s="1"/>
      <c r="T17" s="1"/>
      <c r="U17" s="1"/>
    </row>
    <row r="18" spans="1:21" s="27" customFormat="1">
      <c r="A18" s="26"/>
      <c r="B18" s="211" t="s">
        <v>21807</v>
      </c>
      <c r="C18" s="226"/>
      <c r="D18" s="226" t="s">
        <v>21808</v>
      </c>
      <c r="E18" s="212"/>
      <c r="H18" s="26" t="s">
        <v>21807</v>
      </c>
      <c r="I18" s="26"/>
      <c r="J18" s="26" t="s">
        <v>21808</v>
      </c>
      <c r="K18" s="26"/>
      <c r="N18" s="25"/>
      <c r="O18" s="25"/>
      <c r="P18" s="1"/>
      <c r="Q18" s="1"/>
      <c r="R18" s="1"/>
      <c r="S18" s="1"/>
      <c r="T18" s="1"/>
      <c r="U18" s="1"/>
    </row>
    <row r="19" spans="1:21" s="27" customFormat="1">
      <c r="A19" s="224" t="s">
        <v>21804</v>
      </c>
      <c r="B19" s="211" t="s">
        <v>21805</v>
      </c>
      <c r="C19" s="212" t="s">
        <v>21815</v>
      </c>
      <c r="D19" s="211" t="s">
        <v>21805</v>
      </c>
      <c r="E19" s="212" t="s">
        <v>21815</v>
      </c>
      <c r="H19" s="26" t="s">
        <v>21805</v>
      </c>
      <c r="I19" s="26" t="s">
        <v>21815</v>
      </c>
      <c r="J19" s="26" t="s">
        <v>21805</v>
      </c>
      <c r="K19" s="26" t="s">
        <v>21815</v>
      </c>
      <c r="N19" s="25"/>
      <c r="O19" s="25"/>
      <c r="P19" s="1"/>
      <c r="Q19" s="1"/>
      <c r="R19" s="1"/>
      <c r="S19" s="1"/>
      <c r="T19" s="1"/>
      <c r="U19" s="1"/>
    </row>
    <row r="20" spans="1:21">
      <c r="A20" s="227">
        <v>45978</v>
      </c>
      <c r="B20" s="214">
        <v>5</v>
      </c>
      <c r="C20" s="228">
        <v>0.22727272727272727</v>
      </c>
      <c r="D20" s="216">
        <v>14</v>
      </c>
      <c r="E20" s="215">
        <v>0.63636363636363635</v>
      </c>
      <c r="F20" s="220">
        <v>19</v>
      </c>
      <c r="G20" s="221">
        <v>0.86363636363636365</v>
      </c>
      <c r="H20" s="214">
        <v>1</v>
      </c>
      <c r="I20" s="228">
        <v>4.5454545454545456E-2</v>
      </c>
      <c r="J20" s="216">
        <v>2</v>
      </c>
      <c r="K20" s="215">
        <v>9.0909090909090912E-2</v>
      </c>
      <c r="L20" s="110">
        <v>3</v>
      </c>
      <c r="M20" s="221">
        <v>0.13636363636363635</v>
      </c>
      <c r="N20" s="110">
        <v>22</v>
      </c>
      <c r="O20" s="111">
        <v>1</v>
      </c>
      <c r="P20"/>
      <c r="Q20"/>
      <c r="R20"/>
      <c r="S20"/>
      <c r="T20"/>
      <c r="U20"/>
    </row>
    <row r="21" spans="1:21">
      <c r="A21" s="227">
        <v>45979</v>
      </c>
      <c r="B21" s="220">
        <v>1</v>
      </c>
      <c r="C21" s="111">
        <v>6.25E-2</v>
      </c>
      <c r="D21" s="110">
        <v>13</v>
      </c>
      <c r="E21" s="221">
        <v>0.8125</v>
      </c>
      <c r="F21" s="220">
        <v>14</v>
      </c>
      <c r="G21" s="221">
        <v>0.875</v>
      </c>
      <c r="H21" s="220">
        <v>1</v>
      </c>
      <c r="I21" s="111">
        <v>6.25E-2</v>
      </c>
      <c r="J21" s="110">
        <v>1</v>
      </c>
      <c r="K21" s="221">
        <v>6.25E-2</v>
      </c>
      <c r="L21" s="110">
        <v>2</v>
      </c>
      <c r="M21" s="221">
        <v>0.125</v>
      </c>
      <c r="N21" s="110">
        <v>16</v>
      </c>
      <c r="O21" s="111">
        <v>1</v>
      </c>
      <c r="P21"/>
      <c r="Q21"/>
      <c r="R21"/>
      <c r="S21"/>
      <c r="T21"/>
      <c r="U21"/>
    </row>
    <row r="22" spans="1:21">
      <c r="A22" s="227">
        <v>45980</v>
      </c>
      <c r="B22" s="220">
        <v>1</v>
      </c>
      <c r="C22" s="111">
        <v>4.7619047619047616E-2</v>
      </c>
      <c r="D22" s="110">
        <v>11</v>
      </c>
      <c r="E22" s="221">
        <v>0.52380952380952384</v>
      </c>
      <c r="F22" s="220">
        <v>12</v>
      </c>
      <c r="G22" s="221">
        <v>0.5714285714285714</v>
      </c>
      <c r="H22" s="220">
        <v>1</v>
      </c>
      <c r="I22" s="111">
        <v>4.7619047619047616E-2</v>
      </c>
      <c r="J22" s="110">
        <v>8</v>
      </c>
      <c r="K22" s="221">
        <v>0.38095238095238093</v>
      </c>
      <c r="L22" s="110">
        <v>9</v>
      </c>
      <c r="M22" s="221">
        <v>0.42857142857142855</v>
      </c>
      <c r="N22" s="110">
        <v>21</v>
      </c>
      <c r="O22" s="111">
        <v>1</v>
      </c>
      <c r="P22"/>
      <c r="Q22"/>
      <c r="R22"/>
      <c r="S22"/>
      <c r="T22"/>
      <c r="U22"/>
    </row>
    <row r="23" spans="1:21">
      <c r="A23" s="227">
        <v>45981</v>
      </c>
      <c r="B23" s="220">
        <v>3</v>
      </c>
      <c r="C23" s="111">
        <v>0.21428571428571427</v>
      </c>
      <c r="D23" s="110">
        <v>9</v>
      </c>
      <c r="E23" s="221">
        <v>0.6428571428571429</v>
      </c>
      <c r="F23" s="220">
        <v>12</v>
      </c>
      <c r="G23" s="221">
        <v>0.8571428571428571</v>
      </c>
      <c r="H23" s="220">
        <v>1</v>
      </c>
      <c r="I23" s="111">
        <v>7.1428571428571425E-2</v>
      </c>
      <c r="J23" s="110">
        <v>1</v>
      </c>
      <c r="K23" s="221">
        <v>7.1428571428571425E-2</v>
      </c>
      <c r="L23" s="110">
        <v>2</v>
      </c>
      <c r="M23" s="221">
        <v>0.14285714285714285</v>
      </c>
      <c r="N23" s="110">
        <v>14</v>
      </c>
      <c r="O23" s="111">
        <v>1</v>
      </c>
      <c r="P23"/>
      <c r="Q23"/>
      <c r="R23"/>
      <c r="S23"/>
      <c r="T23"/>
      <c r="U23"/>
    </row>
    <row r="24" spans="1:21">
      <c r="A24" s="227">
        <v>45982</v>
      </c>
      <c r="B24" s="220">
        <v>2</v>
      </c>
      <c r="C24" s="111">
        <v>0.11764705882352941</v>
      </c>
      <c r="D24" s="110">
        <v>8</v>
      </c>
      <c r="E24" s="221">
        <v>0.47058823529411764</v>
      </c>
      <c r="F24" s="220">
        <v>10</v>
      </c>
      <c r="G24" s="221">
        <v>0.58823529411764708</v>
      </c>
      <c r="H24" s="220">
        <v>2</v>
      </c>
      <c r="I24" s="111">
        <v>0.11764705882352941</v>
      </c>
      <c r="J24" s="110">
        <v>5</v>
      </c>
      <c r="K24" s="221">
        <v>0.29411764705882354</v>
      </c>
      <c r="L24" s="110">
        <v>7</v>
      </c>
      <c r="M24" s="221">
        <v>0.41176470588235292</v>
      </c>
      <c r="N24" s="110">
        <v>17</v>
      </c>
      <c r="O24" s="111">
        <v>1</v>
      </c>
      <c r="P24"/>
      <c r="Q24"/>
      <c r="R24"/>
      <c r="S24"/>
      <c r="T24"/>
      <c r="U24"/>
    </row>
    <row r="25" spans="1:21">
      <c r="A25" s="110" t="s">
        <v>21816</v>
      </c>
      <c r="B25" s="218">
        <v>12</v>
      </c>
      <c r="C25" s="229">
        <v>0.13333333333333333</v>
      </c>
      <c r="D25" s="223">
        <v>55</v>
      </c>
      <c r="E25" s="219">
        <v>0.61111111111111116</v>
      </c>
      <c r="F25" s="220">
        <v>67</v>
      </c>
      <c r="G25" s="221">
        <v>0.74444444444444446</v>
      </c>
      <c r="H25" s="218">
        <v>6</v>
      </c>
      <c r="I25" s="229">
        <v>6.6666666666666666E-2</v>
      </c>
      <c r="J25" s="223">
        <v>17</v>
      </c>
      <c r="K25" s="219">
        <v>0.18888888888888888</v>
      </c>
      <c r="L25" s="110">
        <v>23</v>
      </c>
      <c r="M25" s="221">
        <v>0.25555555555555554</v>
      </c>
      <c r="N25" s="110">
        <v>90</v>
      </c>
      <c r="O25" s="111">
        <v>1</v>
      </c>
      <c r="P25"/>
      <c r="Q25"/>
      <c r="R25"/>
      <c r="S25"/>
      <c r="T25"/>
      <c r="U25"/>
    </row>
    <row r="26" spans="1:21">
      <c r="A26"/>
      <c r="B26"/>
      <c r="C26"/>
      <c r="D26"/>
      <c r="E26"/>
      <c r="F26"/>
      <c r="G26"/>
      <c r="H26"/>
      <c r="I26"/>
      <c r="J26"/>
      <c r="K26"/>
      <c r="L26"/>
      <c r="M26"/>
      <c r="N26"/>
      <c r="O26"/>
      <c r="P26"/>
      <c r="Q26"/>
      <c r="R26"/>
      <c r="S26"/>
      <c r="T26"/>
      <c r="U26"/>
    </row>
    <row r="27" spans="1:21">
      <c r="A27"/>
      <c r="B27"/>
      <c r="C27"/>
      <c r="D27"/>
      <c r="E27"/>
      <c r="F27"/>
      <c r="G27"/>
      <c r="H27"/>
      <c r="I27"/>
      <c r="J27"/>
      <c r="K27"/>
      <c r="L27"/>
      <c r="M27"/>
      <c r="N27"/>
      <c r="O27"/>
      <c r="P27"/>
      <c r="Q27"/>
      <c r="R27"/>
      <c r="S27"/>
      <c r="T27"/>
      <c r="U27"/>
    </row>
    <row r="28" spans="1:21">
      <c r="A28"/>
      <c r="B28"/>
      <c r="C28"/>
      <c r="D28"/>
      <c r="E28"/>
      <c r="F28"/>
      <c r="G28"/>
      <c r="H28"/>
      <c r="I28"/>
      <c r="J28"/>
      <c r="K28"/>
      <c r="L28"/>
      <c r="M28"/>
      <c r="N28"/>
      <c r="O28"/>
      <c r="P28"/>
      <c r="Q28"/>
      <c r="R28"/>
      <c r="S28"/>
      <c r="T28"/>
      <c r="U28"/>
    </row>
    <row r="29" spans="1:21">
      <c r="A29"/>
      <c r="B29"/>
      <c r="C29"/>
      <c r="D29"/>
      <c r="E29"/>
      <c r="F29"/>
      <c r="G29"/>
      <c r="H29"/>
      <c r="I29"/>
      <c r="J29"/>
      <c r="K29"/>
      <c r="L29"/>
      <c r="M29"/>
      <c r="N29"/>
      <c r="O29"/>
      <c r="P29"/>
      <c r="Q29"/>
      <c r="R29"/>
      <c r="S29"/>
      <c r="T29"/>
      <c r="U29"/>
    </row>
    <row r="30" spans="1:21">
      <c r="A30"/>
      <c r="B30"/>
      <c r="C30"/>
      <c r="D30"/>
      <c r="E30"/>
      <c r="F30"/>
      <c r="G30"/>
      <c r="H30"/>
      <c r="I30"/>
      <c r="J30"/>
      <c r="K30"/>
      <c r="L30"/>
      <c r="M30"/>
      <c r="N30"/>
      <c r="O30"/>
      <c r="P30"/>
      <c r="Q30"/>
      <c r="R30"/>
      <c r="S30"/>
      <c r="T30"/>
      <c r="U30"/>
    </row>
    <row r="31" spans="1:21">
      <c r="A31"/>
      <c r="B31"/>
      <c r="C31"/>
      <c r="D31"/>
      <c r="E31"/>
      <c r="F31"/>
      <c r="G31"/>
      <c r="H31"/>
      <c r="I31"/>
      <c r="J31"/>
      <c r="K31"/>
      <c r="L31"/>
      <c r="M31"/>
      <c r="N31"/>
      <c r="O31"/>
      <c r="P31"/>
      <c r="Q31"/>
      <c r="R31"/>
      <c r="S31"/>
      <c r="T31"/>
      <c r="U31"/>
    </row>
    <row r="32" spans="1:21">
      <c r="A32"/>
      <c r="B32"/>
      <c r="C32"/>
      <c r="D32"/>
      <c r="E32"/>
      <c r="F32"/>
      <c r="G32"/>
      <c r="H32"/>
      <c r="I32"/>
      <c r="J32"/>
      <c r="K32"/>
      <c r="L32"/>
      <c r="M32"/>
      <c r="N32"/>
      <c r="O32"/>
      <c r="P32"/>
      <c r="Q32"/>
      <c r="R32"/>
      <c r="S32"/>
      <c r="T32"/>
      <c r="U32"/>
    </row>
    <row r="33" spans="1:21">
      <c r="A33"/>
      <c r="B33"/>
      <c r="C33"/>
      <c r="D33"/>
      <c r="E33"/>
      <c r="F33"/>
      <c r="G33"/>
      <c r="H33"/>
      <c r="I33"/>
      <c r="J33"/>
      <c r="K33"/>
      <c r="L33"/>
      <c r="M33"/>
      <c r="N33"/>
      <c r="O33"/>
      <c r="P33"/>
      <c r="Q33"/>
      <c r="R33"/>
      <c r="S33"/>
      <c r="T33"/>
      <c r="U33"/>
    </row>
    <row r="34" spans="1:21">
      <c r="A34"/>
      <c r="B34"/>
      <c r="C34"/>
      <c r="D34"/>
      <c r="E34"/>
      <c r="F34"/>
      <c r="G34"/>
      <c r="H34"/>
      <c r="I34"/>
      <c r="J34"/>
      <c r="K34"/>
      <c r="L34"/>
      <c r="M34"/>
      <c r="N34"/>
      <c r="O34"/>
      <c r="P34"/>
      <c r="Q34"/>
      <c r="R34"/>
      <c r="S34"/>
      <c r="T34"/>
      <c r="U34"/>
    </row>
    <row r="35" spans="1:21">
      <c r="A35"/>
      <c r="B35"/>
      <c r="C35"/>
      <c r="D35"/>
      <c r="E35"/>
      <c r="F35"/>
      <c r="G35"/>
      <c r="H35"/>
      <c r="I35"/>
      <c r="J35"/>
      <c r="K35"/>
      <c r="L35"/>
      <c r="M35"/>
      <c r="N35"/>
      <c r="O35"/>
      <c r="P35"/>
      <c r="Q35"/>
      <c r="R35"/>
      <c r="S35"/>
      <c r="T35"/>
      <c r="U35"/>
    </row>
    <row r="36" spans="1:21">
      <c r="A36"/>
      <c r="B36"/>
      <c r="C36"/>
      <c r="D36"/>
      <c r="E36"/>
      <c r="F36"/>
      <c r="G36"/>
      <c r="H36"/>
      <c r="I36"/>
      <c r="J36"/>
      <c r="K36"/>
      <c r="L36"/>
      <c r="M36"/>
      <c r="N36"/>
      <c r="O36"/>
      <c r="P36"/>
      <c r="Q36"/>
      <c r="R36"/>
      <c r="S36"/>
      <c r="T36"/>
      <c r="U36"/>
    </row>
    <row r="37" spans="1:21">
      <c r="A37"/>
      <c r="B37"/>
      <c r="C37"/>
      <c r="D37"/>
      <c r="E37"/>
      <c r="F37"/>
      <c r="G37"/>
      <c r="H37"/>
      <c r="I37"/>
      <c r="J37"/>
      <c r="K37"/>
      <c r="L37"/>
      <c r="M37"/>
      <c r="N37"/>
      <c r="O37"/>
      <c r="P37"/>
      <c r="Q37"/>
      <c r="R37"/>
      <c r="S37"/>
      <c r="T37"/>
      <c r="U37"/>
    </row>
    <row r="38" spans="1:21">
      <c r="A38"/>
      <c r="B38"/>
      <c r="C38"/>
      <c r="D38"/>
      <c r="E38"/>
      <c r="F38"/>
      <c r="G38"/>
      <c r="H38"/>
      <c r="I38"/>
      <c r="J38"/>
      <c r="K38"/>
      <c r="L38"/>
      <c r="M38"/>
      <c r="N38"/>
      <c r="O38"/>
      <c r="P38"/>
      <c r="Q38"/>
      <c r="R38"/>
      <c r="S38"/>
      <c r="T38"/>
      <c r="U38"/>
    </row>
    <row r="39" spans="1:21">
      <c r="A39"/>
      <c r="B39"/>
      <c r="C39"/>
      <c r="D39"/>
      <c r="E39"/>
      <c r="F39"/>
      <c r="G39"/>
      <c r="H39"/>
      <c r="I39"/>
      <c r="J39"/>
      <c r="K39"/>
      <c r="L39"/>
      <c r="M39"/>
      <c r="N39"/>
      <c r="O39"/>
      <c r="P39"/>
      <c r="Q39"/>
      <c r="R39"/>
      <c r="S39"/>
      <c r="T39"/>
      <c r="U39"/>
    </row>
    <row r="40" spans="1:21">
      <c r="A40"/>
      <c r="B40"/>
      <c r="C40"/>
      <c r="D40"/>
      <c r="E40"/>
      <c r="F40"/>
      <c r="G40"/>
      <c r="H40"/>
      <c r="I40"/>
      <c r="J40"/>
      <c r="K40"/>
      <c r="L40"/>
      <c r="M40"/>
      <c r="N40"/>
      <c r="O40"/>
      <c r="P40"/>
      <c r="Q40"/>
      <c r="R40"/>
      <c r="S40"/>
      <c r="T40"/>
      <c r="U40"/>
    </row>
    <row r="41" spans="1:21">
      <c r="A41"/>
      <c r="B41"/>
      <c r="C41"/>
      <c r="D41"/>
      <c r="E41"/>
      <c r="F41"/>
      <c r="G41"/>
      <c r="H41"/>
      <c r="I41"/>
      <c r="J41"/>
      <c r="K41"/>
      <c r="L41"/>
      <c r="M41"/>
      <c r="N41"/>
      <c r="O41"/>
      <c r="P41"/>
      <c r="Q41"/>
      <c r="R41"/>
      <c r="S41"/>
      <c r="T41"/>
      <c r="U41"/>
    </row>
    <row r="42" spans="1:21">
      <c r="A42"/>
      <c r="B42"/>
      <c r="C42"/>
      <c r="D42"/>
      <c r="E42"/>
      <c r="F42"/>
      <c r="G42"/>
      <c r="H42"/>
      <c r="I42"/>
      <c r="J42"/>
      <c r="K42"/>
      <c r="L42"/>
      <c r="M42"/>
      <c r="N42"/>
      <c r="O42"/>
      <c r="P42"/>
      <c r="Q42"/>
      <c r="R42"/>
      <c r="S42"/>
      <c r="T42"/>
      <c r="U42"/>
    </row>
    <row r="43" spans="1:21">
      <c r="A43"/>
      <c r="B43"/>
      <c r="C43"/>
      <c r="D43"/>
      <c r="E43"/>
      <c r="F43"/>
      <c r="G43"/>
      <c r="H43"/>
      <c r="I43"/>
      <c r="J43"/>
      <c r="K43"/>
      <c r="L43"/>
      <c r="M43"/>
      <c r="N43"/>
      <c r="O43"/>
      <c r="P43"/>
      <c r="Q43"/>
      <c r="R43"/>
      <c r="S43"/>
      <c r="T43"/>
      <c r="U43"/>
    </row>
    <row r="44" spans="1:21">
      <c r="A44"/>
      <c r="B44"/>
      <c r="C44"/>
      <c r="D44"/>
      <c r="E44"/>
      <c r="F44"/>
      <c r="G44"/>
      <c r="H44"/>
      <c r="I44"/>
      <c r="J44"/>
      <c r="K44"/>
      <c r="L44"/>
      <c r="M44"/>
      <c r="N44"/>
      <c r="O44"/>
      <c r="P44"/>
      <c r="Q44"/>
      <c r="R44"/>
      <c r="S44"/>
      <c r="T44"/>
      <c r="U44"/>
    </row>
    <row r="45" spans="1:21">
      <c r="A45"/>
      <c r="B45"/>
      <c r="C45"/>
      <c r="D45"/>
      <c r="E45"/>
      <c r="F45"/>
      <c r="G45"/>
      <c r="H45"/>
      <c r="I45"/>
      <c r="J45"/>
      <c r="K45"/>
      <c r="L45"/>
      <c r="M45"/>
      <c r="N45"/>
      <c r="O45"/>
      <c r="P45"/>
      <c r="Q45"/>
      <c r="R45"/>
      <c r="S45"/>
      <c r="T45"/>
      <c r="U45"/>
    </row>
    <row r="46" spans="1:21">
      <c r="A46"/>
      <c r="B46"/>
      <c r="C46"/>
      <c r="D46"/>
      <c r="E46"/>
      <c r="F46"/>
      <c r="G46"/>
      <c r="H46"/>
      <c r="I46"/>
      <c r="J46"/>
      <c r="K46"/>
      <c r="L46"/>
      <c r="M46"/>
      <c r="N46"/>
      <c r="O46"/>
      <c r="P46"/>
      <c r="Q46"/>
      <c r="R46"/>
      <c r="S46"/>
      <c r="T46"/>
      <c r="U46"/>
    </row>
    <row r="47" spans="1:21" ht="16.5" thickBot="1">
      <c r="A47"/>
      <c r="B47"/>
      <c r="C47"/>
      <c r="D47"/>
      <c r="E47"/>
      <c r="F47"/>
      <c r="G47"/>
      <c r="H47"/>
      <c r="I47"/>
      <c r="J47"/>
      <c r="K47"/>
      <c r="L47"/>
      <c r="M47"/>
      <c r="N47"/>
      <c r="O47"/>
      <c r="P47"/>
      <c r="Q47"/>
      <c r="R47"/>
      <c r="S47"/>
      <c r="T47"/>
      <c r="U47"/>
    </row>
    <row r="48" spans="1:21">
      <c r="A48"/>
      <c r="B48"/>
      <c r="C48"/>
      <c r="D48"/>
      <c r="E48"/>
      <c r="F48"/>
      <c r="G48"/>
      <c r="H48"/>
      <c r="I48"/>
      <c r="J48"/>
      <c r="K48"/>
      <c r="L48"/>
      <c r="M48"/>
      <c r="N48"/>
      <c r="O48"/>
      <c r="P48"/>
      <c r="Q48"/>
      <c r="R48"/>
      <c r="S48"/>
      <c r="T48"/>
      <c r="U48"/>
    </row>
    <row r="49" spans="1:21">
      <c r="A49"/>
      <c r="B49"/>
      <c r="C49"/>
      <c r="D49"/>
      <c r="E49"/>
      <c r="F49"/>
      <c r="G49"/>
      <c r="H49"/>
      <c r="I49"/>
      <c r="J49"/>
      <c r="K49"/>
      <c r="L49"/>
      <c r="M49"/>
      <c r="N49"/>
      <c r="O49"/>
      <c r="P49"/>
      <c r="Q49"/>
      <c r="R49"/>
      <c r="S49"/>
      <c r="T49"/>
      <c r="U49"/>
    </row>
    <row r="50" spans="1:21">
      <c r="A50"/>
      <c r="B50"/>
      <c r="C50"/>
      <c r="D50"/>
      <c r="E50"/>
      <c r="F50"/>
      <c r="G50"/>
      <c r="H50"/>
      <c r="I50"/>
      <c r="J50"/>
      <c r="K50"/>
      <c r="L50"/>
      <c r="M50"/>
      <c r="N50"/>
      <c r="O50"/>
      <c r="P50"/>
      <c r="Q50"/>
      <c r="R50"/>
      <c r="S50"/>
      <c r="T50"/>
      <c r="U50"/>
    </row>
    <row r="51" spans="1:21">
      <c r="A51"/>
      <c r="B51"/>
      <c r="C51"/>
      <c r="D51"/>
      <c r="E51"/>
      <c r="F51"/>
      <c r="G51"/>
      <c r="H51"/>
      <c r="I51"/>
      <c r="J51"/>
      <c r="K51"/>
      <c r="L51"/>
      <c r="M51"/>
      <c r="N51"/>
      <c r="O51"/>
      <c r="P51"/>
      <c r="Q51"/>
      <c r="R51"/>
      <c r="S51"/>
      <c r="T51"/>
      <c r="U51"/>
    </row>
    <row r="52" spans="1:21">
      <c r="A52"/>
      <c r="B52"/>
      <c r="C52"/>
      <c r="D52"/>
      <c r="E52"/>
      <c r="F52"/>
      <c r="G52"/>
      <c r="H52"/>
      <c r="I52"/>
      <c r="J52"/>
      <c r="K52"/>
      <c r="L52"/>
      <c r="M52"/>
      <c r="N52"/>
      <c r="O52"/>
      <c r="P52"/>
      <c r="Q52"/>
      <c r="R52"/>
      <c r="S52"/>
      <c r="T52"/>
      <c r="U52"/>
    </row>
    <row r="53" spans="1:21">
      <c r="A53"/>
      <c r="B53"/>
      <c r="C53"/>
      <c r="D53"/>
      <c r="E53"/>
      <c r="F53"/>
      <c r="G53"/>
      <c r="H53"/>
      <c r="I53"/>
      <c r="J53"/>
      <c r="K53"/>
      <c r="L53"/>
      <c r="M53"/>
      <c r="N53"/>
      <c r="O53"/>
      <c r="P53"/>
      <c r="Q53"/>
      <c r="R53"/>
      <c r="S53"/>
      <c r="T53"/>
      <c r="U53"/>
    </row>
    <row r="54" spans="1:21">
      <c r="A54"/>
      <c r="B54"/>
      <c r="C54"/>
      <c r="D54"/>
      <c r="E54"/>
      <c r="F54"/>
      <c r="G54"/>
      <c r="H54"/>
      <c r="I54"/>
      <c r="J54"/>
      <c r="K54"/>
      <c r="L54"/>
      <c r="M54"/>
      <c r="N54"/>
      <c r="O54"/>
    </row>
    <row r="55" spans="1:21">
      <c r="A55"/>
      <c r="B55"/>
      <c r="C55"/>
      <c r="D55"/>
      <c r="E55"/>
      <c r="F55"/>
      <c r="G55"/>
      <c r="H55"/>
      <c r="I55"/>
      <c r="J55"/>
      <c r="K55"/>
      <c r="L55"/>
      <c r="M55"/>
      <c r="N55"/>
      <c r="O55"/>
    </row>
    <row r="56" spans="1:21">
      <c r="A56"/>
      <c r="B56"/>
      <c r="C56"/>
      <c r="D56"/>
      <c r="E56"/>
      <c r="F56"/>
      <c r="G56"/>
      <c r="H56"/>
      <c r="I56"/>
      <c r="J56"/>
      <c r="K56"/>
      <c r="L56"/>
      <c r="M56"/>
      <c r="N56"/>
      <c r="O56"/>
    </row>
    <row r="57" spans="1:21">
      <c r="A57"/>
      <c r="B57"/>
      <c r="C57"/>
      <c r="D57"/>
      <c r="E57"/>
      <c r="F57"/>
      <c r="G57"/>
      <c r="H57"/>
      <c r="I57"/>
      <c r="J57"/>
      <c r="K57"/>
      <c r="L57"/>
      <c r="M57"/>
      <c r="N57"/>
      <c r="O57"/>
    </row>
    <row r="58" spans="1:21" ht="16.5" thickBot="1">
      <c r="A58"/>
      <c r="B58"/>
      <c r="C58"/>
      <c r="D58"/>
      <c r="E58"/>
      <c r="F58"/>
      <c r="G58"/>
      <c r="H58"/>
      <c r="I58"/>
      <c r="J58"/>
      <c r="K58"/>
      <c r="L58"/>
      <c r="M58"/>
      <c r="N58"/>
      <c r="O58"/>
    </row>
    <row r="59" spans="1:21">
      <c r="A59" s="110"/>
      <c r="B59" s="110"/>
      <c r="C59" s="111"/>
      <c r="D59" s="110"/>
      <c r="E59" s="111"/>
      <c r="F59" s="110"/>
      <c r="G59" s="111"/>
      <c r="H59" s="110"/>
      <c r="I59" s="111"/>
      <c r="J59" s="110"/>
      <c r="K59" s="111"/>
      <c r="L59" s="110"/>
      <c r="M59" s="111"/>
      <c r="N59" s="110"/>
      <c r="O59" s="111"/>
    </row>
    <row r="60" spans="1:21">
      <c r="A60" s="110"/>
      <c r="B60" s="110"/>
      <c r="C60" s="111"/>
      <c r="D60" s="110"/>
      <c r="E60" s="111"/>
      <c r="F60" s="110"/>
      <c r="G60" s="111"/>
      <c r="H60" s="110"/>
      <c r="I60" s="111"/>
      <c r="J60" s="110"/>
      <c r="K60" s="111"/>
      <c r="L60" s="110"/>
      <c r="M60" s="111"/>
      <c r="N60" s="110"/>
      <c r="O60" s="111"/>
    </row>
    <row r="61" spans="1:21">
      <c r="A61" s="110"/>
      <c r="B61" s="110"/>
      <c r="C61" s="111"/>
      <c r="D61" s="110"/>
      <c r="E61" s="111"/>
      <c r="F61" s="110"/>
      <c r="G61" s="111"/>
      <c r="H61" s="110"/>
      <c r="I61" s="111"/>
      <c r="J61" s="110"/>
      <c r="K61" s="111"/>
      <c r="L61" s="110"/>
      <c r="M61" s="111"/>
      <c r="N61" s="110"/>
      <c r="O61" s="111"/>
    </row>
    <row r="62" spans="1:21">
      <c r="A62" s="110"/>
      <c r="B62" s="110"/>
      <c r="C62" s="111"/>
      <c r="D62" s="110"/>
      <c r="E62" s="111"/>
      <c r="F62" s="110"/>
      <c r="G62" s="111"/>
      <c r="H62" s="110"/>
      <c r="I62" s="111"/>
      <c r="J62" s="110"/>
      <c r="K62" s="111"/>
      <c r="L62" s="110"/>
      <c r="M62" s="111"/>
      <c r="N62" s="110"/>
      <c r="O62" s="111"/>
    </row>
    <row r="63" spans="1:21">
      <c r="A63" s="110"/>
      <c r="B63" s="110"/>
      <c r="C63" s="111"/>
      <c r="D63" s="110"/>
      <c r="E63" s="111"/>
      <c r="F63" s="110"/>
      <c r="G63" s="111"/>
      <c r="H63" s="110"/>
      <c r="I63" s="111"/>
      <c r="J63" s="110"/>
      <c r="K63" s="111"/>
      <c r="L63" s="110"/>
      <c r="M63" s="111"/>
      <c r="N63" s="110"/>
      <c r="O63" s="111"/>
    </row>
    <row r="64" spans="1:21">
      <c r="A64" s="110"/>
      <c r="B64" s="110"/>
      <c r="C64" s="111"/>
      <c r="D64" s="110"/>
      <c r="E64" s="111"/>
      <c r="F64" s="110"/>
      <c r="G64" s="111"/>
      <c r="H64" s="110"/>
      <c r="I64" s="111"/>
      <c r="J64" s="110"/>
      <c r="K64" s="111"/>
      <c r="L64" s="110"/>
      <c r="M64" s="111"/>
      <c r="N64" s="110"/>
      <c r="O64" s="111"/>
    </row>
    <row r="65" spans="1:15" hidden="1" outlineLevel="1">
      <c r="A65" s="110"/>
      <c r="B65" s="110"/>
      <c r="C65" s="111"/>
      <c r="D65" s="110"/>
      <c r="E65" s="111"/>
      <c r="F65" s="110"/>
      <c r="G65" s="111"/>
      <c r="H65" s="110"/>
      <c r="I65" s="111"/>
      <c r="J65" s="110"/>
      <c r="K65" s="111"/>
      <c r="L65" s="110"/>
      <c r="M65" s="111"/>
      <c r="N65" s="110"/>
      <c r="O65" s="111"/>
    </row>
    <row r="66" spans="1:15" hidden="1" outlineLevel="1">
      <c r="A66" s="110"/>
      <c r="B66" s="110"/>
      <c r="C66" s="111"/>
      <c r="D66" s="110"/>
      <c r="E66" s="111"/>
      <c r="F66" s="110"/>
      <c r="G66" s="111"/>
      <c r="H66" s="110"/>
      <c r="I66" s="111"/>
      <c r="J66" s="110"/>
      <c r="K66" s="111"/>
      <c r="L66" s="110"/>
      <c r="M66" s="111"/>
      <c r="N66" s="110"/>
      <c r="O66" s="111"/>
    </row>
    <row r="67" spans="1:15" hidden="1" outlineLevel="1">
      <c r="A67" s="110"/>
      <c r="B67" s="110"/>
      <c r="C67" s="111"/>
      <c r="D67" s="110"/>
      <c r="E67" s="111"/>
      <c r="F67" s="110"/>
      <c r="G67" s="111"/>
      <c r="H67" s="110"/>
      <c r="I67" s="111"/>
      <c r="J67" s="110"/>
      <c r="K67" s="111"/>
      <c r="L67" s="110"/>
      <c r="M67" s="111"/>
      <c r="N67" s="110"/>
      <c r="O67" s="111"/>
    </row>
    <row r="68" spans="1:15" hidden="1" outlineLevel="1">
      <c r="A68" s="110"/>
      <c r="B68" s="110"/>
      <c r="C68" s="111"/>
      <c r="D68" s="110"/>
      <c r="E68" s="111"/>
      <c r="F68" s="110"/>
      <c r="G68" s="111"/>
      <c r="H68" s="110"/>
      <c r="I68" s="111"/>
      <c r="J68" s="110"/>
      <c r="K68" s="111"/>
      <c r="L68" s="110"/>
      <c r="M68" s="111"/>
      <c r="N68" s="110"/>
      <c r="O68" s="111"/>
    </row>
    <row r="69" spans="1:15" hidden="1" outlineLevel="1">
      <c r="A69" s="110"/>
      <c r="B69" s="110"/>
      <c r="C69" s="111"/>
      <c r="D69" s="110"/>
      <c r="E69" s="111"/>
      <c r="F69" s="110"/>
      <c r="G69" s="111"/>
      <c r="H69" s="110"/>
      <c r="I69" s="111"/>
      <c r="J69" s="110"/>
      <c r="K69" s="111"/>
      <c r="L69" s="110"/>
      <c r="M69" s="111"/>
      <c r="N69" s="110"/>
      <c r="O69" s="111"/>
    </row>
    <row r="70" spans="1:15" hidden="1" outlineLevel="1">
      <c r="A70" s="110"/>
      <c r="B70" s="110"/>
      <c r="C70" s="111"/>
      <c r="D70" s="110"/>
      <c r="E70" s="111"/>
      <c r="F70" s="110"/>
      <c r="G70" s="111"/>
      <c r="H70" s="110"/>
      <c r="I70" s="111"/>
      <c r="J70" s="110"/>
      <c r="K70" s="111"/>
      <c r="L70" s="110"/>
      <c r="M70" s="111"/>
      <c r="N70" s="110"/>
      <c r="O70" s="111"/>
    </row>
    <row r="71" spans="1:15" hidden="1" outlineLevel="1">
      <c r="A71" s="110"/>
      <c r="B71" s="110"/>
      <c r="C71" s="111"/>
      <c r="D71" s="110"/>
      <c r="E71" s="111"/>
      <c r="F71" s="110"/>
      <c r="G71" s="111"/>
      <c r="H71" s="110"/>
      <c r="I71" s="111"/>
      <c r="J71" s="110"/>
      <c r="K71" s="111"/>
      <c r="L71" s="110"/>
      <c r="M71" s="111"/>
      <c r="N71" s="110"/>
      <c r="O71" s="111"/>
    </row>
    <row r="72" spans="1:15" hidden="1" outlineLevel="1">
      <c r="A72" s="110"/>
      <c r="B72" s="110"/>
      <c r="C72" s="111"/>
      <c r="D72" s="110"/>
      <c r="E72" s="111"/>
      <c r="F72" s="110"/>
      <c r="G72" s="111"/>
      <c r="H72" s="110"/>
      <c r="I72" s="111"/>
      <c r="J72" s="110"/>
      <c r="K72" s="111"/>
      <c r="L72" s="110"/>
      <c r="M72" s="111"/>
      <c r="N72" s="110"/>
      <c r="O72" s="111"/>
    </row>
    <row r="73" spans="1:15" hidden="1" outlineLevel="1">
      <c r="A73" s="110"/>
      <c r="B73" s="110"/>
      <c r="C73" s="111"/>
      <c r="D73" s="110"/>
      <c r="E73" s="111"/>
      <c r="F73" s="110"/>
      <c r="G73" s="111"/>
      <c r="H73" s="110"/>
      <c r="I73" s="111"/>
      <c r="J73" s="110"/>
      <c r="K73" s="111"/>
      <c r="L73" s="110"/>
      <c r="M73" s="111"/>
      <c r="N73" s="110"/>
      <c r="O73" s="111"/>
    </row>
    <row r="74" spans="1:15" hidden="1" outlineLevel="1">
      <c r="A74" s="110"/>
      <c r="B74" s="110"/>
      <c r="C74" s="111"/>
      <c r="D74" s="110"/>
      <c r="E74" s="111"/>
      <c r="F74" s="110"/>
      <c r="G74" s="111"/>
      <c r="H74" s="110"/>
      <c r="I74" s="111"/>
      <c r="J74" s="110"/>
      <c r="K74" s="111"/>
      <c r="L74" s="110"/>
      <c r="M74" s="111"/>
      <c r="N74" s="110"/>
      <c r="O74" s="111"/>
    </row>
    <row r="75" spans="1:15" hidden="1" outlineLevel="1">
      <c r="A75" s="110"/>
      <c r="B75" s="110"/>
      <c r="C75" s="111"/>
      <c r="D75" s="110"/>
      <c r="E75" s="111"/>
      <c r="F75" s="110"/>
      <c r="G75" s="111"/>
      <c r="H75" s="110"/>
      <c r="I75" s="111"/>
      <c r="J75" s="110"/>
      <c r="K75" s="111"/>
      <c r="L75" s="110"/>
      <c r="M75" s="111"/>
      <c r="N75" s="110"/>
      <c r="O75" s="111"/>
    </row>
    <row r="76" spans="1:15" hidden="1" outlineLevel="1">
      <c r="A76" s="110"/>
      <c r="B76" s="110"/>
      <c r="C76" s="111"/>
      <c r="D76" s="110"/>
      <c r="E76" s="111"/>
      <c r="F76" s="110"/>
      <c r="G76" s="111"/>
      <c r="H76" s="110"/>
      <c r="I76" s="111"/>
      <c r="J76" s="110"/>
      <c r="K76" s="111"/>
      <c r="L76" s="110"/>
      <c r="M76" s="111"/>
      <c r="N76" s="110"/>
      <c r="O76" s="111"/>
    </row>
    <row r="77" spans="1:15" hidden="1" outlineLevel="1">
      <c r="A77" s="110"/>
      <c r="B77" s="110"/>
      <c r="C77" s="111"/>
      <c r="D77" s="110"/>
      <c r="E77" s="111"/>
      <c r="F77" s="110"/>
      <c r="G77" s="111"/>
      <c r="H77" s="110"/>
      <c r="I77" s="111"/>
      <c r="J77" s="110"/>
      <c r="K77" s="111"/>
      <c r="L77" s="110"/>
      <c r="M77" s="111"/>
      <c r="N77" s="110"/>
      <c r="O77" s="111"/>
    </row>
    <row r="78" spans="1:15" hidden="1" outlineLevel="1">
      <c r="A78" s="110"/>
      <c r="B78" s="110"/>
      <c r="C78" s="111"/>
      <c r="D78" s="110"/>
      <c r="E78" s="111"/>
      <c r="F78" s="110"/>
      <c r="G78" s="111"/>
      <c r="H78" s="110"/>
      <c r="I78" s="111"/>
      <c r="J78" s="110"/>
      <c r="K78" s="111"/>
      <c r="L78" s="110"/>
      <c r="M78" s="111"/>
      <c r="N78" s="110"/>
      <c r="O78" s="111"/>
    </row>
    <row r="79" spans="1:15" hidden="1" outlineLevel="1">
      <c r="A79" s="110"/>
      <c r="B79" s="110"/>
      <c r="C79" s="111"/>
      <c r="D79" s="110"/>
      <c r="E79" s="111"/>
      <c r="F79" s="110"/>
      <c r="G79" s="111"/>
      <c r="H79" s="110"/>
      <c r="I79" s="111"/>
      <c r="J79" s="110"/>
      <c r="K79" s="111"/>
      <c r="L79" s="110"/>
      <c r="M79" s="111"/>
      <c r="N79" s="110"/>
      <c r="O79" s="111"/>
    </row>
    <row r="80" spans="1:15" hidden="1" outlineLevel="1">
      <c r="A80" s="110"/>
      <c r="B80" s="110"/>
      <c r="C80" s="111"/>
      <c r="D80" s="110"/>
      <c r="E80" s="111"/>
      <c r="F80" s="110"/>
      <c r="G80" s="111"/>
      <c r="H80" s="110"/>
      <c r="I80" s="111"/>
      <c r="J80" s="110"/>
      <c r="K80" s="111"/>
      <c r="L80" s="110"/>
      <c r="M80" s="111"/>
      <c r="N80" s="110"/>
      <c r="O80" s="111"/>
    </row>
    <row r="81" spans="1:15" hidden="1" outlineLevel="1">
      <c r="A81" s="110"/>
      <c r="B81" s="110"/>
      <c r="C81" s="111"/>
      <c r="D81" s="110"/>
      <c r="E81" s="111"/>
      <c r="F81" s="110"/>
      <c r="G81" s="111"/>
      <c r="H81" s="110"/>
      <c r="I81" s="111"/>
      <c r="J81" s="110"/>
      <c r="K81" s="111"/>
      <c r="L81" s="110"/>
      <c r="M81" s="111"/>
      <c r="N81" s="110"/>
      <c r="O81" s="111"/>
    </row>
    <row r="82" spans="1:15" hidden="1" outlineLevel="1">
      <c r="A82" s="110"/>
      <c r="B82" s="110"/>
      <c r="C82" s="111"/>
      <c r="D82" s="110"/>
      <c r="E82" s="111"/>
      <c r="F82" s="110"/>
      <c r="G82" s="111"/>
      <c r="H82" s="110"/>
      <c r="I82" s="111"/>
      <c r="J82" s="110"/>
      <c r="K82" s="111"/>
      <c r="L82" s="110"/>
      <c r="M82" s="111"/>
      <c r="N82" s="110"/>
      <c r="O82" s="111"/>
    </row>
    <row r="83" spans="1:15" hidden="1" outlineLevel="1">
      <c r="A83" s="110"/>
      <c r="B83" s="110"/>
      <c r="C83" s="111"/>
      <c r="D83" s="110"/>
      <c r="E83" s="111"/>
      <c r="F83" s="110"/>
      <c r="G83" s="111"/>
      <c r="H83" s="110"/>
      <c r="I83" s="111"/>
      <c r="J83" s="110"/>
      <c r="K83" s="111"/>
      <c r="L83" s="110"/>
      <c r="M83" s="111"/>
      <c r="N83" s="110"/>
      <c r="O83" s="111"/>
    </row>
    <row r="84" spans="1:15" hidden="1" outlineLevel="1">
      <c r="A84" s="110"/>
      <c r="B84" s="110"/>
      <c r="C84" s="111"/>
      <c r="D84" s="110"/>
      <c r="E84" s="111"/>
      <c r="F84" s="110"/>
      <c r="G84" s="111"/>
      <c r="H84" s="110"/>
      <c r="I84" s="111"/>
      <c r="J84" s="110"/>
      <c r="K84" s="111"/>
      <c r="L84" s="110"/>
      <c r="M84" s="111"/>
      <c r="N84" s="110"/>
      <c r="O84" s="111"/>
    </row>
    <row r="85" spans="1:15" hidden="1" outlineLevel="1">
      <c r="A85" s="110"/>
      <c r="B85" s="110"/>
      <c r="C85" s="111"/>
      <c r="D85" s="110"/>
      <c r="E85" s="111"/>
      <c r="F85" s="110"/>
      <c r="G85" s="111"/>
      <c r="H85" s="110"/>
      <c r="I85" s="111"/>
      <c r="J85" s="110"/>
      <c r="K85" s="111"/>
      <c r="L85" s="110"/>
      <c r="M85" s="111"/>
      <c r="N85" s="110"/>
      <c r="O85" s="111"/>
    </row>
    <row r="86" spans="1:15" hidden="1" outlineLevel="1">
      <c r="A86" s="110"/>
      <c r="B86" s="110"/>
      <c r="C86" s="111"/>
      <c r="D86" s="110"/>
      <c r="E86" s="111"/>
      <c r="F86" s="110"/>
      <c r="G86" s="111"/>
      <c r="H86" s="110"/>
      <c r="I86" s="111"/>
      <c r="J86" s="110"/>
      <c r="K86" s="111"/>
      <c r="L86" s="110"/>
      <c r="M86" s="111"/>
      <c r="N86" s="110"/>
      <c r="O86" s="111"/>
    </row>
    <row r="87" spans="1:15" hidden="1" outlineLevel="1">
      <c r="A87" s="110"/>
      <c r="B87" s="110"/>
      <c r="C87" s="111"/>
      <c r="D87" s="110"/>
      <c r="E87" s="111"/>
      <c r="F87" s="110"/>
      <c r="G87" s="111"/>
      <c r="H87" s="110"/>
      <c r="I87" s="111"/>
      <c r="J87" s="110"/>
      <c r="K87" s="111"/>
      <c r="L87" s="110"/>
      <c r="M87" s="111"/>
      <c r="N87" s="110"/>
      <c r="O87" s="111"/>
    </row>
    <row r="88" spans="1:15" hidden="1" outlineLevel="1">
      <c r="A88" s="110"/>
      <c r="B88" s="110"/>
      <c r="C88" s="111"/>
      <c r="D88" s="110"/>
      <c r="E88" s="111"/>
      <c r="F88" s="110"/>
      <c r="G88" s="111"/>
      <c r="H88" s="110"/>
      <c r="I88" s="111"/>
      <c r="J88" s="110"/>
      <c r="K88" s="111"/>
      <c r="L88" s="110"/>
      <c r="M88" s="111"/>
      <c r="N88" s="110"/>
      <c r="O88" s="111"/>
    </row>
    <row r="89" spans="1:15" hidden="1" outlineLevel="1">
      <c r="A89" s="110"/>
      <c r="B89" s="110"/>
      <c r="C89" s="111"/>
      <c r="D89" s="110"/>
      <c r="E89" s="111"/>
      <c r="F89" s="110"/>
      <c r="G89" s="111"/>
      <c r="H89" s="110"/>
      <c r="I89" s="111"/>
      <c r="J89" s="110"/>
      <c r="K89" s="111"/>
      <c r="L89" s="110"/>
      <c r="M89" s="111"/>
      <c r="N89" s="110"/>
      <c r="O89" s="111"/>
    </row>
    <row r="90" spans="1:15" hidden="1" outlineLevel="1">
      <c r="A90" s="110"/>
      <c r="B90" s="110"/>
      <c r="C90" s="111"/>
      <c r="D90" s="110"/>
      <c r="E90" s="111"/>
      <c r="F90" s="110"/>
      <c r="G90" s="111"/>
      <c r="H90" s="110"/>
      <c r="I90" s="111"/>
      <c r="J90" s="110"/>
      <c r="K90" s="111"/>
      <c r="L90" s="110"/>
      <c r="M90" s="111"/>
      <c r="N90" s="110"/>
      <c r="O90" s="111"/>
    </row>
    <row r="91" spans="1:15" hidden="1" outlineLevel="1">
      <c r="A91" s="110"/>
      <c r="B91" s="110"/>
      <c r="C91" s="111"/>
      <c r="D91" s="110"/>
      <c r="E91" s="111"/>
      <c r="F91" s="110"/>
      <c r="G91" s="111"/>
      <c r="H91" s="110"/>
      <c r="I91" s="111"/>
      <c r="J91" s="110"/>
      <c r="K91" s="111"/>
      <c r="L91" s="110"/>
      <c r="M91" s="111"/>
      <c r="N91" s="110"/>
      <c r="O91" s="111"/>
    </row>
    <row r="92" spans="1:15" hidden="1" outlineLevel="1">
      <c r="A92" s="110"/>
      <c r="B92" s="110"/>
      <c r="C92" s="111"/>
      <c r="D92" s="110"/>
      <c r="E92" s="111"/>
      <c r="F92" s="110"/>
      <c r="G92" s="111"/>
      <c r="H92" s="110"/>
      <c r="I92" s="111"/>
      <c r="J92" s="110"/>
      <c r="K92" s="111"/>
      <c r="L92" s="110"/>
      <c r="M92" s="111"/>
      <c r="N92" s="110"/>
      <c r="O92" s="111"/>
    </row>
    <row r="93" spans="1:15" hidden="1" outlineLevel="1">
      <c r="A93" s="110"/>
      <c r="B93" s="110"/>
      <c r="C93" s="111"/>
      <c r="D93" s="110"/>
      <c r="E93" s="111"/>
      <c r="F93" s="110"/>
      <c r="G93" s="111"/>
      <c r="H93" s="110"/>
      <c r="I93" s="111"/>
      <c r="J93" s="110"/>
      <c r="K93" s="111"/>
      <c r="L93" s="110"/>
      <c r="M93" s="111"/>
      <c r="N93" s="110"/>
      <c r="O93" s="111"/>
    </row>
    <row r="94" spans="1:15" hidden="1" outlineLevel="1">
      <c r="A94" s="110"/>
      <c r="B94" s="110"/>
      <c r="C94" s="111"/>
      <c r="D94" s="110"/>
      <c r="E94" s="111"/>
      <c r="F94" s="110"/>
      <c r="G94" s="111"/>
      <c r="H94" s="110"/>
      <c r="I94" s="111"/>
      <c r="J94" s="110"/>
      <c r="K94" s="111"/>
      <c r="L94" s="110"/>
      <c r="M94" s="111"/>
      <c r="N94" s="110"/>
      <c r="O94" s="111"/>
    </row>
    <row r="95" spans="1:15" hidden="1" outlineLevel="1">
      <c r="A95" s="110"/>
      <c r="B95" s="110"/>
      <c r="C95" s="111"/>
      <c r="D95" s="110"/>
      <c r="E95" s="111"/>
      <c r="F95" s="110"/>
      <c r="G95" s="111"/>
      <c r="H95" s="110"/>
      <c r="I95" s="111"/>
      <c r="J95" s="110"/>
      <c r="K95" s="111"/>
      <c r="L95" s="110"/>
      <c r="M95" s="111"/>
      <c r="N95" s="110"/>
      <c r="O95" s="111"/>
    </row>
    <row r="96" spans="1:15" hidden="1" outlineLevel="1">
      <c r="A96" s="110"/>
      <c r="B96" s="110"/>
      <c r="C96" s="111"/>
      <c r="D96" s="110"/>
      <c r="E96" s="111"/>
      <c r="F96" s="110"/>
      <c r="G96" s="111"/>
      <c r="H96" s="110"/>
      <c r="I96" s="111"/>
      <c r="J96" s="110"/>
      <c r="K96" s="111"/>
      <c r="L96" s="110"/>
      <c r="M96" s="111"/>
      <c r="N96" s="110"/>
      <c r="O96" s="111"/>
    </row>
    <row r="97" spans="1:15" hidden="1" outlineLevel="1">
      <c r="A97" s="110"/>
      <c r="B97" s="110"/>
      <c r="C97" s="111"/>
      <c r="D97" s="110"/>
      <c r="E97" s="111"/>
      <c r="F97" s="110"/>
      <c r="G97" s="111"/>
      <c r="H97" s="110"/>
      <c r="I97" s="111"/>
      <c r="J97" s="110"/>
      <c r="K97" s="111"/>
      <c r="L97" s="110"/>
      <c r="M97" s="111"/>
      <c r="N97" s="110"/>
      <c r="O97" s="111"/>
    </row>
    <row r="98" spans="1:15" hidden="1" outlineLevel="1">
      <c r="A98" s="110"/>
      <c r="B98" s="110"/>
      <c r="C98" s="111"/>
      <c r="D98" s="110"/>
      <c r="E98" s="111"/>
      <c r="F98" s="110"/>
      <c r="G98" s="111"/>
      <c r="H98" s="110"/>
      <c r="I98" s="111"/>
      <c r="J98" s="110"/>
      <c r="K98" s="111"/>
      <c r="L98" s="110"/>
      <c r="M98" s="111"/>
      <c r="N98" s="110"/>
      <c r="O98" s="111"/>
    </row>
    <row r="99" spans="1:15" hidden="1" outlineLevel="1">
      <c r="A99" s="110"/>
      <c r="B99" s="110"/>
      <c r="C99" s="111"/>
      <c r="D99" s="110"/>
      <c r="E99" s="111"/>
      <c r="F99" s="110"/>
      <c r="G99" s="111"/>
      <c r="H99" s="110"/>
      <c r="I99" s="111"/>
      <c r="J99" s="110"/>
      <c r="K99" s="111"/>
      <c r="L99" s="110"/>
      <c r="M99" s="111"/>
      <c r="N99" s="110"/>
      <c r="O99" s="111"/>
    </row>
    <row r="100" spans="1:15" hidden="1" outlineLevel="1">
      <c r="A100" s="110"/>
      <c r="B100" s="110"/>
      <c r="C100" s="111"/>
      <c r="D100" s="110"/>
      <c r="E100" s="111"/>
      <c r="F100" s="110"/>
      <c r="G100" s="111"/>
      <c r="H100" s="110"/>
      <c r="I100" s="111"/>
      <c r="J100" s="110"/>
      <c r="K100" s="111"/>
      <c r="L100" s="110"/>
      <c r="M100" s="111"/>
      <c r="N100" s="110"/>
      <c r="O100" s="111"/>
    </row>
    <row r="101" spans="1:15" hidden="1" outlineLevel="1">
      <c r="A101" s="110"/>
      <c r="B101" s="110"/>
      <c r="C101" s="111"/>
      <c r="D101" s="110"/>
      <c r="E101" s="111"/>
      <c r="F101" s="110"/>
      <c r="G101" s="111"/>
      <c r="H101" s="110"/>
      <c r="I101" s="111"/>
      <c r="J101" s="110"/>
      <c r="K101" s="111"/>
      <c r="L101" s="110"/>
      <c r="M101" s="111"/>
      <c r="N101" s="110"/>
      <c r="O101" s="111"/>
    </row>
    <row r="102" spans="1:15" hidden="1" outlineLevel="1">
      <c r="A102" s="110"/>
      <c r="B102" s="110"/>
      <c r="C102" s="111"/>
      <c r="D102" s="110"/>
      <c r="E102" s="111"/>
      <c r="F102" s="110"/>
      <c r="G102" s="111"/>
      <c r="H102" s="110"/>
      <c r="I102" s="111"/>
      <c r="J102" s="110"/>
      <c r="K102" s="111"/>
      <c r="L102" s="110"/>
      <c r="M102" s="111"/>
      <c r="N102" s="110"/>
      <c r="O102" s="111"/>
    </row>
    <row r="103" spans="1:15" hidden="1" outlineLevel="1">
      <c r="A103" s="110"/>
      <c r="B103" s="110"/>
      <c r="C103" s="111"/>
      <c r="D103" s="110"/>
      <c r="E103" s="111"/>
      <c r="F103" s="110"/>
      <c r="G103" s="111"/>
      <c r="H103" s="110"/>
      <c r="I103" s="111"/>
      <c r="J103" s="110"/>
      <c r="K103" s="111"/>
      <c r="L103" s="110"/>
      <c r="M103" s="111"/>
      <c r="N103" s="110"/>
      <c r="O103" s="111"/>
    </row>
    <row r="104" spans="1:15" hidden="1" outlineLevel="1">
      <c r="A104" s="110"/>
      <c r="B104" s="110"/>
      <c r="C104" s="111"/>
      <c r="D104" s="110"/>
      <c r="E104" s="111"/>
      <c r="F104" s="110"/>
      <c r="G104" s="111"/>
      <c r="H104" s="110"/>
      <c r="I104" s="111"/>
      <c r="J104" s="110"/>
      <c r="K104" s="111"/>
      <c r="L104" s="110"/>
      <c r="M104" s="111"/>
      <c r="N104" s="110"/>
      <c r="O104" s="111"/>
    </row>
    <row r="105" spans="1:15" hidden="1" outlineLevel="1">
      <c r="A105" s="110"/>
      <c r="B105" s="110"/>
      <c r="C105" s="111"/>
      <c r="D105" s="110"/>
      <c r="E105" s="111"/>
      <c r="F105" s="110"/>
      <c r="G105" s="111"/>
      <c r="H105" s="110"/>
      <c r="I105" s="111"/>
      <c r="J105" s="110"/>
      <c r="K105" s="111"/>
      <c r="L105" s="110"/>
      <c r="M105" s="111"/>
      <c r="N105" s="110"/>
      <c r="O105" s="111"/>
    </row>
    <row r="106" spans="1:15" hidden="1" outlineLevel="1">
      <c r="A106" s="110"/>
      <c r="B106" s="110"/>
      <c r="C106" s="111"/>
      <c r="D106" s="110"/>
      <c r="E106" s="111"/>
      <c r="F106" s="110"/>
      <c r="G106" s="111"/>
      <c r="H106" s="110"/>
      <c r="I106" s="111"/>
      <c r="J106" s="110"/>
      <c r="K106" s="111"/>
      <c r="L106" s="110"/>
      <c r="M106" s="111"/>
      <c r="N106" s="110"/>
      <c r="O106" s="111"/>
    </row>
    <row r="107" spans="1:15" hidden="1" outlineLevel="1">
      <c r="A107" s="110"/>
      <c r="B107" s="110"/>
      <c r="C107" s="111"/>
      <c r="D107" s="110"/>
      <c r="E107" s="111"/>
      <c r="F107" s="110"/>
      <c r="G107" s="111"/>
      <c r="H107" s="110"/>
      <c r="I107" s="111"/>
      <c r="J107" s="110"/>
      <c r="K107" s="111"/>
      <c r="L107" s="110"/>
      <c r="M107" s="111"/>
      <c r="N107" s="110"/>
      <c r="O107" s="111"/>
    </row>
    <row r="108" spans="1:15" hidden="1" outlineLevel="1">
      <c r="A108" s="110"/>
      <c r="B108" s="110"/>
      <c r="C108" s="111"/>
      <c r="D108" s="110"/>
      <c r="E108" s="111"/>
      <c r="F108" s="110"/>
      <c r="G108" s="111"/>
      <c r="H108" s="110"/>
      <c r="I108" s="111"/>
      <c r="J108" s="110"/>
      <c r="K108" s="111"/>
      <c r="L108" s="110"/>
      <c r="M108" s="111"/>
      <c r="N108" s="110"/>
      <c r="O108" s="111"/>
    </row>
    <row r="109" spans="1:15" hidden="1" outlineLevel="1">
      <c r="A109" s="110"/>
      <c r="B109" s="110"/>
      <c r="C109" s="111"/>
      <c r="D109" s="110"/>
      <c r="E109" s="111"/>
      <c r="F109" s="110"/>
      <c r="G109" s="111"/>
      <c r="H109" s="110"/>
      <c r="I109" s="111"/>
      <c r="J109" s="110"/>
      <c r="K109" s="111"/>
      <c r="L109" s="110"/>
      <c r="M109" s="111"/>
      <c r="N109" s="110"/>
      <c r="O109" s="111"/>
    </row>
    <row r="110" spans="1:15" hidden="1" outlineLevel="1">
      <c r="A110" s="110"/>
      <c r="B110" s="110"/>
      <c r="C110" s="111"/>
      <c r="D110" s="110"/>
      <c r="E110" s="111"/>
      <c r="F110" s="110"/>
      <c r="G110" s="111"/>
      <c r="H110" s="110"/>
      <c r="I110" s="111"/>
      <c r="J110" s="110"/>
      <c r="K110" s="111"/>
      <c r="L110" s="110"/>
      <c r="M110" s="111"/>
      <c r="N110" s="110"/>
      <c r="O110" s="111"/>
    </row>
    <row r="111" spans="1:15" hidden="1" outlineLevel="1">
      <c r="A111" s="110"/>
      <c r="B111" s="110"/>
      <c r="C111" s="111"/>
      <c r="D111" s="110"/>
      <c r="E111" s="111"/>
      <c r="F111" s="110"/>
      <c r="G111" s="111"/>
      <c r="H111" s="110"/>
      <c r="I111" s="111"/>
      <c r="J111" s="110"/>
      <c r="K111" s="111"/>
      <c r="L111" s="110"/>
      <c r="M111" s="111"/>
      <c r="N111" s="110"/>
      <c r="O111" s="111"/>
    </row>
    <row r="112" spans="1:15" hidden="1" outlineLevel="1">
      <c r="A112" s="110"/>
      <c r="B112" s="110"/>
      <c r="C112" s="111"/>
      <c r="D112" s="110"/>
      <c r="E112" s="111"/>
      <c r="F112" s="110"/>
      <c r="G112" s="111"/>
      <c r="H112" s="110"/>
      <c r="I112" s="111"/>
      <c r="J112" s="110"/>
      <c r="K112" s="111"/>
      <c r="L112" s="110"/>
      <c r="M112" s="111"/>
      <c r="N112" s="110"/>
      <c r="O112" s="111"/>
    </row>
    <row r="113" spans="1:15" hidden="1" outlineLevel="1">
      <c r="A113" s="110"/>
      <c r="B113" s="110"/>
      <c r="C113" s="111"/>
      <c r="D113" s="110"/>
      <c r="E113" s="111"/>
      <c r="F113" s="110"/>
      <c r="G113" s="111"/>
      <c r="H113" s="110"/>
      <c r="I113" s="111"/>
      <c r="J113" s="110"/>
      <c r="K113" s="111"/>
      <c r="L113" s="110"/>
      <c r="M113" s="111"/>
      <c r="N113" s="110"/>
      <c r="O113" s="111"/>
    </row>
    <row r="114" spans="1:15" hidden="1" outlineLevel="1">
      <c r="A114" s="110"/>
      <c r="B114" s="110"/>
      <c r="C114" s="111"/>
      <c r="D114" s="110"/>
      <c r="E114" s="111"/>
      <c r="F114" s="110"/>
      <c r="G114" s="111"/>
      <c r="H114" s="110"/>
      <c r="I114" s="111"/>
      <c r="J114" s="110"/>
      <c r="K114" s="111"/>
      <c r="L114" s="110"/>
      <c r="M114" s="111"/>
      <c r="N114" s="110"/>
      <c r="O114" s="111"/>
    </row>
    <row r="115" spans="1:15" hidden="1" outlineLevel="1">
      <c r="A115" s="110"/>
      <c r="B115" s="110"/>
      <c r="C115" s="111"/>
      <c r="D115" s="110"/>
      <c r="E115" s="111"/>
      <c r="F115" s="110"/>
      <c r="G115" s="111"/>
      <c r="H115" s="110"/>
      <c r="I115" s="111"/>
      <c r="J115" s="110"/>
      <c r="K115" s="111"/>
      <c r="L115" s="110"/>
      <c r="M115" s="111"/>
      <c r="N115" s="110"/>
      <c r="O115" s="111"/>
    </row>
    <row r="116" spans="1:15" hidden="1" outlineLevel="1">
      <c r="A116" s="110"/>
      <c r="B116" s="110"/>
      <c r="C116" s="111"/>
      <c r="D116" s="110"/>
      <c r="E116" s="111"/>
      <c r="F116" s="110"/>
      <c r="G116" s="111"/>
      <c r="H116" s="110"/>
      <c r="I116" s="111"/>
      <c r="J116" s="110"/>
      <c r="K116" s="111"/>
      <c r="L116" s="110"/>
      <c r="M116" s="111"/>
      <c r="N116" s="110"/>
      <c r="O116" s="111"/>
    </row>
    <row r="117" spans="1:15" hidden="1" outlineLevel="1">
      <c r="A117" s="110"/>
      <c r="B117" s="110"/>
      <c r="C117" s="111"/>
      <c r="D117" s="110"/>
      <c r="E117" s="111"/>
      <c r="F117" s="110"/>
      <c r="G117" s="111"/>
      <c r="H117" s="110"/>
      <c r="I117" s="111"/>
      <c r="J117" s="110"/>
      <c r="K117" s="111"/>
      <c r="L117" s="110"/>
      <c r="M117" s="111"/>
      <c r="N117" s="110"/>
      <c r="O117" s="111"/>
    </row>
    <row r="118" spans="1:15" hidden="1" outlineLevel="1">
      <c r="A118" s="110"/>
      <c r="B118" s="110"/>
      <c r="C118" s="111"/>
      <c r="D118" s="110"/>
      <c r="E118" s="111"/>
      <c r="F118" s="110"/>
      <c r="G118" s="111"/>
      <c r="H118" s="110"/>
      <c r="I118" s="111"/>
      <c r="J118" s="110"/>
      <c r="K118" s="111"/>
      <c r="L118" s="110"/>
      <c r="M118" s="111"/>
      <c r="N118" s="110"/>
      <c r="O118" s="111"/>
    </row>
    <row r="119" spans="1:15" hidden="1" outlineLevel="1">
      <c r="A119" s="110"/>
      <c r="B119" s="110"/>
      <c r="C119" s="111"/>
      <c r="D119" s="110"/>
      <c r="E119" s="111"/>
      <c r="F119" s="110"/>
      <c r="G119" s="111"/>
      <c r="H119" s="110"/>
      <c r="I119" s="111"/>
      <c r="J119" s="110"/>
      <c r="K119" s="111"/>
      <c r="L119" s="110"/>
      <c r="M119" s="111"/>
      <c r="N119" s="110"/>
      <c r="O119" s="111"/>
    </row>
    <row r="120" spans="1:15" hidden="1" outlineLevel="1">
      <c r="A120" s="110"/>
      <c r="B120" s="110"/>
      <c r="C120" s="111"/>
      <c r="D120" s="110"/>
      <c r="E120" s="111"/>
      <c r="F120" s="110"/>
      <c r="G120" s="111"/>
      <c r="H120" s="110"/>
      <c r="I120" s="111"/>
      <c r="J120" s="110"/>
      <c r="K120" s="111"/>
      <c r="L120" s="110"/>
      <c r="M120" s="111"/>
      <c r="N120" s="110"/>
      <c r="O120" s="111"/>
    </row>
    <row r="121" spans="1:15" collapsed="1">
      <c r="A121" s="110"/>
      <c r="B121" s="110"/>
      <c r="C121" s="111"/>
      <c r="D121" s="110"/>
      <c r="E121" s="111"/>
      <c r="F121" s="110"/>
      <c r="G121" s="111"/>
      <c r="H121" s="110"/>
      <c r="I121" s="111"/>
      <c r="J121" s="110"/>
      <c r="K121" s="111"/>
      <c r="L121" s="110"/>
      <c r="M121" s="111"/>
      <c r="N121" s="110"/>
      <c r="O121" s="111"/>
    </row>
    <row r="122" spans="1:15">
      <c r="A122" s="224" t="s">
        <v>14664</v>
      </c>
      <c r="B122" s="110" t="s">
        <v>21817</v>
      </c>
    </row>
    <row r="124" spans="1:15">
      <c r="B124" s="224" t="s">
        <v>21801</v>
      </c>
    </row>
    <row r="125" spans="1:15" ht="63.95">
      <c r="B125" s="205" t="s">
        <v>14676</v>
      </c>
      <c r="C125" s="225"/>
      <c r="D125" s="225"/>
      <c r="E125" s="206"/>
      <c r="F125" s="27" t="s">
        <v>21810</v>
      </c>
      <c r="G125" s="27" t="s">
        <v>21811</v>
      </c>
      <c r="H125" s="205" t="s">
        <v>17498</v>
      </c>
      <c r="I125" s="225"/>
      <c r="J125" s="225"/>
      <c r="K125" s="206"/>
      <c r="L125" s="27" t="s">
        <v>21812</v>
      </c>
      <c r="M125" s="27" t="s">
        <v>21813</v>
      </c>
      <c r="N125" s="25" t="s">
        <v>21802</v>
      </c>
      <c r="O125" s="25" t="s">
        <v>21814</v>
      </c>
    </row>
    <row r="126" spans="1:15">
      <c r="B126" s="211" t="s">
        <v>21807</v>
      </c>
      <c r="C126" s="226"/>
      <c r="D126" s="226" t="s">
        <v>21808</v>
      </c>
      <c r="E126" s="212"/>
      <c r="F126" s="27"/>
      <c r="G126" s="27"/>
      <c r="H126" s="26" t="s">
        <v>21807</v>
      </c>
      <c r="J126" s="26" t="s">
        <v>21808</v>
      </c>
      <c r="L126" s="27"/>
      <c r="M126" s="27"/>
      <c r="N126" s="25"/>
      <c r="O126" s="25"/>
    </row>
    <row r="127" spans="1:15">
      <c r="A127" s="224" t="s">
        <v>21804</v>
      </c>
      <c r="B127" s="211" t="s">
        <v>21805</v>
      </c>
      <c r="C127" s="212" t="s">
        <v>21815</v>
      </c>
      <c r="D127" s="211" t="s">
        <v>21805</v>
      </c>
      <c r="E127" s="212" t="s">
        <v>21815</v>
      </c>
      <c r="F127" s="27"/>
      <c r="G127" s="27"/>
      <c r="H127" s="26" t="s">
        <v>21805</v>
      </c>
      <c r="I127" s="26" t="s">
        <v>21815</v>
      </c>
      <c r="J127" s="26" t="s">
        <v>21805</v>
      </c>
      <c r="K127" s="26" t="s">
        <v>21815</v>
      </c>
      <c r="L127" s="27"/>
      <c r="M127" s="27"/>
      <c r="N127" s="25"/>
      <c r="O127" s="25"/>
    </row>
    <row r="128" spans="1:15">
      <c r="A128" s="230" t="s">
        <v>21134</v>
      </c>
      <c r="B128" s="214">
        <v>0</v>
      </c>
      <c r="C128" s="228">
        <v>0</v>
      </c>
      <c r="D128" s="216">
        <v>5</v>
      </c>
      <c r="E128" s="215">
        <v>0.625</v>
      </c>
      <c r="F128" s="220">
        <v>5</v>
      </c>
      <c r="G128" s="221">
        <v>0.625</v>
      </c>
      <c r="H128" s="214">
        <v>1</v>
      </c>
      <c r="I128" s="228">
        <v>0.125</v>
      </c>
      <c r="J128" s="216">
        <v>2</v>
      </c>
      <c r="K128" s="215">
        <v>0.25</v>
      </c>
      <c r="L128" s="110">
        <v>3</v>
      </c>
      <c r="M128" s="221">
        <v>0.375</v>
      </c>
      <c r="N128" s="110">
        <v>8</v>
      </c>
      <c r="O128" s="111">
        <v>1</v>
      </c>
    </row>
    <row r="129" spans="1:15">
      <c r="A129" s="230" t="s">
        <v>21144</v>
      </c>
      <c r="B129" s="220">
        <v>0</v>
      </c>
      <c r="C129" s="111">
        <v>0</v>
      </c>
      <c r="D129" s="110">
        <v>1</v>
      </c>
      <c r="E129" s="221">
        <v>1</v>
      </c>
      <c r="F129" s="220">
        <v>1</v>
      </c>
      <c r="G129" s="221">
        <v>1</v>
      </c>
      <c r="H129" s="220">
        <v>0</v>
      </c>
      <c r="I129" s="111">
        <v>0</v>
      </c>
      <c r="J129" s="110">
        <v>0</v>
      </c>
      <c r="K129" s="221">
        <v>0</v>
      </c>
      <c r="L129" s="110">
        <v>0</v>
      </c>
      <c r="M129" s="221">
        <v>0</v>
      </c>
      <c r="N129" s="110">
        <v>1</v>
      </c>
      <c r="O129" s="111">
        <v>1</v>
      </c>
    </row>
    <row r="130" spans="1:15">
      <c r="A130" s="230" t="s">
        <v>21145</v>
      </c>
      <c r="B130" s="220">
        <v>0</v>
      </c>
      <c r="C130" s="111">
        <v>0</v>
      </c>
      <c r="D130" s="110">
        <v>5</v>
      </c>
      <c r="E130" s="221">
        <v>0.7142857142857143</v>
      </c>
      <c r="F130" s="220">
        <v>5</v>
      </c>
      <c r="G130" s="221">
        <v>0.7142857142857143</v>
      </c>
      <c r="H130" s="220">
        <v>0</v>
      </c>
      <c r="I130" s="111">
        <v>0</v>
      </c>
      <c r="J130" s="110">
        <v>2</v>
      </c>
      <c r="K130" s="221">
        <v>0.2857142857142857</v>
      </c>
      <c r="L130" s="110">
        <v>2</v>
      </c>
      <c r="M130" s="221">
        <v>0.2857142857142857</v>
      </c>
      <c r="N130" s="110">
        <v>7</v>
      </c>
      <c r="O130" s="111">
        <v>1</v>
      </c>
    </row>
    <row r="131" spans="1:15">
      <c r="A131" s="230" t="s">
        <v>21154</v>
      </c>
      <c r="B131" s="220">
        <v>0</v>
      </c>
      <c r="C131" s="111">
        <v>0</v>
      </c>
      <c r="D131" s="110">
        <v>2</v>
      </c>
      <c r="E131" s="221">
        <v>1</v>
      </c>
      <c r="F131" s="220">
        <v>2</v>
      </c>
      <c r="G131" s="221">
        <v>1</v>
      </c>
      <c r="H131" s="220">
        <v>0</v>
      </c>
      <c r="I131" s="111">
        <v>0</v>
      </c>
      <c r="J131" s="110">
        <v>0</v>
      </c>
      <c r="K131" s="221">
        <v>0</v>
      </c>
      <c r="L131" s="110">
        <v>0</v>
      </c>
      <c r="M131" s="221">
        <v>0</v>
      </c>
      <c r="N131" s="110">
        <v>2</v>
      </c>
      <c r="O131" s="111">
        <v>1</v>
      </c>
    </row>
    <row r="132" spans="1:15">
      <c r="A132" s="230" t="s">
        <v>21156</v>
      </c>
      <c r="B132" s="220">
        <v>0</v>
      </c>
      <c r="C132" s="111">
        <v>0</v>
      </c>
      <c r="D132" s="110">
        <v>1</v>
      </c>
      <c r="E132" s="221">
        <v>1</v>
      </c>
      <c r="F132" s="220">
        <v>1</v>
      </c>
      <c r="G132" s="221">
        <v>1</v>
      </c>
      <c r="H132" s="220">
        <v>0</v>
      </c>
      <c r="I132" s="111">
        <v>0</v>
      </c>
      <c r="J132" s="110">
        <v>0</v>
      </c>
      <c r="K132" s="221">
        <v>0</v>
      </c>
      <c r="L132" s="110">
        <v>0</v>
      </c>
      <c r="M132" s="221">
        <v>0</v>
      </c>
      <c r="N132" s="110">
        <v>1</v>
      </c>
      <c r="O132" s="111">
        <v>1</v>
      </c>
    </row>
    <row r="133" spans="1:15">
      <c r="A133" s="230" t="s">
        <v>21136</v>
      </c>
      <c r="B133" s="220">
        <v>0</v>
      </c>
      <c r="C133" s="111">
        <v>0</v>
      </c>
      <c r="D133" s="110">
        <v>8</v>
      </c>
      <c r="E133" s="221">
        <v>0.72727272727272729</v>
      </c>
      <c r="F133" s="220">
        <v>8</v>
      </c>
      <c r="G133" s="221">
        <v>0.72727272727272729</v>
      </c>
      <c r="H133" s="220">
        <v>0</v>
      </c>
      <c r="I133" s="111">
        <v>0</v>
      </c>
      <c r="J133" s="110">
        <v>3</v>
      </c>
      <c r="K133" s="221">
        <v>0.27272727272727271</v>
      </c>
      <c r="L133" s="110">
        <v>3</v>
      </c>
      <c r="M133" s="221">
        <v>0.27272727272727271</v>
      </c>
      <c r="N133" s="110">
        <v>11</v>
      </c>
      <c r="O133" s="111">
        <v>1</v>
      </c>
    </row>
    <row r="134" spans="1:15">
      <c r="A134" s="230" t="s">
        <v>21137</v>
      </c>
      <c r="B134" s="220">
        <v>3</v>
      </c>
      <c r="C134" s="111">
        <v>0.3</v>
      </c>
      <c r="D134" s="110">
        <v>6</v>
      </c>
      <c r="E134" s="221">
        <v>0.6</v>
      </c>
      <c r="F134" s="220">
        <v>9</v>
      </c>
      <c r="G134" s="221">
        <v>0.9</v>
      </c>
      <c r="H134" s="220">
        <v>1</v>
      </c>
      <c r="I134" s="111">
        <v>0.1</v>
      </c>
      <c r="J134" s="110">
        <v>0</v>
      </c>
      <c r="K134" s="221">
        <v>0</v>
      </c>
      <c r="L134" s="110">
        <v>1</v>
      </c>
      <c r="M134" s="221">
        <v>0.1</v>
      </c>
      <c r="N134" s="110">
        <v>10</v>
      </c>
      <c r="O134" s="111">
        <v>1</v>
      </c>
    </row>
    <row r="135" spans="1:15">
      <c r="A135" s="230" t="s">
        <v>21138</v>
      </c>
      <c r="B135" s="220">
        <v>1</v>
      </c>
      <c r="C135" s="111">
        <v>0.33333333333333331</v>
      </c>
      <c r="D135" s="110">
        <v>2</v>
      </c>
      <c r="E135" s="221">
        <v>0.66666666666666663</v>
      </c>
      <c r="F135" s="220">
        <v>3</v>
      </c>
      <c r="G135" s="221">
        <v>1</v>
      </c>
      <c r="H135" s="220">
        <v>0</v>
      </c>
      <c r="I135" s="111">
        <v>0</v>
      </c>
      <c r="J135" s="110">
        <v>0</v>
      </c>
      <c r="K135" s="221">
        <v>0</v>
      </c>
      <c r="L135" s="110">
        <v>0</v>
      </c>
      <c r="M135" s="221">
        <v>0</v>
      </c>
      <c r="N135" s="110">
        <v>3</v>
      </c>
      <c r="O135" s="111">
        <v>1</v>
      </c>
    </row>
    <row r="136" spans="1:15">
      <c r="A136" s="230" t="s">
        <v>21157</v>
      </c>
      <c r="B136" s="220">
        <v>0</v>
      </c>
      <c r="C136" s="111">
        <v>0</v>
      </c>
      <c r="D136" s="110">
        <v>1</v>
      </c>
      <c r="E136" s="221">
        <v>0.5</v>
      </c>
      <c r="F136" s="220">
        <v>1</v>
      </c>
      <c r="G136" s="221">
        <v>0.5</v>
      </c>
      <c r="H136" s="220">
        <v>0</v>
      </c>
      <c r="I136" s="111">
        <v>0</v>
      </c>
      <c r="J136" s="110">
        <v>1</v>
      </c>
      <c r="K136" s="221">
        <v>0.5</v>
      </c>
      <c r="L136" s="110">
        <v>1</v>
      </c>
      <c r="M136" s="221">
        <v>0.5</v>
      </c>
      <c r="N136" s="110">
        <v>2</v>
      </c>
      <c r="O136" s="111">
        <v>1</v>
      </c>
    </row>
    <row r="137" spans="1:15">
      <c r="A137" s="230" t="s">
        <v>21140</v>
      </c>
      <c r="B137" s="220">
        <v>1</v>
      </c>
      <c r="C137" s="111">
        <v>0.33333333333333331</v>
      </c>
      <c r="D137" s="110">
        <v>1</v>
      </c>
      <c r="E137" s="221">
        <v>0.33333333333333331</v>
      </c>
      <c r="F137" s="220">
        <v>2</v>
      </c>
      <c r="G137" s="221">
        <v>0.66666666666666663</v>
      </c>
      <c r="H137" s="220">
        <v>1</v>
      </c>
      <c r="I137" s="111">
        <v>0.33333333333333331</v>
      </c>
      <c r="J137" s="110">
        <v>0</v>
      </c>
      <c r="K137" s="221">
        <v>0</v>
      </c>
      <c r="L137" s="110">
        <v>1</v>
      </c>
      <c r="M137" s="221">
        <v>0.33333333333333331</v>
      </c>
      <c r="N137" s="110">
        <v>3</v>
      </c>
      <c r="O137" s="111">
        <v>1</v>
      </c>
    </row>
    <row r="138" spans="1:15">
      <c r="A138" s="230" t="s">
        <v>21147</v>
      </c>
      <c r="B138" s="220">
        <v>0</v>
      </c>
      <c r="C138" s="111">
        <v>0</v>
      </c>
      <c r="D138" s="110">
        <v>1</v>
      </c>
      <c r="E138" s="221">
        <v>0.5</v>
      </c>
      <c r="F138" s="220">
        <v>1</v>
      </c>
      <c r="G138" s="221">
        <v>0.5</v>
      </c>
      <c r="H138" s="220">
        <v>0</v>
      </c>
      <c r="I138" s="111">
        <v>0</v>
      </c>
      <c r="J138" s="110">
        <v>1</v>
      </c>
      <c r="K138" s="221">
        <v>0.5</v>
      </c>
      <c r="L138" s="110">
        <v>1</v>
      </c>
      <c r="M138" s="221">
        <v>0.5</v>
      </c>
      <c r="N138" s="110">
        <v>2</v>
      </c>
      <c r="O138" s="111">
        <v>1</v>
      </c>
    </row>
    <row r="139" spans="1:15">
      <c r="A139" s="230" t="s">
        <v>21158</v>
      </c>
      <c r="B139" s="220">
        <v>0</v>
      </c>
      <c r="C139" s="111">
        <v>0</v>
      </c>
      <c r="D139" s="110">
        <v>4</v>
      </c>
      <c r="E139" s="221">
        <v>0.8</v>
      </c>
      <c r="F139" s="220">
        <v>4</v>
      </c>
      <c r="G139" s="221">
        <v>0.8</v>
      </c>
      <c r="H139" s="220">
        <v>0</v>
      </c>
      <c r="I139" s="111">
        <v>0</v>
      </c>
      <c r="J139" s="110">
        <v>1</v>
      </c>
      <c r="K139" s="221">
        <v>0.2</v>
      </c>
      <c r="L139" s="110">
        <v>1</v>
      </c>
      <c r="M139" s="221">
        <v>0.2</v>
      </c>
      <c r="N139" s="110">
        <v>5</v>
      </c>
      <c r="O139" s="111">
        <v>1</v>
      </c>
    </row>
    <row r="140" spans="1:15">
      <c r="A140" s="230" t="s">
        <v>21159</v>
      </c>
      <c r="B140" s="220">
        <v>0</v>
      </c>
      <c r="C140" s="111">
        <v>0</v>
      </c>
      <c r="D140" s="110">
        <v>6</v>
      </c>
      <c r="E140" s="221">
        <v>0.8571428571428571</v>
      </c>
      <c r="F140" s="220">
        <v>6</v>
      </c>
      <c r="G140" s="221">
        <v>0.8571428571428571</v>
      </c>
      <c r="H140" s="220">
        <v>0</v>
      </c>
      <c r="I140" s="111">
        <v>0</v>
      </c>
      <c r="J140" s="110">
        <v>1</v>
      </c>
      <c r="K140" s="221">
        <v>0.14285714285714285</v>
      </c>
      <c r="L140" s="110">
        <v>1</v>
      </c>
      <c r="M140" s="221">
        <v>0.14285714285714285</v>
      </c>
      <c r="N140" s="110">
        <v>7</v>
      </c>
      <c r="O140" s="111">
        <v>1</v>
      </c>
    </row>
    <row r="141" spans="1:15">
      <c r="A141" s="230" t="s">
        <v>21160</v>
      </c>
      <c r="B141" s="220">
        <v>1</v>
      </c>
      <c r="C141" s="111">
        <v>0.33333333333333331</v>
      </c>
      <c r="D141" s="110">
        <v>1</v>
      </c>
      <c r="E141" s="221">
        <v>0.33333333333333331</v>
      </c>
      <c r="F141" s="220">
        <v>2</v>
      </c>
      <c r="G141" s="221">
        <v>0.66666666666666663</v>
      </c>
      <c r="H141" s="220">
        <v>1</v>
      </c>
      <c r="I141" s="111">
        <v>0.33333333333333331</v>
      </c>
      <c r="J141" s="110">
        <v>0</v>
      </c>
      <c r="K141" s="221">
        <v>0</v>
      </c>
      <c r="L141" s="110">
        <v>1</v>
      </c>
      <c r="M141" s="221">
        <v>0.33333333333333331</v>
      </c>
      <c r="N141" s="110">
        <v>3</v>
      </c>
      <c r="O141" s="111">
        <v>1</v>
      </c>
    </row>
    <row r="142" spans="1:15">
      <c r="A142" s="230" t="s">
        <v>21148</v>
      </c>
      <c r="B142" s="220">
        <v>0</v>
      </c>
      <c r="C142" s="111">
        <v>0</v>
      </c>
      <c r="D142" s="110">
        <v>0</v>
      </c>
      <c r="E142" s="221">
        <v>0</v>
      </c>
      <c r="F142" s="220">
        <v>0</v>
      </c>
      <c r="G142" s="221">
        <v>0</v>
      </c>
      <c r="H142" s="220">
        <v>0</v>
      </c>
      <c r="I142" s="111">
        <v>0</v>
      </c>
      <c r="J142" s="110">
        <v>1</v>
      </c>
      <c r="K142" s="221">
        <v>1</v>
      </c>
      <c r="L142" s="110">
        <v>1</v>
      </c>
      <c r="M142" s="221">
        <v>1</v>
      </c>
      <c r="N142" s="110">
        <v>1</v>
      </c>
      <c r="O142" s="111">
        <v>1</v>
      </c>
    </row>
    <row r="143" spans="1:15">
      <c r="A143" s="230" t="s">
        <v>21161</v>
      </c>
      <c r="B143" s="220">
        <v>0</v>
      </c>
      <c r="C143" s="111">
        <v>0</v>
      </c>
      <c r="D143" s="110">
        <v>0</v>
      </c>
      <c r="E143" s="221">
        <v>0</v>
      </c>
      <c r="F143" s="220">
        <v>0</v>
      </c>
      <c r="G143" s="221">
        <v>0</v>
      </c>
      <c r="H143" s="220">
        <v>0</v>
      </c>
      <c r="I143" s="111">
        <v>0</v>
      </c>
      <c r="J143" s="110">
        <v>1</v>
      </c>
      <c r="K143" s="221">
        <v>1</v>
      </c>
      <c r="L143" s="110">
        <v>1</v>
      </c>
      <c r="M143" s="221">
        <v>1</v>
      </c>
      <c r="N143" s="110">
        <v>1</v>
      </c>
      <c r="O143" s="111">
        <v>1</v>
      </c>
    </row>
    <row r="144" spans="1:15">
      <c r="A144" s="230" t="s">
        <v>21141</v>
      </c>
      <c r="B144" s="220">
        <v>1</v>
      </c>
      <c r="C144" s="111">
        <v>0.16666666666666666</v>
      </c>
      <c r="D144" s="110">
        <v>4</v>
      </c>
      <c r="E144" s="221">
        <v>0.66666666666666663</v>
      </c>
      <c r="F144" s="220">
        <v>5</v>
      </c>
      <c r="G144" s="221">
        <v>0.83333333333333337</v>
      </c>
      <c r="H144" s="220">
        <v>1</v>
      </c>
      <c r="I144" s="111">
        <v>0.16666666666666666</v>
      </c>
      <c r="J144" s="110">
        <v>0</v>
      </c>
      <c r="K144" s="221">
        <v>0</v>
      </c>
      <c r="L144" s="110">
        <v>1</v>
      </c>
      <c r="M144" s="221">
        <v>0.16666666666666666</v>
      </c>
      <c r="N144" s="110">
        <v>6</v>
      </c>
      <c r="O144" s="111">
        <v>1</v>
      </c>
    </row>
    <row r="145" spans="1:15">
      <c r="A145" s="230" t="s">
        <v>21162</v>
      </c>
      <c r="B145" s="220">
        <v>2</v>
      </c>
      <c r="C145" s="111">
        <v>0.4</v>
      </c>
      <c r="D145" s="110">
        <v>2</v>
      </c>
      <c r="E145" s="221">
        <v>0.4</v>
      </c>
      <c r="F145" s="220">
        <v>4</v>
      </c>
      <c r="G145" s="221">
        <v>0.8</v>
      </c>
      <c r="H145" s="220">
        <v>0</v>
      </c>
      <c r="I145" s="111">
        <v>0</v>
      </c>
      <c r="J145" s="110">
        <v>1</v>
      </c>
      <c r="K145" s="221">
        <v>0.2</v>
      </c>
      <c r="L145" s="110">
        <v>1</v>
      </c>
      <c r="M145" s="221">
        <v>0.2</v>
      </c>
      <c r="N145" s="110">
        <v>5</v>
      </c>
      <c r="O145" s="111">
        <v>1</v>
      </c>
    </row>
    <row r="146" spans="1:15">
      <c r="A146" s="230" t="s">
        <v>21149</v>
      </c>
      <c r="B146" s="220">
        <v>2</v>
      </c>
      <c r="C146" s="111">
        <v>0.4</v>
      </c>
      <c r="D146" s="110">
        <v>2</v>
      </c>
      <c r="E146" s="221">
        <v>0.4</v>
      </c>
      <c r="F146" s="220">
        <v>4</v>
      </c>
      <c r="G146" s="221">
        <v>0.8</v>
      </c>
      <c r="H146" s="220">
        <v>1</v>
      </c>
      <c r="I146" s="111">
        <v>0.2</v>
      </c>
      <c r="J146" s="110">
        <v>0</v>
      </c>
      <c r="K146" s="221">
        <v>0</v>
      </c>
      <c r="L146" s="110">
        <v>1</v>
      </c>
      <c r="M146" s="221">
        <v>0.2</v>
      </c>
      <c r="N146" s="110">
        <v>5</v>
      </c>
      <c r="O146" s="111">
        <v>1</v>
      </c>
    </row>
    <row r="147" spans="1:15">
      <c r="A147" s="230" t="s">
        <v>21150</v>
      </c>
      <c r="B147" s="220">
        <v>0</v>
      </c>
      <c r="C147" s="111">
        <v>0</v>
      </c>
      <c r="D147" s="110">
        <v>0</v>
      </c>
      <c r="E147" s="221">
        <v>0</v>
      </c>
      <c r="F147" s="220">
        <v>0</v>
      </c>
      <c r="G147" s="221">
        <v>0</v>
      </c>
      <c r="H147" s="220">
        <v>0</v>
      </c>
      <c r="I147" s="111">
        <v>0</v>
      </c>
      <c r="J147" s="110">
        <v>1</v>
      </c>
      <c r="K147" s="221">
        <v>1</v>
      </c>
      <c r="L147" s="110">
        <v>1</v>
      </c>
      <c r="M147" s="221">
        <v>1</v>
      </c>
      <c r="N147" s="110">
        <v>1</v>
      </c>
      <c r="O147" s="111">
        <v>1</v>
      </c>
    </row>
    <row r="148" spans="1:15">
      <c r="A148" s="230" t="s">
        <v>21163</v>
      </c>
      <c r="B148" s="220">
        <v>0</v>
      </c>
      <c r="C148" s="111">
        <v>0</v>
      </c>
      <c r="D148" s="110">
        <v>1</v>
      </c>
      <c r="E148" s="221">
        <v>1</v>
      </c>
      <c r="F148" s="220">
        <v>1</v>
      </c>
      <c r="G148" s="221">
        <v>1</v>
      </c>
      <c r="H148" s="220">
        <v>0</v>
      </c>
      <c r="I148" s="111">
        <v>0</v>
      </c>
      <c r="J148" s="110">
        <v>0</v>
      </c>
      <c r="K148" s="221">
        <v>0</v>
      </c>
      <c r="L148" s="110">
        <v>0</v>
      </c>
      <c r="M148" s="221">
        <v>0</v>
      </c>
      <c r="N148" s="110">
        <v>1</v>
      </c>
      <c r="O148" s="111">
        <v>1</v>
      </c>
    </row>
    <row r="149" spans="1:15">
      <c r="A149" s="230" t="s">
        <v>21143</v>
      </c>
      <c r="B149" s="220">
        <v>1</v>
      </c>
      <c r="C149" s="111">
        <v>0.33333333333333331</v>
      </c>
      <c r="D149" s="110">
        <v>0</v>
      </c>
      <c r="E149" s="221">
        <v>0</v>
      </c>
      <c r="F149" s="220">
        <v>1</v>
      </c>
      <c r="G149" s="221">
        <v>0.33333333333333331</v>
      </c>
      <c r="H149" s="220">
        <v>0</v>
      </c>
      <c r="I149" s="111">
        <v>0</v>
      </c>
      <c r="J149" s="110">
        <v>2</v>
      </c>
      <c r="K149" s="221">
        <v>0.66666666666666663</v>
      </c>
      <c r="L149" s="110">
        <v>2</v>
      </c>
      <c r="M149" s="221">
        <v>0.66666666666666663</v>
      </c>
      <c r="N149" s="110">
        <v>3</v>
      </c>
      <c r="O149" s="111">
        <v>1</v>
      </c>
    </row>
    <row r="150" spans="1:15">
      <c r="A150" s="230" t="s">
        <v>21152</v>
      </c>
      <c r="B150" s="220">
        <v>0</v>
      </c>
      <c r="C150" s="111">
        <v>0</v>
      </c>
      <c r="D150" s="110">
        <v>2</v>
      </c>
      <c r="E150" s="221">
        <v>1</v>
      </c>
      <c r="F150" s="220">
        <v>2</v>
      </c>
      <c r="G150" s="221">
        <v>1</v>
      </c>
      <c r="H150" s="220">
        <v>0</v>
      </c>
      <c r="I150" s="111">
        <v>0</v>
      </c>
      <c r="J150" s="110">
        <v>0</v>
      </c>
      <c r="K150" s="221">
        <v>0</v>
      </c>
      <c r="L150" s="110">
        <v>0</v>
      </c>
      <c r="M150" s="221">
        <v>0</v>
      </c>
      <c r="N150" s="110">
        <v>2</v>
      </c>
      <c r="O150" s="111">
        <v>1</v>
      </c>
    </row>
    <row r="151" spans="1:15">
      <c r="A151" s="230" t="s">
        <v>16297</v>
      </c>
      <c r="B151" s="220">
        <v>0</v>
      </c>
      <c r="C151" s="111" t="e">
        <v>#DIV/0!</v>
      </c>
      <c r="D151" s="110">
        <v>0</v>
      </c>
      <c r="E151" s="221" t="e">
        <v>#DIV/0!</v>
      </c>
      <c r="F151" s="220">
        <v>0</v>
      </c>
      <c r="G151" s="221" t="e">
        <v>#DIV/0!</v>
      </c>
      <c r="H151" s="220">
        <v>0</v>
      </c>
      <c r="I151" s="111" t="e">
        <v>#DIV/0!</v>
      </c>
      <c r="J151" s="110">
        <v>0</v>
      </c>
      <c r="K151" s="221" t="e">
        <v>#DIV/0!</v>
      </c>
      <c r="L151" s="110">
        <v>0</v>
      </c>
      <c r="M151" s="221" t="e">
        <v>#DIV/0!</v>
      </c>
      <c r="N151" s="110">
        <v>0</v>
      </c>
      <c r="O151" s="111" t="e">
        <v>#DIV/0!</v>
      </c>
    </row>
    <row r="152" spans="1:15">
      <c r="A152" s="110" t="s">
        <v>21816</v>
      </c>
      <c r="B152" s="218">
        <v>12</v>
      </c>
      <c r="C152" s="229">
        <v>0.13333333333333333</v>
      </c>
      <c r="D152" s="223">
        <v>55</v>
      </c>
      <c r="E152" s="219">
        <v>0.61111111111111116</v>
      </c>
      <c r="F152" s="220">
        <v>67</v>
      </c>
      <c r="G152" s="221">
        <v>0.74444444444444446</v>
      </c>
      <c r="H152" s="218">
        <v>6</v>
      </c>
      <c r="I152" s="229">
        <v>6.6666666666666666E-2</v>
      </c>
      <c r="J152" s="223">
        <v>17</v>
      </c>
      <c r="K152" s="219">
        <v>0.18888888888888888</v>
      </c>
      <c r="L152" s="110">
        <v>23</v>
      </c>
      <c r="M152" s="221">
        <v>0.25555555555555554</v>
      </c>
      <c r="N152" s="110">
        <v>90</v>
      </c>
      <c r="O152" s="111">
        <v>1</v>
      </c>
    </row>
    <row r="153" spans="1:15">
      <c r="A153"/>
      <c r="B153"/>
      <c r="C153"/>
      <c r="D153"/>
      <c r="E153"/>
      <c r="F153"/>
      <c r="G153"/>
      <c r="H153"/>
      <c r="I153"/>
      <c r="J153"/>
      <c r="K153"/>
      <c r="L153"/>
      <c r="M153"/>
      <c r="N153"/>
      <c r="O153"/>
    </row>
    <row r="154" spans="1:15">
      <c r="A154"/>
      <c r="B154"/>
      <c r="C154"/>
      <c r="D154"/>
      <c r="E154"/>
      <c r="F154"/>
      <c r="G154"/>
      <c r="H154"/>
      <c r="I154"/>
      <c r="J154"/>
      <c r="K154"/>
      <c r="L154"/>
      <c r="M154"/>
      <c r="N154"/>
      <c r="O154"/>
    </row>
    <row r="155" spans="1:15">
      <c r="A155"/>
      <c r="B155"/>
      <c r="C155"/>
      <c r="D155"/>
      <c r="E155"/>
      <c r="F155"/>
      <c r="G155"/>
      <c r="H155"/>
      <c r="I155"/>
      <c r="J155"/>
      <c r="K155"/>
      <c r="L155"/>
      <c r="M155"/>
      <c r="N155"/>
      <c r="O155"/>
    </row>
    <row r="156" spans="1:15" ht="16.5" thickBot="1">
      <c r="A156"/>
      <c r="B156"/>
      <c r="C156"/>
      <c r="D156"/>
      <c r="E156"/>
      <c r="F156"/>
      <c r="G156"/>
      <c r="H156"/>
      <c r="I156"/>
      <c r="J156"/>
      <c r="K156"/>
      <c r="L156"/>
      <c r="M156"/>
      <c r="N156"/>
      <c r="O156"/>
    </row>
    <row r="157" spans="1:15">
      <c r="A157"/>
      <c r="B157"/>
      <c r="C157"/>
      <c r="D157"/>
      <c r="E157"/>
      <c r="F157"/>
      <c r="G157"/>
      <c r="H157"/>
      <c r="I157"/>
      <c r="J157"/>
      <c r="K157"/>
      <c r="L157"/>
      <c r="M157"/>
      <c r="N157"/>
      <c r="O157"/>
    </row>
    <row r="158" spans="1:15">
      <c r="A158"/>
      <c r="B158"/>
      <c r="C158"/>
      <c r="D158"/>
      <c r="E158"/>
      <c r="F158"/>
      <c r="G158"/>
      <c r="H158"/>
      <c r="I158"/>
      <c r="J158"/>
      <c r="K158"/>
      <c r="L158"/>
      <c r="M158"/>
      <c r="N158"/>
      <c r="O158"/>
    </row>
    <row r="159" spans="1:15">
      <c r="A159"/>
      <c r="B159"/>
      <c r="C159"/>
      <c r="D159"/>
      <c r="E159"/>
      <c r="F159"/>
      <c r="G159"/>
      <c r="H159"/>
      <c r="I159"/>
      <c r="J159"/>
      <c r="K159"/>
      <c r="L159"/>
      <c r="M159"/>
      <c r="N159"/>
      <c r="O159"/>
    </row>
    <row r="160" spans="1:15">
      <c r="A160"/>
      <c r="B160"/>
      <c r="C160"/>
      <c r="D160"/>
      <c r="E160"/>
      <c r="F160"/>
      <c r="G160"/>
      <c r="H160"/>
      <c r="I160"/>
      <c r="J160"/>
      <c r="K160"/>
      <c r="L160"/>
      <c r="M160"/>
      <c r="N160"/>
      <c r="O160"/>
    </row>
    <row r="161" spans="1:15" ht="16.5" thickBot="1">
      <c r="A161"/>
      <c r="B161"/>
      <c r="C161"/>
      <c r="D161"/>
      <c r="E161"/>
      <c r="F161"/>
      <c r="G161"/>
      <c r="H161"/>
      <c r="I161"/>
      <c r="J161"/>
      <c r="K161"/>
      <c r="L161"/>
      <c r="M161"/>
      <c r="N161"/>
      <c r="O161"/>
    </row>
  </sheetData>
  <mergeCells count="1">
    <mergeCell ref="A2:O2"/>
  </mergeCells>
  <conditionalFormatting pivot="1" sqref="N128:N151">
    <cfRule type="colorScale" priority="2">
      <colorScale>
        <cfvo type="min"/>
        <cfvo type="percentile" val="50"/>
        <cfvo type="max"/>
        <color rgb="FF63BE7B"/>
        <color rgb="FFFFEB84"/>
        <color rgb="FFF8696B"/>
      </colorScale>
    </cfRule>
  </conditionalFormatting>
  <conditionalFormatting pivot="1">
    <cfRule type="colorScale" priority="1">
      <colorScale>
        <cfvo type="min"/>
        <cfvo type="percentile" val="50"/>
        <cfvo type="max"/>
        <color rgb="FF63BE7B"/>
        <color rgb="FFFFEB84"/>
        <color rgb="FFF8696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5E92-3FA2-4696-9BE0-E63CFD45665D}">
  <dimension ref="A1:B1776"/>
  <sheetViews>
    <sheetView workbookViewId="0">
      <selection activeCell="B1" sqref="A1:B1048576"/>
    </sheetView>
  </sheetViews>
  <sheetFormatPr defaultRowHeight="14.45"/>
  <cols>
    <col min="1" max="1" width="15.85546875" style="41" bestFit="1" customWidth="1"/>
    <col min="2" max="2" width="13.140625" style="42" bestFit="1" customWidth="1"/>
  </cols>
  <sheetData>
    <row r="1" spans="1:2">
      <c r="A1" s="37" t="s">
        <v>21818</v>
      </c>
      <c r="B1" s="123" t="s">
        <v>16</v>
      </c>
    </row>
    <row r="2" spans="1:2">
      <c r="A2" s="37" t="s">
        <v>76</v>
      </c>
      <c r="B2" s="123">
        <v>45123</v>
      </c>
    </row>
    <row r="3" spans="1:2">
      <c r="A3" s="37" t="s">
        <v>102</v>
      </c>
      <c r="B3" s="123">
        <v>44770</v>
      </c>
    </row>
    <row r="4" spans="1:2">
      <c r="A4" s="37" t="s">
        <v>124</v>
      </c>
      <c r="B4" s="123">
        <v>41736</v>
      </c>
    </row>
    <row r="5" spans="1:2">
      <c r="A5" s="37" t="s">
        <v>143</v>
      </c>
      <c r="B5" s="123">
        <v>32656</v>
      </c>
    </row>
    <row r="6" spans="1:2">
      <c r="A6" s="37" t="s">
        <v>161</v>
      </c>
      <c r="B6" s="123">
        <v>45676</v>
      </c>
    </row>
    <row r="7" spans="1:2">
      <c r="A7" s="37" t="s">
        <v>174</v>
      </c>
      <c r="B7" s="123">
        <v>45914</v>
      </c>
    </row>
    <row r="8" spans="1:2">
      <c r="A8" s="37" t="s">
        <v>181</v>
      </c>
      <c r="B8" s="123">
        <v>40018</v>
      </c>
    </row>
    <row r="9" spans="1:2">
      <c r="A9" s="37" t="s">
        <v>189</v>
      </c>
      <c r="B9" s="123">
        <v>45935</v>
      </c>
    </row>
    <row r="10" spans="1:2">
      <c r="A10" s="37" t="s">
        <v>196</v>
      </c>
      <c r="B10" s="123">
        <v>45165</v>
      </c>
    </row>
    <row r="11" spans="1:2">
      <c r="A11" s="37" t="s">
        <v>217</v>
      </c>
      <c r="B11" s="123">
        <v>36836</v>
      </c>
    </row>
    <row r="12" spans="1:2">
      <c r="A12" s="37" t="s">
        <v>226</v>
      </c>
      <c r="B12" s="123">
        <v>44111</v>
      </c>
    </row>
    <row r="13" spans="1:2">
      <c r="A13" s="37" t="s">
        <v>242</v>
      </c>
      <c r="B13" s="123">
        <v>44785</v>
      </c>
    </row>
    <row r="14" spans="1:2">
      <c r="A14" s="37" t="s">
        <v>248</v>
      </c>
      <c r="B14" s="123">
        <v>44609</v>
      </c>
    </row>
    <row r="15" spans="1:2">
      <c r="A15" s="37" t="s">
        <v>264</v>
      </c>
      <c r="B15" s="123">
        <v>37137</v>
      </c>
    </row>
    <row r="16" spans="1:2">
      <c r="A16" s="37" t="s">
        <v>272</v>
      </c>
      <c r="B16" s="123">
        <v>41396</v>
      </c>
    </row>
    <row r="17" spans="1:2">
      <c r="A17" s="37" t="s">
        <v>289</v>
      </c>
      <c r="B17" s="123">
        <v>42038</v>
      </c>
    </row>
    <row r="18" spans="1:2">
      <c r="A18" s="37" t="s">
        <v>306</v>
      </c>
      <c r="B18" s="123">
        <v>45851</v>
      </c>
    </row>
    <row r="19" spans="1:2">
      <c r="A19" s="37" t="s">
        <v>326</v>
      </c>
      <c r="B19" s="123">
        <v>26742</v>
      </c>
    </row>
    <row r="20" spans="1:2">
      <c r="A20" s="37" t="s">
        <v>334</v>
      </c>
      <c r="B20" s="123">
        <v>44250</v>
      </c>
    </row>
    <row r="21" spans="1:2">
      <c r="A21" s="37" t="s">
        <v>340</v>
      </c>
      <c r="B21" s="123">
        <v>45032</v>
      </c>
    </row>
    <row r="22" spans="1:2">
      <c r="A22" s="37" t="s">
        <v>348</v>
      </c>
      <c r="B22" s="123">
        <v>45823</v>
      </c>
    </row>
    <row r="23" spans="1:2">
      <c r="A23" s="37" t="s">
        <v>365</v>
      </c>
      <c r="B23" s="123">
        <v>45914</v>
      </c>
    </row>
    <row r="24" spans="1:2">
      <c r="A24" s="37" t="s">
        <v>369</v>
      </c>
      <c r="B24" s="123">
        <v>45907</v>
      </c>
    </row>
    <row r="25" spans="1:2">
      <c r="A25" s="37" t="s">
        <v>379</v>
      </c>
      <c r="B25" s="123">
        <v>32560</v>
      </c>
    </row>
    <row r="26" spans="1:2">
      <c r="A26" s="37" t="s">
        <v>21819</v>
      </c>
      <c r="B26" s="123">
        <v>42793</v>
      </c>
    </row>
    <row r="27" spans="1:2">
      <c r="A27" s="37" t="s">
        <v>389</v>
      </c>
      <c r="B27" s="123">
        <v>40028</v>
      </c>
    </row>
    <row r="28" spans="1:2">
      <c r="A28" s="37" t="s">
        <v>395</v>
      </c>
      <c r="B28" s="123">
        <v>44230</v>
      </c>
    </row>
    <row r="29" spans="1:2">
      <c r="A29" s="37" t="s">
        <v>405</v>
      </c>
      <c r="B29" s="123">
        <v>35723</v>
      </c>
    </row>
    <row r="30" spans="1:2">
      <c r="A30" s="37" t="s">
        <v>425</v>
      </c>
      <c r="B30" s="123">
        <v>44560</v>
      </c>
    </row>
    <row r="31" spans="1:2">
      <c r="A31" s="37" t="s">
        <v>435</v>
      </c>
      <c r="B31" s="123">
        <v>44327</v>
      </c>
    </row>
    <row r="32" spans="1:2">
      <c r="A32" s="37" t="s">
        <v>441</v>
      </c>
      <c r="B32" s="123">
        <v>42093</v>
      </c>
    </row>
    <row r="33" spans="1:2">
      <c r="A33" s="37" t="s">
        <v>449</v>
      </c>
      <c r="B33" s="123">
        <v>33122</v>
      </c>
    </row>
    <row r="34" spans="1:2">
      <c r="A34" s="37" t="s">
        <v>459</v>
      </c>
      <c r="B34" s="123">
        <v>44425</v>
      </c>
    </row>
    <row r="35" spans="1:2">
      <c r="A35" s="37" t="s">
        <v>465</v>
      </c>
      <c r="B35" s="123">
        <v>38230</v>
      </c>
    </row>
    <row r="36" spans="1:2">
      <c r="A36" s="37" t="s">
        <v>473</v>
      </c>
      <c r="B36" s="123">
        <v>44279</v>
      </c>
    </row>
    <row r="37" spans="1:2">
      <c r="A37" s="37" t="s">
        <v>489</v>
      </c>
      <c r="B37" s="123">
        <v>42291</v>
      </c>
    </row>
    <row r="38" spans="1:2">
      <c r="A38" s="37" t="s">
        <v>508</v>
      </c>
      <c r="B38" s="123">
        <v>40283</v>
      </c>
    </row>
    <row r="39" spans="1:2">
      <c r="A39" s="37" t="s">
        <v>514</v>
      </c>
      <c r="B39" s="123">
        <v>44427</v>
      </c>
    </row>
    <row r="40" spans="1:2">
      <c r="A40" s="37" t="s">
        <v>523</v>
      </c>
      <c r="B40" s="123">
        <v>35898</v>
      </c>
    </row>
    <row r="41" spans="1:2">
      <c r="A41" s="37" t="s">
        <v>529</v>
      </c>
      <c r="B41" s="123">
        <v>32028</v>
      </c>
    </row>
    <row r="42" spans="1:2">
      <c r="A42" s="37" t="s">
        <v>549</v>
      </c>
      <c r="B42" s="123">
        <v>40757</v>
      </c>
    </row>
    <row r="43" spans="1:2">
      <c r="A43" s="37" t="s">
        <v>557</v>
      </c>
      <c r="B43" s="123">
        <v>44539</v>
      </c>
    </row>
    <row r="44" spans="1:2">
      <c r="A44" s="37" t="s">
        <v>563</v>
      </c>
      <c r="B44" s="123">
        <v>42499</v>
      </c>
    </row>
    <row r="45" spans="1:2">
      <c r="A45" s="37" t="s">
        <v>570</v>
      </c>
      <c r="B45" s="123">
        <v>39181</v>
      </c>
    </row>
    <row r="46" spans="1:2">
      <c r="A46" s="37" t="s">
        <v>576</v>
      </c>
      <c r="B46" s="123">
        <v>45928</v>
      </c>
    </row>
    <row r="47" spans="1:2">
      <c r="A47" s="37" t="s">
        <v>583</v>
      </c>
      <c r="B47" s="123">
        <v>35005</v>
      </c>
    </row>
    <row r="48" spans="1:2">
      <c r="A48" s="37" t="s">
        <v>590</v>
      </c>
      <c r="B48" s="123">
        <v>44931</v>
      </c>
    </row>
    <row r="49" spans="1:2">
      <c r="A49" s="37" t="s">
        <v>599</v>
      </c>
      <c r="B49" s="123">
        <v>45865</v>
      </c>
    </row>
    <row r="50" spans="1:2">
      <c r="A50" s="37" t="s">
        <v>624</v>
      </c>
      <c r="B50" s="123">
        <v>29698</v>
      </c>
    </row>
    <row r="51" spans="1:2">
      <c r="A51" s="37" t="s">
        <v>630</v>
      </c>
      <c r="B51" s="123">
        <v>44277</v>
      </c>
    </row>
    <row r="52" spans="1:2">
      <c r="A52" s="37" t="s">
        <v>642</v>
      </c>
      <c r="B52" s="123">
        <v>45914</v>
      </c>
    </row>
    <row r="53" spans="1:2">
      <c r="A53" s="37" t="s">
        <v>662</v>
      </c>
      <c r="B53" s="123">
        <v>43747</v>
      </c>
    </row>
    <row r="54" spans="1:2">
      <c r="A54" s="37" t="s">
        <v>668</v>
      </c>
      <c r="B54" s="123">
        <v>45008</v>
      </c>
    </row>
    <row r="55" spans="1:2">
      <c r="A55" s="37" t="s">
        <v>674</v>
      </c>
      <c r="B55" s="123">
        <v>41036</v>
      </c>
    </row>
    <row r="56" spans="1:2">
      <c r="A56" s="37" t="s">
        <v>680</v>
      </c>
      <c r="B56" s="123">
        <v>41036</v>
      </c>
    </row>
    <row r="57" spans="1:2">
      <c r="A57" s="37" t="s">
        <v>686</v>
      </c>
      <c r="B57" s="123">
        <v>45914</v>
      </c>
    </row>
    <row r="58" spans="1:2">
      <c r="A58" s="37" t="s">
        <v>692</v>
      </c>
      <c r="B58" s="123">
        <v>38481</v>
      </c>
    </row>
    <row r="59" spans="1:2">
      <c r="A59" s="37" t="s">
        <v>704</v>
      </c>
      <c r="B59" s="123">
        <v>44952</v>
      </c>
    </row>
    <row r="60" spans="1:2">
      <c r="A60" s="37" t="s">
        <v>710</v>
      </c>
      <c r="B60" s="123">
        <v>45914</v>
      </c>
    </row>
    <row r="61" spans="1:2">
      <c r="A61" s="37" t="s">
        <v>723</v>
      </c>
      <c r="B61" s="123">
        <v>44861</v>
      </c>
    </row>
    <row r="62" spans="1:2">
      <c r="A62" s="37" t="s">
        <v>730</v>
      </c>
      <c r="B62" s="123">
        <v>45704</v>
      </c>
    </row>
    <row r="63" spans="1:2">
      <c r="A63" s="37" t="s">
        <v>736</v>
      </c>
      <c r="B63" s="123">
        <v>32161</v>
      </c>
    </row>
    <row r="64" spans="1:2">
      <c r="A64" s="37" t="s">
        <v>742</v>
      </c>
      <c r="B64" s="123">
        <v>34872</v>
      </c>
    </row>
    <row r="65" spans="1:2">
      <c r="A65" s="37" t="s">
        <v>748</v>
      </c>
      <c r="B65" s="123">
        <v>36283</v>
      </c>
    </row>
    <row r="66" spans="1:2">
      <c r="A66" s="37" t="s">
        <v>754</v>
      </c>
      <c r="B66" s="123">
        <v>39468</v>
      </c>
    </row>
    <row r="67" spans="1:2">
      <c r="A67" s="37" t="s">
        <v>760</v>
      </c>
      <c r="B67" s="123">
        <v>45872</v>
      </c>
    </row>
    <row r="68" spans="1:2">
      <c r="A68" s="37" t="s">
        <v>767</v>
      </c>
      <c r="B68" s="123">
        <v>30664</v>
      </c>
    </row>
    <row r="69" spans="1:2">
      <c r="A69" s="37" t="s">
        <v>787</v>
      </c>
      <c r="B69" s="123">
        <v>45858</v>
      </c>
    </row>
    <row r="70" spans="1:2">
      <c r="A70" s="37" t="s">
        <v>794</v>
      </c>
      <c r="B70" s="123">
        <v>44469</v>
      </c>
    </row>
    <row r="71" spans="1:2">
      <c r="A71" s="37" t="s">
        <v>800</v>
      </c>
      <c r="B71" s="123">
        <v>44041</v>
      </c>
    </row>
    <row r="72" spans="1:2">
      <c r="A72" s="37" t="s">
        <v>806</v>
      </c>
      <c r="B72" s="123">
        <v>45844</v>
      </c>
    </row>
    <row r="73" spans="1:2">
      <c r="A73" s="37" t="s">
        <v>812</v>
      </c>
      <c r="B73" s="123">
        <v>45816</v>
      </c>
    </row>
    <row r="74" spans="1:2">
      <c r="A74" s="37" t="s">
        <v>831</v>
      </c>
      <c r="B74" s="123">
        <v>45718</v>
      </c>
    </row>
    <row r="75" spans="1:2">
      <c r="A75" s="37" t="s">
        <v>869</v>
      </c>
      <c r="B75" s="123">
        <v>44994</v>
      </c>
    </row>
    <row r="76" spans="1:2">
      <c r="A76" s="37" t="s">
        <v>875</v>
      </c>
      <c r="B76" s="123">
        <v>45816</v>
      </c>
    </row>
    <row r="77" spans="1:2">
      <c r="A77" s="37" t="s">
        <v>893</v>
      </c>
      <c r="B77" s="123">
        <v>45935</v>
      </c>
    </row>
    <row r="78" spans="1:2">
      <c r="A78" s="37" t="s">
        <v>899</v>
      </c>
      <c r="B78" s="123">
        <v>45858</v>
      </c>
    </row>
    <row r="79" spans="1:2">
      <c r="A79" s="37" t="s">
        <v>914</v>
      </c>
      <c r="B79" s="123">
        <v>32616</v>
      </c>
    </row>
    <row r="80" spans="1:2">
      <c r="A80" s="37" t="s">
        <v>937</v>
      </c>
      <c r="B80" s="123">
        <v>45872</v>
      </c>
    </row>
    <row r="81" spans="1:2">
      <c r="A81" s="37" t="s">
        <v>941</v>
      </c>
      <c r="B81" s="123">
        <v>45928</v>
      </c>
    </row>
    <row r="82" spans="1:2">
      <c r="A82" s="37" t="s">
        <v>944</v>
      </c>
      <c r="B82" s="123">
        <v>32380</v>
      </c>
    </row>
    <row r="83" spans="1:2">
      <c r="A83" s="37" t="s">
        <v>950</v>
      </c>
      <c r="B83" s="123">
        <v>45823</v>
      </c>
    </row>
    <row r="84" spans="1:2">
      <c r="A84" s="37" t="s">
        <v>962</v>
      </c>
      <c r="B84" s="123">
        <v>39196</v>
      </c>
    </row>
    <row r="85" spans="1:2">
      <c r="A85" s="37" t="s">
        <v>968</v>
      </c>
      <c r="B85" s="123">
        <v>35345</v>
      </c>
    </row>
    <row r="86" spans="1:2">
      <c r="A86" s="37" t="s">
        <v>980</v>
      </c>
      <c r="B86" s="123">
        <v>45921</v>
      </c>
    </row>
    <row r="87" spans="1:2">
      <c r="A87" s="37" t="s">
        <v>986</v>
      </c>
      <c r="B87" s="123">
        <v>43600</v>
      </c>
    </row>
    <row r="88" spans="1:2">
      <c r="A88" s="37" t="s">
        <v>999</v>
      </c>
      <c r="B88" s="123">
        <v>44491</v>
      </c>
    </row>
    <row r="89" spans="1:2">
      <c r="A89" s="37" t="s">
        <v>14289</v>
      </c>
      <c r="B89" s="123">
        <v>45963</v>
      </c>
    </row>
    <row r="90" spans="1:2">
      <c r="A90" s="37" t="s">
        <v>1011</v>
      </c>
      <c r="B90" s="123">
        <v>45081</v>
      </c>
    </row>
    <row r="91" spans="1:2">
      <c r="A91" s="37" t="s">
        <v>1031</v>
      </c>
      <c r="B91" s="123">
        <v>39253</v>
      </c>
    </row>
    <row r="92" spans="1:2">
      <c r="A92" s="37" t="s">
        <v>1040</v>
      </c>
      <c r="B92" s="123">
        <v>44468</v>
      </c>
    </row>
    <row r="93" spans="1:2">
      <c r="A93" s="37" t="s">
        <v>1054</v>
      </c>
      <c r="B93" s="123">
        <v>44739</v>
      </c>
    </row>
    <row r="94" spans="1:2">
      <c r="A94" s="37" t="s">
        <v>1077</v>
      </c>
      <c r="B94" s="123">
        <v>45893</v>
      </c>
    </row>
    <row r="95" spans="1:2">
      <c r="A95" s="37" t="s">
        <v>1088</v>
      </c>
      <c r="B95" s="123">
        <v>27967</v>
      </c>
    </row>
    <row r="96" spans="1:2">
      <c r="A96" s="37" t="s">
        <v>1094</v>
      </c>
      <c r="B96" s="123">
        <v>38530</v>
      </c>
    </row>
    <row r="97" spans="1:2">
      <c r="A97" s="37" t="s">
        <v>1106</v>
      </c>
      <c r="B97" s="123">
        <v>42032</v>
      </c>
    </row>
    <row r="98" spans="1:2">
      <c r="A98" s="37" t="s">
        <v>1111</v>
      </c>
      <c r="B98" s="123">
        <v>45214</v>
      </c>
    </row>
    <row r="99" spans="1:2">
      <c r="A99" s="37" t="s">
        <v>21820</v>
      </c>
      <c r="B99" s="123">
        <v>43416</v>
      </c>
    </row>
    <row r="100" spans="1:2">
      <c r="A100" s="37" t="s">
        <v>1122</v>
      </c>
      <c r="B100" s="123">
        <v>45802</v>
      </c>
    </row>
    <row r="101" spans="1:2">
      <c r="A101" s="37" t="s">
        <v>1133</v>
      </c>
      <c r="B101" s="123">
        <v>44448</v>
      </c>
    </row>
    <row r="102" spans="1:2">
      <c r="A102" s="37" t="s">
        <v>1146</v>
      </c>
      <c r="B102" s="123">
        <v>45578</v>
      </c>
    </row>
    <row r="103" spans="1:2">
      <c r="A103" s="37" t="s">
        <v>1152</v>
      </c>
      <c r="B103" s="123">
        <v>43782</v>
      </c>
    </row>
    <row r="104" spans="1:2">
      <c r="A104" s="37" t="s">
        <v>1158</v>
      </c>
      <c r="B104" s="123">
        <v>40056</v>
      </c>
    </row>
    <row r="105" spans="1:2">
      <c r="A105" s="37" t="s">
        <v>1171</v>
      </c>
      <c r="B105" s="123">
        <v>44819</v>
      </c>
    </row>
    <row r="106" spans="1:2">
      <c r="A106" s="37" t="s">
        <v>1195</v>
      </c>
      <c r="B106" s="123">
        <v>45914</v>
      </c>
    </row>
    <row r="107" spans="1:2">
      <c r="A107" s="37" t="s">
        <v>1201</v>
      </c>
      <c r="B107" s="123">
        <v>45858</v>
      </c>
    </row>
    <row r="108" spans="1:2">
      <c r="A108" s="37" t="s">
        <v>1213</v>
      </c>
      <c r="B108" s="123">
        <v>45949</v>
      </c>
    </row>
    <row r="109" spans="1:2">
      <c r="A109" s="37" t="s">
        <v>1219</v>
      </c>
      <c r="B109" s="123">
        <v>45907</v>
      </c>
    </row>
    <row r="110" spans="1:2">
      <c r="A110" s="37" t="s">
        <v>14390</v>
      </c>
      <c r="B110" s="123">
        <v>45970</v>
      </c>
    </row>
    <row r="111" spans="1:2">
      <c r="A111" s="37" t="s">
        <v>1250</v>
      </c>
      <c r="B111" s="123">
        <v>44518</v>
      </c>
    </row>
    <row r="112" spans="1:2">
      <c r="A112" s="37" t="s">
        <v>14432</v>
      </c>
      <c r="B112" s="123">
        <v>45977</v>
      </c>
    </row>
    <row r="113" spans="1:2">
      <c r="A113" s="37" t="s">
        <v>1262</v>
      </c>
      <c r="B113" s="123">
        <v>34387</v>
      </c>
    </row>
    <row r="114" spans="1:2">
      <c r="A114" s="37" t="s">
        <v>1268</v>
      </c>
      <c r="B114" s="123">
        <v>44455</v>
      </c>
    </row>
    <row r="115" spans="1:2">
      <c r="A115" s="37" t="s">
        <v>1275</v>
      </c>
      <c r="B115" s="123">
        <v>45830</v>
      </c>
    </row>
    <row r="116" spans="1:2">
      <c r="A116" s="37" t="s">
        <v>1281</v>
      </c>
      <c r="B116" s="123">
        <v>45473</v>
      </c>
    </row>
    <row r="117" spans="1:2">
      <c r="A117" s="37" t="s">
        <v>1299</v>
      </c>
      <c r="B117" s="123">
        <v>45879</v>
      </c>
    </row>
    <row r="118" spans="1:2">
      <c r="A118" s="37" t="s">
        <v>1318</v>
      </c>
      <c r="B118" s="123">
        <v>45041</v>
      </c>
    </row>
    <row r="119" spans="1:2">
      <c r="A119" s="37" t="s">
        <v>1324</v>
      </c>
      <c r="B119" s="123">
        <v>45844</v>
      </c>
    </row>
    <row r="120" spans="1:2">
      <c r="A120" s="37" t="s">
        <v>1330</v>
      </c>
      <c r="B120" s="123">
        <v>45144</v>
      </c>
    </row>
    <row r="121" spans="1:2">
      <c r="A121" s="37" t="s">
        <v>1339</v>
      </c>
      <c r="B121" s="123">
        <v>30859</v>
      </c>
    </row>
    <row r="122" spans="1:2">
      <c r="A122" s="37" t="s">
        <v>1347</v>
      </c>
      <c r="B122" s="123">
        <v>45326</v>
      </c>
    </row>
    <row r="123" spans="1:2">
      <c r="A123" s="37" t="s">
        <v>1352</v>
      </c>
      <c r="B123" s="123">
        <v>29382</v>
      </c>
    </row>
    <row r="124" spans="1:2">
      <c r="A124" s="37" t="s">
        <v>1364</v>
      </c>
      <c r="B124" s="123">
        <v>45900</v>
      </c>
    </row>
    <row r="125" spans="1:2">
      <c r="A125" s="37" t="s">
        <v>21821</v>
      </c>
      <c r="B125" s="123">
        <v>44046</v>
      </c>
    </row>
    <row r="126" spans="1:2">
      <c r="A126" s="37" t="s">
        <v>1370</v>
      </c>
      <c r="B126" s="123">
        <v>43892</v>
      </c>
    </row>
    <row r="127" spans="1:2">
      <c r="A127" s="37" t="s">
        <v>1382</v>
      </c>
      <c r="B127" s="123">
        <v>40623</v>
      </c>
    </row>
    <row r="128" spans="1:2">
      <c r="A128" s="37" t="s">
        <v>1396</v>
      </c>
      <c r="B128" s="123">
        <v>29711</v>
      </c>
    </row>
    <row r="129" spans="1:2">
      <c r="A129" s="37" t="s">
        <v>1401</v>
      </c>
      <c r="B129" s="123">
        <v>34408</v>
      </c>
    </row>
    <row r="130" spans="1:2">
      <c r="A130" s="37" t="s">
        <v>1408</v>
      </c>
      <c r="B130" s="123">
        <v>41428</v>
      </c>
    </row>
    <row r="131" spans="1:2">
      <c r="A131" s="37" t="s">
        <v>1431</v>
      </c>
      <c r="B131" s="123">
        <v>43214</v>
      </c>
    </row>
    <row r="132" spans="1:2">
      <c r="A132" s="37" t="s">
        <v>1437</v>
      </c>
      <c r="B132" s="123">
        <v>45823</v>
      </c>
    </row>
    <row r="133" spans="1:2">
      <c r="A133" s="37" t="s">
        <v>1443</v>
      </c>
      <c r="B133" s="123">
        <v>45550</v>
      </c>
    </row>
    <row r="134" spans="1:2">
      <c r="A134" s="37" t="s">
        <v>1449</v>
      </c>
      <c r="B134" s="123">
        <v>44118</v>
      </c>
    </row>
    <row r="135" spans="1:2">
      <c r="A135" s="37" t="s">
        <v>21822</v>
      </c>
      <c r="B135" s="123">
        <v>45942</v>
      </c>
    </row>
    <row r="136" spans="1:2">
      <c r="A136" s="37" t="s">
        <v>1455</v>
      </c>
      <c r="B136" s="123">
        <v>45606</v>
      </c>
    </row>
    <row r="137" spans="1:2">
      <c r="A137" s="37" t="s">
        <v>1467</v>
      </c>
      <c r="B137" s="123">
        <v>44630</v>
      </c>
    </row>
    <row r="138" spans="1:2">
      <c r="A138" s="37" t="s">
        <v>1484</v>
      </c>
      <c r="B138" s="123">
        <v>38530</v>
      </c>
    </row>
    <row r="139" spans="1:2">
      <c r="A139" s="37" t="s">
        <v>1490</v>
      </c>
      <c r="B139" s="123">
        <v>37298</v>
      </c>
    </row>
    <row r="140" spans="1:2">
      <c r="A140" s="37" t="s">
        <v>1502</v>
      </c>
      <c r="B140" s="123">
        <v>39055</v>
      </c>
    </row>
    <row r="141" spans="1:2">
      <c r="A141" s="37" t="s">
        <v>1508</v>
      </c>
      <c r="B141" s="123">
        <v>45550</v>
      </c>
    </row>
    <row r="142" spans="1:2">
      <c r="A142" s="37" t="s">
        <v>21823</v>
      </c>
      <c r="B142" s="123">
        <v>45963</v>
      </c>
    </row>
    <row r="143" spans="1:2">
      <c r="A143" s="37" t="s">
        <v>1514</v>
      </c>
      <c r="B143" s="123">
        <v>44236</v>
      </c>
    </row>
    <row r="144" spans="1:2">
      <c r="A144" s="37" t="s">
        <v>1520</v>
      </c>
      <c r="B144" s="123">
        <v>45956</v>
      </c>
    </row>
    <row r="145" spans="1:2">
      <c r="A145" s="37" t="s">
        <v>21824</v>
      </c>
      <c r="B145" s="123">
        <v>45942</v>
      </c>
    </row>
    <row r="146" spans="1:2">
      <c r="A146" s="37" t="s">
        <v>1526</v>
      </c>
      <c r="B146" s="123">
        <v>45613</v>
      </c>
    </row>
    <row r="147" spans="1:2">
      <c r="A147" s="37" t="s">
        <v>1539</v>
      </c>
      <c r="B147" s="123">
        <v>45935</v>
      </c>
    </row>
    <row r="148" spans="1:2">
      <c r="A148" s="37" t="s">
        <v>1545</v>
      </c>
      <c r="B148" s="123">
        <v>36097</v>
      </c>
    </row>
    <row r="149" spans="1:2">
      <c r="A149" s="37" t="s">
        <v>1552</v>
      </c>
      <c r="B149" s="123">
        <v>42534</v>
      </c>
    </row>
    <row r="150" spans="1:2">
      <c r="A150" s="37" t="s">
        <v>21825</v>
      </c>
      <c r="B150" s="123">
        <v>43245</v>
      </c>
    </row>
    <row r="151" spans="1:2">
      <c r="A151" s="37" t="s">
        <v>1578</v>
      </c>
      <c r="B151" s="123">
        <v>45844</v>
      </c>
    </row>
    <row r="152" spans="1:2">
      <c r="A152" s="37" t="s">
        <v>1584</v>
      </c>
      <c r="B152" s="123">
        <v>38167</v>
      </c>
    </row>
    <row r="153" spans="1:2">
      <c r="A153" s="37" t="s">
        <v>1590</v>
      </c>
      <c r="B153" s="123">
        <v>45711</v>
      </c>
    </row>
    <row r="154" spans="1:2">
      <c r="A154" s="37" t="s">
        <v>21826</v>
      </c>
      <c r="B154" s="123">
        <v>44735</v>
      </c>
    </row>
    <row r="155" spans="1:2">
      <c r="A155" s="37" t="s">
        <v>1602</v>
      </c>
      <c r="B155" s="123">
        <v>36601</v>
      </c>
    </row>
    <row r="156" spans="1:2">
      <c r="A156" s="37" t="s">
        <v>1608</v>
      </c>
      <c r="B156" s="123">
        <v>27657</v>
      </c>
    </row>
    <row r="157" spans="1:2">
      <c r="A157" s="37" t="s">
        <v>1617</v>
      </c>
      <c r="B157" s="123">
        <v>43059</v>
      </c>
    </row>
    <row r="158" spans="1:2">
      <c r="A158" s="37" t="s">
        <v>21827</v>
      </c>
      <c r="B158" s="123">
        <v>43670</v>
      </c>
    </row>
    <row r="159" spans="1:2">
      <c r="A159" s="37" t="s">
        <v>1631</v>
      </c>
      <c r="B159" s="123">
        <v>44987</v>
      </c>
    </row>
    <row r="160" spans="1:2">
      <c r="A160" s="37" t="s">
        <v>1637</v>
      </c>
      <c r="B160" s="123">
        <v>31126</v>
      </c>
    </row>
    <row r="161" spans="1:2">
      <c r="A161" s="37" t="s">
        <v>1643</v>
      </c>
      <c r="B161" s="123">
        <v>39006</v>
      </c>
    </row>
    <row r="162" spans="1:2">
      <c r="A162" s="37" t="s">
        <v>1649</v>
      </c>
      <c r="B162" s="123">
        <v>43957</v>
      </c>
    </row>
    <row r="163" spans="1:2">
      <c r="A163" s="37" t="s">
        <v>1661</v>
      </c>
      <c r="B163" s="123">
        <v>41239</v>
      </c>
    </row>
    <row r="164" spans="1:2">
      <c r="A164" s="37" t="s">
        <v>1667</v>
      </c>
      <c r="B164" s="123">
        <v>40420</v>
      </c>
    </row>
    <row r="165" spans="1:2">
      <c r="A165" s="37" t="s">
        <v>1692</v>
      </c>
      <c r="B165" s="123">
        <v>45445</v>
      </c>
    </row>
    <row r="166" spans="1:2">
      <c r="A166" s="37" t="s">
        <v>1706</v>
      </c>
      <c r="B166" s="123">
        <v>45606</v>
      </c>
    </row>
    <row r="167" spans="1:2">
      <c r="A167" s="37" t="s">
        <v>1712</v>
      </c>
      <c r="B167" s="123">
        <v>45102</v>
      </c>
    </row>
    <row r="168" spans="1:2">
      <c r="A168" s="37" t="s">
        <v>1717</v>
      </c>
      <c r="B168" s="123">
        <v>35563</v>
      </c>
    </row>
    <row r="169" spans="1:2">
      <c r="A169" s="37" t="s">
        <v>1730</v>
      </c>
      <c r="B169" s="123">
        <v>31154</v>
      </c>
    </row>
    <row r="170" spans="1:2">
      <c r="A170" s="37" t="s">
        <v>1741</v>
      </c>
      <c r="B170" s="123">
        <v>45396</v>
      </c>
    </row>
    <row r="171" spans="1:2">
      <c r="A171" s="37" t="s">
        <v>1748</v>
      </c>
      <c r="B171" s="123">
        <v>40752</v>
      </c>
    </row>
    <row r="172" spans="1:2">
      <c r="A172" s="37" t="s">
        <v>1753</v>
      </c>
      <c r="B172" s="123">
        <v>45928</v>
      </c>
    </row>
    <row r="173" spans="1:2">
      <c r="A173" s="37" t="s">
        <v>1760</v>
      </c>
      <c r="B173" s="123">
        <v>44462</v>
      </c>
    </row>
    <row r="174" spans="1:2">
      <c r="A174" s="37" t="s">
        <v>1767</v>
      </c>
      <c r="B174" s="123">
        <v>29761</v>
      </c>
    </row>
    <row r="175" spans="1:2">
      <c r="A175" s="37" t="s">
        <v>1773</v>
      </c>
      <c r="B175" s="123">
        <v>44770</v>
      </c>
    </row>
    <row r="176" spans="1:2">
      <c r="A176" s="37" t="s">
        <v>1779</v>
      </c>
      <c r="B176" s="123">
        <v>36907</v>
      </c>
    </row>
    <row r="177" spans="1:2">
      <c r="A177" s="37" t="s">
        <v>1785</v>
      </c>
      <c r="B177" s="123">
        <v>41620</v>
      </c>
    </row>
    <row r="178" spans="1:2">
      <c r="A178" s="37" t="s">
        <v>1791</v>
      </c>
      <c r="B178" s="123">
        <v>44756</v>
      </c>
    </row>
    <row r="179" spans="1:2">
      <c r="A179" s="37" t="s">
        <v>1797</v>
      </c>
      <c r="B179" s="123">
        <v>45620</v>
      </c>
    </row>
    <row r="180" spans="1:2">
      <c r="A180" s="37" t="s">
        <v>1803</v>
      </c>
      <c r="B180" s="123">
        <v>45956</v>
      </c>
    </row>
    <row r="181" spans="1:2">
      <c r="A181" s="37" t="s">
        <v>1814</v>
      </c>
      <c r="B181" s="123">
        <v>41855</v>
      </c>
    </row>
    <row r="182" spans="1:2">
      <c r="A182" s="37" t="s">
        <v>1820</v>
      </c>
      <c r="B182" s="123">
        <v>42450</v>
      </c>
    </row>
    <row r="183" spans="1:2">
      <c r="A183" s="37" t="s">
        <v>1826</v>
      </c>
      <c r="B183" s="123">
        <v>45760</v>
      </c>
    </row>
    <row r="184" spans="1:2">
      <c r="A184" s="37" t="s">
        <v>1832</v>
      </c>
      <c r="B184" s="123">
        <v>31593</v>
      </c>
    </row>
    <row r="185" spans="1:2">
      <c r="A185" s="37" t="s">
        <v>1844</v>
      </c>
      <c r="B185" s="123">
        <v>42499</v>
      </c>
    </row>
    <row r="186" spans="1:2">
      <c r="A186" s="37" t="s">
        <v>1850</v>
      </c>
      <c r="B186" s="123">
        <v>45900</v>
      </c>
    </row>
    <row r="187" spans="1:2">
      <c r="A187" s="37" t="s">
        <v>1869</v>
      </c>
      <c r="B187" s="123">
        <v>45354</v>
      </c>
    </row>
    <row r="188" spans="1:2">
      <c r="A188" s="37" t="s">
        <v>1880</v>
      </c>
      <c r="B188" s="123">
        <v>45851</v>
      </c>
    </row>
    <row r="189" spans="1:2">
      <c r="A189" s="37" t="s">
        <v>1887</v>
      </c>
      <c r="B189" s="123">
        <v>41491</v>
      </c>
    </row>
    <row r="190" spans="1:2">
      <c r="A190" s="37" t="s">
        <v>1893</v>
      </c>
      <c r="B190" s="123">
        <v>44300</v>
      </c>
    </row>
    <row r="191" spans="1:2">
      <c r="A191" s="37" t="s">
        <v>1905</v>
      </c>
      <c r="B191" s="123">
        <v>44307</v>
      </c>
    </row>
    <row r="192" spans="1:2">
      <c r="A192" s="37" t="s">
        <v>1911</v>
      </c>
      <c r="B192" s="123">
        <v>44798</v>
      </c>
    </row>
    <row r="193" spans="1:2">
      <c r="A193" s="37" t="s">
        <v>14568</v>
      </c>
      <c r="B193" s="123">
        <v>45977</v>
      </c>
    </row>
    <row r="194" spans="1:2">
      <c r="A194" s="37" t="s">
        <v>1929</v>
      </c>
      <c r="B194" s="123">
        <v>34145</v>
      </c>
    </row>
    <row r="195" spans="1:2">
      <c r="A195" s="37" t="s">
        <v>1940</v>
      </c>
      <c r="B195" s="123">
        <v>45242</v>
      </c>
    </row>
    <row r="196" spans="1:2">
      <c r="A196" s="37" t="s">
        <v>21828</v>
      </c>
      <c r="B196" s="123">
        <v>45942</v>
      </c>
    </row>
    <row r="197" spans="1:2">
      <c r="A197" s="37" t="s">
        <v>1947</v>
      </c>
      <c r="B197" s="123">
        <v>44777</v>
      </c>
    </row>
    <row r="198" spans="1:2">
      <c r="A198" s="37" t="s">
        <v>1953</v>
      </c>
      <c r="B198" s="123">
        <v>35528</v>
      </c>
    </row>
    <row r="199" spans="1:2">
      <c r="A199" s="37" t="s">
        <v>1963</v>
      </c>
      <c r="B199" s="123">
        <v>37340</v>
      </c>
    </row>
    <row r="200" spans="1:2">
      <c r="A200" s="37" t="s">
        <v>1969</v>
      </c>
      <c r="B200" s="123">
        <v>36738</v>
      </c>
    </row>
    <row r="201" spans="1:2">
      <c r="A201" s="37" t="s">
        <v>1974</v>
      </c>
      <c r="B201" s="123">
        <v>45445</v>
      </c>
    </row>
    <row r="202" spans="1:2">
      <c r="A202" s="37" t="s">
        <v>1980</v>
      </c>
      <c r="B202" s="123">
        <v>45844</v>
      </c>
    </row>
    <row r="203" spans="1:2">
      <c r="A203" s="37" t="s">
        <v>1986</v>
      </c>
      <c r="B203" s="123">
        <v>31649</v>
      </c>
    </row>
    <row r="204" spans="1:2">
      <c r="A204" s="37" t="s">
        <v>1998</v>
      </c>
      <c r="B204" s="123">
        <v>36829</v>
      </c>
    </row>
    <row r="205" spans="1:2">
      <c r="A205" s="37" t="s">
        <v>2002</v>
      </c>
      <c r="B205" s="123">
        <v>44609</v>
      </c>
    </row>
    <row r="206" spans="1:2">
      <c r="A206" s="37" t="s">
        <v>2009</v>
      </c>
      <c r="B206" s="123">
        <v>32294</v>
      </c>
    </row>
    <row r="207" spans="1:2">
      <c r="A207" s="37" t="s">
        <v>2015</v>
      </c>
      <c r="B207" s="123">
        <v>42121</v>
      </c>
    </row>
    <row r="208" spans="1:2">
      <c r="A208" s="37" t="s">
        <v>2033</v>
      </c>
      <c r="B208" s="123">
        <v>32715</v>
      </c>
    </row>
    <row r="209" spans="1:2">
      <c r="A209" s="37" t="s">
        <v>2046</v>
      </c>
      <c r="B209" s="123">
        <v>44665</v>
      </c>
    </row>
    <row r="210" spans="1:2">
      <c r="A210" s="37" t="s">
        <v>2065</v>
      </c>
      <c r="B210" s="123">
        <v>44476</v>
      </c>
    </row>
    <row r="211" spans="1:2">
      <c r="A211" s="37" t="s">
        <v>2095</v>
      </c>
      <c r="B211" s="123">
        <v>44188</v>
      </c>
    </row>
    <row r="212" spans="1:2">
      <c r="A212" s="37" t="s">
        <v>2101</v>
      </c>
      <c r="B212" s="123">
        <v>36549</v>
      </c>
    </row>
    <row r="213" spans="1:2">
      <c r="A213" s="37" t="s">
        <v>2107</v>
      </c>
      <c r="B213" s="123">
        <v>31432</v>
      </c>
    </row>
    <row r="214" spans="1:2">
      <c r="A214" s="37" t="s">
        <v>2139</v>
      </c>
      <c r="B214" s="123">
        <v>45067</v>
      </c>
    </row>
    <row r="215" spans="1:2">
      <c r="A215" s="37" t="s">
        <v>2146</v>
      </c>
      <c r="B215" s="123">
        <v>44903</v>
      </c>
    </row>
    <row r="216" spans="1:2">
      <c r="A216" s="37" t="s">
        <v>2152</v>
      </c>
      <c r="B216" s="123">
        <v>45466</v>
      </c>
    </row>
    <row r="217" spans="1:2">
      <c r="A217" s="37" t="s">
        <v>2170</v>
      </c>
      <c r="B217" s="123">
        <v>45865</v>
      </c>
    </row>
    <row r="218" spans="1:2">
      <c r="A218" s="37" t="s">
        <v>2176</v>
      </c>
      <c r="B218" s="123">
        <v>44553</v>
      </c>
    </row>
    <row r="219" spans="1:2">
      <c r="A219" s="37" t="s">
        <v>2182</v>
      </c>
      <c r="B219" s="123">
        <v>29480</v>
      </c>
    </row>
    <row r="220" spans="1:2">
      <c r="A220" s="37" t="s">
        <v>2193</v>
      </c>
      <c r="B220" s="123">
        <v>37255</v>
      </c>
    </row>
    <row r="221" spans="1:2">
      <c r="A221" s="37" t="s">
        <v>2205</v>
      </c>
      <c r="B221" s="123">
        <v>31027</v>
      </c>
    </row>
    <row r="222" spans="1:2">
      <c r="A222" s="37" t="s">
        <v>2217</v>
      </c>
      <c r="B222" s="123">
        <v>45494</v>
      </c>
    </row>
    <row r="223" spans="1:2">
      <c r="A223" s="37" t="s">
        <v>2223</v>
      </c>
      <c r="B223" s="123">
        <v>45907</v>
      </c>
    </row>
    <row r="224" spans="1:2">
      <c r="A224" s="37" t="s">
        <v>2234</v>
      </c>
      <c r="B224" s="123">
        <v>43187</v>
      </c>
    </row>
    <row r="225" spans="1:2">
      <c r="A225" s="37" t="s">
        <v>2240</v>
      </c>
      <c r="B225" s="123">
        <v>44649</v>
      </c>
    </row>
    <row r="226" spans="1:2">
      <c r="A226" s="37" t="s">
        <v>2246</v>
      </c>
      <c r="B226" s="123">
        <v>33696</v>
      </c>
    </row>
    <row r="227" spans="1:2">
      <c r="A227" s="37" t="s">
        <v>2258</v>
      </c>
      <c r="B227" s="123">
        <v>45865</v>
      </c>
    </row>
    <row r="228" spans="1:2">
      <c r="A228" s="37" t="s">
        <v>2270</v>
      </c>
      <c r="B228" s="123">
        <v>44840</v>
      </c>
    </row>
    <row r="229" spans="1:2">
      <c r="A229" s="37" t="s">
        <v>2276</v>
      </c>
      <c r="B229" s="123">
        <v>35929</v>
      </c>
    </row>
    <row r="230" spans="1:2">
      <c r="A230" s="37" t="s">
        <v>2282</v>
      </c>
      <c r="B230" s="123">
        <v>43460</v>
      </c>
    </row>
    <row r="231" spans="1:2">
      <c r="A231" s="37" t="s">
        <v>2288</v>
      </c>
      <c r="B231" s="123">
        <v>38988</v>
      </c>
    </row>
    <row r="232" spans="1:2">
      <c r="A232" s="37" t="s">
        <v>2294</v>
      </c>
      <c r="B232" s="123">
        <v>43600</v>
      </c>
    </row>
    <row r="233" spans="1:2">
      <c r="A233" s="37" t="s">
        <v>2300</v>
      </c>
      <c r="B233" s="123">
        <v>44917</v>
      </c>
    </row>
    <row r="234" spans="1:2">
      <c r="A234" s="37" t="s">
        <v>2306</v>
      </c>
      <c r="B234" s="123">
        <v>43515</v>
      </c>
    </row>
    <row r="235" spans="1:2">
      <c r="A235" s="37" t="s">
        <v>2317</v>
      </c>
      <c r="B235" s="123">
        <v>35132</v>
      </c>
    </row>
    <row r="236" spans="1:2">
      <c r="A236" s="37" t="s">
        <v>2328</v>
      </c>
      <c r="B236" s="123">
        <v>45935</v>
      </c>
    </row>
    <row r="237" spans="1:2">
      <c r="A237" s="37" t="s">
        <v>2334</v>
      </c>
      <c r="B237" s="123">
        <v>31574</v>
      </c>
    </row>
    <row r="238" spans="1:2">
      <c r="A238" s="37" t="s">
        <v>2340</v>
      </c>
      <c r="B238" s="123">
        <v>42898</v>
      </c>
    </row>
    <row r="239" spans="1:2">
      <c r="A239" s="37" t="s">
        <v>21829</v>
      </c>
      <c r="B239" s="123">
        <v>37214</v>
      </c>
    </row>
    <row r="240" spans="1:2">
      <c r="A240" s="37" t="s">
        <v>2346</v>
      </c>
      <c r="B240" s="123">
        <v>35712</v>
      </c>
    </row>
    <row r="241" spans="1:2">
      <c r="A241" s="37" t="s">
        <v>2352</v>
      </c>
      <c r="B241" s="123">
        <v>45928</v>
      </c>
    </row>
    <row r="242" spans="1:2">
      <c r="A242" s="37" t="s">
        <v>14522</v>
      </c>
      <c r="B242" s="123">
        <v>45977</v>
      </c>
    </row>
    <row r="243" spans="1:2">
      <c r="A243" s="37" t="s">
        <v>2358</v>
      </c>
      <c r="B243" s="123">
        <v>31979</v>
      </c>
    </row>
    <row r="244" spans="1:2">
      <c r="A244" s="37" t="s">
        <v>2364</v>
      </c>
      <c r="B244" s="123">
        <v>34142</v>
      </c>
    </row>
    <row r="245" spans="1:2">
      <c r="A245" s="37" t="s">
        <v>2370</v>
      </c>
      <c r="B245" s="123">
        <v>45858</v>
      </c>
    </row>
    <row r="246" spans="1:2">
      <c r="A246" s="37" t="s">
        <v>2376</v>
      </c>
      <c r="B246" s="123">
        <v>45354</v>
      </c>
    </row>
    <row r="247" spans="1:2">
      <c r="A247" s="37" t="s">
        <v>2382</v>
      </c>
      <c r="B247" s="123">
        <v>44966</v>
      </c>
    </row>
    <row r="248" spans="1:2">
      <c r="A248" s="37" t="s">
        <v>2394</v>
      </c>
      <c r="B248" s="123">
        <v>45634</v>
      </c>
    </row>
    <row r="249" spans="1:2">
      <c r="A249" s="37" t="s">
        <v>2400</v>
      </c>
      <c r="B249" s="123">
        <v>43003</v>
      </c>
    </row>
    <row r="250" spans="1:2">
      <c r="A250" s="37" t="s">
        <v>2412</v>
      </c>
      <c r="B250" s="123">
        <v>42079</v>
      </c>
    </row>
    <row r="251" spans="1:2">
      <c r="A251" s="37" t="s">
        <v>2424</v>
      </c>
      <c r="B251" s="123">
        <v>45718</v>
      </c>
    </row>
    <row r="252" spans="1:2">
      <c r="A252" s="37" t="s">
        <v>2435</v>
      </c>
      <c r="B252" s="123">
        <v>38404</v>
      </c>
    </row>
    <row r="253" spans="1:2">
      <c r="A253" s="37" t="s">
        <v>2441</v>
      </c>
      <c r="B253" s="123">
        <v>41036</v>
      </c>
    </row>
    <row r="254" spans="1:2">
      <c r="A254" s="37" t="s">
        <v>21830</v>
      </c>
      <c r="B254" s="123">
        <v>30221</v>
      </c>
    </row>
    <row r="255" spans="1:2">
      <c r="A255" s="37" t="s">
        <v>14421</v>
      </c>
      <c r="B255" s="123">
        <v>45970</v>
      </c>
    </row>
    <row r="256" spans="1:2">
      <c r="A256" s="37" t="s">
        <v>2464</v>
      </c>
      <c r="B256" s="123">
        <v>45459</v>
      </c>
    </row>
    <row r="257" spans="1:2">
      <c r="A257" s="37" t="s">
        <v>2469</v>
      </c>
      <c r="B257" s="123">
        <v>44139</v>
      </c>
    </row>
    <row r="258" spans="1:2">
      <c r="A258" s="37" t="s">
        <v>2475</v>
      </c>
      <c r="B258" s="123">
        <v>45949</v>
      </c>
    </row>
    <row r="259" spans="1:2">
      <c r="A259" s="37" t="s">
        <v>2481</v>
      </c>
      <c r="B259" s="123">
        <v>45739</v>
      </c>
    </row>
    <row r="260" spans="1:2">
      <c r="A260" s="37" t="s">
        <v>2501</v>
      </c>
      <c r="B260" s="123">
        <v>45956</v>
      </c>
    </row>
    <row r="261" spans="1:2">
      <c r="A261" s="37" t="s">
        <v>2514</v>
      </c>
      <c r="B261" s="123">
        <v>39088</v>
      </c>
    </row>
    <row r="262" spans="1:2">
      <c r="A262" s="37" t="s">
        <v>2525</v>
      </c>
      <c r="B262" s="123">
        <v>43369</v>
      </c>
    </row>
    <row r="263" spans="1:2">
      <c r="A263" s="37" t="s">
        <v>2529</v>
      </c>
      <c r="B263" s="123">
        <v>39981</v>
      </c>
    </row>
    <row r="264" spans="1:2">
      <c r="A264" s="37" t="s">
        <v>2536</v>
      </c>
      <c r="B264" s="123">
        <v>28689</v>
      </c>
    </row>
    <row r="265" spans="1:2">
      <c r="A265" s="37" t="s">
        <v>2562</v>
      </c>
      <c r="B265" s="123">
        <v>45725</v>
      </c>
    </row>
    <row r="266" spans="1:2">
      <c r="A266" s="37" t="s">
        <v>2568</v>
      </c>
      <c r="B266" s="123">
        <v>33812</v>
      </c>
    </row>
    <row r="267" spans="1:2">
      <c r="A267" s="37" t="s">
        <v>2574</v>
      </c>
      <c r="B267" s="123">
        <v>43390</v>
      </c>
    </row>
    <row r="268" spans="1:2">
      <c r="A268" s="37" t="s">
        <v>2581</v>
      </c>
      <c r="B268" s="123">
        <v>45865</v>
      </c>
    </row>
    <row r="269" spans="1:2">
      <c r="A269" s="37" t="s">
        <v>2586</v>
      </c>
      <c r="B269" s="123">
        <v>42261</v>
      </c>
    </row>
    <row r="270" spans="1:2">
      <c r="A270" s="37" t="s">
        <v>21831</v>
      </c>
      <c r="B270" s="123">
        <v>45942</v>
      </c>
    </row>
    <row r="271" spans="1:2">
      <c r="A271" s="37" t="s">
        <v>2603</v>
      </c>
      <c r="B271" s="123">
        <v>38947</v>
      </c>
    </row>
    <row r="272" spans="1:2">
      <c r="A272" s="37" t="s">
        <v>2620</v>
      </c>
      <c r="B272" s="123">
        <v>31264</v>
      </c>
    </row>
    <row r="273" spans="1:2">
      <c r="A273" s="37" t="s">
        <v>21832</v>
      </c>
      <c r="B273" s="123">
        <v>33386</v>
      </c>
    </row>
    <row r="274" spans="1:2">
      <c r="A274" s="37" t="s">
        <v>2649</v>
      </c>
      <c r="B274" s="123">
        <v>44735</v>
      </c>
    </row>
    <row r="275" spans="1:2">
      <c r="A275" s="37" t="s">
        <v>2668</v>
      </c>
      <c r="B275" s="123">
        <v>45753</v>
      </c>
    </row>
    <row r="276" spans="1:2">
      <c r="A276" s="37" t="s">
        <v>2674</v>
      </c>
      <c r="B276" s="123">
        <v>31250</v>
      </c>
    </row>
    <row r="277" spans="1:2">
      <c r="A277" s="37" t="s">
        <v>2680</v>
      </c>
      <c r="B277" s="123">
        <v>42024</v>
      </c>
    </row>
    <row r="278" spans="1:2">
      <c r="A278" s="37" t="s">
        <v>2686</v>
      </c>
      <c r="B278" s="123">
        <v>39861</v>
      </c>
    </row>
    <row r="279" spans="1:2">
      <c r="A279" s="37" t="s">
        <v>2700</v>
      </c>
      <c r="B279" s="123">
        <v>39766</v>
      </c>
    </row>
    <row r="280" spans="1:2">
      <c r="A280" s="37" t="s">
        <v>2741</v>
      </c>
      <c r="B280" s="123">
        <v>32314</v>
      </c>
    </row>
    <row r="281" spans="1:2">
      <c r="A281" s="37" t="s">
        <v>2753</v>
      </c>
      <c r="B281" s="123">
        <v>44111</v>
      </c>
    </row>
    <row r="282" spans="1:2">
      <c r="A282" s="37" t="s">
        <v>2765</v>
      </c>
      <c r="B282" s="123">
        <v>45921</v>
      </c>
    </row>
    <row r="283" spans="1:2">
      <c r="A283" s="37" t="s">
        <v>2777</v>
      </c>
      <c r="B283" s="123">
        <v>42821</v>
      </c>
    </row>
    <row r="284" spans="1:2">
      <c r="A284" s="37" t="s">
        <v>2789</v>
      </c>
      <c r="B284" s="123">
        <v>45886</v>
      </c>
    </row>
    <row r="285" spans="1:2">
      <c r="A285" s="37" t="s">
        <v>2794</v>
      </c>
      <c r="B285" s="123">
        <v>38824</v>
      </c>
    </row>
    <row r="286" spans="1:2">
      <c r="A286" s="37" t="s">
        <v>2800</v>
      </c>
      <c r="B286" s="123">
        <v>44307</v>
      </c>
    </row>
    <row r="287" spans="1:2">
      <c r="A287" s="37" t="s">
        <v>2821</v>
      </c>
      <c r="B287" s="123">
        <v>45480</v>
      </c>
    </row>
    <row r="288" spans="1:2">
      <c r="A288" s="37" t="s">
        <v>2826</v>
      </c>
      <c r="B288" s="123">
        <v>41561</v>
      </c>
    </row>
    <row r="289" spans="1:2">
      <c r="A289" s="37" t="s">
        <v>2845</v>
      </c>
      <c r="B289" s="123">
        <v>45928</v>
      </c>
    </row>
    <row r="290" spans="1:2">
      <c r="A290" s="37" t="s">
        <v>2851</v>
      </c>
      <c r="B290" s="123">
        <v>32245</v>
      </c>
    </row>
    <row r="291" spans="1:2">
      <c r="A291" s="37" t="s">
        <v>2867</v>
      </c>
      <c r="B291" s="123">
        <v>45704</v>
      </c>
    </row>
    <row r="292" spans="1:2">
      <c r="A292" s="37" t="s">
        <v>2873</v>
      </c>
      <c r="B292" s="123">
        <v>43257</v>
      </c>
    </row>
    <row r="293" spans="1:2">
      <c r="A293" s="37" t="s">
        <v>2878</v>
      </c>
      <c r="B293" s="123">
        <v>35871</v>
      </c>
    </row>
    <row r="294" spans="1:2">
      <c r="A294" s="37" t="s">
        <v>2902</v>
      </c>
      <c r="B294" s="123">
        <v>39384</v>
      </c>
    </row>
    <row r="295" spans="1:2">
      <c r="A295" s="37" t="s">
        <v>2915</v>
      </c>
      <c r="B295" s="123">
        <v>38529</v>
      </c>
    </row>
    <row r="296" spans="1:2">
      <c r="A296" s="37" t="s">
        <v>2921</v>
      </c>
      <c r="B296" s="123">
        <v>45333</v>
      </c>
    </row>
    <row r="297" spans="1:2">
      <c r="A297" s="37" t="s">
        <v>2940</v>
      </c>
      <c r="B297" s="123">
        <v>45900</v>
      </c>
    </row>
    <row r="298" spans="1:2">
      <c r="A298" s="37" t="s">
        <v>2946</v>
      </c>
      <c r="B298" s="123">
        <v>45137</v>
      </c>
    </row>
    <row r="299" spans="1:2">
      <c r="A299" s="37" t="s">
        <v>2952</v>
      </c>
      <c r="B299" s="123">
        <v>45851</v>
      </c>
    </row>
    <row r="300" spans="1:2">
      <c r="A300" s="37" t="s">
        <v>2958</v>
      </c>
      <c r="B300" s="123">
        <v>42836</v>
      </c>
    </row>
    <row r="301" spans="1:2">
      <c r="A301" s="37" t="s">
        <v>2978</v>
      </c>
      <c r="B301" s="123">
        <v>45095</v>
      </c>
    </row>
    <row r="302" spans="1:2">
      <c r="A302" s="37" t="s">
        <v>2984</v>
      </c>
      <c r="B302" s="123">
        <v>28997</v>
      </c>
    </row>
    <row r="303" spans="1:2">
      <c r="A303" s="37" t="s">
        <v>2996</v>
      </c>
      <c r="B303" s="123">
        <v>44378</v>
      </c>
    </row>
    <row r="304" spans="1:2">
      <c r="A304" s="37" t="s">
        <v>3008</v>
      </c>
      <c r="B304" s="123">
        <v>43753</v>
      </c>
    </row>
    <row r="305" spans="1:2">
      <c r="A305" s="37" t="s">
        <v>3013</v>
      </c>
      <c r="B305" s="123">
        <v>35714</v>
      </c>
    </row>
    <row r="306" spans="1:2">
      <c r="A306" s="37" t="s">
        <v>3045</v>
      </c>
      <c r="B306" s="123">
        <v>38572</v>
      </c>
    </row>
    <row r="307" spans="1:2">
      <c r="A307" s="37" t="s">
        <v>3051</v>
      </c>
      <c r="B307" s="123">
        <v>45956</v>
      </c>
    </row>
    <row r="308" spans="1:2">
      <c r="A308" s="37" t="s">
        <v>3057</v>
      </c>
      <c r="B308" s="123">
        <v>43115</v>
      </c>
    </row>
    <row r="309" spans="1:2">
      <c r="A309" s="37" t="s">
        <v>3063</v>
      </c>
      <c r="B309" s="123">
        <v>34317</v>
      </c>
    </row>
    <row r="310" spans="1:2">
      <c r="A310" s="37" t="s">
        <v>3069</v>
      </c>
      <c r="B310" s="123">
        <v>45935</v>
      </c>
    </row>
    <row r="311" spans="1:2">
      <c r="A311" s="37" t="s">
        <v>3079</v>
      </c>
      <c r="B311" s="123">
        <v>40689</v>
      </c>
    </row>
    <row r="312" spans="1:2">
      <c r="A312" s="37" t="s">
        <v>21833</v>
      </c>
      <c r="B312" s="123">
        <v>28614</v>
      </c>
    </row>
    <row r="313" spans="1:2">
      <c r="A313" s="37" t="s">
        <v>3096</v>
      </c>
      <c r="B313" s="123">
        <v>44553</v>
      </c>
    </row>
    <row r="314" spans="1:2">
      <c r="A314" s="37" t="s">
        <v>14478</v>
      </c>
      <c r="B314" s="123">
        <v>45970</v>
      </c>
    </row>
    <row r="315" spans="1:2">
      <c r="A315" s="37" t="s">
        <v>3115</v>
      </c>
      <c r="B315" s="123">
        <v>44747</v>
      </c>
    </row>
    <row r="316" spans="1:2">
      <c r="A316" s="37" t="s">
        <v>3121</v>
      </c>
      <c r="B316" s="123">
        <v>41521</v>
      </c>
    </row>
    <row r="317" spans="1:2">
      <c r="A317" s="37" t="s">
        <v>3126</v>
      </c>
      <c r="B317" s="123">
        <v>45767</v>
      </c>
    </row>
    <row r="318" spans="1:2">
      <c r="A318" s="37" t="s">
        <v>3144</v>
      </c>
      <c r="B318" s="123">
        <v>37000</v>
      </c>
    </row>
    <row r="319" spans="1:2">
      <c r="A319" s="37" t="s">
        <v>3150</v>
      </c>
      <c r="B319" s="123">
        <v>40400</v>
      </c>
    </row>
    <row r="320" spans="1:2">
      <c r="A320" s="37" t="s">
        <v>14321</v>
      </c>
      <c r="B320" s="123">
        <v>45963</v>
      </c>
    </row>
    <row r="321" spans="1:2">
      <c r="A321" s="37" t="s">
        <v>3156</v>
      </c>
      <c r="B321" s="123">
        <v>38464</v>
      </c>
    </row>
    <row r="322" spans="1:2">
      <c r="A322" s="37" t="s">
        <v>3187</v>
      </c>
      <c r="B322" s="123">
        <v>45879</v>
      </c>
    </row>
    <row r="323" spans="1:2">
      <c r="A323" s="37" t="s">
        <v>3193</v>
      </c>
      <c r="B323" s="123">
        <v>43719</v>
      </c>
    </row>
    <row r="324" spans="1:2">
      <c r="A324" s="37" t="s">
        <v>3201</v>
      </c>
      <c r="B324" s="123">
        <v>45851</v>
      </c>
    </row>
    <row r="325" spans="1:2">
      <c r="A325" s="37" t="s">
        <v>3213</v>
      </c>
      <c r="B325" s="123">
        <v>36927</v>
      </c>
    </row>
    <row r="326" spans="1:2">
      <c r="A326" s="37" t="s">
        <v>14359</v>
      </c>
      <c r="B326" s="123">
        <v>45963</v>
      </c>
    </row>
    <row r="327" spans="1:2">
      <c r="A327" s="37" t="s">
        <v>3219</v>
      </c>
      <c r="B327" s="123">
        <v>37256</v>
      </c>
    </row>
    <row r="328" spans="1:2">
      <c r="A328" s="37" t="s">
        <v>3226</v>
      </c>
      <c r="B328" s="123">
        <v>42380</v>
      </c>
    </row>
    <row r="329" spans="1:2">
      <c r="A329" s="37" t="s">
        <v>3237</v>
      </c>
      <c r="B329" s="123">
        <v>37105</v>
      </c>
    </row>
    <row r="330" spans="1:2">
      <c r="A330" s="37" t="s">
        <v>3243</v>
      </c>
      <c r="B330" s="123">
        <v>38733</v>
      </c>
    </row>
    <row r="331" spans="1:2">
      <c r="A331" s="37" t="s">
        <v>3255</v>
      </c>
      <c r="B331" s="123">
        <v>40224</v>
      </c>
    </row>
    <row r="332" spans="1:2">
      <c r="A332" s="37" t="s">
        <v>3274</v>
      </c>
      <c r="B332" s="123">
        <v>32699</v>
      </c>
    </row>
    <row r="333" spans="1:2">
      <c r="A333" s="37" t="s">
        <v>3280</v>
      </c>
      <c r="B333" s="123">
        <v>37698</v>
      </c>
    </row>
    <row r="334" spans="1:2">
      <c r="A334" s="37" t="s">
        <v>3286</v>
      </c>
      <c r="B334" s="123">
        <v>45949</v>
      </c>
    </row>
    <row r="335" spans="1:2">
      <c r="A335" s="37" t="s">
        <v>3292</v>
      </c>
      <c r="B335" s="123">
        <v>45900</v>
      </c>
    </row>
    <row r="336" spans="1:2">
      <c r="A336" s="37" t="s">
        <v>3297</v>
      </c>
      <c r="B336" s="123">
        <v>44329</v>
      </c>
    </row>
    <row r="337" spans="1:2">
      <c r="A337" s="37" t="s">
        <v>3303</v>
      </c>
      <c r="B337" s="123">
        <v>45900</v>
      </c>
    </row>
    <row r="338" spans="1:2">
      <c r="A338" s="37" t="s">
        <v>3309</v>
      </c>
      <c r="B338" s="123">
        <v>45718</v>
      </c>
    </row>
    <row r="339" spans="1:2">
      <c r="A339" s="37" t="s">
        <v>3321</v>
      </c>
      <c r="B339" s="123">
        <v>45718</v>
      </c>
    </row>
    <row r="340" spans="1:2">
      <c r="A340" s="37" t="s">
        <v>3327</v>
      </c>
      <c r="B340" s="123">
        <v>38740</v>
      </c>
    </row>
    <row r="341" spans="1:2">
      <c r="A341" s="37" t="s">
        <v>3333</v>
      </c>
      <c r="B341" s="123">
        <v>36976</v>
      </c>
    </row>
    <row r="342" spans="1:2">
      <c r="A342" s="37" t="s">
        <v>3339</v>
      </c>
      <c r="B342" s="123">
        <v>45914</v>
      </c>
    </row>
    <row r="343" spans="1:2">
      <c r="A343" s="37" t="s">
        <v>3345</v>
      </c>
      <c r="B343" s="123">
        <v>40091</v>
      </c>
    </row>
    <row r="344" spans="1:2">
      <c r="A344" s="37" t="s">
        <v>3351</v>
      </c>
      <c r="B344" s="123">
        <v>28947</v>
      </c>
    </row>
    <row r="345" spans="1:2">
      <c r="A345" s="37" t="s">
        <v>3364</v>
      </c>
      <c r="B345" s="123">
        <v>39034</v>
      </c>
    </row>
    <row r="346" spans="1:2">
      <c r="A346" s="37" t="s">
        <v>3369</v>
      </c>
      <c r="B346" s="123">
        <v>32265</v>
      </c>
    </row>
    <row r="347" spans="1:2">
      <c r="A347" s="37" t="s">
        <v>3375</v>
      </c>
      <c r="B347" s="123">
        <v>44357</v>
      </c>
    </row>
    <row r="348" spans="1:2">
      <c r="A348" s="37" t="s">
        <v>3399</v>
      </c>
      <c r="B348" s="123">
        <v>45956</v>
      </c>
    </row>
    <row r="349" spans="1:2">
      <c r="A349" s="37" t="s">
        <v>3405</v>
      </c>
      <c r="B349" s="123">
        <v>44763</v>
      </c>
    </row>
    <row r="350" spans="1:2">
      <c r="A350" s="37" t="s">
        <v>3411</v>
      </c>
      <c r="B350" s="123">
        <v>44567</v>
      </c>
    </row>
    <row r="351" spans="1:2">
      <c r="A351" s="37" t="s">
        <v>3417</v>
      </c>
      <c r="B351" s="123">
        <v>45214</v>
      </c>
    </row>
    <row r="352" spans="1:2">
      <c r="A352" s="37" t="s">
        <v>3429</v>
      </c>
      <c r="B352" s="123">
        <v>44237</v>
      </c>
    </row>
    <row r="353" spans="1:2">
      <c r="A353" s="37" t="s">
        <v>21834</v>
      </c>
      <c r="B353" s="123">
        <v>45942</v>
      </c>
    </row>
    <row r="354" spans="1:2">
      <c r="A354" s="37" t="s">
        <v>3435</v>
      </c>
      <c r="B354" s="123">
        <v>36635</v>
      </c>
    </row>
    <row r="355" spans="1:2">
      <c r="A355" s="37" t="s">
        <v>14619</v>
      </c>
      <c r="B355" s="123">
        <v>45984</v>
      </c>
    </row>
    <row r="356" spans="1:2">
      <c r="A356" s="37" t="s">
        <v>3447</v>
      </c>
      <c r="B356" s="123">
        <v>43684</v>
      </c>
    </row>
    <row r="357" spans="1:2">
      <c r="A357" s="37" t="s">
        <v>14645</v>
      </c>
      <c r="B357" s="123">
        <v>45984</v>
      </c>
    </row>
    <row r="358" spans="1:2">
      <c r="A358" s="37" t="s">
        <v>3452</v>
      </c>
      <c r="B358" s="123">
        <v>41144</v>
      </c>
    </row>
    <row r="359" spans="1:2">
      <c r="A359" s="37" t="s">
        <v>3458</v>
      </c>
      <c r="B359" s="123">
        <v>44306</v>
      </c>
    </row>
    <row r="360" spans="1:2">
      <c r="A360" s="37" t="s">
        <v>3470</v>
      </c>
      <c r="B360" s="123">
        <v>43894</v>
      </c>
    </row>
    <row r="361" spans="1:2">
      <c r="A361" s="37" t="s">
        <v>3476</v>
      </c>
      <c r="B361" s="123">
        <v>45487</v>
      </c>
    </row>
    <row r="362" spans="1:2">
      <c r="A362" s="37" t="s">
        <v>3482</v>
      </c>
      <c r="B362" s="123">
        <v>44076</v>
      </c>
    </row>
    <row r="363" spans="1:2">
      <c r="A363" s="37" t="s">
        <v>3488</v>
      </c>
      <c r="B363" s="123">
        <v>35783</v>
      </c>
    </row>
    <row r="364" spans="1:2">
      <c r="A364" s="37" t="s">
        <v>3494</v>
      </c>
      <c r="B364" s="123">
        <v>44286</v>
      </c>
    </row>
    <row r="365" spans="1:2">
      <c r="A365" s="37" t="s">
        <v>3500</v>
      </c>
      <c r="B365" s="123">
        <v>45893</v>
      </c>
    </row>
    <row r="366" spans="1:2">
      <c r="A366" s="37" t="s">
        <v>3506</v>
      </c>
      <c r="B366" s="123">
        <v>34796</v>
      </c>
    </row>
    <row r="367" spans="1:2">
      <c r="A367" s="37" t="s">
        <v>3511</v>
      </c>
      <c r="B367" s="123">
        <v>37060</v>
      </c>
    </row>
    <row r="368" spans="1:2">
      <c r="A368" s="37" t="s">
        <v>14594</v>
      </c>
      <c r="B368" s="123">
        <v>45977</v>
      </c>
    </row>
    <row r="369" spans="1:2">
      <c r="A369" s="37" t="s">
        <v>3536</v>
      </c>
      <c r="B369" s="123">
        <v>37255</v>
      </c>
    </row>
    <row r="370" spans="1:2">
      <c r="A370" s="37" t="s">
        <v>3542</v>
      </c>
      <c r="B370" s="123">
        <v>45228</v>
      </c>
    </row>
    <row r="371" spans="1:2">
      <c r="A371" s="37" t="s">
        <v>3548</v>
      </c>
      <c r="B371" s="123">
        <v>44426</v>
      </c>
    </row>
    <row r="372" spans="1:2">
      <c r="A372" s="37" t="s">
        <v>3559</v>
      </c>
      <c r="B372" s="123">
        <v>45347</v>
      </c>
    </row>
    <row r="373" spans="1:2">
      <c r="A373" s="37" t="s">
        <v>3576</v>
      </c>
      <c r="B373" s="123">
        <v>43551</v>
      </c>
    </row>
    <row r="374" spans="1:2">
      <c r="A374" s="37" t="s">
        <v>3582</v>
      </c>
      <c r="B374" s="123">
        <v>45823</v>
      </c>
    </row>
    <row r="375" spans="1:2">
      <c r="A375" s="37" t="s">
        <v>3588</v>
      </c>
      <c r="B375" s="123">
        <v>32633</v>
      </c>
    </row>
    <row r="376" spans="1:2">
      <c r="A376" s="37" t="s">
        <v>3592</v>
      </c>
      <c r="B376" s="123">
        <v>40882</v>
      </c>
    </row>
    <row r="377" spans="1:2">
      <c r="A377" s="37" t="s">
        <v>3598</v>
      </c>
      <c r="B377" s="123">
        <v>31246</v>
      </c>
    </row>
    <row r="378" spans="1:2">
      <c r="A378" s="37" t="s">
        <v>3604</v>
      </c>
      <c r="B378" s="123">
        <v>36018</v>
      </c>
    </row>
    <row r="379" spans="1:2">
      <c r="A379" s="37" t="s">
        <v>3622</v>
      </c>
      <c r="B379" s="123">
        <v>43397</v>
      </c>
    </row>
    <row r="380" spans="1:2">
      <c r="A380" s="37" t="s">
        <v>3628</v>
      </c>
      <c r="B380" s="123">
        <v>34428</v>
      </c>
    </row>
    <row r="381" spans="1:2">
      <c r="A381" s="37" t="s">
        <v>3646</v>
      </c>
      <c r="B381" s="123">
        <v>45361</v>
      </c>
    </row>
    <row r="382" spans="1:2">
      <c r="A382" s="37" t="s">
        <v>3652</v>
      </c>
      <c r="B382" s="123">
        <v>45886</v>
      </c>
    </row>
    <row r="383" spans="1:2">
      <c r="A383" s="37" t="s">
        <v>3657</v>
      </c>
      <c r="B383" s="123">
        <v>45522</v>
      </c>
    </row>
    <row r="384" spans="1:2">
      <c r="A384" s="37" t="s">
        <v>3672</v>
      </c>
      <c r="B384" s="123">
        <v>45634</v>
      </c>
    </row>
    <row r="385" spans="1:2">
      <c r="A385" s="37" t="s">
        <v>3678</v>
      </c>
      <c r="B385" s="123">
        <v>42107</v>
      </c>
    </row>
    <row r="386" spans="1:2">
      <c r="A386" s="37" t="s">
        <v>3684</v>
      </c>
      <c r="B386" s="123">
        <v>31160</v>
      </c>
    </row>
    <row r="387" spans="1:2">
      <c r="A387" s="37" t="s">
        <v>3690</v>
      </c>
      <c r="B387" s="123">
        <v>42877</v>
      </c>
    </row>
    <row r="388" spans="1:2">
      <c r="A388" s="37" t="s">
        <v>3696</v>
      </c>
      <c r="B388" s="123">
        <v>45186</v>
      </c>
    </row>
    <row r="389" spans="1:2">
      <c r="A389" s="37" t="s">
        <v>3702</v>
      </c>
      <c r="B389" s="123">
        <v>45291</v>
      </c>
    </row>
    <row r="390" spans="1:2">
      <c r="A390" s="37" t="s">
        <v>3707</v>
      </c>
      <c r="B390" s="123">
        <v>34058</v>
      </c>
    </row>
    <row r="391" spans="1:2">
      <c r="A391" s="37" t="s">
        <v>3718</v>
      </c>
      <c r="B391" s="123">
        <v>45921</v>
      </c>
    </row>
    <row r="392" spans="1:2">
      <c r="A392" s="37" t="s">
        <v>3723</v>
      </c>
      <c r="B392" s="123">
        <v>45571</v>
      </c>
    </row>
    <row r="393" spans="1:2">
      <c r="A393" s="37" t="s">
        <v>3735</v>
      </c>
      <c r="B393" s="123">
        <v>45830</v>
      </c>
    </row>
    <row r="394" spans="1:2">
      <c r="A394" s="37" t="s">
        <v>3747</v>
      </c>
      <c r="B394" s="123">
        <v>29766</v>
      </c>
    </row>
    <row r="395" spans="1:2">
      <c r="A395" s="37" t="s">
        <v>3753</v>
      </c>
      <c r="B395" s="123">
        <v>30621</v>
      </c>
    </row>
    <row r="396" spans="1:2">
      <c r="A396" s="37" t="s">
        <v>3759</v>
      </c>
      <c r="B396" s="123">
        <v>34031</v>
      </c>
    </row>
    <row r="397" spans="1:2">
      <c r="A397" s="37" t="s">
        <v>3764</v>
      </c>
      <c r="B397" s="123">
        <v>41568</v>
      </c>
    </row>
    <row r="398" spans="1:2">
      <c r="A398" s="37" t="s">
        <v>21835</v>
      </c>
      <c r="B398" s="123">
        <v>45942</v>
      </c>
    </row>
    <row r="399" spans="1:2">
      <c r="A399" s="37" t="s">
        <v>3775</v>
      </c>
      <c r="B399" s="123">
        <v>42058</v>
      </c>
    </row>
    <row r="400" spans="1:2">
      <c r="A400" s="37" t="s">
        <v>3781</v>
      </c>
      <c r="B400" s="123">
        <v>45872</v>
      </c>
    </row>
    <row r="401" spans="1:2">
      <c r="A401" s="37" t="s">
        <v>3793</v>
      </c>
      <c r="B401" s="123">
        <v>33451</v>
      </c>
    </row>
    <row r="402" spans="1:2">
      <c r="A402" s="37" t="s">
        <v>3799</v>
      </c>
      <c r="B402" s="123">
        <v>45053</v>
      </c>
    </row>
    <row r="403" spans="1:2">
      <c r="A403" s="37" t="s">
        <v>3811</v>
      </c>
      <c r="B403" s="123">
        <v>40931</v>
      </c>
    </row>
    <row r="404" spans="1:2">
      <c r="A404" s="37" t="s">
        <v>3822</v>
      </c>
      <c r="B404" s="123">
        <v>39036</v>
      </c>
    </row>
    <row r="405" spans="1:2">
      <c r="A405" s="37" t="s">
        <v>3828</v>
      </c>
      <c r="B405" s="123">
        <v>39273</v>
      </c>
    </row>
    <row r="406" spans="1:2">
      <c r="A406" s="37" t="s">
        <v>3834</v>
      </c>
      <c r="B406" s="123">
        <v>36682</v>
      </c>
    </row>
    <row r="407" spans="1:2">
      <c r="A407" s="37" t="s">
        <v>3840</v>
      </c>
      <c r="B407" s="123">
        <v>44910</v>
      </c>
    </row>
    <row r="408" spans="1:2">
      <c r="A408" s="37" t="s">
        <v>3846</v>
      </c>
      <c r="B408" s="123">
        <v>45116</v>
      </c>
    </row>
    <row r="409" spans="1:2">
      <c r="A409" s="37" t="s">
        <v>3858</v>
      </c>
      <c r="B409" s="123">
        <v>39708</v>
      </c>
    </row>
    <row r="410" spans="1:2">
      <c r="A410" s="37" t="s">
        <v>3864</v>
      </c>
      <c r="B410" s="123">
        <v>31950</v>
      </c>
    </row>
    <row r="411" spans="1:2">
      <c r="A411" s="37" t="s">
        <v>21836</v>
      </c>
      <c r="B411" s="123">
        <v>34555</v>
      </c>
    </row>
    <row r="412" spans="1:2">
      <c r="A412" s="37" t="s">
        <v>3869</v>
      </c>
      <c r="B412" s="123">
        <v>45606</v>
      </c>
    </row>
    <row r="413" spans="1:2">
      <c r="A413" s="37" t="s">
        <v>3879</v>
      </c>
      <c r="B413" s="123">
        <v>44672</v>
      </c>
    </row>
    <row r="414" spans="1:2">
      <c r="A414" s="37" t="s">
        <v>3885</v>
      </c>
      <c r="B414" s="123">
        <v>37876</v>
      </c>
    </row>
    <row r="415" spans="1:2">
      <c r="A415" s="37" t="s">
        <v>3903</v>
      </c>
      <c r="B415" s="123">
        <v>45207</v>
      </c>
    </row>
    <row r="416" spans="1:2">
      <c r="A416" s="37" t="s">
        <v>3920</v>
      </c>
      <c r="B416" s="123">
        <v>34491</v>
      </c>
    </row>
    <row r="417" spans="1:2">
      <c r="A417" s="37" t="s">
        <v>3926</v>
      </c>
      <c r="B417" s="123">
        <v>41813</v>
      </c>
    </row>
    <row r="418" spans="1:2">
      <c r="A418" s="37" t="s">
        <v>3932</v>
      </c>
      <c r="B418" s="123">
        <v>45438</v>
      </c>
    </row>
    <row r="419" spans="1:2">
      <c r="A419" s="37" t="s">
        <v>3938</v>
      </c>
      <c r="B419" s="123">
        <v>43276</v>
      </c>
    </row>
    <row r="420" spans="1:2">
      <c r="A420" s="37" t="s">
        <v>3944</v>
      </c>
      <c r="B420" s="123">
        <v>45620</v>
      </c>
    </row>
    <row r="421" spans="1:2">
      <c r="A421" s="37" t="s">
        <v>3950</v>
      </c>
      <c r="B421" s="123">
        <v>38811</v>
      </c>
    </row>
    <row r="422" spans="1:2">
      <c r="A422" s="37" t="s">
        <v>3956</v>
      </c>
      <c r="B422" s="123">
        <v>31493</v>
      </c>
    </row>
    <row r="423" spans="1:2">
      <c r="A423" s="37" t="s">
        <v>3962</v>
      </c>
      <c r="B423" s="123">
        <v>45788</v>
      </c>
    </row>
    <row r="424" spans="1:2">
      <c r="A424" s="37" t="s">
        <v>3967</v>
      </c>
      <c r="B424" s="123">
        <v>31328</v>
      </c>
    </row>
    <row r="425" spans="1:2">
      <c r="A425" s="37" t="s">
        <v>3972</v>
      </c>
      <c r="B425" s="123">
        <v>31482</v>
      </c>
    </row>
    <row r="426" spans="1:2">
      <c r="A426" s="37" t="s">
        <v>3978</v>
      </c>
      <c r="B426" s="123">
        <v>43943</v>
      </c>
    </row>
    <row r="427" spans="1:2">
      <c r="A427" s="37" t="s">
        <v>3984</v>
      </c>
      <c r="B427" s="123">
        <v>32373</v>
      </c>
    </row>
    <row r="428" spans="1:2">
      <c r="A428" s="37" t="s">
        <v>3990</v>
      </c>
      <c r="B428" s="123">
        <v>43619</v>
      </c>
    </row>
    <row r="429" spans="1:2">
      <c r="A429" s="37" t="s">
        <v>3996</v>
      </c>
      <c r="B429" s="123">
        <v>45893</v>
      </c>
    </row>
    <row r="430" spans="1:2">
      <c r="A430" s="37" t="s">
        <v>4013</v>
      </c>
      <c r="B430" s="123">
        <v>45305</v>
      </c>
    </row>
    <row r="431" spans="1:2">
      <c r="A431" s="37" t="s">
        <v>4018</v>
      </c>
      <c r="B431" s="123">
        <v>40771</v>
      </c>
    </row>
    <row r="432" spans="1:2">
      <c r="A432" s="37" t="s">
        <v>4024</v>
      </c>
      <c r="B432" s="123">
        <v>41477</v>
      </c>
    </row>
    <row r="433" spans="1:2">
      <c r="A433" s="37" t="s">
        <v>4030</v>
      </c>
      <c r="B433" s="123">
        <v>36927</v>
      </c>
    </row>
    <row r="434" spans="1:2">
      <c r="A434" s="37" t="s">
        <v>4046</v>
      </c>
      <c r="B434" s="123">
        <v>45816</v>
      </c>
    </row>
    <row r="435" spans="1:2">
      <c r="A435" s="37" t="s">
        <v>4056</v>
      </c>
      <c r="B435" s="123">
        <v>32952</v>
      </c>
    </row>
    <row r="436" spans="1:2">
      <c r="A436" s="37" t="s">
        <v>4063</v>
      </c>
      <c r="B436" s="123">
        <v>39482</v>
      </c>
    </row>
    <row r="437" spans="1:2">
      <c r="A437" s="37" t="s">
        <v>4075</v>
      </c>
      <c r="B437" s="123">
        <v>39569</v>
      </c>
    </row>
    <row r="438" spans="1:2">
      <c r="A438" s="37" t="s">
        <v>4080</v>
      </c>
      <c r="B438" s="123">
        <v>45242</v>
      </c>
    </row>
    <row r="439" spans="1:2">
      <c r="A439" s="37" t="s">
        <v>4085</v>
      </c>
      <c r="B439" s="123">
        <v>45865</v>
      </c>
    </row>
    <row r="440" spans="1:2">
      <c r="A440" s="37" t="s">
        <v>4089</v>
      </c>
      <c r="B440" s="123">
        <v>36934</v>
      </c>
    </row>
    <row r="441" spans="1:2">
      <c r="A441" s="37" t="s">
        <v>4109</v>
      </c>
      <c r="B441" s="123">
        <v>43201</v>
      </c>
    </row>
    <row r="442" spans="1:2">
      <c r="A442" s="37" t="s">
        <v>4115</v>
      </c>
      <c r="B442" s="123">
        <v>43997</v>
      </c>
    </row>
    <row r="443" spans="1:2">
      <c r="A443" s="37" t="s">
        <v>4120</v>
      </c>
      <c r="B443" s="123">
        <v>32630</v>
      </c>
    </row>
    <row r="444" spans="1:2">
      <c r="A444" s="37" t="s">
        <v>4126</v>
      </c>
      <c r="B444" s="123">
        <v>42276</v>
      </c>
    </row>
    <row r="445" spans="1:2">
      <c r="A445" s="37" t="s">
        <v>4131</v>
      </c>
      <c r="B445" s="123">
        <v>32195</v>
      </c>
    </row>
    <row r="446" spans="1:2">
      <c r="A446" s="37" t="s">
        <v>4149</v>
      </c>
      <c r="B446" s="123">
        <v>35716</v>
      </c>
    </row>
    <row r="447" spans="1:2">
      <c r="A447" s="37" t="s">
        <v>4154</v>
      </c>
      <c r="B447" s="123">
        <v>45557</v>
      </c>
    </row>
    <row r="448" spans="1:2">
      <c r="A448" s="37" t="s">
        <v>4158</v>
      </c>
      <c r="B448" s="123">
        <v>36983</v>
      </c>
    </row>
    <row r="449" spans="1:2">
      <c r="A449" s="37" t="s">
        <v>14438</v>
      </c>
      <c r="B449" s="123">
        <v>45970</v>
      </c>
    </row>
    <row r="450" spans="1:2">
      <c r="A450" s="37" t="s">
        <v>4170</v>
      </c>
      <c r="B450" s="123">
        <v>45914</v>
      </c>
    </row>
    <row r="451" spans="1:2">
      <c r="A451" s="37" t="s">
        <v>4175</v>
      </c>
      <c r="B451" s="123">
        <v>45781</v>
      </c>
    </row>
    <row r="452" spans="1:2">
      <c r="A452" s="37" t="s">
        <v>4180</v>
      </c>
      <c r="B452" s="123">
        <v>32671</v>
      </c>
    </row>
    <row r="453" spans="1:2">
      <c r="A453" s="37" t="s">
        <v>4186</v>
      </c>
      <c r="B453" s="123">
        <v>30935</v>
      </c>
    </row>
    <row r="454" spans="1:2">
      <c r="A454" s="37" t="s">
        <v>4191</v>
      </c>
      <c r="B454" s="123">
        <v>44903</v>
      </c>
    </row>
    <row r="455" spans="1:2">
      <c r="A455" s="37" t="s">
        <v>21837</v>
      </c>
      <c r="B455" s="123">
        <v>45942</v>
      </c>
    </row>
    <row r="456" spans="1:2">
      <c r="A456" s="37" t="s">
        <v>4202</v>
      </c>
      <c r="B456" s="123">
        <v>30818</v>
      </c>
    </row>
    <row r="457" spans="1:2">
      <c r="A457" s="37" t="s">
        <v>4207</v>
      </c>
      <c r="B457" s="123">
        <v>36560</v>
      </c>
    </row>
    <row r="458" spans="1:2">
      <c r="A458" s="37" t="s">
        <v>14600</v>
      </c>
      <c r="B458" s="123">
        <v>45984</v>
      </c>
    </row>
    <row r="459" spans="1:2">
      <c r="A459" s="37" t="s">
        <v>4217</v>
      </c>
      <c r="B459" s="123">
        <v>45466</v>
      </c>
    </row>
    <row r="460" spans="1:2">
      <c r="A460" s="37" t="s">
        <v>21838</v>
      </c>
      <c r="B460" s="123">
        <v>32310</v>
      </c>
    </row>
    <row r="461" spans="1:2">
      <c r="A461" s="37" t="s">
        <v>4270</v>
      </c>
      <c r="B461" s="123">
        <v>45956</v>
      </c>
    </row>
    <row r="462" spans="1:2">
      <c r="A462" s="37" t="s">
        <v>4283</v>
      </c>
      <c r="B462" s="123">
        <v>30635</v>
      </c>
    </row>
    <row r="463" spans="1:2">
      <c r="A463" s="37" t="s">
        <v>4289</v>
      </c>
      <c r="B463" s="123">
        <v>45291</v>
      </c>
    </row>
    <row r="464" spans="1:2">
      <c r="A464" s="37" t="s">
        <v>4300</v>
      </c>
      <c r="B464" s="123">
        <v>45753</v>
      </c>
    </row>
    <row r="465" spans="1:2">
      <c r="A465" s="37" t="s">
        <v>4307</v>
      </c>
      <c r="B465" s="123">
        <v>45858</v>
      </c>
    </row>
    <row r="466" spans="1:2">
      <c r="A466" s="37" t="s">
        <v>4330</v>
      </c>
      <c r="B466" s="123">
        <v>42800</v>
      </c>
    </row>
    <row r="467" spans="1:2">
      <c r="A467" s="37" t="s">
        <v>4346</v>
      </c>
      <c r="B467" s="123">
        <v>40385</v>
      </c>
    </row>
    <row r="468" spans="1:2">
      <c r="A468" s="37" t="s">
        <v>21839</v>
      </c>
      <c r="B468" s="123">
        <v>34516</v>
      </c>
    </row>
    <row r="469" spans="1:2">
      <c r="A469" s="37" t="s">
        <v>4370</v>
      </c>
      <c r="B469" s="123">
        <v>42089</v>
      </c>
    </row>
    <row r="470" spans="1:2">
      <c r="A470" s="37" t="s">
        <v>4375</v>
      </c>
      <c r="B470" s="123">
        <v>45935</v>
      </c>
    </row>
    <row r="471" spans="1:2">
      <c r="A471" s="37" t="s">
        <v>4401</v>
      </c>
      <c r="B471" s="123">
        <v>45137</v>
      </c>
    </row>
    <row r="472" spans="1:2">
      <c r="A472" s="37" t="s">
        <v>4406</v>
      </c>
      <c r="B472" s="123">
        <v>43600</v>
      </c>
    </row>
    <row r="473" spans="1:2">
      <c r="A473" s="37" t="s">
        <v>4412</v>
      </c>
      <c r="B473" s="123">
        <v>39216</v>
      </c>
    </row>
    <row r="474" spans="1:2">
      <c r="A474" s="37" t="s">
        <v>21840</v>
      </c>
      <c r="B474" s="123">
        <v>32037</v>
      </c>
    </row>
    <row r="475" spans="1:2">
      <c r="A475" s="37" t="s">
        <v>4418</v>
      </c>
      <c r="B475" s="123">
        <v>45627</v>
      </c>
    </row>
    <row r="476" spans="1:2">
      <c r="A476" s="37" t="s">
        <v>21841</v>
      </c>
      <c r="B476" s="123">
        <v>45193</v>
      </c>
    </row>
    <row r="477" spans="1:2">
      <c r="A477" s="37" t="s">
        <v>4422</v>
      </c>
      <c r="B477" s="123">
        <v>41134</v>
      </c>
    </row>
    <row r="478" spans="1:2">
      <c r="A478" s="37" t="s">
        <v>4434</v>
      </c>
      <c r="B478" s="123">
        <v>32216</v>
      </c>
    </row>
    <row r="479" spans="1:2">
      <c r="A479" s="37" t="s">
        <v>4440</v>
      </c>
      <c r="B479" s="123">
        <v>42905</v>
      </c>
    </row>
    <row r="480" spans="1:2">
      <c r="A480" s="37" t="s">
        <v>4450</v>
      </c>
      <c r="B480" s="123">
        <v>45865</v>
      </c>
    </row>
    <row r="481" spans="1:2">
      <c r="A481" s="37" t="s">
        <v>4483</v>
      </c>
      <c r="B481" s="123">
        <v>45921</v>
      </c>
    </row>
    <row r="482" spans="1:2">
      <c r="A482" s="37" t="s">
        <v>4489</v>
      </c>
      <c r="B482" s="123">
        <v>31120</v>
      </c>
    </row>
    <row r="483" spans="1:2">
      <c r="A483" s="37" t="s">
        <v>4495</v>
      </c>
      <c r="B483" s="123">
        <v>45529</v>
      </c>
    </row>
    <row r="484" spans="1:2">
      <c r="A484" s="37" t="s">
        <v>4500</v>
      </c>
      <c r="B484" s="123">
        <v>43740</v>
      </c>
    </row>
    <row r="485" spans="1:2">
      <c r="A485" s="37" t="s">
        <v>4512</v>
      </c>
      <c r="B485" s="123">
        <v>45361</v>
      </c>
    </row>
    <row r="486" spans="1:2">
      <c r="A486" s="37" t="s">
        <v>4518</v>
      </c>
      <c r="B486" s="123">
        <v>38881</v>
      </c>
    </row>
    <row r="487" spans="1:2">
      <c r="A487" s="37" t="s">
        <v>4524</v>
      </c>
      <c r="B487" s="123">
        <v>44756</v>
      </c>
    </row>
    <row r="488" spans="1:2">
      <c r="A488" s="37" t="s">
        <v>21842</v>
      </c>
      <c r="B488" s="123">
        <v>43626</v>
      </c>
    </row>
    <row r="489" spans="1:2">
      <c r="A489" s="37" t="s">
        <v>4542</v>
      </c>
      <c r="B489" s="123">
        <v>41204</v>
      </c>
    </row>
    <row r="490" spans="1:2">
      <c r="A490" s="37" t="s">
        <v>4548</v>
      </c>
      <c r="B490" s="123">
        <v>37816</v>
      </c>
    </row>
    <row r="491" spans="1:2">
      <c r="A491" s="37" t="s">
        <v>4554</v>
      </c>
      <c r="B491" s="123">
        <v>30117</v>
      </c>
    </row>
    <row r="492" spans="1:2">
      <c r="A492" s="37" t="s">
        <v>4559</v>
      </c>
      <c r="B492" s="123">
        <v>45746</v>
      </c>
    </row>
    <row r="493" spans="1:2">
      <c r="A493" s="37" t="s">
        <v>4565</v>
      </c>
      <c r="B493" s="123">
        <v>44875</v>
      </c>
    </row>
    <row r="494" spans="1:2">
      <c r="A494" s="37" t="s">
        <v>4581</v>
      </c>
      <c r="B494" s="123">
        <v>44180</v>
      </c>
    </row>
    <row r="495" spans="1:2">
      <c r="A495" s="37" t="s">
        <v>4585</v>
      </c>
      <c r="B495" s="123">
        <v>43165</v>
      </c>
    </row>
    <row r="496" spans="1:2">
      <c r="A496" s="37" t="s">
        <v>4603</v>
      </c>
      <c r="B496" s="123">
        <v>45886</v>
      </c>
    </row>
    <row r="497" spans="1:2">
      <c r="A497" s="37" t="s">
        <v>4621</v>
      </c>
      <c r="B497" s="123">
        <v>44630</v>
      </c>
    </row>
    <row r="498" spans="1:2">
      <c r="A498" s="37" t="s">
        <v>4628</v>
      </c>
      <c r="B498" s="123">
        <v>38558</v>
      </c>
    </row>
    <row r="499" spans="1:2">
      <c r="A499" s="37" t="s">
        <v>4632</v>
      </c>
      <c r="B499" s="123">
        <v>31895</v>
      </c>
    </row>
    <row r="500" spans="1:2">
      <c r="A500" s="37" t="s">
        <v>4645</v>
      </c>
      <c r="B500" s="123">
        <v>40771</v>
      </c>
    </row>
    <row r="501" spans="1:2">
      <c r="A501" s="37" t="s">
        <v>4651</v>
      </c>
      <c r="B501" s="123">
        <v>44020</v>
      </c>
    </row>
    <row r="502" spans="1:2">
      <c r="A502" s="37" t="s">
        <v>4669</v>
      </c>
      <c r="B502" s="123">
        <v>37768</v>
      </c>
    </row>
    <row r="503" spans="1:2">
      <c r="A503" s="37" t="s">
        <v>4674</v>
      </c>
      <c r="B503" s="123">
        <v>31512</v>
      </c>
    </row>
    <row r="504" spans="1:2">
      <c r="A504" s="37" t="s">
        <v>4680</v>
      </c>
      <c r="B504" s="123">
        <v>44658</v>
      </c>
    </row>
    <row r="505" spans="1:2">
      <c r="A505" s="37" t="s">
        <v>4690</v>
      </c>
      <c r="B505" s="123">
        <v>42185</v>
      </c>
    </row>
    <row r="506" spans="1:2">
      <c r="A506" s="37" t="s">
        <v>4702</v>
      </c>
      <c r="B506" s="123">
        <v>28220</v>
      </c>
    </row>
    <row r="507" spans="1:2">
      <c r="A507" s="37" t="s">
        <v>4708</v>
      </c>
      <c r="B507" s="123">
        <v>45123</v>
      </c>
    </row>
    <row r="508" spans="1:2">
      <c r="A508" s="37" t="s">
        <v>4731</v>
      </c>
      <c r="B508" s="123">
        <v>44805</v>
      </c>
    </row>
    <row r="509" spans="1:2">
      <c r="A509" s="37" t="s">
        <v>4738</v>
      </c>
      <c r="B509" s="123">
        <v>44018</v>
      </c>
    </row>
    <row r="510" spans="1:2">
      <c r="A510" s="37" t="s">
        <v>4744</v>
      </c>
      <c r="B510" s="123">
        <v>45179</v>
      </c>
    </row>
    <row r="511" spans="1:2">
      <c r="A511" s="37" t="s">
        <v>4750</v>
      </c>
      <c r="B511" s="123">
        <v>33946</v>
      </c>
    </row>
    <row r="512" spans="1:2">
      <c r="A512" s="37" t="s">
        <v>4764</v>
      </c>
      <c r="B512" s="123">
        <v>44826</v>
      </c>
    </row>
    <row r="513" spans="1:2">
      <c r="A513" s="37" t="s">
        <v>4770</v>
      </c>
      <c r="B513" s="123">
        <v>42037</v>
      </c>
    </row>
    <row r="514" spans="1:2">
      <c r="A514" s="37" t="s">
        <v>4776</v>
      </c>
      <c r="B514" s="123">
        <v>43530</v>
      </c>
    </row>
    <row r="515" spans="1:2">
      <c r="A515" s="37" t="s">
        <v>4781</v>
      </c>
      <c r="B515" s="123">
        <v>44186</v>
      </c>
    </row>
    <row r="516" spans="1:2">
      <c r="A516" s="37" t="s">
        <v>4787</v>
      </c>
      <c r="B516" s="123">
        <v>45935</v>
      </c>
    </row>
    <row r="517" spans="1:2">
      <c r="A517" s="37" t="s">
        <v>4798</v>
      </c>
      <c r="B517" s="123">
        <v>28678</v>
      </c>
    </row>
    <row r="518" spans="1:2">
      <c r="A518" s="37" t="s">
        <v>4809</v>
      </c>
      <c r="B518" s="123">
        <v>45130</v>
      </c>
    </row>
    <row r="519" spans="1:2">
      <c r="A519" s="37" t="s">
        <v>4815</v>
      </c>
      <c r="B519" s="123">
        <v>43593</v>
      </c>
    </row>
    <row r="520" spans="1:2">
      <c r="A520" s="37" t="s">
        <v>4821</v>
      </c>
      <c r="B520" s="123">
        <v>40623</v>
      </c>
    </row>
    <row r="521" spans="1:2">
      <c r="A521" s="37" t="s">
        <v>4832</v>
      </c>
      <c r="B521" s="123">
        <v>43192</v>
      </c>
    </row>
    <row r="522" spans="1:2">
      <c r="A522" s="37" t="s">
        <v>4838</v>
      </c>
      <c r="B522" s="123">
        <v>36645</v>
      </c>
    </row>
    <row r="523" spans="1:2">
      <c r="A523" s="37" t="s">
        <v>4843</v>
      </c>
      <c r="B523" s="123">
        <v>42171</v>
      </c>
    </row>
    <row r="524" spans="1:2">
      <c r="A524" s="37" t="s">
        <v>4849</v>
      </c>
      <c r="B524" s="123">
        <v>44747</v>
      </c>
    </row>
    <row r="525" spans="1:2">
      <c r="A525" s="37" t="s">
        <v>4855</v>
      </c>
      <c r="B525" s="123">
        <v>45914</v>
      </c>
    </row>
    <row r="526" spans="1:2">
      <c r="A526" s="37" t="s">
        <v>4868</v>
      </c>
      <c r="B526" s="123">
        <v>45872</v>
      </c>
    </row>
    <row r="527" spans="1:2">
      <c r="A527" s="37" t="s">
        <v>4880</v>
      </c>
      <c r="B527" s="123">
        <v>30826</v>
      </c>
    </row>
    <row r="528" spans="1:2">
      <c r="A528" s="37" t="s">
        <v>4885</v>
      </c>
      <c r="B528" s="123">
        <v>42135</v>
      </c>
    </row>
    <row r="529" spans="1:2">
      <c r="A529" s="37" t="s">
        <v>4890</v>
      </c>
      <c r="B529" s="123">
        <v>44903</v>
      </c>
    </row>
    <row r="530" spans="1:2">
      <c r="A530" s="37" t="s">
        <v>4896</v>
      </c>
      <c r="B530" s="123">
        <v>43222</v>
      </c>
    </row>
    <row r="531" spans="1:2">
      <c r="A531" s="37" t="s">
        <v>4902</v>
      </c>
      <c r="B531" s="123">
        <v>45900</v>
      </c>
    </row>
    <row r="532" spans="1:2">
      <c r="A532" s="37" t="s">
        <v>4907</v>
      </c>
      <c r="B532" s="123">
        <v>32843</v>
      </c>
    </row>
    <row r="533" spans="1:2">
      <c r="A533" s="37" t="s">
        <v>4913</v>
      </c>
      <c r="B533" s="123">
        <v>45039</v>
      </c>
    </row>
    <row r="534" spans="1:2">
      <c r="A534" s="37" t="s">
        <v>4918</v>
      </c>
      <c r="B534" s="123">
        <v>45242</v>
      </c>
    </row>
    <row r="535" spans="1:2">
      <c r="A535" s="37" t="s">
        <v>4924</v>
      </c>
      <c r="B535" s="123">
        <v>27554</v>
      </c>
    </row>
    <row r="536" spans="1:2">
      <c r="A536" s="37" t="s">
        <v>4936</v>
      </c>
      <c r="B536" s="123">
        <v>44335</v>
      </c>
    </row>
    <row r="537" spans="1:2">
      <c r="A537" s="37" t="s">
        <v>4953</v>
      </c>
      <c r="B537" s="123">
        <v>45207</v>
      </c>
    </row>
    <row r="538" spans="1:2">
      <c r="A538" s="37" t="s">
        <v>4964</v>
      </c>
      <c r="B538" s="123">
        <v>43284</v>
      </c>
    </row>
    <row r="539" spans="1:2">
      <c r="A539" s="37" t="s">
        <v>14605</v>
      </c>
      <c r="B539" s="123">
        <v>45984</v>
      </c>
    </row>
    <row r="540" spans="1:2">
      <c r="A540" s="37" t="s">
        <v>4980</v>
      </c>
      <c r="B540" s="123">
        <v>45956</v>
      </c>
    </row>
    <row r="541" spans="1:2">
      <c r="A541" s="37" t="s">
        <v>4986</v>
      </c>
      <c r="B541" s="123">
        <v>40836</v>
      </c>
    </row>
    <row r="542" spans="1:2">
      <c r="A542" s="37" t="s">
        <v>4992</v>
      </c>
      <c r="B542" s="123">
        <v>36200</v>
      </c>
    </row>
    <row r="543" spans="1:2">
      <c r="A543" s="37" t="s">
        <v>5008</v>
      </c>
      <c r="B543" s="123">
        <v>44104</v>
      </c>
    </row>
    <row r="544" spans="1:2">
      <c r="A544" s="37" t="s">
        <v>5014</v>
      </c>
      <c r="B544" s="123">
        <v>35222</v>
      </c>
    </row>
    <row r="545" spans="1:2">
      <c r="A545" s="37" t="s">
        <v>5021</v>
      </c>
      <c r="B545" s="123">
        <v>45956</v>
      </c>
    </row>
    <row r="546" spans="1:2">
      <c r="A546" s="37" t="s">
        <v>5033</v>
      </c>
      <c r="B546" s="123">
        <v>45914</v>
      </c>
    </row>
    <row r="547" spans="1:2">
      <c r="A547" s="37" t="s">
        <v>5039</v>
      </c>
      <c r="B547" s="123">
        <v>45410</v>
      </c>
    </row>
    <row r="548" spans="1:2">
      <c r="A548" s="37" t="s">
        <v>5055</v>
      </c>
      <c r="B548" s="123">
        <v>39053</v>
      </c>
    </row>
    <row r="549" spans="1:2">
      <c r="A549" s="37" t="s">
        <v>5061</v>
      </c>
      <c r="B549" s="123">
        <v>45242</v>
      </c>
    </row>
    <row r="550" spans="1:2">
      <c r="A550" s="37" t="s">
        <v>5078</v>
      </c>
      <c r="B550" s="123">
        <v>44833</v>
      </c>
    </row>
    <row r="551" spans="1:2">
      <c r="A551" s="37" t="s">
        <v>5083</v>
      </c>
      <c r="B551" s="123">
        <v>41884</v>
      </c>
    </row>
    <row r="552" spans="1:2">
      <c r="A552" s="37" t="s">
        <v>5089</v>
      </c>
      <c r="B552" s="123">
        <v>44279</v>
      </c>
    </row>
    <row r="553" spans="1:2">
      <c r="A553" s="37" t="s">
        <v>5095</v>
      </c>
      <c r="B553" s="123">
        <v>45872</v>
      </c>
    </row>
    <row r="554" spans="1:2">
      <c r="A554" s="37" t="s">
        <v>5102</v>
      </c>
      <c r="B554" s="123">
        <v>44553</v>
      </c>
    </row>
    <row r="555" spans="1:2">
      <c r="A555" s="37" t="s">
        <v>5107</v>
      </c>
      <c r="B555" s="123">
        <v>26679</v>
      </c>
    </row>
    <row r="556" spans="1:2">
      <c r="A556" s="37" t="s">
        <v>5113</v>
      </c>
      <c r="B556" s="123">
        <v>38744</v>
      </c>
    </row>
    <row r="557" spans="1:2">
      <c r="A557" s="37" t="s">
        <v>14483</v>
      </c>
      <c r="B557" s="123">
        <v>45970</v>
      </c>
    </row>
    <row r="558" spans="1:2">
      <c r="A558" s="37" t="s">
        <v>5119</v>
      </c>
      <c r="B558" s="123">
        <v>44209</v>
      </c>
    </row>
    <row r="559" spans="1:2">
      <c r="A559" s="37" t="s">
        <v>5123</v>
      </c>
      <c r="B559" s="123">
        <v>31131</v>
      </c>
    </row>
    <row r="560" spans="1:2">
      <c r="A560" s="37" t="s">
        <v>5128</v>
      </c>
      <c r="B560" s="123">
        <v>45697</v>
      </c>
    </row>
    <row r="561" spans="1:2">
      <c r="A561" s="37" t="s">
        <v>5132</v>
      </c>
      <c r="B561" s="123">
        <v>38625</v>
      </c>
    </row>
    <row r="562" spans="1:2">
      <c r="A562" s="37" t="s">
        <v>5144</v>
      </c>
      <c r="B562" s="123">
        <v>45956</v>
      </c>
    </row>
    <row r="563" spans="1:2">
      <c r="A563" s="37" t="s">
        <v>5150</v>
      </c>
      <c r="B563" s="123">
        <v>33086</v>
      </c>
    </row>
    <row r="564" spans="1:2">
      <c r="A564" s="37" t="s">
        <v>5162</v>
      </c>
      <c r="B564" s="123">
        <v>37903</v>
      </c>
    </row>
    <row r="565" spans="1:2">
      <c r="A565" s="37" t="s">
        <v>5168</v>
      </c>
      <c r="B565" s="123">
        <v>40400</v>
      </c>
    </row>
    <row r="566" spans="1:2">
      <c r="A566" s="37" t="s">
        <v>5175</v>
      </c>
      <c r="B566" s="123">
        <v>37255</v>
      </c>
    </row>
    <row r="567" spans="1:2">
      <c r="A567" s="37" t="s">
        <v>5182</v>
      </c>
      <c r="B567" s="123">
        <v>34956</v>
      </c>
    </row>
    <row r="568" spans="1:2">
      <c r="A568" s="37" t="s">
        <v>5188</v>
      </c>
      <c r="B568" s="123">
        <v>33374</v>
      </c>
    </row>
    <row r="569" spans="1:2">
      <c r="A569" s="37" t="s">
        <v>5206</v>
      </c>
      <c r="B569" s="123">
        <v>43396</v>
      </c>
    </row>
    <row r="570" spans="1:2">
      <c r="A570" s="37" t="s">
        <v>5211</v>
      </c>
      <c r="B570" s="123">
        <v>40735</v>
      </c>
    </row>
    <row r="571" spans="1:2">
      <c r="A571" s="37" t="s">
        <v>5227</v>
      </c>
      <c r="B571" s="123">
        <v>44637</v>
      </c>
    </row>
    <row r="572" spans="1:2">
      <c r="A572" s="37" t="s">
        <v>5232</v>
      </c>
      <c r="B572" s="123">
        <v>36998</v>
      </c>
    </row>
    <row r="573" spans="1:2">
      <c r="A573" s="37" t="s">
        <v>5239</v>
      </c>
      <c r="B573" s="123">
        <v>45928</v>
      </c>
    </row>
    <row r="574" spans="1:2">
      <c r="A574" s="37" t="s">
        <v>5245</v>
      </c>
      <c r="B574" s="123">
        <v>41457</v>
      </c>
    </row>
    <row r="575" spans="1:2">
      <c r="A575" s="37" t="s">
        <v>5250</v>
      </c>
      <c r="B575" s="123">
        <v>35768</v>
      </c>
    </row>
    <row r="576" spans="1:2">
      <c r="A576" s="37" t="s">
        <v>5262</v>
      </c>
      <c r="B576" s="123">
        <v>44258</v>
      </c>
    </row>
    <row r="577" spans="1:2">
      <c r="A577" s="37" t="s">
        <v>5268</v>
      </c>
      <c r="B577" s="123">
        <v>45739</v>
      </c>
    </row>
    <row r="578" spans="1:2">
      <c r="A578" s="37" t="s">
        <v>5274</v>
      </c>
      <c r="B578" s="123">
        <v>35668</v>
      </c>
    </row>
    <row r="579" spans="1:2">
      <c r="A579" s="37" t="s">
        <v>5292</v>
      </c>
      <c r="B579" s="123">
        <v>45921</v>
      </c>
    </row>
    <row r="580" spans="1:2">
      <c r="A580" s="37" t="s">
        <v>5298</v>
      </c>
      <c r="B580" s="123">
        <v>45001</v>
      </c>
    </row>
    <row r="581" spans="1:2">
      <c r="A581" s="37" t="s">
        <v>5304</v>
      </c>
      <c r="B581" s="123">
        <v>39538</v>
      </c>
    </row>
    <row r="582" spans="1:2">
      <c r="A582" s="37" t="s">
        <v>5314</v>
      </c>
      <c r="B582" s="123">
        <v>28934</v>
      </c>
    </row>
    <row r="583" spans="1:2">
      <c r="A583" s="37" t="s">
        <v>5319</v>
      </c>
      <c r="B583" s="123">
        <v>44931</v>
      </c>
    </row>
    <row r="584" spans="1:2">
      <c r="A584" s="37" t="s">
        <v>5328</v>
      </c>
      <c r="B584" s="123">
        <v>31552</v>
      </c>
    </row>
    <row r="585" spans="1:2">
      <c r="A585" s="37" t="s">
        <v>5347</v>
      </c>
      <c r="B585" s="123">
        <v>31799</v>
      </c>
    </row>
    <row r="586" spans="1:2">
      <c r="A586" s="37" t="s">
        <v>5353</v>
      </c>
      <c r="B586" s="123">
        <v>45186</v>
      </c>
    </row>
    <row r="587" spans="1:2">
      <c r="A587" s="37" t="s">
        <v>5359</v>
      </c>
      <c r="B587" s="123">
        <v>35851</v>
      </c>
    </row>
    <row r="588" spans="1:2">
      <c r="A588" s="37" t="s">
        <v>5363</v>
      </c>
      <c r="B588" s="123">
        <v>39223</v>
      </c>
    </row>
    <row r="589" spans="1:2">
      <c r="A589" s="37" t="s">
        <v>5374</v>
      </c>
      <c r="B589" s="123">
        <v>43152</v>
      </c>
    </row>
    <row r="590" spans="1:2">
      <c r="A590" s="37" t="s">
        <v>5379</v>
      </c>
      <c r="B590" s="123">
        <v>43733</v>
      </c>
    </row>
    <row r="591" spans="1:2">
      <c r="A591" s="37" t="s">
        <v>5395</v>
      </c>
      <c r="B591" s="123">
        <v>40917</v>
      </c>
    </row>
    <row r="592" spans="1:2">
      <c r="A592" s="37" t="s">
        <v>5419</v>
      </c>
      <c r="B592" s="123">
        <v>45949</v>
      </c>
    </row>
    <row r="593" spans="1:2">
      <c r="A593" s="37" t="s">
        <v>5425</v>
      </c>
      <c r="B593" s="123">
        <v>45816</v>
      </c>
    </row>
    <row r="594" spans="1:2">
      <c r="A594" s="37" t="s">
        <v>5431</v>
      </c>
      <c r="B594" s="123">
        <v>38852</v>
      </c>
    </row>
    <row r="595" spans="1:2">
      <c r="A595" s="37" t="s">
        <v>5443</v>
      </c>
      <c r="B595" s="123">
        <v>41414</v>
      </c>
    </row>
    <row r="596" spans="1:2">
      <c r="A596" s="37" t="s">
        <v>14403</v>
      </c>
      <c r="B596" s="123">
        <v>45970</v>
      </c>
    </row>
    <row r="597" spans="1:2">
      <c r="A597" s="37" t="s">
        <v>5448</v>
      </c>
      <c r="B597" s="123">
        <v>34571</v>
      </c>
    </row>
    <row r="598" spans="1:2">
      <c r="A598" s="37" t="s">
        <v>5464</v>
      </c>
      <c r="B598" s="123">
        <v>43607</v>
      </c>
    </row>
    <row r="599" spans="1:2">
      <c r="A599" s="37" t="s">
        <v>5470</v>
      </c>
      <c r="B599" s="123">
        <v>44162</v>
      </c>
    </row>
    <row r="600" spans="1:2">
      <c r="A600" s="37" t="s">
        <v>5480</v>
      </c>
      <c r="B600" s="123">
        <v>44258</v>
      </c>
    </row>
    <row r="601" spans="1:2">
      <c r="A601" s="37" t="s">
        <v>14572</v>
      </c>
      <c r="B601" s="123">
        <v>45977</v>
      </c>
    </row>
    <row r="602" spans="1:2">
      <c r="A602" s="37" t="s">
        <v>5486</v>
      </c>
      <c r="B602" s="123">
        <v>45662</v>
      </c>
    </row>
    <row r="603" spans="1:2">
      <c r="A603" s="37" t="s">
        <v>5499</v>
      </c>
      <c r="B603" s="123">
        <v>44013</v>
      </c>
    </row>
    <row r="604" spans="1:2">
      <c r="A604" s="37" t="s">
        <v>5503</v>
      </c>
      <c r="B604" s="123">
        <v>39308</v>
      </c>
    </row>
    <row r="605" spans="1:2">
      <c r="A605" s="37" t="s">
        <v>5510</v>
      </c>
      <c r="B605" s="123">
        <v>39371</v>
      </c>
    </row>
    <row r="606" spans="1:2">
      <c r="A606" s="37" t="s">
        <v>5516</v>
      </c>
      <c r="B606" s="123">
        <v>30708</v>
      </c>
    </row>
    <row r="607" spans="1:2">
      <c r="A607" s="37" t="s">
        <v>5521</v>
      </c>
      <c r="B607" s="123">
        <v>42114</v>
      </c>
    </row>
    <row r="608" spans="1:2">
      <c r="A608" s="37" t="s">
        <v>14511</v>
      </c>
      <c r="B608" s="123">
        <v>45977</v>
      </c>
    </row>
    <row r="609" spans="1:2">
      <c r="A609" s="37" t="s">
        <v>14315</v>
      </c>
      <c r="B609" s="123">
        <v>45963</v>
      </c>
    </row>
    <row r="610" spans="1:2">
      <c r="A610" s="37" t="s">
        <v>5538</v>
      </c>
      <c r="B610" s="123">
        <v>32574</v>
      </c>
    </row>
    <row r="611" spans="1:2">
      <c r="A611" s="37" t="s">
        <v>5544</v>
      </c>
      <c r="B611" s="123">
        <v>35100</v>
      </c>
    </row>
    <row r="612" spans="1:2">
      <c r="A612" s="37" t="s">
        <v>5550</v>
      </c>
      <c r="B612" s="123">
        <v>45837</v>
      </c>
    </row>
    <row r="613" spans="1:2">
      <c r="A613" s="37" t="s">
        <v>5562</v>
      </c>
      <c r="B613" s="123">
        <v>41225</v>
      </c>
    </row>
    <row r="614" spans="1:2">
      <c r="A614" s="37" t="s">
        <v>5567</v>
      </c>
      <c r="B614" s="123">
        <v>45914</v>
      </c>
    </row>
    <row r="615" spans="1:2">
      <c r="A615" s="37" t="s">
        <v>5573</v>
      </c>
      <c r="B615" s="123">
        <v>45844</v>
      </c>
    </row>
    <row r="616" spans="1:2">
      <c r="A616" s="37" t="s">
        <v>5579</v>
      </c>
      <c r="B616" s="123">
        <v>43241</v>
      </c>
    </row>
    <row r="617" spans="1:2">
      <c r="A617" s="37" t="s">
        <v>5585</v>
      </c>
      <c r="B617" s="123">
        <v>30761</v>
      </c>
    </row>
    <row r="618" spans="1:2">
      <c r="A618" s="37" t="s">
        <v>5601</v>
      </c>
      <c r="B618" s="123">
        <v>45592</v>
      </c>
    </row>
    <row r="619" spans="1:2">
      <c r="A619" s="37" t="s">
        <v>5606</v>
      </c>
      <c r="B619" s="123">
        <v>43731</v>
      </c>
    </row>
    <row r="620" spans="1:2">
      <c r="A620" s="37" t="s">
        <v>21843</v>
      </c>
      <c r="B620" s="123">
        <v>29039</v>
      </c>
    </row>
    <row r="621" spans="1:2">
      <c r="A621" s="37" t="s">
        <v>5612</v>
      </c>
      <c r="B621" s="123">
        <v>39038</v>
      </c>
    </row>
    <row r="622" spans="1:2">
      <c r="A622" s="37" t="s">
        <v>5616</v>
      </c>
      <c r="B622" s="123">
        <v>34821</v>
      </c>
    </row>
    <row r="623" spans="1:2">
      <c r="A623" s="37" t="s">
        <v>5620</v>
      </c>
      <c r="B623" s="123">
        <v>33662</v>
      </c>
    </row>
    <row r="624" spans="1:2">
      <c r="A624" s="37" t="s">
        <v>5631</v>
      </c>
      <c r="B624" s="123">
        <v>45291</v>
      </c>
    </row>
    <row r="625" spans="1:2">
      <c r="A625" s="37" t="s">
        <v>5643</v>
      </c>
      <c r="B625" s="123">
        <v>42457</v>
      </c>
    </row>
    <row r="626" spans="1:2">
      <c r="A626" s="37" t="s">
        <v>5649</v>
      </c>
      <c r="B626" s="123">
        <v>44693</v>
      </c>
    </row>
    <row r="627" spans="1:2">
      <c r="A627" s="37" t="s">
        <v>5658</v>
      </c>
      <c r="B627" s="123">
        <v>34463</v>
      </c>
    </row>
    <row r="628" spans="1:2">
      <c r="A628" s="37" t="s">
        <v>5664</v>
      </c>
      <c r="B628" s="123">
        <v>30789</v>
      </c>
    </row>
    <row r="629" spans="1:2">
      <c r="A629" s="37" t="s">
        <v>5670</v>
      </c>
      <c r="B629" s="123">
        <v>44251</v>
      </c>
    </row>
    <row r="630" spans="1:2">
      <c r="A630" s="37" t="s">
        <v>5688</v>
      </c>
      <c r="B630" s="123">
        <v>43626</v>
      </c>
    </row>
    <row r="631" spans="1:2">
      <c r="A631" s="37" t="s">
        <v>21844</v>
      </c>
      <c r="B631" s="123">
        <v>31090</v>
      </c>
    </row>
    <row r="632" spans="1:2">
      <c r="A632" s="37" t="s">
        <v>5714</v>
      </c>
      <c r="B632" s="123">
        <v>45242</v>
      </c>
    </row>
    <row r="633" spans="1:2">
      <c r="A633" s="37" t="s">
        <v>5719</v>
      </c>
      <c r="B633" s="123">
        <v>45935</v>
      </c>
    </row>
    <row r="634" spans="1:2">
      <c r="A634" s="37" t="s">
        <v>5732</v>
      </c>
      <c r="B634" s="123">
        <v>42772</v>
      </c>
    </row>
    <row r="635" spans="1:2">
      <c r="A635" s="37" t="s">
        <v>5742</v>
      </c>
      <c r="B635" s="123">
        <v>45648</v>
      </c>
    </row>
    <row r="636" spans="1:2">
      <c r="A636" s="37" t="s">
        <v>5748</v>
      </c>
      <c r="B636" s="123">
        <v>43174</v>
      </c>
    </row>
    <row r="637" spans="1:2">
      <c r="A637" s="37" t="s">
        <v>5753</v>
      </c>
      <c r="B637" s="123">
        <v>44756</v>
      </c>
    </row>
    <row r="638" spans="1:2">
      <c r="A638" s="37" t="s">
        <v>5759</v>
      </c>
      <c r="B638" s="123">
        <v>32496</v>
      </c>
    </row>
    <row r="639" spans="1:2">
      <c r="A639" s="37" t="s">
        <v>5763</v>
      </c>
      <c r="B639" s="123">
        <v>33815</v>
      </c>
    </row>
    <row r="640" spans="1:2">
      <c r="A640" s="37" t="s">
        <v>5773</v>
      </c>
      <c r="B640" s="123">
        <v>45886</v>
      </c>
    </row>
    <row r="641" spans="1:2">
      <c r="A641" s="37" t="s">
        <v>5778</v>
      </c>
      <c r="B641" s="123">
        <v>36197</v>
      </c>
    </row>
    <row r="642" spans="1:2">
      <c r="A642" s="37" t="s">
        <v>5784</v>
      </c>
      <c r="B642" s="123">
        <v>44861</v>
      </c>
    </row>
    <row r="643" spans="1:2">
      <c r="A643" s="37" t="s">
        <v>5790</v>
      </c>
      <c r="B643" s="123">
        <v>36122</v>
      </c>
    </row>
    <row r="644" spans="1:2">
      <c r="A644" s="37" t="s">
        <v>5794</v>
      </c>
      <c r="B644" s="123">
        <v>40352</v>
      </c>
    </row>
    <row r="645" spans="1:2">
      <c r="A645" s="37" t="s">
        <v>5801</v>
      </c>
      <c r="B645" s="123">
        <v>44336</v>
      </c>
    </row>
    <row r="646" spans="1:2">
      <c r="A646" s="37" t="s">
        <v>5811</v>
      </c>
      <c r="B646" s="123">
        <v>44812</v>
      </c>
    </row>
    <row r="647" spans="1:2">
      <c r="A647" s="37" t="s">
        <v>5816</v>
      </c>
      <c r="B647" s="123">
        <v>44567</v>
      </c>
    </row>
    <row r="648" spans="1:2">
      <c r="A648" s="37" t="s">
        <v>5821</v>
      </c>
      <c r="B648" s="123">
        <v>45949</v>
      </c>
    </row>
    <row r="649" spans="1:2">
      <c r="A649" s="37" t="s">
        <v>5827</v>
      </c>
      <c r="B649" s="123">
        <v>45949</v>
      </c>
    </row>
    <row r="650" spans="1:2">
      <c r="A650" s="37" t="s">
        <v>5833</v>
      </c>
      <c r="B650" s="123">
        <v>36039</v>
      </c>
    </row>
    <row r="651" spans="1:2">
      <c r="A651" s="37" t="s">
        <v>5850</v>
      </c>
      <c r="B651" s="123">
        <v>43832</v>
      </c>
    </row>
    <row r="652" spans="1:2">
      <c r="A652" s="37" t="s">
        <v>5855</v>
      </c>
      <c r="B652" s="123">
        <v>45823</v>
      </c>
    </row>
    <row r="653" spans="1:2">
      <c r="A653" s="37" t="s">
        <v>5860</v>
      </c>
      <c r="B653" s="123">
        <v>45368</v>
      </c>
    </row>
    <row r="654" spans="1:2">
      <c r="A654" s="37" t="s">
        <v>5865</v>
      </c>
      <c r="B654" s="123">
        <v>41016</v>
      </c>
    </row>
    <row r="655" spans="1:2">
      <c r="A655" s="37" t="s">
        <v>5877</v>
      </c>
      <c r="B655" s="123">
        <v>36210</v>
      </c>
    </row>
    <row r="656" spans="1:2">
      <c r="A656" s="37" t="s">
        <v>5883</v>
      </c>
      <c r="B656" s="123">
        <v>30837</v>
      </c>
    </row>
    <row r="657" spans="1:2">
      <c r="A657" s="37" t="s">
        <v>5889</v>
      </c>
      <c r="B657" s="123">
        <v>31033</v>
      </c>
    </row>
    <row r="658" spans="1:2">
      <c r="A658" s="37" t="s">
        <v>5896</v>
      </c>
      <c r="B658" s="123">
        <v>44336</v>
      </c>
    </row>
    <row r="659" spans="1:2">
      <c r="A659" s="37" t="s">
        <v>5908</v>
      </c>
      <c r="B659" s="123">
        <v>38602</v>
      </c>
    </row>
    <row r="660" spans="1:2">
      <c r="A660" s="37" t="s">
        <v>5914</v>
      </c>
      <c r="B660" s="123">
        <v>45235</v>
      </c>
    </row>
    <row r="661" spans="1:2">
      <c r="A661" s="37" t="s">
        <v>5926</v>
      </c>
      <c r="B661" s="123">
        <v>39861</v>
      </c>
    </row>
    <row r="662" spans="1:2">
      <c r="A662" s="37" t="s">
        <v>5933</v>
      </c>
      <c r="B662" s="123">
        <v>45207</v>
      </c>
    </row>
    <row r="663" spans="1:2">
      <c r="A663" s="37" t="s">
        <v>5939</v>
      </c>
      <c r="B663" s="123">
        <v>36341</v>
      </c>
    </row>
    <row r="664" spans="1:2">
      <c r="A664" s="37" t="s">
        <v>5945</v>
      </c>
      <c r="B664" s="123">
        <v>45949</v>
      </c>
    </row>
    <row r="665" spans="1:2">
      <c r="A665" s="37" t="s">
        <v>5961</v>
      </c>
      <c r="B665" s="123">
        <v>40784</v>
      </c>
    </row>
    <row r="666" spans="1:2">
      <c r="A666" s="37" t="s">
        <v>5967</v>
      </c>
      <c r="B666" s="123">
        <v>44258</v>
      </c>
    </row>
    <row r="667" spans="1:2">
      <c r="A667" s="37" t="s">
        <v>5973</v>
      </c>
      <c r="B667" s="123">
        <v>37986</v>
      </c>
    </row>
    <row r="668" spans="1:2">
      <c r="A668" s="37" t="s">
        <v>14325</v>
      </c>
      <c r="B668" s="123">
        <v>45963</v>
      </c>
    </row>
    <row r="669" spans="1:2">
      <c r="A669" s="37" t="s">
        <v>5979</v>
      </c>
      <c r="B669" s="123">
        <v>44840</v>
      </c>
    </row>
    <row r="670" spans="1:2">
      <c r="A670" s="37" t="s">
        <v>5985</v>
      </c>
      <c r="B670" s="123">
        <v>44622</v>
      </c>
    </row>
    <row r="671" spans="1:2">
      <c r="A671" s="37" t="s">
        <v>5991</v>
      </c>
      <c r="B671" s="123">
        <v>44658</v>
      </c>
    </row>
    <row r="672" spans="1:2">
      <c r="A672" s="37" t="s">
        <v>5997</v>
      </c>
      <c r="B672" s="123">
        <v>44608</v>
      </c>
    </row>
    <row r="673" spans="1:2">
      <c r="A673" s="37" t="s">
        <v>6008</v>
      </c>
      <c r="B673" s="123">
        <v>36812</v>
      </c>
    </row>
    <row r="674" spans="1:2">
      <c r="A674" s="37" t="s">
        <v>6020</v>
      </c>
      <c r="B674" s="123">
        <v>45949</v>
      </c>
    </row>
    <row r="675" spans="1:2">
      <c r="A675" s="37" t="s">
        <v>6026</v>
      </c>
      <c r="B675" s="123">
        <v>38237</v>
      </c>
    </row>
    <row r="676" spans="1:2">
      <c r="A676" s="37" t="s">
        <v>6031</v>
      </c>
      <c r="B676" s="123">
        <v>45935</v>
      </c>
    </row>
    <row r="677" spans="1:2">
      <c r="A677" s="37" t="s">
        <v>6037</v>
      </c>
      <c r="B677" s="123">
        <v>45921</v>
      </c>
    </row>
    <row r="678" spans="1:2">
      <c r="A678" s="37" t="s">
        <v>6042</v>
      </c>
      <c r="B678" s="123">
        <v>36200</v>
      </c>
    </row>
    <row r="679" spans="1:2">
      <c r="A679" s="37" t="s">
        <v>6047</v>
      </c>
      <c r="B679" s="123">
        <v>44055</v>
      </c>
    </row>
    <row r="680" spans="1:2">
      <c r="A680" s="37" t="s">
        <v>6052</v>
      </c>
      <c r="B680" s="123">
        <v>32721</v>
      </c>
    </row>
    <row r="681" spans="1:2">
      <c r="A681" s="37" t="s">
        <v>6079</v>
      </c>
      <c r="B681" s="123">
        <v>39281</v>
      </c>
    </row>
    <row r="682" spans="1:2">
      <c r="A682" s="37" t="s">
        <v>6083</v>
      </c>
      <c r="B682" s="123">
        <v>42534</v>
      </c>
    </row>
    <row r="683" spans="1:2">
      <c r="A683" s="37" t="s">
        <v>6089</v>
      </c>
      <c r="B683" s="123">
        <v>41337</v>
      </c>
    </row>
    <row r="684" spans="1:2">
      <c r="A684" s="37" t="s">
        <v>6105</v>
      </c>
      <c r="B684" s="123">
        <v>45949</v>
      </c>
    </row>
    <row r="685" spans="1:2">
      <c r="A685" s="37" t="s">
        <v>6110</v>
      </c>
      <c r="B685" s="123">
        <v>36920</v>
      </c>
    </row>
    <row r="686" spans="1:2">
      <c r="A686" s="37" t="s">
        <v>6120</v>
      </c>
      <c r="B686" s="123">
        <v>33040</v>
      </c>
    </row>
    <row r="687" spans="1:2">
      <c r="A687" s="37" t="s">
        <v>14625</v>
      </c>
      <c r="B687" s="123">
        <v>45984</v>
      </c>
    </row>
    <row r="688" spans="1:2">
      <c r="A688" s="37" t="s">
        <v>6127</v>
      </c>
      <c r="B688" s="123">
        <v>40641</v>
      </c>
    </row>
    <row r="689" spans="1:2">
      <c r="A689" s="37" t="s">
        <v>6133</v>
      </c>
      <c r="B689" s="123">
        <v>45249</v>
      </c>
    </row>
    <row r="690" spans="1:2">
      <c r="A690" s="37" t="s">
        <v>6138</v>
      </c>
      <c r="B690" s="123">
        <v>33829</v>
      </c>
    </row>
    <row r="691" spans="1:2">
      <c r="A691" s="37" t="s">
        <v>6142</v>
      </c>
      <c r="B691" s="123">
        <v>39483</v>
      </c>
    </row>
    <row r="692" spans="1:2">
      <c r="A692" s="37" t="s">
        <v>6149</v>
      </c>
      <c r="B692" s="123">
        <v>38481</v>
      </c>
    </row>
    <row r="693" spans="1:2">
      <c r="A693" s="37" t="s">
        <v>6171</v>
      </c>
      <c r="B693" s="123">
        <v>44497</v>
      </c>
    </row>
    <row r="694" spans="1:2">
      <c r="A694" s="37" t="s">
        <v>6177</v>
      </c>
      <c r="B694" s="123">
        <v>45809</v>
      </c>
    </row>
    <row r="695" spans="1:2">
      <c r="A695" s="37" t="s">
        <v>6183</v>
      </c>
      <c r="B695" s="123">
        <v>42373</v>
      </c>
    </row>
    <row r="696" spans="1:2">
      <c r="A696" s="37" t="s">
        <v>6187</v>
      </c>
      <c r="B696" s="123">
        <v>38383</v>
      </c>
    </row>
    <row r="697" spans="1:2">
      <c r="A697" s="37" t="s">
        <v>6193</v>
      </c>
      <c r="B697" s="123">
        <v>33497</v>
      </c>
    </row>
    <row r="698" spans="1:2">
      <c r="A698" s="37" t="s">
        <v>6205</v>
      </c>
      <c r="B698" s="123">
        <v>41778</v>
      </c>
    </row>
    <row r="699" spans="1:2">
      <c r="A699" s="37" t="s">
        <v>6210</v>
      </c>
      <c r="B699" s="123">
        <v>41926</v>
      </c>
    </row>
    <row r="700" spans="1:2">
      <c r="A700" s="37" t="s">
        <v>6214</v>
      </c>
      <c r="B700" s="123">
        <v>45760</v>
      </c>
    </row>
    <row r="701" spans="1:2">
      <c r="A701" s="37" t="s">
        <v>6220</v>
      </c>
      <c r="B701" s="123">
        <v>45949</v>
      </c>
    </row>
    <row r="702" spans="1:2">
      <c r="A702" s="37" t="s">
        <v>6226</v>
      </c>
      <c r="B702" s="123">
        <v>35688</v>
      </c>
    </row>
    <row r="703" spans="1:2">
      <c r="A703" s="37" t="s">
        <v>6231</v>
      </c>
      <c r="B703" s="123">
        <v>45585</v>
      </c>
    </row>
    <row r="704" spans="1:2">
      <c r="A704" s="37" t="s">
        <v>6235</v>
      </c>
      <c r="B704" s="123">
        <v>45893</v>
      </c>
    </row>
    <row r="705" spans="1:2">
      <c r="A705" s="37" t="s">
        <v>6240</v>
      </c>
      <c r="B705" s="123">
        <v>44427</v>
      </c>
    </row>
    <row r="706" spans="1:2">
      <c r="A706" s="37" t="s">
        <v>6246</v>
      </c>
      <c r="B706" s="123">
        <v>45417</v>
      </c>
    </row>
    <row r="707" spans="1:2">
      <c r="A707" s="37" t="s">
        <v>6258</v>
      </c>
      <c r="B707" s="123">
        <v>40504</v>
      </c>
    </row>
    <row r="708" spans="1:2">
      <c r="A708" s="37" t="s">
        <v>6262</v>
      </c>
      <c r="B708" s="123">
        <v>45900</v>
      </c>
    </row>
    <row r="709" spans="1:2">
      <c r="A709" s="37" t="s">
        <v>6292</v>
      </c>
      <c r="B709" s="123">
        <v>32363</v>
      </c>
    </row>
    <row r="710" spans="1:2">
      <c r="A710" s="37" t="s">
        <v>6303</v>
      </c>
      <c r="B710" s="123">
        <v>45823</v>
      </c>
    </row>
    <row r="711" spans="1:2">
      <c r="A711" s="37" t="s">
        <v>6308</v>
      </c>
      <c r="B711" s="123">
        <v>45865</v>
      </c>
    </row>
    <row r="712" spans="1:2">
      <c r="A712" s="37" t="s">
        <v>6338</v>
      </c>
      <c r="B712" s="123">
        <v>45067</v>
      </c>
    </row>
    <row r="713" spans="1:2">
      <c r="A713" s="37" t="s">
        <v>6350</v>
      </c>
      <c r="B713" s="123">
        <v>45333</v>
      </c>
    </row>
    <row r="714" spans="1:2">
      <c r="A714" s="37" t="s">
        <v>6356</v>
      </c>
      <c r="B714" s="123">
        <v>42961</v>
      </c>
    </row>
    <row r="715" spans="1:2">
      <c r="A715" s="37" t="s">
        <v>6368</v>
      </c>
      <c r="B715" s="123">
        <v>36350</v>
      </c>
    </row>
    <row r="716" spans="1:2">
      <c r="A716" s="37" t="s">
        <v>6374</v>
      </c>
      <c r="B716" s="123">
        <v>38173</v>
      </c>
    </row>
    <row r="717" spans="1:2">
      <c r="A717" s="37" t="s">
        <v>6380</v>
      </c>
      <c r="B717" s="123">
        <v>32650</v>
      </c>
    </row>
    <row r="718" spans="1:2">
      <c r="A718" s="37" t="s">
        <v>6392</v>
      </c>
      <c r="B718" s="123">
        <v>45879</v>
      </c>
    </row>
    <row r="719" spans="1:2">
      <c r="A719" s="37" t="s">
        <v>6408</v>
      </c>
      <c r="B719" s="123">
        <v>38845</v>
      </c>
    </row>
    <row r="720" spans="1:2">
      <c r="A720" s="37" t="s">
        <v>6414</v>
      </c>
      <c r="B720" s="123">
        <v>44195</v>
      </c>
    </row>
    <row r="721" spans="1:2">
      <c r="A721" s="37" t="s">
        <v>6431</v>
      </c>
      <c r="B721" s="123">
        <v>45144</v>
      </c>
    </row>
    <row r="722" spans="1:2">
      <c r="A722" s="37" t="s">
        <v>6436</v>
      </c>
      <c r="B722" s="123">
        <v>33009</v>
      </c>
    </row>
    <row r="723" spans="1:2">
      <c r="A723" s="37" t="s">
        <v>6454</v>
      </c>
      <c r="B723" s="123">
        <v>40987</v>
      </c>
    </row>
    <row r="724" spans="1:2">
      <c r="A724" s="37" t="s">
        <v>6465</v>
      </c>
      <c r="B724" s="123">
        <v>44910</v>
      </c>
    </row>
    <row r="725" spans="1:2">
      <c r="A725" s="37" t="s">
        <v>6471</v>
      </c>
      <c r="B725" s="123">
        <v>45893</v>
      </c>
    </row>
    <row r="726" spans="1:2">
      <c r="A726" s="37" t="s">
        <v>6477</v>
      </c>
      <c r="B726" s="123">
        <v>44504</v>
      </c>
    </row>
    <row r="727" spans="1:2">
      <c r="A727" s="37" t="s">
        <v>6483</v>
      </c>
      <c r="B727" s="123">
        <v>40386</v>
      </c>
    </row>
    <row r="728" spans="1:2">
      <c r="A728" s="37" t="s">
        <v>6488</v>
      </c>
      <c r="B728" s="123">
        <v>38896</v>
      </c>
    </row>
    <row r="729" spans="1:2">
      <c r="A729" s="37" t="s">
        <v>6505</v>
      </c>
      <c r="B729" s="123">
        <v>45571</v>
      </c>
    </row>
    <row r="730" spans="1:2">
      <c r="A730" s="37" t="s">
        <v>6511</v>
      </c>
      <c r="B730" s="123">
        <v>45879</v>
      </c>
    </row>
    <row r="731" spans="1:2">
      <c r="A731" s="37" t="s">
        <v>6517</v>
      </c>
      <c r="B731" s="123">
        <v>45935</v>
      </c>
    </row>
    <row r="732" spans="1:2">
      <c r="A732" s="37" t="s">
        <v>6522</v>
      </c>
      <c r="B732" s="123">
        <v>42093</v>
      </c>
    </row>
    <row r="733" spans="1:2">
      <c r="A733" s="37" t="s">
        <v>6528</v>
      </c>
      <c r="B733" s="123">
        <v>45816</v>
      </c>
    </row>
    <row r="734" spans="1:2">
      <c r="A734" s="37" t="s">
        <v>6533</v>
      </c>
      <c r="B734" s="123">
        <v>30005</v>
      </c>
    </row>
    <row r="735" spans="1:2">
      <c r="A735" s="37" t="s">
        <v>6539</v>
      </c>
      <c r="B735" s="123">
        <v>30898</v>
      </c>
    </row>
    <row r="736" spans="1:2">
      <c r="A736" s="37" t="s">
        <v>6555</v>
      </c>
      <c r="B736" s="123">
        <v>45851</v>
      </c>
    </row>
    <row r="737" spans="1:2">
      <c r="A737" s="37" t="s">
        <v>6560</v>
      </c>
      <c r="B737" s="123">
        <v>38845</v>
      </c>
    </row>
    <row r="738" spans="1:2">
      <c r="A738" s="37" t="s">
        <v>6590</v>
      </c>
      <c r="B738" s="123">
        <v>43160</v>
      </c>
    </row>
    <row r="739" spans="1:2">
      <c r="A739" s="37" t="s">
        <v>6604</v>
      </c>
      <c r="B739" s="123">
        <v>45620</v>
      </c>
    </row>
    <row r="740" spans="1:2">
      <c r="A740" s="37" t="s">
        <v>6610</v>
      </c>
      <c r="B740" s="123">
        <v>32125</v>
      </c>
    </row>
    <row r="741" spans="1:2">
      <c r="A741" s="37" t="s">
        <v>6615</v>
      </c>
      <c r="B741" s="123">
        <v>44357</v>
      </c>
    </row>
    <row r="742" spans="1:2">
      <c r="A742" s="37" t="s">
        <v>6621</v>
      </c>
      <c r="B742" s="123">
        <v>35898</v>
      </c>
    </row>
    <row r="743" spans="1:2">
      <c r="A743" s="37" t="s">
        <v>6631</v>
      </c>
      <c r="B743" s="123">
        <v>38836</v>
      </c>
    </row>
    <row r="744" spans="1:2">
      <c r="A744" s="37" t="s">
        <v>6637</v>
      </c>
      <c r="B744" s="123">
        <v>45886</v>
      </c>
    </row>
    <row r="745" spans="1:2">
      <c r="A745" s="37" t="s">
        <v>6643</v>
      </c>
      <c r="B745" s="123">
        <v>44595</v>
      </c>
    </row>
    <row r="746" spans="1:2">
      <c r="A746" s="37" t="s">
        <v>6647</v>
      </c>
      <c r="B746" s="123">
        <v>45844</v>
      </c>
    </row>
    <row r="747" spans="1:2">
      <c r="A747" s="37" t="s">
        <v>6653</v>
      </c>
      <c r="B747" s="123">
        <v>45424</v>
      </c>
    </row>
    <row r="748" spans="1:2">
      <c r="A748" s="37" t="s">
        <v>6663</v>
      </c>
      <c r="B748" s="123">
        <v>45186</v>
      </c>
    </row>
    <row r="749" spans="1:2">
      <c r="A749" s="37" t="s">
        <v>6669</v>
      </c>
      <c r="B749" s="123">
        <v>44630</v>
      </c>
    </row>
    <row r="750" spans="1:2">
      <c r="A750" s="37" t="s">
        <v>6680</v>
      </c>
      <c r="B750" s="123">
        <v>45718</v>
      </c>
    </row>
    <row r="751" spans="1:2">
      <c r="A751" s="37" t="s">
        <v>6685</v>
      </c>
      <c r="B751" s="123">
        <v>37255</v>
      </c>
    </row>
    <row r="752" spans="1:2">
      <c r="A752" s="37" t="s">
        <v>21845</v>
      </c>
      <c r="B752" s="123">
        <v>43339</v>
      </c>
    </row>
    <row r="753" spans="1:2">
      <c r="A753" s="37" t="s">
        <v>6708</v>
      </c>
      <c r="B753" s="123">
        <v>43136</v>
      </c>
    </row>
    <row r="754" spans="1:2">
      <c r="A754" s="37" t="s">
        <v>6717</v>
      </c>
      <c r="B754" s="123">
        <v>43220</v>
      </c>
    </row>
    <row r="755" spans="1:2">
      <c r="A755" s="37" t="s">
        <v>6746</v>
      </c>
      <c r="B755" s="123">
        <v>39357</v>
      </c>
    </row>
    <row r="756" spans="1:2">
      <c r="A756" s="37" t="s">
        <v>6752</v>
      </c>
      <c r="B756" s="123">
        <v>42101</v>
      </c>
    </row>
    <row r="757" spans="1:2">
      <c r="A757" s="37" t="s">
        <v>6758</v>
      </c>
      <c r="B757" s="123">
        <v>45480</v>
      </c>
    </row>
    <row r="758" spans="1:2">
      <c r="A758" s="37" t="s">
        <v>6770</v>
      </c>
      <c r="B758" s="123">
        <v>45529</v>
      </c>
    </row>
    <row r="759" spans="1:2">
      <c r="A759" s="37" t="s">
        <v>6774</v>
      </c>
      <c r="B759" s="123">
        <v>45662</v>
      </c>
    </row>
    <row r="760" spans="1:2">
      <c r="A760" s="37" t="s">
        <v>6780</v>
      </c>
      <c r="B760" s="123">
        <v>32179</v>
      </c>
    </row>
    <row r="761" spans="1:2">
      <c r="A761" s="37" t="s">
        <v>6786</v>
      </c>
      <c r="B761" s="123">
        <v>45816</v>
      </c>
    </row>
    <row r="762" spans="1:2">
      <c r="A762" s="37" t="s">
        <v>6791</v>
      </c>
      <c r="B762" s="123">
        <v>35730</v>
      </c>
    </row>
    <row r="763" spans="1:2">
      <c r="A763" s="37" t="s">
        <v>6797</v>
      </c>
      <c r="B763" s="123">
        <v>45949</v>
      </c>
    </row>
    <row r="764" spans="1:2">
      <c r="A764" s="37" t="s">
        <v>6803</v>
      </c>
      <c r="B764" s="123">
        <v>30426</v>
      </c>
    </row>
    <row r="765" spans="1:2">
      <c r="A765" s="37" t="s">
        <v>6807</v>
      </c>
      <c r="B765" s="123">
        <v>41829</v>
      </c>
    </row>
    <row r="766" spans="1:2">
      <c r="A766" s="37" t="s">
        <v>6814</v>
      </c>
      <c r="B766" s="123">
        <v>31957</v>
      </c>
    </row>
    <row r="767" spans="1:2">
      <c r="A767" s="37" t="s">
        <v>6819</v>
      </c>
      <c r="B767" s="123">
        <v>34697</v>
      </c>
    </row>
    <row r="768" spans="1:2">
      <c r="A768" s="37" t="s">
        <v>6836</v>
      </c>
      <c r="B768" s="123">
        <v>32237</v>
      </c>
    </row>
    <row r="769" spans="1:2">
      <c r="A769" s="37" t="s">
        <v>6853</v>
      </c>
      <c r="B769" s="123">
        <v>32972</v>
      </c>
    </row>
    <row r="770" spans="1:2">
      <c r="A770" s="37" t="s">
        <v>6858</v>
      </c>
      <c r="B770" s="123">
        <v>36601</v>
      </c>
    </row>
    <row r="771" spans="1:2">
      <c r="A771" s="37" t="s">
        <v>6864</v>
      </c>
      <c r="B771" s="123">
        <v>45837</v>
      </c>
    </row>
    <row r="772" spans="1:2">
      <c r="A772" s="37" t="s">
        <v>6871</v>
      </c>
      <c r="B772" s="123">
        <v>45389</v>
      </c>
    </row>
    <row r="773" spans="1:2">
      <c r="A773" s="37" t="s">
        <v>6876</v>
      </c>
      <c r="B773" s="123">
        <v>39531</v>
      </c>
    </row>
    <row r="774" spans="1:2">
      <c r="A774" s="37" t="s">
        <v>6882</v>
      </c>
      <c r="B774" s="123">
        <v>32629</v>
      </c>
    </row>
    <row r="775" spans="1:2">
      <c r="A775" s="37" t="s">
        <v>6888</v>
      </c>
      <c r="B775" s="123">
        <v>36857</v>
      </c>
    </row>
    <row r="776" spans="1:2">
      <c r="A776" s="37" t="s">
        <v>6899</v>
      </c>
      <c r="B776" s="123">
        <v>42086</v>
      </c>
    </row>
    <row r="777" spans="1:2">
      <c r="A777" s="37" t="s">
        <v>6915</v>
      </c>
      <c r="B777" s="123">
        <v>37893</v>
      </c>
    </row>
    <row r="778" spans="1:2">
      <c r="A778" s="37" t="s">
        <v>6921</v>
      </c>
      <c r="B778" s="123">
        <v>38224</v>
      </c>
    </row>
    <row r="779" spans="1:2">
      <c r="A779" s="37" t="s">
        <v>6942</v>
      </c>
      <c r="B779" s="123">
        <v>30111</v>
      </c>
    </row>
    <row r="780" spans="1:2">
      <c r="A780" s="37" t="s">
        <v>6947</v>
      </c>
      <c r="B780" s="123">
        <v>32237</v>
      </c>
    </row>
    <row r="781" spans="1:2">
      <c r="A781" s="37" t="s">
        <v>14295</v>
      </c>
      <c r="B781" s="123">
        <v>45963</v>
      </c>
    </row>
    <row r="782" spans="1:2">
      <c r="A782" s="37" t="s">
        <v>6952</v>
      </c>
      <c r="B782" s="123">
        <v>45956</v>
      </c>
    </row>
    <row r="783" spans="1:2">
      <c r="A783" s="37" t="s">
        <v>6958</v>
      </c>
      <c r="B783" s="123">
        <v>44039</v>
      </c>
    </row>
    <row r="784" spans="1:2">
      <c r="A784" s="37" t="s">
        <v>6964</v>
      </c>
      <c r="B784" s="123">
        <v>42947</v>
      </c>
    </row>
    <row r="785" spans="1:2">
      <c r="A785" s="37" t="s">
        <v>6970</v>
      </c>
      <c r="B785" s="123">
        <v>45788</v>
      </c>
    </row>
    <row r="786" spans="1:2">
      <c r="A786" s="37" t="s">
        <v>6981</v>
      </c>
      <c r="B786" s="123">
        <v>45172</v>
      </c>
    </row>
    <row r="787" spans="1:2">
      <c r="A787" s="37" t="s">
        <v>6987</v>
      </c>
      <c r="B787" s="123">
        <v>34272</v>
      </c>
    </row>
    <row r="788" spans="1:2">
      <c r="A788" s="37" t="s">
        <v>6992</v>
      </c>
      <c r="B788" s="123">
        <v>32529</v>
      </c>
    </row>
    <row r="789" spans="1:2">
      <c r="A789" s="37" t="s">
        <v>6998</v>
      </c>
      <c r="B789" s="123">
        <v>40588</v>
      </c>
    </row>
    <row r="790" spans="1:2">
      <c r="A790" s="37" t="s">
        <v>7003</v>
      </c>
      <c r="B790" s="123">
        <v>44932</v>
      </c>
    </row>
    <row r="791" spans="1:2">
      <c r="A791" s="37" t="s">
        <v>7008</v>
      </c>
      <c r="B791" s="123">
        <v>45235</v>
      </c>
    </row>
    <row r="792" spans="1:2">
      <c r="A792" s="37" t="s">
        <v>7014</v>
      </c>
      <c r="B792" s="123">
        <v>44620</v>
      </c>
    </row>
    <row r="793" spans="1:2">
      <c r="A793" s="37" t="s">
        <v>7026</v>
      </c>
      <c r="B793" s="123">
        <v>36417</v>
      </c>
    </row>
    <row r="794" spans="1:2">
      <c r="A794" s="37" t="s">
        <v>7032</v>
      </c>
      <c r="B794" s="123">
        <v>31646</v>
      </c>
    </row>
    <row r="795" spans="1:2">
      <c r="A795" s="37" t="s">
        <v>7037</v>
      </c>
      <c r="B795" s="123">
        <v>45816</v>
      </c>
    </row>
    <row r="796" spans="1:2">
      <c r="A796" s="37" t="s">
        <v>7044</v>
      </c>
      <c r="B796" s="123">
        <v>42436</v>
      </c>
    </row>
    <row r="797" spans="1:2">
      <c r="A797" s="37" t="s">
        <v>7048</v>
      </c>
      <c r="B797" s="123">
        <v>45886</v>
      </c>
    </row>
    <row r="798" spans="1:2">
      <c r="A798" s="37" t="s">
        <v>7053</v>
      </c>
      <c r="B798" s="123">
        <v>45501</v>
      </c>
    </row>
    <row r="799" spans="1:2">
      <c r="A799" s="37" t="s">
        <v>7069</v>
      </c>
      <c r="B799" s="123">
        <v>44314</v>
      </c>
    </row>
    <row r="800" spans="1:2">
      <c r="A800" s="37" t="s">
        <v>7074</v>
      </c>
      <c r="B800" s="123">
        <v>38748</v>
      </c>
    </row>
    <row r="801" spans="1:2">
      <c r="A801" s="37" t="s">
        <v>7078</v>
      </c>
      <c r="B801" s="123">
        <v>36262</v>
      </c>
    </row>
    <row r="802" spans="1:2">
      <c r="A802" s="37" t="s">
        <v>7084</v>
      </c>
      <c r="B802" s="123">
        <v>33000</v>
      </c>
    </row>
    <row r="803" spans="1:2">
      <c r="A803" s="37" t="s">
        <v>7089</v>
      </c>
      <c r="B803" s="123">
        <v>45928</v>
      </c>
    </row>
    <row r="804" spans="1:2">
      <c r="A804" s="37" t="s">
        <v>7094</v>
      </c>
      <c r="B804" s="123">
        <v>33947</v>
      </c>
    </row>
    <row r="805" spans="1:2">
      <c r="A805" s="37" t="s">
        <v>7099</v>
      </c>
      <c r="B805" s="123">
        <v>32317</v>
      </c>
    </row>
    <row r="806" spans="1:2">
      <c r="A806" s="37" t="s">
        <v>7103</v>
      </c>
      <c r="B806" s="123">
        <v>45795</v>
      </c>
    </row>
    <row r="807" spans="1:2">
      <c r="A807" s="37" t="s">
        <v>7107</v>
      </c>
      <c r="B807" s="123">
        <v>38381</v>
      </c>
    </row>
    <row r="808" spans="1:2">
      <c r="A808" s="37" t="s">
        <v>7123</v>
      </c>
      <c r="B808" s="123">
        <v>43839</v>
      </c>
    </row>
    <row r="809" spans="1:2">
      <c r="A809" s="37" t="s">
        <v>7127</v>
      </c>
      <c r="B809" s="123">
        <v>45193</v>
      </c>
    </row>
    <row r="810" spans="1:2">
      <c r="A810" s="37" t="s">
        <v>7132</v>
      </c>
      <c r="B810" s="123">
        <v>32990</v>
      </c>
    </row>
    <row r="811" spans="1:2">
      <c r="A811" s="37" t="s">
        <v>7138</v>
      </c>
      <c r="B811" s="123">
        <v>45760</v>
      </c>
    </row>
    <row r="812" spans="1:2">
      <c r="A812" s="37" t="s">
        <v>7144</v>
      </c>
      <c r="B812" s="123">
        <v>44200</v>
      </c>
    </row>
    <row r="813" spans="1:2">
      <c r="A813" s="37" t="s">
        <v>7150</v>
      </c>
      <c r="B813" s="123">
        <v>39693</v>
      </c>
    </row>
    <row r="814" spans="1:2">
      <c r="A814" s="37" t="s">
        <v>7156</v>
      </c>
      <c r="B814" s="123">
        <v>45263</v>
      </c>
    </row>
    <row r="815" spans="1:2">
      <c r="A815" s="37" t="s">
        <v>7161</v>
      </c>
      <c r="B815" s="123">
        <v>45851</v>
      </c>
    </row>
    <row r="816" spans="1:2">
      <c r="A816" s="37" t="s">
        <v>7166</v>
      </c>
      <c r="B816" s="123">
        <v>45858</v>
      </c>
    </row>
    <row r="817" spans="1:2">
      <c r="A817" s="37" t="s">
        <v>7172</v>
      </c>
      <c r="B817" s="123">
        <v>34145</v>
      </c>
    </row>
    <row r="818" spans="1:2">
      <c r="A818" s="37" t="s">
        <v>7178</v>
      </c>
      <c r="B818" s="123">
        <v>45872</v>
      </c>
    </row>
    <row r="819" spans="1:2">
      <c r="A819" s="37" t="s">
        <v>7189</v>
      </c>
      <c r="B819" s="123">
        <v>45949</v>
      </c>
    </row>
    <row r="820" spans="1:2">
      <c r="A820" s="37" t="s">
        <v>7200</v>
      </c>
      <c r="B820" s="123">
        <v>36670</v>
      </c>
    </row>
    <row r="821" spans="1:2">
      <c r="A821" s="37" t="s">
        <v>7227</v>
      </c>
      <c r="B821" s="123">
        <v>40840</v>
      </c>
    </row>
    <row r="822" spans="1:2">
      <c r="A822" s="37" t="s">
        <v>7233</v>
      </c>
      <c r="B822" s="123">
        <v>40273</v>
      </c>
    </row>
    <row r="823" spans="1:2">
      <c r="A823" s="37" t="s">
        <v>7239</v>
      </c>
      <c r="B823" s="123">
        <v>45893</v>
      </c>
    </row>
    <row r="824" spans="1:2">
      <c r="A824" s="37" t="s">
        <v>7248</v>
      </c>
      <c r="B824" s="123">
        <v>45564</v>
      </c>
    </row>
    <row r="825" spans="1:2">
      <c r="A825" s="37" t="s">
        <v>7254</v>
      </c>
      <c r="B825" s="123">
        <v>35622</v>
      </c>
    </row>
    <row r="826" spans="1:2">
      <c r="A826" s="37" t="s">
        <v>7266</v>
      </c>
      <c r="B826" s="123">
        <v>43362</v>
      </c>
    </row>
    <row r="827" spans="1:2">
      <c r="A827" s="37" t="s">
        <v>7272</v>
      </c>
      <c r="B827" s="123">
        <v>43545</v>
      </c>
    </row>
    <row r="828" spans="1:2">
      <c r="A828" s="37" t="s">
        <v>7283</v>
      </c>
      <c r="B828" s="123">
        <v>45008</v>
      </c>
    </row>
    <row r="829" spans="1:2">
      <c r="A829" s="37" t="s">
        <v>7288</v>
      </c>
      <c r="B829" s="123">
        <v>41260</v>
      </c>
    </row>
    <row r="830" spans="1:2">
      <c r="A830" s="37" t="s">
        <v>7301</v>
      </c>
      <c r="B830" s="123">
        <v>41750</v>
      </c>
    </row>
    <row r="831" spans="1:2">
      <c r="A831" s="37" t="s">
        <v>7306</v>
      </c>
      <c r="B831" s="123">
        <v>43297</v>
      </c>
    </row>
    <row r="832" spans="1:2">
      <c r="A832" s="37" t="s">
        <v>7318</v>
      </c>
      <c r="B832" s="123">
        <v>42144</v>
      </c>
    </row>
    <row r="833" spans="1:2">
      <c r="A833" s="37" t="s">
        <v>7335</v>
      </c>
      <c r="B833" s="123">
        <v>38418</v>
      </c>
    </row>
    <row r="834" spans="1:2">
      <c r="A834" s="37" t="s">
        <v>7340</v>
      </c>
      <c r="B834" s="123">
        <v>45613</v>
      </c>
    </row>
    <row r="835" spans="1:2">
      <c r="A835" s="37" t="s">
        <v>7351</v>
      </c>
      <c r="B835" s="123">
        <v>32951</v>
      </c>
    </row>
    <row r="836" spans="1:2">
      <c r="A836" s="37" t="s">
        <v>7357</v>
      </c>
      <c r="B836" s="123">
        <v>44251</v>
      </c>
    </row>
    <row r="837" spans="1:2">
      <c r="A837" s="37" t="s">
        <v>7374</v>
      </c>
      <c r="B837" s="123">
        <v>45326</v>
      </c>
    </row>
    <row r="838" spans="1:2">
      <c r="A838" s="37" t="s">
        <v>7380</v>
      </c>
      <c r="B838" s="123">
        <v>36920</v>
      </c>
    </row>
    <row r="839" spans="1:2">
      <c r="A839" s="37" t="s">
        <v>7385</v>
      </c>
      <c r="B839" s="123">
        <v>37845</v>
      </c>
    </row>
    <row r="840" spans="1:2">
      <c r="A840" s="37" t="s">
        <v>7391</v>
      </c>
      <c r="B840" s="123">
        <v>36244</v>
      </c>
    </row>
    <row r="841" spans="1:2">
      <c r="A841" s="37" t="s">
        <v>7397</v>
      </c>
      <c r="B841" s="123">
        <v>36185</v>
      </c>
    </row>
    <row r="842" spans="1:2">
      <c r="A842" s="37" t="s">
        <v>7403</v>
      </c>
      <c r="B842" s="123">
        <v>45592</v>
      </c>
    </row>
    <row r="843" spans="1:2">
      <c r="A843" s="37" t="s">
        <v>7413</v>
      </c>
      <c r="B843" s="123">
        <v>45725</v>
      </c>
    </row>
    <row r="844" spans="1:2">
      <c r="A844" s="37" t="s">
        <v>7418</v>
      </c>
      <c r="B844" s="123">
        <v>45032</v>
      </c>
    </row>
    <row r="845" spans="1:2">
      <c r="A845" s="37" t="s">
        <v>7436</v>
      </c>
      <c r="B845" s="123">
        <v>45774</v>
      </c>
    </row>
    <row r="846" spans="1:2">
      <c r="A846" s="37" t="s">
        <v>7440</v>
      </c>
      <c r="B846" s="123">
        <v>29936</v>
      </c>
    </row>
    <row r="847" spans="1:2">
      <c r="A847" s="37" t="s">
        <v>21846</v>
      </c>
      <c r="B847" s="123">
        <v>38660</v>
      </c>
    </row>
    <row r="848" spans="1:2">
      <c r="A848" s="37" t="s">
        <v>7460</v>
      </c>
      <c r="B848" s="123">
        <v>39762</v>
      </c>
    </row>
    <row r="849" spans="1:2">
      <c r="A849" s="37" t="s">
        <v>7477</v>
      </c>
      <c r="B849" s="123">
        <v>45935</v>
      </c>
    </row>
    <row r="850" spans="1:2">
      <c r="A850" s="37" t="s">
        <v>7483</v>
      </c>
      <c r="B850" s="123">
        <v>45935</v>
      </c>
    </row>
    <row r="851" spans="1:2">
      <c r="A851" s="37" t="s">
        <v>7489</v>
      </c>
      <c r="B851" s="123">
        <v>32843</v>
      </c>
    </row>
    <row r="852" spans="1:2">
      <c r="A852" s="37" t="s">
        <v>7495</v>
      </c>
      <c r="B852" s="123">
        <v>33870</v>
      </c>
    </row>
    <row r="853" spans="1:2">
      <c r="A853" s="37" t="s">
        <v>7511</v>
      </c>
      <c r="B853" s="123">
        <v>45928</v>
      </c>
    </row>
    <row r="854" spans="1:2">
      <c r="A854" s="37" t="s">
        <v>14499</v>
      </c>
      <c r="B854" s="123">
        <v>45977</v>
      </c>
    </row>
    <row r="855" spans="1:2">
      <c r="A855" s="37" t="s">
        <v>7544</v>
      </c>
      <c r="B855" s="123">
        <v>45837</v>
      </c>
    </row>
    <row r="856" spans="1:2">
      <c r="A856" s="37" t="s">
        <v>7554</v>
      </c>
      <c r="B856" s="123">
        <v>45802</v>
      </c>
    </row>
    <row r="857" spans="1:2">
      <c r="A857" s="37" t="s">
        <v>7560</v>
      </c>
      <c r="B857" s="123">
        <v>45781</v>
      </c>
    </row>
    <row r="858" spans="1:2">
      <c r="A858" s="37" t="s">
        <v>7564</v>
      </c>
      <c r="B858" s="123">
        <v>45872</v>
      </c>
    </row>
    <row r="859" spans="1:2">
      <c r="A859" s="37" t="s">
        <v>14589</v>
      </c>
      <c r="B859" s="123">
        <v>45977</v>
      </c>
    </row>
    <row r="860" spans="1:2">
      <c r="A860" s="37" t="s">
        <v>7587</v>
      </c>
      <c r="B860" s="123">
        <v>37963</v>
      </c>
    </row>
    <row r="861" spans="1:2">
      <c r="A861" s="37" t="s">
        <v>7599</v>
      </c>
      <c r="B861" s="123">
        <v>35885</v>
      </c>
    </row>
    <row r="862" spans="1:2">
      <c r="A862" s="37" t="s">
        <v>7605</v>
      </c>
      <c r="B862" s="123">
        <v>45949</v>
      </c>
    </row>
    <row r="863" spans="1:2">
      <c r="A863" s="37" t="s">
        <v>7611</v>
      </c>
      <c r="B863" s="123">
        <v>36290</v>
      </c>
    </row>
    <row r="864" spans="1:2">
      <c r="A864" s="37" t="s">
        <v>14342</v>
      </c>
      <c r="B864" s="123">
        <v>45963</v>
      </c>
    </row>
    <row r="865" spans="1:2">
      <c r="A865" s="37" t="s">
        <v>7623</v>
      </c>
      <c r="B865" s="123">
        <v>44756</v>
      </c>
    </row>
    <row r="866" spans="1:2">
      <c r="A866" s="37" t="s">
        <v>7635</v>
      </c>
      <c r="B866" s="123">
        <v>45872</v>
      </c>
    </row>
    <row r="867" spans="1:2">
      <c r="A867" s="37" t="s">
        <v>7641</v>
      </c>
      <c r="B867" s="123">
        <v>32189</v>
      </c>
    </row>
    <row r="868" spans="1:2">
      <c r="A868" s="37" t="s">
        <v>7648</v>
      </c>
      <c r="B868" s="123">
        <v>45032</v>
      </c>
    </row>
    <row r="869" spans="1:2">
      <c r="A869" s="37" t="s">
        <v>7660</v>
      </c>
      <c r="B869" s="123">
        <v>44924</v>
      </c>
    </row>
    <row r="870" spans="1:2">
      <c r="A870" s="37" t="s">
        <v>7664</v>
      </c>
      <c r="B870" s="123">
        <v>45001</v>
      </c>
    </row>
    <row r="871" spans="1:2">
      <c r="A871" s="37" t="s">
        <v>7670</v>
      </c>
      <c r="B871" s="123">
        <v>38769</v>
      </c>
    </row>
    <row r="872" spans="1:2">
      <c r="A872" s="37" t="s">
        <v>7676</v>
      </c>
      <c r="B872" s="123">
        <v>39771</v>
      </c>
    </row>
    <row r="873" spans="1:2">
      <c r="A873" s="37" t="s">
        <v>7688</v>
      </c>
      <c r="B873" s="123">
        <v>45823</v>
      </c>
    </row>
    <row r="874" spans="1:2">
      <c r="A874" s="37" t="s">
        <v>7711</v>
      </c>
      <c r="B874" s="123">
        <v>44763</v>
      </c>
    </row>
    <row r="875" spans="1:2">
      <c r="A875" s="37" t="s">
        <v>7722</v>
      </c>
      <c r="B875" s="123">
        <v>45319</v>
      </c>
    </row>
    <row r="876" spans="1:2">
      <c r="A876" s="37" t="s">
        <v>21847</v>
      </c>
      <c r="B876" s="123">
        <v>44907</v>
      </c>
    </row>
    <row r="877" spans="1:2">
      <c r="A877" s="37" t="s">
        <v>7732</v>
      </c>
      <c r="B877" s="123">
        <v>36997</v>
      </c>
    </row>
    <row r="878" spans="1:2">
      <c r="A878" s="37" t="s">
        <v>7738</v>
      </c>
      <c r="B878" s="123">
        <v>44749</v>
      </c>
    </row>
    <row r="879" spans="1:2">
      <c r="A879" s="37" t="s">
        <v>7744</v>
      </c>
      <c r="B879" s="123">
        <v>43066</v>
      </c>
    </row>
    <row r="880" spans="1:2">
      <c r="A880" s="37" t="s">
        <v>7766</v>
      </c>
      <c r="B880" s="123">
        <v>44980</v>
      </c>
    </row>
    <row r="881" spans="1:2">
      <c r="A881" s="37" t="s">
        <v>14546</v>
      </c>
      <c r="B881" s="123">
        <v>45977</v>
      </c>
    </row>
    <row r="882" spans="1:2">
      <c r="A882" s="37" t="s">
        <v>14504</v>
      </c>
      <c r="B882" s="123">
        <v>45977</v>
      </c>
    </row>
    <row r="883" spans="1:2">
      <c r="A883" s="37" t="s">
        <v>7789</v>
      </c>
      <c r="B883" s="123">
        <v>45242</v>
      </c>
    </row>
    <row r="884" spans="1:2">
      <c r="A884" s="37" t="s">
        <v>7794</v>
      </c>
      <c r="B884" s="123">
        <v>45613</v>
      </c>
    </row>
    <row r="885" spans="1:2">
      <c r="A885" s="37" t="s">
        <v>7817</v>
      </c>
      <c r="B885" s="123">
        <v>44896</v>
      </c>
    </row>
    <row r="886" spans="1:2">
      <c r="A886" s="37" t="s">
        <v>7823</v>
      </c>
      <c r="B886" s="123">
        <v>36683</v>
      </c>
    </row>
    <row r="887" spans="1:2">
      <c r="A887" s="37" t="s">
        <v>7829</v>
      </c>
      <c r="B887" s="123">
        <v>40676</v>
      </c>
    </row>
    <row r="888" spans="1:2">
      <c r="A888" s="37" t="s">
        <v>7840</v>
      </c>
      <c r="B888" s="123">
        <v>37255</v>
      </c>
    </row>
    <row r="889" spans="1:2">
      <c r="A889" s="37" t="s">
        <v>7846</v>
      </c>
      <c r="B889" s="123">
        <v>40785</v>
      </c>
    </row>
    <row r="890" spans="1:2">
      <c r="A890" s="37" t="s">
        <v>7852</v>
      </c>
      <c r="B890" s="123">
        <v>45291</v>
      </c>
    </row>
    <row r="891" spans="1:2">
      <c r="A891" s="37" t="s">
        <v>7858</v>
      </c>
      <c r="B891" s="123">
        <v>44588</v>
      </c>
    </row>
    <row r="892" spans="1:2">
      <c r="A892" s="37" t="s">
        <v>7862</v>
      </c>
      <c r="B892" s="123">
        <v>44231</v>
      </c>
    </row>
    <row r="893" spans="1:2">
      <c r="A893" s="37" t="s">
        <v>7867</v>
      </c>
      <c r="B893" s="123">
        <v>37174</v>
      </c>
    </row>
    <row r="894" spans="1:2">
      <c r="A894" s="37" t="s">
        <v>7871</v>
      </c>
      <c r="B894" s="123">
        <v>44714</v>
      </c>
    </row>
    <row r="895" spans="1:2">
      <c r="A895" s="37" t="s">
        <v>7876</v>
      </c>
      <c r="B895" s="123">
        <v>41122</v>
      </c>
    </row>
    <row r="896" spans="1:2">
      <c r="A896" s="37" t="s">
        <v>7881</v>
      </c>
      <c r="B896" s="123">
        <v>36756</v>
      </c>
    </row>
    <row r="897" spans="1:2">
      <c r="A897" s="37" t="s">
        <v>7887</v>
      </c>
      <c r="B897" s="123">
        <v>35935</v>
      </c>
    </row>
    <row r="898" spans="1:2">
      <c r="A898" s="37" t="s">
        <v>7892</v>
      </c>
      <c r="B898" s="123">
        <v>39399</v>
      </c>
    </row>
    <row r="899" spans="1:2">
      <c r="A899" s="37" t="s">
        <v>14444</v>
      </c>
      <c r="B899" s="123">
        <v>45970</v>
      </c>
    </row>
    <row r="900" spans="1:2">
      <c r="A900" s="37" t="s">
        <v>7904</v>
      </c>
      <c r="B900" s="123">
        <v>36314</v>
      </c>
    </row>
    <row r="901" spans="1:2">
      <c r="A901" s="37" t="s">
        <v>7915</v>
      </c>
      <c r="B901" s="123">
        <v>32279</v>
      </c>
    </row>
    <row r="902" spans="1:2">
      <c r="A902" s="37" t="s">
        <v>7920</v>
      </c>
      <c r="B902" s="123">
        <v>45089</v>
      </c>
    </row>
    <row r="903" spans="1:2">
      <c r="A903" s="37" t="s">
        <v>7930</v>
      </c>
      <c r="B903" s="123">
        <v>45725</v>
      </c>
    </row>
    <row r="904" spans="1:2">
      <c r="A904" s="37" t="s">
        <v>7936</v>
      </c>
      <c r="B904" s="123">
        <v>38841</v>
      </c>
    </row>
    <row r="905" spans="1:2">
      <c r="A905" s="37" t="s">
        <v>7947</v>
      </c>
      <c r="B905" s="123">
        <v>45571</v>
      </c>
    </row>
    <row r="906" spans="1:2">
      <c r="A906" s="37" t="s">
        <v>21848</v>
      </c>
      <c r="B906" s="123">
        <v>45942</v>
      </c>
    </row>
    <row r="907" spans="1:2">
      <c r="A907" s="37" t="s">
        <v>7980</v>
      </c>
      <c r="B907" s="123">
        <v>41828</v>
      </c>
    </row>
    <row r="908" spans="1:2">
      <c r="A908" s="37" t="s">
        <v>8003</v>
      </c>
      <c r="B908" s="123">
        <v>45466</v>
      </c>
    </row>
    <row r="909" spans="1:2">
      <c r="A909" s="37" t="s">
        <v>8009</v>
      </c>
      <c r="B909" s="123">
        <v>32380</v>
      </c>
    </row>
    <row r="910" spans="1:2">
      <c r="A910" s="37" t="s">
        <v>8015</v>
      </c>
      <c r="B910" s="123">
        <v>45298</v>
      </c>
    </row>
    <row r="911" spans="1:2">
      <c r="A911" s="37" t="s">
        <v>8021</v>
      </c>
      <c r="B911" s="123">
        <v>43383</v>
      </c>
    </row>
    <row r="912" spans="1:2">
      <c r="A912" s="37" t="s">
        <v>8032</v>
      </c>
      <c r="B912" s="123">
        <v>38411</v>
      </c>
    </row>
    <row r="913" spans="1:2">
      <c r="A913" s="37" t="s">
        <v>8036</v>
      </c>
      <c r="B913" s="123">
        <v>45935</v>
      </c>
    </row>
    <row r="914" spans="1:2">
      <c r="A914" s="37" t="s">
        <v>8042</v>
      </c>
      <c r="B914" s="123">
        <v>39818</v>
      </c>
    </row>
    <row r="915" spans="1:2">
      <c r="A915" s="37" t="s">
        <v>8048</v>
      </c>
      <c r="B915" s="123">
        <v>31873</v>
      </c>
    </row>
    <row r="916" spans="1:2">
      <c r="A916" s="37" t="s">
        <v>8059</v>
      </c>
      <c r="B916" s="123">
        <v>45872</v>
      </c>
    </row>
    <row r="917" spans="1:2">
      <c r="A917" s="37" t="s">
        <v>8065</v>
      </c>
      <c r="B917" s="123">
        <v>38867</v>
      </c>
    </row>
    <row r="918" spans="1:2">
      <c r="A918" s="37" t="s">
        <v>8071</v>
      </c>
      <c r="B918" s="123">
        <v>45200</v>
      </c>
    </row>
    <row r="919" spans="1:2">
      <c r="A919" s="37" t="s">
        <v>8077</v>
      </c>
      <c r="B919" s="123">
        <v>40583</v>
      </c>
    </row>
    <row r="920" spans="1:2">
      <c r="A920" s="37" t="s">
        <v>8083</v>
      </c>
      <c r="B920" s="123">
        <v>45865</v>
      </c>
    </row>
    <row r="921" spans="1:2">
      <c r="A921" s="37" t="s">
        <v>8089</v>
      </c>
      <c r="B921" s="123">
        <v>45830</v>
      </c>
    </row>
    <row r="922" spans="1:2">
      <c r="A922" s="37" t="s">
        <v>8095</v>
      </c>
      <c r="B922" s="123">
        <v>45935</v>
      </c>
    </row>
    <row r="923" spans="1:2">
      <c r="A923" s="37" t="s">
        <v>21849</v>
      </c>
      <c r="B923" s="123">
        <v>45942</v>
      </c>
    </row>
    <row r="924" spans="1:2">
      <c r="A924" s="37" t="s">
        <v>14467</v>
      </c>
      <c r="B924" s="123">
        <v>45970</v>
      </c>
    </row>
    <row r="925" spans="1:2">
      <c r="A925" s="37" t="s">
        <v>8112</v>
      </c>
      <c r="B925" s="123">
        <v>31146</v>
      </c>
    </row>
    <row r="926" spans="1:2">
      <c r="A926" s="37" t="s">
        <v>8124</v>
      </c>
      <c r="B926" s="123">
        <v>45928</v>
      </c>
    </row>
    <row r="927" spans="1:2">
      <c r="A927" s="37" t="s">
        <v>8130</v>
      </c>
      <c r="B927" s="123">
        <v>34199</v>
      </c>
    </row>
    <row r="928" spans="1:2">
      <c r="A928" s="37" t="s">
        <v>8135</v>
      </c>
      <c r="B928" s="123">
        <v>31538</v>
      </c>
    </row>
    <row r="929" spans="1:2">
      <c r="A929" s="37" t="s">
        <v>8141</v>
      </c>
      <c r="B929" s="123">
        <v>40021</v>
      </c>
    </row>
    <row r="930" spans="1:2">
      <c r="A930" s="37" t="s">
        <v>8151</v>
      </c>
      <c r="B930" s="123">
        <v>45753</v>
      </c>
    </row>
    <row r="931" spans="1:2">
      <c r="A931" s="37" t="s">
        <v>8160</v>
      </c>
      <c r="B931" s="123">
        <v>45095</v>
      </c>
    </row>
    <row r="932" spans="1:2">
      <c r="A932" s="37" t="s">
        <v>8178</v>
      </c>
      <c r="B932" s="123">
        <v>42528</v>
      </c>
    </row>
    <row r="933" spans="1:2">
      <c r="A933" s="37" t="s">
        <v>8189</v>
      </c>
      <c r="B933" s="123">
        <v>42194</v>
      </c>
    </row>
    <row r="934" spans="1:2">
      <c r="A934" s="37" t="s">
        <v>8200</v>
      </c>
      <c r="B934" s="123">
        <v>42282</v>
      </c>
    </row>
    <row r="935" spans="1:2">
      <c r="A935" s="37" t="s">
        <v>8211</v>
      </c>
      <c r="B935" s="123">
        <v>45851</v>
      </c>
    </row>
    <row r="936" spans="1:2">
      <c r="A936" s="37" t="s">
        <v>8217</v>
      </c>
      <c r="B936" s="123">
        <v>44588</v>
      </c>
    </row>
    <row r="937" spans="1:2">
      <c r="A937" s="37" t="s">
        <v>8221</v>
      </c>
      <c r="B937" s="123">
        <v>40668</v>
      </c>
    </row>
    <row r="938" spans="1:2">
      <c r="A938" s="37" t="s">
        <v>8226</v>
      </c>
      <c r="B938" s="123">
        <v>45606</v>
      </c>
    </row>
    <row r="939" spans="1:2">
      <c r="A939" s="37" t="s">
        <v>8231</v>
      </c>
      <c r="B939" s="123">
        <v>35721</v>
      </c>
    </row>
    <row r="940" spans="1:2">
      <c r="A940" s="37" t="s">
        <v>21850</v>
      </c>
      <c r="B940" s="123">
        <v>44046</v>
      </c>
    </row>
    <row r="941" spans="1:2">
      <c r="A941" s="37" t="s">
        <v>8236</v>
      </c>
      <c r="B941" s="123">
        <v>45816</v>
      </c>
    </row>
    <row r="942" spans="1:2">
      <c r="A942" s="37" t="s">
        <v>8243</v>
      </c>
      <c r="B942" s="123">
        <v>45900</v>
      </c>
    </row>
    <row r="943" spans="1:2">
      <c r="A943" s="37" t="s">
        <v>8247</v>
      </c>
      <c r="B943" s="123">
        <v>39917</v>
      </c>
    </row>
    <row r="944" spans="1:2">
      <c r="A944" s="37" t="s">
        <v>8254</v>
      </c>
      <c r="B944" s="123">
        <v>30821</v>
      </c>
    </row>
    <row r="945" spans="1:2">
      <c r="A945" s="37" t="s">
        <v>8260</v>
      </c>
      <c r="B945" s="123">
        <v>44434</v>
      </c>
    </row>
    <row r="946" spans="1:2">
      <c r="A946" s="37" t="s">
        <v>8266</v>
      </c>
      <c r="B946" s="123">
        <v>34458</v>
      </c>
    </row>
    <row r="947" spans="1:2">
      <c r="A947" s="37" t="s">
        <v>8282</v>
      </c>
      <c r="B947" s="123">
        <v>45823</v>
      </c>
    </row>
    <row r="948" spans="1:2">
      <c r="A948" s="37" t="s">
        <v>8289</v>
      </c>
      <c r="B948" s="123">
        <v>42387</v>
      </c>
    </row>
    <row r="949" spans="1:2">
      <c r="A949" s="37" t="s">
        <v>8295</v>
      </c>
      <c r="B949" s="123">
        <v>31600</v>
      </c>
    </row>
    <row r="950" spans="1:2">
      <c r="A950" s="37" t="s">
        <v>8301</v>
      </c>
      <c r="B950" s="123">
        <v>44686</v>
      </c>
    </row>
    <row r="951" spans="1:2">
      <c r="A951" s="37" t="s">
        <v>8308</v>
      </c>
      <c r="B951" s="123">
        <v>45900</v>
      </c>
    </row>
    <row r="952" spans="1:2">
      <c r="A952" s="37" t="s">
        <v>8326</v>
      </c>
      <c r="B952" s="123">
        <v>39377</v>
      </c>
    </row>
    <row r="953" spans="1:2">
      <c r="A953" s="37" t="s">
        <v>8339</v>
      </c>
      <c r="B953" s="123">
        <v>45333</v>
      </c>
    </row>
    <row r="954" spans="1:2">
      <c r="A954" s="37" t="s">
        <v>8345</v>
      </c>
      <c r="B954" s="123">
        <v>31090</v>
      </c>
    </row>
    <row r="955" spans="1:2">
      <c r="A955" s="37" t="s">
        <v>8351</v>
      </c>
      <c r="B955" s="123">
        <v>45907</v>
      </c>
    </row>
    <row r="956" spans="1:2">
      <c r="A956" s="37" t="s">
        <v>8357</v>
      </c>
      <c r="B956" s="123">
        <v>45130</v>
      </c>
    </row>
    <row r="957" spans="1:2">
      <c r="A957" s="37" t="s">
        <v>8363</v>
      </c>
      <c r="B957" s="123">
        <v>45914</v>
      </c>
    </row>
    <row r="958" spans="1:2">
      <c r="A958" s="37" t="s">
        <v>8373</v>
      </c>
      <c r="B958" s="123">
        <v>32013</v>
      </c>
    </row>
    <row r="959" spans="1:2">
      <c r="A959" s="37" t="s">
        <v>8385</v>
      </c>
      <c r="B959" s="123">
        <v>45865</v>
      </c>
    </row>
    <row r="960" spans="1:2">
      <c r="A960" s="37" t="s">
        <v>8397</v>
      </c>
      <c r="B960" s="123">
        <v>44994</v>
      </c>
    </row>
    <row r="961" spans="1:2">
      <c r="A961" s="37" t="s">
        <v>14517</v>
      </c>
      <c r="B961" s="123">
        <v>45977</v>
      </c>
    </row>
    <row r="962" spans="1:2">
      <c r="A962" s="37" t="s">
        <v>14577</v>
      </c>
      <c r="B962" s="123">
        <v>45977</v>
      </c>
    </row>
    <row r="963" spans="1:2">
      <c r="A963" s="37" t="s">
        <v>8404</v>
      </c>
      <c r="B963" s="123">
        <v>45928</v>
      </c>
    </row>
    <row r="964" spans="1:2">
      <c r="A964" s="37" t="s">
        <v>8410</v>
      </c>
      <c r="B964" s="123">
        <v>39510</v>
      </c>
    </row>
    <row r="965" spans="1:2">
      <c r="A965" s="37" t="s">
        <v>8415</v>
      </c>
      <c r="B965" s="123">
        <v>45020</v>
      </c>
    </row>
    <row r="966" spans="1:2">
      <c r="A966" s="37" t="s">
        <v>8428</v>
      </c>
      <c r="B966" s="123">
        <v>45879</v>
      </c>
    </row>
    <row r="967" spans="1:2">
      <c r="A967" s="37" t="s">
        <v>8434</v>
      </c>
      <c r="B967" s="123">
        <v>44378</v>
      </c>
    </row>
    <row r="968" spans="1:2">
      <c r="A968" s="37" t="s">
        <v>8439</v>
      </c>
      <c r="B968" s="123">
        <v>45886</v>
      </c>
    </row>
    <row r="969" spans="1:2">
      <c r="A969" s="37" t="s">
        <v>8444</v>
      </c>
      <c r="B969" s="123">
        <v>45151</v>
      </c>
    </row>
    <row r="970" spans="1:2">
      <c r="A970" s="37" t="s">
        <v>8449</v>
      </c>
      <c r="B970" s="123">
        <v>37740</v>
      </c>
    </row>
    <row r="971" spans="1:2">
      <c r="A971" s="37" t="s">
        <v>8453</v>
      </c>
      <c r="B971" s="123">
        <v>45830</v>
      </c>
    </row>
    <row r="972" spans="1:2">
      <c r="A972" s="37" t="s">
        <v>8469</v>
      </c>
      <c r="B972" s="123">
        <v>32325</v>
      </c>
    </row>
    <row r="973" spans="1:2">
      <c r="A973" s="37" t="s">
        <v>14530</v>
      </c>
      <c r="B973" s="123">
        <v>45977</v>
      </c>
    </row>
    <row r="974" spans="1:2">
      <c r="A974" s="37" t="s">
        <v>8474</v>
      </c>
      <c r="B974" s="123">
        <v>41526</v>
      </c>
    </row>
    <row r="975" spans="1:2">
      <c r="A975" s="37" t="s">
        <v>8480</v>
      </c>
      <c r="B975" s="123">
        <v>43108</v>
      </c>
    </row>
    <row r="976" spans="1:2">
      <c r="A976" s="37" t="s">
        <v>8486</v>
      </c>
      <c r="B976" s="123">
        <v>45326</v>
      </c>
    </row>
    <row r="977" spans="1:2">
      <c r="A977" s="37" t="s">
        <v>8495</v>
      </c>
      <c r="B977" s="123">
        <v>30040</v>
      </c>
    </row>
    <row r="978" spans="1:2">
      <c r="A978" s="37" t="s">
        <v>8509</v>
      </c>
      <c r="B978" s="123">
        <v>41974</v>
      </c>
    </row>
    <row r="979" spans="1:2">
      <c r="A979" s="37" t="s">
        <v>8515</v>
      </c>
      <c r="B979" s="123">
        <v>35957</v>
      </c>
    </row>
    <row r="980" spans="1:2">
      <c r="A980" s="37" t="s">
        <v>8521</v>
      </c>
      <c r="B980" s="123">
        <v>45711</v>
      </c>
    </row>
    <row r="981" spans="1:2">
      <c r="A981" s="37" t="s">
        <v>8526</v>
      </c>
      <c r="B981" s="123">
        <v>45242</v>
      </c>
    </row>
    <row r="982" spans="1:2">
      <c r="A982" s="37" t="s">
        <v>8542</v>
      </c>
      <c r="B982" s="123">
        <v>28210</v>
      </c>
    </row>
    <row r="983" spans="1:2">
      <c r="A983" s="37" t="s">
        <v>8547</v>
      </c>
      <c r="B983" s="123">
        <v>45893</v>
      </c>
    </row>
    <row r="984" spans="1:2">
      <c r="A984" s="37" t="s">
        <v>8552</v>
      </c>
      <c r="B984" s="123">
        <v>44602</v>
      </c>
    </row>
    <row r="985" spans="1:2">
      <c r="A985" s="37" t="s">
        <v>8563</v>
      </c>
      <c r="B985" s="123">
        <v>44225</v>
      </c>
    </row>
    <row r="986" spans="1:2">
      <c r="A986" s="37" t="s">
        <v>8570</v>
      </c>
      <c r="B986" s="123">
        <v>34983</v>
      </c>
    </row>
    <row r="987" spans="1:2">
      <c r="A987" s="37" t="s">
        <v>8576</v>
      </c>
      <c r="B987" s="123">
        <v>39916</v>
      </c>
    </row>
    <row r="988" spans="1:2">
      <c r="A988" s="37" t="s">
        <v>8587</v>
      </c>
      <c r="B988" s="123">
        <v>38068</v>
      </c>
    </row>
    <row r="989" spans="1:2">
      <c r="A989" s="37" t="s">
        <v>8593</v>
      </c>
      <c r="B989" s="123">
        <v>37851</v>
      </c>
    </row>
    <row r="990" spans="1:2">
      <c r="A990" s="37" t="s">
        <v>8599</v>
      </c>
      <c r="B990" s="123">
        <v>37970</v>
      </c>
    </row>
    <row r="991" spans="1:2">
      <c r="A991" s="37" t="s">
        <v>8603</v>
      </c>
      <c r="B991" s="123">
        <v>28219</v>
      </c>
    </row>
    <row r="992" spans="1:2">
      <c r="A992" s="37" t="s">
        <v>8615</v>
      </c>
      <c r="B992" s="123">
        <v>35572</v>
      </c>
    </row>
    <row r="993" spans="1:2">
      <c r="A993" s="37" t="s">
        <v>8621</v>
      </c>
      <c r="B993" s="123">
        <v>45746</v>
      </c>
    </row>
    <row r="994" spans="1:2">
      <c r="A994" s="37" t="s">
        <v>21851</v>
      </c>
      <c r="B994" s="123">
        <v>42779</v>
      </c>
    </row>
    <row r="995" spans="1:2">
      <c r="A995" s="37" t="s">
        <v>8632</v>
      </c>
      <c r="B995" s="123">
        <v>45641</v>
      </c>
    </row>
    <row r="996" spans="1:2">
      <c r="A996" s="37" t="s">
        <v>8636</v>
      </c>
      <c r="B996" s="123">
        <v>28716</v>
      </c>
    </row>
    <row r="997" spans="1:2">
      <c r="A997" s="37" t="s">
        <v>8647</v>
      </c>
      <c r="B997" s="123">
        <v>38042</v>
      </c>
    </row>
    <row r="998" spans="1:2">
      <c r="A998" s="37" t="s">
        <v>8653</v>
      </c>
      <c r="B998" s="123">
        <v>45067</v>
      </c>
    </row>
    <row r="999" spans="1:2">
      <c r="A999" s="37" t="s">
        <v>8657</v>
      </c>
      <c r="B999" s="123">
        <v>45900</v>
      </c>
    </row>
    <row r="1000" spans="1:2">
      <c r="A1000" s="37" t="s">
        <v>8668</v>
      </c>
      <c r="B1000" s="123">
        <v>45886</v>
      </c>
    </row>
    <row r="1001" spans="1:2">
      <c r="A1001" s="37" t="s">
        <v>14365</v>
      </c>
      <c r="B1001" s="123">
        <v>45963</v>
      </c>
    </row>
    <row r="1002" spans="1:2">
      <c r="A1002" s="37" t="s">
        <v>8674</v>
      </c>
      <c r="B1002" s="123">
        <v>42765</v>
      </c>
    </row>
    <row r="1003" spans="1:2">
      <c r="A1003" s="37" t="s">
        <v>8691</v>
      </c>
      <c r="B1003" s="123">
        <v>41310</v>
      </c>
    </row>
    <row r="1004" spans="1:2">
      <c r="A1004" s="37" t="s">
        <v>8697</v>
      </c>
      <c r="B1004" s="123">
        <v>45809</v>
      </c>
    </row>
    <row r="1005" spans="1:2">
      <c r="A1005" s="37" t="s">
        <v>8703</v>
      </c>
      <c r="B1005" s="123">
        <v>43214</v>
      </c>
    </row>
    <row r="1006" spans="1:2">
      <c r="A1006" s="37" t="s">
        <v>8709</v>
      </c>
      <c r="B1006" s="123">
        <v>45907</v>
      </c>
    </row>
    <row r="1007" spans="1:2">
      <c r="A1007" s="37" t="s">
        <v>8720</v>
      </c>
      <c r="B1007" s="123">
        <v>45781</v>
      </c>
    </row>
    <row r="1008" spans="1:2">
      <c r="A1008" s="37" t="s">
        <v>8736</v>
      </c>
      <c r="B1008" s="123">
        <v>30088</v>
      </c>
    </row>
    <row r="1009" spans="1:2">
      <c r="A1009" s="37" t="s">
        <v>8742</v>
      </c>
      <c r="B1009" s="123">
        <v>35604</v>
      </c>
    </row>
    <row r="1010" spans="1:2">
      <c r="A1010" s="37" t="s">
        <v>8748</v>
      </c>
      <c r="B1010" s="123">
        <v>45417</v>
      </c>
    </row>
    <row r="1011" spans="1:2">
      <c r="A1011" s="37" t="s">
        <v>8754</v>
      </c>
      <c r="B1011" s="123">
        <v>31539</v>
      </c>
    </row>
    <row r="1012" spans="1:2">
      <c r="A1012" s="37" t="s">
        <v>8760</v>
      </c>
      <c r="B1012" s="123">
        <v>45158</v>
      </c>
    </row>
    <row r="1013" spans="1:2">
      <c r="A1013" s="37" t="s">
        <v>21852</v>
      </c>
      <c r="B1013" s="123">
        <v>43208</v>
      </c>
    </row>
    <row r="1014" spans="1:2">
      <c r="A1014" s="37" t="s">
        <v>8772</v>
      </c>
      <c r="B1014" s="123">
        <v>45893</v>
      </c>
    </row>
    <row r="1015" spans="1:2">
      <c r="A1015" s="37" t="s">
        <v>8784</v>
      </c>
      <c r="B1015" s="123">
        <v>45900</v>
      </c>
    </row>
    <row r="1016" spans="1:2">
      <c r="A1016" s="37" t="s">
        <v>8790</v>
      </c>
      <c r="B1016" s="123">
        <v>45655</v>
      </c>
    </row>
    <row r="1017" spans="1:2">
      <c r="A1017" s="37" t="s">
        <v>8795</v>
      </c>
      <c r="B1017" s="123">
        <v>40672</v>
      </c>
    </row>
    <row r="1018" spans="1:2">
      <c r="A1018" s="37" t="s">
        <v>8813</v>
      </c>
      <c r="B1018" s="123">
        <v>32224</v>
      </c>
    </row>
    <row r="1019" spans="1:2">
      <c r="A1019" s="37" t="s">
        <v>14304</v>
      </c>
      <c r="B1019" s="123">
        <v>45963</v>
      </c>
    </row>
    <row r="1020" spans="1:2">
      <c r="A1020" s="37" t="s">
        <v>8819</v>
      </c>
      <c r="B1020" s="123">
        <v>45690</v>
      </c>
    </row>
    <row r="1021" spans="1:2">
      <c r="A1021" s="37" t="s">
        <v>8825</v>
      </c>
      <c r="B1021" s="123">
        <v>45900</v>
      </c>
    </row>
    <row r="1022" spans="1:2">
      <c r="A1022" s="37" t="s">
        <v>8852</v>
      </c>
      <c r="B1022" s="123">
        <v>35745</v>
      </c>
    </row>
    <row r="1023" spans="1:2">
      <c r="A1023" s="37" t="s">
        <v>8858</v>
      </c>
      <c r="B1023" s="123">
        <v>38110</v>
      </c>
    </row>
    <row r="1024" spans="1:2">
      <c r="A1024" s="37" t="s">
        <v>8864</v>
      </c>
      <c r="B1024" s="123">
        <v>44141</v>
      </c>
    </row>
    <row r="1025" spans="1:2">
      <c r="A1025" s="37" t="s">
        <v>8876</v>
      </c>
      <c r="B1025" s="123">
        <v>42877</v>
      </c>
    </row>
    <row r="1026" spans="1:2">
      <c r="A1026" s="37" t="s">
        <v>8882</v>
      </c>
      <c r="B1026" s="123">
        <v>44034</v>
      </c>
    </row>
    <row r="1027" spans="1:2">
      <c r="A1027" s="37" t="s">
        <v>8888</v>
      </c>
      <c r="B1027" s="123">
        <v>45858</v>
      </c>
    </row>
    <row r="1028" spans="1:2">
      <c r="A1028" s="37" t="s">
        <v>8894</v>
      </c>
      <c r="B1028" s="123">
        <v>39568</v>
      </c>
    </row>
    <row r="1029" spans="1:2">
      <c r="A1029" s="37" t="s">
        <v>8900</v>
      </c>
      <c r="B1029" s="123">
        <v>39588</v>
      </c>
    </row>
    <row r="1030" spans="1:2">
      <c r="A1030" s="37" t="s">
        <v>8905</v>
      </c>
      <c r="B1030" s="123">
        <v>29703</v>
      </c>
    </row>
    <row r="1031" spans="1:2">
      <c r="A1031" s="37" t="s">
        <v>8911</v>
      </c>
      <c r="B1031" s="123">
        <v>45900</v>
      </c>
    </row>
    <row r="1032" spans="1:2">
      <c r="A1032" s="37" t="s">
        <v>8917</v>
      </c>
      <c r="B1032" s="123">
        <v>44315</v>
      </c>
    </row>
    <row r="1033" spans="1:2">
      <c r="A1033" s="37" t="s">
        <v>8923</v>
      </c>
      <c r="B1033" s="123">
        <v>42397</v>
      </c>
    </row>
    <row r="1034" spans="1:2">
      <c r="A1034" s="37" t="s">
        <v>8928</v>
      </c>
      <c r="B1034" s="123">
        <v>31754</v>
      </c>
    </row>
    <row r="1035" spans="1:2">
      <c r="A1035" s="37" t="s">
        <v>8934</v>
      </c>
      <c r="B1035" s="123">
        <v>31558</v>
      </c>
    </row>
    <row r="1036" spans="1:2">
      <c r="A1036" s="37" t="s">
        <v>8940</v>
      </c>
      <c r="B1036" s="123">
        <v>45760</v>
      </c>
    </row>
    <row r="1037" spans="1:2">
      <c r="A1037" s="37" t="s">
        <v>8950</v>
      </c>
      <c r="B1037" s="123">
        <v>45022</v>
      </c>
    </row>
    <row r="1038" spans="1:2">
      <c r="A1038" s="37" t="s">
        <v>8956</v>
      </c>
      <c r="B1038" s="123">
        <v>45032</v>
      </c>
    </row>
    <row r="1039" spans="1:2">
      <c r="A1039" s="37" t="s">
        <v>8961</v>
      </c>
      <c r="B1039" s="123">
        <v>45053</v>
      </c>
    </row>
    <row r="1040" spans="1:2">
      <c r="A1040" s="37" t="s">
        <v>8966</v>
      </c>
      <c r="B1040" s="123">
        <v>40813</v>
      </c>
    </row>
    <row r="1041" spans="1:2">
      <c r="A1041" s="37" t="s">
        <v>8971</v>
      </c>
      <c r="B1041" s="123">
        <v>45438</v>
      </c>
    </row>
    <row r="1042" spans="1:2">
      <c r="A1042" s="37" t="s">
        <v>8977</v>
      </c>
      <c r="B1042" s="123">
        <v>42418</v>
      </c>
    </row>
    <row r="1043" spans="1:2">
      <c r="A1043" s="37" t="s">
        <v>8983</v>
      </c>
      <c r="B1043" s="123">
        <v>37255</v>
      </c>
    </row>
    <row r="1044" spans="1:2">
      <c r="A1044" s="37" t="s">
        <v>21853</v>
      </c>
      <c r="B1044" s="123">
        <v>45942</v>
      </c>
    </row>
    <row r="1045" spans="1:2">
      <c r="A1045" s="37" t="s">
        <v>8989</v>
      </c>
      <c r="B1045" s="123">
        <v>40807</v>
      </c>
    </row>
    <row r="1046" spans="1:2">
      <c r="A1046" s="37" t="s">
        <v>9000</v>
      </c>
      <c r="B1046" s="123">
        <v>32594</v>
      </c>
    </row>
    <row r="1047" spans="1:2">
      <c r="A1047" s="37" t="s">
        <v>9006</v>
      </c>
      <c r="B1047" s="123">
        <v>42954</v>
      </c>
    </row>
    <row r="1048" spans="1:2">
      <c r="A1048" s="37" t="s">
        <v>21854</v>
      </c>
      <c r="B1048" s="123">
        <v>42772</v>
      </c>
    </row>
    <row r="1049" spans="1:2">
      <c r="A1049" s="37" t="s">
        <v>21855</v>
      </c>
      <c r="B1049" s="123">
        <v>32666</v>
      </c>
    </row>
    <row r="1050" spans="1:2">
      <c r="A1050" s="37" t="s">
        <v>9021</v>
      </c>
      <c r="B1050" s="123">
        <v>26805</v>
      </c>
    </row>
    <row r="1051" spans="1:2">
      <c r="A1051" s="37" t="s">
        <v>9027</v>
      </c>
      <c r="B1051" s="123">
        <v>43080</v>
      </c>
    </row>
    <row r="1052" spans="1:2">
      <c r="A1052" s="37" t="s">
        <v>9033</v>
      </c>
      <c r="B1052" s="123">
        <v>36563</v>
      </c>
    </row>
    <row r="1053" spans="1:2">
      <c r="A1053" s="37" t="s">
        <v>9039</v>
      </c>
      <c r="B1053" s="123">
        <v>45956</v>
      </c>
    </row>
    <row r="1054" spans="1:2">
      <c r="A1054" s="37" t="s">
        <v>9056</v>
      </c>
      <c r="B1054" s="123">
        <v>45788</v>
      </c>
    </row>
    <row r="1055" spans="1:2">
      <c r="A1055" s="37" t="s">
        <v>9068</v>
      </c>
      <c r="B1055" s="123">
        <v>43262</v>
      </c>
    </row>
    <row r="1056" spans="1:2">
      <c r="A1056" s="37" t="s">
        <v>9078</v>
      </c>
      <c r="B1056" s="123">
        <v>32189</v>
      </c>
    </row>
    <row r="1057" spans="1:2">
      <c r="A1057" s="37" t="s">
        <v>9085</v>
      </c>
      <c r="B1057" s="123">
        <v>44931</v>
      </c>
    </row>
    <row r="1058" spans="1:2">
      <c r="A1058" s="37" t="s">
        <v>9097</v>
      </c>
      <c r="B1058" s="123">
        <v>44307</v>
      </c>
    </row>
    <row r="1059" spans="1:2">
      <c r="A1059" s="37" t="s">
        <v>14583</v>
      </c>
      <c r="B1059" s="123">
        <v>45977</v>
      </c>
    </row>
    <row r="1060" spans="1:2">
      <c r="A1060" s="37" t="s">
        <v>9103</v>
      </c>
      <c r="B1060" s="123">
        <v>40722</v>
      </c>
    </row>
    <row r="1061" spans="1:2">
      <c r="A1061" s="37" t="s">
        <v>9109</v>
      </c>
      <c r="B1061" s="123">
        <v>44868</v>
      </c>
    </row>
    <row r="1062" spans="1:2">
      <c r="A1062" s="37" t="s">
        <v>9124</v>
      </c>
      <c r="B1062" s="123">
        <v>36873</v>
      </c>
    </row>
    <row r="1063" spans="1:2">
      <c r="A1063" s="37" t="s">
        <v>9135</v>
      </c>
      <c r="B1063" s="123">
        <v>42443</v>
      </c>
    </row>
    <row r="1064" spans="1:2">
      <c r="A1064" s="37" t="s">
        <v>9141</v>
      </c>
      <c r="B1064" s="123">
        <v>38111</v>
      </c>
    </row>
    <row r="1065" spans="1:2">
      <c r="A1065" s="37" t="s">
        <v>9147</v>
      </c>
      <c r="B1065" s="123">
        <v>39052</v>
      </c>
    </row>
    <row r="1066" spans="1:2">
      <c r="A1066" s="37" t="s">
        <v>9153</v>
      </c>
      <c r="B1066" s="123">
        <v>45900</v>
      </c>
    </row>
    <row r="1067" spans="1:2">
      <c r="A1067" s="37" t="s">
        <v>9158</v>
      </c>
      <c r="B1067" s="123">
        <v>42522</v>
      </c>
    </row>
    <row r="1068" spans="1:2">
      <c r="A1068" s="37" t="s">
        <v>9174</v>
      </c>
      <c r="B1068" s="123">
        <v>38111</v>
      </c>
    </row>
    <row r="1069" spans="1:2">
      <c r="A1069" s="37" t="s">
        <v>9192</v>
      </c>
      <c r="B1069" s="123">
        <v>45816</v>
      </c>
    </row>
    <row r="1070" spans="1:2">
      <c r="A1070" s="37" t="s">
        <v>9197</v>
      </c>
      <c r="B1070" s="123">
        <v>45739</v>
      </c>
    </row>
    <row r="1071" spans="1:2">
      <c r="A1071" s="37" t="s">
        <v>9203</v>
      </c>
      <c r="B1071" s="123">
        <v>45655</v>
      </c>
    </row>
    <row r="1072" spans="1:2">
      <c r="A1072" s="37" t="s">
        <v>9214</v>
      </c>
      <c r="B1072" s="123">
        <v>44616</v>
      </c>
    </row>
    <row r="1073" spans="1:2">
      <c r="A1073" s="37" t="s">
        <v>9225</v>
      </c>
      <c r="B1073" s="123">
        <v>45956</v>
      </c>
    </row>
    <row r="1074" spans="1:2">
      <c r="A1074" s="37" t="s">
        <v>9230</v>
      </c>
      <c r="B1074" s="123">
        <v>45074</v>
      </c>
    </row>
    <row r="1075" spans="1:2">
      <c r="A1075" s="37" t="s">
        <v>9236</v>
      </c>
      <c r="B1075" s="123">
        <v>45851</v>
      </c>
    </row>
    <row r="1076" spans="1:2">
      <c r="A1076" s="37" t="s">
        <v>9242</v>
      </c>
      <c r="B1076" s="123">
        <v>45858</v>
      </c>
    </row>
    <row r="1077" spans="1:2">
      <c r="A1077" s="37" t="s">
        <v>9250</v>
      </c>
      <c r="B1077" s="123">
        <v>45928</v>
      </c>
    </row>
    <row r="1078" spans="1:2">
      <c r="A1078" s="37" t="s">
        <v>9260</v>
      </c>
      <c r="B1078" s="123">
        <v>45732</v>
      </c>
    </row>
    <row r="1079" spans="1:2">
      <c r="A1079" s="37" t="s">
        <v>9272</v>
      </c>
      <c r="B1079" s="123">
        <v>45865</v>
      </c>
    </row>
    <row r="1080" spans="1:2">
      <c r="A1080" s="37" t="s">
        <v>9282</v>
      </c>
      <c r="B1080" s="123">
        <v>31164</v>
      </c>
    </row>
    <row r="1081" spans="1:2">
      <c r="A1081" s="37" t="s">
        <v>9288</v>
      </c>
      <c r="B1081" s="123">
        <v>45431</v>
      </c>
    </row>
    <row r="1082" spans="1:2">
      <c r="A1082" s="37" t="s">
        <v>9294</v>
      </c>
      <c r="B1082" s="123">
        <v>45858</v>
      </c>
    </row>
    <row r="1083" spans="1:2">
      <c r="A1083" s="37" t="s">
        <v>9300</v>
      </c>
      <c r="B1083" s="123">
        <v>43105</v>
      </c>
    </row>
    <row r="1084" spans="1:2">
      <c r="A1084" s="37" t="s">
        <v>9306</v>
      </c>
      <c r="B1084" s="123">
        <v>31223</v>
      </c>
    </row>
    <row r="1085" spans="1:2">
      <c r="A1085" s="37" t="s">
        <v>9312</v>
      </c>
      <c r="B1085" s="123">
        <v>45949</v>
      </c>
    </row>
    <row r="1086" spans="1:2">
      <c r="A1086" s="37" t="s">
        <v>9315</v>
      </c>
      <c r="B1086" s="123">
        <v>30071</v>
      </c>
    </row>
    <row r="1087" spans="1:2">
      <c r="A1087" s="37" t="s">
        <v>14558</v>
      </c>
      <c r="B1087" s="123">
        <v>45977</v>
      </c>
    </row>
    <row r="1088" spans="1:2">
      <c r="A1088" s="37" t="s">
        <v>9320</v>
      </c>
      <c r="B1088" s="123">
        <v>30994</v>
      </c>
    </row>
    <row r="1089" spans="1:2">
      <c r="A1089" s="37" t="s">
        <v>9330</v>
      </c>
      <c r="B1089" s="123">
        <v>45809</v>
      </c>
    </row>
    <row r="1090" spans="1:2">
      <c r="A1090" s="37" t="s">
        <v>9335</v>
      </c>
      <c r="B1090" s="123">
        <v>35102</v>
      </c>
    </row>
    <row r="1091" spans="1:2">
      <c r="A1091" s="37" t="s">
        <v>9345</v>
      </c>
      <c r="B1091" s="123">
        <v>45907</v>
      </c>
    </row>
    <row r="1092" spans="1:2">
      <c r="A1092" s="37" t="s">
        <v>9350</v>
      </c>
      <c r="B1092" s="123">
        <v>38755</v>
      </c>
    </row>
    <row r="1093" spans="1:2">
      <c r="A1093" s="37" t="s">
        <v>9356</v>
      </c>
      <c r="B1093" s="123">
        <v>45144</v>
      </c>
    </row>
    <row r="1094" spans="1:2">
      <c r="A1094" s="37" t="s">
        <v>9362</v>
      </c>
      <c r="B1094" s="123">
        <v>43906</v>
      </c>
    </row>
    <row r="1095" spans="1:2">
      <c r="A1095" s="37" t="s">
        <v>9376</v>
      </c>
      <c r="B1095" s="123">
        <v>32910</v>
      </c>
    </row>
    <row r="1096" spans="1:2">
      <c r="A1096" s="37" t="s">
        <v>9382</v>
      </c>
      <c r="B1096" s="123">
        <v>43024</v>
      </c>
    </row>
    <row r="1097" spans="1:2">
      <c r="A1097" s="37" t="s">
        <v>9388</v>
      </c>
      <c r="B1097" s="123">
        <v>45627</v>
      </c>
    </row>
    <row r="1098" spans="1:2">
      <c r="A1098" s="37" t="s">
        <v>9393</v>
      </c>
      <c r="B1098" s="123">
        <v>42143</v>
      </c>
    </row>
    <row r="1099" spans="1:2">
      <c r="A1099" s="37" t="s">
        <v>9399</v>
      </c>
      <c r="B1099" s="123">
        <v>43003</v>
      </c>
    </row>
    <row r="1100" spans="1:2">
      <c r="A1100" s="37" t="s">
        <v>21856</v>
      </c>
      <c r="B1100" s="123">
        <v>45942</v>
      </c>
    </row>
    <row r="1101" spans="1:2">
      <c r="A1101" s="37" t="s">
        <v>9415</v>
      </c>
      <c r="B1101" s="123">
        <v>45886</v>
      </c>
    </row>
    <row r="1102" spans="1:2">
      <c r="A1102" s="37" t="s">
        <v>9424</v>
      </c>
      <c r="B1102" s="123">
        <v>37258</v>
      </c>
    </row>
    <row r="1103" spans="1:2">
      <c r="A1103" s="37" t="s">
        <v>9436</v>
      </c>
      <c r="B1103" s="123">
        <v>45893</v>
      </c>
    </row>
    <row r="1104" spans="1:2">
      <c r="A1104" s="37" t="s">
        <v>9448</v>
      </c>
      <c r="B1104" s="123">
        <v>37292</v>
      </c>
    </row>
    <row r="1105" spans="1:2">
      <c r="A1105" s="37" t="s">
        <v>9465</v>
      </c>
      <c r="B1105" s="123">
        <v>41372</v>
      </c>
    </row>
    <row r="1106" spans="1:2">
      <c r="A1106" s="37" t="s">
        <v>9471</v>
      </c>
      <c r="B1106" s="123">
        <v>45858</v>
      </c>
    </row>
    <row r="1107" spans="1:2">
      <c r="A1107" s="37" t="s">
        <v>9476</v>
      </c>
      <c r="B1107" s="123">
        <v>35506</v>
      </c>
    </row>
    <row r="1108" spans="1:2">
      <c r="A1108" s="37" t="s">
        <v>9496</v>
      </c>
      <c r="B1108" s="123">
        <v>31224</v>
      </c>
    </row>
    <row r="1109" spans="1:2">
      <c r="A1109" s="37" t="s">
        <v>9508</v>
      </c>
      <c r="B1109" s="123">
        <v>41430</v>
      </c>
    </row>
    <row r="1110" spans="1:2">
      <c r="A1110" s="37" t="s">
        <v>9515</v>
      </c>
      <c r="B1110" s="123">
        <v>44658</v>
      </c>
    </row>
    <row r="1111" spans="1:2">
      <c r="A1111" s="37" t="s">
        <v>9520</v>
      </c>
      <c r="B1111" s="123">
        <v>45921</v>
      </c>
    </row>
    <row r="1112" spans="1:2">
      <c r="A1112" s="37" t="s">
        <v>9526</v>
      </c>
      <c r="B1112" s="123">
        <v>44770</v>
      </c>
    </row>
    <row r="1113" spans="1:2">
      <c r="A1113" s="37" t="s">
        <v>9537</v>
      </c>
      <c r="B1113" s="123">
        <v>39364</v>
      </c>
    </row>
    <row r="1114" spans="1:2">
      <c r="A1114" s="37" t="s">
        <v>9543</v>
      </c>
      <c r="B1114" s="123">
        <v>44357</v>
      </c>
    </row>
    <row r="1115" spans="1:2">
      <c r="A1115" s="37" t="s">
        <v>9561</v>
      </c>
      <c r="B1115" s="123">
        <v>34368</v>
      </c>
    </row>
    <row r="1116" spans="1:2">
      <c r="A1116" s="37" t="s">
        <v>9566</v>
      </c>
      <c r="B1116" s="123">
        <v>42429</v>
      </c>
    </row>
    <row r="1117" spans="1:2">
      <c r="A1117" s="37" t="s">
        <v>9572</v>
      </c>
      <c r="B1117" s="123">
        <v>41582</v>
      </c>
    </row>
    <row r="1118" spans="1:2">
      <c r="A1118" s="37" t="s">
        <v>9589</v>
      </c>
      <c r="B1118" s="123">
        <v>45928</v>
      </c>
    </row>
    <row r="1119" spans="1:2">
      <c r="A1119" s="37" t="s">
        <v>9601</v>
      </c>
      <c r="B1119" s="123">
        <v>45921</v>
      </c>
    </row>
    <row r="1120" spans="1:2">
      <c r="A1120" s="37" t="s">
        <v>9608</v>
      </c>
      <c r="B1120" s="123">
        <v>43194</v>
      </c>
    </row>
    <row r="1121" spans="1:2">
      <c r="A1121" s="37" t="s">
        <v>9630</v>
      </c>
      <c r="B1121" s="123">
        <v>45837</v>
      </c>
    </row>
    <row r="1122" spans="1:2">
      <c r="A1122" s="37" t="s">
        <v>9635</v>
      </c>
      <c r="B1122" s="123">
        <v>45725</v>
      </c>
    </row>
    <row r="1123" spans="1:2">
      <c r="A1123" s="37" t="s">
        <v>9641</v>
      </c>
      <c r="B1123" s="123">
        <v>45207</v>
      </c>
    </row>
    <row r="1124" spans="1:2">
      <c r="A1124" s="37" t="s">
        <v>9651</v>
      </c>
      <c r="B1124" s="123">
        <v>45844</v>
      </c>
    </row>
    <row r="1125" spans="1:2">
      <c r="A1125" s="37" t="s">
        <v>9657</v>
      </c>
      <c r="B1125" s="123">
        <v>45844</v>
      </c>
    </row>
    <row r="1126" spans="1:2">
      <c r="A1126" s="37" t="s">
        <v>9662</v>
      </c>
      <c r="B1126" s="123">
        <v>45431</v>
      </c>
    </row>
    <row r="1127" spans="1:2">
      <c r="A1127" s="37" t="s">
        <v>9667</v>
      </c>
      <c r="B1127" s="123">
        <v>45123</v>
      </c>
    </row>
    <row r="1128" spans="1:2">
      <c r="A1128" s="37" t="s">
        <v>9673</v>
      </c>
      <c r="B1128" s="123">
        <v>45333</v>
      </c>
    </row>
    <row r="1129" spans="1:2">
      <c r="A1129" s="37" t="s">
        <v>9677</v>
      </c>
      <c r="B1129" s="123">
        <v>45865</v>
      </c>
    </row>
    <row r="1130" spans="1:2">
      <c r="A1130" s="37" t="s">
        <v>9683</v>
      </c>
      <c r="B1130" s="123">
        <v>35636</v>
      </c>
    </row>
    <row r="1131" spans="1:2">
      <c r="A1131" s="37" t="s">
        <v>9687</v>
      </c>
      <c r="B1131" s="123">
        <v>44637</v>
      </c>
    </row>
    <row r="1132" spans="1:2">
      <c r="A1132" s="37" t="s">
        <v>9710</v>
      </c>
      <c r="B1132" s="123">
        <v>45837</v>
      </c>
    </row>
    <row r="1133" spans="1:2">
      <c r="A1133" s="37" t="s">
        <v>9718</v>
      </c>
      <c r="B1133" s="123">
        <v>43355</v>
      </c>
    </row>
    <row r="1134" spans="1:2">
      <c r="A1134" s="37" t="s">
        <v>9736</v>
      </c>
      <c r="B1134" s="123">
        <v>30838</v>
      </c>
    </row>
    <row r="1135" spans="1:2">
      <c r="A1135" s="37" t="s">
        <v>9747</v>
      </c>
      <c r="B1135" s="123">
        <v>44462</v>
      </c>
    </row>
    <row r="1136" spans="1:2">
      <c r="A1136" s="37" t="s">
        <v>9754</v>
      </c>
      <c r="B1136" s="123">
        <v>39216</v>
      </c>
    </row>
    <row r="1137" spans="1:2">
      <c r="A1137" s="37" t="s">
        <v>9772</v>
      </c>
      <c r="B1137" s="123">
        <v>30593</v>
      </c>
    </row>
    <row r="1138" spans="1:2">
      <c r="A1138" s="37" t="s">
        <v>14382</v>
      </c>
      <c r="B1138" s="123">
        <v>45970</v>
      </c>
    </row>
    <row r="1139" spans="1:2">
      <c r="A1139" s="37" t="s">
        <v>9778</v>
      </c>
      <c r="B1139" s="123">
        <v>36934</v>
      </c>
    </row>
    <row r="1140" spans="1:2">
      <c r="A1140" s="37" t="s">
        <v>21857</v>
      </c>
      <c r="B1140" s="123">
        <v>44747</v>
      </c>
    </row>
    <row r="1141" spans="1:2">
      <c r="A1141" s="37" t="s">
        <v>9783</v>
      </c>
      <c r="B1141" s="123">
        <v>38209</v>
      </c>
    </row>
    <row r="1142" spans="1:2">
      <c r="A1142" s="37" t="s">
        <v>9789</v>
      </c>
      <c r="B1142" s="123">
        <v>44749</v>
      </c>
    </row>
    <row r="1143" spans="1:2">
      <c r="A1143" s="37" t="s">
        <v>9795</v>
      </c>
      <c r="B1143" s="123">
        <v>32982</v>
      </c>
    </row>
    <row r="1144" spans="1:2">
      <c r="A1144" s="37" t="s">
        <v>9801</v>
      </c>
      <c r="B1144" s="123">
        <v>45886</v>
      </c>
    </row>
    <row r="1145" spans="1:2">
      <c r="A1145" s="37" t="s">
        <v>9806</v>
      </c>
      <c r="B1145" s="123">
        <v>39874</v>
      </c>
    </row>
    <row r="1146" spans="1:2">
      <c r="A1146" s="37" t="s">
        <v>9817</v>
      </c>
      <c r="B1146" s="123">
        <v>45193</v>
      </c>
    </row>
    <row r="1147" spans="1:2">
      <c r="A1147" s="37" t="s">
        <v>14300</v>
      </c>
      <c r="B1147" s="123">
        <v>45963</v>
      </c>
    </row>
    <row r="1148" spans="1:2">
      <c r="A1148" s="37" t="s">
        <v>9823</v>
      </c>
      <c r="B1148" s="123">
        <v>43656</v>
      </c>
    </row>
    <row r="1149" spans="1:2">
      <c r="A1149" s="37" t="s">
        <v>9829</v>
      </c>
      <c r="B1149" s="123">
        <v>40100</v>
      </c>
    </row>
    <row r="1150" spans="1:2">
      <c r="A1150" s="37" t="s">
        <v>9835</v>
      </c>
      <c r="B1150" s="123">
        <v>39560</v>
      </c>
    </row>
    <row r="1151" spans="1:2">
      <c r="A1151" s="37" t="s">
        <v>9840</v>
      </c>
      <c r="B1151" s="123">
        <v>45949</v>
      </c>
    </row>
    <row r="1152" spans="1:2">
      <c r="A1152" s="37" t="s">
        <v>9844</v>
      </c>
      <c r="B1152" s="123">
        <v>45872</v>
      </c>
    </row>
    <row r="1153" spans="1:2">
      <c r="A1153" s="37" t="s">
        <v>9850</v>
      </c>
      <c r="B1153" s="123">
        <v>32896</v>
      </c>
    </row>
    <row r="1154" spans="1:2">
      <c r="A1154" s="37" t="s">
        <v>9867</v>
      </c>
      <c r="B1154" s="123">
        <v>30545</v>
      </c>
    </row>
    <row r="1155" spans="1:2">
      <c r="A1155" s="37" t="s">
        <v>9873</v>
      </c>
      <c r="B1155" s="123">
        <v>38509</v>
      </c>
    </row>
    <row r="1156" spans="1:2">
      <c r="A1156" s="37" t="s">
        <v>9879</v>
      </c>
      <c r="B1156" s="123">
        <v>45207</v>
      </c>
    </row>
    <row r="1157" spans="1:2">
      <c r="A1157" s="37" t="s">
        <v>14662</v>
      </c>
      <c r="B1157" s="123">
        <v>45984</v>
      </c>
    </row>
    <row r="1158" spans="1:2">
      <c r="A1158" s="37" t="s">
        <v>9884</v>
      </c>
      <c r="B1158" s="123">
        <v>43705</v>
      </c>
    </row>
    <row r="1159" spans="1:2">
      <c r="A1159" s="37" t="s">
        <v>9896</v>
      </c>
      <c r="B1159" s="123">
        <v>45900</v>
      </c>
    </row>
    <row r="1160" spans="1:2">
      <c r="A1160" s="37" t="s">
        <v>9907</v>
      </c>
      <c r="B1160" s="123">
        <v>35537</v>
      </c>
    </row>
    <row r="1161" spans="1:2">
      <c r="A1161" s="37" t="s">
        <v>9913</v>
      </c>
      <c r="B1161" s="123">
        <v>29829</v>
      </c>
    </row>
    <row r="1162" spans="1:2">
      <c r="A1162" s="37" t="s">
        <v>9918</v>
      </c>
      <c r="B1162" s="123">
        <v>42478</v>
      </c>
    </row>
    <row r="1163" spans="1:2">
      <c r="A1163" s="37" t="s">
        <v>9923</v>
      </c>
      <c r="B1163" s="123">
        <v>35235</v>
      </c>
    </row>
    <row r="1164" spans="1:2">
      <c r="A1164" s="37" t="s">
        <v>9929</v>
      </c>
      <c r="B1164" s="123">
        <v>45830</v>
      </c>
    </row>
    <row r="1165" spans="1:2">
      <c r="A1165" s="37" t="s">
        <v>9936</v>
      </c>
      <c r="B1165" s="123">
        <v>42150</v>
      </c>
    </row>
    <row r="1166" spans="1:2">
      <c r="A1166" s="37" t="s">
        <v>9948</v>
      </c>
      <c r="B1166" s="123">
        <v>40630</v>
      </c>
    </row>
    <row r="1167" spans="1:2">
      <c r="A1167" s="37" t="s">
        <v>9960</v>
      </c>
      <c r="B1167" s="123">
        <v>42058</v>
      </c>
    </row>
    <row r="1168" spans="1:2">
      <c r="A1168" s="37" t="s">
        <v>9965</v>
      </c>
      <c r="B1168" s="123">
        <v>39119</v>
      </c>
    </row>
    <row r="1169" spans="1:2">
      <c r="A1169" s="37" t="s">
        <v>9977</v>
      </c>
      <c r="B1169" s="123">
        <v>45914</v>
      </c>
    </row>
    <row r="1170" spans="1:2">
      <c r="A1170" s="37" t="s">
        <v>9981</v>
      </c>
      <c r="B1170" s="123">
        <v>39878</v>
      </c>
    </row>
    <row r="1171" spans="1:2">
      <c r="A1171" s="37" t="s">
        <v>9987</v>
      </c>
      <c r="B1171" s="123">
        <v>34757</v>
      </c>
    </row>
    <row r="1172" spans="1:2">
      <c r="A1172" s="37" t="s">
        <v>9992</v>
      </c>
      <c r="B1172" s="123">
        <v>40819</v>
      </c>
    </row>
    <row r="1173" spans="1:2">
      <c r="A1173" s="37" t="s">
        <v>9998</v>
      </c>
      <c r="B1173" s="123">
        <v>45193</v>
      </c>
    </row>
    <row r="1174" spans="1:2">
      <c r="A1174" s="37" t="s">
        <v>10005</v>
      </c>
      <c r="B1174" s="123">
        <v>43024</v>
      </c>
    </row>
    <row r="1175" spans="1:2">
      <c r="A1175" s="37" t="s">
        <v>10011</v>
      </c>
      <c r="B1175" s="123">
        <v>45179</v>
      </c>
    </row>
    <row r="1176" spans="1:2">
      <c r="A1176" s="37" t="s">
        <v>14630</v>
      </c>
      <c r="B1176" s="123">
        <v>45984</v>
      </c>
    </row>
    <row r="1177" spans="1:2">
      <c r="A1177" s="37" t="s">
        <v>10027</v>
      </c>
      <c r="B1177" s="123">
        <v>42030</v>
      </c>
    </row>
    <row r="1178" spans="1:2">
      <c r="A1178" s="37" t="s">
        <v>10032</v>
      </c>
      <c r="B1178" s="123">
        <v>32658</v>
      </c>
    </row>
    <row r="1179" spans="1:2">
      <c r="A1179" s="37" t="s">
        <v>10038</v>
      </c>
      <c r="B1179" s="123">
        <v>34877</v>
      </c>
    </row>
    <row r="1180" spans="1:2">
      <c r="A1180" s="37" t="s">
        <v>10044</v>
      </c>
      <c r="B1180" s="123">
        <v>43628</v>
      </c>
    </row>
    <row r="1181" spans="1:2">
      <c r="A1181" s="37" t="s">
        <v>10056</v>
      </c>
      <c r="B1181" s="123">
        <v>45900</v>
      </c>
    </row>
    <row r="1182" spans="1:2">
      <c r="A1182" s="37" t="s">
        <v>10067</v>
      </c>
      <c r="B1182" s="123">
        <v>44980</v>
      </c>
    </row>
    <row r="1183" spans="1:2">
      <c r="A1183" s="37" t="s">
        <v>10072</v>
      </c>
      <c r="B1183" s="123">
        <v>45900</v>
      </c>
    </row>
    <row r="1184" spans="1:2">
      <c r="A1184" s="37" t="s">
        <v>10077</v>
      </c>
      <c r="B1184" s="123">
        <v>43629</v>
      </c>
    </row>
    <row r="1185" spans="1:2">
      <c r="A1185" s="37" t="s">
        <v>10083</v>
      </c>
      <c r="B1185" s="123">
        <v>38828</v>
      </c>
    </row>
    <row r="1186" spans="1:2">
      <c r="A1186" s="37" t="s">
        <v>10088</v>
      </c>
      <c r="B1186" s="123">
        <v>39965</v>
      </c>
    </row>
    <row r="1187" spans="1:2">
      <c r="A1187" s="37" t="s">
        <v>10094</v>
      </c>
      <c r="B1187" s="123">
        <v>44861</v>
      </c>
    </row>
    <row r="1188" spans="1:2">
      <c r="A1188" s="37" t="s">
        <v>10099</v>
      </c>
      <c r="B1188" s="123">
        <v>44721</v>
      </c>
    </row>
    <row r="1189" spans="1:2">
      <c r="A1189" s="37" t="s">
        <v>10117</v>
      </c>
      <c r="B1189" s="123">
        <v>39505</v>
      </c>
    </row>
    <row r="1190" spans="1:2">
      <c r="A1190" s="37" t="s">
        <v>10123</v>
      </c>
      <c r="B1190" s="123">
        <v>44420</v>
      </c>
    </row>
    <row r="1191" spans="1:2">
      <c r="A1191" s="37" t="s">
        <v>10134</v>
      </c>
      <c r="B1191" s="123">
        <v>45942</v>
      </c>
    </row>
    <row r="1192" spans="1:2">
      <c r="A1192" s="37" t="s">
        <v>10140</v>
      </c>
      <c r="B1192" s="123">
        <v>45137</v>
      </c>
    </row>
    <row r="1193" spans="1:2">
      <c r="A1193" s="37" t="s">
        <v>10152</v>
      </c>
      <c r="B1193" s="123">
        <v>44272</v>
      </c>
    </row>
    <row r="1194" spans="1:2">
      <c r="A1194" s="37" t="s">
        <v>10157</v>
      </c>
      <c r="B1194" s="123">
        <v>42401</v>
      </c>
    </row>
    <row r="1195" spans="1:2">
      <c r="A1195" s="37" t="s">
        <v>10162</v>
      </c>
      <c r="B1195" s="123">
        <v>38874</v>
      </c>
    </row>
    <row r="1196" spans="1:2">
      <c r="A1196" s="37" t="s">
        <v>10168</v>
      </c>
      <c r="B1196" s="123">
        <v>32175</v>
      </c>
    </row>
    <row r="1197" spans="1:2">
      <c r="A1197" s="37" t="s">
        <v>10173</v>
      </c>
      <c r="B1197" s="123">
        <v>45123</v>
      </c>
    </row>
    <row r="1198" spans="1:2">
      <c r="A1198" s="37" t="s">
        <v>10179</v>
      </c>
      <c r="B1198" s="123">
        <v>36703</v>
      </c>
    </row>
    <row r="1199" spans="1:2">
      <c r="A1199" s="37" t="s">
        <v>10183</v>
      </c>
      <c r="B1199" s="123">
        <v>45788</v>
      </c>
    </row>
    <row r="1200" spans="1:2">
      <c r="A1200" s="37" t="s">
        <v>10195</v>
      </c>
      <c r="B1200" s="123">
        <v>45914</v>
      </c>
    </row>
    <row r="1201" spans="1:2">
      <c r="A1201" s="37" t="s">
        <v>10209</v>
      </c>
      <c r="B1201" s="123">
        <v>36941</v>
      </c>
    </row>
    <row r="1202" spans="1:2">
      <c r="A1202" s="37" t="s">
        <v>10220</v>
      </c>
      <c r="B1202" s="123">
        <v>45830</v>
      </c>
    </row>
    <row r="1203" spans="1:2">
      <c r="A1203" s="37" t="s">
        <v>10235</v>
      </c>
      <c r="B1203" s="123">
        <v>31880</v>
      </c>
    </row>
    <row r="1204" spans="1:2">
      <c r="A1204" s="37" t="s">
        <v>10241</v>
      </c>
      <c r="B1204" s="123">
        <v>45186</v>
      </c>
    </row>
    <row r="1205" spans="1:2">
      <c r="A1205" s="37" t="s">
        <v>10252</v>
      </c>
      <c r="B1205" s="123">
        <v>44188</v>
      </c>
    </row>
    <row r="1206" spans="1:2">
      <c r="A1206" s="37" t="s">
        <v>10256</v>
      </c>
      <c r="B1206" s="123">
        <v>31610</v>
      </c>
    </row>
    <row r="1207" spans="1:2">
      <c r="A1207" s="37" t="s">
        <v>10262</v>
      </c>
      <c r="B1207" s="123">
        <v>45816</v>
      </c>
    </row>
    <row r="1208" spans="1:2">
      <c r="A1208" s="37" t="s">
        <v>10268</v>
      </c>
      <c r="B1208" s="123">
        <v>44277</v>
      </c>
    </row>
    <row r="1209" spans="1:2">
      <c r="A1209" s="37" t="s">
        <v>10274</v>
      </c>
      <c r="B1209" s="123">
        <v>31523</v>
      </c>
    </row>
    <row r="1210" spans="1:2">
      <c r="A1210" s="37" t="s">
        <v>10280</v>
      </c>
      <c r="B1210" s="123">
        <v>45291</v>
      </c>
    </row>
    <row r="1211" spans="1:2">
      <c r="A1211" s="37" t="s">
        <v>10285</v>
      </c>
      <c r="B1211" s="123">
        <v>45543</v>
      </c>
    </row>
    <row r="1212" spans="1:2">
      <c r="A1212" s="37" t="s">
        <v>10301</v>
      </c>
      <c r="B1212" s="123">
        <v>43892</v>
      </c>
    </row>
    <row r="1213" spans="1:2">
      <c r="A1213" s="37" t="s">
        <v>10329</v>
      </c>
      <c r="B1213" s="123">
        <v>34388</v>
      </c>
    </row>
    <row r="1214" spans="1:2">
      <c r="A1214" s="37" t="s">
        <v>10335</v>
      </c>
      <c r="B1214" s="123">
        <v>44483</v>
      </c>
    </row>
    <row r="1215" spans="1:2">
      <c r="A1215" s="37" t="s">
        <v>10341</v>
      </c>
      <c r="B1215" s="123">
        <v>45186</v>
      </c>
    </row>
    <row r="1216" spans="1:2">
      <c r="A1216" s="37" t="s">
        <v>10352</v>
      </c>
      <c r="B1216" s="123">
        <v>45956</v>
      </c>
    </row>
    <row r="1217" spans="1:2">
      <c r="A1217" s="37" t="s">
        <v>21858</v>
      </c>
      <c r="B1217" s="123">
        <v>34442</v>
      </c>
    </row>
    <row r="1218" spans="1:2">
      <c r="A1218" s="37" t="s">
        <v>10356</v>
      </c>
      <c r="B1218" s="123">
        <v>42605</v>
      </c>
    </row>
    <row r="1219" spans="1:2">
      <c r="A1219" s="37" t="s">
        <v>14370</v>
      </c>
      <c r="B1219" s="123">
        <v>45963</v>
      </c>
    </row>
    <row r="1220" spans="1:2">
      <c r="A1220" s="37" t="s">
        <v>10362</v>
      </c>
      <c r="B1220" s="123">
        <v>43360</v>
      </c>
    </row>
    <row r="1221" spans="1:2">
      <c r="A1221" s="37" t="s">
        <v>10368</v>
      </c>
      <c r="B1221" s="123">
        <v>44434</v>
      </c>
    </row>
    <row r="1222" spans="1:2">
      <c r="A1222" s="37" t="s">
        <v>10375</v>
      </c>
      <c r="B1222" s="123">
        <v>45956</v>
      </c>
    </row>
    <row r="1223" spans="1:2">
      <c r="A1223" s="37" t="s">
        <v>10392</v>
      </c>
      <c r="B1223" s="123">
        <v>35779</v>
      </c>
    </row>
    <row r="1224" spans="1:2">
      <c r="A1224" s="37" t="s">
        <v>10396</v>
      </c>
      <c r="B1224" s="123">
        <v>37727</v>
      </c>
    </row>
    <row r="1225" spans="1:2">
      <c r="A1225" s="37" t="s">
        <v>10402</v>
      </c>
      <c r="B1225" s="123">
        <v>41246</v>
      </c>
    </row>
    <row r="1226" spans="1:2">
      <c r="A1226" s="37" t="s">
        <v>10413</v>
      </c>
      <c r="B1226" s="123">
        <v>45837</v>
      </c>
    </row>
    <row r="1227" spans="1:2">
      <c r="A1227" s="37" t="s">
        <v>10418</v>
      </c>
      <c r="B1227" s="123">
        <v>44167</v>
      </c>
    </row>
    <row r="1228" spans="1:2">
      <c r="A1228" s="37" t="s">
        <v>10430</v>
      </c>
      <c r="B1228" s="123">
        <v>36934</v>
      </c>
    </row>
    <row r="1229" spans="1:2">
      <c r="A1229" s="37" t="s">
        <v>10436</v>
      </c>
      <c r="B1229" s="123">
        <v>45564</v>
      </c>
    </row>
    <row r="1230" spans="1:2">
      <c r="A1230" s="37" t="s">
        <v>10448</v>
      </c>
      <c r="B1230" s="123">
        <v>37255</v>
      </c>
    </row>
    <row r="1231" spans="1:2">
      <c r="A1231" s="37" t="s">
        <v>14352</v>
      </c>
      <c r="B1231" s="123">
        <v>45963</v>
      </c>
    </row>
    <row r="1232" spans="1:2">
      <c r="A1232" s="37" t="s">
        <v>10453</v>
      </c>
      <c r="B1232" s="123">
        <v>44167</v>
      </c>
    </row>
    <row r="1233" spans="1:2">
      <c r="A1233" s="37" t="s">
        <v>10459</v>
      </c>
      <c r="B1233" s="123">
        <v>39125</v>
      </c>
    </row>
    <row r="1234" spans="1:2">
      <c r="A1234" s="37" t="s">
        <v>10470</v>
      </c>
      <c r="B1234" s="123">
        <v>45067</v>
      </c>
    </row>
    <row r="1235" spans="1:2">
      <c r="A1235" s="37" t="s">
        <v>10474</v>
      </c>
      <c r="B1235" s="123">
        <v>45053</v>
      </c>
    </row>
    <row r="1236" spans="1:2">
      <c r="A1236" s="37" t="s">
        <v>10483</v>
      </c>
      <c r="B1236" s="123">
        <v>45921</v>
      </c>
    </row>
    <row r="1237" spans="1:2">
      <c r="A1237" s="37" t="s">
        <v>10489</v>
      </c>
      <c r="B1237" s="123">
        <v>45956</v>
      </c>
    </row>
    <row r="1238" spans="1:2">
      <c r="A1238" s="37" t="s">
        <v>10500</v>
      </c>
      <c r="B1238" s="123">
        <v>44840</v>
      </c>
    </row>
    <row r="1239" spans="1:2">
      <c r="A1239" s="37" t="s">
        <v>10506</v>
      </c>
      <c r="B1239" s="123">
        <v>45214</v>
      </c>
    </row>
    <row r="1240" spans="1:2">
      <c r="A1240" s="37" t="s">
        <v>10515</v>
      </c>
      <c r="B1240" s="123">
        <v>42156</v>
      </c>
    </row>
    <row r="1241" spans="1:2">
      <c r="A1241" s="37" t="s">
        <v>10521</v>
      </c>
      <c r="B1241" s="123">
        <v>45914</v>
      </c>
    </row>
    <row r="1242" spans="1:2">
      <c r="A1242" s="37" t="s">
        <v>10526</v>
      </c>
      <c r="B1242" s="123">
        <v>38986</v>
      </c>
    </row>
    <row r="1243" spans="1:2">
      <c r="A1243" s="37" t="s">
        <v>10532</v>
      </c>
      <c r="B1243" s="123">
        <v>31999</v>
      </c>
    </row>
    <row r="1244" spans="1:2">
      <c r="A1244" s="37" t="s">
        <v>10544</v>
      </c>
      <c r="B1244" s="123">
        <v>38488</v>
      </c>
    </row>
    <row r="1245" spans="1:2">
      <c r="A1245" s="37" t="s">
        <v>10550</v>
      </c>
      <c r="B1245" s="123">
        <v>43551</v>
      </c>
    </row>
    <row r="1246" spans="1:2">
      <c r="A1246" s="37" t="s">
        <v>10554</v>
      </c>
      <c r="B1246" s="123">
        <v>31120</v>
      </c>
    </row>
    <row r="1247" spans="1:2">
      <c r="A1247" s="37" t="s">
        <v>10558</v>
      </c>
      <c r="B1247" s="123">
        <v>44708</v>
      </c>
    </row>
    <row r="1248" spans="1:2">
      <c r="A1248" s="37" t="s">
        <v>10564</v>
      </c>
      <c r="B1248" s="123">
        <v>36423</v>
      </c>
    </row>
    <row r="1249" spans="1:2">
      <c r="A1249" s="37" t="s">
        <v>10570</v>
      </c>
      <c r="B1249" s="123">
        <v>28576</v>
      </c>
    </row>
    <row r="1250" spans="1:2">
      <c r="A1250" s="37" t="s">
        <v>10575</v>
      </c>
      <c r="B1250" s="123">
        <v>43789</v>
      </c>
    </row>
    <row r="1251" spans="1:2">
      <c r="A1251" s="37" t="s">
        <v>10593</v>
      </c>
      <c r="B1251" s="123">
        <v>45298</v>
      </c>
    </row>
    <row r="1252" spans="1:2">
      <c r="A1252" s="37" t="s">
        <v>10615</v>
      </c>
      <c r="B1252" s="123">
        <v>45256</v>
      </c>
    </row>
    <row r="1253" spans="1:2">
      <c r="A1253" s="37" t="s">
        <v>10620</v>
      </c>
      <c r="B1253" s="123">
        <v>42828</v>
      </c>
    </row>
    <row r="1254" spans="1:2">
      <c r="A1254" s="37" t="s">
        <v>10630</v>
      </c>
      <c r="B1254" s="123">
        <v>39888</v>
      </c>
    </row>
    <row r="1255" spans="1:2">
      <c r="A1255" s="37" t="s">
        <v>21859</v>
      </c>
      <c r="B1255" s="123">
        <v>43472</v>
      </c>
    </row>
    <row r="1256" spans="1:2">
      <c r="A1256" s="37" t="s">
        <v>10637</v>
      </c>
      <c r="B1256" s="123">
        <v>41904</v>
      </c>
    </row>
    <row r="1257" spans="1:2">
      <c r="A1257" s="37" t="s">
        <v>10642</v>
      </c>
      <c r="B1257" s="123">
        <v>31246</v>
      </c>
    </row>
    <row r="1258" spans="1:2">
      <c r="A1258" s="37" t="s">
        <v>10648</v>
      </c>
      <c r="B1258" s="123">
        <v>45851</v>
      </c>
    </row>
    <row r="1259" spans="1:2">
      <c r="A1259" s="37" t="s">
        <v>10654</v>
      </c>
      <c r="B1259" s="123">
        <v>39609</v>
      </c>
    </row>
    <row r="1260" spans="1:2">
      <c r="A1260" s="37" t="s">
        <v>10666</v>
      </c>
      <c r="B1260" s="123">
        <v>38132</v>
      </c>
    </row>
    <row r="1261" spans="1:2">
      <c r="A1261" s="37" t="s">
        <v>10670</v>
      </c>
      <c r="B1261" s="123">
        <v>41702</v>
      </c>
    </row>
    <row r="1262" spans="1:2">
      <c r="A1262" s="37" t="s">
        <v>10676</v>
      </c>
      <c r="B1262" s="123">
        <v>39951</v>
      </c>
    </row>
    <row r="1263" spans="1:2">
      <c r="A1263" s="37" t="s">
        <v>10682</v>
      </c>
      <c r="B1263" s="123">
        <v>44749</v>
      </c>
    </row>
    <row r="1264" spans="1:2">
      <c r="A1264" s="37" t="s">
        <v>10687</v>
      </c>
      <c r="B1264" s="123">
        <v>44644</v>
      </c>
    </row>
    <row r="1265" spans="1:2">
      <c r="A1265" s="37" t="s">
        <v>10698</v>
      </c>
      <c r="B1265" s="123">
        <v>43201</v>
      </c>
    </row>
    <row r="1266" spans="1:2">
      <c r="A1266" s="37" t="s">
        <v>21860</v>
      </c>
      <c r="B1266" s="123">
        <v>40767</v>
      </c>
    </row>
    <row r="1267" spans="1:2">
      <c r="A1267" s="37" t="s">
        <v>21860</v>
      </c>
      <c r="B1267" s="123">
        <v>40767</v>
      </c>
    </row>
    <row r="1268" spans="1:2">
      <c r="A1268" s="37" t="s">
        <v>10704</v>
      </c>
      <c r="B1268" s="123">
        <v>43656</v>
      </c>
    </row>
    <row r="1269" spans="1:2">
      <c r="A1269" s="37" t="s">
        <v>10710</v>
      </c>
      <c r="B1269" s="123">
        <v>38763</v>
      </c>
    </row>
    <row r="1270" spans="1:2">
      <c r="A1270" s="37" t="s">
        <v>10715</v>
      </c>
      <c r="B1270" s="123">
        <v>40850</v>
      </c>
    </row>
    <row r="1271" spans="1:2">
      <c r="A1271" s="37" t="s">
        <v>10726</v>
      </c>
      <c r="B1271" s="123">
        <v>44071</v>
      </c>
    </row>
    <row r="1272" spans="1:2">
      <c r="A1272" s="37" t="s">
        <v>10731</v>
      </c>
      <c r="B1272" s="123">
        <v>37659</v>
      </c>
    </row>
    <row r="1273" spans="1:2">
      <c r="A1273" s="37" t="s">
        <v>10737</v>
      </c>
      <c r="B1273" s="123">
        <v>45592</v>
      </c>
    </row>
    <row r="1274" spans="1:2">
      <c r="A1274" s="37" t="s">
        <v>10747</v>
      </c>
      <c r="B1274" s="123">
        <v>37376</v>
      </c>
    </row>
    <row r="1275" spans="1:2">
      <c r="A1275" s="37" t="s">
        <v>10753</v>
      </c>
      <c r="B1275" s="123">
        <v>43109</v>
      </c>
    </row>
    <row r="1276" spans="1:2">
      <c r="A1276" s="37" t="s">
        <v>10761</v>
      </c>
      <c r="B1276" s="123">
        <v>43286</v>
      </c>
    </row>
    <row r="1277" spans="1:2">
      <c r="A1277" s="37" t="s">
        <v>10767</v>
      </c>
      <c r="B1277" s="123">
        <v>43277</v>
      </c>
    </row>
    <row r="1278" spans="1:2">
      <c r="A1278" s="37" t="s">
        <v>10784</v>
      </c>
      <c r="B1278" s="123">
        <v>42452</v>
      </c>
    </row>
    <row r="1279" spans="1:2">
      <c r="A1279" s="37" t="s">
        <v>21861</v>
      </c>
      <c r="B1279" s="123">
        <v>42418</v>
      </c>
    </row>
    <row r="1280" spans="1:2">
      <c r="A1280" s="37" t="s">
        <v>14489</v>
      </c>
      <c r="B1280" s="123">
        <v>45970</v>
      </c>
    </row>
    <row r="1281" spans="1:2">
      <c r="A1281" s="37" t="s">
        <v>10806</v>
      </c>
      <c r="B1281" s="123">
        <v>38502</v>
      </c>
    </row>
    <row r="1282" spans="1:2">
      <c r="A1282" s="37" t="s">
        <v>10812</v>
      </c>
      <c r="B1282" s="123">
        <v>36714</v>
      </c>
    </row>
    <row r="1283" spans="1:2">
      <c r="A1283" s="37" t="s">
        <v>10816</v>
      </c>
      <c r="B1283" s="123">
        <v>44714</v>
      </c>
    </row>
    <row r="1284" spans="1:2">
      <c r="A1284" s="37" t="s">
        <v>10822</v>
      </c>
      <c r="B1284" s="123">
        <v>37746</v>
      </c>
    </row>
    <row r="1285" spans="1:2">
      <c r="A1285" s="37" t="s">
        <v>10829</v>
      </c>
      <c r="B1285" s="123">
        <v>45872</v>
      </c>
    </row>
    <row r="1286" spans="1:2">
      <c r="A1286" s="37" t="s">
        <v>10835</v>
      </c>
      <c r="B1286" s="123">
        <v>38083</v>
      </c>
    </row>
    <row r="1287" spans="1:2">
      <c r="A1287" s="37" t="s">
        <v>10845</v>
      </c>
      <c r="B1287" s="123">
        <v>44231</v>
      </c>
    </row>
    <row r="1288" spans="1:2">
      <c r="A1288" s="37" t="s">
        <v>10860</v>
      </c>
      <c r="B1288" s="123">
        <v>44693</v>
      </c>
    </row>
    <row r="1289" spans="1:2">
      <c r="A1289" s="37" t="s">
        <v>21862</v>
      </c>
      <c r="B1289" s="123">
        <v>36626</v>
      </c>
    </row>
    <row r="1290" spans="1:2">
      <c r="A1290" s="37" t="s">
        <v>10876</v>
      </c>
      <c r="B1290" s="123">
        <v>45081</v>
      </c>
    </row>
    <row r="1291" spans="1:2">
      <c r="A1291" s="37" t="s">
        <v>10888</v>
      </c>
      <c r="B1291" s="123">
        <v>32035</v>
      </c>
    </row>
    <row r="1292" spans="1:2">
      <c r="A1292" s="37" t="s">
        <v>10900</v>
      </c>
      <c r="B1292" s="123">
        <v>45739</v>
      </c>
    </row>
    <row r="1293" spans="1:2">
      <c r="A1293" s="37" t="s">
        <v>10911</v>
      </c>
      <c r="B1293" s="123">
        <v>31901</v>
      </c>
    </row>
    <row r="1294" spans="1:2">
      <c r="A1294" s="37" t="s">
        <v>10928</v>
      </c>
      <c r="B1294" s="123">
        <v>45207</v>
      </c>
    </row>
    <row r="1295" spans="1:2">
      <c r="A1295" s="37" t="s">
        <v>10934</v>
      </c>
      <c r="B1295" s="123">
        <v>37194</v>
      </c>
    </row>
    <row r="1296" spans="1:2">
      <c r="A1296" s="37" t="s">
        <v>10939</v>
      </c>
      <c r="B1296" s="123">
        <v>45614</v>
      </c>
    </row>
    <row r="1297" spans="1:2">
      <c r="A1297" s="37" t="s">
        <v>10944</v>
      </c>
      <c r="B1297" s="123">
        <v>37255</v>
      </c>
    </row>
    <row r="1298" spans="1:2">
      <c r="A1298" s="37" t="s">
        <v>10950</v>
      </c>
      <c r="B1298" s="123">
        <v>45788</v>
      </c>
    </row>
    <row r="1299" spans="1:2">
      <c r="A1299" s="37" t="s">
        <v>10954</v>
      </c>
      <c r="B1299" s="123">
        <v>40847</v>
      </c>
    </row>
    <row r="1300" spans="1:2">
      <c r="A1300" s="37" t="s">
        <v>10959</v>
      </c>
      <c r="B1300" s="123">
        <v>45641</v>
      </c>
    </row>
    <row r="1301" spans="1:2">
      <c r="A1301" s="37" t="s">
        <v>10964</v>
      </c>
      <c r="B1301" s="123">
        <v>39482</v>
      </c>
    </row>
    <row r="1302" spans="1:2">
      <c r="A1302" s="37" t="s">
        <v>10968</v>
      </c>
      <c r="B1302" s="123">
        <v>32512</v>
      </c>
    </row>
    <row r="1303" spans="1:2">
      <c r="A1303" s="37" t="s">
        <v>10974</v>
      </c>
      <c r="B1303" s="123">
        <v>37958</v>
      </c>
    </row>
    <row r="1304" spans="1:2">
      <c r="A1304" s="37" t="s">
        <v>10979</v>
      </c>
      <c r="B1304" s="123">
        <v>45438</v>
      </c>
    </row>
    <row r="1305" spans="1:2">
      <c r="A1305" s="37" t="s">
        <v>10985</v>
      </c>
      <c r="B1305" s="123">
        <v>31511</v>
      </c>
    </row>
    <row r="1306" spans="1:2">
      <c r="A1306" s="37" t="s">
        <v>10991</v>
      </c>
      <c r="B1306" s="123">
        <v>40912</v>
      </c>
    </row>
    <row r="1307" spans="1:2">
      <c r="A1307" s="37" t="s">
        <v>10997</v>
      </c>
      <c r="B1307" s="123">
        <v>44378</v>
      </c>
    </row>
    <row r="1308" spans="1:2">
      <c r="A1308" s="37" t="s">
        <v>11003</v>
      </c>
      <c r="B1308" s="123">
        <v>37005</v>
      </c>
    </row>
    <row r="1309" spans="1:2">
      <c r="A1309" s="37" t="s">
        <v>11009</v>
      </c>
      <c r="B1309" s="123">
        <v>41176</v>
      </c>
    </row>
    <row r="1310" spans="1:2">
      <c r="A1310" s="37" t="s">
        <v>11018</v>
      </c>
      <c r="B1310" s="123">
        <v>43907</v>
      </c>
    </row>
    <row r="1311" spans="1:2">
      <c r="A1311" s="37" t="s">
        <v>11029</v>
      </c>
      <c r="B1311" s="123">
        <v>39607</v>
      </c>
    </row>
    <row r="1312" spans="1:2">
      <c r="A1312" s="37" t="s">
        <v>11033</v>
      </c>
      <c r="B1312" s="123">
        <v>43446</v>
      </c>
    </row>
    <row r="1313" spans="1:2">
      <c r="A1313" s="37" t="s">
        <v>11039</v>
      </c>
      <c r="B1313" s="123">
        <v>45928</v>
      </c>
    </row>
    <row r="1314" spans="1:2">
      <c r="A1314" s="37" t="s">
        <v>11045</v>
      </c>
      <c r="B1314" s="123">
        <v>44658</v>
      </c>
    </row>
    <row r="1315" spans="1:2">
      <c r="A1315" s="37" t="s">
        <v>11051</v>
      </c>
      <c r="B1315" s="123">
        <v>40714</v>
      </c>
    </row>
    <row r="1316" spans="1:2">
      <c r="A1316" s="37" t="s">
        <v>11058</v>
      </c>
      <c r="B1316" s="123">
        <v>45823</v>
      </c>
    </row>
    <row r="1317" spans="1:2">
      <c r="A1317" s="37" t="s">
        <v>11065</v>
      </c>
      <c r="B1317" s="123">
        <v>41757</v>
      </c>
    </row>
    <row r="1318" spans="1:2">
      <c r="A1318" s="37" t="s">
        <v>11076</v>
      </c>
      <c r="B1318" s="123">
        <v>45515</v>
      </c>
    </row>
    <row r="1319" spans="1:2">
      <c r="A1319" s="37" t="s">
        <v>11081</v>
      </c>
      <c r="B1319" s="123">
        <v>45879</v>
      </c>
    </row>
    <row r="1320" spans="1:2">
      <c r="A1320" s="37" t="s">
        <v>11087</v>
      </c>
      <c r="B1320" s="123">
        <v>37255</v>
      </c>
    </row>
    <row r="1321" spans="1:2">
      <c r="A1321" s="37" t="s">
        <v>11109</v>
      </c>
      <c r="B1321" s="123">
        <v>45872</v>
      </c>
    </row>
    <row r="1322" spans="1:2">
      <c r="A1322" s="37" t="s">
        <v>11115</v>
      </c>
      <c r="B1322" s="123">
        <v>29649</v>
      </c>
    </row>
    <row r="1323" spans="1:2">
      <c r="A1323" s="37" t="s">
        <v>11120</v>
      </c>
      <c r="B1323" s="123">
        <v>38544</v>
      </c>
    </row>
    <row r="1324" spans="1:2">
      <c r="A1324" s="37" t="s">
        <v>11126</v>
      </c>
      <c r="B1324" s="123">
        <v>31993</v>
      </c>
    </row>
    <row r="1325" spans="1:2">
      <c r="A1325" s="37" t="s">
        <v>11132</v>
      </c>
      <c r="B1325" s="123">
        <v>45914</v>
      </c>
    </row>
    <row r="1326" spans="1:2">
      <c r="A1326" s="37" t="s">
        <v>11138</v>
      </c>
      <c r="B1326" s="123">
        <v>45137</v>
      </c>
    </row>
    <row r="1327" spans="1:2">
      <c r="A1327" s="37" t="s">
        <v>11144</v>
      </c>
      <c r="B1327" s="123">
        <v>35656</v>
      </c>
    </row>
    <row r="1328" spans="1:2">
      <c r="A1328" s="37" t="s">
        <v>11150</v>
      </c>
      <c r="B1328" s="123">
        <v>43014</v>
      </c>
    </row>
    <row r="1329" spans="1:2">
      <c r="A1329" s="37" t="s">
        <v>11156</v>
      </c>
      <c r="B1329" s="123">
        <v>44665</v>
      </c>
    </row>
    <row r="1330" spans="1:2">
      <c r="A1330" s="37" t="s">
        <v>14472</v>
      </c>
      <c r="B1330" s="123">
        <v>45970</v>
      </c>
    </row>
    <row r="1331" spans="1:2">
      <c r="A1331" s="37" t="s">
        <v>21863</v>
      </c>
      <c r="B1331" s="123">
        <v>44979</v>
      </c>
    </row>
    <row r="1332" spans="1:2">
      <c r="A1332" s="37" t="s">
        <v>11162</v>
      </c>
      <c r="B1332" s="123">
        <v>32400</v>
      </c>
    </row>
    <row r="1333" spans="1:2">
      <c r="A1333" s="37" t="s">
        <v>11180</v>
      </c>
      <c r="B1333" s="123">
        <v>38478</v>
      </c>
    </row>
    <row r="1334" spans="1:2">
      <c r="A1334" s="37" t="s">
        <v>11185</v>
      </c>
      <c r="B1334" s="123">
        <v>44336</v>
      </c>
    </row>
    <row r="1335" spans="1:2">
      <c r="A1335" s="37" t="s">
        <v>11194</v>
      </c>
      <c r="B1335" s="123">
        <v>45305</v>
      </c>
    </row>
    <row r="1336" spans="1:2">
      <c r="A1336" s="37" t="s">
        <v>11199</v>
      </c>
      <c r="B1336" s="123">
        <v>35513</v>
      </c>
    </row>
    <row r="1337" spans="1:2">
      <c r="A1337" s="37" t="s">
        <v>11204</v>
      </c>
      <c r="B1337" s="123">
        <v>45921</v>
      </c>
    </row>
    <row r="1338" spans="1:2">
      <c r="A1338" s="37" t="s">
        <v>11208</v>
      </c>
      <c r="B1338" s="123">
        <v>40154</v>
      </c>
    </row>
    <row r="1339" spans="1:2">
      <c r="A1339" s="37" t="s">
        <v>11213</v>
      </c>
      <c r="B1339" s="123">
        <v>37306</v>
      </c>
    </row>
    <row r="1340" spans="1:2">
      <c r="A1340" s="37" t="s">
        <v>11218</v>
      </c>
      <c r="B1340" s="123">
        <v>45046</v>
      </c>
    </row>
    <row r="1341" spans="1:2">
      <c r="A1341" s="37" t="s">
        <v>21864</v>
      </c>
      <c r="B1341" s="123">
        <v>45942</v>
      </c>
    </row>
    <row r="1342" spans="1:2">
      <c r="A1342" s="37" t="s">
        <v>11224</v>
      </c>
      <c r="B1342" s="123">
        <v>45935</v>
      </c>
    </row>
    <row r="1343" spans="1:2">
      <c r="A1343" s="37" t="s">
        <v>11231</v>
      </c>
      <c r="B1343" s="123">
        <v>43014</v>
      </c>
    </row>
    <row r="1344" spans="1:2">
      <c r="A1344" s="37" t="s">
        <v>11237</v>
      </c>
      <c r="B1344" s="123">
        <v>42415</v>
      </c>
    </row>
    <row r="1345" spans="1:2">
      <c r="A1345" s="37" t="s">
        <v>11243</v>
      </c>
      <c r="B1345" s="123">
        <v>34975</v>
      </c>
    </row>
    <row r="1346" spans="1:2">
      <c r="A1346" s="37" t="s">
        <v>11261</v>
      </c>
      <c r="B1346" s="123">
        <v>37349</v>
      </c>
    </row>
    <row r="1347" spans="1:2">
      <c r="A1347" s="37" t="s">
        <v>11265</v>
      </c>
      <c r="B1347" s="123">
        <v>42863</v>
      </c>
    </row>
    <row r="1348" spans="1:2">
      <c r="A1348" s="37" t="s">
        <v>11270</v>
      </c>
      <c r="B1348" s="123">
        <v>44251</v>
      </c>
    </row>
    <row r="1349" spans="1:2">
      <c r="A1349" s="37" t="s">
        <v>11287</v>
      </c>
      <c r="B1349" s="123">
        <v>45844</v>
      </c>
    </row>
    <row r="1350" spans="1:2">
      <c r="A1350" s="37" t="s">
        <v>11299</v>
      </c>
      <c r="B1350" s="123">
        <v>44875</v>
      </c>
    </row>
    <row r="1351" spans="1:2">
      <c r="A1351" s="37" t="s">
        <v>11314</v>
      </c>
      <c r="B1351" s="123">
        <v>43621</v>
      </c>
    </row>
    <row r="1352" spans="1:2">
      <c r="A1352" s="37" t="s">
        <v>11323</v>
      </c>
      <c r="B1352" s="123">
        <v>44263</v>
      </c>
    </row>
    <row r="1353" spans="1:2">
      <c r="A1353" s="37" t="s">
        <v>11329</v>
      </c>
      <c r="B1353" s="123">
        <v>42408</v>
      </c>
    </row>
    <row r="1354" spans="1:2">
      <c r="A1354" s="37" t="s">
        <v>14552</v>
      </c>
      <c r="B1354" s="123">
        <v>45977</v>
      </c>
    </row>
    <row r="1355" spans="1:2">
      <c r="A1355" s="37" t="s">
        <v>11334</v>
      </c>
      <c r="B1355" s="123">
        <v>45935</v>
      </c>
    </row>
    <row r="1356" spans="1:2">
      <c r="A1356" s="37" t="s">
        <v>11339</v>
      </c>
      <c r="B1356" s="123">
        <v>45753</v>
      </c>
    </row>
    <row r="1357" spans="1:2">
      <c r="A1357" s="37" t="s">
        <v>11345</v>
      </c>
      <c r="B1357" s="123">
        <v>35899</v>
      </c>
    </row>
    <row r="1358" spans="1:2">
      <c r="A1358" s="37" t="s">
        <v>11363</v>
      </c>
      <c r="B1358" s="123">
        <v>35892</v>
      </c>
    </row>
    <row r="1359" spans="1:2">
      <c r="A1359" s="37" t="s">
        <v>11369</v>
      </c>
      <c r="B1359" s="123">
        <v>32829</v>
      </c>
    </row>
    <row r="1360" spans="1:2">
      <c r="A1360" s="37" t="s">
        <v>14638</v>
      </c>
      <c r="B1360" s="123">
        <v>45984</v>
      </c>
    </row>
    <row r="1361" spans="1:2">
      <c r="A1361" s="37" t="s">
        <v>11373</v>
      </c>
      <c r="B1361" s="123">
        <v>30613</v>
      </c>
    </row>
    <row r="1362" spans="1:2">
      <c r="A1362" s="37" t="s">
        <v>11379</v>
      </c>
      <c r="B1362" s="123">
        <v>45606</v>
      </c>
    </row>
    <row r="1363" spans="1:2">
      <c r="A1363" s="37" t="s">
        <v>11391</v>
      </c>
      <c r="B1363" s="123">
        <v>32097</v>
      </c>
    </row>
    <row r="1364" spans="1:2">
      <c r="A1364" s="37" t="s">
        <v>11400</v>
      </c>
      <c r="B1364" s="123">
        <v>32577</v>
      </c>
    </row>
    <row r="1365" spans="1:2">
      <c r="A1365" s="37" t="s">
        <v>11405</v>
      </c>
      <c r="B1365" s="123">
        <v>45627</v>
      </c>
    </row>
    <row r="1366" spans="1:2">
      <c r="A1366" s="37" t="s">
        <v>11412</v>
      </c>
      <c r="B1366" s="123">
        <v>34457</v>
      </c>
    </row>
    <row r="1367" spans="1:2">
      <c r="A1367" s="37" t="s">
        <v>11418</v>
      </c>
      <c r="B1367" s="123">
        <v>43220</v>
      </c>
    </row>
    <row r="1368" spans="1:2">
      <c r="A1368" s="37" t="s">
        <v>11424</v>
      </c>
      <c r="B1368" s="123">
        <v>44966</v>
      </c>
    </row>
    <row r="1369" spans="1:2">
      <c r="A1369" s="37" t="s">
        <v>11434</v>
      </c>
      <c r="B1369" s="123">
        <v>45291</v>
      </c>
    </row>
    <row r="1370" spans="1:2">
      <c r="A1370" s="37" t="s">
        <v>11445</v>
      </c>
      <c r="B1370" s="123">
        <v>44441</v>
      </c>
    </row>
    <row r="1371" spans="1:2">
      <c r="A1371" s="37" t="s">
        <v>11457</v>
      </c>
      <c r="B1371" s="123">
        <v>36990</v>
      </c>
    </row>
    <row r="1372" spans="1:2">
      <c r="A1372" s="37" t="s">
        <v>21865</v>
      </c>
      <c r="B1372" s="123">
        <v>33105</v>
      </c>
    </row>
    <row r="1373" spans="1:2">
      <c r="A1373" s="37" t="s">
        <v>11463</v>
      </c>
      <c r="B1373" s="123">
        <v>38727</v>
      </c>
    </row>
    <row r="1374" spans="1:2">
      <c r="A1374" s="37" t="s">
        <v>11468</v>
      </c>
      <c r="B1374" s="123">
        <v>38103</v>
      </c>
    </row>
    <row r="1375" spans="1:2">
      <c r="A1375" s="37" t="s">
        <v>11474</v>
      </c>
      <c r="B1375" s="123">
        <v>34777</v>
      </c>
    </row>
    <row r="1376" spans="1:2">
      <c r="A1376" s="37" t="s">
        <v>11479</v>
      </c>
      <c r="B1376" s="123">
        <v>39482</v>
      </c>
    </row>
    <row r="1377" spans="1:2">
      <c r="A1377" s="37" t="s">
        <v>11484</v>
      </c>
      <c r="B1377" s="123">
        <v>32771</v>
      </c>
    </row>
    <row r="1378" spans="1:2">
      <c r="A1378" s="37" t="s">
        <v>11489</v>
      </c>
      <c r="B1378" s="123">
        <v>38491</v>
      </c>
    </row>
    <row r="1379" spans="1:2">
      <c r="A1379" s="37" t="s">
        <v>11505</v>
      </c>
      <c r="B1379" s="123">
        <v>44062</v>
      </c>
    </row>
    <row r="1380" spans="1:2">
      <c r="A1380" s="37" t="s">
        <v>11510</v>
      </c>
      <c r="B1380" s="123">
        <v>35937</v>
      </c>
    </row>
    <row r="1381" spans="1:2">
      <c r="A1381" s="37" t="s">
        <v>11516</v>
      </c>
      <c r="B1381" s="123">
        <v>44342</v>
      </c>
    </row>
    <row r="1382" spans="1:2">
      <c r="A1382" s="37" t="s">
        <v>11521</v>
      </c>
      <c r="B1382" s="123">
        <v>45830</v>
      </c>
    </row>
    <row r="1383" spans="1:2">
      <c r="A1383" s="37" t="s">
        <v>11527</v>
      </c>
      <c r="B1383" s="123">
        <v>37882</v>
      </c>
    </row>
    <row r="1384" spans="1:2">
      <c r="A1384" s="37" t="s">
        <v>11536</v>
      </c>
      <c r="B1384" s="123">
        <v>44034</v>
      </c>
    </row>
    <row r="1385" spans="1:2">
      <c r="A1385" s="37" t="s">
        <v>11541</v>
      </c>
      <c r="B1385" s="123">
        <v>33233</v>
      </c>
    </row>
    <row r="1386" spans="1:2">
      <c r="A1386" s="37" t="s">
        <v>11547</v>
      </c>
      <c r="B1386" s="123">
        <v>43066</v>
      </c>
    </row>
    <row r="1387" spans="1:2">
      <c r="A1387" s="37" t="s">
        <v>11551</v>
      </c>
      <c r="B1387" s="123">
        <v>37255</v>
      </c>
    </row>
    <row r="1388" spans="1:2">
      <c r="A1388" s="37" t="s">
        <v>11556</v>
      </c>
      <c r="B1388" s="123">
        <v>37802</v>
      </c>
    </row>
    <row r="1389" spans="1:2">
      <c r="A1389" s="37" t="s">
        <v>11562</v>
      </c>
      <c r="B1389" s="123">
        <v>45935</v>
      </c>
    </row>
    <row r="1390" spans="1:2">
      <c r="A1390" s="37" t="s">
        <v>11573</v>
      </c>
      <c r="B1390" s="123">
        <v>34375</v>
      </c>
    </row>
    <row r="1391" spans="1:2">
      <c r="A1391" s="37" t="s">
        <v>11578</v>
      </c>
      <c r="B1391" s="123">
        <v>42227</v>
      </c>
    </row>
    <row r="1392" spans="1:2">
      <c r="A1392" s="37" t="s">
        <v>11583</v>
      </c>
      <c r="B1392" s="123">
        <v>35915</v>
      </c>
    </row>
    <row r="1393" spans="1:2">
      <c r="A1393" s="37" t="s">
        <v>11593</v>
      </c>
      <c r="B1393" s="123">
        <v>37255</v>
      </c>
    </row>
    <row r="1394" spans="1:2">
      <c r="A1394" s="37" t="s">
        <v>11603</v>
      </c>
      <c r="B1394" s="123">
        <v>41319</v>
      </c>
    </row>
    <row r="1395" spans="1:2">
      <c r="A1395" s="37" t="s">
        <v>11608</v>
      </c>
      <c r="B1395" s="123">
        <v>32393</v>
      </c>
    </row>
    <row r="1396" spans="1:2">
      <c r="A1396" s="37" t="s">
        <v>11618</v>
      </c>
      <c r="B1396" s="123">
        <v>37522</v>
      </c>
    </row>
    <row r="1397" spans="1:2">
      <c r="A1397" s="37" t="s">
        <v>11627</v>
      </c>
      <c r="B1397" s="123">
        <v>45760</v>
      </c>
    </row>
    <row r="1398" spans="1:2">
      <c r="A1398" s="37" t="s">
        <v>11633</v>
      </c>
      <c r="B1398" s="123">
        <v>42135</v>
      </c>
    </row>
    <row r="1399" spans="1:2">
      <c r="A1399" s="37" t="s">
        <v>11639</v>
      </c>
      <c r="B1399" s="123">
        <v>41127</v>
      </c>
    </row>
    <row r="1400" spans="1:2">
      <c r="A1400" s="37" t="s">
        <v>14536</v>
      </c>
      <c r="B1400" s="123">
        <v>45977</v>
      </c>
    </row>
    <row r="1401" spans="1:2">
      <c r="A1401" s="37" t="s">
        <v>11644</v>
      </c>
      <c r="B1401" s="123">
        <v>45872</v>
      </c>
    </row>
    <row r="1402" spans="1:2">
      <c r="A1402" s="37" t="s">
        <v>11656</v>
      </c>
      <c r="B1402" s="123">
        <v>44875</v>
      </c>
    </row>
    <row r="1403" spans="1:2">
      <c r="A1403" s="37" t="s">
        <v>11662</v>
      </c>
      <c r="B1403" s="123">
        <v>45613</v>
      </c>
    </row>
    <row r="1404" spans="1:2">
      <c r="A1404" s="37" t="s">
        <v>11667</v>
      </c>
      <c r="B1404" s="123">
        <v>43118</v>
      </c>
    </row>
    <row r="1405" spans="1:2">
      <c r="A1405" s="37" t="s">
        <v>11673</v>
      </c>
      <c r="B1405" s="123">
        <v>45949</v>
      </c>
    </row>
    <row r="1406" spans="1:2">
      <c r="A1406" s="37" t="s">
        <v>11684</v>
      </c>
      <c r="B1406" s="123">
        <v>38209</v>
      </c>
    </row>
    <row r="1407" spans="1:2">
      <c r="A1407" s="37" t="s">
        <v>11694</v>
      </c>
      <c r="B1407" s="123">
        <v>35508</v>
      </c>
    </row>
    <row r="1408" spans="1:2">
      <c r="A1408" s="37" t="s">
        <v>11700</v>
      </c>
      <c r="B1408" s="123">
        <v>39549</v>
      </c>
    </row>
    <row r="1409" spans="1:2">
      <c r="A1409" s="37" t="s">
        <v>11706</v>
      </c>
      <c r="B1409" s="123">
        <v>44742</v>
      </c>
    </row>
    <row r="1410" spans="1:2">
      <c r="A1410" s="37" t="s">
        <v>11711</v>
      </c>
      <c r="B1410" s="123">
        <v>31846</v>
      </c>
    </row>
    <row r="1411" spans="1:2">
      <c r="A1411" s="37" t="s">
        <v>11717</v>
      </c>
      <c r="B1411" s="123">
        <v>43705</v>
      </c>
    </row>
    <row r="1412" spans="1:2">
      <c r="A1412" s="37" t="s">
        <v>11722</v>
      </c>
      <c r="B1412" s="123">
        <v>44973</v>
      </c>
    </row>
    <row r="1413" spans="1:2">
      <c r="A1413" s="37" t="s">
        <v>21866</v>
      </c>
      <c r="B1413" s="123">
        <v>31846</v>
      </c>
    </row>
    <row r="1414" spans="1:2">
      <c r="A1414" s="37" t="s">
        <v>11733</v>
      </c>
      <c r="B1414" s="123">
        <v>37725</v>
      </c>
    </row>
    <row r="1415" spans="1:2">
      <c r="A1415" s="37" t="s">
        <v>11739</v>
      </c>
      <c r="B1415" s="123">
        <v>44819</v>
      </c>
    </row>
    <row r="1416" spans="1:2">
      <c r="A1416" s="37" t="s">
        <v>11744</v>
      </c>
      <c r="B1416" s="123">
        <v>31845</v>
      </c>
    </row>
    <row r="1417" spans="1:2">
      <c r="A1417" s="37" t="s">
        <v>11760</v>
      </c>
      <c r="B1417" s="123">
        <v>45655</v>
      </c>
    </row>
    <row r="1418" spans="1:2">
      <c r="A1418" s="37" t="s">
        <v>11766</v>
      </c>
      <c r="B1418" s="123">
        <v>45277</v>
      </c>
    </row>
    <row r="1419" spans="1:2">
      <c r="A1419" s="37" t="s">
        <v>11776</v>
      </c>
      <c r="B1419" s="123">
        <v>45242</v>
      </c>
    </row>
    <row r="1420" spans="1:2">
      <c r="A1420" s="37" t="s">
        <v>11783</v>
      </c>
      <c r="B1420" s="123">
        <v>41109</v>
      </c>
    </row>
    <row r="1421" spans="1:2">
      <c r="A1421" s="37" t="s">
        <v>11788</v>
      </c>
      <c r="B1421" s="123">
        <v>37255</v>
      </c>
    </row>
    <row r="1422" spans="1:2">
      <c r="A1422" s="37" t="s">
        <v>21867</v>
      </c>
      <c r="B1422" s="123">
        <v>35900</v>
      </c>
    </row>
    <row r="1423" spans="1:2">
      <c r="A1423" s="37" t="s">
        <v>11792</v>
      </c>
      <c r="B1423" s="123">
        <v>43600</v>
      </c>
    </row>
    <row r="1424" spans="1:2">
      <c r="A1424" s="37" t="s">
        <v>11797</v>
      </c>
      <c r="B1424" s="123">
        <v>38418</v>
      </c>
    </row>
    <row r="1425" spans="1:2">
      <c r="A1425" s="37" t="s">
        <v>11808</v>
      </c>
      <c r="B1425" s="123">
        <v>39268</v>
      </c>
    </row>
    <row r="1426" spans="1:2">
      <c r="A1426" s="37" t="s">
        <v>11813</v>
      </c>
      <c r="B1426" s="123">
        <v>43430</v>
      </c>
    </row>
    <row r="1427" spans="1:2">
      <c r="A1427" s="37" t="s">
        <v>11817</v>
      </c>
      <c r="B1427" s="123">
        <v>37403</v>
      </c>
    </row>
    <row r="1428" spans="1:2">
      <c r="A1428" s="37" t="s">
        <v>11823</v>
      </c>
      <c r="B1428" s="123">
        <v>42499</v>
      </c>
    </row>
    <row r="1429" spans="1:2">
      <c r="A1429" s="37" t="s">
        <v>21868</v>
      </c>
      <c r="B1429" s="123">
        <v>39281</v>
      </c>
    </row>
    <row r="1430" spans="1:2">
      <c r="A1430" s="37" t="s">
        <v>11844</v>
      </c>
      <c r="B1430" s="123">
        <v>36956</v>
      </c>
    </row>
    <row r="1431" spans="1:2">
      <c r="A1431" s="37" t="s">
        <v>11854</v>
      </c>
      <c r="B1431" s="123">
        <v>34722</v>
      </c>
    </row>
    <row r="1432" spans="1:2">
      <c r="A1432" s="37" t="s">
        <v>11860</v>
      </c>
      <c r="B1432" s="123">
        <v>42457</v>
      </c>
    </row>
    <row r="1433" spans="1:2">
      <c r="A1433" s="37" t="s">
        <v>11872</v>
      </c>
      <c r="B1433" s="123">
        <v>32456</v>
      </c>
    </row>
    <row r="1434" spans="1:2">
      <c r="A1434" s="37" t="s">
        <v>11877</v>
      </c>
      <c r="B1434" s="123">
        <v>45263</v>
      </c>
    </row>
    <row r="1435" spans="1:2">
      <c r="A1435" s="37" t="s">
        <v>11883</v>
      </c>
      <c r="B1435" s="123">
        <v>40882</v>
      </c>
    </row>
    <row r="1436" spans="1:2">
      <c r="A1436" s="37" t="s">
        <v>11889</v>
      </c>
      <c r="B1436" s="123">
        <v>29004</v>
      </c>
    </row>
    <row r="1437" spans="1:2">
      <c r="A1437" s="37" t="s">
        <v>11901</v>
      </c>
      <c r="B1437" s="123">
        <v>24944</v>
      </c>
    </row>
    <row r="1438" spans="1:2">
      <c r="A1438" s="37" t="s">
        <v>11907</v>
      </c>
      <c r="B1438" s="123">
        <v>42366</v>
      </c>
    </row>
    <row r="1439" spans="1:2">
      <c r="A1439" s="37" t="s">
        <v>11913</v>
      </c>
      <c r="B1439" s="123">
        <v>34964</v>
      </c>
    </row>
    <row r="1440" spans="1:2">
      <c r="A1440" s="37" t="s">
        <v>11923</v>
      </c>
      <c r="B1440" s="123">
        <v>44329</v>
      </c>
    </row>
    <row r="1441" spans="1:2">
      <c r="A1441" s="37" t="s">
        <v>21869</v>
      </c>
      <c r="B1441" s="123">
        <v>32049</v>
      </c>
    </row>
    <row r="1442" spans="1:2">
      <c r="A1442" s="37" t="s">
        <v>11928</v>
      </c>
      <c r="B1442" s="123">
        <v>41157</v>
      </c>
    </row>
    <row r="1443" spans="1:2">
      <c r="A1443" s="37" t="s">
        <v>21870</v>
      </c>
      <c r="B1443" s="123">
        <v>45363</v>
      </c>
    </row>
    <row r="1444" spans="1:2">
      <c r="A1444" s="37" t="s">
        <v>11934</v>
      </c>
      <c r="B1444" s="123">
        <v>44546</v>
      </c>
    </row>
    <row r="1445" spans="1:2">
      <c r="A1445" s="37" t="s">
        <v>11944</v>
      </c>
      <c r="B1445" s="123">
        <v>39372</v>
      </c>
    </row>
    <row r="1446" spans="1:2">
      <c r="A1446" s="37" t="s">
        <v>11949</v>
      </c>
      <c r="B1446" s="123">
        <v>37879</v>
      </c>
    </row>
    <row r="1447" spans="1:2">
      <c r="A1447" s="37" t="s">
        <v>11954</v>
      </c>
      <c r="B1447" s="123">
        <v>45158</v>
      </c>
    </row>
    <row r="1448" spans="1:2">
      <c r="A1448" s="37" t="s">
        <v>11959</v>
      </c>
      <c r="B1448" s="123">
        <v>45424</v>
      </c>
    </row>
    <row r="1449" spans="1:2">
      <c r="A1449" s="37" t="s">
        <v>11963</v>
      </c>
      <c r="B1449" s="123">
        <v>31950</v>
      </c>
    </row>
    <row r="1450" spans="1:2">
      <c r="A1450" s="37" t="s">
        <v>11969</v>
      </c>
      <c r="B1450" s="123">
        <v>45564</v>
      </c>
    </row>
    <row r="1451" spans="1:2">
      <c r="A1451" s="37" t="s">
        <v>14386</v>
      </c>
      <c r="B1451" s="123">
        <v>45970</v>
      </c>
    </row>
    <row r="1452" spans="1:2">
      <c r="A1452" s="37" t="s">
        <v>11974</v>
      </c>
      <c r="B1452" s="123">
        <v>36354</v>
      </c>
    </row>
    <row r="1453" spans="1:2">
      <c r="A1453" s="37" t="s">
        <v>11980</v>
      </c>
      <c r="B1453" s="123">
        <v>37271</v>
      </c>
    </row>
    <row r="1454" spans="1:2">
      <c r="A1454" s="37" t="s">
        <v>11985</v>
      </c>
      <c r="B1454" s="123">
        <v>39140</v>
      </c>
    </row>
    <row r="1455" spans="1:2">
      <c r="A1455" s="37" t="s">
        <v>11996</v>
      </c>
      <c r="B1455" s="123">
        <v>43157</v>
      </c>
    </row>
    <row r="1456" spans="1:2">
      <c r="A1456" s="37" t="s">
        <v>12005</v>
      </c>
      <c r="B1456" s="123">
        <v>35103</v>
      </c>
    </row>
    <row r="1457" spans="1:2">
      <c r="A1457" s="37" t="s">
        <v>12010</v>
      </c>
      <c r="B1457" s="123">
        <v>32497</v>
      </c>
    </row>
    <row r="1458" spans="1:2">
      <c r="A1458" s="37" t="s">
        <v>12014</v>
      </c>
      <c r="B1458" s="123">
        <v>41575</v>
      </c>
    </row>
    <row r="1459" spans="1:2">
      <c r="A1459" s="37" t="s">
        <v>12020</v>
      </c>
      <c r="B1459" s="123">
        <v>43423</v>
      </c>
    </row>
    <row r="1460" spans="1:2">
      <c r="A1460" s="37" t="s">
        <v>12025</v>
      </c>
      <c r="B1460" s="123">
        <v>44798</v>
      </c>
    </row>
    <row r="1461" spans="1:2">
      <c r="A1461" s="37" t="s">
        <v>12031</v>
      </c>
      <c r="B1461" s="123">
        <v>45303</v>
      </c>
    </row>
    <row r="1462" spans="1:2">
      <c r="A1462" s="37" t="s">
        <v>12037</v>
      </c>
      <c r="B1462" s="123">
        <v>33462</v>
      </c>
    </row>
    <row r="1463" spans="1:2">
      <c r="A1463" s="37" t="s">
        <v>12046</v>
      </c>
      <c r="B1463" s="123">
        <v>35565</v>
      </c>
    </row>
    <row r="1464" spans="1:2">
      <c r="A1464" s="37" t="s">
        <v>12052</v>
      </c>
      <c r="B1464" s="123">
        <v>40955</v>
      </c>
    </row>
    <row r="1465" spans="1:2">
      <c r="A1465" s="37" t="s">
        <v>12057</v>
      </c>
      <c r="B1465" s="123">
        <v>42429</v>
      </c>
    </row>
    <row r="1466" spans="1:2">
      <c r="A1466" s="37" t="s">
        <v>12063</v>
      </c>
      <c r="B1466" s="123">
        <v>30424</v>
      </c>
    </row>
    <row r="1467" spans="1:2">
      <c r="A1467" s="37" t="s">
        <v>12069</v>
      </c>
      <c r="B1467" s="123">
        <v>45956</v>
      </c>
    </row>
    <row r="1468" spans="1:2">
      <c r="A1468" s="37" t="s">
        <v>12073</v>
      </c>
      <c r="B1468" s="123">
        <v>45291</v>
      </c>
    </row>
    <row r="1469" spans="1:2">
      <c r="A1469" s="37" t="s">
        <v>12080</v>
      </c>
      <c r="B1469" s="123">
        <v>44420</v>
      </c>
    </row>
    <row r="1470" spans="1:2">
      <c r="A1470" s="37" t="s">
        <v>12086</v>
      </c>
      <c r="B1470" s="123">
        <v>37666</v>
      </c>
    </row>
    <row r="1471" spans="1:2">
      <c r="A1471" s="37" t="s">
        <v>12092</v>
      </c>
      <c r="B1471" s="123">
        <v>39371</v>
      </c>
    </row>
    <row r="1472" spans="1:2">
      <c r="A1472" s="37" t="s">
        <v>12103</v>
      </c>
      <c r="B1472" s="123">
        <v>34103</v>
      </c>
    </row>
    <row r="1473" spans="1:2">
      <c r="A1473" s="37" t="s">
        <v>12108</v>
      </c>
      <c r="B1473" s="123">
        <v>43405</v>
      </c>
    </row>
    <row r="1474" spans="1:2">
      <c r="A1474" s="37" t="s">
        <v>12113</v>
      </c>
      <c r="B1474" s="123">
        <v>29782</v>
      </c>
    </row>
    <row r="1475" spans="1:2">
      <c r="A1475" s="37" t="s">
        <v>12118</v>
      </c>
      <c r="B1475" s="123">
        <v>32958</v>
      </c>
    </row>
    <row r="1476" spans="1:2">
      <c r="A1476" s="37" t="s">
        <v>12124</v>
      </c>
      <c r="B1476" s="123">
        <v>39306</v>
      </c>
    </row>
    <row r="1477" spans="1:2">
      <c r="A1477" s="37" t="s">
        <v>12129</v>
      </c>
      <c r="B1477" s="123">
        <v>30068</v>
      </c>
    </row>
    <row r="1478" spans="1:2">
      <c r="A1478" s="37" t="s">
        <v>12140</v>
      </c>
      <c r="B1478" s="123">
        <v>33050</v>
      </c>
    </row>
    <row r="1479" spans="1:2">
      <c r="A1479" s="37" t="s">
        <v>12152</v>
      </c>
      <c r="B1479" s="123">
        <v>31588</v>
      </c>
    </row>
    <row r="1480" spans="1:2">
      <c r="A1480" s="37" t="s">
        <v>12158</v>
      </c>
      <c r="B1480" s="123">
        <v>45935</v>
      </c>
    </row>
    <row r="1481" spans="1:2">
      <c r="A1481" s="37" t="s">
        <v>12168</v>
      </c>
      <c r="B1481" s="123">
        <v>39364</v>
      </c>
    </row>
    <row r="1482" spans="1:2">
      <c r="A1482" s="37" t="s">
        <v>12173</v>
      </c>
      <c r="B1482" s="123">
        <v>45179</v>
      </c>
    </row>
    <row r="1483" spans="1:2">
      <c r="A1483" s="37" t="s">
        <v>12179</v>
      </c>
      <c r="B1483" s="123">
        <v>43712</v>
      </c>
    </row>
    <row r="1484" spans="1:2">
      <c r="A1484" s="37" t="s">
        <v>12189</v>
      </c>
      <c r="B1484" s="123">
        <v>44207</v>
      </c>
    </row>
    <row r="1485" spans="1:2">
      <c r="A1485" s="37" t="s">
        <v>12194</v>
      </c>
      <c r="B1485" s="123">
        <v>40357</v>
      </c>
    </row>
    <row r="1486" spans="1:2">
      <c r="A1486" s="37" t="s">
        <v>12200</v>
      </c>
      <c r="B1486" s="123">
        <v>40730</v>
      </c>
    </row>
    <row r="1487" spans="1:2">
      <c r="A1487" s="37" t="s">
        <v>12206</v>
      </c>
      <c r="B1487" s="123">
        <v>45858</v>
      </c>
    </row>
    <row r="1488" spans="1:2">
      <c r="A1488" s="37" t="s">
        <v>12212</v>
      </c>
      <c r="B1488" s="123">
        <v>44251</v>
      </c>
    </row>
    <row r="1489" spans="1:2">
      <c r="A1489" s="37" t="s">
        <v>12217</v>
      </c>
      <c r="B1489" s="123">
        <v>39700</v>
      </c>
    </row>
    <row r="1490" spans="1:2">
      <c r="A1490" s="37" t="s">
        <v>12222</v>
      </c>
      <c r="B1490" s="123">
        <v>30783</v>
      </c>
    </row>
    <row r="1491" spans="1:2">
      <c r="A1491" s="37" t="s">
        <v>12232</v>
      </c>
      <c r="B1491" s="123">
        <v>42415</v>
      </c>
    </row>
    <row r="1492" spans="1:2">
      <c r="A1492" s="37" t="s">
        <v>12243</v>
      </c>
      <c r="B1492" s="123">
        <v>45158</v>
      </c>
    </row>
    <row r="1493" spans="1:2">
      <c r="A1493" s="37" t="s">
        <v>12247</v>
      </c>
      <c r="B1493" s="123">
        <v>42431</v>
      </c>
    </row>
    <row r="1494" spans="1:2">
      <c r="A1494" s="37" t="s">
        <v>12251</v>
      </c>
      <c r="B1494" s="123">
        <v>42394</v>
      </c>
    </row>
    <row r="1495" spans="1:2">
      <c r="A1495" s="37" t="s">
        <v>12257</v>
      </c>
      <c r="B1495" s="123">
        <v>45795</v>
      </c>
    </row>
    <row r="1496" spans="1:2">
      <c r="A1496" s="37" t="s">
        <v>12267</v>
      </c>
      <c r="B1496" s="123">
        <v>43159</v>
      </c>
    </row>
    <row r="1497" spans="1:2">
      <c r="A1497" s="37" t="s">
        <v>12272</v>
      </c>
      <c r="B1497" s="123">
        <v>40399</v>
      </c>
    </row>
    <row r="1498" spans="1:2">
      <c r="A1498" s="37" t="s">
        <v>12278</v>
      </c>
      <c r="B1498" s="123">
        <v>45312</v>
      </c>
    </row>
    <row r="1499" spans="1:2">
      <c r="A1499" s="37" t="s">
        <v>12284</v>
      </c>
      <c r="B1499" s="123">
        <v>36927</v>
      </c>
    </row>
    <row r="1500" spans="1:2">
      <c r="A1500" s="37" t="s">
        <v>12289</v>
      </c>
      <c r="B1500" s="123">
        <v>39336</v>
      </c>
    </row>
    <row r="1501" spans="1:2">
      <c r="A1501" s="37" t="s">
        <v>12295</v>
      </c>
      <c r="B1501" s="123">
        <v>45200</v>
      </c>
    </row>
    <row r="1502" spans="1:2">
      <c r="A1502" s="37" t="s">
        <v>12299</v>
      </c>
      <c r="B1502" s="123">
        <v>42009</v>
      </c>
    </row>
    <row r="1503" spans="1:2">
      <c r="A1503" s="37" t="s">
        <v>12305</v>
      </c>
      <c r="B1503" s="123">
        <v>37167</v>
      </c>
    </row>
    <row r="1504" spans="1:2">
      <c r="A1504" s="37" t="s">
        <v>12309</v>
      </c>
      <c r="B1504" s="123">
        <v>39027</v>
      </c>
    </row>
    <row r="1505" spans="1:2">
      <c r="A1505" s="37" t="s">
        <v>12327</v>
      </c>
      <c r="B1505" s="123">
        <v>39223</v>
      </c>
    </row>
    <row r="1506" spans="1:2">
      <c r="A1506" s="37" t="s">
        <v>12333</v>
      </c>
      <c r="B1506" s="123">
        <v>31537</v>
      </c>
    </row>
    <row r="1507" spans="1:2">
      <c r="A1507" s="37" t="s">
        <v>12338</v>
      </c>
      <c r="B1507" s="123">
        <v>39385</v>
      </c>
    </row>
    <row r="1508" spans="1:2">
      <c r="A1508" s="37" t="s">
        <v>12344</v>
      </c>
      <c r="B1508" s="123">
        <v>44083</v>
      </c>
    </row>
    <row r="1509" spans="1:2">
      <c r="A1509" s="37" t="s">
        <v>14409</v>
      </c>
      <c r="B1509" s="123">
        <v>45970</v>
      </c>
    </row>
    <row r="1510" spans="1:2">
      <c r="A1510" s="37" t="s">
        <v>12355</v>
      </c>
      <c r="B1510" s="123">
        <v>44251</v>
      </c>
    </row>
    <row r="1511" spans="1:2">
      <c r="A1511" s="37" t="s">
        <v>12361</v>
      </c>
      <c r="B1511" s="123">
        <v>36298</v>
      </c>
    </row>
    <row r="1512" spans="1:2">
      <c r="A1512" s="37" t="s">
        <v>12365</v>
      </c>
      <c r="B1512" s="123">
        <v>44686</v>
      </c>
    </row>
    <row r="1513" spans="1:2">
      <c r="A1513" s="37" t="s">
        <v>14650</v>
      </c>
      <c r="B1513" s="123">
        <v>45984</v>
      </c>
    </row>
    <row r="1514" spans="1:2">
      <c r="A1514" s="37" t="s">
        <v>12382</v>
      </c>
      <c r="B1514" s="123">
        <v>43446</v>
      </c>
    </row>
    <row r="1515" spans="1:2">
      <c r="A1515" s="37" t="s">
        <v>12388</v>
      </c>
      <c r="B1515" s="123">
        <v>37067</v>
      </c>
    </row>
    <row r="1516" spans="1:2">
      <c r="A1516" s="37" t="s">
        <v>12393</v>
      </c>
      <c r="B1516" s="123">
        <v>45298</v>
      </c>
    </row>
    <row r="1517" spans="1:2">
      <c r="A1517" s="37" t="s">
        <v>12405</v>
      </c>
      <c r="B1517" s="123">
        <v>45935</v>
      </c>
    </row>
    <row r="1518" spans="1:2">
      <c r="A1518" s="37" t="s">
        <v>12410</v>
      </c>
      <c r="B1518" s="123">
        <v>39189</v>
      </c>
    </row>
    <row r="1519" spans="1:2">
      <c r="A1519" s="37" t="s">
        <v>12416</v>
      </c>
      <c r="B1519" s="123">
        <v>37006</v>
      </c>
    </row>
    <row r="1520" spans="1:2">
      <c r="A1520" s="37" t="s">
        <v>12422</v>
      </c>
      <c r="B1520" s="123">
        <v>44406</v>
      </c>
    </row>
    <row r="1521" spans="1:2">
      <c r="A1521" s="37" t="s">
        <v>12432</v>
      </c>
      <c r="B1521" s="123">
        <v>45865</v>
      </c>
    </row>
    <row r="1522" spans="1:2">
      <c r="A1522" s="37" t="s">
        <v>12444</v>
      </c>
      <c r="B1522" s="123">
        <v>32679</v>
      </c>
    </row>
    <row r="1523" spans="1:2">
      <c r="A1523" s="37" t="s">
        <v>12452</v>
      </c>
      <c r="B1523" s="123">
        <v>33889</v>
      </c>
    </row>
    <row r="1524" spans="1:2">
      <c r="A1524" s="37" t="s">
        <v>12456</v>
      </c>
      <c r="B1524" s="123">
        <v>40700</v>
      </c>
    </row>
    <row r="1525" spans="1:2">
      <c r="A1525" s="37" t="s">
        <v>21871</v>
      </c>
      <c r="B1525" s="123">
        <v>43668</v>
      </c>
    </row>
    <row r="1526" spans="1:2">
      <c r="A1526" s="37" t="s">
        <v>12467</v>
      </c>
      <c r="B1526" s="123">
        <v>41277</v>
      </c>
    </row>
    <row r="1527" spans="1:2">
      <c r="A1527" s="37" t="s">
        <v>12472</v>
      </c>
      <c r="B1527" s="123">
        <v>45291</v>
      </c>
    </row>
    <row r="1528" spans="1:2">
      <c r="A1528" s="37" t="s">
        <v>12478</v>
      </c>
      <c r="B1528" s="123">
        <v>36228</v>
      </c>
    </row>
    <row r="1529" spans="1:2">
      <c r="A1529" s="37" t="s">
        <v>12482</v>
      </c>
      <c r="B1529" s="123">
        <v>33175</v>
      </c>
    </row>
    <row r="1530" spans="1:2">
      <c r="A1530" s="37" t="s">
        <v>12488</v>
      </c>
      <c r="B1530" s="123">
        <v>44427</v>
      </c>
    </row>
    <row r="1531" spans="1:2">
      <c r="A1531" s="37" t="s">
        <v>12494</v>
      </c>
      <c r="B1531" s="123">
        <v>44441</v>
      </c>
    </row>
    <row r="1532" spans="1:2">
      <c r="A1532" s="37" t="s">
        <v>12500</v>
      </c>
      <c r="B1532" s="123">
        <v>44629</v>
      </c>
    </row>
    <row r="1533" spans="1:2">
      <c r="A1533" s="37" t="s">
        <v>12506</v>
      </c>
      <c r="B1533" s="123">
        <v>30779</v>
      </c>
    </row>
    <row r="1534" spans="1:2">
      <c r="A1534" s="37" t="s">
        <v>12512</v>
      </c>
      <c r="B1534" s="123">
        <v>31649</v>
      </c>
    </row>
    <row r="1535" spans="1:2">
      <c r="A1535" s="37" t="s">
        <v>12518</v>
      </c>
      <c r="B1535" s="123">
        <v>34442</v>
      </c>
    </row>
    <row r="1536" spans="1:2">
      <c r="A1536" s="37" t="s">
        <v>12524</v>
      </c>
      <c r="B1536" s="123">
        <v>44062</v>
      </c>
    </row>
    <row r="1537" spans="1:2">
      <c r="A1537" s="37" t="s">
        <v>12529</v>
      </c>
      <c r="B1537" s="123">
        <v>45823</v>
      </c>
    </row>
    <row r="1538" spans="1:2">
      <c r="A1538" s="37" t="s">
        <v>12551</v>
      </c>
      <c r="B1538" s="123">
        <v>44952</v>
      </c>
    </row>
    <row r="1539" spans="1:2">
      <c r="A1539" s="37" t="s">
        <v>12556</v>
      </c>
      <c r="B1539" s="123">
        <v>41967</v>
      </c>
    </row>
    <row r="1540" spans="1:2">
      <c r="A1540" s="37" t="s">
        <v>12560</v>
      </c>
      <c r="B1540" s="123">
        <v>45900</v>
      </c>
    </row>
    <row r="1541" spans="1:2">
      <c r="A1541" s="37" t="s">
        <v>12572</v>
      </c>
      <c r="B1541" s="123">
        <v>39533</v>
      </c>
    </row>
    <row r="1542" spans="1:2">
      <c r="A1542" s="37" t="s">
        <v>12578</v>
      </c>
      <c r="B1542" s="123">
        <v>45928</v>
      </c>
    </row>
    <row r="1543" spans="1:2">
      <c r="A1543" s="37" t="s">
        <v>12582</v>
      </c>
      <c r="B1543" s="123">
        <v>32518</v>
      </c>
    </row>
    <row r="1544" spans="1:2">
      <c r="A1544" s="37" t="s">
        <v>12588</v>
      </c>
      <c r="B1544" s="123">
        <v>32258</v>
      </c>
    </row>
    <row r="1545" spans="1:2">
      <c r="A1545" s="37" t="s">
        <v>12594</v>
      </c>
      <c r="B1545" s="123">
        <v>45851</v>
      </c>
    </row>
    <row r="1546" spans="1:2">
      <c r="A1546" s="37" t="s">
        <v>12599</v>
      </c>
      <c r="B1546" s="123">
        <v>39881</v>
      </c>
    </row>
    <row r="1547" spans="1:2">
      <c r="A1547" s="37" t="s">
        <v>12605</v>
      </c>
      <c r="B1547" s="123">
        <v>43123</v>
      </c>
    </row>
    <row r="1548" spans="1:2">
      <c r="A1548" s="37" t="s">
        <v>12610</v>
      </c>
      <c r="B1548" s="123">
        <v>45683</v>
      </c>
    </row>
    <row r="1549" spans="1:2">
      <c r="A1549" s="37" t="s">
        <v>12616</v>
      </c>
      <c r="B1549" s="123">
        <v>41855</v>
      </c>
    </row>
    <row r="1550" spans="1:2">
      <c r="A1550" s="37" t="s">
        <v>12622</v>
      </c>
      <c r="B1550" s="123">
        <v>44202</v>
      </c>
    </row>
    <row r="1551" spans="1:2">
      <c r="A1551" s="37" t="s">
        <v>12628</v>
      </c>
      <c r="B1551" s="123">
        <v>45578</v>
      </c>
    </row>
    <row r="1552" spans="1:2">
      <c r="A1552" s="37" t="s">
        <v>21872</v>
      </c>
      <c r="B1552" s="123">
        <v>42324</v>
      </c>
    </row>
    <row r="1553" spans="1:2">
      <c r="A1553" s="37" t="s">
        <v>14309</v>
      </c>
      <c r="B1553" s="123">
        <v>45963</v>
      </c>
    </row>
    <row r="1554" spans="1:2">
      <c r="A1554" s="37" t="s">
        <v>12634</v>
      </c>
      <c r="B1554" s="123">
        <v>44293</v>
      </c>
    </row>
    <row r="1555" spans="1:2">
      <c r="A1555" s="37" t="s">
        <v>12640</v>
      </c>
      <c r="B1555" s="123">
        <v>36081</v>
      </c>
    </row>
    <row r="1556" spans="1:2">
      <c r="A1556" s="37" t="s">
        <v>12644</v>
      </c>
      <c r="B1556" s="123">
        <v>40091</v>
      </c>
    </row>
    <row r="1557" spans="1:2">
      <c r="A1557" s="37" t="s">
        <v>12650</v>
      </c>
      <c r="B1557" s="123">
        <v>44699</v>
      </c>
    </row>
    <row r="1558" spans="1:2">
      <c r="A1558" s="37" t="s">
        <v>12655</v>
      </c>
      <c r="B1558" s="123">
        <v>43948</v>
      </c>
    </row>
    <row r="1559" spans="1:2">
      <c r="A1559" s="37" t="s">
        <v>12661</v>
      </c>
      <c r="B1559" s="123">
        <v>41904</v>
      </c>
    </row>
    <row r="1560" spans="1:2">
      <c r="A1560" s="37" t="s">
        <v>12666</v>
      </c>
      <c r="B1560" s="123">
        <v>42009</v>
      </c>
    </row>
    <row r="1561" spans="1:2">
      <c r="A1561" s="37" t="s">
        <v>21873</v>
      </c>
      <c r="B1561" s="123">
        <v>44922</v>
      </c>
    </row>
    <row r="1562" spans="1:2">
      <c r="A1562" s="37" t="s">
        <v>12677</v>
      </c>
      <c r="B1562" s="123">
        <v>45200</v>
      </c>
    </row>
    <row r="1563" spans="1:2">
      <c r="A1563" s="37" t="s">
        <v>12681</v>
      </c>
      <c r="B1563" s="123">
        <v>45949</v>
      </c>
    </row>
    <row r="1564" spans="1:2">
      <c r="A1564" s="37" t="s">
        <v>12694</v>
      </c>
      <c r="B1564" s="123">
        <v>32588</v>
      </c>
    </row>
    <row r="1565" spans="1:2">
      <c r="A1565" s="37" t="s">
        <v>12711</v>
      </c>
      <c r="B1565" s="123">
        <v>45008</v>
      </c>
    </row>
    <row r="1566" spans="1:2">
      <c r="A1566" s="37" t="s">
        <v>12715</v>
      </c>
      <c r="B1566" s="123">
        <v>38034</v>
      </c>
    </row>
    <row r="1567" spans="1:2">
      <c r="A1567" s="37" t="s">
        <v>12719</v>
      </c>
      <c r="B1567" s="123">
        <v>45515</v>
      </c>
    </row>
    <row r="1568" spans="1:2">
      <c r="A1568" s="37" t="s">
        <v>12740</v>
      </c>
      <c r="B1568" s="123">
        <v>44546</v>
      </c>
    </row>
    <row r="1569" spans="1:2">
      <c r="A1569" s="37" t="s">
        <v>12746</v>
      </c>
      <c r="B1569" s="123">
        <v>45851</v>
      </c>
    </row>
    <row r="1570" spans="1:2">
      <c r="A1570" s="37" t="s">
        <v>12751</v>
      </c>
      <c r="B1570" s="123">
        <v>44160</v>
      </c>
    </row>
    <row r="1571" spans="1:2">
      <c r="A1571" s="37" t="s">
        <v>12757</v>
      </c>
      <c r="B1571" s="123">
        <v>37477</v>
      </c>
    </row>
    <row r="1572" spans="1:2">
      <c r="A1572" s="37" t="s">
        <v>12766</v>
      </c>
      <c r="B1572" s="123">
        <v>44292</v>
      </c>
    </row>
    <row r="1573" spans="1:2">
      <c r="A1573" s="37" t="s">
        <v>12784</v>
      </c>
      <c r="B1573" s="123">
        <v>43244</v>
      </c>
    </row>
    <row r="1574" spans="1:2">
      <c r="A1574" s="37" t="s">
        <v>12790</v>
      </c>
      <c r="B1574" s="123">
        <v>39755</v>
      </c>
    </row>
    <row r="1575" spans="1:2">
      <c r="A1575" s="37" t="s">
        <v>12802</v>
      </c>
      <c r="B1575" s="123">
        <v>35926</v>
      </c>
    </row>
    <row r="1576" spans="1:2">
      <c r="A1576" s="37" t="s">
        <v>12808</v>
      </c>
      <c r="B1576" s="123">
        <v>36182</v>
      </c>
    </row>
    <row r="1577" spans="1:2">
      <c r="A1577" s="37" t="s">
        <v>12814</v>
      </c>
      <c r="B1577" s="123">
        <v>25379</v>
      </c>
    </row>
    <row r="1578" spans="1:2">
      <c r="A1578" s="37" t="s">
        <v>12819</v>
      </c>
      <c r="B1578" s="123">
        <v>45256</v>
      </c>
    </row>
    <row r="1579" spans="1:2">
      <c r="A1579" s="37" t="s">
        <v>12823</v>
      </c>
      <c r="B1579" s="123">
        <v>37712</v>
      </c>
    </row>
    <row r="1580" spans="1:2">
      <c r="A1580" s="37" t="s">
        <v>12835</v>
      </c>
      <c r="B1580" s="123">
        <v>35659</v>
      </c>
    </row>
    <row r="1581" spans="1:2">
      <c r="A1581" s="37" t="s">
        <v>12841</v>
      </c>
      <c r="B1581" s="123">
        <v>43229</v>
      </c>
    </row>
    <row r="1582" spans="1:2">
      <c r="A1582" s="37" t="s">
        <v>12846</v>
      </c>
      <c r="B1582" s="123">
        <v>42744</v>
      </c>
    </row>
    <row r="1583" spans="1:2">
      <c r="A1583" s="37" t="s">
        <v>12866</v>
      </c>
      <c r="B1583" s="123">
        <v>44973</v>
      </c>
    </row>
    <row r="1584" spans="1:2">
      <c r="A1584" s="37" t="s">
        <v>12871</v>
      </c>
      <c r="B1584" s="123">
        <v>39133</v>
      </c>
    </row>
    <row r="1585" spans="1:2">
      <c r="A1585" s="37" t="s">
        <v>12876</v>
      </c>
      <c r="B1585" s="123">
        <v>38481</v>
      </c>
    </row>
    <row r="1586" spans="1:2">
      <c r="A1586" s="37" t="s">
        <v>12881</v>
      </c>
      <c r="B1586" s="123">
        <v>44095</v>
      </c>
    </row>
    <row r="1587" spans="1:2">
      <c r="A1587" s="37" t="s">
        <v>12887</v>
      </c>
      <c r="B1587" s="123">
        <v>37088</v>
      </c>
    </row>
    <row r="1588" spans="1:2">
      <c r="A1588" s="37" t="s">
        <v>12893</v>
      </c>
      <c r="B1588" s="123">
        <v>44504</v>
      </c>
    </row>
    <row r="1589" spans="1:2">
      <c r="A1589" s="37" t="s">
        <v>12911</v>
      </c>
      <c r="B1589" s="123">
        <v>37393</v>
      </c>
    </row>
    <row r="1590" spans="1:2">
      <c r="A1590" s="37" t="s">
        <v>12917</v>
      </c>
      <c r="B1590" s="123">
        <v>36327</v>
      </c>
    </row>
    <row r="1591" spans="1:2">
      <c r="A1591" s="37" t="s">
        <v>21874</v>
      </c>
      <c r="B1591" s="123">
        <v>41537</v>
      </c>
    </row>
    <row r="1592" spans="1:2">
      <c r="A1592" s="37" t="s">
        <v>21874</v>
      </c>
      <c r="B1592" s="123">
        <v>41537</v>
      </c>
    </row>
    <row r="1593" spans="1:2">
      <c r="A1593" s="37" t="s">
        <v>12927</v>
      </c>
      <c r="B1593" s="123">
        <v>45022</v>
      </c>
    </row>
    <row r="1594" spans="1:2">
      <c r="A1594" s="37" t="s">
        <v>12932</v>
      </c>
      <c r="B1594" s="123">
        <v>45837</v>
      </c>
    </row>
    <row r="1595" spans="1:2">
      <c r="A1595" s="37" t="s">
        <v>12942</v>
      </c>
      <c r="B1595" s="123">
        <v>31547</v>
      </c>
    </row>
    <row r="1596" spans="1:2">
      <c r="A1596" s="37" t="s">
        <v>12948</v>
      </c>
      <c r="B1596" s="123">
        <v>45914</v>
      </c>
    </row>
    <row r="1597" spans="1:2">
      <c r="A1597" s="37" t="s">
        <v>12954</v>
      </c>
      <c r="B1597" s="123">
        <v>38772</v>
      </c>
    </row>
    <row r="1598" spans="1:2">
      <c r="A1598" s="37" t="s">
        <v>12960</v>
      </c>
      <c r="B1598" s="123">
        <v>45928</v>
      </c>
    </row>
    <row r="1599" spans="1:2">
      <c r="A1599" s="37" t="s">
        <v>12971</v>
      </c>
      <c r="B1599" s="123">
        <v>45543</v>
      </c>
    </row>
    <row r="1600" spans="1:2">
      <c r="A1600" s="37" t="s">
        <v>12976</v>
      </c>
      <c r="B1600" s="123">
        <v>45767</v>
      </c>
    </row>
    <row r="1601" spans="1:2">
      <c r="A1601" s="37" t="s">
        <v>12987</v>
      </c>
      <c r="B1601" s="123">
        <v>43388</v>
      </c>
    </row>
    <row r="1602" spans="1:2">
      <c r="A1602" s="37" t="s">
        <v>12998</v>
      </c>
      <c r="B1602" s="123">
        <v>37109</v>
      </c>
    </row>
    <row r="1603" spans="1:2">
      <c r="A1603" s="37" t="s">
        <v>13004</v>
      </c>
      <c r="B1603" s="123">
        <v>43081</v>
      </c>
    </row>
    <row r="1604" spans="1:2">
      <c r="A1604" s="37" t="s">
        <v>13009</v>
      </c>
      <c r="B1604" s="123">
        <v>43263</v>
      </c>
    </row>
    <row r="1605" spans="1:2">
      <c r="A1605" s="37" t="s">
        <v>13025</v>
      </c>
      <c r="B1605" s="123">
        <v>45410</v>
      </c>
    </row>
    <row r="1606" spans="1:2">
      <c r="A1606" s="37" t="s">
        <v>13041</v>
      </c>
      <c r="B1606" s="123">
        <v>44896</v>
      </c>
    </row>
    <row r="1607" spans="1:2">
      <c r="A1607" s="37" t="s">
        <v>13047</v>
      </c>
      <c r="B1607" s="123">
        <v>44476</v>
      </c>
    </row>
    <row r="1608" spans="1:2">
      <c r="A1608" s="37" t="s">
        <v>13053</v>
      </c>
      <c r="B1608" s="123">
        <v>45809</v>
      </c>
    </row>
    <row r="1609" spans="1:2">
      <c r="A1609" s="37" t="s">
        <v>13059</v>
      </c>
      <c r="B1609" s="123">
        <v>44284</v>
      </c>
    </row>
    <row r="1610" spans="1:2">
      <c r="A1610" s="37" t="s">
        <v>13069</v>
      </c>
      <c r="B1610" s="123">
        <v>45711</v>
      </c>
    </row>
    <row r="1611" spans="1:2">
      <c r="A1611" s="37" t="s">
        <v>13075</v>
      </c>
      <c r="B1611" s="123">
        <v>31327</v>
      </c>
    </row>
    <row r="1612" spans="1:2">
      <c r="A1612" s="37" t="s">
        <v>13080</v>
      </c>
      <c r="B1612" s="123">
        <v>45872</v>
      </c>
    </row>
    <row r="1613" spans="1:2">
      <c r="A1613" s="37" t="s">
        <v>13099</v>
      </c>
      <c r="B1613" s="123">
        <v>45879</v>
      </c>
    </row>
    <row r="1614" spans="1:2">
      <c r="A1614" s="37" t="s">
        <v>13103</v>
      </c>
      <c r="B1614" s="123">
        <v>45015</v>
      </c>
    </row>
    <row r="1615" spans="1:2">
      <c r="A1615" s="37" t="s">
        <v>13107</v>
      </c>
      <c r="B1615" s="123">
        <v>31347</v>
      </c>
    </row>
    <row r="1616" spans="1:2">
      <c r="A1616" s="37" t="s">
        <v>13125</v>
      </c>
      <c r="B1616" s="123">
        <v>45837</v>
      </c>
    </row>
    <row r="1617" spans="1:2">
      <c r="A1617" s="37" t="s">
        <v>13131</v>
      </c>
      <c r="B1617" s="123">
        <v>31616</v>
      </c>
    </row>
    <row r="1618" spans="1:2">
      <c r="A1618" s="37" t="s">
        <v>13136</v>
      </c>
      <c r="B1618" s="123">
        <v>43152</v>
      </c>
    </row>
    <row r="1619" spans="1:2">
      <c r="A1619" s="37" t="s">
        <v>13141</v>
      </c>
      <c r="B1619" s="123">
        <v>35955</v>
      </c>
    </row>
    <row r="1620" spans="1:2">
      <c r="A1620" s="37" t="s">
        <v>13147</v>
      </c>
      <c r="B1620" s="123">
        <v>45907</v>
      </c>
    </row>
    <row r="1621" spans="1:2">
      <c r="A1621" s="37" t="s">
        <v>13153</v>
      </c>
      <c r="B1621" s="123">
        <v>45893</v>
      </c>
    </row>
    <row r="1622" spans="1:2">
      <c r="A1622" s="37" t="s">
        <v>13158</v>
      </c>
      <c r="B1622" s="123">
        <v>37109</v>
      </c>
    </row>
    <row r="1623" spans="1:2">
      <c r="A1623" s="37" t="s">
        <v>13164</v>
      </c>
      <c r="B1623" s="123">
        <v>44609</v>
      </c>
    </row>
    <row r="1624" spans="1:2">
      <c r="A1624" s="37" t="s">
        <v>14634</v>
      </c>
      <c r="B1624" s="123">
        <v>45984</v>
      </c>
    </row>
    <row r="1625" spans="1:2">
      <c r="A1625" s="37" t="s">
        <v>21875</v>
      </c>
      <c r="B1625" s="123">
        <v>32791</v>
      </c>
    </row>
    <row r="1626" spans="1:2">
      <c r="A1626" s="37" t="s">
        <v>13175</v>
      </c>
      <c r="B1626" s="123">
        <v>45907</v>
      </c>
    </row>
    <row r="1627" spans="1:2">
      <c r="A1627" s="37" t="s">
        <v>13180</v>
      </c>
      <c r="B1627" s="123">
        <v>45900</v>
      </c>
    </row>
    <row r="1628" spans="1:2">
      <c r="A1628" s="37" t="s">
        <v>14656</v>
      </c>
      <c r="B1628" s="123">
        <v>45984</v>
      </c>
    </row>
    <row r="1629" spans="1:2">
      <c r="A1629" s="37" t="s">
        <v>13190</v>
      </c>
      <c r="B1629" s="123">
        <v>27582</v>
      </c>
    </row>
    <row r="1630" spans="1:2">
      <c r="A1630" s="37" t="s">
        <v>13197</v>
      </c>
      <c r="B1630" s="123">
        <v>39034</v>
      </c>
    </row>
    <row r="1631" spans="1:2">
      <c r="A1631" s="37" t="s">
        <v>13202</v>
      </c>
      <c r="B1631" s="123">
        <v>45571</v>
      </c>
    </row>
    <row r="1632" spans="1:2">
      <c r="A1632" s="37" t="s">
        <v>13208</v>
      </c>
      <c r="B1632" s="123">
        <v>45158</v>
      </c>
    </row>
    <row r="1633" spans="1:2">
      <c r="A1633" s="37" t="s">
        <v>13214</v>
      </c>
      <c r="B1633" s="123">
        <v>44167</v>
      </c>
    </row>
    <row r="1634" spans="1:2">
      <c r="A1634" s="37" t="s">
        <v>13221</v>
      </c>
      <c r="B1634" s="123">
        <v>36654</v>
      </c>
    </row>
    <row r="1635" spans="1:2">
      <c r="A1635" s="37" t="s">
        <v>13225</v>
      </c>
      <c r="B1635" s="123">
        <v>40987</v>
      </c>
    </row>
    <row r="1636" spans="1:2">
      <c r="A1636" s="37" t="s">
        <v>13231</v>
      </c>
      <c r="B1636" s="123">
        <v>42885</v>
      </c>
    </row>
    <row r="1637" spans="1:2">
      <c r="A1637" s="37" t="s">
        <v>13248</v>
      </c>
      <c r="B1637" s="123">
        <v>38044</v>
      </c>
    </row>
    <row r="1638" spans="1:2">
      <c r="A1638" s="37" t="s">
        <v>13254</v>
      </c>
      <c r="B1638" s="123">
        <v>31138</v>
      </c>
    </row>
    <row r="1639" spans="1:2">
      <c r="A1639" s="37" t="s">
        <v>14494</v>
      </c>
      <c r="B1639" s="123">
        <v>45977</v>
      </c>
    </row>
    <row r="1640" spans="1:2">
      <c r="A1640" s="37" t="s">
        <v>13270</v>
      </c>
      <c r="B1640" s="123">
        <v>33070</v>
      </c>
    </row>
    <row r="1641" spans="1:2">
      <c r="A1641" s="37" t="s">
        <v>13276</v>
      </c>
      <c r="B1641" s="123">
        <v>41512</v>
      </c>
    </row>
    <row r="1642" spans="1:2">
      <c r="A1642" s="37" t="s">
        <v>13281</v>
      </c>
      <c r="B1642" s="123">
        <v>43306</v>
      </c>
    </row>
    <row r="1643" spans="1:2">
      <c r="A1643" s="37" t="s">
        <v>13285</v>
      </c>
      <c r="B1643" s="123">
        <v>32973</v>
      </c>
    </row>
    <row r="1644" spans="1:2">
      <c r="A1644" s="37" t="s">
        <v>13291</v>
      </c>
      <c r="B1644" s="123">
        <v>45900</v>
      </c>
    </row>
    <row r="1645" spans="1:2">
      <c r="A1645" s="37" t="s">
        <v>13303</v>
      </c>
      <c r="B1645" s="123">
        <v>45767</v>
      </c>
    </row>
    <row r="1646" spans="1:2">
      <c r="A1646" s="37" t="s">
        <v>13308</v>
      </c>
      <c r="B1646" s="123">
        <v>45956</v>
      </c>
    </row>
    <row r="1647" spans="1:2">
      <c r="A1647" s="37" t="s">
        <v>14541</v>
      </c>
      <c r="B1647" s="123">
        <v>45977</v>
      </c>
    </row>
    <row r="1648" spans="1:2">
      <c r="A1648" s="37" t="s">
        <v>13314</v>
      </c>
      <c r="B1648" s="123">
        <v>45879</v>
      </c>
    </row>
    <row r="1649" spans="1:2">
      <c r="A1649" s="37" t="s">
        <v>13320</v>
      </c>
      <c r="B1649" s="123">
        <v>36227</v>
      </c>
    </row>
    <row r="1650" spans="1:2">
      <c r="A1650" s="37" t="s">
        <v>13329</v>
      </c>
      <c r="B1650" s="123">
        <v>45907</v>
      </c>
    </row>
    <row r="1651" spans="1:2">
      <c r="A1651" s="37" t="s">
        <v>13334</v>
      </c>
      <c r="B1651" s="123">
        <v>40050</v>
      </c>
    </row>
    <row r="1652" spans="1:2">
      <c r="A1652" s="37" t="s">
        <v>13340</v>
      </c>
      <c r="B1652" s="123">
        <v>44167</v>
      </c>
    </row>
    <row r="1653" spans="1:2">
      <c r="A1653" s="37" t="s">
        <v>21876</v>
      </c>
      <c r="B1653" s="123">
        <v>45942</v>
      </c>
    </row>
    <row r="1654" spans="1:2">
      <c r="A1654" s="37" t="s">
        <v>13344</v>
      </c>
      <c r="B1654" s="123">
        <v>45907</v>
      </c>
    </row>
    <row r="1655" spans="1:2">
      <c r="A1655" s="37" t="s">
        <v>13358</v>
      </c>
      <c r="B1655" s="123">
        <v>44882</v>
      </c>
    </row>
    <row r="1656" spans="1:2">
      <c r="A1656" s="37" t="s">
        <v>13364</v>
      </c>
      <c r="B1656" s="123">
        <v>43838</v>
      </c>
    </row>
    <row r="1657" spans="1:2">
      <c r="A1657" s="37" t="s">
        <v>13370</v>
      </c>
      <c r="B1657" s="123">
        <v>44056</v>
      </c>
    </row>
    <row r="1658" spans="1:2">
      <c r="A1658" s="37" t="s">
        <v>13374</v>
      </c>
      <c r="B1658" s="123">
        <v>31881</v>
      </c>
    </row>
    <row r="1659" spans="1:2">
      <c r="A1659" s="37" t="s">
        <v>13384</v>
      </c>
      <c r="B1659" s="123">
        <v>45445</v>
      </c>
    </row>
    <row r="1660" spans="1:2">
      <c r="A1660" s="37" t="s">
        <v>13393</v>
      </c>
      <c r="B1660" s="123">
        <v>45935</v>
      </c>
    </row>
    <row r="1661" spans="1:2">
      <c r="A1661" s="37" t="s">
        <v>13399</v>
      </c>
      <c r="B1661" s="123">
        <v>40336</v>
      </c>
    </row>
    <row r="1662" spans="1:2">
      <c r="A1662" s="37" t="s">
        <v>13410</v>
      </c>
      <c r="B1662" s="123">
        <v>44896</v>
      </c>
    </row>
    <row r="1663" spans="1:2">
      <c r="A1663" s="37" t="s">
        <v>13428</v>
      </c>
      <c r="B1663" s="123">
        <v>39279</v>
      </c>
    </row>
    <row r="1664" spans="1:2">
      <c r="A1664" s="37" t="s">
        <v>13433</v>
      </c>
      <c r="B1664" s="123">
        <v>45844</v>
      </c>
    </row>
    <row r="1665" spans="1:2">
      <c r="A1665" s="37" t="s">
        <v>13443</v>
      </c>
      <c r="B1665" s="123">
        <v>35913</v>
      </c>
    </row>
    <row r="1666" spans="1:2">
      <c r="A1666" s="37" t="s">
        <v>13448</v>
      </c>
      <c r="B1666" s="123">
        <v>35268</v>
      </c>
    </row>
    <row r="1667" spans="1:2">
      <c r="A1667" s="37" t="s">
        <v>13452</v>
      </c>
      <c r="B1667" s="123">
        <v>29019</v>
      </c>
    </row>
    <row r="1668" spans="1:2">
      <c r="A1668" s="37" t="s">
        <v>13456</v>
      </c>
      <c r="B1668" s="123">
        <v>43194</v>
      </c>
    </row>
    <row r="1669" spans="1:2">
      <c r="A1669" s="37" t="s">
        <v>13460</v>
      </c>
      <c r="B1669" s="123">
        <v>45949</v>
      </c>
    </row>
    <row r="1670" spans="1:2">
      <c r="A1670" s="37" t="s">
        <v>13471</v>
      </c>
      <c r="B1670" s="123">
        <v>35192</v>
      </c>
    </row>
    <row r="1671" spans="1:2">
      <c r="A1671" s="37" t="s">
        <v>13483</v>
      </c>
      <c r="B1671" s="123">
        <v>45907</v>
      </c>
    </row>
    <row r="1672" spans="1:2">
      <c r="A1672" s="37" t="s">
        <v>13488</v>
      </c>
      <c r="B1672" s="123">
        <v>44315</v>
      </c>
    </row>
    <row r="1673" spans="1:2">
      <c r="A1673" s="37" t="s">
        <v>13494</v>
      </c>
      <c r="B1673" s="123">
        <v>44700</v>
      </c>
    </row>
    <row r="1674" spans="1:2">
      <c r="A1674" s="37" t="s">
        <v>13500</v>
      </c>
      <c r="B1674" s="123">
        <v>45543</v>
      </c>
    </row>
    <row r="1675" spans="1:2">
      <c r="A1675" s="37" t="s">
        <v>13511</v>
      </c>
      <c r="B1675" s="123">
        <v>45949</v>
      </c>
    </row>
    <row r="1676" spans="1:2">
      <c r="A1676" s="37" t="s">
        <v>13517</v>
      </c>
      <c r="B1676" s="123">
        <v>30253</v>
      </c>
    </row>
    <row r="1677" spans="1:2">
      <c r="A1677" s="37" t="s">
        <v>13534</v>
      </c>
      <c r="B1677" s="123">
        <v>45914</v>
      </c>
    </row>
    <row r="1678" spans="1:2">
      <c r="A1678" s="37" t="s">
        <v>13540</v>
      </c>
      <c r="B1678" s="123">
        <v>45109</v>
      </c>
    </row>
    <row r="1679" spans="1:2">
      <c r="A1679" s="37" t="s">
        <v>13546</v>
      </c>
      <c r="B1679" s="123">
        <v>45851</v>
      </c>
    </row>
    <row r="1680" spans="1:2">
      <c r="A1680" s="37" t="s">
        <v>13550</v>
      </c>
      <c r="B1680" s="123">
        <v>39944</v>
      </c>
    </row>
    <row r="1681" spans="1:2">
      <c r="A1681" s="37" t="s">
        <v>14336</v>
      </c>
      <c r="B1681" s="123">
        <v>45963</v>
      </c>
    </row>
    <row r="1682" spans="1:2">
      <c r="A1682" s="37" t="s">
        <v>13561</v>
      </c>
      <c r="B1682" s="123">
        <v>44784</v>
      </c>
    </row>
    <row r="1683" spans="1:2">
      <c r="A1683" s="37" t="s">
        <v>13567</v>
      </c>
      <c r="B1683" s="123">
        <v>44623</v>
      </c>
    </row>
    <row r="1684" spans="1:2">
      <c r="A1684" s="37" t="s">
        <v>13579</v>
      </c>
      <c r="B1684" s="123">
        <v>39482</v>
      </c>
    </row>
    <row r="1685" spans="1:2">
      <c r="A1685" s="37" t="s">
        <v>13585</v>
      </c>
      <c r="B1685" s="123">
        <v>45914</v>
      </c>
    </row>
    <row r="1686" spans="1:2">
      <c r="A1686" s="37" t="s">
        <v>13590</v>
      </c>
      <c r="B1686" s="123">
        <v>40665</v>
      </c>
    </row>
    <row r="1687" spans="1:2">
      <c r="A1687" s="37" t="s">
        <v>13596</v>
      </c>
      <c r="B1687" s="123">
        <v>45008</v>
      </c>
    </row>
    <row r="1688" spans="1:2">
      <c r="A1688" s="37" t="s">
        <v>13600</v>
      </c>
      <c r="B1688" s="123">
        <v>45249</v>
      </c>
    </row>
    <row r="1689" spans="1:2">
      <c r="A1689" s="37" t="s">
        <v>13616</v>
      </c>
      <c r="B1689" s="123">
        <v>30848</v>
      </c>
    </row>
    <row r="1690" spans="1:2">
      <c r="A1690" s="37" t="s">
        <v>13621</v>
      </c>
      <c r="B1690" s="123">
        <v>37354</v>
      </c>
    </row>
    <row r="1691" spans="1:2">
      <c r="A1691" s="37" t="s">
        <v>13635</v>
      </c>
      <c r="B1691" s="123">
        <v>30793</v>
      </c>
    </row>
    <row r="1692" spans="1:2">
      <c r="A1692" s="37" t="s">
        <v>13641</v>
      </c>
      <c r="B1692" s="123">
        <v>36896</v>
      </c>
    </row>
    <row r="1693" spans="1:2">
      <c r="A1693" s="37" t="s">
        <v>13647</v>
      </c>
      <c r="B1693" s="123">
        <v>36929</v>
      </c>
    </row>
    <row r="1694" spans="1:2">
      <c r="A1694" s="37" t="s">
        <v>13652</v>
      </c>
      <c r="B1694" s="123">
        <v>45403</v>
      </c>
    </row>
    <row r="1695" spans="1:2">
      <c r="A1695" s="37" t="s">
        <v>13657</v>
      </c>
      <c r="B1695" s="123">
        <v>45816</v>
      </c>
    </row>
    <row r="1696" spans="1:2">
      <c r="A1696" s="37" t="s">
        <v>13667</v>
      </c>
      <c r="B1696" s="123">
        <v>42590</v>
      </c>
    </row>
    <row r="1697" spans="1:2">
      <c r="A1697" s="37" t="s">
        <v>21877</v>
      </c>
      <c r="B1697" s="123">
        <v>45942</v>
      </c>
    </row>
    <row r="1698" spans="1:2">
      <c r="A1698" s="37" t="s">
        <v>13677</v>
      </c>
      <c r="B1698" s="123">
        <v>44907</v>
      </c>
    </row>
    <row r="1699" spans="1:2">
      <c r="A1699" s="37" t="s">
        <v>13688</v>
      </c>
      <c r="B1699" s="123">
        <v>38425</v>
      </c>
    </row>
    <row r="1700" spans="1:2">
      <c r="A1700" s="37" t="s">
        <v>13699</v>
      </c>
      <c r="B1700" s="123">
        <v>45627</v>
      </c>
    </row>
    <row r="1701" spans="1:2">
      <c r="A1701" s="37" t="s">
        <v>13703</v>
      </c>
      <c r="B1701" s="123">
        <v>40051</v>
      </c>
    </row>
    <row r="1702" spans="1:2">
      <c r="A1702" s="37" t="s">
        <v>13709</v>
      </c>
      <c r="B1702" s="123">
        <v>35647</v>
      </c>
    </row>
    <row r="1703" spans="1:2">
      <c r="A1703" s="37" t="s">
        <v>13714</v>
      </c>
      <c r="B1703" s="123">
        <v>43395</v>
      </c>
    </row>
    <row r="1704" spans="1:2">
      <c r="A1704" s="37" t="s">
        <v>13724</v>
      </c>
      <c r="B1704" s="123">
        <v>44273</v>
      </c>
    </row>
    <row r="1705" spans="1:2">
      <c r="A1705" s="37" t="s">
        <v>13730</v>
      </c>
      <c r="B1705" s="123">
        <v>45837</v>
      </c>
    </row>
    <row r="1706" spans="1:2">
      <c r="A1706" s="37" t="s">
        <v>13736</v>
      </c>
      <c r="B1706" s="123">
        <v>45550</v>
      </c>
    </row>
    <row r="1707" spans="1:2">
      <c r="A1707" s="37" t="s">
        <v>13740</v>
      </c>
      <c r="B1707" s="123">
        <v>45634</v>
      </c>
    </row>
    <row r="1708" spans="1:2">
      <c r="A1708" s="37" t="s">
        <v>13746</v>
      </c>
      <c r="B1708" s="123">
        <v>41162</v>
      </c>
    </row>
    <row r="1709" spans="1:2">
      <c r="A1709" s="37" t="s">
        <v>14461</v>
      </c>
      <c r="B1709" s="123">
        <v>45970</v>
      </c>
    </row>
    <row r="1710" spans="1:2">
      <c r="A1710" s="37" t="s">
        <v>13772</v>
      </c>
      <c r="B1710" s="123">
        <v>41204</v>
      </c>
    </row>
    <row r="1711" spans="1:2">
      <c r="A1711" s="37" t="s">
        <v>13782</v>
      </c>
      <c r="B1711" s="123">
        <v>36964</v>
      </c>
    </row>
    <row r="1712" spans="1:2">
      <c r="A1712" s="37" t="s">
        <v>13794</v>
      </c>
      <c r="B1712" s="123">
        <v>30901</v>
      </c>
    </row>
    <row r="1713" spans="1:2">
      <c r="A1713" s="37" t="s">
        <v>13805</v>
      </c>
      <c r="B1713" s="123">
        <v>45816</v>
      </c>
    </row>
    <row r="1714" spans="1:2">
      <c r="A1714" s="37" t="s">
        <v>13810</v>
      </c>
      <c r="B1714" s="123">
        <v>33067</v>
      </c>
    </row>
    <row r="1715" spans="1:2">
      <c r="A1715" s="37" t="s">
        <v>13822</v>
      </c>
      <c r="B1715" s="123">
        <v>45956</v>
      </c>
    </row>
    <row r="1716" spans="1:2">
      <c r="A1716" s="37" t="s">
        <v>21878</v>
      </c>
      <c r="B1716" s="123">
        <v>36945</v>
      </c>
    </row>
    <row r="1717" spans="1:2">
      <c r="A1717" s="37" t="s">
        <v>13828</v>
      </c>
      <c r="B1717" s="123">
        <v>40583</v>
      </c>
    </row>
    <row r="1718" spans="1:2">
      <c r="A1718" s="37" t="s">
        <v>13837</v>
      </c>
      <c r="B1718" s="123">
        <v>45382</v>
      </c>
    </row>
    <row r="1719" spans="1:2">
      <c r="A1719" s="37" t="s">
        <v>13842</v>
      </c>
      <c r="B1719" s="123">
        <v>36200</v>
      </c>
    </row>
    <row r="1720" spans="1:2">
      <c r="A1720" s="37" t="s">
        <v>13848</v>
      </c>
      <c r="B1720" s="123">
        <v>38625</v>
      </c>
    </row>
    <row r="1721" spans="1:2">
      <c r="A1721" s="37" t="s">
        <v>13855</v>
      </c>
      <c r="B1721" s="123">
        <v>45872</v>
      </c>
    </row>
    <row r="1722" spans="1:2">
      <c r="A1722" s="37" t="s">
        <v>13861</v>
      </c>
      <c r="B1722" s="123">
        <v>45956</v>
      </c>
    </row>
    <row r="1723" spans="1:2">
      <c r="A1723" s="37" t="s">
        <v>13867</v>
      </c>
      <c r="B1723" s="123">
        <v>37664</v>
      </c>
    </row>
    <row r="1724" spans="1:2">
      <c r="A1724" s="37" t="s">
        <v>13872</v>
      </c>
      <c r="B1724" s="123">
        <v>45340</v>
      </c>
    </row>
    <row r="1725" spans="1:2">
      <c r="A1725" s="37" t="s">
        <v>14415</v>
      </c>
      <c r="B1725" s="123">
        <v>45970</v>
      </c>
    </row>
    <row r="1726" spans="1:2">
      <c r="A1726" s="37" t="s">
        <v>13883</v>
      </c>
      <c r="B1726" s="123">
        <v>39860</v>
      </c>
    </row>
    <row r="1727" spans="1:2">
      <c r="A1727" s="37" t="s">
        <v>13901</v>
      </c>
      <c r="B1727" s="123">
        <v>45319</v>
      </c>
    </row>
    <row r="1728" spans="1:2">
      <c r="A1728" s="37" t="s">
        <v>13913</v>
      </c>
      <c r="B1728" s="123">
        <v>30613</v>
      </c>
    </row>
    <row r="1729" spans="1:2">
      <c r="A1729" s="37" t="s">
        <v>13918</v>
      </c>
      <c r="B1729" s="123">
        <v>44413</v>
      </c>
    </row>
    <row r="1730" spans="1:2">
      <c r="A1730" s="37" t="s">
        <v>13924</v>
      </c>
      <c r="B1730" s="123">
        <v>30193</v>
      </c>
    </row>
    <row r="1731" spans="1:2">
      <c r="A1731" s="37" t="s">
        <v>13929</v>
      </c>
      <c r="B1731" s="123">
        <v>31246</v>
      </c>
    </row>
    <row r="1732" spans="1:2">
      <c r="A1732" s="37" t="s">
        <v>13940</v>
      </c>
      <c r="B1732" s="123">
        <v>44013</v>
      </c>
    </row>
    <row r="1733" spans="1:2">
      <c r="A1733" s="37" t="s">
        <v>13973</v>
      </c>
      <c r="B1733" s="123">
        <v>39538</v>
      </c>
    </row>
    <row r="1734" spans="1:2">
      <c r="A1734" s="37" t="s">
        <v>13978</v>
      </c>
      <c r="B1734" s="123">
        <v>34260</v>
      </c>
    </row>
    <row r="1735" spans="1:2">
      <c r="A1735" s="37" t="s">
        <v>13983</v>
      </c>
      <c r="B1735" s="123">
        <v>45872</v>
      </c>
    </row>
    <row r="1736" spans="1:2">
      <c r="A1736" s="37" t="s">
        <v>14376</v>
      </c>
      <c r="B1736" s="123">
        <v>45963</v>
      </c>
    </row>
    <row r="1737" spans="1:2">
      <c r="A1737" s="37" t="s">
        <v>13987</v>
      </c>
      <c r="B1737" s="123">
        <v>45907</v>
      </c>
    </row>
    <row r="1738" spans="1:2">
      <c r="A1738" s="37" t="s">
        <v>13993</v>
      </c>
      <c r="B1738" s="123">
        <v>40679</v>
      </c>
    </row>
    <row r="1739" spans="1:2">
      <c r="A1739" s="37" t="s">
        <v>13999</v>
      </c>
      <c r="B1739" s="123">
        <v>42473</v>
      </c>
    </row>
    <row r="1740" spans="1:2">
      <c r="A1740" s="37" t="s">
        <v>14010</v>
      </c>
      <c r="B1740" s="123">
        <v>45606</v>
      </c>
    </row>
    <row r="1741" spans="1:2">
      <c r="A1741" s="37" t="s">
        <v>14015</v>
      </c>
      <c r="B1741" s="123">
        <v>39874</v>
      </c>
    </row>
    <row r="1742" spans="1:2">
      <c r="A1742" s="37" t="s">
        <v>14021</v>
      </c>
      <c r="B1742" s="123">
        <v>45865</v>
      </c>
    </row>
    <row r="1743" spans="1:2">
      <c r="A1743" s="37" t="s">
        <v>14031</v>
      </c>
      <c r="B1743" s="123">
        <v>34452</v>
      </c>
    </row>
    <row r="1744" spans="1:2">
      <c r="A1744" s="37" t="s">
        <v>14036</v>
      </c>
      <c r="B1744" s="123">
        <v>31126</v>
      </c>
    </row>
    <row r="1745" spans="1:2">
      <c r="A1745" s="37" t="s">
        <v>14040</v>
      </c>
      <c r="B1745" s="123">
        <v>45704</v>
      </c>
    </row>
    <row r="1746" spans="1:2">
      <c r="A1746" s="37" t="s">
        <v>14046</v>
      </c>
      <c r="B1746" s="123">
        <v>35525</v>
      </c>
    </row>
    <row r="1747" spans="1:2">
      <c r="A1747" s="37" t="s">
        <v>14051</v>
      </c>
      <c r="B1747" s="123">
        <v>37115</v>
      </c>
    </row>
    <row r="1748" spans="1:2">
      <c r="A1748" s="37" t="s">
        <v>14057</v>
      </c>
      <c r="B1748" s="123">
        <v>39190</v>
      </c>
    </row>
    <row r="1749" spans="1:2">
      <c r="A1749" s="37" t="s">
        <v>14068</v>
      </c>
      <c r="B1749" s="123">
        <v>42450</v>
      </c>
    </row>
    <row r="1750" spans="1:2">
      <c r="A1750" s="37" t="s">
        <v>14073</v>
      </c>
      <c r="B1750" s="123">
        <v>32224</v>
      </c>
    </row>
    <row r="1751" spans="1:2">
      <c r="A1751" s="37" t="s">
        <v>14078</v>
      </c>
      <c r="B1751" s="123">
        <v>38359</v>
      </c>
    </row>
    <row r="1752" spans="1:2">
      <c r="A1752" s="37" t="s">
        <v>14563</v>
      </c>
      <c r="B1752" s="123">
        <v>45977</v>
      </c>
    </row>
    <row r="1753" spans="1:2">
      <c r="A1753" s="37" t="s">
        <v>14084</v>
      </c>
      <c r="B1753" s="123">
        <v>43173</v>
      </c>
    </row>
    <row r="1754" spans="1:2">
      <c r="A1754" s="37" t="s">
        <v>14090</v>
      </c>
      <c r="B1754" s="123">
        <v>42422</v>
      </c>
    </row>
    <row r="1755" spans="1:2">
      <c r="A1755" s="37" t="s">
        <v>14095</v>
      </c>
      <c r="B1755" s="123">
        <v>44651</v>
      </c>
    </row>
    <row r="1756" spans="1:2">
      <c r="A1756" s="37" t="s">
        <v>14101</v>
      </c>
      <c r="B1756" s="123">
        <v>45137</v>
      </c>
    </row>
    <row r="1757" spans="1:2">
      <c r="A1757" s="37" t="s">
        <v>14117</v>
      </c>
      <c r="B1757" s="123">
        <v>42380</v>
      </c>
    </row>
    <row r="1758" spans="1:2">
      <c r="A1758" s="37" t="s">
        <v>14123</v>
      </c>
      <c r="B1758" s="123">
        <v>44728</v>
      </c>
    </row>
    <row r="1759" spans="1:2">
      <c r="A1759" s="37" t="s">
        <v>14135</v>
      </c>
      <c r="B1759" s="123">
        <v>45011</v>
      </c>
    </row>
    <row r="1760" spans="1:2">
      <c r="A1760" s="37" t="s">
        <v>14151</v>
      </c>
      <c r="B1760" s="123">
        <v>31013</v>
      </c>
    </row>
    <row r="1761" spans="1:2">
      <c r="A1761" s="37" t="s">
        <v>14157</v>
      </c>
      <c r="B1761" s="123">
        <v>38926</v>
      </c>
    </row>
    <row r="1762" spans="1:2">
      <c r="A1762" s="37" t="s">
        <v>14167</v>
      </c>
      <c r="B1762" s="123">
        <v>41645</v>
      </c>
    </row>
    <row r="1763" spans="1:2">
      <c r="A1763" s="37" t="s">
        <v>14172</v>
      </c>
      <c r="B1763" s="123">
        <v>40805</v>
      </c>
    </row>
    <row r="1764" spans="1:2">
      <c r="A1764" s="37" t="s">
        <v>14178</v>
      </c>
      <c r="B1764" s="123">
        <v>42037</v>
      </c>
    </row>
    <row r="1765" spans="1:2">
      <c r="A1765" s="37" t="s">
        <v>14183</v>
      </c>
      <c r="B1765" s="123">
        <v>42100</v>
      </c>
    </row>
    <row r="1766" spans="1:2">
      <c r="A1766" s="37" t="s">
        <v>14189</v>
      </c>
      <c r="B1766" s="123">
        <v>36304</v>
      </c>
    </row>
    <row r="1767" spans="1:2">
      <c r="A1767" s="37" t="s">
        <v>14194</v>
      </c>
      <c r="B1767" s="123">
        <v>45221</v>
      </c>
    </row>
    <row r="1768" spans="1:2">
      <c r="A1768" s="37" t="s">
        <v>14200</v>
      </c>
      <c r="B1768" s="123">
        <v>45914</v>
      </c>
    </row>
    <row r="1769" spans="1:2">
      <c r="A1769" s="37" t="s">
        <v>14219</v>
      </c>
      <c r="B1769" s="123">
        <v>39601</v>
      </c>
    </row>
    <row r="1770" spans="1:2">
      <c r="A1770" s="37" t="s">
        <v>14223</v>
      </c>
      <c r="B1770" s="123">
        <v>45557</v>
      </c>
    </row>
    <row r="1771" spans="1:2">
      <c r="A1771" s="37" t="s">
        <v>14456</v>
      </c>
      <c r="B1771" s="123">
        <v>45970</v>
      </c>
    </row>
    <row r="1772" spans="1:2">
      <c r="A1772" s="37" t="s">
        <v>14233</v>
      </c>
      <c r="B1772" s="123">
        <v>34387</v>
      </c>
    </row>
    <row r="1773" spans="1:2">
      <c r="A1773" s="37" t="s">
        <v>14240</v>
      </c>
      <c r="B1773" s="123">
        <v>44300</v>
      </c>
    </row>
    <row r="1774" spans="1:2">
      <c r="A1774" s="37" t="s">
        <v>14246</v>
      </c>
      <c r="B1774" s="123">
        <v>45291</v>
      </c>
    </row>
    <row r="1775" spans="1:2">
      <c r="A1775" s="37" t="s">
        <v>14277</v>
      </c>
      <c r="B1775" s="123">
        <v>45683</v>
      </c>
    </row>
    <row r="1776" spans="1:2">
      <c r="A1776" s="37" t="s">
        <v>21879</v>
      </c>
      <c r="B1776" s="123">
        <v>45410</v>
      </c>
    </row>
  </sheetData>
  <autoFilter ref="A1:B1776" xr:uid="{61B45E92-3FA2-4696-9BE0-E63CFD45665D}">
    <sortState xmlns:xlrd2="http://schemas.microsoft.com/office/spreadsheetml/2017/richdata2" ref="A2:B1776">
      <sortCondition ref="A1:A1776"/>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74E9-A8B0-4447-9A75-DA3C64D5A6F0}">
  <dimension ref="A1:X1637"/>
  <sheetViews>
    <sheetView workbookViewId="0">
      <selection activeCell="A350" sqref="A350"/>
    </sheetView>
  </sheetViews>
  <sheetFormatPr defaultRowHeight="14.45"/>
  <cols>
    <col min="1" max="1" width="13.140625" customWidth="1"/>
    <col min="2" max="2" width="8.28515625" style="41" customWidth="1"/>
    <col min="3" max="3" width="22.28515625" style="41" customWidth="1"/>
    <col min="4" max="4" width="9.85546875" style="41" customWidth="1"/>
    <col min="5" max="5" width="10" style="41" customWidth="1"/>
    <col min="6" max="6" width="11.42578125" style="41" customWidth="1"/>
    <col min="7" max="7" width="11.28515625" style="41" customWidth="1"/>
    <col min="8" max="8" width="16.42578125" style="41" customWidth="1"/>
    <col min="9" max="9" width="15.140625" customWidth="1"/>
    <col min="10" max="10" width="15.28515625" style="68" customWidth="1"/>
    <col min="11" max="11" width="7.42578125" style="41" customWidth="1"/>
    <col min="12" max="12" width="23.42578125" style="41" customWidth="1"/>
    <col min="13" max="13" width="7.140625" style="41" customWidth="1"/>
    <col min="14" max="14" width="14.42578125" style="41" customWidth="1"/>
    <col min="15" max="15" width="7.42578125" style="41" customWidth="1"/>
    <col min="16" max="16" width="11.85546875" style="41" customWidth="1"/>
    <col min="17" max="17" width="15.28515625" style="41" customWidth="1"/>
    <col min="18" max="18" width="10" style="41" customWidth="1"/>
    <col min="19" max="19" width="13.5703125" style="41" customWidth="1"/>
    <col min="20" max="20" width="23.5703125" style="41" customWidth="1"/>
    <col min="21" max="21" width="26.28515625" style="41" bestFit="1" customWidth="1"/>
    <col min="22" max="22" width="14.5703125" style="41" bestFit="1" customWidth="1"/>
    <col min="23" max="23" width="14.7109375" style="41" bestFit="1" customWidth="1"/>
    <col min="24" max="24" width="14.5703125" style="41" bestFit="1" customWidth="1"/>
  </cols>
  <sheetData>
    <row r="1" spans="1:24" s="66" customFormat="1" ht="43.5">
      <c r="A1" s="65" t="s">
        <v>21880</v>
      </c>
      <c r="B1" s="65" t="s">
        <v>21881</v>
      </c>
      <c r="C1" s="65" t="s">
        <v>21882</v>
      </c>
      <c r="D1" s="65" t="s">
        <v>21883</v>
      </c>
      <c r="E1" s="65" t="s">
        <v>21884</v>
      </c>
      <c r="F1" s="65" t="s">
        <v>21885</v>
      </c>
      <c r="G1" s="65" t="s">
        <v>21886</v>
      </c>
      <c r="H1" s="65" t="s">
        <v>21887</v>
      </c>
      <c r="I1" s="65" t="s">
        <v>21888</v>
      </c>
      <c r="J1" s="67" t="s">
        <v>21889</v>
      </c>
      <c r="K1" s="65" t="s">
        <v>21890</v>
      </c>
      <c r="L1" s="65" t="s">
        <v>21891</v>
      </c>
      <c r="M1" s="65" t="s">
        <v>21892</v>
      </c>
      <c r="N1" s="65" t="s">
        <v>21893</v>
      </c>
      <c r="O1" s="65" t="s">
        <v>21894</v>
      </c>
      <c r="P1" s="65" t="s">
        <v>21895</v>
      </c>
      <c r="Q1" s="65" t="s">
        <v>21896</v>
      </c>
      <c r="R1" s="65" t="s">
        <v>21897</v>
      </c>
      <c r="S1" s="65" t="s">
        <v>21898</v>
      </c>
      <c r="T1" s="65" t="s">
        <v>21899</v>
      </c>
      <c r="U1" s="65" t="s">
        <v>21900</v>
      </c>
      <c r="V1" s="65" t="s">
        <v>21901</v>
      </c>
    </row>
    <row r="2" spans="1:24">
      <c r="A2" s="41" t="str">
        <f>TRIM(Query1[[#This Row],[ENTERPRISE_ID]])</f>
        <v>SFESSHA</v>
      </c>
      <c r="B2" s="41" t="s">
        <v>21714</v>
      </c>
      <c r="C2" s="41" t="s">
        <v>18169</v>
      </c>
      <c r="D2" s="41" t="s">
        <v>21145</v>
      </c>
      <c r="E2" s="41" t="s">
        <v>21902</v>
      </c>
      <c r="F2" s="41" t="s">
        <v>21903</v>
      </c>
      <c r="G2" s="41" t="s">
        <v>12500</v>
      </c>
      <c r="H2" s="41" t="s">
        <v>21904</v>
      </c>
      <c r="I2" s="41" t="s">
        <v>21905</v>
      </c>
      <c r="J2" s="68">
        <v>7038435717</v>
      </c>
      <c r="K2" s="41" t="s">
        <v>43</v>
      </c>
      <c r="L2" s="41" t="s">
        <v>21906</v>
      </c>
      <c r="M2" s="41" t="s">
        <v>21907</v>
      </c>
      <c r="N2" s="41" t="s">
        <v>21908</v>
      </c>
      <c r="O2" s="41" t="s">
        <v>167</v>
      </c>
      <c r="P2" s="41" t="s">
        <v>12503</v>
      </c>
      <c r="Q2" s="41" t="s">
        <v>21909</v>
      </c>
      <c r="R2" s="41">
        <v>8998</v>
      </c>
      <c r="S2" s="41" t="s">
        <v>19687</v>
      </c>
      <c r="T2" s="41" t="s">
        <v>19686</v>
      </c>
      <c r="U2" s="41" t="s">
        <v>21910</v>
      </c>
      <c r="V2" s="42">
        <v>45993</v>
      </c>
      <c r="W2"/>
      <c r="X2"/>
    </row>
    <row r="3" spans="1:24">
      <c r="A3" s="41" t="str">
        <f>TRIM(Query1[[#This Row],[ENTERPRISE_ID]])</f>
        <v>KROGER3</v>
      </c>
      <c r="B3" s="41" t="s">
        <v>21911</v>
      </c>
      <c r="C3" s="41" t="s">
        <v>21912</v>
      </c>
      <c r="D3" s="41" t="s">
        <v>21139</v>
      </c>
      <c r="E3" s="41" t="s">
        <v>21913</v>
      </c>
      <c r="F3" s="41" t="s">
        <v>21914</v>
      </c>
      <c r="G3" s="41" t="s">
        <v>8754</v>
      </c>
      <c r="H3" s="41" t="s">
        <v>21915</v>
      </c>
      <c r="I3" s="41" t="s">
        <v>21916</v>
      </c>
      <c r="J3" s="68">
        <v>8562035565</v>
      </c>
      <c r="K3" s="41" t="s">
        <v>43</v>
      </c>
      <c r="L3" s="41" t="s">
        <v>21917</v>
      </c>
      <c r="N3" s="41" t="s">
        <v>21918</v>
      </c>
      <c r="O3" s="41" t="s">
        <v>1763</v>
      </c>
      <c r="P3" s="41" t="s">
        <v>8757</v>
      </c>
      <c r="Q3" s="41" t="s">
        <v>21919</v>
      </c>
      <c r="R3" s="41">
        <v>8998</v>
      </c>
      <c r="S3" s="41" t="s">
        <v>21920</v>
      </c>
      <c r="T3" s="41" t="s">
        <v>21921</v>
      </c>
      <c r="U3" s="41" t="s">
        <v>21922</v>
      </c>
      <c r="V3" s="42">
        <v>45993</v>
      </c>
      <c r="W3"/>
      <c r="X3"/>
    </row>
    <row r="4" spans="1:24">
      <c r="A4" s="41" t="str">
        <f>TRIM(Query1[[#This Row],[ENTERPRISE_ID]])</f>
        <v>PHEMMI0</v>
      </c>
      <c r="B4" s="41" t="s">
        <v>21923</v>
      </c>
      <c r="C4" s="41" t="s">
        <v>21924</v>
      </c>
      <c r="D4" s="41" t="s">
        <v>21140</v>
      </c>
      <c r="E4" s="41" t="s">
        <v>21925</v>
      </c>
      <c r="F4" s="41" t="s">
        <v>21926</v>
      </c>
      <c r="G4" s="41" t="s">
        <v>21927</v>
      </c>
      <c r="H4" s="41" t="s">
        <v>21928</v>
      </c>
      <c r="I4" s="41" t="s">
        <v>21929</v>
      </c>
      <c r="J4" s="68">
        <v>4782600632</v>
      </c>
      <c r="K4" s="41" t="s">
        <v>43</v>
      </c>
      <c r="L4" s="41" t="s">
        <v>11019</v>
      </c>
      <c r="N4" s="41" t="s">
        <v>11020</v>
      </c>
      <c r="O4" s="41" t="s">
        <v>312</v>
      </c>
      <c r="P4" s="41" t="s">
        <v>9252</v>
      </c>
      <c r="Q4" s="41" t="s">
        <v>21930</v>
      </c>
      <c r="R4" s="41">
        <v>8998</v>
      </c>
      <c r="S4" s="41" t="s">
        <v>14157</v>
      </c>
      <c r="T4" s="41" t="s">
        <v>21931</v>
      </c>
      <c r="U4" s="41" t="s">
        <v>21932</v>
      </c>
      <c r="V4" s="42">
        <v>45993</v>
      </c>
      <c r="W4"/>
      <c r="X4"/>
    </row>
    <row r="5" spans="1:24">
      <c r="A5" s="41" t="str">
        <f>TRIM(Query1[[#This Row],[ENTERPRISE_ID]])</f>
        <v>RSCOTT5</v>
      </c>
      <c r="B5" s="41" t="s">
        <v>21933</v>
      </c>
      <c r="C5" s="41" t="s">
        <v>21934</v>
      </c>
      <c r="D5" s="41" t="s">
        <v>21147</v>
      </c>
      <c r="E5" s="41" t="s">
        <v>21935</v>
      </c>
      <c r="F5" s="41" t="s">
        <v>21936</v>
      </c>
      <c r="G5" s="41" t="s">
        <v>12118</v>
      </c>
      <c r="H5" s="41" t="s">
        <v>21937</v>
      </c>
      <c r="I5" s="41" t="s">
        <v>21938</v>
      </c>
      <c r="J5" s="68">
        <v>2709553019</v>
      </c>
      <c r="K5" s="41" t="s">
        <v>43</v>
      </c>
      <c r="L5" s="41" t="s">
        <v>12119</v>
      </c>
      <c r="N5" s="41" t="s">
        <v>21939</v>
      </c>
      <c r="O5" s="41" t="s">
        <v>258</v>
      </c>
      <c r="P5" s="41" t="s">
        <v>12121</v>
      </c>
      <c r="Q5" s="41" t="s">
        <v>21919</v>
      </c>
      <c r="R5" s="41">
        <v>8998</v>
      </c>
      <c r="S5" s="41" t="s">
        <v>8593</v>
      </c>
      <c r="T5" s="41" t="s">
        <v>21940</v>
      </c>
      <c r="U5" s="41" t="s">
        <v>21941</v>
      </c>
      <c r="V5" s="42">
        <v>45993</v>
      </c>
      <c r="W5"/>
      <c r="X5"/>
    </row>
    <row r="6" spans="1:24">
      <c r="A6" s="41" t="str">
        <f>TRIM(Query1[[#This Row],[ENTERPRISE_ID]])</f>
        <v>CFLETC1</v>
      </c>
      <c r="B6" s="41" t="s">
        <v>21285</v>
      </c>
      <c r="C6" s="41" t="s">
        <v>21286</v>
      </c>
      <c r="D6" s="41" t="s">
        <v>21140</v>
      </c>
      <c r="E6" s="41" t="s">
        <v>21942</v>
      </c>
      <c r="F6" s="41" t="s">
        <v>21943</v>
      </c>
      <c r="G6" s="41" t="s">
        <v>2568</v>
      </c>
      <c r="H6" s="41" t="s">
        <v>21944</v>
      </c>
      <c r="I6" s="41" t="s">
        <v>21945</v>
      </c>
      <c r="J6" s="68">
        <v>2148920567</v>
      </c>
      <c r="K6" s="41" t="s">
        <v>43</v>
      </c>
      <c r="L6" s="41" t="s">
        <v>21946</v>
      </c>
      <c r="M6" s="41" t="s">
        <v>21947</v>
      </c>
      <c r="N6" s="41" t="s">
        <v>2570</v>
      </c>
      <c r="O6" s="41" t="s">
        <v>482</v>
      </c>
      <c r="P6" s="41" t="s">
        <v>2571</v>
      </c>
      <c r="Q6" s="41" t="s">
        <v>21930</v>
      </c>
      <c r="R6" s="41">
        <v>8998</v>
      </c>
      <c r="S6" s="41" t="s">
        <v>7172</v>
      </c>
      <c r="T6" s="41" t="s">
        <v>21948</v>
      </c>
      <c r="U6" s="41" t="s">
        <v>21949</v>
      </c>
      <c r="V6" s="42">
        <v>45993</v>
      </c>
      <c r="W6"/>
      <c r="X6"/>
    </row>
    <row r="7" spans="1:24">
      <c r="A7" s="41" t="str">
        <f>TRIM(Query1[[#This Row],[ENTERPRISE_ID]])</f>
        <v>PCARRIN</v>
      </c>
      <c r="B7" s="41" t="s">
        <v>21950</v>
      </c>
      <c r="C7" s="41" t="s">
        <v>21951</v>
      </c>
      <c r="D7" s="41" t="s">
        <v>21141</v>
      </c>
      <c r="E7" s="41" t="s">
        <v>21952</v>
      </c>
      <c r="F7" s="41" t="s">
        <v>21953</v>
      </c>
      <c r="G7" s="41" t="s">
        <v>19849</v>
      </c>
      <c r="H7" s="41" t="s">
        <v>21954</v>
      </c>
      <c r="I7" s="41" t="s">
        <v>21955</v>
      </c>
      <c r="J7" s="68">
        <v>9108573163</v>
      </c>
      <c r="K7" s="41" t="s">
        <v>43</v>
      </c>
      <c r="L7" s="41" t="s">
        <v>10940</v>
      </c>
      <c r="N7" s="41" t="s">
        <v>1619</v>
      </c>
      <c r="O7" s="41" t="s">
        <v>170</v>
      </c>
      <c r="P7" s="41" t="s">
        <v>10941</v>
      </c>
      <c r="Q7" s="41" t="s">
        <v>21919</v>
      </c>
      <c r="R7" s="41">
        <v>8998</v>
      </c>
      <c r="S7" s="41" t="s">
        <v>16290</v>
      </c>
      <c r="T7" s="41" t="s">
        <v>16289</v>
      </c>
      <c r="U7" s="41" t="s">
        <v>21956</v>
      </c>
      <c r="V7" s="42">
        <v>45993</v>
      </c>
      <c r="W7"/>
      <c r="X7"/>
    </row>
    <row r="8" spans="1:24">
      <c r="A8" s="41" t="str">
        <f>TRIM(Query1[[#This Row],[ENTERPRISE_ID]])</f>
        <v>GPAULSE</v>
      </c>
      <c r="B8" s="41" t="s">
        <v>21377</v>
      </c>
      <c r="C8" s="41" t="s">
        <v>16860</v>
      </c>
      <c r="D8" s="41" t="s">
        <v>21147</v>
      </c>
      <c r="E8" s="41" t="s">
        <v>21957</v>
      </c>
      <c r="F8" s="41" t="s">
        <v>21958</v>
      </c>
      <c r="G8" s="41" t="s">
        <v>16861</v>
      </c>
      <c r="H8" s="41" t="s">
        <v>21959</v>
      </c>
      <c r="I8" s="41" t="s">
        <v>21960</v>
      </c>
      <c r="J8" s="68">
        <v>5635790302</v>
      </c>
      <c r="K8" s="41" t="s">
        <v>43</v>
      </c>
      <c r="L8" s="41" t="s">
        <v>21961</v>
      </c>
      <c r="N8" s="41" t="s">
        <v>5575</v>
      </c>
      <c r="O8" s="41" t="s">
        <v>1566</v>
      </c>
      <c r="P8" s="41" t="s">
        <v>5576</v>
      </c>
      <c r="Q8" s="41" t="s">
        <v>21919</v>
      </c>
      <c r="R8" s="41">
        <v>8998</v>
      </c>
      <c r="S8" s="41" t="s">
        <v>9948</v>
      </c>
      <c r="T8" s="41" t="s">
        <v>21962</v>
      </c>
      <c r="U8" s="41" t="s">
        <v>21963</v>
      </c>
      <c r="V8" s="42">
        <v>45993</v>
      </c>
      <c r="W8"/>
      <c r="X8"/>
    </row>
    <row r="9" spans="1:24">
      <c r="A9" s="41" t="str">
        <f>TRIM(Query1[[#This Row],[ENTERPRISE_ID]])</f>
        <v>TSETEYE</v>
      </c>
      <c r="B9" s="41" t="s">
        <v>21964</v>
      </c>
      <c r="C9" s="41" t="s">
        <v>21965</v>
      </c>
      <c r="D9" s="41" t="s">
        <v>21162</v>
      </c>
      <c r="E9" s="41" t="s">
        <v>21966</v>
      </c>
      <c r="F9" s="41" t="s">
        <v>21967</v>
      </c>
      <c r="G9" s="41" t="s">
        <v>21968</v>
      </c>
      <c r="H9" s="41" t="s">
        <v>21969</v>
      </c>
      <c r="I9" s="41" t="s">
        <v>21970</v>
      </c>
      <c r="J9" s="68">
        <v>5104353678</v>
      </c>
      <c r="K9" s="41" t="s">
        <v>43</v>
      </c>
      <c r="L9" s="41" t="s">
        <v>14337</v>
      </c>
      <c r="M9" s="41" t="s">
        <v>14338</v>
      </c>
      <c r="N9" s="41" t="s">
        <v>3323</v>
      </c>
      <c r="O9" s="41" t="s">
        <v>36</v>
      </c>
      <c r="P9" s="41" t="s">
        <v>14339</v>
      </c>
      <c r="Q9" s="41" t="s">
        <v>21919</v>
      </c>
      <c r="R9" s="41">
        <v>8998</v>
      </c>
      <c r="S9" s="41" t="s">
        <v>3079</v>
      </c>
      <c r="T9" s="41" t="s">
        <v>16236</v>
      </c>
      <c r="U9" s="41" t="s">
        <v>21971</v>
      </c>
      <c r="V9" s="42">
        <v>45993</v>
      </c>
      <c r="W9"/>
      <c r="X9"/>
    </row>
    <row r="10" spans="1:24">
      <c r="A10" s="41" t="str">
        <f>TRIM(Query1[[#This Row],[ENTERPRISE_ID]])</f>
        <v>VDUTTA</v>
      </c>
      <c r="B10" s="41" t="s">
        <v>21972</v>
      </c>
      <c r="C10" s="41" t="s">
        <v>21973</v>
      </c>
      <c r="D10" s="41" t="s">
        <v>21162</v>
      </c>
      <c r="E10" s="41" t="s">
        <v>21974</v>
      </c>
      <c r="F10" s="41" t="s">
        <v>21975</v>
      </c>
      <c r="G10" s="41" t="s">
        <v>21976</v>
      </c>
      <c r="H10" s="41" t="s">
        <v>21977</v>
      </c>
      <c r="I10" s="41" t="s">
        <v>21978</v>
      </c>
      <c r="J10" s="68">
        <v>5106960173</v>
      </c>
      <c r="K10" s="41" t="s">
        <v>43</v>
      </c>
      <c r="L10" s="41" t="s">
        <v>21979</v>
      </c>
      <c r="N10" s="41" t="s">
        <v>21980</v>
      </c>
      <c r="O10" s="41" t="s">
        <v>36</v>
      </c>
      <c r="P10" s="41" t="s">
        <v>13733</v>
      </c>
      <c r="Q10" s="41" t="s">
        <v>21919</v>
      </c>
      <c r="R10" s="41">
        <v>8998</v>
      </c>
      <c r="S10" s="41" t="s">
        <v>21981</v>
      </c>
      <c r="T10" s="41" t="s">
        <v>21982</v>
      </c>
      <c r="U10" s="41" t="s">
        <v>21983</v>
      </c>
      <c r="V10" s="42">
        <v>45993</v>
      </c>
      <c r="W10"/>
      <c r="X10"/>
    </row>
    <row r="11" spans="1:24">
      <c r="A11" s="41" t="str">
        <f>TRIM(Query1[[#This Row],[ENTERPRISE_ID]])</f>
        <v>ALACEY</v>
      </c>
      <c r="B11" s="41" t="s">
        <v>21208</v>
      </c>
      <c r="C11" s="41" t="s">
        <v>21209</v>
      </c>
      <c r="D11" s="41" t="s">
        <v>21162</v>
      </c>
      <c r="E11" s="41" t="s">
        <v>21984</v>
      </c>
      <c r="F11" s="41" t="s">
        <v>21985</v>
      </c>
      <c r="G11" s="41" t="s">
        <v>17335</v>
      </c>
      <c r="H11" s="41" t="s">
        <v>21986</v>
      </c>
      <c r="I11" s="41" t="s">
        <v>21987</v>
      </c>
      <c r="J11" s="68">
        <v>5309835186</v>
      </c>
      <c r="K11" s="41" t="s">
        <v>43</v>
      </c>
      <c r="L11" s="41" t="s">
        <v>48</v>
      </c>
      <c r="N11" s="41" t="s">
        <v>49</v>
      </c>
      <c r="O11" s="41" t="s">
        <v>36</v>
      </c>
      <c r="P11" s="41" t="s">
        <v>50</v>
      </c>
      <c r="Q11" s="41" t="s">
        <v>21919</v>
      </c>
      <c r="R11" s="41">
        <v>8998</v>
      </c>
      <c r="S11" s="41" t="s">
        <v>21988</v>
      </c>
      <c r="T11" s="41" t="s">
        <v>21989</v>
      </c>
      <c r="U11" s="41" t="s">
        <v>21990</v>
      </c>
      <c r="V11" s="42">
        <v>45993</v>
      </c>
      <c r="W11"/>
      <c r="X11"/>
    </row>
    <row r="12" spans="1:24">
      <c r="A12" s="41" t="str">
        <f>TRIM(Query1[[#This Row],[ENTERPRISE_ID]])</f>
        <v>AJOHNSO</v>
      </c>
      <c r="B12" s="41" t="s">
        <v>21991</v>
      </c>
      <c r="C12" s="41" t="s">
        <v>21992</v>
      </c>
      <c r="D12" s="41" t="s">
        <v>21162</v>
      </c>
      <c r="E12" s="41" t="s">
        <v>21993</v>
      </c>
      <c r="F12" s="41" t="s">
        <v>21994</v>
      </c>
      <c r="G12" s="41" t="s">
        <v>16865</v>
      </c>
      <c r="H12" s="41" t="s">
        <v>20156</v>
      </c>
      <c r="I12" s="41" t="s">
        <v>8670</v>
      </c>
      <c r="J12" s="68">
        <v>9165076141</v>
      </c>
      <c r="K12" s="41" t="s">
        <v>43</v>
      </c>
      <c r="L12" s="41" t="s">
        <v>21995</v>
      </c>
      <c r="N12" s="41" t="s">
        <v>21996</v>
      </c>
      <c r="O12" s="41" t="s">
        <v>36</v>
      </c>
      <c r="P12" s="41" t="s">
        <v>872</v>
      </c>
      <c r="Q12" s="41" t="s">
        <v>21919</v>
      </c>
      <c r="R12" s="41">
        <v>8998</v>
      </c>
      <c r="S12" s="41" t="s">
        <v>21988</v>
      </c>
      <c r="T12" s="41" t="s">
        <v>21989</v>
      </c>
      <c r="U12" s="41" t="s">
        <v>21997</v>
      </c>
      <c r="V12" s="42">
        <v>45993</v>
      </c>
      <c r="W12"/>
      <c r="X12"/>
    </row>
    <row r="13" spans="1:24">
      <c r="A13" s="41" t="str">
        <f>TRIM(Query1[[#This Row],[ENTERPRISE_ID]])</f>
        <v>BDOUANG</v>
      </c>
      <c r="B13" s="41" t="s">
        <v>21998</v>
      </c>
      <c r="C13" s="41" t="s">
        <v>21999</v>
      </c>
      <c r="D13" s="41" t="s">
        <v>21162</v>
      </c>
      <c r="E13" s="41" t="s">
        <v>22000</v>
      </c>
      <c r="F13" s="41" t="s">
        <v>22001</v>
      </c>
      <c r="G13" s="41" t="s">
        <v>1748</v>
      </c>
      <c r="H13" s="41" t="s">
        <v>22002</v>
      </c>
      <c r="I13" s="41" t="s">
        <v>22003</v>
      </c>
      <c r="J13" s="68">
        <v>5102464147</v>
      </c>
      <c r="K13" s="41" t="s">
        <v>43</v>
      </c>
      <c r="L13" s="41" t="s">
        <v>22004</v>
      </c>
      <c r="N13" s="41" t="s">
        <v>510</v>
      </c>
      <c r="O13" s="41" t="s">
        <v>36</v>
      </c>
      <c r="P13" s="41" t="s">
        <v>1750</v>
      </c>
      <c r="Q13" s="41" t="s">
        <v>21919</v>
      </c>
      <c r="R13" s="41">
        <v>8998</v>
      </c>
      <c r="S13" s="41" t="s">
        <v>21981</v>
      </c>
      <c r="T13" s="41" t="s">
        <v>21982</v>
      </c>
      <c r="U13" s="41" t="s">
        <v>22005</v>
      </c>
      <c r="V13" s="42">
        <v>45993</v>
      </c>
      <c r="W13"/>
      <c r="X13"/>
    </row>
    <row r="14" spans="1:24">
      <c r="A14" s="41" t="str">
        <f>TRIM(Query1[[#This Row],[ENTERPRISE_ID]])</f>
        <v>ASALVAD</v>
      </c>
      <c r="B14" s="41" t="s">
        <v>21219</v>
      </c>
      <c r="C14" s="41" t="s">
        <v>21221</v>
      </c>
      <c r="D14" s="41" t="s">
        <v>21156</v>
      </c>
      <c r="E14" s="41" t="s">
        <v>22006</v>
      </c>
      <c r="F14" s="41" t="s">
        <v>22007</v>
      </c>
      <c r="G14" s="41" t="s">
        <v>16182</v>
      </c>
      <c r="H14" s="41" t="s">
        <v>22008</v>
      </c>
      <c r="I14" s="41" t="s">
        <v>21987</v>
      </c>
      <c r="J14" s="68">
        <v>6195720714</v>
      </c>
      <c r="K14" s="41" t="s">
        <v>43</v>
      </c>
      <c r="L14" s="41" t="s">
        <v>22009</v>
      </c>
      <c r="M14" s="41" t="s">
        <v>22010</v>
      </c>
      <c r="N14" s="41" t="s">
        <v>1277</v>
      </c>
      <c r="O14" s="41" t="s">
        <v>36</v>
      </c>
      <c r="P14" s="41" t="s">
        <v>1278</v>
      </c>
      <c r="Q14" s="41" t="s">
        <v>21930</v>
      </c>
      <c r="R14" s="41">
        <v>8998</v>
      </c>
      <c r="S14" s="41" t="s">
        <v>22011</v>
      </c>
      <c r="T14" s="41" t="s">
        <v>22012</v>
      </c>
      <c r="U14" s="41" t="s">
        <v>22013</v>
      </c>
      <c r="V14" s="42">
        <v>45993</v>
      </c>
      <c r="W14"/>
      <c r="X14"/>
    </row>
    <row r="15" spans="1:24">
      <c r="A15" s="41" t="str">
        <f>TRIM(Query1[[#This Row],[ENTERPRISE_ID]])</f>
        <v>AATRISC</v>
      </c>
      <c r="B15" s="41" t="s">
        <v>22014</v>
      </c>
      <c r="C15" s="41" t="s">
        <v>22015</v>
      </c>
      <c r="D15" s="41" t="s">
        <v>21164</v>
      </c>
      <c r="E15" s="41" t="s">
        <v>22016</v>
      </c>
      <c r="F15" s="41" t="s">
        <v>22017</v>
      </c>
      <c r="G15" s="41" t="s">
        <v>217</v>
      </c>
      <c r="H15" s="41" t="s">
        <v>22018</v>
      </c>
      <c r="I15" s="41" t="s">
        <v>22019</v>
      </c>
      <c r="J15" s="68">
        <v>8313468860</v>
      </c>
      <c r="K15" s="41" t="s">
        <v>43</v>
      </c>
      <c r="L15" s="41" t="s">
        <v>221</v>
      </c>
      <c r="N15" s="41" t="s">
        <v>222</v>
      </c>
      <c r="O15" s="41" t="s">
        <v>36</v>
      </c>
      <c r="P15" s="41" t="s">
        <v>223</v>
      </c>
      <c r="Q15" s="41" t="s">
        <v>22020</v>
      </c>
      <c r="R15" s="41">
        <v>8998</v>
      </c>
      <c r="S15" s="41" t="s">
        <v>8894</v>
      </c>
      <c r="T15" s="41" t="s">
        <v>22021</v>
      </c>
      <c r="U15" s="41" t="s">
        <v>22022</v>
      </c>
      <c r="V15" s="42">
        <v>45993</v>
      </c>
      <c r="W15"/>
      <c r="X15"/>
    </row>
    <row r="16" spans="1:24">
      <c r="A16" s="41" t="str">
        <f>TRIM(Query1[[#This Row],[ENTERPRISE_ID]])</f>
        <v>WBURTO</v>
      </c>
      <c r="B16" s="41" t="s">
        <v>22023</v>
      </c>
      <c r="C16" s="41" t="s">
        <v>21581</v>
      </c>
      <c r="D16" s="41" t="s">
        <v>21164</v>
      </c>
      <c r="E16" s="41" t="s">
        <v>22024</v>
      </c>
      <c r="F16" s="41" t="s">
        <v>22025</v>
      </c>
      <c r="G16" s="41" t="s">
        <v>13913</v>
      </c>
      <c r="H16" s="41" t="s">
        <v>22026</v>
      </c>
      <c r="I16" s="41" t="s">
        <v>2749</v>
      </c>
      <c r="J16" s="68">
        <v>8057929429</v>
      </c>
      <c r="K16" s="41" t="s">
        <v>43</v>
      </c>
      <c r="L16" s="41" t="s">
        <v>13914</v>
      </c>
      <c r="N16" s="41" t="s">
        <v>22027</v>
      </c>
      <c r="O16" s="41" t="s">
        <v>36</v>
      </c>
      <c r="P16" s="41" t="s">
        <v>13915</v>
      </c>
      <c r="Q16" s="41" t="s">
        <v>22020</v>
      </c>
      <c r="R16" s="41">
        <v>8998</v>
      </c>
      <c r="S16" s="41" t="s">
        <v>19387</v>
      </c>
      <c r="T16" s="41" t="s">
        <v>19386</v>
      </c>
      <c r="U16" s="41" t="s">
        <v>22028</v>
      </c>
      <c r="V16" s="42">
        <v>45993</v>
      </c>
      <c r="W16"/>
      <c r="X16"/>
    </row>
    <row r="17" spans="1:24">
      <c r="A17" s="41" t="str">
        <f>TRIM(Query1[[#This Row],[ENTERPRISE_ID]])</f>
        <v>WYOUNG5</v>
      </c>
      <c r="B17" s="41" t="s">
        <v>2343</v>
      </c>
      <c r="C17" s="41" t="s">
        <v>22029</v>
      </c>
      <c r="D17" s="41" t="s">
        <v>21164</v>
      </c>
      <c r="E17" s="41" t="s">
        <v>22030</v>
      </c>
      <c r="F17" s="41" t="s">
        <v>22031</v>
      </c>
      <c r="G17" s="41" t="s">
        <v>14189</v>
      </c>
      <c r="H17" s="41" t="s">
        <v>22032</v>
      </c>
      <c r="I17" s="41" t="s">
        <v>22033</v>
      </c>
      <c r="J17" s="68">
        <v>5596016297</v>
      </c>
      <c r="K17" s="41" t="s">
        <v>43</v>
      </c>
      <c r="L17" s="41" t="s">
        <v>22034</v>
      </c>
      <c r="N17" s="41" t="s">
        <v>220</v>
      </c>
      <c r="O17" s="41" t="s">
        <v>36</v>
      </c>
      <c r="P17" s="41" t="s">
        <v>14191</v>
      </c>
      <c r="Q17" s="41" t="s">
        <v>22020</v>
      </c>
      <c r="R17" s="41">
        <v>8998</v>
      </c>
      <c r="S17" s="41" t="s">
        <v>16376</v>
      </c>
      <c r="T17" s="41" t="s">
        <v>19598</v>
      </c>
      <c r="U17" s="41" t="s">
        <v>22035</v>
      </c>
      <c r="V17" s="42">
        <v>45993</v>
      </c>
      <c r="W17"/>
      <c r="X17"/>
    </row>
    <row r="18" spans="1:24">
      <c r="A18" s="41" t="str">
        <f>TRIM(Query1[[#This Row],[ENTERPRISE_ID]])</f>
        <v>KGRIFF0</v>
      </c>
      <c r="B18" s="41" t="s">
        <v>21489</v>
      </c>
      <c r="C18" s="41" t="s">
        <v>19739</v>
      </c>
      <c r="D18" s="41" t="s">
        <v>21162</v>
      </c>
      <c r="E18" s="41" t="s">
        <v>22036</v>
      </c>
      <c r="F18" s="41" t="s">
        <v>22037</v>
      </c>
      <c r="G18" s="41" t="s">
        <v>16929</v>
      </c>
      <c r="H18" s="41" t="s">
        <v>22038</v>
      </c>
      <c r="I18" s="41" t="s">
        <v>22039</v>
      </c>
      <c r="J18" s="68">
        <v>9169406300</v>
      </c>
      <c r="K18" s="41" t="s">
        <v>43</v>
      </c>
      <c r="L18" s="41" t="s">
        <v>22040</v>
      </c>
      <c r="N18" s="41" t="s">
        <v>9720</v>
      </c>
      <c r="O18" s="41" t="s">
        <v>36</v>
      </c>
      <c r="P18" s="41" t="s">
        <v>1989</v>
      </c>
      <c r="Q18" s="41" t="s">
        <v>21919</v>
      </c>
      <c r="R18" s="41">
        <v>8998</v>
      </c>
      <c r="S18" s="41" t="s">
        <v>3079</v>
      </c>
      <c r="T18" s="41" t="s">
        <v>16236</v>
      </c>
      <c r="U18" s="41" t="s">
        <v>22041</v>
      </c>
      <c r="V18" s="42">
        <v>45993</v>
      </c>
      <c r="W18"/>
      <c r="X18"/>
    </row>
    <row r="19" spans="1:24">
      <c r="A19" s="41" t="str">
        <f>TRIM(Query1[[#This Row],[ENTERPRISE_ID]])</f>
        <v>MGARRET</v>
      </c>
      <c r="B19" s="41" t="s">
        <v>22042</v>
      </c>
      <c r="C19" s="41" t="s">
        <v>22043</v>
      </c>
      <c r="D19" s="41" t="s">
        <v>21156</v>
      </c>
      <c r="E19" s="41" t="s">
        <v>22044</v>
      </c>
      <c r="F19" s="41" t="s">
        <v>22045</v>
      </c>
      <c r="G19" s="41" t="s">
        <v>16251</v>
      </c>
      <c r="H19" s="41" t="s">
        <v>22046</v>
      </c>
      <c r="I19" s="41" t="s">
        <v>22047</v>
      </c>
      <c r="J19" s="68">
        <v>9099187548</v>
      </c>
      <c r="K19" s="41" t="s">
        <v>43</v>
      </c>
      <c r="L19" s="41" t="s">
        <v>22048</v>
      </c>
      <c r="N19" s="41" t="s">
        <v>22049</v>
      </c>
      <c r="O19" s="41" t="s">
        <v>36</v>
      </c>
      <c r="P19" s="41" t="s">
        <v>8855</v>
      </c>
      <c r="Q19" s="41" t="s">
        <v>21930</v>
      </c>
      <c r="R19" s="41">
        <v>8998</v>
      </c>
      <c r="S19" s="41" t="s">
        <v>22050</v>
      </c>
      <c r="T19" s="41" t="s">
        <v>22051</v>
      </c>
      <c r="U19" s="41" t="s">
        <v>22052</v>
      </c>
      <c r="V19" s="42">
        <v>45993</v>
      </c>
      <c r="W19"/>
      <c r="X19"/>
    </row>
    <row r="20" spans="1:24">
      <c r="A20" s="41" t="str">
        <f>TRIM(Query1[[#This Row],[ENTERPRISE_ID]])</f>
        <v>JRAITTE</v>
      </c>
      <c r="B20" s="41" t="s">
        <v>21461</v>
      </c>
      <c r="C20" s="41" t="s">
        <v>21462</v>
      </c>
      <c r="D20" s="41" t="s">
        <v>21154</v>
      </c>
      <c r="E20" s="41" t="s">
        <v>22053</v>
      </c>
      <c r="F20" s="41" t="s">
        <v>22054</v>
      </c>
      <c r="G20" s="41" t="s">
        <v>15274</v>
      </c>
      <c r="H20" s="41" t="s">
        <v>22055</v>
      </c>
      <c r="I20" s="41" t="s">
        <v>22056</v>
      </c>
      <c r="J20" s="68">
        <v>9289203014</v>
      </c>
      <c r="K20" s="41" t="s">
        <v>43</v>
      </c>
      <c r="L20" s="41" t="s">
        <v>22057</v>
      </c>
      <c r="N20" s="41" t="s">
        <v>1889</v>
      </c>
      <c r="O20" s="41" t="s">
        <v>236</v>
      </c>
      <c r="P20" s="41" t="s">
        <v>7864</v>
      </c>
      <c r="Q20" s="41" t="s">
        <v>21909</v>
      </c>
      <c r="R20" s="41">
        <v>8998</v>
      </c>
      <c r="S20" s="41" t="s">
        <v>13883</v>
      </c>
      <c r="T20" s="41" t="s">
        <v>18573</v>
      </c>
      <c r="U20" s="41" t="s">
        <v>22058</v>
      </c>
      <c r="V20" s="42">
        <v>45993</v>
      </c>
      <c r="W20"/>
      <c r="X20"/>
    </row>
    <row r="21" spans="1:24">
      <c r="A21" s="41" t="str">
        <f>TRIM(Query1[[#This Row],[ENTERPRISE_ID]])</f>
        <v>JQUACH</v>
      </c>
      <c r="B21" s="41" t="s">
        <v>22059</v>
      </c>
      <c r="C21" s="41" t="s">
        <v>14711</v>
      </c>
      <c r="D21" s="41" t="s">
        <v>21156</v>
      </c>
      <c r="E21" s="41" t="s">
        <v>22060</v>
      </c>
      <c r="F21" s="41" t="s">
        <v>18276</v>
      </c>
      <c r="G21" s="41" t="s">
        <v>7846</v>
      </c>
      <c r="H21" s="41" t="s">
        <v>22061</v>
      </c>
      <c r="I21" s="41" t="s">
        <v>22062</v>
      </c>
      <c r="J21" s="68">
        <v>6262032405</v>
      </c>
      <c r="K21" s="41" t="s">
        <v>43</v>
      </c>
      <c r="L21" s="41" t="s">
        <v>22063</v>
      </c>
      <c r="N21" s="41" t="s">
        <v>22064</v>
      </c>
      <c r="O21" s="41" t="s">
        <v>36</v>
      </c>
      <c r="P21" s="41" t="s">
        <v>7849</v>
      </c>
      <c r="Q21" s="41" t="s">
        <v>21930</v>
      </c>
      <c r="R21" s="41">
        <v>8998</v>
      </c>
      <c r="S21" s="41" t="s">
        <v>11783</v>
      </c>
      <c r="T21" s="41" t="s">
        <v>22065</v>
      </c>
      <c r="U21" s="41" t="s">
        <v>22066</v>
      </c>
      <c r="V21" s="42">
        <v>45993</v>
      </c>
      <c r="W21"/>
      <c r="X21"/>
    </row>
    <row r="22" spans="1:24">
      <c r="A22" s="41" t="str">
        <f>TRIM(Query1[[#This Row],[ENTERPRISE_ID]])</f>
        <v>JJAMIES</v>
      </c>
      <c r="B22" s="41" t="s">
        <v>22067</v>
      </c>
      <c r="C22" s="41" t="s">
        <v>22068</v>
      </c>
      <c r="D22" s="41" t="s">
        <v>21164</v>
      </c>
      <c r="E22" s="41" t="s">
        <v>22069</v>
      </c>
      <c r="F22" s="41" t="s">
        <v>22070</v>
      </c>
      <c r="G22" s="41" t="s">
        <v>7200</v>
      </c>
      <c r="H22" s="41" t="s">
        <v>22071</v>
      </c>
      <c r="I22" s="41" t="s">
        <v>22072</v>
      </c>
      <c r="J22" s="68">
        <v>7027506341</v>
      </c>
      <c r="K22" s="41" t="s">
        <v>43</v>
      </c>
      <c r="L22" s="41" t="s">
        <v>22073</v>
      </c>
      <c r="N22" s="41" t="s">
        <v>22074</v>
      </c>
      <c r="O22" s="41" t="s">
        <v>1034</v>
      </c>
      <c r="P22" s="41" t="s">
        <v>5598</v>
      </c>
      <c r="Q22" s="41" t="s">
        <v>22020</v>
      </c>
      <c r="R22" s="41">
        <v>8998</v>
      </c>
      <c r="S22" s="41" t="s">
        <v>2514</v>
      </c>
      <c r="T22" s="41" t="s">
        <v>22075</v>
      </c>
      <c r="U22" s="41" t="s">
        <v>22076</v>
      </c>
      <c r="V22" s="42">
        <v>45993</v>
      </c>
      <c r="W22"/>
      <c r="X22"/>
    </row>
    <row r="23" spans="1:24">
      <c r="A23" s="41" t="str">
        <f>TRIM(Query1[[#This Row],[ENTERPRISE_ID]])</f>
        <v>JRODRI3</v>
      </c>
      <c r="B23" s="41" t="s">
        <v>21463</v>
      </c>
      <c r="C23" s="41" t="s">
        <v>21464</v>
      </c>
      <c r="D23" s="41" t="s">
        <v>21156</v>
      </c>
      <c r="E23" s="41" t="s">
        <v>22077</v>
      </c>
      <c r="F23" s="41" t="s">
        <v>22078</v>
      </c>
      <c r="G23" s="41" t="s">
        <v>16914</v>
      </c>
      <c r="H23" s="41" t="s">
        <v>22079</v>
      </c>
      <c r="I23" s="41" t="s">
        <v>22080</v>
      </c>
      <c r="J23" s="68">
        <v>6619360072</v>
      </c>
      <c r="K23" s="41" t="s">
        <v>43</v>
      </c>
      <c r="L23" s="41" t="s">
        <v>22081</v>
      </c>
      <c r="M23" s="41" t="s">
        <v>22082</v>
      </c>
      <c r="N23" s="41" t="s">
        <v>22083</v>
      </c>
      <c r="O23" s="41" t="s">
        <v>36</v>
      </c>
      <c r="P23" s="41" t="s">
        <v>7951</v>
      </c>
      <c r="Q23" s="41" t="s">
        <v>21930</v>
      </c>
      <c r="R23" s="41">
        <v>8998</v>
      </c>
      <c r="S23" s="41" t="s">
        <v>5232</v>
      </c>
      <c r="T23" s="41" t="s">
        <v>22084</v>
      </c>
      <c r="U23" s="41" t="s">
        <v>22085</v>
      </c>
      <c r="V23" s="42">
        <v>45993</v>
      </c>
      <c r="W23"/>
      <c r="X23"/>
    </row>
    <row r="24" spans="1:24">
      <c r="A24" s="41" t="str">
        <f>TRIM(Query1[[#This Row],[ENTERPRISE_ID]])</f>
        <v>YJUNG</v>
      </c>
      <c r="B24" s="41" t="s">
        <v>22086</v>
      </c>
      <c r="C24" s="41" t="s">
        <v>22087</v>
      </c>
      <c r="D24" s="41" t="s">
        <v>21162</v>
      </c>
      <c r="E24" s="41" t="s">
        <v>22088</v>
      </c>
      <c r="F24" s="41" t="s">
        <v>22089</v>
      </c>
      <c r="G24" s="41" t="s">
        <v>22090</v>
      </c>
      <c r="H24" s="41" t="s">
        <v>22091</v>
      </c>
      <c r="I24" s="41" t="s">
        <v>22092</v>
      </c>
      <c r="J24" s="68">
        <v>9255674364</v>
      </c>
      <c r="K24" s="41" t="s">
        <v>43</v>
      </c>
      <c r="L24" s="41" t="s">
        <v>14457</v>
      </c>
      <c r="M24" s="41" t="s">
        <v>7039</v>
      </c>
      <c r="N24" s="41" t="s">
        <v>925</v>
      </c>
      <c r="O24" s="41" t="s">
        <v>36</v>
      </c>
      <c r="P24" s="41" t="s">
        <v>14458</v>
      </c>
      <c r="Q24" s="41" t="s">
        <v>21919</v>
      </c>
      <c r="R24" s="41">
        <v>8998</v>
      </c>
      <c r="S24" s="41" t="s">
        <v>3079</v>
      </c>
      <c r="T24" s="41" t="s">
        <v>16236</v>
      </c>
      <c r="U24" s="41" t="s">
        <v>22093</v>
      </c>
      <c r="V24" s="42">
        <v>45993</v>
      </c>
      <c r="W24"/>
      <c r="X24"/>
    </row>
    <row r="25" spans="1:24">
      <c r="A25" s="41" t="str">
        <f>TRIM(Query1[[#This Row],[ENTERPRISE_ID]])</f>
        <v>IRUIZ4</v>
      </c>
      <c r="B25" s="41" t="s">
        <v>22094</v>
      </c>
      <c r="C25" s="41" t="s">
        <v>22095</v>
      </c>
      <c r="D25" s="41" t="s">
        <v>21156</v>
      </c>
      <c r="E25" s="41" t="s">
        <v>22096</v>
      </c>
      <c r="F25" s="41" t="s">
        <v>22097</v>
      </c>
      <c r="G25" s="41" t="s">
        <v>6138</v>
      </c>
      <c r="H25" s="41" t="s">
        <v>22098</v>
      </c>
      <c r="I25" s="41" t="s">
        <v>22099</v>
      </c>
      <c r="J25" s="68">
        <v>5625698493</v>
      </c>
      <c r="K25" s="41" t="s">
        <v>43</v>
      </c>
      <c r="L25" s="41" t="s">
        <v>22100</v>
      </c>
      <c r="N25" s="41" t="s">
        <v>22101</v>
      </c>
      <c r="O25" s="41" t="s">
        <v>36</v>
      </c>
      <c r="P25" s="41" t="s">
        <v>5277</v>
      </c>
      <c r="Q25" s="41" t="s">
        <v>21930</v>
      </c>
      <c r="R25" s="41">
        <v>8998</v>
      </c>
      <c r="S25" s="41" t="s">
        <v>3045</v>
      </c>
      <c r="T25" s="41" t="s">
        <v>22102</v>
      </c>
      <c r="U25" s="41" t="s">
        <v>22103</v>
      </c>
      <c r="V25" s="42">
        <v>45993</v>
      </c>
      <c r="W25"/>
      <c r="X25"/>
    </row>
    <row r="26" spans="1:24">
      <c r="A26" s="41" t="str">
        <f>TRIM(Query1[[#This Row],[ENTERPRISE_ID]])</f>
        <v>MMADR08</v>
      </c>
      <c r="B26" s="41" t="s">
        <v>22104</v>
      </c>
      <c r="C26" s="41" t="s">
        <v>22105</v>
      </c>
      <c r="D26" s="41" t="s">
        <v>21164</v>
      </c>
      <c r="E26" s="41" t="s">
        <v>22106</v>
      </c>
      <c r="F26" s="41" t="s">
        <v>22107</v>
      </c>
      <c r="G26" s="41" t="s">
        <v>9873</v>
      </c>
      <c r="H26" s="41" t="s">
        <v>22108</v>
      </c>
      <c r="I26" s="41" t="s">
        <v>19647</v>
      </c>
      <c r="J26" s="68">
        <v>6614168658</v>
      </c>
      <c r="K26" s="41" t="s">
        <v>43</v>
      </c>
      <c r="L26" s="41" t="s">
        <v>9874</v>
      </c>
      <c r="N26" s="41" t="s">
        <v>9875</v>
      </c>
      <c r="O26" s="41" t="s">
        <v>36</v>
      </c>
      <c r="P26" s="41" t="s">
        <v>9876</v>
      </c>
      <c r="Q26" s="41" t="s">
        <v>22020</v>
      </c>
      <c r="R26" s="41">
        <v>8998</v>
      </c>
      <c r="S26" s="41" t="s">
        <v>19387</v>
      </c>
      <c r="T26" s="41" t="s">
        <v>19386</v>
      </c>
      <c r="U26" s="41" t="s">
        <v>22109</v>
      </c>
      <c r="V26" s="42">
        <v>45993</v>
      </c>
      <c r="W26"/>
      <c r="X26"/>
    </row>
    <row r="27" spans="1:24">
      <c r="A27" s="41" t="str">
        <f>TRIM(Query1[[#This Row],[ENTERPRISE_ID]])</f>
        <v>NVYAS</v>
      </c>
      <c r="B27" s="41" t="s">
        <v>22110</v>
      </c>
      <c r="C27" s="41" t="s">
        <v>22111</v>
      </c>
      <c r="D27" s="41" t="s">
        <v>21156</v>
      </c>
      <c r="E27" s="41" t="s">
        <v>22112</v>
      </c>
      <c r="F27" s="41" t="s">
        <v>22113</v>
      </c>
      <c r="G27" s="41" t="s">
        <v>10710</v>
      </c>
      <c r="H27" s="41" t="s">
        <v>22114</v>
      </c>
      <c r="I27" s="41" t="s">
        <v>22115</v>
      </c>
      <c r="J27" s="68">
        <v>6264616008</v>
      </c>
      <c r="K27" s="41" t="s">
        <v>43</v>
      </c>
      <c r="L27" s="41" t="s">
        <v>22116</v>
      </c>
      <c r="N27" s="41" t="s">
        <v>10712</v>
      </c>
      <c r="O27" s="41" t="s">
        <v>36</v>
      </c>
      <c r="P27" s="41" t="s">
        <v>9945</v>
      </c>
      <c r="Q27" s="41" t="s">
        <v>21930</v>
      </c>
      <c r="R27" s="41">
        <v>8998</v>
      </c>
      <c r="S27" s="41" t="s">
        <v>22011</v>
      </c>
      <c r="T27" s="41" t="s">
        <v>22012</v>
      </c>
      <c r="U27" s="41" t="s">
        <v>22117</v>
      </c>
      <c r="V27" s="42">
        <v>45993</v>
      </c>
      <c r="W27"/>
      <c r="X27"/>
    </row>
    <row r="28" spans="1:24">
      <c r="A28" s="41" t="str">
        <f>TRIM(Query1[[#This Row],[ENTERPRISE_ID]])</f>
        <v>BESTRAD</v>
      </c>
      <c r="B28" s="41" t="s">
        <v>22118</v>
      </c>
      <c r="C28" s="41" t="s">
        <v>22119</v>
      </c>
      <c r="D28" s="41" t="s">
        <v>21156</v>
      </c>
      <c r="E28" s="41" t="s">
        <v>22120</v>
      </c>
      <c r="F28" s="41" t="s">
        <v>22121</v>
      </c>
      <c r="G28" s="41" t="s">
        <v>20337</v>
      </c>
      <c r="H28" s="41" t="s">
        <v>22122</v>
      </c>
      <c r="I28" s="41" t="s">
        <v>22123</v>
      </c>
      <c r="J28" s="68">
        <v>8183581073</v>
      </c>
      <c r="K28" s="41" t="s">
        <v>43</v>
      </c>
      <c r="L28" s="41" t="s">
        <v>22124</v>
      </c>
      <c r="N28" s="41" t="s">
        <v>12957</v>
      </c>
      <c r="O28" s="41" t="s">
        <v>36</v>
      </c>
      <c r="P28" s="41" t="s">
        <v>1776</v>
      </c>
      <c r="Q28" s="41" t="s">
        <v>21930</v>
      </c>
      <c r="R28" s="41">
        <v>8998</v>
      </c>
      <c r="S28" s="41" t="s">
        <v>5232</v>
      </c>
      <c r="T28" s="41" t="s">
        <v>22084</v>
      </c>
      <c r="U28" s="41" t="s">
        <v>22125</v>
      </c>
      <c r="V28" s="42">
        <v>45993</v>
      </c>
      <c r="W28"/>
      <c r="X28"/>
    </row>
    <row r="29" spans="1:24">
      <c r="A29" s="41" t="str">
        <f>TRIM(Query1[[#This Row],[ENTERPRISE_ID]])</f>
        <v>SDOMING</v>
      </c>
      <c r="B29" s="41" t="s">
        <v>22126</v>
      </c>
      <c r="C29" s="41" t="s">
        <v>22127</v>
      </c>
      <c r="D29" s="41" t="s">
        <v>21156</v>
      </c>
      <c r="E29" s="41" t="s">
        <v>22128</v>
      </c>
      <c r="F29" s="41" t="s">
        <v>22129</v>
      </c>
      <c r="G29" s="41" t="s">
        <v>12478</v>
      </c>
      <c r="H29" s="41" t="s">
        <v>22130</v>
      </c>
      <c r="I29" s="41" t="s">
        <v>22131</v>
      </c>
      <c r="J29" s="68">
        <v>8182056809</v>
      </c>
      <c r="K29" s="41" t="s">
        <v>43</v>
      </c>
      <c r="L29" s="41" t="s">
        <v>22132</v>
      </c>
      <c r="M29" s="41" t="s">
        <v>22133</v>
      </c>
      <c r="N29" s="41" t="s">
        <v>22134</v>
      </c>
      <c r="O29" s="41" t="s">
        <v>36</v>
      </c>
      <c r="P29" s="41" t="s">
        <v>22135</v>
      </c>
      <c r="Q29" s="41" t="s">
        <v>21930</v>
      </c>
      <c r="R29" s="41">
        <v>8998</v>
      </c>
      <c r="S29" s="41" t="s">
        <v>5232</v>
      </c>
      <c r="T29" s="41" t="s">
        <v>22084</v>
      </c>
      <c r="U29" s="41" t="s">
        <v>22136</v>
      </c>
      <c r="V29" s="42">
        <v>45993</v>
      </c>
      <c r="W29"/>
      <c r="X29"/>
    </row>
    <row r="30" spans="1:24">
      <c r="A30" s="41" t="str">
        <f>TRIM(Query1[[#This Row],[ENTERPRISE_ID]])</f>
        <v>DCOLUNG</v>
      </c>
      <c r="B30" s="41" t="s">
        <v>22137</v>
      </c>
      <c r="C30" s="41" t="s">
        <v>22138</v>
      </c>
      <c r="D30" s="41" t="s">
        <v>21156</v>
      </c>
      <c r="E30" s="41" t="s">
        <v>22139</v>
      </c>
      <c r="F30" s="41" t="s">
        <v>22140</v>
      </c>
      <c r="G30" s="41" t="s">
        <v>3452</v>
      </c>
      <c r="H30" s="41" t="s">
        <v>22141</v>
      </c>
      <c r="I30" s="41" t="s">
        <v>22142</v>
      </c>
      <c r="J30" s="68">
        <v>9094465213</v>
      </c>
      <c r="K30" s="41" t="s">
        <v>43</v>
      </c>
      <c r="L30" s="41" t="s">
        <v>22143</v>
      </c>
      <c r="N30" s="41" t="s">
        <v>5343</v>
      </c>
      <c r="O30" s="41" t="s">
        <v>36</v>
      </c>
      <c r="P30" s="41" t="s">
        <v>22144</v>
      </c>
      <c r="Q30" s="41" t="s">
        <v>21930</v>
      </c>
      <c r="R30" s="41">
        <v>8998</v>
      </c>
      <c r="S30" s="41" t="s">
        <v>22050</v>
      </c>
      <c r="T30" s="41" t="s">
        <v>22051</v>
      </c>
      <c r="U30" s="41" t="s">
        <v>22145</v>
      </c>
      <c r="V30" s="42">
        <v>45993</v>
      </c>
      <c r="W30"/>
      <c r="X30"/>
    </row>
    <row r="31" spans="1:24">
      <c r="A31" s="41" t="str">
        <f>TRIM(Query1[[#This Row],[ENTERPRISE_ID]])</f>
        <v>EBANUEL</v>
      </c>
      <c r="B31" s="41" t="s">
        <v>15975</v>
      </c>
      <c r="C31" s="41" t="s">
        <v>21332</v>
      </c>
      <c r="D31" s="41" t="s">
        <v>21164</v>
      </c>
      <c r="E31" s="41" t="s">
        <v>22146</v>
      </c>
      <c r="F31" s="41" t="s">
        <v>16241</v>
      </c>
      <c r="G31" s="41" t="s">
        <v>15210</v>
      </c>
      <c r="H31" s="41" t="s">
        <v>22147</v>
      </c>
      <c r="I31" s="41" t="s">
        <v>22148</v>
      </c>
      <c r="J31" s="68">
        <v>5597685143</v>
      </c>
      <c r="K31" s="41" t="s">
        <v>43</v>
      </c>
      <c r="L31" s="41" t="s">
        <v>22149</v>
      </c>
      <c r="N31" s="41" t="s">
        <v>220</v>
      </c>
      <c r="O31" s="41" t="s">
        <v>36</v>
      </c>
      <c r="P31" s="41" t="s">
        <v>4497</v>
      </c>
      <c r="Q31" s="41" t="s">
        <v>22020</v>
      </c>
      <c r="R31" s="41">
        <v>8998</v>
      </c>
      <c r="S31" s="41" t="s">
        <v>264</v>
      </c>
      <c r="T31" s="41" t="s">
        <v>18198</v>
      </c>
      <c r="U31" s="41" t="s">
        <v>22150</v>
      </c>
      <c r="V31" s="42">
        <v>45993</v>
      </c>
      <c r="W31"/>
      <c r="X31"/>
    </row>
    <row r="32" spans="1:24">
      <c r="A32" s="41" t="str">
        <f>TRIM(Query1[[#This Row],[ENTERPRISE_ID]])</f>
        <v>CGOLLIN</v>
      </c>
      <c r="B32" s="41" t="s">
        <v>22151</v>
      </c>
      <c r="C32" s="41" t="s">
        <v>22152</v>
      </c>
      <c r="D32" s="41" t="s">
        <v>21164</v>
      </c>
      <c r="E32" s="41" t="s">
        <v>22153</v>
      </c>
      <c r="F32" s="41" t="s">
        <v>22154</v>
      </c>
      <c r="G32" s="41" t="s">
        <v>2603</v>
      </c>
      <c r="H32" s="41" t="s">
        <v>22155</v>
      </c>
      <c r="I32" s="41" t="s">
        <v>22156</v>
      </c>
      <c r="J32" s="68">
        <v>5592039994</v>
      </c>
      <c r="K32" s="41" t="s">
        <v>43</v>
      </c>
      <c r="L32" s="41" t="s">
        <v>22157</v>
      </c>
      <c r="N32" s="41" t="s">
        <v>2605</v>
      </c>
      <c r="O32" s="41" t="s">
        <v>36</v>
      </c>
      <c r="P32" s="41" t="s">
        <v>2606</v>
      </c>
      <c r="Q32" s="41" t="s">
        <v>22020</v>
      </c>
      <c r="R32" s="41">
        <v>8998</v>
      </c>
      <c r="S32" s="41" t="s">
        <v>6026</v>
      </c>
      <c r="T32" s="41" t="s">
        <v>22158</v>
      </c>
      <c r="U32" s="41" t="s">
        <v>22159</v>
      </c>
      <c r="V32" s="42">
        <v>45993</v>
      </c>
      <c r="W32"/>
      <c r="X32"/>
    </row>
    <row r="33" spans="1:24">
      <c r="A33" s="41" t="str">
        <f>TRIM(Query1[[#This Row],[ENTERPRISE_ID]])</f>
        <v>BLOTT</v>
      </c>
      <c r="B33" s="41" t="s">
        <v>22160</v>
      </c>
      <c r="C33" s="41" t="s">
        <v>16994</v>
      </c>
      <c r="D33" s="41" t="s">
        <v>21149</v>
      </c>
      <c r="E33" s="41" t="s">
        <v>22161</v>
      </c>
      <c r="F33" s="41" t="s">
        <v>22162</v>
      </c>
      <c r="G33" s="41" t="s">
        <v>16995</v>
      </c>
      <c r="H33" s="41" t="s">
        <v>22163</v>
      </c>
      <c r="I33" s="41" t="s">
        <v>22164</v>
      </c>
      <c r="J33" s="68">
        <v>2289180374</v>
      </c>
      <c r="K33" s="41" t="s">
        <v>43</v>
      </c>
      <c r="L33" s="41" t="s">
        <v>22165</v>
      </c>
      <c r="N33" s="41" t="s">
        <v>22166</v>
      </c>
      <c r="O33" s="41" t="s">
        <v>355</v>
      </c>
      <c r="P33" s="41" t="s">
        <v>1977</v>
      </c>
      <c r="Q33" s="41" t="s">
        <v>21930</v>
      </c>
      <c r="R33" s="41">
        <v>8998</v>
      </c>
      <c r="S33" s="41" t="s">
        <v>17440</v>
      </c>
      <c r="T33" s="41" t="s">
        <v>17439</v>
      </c>
      <c r="U33" s="41" t="s">
        <v>22167</v>
      </c>
      <c r="V33" s="42">
        <v>45993</v>
      </c>
      <c r="W33"/>
      <c r="X33"/>
    </row>
    <row r="34" spans="1:24">
      <c r="A34" s="41" t="str">
        <f>TRIM(Query1[[#This Row],[ENTERPRISE_ID]])</f>
        <v>DABREU</v>
      </c>
      <c r="B34" s="41" t="s">
        <v>22168</v>
      </c>
      <c r="C34" s="41" t="s">
        <v>22169</v>
      </c>
      <c r="D34" s="41" t="s">
        <v>21152</v>
      </c>
      <c r="E34" s="41" t="s">
        <v>22170</v>
      </c>
      <c r="F34" s="41" t="s">
        <v>22171</v>
      </c>
      <c r="G34" s="41" t="s">
        <v>14698</v>
      </c>
      <c r="H34" s="41" t="s">
        <v>22172</v>
      </c>
      <c r="I34" s="41" t="s">
        <v>22173</v>
      </c>
      <c r="J34" s="68">
        <v>7735520093</v>
      </c>
      <c r="K34" s="41" t="s">
        <v>43</v>
      </c>
      <c r="L34" s="41" t="s">
        <v>22174</v>
      </c>
      <c r="N34" s="41" t="s">
        <v>13674</v>
      </c>
      <c r="O34" s="41" t="s">
        <v>118</v>
      </c>
      <c r="P34" s="41" t="s">
        <v>3294</v>
      </c>
      <c r="Q34" s="41" t="s">
        <v>21909</v>
      </c>
      <c r="R34" s="41">
        <v>8998</v>
      </c>
      <c r="S34" s="41" t="s">
        <v>18567</v>
      </c>
      <c r="T34" s="41" t="s">
        <v>18566</v>
      </c>
      <c r="U34" s="41" t="s">
        <v>22175</v>
      </c>
      <c r="V34" s="42">
        <v>45993</v>
      </c>
      <c r="W34"/>
      <c r="X34"/>
    </row>
    <row r="35" spans="1:24">
      <c r="A35" s="41" t="str">
        <f>TRIM(Query1[[#This Row],[ENTERPRISE_ID]])</f>
        <v>JYOUNG0</v>
      </c>
      <c r="B35" s="41" t="s">
        <v>22176</v>
      </c>
      <c r="C35" s="41" t="s">
        <v>22177</v>
      </c>
      <c r="D35" s="41" t="s">
        <v>21152</v>
      </c>
      <c r="E35" s="41" t="s">
        <v>22178</v>
      </c>
      <c r="F35" s="41" t="s">
        <v>22179</v>
      </c>
      <c r="G35" s="41" t="s">
        <v>18405</v>
      </c>
      <c r="H35" s="41" t="s">
        <v>22032</v>
      </c>
      <c r="I35" s="41" t="s">
        <v>22180</v>
      </c>
      <c r="J35" s="68">
        <v>6307683321</v>
      </c>
      <c r="K35" s="41" t="s">
        <v>43</v>
      </c>
      <c r="L35" s="41" t="s">
        <v>14578</v>
      </c>
      <c r="M35" s="41" t="s">
        <v>14579</v>
      </c>
      <c r="N35" s="41" t="s">
        <v>3146</v>
      </c>
      <c r="O35" s="41" t="s">
        <v>118</v>
      </c>
      <c r="P35" s="41" t="s">
        <v>14580</v>
      </c>
      <c r="Q35" s="41" t="s">
        <v>21909</v>
      </c>
      <c r="R35" s="41">
        <v>8998</v>
      </c>
      <c r="S35" s="41" t="s">
        <v>22181</v>
      </c>
      <c r="T35" s="41" t="s">
        <v>22182</v>
      </c>
      <c r="U35" s="41" t="s">
        <v>22183</v>
      </c>
      <c r="V35" s="42">
        <v>45993</v>
      </c>
      <c r="W35"/>
      <c r="X35"/>
    </row>
    <row r="36" spans="1:24">
      <c r="A36" s="41" t="str">
        <f>TRIM(Query1[[#This Row],[ENTERPRISE_ID]])</f>
        <v>IZULFIU</v>
      </c>
      <c r="B36" s="41" t="s">
        <v>21401</v>
      </c>
      <c r="C36" s="41" t="s">
        <v>21402</v>
      </c>
      <c r="D36" s="41" t="s">
        <v>21134</v>
      </c>
      <c r="E36" s="41" t="s">
        <v>22184</v>
      </c>
      <c r="F36" s="41" t="s">
        <v>22185</v>
      </c>
      <c r="G36" s="41" t="s">
        <v>15915</v>
      </c>
      <c r="H36" s="41" t="s">
        <v>22186</v>
      </c>
      <c r="I36" s="41" t="s">
        <v>22187</v>
      </c>
      <c r="J36" s="68">
        <v>2166321004</v>
      </c>
      <c r="K36" s="41" t="s">
        <v>43</v>
      </c>
      <c r="L36" s="41" t="s">
        <v>22188</v>
      </c>
      <c r="N36" s="41" t="s">
        <v>22189</v>
      </c>
      <c r="O36" s="41" t="s">
        <v>72</v>
      </c>
      <c r="P36" s="41" t="s">
        <v>6180</v>
      </c>
      <c r="Q36" s="41" t="s">
        <v>21919</v>
      </c>
      <c r="R36" s="41">
        <v>8998</v>
      </c>
      <c r="S36" s="41" t="s">
        <v>12467</v>
      </c>
      <c r="T36" s="41" t="s">
        <v>19446</v>
      </c>
      <c r="U36" s="41" t="s">
        <v>22190</v>
      </c>
      <c r="V36" s="42">
        <v>45993</v>
      </c>
      <c r="W36"/>
      <c r="X36"/>
    </row>
    <row r="37" spans="1:24">
      <c r="A37" s="41" t="str">
        <f>TRIM(Query1[[#This Row],[ENTERPRISE_ID]])</f>
        <v>AAPRIM</v>
      </c>
      <c r="B37" s="41" t="s">
        <v>22191</v>
      </c>
      <c r="C37" s="41" t="s">
        <v>22192</v>
      </c>
      <c r="D37" s="41" t="s">
        <v>21152</v>
      </c>
      <c r="E37" s="41" t="s">
        <v>22193</v>
      </c>
      <c r="F37" s="41" t="s">
        <v>22194</v>
      </c>
      <c r="G37" s="41" t="s">
        <v>20074</v>
      </c>
      <c r="H37" s="41" t="s">
        <v>22195</v>
      </c>
      <c r="I37" s="41" t="s">
        <v>22196</v>
      </c>
      <c r="J37" s="68">
        <v>8477913657</v>
      </c>
      <c r="K37" s="41" t="s">
        <v>43</v>
      </c>
      <c r="L37" s="41" t="s">
        <v>22197</v>
      </c>
      <c r="M37" s="41" t="s">
        <v>22198</v>
      </c>
      <c r="N37" s="41" t="s">
        <v>22199</v>
      </c>
      <c r="O37" s="41" t="s">
        <v>118</v>
      </c>
      <c r="P37" s="41" t="s">
        <v>178</v>
      </c>
      <c r="Q37" s="41" t="s">
        <v>21909</v>
      </c>
      <c r="R37" s="41">
        <v>8998</v>
      </c>
      <c r="S37" s="41" t="s">
        <v>22200</v>
      </c>
      <c r="T37" s="41" t="s">
        <v>22201</v>
      </c>
      <c r="U37" s="41" t="s">
        <v>22202</v>
      </c>
      <c r="V37" s="42">
        <v>45993</v>
      </c>
      <c r="W37"/>
      <c r="X37"/>
    </row>
    <row r="38" spans="1:24">
      <c r="A38" s="41" t="str">
        <f>TRIM(Query1[[#This Row],[ENTERPRISE_ID]])</f>
        <v>SGOSHIN</v>
      </c>
      <c r="B38" s="41" t="s">
        <v>22203</v>
      </c>
      <c r="C38" s="41" t="s">
        <v>22204</v>
      </c>
      <c r="D38" s="41" t="s">
        <v>21152</v>
      </c>
      <c r="E38" s="41" t="s">
        <v>22205</v>
      </c>
      <c r="F38" s="41" t="s">
        <v>22206</v>
      </c>
      <c r="G38" s="41" t="s">
        <v>19545</v>
      </c>
      <c r="H38" s="41" t="s">
        <v>22207</v>
      </c>
      <c r="I38" s="41" t="s">
        <v>22208</v>
      </c>
      <c r="J38" s="68">
        <v>6088602078</v>
      </c>
      <c r="K38" s="41" t="s">
        <v>43</v>
      </c>
      <c r="L38" s="41" t="s">
        <v>22209</v>
      </c>
      <c r="N38" s="41" t="s">
        <v>12590</v>
      </c>
      <c r="O38" s="41" t="s">
        <v>95</v>
      </c>
      <c r="P38" s="41" t="s">
        <v>12553</v>
      </c>
      <c r="Q38" s="41" t="s">
        <v>21909</v>
      </c>
      <c r="R38" s="41">
        <v>8998</v>
      </c>
      <c r="S38" s="41" t="s">
        <v>7335</v>
      </c>
      <c r="T38" s="41" t="s">
        <v>18065</v>
      </c>
      <c r="U38" s="41" t="s">
        <v>22210</v>
      </c>
      <c r="V38" s="42">
        <v>45993</v>
      </c>
      <c r="W38"/>
      <c r="X38"/>
    </row>
    <row r="39" spans="1:24">
      <c r="A39" s="41" t="str">
        <f>TRIM(Query1[[#This Row],[ENTERPRISE_ID]])</f>
        <v>ERAYO</v>
      </c>
      <c r="B39" s="41" t="s">
        <v>22211</v>
      </c>
      <c r="C39" s="41" t="s">
        <v>22212</v>
      </c>
      <c r="D39" s="41" t="s">
        <v>21152</v>
      </c>
      <c r="E39" s="41" t="s">
        <v>22213</v>
      </c>
      <c r="F39" s="41" t="s">
        <v>22214</v>
      </c>
      <c r="G39" s="41" t="s">
        <v>22215</v>
      </c>
      <c r="H39" s="41" t="s">
        <v>22216</v>
      </c>
      <c r="I39" s="41" t="s">
        <v>22217</v>
      </c>
      <c r="J39" s="68">
        <v>7087960823</v>
      </c>
      <c r="K39" s="41" t="s">
        <v>43</v>
      </c>
      <c r="L39" s="41" t="s">
        <v>22218</v>
      </c>
      <c r="N39" s="41" t="s">
        <v>22219</v>
      </c>
      <c r="O39" s="41" t="s">
        <v>118</v>
      </c>
      <c r="P39" s="41" t="s">
        <v>4893</v>
      </c>
      <c r="Q39" s="41" t="s">
        <v>21909</v>
      </c>
      <c r="R39" s="41">
        <v>8998</v>
      </c>
      <c r="S39" s="41" t="s">
        <v>7032</v>
      </c>
      <c r="T39" s="41" t="s">
        <v>22220</v>
      </c>
      <c r="U39" s="41" t="s">
        <v>22221</v>
      </c>
      <c r="V39" s="42">
        <v>45993</v>
      </c>
      <c r="W39"/>
      <c r="X39"/>
    </row>
    <row r="40" spans="1:24">
      <c r="A40" s="41" t="str">
        <f>TRIM(Query1[[#This Row],[ENTERPRISE_ID]])</f>
        <v>ASMITH2</v>
      </c>
      <c r="B40" s="41" t="s">
        <v>21231</v>
      </c>
      <c r="C40" s="41" t="s">
        <v>21232</v>
      </c>
      <c r="D40" s="41" t="s">
        <v>21140</v>
      </c>
      <c r="E40" s="41" t="s">
        <v>22222</v>
      </c>
      <c r="F40" s="41" t="s">
        <v>22223</v>
      </c>
      <c r="G40" s="41" t="s">
        <v>16102</v>
      </c>
      <c r="H40" s="41" t="s">
        <v>22224</v>
      </c>
      <c r="I40" s="41" t="s">
        <v>3946</v>
      </c>
      <c r="J40" s="68">
        <v>3347464041</v>
      </c>
      <c r="K40" s="41" t="s">
        <v>43</v>
      </c>
      <c r="L40" s="41" t="s">
        <v>22225</v>
      </c>
      <c r="N40" s="41" t="s">
        <v>22226</v>
      </c>
      <c r="O40" s="41" t="s">
        <v>482</v>
      </c>
      <c r="P40" s="41" t="s">
        <v>22227</v>
      </c>
      <c r="Q40" s="41" t="s">
        <v>21930</v>
      </c>
      <c r="R40" s="41">
        <v>8998</v>
      </c>
      <c r="S40" s="41" t="s">
        <v>22228</v>
      </c>
      <c r="T40" s="41" t="s">
        <v>22229</v>
      </c>
      <c r="U40" s="41" t="s">
        <v>22230</v>
      </c>
      <c r="V40" s="42">
        <v>45993</v>
      </c>
      <c r="W40"/>
      <c r="X40"/>
    </row>
    <row r="41" spans="1:24">
      <c r="A41" s="41" t="str">
        <f>TRIM(Query1[[#This Row],[ENTERPRISE_ID]])</f>
        <v>KTATUM3</v>
      </c>
      <c r="B41" s="41" t="s">
        <v>21493</v>
      </c>
      <c r="C41" s="41" t="s">
        <v>21494</v>
      </c>
      <c r="D41" s="41" t="s">
        <v>21157</v>
      </c>
      <c r="E41" s="41" t="s">
        <v>22231</v>
      </c>
      <c r="F41" s="41" t="s">
        <v>22232</v>
      </c>
      <c r="G41" s="41" t="s">
        <v>15267</v>
      </c>
      <c r="H41" s="41" t="s">
        <v>22233</v>
      </c>
      <c r="I41" s="41" t="s">
        <v>22234</v>
      </c>
      <c r="J41" s="68">
        <v>8178193584</v>
      </c>
      <c r="K41" s="41" t="s">
        <v>43</v>
      </c>
      <c r="L41" s="41" t="s">
        <v>22235</v>
      </c>
      <c r="N41" s="41" t="s">
        <v>22236</v>
      </c>
      <c r="O41" s="41" t="s">
        <v>147</v>
      </c>
      <c r="P41" s="41" t="s">
        <v>13937</v>
      </c>
      <c r="Q41" s="41" t="s">
        <v>21909</v>
      </c>
      <c r="R41" s="41">
        <v>8998</v>
      </c>
      <c r="S41" s="41" t="s">
        <v>20161</v>
      </c>
      <c r="T41" s="41" t="s">
        <v>20160</v>
      </c>
      <c r="U41" s="41" t="s">
        <v>22237</v>
      </c>
      <c r="V41" s="42">
        <v>45993</v>
      </c>
      <c r="W41"/>
      <c r="X41"/>
    </row>
    <row r="42" spans="1:24">
      <c r="A42" s="41" t="str">
        <f>TRIM(Query1[[#This Row],[ENTERPRISE_ID]])</f>
        <v>CMIRAND</v>
      </c>
      <c r="B42" s="41" t="s">
        <v>21289</v>
      </c>
      <c r="C42" s="41" t="s">
        <v>17005</v>
      </c>
      <c r="D42" s="41" t="s">
        <v>21145</v>
      </c>
      <c r="E42" s="41" t="s">
        <v>22238</v>
      </c>
      <c r="F42" s="41" t="s">
        <v>22239</v>
      </c>
      <c r="G42" s="41" t="s">
        <v>17006</v>
      </c>
      <c r="H42" s="41" t="s">
        <v>22240</v>
      </c>
      <c r="I42" s="41" t="s">
        <v>22241</v>
      </c>
      <c r="J42" s="68">
        <v>2404831317</v>
      </c>
      <c r="K42" s="41" t="s">
        <v>43</v>
      </c>
      <c r="L42" s="41" t="s">
        <v>22242</v>
      </c>
      <c r="N42" s="41" t="s">
        <v>22243</v>
      </c>
      <c r="O42" s="41" t="s">
        <v>1289</v>
      </c>
      <c r="P42" s="41" t="s">
        <v>2924</v>
      </c>
      <c r="Q42" s="41" t="s">
        <v>21909</v>
      </c>
      <c r="R42" s="41">
        <v>8998</v>
      </c>
      <c r="S42" s="41" t="s">
        <v>16708</v>
      </c>
      <c r="T42" s="41" t="s">
        <v>19098</v>
      </c>
      <c r="U42" s="41" t="s">
        <v>22244</v>
      </c>
      <c r="V42" s="42">
        <v>45993</v>
      </c>
      <c r="W42"/>
      <c r="X42"/>
    </row>
    <row r="43" spans="1:24">
      <c r="A43" s="41" t="str">
        <f>TRIM(Query1[[#This Row],[ENTERPRISE_ID]])</f>
        <v>MHUSTA</v>
      </c>
      <c r="B43" s="41" t="s">
        <v>22245</v>
      </c>
      <c r="C43" s="41" t="s">
        <v>22246</v>
      </c>
      <c r="D43" s="41" t="s">
        <v>21136</v>
      </c>
      <c r="E43" s="41" t="s">
        <v>22247</v>
      </c>
      <c r="F43" s="41" t="s">
        <v>22248</v>
      </c>
      <c r="G43" s="41" t="s">
        <v>17477</v>
      </c>
      <c r="H43" s="41" t="s">
        <v>22249</v>
      </c>
      <c r="I43" s="41" t="s">
        <v>22250</v>
      </c>
      <c r="J43" s="68">
        <v>3056840011</v>
      </c>
      <c r="K43" s="41" t="s">
        <v>43</v>
      </c>
      <c r="L43" s="41" t="s">
        <v>14383</v>
      </c>
      <c r="N43" s="41" t="s">
        <v>1486</v>
      </c>
      <c r="O43" s="41" t="s">
        <v>57</v>
      </c>
      <c r="P43" s="41" t="s">
        <v>12668</v>
      </c>
      <c r="Q43" s="41" t="s">
        <v>21909</v>
      </c>
      <c r="R43" s="41">
        <v>8998</v>
      </c>
      <c r="S43" s="41" t="s">
        <v>22251</v>
      </c>
      <c r="T43" s="41" t="s">
        <v>22252</v>
      </c>
      <c r="U43" s="41" t="s">
        <v>22253</v>
      </c>
      <c r="V43" s="42">
        <v>45993</v>
      </c>
      <c r="W43"/>
      <c r="X43"/>
    </row>
    <row r="44" spans="1:24">
      <c r="A44" s="41" t="str">
        <f>TRIM(Query1[[#This Row],[ENTERPRISE_ID]])</f>
        <v>BJONES1</v>
      </c>
      <c r="B44" s="41" t="s">
        <v>21254</v>
      </c>
      <c r="C44" s="41" t="s">
        <v>21255</v>
      </c>
      <c r="D44" s="41" t="s">
        <v>21140</v>
      </c>
      <c r="E44" s="41" t="s">
        <v>22254</v>
      </c>
      <c r="F44" s="41" t="s">
        <v>22255</v>
      </c>
      <c r="G44" s="41" t="s">
        <v>21256</v>
      </c>
      <c r="H44" s="41" t="s">
        <v>22256</v>
      </c>
      <c r="I44" s="41" t="s">
        <v>22257</v>
      </c>
      <c r="J44" s="68">
        <v>2513496005</v>
      </c>
      <c r="K44" s="41" t="s">
        <v>43</v>
      </c>
      <c r="L44" s="41" t="s">
        <v>22258</v>
      </c>
      <c r="N44" s="41" t="s">
        <v>1389</v>
      </c>
      <c r="O44" s="41" t="s">
        <v>57</v>
      </c>
      <c r="P44" s="41" t="s">
        <v>1944</v>
      </c>
      <c r="Q44" s="41" t="s">
        <v>21930</v>
      </c>
      <c r="R44" s="41">
        <v>8998</v>
      </c>
      <c r="S44" s="41" t="s">
        <v>12757</v>
      </c>
      <c r="T44" s="41" t="s">
        <v>15331</v>
      </c>
      <c r="U44" s="41" t="s">
        <v>22259</v>
      </c>
      <c r="V44" s="42">
        <v>45993</v>
      </c>
      <c r="W44"/>
      <c r="X44"/>
    </row>
    <row r="45" spans="1:24">
      <c r="A45" s="41" t="str">
        <f>TRIM(Query1[[#This Row],[ENTERPRISE_ID]])</f>
        <v>JSKAROP</v>
      </c>
      <c r="B45" s="41" t="s">
        <v>22260</v>
      </c>
      <c r="C45" s="41" t="s">
        <v>22261</v>
      </c>
      <c r="D45" s="41" t="s">
        <v>21164</v>
      </c>
      <c r="E45" s="41" t="s">
        <v>22262</v>
      </c>
      <c r="F45" s="41" t="s">
        <v>22263</v>
      </c>
      <c r="G45" s="41" t="s">
        <v>17961</v>
      </c>
      <c r="H45" s="41" t="s">
        <v>22264</v>
      </c>
      <c r="I45" s="41" t="s">
        <v>22265</v>
      </c>
      <c r="J45" s="68">
        <v>7026100218</v>
      </c>
      <c r="K45" s="41" t="s">
        <v>43</v>
      </c>
      <c r="L45" s="41" t="s">
        <v>14468</v>
      </c>
      <c r="N45" s="41" t="s">
        <v>1036</v>
      </c>
      <c r="O45" s="41" t="s">
        <v>1034</v>
      </c>
      <c r="P45" s="41" t="s">
        <v>14469</v>
      </c>
      <c r="Q45" s="41" t="s">
        <v>22020</v>
      </c>
      <c r="R45" s="41">
        <v>8998</v>
      </c>
      <c r="S45" s="41" t="s">
        <v>19979</v>
      </c>
      <c r="T45" s="41" t="s">
        <v>19978</v>
      </c>
      <c r="U45" s="41" t="s">
        <v>22266</v>
      </c>
      <c r="V45" s="42">
        <v>45993</v>
      </c>
      <c r="W45"/>
      <c r="X45"/>
    </row>
    <row r="46" spans="1:24">
      <c r="A46" s="41" t="str">
        <f>TRIM(Query1[[#This Row],[ENTERPRISE_ID]])</f>
        <v>DHAYNE0</v>
      </c>
      <c r="B46" s="41" t="s">
        <v>22267</v>
      </c>
      <c r="C46" s="41" t="s">
        <v>22268</v>
      </c>
      <c r="D46" s="41" t="s">
        <v>21156</v>
      </c>
      <c r="E46" s="41" t="s">
        <v>22269</v>
      </c>
      <c r="F46" s="41" t="s">
        <v>22270</v>
      </c>
      <c r="G46" s="41" t="s">
        <v>22271</v>
      </c>
      <c r="H46" s="41" t="s">
        <v>22272</v>
      </c>
      <c r="I46" s="41" t="s">
        <v>22273</v>
      </c>
      <c r="J46" s="68">
        <v>6265103643</v>
      </c>
      <c r="K46" s="41" t="s">
        <v>43</v>
      </c>
      <c r="L46" s="41" t="s">
        <v>3703</v>
      </c>
      <c r="N46" s="41" t="s">
        <v>22274</v>
      </c>
      <c r="O46" s="41" t="s">
        <v>36</v>
      </c>
      <c r="P46" s="41" t="s">
        <v>3704</v>
      </c>
      <c r="Q46" s="41" t="s">
        <v>21930</v>
      </c>
      <c r="R46" s="41">
        <v>8998</v>
      </c>
      <c r="S46" s="41" t="s">
        <v>6127</v>
      </c>
      <c r="T46" s="41" t="s">
        <v>22275</v>
      </c>
      <c r="U46" s="41" t="s">
        <v>22276</v>
      </c>
      <c r="V46" s="42">
        <v>45993</v>
      </c>
      <c r="W46"/>
      <c r="X46"/>
    </row>
    <row r="47" spans="1:24">
      <c r="A47" s="41" t="str">
        <f>TRIM(Query1[[#This Row],[ENTERPRISE_ID]])</f>
        <v>JMEHL</v>
      </c>
      <c r="B47" s="41" t="s">
        <v>22277</v>
      </c>
      <c r="C47" s="41" t="s">
        <v>22278</v>
      </c>
      <c r="D47" s="41" t="s">
        <v>21164</v>
      </c>
      <c r="E47" s="41" t="s">
        <v>22279</v>
      </c>
      <c r="F47" s="41" t="s">
        <v>22280</v>
      </c>
      <c r="G47" s="41" t="s">
        <v>18955</v>
      </c>
      <c r="H47" s="41" t="s">
        <v>22281</v>
      </c>
      <c r="I47" s="41" t="s">
        <v>22282</v>
      </c>
      <c r="J47" s="68">
        <v>2096185626</v>
      </c>
      <c r="K47" s="41" t="s">
        <v>43</v>
      </c>
      <c r="L47" s="41" t="s">
        <v>22283</v>
      </c>
      <c r="N47" s="41" t="s">
        <v>22284</v>
      </c>
      <c r="O47" s="41" t="s">
        <v>36</v>
      </c>
      <c r="P47" s="41" t="s">
        <v>7567</v>
      </c>
      <c r="Q47" s="41" t="s">
        <v>22020</v>
      </c>
      <c r="R47" s="41">
        <v>8998</v>
      </c>
      <c r="S47" s="41" t="s">
        <v>6127</v>
      </c>
      <c r="T47" s="41" t="s">
        <v>22275</v>
      </c>
      <c r="U47" s="41" t="s">
        <v>22285</v>
      </c>
      <c r="V47" s="42">
        <v>45993</v>
      </c>
      <c r="W47"/>
      <c r="X47"/>
    </row>
    <row r="48" spans="1:24">
      <c r="A48" s="41" t="str">
        <f>TRIM(Query1[[#This Row],[ENTERPRISE_ID]])</f>
        <v>JRIVAS0</v>
      </c>
      <c r="B48" s="41" t="s">
        <v>22286</v>
      </c>
      <c r="C48" s="41" t="s">
        <v>22287</v>
      </c>
      <c r="D48" s="41" t="s">
        <v>21156</v>
      </c>
      <c r="E48" s="41" t="s">
        <v>22288</v>
      </c>
      <c r="F48" s="41" t="s">
        <v>22289</v>
      </c>
      <c r="G48" s="41" t="s">
        <v>22290</v>
      </c>
      <c r="H48" s="41" t="s">
        <v>22291</v>
      </c>
      <c r="I48" s="41" t="s">
        <v>22265</v>
      </c>
      <c r="J48" s="68">
        <v>3237945156</v>
      </c>
      <c r="K48" s="41" t="s">
        <v>43</v>
      </c>
      <c r="L48" s="41" t="s">
        <v>22292</v>
      </c>
      <c r="N48" s="41" t="s">
        <v>22101</v>
      </c>
      <c r="O48" s="41" t="s">
        <v>36</v>
      </c>
      <c r="P48" s="41" t="s">
        <v>5277</v>
      </c>
      <c r="Q48" s="41" t="s">
        <v>21930</v>
      </c>
      <c r="R48" s="41">
        <v>8998</v>
      </c>
      <c r="S48" s="41" t="s">
        <v>22200</v>
      </c>
      <c r="T48" s="41" t="s">
        <v>22201</v>
      </c>
      <c r="V48" s="42">
        <v>45993</v>
      </c>
      <c r="W48"/>
      <c r="X48"/>
    </row>
    <row r="49" spans="1:24">
      <c r="A49" s="41" t="str">
        <f>TRIM(Query1[[#This Row],[ENTERPRISE_ID]])</f>
        <v>TCARNAH</v>
      </c>
      <c r="B49" s="41" t="s">
        <v>21752</v>
      </c>
      <c r="C49" s="41" t="s">
        <v>21754</v>
      </c>
      <c r="D49" s="41" t="s">
        <v>21136</v>
      </c>
      <c r="E49" s="41" t="s">
        <v>22293</v>
      </c>
      <c r="F49" s="41" t="s">
        <v>22294</v>
      </c>
      <c r="G49" s="41" t="s">
        <v>14779</v>
      </c>
      <c r="H49" s="41" t="s">
        <v>22295</v>
      </c>
      <c r="I49" s="41" t="s">
        <v>4766</v>
      </c>
      <c r="J49" s="68">
        <v>8136480860</v>
      </c>
      <c r="K49" s="41" t="s">
        <v>43</v>
      </c>
      <c r="L49" s="41" t="s">
        <v>13154</v>
      </c>
      <c r="N49" s="41" t="s">
        <v>8455</v>
      </c>
      <c r="O49" s="41" t="s">
        <v>57</v>
      </c>
      <c r="P49" s="41" t="s">
        <v>8456</v>
      </c>
      <c r="Q49" s="41" t="s">
        <v>21909</v>
      </c>
      <c r="R49" s="41">
        <v>8998</v>
      </c>
      <c r="S49" s="41" t="s">
        <v>7391</v>
      </c>
      <c r="U49" s="41" t="s">
        <v>22296</v>
      </c>
      <c r="V49" s="42">
        <v>45993</v>
      </c>
      <c r="W49"/>
      <c r="X49"/>
    </row>
    <row r="50" spans="1:24">
      <c r="A50" s="41" t="str">
        <f>TRIM(Query1[[#This Row],[ENTERPRISE_ID]])</f>
        <v>MRICE</v>
      </c>
      <c r="B50" s="41" t="s">
        <v>3573</v>
      </c>
      <c r="C50" s="41" t="s">
        <v>22297</v>
      </c>
      <c r="D50" s="41" t="s">
        <v>21148</v>
      </c>
      <c r="E50" s="41" t="s">
        <v>22298</v>
      </c>
      <c r="F50" s="41" t="s">
        <v>22299</v>
      </c>
      <c r="G50" s="41" t="s">
        <v>22300</v>
      </c>
      <c r="H50" s="41" t="s">
        <v>22301</v>
      </c>
      <c r="I50" s="41" t="s">
        <v>22302</v>
      </c>
      <c r="J50" s="68">
        <v>2189401668</v>
      </c>
      <c r="K50" s="41" t="s">
        <v>43</v>
      </c>
      <c r="L50" s="41" t="s">
        <v>22303</v>
      </c>
      <c r="N50" s="41" t="s">
        <v>10136</v>
      </c>
      <c r="O50" s="41" t="s">
        <v>1229</v>
      </c>
      <c r="P50" s="41" t="s">
        <v>10137</v>
      </c>
      <c r="Q50" s="41" t="s">
        <v>22020</v>
      </c>
      <c r="R50" s="41">
        <v>8998</v>
      </c>
      <c r="S50" s="41" t="s">
        <v>8135</v>
      </c>
      <c r="T50" s="41" t="s">
        <v>22304</v>
      </c>
      <c r="U50" s="41" t="s">
        <v>22305</v>
      </c>
      <c r="V50" s="42">
        <v>45993</v>
      </c>
      <c r="W50"/>
      <c r="X50"/>
    </row>
    <row r="51" spans="1:24">
      <c r="A51" s="41" t="str">
        <f>TRIM(Query1[[#This Row],[ENTERPRISE_ID]])</f>
        <v>ABALICE</v>
      </c>
      <c r="B51" s="41" t="s">
        <v>713</v>
      </c>
      <c r="C51" s="41" t="s">
        <v>22306</v>
      </c>
      <c r="D51" s="41" t="s">
        <v>21152</v>
      </c>
      <c r="E51" s="41" t="s">
        <v>22307</v>
      </c>
      <c r="F51" s="41" t="s">
        <v>22308</v>
      </c>
      <c r="G51" s="41" t="s">
        <v>22309</v>
      </c>
      <c r="H51" s="41" t="s">
        <v>22310</v>
      </c>
      <c r="I51" s="41" t="s">
        <v>21987</v>
      </c>
      <c r="J51" s="68">
        <v>8156933379</v>
      </c>
      <c r="K51" s="41" t="s">
        <v>43</v>
      </c>
      <c r="L51" s="41" t="s">
        <v>22311</v>
      </c>
      <c r="N51" s="41" t="s">
        <v>22312</v>
      </c>
      <c r="O51" s="41" t="s">
        <v>118</v>
      </c>
      <c r="P51" s="41" t="s">
        <v>245</v>
      </c>
      <c r="Q51" s="41" t="s">
        <v>21909</v>
      </c>
      <c r="R51" s="41">
        <v>8998</v>
      </c>
      <c r="S51" s="41" t="s">
        <v>22313</v>
      </c>
      <c r="T51" s="41" t="s">
        <v>22314</v>
      </c>
      <c r="U51" s="41" t="s">
        <v>22315</v>
      </c>
      <c r="V51" s="42">
        <v>45993</v>
      </c>
      <c r="W51"/>
      <c r="X51"/>
    </row>
    <row r="52" spans="1:24">
      <c r="A52" s="41" t="str">
        <f>TRIM(Query1[[#This Row],[ENTERPRISE_ID]])</f>
        <v>XLEANDR</v>
      </c>
      <c r="B52" s="41" t="s">
        <v>6228</v>
      </c>
      <c r="C52" s="41" t="s">
        <v>22316</v>
      </c>
      <c r="D52" s="41" t="s">
        <v>21140</v>
      </c>
      <c r="E52" s="41" t="s">
        <v>22317</v>
      </c>
      <c r="F52" s="41" t="s">
        <v>22318</v>
      </c>
      <c r="G52" s="41" t="s">
        <v>15622</v>
      </c>
      <c r="H52" s="41" t="s">
        <v>22319</v>
      </c>
      <c r="I52" s="41" t="s">
        <v>22320</v>
      </c>
      <c r="J52" s="68">
        <v>7709023155</v>
      </c>
      <c r="K52" s="41" t="s">
        <v>43</v>
      </c>
      <c r="L52" s="41" t="s">
        <v>22321</v>
      </c>
      <c r="N52" s="41" t="s">
        <v>545</v>
      </c>
      <c r="O52" s="41" t="s">
        <v>312</v>
      </c>
      <c r="P52" s="41" t="s">
        <v>14202</v>
      </c>
      <c r="Q52" s="41" t="s">
        <v>21930</v>
      </c>
      <c r="R52" s="41">
        <v>8998</v>
      </c>
      <c r="S52" s="41" t="s">
        <v>14157</v>
      </c>
      <c r="T52" s="41" t="s">
        <v>21931</v>
      </c>
      <c r="U52" s="41" t="s">
        <v>22322</v>
      </c>
      <c r="V52" s="42">
        <v>45993</v>
      </c>
      <c r="W52"/>
      <c r="X52"/>
    </row>
    <row r="53" spans="1:24">
      <c r="A53" s="41" t="str">
        <f>TRIM(Query1[[#This Row],[ENTERPRISE_ID]])</f>
        <v>JGALIMO</v>
      </c>
      <c r="B53" s="41" t="s">
        <v>13480</v>
      </c>
      <c r="C53" s="41" t="s">
        <v>22323</v>
      </c>
      <c r="D53" s="41" t="s">
        <v>21140</v>
      </c>
      <c r="E53" s="41" t="s">
        <v>22324</v>
      </c>
      <c r="F53" s="41" t="s">
        <v>22325</v>
      </c>
      <c r="G53" s="41" t="s">
        <v>19482</v>
      </c>
      <c r="H53" s="41" t="s">
        <v>22326</v>
      </c>
      <c r="I53" s="41" t="s">
        <v>22327</v>
      </c>
      <c r="J53" s="68">
        <v>4043134778</v>
      </c>
      <c r="K53" s="41" t="s">
        <v>43</v>
      </c>
      <c r="L53" s="41" t="s">
        <v>22328</v>
      </c>
      <c r="M53" s="41" t="s">
        <v>22329</v>
      </c>
      <c r="N53" s="41" t="s">
        <v>6085</v>
      </c>
      <c r="O53" s="41" t="s">
        <v>312</v>
      </c>
      <c r="P53" s="41" t="s">
        <v>6086</v>
      </c>
      <c r="Q53" s="41" t="s">
        <v>21930</v>
      </c>
      <c r="R53" s="41">
        <v>8998</v>
      </c>
      <c r="S53" s="41" t="s">
        <v>22228</v>
      </c>
      <c r="T53" s="41" t="s">
        <v>22229</v>
      </c>
      <c r="U53" s="41" t="s">
        <v>22330</v>
      </c>
      <c r="V53" s="42">
        <v>45993</v>
      </c>
      <c r="W53"/>
      <c r="X53"/>
    </row>
    <row r="54" spans="1:24">
      <c r="A54" s="41" t="str">
        <f>TRIM(Query1[[#This Row],[ENTERPRISE_ID]])</f>
        <v>OHENDE0</v>
      </c>
      <c r="B54" s="41" t="s">
        <v>22331</v>
      </c>
      <c r="C54" s="41" t="s">
        <v>19165</v>
      </c>
      <c r="D54" s="41" t="s">
        <v>21147</v>
      </c>
      <c r="E54" s="41" t="s">
        <v>22332</v>
      </c>
      <c r="F54" s="41" t="s">
        <v>22333</v>
      </c>
      <c r="G54" s="41" t="s">
        <v>19166</v>
      </c>
      <c r="H54" s="41" t="s">
        <v>22334</v>
      </c>
      <c r="I54" s="41" t="s">
        <v>22335</v>
      </c>
      <c r="J54" s="68">
        <v>4632688046</v>
      </c>
      <c r="K54" s="41" t="s">
        <v>43</v>
      </c>
      <c r="L54" s="41" t="s">
        <v>22336</v>
      </c>
      <c r="M54" s="41" t="s">
        <v>22337</v>
      </c>
      <c r="N54" s="41" t="s">
        <v>10769</v>
      </c>
      <c r="O54" s="41" t="s">
        <v>192</v>
      </c>
      <c r="P54" s="41" t="s">
        <v>10770</v>
      </c>
      <c r="Q54" s="41" t="s">
        <v>21919</v>
      </c>
      <c r="R54" s="41">
        <v>8998</v>
      </c>
      <c r="S54" s="41" t="s">
        <v>22313</v>
      </c>
      <c r="T54" s="41" t="s">
        <v>22314</v>
      </c>
      <c r="U54" s="41" t="s">
        <v>22338</v>
      </c>
      <c r="V54" s="42">
        <v>45993</v>
      </c>
      <c r="W54"/>
      <c r="X54"/>
    </row>
    <row r="55" spans="1:24">
      <c r="A55" s="41" t="str">
        <f>TRIM(Query1[[#This Row],[ENTERPRISE_ID]])</f>
        <v>AHARRIS</v>
      </c>
      <c r="B55" s="41" t="s">
        <v>4332</v>
      </c>
      <c r="C55" s="41" t="s">
        <v>18640</v>
      </c>
      <c r="D55" s="41" t="s">
        <v>21138</v>
      </c>
      <c r="E55" s="41" t="s">
        <v>22339</v>
      </c>
      <c r="F55" s="41" t="s">
        <v>22340</v>
      </c>
      <c r="G55" s="41" t="s">
        <v>17784</v>
      </c>
      <c r="H55" s="41" t="s">
        <v>22341</v>
      </c>
      <c r="I55" s="41" t="s">
        <v>22342</v>
      </c>
      <c r="J55" s="68">
        <v>7186660114</v>
      </c>
      <c r="K55" s="41" t="s">
        <v>43</v>
      </c>
      <c r="L55" s="41" t="s">
        <v>22343</v>
      </c>
      <c r="M55" s="41" t="s">
        <v>22344</v>
      </c>
      <c r="N55" s="41" t="s">
        <v>7463</v>
      </c>
      <c r="O55" s="41" t="s">
        <v>373</v>
      </c>
      <c r="P55" s="41" t="s">
        <v>791</v>
      </c>
      <c r="Q55" s="41" t="s">
        <v>21930</v>
      </c>
      <c r="R55" s="41">
        <v>8998</v>
      </c>
      <c r="S55" s="41" t="s">
        <v>17561</v>
      </c>
      <c r="T55" s="41" t="s">
        <v>20232</v>
      </c>
      <c r="U55" s="41" t="s">
        <v>22345</v>
      </c>
      <c r="V55" s="42">
        <v>45993</v>
      </c>
      <c r="W55"/>
      <c r="X55"/>
    </row>
    <row r="56" spans="1:24">
      <c r="A56" s="41" t="str">
        <f>TRIM(Query1[[#This Row],[ENTERPRISE_ID]])</f>
        <v>ACADET</v>
      </c>
      <c r="B56" s="41" t="s">
        <v>22346</v>
      </c>
      <c r="C56" s="41" t="s">
        <v>21599</v>
      </c>
      <c r="D56" s="41" t="s">
        <v>21138</v>
      </c>
      <c r="E56" s="41" t="s">
        <v>22347</v>
      </c>
      <c r="F56" s="41" t="s">
        <v>22348</v>
      </c>
      <c r="G56" s="41" t="s">
        <v>21600</v>
      </c>
      <c r="H56" s="41" t="s">
        <v>22349</v>
      </c>
      <c r="I56" s="41" t="s">
        <v>22350</v>
      </c>
      <c r="J56" s="68">
        <v>9296703026</v>
      </c>
      <c r="K56" s="41" t="s">
        <v>43</v>
      </c>
      <c r="L56" s="41" t="s">
        <v>374</v>
      </c>
      <c r="N56" s="41" t="s">
        <v>375</v>
      </c>
      <c r="O56" s="41" t="s">
        <v>373</v>
      </c>
      <c r="P56" s="41" t="s">
        <v>376</v>
      </c>
      <c r="Q56" s="41" t="s">
        <v>21930</v>
      </c>
      <c r="R56" s="41">
        <v>8998</v>
      </c>
      <c r="S56" s="41" t="s">
        <v>17561</v>
      </c>
      <c r="T56" s="41" t="s">
        <v>20232</v>
      </c>
      <c r="U56" s="41" t="s">
        <v>22351</v>
      </c>
      <c r="V56" s="42">
        <v>45993</v>
      </c>
      <c r="W56"/>
      <c r="X56"/>
    </row>
    <row r="57" spans="1:24">
      <c r="A57" s="41" t="str">
        <f>TRIM(Query1[[#This Row],[ENTERPRISE_ID]])</f>
        <v>GRIGGI1</v>
      </c>
      <c r="B57" s="41" t="s">
        <v>15601</v>
      </c>
      <c r="C57" s="41" t="s">
        <v>22352</v>
      </c>
      <c r="D57" s="41" t="s">
        <v>21162</v>
      </c>
      <c r="E57" s="41" t="s">
        <v>22353</v>
      </c>
      <c r="F57" s="41" t="s">
        <v>22354</v>
      </c>
      <c r="G57" s="41" t="s">
        <v>14873</v>
      </c>
      <c r="H57" s="41" t="s">
        <v>22355</v>
      </c>
      <c r="I57" s="41" t="s">
        <v>3389</v>
      </c>
      <c r="J57" s="68">
        <v>4083090972</v>
      </c>
      <c r="K57" s="41" t="s">
        <v>43</v>
      </c>
      <c r="L57" s="41" t="s">
        <v>22356</v>
      </c>
      <c r="M57" s="41" t="s">
        <v>22357</v>
      </c>
      <c r="N57" s="41" t="s">
        <v>2532</v>
      </c>
      <c r="O57" s="41" t="s">
        <v>36</v>
      </c>
      <c r="P57" s="41" t="s">
        <v>5582</v>
      </c>
      <c r="Q57" s="41" t="s">
        <v>21919</v>
      </c>
      <c r="R57" s="41">
        <v>8998</v>
      </c>
      <c r="S57" s="41" t="s">
        <v>264</v>
      </c>
      <c r="T57" s="41" t="s">
        <v>18198</v>
      </c>
      <c r="U57" s="41" t="s">
        <v>22358</v>
      </c>
      <c r="V57" s="42">
        <v>45993</v>
      </c>
      <c r="W57"/>
      <c r="X57"/>
    </row>
    <row r="58" spans="1:24">
      <c r="A58" s="41" t="str">
        <f>TRIM(Query1[[#This Row],[ENTERPRISE_ID]])</f>
        <v>JPFEIFE</v>
      </c>
      <c r="B58" s="41" t="s">
        <v>22359</v>
      </c>
      <c r="C58" s="41" t="s">
        <v>22360</v>
      </c>
      <c r="D58" s="41" t="s">
        <v>21154</v>
      </c>
      <c r="E58" s="41" t="s">
        <v>22361</v>
      </c>
      <c r="F58" s="41" t="s">
        <v>22362</v>
      </c>
      <c r="G58" s="41" t="s">
        <v>22363</v>
      </c>
      <c r="H58" s="41" t="s">
        <v>22364</v>
      </c>
      <c r="I58" s="41" t="s">
        <v>22365</v>
      </c>
      <c r="J58" s="68">
        <v>4809300890</v>
      </c>
      <c r="K58" s="41" t="s">
        <v>43</v>
      </c>
      <c r="L58" s="41" t="s">
        <v>22366</v>
      </c>
      <c r="N58" s="41" t="s">
        <v>4151</v>
      </c>
      <c r="O58" s="41" t="s">
        <v>236</v>
      </c>
      <c r="P58" s="41" t="s">
        <v>7791</v>
      </c>
      <c r="Q58" s="41" t="s">
        <v>21909</v>
      </c>
      <c r="R58" s="41">
        <v>8998</v>
      </c>
      <c r="S58" s="41" t="s">
        <v>22367</v>
      </c>
      <c r="T58" s="41" t="s">
        <v>22368</v>
      </c>
      <c r="U58" s="41" t="s">
        <v>22369</v>
      </c>
      <c r="V58" s="42">
        <v>45993</v>
      </c>
      <c r="W58"/>
      <c r="X58"/>
    </row>
    <row r="59" spans="1:24">
      <c r="A59" s="41" t="str">
        <f>TRIM(Query1[[#This Row],[ENTERPRISE_ID]])</f>
        <v>JLOPEZ0</v>
      </c>
      <c r="B59" s="41" t="s">
        <v>21452</v>
      </c>
      <c r="C59" s="41" t="s">
        <v>21453</v>
      </c>
      <c r="D59" s="41" t="s">
        <v>21159</v>
      </c>
      <c r="E59" s="41" t="s">
        <v>22370</v>
      </c>
      <c r="F59" s="41" t="s">
        <v>22371</v>
      </c>
      <c r="G59" s="41" t="s">
        <v>14892</v>
      </c>
      <c r="H59" s="41" t="s">
        <v>22372</v>
      </c>
      <c r="I59" s="41" t="s">
        <v>22373</v>
      </c>
      <c r="J59" s="68">
        <v>2108753317</v>
      </c>
      <c r="K59" s="41" t="s">
        <v>43</v>
      </c>
      <c r="L59" s="41" t="s">
        <v>22374</v>
      </c>
      <c r="M59" s="41" t="s">
        <v>22375</v>
      </c>
      <c r="N59" s="41" t="s">
        <v>398</v>
      </c>
      <c r="O59" s="41" t="s">
        <v>147</v>
      </c>
      <c r="P59" s="41" t="s">
        <v>5655</v>
      </c>
      <c r="Q59" s="41" t="s">
        <v>21909</v>
      </c>
      <c r="R59" s="41">
        <v>8998</v>
      </c>
      <c r="S59" s="41" t="s">
        <v>6947</v>
      </c>
      <c r="T59" s="41" t="s">
        <v>22376</v>
      </c>
      <c r="U59" s="41" t="s">
        <v>22377</v>
      </c>
      <c r="V59" s="42">
        <v>45993</v>
      </c>
      <c r="W59"/>
      <c r="X59"/>
    </row>
    <row r="60" spans="1:24">
      <c r="A60" s="41" t="str">
        <f>TRIM(Query1[[#This Row],[ENTERPRISE_ID]])</f>
        <v>VROSADO</v>
      </c>
      <c r="B60" s="41" t="s">
        <v>22378</v>
      </c>
      <c r="C60" s="41" t="s">
        <v>22379</v>
      </c>
      <c r="D60" s="41" t="s">
        <v>21149</v>
      </c>
      <c r="E60" s="41" t="s">
        <v>22380</v>
      </c>
      <c r="F60" s="41" t="s">
        <v>22381</v>
      </c>
      <c r="G60" s="41" t="s">
        <v>22382</v>
      </c>
      <c r="H60" s="41" t="s">
        <v>22383</v>
      </c>
      <c r="I60" s="41" t="s">
        <v>22384</v>
      </c>
      <c r="J60" s="68">
        <v>8708680289</v>
      </c>
      <c r="K60" s="41" t="s">
        <v>43</v>
      </c>
      <c r="L60" s="41" t="s">
        <v>22385</v>
      </c>
      <c r="M60" s="41" t="s">
        <v>22386</v>
      </c>
      <c r="N60" s="41" t="s">
        <v>2628</v>
      </c>
      <c r="O60" s="41" t="s">
        <v>763</v>
      </c>
      <c r="P60" s="41" t="s">
        <v>2629</v>
      </c>
      <c r="Q60" s="41" t="s">
        <v>21930</v>
      </c>
      <c r="R60" s="41">
        <v>8998</v>
      </c>
      <c r="S60" s="41" t="s">
        <v>9923</v>
      </c>
      <c r="T60" s="41" t="s">
        <v>22387</v>
      </c>
      <c r="U60" s="41" t="s">
        <v>22388</v>
      </c>
      <c r="V60" s="42">
        <v>45993</v>
      </c>
      <c r="W60"/>
      <c r="X60"/>
    </row>
    <row r="61" spans="1:24">
      <c r="A61" s="41" t="str">
        <f>TRIM(Query1[[#This Row],[ENTERPRISE_ID]])</f>
        <v>AVEGA0</v>
      </c>
      <c r="B61" s="41" t="s">
        <v>22389</v>
      </c>
      <c r="C61" s="41" t="s">
        <v>20893</v>
      </c>
      <c r="D61" s="41" t="s">
        <v>21157</v>
      </c>
      <c r="E61" s="41" t="s">
        <v>22390</v>
      </c>
      <c r="F61" s="41" t="s">
        <v>22391</v>
      </c>
      <c r="G61" s="41" t="s">
        <v>20894</v>
      </c>
      <c r="H61" s="41" t="s">
        <v>22392</v>
      </c>
      <c r="I61" s="41" t="s">
        <v>22019</v>
      </c>
      <c r="J61" s="68">
        <v>9727639202</v>
      </c>
      <c r="K61" s="41" t="s">
        <v>43</v>
      </c>
      <c r="L61" s="41" t="s">
        <v>22393</v>
      </c>
      <c r="N61" s="41" t="s">
        <v>22394</v>
      </c>
      <c r="O61" s="41" t="s">
        <v>147</v>
      </c>
      <c r="P61" s="41" t="s">
        <v>1458</v>
      </c>
      <c r="Q61" s="41" t="s">
        <v>21909</v>
      </c>
      <c r="R61" s="41">
        <v>8998</v>
      </c>
      <c r="S61" s="41" t="s">
        <v>20161</v>
      </c>
      <c r="T61" s="41" t="s">
        <v>20160</v>
      </c>
      <c r="U61" s="41" t="s">
        <v>22395</v>
      </c>
      <c r="V61" s="42">
        <v>45993</v>
      </c>
      <c r="W61"/>
      <c r="X61"/>
    </row>
    <row r="62" spans="1:24">
      <c r="A62" s="41" t="str">
        <f>TRIM(Query1[[#This Row],[ENTERPRISE_ID]])</f>
        <v>VHARDIN</v>
      </c>
      <c r="B62" s="41" t="s">
        <v>22396</v>
      </c>
      <c r="C62" s="41" t="s">
        <v>22397</v>
      </c>
      <c r="D62" s="41" t="s">
        <v>21158</v>
      </c>
      <c r="E62" s="41" t="s">
        <v>22398</v>
      </c>
      <c r="F62" s="41" t="s">
        <v>22399</v>
      </c>
      <c r="G62" s="41" t="s">
        <v>21116</v>
      </c>
      <c r="H62" s="41" t="s">
        <v>22400</v>
      </c>
      <c r="I62" s="41" t="s">
        <v>22401</v>
      </c>
      <c r="J62" s="68">
        <v>3465782361</v>
      </c>
      <c r="K62" s="41" t="s">
        <v>43</v>
      </c>
      <c r="L62" s="41" t="s">
        <v>22402</v>
      </c>
      <c r="N62" s="41" t="s">
        <v>777</v>
      </c>
      <c r="O62" s="41" t="s">
        <v>147</v>
      </c>
      <c r="P62" s="41" t="s">
        <v>13743</v>
      </c>
      <c r="Q62" s="41" t="s">
        <v>21919</v>
      </c>
      <c r="R62" s="41">
        <v>8998</v>
      </c>
      <c r="S62" s="41" t="s">
        <v>22403</v>
      </c>
      <c r="T62" s="41" t="s">
        <v>22404</v>
      </c>
      <c r="U62" s="41" t="s">
        <v>22405</v>
      </c>
      <c r="V62" s="42">
        <v>45993</v>
      </c>
      <c r="W62"/>
      <c r="X62"/>
    </row>
    <row r="63" spans="1:24">
      <c r="A63" s="41" t="str">
        <f>TRIM(Query1[[#This Row],[ENTERPRISE_ID]])</f>
        <v>JLEONAR</v>
      </c>
      <c r="B63" s="41" t="s">
        <v>22406</v>
      </c>
      <c r="C63" s="41" t="s">
        <v>22407</v>
      </c>
      <c r="D63" s="41" t="s">
        <v>21157</v>
      </c>
      <c r="E63" s="41" t="s">
        <v>22408</v>
      </c>
      <c r="F63" s="41" t="s">
        <v>22409</v>
      </c>
      <c r="G63" s="41" t="s">
        <v>15607</v>
      </c>
      <c r="H63" s="41" t="s">
        <v>22410</v>
      </c>
      <c r="I63" s="41" t="s">
        <v>22056</v>
      </c>
      <c r="J63" s="68">
        <v>2146800258</v>
      </c>
      <c r="K63" s="41" t="s">
        <v>43</v>
      </c>
      <c r="L63" s="41" t="s">
        <v>7341</v>
      </c>
      <c r="M63" s="41" t="s">
        <v>22411</v>
      </c>
      <c r="N63" s="41" t="s">
        <v>545</v>
      </c>
      <c r="O63" s="41" t="s">
        <v>147</v>
      </c>
      <c r="P63" s="41" t="s">
        <v>7342</v>
      </c>
      <c r="Q63" s="41" t="s">
        <v>21909</v>
      </c>
      <c r="R63" s="41">
        <v>8998</v>
      </c>
      <c r="S63" s="41" t="s">
        <v>20161</v>
      </c>
      <c r="T63" s="41" t="s">
        <v>20160</v>
      </c>
      <c r="U63" s="41" t="s">
        <v>22412</v>
      </c>
      <c r="V63" s="42">
        <v>45993</v>
      </c>
      <c r="W63"/>
      <c r="X63"/>
    </row>
    <row r="64" spans="1:24">
      <c r="A64" s="41" t="str">
        <f>TRIM(Query1[[#This Row],[ENTERPRISE_ID]])</f>
        <v>JSORIAN</v>
      </c>
      <c r="B64" s="41" t="s">
        <v>18468</v>
      </c>
      <c r="C64" s="41" t="s">
        <v>21468</v>
      </c>
      <c r="D64" s="41" t="s">
        <v>21136</v>
      </c>
      <c r="E64" s="41" t="s">
        <v>22413</v>
      </c>
      <c r="F64" s="41" t="s">
        <v>18469</v>
      </c>
      <c r="G64" s="41" t="s">
        <v>16918</v>
      </c>
      <c r="H64" s="41" t="s">
        <v>22414</v>
      </c>
      <c r="I64" s="41" t="s">
        <v>22415</v>
      </c>
      <c r="J64" s="68">
        <v>4077281392</v>
      </c>
      <c r="K64" s="41" t="s">
        <v>43</v>
      </c>
      <c r="L64" s="41" t="s">
        <v>8125</v>
      </c>
      <c r="N64" s="41" t="s">
        <v>8126</v>
      </c>
      <c r="O64" s="41" t="s">
        <v>57</v>
      </c>
      <c r="P64" s="41" t="s">
        <v>8127</v>
      </c>
      <c r="Q64" s="41" t="s">
        <v>21909</v>
      </c>
      <c r="R64" s="41">
        <v>8998</v>
      </c>
      <c r="S64" s="41" t="s">
        <v>22416</v>
      </c>
      <c r="T64" s="41" t="s">
        <v>22417</v>
      </c>
      <c r="U64" s="41" t="s">
        <v>22418</v>
      </c>
      <c r="V64" s="42">
        <v>45993</v>
      </c>
      <c r="W64"/>
      <c r="X64"/>
    </row>
    <row r="65" spans="1:24">
      <c r="A65" s="41" t="str">
        <f>TRIM(Query1[[#This Row],[ENTERPRISE_ID]])</f>
        <v>NSWISHE</v>
      </c>
      <c r="B65" s="41" t="s">
        <v>22419</v>
      </c>
      <c r="C65" s="41" t="s">
        <v>22420</v>
      </c>
      <c r="D65" s="41" t="s">
        <v>21134</v>
      </c>
      <c r="E65" s="41" t="s">
        <v>22421</v>
      </c>
      <c r="F65" s="41" t="s">
        <v>22422</v>
      </c>
      <c r="G65" s="41" t="s">
        <v>14917</v>
      </c>
      <c r="H65" s="41" t="s">
        <v>22423</v>
      </c>
      <c r="I65" s="41" t="s">
        <v>22424</v>
      </c>
      <c r="J65" s="68">
        <v>6146780095</v>
      </c>
      <c r="K65" s="41" t="s">
        <v>43</v>
      </c>
      <c r="L65" s="41" t="s">
        <v>22425</v>
      </c>
      <c r="N65" s="41" t="s">
        <v>22426</v>
      </c>
      <c r="O65" s="41" t="s">
        <v>72</v>
      </c>
      <c r="P65" s="41" t="s">
        <v>10701</v>
      </c>
      <c r="Q65" s="41" t="s">
        <v>21919</v>
      </c>
      <c r="R65" s="41">
        <v>8998</v>
      </c>
      <c r="S65" s="41" t="s">
        <v>17561</v>
      </c>
      <c r="T65" s="41" t="s">
        <v>20232</v>
      </c>
      <c r="U65" s="41" t="s">
        <v>22427</v>
      </c>
      <c r="V65" s="42">
        <v>45993</v>
      </c>
      <c r="W65"/>
      <c r="X65"/>
    </row>
    <row r="66" spans="1:24">
      <c r="A66" s="41" t="str">
        <f>TRIM(Query1[[#This Row],[ENTERPRISE_ID]])</f>
        <v>SSENA</v>
      </c>
      <c r="B66" s="41" t="s">
        <v>16309</v>
      </c>
      <c r="C66" s="41" t="s">
        <v>22428</v>
      </c>
      <c r="D66" s="41" t="s">
        <v>21134</v>
      </c>
      <c r="E66" s="41" t="s">
        <v>22429</v>
      </c>
      <c r="F66" s="41" t="s">
        <v>16310</v>
      </c>
      <c r="G66" s="41" t="s">
        <v>15814</v>
      </c>
      <c r="H66" s="41" t="s">
        <v>22430</v>
      </c>
      <c r="I66" s="41" t="s">
        <v>22431</v>
      </c>
      <c r="J66" s="68">
        <v>5135373061</v>
      </c>
      <c r="K66" s="41" t="s">
        <v>43</v>
      </c>
      <c r="L66" s="41" t="s">
        <v>12933</v>
      </c>
      <c r="N66" s="41" t="s">
        <v>4309</v>
      </c>
      <c r="O66" s="41" t="s">
        <v>72</v>
      </c>
      <c r="P66" s="41" t="s">
        <v>12934</v>
      </c>
      <c r="Q66" s="41" t="s">
        <v>21919</v>
      </c>
      <c r="R66" s="41">
        <v>8998</v>
      </c>
      <c r="S66" s="41" t="s">
        <v>20677</v>
      </c>
      <c r="T66" s="41" t="s">
        <v>20676</v>
      </c>
      <c r="U66" s="41" t="s">
        <v>22432</v>
      </c>
      <c r="V66" s="42">
        <v>45993</v>
      </c>
      <c r="W66"/>
      <c r="X66"/>
    </row>
    <row r="67" spans="1:24">
      <c r="A67" s="41" t="str">
        <f>TRIM(Query1[[#This Row],[ENTERPRISE_ID]])</f>
        <v>TWEBER2</v>
      </c>
      <c r="B67" s="41" t="s">
        <v>21775</v>
      </c>
      <c r="C67" s="41" t="s">
        <v>21777</v>
      </c>
      <c r="D67" s="41" t="s">
        <v>21142</v>
      </c>
      <c r="E67" s="41" t="s">
        <v>22433</v>
      </c>
      <c r="F67" s="41" t="s">
        <v>22434</v>
      </c>
      <c r="G67" s="41" t="s">
        <v>13647</v>
      </c>
      <c r="H67" s="41" t="s">
        <v>22435</v>
      </c>
      <c r="I67" s="41" t="s">
        <v>22436</v>
      </c>
      <c r="J67" s="68">
        <v>8166171509</v>
      </c>
      <c r="K67" s="41" t="s">
        <v>43</v>
      </c>
      <c r="L67" s="41" t="s">
        <v>22437</v>
      </c>
      <c r="N67" s="41" t="s">
        <v>2266</v>
      </c>
      <c r="O67" s="41" t="s">
        <v>593</v>
      </c>
      <c r="P67" s="41" t="s">
        <v>13649</v>
      </c>
      <c r="Q67" s="41" t="s">
        <v>22020</v>
      </c>
      <c r="R67" s="41">
        <v>8998</v>
      </c>
      <c r="S67" s="41" t="s">
        <v>4089</v>
      </c>
      <c r="T67" s="41" t="s">
        <v>22438</v>
      </c>
      <c r="U67" s="41" t="s">
        <v>22439</v>
      </c>
      <c r="V67" s="42">
        <v>45993</v>
      </c>
      <c r="W67"/>
      <c r="X67"/>
    </row>
    <row r="68" spans="1:24">
      <c r="A68" s="41" t="str">
        <f>TRIM(Query1[[#This Row],[ENTERPRISE_ID]])</f>
        <v>MPARMLE</v>
      </c>
      <c r="B68" s="41" t="s">
        <v>22440</v>
      </c>
      <c r="C68" s="41" t="s">
        <v>22441</v>
      </c>
      <c r="D68" s="41" t="s">
        <v>21154</v>
      </c>
      <c r="E68" s="41" t="s">
        <v>22442</v>
      </c>
      <c r="F68" s="41" t="s">
        <v>22443</v>
      </c>
      <c r="G68" s="41" t="s">
        <v>10038</v>
      </c>
      <c r="H68" s="41" t="s">
        <v>22444</v>
      </c>
      <c r="I68" s="41" t="s">
        <v>22302</v>
      </c>
      <c r="J68" s="68">
        <v>8582055871</v>
      </c>
      <c r="K68" s="41" t="s">
        <v>43</v>
      </c>
      <c r="L68" s="41" t="s">
        <v>22445</v>
      </c>
      <c r="N68" s="41" t="s">
        <v>22446</v>
      </c>
      <c r="O68" s="41" t="s">
        <v>36</v>
      </c>
      <c r="P68" s="41" t="s">
        <v>10041</v>
      </c>
      <c r="Q68" s="41" t="s">
        <v>21909</v>
      </c>
      <c r="R68" s="41">
        <v>8998</v>
      </c>
      <c r="S68" s="41" t="s">
        <v>5585</v>
      </c>
      <c r="T68" s="41" t="s">
        <v>17470</v>
      </c>
      <c r="U68" s="41" t="s">
        <v>22447</v>
      </c>
      <c r="V68" s="42">
        <v>45993</v>
      </c>
      <c r="W68"/>
      <c r="X68"/>
    </row>
    <row r="69" spans="1:24">
      <c r="A69" s="41" t="str">
        <f>TRIM(Query1[[#This Row],[ENTERPRISE_ID]])</f>
        <v>MSAHIBZ</v>
      </c>
      <c r="B69" s="41" t="s">
        <v>22448</v>
      </c>
      <c r="C69" s="41" t="s">
        <v>15649</v>
      </c>
      <c r="D69" s="41" t="s">
        <v>21145</v>
      </c>
      <c r="E69" s="41" t="s">
        <v>22449</v>
      </c>
      <c r="F69" s="41" t="s">
        <v>22450</v>
      </c>
      <c r="G69" s="41" t="s">
        <v>18752</v>
      </c>
      <c r="H69" s="41" t="s">
        <v>22451</v>
      </c>
      <c r="I69" s="41" t="s">
        <v>22452</v>
      </c>
      <c r="J69" s="68">
        <v>7032964501</v>
      </c>
      <c r="K69" s="41" t="s">
        <v>43</v>
      </c>
      <c r="L69" s="41" t="s">
        <v>22453</v>
      </c>
      <c r="M69" s="41" t="s">
        <v>2973</v>
      </c>
      <c r="N69" s="41" t="s">
        <v>1271</v>
      </c>
      <c r="O69" s="41" t="s">
        <v>167</v>
      </c>
      <c r="P69" s="41" t="s">
        <v>5036</v>
      </c>
      <c r="Q69" s="41" t="s">
        <v>21909</v>
      </c>
      <c r="R69" s="41">
        <v>8998</v>
      </c>
      <c r="S69" s="41" t="s">
        <v>6998</v>
      </c>
      <c r="T69" s="41" t="s">
        <v>18431</v>
      </c>
      <c r="U69" s="41" t="s">
        <v>22454</v>
      </c>
      <c r="V69" s="42">
        <v>45993</v>
      </c>
      <c r="W69"/>
      <c r="X69"/>
    </row>
    <row r="70" spans="1:24">
      <c r="A70" s="41" t="str">
        <f>TRIM(Query1[[#This Row],[ENTERPRISE_ID]])</f>
        <v>CSMALL</v>
      </c>
      <c r="B70" s="41" t="s">
        <v>22455</v>
      </c>
      <c r="C70" s="41" t="s">
        <v>22456</v>
      </c>
      <c r="D70" s="41" t="s">
        <v>21141</v>
      </c>
      <c r="E70" s="41" t="s">
        <v>22457</v>
      </c>
      <c r="F70" s="41" t="s">
        <v>22458</v>
      </c>
      <c r="G70" s="41" t="s">
        <v>22459</v>
      </c>
      <c r="H70" s="41" t="s">
        <v>22460</v>
      </c>
      <c r="I70" s="41" t="s">
        <v>22461</v>
      </c>
      <c r="J70" s="68">
        <v>5408494150</v>
      </c>
      <c r="K70" s="41" t="s">
        <v>43</v>
      </c>
      <c r="L70" s="41" t="s">
        <v>22462</v>
      </c>
      <c r="N70" s="41" t="s">
        <v>5241</v>
      </c>
      <c r="O70" s="41" t="s">
        <v>167</v>
      </c>
      <c r="P70" s="41" t="s">
        <v>5242</v>
      </c>
      <c r="Q70" s="41" t="s">
        <v>21919</v>
      </c>
      <c r="R70" s="41">
        <v>8998</v>
      </c>
      <c r="S70" s="41" t="s">
        <v>21068</v>
      </c>
      <c r="T70" s="41" t="s">
        <v>22463</v>
      </c>
      <c r="U70" s="41" t="s">
        <v>22464</v>
      </c>
      <c r="V70" s="42">
        <v>45993</v>
      </c>
      <c r="W70"/>
      <c r="X70"/>
    </row>
    <row r="71" spans="1:24">
      <c r="A71" s="41" t="str">
        <f>TRIM(Query1[[#This Row],[ENTERPRISE_ID]])</f>
        <v>BLONG3</v>
      </c>
      <c r="B71" s="41" t="s">
        <v>22465</v>
      </c>
      <c r="C71" s="41" t="s">
        <v>22466</v>
      </c>
      <c r="D71" s="41" t="s">
        <v>21134</v>
      </c>
      <c r="E71" s="41" t="s">
        <v>22467</v>
      </c>
      <c r="F71" s="41" t="s">
        <v>22468</v>
      </c>
      <c r="G71" s="41" t="s">
        <v>1969</v>
      </c>
      <c r="H71" s="41" t="s">
        <v>22469</v>
      </c>
      <c r="I71" s="41" t="s">
        <v>22470</v>
      </c>
      <c r="J71" s="68">
        <v>6146261339</v>
      </c>
      <c r="K71" s="41" t="s">
        <v>43</v>
      </c>
      <c r="L71" s="41" t="s">
        <v>22471</v>
      </c>
      <c r="N71" s="41" t="s">
        <v>22472</v>
      </c>
      <c r="O71" s="41" t="s">
        <v>72</v>
      </c>
      <c r="P71" s="41" t="s">
        <v>22473</v>
      </c>
      <c r="Q71" s="41" t="s">
        <v>21919</v>
      </c>
      <c r="R71" s="41">
        <v>8998</v>
      </c>
      <c r="S71" s="41" t="s">
        <v>3013</v>
      </c>
      <c r="T71" s="41" t="s">
        <v>17678</v>
      </c>
      <c r="U71" s="41" t="s">
        <v>22474</v>
      </c>
      <c r="V71" s="42">
        <v>45993</v>
      </c>
      <c r="W71"/>
      <c r="X71"/>
    </row>
    <row r="72" spans="1:24">
      <c r="A72" s="41" t="str">
        <f>TRIM(Query1[[#This Row],[ENTERPRISE_ID]])</f>
        <v>HSANTAN</v>
      </c>
      <c r="B72" s="41" t="s">
        <v>22475</v>
      </c>
      <c r="C72" s="41" t="s">
        <v>22476</v>
      </c>
      <c r="D72" s="41" t="s">
        <v>21162</v>
      </c>
      <c r="E72" s="41" t="s">
        <v>22477</v>
      </c>
      <c r="F72" s="41" t="s">
        <v>22478</v>
      </c>
      <c r="G72" s="41" t="s">
        <v>17956</v>
      </c>
      <c r="H72" s="41" t="s">
        <v>22479</v>
      </c>
      <c r="I72" s="41" t="s">
        <v>22480</v>
      </c>
      <c r="J72" s="68">
        <v>2098893073</v>
      </c>
      <c r="K72" s="41" t="s">
        <v>43</v>
      </c>
      <c r="L72" s="41" t="s">
        <v>14326</v>
      </c>
      <c r="N72" s="41" t="s">
        <v>14327</v>
      </c>
      <c r="O72" s="41" t="s">
        <v>36</v>
      </c>
      <c r="P72" s="41" t="s">
        <v>14328</v>
      </c>
      <c r="Q72" s="41" t="s">
        <v>21919</v>
      </c>
      <c r="R72" s="41">
        <v>8998</v>
      </c>
      <c r="S72" s="41" t="s">
        <v>22403</v>
      </c>
      <c r="T72" s="41" t="s">
        <v>22404</v>
      </c>
      <c r="U72" s="41" t="s">
        <v>22481</v>
      </c>
      <c r="V72" s="42">
        <v>45993</v>
      </c>
      <c r="W72"/>
      <c r="X72"/>
    </row>
    <row r="73" spans="1:24">
      <c r="A73" s="41" t="str">
        <f>TRIM(Query1[[#This Row],[ENTERPRISE_ID]])</f>
        <v>JTRUJIL</v>
      </c>
      <c r="B73" s="41" t="s">
        <v>22482</v>
      </c>
      <c r="C73" s="41" t="s">
        <v>22483</v>
      </c>
      <c r="D73" s="41" t="s">
        <v>21164</v>
      </c>
      <c r="E73" s="41" t="s">
        <v>22484</v>
      </c>
      <c r="F73" s="41" t="s">
        <v>22485</v>
      </c>
      <c r="G73" s="41" t="s">
        <v>8231</v>
      </c>
      <c r="H73" s="41" t="s">
        <v>22486</v>
      </c>
      <c r="I73" s="41" t="s">
        <v>22415</v>
      </c>
      <c r="J73" s="68">
        <v>8317500104</v>
      </c>
      <c r="K73" s="41" t="s">
        <v>43</v>
      </c>
      <c r="L73" s="41" t="s">
        <v>22487</v>
      </c>
      <c r="N73" s="41" t="s">
        <v>22488</v>
      </c>
      <c r="O73" s="41" t="s">
        <v>36</v>
      </c>
      <c r="P73" s="41" t="s">
        <v>8233</v>
      </c>
      <c r="Q73" s="41" t="s">
        <v>22020</v>
      </c>
      <c r="R73" s="41">
        <v>8998</v>
      </c>
      <c r="S73" s="41" t="s">
        <v>8894</v>
      </c>
      <c r="T73" s="41" t="s">
        <v>22021</v>
      </c>
      <c r="U73" s="41" t="s">
        <v>22489</v>
      </c>
      <c r="V73" s="42">
        <v>45993</v>
      </c>
      <c r="W73"/>
      <c r="X73"/>
    </row>
    <row r="74" spans="1:24">
      <c r="A74" s="41" t="str">
        <f>TRIM(Query1[[#This Row],[ENTERPRISE_ID]])</f>
        <v>BBRADLE</v>
      </c>
      <c r="B74" s="41" t="s">
        <v>15971</v>
      </c>
      <c r="C74" s="41" t="s">
        <v>21246</v>
      </c>
      <c r="D74" s="41" t="s">
        <v>21147</v>
      </c>
      <c r="E74" s="41" t="s">
        <v>22490</v>
      </c>
      <c r="F74" s="41" t="s">
        <v>22491</v>
      </c>
      <c r="G74" s="41" t="s">
        <v>15970</v>
      </c>
      <c r="H74" s="41" t="s">
        <v>22492</v>
      </c>
      <c r="I74" s="41" t="s">
        <v>22493</v>
      </c>
      <c r="J74" s="68">
        <v>6187501928</v>
      </c>
      <c r="K74" s="41" t="s">
        <v>43</v>
      </c>
      <c r="L74" s="41" t="s">
        <v>22494</v>
      </c>
      <c r="N74" s="41" t="s">
        <v>22495</v>
      </c>
      <c r="O74" s="41" t="s">
        <v>118</v>
      </c>
      <c r="P74" s="41" t="s">
        <v>1634</v>
      </c>
      <c r="Q74" s="41" t="s">
        <v>21919</v>
      </c>
      <c r="R74" s="41">
        <v>8998</v>
      </c>
      <c r="S74" s="41" t="s">
        <v>11120</v>
      </c>
      <c r="T74" s="41" t="s">
        <v>22496</v>
      </c>
      <c r="U74" s="41" t="s">
        <v>22497</v>
      </c>
      <c r="V74" s="42">
        <v>45993</v>
      </c>
      <c r="W74"/>
      <c r="X74"/>
    </row>
    <row r="75" spans="1:24">
      <c r="A75" s="41" t="str">
        <f>TRIM(Query1[[#This Row],[ENTERPRISE_ID]])</f>
        <v>JSANTI1</v>
      </c>
      <c r="B75" s="41" t="s">
        <v>22498</v>
      </c>
      <c r="C75" s="41" t="s">
        <v>22499</v>
      </c>
      <c r="D75" s="41" t="s">
        <v>21149</v>
      </c>
      <c r="E75" s="41" t="s">
        <v>22500</v>
      </c>
      <c r="F75" s="41" t="s">
        <v>22501</v>
      </c>
      <c r="G75" s="41" t="s">
        <v>16493</v>
      </c>
      <c r="H75" s="41" t="s">
        <v>22502</v>
      </c>
      <c r="I75" s="41" t="s">
        <v>22503</v>
      </c>
      <c r="J75" s="68">
        <v>5045126053</v>
      </c>
      <c r="K75" s="41" t="s">
        <v>43</v>
      </c>
      <c r="L75" s="41" t="s">
        <v>8016</v>
      </c>
      <c r="N75" s="41" t="s">
        <v>22504</v>
      </c>
      <c r="O75" s="41" t="s">
        <v>1392</v>
      </c>
      <c r="P75" s="41" t="s">
        <v>8018</v>
      </c>
      <c r="Q75" s="41" t="s">
        <v>21930</v>
      </c>
      <c r="R75" s="41">
        <v>8998</v>
      </c>
      <c r="S75" s="41" t="s">
        <v>6042</v>
      </c>
      <c r="T75" s="41" t="s">
        <v>22505</v>
      </c>
      <c r="U75" s="41" t="s">
        <v>22506</v>
      </c>
      <c r="V75" s="42">
        <v>45993</v>
      </c>
      <c r="W75"/>
      <c r="X75"/>
    </row>
    <row r="76" spans="1:24">
      <c r="A76" s="41" t="str">
        <f>TRIM(Query1[[#This Row],[ENTERPRISE_ID]])</f>
        <v>CKING</v>
      </c>
      <c r="B76" s="41" t="s">
        <v>22507</v>
      </c>
      <c r="C76" s="41" t="s">
        <v>21625</v>
      </c>
      <c r="D76" s="41" t="s">
        <v>21149</v>
      </c>
      <c r="E76" s="41" t="s">
        <v>22508</v>
      </c>
      <c r="F76" s="41" t="s">
        <v>22509</v>
      </c>
      <c r="G76" s="41" t="s">
        <v>21626</v>
      </c>
      <c r="H76" s="41" t="s">
        <v>22510</v>
      </c>
      <c r="I76" s="41" t="s">
        <v>22511</v>
      </c>
      <c r="J76" s="68">
        <v>2283042138</v>
      </c>
      <c r="K76" s="41" t="s">
        <v>43</v>
      </c>
      <c r="L76" s="41" t="s">
        <v>22512</v>
      </c>
      <c r="N76" s="41" t="s">
        <v>22166</v>
      </c>
      <c r="O76" s="41" t="s">
        <v>355</v>
      </c>
      <c r="P76" s="41" t="s">
        <v>1977</v>
      </c>
      <c r="Q76" s="41" t="s">
        <v>21930</v>
      </c>
      <c r="R76" s="41">
        <v>8998</v>
      </c>
      <c r="S76" s="41" t="s">
        <v>1832</v>
      </c>
      <c r="T76" s="41" t="s">
        <v>22513</v>
      </c>
      <c r="U76" s="41" t="s">
        <v>22514</v>
      </c>
      <c r="V76" s="42">
        <v>45993</v>
      </c>
      <c r="W76"/>
      <c r="X76"/>
    </row>
    <row r="77" spans="1:24">
      <c r="A77" s="41" t="str">
        <f>TRIM(Query1[[#This Row],[ENTERPRISE_ID]])</f>
        <v>JCHISOL</v>
      </c>
      <c r="B77" s="41" t="s">
        <v>21412</v>
      </c>
      <c r="C77" s="41" t="s">
        <v>18708</v>
      </c>
      <c r="D77" s="41" t="s">
        <v>21149</v>
      </c>
      <c r="E77" s="41" t="s">
        <v>22515</v>
      </c>
      <c r="F77" s="41" t="s">
        <v>22516</v>
      </c>
      <c r="G77" s="41" t="s">
        <v>17425</v>
      </c>
      <c r="H77" s="41" t="s">
        <v>22517</v>
      </c>
      <c r="I77" s="41" t="s">
        <v>22072</v>
      </c>
      <c r="J77" s="68">
        <v>6017510718</v>
      </c>
      <c r="K77" s="41" t="s">
        <v>43</v>
      </c>
      <c r="L77" s="41" t="s">
        <v>22518</v>
      </c>
      <c r="N77" s="41" t="s">
        <v>6507</v>
      </c>
      <c r="O77" s="41" t="s">
        <v>355</v>
      </c>
      <c r="P77" s="41" t="s">
        <v>6508</v>
      </c>
      <c r="Q77" s="41" t="s">
        <v>21930</v>
      </c>
      <c r="R77" s="41">
        <v>8998</v>
      </c>
      <c r="S77" s="41" t="s">
        <v>17440</v>
      </c>
      <c r="T77" s="41" t="s">
        <v>17439</v>
      </c>
      <c r="U77" s="41" t="s">
        <v>22519</v>
      </c>
      <c r="V77" s="42">
        <v>45993</v>
      </c>
      <c r="W77"/>
      <c r="X77"/>
    </row>
    <row r="78" spans="1:24">
      <c r="A78" s="41" t="str">
        <f>TRIM(Query1[[#This Row],[ENTERPRISE_ID]])</f>
        <v>BFARIAS</v>
      </c>
      <c r="B78" s="41" t="s">
        <v>22520</v>
      </c>
      <c r="C78" s="41" t="s">
        <v>22521</v>
      </c>
      <c r="D78" s="41" t="s">
        <v>21164</v>
      </c>
      <c r="E78" s="41" t="s">
        <v>22522</v>
      </c>
      <c r="F78" s="41" t="s">
        <v>22523</v>
      </c>
      <c r="G78" s="41" t="s">
        <v>22524</v>
      </c>
      <c r="H78" s="41" t="s">
        <v>22525</v>
      </c>
      <c r="I78" s="41" t="s">
        <v>22526</v>
      </c>
      <c r="J78" s="68">
        <v>5599296301</v>
      </c>
      <c r="K78" s="41" t="s">
        <v>43</v>
      </c>
      <c r="L78" s="41" t="s">
        <v>22527</v>
      </c>
      <c r="N78" s="41" t="s">
        <v>22528</v>
      </c>
      <c r="O78" s="41" t="s">
        <v>36</v>
      </c>
      <c r="P78" s="41" t="s">
        <v>1794</v>
      </c>
      <c r="Q78" s="41" t="s">
        <v>22020</v>
      </c>
      <c r="R78" s="41">
        <v>8998</v>
      </c>
      <c r="S78" s="41" t="s">
        <v>6026</v>
      </c>
      <c r="T78" s="41" t="s">
        <v>22158</v>
      </c>
      <c r="U78" s="41" t="s">
        <v>22529</v>
      </c>
      <c r="V78" s="42">
        <v>45993</v>
      </c>
      <c r="W78"/>
      <c r="X78"/>
    </row>
    <row r="79" spans="1:24">
      <c r="A79" s="41" t="str">
        <f>TRIM(Query1[[#This Row],[ENTERPRISE_ID]])</f>
        <v>LGRAYI</v>
      </c>
      <c r="B79" s="41" t="s">
        <v>22530</v>
      </c>
      <c r="C79" s="41" t="s">
        <v>22531</v>
      </c>
      <c r="D79" s="41" t="s">
        <v>21142</v>
      </c>
      <c r="E79" s="41" t="s">
        <v>22532</v>
      </c>
      <c r="F79" s="41" t="s">
        <v>22533</v>
      </c>
      <c r="G79" s="41" t="s">
        <v>9000</v>
      </c>
      <c r="H79" s="41" t="s">
        <v>22534</v>
      </c>
      <c r="I79" s="41" t="s">
        <v>769</v>
      </c>
      <c r="J79" s="68">
        <v>3169280426</v>
      </c>
      <c r="K79" s="41" t="s">
        <v>43</v>
      </c>
      <c r="L79" s="41" t="s">
        <v>22535</v>
      </c>
      <c r="N79" s="41" t="s">
        <v>22536</v>
      </c>
      <c r="O79" s="41" t="s">
        <v>887</v>
      </c>
      <c r="P79" s="41" t="s">
        <v>9003</v>
      </c>
      <c r="Q79" s="41" t="s">
        <v>22020</v>
      </c>
      <c r="R79" s="41">
        <v>8998</v>
      </c>
      <c r="S79" s="41" t="s">
        <v>17604</v>
      </c>
      <c r="T79" s="41" t="s">
        <v>17603</v>
      </c>
      <c r="U79" s="41" t="s">
        <v>22537</v>
      </c>
      <c r="V79" s="42">
        <v>45993</v>
      </c>
      <c r="W79"/>
      <c r="X79"/>
    </row>
    <row r="80" spans="1:24">
      <c r="A80" s="41" t="str">
        <f>TRIM(Query1[[#This Row],[ENTERPRISE_ID]])</f>
        <v>MFAM0</v>
      </c>
      <c r="B80" s="41" t="s">
        <v>22538</v>
      </c>
      <c r="C80" s="41" t="s">
        <v>22539</v>
      </c>
      <c r="D80" s="41" t="s">
        <v>21162</v>
      </c>
      <c r="E80" s="41" t="s">
        <v>22540</v>
      </c>
      <c r="F80" s="41" t="s">
        <v>22541</v>
      </c>
      <c r="G80" s="41" t="s">
        <v>16019</v>
      </c>
      <c r="H80" s="41" t="s">
        <v>22542</v>
      </c>
      <c r="I80" s="41" t="s">
        <v>22543</v>
      </c>
      <c r="J80" s="68">
        <v>9162042844</v>
      </c>
      <c r="K80" s="41" t="s">
        <v>43</v>
      </c>
      <c r="L80" s="41" t="s">
        <v>22544</v>
      </c>
      <c r="N80" s="41" t="s">
        <v>22545</v>
      </c>
      <c r="O80" s="41" t="s">
        <v>36</v>
      </c>
      <c r="P80" s="41" t="s">
        <v>9546</v>
      </c>
      <c r="Q80" s="41" t="s">
        <v>21919</v>
      </c>
      <c r="R80" s="41">
        <v>8998</v>
      </c>
      <c r="S80" s="41" t="s">
        <v>22546</v>
      </c>
      <c r="T80" s="41" t="s">
        <v>22547</v>
      </c>
      <c r="U80" s="41" t="s">
        <v>22548</v>
      </c>
      <c r="V80" s="42">
        <v>45993</v>
      </c>
      <c r="W80"/>
      <c r="X80"/>
    </row>
    <row r="81" spans="1:24">
      <c r="A81" s="41" t="str">
        <f>TRIM(Query1[[#This Row],[ENTERPRISE_ID]])</f>
        <v>DPULLI</v>
      </c>
      <c r="B81" s="41" t="s">
        <v>22549</v>
      </c>
      <c r="C81" s="41" t="s">
        <v>22550</v>
      </c>
      <c r="D81" s="41" t="s">
        <v>21134</v>
      </c>
      <c r="E81" s="41" t="s">
        <v>22551</v>
      </c>
      <c r="F81" s="41" t="s">
        <v>22552</v>
      </c>
      <c r="G81" s="41" t="s">
        <v>4180</v>
      </c>
      <c r="H81" s="41" t="s">
        <v>22553</v>
      </c>
      <c r="I81" s="41" t="s">
        <v>22554</v>
      </c>
      <c r="J81" s="68">
        <v>4407086599</v>
      </c>
      <c r="K81" s="41" t="s">
        <v>43</v>
      </c>
      <c r="L81" s="41" t="s">
        <v>22555</v>
      </c>
      <c r="M81" s="41" t="s">
        <v>22556</v>
      </c>
      <c r="N81" s="41" t="s">
        <v>22557</v>
      </c>
      <c r="O81" s="41" t="s">
        <v>72</v>
      </c>
      <c r="P81" s="41" t="s">
        <v>22558</v>
      </c>
      <c r="Q81" s="41" t="s">
        <v>21919</v>
      </c>
      <c r="R81" s="41">
        <v>8998</v>
      </c>
      <c r="S81" s="41" t="s">
        <v>12467</v>
      </c>
      <c r="T81" s="41" t="s">
        <v>19446</v>
      </c>
      <c r="U81" s="41" t="s">
        <v>22559</v>
      </c>
      <c r="V81" s="42">
        <v>45993</v>
      </c>
      <c r="W81"/>
      <c r="X81"/>
    </row>
    <row r="82" spans="1:24">
      <c r="A82" s="41" t="str">
        <f>TRIM(Query1[[#This Row],[ENTERPRISE_ID]])</f>
        <v>WWOODRU</v>
      </c>
      <c r="B82" s="41" t="s">
        <v>22560</v>
      </c>
      <c r="C82" s="41" t="s">
        <v>22561</v>
      </c>
      <c r="D82" s="41" t="s">
        <v>21140</v>
      </c>
      <c r="E82" s="41" t="s">
        <v>22562</v>
      </c>
      <c r="F82" s="41" t="s">
        <v>22563</v>
      </c>
      <c r="G82" s="41" t="s">
        <v>16463</v>
      </c>
      <c r="H82" s="41" t="s">
        <v>22564</v>
      </c>
      <c r="I82" s="41" t="s">
        <v>22565</v>
      </c>
      <c r="J82" s="68">
        <v>7069125364</v>
      </c>
      <c r="K82" s="41" t="s">
        <v>43</v>
      </c>
      <c r="L82" s="41" t="s">
        <v>22566</v>
      </c>
      <c r="N82" s="41" t="s">
        <v>14185</v>
      </c>
      <c r="O82" s="41" t="s">
        <v>312</v>
      </c>
      <c r="P82" s="41" t="s">
        <v>14186</v>
      </c>
      <c r="Q82" s="41" t="s">
        <v>21930</v>
      </c>
      <c r="R82" s="41">
        <v>8998</v>
      </c>
      <c r="S82" s="41" t="s">
        <v>11474</v>
      </c>
      <c r="T82" s="41" t="s">
        <v>22567</v>
      </c>
      <c r="U82" s="41" t="s">
        <v>22568</v>
      </c>
      <c r="V82" s="42">
        <v>45993</v>
      </c>
      <c r="W82"/>
      <c r="X82"/>
    </row>
    <row r="83" spans="1:24">
      <c r="A83" s="41" t="str">
        <f>TRIM(Query1[[#This Row],[ENTERPRISE_ID]])</f>
        <v>DAIDEN</v>
      </c>
      <c r="B83" s="41" t="s">
        <v>22569</v>
      </c>
      <c r="C83" s="41" t="s">
        <v>15140</v>
      </c>
      <c r="D83" s="41" t="s">
        <v>21141</v>
      </c>
      <c r="E83" s="41" t="s">
        <v>22570</v>
      </c>
      <c r="F83" s="41" t="s">
        <v>22571</v>
      </c>
      <c r="G83" s="41" t="s">
        <v>15141</v>
      </c>
      <c r="H83" s="41" t="s">
        <v>22572</v>
      </c>
      <c r="I83" s="41" t="s">
        <v>22573</v>
      </c>
      <c r="J83" s="68">
        <v>7572846540</v>
      </c>
      <c r="K83" s="41" t="s">
        <v>43</v>
      </c>
      <c r="L83" s="41" t="s">
        <v>22574</v>
      </c>
      <c r="N83" s="41" t="s">
        <v>22575</v>
      </c>
      <c r="O83" s="41" t="s">
        <v>167</v>
      </c>
      <c r="P83" s="41" t="s">
        <v>3300</v>
      </c>
      <c r="Q83" s="41" t="s">
        <v>21919</v>
      </c>
      <c r="R83" s="41">
        <v>8998</v>
      </c>
      <c r="S83" s="41" t="s">
        <v>18236</v>
      </c>
      <c r="T83" s="41" t="s">
        <v>20027</v>
      </c>
      <c r="U83" s="41" t="s">
        <v>22576</v>
      </c>
      <c r="V83" s="42">
        <v>45993</v>
      </c>
      <c r="W83"/>
      <c r="X83"/>
    </row>
    <row r="84" spans="1:24">
      <c r="A84" s="41" t="str">
        <f>TRIM(Query1[[#This Row],[ENTERPRISE_ID]])</f>
        <v>TWARD2</v>
      </c>
      <c r="B84" s="41" t="s">
        <v>22577</v>
      </c>
      <c r="C84" s="41" t="s">
        <v>22578</v>
      </c>
      <c r="D84" s="41" t="s">
        <v>21139</v>
      </c>
      <c r="E84" s="41" t="s">
        <v>22579</v>
      </c>
      <c r="F84" s="41" t="s">
        <v>22580</v>
      </c>
      <c r="G84" s="41" t="s">
        <v>13635</v>
      </c>
      <c r="H84" s="41" t="s">
        <v>22033</v>
      </c>
      <c r="I84" s="41" t="s">
        <v>22581</v>
      </c>
      <c r="J84" s="68">
        <v>6092277095</v>
      </c>
      <c r="K84" s="41" t="s">
        <v>43</v>
      </c>
      <c r="L84" s="41" t="s">
        <v>13636</v>
      </c>
      <c r="N84" s="41" t="s">
        <v>13637</v>
      </c>
      <c r="O84" s="41" t="s">
        <v>453</v>
      </c>
      <c r="P84" s="41" t="s">
        <v>13638</v>
      </c>
      <c r="Q84" s="41" t="s">
        <v>21919</v>
      </c>
      <c r="R84" s="41">
        <v>8998</v>
      </c>
      <c r="S84" s="41" t="s">
        <v>21920</v>
      </c>
      <c r="T84" s="41" t="s">
        <v>21921</v>
      </c>
      <c r="U84" s="41" t="s">
        <v>22582</v>
      </c>
      <c r="V84" s="42">
        <v>45993</v>
      </c>
      <c r="W84"/>
      <c r="X84"/>
    </row>
    <row r="85" spans="1:24">
      <c r="A85" s="41" t="str">
        <f>TRIM(Query1[[#This Row],[ENTERPRISE_ID]])</f>
        <v>RGARRIC</v>
      </c>
      <c r="B85" s="41" t="s">
        <v>22583</v>
      </c>
      <c r="C85" s="41" t="s">
        <v>22584</v>
      </c>
      <c r="D85" s="41" t="s">
        <v>21139</v>
      </c>
      <c r="E85" s="41" t="s">
        <v>22585</v>
      </c>
      <c r="F85" s="41" t="s">
        <v>22586</v>
      </c>
      <c r="G85" s="41" t="s">
        <v>11551</v>
      </c>
      <c r="H85" s="41" t="s">
        <v>22587</v>
      </c>
      <c r="I85" s="41" t="s">
        <v>22588</v>
      </c>
      <c r="J85" s="68">
        <v>2678362154</v>
      </c>
      <c r="K85" s="41" t="s">
        <v>43</v>
      </c>
      <c r="L85" s="41" t="s">
        <v>22589</v>
      </c>
      <c r="N85" s="41" t="s">
        <v>22590</v>
      </c>
      <c r="O85" s="41" t="s">
        <v>453</v>
      </c>
      <c r="P85" s="41" t="s">
        <v>22591</v>
      </c>
      <c r="Q85" s="41" t="s">
        <v>21919</v>
      </c>
      <c r="R85" s="41">
        <v>8998</v>
      </c>
      <c r="S85" s="41" t="s">
        <v>21920</v>
      </c>
      <c r="T85" s="41" t="s">
        <v>21921</v>
      </c>
      <c r="U85" s="41" t="s">
        <v>22592</v>
      </c>
      <c r="V85" s="42">
        <v>45993</v>
      </c>
      <c r="W85"/>
      <c r="X85"/>
    </row>
    <row r="86" spans="1:24">
      <c r="A86" s="41" t="str">
        <f>TRIM(Query1[[#This Row],[ENTERPRISE_ID]])</f>
        <v>LGARVIN</v>
      </c>
      <c r="B86" s="41" t="s">
        <v>22593</v>
      </c>
      <c r="C86" s="41" t="s">
        <v>22594</v>
      </c>
      <c r="D86" s="41" t="s">
        <v>21139</v>
      </c>
      <c r="E86" s="41" t="s">
        <v>22595</v>
      </c>
      <c r="F86" s="41" t="s">
        <v>22596</v>
      </c>
      <c r="G86" s="41" t="s">
        <v>8983</v>
      </c>
      <c r="H86" s="41" t="s">
        <v>22597</v>
      </c>
      <c r="I86" s="41" t="s">
        <v>22598</v>
      </c>
      <c r="J86" s="68">
        <v>4846258146</v>
      </c>
      <c r="K86" s="41" t="s">
        <v>43</v>
      </c>
      <c r="L86" s="41" t="s">
        <v>22599</v>
      </c>
      <c r="N86" s="41" t="s">
        <v>22600</v>
      </c>
      <c r="O86" s="41" t="s">
        <v>453</v>
      </c>
      <c r="P86" s="41" t="s">
        <v>8986</v>
      </c>
      <c r="Q86" s="41" t="s">
        <v>21919</v>
      </c>
      <c r="R86" s="41">
        <v>8998</v>
      </c>
      <c r="S86" s="41" t="s">
        <v>21920</v>
      </c>
      <c r="T86" s="41" t="s">
        <v>21921</v>
      </c>
      <c r="U86" s="41" t="s">
        <v>22601</v>
      </c>
      <c r="V86" s="42">
        <v>45993</v>
      </c>
      <c r="W86"/>
      <c r="X86"/>
    </row>
    <row r="87" spans="1:24">
      <c r="A87" s="41" t="str">
        <f>TRIM(Query1[[#This Row],[ENTERPRISE_ID]])</f>
        <v>MCAMARA</v>
      </c>
      <c r="B87" s="41" t="s">
        <v>18156</v>
      </c>
      <c r="C87" s="41" t="s">
        <v>21531</v>
      </c>
      <c r="D87" s="41" t="s">
        <v>21137</v>
      </c>
      <c r="E87" s="41" t="s">
        <v>22602</v>
      </c>
      <c r="F87" s="41" t="s">
        <v>18157</v>
      </c>
      <c r="G87" s="41" t="s">
        <v>17675</v>
      </c>
      <c r="H87" s="41" t="s">
        <v>22603</v>
      </c>
      <c r="I87" s="41" t="s">
        <v>22604</v>
      </c>
      <c r="J87" s="68">
        <v>4016026884</v>
      </c>
      <c r="K87" s="41" t="s">
        <v>43</v>
      </c>
      <c r="L87" s="41" t="s">
        <v>22605</v>
      </c>
      <c r="M87" s="41" t="s">
        <v>2496</v>
      </c>
      <c r="N87" s="41" t="s">
        <v>2694</v>
      </c>
      <c r="O87" s="41" t="s">
        <v>579</v>
      </c>
      <c r="P87" s="41" t="s">
        <v>9347</v>
      </c>
      <c r="Q87" s="41" t="s">
        <v>22020</v>
      </c>
      <c r="R87" s="41">
        <v>8998</v>
      </c>
      <c r="S87" s="41" t="s">
        <v>11788</v>
      </c>
      <c r="T87" s="41" t="s">
        <v>22606</v>
      </c>
      <c r="U87" s="41" t="s">
        <v>22607</v>
      </c>
      <c r="V87" s="42">
        <v>45993</v>
      </c>
      <c r="W87"/>
      <c r="X87"/>
    </row>
    <row r="88" spans="1:24">
      <c r="A88" s="41" t="str">
        <f>TRIM(Query1[[#This Row],[ENTERPRISE_ID]])</f>
        <v>JEMIG</v>
      </c>
      <c r="B88" s="41" t="s">
        <v>22608</v>
      </c>
      <c r="C88" s="41" t="s">
        <v>22609</v>
      </c>
      <c r="D88" s="41" t="s">
        <v>21144</v>
      </c>
      <c r="E88" s="41" t="s">
        <v>22610</v>
      </c>
      <c r="F88" s="41" t="s">
        <v>22611</v>
      </c>
      <c r="G88" s="41" t="s">
        <v>20447</v>
      </c>
      <c r="H88" s="41" t="s">
        <v>22612</v>
      </c>
      <c r="I88" s="41" t="s">
        <v>22613</v>
      </c>
      <c r="J88" s="68">
        <v>7178948043</v>
      </c>
      <c r="K88" s="41" t="s">
        <v>43</v>
      </c>
      <c r="L88" s="41" t="s">
        <v>22614</v>
      </c>
      <c r="N88" s="41" t="s">
        <v>2483</v>
      </c>
      <c r="O88" s="41" t="s">
        <v>453</v>
      </c>
      <c r="P88" s="41" t="s">
        <v>6719</v>
      </c>
      <c r="Q88" s="41" t="s">
        <v>21930</v>
      </c>
      <c r="R88" s="41">
        <v>8998</v>
      </c>
      <c r="S88" s="41" t="s">
        <v>21920</v>
      </c>
      <c r="T88" s="41" t="s">
        <v>21921</v>
      </c>
      <c r="U88" s="41" t="s">
        <v>22615</v>
      </c>
      <c r="V88" s="42">
        <v>45993</v>
      </c>
      <c r="W88"/>
      <c r="X88"/>
    </row>
    <row r="89" spans="1:24">
      <c r="A89" s="41" t="str">
        <f>TRIM(Query1[[#This Row],[ENTERPRISE_ID]])</f>
        <v>TROBINS</v>
      </c>
      <c r="B89" s="41" t="s">
        <v>22616</v>
      </c>
      <c r="C89" s="41" t="s">
        <v>15653</v>
      </c>
      <c r="D89" s="41" t="s">
        <v>21141</v>
      </c>
      <c r="E89" s="41" t="s">
        <v>22617</v>
      </c>
      <c r="F89" s="41" t="s">
        <v>16818</v>
      </c>
      <c r="G89" s="41" t="s">
        <v>16530</v>
      </c>
      <c r="H89" s="41" t="s">
        <v>22618</v>
      </c>
      <c r="I89" s="41" t="s">
        <v>22619</v>
      </c>
      <c r="J89" s="68">
        <v>8038560063</v>
      </c>
      <c r="K89" s="41" t="s">
        <v>43</v>
      </c>
      <c r="L89" s="41" t="s">
        <v>22620</v>
      </c>
      <c r="N89" s="41" t="s">
        <v>22621</v>
      </c>
      <c r="O89" s="41" t="s">
        <v>322</v>
      </c>
      <c r="P89" s="41" t="s">
        <v>13537</v>
      </c>
      <c r="Q89" s="41" t="s">
        <v>21919</v>
      </c>
      <c r="R89" s="41">
        <v>8998</v>
      </c>
      <c r="S89" s="41" t="s">
        <v>12388</v>
      </c>
      <c r="T89" s="41" t="s">
        <v>19708</v>
      </c>
      <c r="U89" s="41" t="s">
        <v>22622</v>
      </c>
      <c r="V89" s="42">
        <v>45993</v>
      </c>
      <c r="W89"/>
      <c r="X89"/>
    </row>
    <row r="90" spans="1:24">
      <c r="A90" s="41" t="str">
        <f>TRIM(Query1[[#This Row],[ENTERPRISE_ID]])</f>
        <v>TFRASER</v>
      </c>
      <c r="B90" s="41" t="s">
        <v>18518</v>
      </c>
      <c r="C90" s="41" t="s">
        <v>20862</v>
      </c>
      <c r="D90" s="41" t="s">
        <v>21134</v>
      </c>
      <c r="E90" s="41" t="s">
        <v>22623</v>
      </c>
      <c r="F90" s="41" t="s">
        <v>18519</v>
      </c>
      <c r="G90" s="41" t="s">
        <v>15639</v>
      </c>
      <c r="H90" s="41" t="s">
        <v>7825</v>
      </c>
      <c r="I90" s="41" t="s">
        <v>22624</v>
      </c>
      <c r="J90" s="68">
        <v>3305591394</v>
      </c>
      <c r="K90" s="41" t="s">
        <v>43</v>
      </c>
      <c r="L90" s="41" t="s">
        <v>22625</v>
      </c>
      <c r="M90" s="41" t="s">
        <v>22626</v>
      </c>
      <c r="N90" s="41" t="s">
        <v>13210</v>
      </c>
      <c r="O90" s="41" t="s">
        <v>72</v>
      </c>
      <c r="P90" s="41" t="s">
        <v>13211</v>
      </c>
      <c r="Q90" s="41" t="s">
        <v>21919</v>
      </c>
      <c r="R90" s="41">
        <v>8998</v>
      </c>
      <c r="S90" s="41" t="s">
        <v>20677</v>
      </c>
      <c r="T90" s="41" t="s">
        <v>20676</v>
      </c>
      <c r="U90" s="41" t="s">
        <v>22627</v>
      </c>
      <c r="V90" s="42">
        <v>45993</v>
      </c>
      <c r="W90"/>
      <c r="X90"/>
    </row>
    <row r="91" spans="1:24">
      <c r="A91" s="41" t="str">
        <f>TRIM(Query1[[#This Row],[ENTERPRISE_ID]])</f>
        <v>JHINES1</v>
      </c>
      <c r="B91" s="41" t="s">
        <v>22628</v>
      </c>
      <c r="C91" s="41" t="s">
        <v>22629</v>
      </c>
      <c r="D91" s="41" t="s">
        <v>21149</v>
      </c>
      <c r="E91" s="41" t="s">
        <v>22630</v>
      </c>
      <c r="F91" s="41" t="s">
        <v>22631</v>
      </c>
      <c r="G91" s="41" t="s">
        <v>22632</v>
      </c>
      <c r="H91" s="41" t="s">
        <v>22633</v>
      </c>
      <c r="I91" s="41" t="s">
        <v>22634</v>
      </c>
      <c r="J91" s="68">
        <v>5048771417</v>
      </c>
      <c r="K91" s="41" t="s">
        <v>43</v>
      </c>
      <c r="L91" s="41" t="s">
        <v>22635</v>
      </c>
      <c r="N91" s="41" t="s">
        <v>22636</v>
      </c>
      <c r="O91" s="41" t="s">
        <v>1392</v>
      </c>
      <c r="P91" s="41" t="s">
        <v>4297</v>
      </c>
      <c r="Q91" s="41" t="s">
        <v>21930</v>
      </c>
      <c r="R91" s="41">
        <v>8998</v>
      </c>
      <c r="S91" s="41" t="s">
        <v>18046</v>
      </c>
      <c r="T91" s="41" t="s">
        <v>18045</v>
      </c>
      <c r="U91" s="41" t="s">
        <v>22637</v>
      </c>
      <c r="V91" s="42">
        <v>45993</v>
      </c>
      <c r="W91"/>
      <c r="X91"/>
    </row>
    <row r="92" spans="1:24">
      <c r="A92" s="41" t="str">
        <f>TRIM(Query1[[#This Row],[ENTERPRISE_ID]])</f>
        <v>RPORTER</v>
      </c>
      <c r="B92" s="41" t="s">
        <v>21697</v>
      </c>
      <c r="C92" s="41" t="s">
        <v>21698</v>
      </c>
      <c r="D92" s="41" t="s">
        <v>21136</v>
      </c>
      <c r="E92" s="41" t="s">
        <v>22638</v>
      </c>
      <c r="F92" s="41" t="s">
        <v>22639</v>
      </c>
      <c r="G92" s="41" t="s">
        <v>17886</v>
      </c>
      <c r="H92" s="41" t="s">
        <v>22640</v>
      </c>
      <c r="I92" s="41" t="s">
        <v>22641</v>
      </c>
      <c r="J92" s="68">
        <v>9413102965</v>
      </c>
      <c r="K92" s="41" t="s">
        <v>43</v>
      </c>
      <c r="L92" s="41" t="s">
        <v>14387</v>
      </c>
      <c r="N92" s="41" t="s">
        <v>4870</v>
      </c>
      <c r="O92" s="41" t="s">
        <v>57</v>
      </c>
      <c r="P92" s="41" t="s">
        <v>4871</v>
      </c>
      <c r="Q92" s="41" t="s">
        <v>21909</v>
      </c>
      <c r="R92" s="41">
        <v>8998</v>
      </c>
      <c r="S92" s="41" t="s">
        <v>7391</v>
      </c>
      <c r="U92" s="41" t="s">
        <v>22642</v>
      </c>
      <c r="V92" s="42">
        <v>45993</v>
      </c>
      <c r="W92"/>
      <c r="X92"/>
    </row>
    <row r="93" spans="1:24">
      <c r="A93" s="41" t="str">
        <f>TRIM(Query1[[#This Row],[ENTERPRISE_ID]])</f>
        <v>HLEGER1</v>
      </c>
      <c r="B93" s="41" t="s">
        <v>22643</v>
      </c>
      <c r="C93" s="41" t="s">
        <v>22644</v>
      </c>
      <c r="D93" s="41" t="s">
        <v>21136</v>
      </c>
      <c r="E93" s="41" t="s">
        <v>22645</v>
      </c>
      <c r="F93" s="41" t="s">
        <v>22646</v>
      </c>
      <c r="G93" s="41" t="s">
        <v>5877</v>
      </c>
      <c r="H93" s="41" t="s">
        <v>22647</v>
      </c>
      <c r="I93" s="41" t="s">
        <v>22648</v>
      </c>
      <c r="J93" s="68">
        <v>4073089503</v>
      </c>
      <c r="K93" s="41" t="s">
        <v>43</v>
      </c>
      <c r="L93" s="41" t="s">
        <v>22649</v>
      </c>
      <c r="N93" s="41" t="s">
        <v>5879</v>
      </c>
      <c r="O93" s="41" t="s">
        <v>57</v>
      </c>
      <c r="P93" s="41" t="s">
        <v>5880</v>
      </c>
      <c r="Q93" s="41" t="s">
        <v>21909</v>
      </c>
      <c r="R93" s="41">
        <v>8998</v>
      </c>
      <c r="S93" s="41" t="s">
        <v>5939</v>
      </c>
      <c r="T93" s="41" t="s">
        <v>22650</v>
      </c>
      <c r="U93" s="41" t="s">
        <v>22651</v>
      </c>
      <c r="V93" s="42">
        <v>45993</v>
      </c>
      <c r="W93"/>
      <c r="X93"/>
    </row>
    <row r="94" spans="1:24">
      <c r="A94" s="41" t="str">
        <f>TRIM(Query1[[#This Row],[ENTERPRISE_ID]])</f>
        <v>PLAWSON</v>
      </c>
      <c r="B94" s="41" t="s">
        <v>21759</v>
      </c>
      <c r="C94" s="41" t="s">
        <v>21760</v>
      </c>
      <c r="D94" s="41" t="s">
        <v>21149</v>
      </c>
      <c r="E94" s="41" t="s">
        <v>22652</v>
      </c>
      <c r="F94" s="41" t="s">
        <v>22653</v>
      </c>
      <c r="G94" s="41" t="s">
        <v>16302</v>
      </c>
      <c r="H94" s="41" t="s">
        <v>22654</v>
      </c>
      <c r="I94" s="41" t="s">
        <v>22655</v>
      </c>
      <c r="J94" s="68">
        <v>2287601717</v>
      </c>
      <c r="K94" s="41" t="s">
        <v>43</v>
      </c>
      <c r="L94" s="41" t="s">
        <v>22656</v>
      </c>
      <c r="N94" s="41" t="s">
        <v>11083</v>
      </c>
      <c r="O94" s="41" t="s">
        <v>355</v>
      </c>
      <c r="P94" s="41" t="s">
        <v>11084</v>
      </c>
      <c r="Q94" s="41" t="s">
        <v>21930</v>
      </c>
      <c r="R94" s="41">
        <v>8998</v>
      </c>
      <c r="S94" s="41" t="s">
        <v>22657</v>
      </c>
      <c r="T94" s="41" t="s">
        <v>22658</v>
      </c>
      <c r="U94" s="41" t="s">
        <v>22659</v>
      </c>
      <c r="V94" s="42">
        <v>45993</v>
      </c>
      <c r="W94"/>
      <c r="X94"/>
    </row>
    <row r="95" spans="1:24">
      <c r="A95" s="41" t="str">
        <f>TRIM(Query1[[#This Row],[ENTERPRISE_ID]])</f>
        <v>NCRNALI</v>
      </c>
      <c r="B95" s="41" t="s">
        <v>18514</v>
      </c>
      <c r="C95" s="41" t="s">
        <v>21579</v>
      </c>
      <c r="D95" s="41" t="s">
        <v>21136</v>
      </c>
      <c r="E95" s="41" t="s">
        <v>22660</v>
      </c>
      <c r="F95" s="41" t="s">
        <v>18515</v>
      </c>
      <c r="G95" s="41" t="s">
        <v>10544</v>
      </c>
      <c r="H95" s="41" t="s">
        <v>22661</v>
      </c>
      <c r="I95" s="41" t="s">
        <v>22662</v>
      </c>
      <c r="J95" s="68">
        <v>7276210000</v>
      </c>
      <c r="K95" s="41" t="s">
        <v>43</v>
      </c>
      <c r="L95" s="41" t="s">
        <v>22663</v>
      </c>
      <c r="N95" s="41" t="s">
        <v>22664</v>
      </c>
      <c r="O95" s="41" t="s">
        <v>57</v>
      </c>
      <c r="P95" s="41" t="s">
        <v>10547</v>
      </c>
      <c r="Q95" s="41" t="s">
        <v>21909</v>
      </c>
      <c r="R95" s="41">
        <v>8998</v>
      </c>
      <c r="S95" s="41" t="s">
        <v>7391</v>
      </c>
      <c r="U95" s="41" t="s">
        <v>22665</v>
      </c>
      <c r="V95" s="42">
        <v>45993</v>
      </c>
      <c r="W95"/>
      <c r="X95"/>
    </row>
    <row r="96" spans="1:24">
      <c r="A96" s="41" t="str">
        <f>TRIM(Query1[[#This Row],[ENTERPRISE_ID]])</f>
        <v>JHAYES</v>
      </c>
      <c r="B96" s="41" t="s">
        <v>22666</v>
      </c>
      <c r="C96" s="41" t="s">
        <v>22667</v>
      </c>
      <c r="D96" s="41" t="s">
        <v>21136</v>
      </c>
      <c r="E96" s="41" t="s">
        <v>22668</v>
      </c>
      <c r="F96" s="41" t="s">
        <v>22669</v>
      </c>
      <c r="G96" s="41" t="s">
        <v>18455</v>
      </c>
      <c r="H96" s="41" t="s">
        <v>22670</v>
      </c>
      <c r="I96" s="41" t="s">
        <v>22613</v>
      </c>
      <c r="J96" s="68">
        <v>9047492048</v>
      </c>
      <c r="K96" s="41" t="s">
        <v>43</v>
      </c>
      <c r="L96" s="41" t="s">
        <v>7090</v>
      </c>
      <c r="N96" s="41" t="s">
        <v>2640</v>
      </c>
      <c r="O96" s="41" t="s">
        <v>57</v>
      </c>
      <c r="P96" s="41" t="s">
        <v>7091</v>
      </c>
      <c r="Q96" s="41" t="s">
        <v>21909</v>
      </c>
      <c r="R96" s="41">
        <v>8998</v>
      </c>
      <c r="S96" s="41" t="s">
        <v>22251</v>
      </c>
      <c r="T96" s="41" t="s">
        <v>22252</v>
      </c>
      <c r="U96" s="41" t="s">
        <v>22671</v>
      </c>
      <c r="V96" s="42">
        <v>45993</v>
      </c>
      <c r="W96"/>
      <c r="X96"/>
    </row>
    <row r="97" spans="1:24">
      <c r="A97" s="41" t="str">
        <f>TRIM(Query1[[#This Row],[ENTERPRISE_ID]])</f>
        <v>EGREEN9</v>
      </c>
      <c r="B97" s="41" t="s">
        <v>22672</v>
      </c>
      <c r="C97" s="41" t="s">
        <v>22673</v>
      </c>
      <c r="D97" s="41" t="s">
        <v>21136</v>
      </c>
      <c r="E97" s="41" t="s">
        <v>22674</v>
      </c>
      <c r="F97" s="41" t="s">
        <v>22675</v>
      </c>
      <c r="G97" s="41" t="s">
        <v>4669</v>
      </c>
      <c r="H97" s="41" t="s">
        <v>22676</v>
      </c>
      <c r="I97" s="41" t="s">
        <v>22217</v>
      </c>
      <c r="J97" s="68">
        <v>3212742927</v>
      </c>
      <c r="K97" s="41" t="s">
        <v>43</v>
      </c>
      <c r="L97" s="41" t="s">
        <v>22677</v>
      </c>
      <c r="N97" s="41" t="s">
        <v>22678</v>
      </c>
      <c r="O97" s="41" t="s">
        <v>57</v>
      </c>
      <c r="P97" s="41" t="s">
        <v>4671</v>
      </c>
      <c r="Q97" s="41" t="s">
        <v>21909</v>
      </c>
      <c r="R97" s="41">
        <v>8998</v>
      </c>
      <c r="S97" s="41" t="s">
        <v>22679</v>
      </c>
      <c r="T97" s="41" t="s">
        <v>22680</v>
      </c>
      <c r="U97" s="41" t="s">
        <v>22681</v>
      </c>
      <c r="V97" s="42">
        <v>45993</v>
      </c>
      <c r="W97"/>
      <c r="X97"/>
    </row>
    <row r="98" spans="1:24">
      <c r="A98" s="41" t="str">
        <f>TRIM(Query1[[#This Row],[ENTERPRISE_ID]])</f>
        <v>BLANDRU</v>
      </c>
      <c r="B98" s="41" t="s">
        <v>22682</v>
      </c>
      <c r="C98" s="41" t="s">
        <v>22683</v>
      </c>
      <c r="D98" s="41" t="s">
        <v>21136</v>
      </c>
      <c r="E98" s="41" t="s">
        <v>22684</v>
      </c>
      <c r="F98" s="41" t="s">
        <v>22685</v>
      </c>
      <c r="G98" s="41" t="s">
        <v>1963</v>
      </c>
      <c r="H98" s="41" t="s">
        <v>22686</v>
      </c>
      <c r="I98" s="41" t="s">
        <v>22687</v>
      </c>
      <c r="J98" s="68">
        <v>9042409851</v>
      </c>
      <c r="K98" s="41" t="s">
        <v>43</v>
      </c>
      <c r="L98" s="41" t="s">
        <v>22688</v>
      </c>
      <c r="M98" s="41" t="s">
        <v>22689</v>
      </c>
      <c r="N98" s="41" t="s">
        <v>1965</v>
      </c>
      <c r="O98" s="41" t="s">
        <v>57</v>
      </c>
      <c r="P98" s="41" t="s">
        <v>1966</v>
      </c>
      <c r="Q98" s="41" t="s">
        <v>21909</v>
      </c>
      <c r="R98" s="41">
        <v>8998</v>
      </c>
      <c r="S98" s="41" t="s">
        <v>13270</v>
      </c>
      <c r="T98" s="41" t="s">
        <v>22690</v>
      </c>
      <c r="U98" s="41" t="s">
        <v>22691</v>
      </c>
      <c r="V98" s="42">
        <v>45993</v>
      </c>
      <c r="W98"/>
      <c r="X98"/>
    </row>
    <row r="99" spans="1:24">
      <c r="A99" s="41" t="str">
        <f>TRIM(Query1[[#This Row],[ENTERPRISE_ID]])</f>
        <v>OPAYNE</v>
      </c>
      <c r="B99" s="41" t="s">
        <v>22692</v>
      </c>
      <c r="C99" s="41" t="s">
        <v>22693</v>
      </c>
      <c r="D99" s="41" t="s">
        <v>21146</v>
      </c>
      <c r="E99" s="41" t="s">
        <v>22694</v>
      </c>
      <c r="F99" s="41" t="s">
        <v>22695</v>
      </c>
      <c r="G99" s="41" t="s">
        <v>19258</v>
      </c>
      <c r="H99" s="41" t="s">
        <v>22696</v>
      </c>
      <c r="I99" s="41" t="s">
        <v>22697</v>
      </c>
      <c r="J99" s="68">
        <v>3146431135</v>
      </c>
      <c r="K99" s="41" t="s">
        <v>43</v>
      </c>
      <c r="L99" s="41" t="s">
        <v>22698</v>
      </c>
      <c r="N99" s="41" t="s">
        <v>22699</v>
      </c>
      <c r="O99" s="41" t="s">
        <v>593</v>
      </c>
      <c r="P99" s="41" t="s">
        <v>10819</v>
      </c>
      <c r="Q99" s="41" t="s">
        <v>22020</v>
      </c>
      <c r="R99" s="41">
        <v>8998</v>
      </c>
      <c r="S99" s="41" t="s">
        <v>22700</v>
      </c>
      <c r="T99" s="41" t="s">
        <v>22701</v>
      </c>
      <c r="U99" s="41" t="s">
        <v>22702</v>
      </c>
      <c r="V99" s="42">
        <v>45993</v>
      </c>
      <c r="W99"/>
      <c r="X99"/>
    </row>
    <row r="100" spans="1:24">
      <c r="A100" s="41" t="str">
        <f>TRIM(Query1[[#This Row],[ENTERPRISE_ID]])</f>
        <v>MMITCHE</v>
      </c>
      <c r="B100" s="41" t="s">
        <v>16661</v>
      </c>
      <c r="C100" s="41" t="s">
        <v>16379</v>
      </c>
      <c r="D100" s="41" t="s">
        <v>21147</v>
      </c>
      <c r="E100" s="41" t="s">
        <v>22703</v>
      </c>
      <c r="F100" s="41" t="s">
        <v>16662</v>
      </c>
      <c r="G100" s="41" t="s">
        <v>16380</v>
      </c>
      <c r="H100" s="41" t="s">
        <v>22704</v>
      </c>
      <c r="I100" s="41" t="s">
        <v>22302</v>
      </c>
      <c r="J100" s="68">
        <v>2605150349</v>
      </c>
      <c r="K100" s="41" t="s">
        <v>43</v>
      </c>
      <c r="L100" s="41" t="s">
        <v>9978</v>
      </c>
      <c r="N100" s="41" t="s">
        <v>22705</v>
      </c>
      <c r="O100" s="41" t="s">
        <v>192</v>
      </c>
      <c r="P100" s="41" t="s">
        <v>193</v>
      </c>
      <c r="Q100" s="41" t="s">
        <v>21919</v>
      </c>
      <c r="R100" s="41">
        <v>8998</v>
      </c>
      <c r="S100" s="41" t="s">
        <v>9948</v>
      </c>
      <c r="T100" s="41" t="s">
        <v>21962</v>
      </c>
      <c r="U100" s="41" t="s">
        <v>22706</v>
      </c>
      <c r="V100" s="42">
        <v>45993</v>
      </c>
      <c r="W100"/>
      <c r="X100"/>
    </row>
    <row r="101" spans="1:24">
      <c r="A101" s="41" t="str">
        <f>TRIM(Query1[[#This Row],[ENTERPRISE_ID]])</f>
        <v>DBLUM2</v>
      </c>
      <c r="B101" s="41" t="s">
        <v>22707</v>
      </c>
      <c r="C101" s="41" t="s">
        <v>22708</v>
      </c>
      <c r="D101" s="41" t="s">
        <v>21146</v>
      </c>
      <c r="E101" s="41" t="s">
        <v>22709</v>
      </c>
      <c r="F101" s="41" t="s">
        <v>22710</v>
      </c>
      <c r="G101" s="41" t="s">
        <v>3369</v>
      </c>
      <c r="H101" s="41" t="s">
        <v>22711</v>
      </c>
      <c r="I101" s="41" t="s">
        <v>22712</v>
      </c>
      <c r="J101" s="68">
        <v>6182079033</v>
      </c>
      <c r="K101" s="41" t="s">
        <v>43</v>
      </c>
      <c r="L101" s="41" t="s">
        <v>3370</v>
      </c>
      <c r="N101" s="41" t="s">
        <v>3371</v>
      </c>
      <c r="O101" s="41" t="s">
        <v>118</v>
      </c>
      <c r="P101" s="41" t="s">
        <v>3372</v>
      </c>
      <c r="Q101" s="41" t="s">
        <v>22020</v>
      </c>
      <c r="R101" s="41">
        <v>8998</v>
      </c>
      <c r="S101" s="41" t="s">
        <v>22700</v>
      </c>
      <c r="T101" s="41" t="s">
        <v>22701</v>
      </c>
      <c r="U101" s="41" t="s">
        <v>22713</v>
      </c>
      <c r="V101" s="42">
        <v>45993</v>
      </c>
      <c r="W101"/>
      <c r="X101"/>
    </row>
    <row r="102" spans="1:24">
      <c r="A102" s="41" t="str">
        <f>TRIM(Query1[[#This Row],[ENTERPRISE_ID]])</f>
        <v>DREIFSC</v>
      </c>
      <c r="B102" s="41" t="s">
        <v>22714</v>
      </c>
      <c r="C102" s="41" t="s">
        <v>22715</v>
      </c>
      <c r="D102" s="41" t="s">
        <v>21146</v>
      </c>
      <c r="E102" s="41" t="s">
        <v>22716</v>
      </c>
      <c r="F102" s="41" t="s">
        <v>22717</v>
      </c>
      <c r="G102" s="41" t="s">
        <v>4202</v>
      </c>
      <c r="H102" s="41" t="s">
        <v>22718</v>
      </c>
      <c r="I102" s="41" t="s">
        <v>22712</v>
      </c>
      <c r="J102" s="68">
        <v>6183105309</v>
      </c>
      <c r="K102" s="41" t="s">
        <v>43</v>
      </c>
      <c r="L102" s="41" t="s">
        <v>22719</v>
      </c>
      <c r="N102" s="41" t="s">
        <v>2242</v>
      </c>
      <c r="O102" s="41" t="s">
        <v>118</v>
      </c>
      <c r="P102" s="41" t="s">
        <v>4204</v>
      </c>
      <c r="Q102" s="41" t="s">
        <v>22020</v>
      </c>
      <c r="R102" s="41">
        <v>8998</v>
      </c>
      <c r="S102" s="41" t="s">
        <v>22700</v>
      </c>
      <c r="T102" s="41" t="s">
        <v>22701</v>
      </c>
      <c r="U102" s="41" t="s">
        <v>22720</v>
      </c>
      <c r="V102" s="42">
        <v>45993</v>
      </c>
      <c r="W102"/>
      <c r="X102"/>
    </row>
    <row r="103" spans="1:24">
      <c r="A103" s="41" t="str">
        <f>TRIM(Query1[[#This Row],[ENTERPRISE_ID]])</f>
        <v>BKRUMME</v>
      </c>
      <c r="B103" s="41" t="s">
        <v>22721</v>
      </c>
      <c r="C103" s="41" t="s">
        <v>22722</v>
      </c>
      <c r="D103" s="41" t="s">
        <v>21146</v>
      </c>
      <c r="E103" s="41" t="s">
        <v>22723</v>
      </c>
      <c r="F103" s="41" t="s">
        <v>22724</v>
      </c>
      <c r="G103" s="41" t="s">
        <v>1953</v>
      </c>
      <c r="H103" s="41" t="s">
        <v>22725</v>
      </c>
      <c r="I103" s="41" t="s">
        <v>22726</v>
      </c>
      <c r="J103" s="68">
        <v>6187890862</v>
      </c>
      <c r="K103" s="41" t="s">
        <v>43</v>
      </c>
      <c r="L103" s="41" t="s">
        <v>22727</v>
      </c>
      <c r="N103" s="41" t="s">
        <v>22728</v>
      </c>
      <c r="O103" s="41" t="s">
        <v>118</v>
      </c>
      <c r="P103" s="41" t="s">
        <v>1960</v>
      </c>
      <c r="Q103" s="41" t="s">
        <v>22020</v>
      </c>
      <c r="R103" s="41">
        <v>8998</v>
      </c>
      <c r="S103" s="41" t="s">
        <v>22700</v>
      </c>
      <c r="T103" s="41" t="s">
        <v>22701</v>
      </c>
      <c r="U103" s="41" t="s">
        <v>22729</v>
      </c>
      <c r="V103" s="42">
        <v>45993</v>
      </c>
      <c r="W103"/>
      <c r="X103"/>
    </row>
    <row r="104" spans="1:24">
      <c r="A104" s="41" t="str">
        <f>TRIM(Query1[[#This Row],[ENTERPRISE_ID]])</f>
        <v>MBRAGG1</v>
      </c>
      <c r="B104" s="41" t="s">
        <v>22730</v>
      </c>
      <c r="C104" s="41" t="s">
        <v>22731</v>
      </c>
      <c r="D104" s="41" t="s">
        <v>21147</v>
      </c>
      <c r="E104" s="41" t="s">
        <v>22732</v>
      </c>
      <c r="F104" s="41" t="s">
        <v>22733</v>
      </c>
      <c r="G104" s="41" t="s">
        <v>9315</v>
      </c>
      <c r="H104" s="41" t="s">
        <v>22734</v>
      </c>
      <c r="I104" s="41" t="s">
        <v>22704</v>
      </c>
      <c r="J104" s="68">
        <v>7653011726</v>
      </c>
      <c r="K104" s="41" t="s">
        <v>43</v>
      </c>
      <c r="L104" s="41" t="s">
        <v>22735</v>
      </c>
      <c r="N104" s="41" t="s">
        <v>8316</v>
      </c>
      <c r="O104" s="41" t="s">
        <v>192</v>
      </c>
      <c r="P104" s="41" t="s">
        <v>9317</v>
      </c>
      <c r="Q104" s="41" t="s">
        <v>21919</v>
      </c>
      <c r="R104" s="41">
        <v>8998</v>
      </c>
      <c r="S104" s="41" t="s">
        <v>22736</v>
      </c>
      <c r="T104" s="41" t="s">
        <v>22737</v>
      </c>
      <c r="U104" s="41" t="s">
        <v>22738</v>
      </c>
      <c r="V104" s="42">
        <v>45993</v>
      </c>
      <c r="W104"/>
      <c r="X104"/>
    </row>
    <row r="105" spans="1:24">
      <c r="A105" s="41" t="str">
        <f>TRIM(Query1[[#This Row],[ENTERPRISE_ID]])</f>
        <v>JVREELA</v>
      </c>
      <c r="B105" s="41" t="s">
        <v>22739</v>
      </c>
      <c r="C105" s="41" t="s">
        <v>16868</v>
      </c>
      <c r="D105" s="41" t="s">
        <v>21140</v>
      </c>
      <c r="E105" s="41" t="s">
        <v>22740</v>
      </c>
      <c r="F105" s="41" t="s">
        <v>22741</v>
      </c>
      <c r="G105" s="41" t="s">
        <v>16869</v>
      </c>
      <c r="H105" s="41" t="s">
        <v>22742</v>
      </c>
      <c r="I105" s="41" t="s">
        <v>22743</v>
      </c>
      <c r="J105" s="68">
        <v>8505973926</v>
      </c>
      <c r="K105" s="41" t="s">
        <v>43</v>
      </c>
      <c r="L105" s="41" t="s">
        <v>22744</v>
      </c>
      <c r="M105" s="41" t="s">
        <v>22745</v>
      </c>
      <c r="N105" s="41" t="s">
        <v>22746</v>
      </c>
      <c r="O105" s="41" t="s">
        <v>57</v>
      </c>
      <c r="P105" s="41" t="s">
        <v>8286</v>
      </c>
      <c r="Q105" s="41" t="s">
        <v>21930</v>
      </c>
      <c r="R105" s="41">
        <v>8998</v>
      </c>
      <c r="S105" s="41" t="s">
        <v>10564</v>
      </c>
      <c r="T105" s="41" t="s">
        <v>22747</v>
      </c>
      <c r="U105" s="41" t="s">
        <v>22748</v>
      </c>
      <c r="V105" s="42">
        <v>45993</v>
      </c>
      <c r="W105"/>
      <c r="X105"/>
    </row>
    <row r="106" spans="1:24">
      <c r="A106" s="41" t="str">
        <f>TRIM(Query1[[#This Row],[ENTERPRISE_ID]])</f>
        <v>RREYNA5</v>
      </c>
      <c r="B106" s="41" t="s">
        <v>22749</v>
      </c>
      <c r="C106" s="41" t="s">
        <v>22750</v>
      </c>
      <c r="D106" s="41" t="s">
        <v>21159</v>
      </c>
      <c r="E106" s="41" t="s">
        <v>22751</v>
      </c>
      <c r="F106" s="41" t="s">
        <v>22752</v>
      </c>
      <c r="G106" s="41" t="s">
        <v>12005</v>
      </c>
      <c r="H106" s="41" t="s">
        <v>22753</v>
      </c>
      <c r="I106" s="41" t="s">
        <v>22754</v>
      </c>
      <c r="J106" s="68">
        <v>9566720041</v>
      </c>
      <c r="K106" s="41" t="s">
        <v>43</v>
      </c>
      <c r="L106" s="41" t="s">
        <v>22755</v>
      </c>
      <c r="N106" s="41" t="s">
        <v>10270</v>
      </c>
      <c r="O106" s="41" t="s">
        <v>147</v>
      </c>
      <c r="P106" s="41" t="s">
        <v>12007</v>
      </c>
      <c r="Q106" s="41" t="s">
        <v>21909</v>
      </c>
      <c r="R106" s="41">
        <v>8998</v>
      </c>
      <c r="S106" s="41" t="s">
        <v>4542</v>
      </c>
      <c r="T106" s="41" t="s">
        <v>19417</v>
      </c>
      <c r="U106" s="41" t="s">
        <v>22756</v>
      </c>
      <c r="V106" s="42">
        <v>45993</v>
      </c>
      <c r="W106"/>
      <c r="X106"/>
    </row>
    <row r="107" spans="1:24">
      <c r="A107" s="41" t="str">
        <f>TRIM(Query1[[#This Row],[ENTERPRISE_ID]])</f>
        <v>JSANCHE</v>
      </c>
      <c r="B107" s="41" t="s">
        <v>22757</v>
      </c>
      <c r="C107" s="41" t="s">
        <v>22758</v>
      </c>
      <c r="D107" s="41" t="s">
        <v>21159</v>
      </c>
      <c r="E107" s="41" t="s">
        <v>22759</v>
      </c>
      <c r="F107" s="41" t="s">
        <v>22760</v>
      </c>
      <c r="G107" s="41" t="s">
        <v>19365</v>
      </c>
      <c r="H107" s="41" t="s">
        <v>22761</v>
      </c>
      <c r="I107" s="41" t="s">
        <v>22762</v>
      </c>
      <c r="J107" s="68">
        <v>9567690176</v>
      </c>
      <c r="K107" s="41" t="s">
        <v>43</v>
      </c>
      <c r="L107" s="41" t="s">
        <v>22763</v>
      </c>
      <c r="N107" s="41" t="s">
        <v>22764</v>
      </c>
      <c r="O107" s="41" t="s">
        <v>147</v>
      </c>
      <c r="P107" s="41" t="s">
        <v>8006</v>
      </c>
      <c r="Q107" s="41" t="s">
        <v>21909</v>
      </c>
      <c r="R107" s="41">
        <v>8998</v>
      </c>
      <c r="S107" s="41" t="s">
        <v>4542</v>
      </c>
      <c r="T107" s="41" t="s">
        <v>19417</v>
      </c>
      <c r="U107" s="41" t="s">
        <v>22765</v>
      </c>
      <c r="V107" s="42">
        <v>45993</v>
      </c>
      <c r="W107"/>
      <c r="X107"/>
    </row>
    <row r="108" spans="1:24">
      <c r="A108" s="41" t="str">
        <f>TRIM(Query1[[#This Row],[ENTERPRISE_ID]])</f>
        <v>JMEEKS</v>
      </c>
      <c r="B108" s="41" t="s">
        <v>22766</v>
      </c>
      <c r="C108" s="41" t="s">
        <v>22767</v>
      </c>
      <c r="D108" s="41" t="s">
        <v>21159</v>
      </c>
      <c r="E108" s="41" t="s">
        <v>22768</v>
      </c>
      <c r="F108" s="41" t="s">
        <v>22769</v>
      </c>
      <c r="G108" s="41" t="s">
        <v>20765</v>
      </c>
      <c r="H108" s="41" t="s">
        <v>22770</v>
      </c>
      <c r="I108" s="41" t="s">
        <v>22503</v>
      </c>
      <c r="J108" s="68">
        <v>5126652257</v>
      </c>
      <c r="K108" s="41" t="s">
        <v>43</v>
      </c>
      <c r="L108" s="41" t="s">
        <v>22771</v>
      </c>
      <c r="N108" s="41" t="s">
        <v>1079</v>
      </c>
      <c r="O108" s="41" t="s">
        <v>147</v>
      </c>
      <c r="P108" s="41" t="s">
        <v>1080</v>
      </c>
      <c r="Q108" s="41" t="s">
        <v>21909</v>
      </c>
      <c r="R108" s="41">
        <v>8998</v>
      </c>
      <c r="S108" s="41" t="s">
        <v>12200</v>
      </c>
      <c r="T108" s="41" t="s">
        <v>20059</v>
      </c>
      <c r="U108" s="41" t="s">
        <v>22772</v>
      </c>
      <c r="V108" s="42">
        <v>45993</v>
      </c>
      <c r="W108"/>
      <c r="X108"/>
    </row>
    <row r="109" spans="1:24">
      <c r="A109" s="41" t="str">
        <f>TRIM(Query1[[#This Row],[ENTERPRISE_ID]])</f>
        <v>RSTOUT0</v>
      </c>
      <c r="B109" s="41" t="s">
        <v>22773</v>
      </c>
      <c r="C109" s="41" t="s">
        <v>22774</v>
      </c>
      <c r="D109" s="41" t="s">
        <v>21159</v>
      </c>
      <c r="E109" s="41" t="s">
        <v>22775</v>
      </c>
      <c r="F109" s="41" t="s">
        <v>22776</v>
      </c>
      <c r="G109" s="41" t="s">
        <v>12217</v>
      </c>
      <c r="H109" s="41" t="s">
        <v>22777</v>
      </c>
      <c r="I109" s="41" t="s">
        <v>22778</v>
      </c>
      <c r="J109" s="68">
        <v>3252628125</v>
      </c>
      <c r="K109" s="41" t="s">
        <v>43</v>
      </c>
      <c r="L109" s="41" t="s">
        <v>22779</v>
      </c>
      <c r="N109" s="41" t="s">
        <v>3425</v>
      </c>
      <c r="O109" s="41" t="s">
        <v>147</v>
      </c>
      <c r="P109" s="41" t="s">
        <v>12219</v>
      </c>
      <c r="Q109" s="41" t="s">
        <v>21909</v>
      </c>
      <c r="R109" s="41">
        <v>8998</v>
      </c>
      <c r="S109" s="41" t="s">
        <v>22780</v>
      </c>
      <c r="T109" s="41" t="s">
        <v>22781</v>
      </c>
      <c r="U109" s="41" t="s">
        <v>22782</v>
      </c>
      <c r="V109" s="42">
        <v>45993</v>
      </c>
      <c r="W109"/>
      <c r="X109"/>
    </row>
    <row r="110" spans="1:24">
      <c r="A110" s="41" t="str">
        <f>TRIM(Query1[[#This Row],[ENTERPRISE_ID]])</f>
        <v>CVASQUE</v>
      </c>
      <c r="B110" s="41" t="s">
        <v>22783</v>
      </c>
      <c r="C110" s="41" t="s">
        <v>22784</v>
      </c>
      <c r="D110" s="41" t="s">
        <v>21159</v>
      </c>
      <c r="E110" s="41" t="s">
        <v>22785</v>
      </c>
      <c r="F110" s="41" t="s">
        <v>22786</v>
      </c>
      <c r="G110" s="41" t="s">
        <v>3213</v>
      </c>
      <c r="H110" s="41" t="s">
        <v>22787</v>
      </c>
      <c r="I110" s="41" t="s">
        <v>22788</v>
      </c>
      <c r="J110" s="68">
        <v>3613898086</v>
      </c>
      <c r="K110" s="41" t="s">
        <v>43</v>
      </c>
      <c r="L110" s="41" t="s">
        <v>22789</v>
      </c>
      <c r="N110" s="41" t="s">
        <v>7147</v>
      </c>
      <c r="O110" s="41" t="s">
        <v>147</v>
      </c>
      <c r="P110" s="41" t="s">
        <v>3216</v>
      </c>
      <c r="Q110" s="41" t="s">
        <v>21909</v>
      </c>
      <c r="R110" s="41">
        <v>8998</v>
      </c>
      <c r="S110" s="41" t="s">
        <v>12200</v>
      </c>
      <c r="T110" s="41" t="s">
        <v>20059</v>
      </c>
      <c r="U110" s="41" t="s">
        <v>22790</v>
      </c>
      <c r="V110" s="42">
        <v>45993</v>
      </c>
      <c r="W110"/>
      <c r="X110"/>
    </row>
    <row r="111" spans="1:24">
      <c r="A111" s="41" t="str">
        <f>TRIM(Query1[[#This Row],[ENTERPRISE_ID]])</f>
        <v>RSCOTT4</v>
      </c>
      <c r="B111" s="41" t="s">
        <v>22791</v>
      </c>
      <c r="C111" s="41" t="s">
        <v>21934</v>
      </c>
      <c r="D111" s="41" t="s">
        <v>21159</v>
      </c>
      <c r="E111" s="41" t="s">
        <v>22792</v>
      </c>
      <c r="F111" s="41" t="s">
        <v>22793</v>
      </c>
      <c r="G111" s="41" t="s">
        <v>12113</v>
      </c>
      <c r="H111" s="41" t="s">
        <v>21937</v>
      </c>
      <c r="I111" s="41" t="s">
        <v>21938</v>
      </c>
      <c r="J111" s="68">
        <v>9568651277</v>
      </c>
      <c r="K111" s="41" t="s">
        <v>43</v>
      </c>
      <c r="L111" s="41" t="s">
        <v>22794</v>
      </c>
      <c r="N111" s="41" t="s">
        <v>10270</v>
      </c>
      <c r="O111" s="41" t="s">
        <v>147</v>
      </c>
      <c r="P111" s="41" t="s">
        <v>12007</v>
      </c>
      <c r="Q111" s="41" t="s">
        <v>21909</v>
      </c>
      <c r="R111" s="41">
        <v>8998</v>
      </c>
      <c r="S111" s="41" t="s">
        <v>4542</v>
      </c>
      <c r="T111" s="41" t="s">
        <v>19417</v>
      </c>
      <c r="U111" s="41" t="s">
        <v>22795</v>
      </c>
      <c r="V111" s="42">
        <v>45993</v>
      </c>
      <c r="W111"/>
      <c r="X111"/>
    </row>
    <row r="112" spans="1:24">
      <c r="A112" s="41" t="str">
        <f>TRIM(Query1[[#This Row],[ENTERPRISE_ID]])</f>
        <v>KHEATHM</v>
      </c>
      <c r="B112" s="41" t="s">
        <v>18576</v>
      </c>
      <c r="C112" s="41" t="s">
        <v>22796</v>
      </c>
      <c r="D112" s="41" t="s">
        <v>21142</v>
      </c>
      <c r="E112" s="41" t="s">
        <v>22797</v>
      </c>
      <c r="F112" s="41" t="s">
        <v>18577</v>
      </c>
      <c r="G112" s="41" t="s">
        <v>8576</v>
      </c>
      <c r="H112" s="41" t="s">
        <v>22798</v>
      </c>
      <c r="I112" s="41" t="s">
        <v>22799</v>
      </c>
      <c r="J112" s="68">
        <v>6824150436</v>
      </c>
      <c r="K112" s="41" t="s">
        <v>43</v>
      </c>
      <c r="L112" s="41" t="s">
        <v>22800</v>
      </c>
      <c r="N112" s="41" t="s">
        <v>8578</v>
      </c>
      <c r="O112" s="41" t="s">
        <v>1136</v>
      </c>
      <c r="P112" s="41" t="s">
        <v>8579</v>
      </c>
      <c r="Q112" s="41" t="s">
        <v>22020</v>
      </c>
      <c r="R112" s="41">
        <v>8998</v>
      </c>
      <c r="S112" s="41" t="s">
        <v>11510</v>
      </c>
      <c r="T112" s="41" t="s">
        <v>22801</v>
      </c>
      <c r="U112" s="41" t="s">
        <v>22802</v>
      </c>
      <c r="V112" s="42">
        <v>45993</v>
      </c>
      <c r="W112"/>
      <c r="X112"/>
    </row>
    <row r="113" spans="1:24">
      <c r="A113" s="41" t="str">
        <f>TRIM(Query1[[#This Row],[ENTERPRISE_ID]])</f>
        <v>DLEMOS</v>
      </c>
      <c r="B113" s="41" t="s">
        <v>22803</v>
      </c>
      <c r="C113" s="41" t="s">
        <v>22804</v>
      </c>
      <c r="D113" s="41" t="s">
        <v>21159</v>
      </c>
      <c r="E113" s="41" t="s">
        <v>22805</v>
      </c>
      <c r="F113" s="41" t="s">
        <v>22806</v>
      </c>
      <c r="G113" s="41" t="s">
        <v>21128</v>
      </c>
      <c r="H113" s="41" t="s">
        <v>22807</v>
      </c>
      <c r="I113" s="41" t="s">
        <v>22808</v>
      </c>
      <c r="J113" s="68">
        <v>9158610127</v>
      </c>
      <c r="K113" s="41" t="s">
        <v>43</v>
      </c>
      <c r="L113" s="41" t="s">
        <v>22809</v>
      </c>
      <c r="N113" s="41" t="s">
        <v>22810</v>
      </c>
      <c r="O113" s="41" t="s">
        <v>147</v>
      </c>
      <c r="P113" s="41" t="s">
        <v>3872</v>
      </c>
      <c r="Q113" s="41" t="s">
        <v>21909</v>
      </c>
      <c r="R113" s="41">
        <v>8998</v>
      </c>
      <c r="S113" s="41" t="s">
        <v>12217</v>
      </c>
      <c r="T113" s="41" t="s">
        <v>22811</v>
      </c>
      <c r="U113" s="41" t="s">
        <v>22812</v>
      </c>
      <c r="V113" s="42">
        <v>45993</v>
      </c>
      <c r="W113"/>
      <c r="X113"/>
    </row>
    <row r="114" spans="1:24">
      <c r="A114" s="41" t="str">
        <f>TRIM(Query1[[#This Row],[ENTERPRISE_ID]])</f>
        <v>RBOISVE</v>
      </c>
      <c r="B114" s="41" t="s">
        <v>22813</v>
      </c>
      <c r="C114" s="41" t="s">
        <v>22814</v>
      </c>
      <c r="D114" s="41" t="s">
        <v>21154</v>
      </c>
      <c r="E114" s="41" t="s">
        <v>22815</v>
      </c>
      <c r="F114" s="41" t="s">
        <v>22816</v>
      </c>
      <c r="G114" s="41" t="s">
        <v>20113</v>
      </c>
      <c r="H114" s="41" t="s">
        <v>22817</v>
      </c>
      <c r="I114" s="41" t="s">
        <v>22818</v>
      </c>
      <c r="J114" s="68">
        <v>6192148575</v>
      </c>
      <c r="K114" s="41" t="s">
        <v>43</v>
      </c>
      <c r="L114" s="41" t="s">
        <v>22819</v>
      </c>
      <c r="M114" s="41" t="s">
        <v>22820</v>
      </c>
      <c r="N114" s="41" t="s">
        <v>85</v>
      </c>
      <c r="O114" s="41" t="s">
        <v>36</v>
      </c>
      <c r="P114" s="41" t="s">
        <v>86</v>
      </c>
      <c r="Q114" s="41" t="s">
        <v>21909</v>
      </c>
      <c r="R114" s="41">
        <v>8998</v>
      </c>
      <c r="S114" s="41" t="s">
        <v>5585</v>
      </c>
      <c r="T114" s="41" t="s">
        <v>17470</v>
      </c>
      <c r="U114" s="41" t="s">
        <v>22821</v>
      </c>
      <c r="V114" s="42">
        <v>45993</v>
      </c>
      <c r="W114"/>
      <c r="X114"/>
    </row>
    <row r="115" spans="1:24">
      <c r="A115" s="41" t="str">
        <f>TRIM(Query1[[#This Row],[ENTERPRISE_ID]])</f>
        <v>BHAGEDO</v>
      </c>
      <c r="B115" s="41" t="s">
        <v>22822</v>
      </c>
      <c r="C115" s="41" t="s">
        <v>15362</v>
      </c>
      <c r="D115" s="41" t="s">
        <v>21154</v>
      </c>
      <c r="E115" s="41" t="s">
        <v>22823</v>
      </c>
      <c r="F115" s="41" t="s">
        <v>22824</v>
      </c>
      <c r="G115" s="41" t="s">
        <v>15363</v>
      </c>
      <c r="H115" s="41" t="s">
        <v>22825</v>
      </c>
      <c r="I115" s="41" t="s">
        <v>22526</v>
      </c>
      <c r="J115" s="68">
        <v>9283040310</v>
      </c>
      <c r="K115" s="41" t="s">
        <v>43</v>
      </c>
      <c r="L115" s="41" t="s">
        <v>22826</v>
      </c>
      <c r="N115" s="41" t="s">
        <v>1889</v>
      </c>
      <c r="O115" s="41" t="s">
        <v>236</v>
      </c>
      <c r="P115" s="41" t="s">
        <v>1890</v>
      </c>
      <c r="Q115" s="41" t="s">
        <v>21909</v>
      </c>
      <c r="R115" s="41">
        <v>8998</v>
      </c>
      <c r="S115" s="41" t="s">
        <v>13883</v>
      </c>
      <c r="T115" s="41" t="s">
        <v>18573</v>
      </c>
      <c r="U115" s="41" t="s">
        <v>22827</v>
      </c>
      <c r="V115" s="42">
        <v>45993</v>
      </c>
      <c r="W115"/>
      <c r="X115"/>
    </row>
    <row r="116" spans="1:24">
      <c r="A116" s="41" t="str">
        <f>TRIM(Query1[[#This Row],[ENTERPRISE_ID]])</f>
        <v>DBOYER0</v>
      </c>
      <c r="B116" s="41" t="s">
        <v>22828</v>
      </c>
      <c r="C116" s="41" t="s">
        <v>22829</v>
      </c>
      <c r="D116" s="41" t="s">
        <v>21151</v>
      </c>
      <c r="E116" s="41" t="s">
        <v>22830</v>
      </c>
      <c r="F116" s="41" t="s">
        <v>22831</v>
      </c>
      <c r="G116" s="41" t="s">
        <v>22832</v>
      </c>
      <c r="H116" s="41" t="s">
        <v>22833</v>
      </c>
      <c r="I116" s="41" t="s">
        <v>22834</v>
      </c>
      <c r="J116" s="68">
        <v>7349567451</v>
      </c>
      <c r="K116" s="41" t="s">
        <v>43</v>
      </c>
      <c r="L116" s="41" t="s">
        <v>22835</v>
      </c>
      <c r="N116" s="41" t="s">
        <v>22836</v>
      </c>
      <c r="O116" s="41" t="s">
        <v>69</v>
      </c>
      <c r="P116" s="41" t="s">
        <v>3378</v>
      </c>
      <c r="Q116" s="41" t="s">
        <v>21930</v>
      </c>
      <c r="R116" s="41">
        <v>8998</v>
      </c>
      <c r="S116" s="41" t="s">
        <v>22700</v>
      </c>
      <c r="T116" s="41" t="s">
        <v>22701</v>
      </c>
      <c r="U116" s="41" t="s">
        <v>22837</v>
      </c>
      <c r="V116" s="42">
        <v>45993</v>
      </c>
      <c r="W116"/>
      <c r="X116"/>
    </row>
    <row r="117" spans="1:24">
      <c r="A117" s="41" t="str">
        <f>TRIM(Query1[[#This Row],[ENTERPRISE_ID]])</f>
        <v>MNORRIS</v>
      </c>
      <c r="B117" s="41" t="s">
        <v>22838</v>
      </c>
      <c r="C117" s="41" t="s">
        <v>22839</v>
      </c>
      <c r="D117" s="41" t="s">
        <v>21151</v>
      </c>
      <c r="E117" s="41" t="s">
        <v>22840</v>
      </c>
      <c r="F117" s="41" t="s">
        <v>22841</v>
      </c>
      <c r="G117" s="41" t="s">
        <v>22842</v>
      </c>
      <c r="H117" s="41" t="s">
        <v>22843</v>
      </c>
      <c r="I117" s="41" t="s">
        <v>22302</v>
      </c>
      <c r="J117" s="68">
        <v>3137980394</v>
      </c>
      <c r="K117" s="41" t="s">
        <v>43</v>
      </c>
      <c r="L117" s="41" t="s">
        <v>22844</v>
      </c>
      <c r="M117" s="41" t="s">
        <v>22845</v>
      </c>
      <c r="N117" s="41" t="s">
        <v>10013</v>
      </c>
      <c r="O117" s="41" t="s">
        <v>69</v>
      </c>
      <c r="P117" s="41" t="s">
        <v>10014</v>
      </c>
      <c r="Q117" s="41" t="s">
        <v>21930</v>
      </c>
      <c r="R117" s="41">
        <v>8998</v>
      </c>
      <c r="S117" s="41" t="s">
        <v>22700</v>
      </c>
      <c r="T117" s="41" t="s">
        <v>22701</v>
      </c>
      <c r="U117" s="41" t="s">
        <v>22846</v>
      </c>
      <c r="V117" s="42">
        <v>45993</v>
      </c>
      <c r="W117"/>
      <c r="X117"/>
    </row>
    <row r="118" spans="1:24">
      <c r="A118" s="41" t="str">
        <f>TRIM(Query1[[#This Row],[ENTERPRISE_ID]])</f>
        <v>MHELM1</v>
      </c>
      <c r="B118" s="41" t="s">
        <v>22847</v>
      </c>
      <c r="C118" s="41" t="s">
        <v>22848</v>
      </c>
      <c r="D118" s="41" t="s">
        <v>21151</v>
      </c>
      <c r="E118" s="41" t="s">
        <v>22849</v>
      </c>
      <c r="F118" s="41" t="s">
        <v>22850</v>
      </c>
      <c r="G118" s="41" t="s">
        <v>9736</v>
      </c>
      <c r="H118" s="41" t="s">
        <v>22851</v>
      </c>
      <c r="I118" s="41" t="s">
        <v>22852</v>
      </c>
      <c r="J118" s="68">
        <v>2488613138</v>
      </c>
      <c r="K118" s="41" t="s">
        <v>43</v>
      </c>
      <c r="L118" s="41" t="s">
        <v>22853</v>
      </c>
      <c r="N118" s="41" t="s">
        <v>22854</v>
      </c>
      <c r="O118" s="41" t="s">
        <v>69</v>
      </c>
      <c r="P118" s="41" t="s">
        <v>9738</v>
      </c>
      <c r="Q118" s="41" t="s">
        <v>21930</v>
      </c>
      <c r="R118" s="41">
        <v>8998</v>
      </c>
      <c r="S118" s="41" t="s">
        <v>22700</v>
      </c>
      <c r="T118" s="41" t="s">
        <v>22701</v>
      </c>
      <c r="U118" s="41" t="s">
        <v>22855</v>
      </c>
      <c r="V118" s="42">
        <v>45993</v>
      </c>
      <c r="W118"/>
      <c r="X118"/>
    </row>
    <row r="119" spans="1:24">
      <c r="A119" s="41" t="str">
        <f>TRIM(Query1[[#This Row],[ENTERPRISE_ID]])</f>
        <v>JOBRIEN</v>
      </c>
      <c r="B119" s="41" t="s">
        <v>16424</v>
      </c>
      <c r="C119" s="41" t="s">
        <v>16198</v>
      </c>
      <c r="D119" s="41" t="s">
        <v>21151</v>
      </c>
      <c r="E119" s="41" t="s">
        <v>22856</v>
      </c>
      <c r="F119" s="41" t="s">
        <v>16425</v>
      </c>
      <c r="G119" s="41" t="s">
        <v>16199</v>
      </c>
      <c r="H119" s="41" t="s">
        <v>22857</v>
      </c>
      <c r="I119" s="41" t="s">
        <v>22072</v>
      </c>
      <c r="J119" s="68">
        <v>4196545005</v>
      </c>
      <c r="K119" s="41" t="s">
        <v>43</v>
      </c>
      <c r="L119" s="41" t="s">
        <v>22858</v>
      </c>
      <c r="M119" s="41" t="s">
        <v>22845</v>
      </c>
      <c r="N119" s="41" t="s">
        <v>71</v>
      </c>
      <c r="O119" s="41" t="s">
        <v>72</v>
      </c>
      <c r="P119" s="41" t="s">
        <v>3772</v>
      </c>
      <c r="Q119" s="41" t="s">
        <v>21930</v>
      </c>
      <c r="R119" s="41">
        <v>8998</v>
      </c>
      <c r="S119" s="41" t="s">
        <v>22700</v>
      </c>
      <c r="T119" s="41" t="s">
        <v>22701</v>
      </c>
      <c r="U119" s="41" t="s">
        <v>22859</v>
      </c>
      <c r="V119" s="42">
        <v>45993</v>
      </c>
      <c r="W119"/>
      <c r="X119"/>
    </row>
    <row r="120" spans="1:24">
      <c r="A120" s="41" t="str">
        <f>TRIM(Query1[[#This Row],[ENTERPRISE_ID]])</f>
        <v>WMCLEO1</v>
      </c>
      <c r="B120" s="41" t="s">
        <v>22860</v>
      </c>
      <c r="C120" s="41" t="s">
        <v>22861</v>
      </c>
      <c r="D120" s="41" t="s">
        <v>21151</v>
      </c>
      <c r="E120" s="41" t="s">
        <v>22862</v>
      </c>
      <c r="F120" s="41" t="s">
        <v>22863</v>
      </c>
      <c r="G120" s="41" t="s">
        <v>14057</v>
      </c>
      <c r="H120" s="41" t="s">
        <v>22864</v>
      </c>
      <c r="I120" s="41" t="s">
        <v>22565</v>
      </c>
      <c r="J120" s="68">
        <v>5862341936</v>
      </c>
      <c r="K120" s="41" t="s">
        <v>43</v>
      </c>
      <c r="L120" s="41" t="s">
        <v>22865</v>
      </c>
      <c r="N120" s="41" t="s">
        <v>22866</v>
      </c>
      <c r="O120" s="41" t="s">
        <v>69</v>
      </c>
      <c r="P120" s="41" t="s">
        <v>2854</v>
      </c>
      <c r="Q120" s="41" t="s">
        <v>21930</v>
      </c>
      <c r="R120" s="41">
        <v>8998</v>
      </c>
      <c r="S120" s="41" t="s">
        <v>22700</v>
      </c>
      <c r="T120" s="41" t="s">
        <v>22701</v>
      </c>
      <c r="U120" s="41" t="s">
        <v>22867</v>
      </c>
      <c r="V120" s="42">
        <v>45993</v>
      </c>
      <c r="W120"/>
      <c r="X120"/>
    </row>
    <row r="121" spans="1:24">
      <c r="A121" s="41" t="str">
        <f>TRIM(Query1[[#This Row],[ENTERPRISE_ID]])</f>
        <v>KREHLIN</v>
      </c>
      <c r="B121" s="41" t="s">
        <v>10249</v>
      </c>
      <c r="C121" s="41" t="s">
        <v>22868</v>
      </c>
      <c r="D121" s="41" t="s">
        <v>21134</v>
      </c>
      <c r="E121" s="41" t="s">
        <v>22869</v>
      </c>
      <c r="F121" s="41" t="s">
        <v>22870</v>
      </c>
      <c r="G121" s="41" t="s">
        <v>8736</v>
      </c>
      <c r="H121" s="41" t="s">
        <v>22871</v>
      </c>
      <c r="I121" s="41" t="s">
        <v>22872</v>
      </c>
      <c r="J121" s="68">
        <v>4192961737</v>
      </c>
      <c r="K121" s="41" t="s">
        <v>43</v>
      </c>
      <c r="L121" s="41" t="s">
        <v>22873</v>
      </c>
      <c r="N121" s="41" t="s">
        <v>22874</v>
      </c>
      <c r="O121" s="41" t="s">
        <v>72</v>
      </c>
      <c r="P121" s="41" t="s">
        <v>8739</v>
      </c>
      <c r="Q121" s="41" t="s">
        <v>21919</v>
      </c>
      <c r="R121" s="41">
        <v>8998</v>
      </c>
      <c r="S121" s="41" t="s">
        <v>5612</v>
      </c>
      <c r="T121" s="41" t="s">
        <v>19436</v>
      </c>
      <c r="U121" s="41" t="s">
        <v>22875</v>
      </c>
      <c r="V121" s="42">
        <v>45993</v>
      </c>
      <c r="W121"/>
      <c r="X121"/>
    </row>
    <row r="122" spans="1:24">
      <c r="A122" s="41" t="str">
        <f>TRIM(Query1[[#This Row],[ENTERPRISE_ID]])</f>
        <v>SSANTAC</v>
      </c>
      <c r="B122" s="41" t="s">
        <v>22876</v>
      </c>
      <c r="C122" s="41" t="s">
        <v>22877</v>
      </c>
      <c r="D122" s="41" t="s">
        <v>21137</v>
      </c>
      <c r="E122" s="41" t="s">
        <v>22878</v>
      </c>
      <c r="F122" s="41" t="s">
        <v>22879</v>
      </c>
      <c r="G122" s="41" t="s">
        <v>12917</v>
      </c>
      <c r="H122" s="41" t="s">
        <v>22880</v>
      </c>
      <c r="I122" s="41" t="s">
        <v>21937</v>
      </c>
      <c r="J122" s="68">
        <v>8606390556</v>
      </c>
      <c r="K122" s="41" t="s">
        <v>43</v>
      </c>
      <c r="L122" s="41" t="s">
        <v>22881</v>
      </c>
      <c r="M122" s="41" t="s">
        <v>22882</v>
      </c>
      <c r="N122" s="41" t="s">
        <v>9023</v>
      </c>
      <c r="O122" s="41" t="s">
        <v>1308</v>
      </c>
      <c r="P122" s="41" t="s">
        <v>12919</v>
      </c>
      <c r="Q122" s="41" t="s">
        <v>22020</v>
      </c>
      <c r="R122" s="41">
        <v>8998</v>
      </c>
      <c r="S122" s="41" t="s">
        <v>10985</v>
      </c>
      <c r="T122" s="41" t="s">
        <v>22883</v>
      </c>
      <c r="U122" s="41" t="s">
        <v>22884</v>
      </c>
      <c r="V122" s="42">
        <v>45993</v>
      </c>
      <c r="W122"/>
      <c r="X122"/>
    </row>
    <row r="123" spans="1:24">
      <c r="A123" s="41" t="str">
        <f>TRIM(Query1[[#This Row],[ENTERPRISE_ID]])</f>
        <v>RWHITLE</v>
      </c>
      <c r="B123" s="41" t="s">
        <v>22885</v>
      </c>
      <c r="C123" s="41" t="s">
        <v>22886</v>
      </c>
      <c r="D123" s="41" t="s">
        <v>21137</v>
      </c>
      <c r="E123" s="41" t="s">
        <v>22887</v>
      </c>
      <c r="F123" s="41" t="s">
        <v>22888</v>
      </c>
      <c r="G123" s="41" t="s">
        <v>22889</v>
      </c>
      <c r="H123" s="41" t="s">
        <v>22890</v>
      </c>
      <c r="I123" s="41" t="s">
        <v>22891</v>
      </c>
      <c r="J123" s="68">
        <v>9784791037</v>
      </c>
      <c r="K123" s="41" t="s">
        <v>43</v>
      </c>
      <c r="L123" s="41" t="s">
        <v>14410</v>
      </c>
      <c r="N123" s="41" t="s">
        <v>14411</v>
      </c>
      <c r="O123" s="41" t="s">
        <v>276</v>
      </c>
      <c r="P123" s="41" t="s">
        <v>14412</v>
      </c>
      <c r="Q123" s="41" t="s">
        <v>22020</v>
      </c>
      <c r="R123" s="41">
        <v>8998</v>
      </c>
      <c r="S123" s="41" t="s">
        <v>11928</v>
      </c>
      <c r="T123" s="41" t="s">
        <v>19644</v>
      </c>
      <c r="U123" s="41" t="s">
        <v>22892</v>
      </c>
      <c r="V123" s="42">
        <v>45993</v>
      </c>
      <c r="W123"/>
      <c r="X123"/>
    </row>
    <row r="124" spans="1:24">
      <c r="A124" s="41" t="str">
        <f>TRIM(Query1[[#This Row],[ENTERPRISE_ID]])</f>
        <v>ASIMANO</v>
      </c>
      <c r="B124" s="41" t="s">
        <v>22893</v>
      </c>
      <c r="C124" s="41" t="s">
        <v>22894</v>
      </c>
      <c r="D124" s="41" t="s">
        <v>21150</v>
      </c>
      <c r="E124" s="41" t="s">
        <v>22895</v>
      </c>
      <c r="F124" s="41" t="s">
        <v>22896</v>
      </c>
      <c r="G124" s="41" t="s">
        <v>19590</v>
      </c>
      <c r="H124" s="41" t="s">
        <v>22897</v>
      </c>
      <c r="I124" s="41" t="s">
        <v>3946</v>
      </c>
      <c r="J124" s="68">
        <v>9899062145</v>
      </c>
      <c r="K124" s="41" t="s">
        <v>43</v>
      </c>
      <c r="L124" s="41" t="s">
        <v>22898</v>
      </c>
      <c r="N124" s="41" t="s">
        <v>1326</v>
      </c>
      <c r="O124" s="41" t="s">
        <v>69</v>
      </c>
      <c r="P124" s="41" t="s">
        <v>1327</v>
      </c>
      <c r="Q124" s="41" t="s">
        <v>21909</v>
      </c>
      <c r="R124" s="41">
        <v>8998</v>
      </c>
      <c r="S124" s="41" t="s">
        <v>9754</v>
      </c>
      <c r="T124" s="41" t="s">
        <v>19188</v>
      </c>
      <c r="U124" s="41" t="s">
        <v>22899</v>
      </c>
      <c r="V124" s="42">
        <v>45993</v>
      </c>
      <c r="W124"/>
      <c r="X124"/>
    </row>
    <row r="125" spans="1:24">
      <c r="A125" s="41" t="str">
        <f>TRIM(Query1[[#This Row],[ENTERPRISE_ID]])</f>
        <v>MKHAN1</v>
      </c>
      <c r="B125" s="41" t="s">
        <v>21547</v>
      </c>
      <c r="C125" s="41" t="s">
        <v>21549</v>
      </c>
      <c r="D125" s="41" t="s">
        <v>21145</v>
      </c>
      <c r="E125" s="41" t="s">
        <v>22900</v>
      </c>
      <c r="F125" s="41" t="s">
        <v>22901</v>
      </c>
      <c r="G125" s="41" t="s">
        <v>21550</v>
      </c>
      <c r="H125" s="41" t="s">
        <v>22902</v>
      </c>
      <c r="I125" s="41" t="s">
        <v>22903</v>
      </c>
      <c r="J125" s="68">
        <v>7034993129</v>
      </c>
      <c r="K125" s="41" t="s">
        <v>43</v>
      </c>
      <c r="L125" s="41" t="s">
        <v>22904</v>
      </c>
      <c r="M125" s="41" t="s">
        <v>22905</v>
      </c>
      <c r="N125" s="41" t="s">
        <v>5035</v>
      </c>
      <c r="O125" s="41" t="s">
        <v>167</v>
      </c>
      <c r="P125" s="41" t="s">
        <v>9803</v>
      </c>
      <c r="Q125" s="41" t="s">
        <v>21909</v>
      </c>
      <c r="R125" s="41">
        <v>8998</v>
      </c>
      <c r="S125" s="41" t="s">
        <v>22906</v>
      </c>
      <c r="U125" s="41" t="s">
        <v>22907</v>
      </c>
      <c r="V125" s="42">
        <v>45993</v>
      </c>
      <c r="W125"/>
      <c r="X125"/>
    </row>
    <row r="126" spans="1:24">
      <c r="A126" s="41" t="str">
        <f>TRIM(Query1[[#This Row],[ENTERPRISE_ID]])</f>
        <v>MSHORT1</v>
      </c>
      <c r="B126" s="41" t="s">
        <v>22908</v>
      </c>
      <c r="C126" s="41" t="s">
        <v>22909</v>
      </c>
      <c r="D126" s="41" t="s">
        <v>21147</v>
      </c>
      <c r="E126" s="41" t="s">
        <v>22910</v>
      </c>
      <c r="F126" s="41" t="s">
        <v>22911</v>
      </c>
      <c r="G126" s="41" t="s">
        <v>10256</v>
      </c>
      <c r="H126" s="41" t="s">
        <v>22912</v>
      </c>
      <c r="I126" s="41" t="s">
        <v>22302</v>
      </c>
      <c r="J126" s="68">
        <v>3097504891</v>
      </c>
      <c r="K126" s="41" t="s">
        <v>43</v>
      </c>
      <c r="L126" s="41" t="s">
        <v>10257</v>
      </c>
      <c r="N126" s="41" t="s">
        <v>22913</v>
      </c>
      <c r="O126" s="41" t="s">
        <v>118</v>
      </c>
      <c r="P126" s="41" t="s">
        <v>10259</v>
      </c>
      <c r="Q126" s="41" t="s">
        <v>21919</v>
      </c>
      <c r="R126" s="41">
        <v>8998</v>
      </c>
      <c r="S126" s="41" t="s">
        <v>767</v>
      </c>
      <c r="T126" s="41" t="s">
        <v>16628</v>
      </c>
      <c r="U126" s="41" t="s">
        <v>22914</v>
      </c>
      <c r="V126" s="42">
        <v>45993</v>
      </c>
      <c r="W126"/>
      <c r="X126"/>
    </row>
    <row r="127" spans="1:24">
      <c r="A127" s="41" t="str">
        <f>TRIM(Query1[[#This Row],[ENTERPRISE_ID]])</f>
        <v>QBELCHE</v>
      </c>
      <c r="B127" s="41" t="s">
        <v>22915</v>
      </c>
      <c r="C127" s="41" t="s">
        <v>22916</v>
      </c>
      <c r="D127" s="41" t="s">
        <v>21145</v>
      </c>
      <c r="E127" s="41" t="s">
        <v>22917</v>
      </c>
      <c r="F127" s="41" t="s">
        <v>22918</v>
      </c>
      <c r="G127" s="41" t="s">
        <v>16853</v>
      </c>
      <c r="H127" s="41" t="s">
        <v>22919</v>
      </c>
      <c r="I127" s="41" t="s">
        <v>22920</v>
      </c>
      <c r="J127" s="68">
        <v>3017280597</v>
      </c>
      <c r="K127" s="41" t="s">
        <v>43</v>
      </c>
      <c r="L127" s="41" t="s">
        <v>22921</v>
      </c>
      <c r="M127" s="41" t="s">
        <v>22922</v>
      </c>
      <c r="N127" s="41" t="s">
        <v>22923</v>
      </c>
      <c r="O127" s="41" t="s">
        <v>200</v>
      </c>
      <c r="P127" s="41" t="s">
        <v>22924</v>
      </c>
      <c r="Q127" s="41" t="s">
        <v>21909</v>
      </c>
      <c r="R127" s="41">
        <v>8998</v>
      </c>
      <c r="S127" s="41" t="s">
        <v>6998</v>
      </c>
      <c r="T127" s="41" t="s">
        <v>18431</v>
      </c>
      <c r="U127" s="41" t="s">
        <v>22925</v>
      </c>
      <c r="V127" s="42">
        <v>45993</v>
      </c>
      <c r="W127"/>
      <c r="X127"/>
    </row>
    <row r="128" spans="1:24">
      <c r="A128" s="41" t="str">
        <f>TRIM(Query1[[#This Row],[ENTERPRISE_ID]])</f>
        <v>IFAROOQ</v>
      </c>
      <c r="B128" s="41" t="s">
        <v>16341</v>
      </c>
      <c r="C128" s="41" t="s">
        <v>21395</v>
      </c>
      <c r="D128" s="41" t="s">
        <v>21145</v>
      </c>
      <c r="E128" s="41" t="s">
        <v>22926</v>
      </c>
      <c r="F128" s="41" t="s">
        <v>16342</v>
      </c>
      <c r="G128" s="41" t="s">
        <v>15890</v>
      </c>
      <c r="H128" s="41" t="s">
        <v>22927</v>
      </c>
      <c r="I128" s="41" t="s">
        <v>22928</v>
      </c>
      <c r="J128" s="68">
        <v>4432519936</v>
      </c>
      <c r="K128" s="41" t="s">
        <v>43</v>
      </c>
      <c r="L128" s="41" t="s">
        <v>22929</v>
      </c>
      <c r="N128" s="41" t="s">
        <v>22930</v>
      </c>
      <c r="O128" s="41" t="s">
        <v>200</v>
      </c>
      <c r="P128" s="41" t="s">
        <v>713</v>
      </c>
      <c r="Q128" s="41" t="s">
        <v>21909</v>
      </c>
      <c r="R128" s="41">
        <v>8998</v>
      </c>
      <c r="S128" s="41" t="s">
        <v>19721</v>
      </c>
      <c r="T128" s="41" t="s">
        <v>19720</v>
      </c>
      <c r="U128" s="41" t="s">
        <v>22931</v>
      </c>
      <c r="V128" s="42">
        <v>45993</v>
      </c>
      <c r="W128"/>
      <c r="X128"/>
    </row>
    <row r="129" spans="1:24">
      <c r="A129" s="41" t="str">
        <f>TRIM(Query1[[#This Row],[ENTERPRISE_ID]])</f>
        <v>NSHAMS</v>
      </c>
      <c r="B129" s="41" t="s">
        <v>22932</v>
      </c>
      <c r="C129" s="41" t="s">
        <v>22933</v>
      </c>
      <c r="D129" s="41" t="s">
        <v>21145</v>
      </c>
      <c r="E129" s="41" t="s">
        <v>22934</v>
      </c>
      <c r="F129" s="41" t="s">
        <v>22935</v>
      </c>
      <c r="G129" s="41" t="s">
        <v>20554</v>
      </c>
      <c r="H129" s="41" t="s">
        <v>22936</v>
      </c>
      <c r="I129" s="41" t="s">
        <v>22937</v>
      </c>
      <c r="J129" s="68">
        <v>4438265994</v>
      </c>
      <c r="K129" s="41" t="s">
        <v>43</v>
      </c>
      <c r="L129" s="41" t="s">
        <v>22938</v>
      </c>
      <c r="N129" s="41" t="s">
        <v>1102</v>
      </c>
      <c r="O129" s="41" t="s">
        <v>167</v>
      </c>
      <c r="P129" s="41" t="s">
        <v>10684</v>
      </c>
      <c r="Q129" s="41" t="s">
        <v>21909</v>
      </c>
      <c r="R129" s="41">
        <v>8998</v>
      </c>
      <c r="S129" s="41" t="s">
        <v>9476</v>
      </c>
      <c r="T129" s="41" t="s">
        <v>22939</v>
      </c>
      <c r="U129" s="41" t="s">
        <v>22940</v>
      </c>
      <c r="V129" s="42">
        <v>45993</v>
      </c>
      <c r="W129"/>
      <c r="X129"/>
    </row>
    <row r="130" spans="1:24">
      <c r="A130" s="41" t="str">
        <f>TRIM(Query1[[#This Row],[ENTERPRISE_ID]])</f>
        <v>BALLEYN</v>
      </c>
      <c r="B130" s="41" t="s">
        <v>22941</v>
      </c>
      <c r="C130" s="41" t="s">
        <v>22942</v>
      </c>
      <c r="D130" s="41" t="s">
        <v>21145</v>
      </c>
      <c r="E130" s="41" t="s">
        <v>22943</v>
      </c>
      <c r="F130" s="41" t="s">
        <v>22944</v>
      </c>
      <c r="G130" s="41" t="s">
        <v>1584</v>
      </c>
      <c r="H130" s="41" t="s">
        <v>22945</v>
      </c>
      <c r="I130" s="41" t="s">
        <v>22526</v>
      </c>
      <c r="J130" s="68">
        <v>4104248438</v>
      </c>
      <c r="K130" s="41" t="s">
        <v>43</v>
      </c>
      <c r="L130" s="41" t="s">
        <v>22946</v>
      </c>
      <c r="N130" s="41" t="s">
        <v>22947</v>
      </c>
      <c r="O130" s="41" t="s">
        <v>200</v>
      </c>
      <c r="P130" s="41" t="s">
        <v>1587</v>
      </c>
      <c r="Q130" s="41" t="s">
        <v>21909</v>
      </c>
      <c r="R130" s="41">
        <v>8998</v>
      </c>
      <c r="S130" s="41" t="s">
        <v>6998</v>
      </c>
      <c r="T130" s="41" t="s">
        <v>18431</v>
      </c>
      <c r="U130" s="41" t="s">
        <v>22948</v>
      </c>
      <c r="V130" s="42">
        <v>45993</v>
      </c>
      <c r="W130"/>
      <c r="X130"/>
    </row>
    <row r="131" spans="1:24">
      <c r="A131" s="41" t="str">
        <f>TRIM(Query1[[#This Row],[ENTERPRISE_ID]])</f>
        <v>FBASEL</v>
      </c>
      <c r="B131" s="41" t="s">
        <v>22949</v>
      </c>
      <c r="C131" s="41" t="s">
        <v>21727</v>
      </c>
      <c r="D131" s="41" t="s">
        <v>21145</v>
      </c>
      <c r="E131" s="41" t="s">
        <v>22950</v>
      </c>
      <c r="F131" s="41" t="s">
        <v>22951</v>
      </c>
      <c r="G131" s="41" t="s">
        <v>21728</v>
      </c>
      <c r="H131" s="41" t="s">
        <v>22952</v>
      </c>
      <c r="I131" s="41" t="s">
        <v>22953</v>
      </c>
      <c r="J131" s="68">
        <v>7038612536</v>
      </c>
      <c r="K131" s="41" t="s">
        <v>43</v>
      </c>
      <c r="L131" s="41" t="s">
        <v>22954</v>
      </c>
      <c r="M131" s="41" t="s">
        <v>22955</v>
      </c>
      <c r="N131" s="41" t="s">
        <v>5035</v>
      </c>
      <c r="O131" s="41" t="s">
        <v>167</v>
      </c>
      <c r="P131" s="41" t="s">
        <v>5036</v>
      </c>
      <c r="Q131" s="41" t="s">
        <v>21909</v>
      </c>
      <c r="R131" s="41">
        <v>8998</v>
      </c>
      <c r="S131" s="41" t="s">
        <v>6998</v>
      </c>
      <c r="T131" s="41" t="s">
        <v>18431</v>
      </c>
      <c r="U131" s="41" t="s">
        <v>22956</v>
      </c>
      <c r="V131" s="42">
        <v>45993</v>
      </c>
      <c r="W131"/>
      <c r="X131"/>
    </row>
    <row r="132" spans="1:24">
      <c r="A132" s="41" t="str">
        <f>TRIM(Query1[[#This Row],[ENTERPRISE_ID]])</f>
        <v>BMCDOWE</v>
      </c>
      <c r="B132" s="41" t="s">
        <v>10684</v>
      </c>
      <c r="C132" s="41" t="s">
        <v>21262</v>
      </c>
      <c r="D132" s="41" t="s">
        <v>21141</v>
      </c>
      <c r="E132" s="41" t="s">
        <v>22957</v>
      </c>
      <c r="F132" s="41" t="s">
        <v>22958</v>
      </c>
      <c r="G132" s="41" t="s">
        <v>1998</v>
      </c>
      <c r="H132" s="41" t="s">
        <v>22959</v>
      </c>
      <c r="I132" s="41" t="s">
        <v>22960</v>
      </c>
      <c r="J132" s="68">
        <v>8438779789</v>
      </c>
      <c r="K132" s="41" t="s">
        <v>43</v>
      </c>
      <c r="L132" s="41" t="s">
        <v>1999</v>
      </c>
      <c r="N132" s="41" t="s">
        <v>762</v>
      </c>
      <c r="O132" s="41" t="s">
        <v>322</v>
      </c>
      <c r="P132" s="41" t="s">
        <v>323</v>
      </c>
      <c r="Q132" s="41" t="s">
        <v>21919</v>
      </c>
      <c r="R132" s="41">
        <v>8998</v>
      </c>
      <c r="S132" s="41" t="s">
        <v>12388</v>
      </c>
      <c r="T132" s="41" t="s">
        <v>19708</v>
      </c>
      <c r="U132" s="41" t="s">
        <v>22961</v>
      </c>
      <c r="V132" s="42">
        <v>45993</v>
      </c>
      <c r="W132"/>
      <c r="X132"/>
    </row>
    <row r="133" spans="1:24">
      <c r="A133" s="41" t="str">
        <f>TRIM(Query1[[#This Row],[ENTERPRISE_ID]])</f>
        <v>MADAMS0</v>
      </c>
      <c r="B133" s="41" t="s">
        <v>21514</v>
      </c>
      <c r="C133" s="41" t="s">
        <v>21516</v>
      </c>
      <c r="D133" s="41" t="s">
        <v>21134</v>
      </c>
      <c r="E133" s="41" t="s">
        <v>22962</v>
      </c>
      <c r="F133" s="41" t="s">
        <v>22963</v>
      </c>
      <c r="G133" s="41" t="s">
        <v>14904</v>
      </c>
      <c r="H133" s="41" t="s">
        <v>22964</v>
      </c>
      <c r="I133" s="41" t="s">
        <v>22047</v>
      </c>
      <c r="J133" s="68">
        <v>8654040116</v>
      </c>
      <c r="K133" s="41" t="s">
        <v>43</v>
      </c>
      <c r="L133" s="41" t="s">
        <v>22965</v>
      </c>
      <c r="M133" s="41" t="s">
        <v>22966</v>
      </c>
      <c r="N133" s="41" t="s">
        <v>7982</v>
      </c>
      <c r="O133" s="41" t="s">
        <v>352</v>
      </c>
      <c r="P133" s="41" t="s">
        <v>9206</v>
      </c>
      <c r="Q133" s="41" t="s">
        <v>21919</v>
      </c>
      <c r="R133" s="41">
        <v>8998</v>
      </c>
      <c r="S133" s="41" t="s">
        <v>15314</v>
      </c>
      <c r="T133" s="41" t="s">
        <v>19224</v>
      </c>
      <c r="U133" s="41" t="s">
        <v>22967</v>
      </c>
      <c r="V133" s="42">
        <v>45993</v>
      </c>
      <c r="W133"/>
      <c r="X133"/>
    </row>
    <row r="134" spans="1:24">
      <c r="A134" s="41" t="str">
        <f>TRIM(Query1[[#This Row],[ENTERPRISE_ID]])</f>
        <v>DRINEHA</v>
      </c>
      <c r="B134" s="41" t="s">
        <v>22968</v>
      </c>
      <c r="C134" s="41" t="s">
        <v>22969</v>
      </c>
      <c r="D134" s="41" t="s">
        <v>21134</v>
      </c>
      <c r="E134" s="41" t="s">
        <v>22970</v>
      </c>
      <c r="F134" s="41" t="s">
        <v>22971</v>
      </c>
      <c r="G134" s="41" t="s">
        <v>22972</v>
      </c>
      <c r="H134" s="41" t="s">
        <v>22973</v>
      </c>
      <c r="I134" s="41" t="s">
        <v>22142</v>
      </c>
      <c r="J134" s="68">
        <v>9376041519</v>
      </c>
      <c r="K134" s="41" t="s">
        <v>43</v>
      </c>
      <c r="L134" s="41" t="s">
        <v>14601</v>
      </c>
      <c r="N134" s="41" t="s">
        <v>7507</v>
      </c>
      <c r="O134" s="41" t="s">
        <v>72</v>
      </c>
      <c r="P134" s="41" t="s">
        <v>14602</v>
      </c>
      <c r="Q134" s="41" t="s">
        <v>21919</v>
      </c>
      <c r="R134" s="41">
        <v>8998</v>
      </c>
      <c r="S134" s="41" t="s">
        <v>3013</v>
      </c>
      <c r="T134" s="41" t="s">
        <v>17678</v>
      </c>
      <c r="U134" s="41" t="s">
        <v>22974</v>
      </c>
      <c r="V134" s="42">
        <v>45993</v>
      </c>
      <c r="W134"/>
      <c r="X134"/>
    </row>
    <row r="135" spans="1:24">
      <c r="A135" s="41" t="str">
        <f>TRIM(Query1[[#This Row],[ENTERPRISE_ID]])</f>
        <v>RMCELWA</v>
      </c>
      <c r="B135" s="41" t="s">
        <v>22975</v>
      </c>
      <c r="C135" s="41" t="s">
        <v>22976</v>
      </c>
      <c r="D135" s="41" t="s">
        <v>21149</v>
      </c>
      <c r="E135" s="41" t="s">
        <v>22977</v>
      </c>
      <c r="F135" s="41" t="s">
        <v>22978</v>
      </c>
      <c r="G135" s="41" t="s">
        <v>14829</v>
      </c>
      <c r="H135" s="41" t="s">
        <v>22979</v>
      </c>
      <c r="I135" s="41" t="s">
        <v>21938</v>
      </c>
      <c r="J135" s="68">
        <v>6622195968</v>
      </c>
      <c r="K135" s="41" t="s">
        <v>43</v>
      </c>
      <c r="L135" s="41" t="s">
        <v>22980</v>
      </c>
      <c r="N135" s="41" t="s">
        <v>22981</v>
      </c>
      <c r="O135" s="41" t="s">
        <v>355</v>
      </c>
      <c r="P135" s="41" t="s">
        <v>11863</v>
      </c>
      <c r="Q135" s="41" t="s">
        <v>21930</v>
      </c>
      <c r="R135" s="41">
        <v>8998</v>
      </c>
      <c r="S135" s="41" t="s">
        <v>1832</v>
      </c>
      <c r="T135" s="41" t="s">
        <v>22513</v>
      </c>
      <c r="U135" s="41" t="s">
        <v>22982</v>
      </c>
      <c r="V135" s="42">
        <v>45993</v>
      </c>
      <c r="W135"/>
      <c r="X135"/>
    </row>
    <row r="136" spans="1:24">
      <c r="A136" s="41" t="str">
        <f>TRIM(Query1[[#This Row],[ENTERPRISE_ID]])</f>
        <v>WPRICE1</v>
      </c>
      <c r="B136" s="41" t="s">
        <v>21795</v>
      </c>
      <c r="C136" s="41" t="s">
        <v>21796</v>
      </c>
      <c r="D136" s="41" t="s">
        <v>21134</v>
      </c>
      <c r="E136" s="41" t="s">
        <v>22983</v>
      </c>
      <c r="F136" s="41" t="s">
        <v>22984</v>
      </c>
      <c r="G136" s="41" t="s">
        <v>15818</v>
      </c>
      <c r="H136" s="41" t="s">
        <v>22985</v>
      </c>
      <c r="I136" s="41" t="s">
        <v>22565</v>
      </c>
      <c r="J136" s="68">
        <v>7042521537</v>
      </c>
      <c r="K136" s="41" t="s">
        <v>43</v>
      </c>
      <c r="L136" s="41" t="s">
        <v>22986</v>
      </c>
      <c r="N136" s="41" t="s">
        <v>14092</v>
      </c>
      <c r="O136" s="41" t="s">
        <v>170</v>
      </c>
      <c r="P136" s="41" t="s">
        <v>371</v>
      </c>
      <c r="Q136" s="41" t="s">
        <v>21919</v>
      </c>
      <c r="R136" s="41">
        <v>8998</v>
      </c>
      <c r="S136" s="41" t="s">
        <v>22780</v>
      </c>
      <c r="T136" s="41" t="s">
        <v>22781</v>
      </c>
      <c r="U136" s="41" t="s">
        <v>22987</v>
      </c>
      <c r="V136" s="42">
        <v>45993</v>
      </c>
      <c r="W136"/>
      <c r="X136"/>
    </row>
    <row r="137" spans="1:24">
      <c r="A137" s="41" t="str">
        <f>TRIM(Query1[[#This Row],[ENTERPRISE_ID]])</f>
        <v>JHRENOV</v>
      </c>
      <c r="B137" s="41" t="s">
        <v>22988</v>
      </c>
      <c r="C137" s="41" t="s">
        <v>22989</v>
      </c>
      <c r="D137" s="41" t="s">
        <v>21134</v>
      </c>
      <c r="E137" s="41" t="s">
        <v>22990</v>
      </c>
      <c r="F137" s="41" t="s">
        <v>22991</v>
      </c>
      <c r="G137" s="41" t="s">
        <v>16004</v>
      </c>
      <c r="H137" s="41" t="s">
        <v>22992</v>
      </c>
      <c r="I137" s="41" t="s">
        <v>22993</v>
      </c>
      <c r="J137" s="68">
        <v>8289895421</v>
      </c>
      <c r="K137" s="41" t="s">
        <v>43</v>
      </c>
      <c r="L137" s="41" t="s">
        <v>7139</v>
      </c>
      <c r="N137" s="41" t="s">
        <v>7140</v>
      </c>
      <c r="O137" s="41" t="s">
        <v>170</v>
      </c>
      <c r="P137" s="41" t="s">
        <v>7141</v>
      </c>
      <c r="Q137" s="41" t="s">
        <v>21919</v>
      </c>
      <c r="R137" s="41">
        <v>8998</v>
      </c>
      <c r="S137" s="41" t="s">
        <v>3811</v>
      </c>
      <c r="T137" s="41" t="s">
        <v>22994</v>
      </c>
      <c r="U137" s="41" t="s">
        <v>22995</v>
      </c>
      <c r="V137" s="42">
        <v>45993</v>
      </c>
      <c r="W137"/>
      <c r="X137"/>
    </row>
    <row r="138" spans="1:24">
      <c r="A138" s="41" t="str">
        <f>TRIM(Query1[[#This Row],[ENTERPRISE_ID]])</f>
        <v>ETIPTON</v>
      </c>
      <c r="B138" s="41" t="s">
        <v>17773</v>
      </c>
      <c r="C138" s="41" t="s">
        <v>21349</v>
      </c>
      <c r="D138" s="41" t="s">
        <v>21141</v>
      </c>
      <c r="E138" s="41" t="s">
        <v>22996</v>
      </c>
      <c r="F138" s="41" t="s">
        <v>17774</v>
      </c>
      <c r="G138" s="41" t="s">
        <v>17340</v>
      </c>
      <c r="H138" s="41" t="s">
        <v>22997</v>
      </c>
      <c r="I138" s="41" t="s">
        <v>22998</v>
      </c>
      <c r="J138" s="68">
        <v>4342472814</v>
      </c>
      <c r="K138" s="41" t="s">
        <v>43</v>
      </c>
      <c r="L138" s="41" t="s">
        <v>22999</v>
      </c>
      <c r="M138" s="41" t="s">
        <v>23000</v>
      </c>
      <c r="N138" s="41" t="s">
        <v>4982</v>
      </c>
      <c r="O138" s="41" t="s">
        <v>167</v>
      </c>
      <c r="P138" s="41" t="s">
        <v>4983</v>
      </c>
      <c r="Q138" s="41" t="s">
        <v>21919</v>
      </c>
      <c r="R138" s="41">
        <v>8998</v>
      </c>
      <c r="S138" s="41" t="s">
        <v>8254</v>
      </c>
      <c r="T138" s="41" t="s">
        <v>23001</v>
      </c>
      <c r="U138" s="41" t="s">
        <v>23002</v>
      </c>
      <c r="V138" s="42">
        <v>45993</v>
      </c>
      <c r="W138"/>
      <c r="X138"/>
    </row>
    <row r="139" spans="1:24">
      <c r="A139" s="41" t="str">
        <f>TRIM(Query1[[#This Row],[ENTERPRISE_ID]])</f>
        <v>TWILSO3</v>
      </c>
      <c r="B139" s="41" t="s">
        <v>23003</v>
      </c>
      <c r="C139" s="41" t="s">
        <v>23004</v>
      </c>
      <c r="D139" s="41" t="s">
        <v>21151</v>
      </c>
      <c r="E139" s="41" t="s">
        <v>23005</v>
      </c>
      <c r="F139" s="41" t="s">
        <v>23006</v>
      </c>
      <c r="G139" s="41" t="s">
        <v>15489</v>
      </c>
      <c r="H139" s="41" t="s">
        <v>2490</v>
      </c>
      <c r="I139" s="41" t="s">
        <v>22581</v>
      </c>
      <c r="J139" s="68">
        <v>3135182164</v>
      </c>
      <c r="K139" s="41" t="s">
        <v>43</v>
      </c>
      <c r="L139" s="41" t="s">
        <v>23007</v>
      </c>
      <c r="N139" s="41" t="s">
        <v>23008</v>
      </c>
      <c r="O139" s="41" t="s">
        <v>69</v>
      </c>
      <c r="P139" s="41" t="s">
        <v>23009</v>
      </c>
      <c r="Q139" s="41" t="s">
        <v>21930</v>
      </c>
      <c r="R139" s="41">
        <v>8998</v>
      </c>
      <c r="S139" s="41" t="s">
        <v>22700</v>
      </c>
      <c r="T139" s="41" t="s">
        <v>22701</v>
      </c>
      <c r="U139" s="41" t="s">
        <v>23010</v>
      </c>
      <c r="V139" s="42">
        <v>45993</v>
      </c>
      <c r="W139"/>
      <c r="X139"/>
    </row>
    <row r="140" spans="1:24">
      <c r="A140" s="41" t="str">
        <f>TRIM(Query1[[#This Row],[ENTERPRISE_ID]])</f>
        <v>MMARTI2</v>
      </c>
      <c r="B140" s="41" t="s">
        <v>23011</v>
      </c>
      <c r="C140" s="41" t="s">
        <v>23012</v>
      </c>
      <c r="D140" s="41" t="s">
        <v>21136</v>
      </c>
      <c r="E140" s="41" t="s">
        <v>23013</v>
      </c>
      <c r="F140" s="41" t="s">
        <v>23014</v>
      </c>
      <c r="G140" s="41" t="s">
        <v>17282</v>
      </c>
      <c r="H140" s="41" t="s">
        <v>39</v>
      </c>
      <c r="I140" s="41" t="s">
        <v>23015</v>
      </c>
      <c r="J140" s="68">
        <v>4076866102</v>
      </c>
      <c r="K140" s="41" t="s">
        <v>43</v>
      </c>
      <c r="L140" s="41" t="s">
        <v>23016</v>
      </c>
      <c r="N140" s="41" t="s">
        <v>12028</v>
      </c>
      <c r="O140" s="41" t="s">
        <v>57</v>
      </c>
      <c r="P140" s="41" t="s">
        <v>9898</v>
      </c>
      <c r="Q140" s="41" t="s">
        <v>21909</v>
      </c>
      <c r="R140" s="41">
        <v>8998</v>
      </c>
      <c r="S140" s="41" t="s">
        <v>4412</v>
      </c>
      <c r="T140" s="41" t="s">
        <v>23017</v>
      </c>
      <c r="U140" s="41" t="s">
        <v>23018</v>
      </c>
      <c r="V140" s="42">
        <v>45993</v>
      </c>
      <c r="W140"/>
      <c r="X140"/>
    </row>
    <row r="141" spans="1:24">
      <c r="A141" s="41" t="str">
        <f>TRIM(Query1[[#This Row],[ENTERPRISE_ID]])</f>
        <v>DQUSTAN</v>
      </c>
      <c r="B141" s="41" t="s">
        <v>23019</v>
      </c>
      <c r="C141" s="41" t="s">
        <v>23020</v>
      </c>
      <c r="D141" s="41" t="s">
        <v>21151</v>
      </c>
      <c r="E141" s="41" t="s">
        <v>23021</v>
      </c>
      <c r="F141" s="41" t="s">
        <v>23022</v>
      </c>
      <c r="G141" s="41" t="s">
        <v>23023</v>
      </c>
      <c r="H141" s="41" t="s">
        <v>23024</v>
      </c>
      <c r="I141" s="41" t="s">
        <v>22554</v>
      </c>
      <c r="J141" s="68">
        <v>5867011253</v>
      </c>
      <c r="K141" s="41" t="s">
        <v>43</v>
      </c>
      <c r="L141" s="41" t="s">
        <v>23025</v>
      </c>
      <c r="N141" s="41" t="s">
        <v>68</v>
      </c>
      <c r="O141" s="41" t="s">
        <v>69</v>
      </c>
      <c r="P141" s="41" t="s">
        <v>4194</v>
      </c>
      <c r="Q141" s="41" t="s">
        <v>21930</v>
      </c>
      <c r="R141" s="41">
        <v>8998</v>
      </c>
      <c r="S141" s="41" t="s">
        <v>22700</v>
      </c>
      <c r="T141" s="41" t="s">
        <v>22701</v>
      </c>
      <c r="U141" s="41" t="s">
        <v>23026</v>
      </c>
      <c r="V141" s="42">
        <v>45993</v>
      </c>
      <c r="W141"/>
      <c r="X141"/>
    </row>
    <row r="142" spans="1:24">
      <c r="A142" s="41" t="str">
        <f>TRIM(Query1[[#This Row],[ENTERPRISE_ID]])</f>
        <v>RWILLS1</v>
      </c>
      <c r="B142" s="41" t="s">
        <v>23027</v>
      </c>
      <c r="C142" s="41" t="s">
        <v>23028</v>
      </c>
      <c r="D142" s="41" t="s">
        <v>21136</v>
      </c>
      <c r="E142" s="41" t="s">
        <v>23029</v>
      </c>
      <c r="F142" s="41" t="s">
        <v>23030</v>
      </c>
      <c r="G142" s="41" t="s">
        <v>15866</v>
      </c>
      <c r="H142" s="41" t="s">
        <v>23031</v>
      </c>
      <c r="I142" s="41" t="s">
        <v>23032</v>
      </c>
      <c r="J142" s="68">
        <v>3214663186</v>
      </c>
      <c r="K142" s="41" t="s">
        <v>43</v>
      </c>
      <c r="L142" s="41" t="s">
        <v>23033</v>
      </c>
      <c r="N142" s="41" t="s">
        <v>23034</v>
      </c>
      <c r="O142" s="41" t="s">
        <v>57</v>
      </c>
      <c r="P142" s="41" t="s">
        <v>12358</v>
      </c>
      <c r="Q142" s="41" t="s">
        <v>21909</v>
      </c>
      <c r="R142" s="41">
        <v>8998</v>
      </c>
      <c r="S142" s="41" t="s">
        <v>22416</v>
      </c>
      <c r="T142" s="41" t="s">
        <v>22417</v>
      </c>
      <c r="U142" s="41" t="s">
        <v>23035</v>
      </c>
      <c r="V142" s="42">
        <v>45993</v>
      </c>
      <c r="W142"/>
      <c r="X142"/>
    </row>
    <row r="143" spans="1:24">
      <c r="A143" s="41" t="str">
        <f>TRIM(Query1[[#This Row],[ENTERPRISE_ID]])</f>
        <v>JFIGUEI</v>
      </c>
      <c r="B143" s="41" t="s">
        <v>23036</v>
      </c>
      <c r="C143" s="41" t="s">
        <v>23037</v>
      </c>
      <c r="D143" s="41" t="s">
        <v>21143</v>
      </c>
      <c r="E143" s="41" t="s">
        <v>23038</v>
      </c>
      <c r="F143" s="41" t="s">
        <v>23039</v>
      </c>
      <c r="G143" s="41" t="s">
        <v>6780</v>
      </c>
      <c r="H143" s="41" t="s">
        <v>23040</v>
      </c>
      <c r="I143" s="41" t="s">
        <v>22415</v>
      </c>
      <c r="J143" s="68">
        <v>6107141128</v>
      </c>
      <c r="K143" s="41" t="s">
        <v>43</v>
      </c>
      <c r="L143" s="41" t="s">
        <v>23041</v>
      </c>
      <c r="N143" s="41" t="s">
        <v>23042</v>
      </c>
      <c r="O143" s="41" t="s">
        <v>453</v>
      </c>
      <c r="P143" s="41" t="s">
        <v>6783</v>
      </c>
      <c r="Q143" s="41" t="s">
        <v>22020</v>
      </c>
      <c r="R143" s="41">
        <v>8998</v>
      </c>
      <c r="S143" s="41" t="s">
        <v>13621</v>
      </c>
      <c r="T143" s="41" t="s">
        <v>20680</v>
      </c>
      <c r="U143" s="41" t="s">
        <v>23043</v>
      </c>
      <c r="V143" s="42">
        <v>45993</v>
      </c>
      <c r="W143"/>
      <c r="X143"/>
    </row>
    <row r="144" spans="1:24">
      <c r="A144" s="41" t="str">
        <f>TRIM(Query1[[#This Row],[ENTERPRISE_ID]])</f>
        <v>MFLOYD</v>
      </c>
      <c r="B144" s="41" t="s">
        <v>23044</v>
      </c>
      <c r="C144" s="41" t="s">
        <v>16357</v>
      </c>
      <c r="D144" s="41" t="s">
        <v>21152</v>
      </c>
      <c r="E144" s="41" t="s">
        <v>23045</v>
      </c>
      <c r="F144" s="41" t="s">
        <v>23046</v>
      </c>
      <c r="G144" s="41" t="s">
        <v>16358</v>
      </c>
      <c r="H144" s="41" t="s">
        <v>23047</v>
      </c>
      <c r="I144" s="41" t="s">
        <v>23048</v>
      </c>
      <c r="J144" s="68">
        <v>2194552221</v>
      </c>
      <c r="K144" s="41" t="s">
        <v>43</v>
      </c>
      <c r="L144" s="41" t="s">
        <v>9590</v>
      </c>
      <c r="N144" s="41" t="s">
        <v>9591</v>
      </c>
      <c r="O144" s="41" t="s">
        <v>192</v>
      </c>
      <c r="P144" s="41" t="s">
        <v>9592</v>
      </c>
      <c r="Q144" s="41" t="s">
        <v>21909</v>
      </c>
      <c r="R144" s="41">
        <v>8998</v>
      </c>
      <c r="S144" s="41" t="s">
        <v>7380</v>
      </c>
      <c r="T144" s="41" t="s">
        <v>18373</v>
      </c>
      <c r="U144" s="41" t="s">
        <v>23049</v>
      </c>
      <c r="V144" s="42">
        <v>45993</v>
      </c>
      <c r="W144"/>
      <c r="X144"/>
    </row>
    <row r="145" spans="1:24">
      <c r="A145" s="41" t="str">
        <f>TRIM(Query1[[#This Row],[ENTERPRISE_ID]])</f>
        <v>GJOHNS7</v>
      </c>
      <c r="B145" s="41" t="s">
        <v>21365</v>
      </c>
      <c r="C145" s="41" t="s">
        <v>21366</v>
      </c>
      <c r="D145" s="41" t="s">
        <v>21137</v>
      </c>
      <c r="E145" s="41" t="s">
        <v>23050</v>
      </c>
      <c r="F145" s="41" t="s">
        <v>23051</v>
      </c>
      <c r="G145" s="41" t="s">
        <v>15983</v>
      </c>
      <c r="H145" s="41" t="s">
        <v>20156</v>
      </c>
      <c r="I145" s="41" t="s">
        <v>23052</v>
      </c>
      <c r="J145" s="68">
        <v>5708404022</v>
      </c>
      <c r="K145" s="41" t="s">
        <v>43</v>
      </c>
      <c r="L145" s="41" t="s">
        <v>23053</v>
      </c>
      <c r="M145" s="41" t="s">
        <v>23054</v>
      </c>
      <c r="N145" s="41" t="s">
        <v>23055</v>
      </c>
      <c r="O145" s="41" t="s">
        <v>453</v>
      </c>
      <c r="P145" s="41" t="s">
        <v>23056</v>
      </c>
      <c r="Q145" s="41" t="s">
        <v>22020</v>
      </c>
      <c r="R145" s="41">
        <v>8998</v>
      </c>
      <c r="S145" s="41" t="s">
        <v>19306</v>
      </c>
      <c r="T145" s="41" t="s">
        <v>19305</v>
      </c>
      <c r="U145" s="41" t="s">
        <v>23057</v>
      </c>
      <c r="V145" s="42">
        <v>45993</v>
      </c>
      <c r="W145"/>
      <c r="X145"/>
    </row>
    <row r="146" spans="1:24">
      <c r="A146" s="41" t="str">
        <f>TRIM(Query1[[#This Row],[ENTERPRISE_ID]])</f>
        <v>RROBERT</v>
      </c>
      <c r="B146" s="41" t="s">
        <v>23058</v>
      </c>
      <c r="C146" s="41" t="s">
        <v>23059</v>
      </c>
      <c r="D146" s="41" t="s">
        <v>21136</v>
      </c>
      <c r="E146" s="41" t="s">
        <v>23060</v>
      </c>
      <c r="F146" s="41" t="s">
        <v>23061</v>
      </c>
      <c r="G146" s="41" t="s">
        <v>15026</v>
      </c>
      <c r="H146" s="41" t="s">
        <v>21938</v>
      </c>
      <c r="I146" s="41" t="s">
        <v>22754</v>
      </c>
      <c r="J146" s="68">
        <v>3214295314</v>
      </c>
      <c r="K146" s="41" t="s">
        <v>43</v>
      </c>
      <c r="L146" s="41" t="s">
        <v>23062</v>
      </c>
      <c r="N146" s="41" t="s">
        <v>12028</v>
      </c>
      <c r="O146" s="41" t="s">
        <v>57</v>
      </c>
      <c r="P146" s="41" t="s">
        <v>9898</v>
      </c>
      <c r="Q146" s="41" t="s">
        <v>21909</v>
      </c>
      <c r="R146" s="41">
        <v>8998</v>
      </c>
      <c r="S146" s="41" t="s">
        <v>5939</v>
      </c>
      <c r="T146" s="41" t="s">
        <v>22650</v>
      </c>
      <c r="U146" s="41" t="s">
        <v>23063</v>
      </c>
      <c r="V146" s="42">
        <v>45993</v>
      </c>
      <c r="W146"/>
      <c r="X146"/>
    </row>
    <row r="147" spans="1:24">
      <c r="A147" s="41" t="str">
        <f>TRIM(Query1[[#This Row],[ENTERPRISE_ID]])</f>
        <v>ICORDON</v>
      </c>
      <c r="B147" s="41" t="s">
        <v>23064</v>
      </c>
      <c r="C147" s="41" t="s">
        <v>23065</v>
      </c>
      <c r="D147" s="41" t="s">
        <v>21140</v>
      </c>
      <c r="E147" s="41" t="s">
        <v>23066</v>
      </c>
      <c r="F147" s="41" t="s">
        <v>23067</v>
      </c>
      <c r="G147" s="41" t="s">
        <v>17160</v>
      </c>
      <c r="H147" s="41" t="s">
        <v>23068</v>
      </c>
      <c r="I147" s="41" t="s">
        <v>23069</v>
      </c>
      <c r="J147" s="68">
        <v>6787583057</v>
      </c>
      <c r="K147" s="41" t="s">
        <v>43</v>
      </c>
      <c r="L147" s="41" t="s">
        <v>23070</v>
      </c>
      <c r="N147" s="41" t="s">
        <v>6022</v>
      </c>
      <c r="O147" s="41" t="s">
        <v>312</v>
      </c>
      <c r="P147" s="41" t="s">
        <v>6023</v>
      </c>
      <c r="Q147" s="41" t="s">
        <v>21930</v>
      </c>
      <c r="R147" s="41">
        <v>8998</v>
      </c>
      <c r="S147" s="41" t="s">
        <v>3747</v>
      </c>
      <c r="T147" s="41" t="s">
        <v>18341</v>
      </c>
      <c r="U147" s="41" t="s">
        <v>23071</v>
      </c>
      <c r="V147" s="42">
        <v>45993</v>
      </c>
      <c r="W147"/>
      <c r="X147"/>
    </row>
    <row r="148" spans="1:24">
      <c r="A148" s="41" t="str">
        <f>TRIM(Query1[[#This Row],[ENTERPRISE_ID]])</f>
        <v>JFEIL0</v>
      </c>
      <c r="B148" s="41" t="s">
        <v>23072</v>
      </c>
      <c r="C148" s="41" t="s">
        <v>23073</v>
      </c>
      <c r="D148" s="41" t="s">
        <v>21152</v>
      </c>
      <c r="E148" s="41" t="s">
        <v>23074</v>
      </c>
      <c r="F148" s="41" t="s">
        <v>23075</v>
      </c>
      <c r="G148" s="41" t="s">
        <v>6746</v>
      </c>
      <c r="H148" s="41" t="s">
        <v>23076</v>
      </c>
      <c r="I148" s="41" t="s">
        <v>22503</v>
      </c>
      <c r="J148" s="68">
        <v>2622333585</v>
      </c>
      <c r="K148" s="41" t="s">
        <v>43</v>
      </c>
      <c r="L148" s="41" t="s">
        <v>23077</v>
      </c>
      <c r="M148" s="41" t="s">
        <v>23078</v>
      </c>
      <c r="N148" s="41" t="s">
        <v>23079</v>
      </c>
      <c r="O148" s="41" t="s">
        <v>95</v>
      </c>
      <c r="P148" s="41" t="s">
        <v>6749</v>
      </c>
      <c r="Q148" s="41" t="s">
        <v>21909</v>
      </c>
      <c r="R148" s="41">
        <v>8998</v>
      </c>
      <c r="S148" s="41" t="s">
        <v>7335</v>
      </c>
      <c r="T148" s="41" t="s">
        <v>18065</v>
      </c>
      <c r="U148" s="41" t="s">
        <v>23080</v>
      </c>
      <c r="V148" s="42">
        <v>45993</v>
      </c>
      <c r="W148"/>
      <c r="X148"/>
    </row>
    <row r="149" spans="1:24">
      <c r="A149" s="41" t="str">
        <f>TRIM(Query1[[#This Row],[ENTERPRISE_ID]])</f>
        <v>TRICH21</v>
      </c>
      <c r="B149" s="41" t="s">
        <v>23081</v>
      </c>
      <c r="C149" s="41" t="s">
        <v>23082</v>
      </c>
      <c r="D149" s="41" t="s">
        <v>21142</v>
      </c>
      <c r="E149" s="41" t="s">
        <v>23083</v>
      </c>
      <c r="F149" s="41" t="s">
        <v>23084</v>
      </c>
      <c r="G149" s="41" t="s">
        <v>13517</v>
      </c>
      <c r="H149" s="41" t="s">
        <v>23085</v>
      </c>
      <c r="I149" s="41" t="s">
        <v>1756</v>
      </c>
      <c r="J149" s="68">
        <v>4058686619</v>
      </c>
      <c r="K149" s="41" t="s">
        <v>43</v>
      </c>
      <c r="L149" s="41" t="s">
        <v>23086</v>
      </c>
      <c r="N149" s="41" t="s">
        <v>13519</v>
      </c>
      <c r="O149" s="41" t="s">
        <v>1136</v>
      </c>
      <c r="P149" s="41" t="s">
        <v>13520</v>
      </c>
      <c r="Q149" s="41" t="s">
        <v>22020</v>
      </c>
      <c r="R149" s="41">
        <v>8998</v>
      </c>
      <c r="S149" s="41" t="s">
        <v>5883</v>
      </c>
      <c r="T149" s="41" t="s">
        <v>17455</v>
      </c>
      <c r="U149" s="41" t="s">
        <v>23087</v>
      </c>
      <c r="V149" s="42">
        <v>45993</v>
      </c>
      <c r="W149"/>
      <c r="X149"/>
    </row>
    <row r="150" spans="1:24">
      <c r="A150" s="41" t="str">
        <f>TRIM(Query1[[#This Row],[ENTERPRISE_ID]])</f>
        <v>MSCIGLI</v>
      </c>
      <c r="B150" s="41" t="s">
        <v>23088</v>
      </c>
      <c r="C150" s="41" t="s">
        <v>23089</v>
      </c>
      <c r="D150" s="41" t="s">
        <v>21164</v>
      </c>
      <c r="E150" s="41" t="s">
        <v>23090</v>
      </c>
      <c r="F150" s="41" t="s">
        <v>23091</v>
      </c>
      <c r="G150" s="41" t="s">
        <v>16058</v>
      </c>
      <c r="H150" s="41" t="s">
        <v>23092</v>
      </c>
      <c r="I150" s="41" t="s">
        <v>22302</v>
      </c>
      <c r="J150" s="68">
        <v>6163491017</v>
      </c>
      <c r="K150" s="41" t="s">
        <v>43</v>
      </c>
      <c r="L150" s="41" t="s">
        <v>23093</v>
      </c>
      <c r="N150" s="41" t="s">
        <v>3584</v>
      </c>
      <c r="O150" s="41" t="s">
        <v>36</v>
      </c>
      <c r="P150" s="41" t="s">
        <v>10222</v>
      </c>
      <c r="Q150" s="41" t="s">
        <v>22020</v>
      </c>
      <c r="R150" s="41">
        <v>8998</v>
      </c>
      <c r="S150" s="41" t="s">
        <v>6127</v>
      </c>
      <c r="T150" s="41" t="s">
        <v>22275</v>
      </c>
      <c r="U150" s="41" t="s">
        <v>23094</v>
      </c>
      <c r="V150" s="42">
        <v>45993</v>
      </c>
      <c r="W150"/>
      <c r="X150"/>
    </row>
    <row r="151" spans="1:24">
      <c r="A151" s="41" t="str">
        <f>TRIM(Query1[[#This Row],[ENTERPRISE_ID]])</f>
        <v>GBRITTA</v>
      </c>
      <c r="B151" s="41" t="s">
        <v>23095</v>
      </c>
      <c r="C151" s="41" t="s">
        <v>23096</v>
      </c>
      <c r="D151" s="41" t="s">
        <v>21156</v>
      </c>
      <c r="E151" s="41" t="s">
        <v>23097</v>
      </c>
      <c r="F151" s="41" t="s">
        <v>23098</v>
      </c>
      <c r="G151" s="41" t="s">
        <v>5314</v>
      </c>
      <c r="H151" s="41" t="s">
        <v>23099</v>
      </c>
      <c r="I151" s="41" t="s">
        <v>23100</v>
      </c>
      <c r="J151" s="68">
        <v>8055191440</v>
      </c>
      <c r="K151" s="41" t="s">
        <v>43</v>
      </c>
      <c r="L151" s="41" t="s">
        <v>5315</v>
      </c>
      <c r="N151" s="41" t="s">
        <v>23101</v>
      </c>
      <c r="O151" s="41" t="s">
        <v>36</v>
      </c>
      <c r="P151" s="41" t="s">
        <v>5316</v>
      </c>
      <c r="Q151" s="41" t="s">
        <v>21930</v>
      </c>
      <c r="R151" s="41">
        <v>8998</v>
      </c>
      <c r="S151" s="41" t="s">
        <v>22367</v>
      </c>
      <c r="T151" s="41" t="s">
        <v>22368</v>
      </c>
      <c r="U151" s="41" t="s">
        <v>23102</v>
      </c>
      <c r="V151" s="42">
        <v>45993</v>
      </c>
      <c r="W151"/>
      <c r="X151"/>
    </row>
    <row r="152" spans="1:24">
      <c r="A152" s="41" t="str">
        <f>TRIM(Query1[[#This Row],[ENTERPRISE_ID]])</f>
        <v>BSTOWEL</v>
      </c>
      <c r="B152" s="41" t="s">
        <v>23103</v>
      </c>
      <c r="C152" s="41" t="s">
        <v>23104</v>
      </c>
      <c r="D152" s="41" t="s">
        <v>21156</v>
      </c>
      <c r="E152" s="41" t="s">
        <v>23105</v>
      </c>
      <c r="F152" s="41" t="s">
        <v>23106</v>
      </c>
      <c r="G152" s="41" t="s">
        <v>2205</v>
      </c>
      <c r="H152" s="41" t="s">
        <v>23107</v>
      </c>
      <c r="I152" s="41" t="s">
        <v>14097</v>
      </c>
      <c r="J152" s="68">
        <v>7605808921</v>
      </c>
      <c r="K152" s="41" t="s">
        <v>43</v>
      </c>
      <c r="L152" s="41" t="s">
        <v>23108</v>
      </c>
      <c r="N152" s="41" t="s">
        <v>2207</v>
      </c>
      <c r="O152" s="41" t="s">
        <v>36</v>
      </c>
      <c r="P152" s="41" t="s">
        <v>2208</v>
      </c>
      <c r="Q152" s="41" t="s">
        <v>21930</v>
      </c>
      <c r="R152" s="41">
        <v>8998</v>
      </c>
      <c r="S152" s="41" t="s">
        <v>4645</v>
      </c>
      <c r="T152" s="41" t="s">
        <v>23109</v>
      </c>
      <c r="U152" s="41" t="s">
        <v>23110</v>
      </c>
      <c r="V152" s="42">
        <v>45993</v>
      </c>
      <c r="W152"/>
      <c r="X152"/>
    </row>
    <row r="153" spans="1:24">
      <c r="A153" s="41" t="str">
        <f>TRIM(Query1[[#This Row],[ENTERPRISE_ID]])</f>
        <v>EMOHAME</v>
      </c>
      <c r="B153" s="41" t="s">
        <v>21342</v>
      </c>
      <c r="C153" s="41" t="s">
        <v>21344</v>
      </c>
      <c r="D153" s="41" t="s">
        <v>21156</v>
      </c>
      <c r="E153" s="41" t="s">
        <v>23111</v>
      </c>
      <c r="F153" s="41" t="s">
        <v>23112</v>
      </c>
      <c r="G153" s="41" t="s">
        <v>17544</v>
      </c>
      <c r="H153" s="41" t="s">
        <v>23113</v>
      </c>
      <c r="I153" s="41" t="s">
        <v>23114</v>
      </c>
      <c r="J153" s="68">
        <v>3103439294</v>
      </c>
      <c r="K153" s="41" t="s">
        <v>43</v>
      </c>
      <c r="L153" s="41" t="s">
        <v>23115</v>
      </c>
      <c r="M153" s="41" t="s">
        <v>23116</v>
      </c>
      <c r="N153" s="41" t="s">
        <v>23117</v>
      </c>
      <c r="O153" s="41" t="s">
        <v>36</v>
      </c>
      <c r="P153" s="41" t="s">
        <v>4818</v>
      </c>
      <c r="Q153" s="41" t="s">
        <v>21930</v>
      </c>
      <c r="R153" s="41">
        <v>8998</v>
      </c>
      <c r="S153" s="41" t="s">
        <v>3045</v>
      </c>
      <c r="T153" s="41" t="s">
        <v>22102</v>
      </c>
      <c r="U153" s="41" t="s">
        <v>23118</v>
      </c>
      <c r="V153" s="42">
        <v>45993</v>
      </c>
      <c r="W153"/>
      <c r="X153"/>
    </row>
    <row r="154" spans="1:24">
      <c r="A154" s="41" t="str">
        <f>TRIM(Query1[[#This Row],[ENTERPRISE_ID]])</f>
        <v>DWADE</v>
      </c>
      <c r="B154" s="41" t="s">
        <v>21329</v>
      </c>
      <c r="C154" s="41" t="s">
        <v>17312</v>
      </c>
      <c r="D154" s="41" t="s">
        <v>21148</v>
      </c>
      <c r="E154" s="41" t="s">
        <v>23119</v>
      </c>
      <c r="F154" s="41" t="s">
        <v>23120</v>
      </c>
      <c r="G154" s="41" t="s">
        <v>16990</v>
      </c>
      <c r="H154" s="41" t="s">
        <v>23121</v>
      </c>
      <c r="I154" s="41" t="s">
        <v>23122</v>
      </c>
      <c r="J154" s="68">
        <v>6052312334</v>
      </c>
      <c r="K154" s="41" t="s">
        <v>43</v>
      </c>
      <c r="L154" s="41" t="s">
        <v>4376</v>
      </c>
      <c r="N154" s="41" t="s">
        <v>4377</v>
      </c>
      <c r="O154" s="41" t="s">
        <v>4378</v>
      </c>
      <c r="P154" s="41" t="s">
        <v>4379</v>
      </c>
      <c r="Q154" s="41" t="s">
        <v>22020</v>
      </c>
      <c r="R154" s="41">
        <v>8998</v>
      </c>
      <c r="S154" s="41" t="s">
        <v>22780</v>
      </c>
      <c r="T154" s="41" t="s">
        <v>22781</v>
      </c>
      <c r="U154" s="41" t="s">
        <v>23123</v>
      </c>
      <c r="V154" s="42">
        <v>45993</v>
      </c>
      <c r="W154"/>
      <c r="X154"/>
    </row>
    <row r="155" spans="1:24">
      <c r="A155" s="41" t="str">
        <f>TRIM(Query1[[#This Row],[ENTERPRISE_ID]])</f>
        <v>MPERSIN</v>
      </c>
      <c r="B155" s="41" t="s">
        <v>23124</v>
      </c>
      <c r="C155" s="41" t="s">
        <v>15936</v>
      </c>
      <c r="D155" s="41" t="s">
        <v>21148</v>
      </c>
      <c r="E155" s="41" t="s">
        <v>23125</v>
      </c>
      <c r="F155" s="41" t="s">
        <v>23126</v>
      </c>
      <c r="G155" s="41" t="s">
        <v>15937</v>
      </c>
      <c r="H155" s="41" t="s">
        <v>23127</v>
      </c>
      <c r="I155" s="41" t="s">
        <v>22302</v>
      </c>
      <c r="J155" s="68">
        <v>7019643032</v>
      </c>
      <c r="K155" s="41" t="s">
        <v>43</v>
      </c>
      <c r="L155" s="41" t="s">
        <v>23128</v>
      </c>
      <c r="N155" s="41" t="s">
        <v>10059</v>
      </c>
      <c r="O155" s="41" t="s">
        <v>2967</v>
      </c>
      <c r="P155" s="41" t="s">
        <v>10060</v>
      </c>
      <c r="Q155" s="41" t="s">
        <v>22020</v>
      </c>
      <c r="R155" s="41">
        <v>8998</v>
      </c>
      <c r="S155" s="41" t="s">
        <v>21124</v>
      </c>
      <c r="T155" s="41" t="s">
        <v>21123</v>
      </c>
      <c r="U155" s="41" t="s">
        <v>23129</v>
      </c>
      <c r="V155" s="42">
        <v>45993</v>
      </c>
      <c r="W155"/>
      <c r="X155"/>
    </row>
    <row r="156" spans="1:24">
      <c r="A156" s="41" t="str">
        <f>TRIM(Query1[[#This Row],[ENTERPRISE_ID]])</f>
        <v>ABAUTIS</v>
      </c>
      <c r="B156" s="41" t="s">
        <v>23130</v>
      </c>
      <c r="C156" s="41" t="s">
        <v>23131</v>
      </c>
      <c r="D156" s="41" t="s">
        <v>21156</v>
      </c>
      <c r="E156" s="41" t="s">
        <v>23132</v>
      </c>
      <c r="F156" s="41" t="s">
        <v>23133</v>
      </c>
      <c r="G156" s="41" t="s">
        <v>19059</v>
      </c>
      <c r="H156" s="41" t="s">
        <v>23134</v>
      </c>
      <c r="I156" s="41" t="s">
        <v>23135</v>
      </c>
      <c r="J156" s="68">
        <v>5627372632</v>
      </c>
      <c r="K156" s="41" t="s">
        <v>43</v>
      </c>
      <c r="L156" s="41" t="s">
        <v>23136</v>
      </c>
      <c r="N156" s="41" t="s">
        <v>23137</v>
      </c>
      <c r="O156" s="41" t="s">
        <v>36</v>
      </c>
      <c r="P156" s="41" t="s">
        <v>251</v>
      </c>
      <c r="Q156" s="41" t="s">
        <v>21930</v>
      </c>
      <c r="R156" s="41">
        <v>8998</v>
      </c>
      <c r="S156" s="41" t="s">
        <v>3045</v>
      </c>
      <c r="T156" s="41" t="s">
        <v>22102</v>
      </c>
      <c r="U156" s="41" t="s">
        <v>23138</v>
      </c>
      <c r="V156" s="42">
        <v>45993</v>
      </c>
      <c r="W156"/>
      <c r="X156"/>
    </row>
    <row r="157" spans="1:24">
      <c r="A157" s="41" t="str">
        <f>TRIM(Query1[[#This Row],[ENTERPRISE_ID]])</f>
        <v>NREYESJ</v>
      </c>
      <c r="B157" s="41" t="s">
        <v>23139</v>
      </c>
      <c r="C157" s="41" t="s">
        <v>23140</v>
      </c>
      <c r="D157" s="41" t="s">
        <v>21164</v>
      </c>
      <c r="E157" s="41" t="s">
        <v>23141</v>
      </c>
      <c r="F157" s="41" t="s">
        <v>23142</v>
      </c>
      <c r="G157" s="41" t="s">
        <v>10666</v>
      </c>
      <c r="H157" s="41" t="s">
        <v>23143</v>
      </c>
      <c r="I157" s="41" t="s">
        <v>23144</v>
      </c>
      <c r="J157" s="68">
        <v>6612206975</v>
      </c>
      <c r="K157" s="41" t="s">
        <v>43</v>
      </c>
      <c r="L157" s="41" t="s">
        <v>23145</v>
      </c>
      <c r="N157" s="41" t="s">
        <v>23146</v>
      </c>
      <c r="O157" s="41" t="s">
        <v>36</v>
      </c>
      <c r="P157" s="41" t="s">
        <v>4106</v>
      </c>
      <c r="Q157" s="41" t="s">
        <v>22020</v>
      </c>
      <c r="R157" s="41">
        <v>8998</v>
      </c>
      <c r="S157" s="41" t="s">
        <v>19387</v>
      </c>
      <c r="T157" s="41" t="s">
        <v>19386</v>
      </c>
      <c r="U157" s="41" t="s">
        <v>23147</v>
      </c>
      <c r="V157" s="42">
        <v>45993</v>
      </c>
      <c r="W157"/>
      <c r="X157"/>
    </row>
    <row r="158" spans="1:24">
      <c r="A158" s="41" t="str">
        <f>TRIM(Query1[[#This Row],[ENTERPRISE_ID]])</f>
        <v>RPAHOLK</v>
      </c>
      <c r="B158" s="41" t="s">
        <v>23148</v>
      </c>
      <c r="C158" s="41" t="s">
        <v>23149</v>
      </c>
      <c r="D158" s="41" t="s">
        <v>21152</v>
      </c>
      <c r="E158" s="41" t="s">
        <v>23150</v>
      </c>
      <c r="F158" s="41" t="s">
        <v>23151</v>
      </c>
      <c r="G158" s="41" t="s">
        <v>18734</v>
      </c>
      <c r="H158" s="41" t="s">
        <v>23152</v>
      </c>
      <c r="I158" s="41" t="s">
        <v>21938</v>
      </c>
      <c r="J158" s="68">
        <v>7089792261</v>
      </c>
      <c r="K158" s="41" t="s">
        <v>43</v>
      </c>
      <c r="L158" s="41" t="s">
        <v>23153</v>
      </c>
      <c r="N158" s="41" t="s">
        <v>23154</v>
      </c>
      <c r="O158" s="41" t="s">
        <v>118</v>
      </c>
      <c r="P158" s="41" t="s">
        <v>10561</v>
      </c>
      <c r="Q158" s="41" t="s">
        <v>21909</v>
      </c>
      <c r="R158" s="41">
        <v>8998</v>
      </c>
      <c r="S158" s="41" t="s">
        <v>7032</v>
      </c>
      <c r="T158" s="41" t="s">
        <v>22220</v>
      </c>
      <c r="U158" s="41" t="s">
        <v>23155</v>
      </c>
      <c r="V158" s="42">
        <v>45993</v>
      </c>
      <c r="W158"/>
      <c r="X158"/>
    </row>
    <row r="159" spans="1:24">
      <c r="A159" s="41" t="str">
        <f>TRIM(Query1[[#This Row],[ENTERPRISE_ID]])</f>
        <v>RSHELDO</v>
      </c>
      <c r="B159" s="41" t="s">
        <v>23156</v>
      </c>
      <c r="C159" s="41" t="s">
        <v>23157</v>
      </c>
      <c r="D159" s="41" t="s">
        <v>21152</v>
      </c>
      <c r="E159" s="41" t="s">
        <v>23158</v>
      </c>
      <c r="F159" s="41" t="s">
        <v>23159</v>
      </c>
      <c r="G159" s="41" t="s">
        <v>23160</v>
      </c>
      <c r="H159" s="41" t="s">
        <v>23161</v>
      </c>
      <c r="I159" s="41" t="s">
        <v>23162</v>
      </c>
      <c r="J159" s="68">
        <v>6306741624</v>
      </c>
      <c r="K159" s="41" t="s">
        <v>43</v>
      </c>
      <c r="L159" s="41" t="s">
        <v>23163</v>
      </c>
      <c r="N159" s="41" t="s">
        <v>3146</v>
      </c>
      <c r="O159" s="41" t="s">
        <v>118</v>
      </c>
      <c r="P159" s="41" t="s">
        <v>9161</v>
      </c>
      <c r="Q159" s="41" t="s">
        <v>21909</v>
      </c>
      <c r="R159" s="41">
        <v>8998</v>
      </c>
      <c r="S159" s="41" t="s">
        <v>5250</v>
      </c>
      <c r="T159" s="41" t="s">
        <v>23164</v>
      </c>
      <c r="U159" s="41" t="s">
        <v>23165</v>
      </c>
      <c r="V159" s="42">
        <v>45993</v>
      </c>
      <c r="W159"/>
      <c r="X159"/>
    </row>
    <row r="160" spans="1:24">
      <c r="A160" s="41" t="str">
        <f>TRIM(Query1[[#This Row],[ENTERPRISE_ID]])</f>
        <v>MPOLITE</v>
      </c>
      <c r="B160" s="41" t="s">
        <v>15619</v>
      </c>
      <c r="C160" s="41" t="s">
        <v>21557</v>
      </c>
      <c r="D160" s="41" t="s">
        <v>21147</v>
      </c>
      <c r="E160" s="41" t="s">
        <v>23166</v>
      </c>
      <c r="F160" s="41" t="s">
        <v>23167</v>
      </c>
      <c r="G160" s="41" t="s">
        <v>14907</v>
      </c>
      <c r="H160" s="41" t="s">
        <v>23168</v>
      </c>
      <c r="I160" s="41" t="s">
        <v>22047</v>
      </c>
      <c r="J160" s="68">
        <v>5746214542</v>
      </c>
      <c r="K160" s="41" t="s">
        <v>43</v>
      </c>
      <c r="L160" s="41" t="s">
        <v>23169</v>
      </c>
      <c r="N160" s="41" t="s">
        <v>23170</v>
      </c>
      <c r="O160" s="41" t="s">
        <v>192</v>
      </c>
      <c r="P160" s="41" t="s">
        <v>10074</v>
      </c>
      <c r="Q160" s="41" t="s">
        <v>21919</v>
      </c>
      <c r="R160" s="41">
        <v>8998</v>
      </c>
      <c r="S160" s="41" t="s">
        <v>22736</v>
      </c>
      <c r="T160" s="41" t="s">
        <v>22737</v>
      </c>
      <c r="U160" s="41" t="s">
        <v>23171</v>
      </c>
      <c r="V160" s="42">
        <v>45993</v>
      </c>
      <c r="W160"/>
      <c r="X160"/>
    </row>
    <row r="161" spans="1:24">
      <c r="A161" s="41" t="str">
        <f>TRIM(Query1[[#This Row],[ENTERPRISE_ID]])</f>
        <v>GOMARA</v>
      </c>
      <c r="B161" s="41" t="s">
        <v>21372</v>
      </c>
      <c r="C161" s="41" t="s">
        <v>21373</v>
      </c>
      <c r="D161" s="41" t="s">
        <v>21152</v>
      </c>
      <c r="E161" s="41" t="s">
        <v>23172</v>
      </c>
      <c r="F161" s="41" t="s">
        <v>23173</v>
      </c>
      <c r="G161" s="41" t="s">
        <v>16641</v>
      </c>
      <c r="H161" s="41" t="s">
        <v>23174</v>
      </c>
      <c r="I161" s="41" t="s">
        <v>22046</v>
      </c>
      <c r="J161" s="68">
        <v>6088951316</v>
      </c>
      <c r="K161" s="41" t="s">
        <v>43</v>
      </c>
      <c r="L161" s="41" t="s">
        <v>23175</v>
      </c>
      <c r="N161" s="41" t="s">
        <v>23176</v>
      </c>
      <c r="O161" s="41" t="s">
        <v>95</v>
      </c>
      <c r="P161" s="41" t="s">
        <v>5553</v>
      </c>
      <c r="Q161" s="41" t="s">
        <v>21909</v>
      </c>
      <c r="R161" s="41">
        <v>8998</v>
      </c>
      <c r="S161" s="41" t="s">
        <v>3327</v>
      </c>
      <c r="T161" s="41" t="s">
        <v>23177</v>
      </c>
      <c r="U161" s="41" t="s">
        <v>23178</v>
      </c>
      <c r="V161" s="42">
        <v>45993</v>
      </c>
      <c r="W161"/>
      <c r="X161"/>
    </row>
    <row r="162" spans="1:24">
      <c r="A162" s="41" t="str">
        <f>TRIM(Query1[[#This Row],[ENTERPRISE_ID]])</f>
        <v>JREED22</v>
      </c>
      <c r="B162" s="41" t="s">
        <v>23179</v>
      </c>
      <c r="C162" s="41" t="s">
        <v>23180</v>
      </c>
      <c r="D162" s="41" t="s">
        <v>21163</v>
      </c>
      <c r="E162" s="41" t="s">
        <v>23181</v>
      </c>
      <c r="F162" s="41" t="s">
        <v>23182</v>
      </c>
      <c r="G162" s="41" t="s">
        <v>7881</v>
      </c>
      <c r="H162" s="41" t="s">
        <v>23183</v>
      </c>
      <c r="I162" s="41" t="s">
        <v>23184</v>
      </c>
      <c r="J162" s="68">
        <v>5413163601</v>
      </c>
      <c r="K162" s="41" t="s">
        <v>43</v>
      </c>
      <c r="L162" s="41" t="s">
        <v>7882</v>
      </c>
      <c r="N162" s="41" t="s">
        <v>23185</v>
      </c>
      <c r="O162" s="41" t="s">
        <v>293</v>
      </c>
      <c r="P162" s="41" t="s">
        <v>7884</v>
      </c>
      <c r="Q162" s="41" t="s">
        <v>21909</v>
      </c>
      <c r="R162" s="41">
        <v>8998</v>
      </c>
      <c r="S162" s="41" t="s">
        <v>11115</v>
      </c>
      <c r="T162" s="41" t="s">
        <v>23186</v>
      </c>
      <c r="U162" s="41" t="s">
        <v>23187</v>
      </c>
      <c r="V162" s="42">
        <v>45993</v>
      </c>
      <c r="W162"/>
      <c r="X162"/>
    </row>
    <row r="163" spans="1:24">
      <c r="A163" s="41" t="str">
        <f>TRIM(Query1[[#This Row],[ENTERPRISE_ID]])</f>
        <v>CMCCAMY</v>
      </c>
      <c r="B163" s="41" t="s">
        <v>23188</v>
      </c>
      <c r="C163" s="41" t="s">
        <v>23189</v>
      </c>
      <c r="D163" s="41" t="s">
        <v>21147</v>
      </c>
      <c r="E163" s="41" t="s">
        <v>23190</v>
      </c>
      <c r="F163" s="41" t="s">
        <v>23191</v>
      </c>
      <c r="G163" s="41" t="s">
        <v>2902</v>
      </c>
      <c r="H163" s="41" t="s">
        <v>23192</v>
      </c>
      <c r="I163" s="41" t="s">
        <v>22511</v>
      </c>
      <c r="J163" s="68">
        <v>3093519636</v>
      </c>
      <c r="K163" s="41" t="s">
        <v>43</v>
      </c>
      <c r="L163" s="41" t="s">
        <v>23193</v>
      </c>
      <c r="N163" s="41" t="s">
        <v>23194</v>
      </c>
      <c r="O163" s="41" t="s">
        <v>118</v>
      </c>
      <c r="P163" s="41" t="s">
        <v>2906</v>
      </c>
      <c r="Q163" s="41" t="s">
        <v>21919</v>
      </c>
      <c r="R163" s="41">
        <v>8998</v>
      </c>
      <c r="S163" s="41" t="s">
        <v>767</v>
      </c>
      <c r="T163" s="41" t="s">
        <v>16628</v>
      </c>
      <c r="U163" s="41" t="s">
        <v>23195</v>
      </c>
      <c r="V163" s="42">
        <v>45993</v>
      </c>
      <c r="W163"/>
      <c r="X163"/>
    </row>
    <row r="164" spans="1:24">
      <c r="A164" s="41" t="str">
        <f>TRIM(Query1[[#This Row],[ENTERPRISE_ID]])</f>
        <v>GGWIN</v>
      </c>
      <c r="B164" s="41" t="s">
        <v>16265</v>
      </c>
      <c r="C164" s="41" t="s">
        <v>23196</v>
      </c>
      <c r="D164" s="41" t="s">
        <v>21149</v>
      </c>
      <c r="E164" s="41" t="s">
        <v>23197</v>
      </c>
      <c r="F164" s="41" t="s">
        <v>16266</v>
      </c>
      <c r="G164" s="41" t="s">
        <v>15242</v>
      </c>
      <c r="H164" s="41" t="s">
        <v>23198</v>
      </c>
      <c r="I164" s="41" t="s">
        <v>23052</v>
      </c>
      <c r="J164" s="68">
        <v>9016335462</v>
      </c>
      <c r="K164" s="41" t="s">
        <v>43</v>
      </c>
      <c r="L164" s="41" t="s">
        <v>23199</v>
      </c>
      <c r="N164" s="41" t="s">
        <v>13401</v>
      </c>
      <c r="O164" s="41" t="s">
        <v>352</v>
      </c>
      <c r="P164" s="41" t="s">
        <v>5376</v>
      </c>
      <c r="Q164" s="41" t="s">
        <v>21930</v>
      </c>
      <c r="R164" s="41">
        <v>8998</v>
      </c>
      <c r="S164" s="41" t="s">
        <v>11684</v>
      </c>
      <c r="T164" s="41" t="s">
        <v>23200</v>
      </c>
      <c r="U164" s="41" t="s">
        <v>23201</v>
      </c>
      <c r="V164" s="42">
        <v>45993</v>
      </c>
      <c r="W164"/>
      <c r="X164"/>
    </row>
    <row r="165" spans="1:24">
      <c r="A165" s="41" t="str">
        <f>TRIM(Query1[[#This Row],[ENTERPRISE_ID]])</f>
        <v>RHANSO4</v>
      </c>
      <c r="B165" s="41" t="s">
        <v>23202</v>
      </c>
      <c r="C165" s="41" t="s">
        <v>23203</v>
      </c>
      <c r="D165" s="41" t="s">
        <v>21149</v>
      </c>
      <c r="E165" s="41" t="s">
        <v>23204</v>
      </c>
      <c r="F165" s="41" t="s">
        <v>23205</v>
      </c>
      <c r="G165" s="41" t="s">
        <v>11608</v>
      </c>
      <c r="H165" s="41" t="s">
        <v>23206</v>
      </c>
      <c r="I165" s="41" t="s">
        <v>23032</v>
      </c>
      <c r="J165" s="68">
        <v>6154248023</v>
      </c>
      <c r="K165" s="41" t="s">
        <v>43</v>
      </c>
      <c r="L165" s="41" t="s">
        <v>23207</v>
      </c>
      <c r="N165" s="41" t="s">
        <v>351</v>
      </c>
      <c r="O165" s="41" t="s">
        <v>352</v>
      </c>
      <c r="P165" s="41" t="s">
        <v>11610</v>
      </c>
      <c r="Q165" s="41" t="s">
        <v>21930</v>
      </c>
      <c r="R165" s="41">
        <v>8998</v>
      </c>
      <c r="S165" s="41" t="s">
        <v>22657</v>
      </c>
      <c r="T165" s="41" t="s">
        <v>22658</v>
      </c>
      <c r="U165" s="41" t="s">
        <v>23208</v>
      </c>
      <c r="V165" s="42">
        <v>45993</v>
      </c>
      <c r="W165"/>
      <c r="X165"/>
    </row>
    <row r="166" spans="1:24">
      <c r="A166" s="41" t="str">
        <f>TRIM(Query1[[#This Row],[ENTERPRISE_ID]])</f>
        <v>MYOUNG</v>
      </c>
      <c r="B166" s="41" t="s">
        <v>23209</v>
      </c>
      <c r="C166" s="41" t="s">
        <v>23210</v>
      </c>
      <c r="D166" s="41" t="s">
        <v>21149</v>
      </c>
      <c r="E166" s="41" t="s">
        <v>23211</v>
      </c>
      <c r="F166" s="41" t="s">
        <v>23212</v>
      </c>
      <c r="G166" s="41" t="s">
        <v>17634</v>
      </c>
      <c r="H166" s="41" t="s">
        <v>22032</v>
      </c>
      <c r="I166" s="41" t="s">
        <v>23213</v>
      </c>
      <c r="J166" s="68">
        <v>6018680887</v>
      </c>
      <c r="K166" s="41" t="s">
        <v>43</v>
      </c>
      <c r="L166" s="41" t="s">
        <v>14353</v>
      </c>
      <c r="M166" s="41" t="s">
        <v>14354</v>
      </c>
      <c r="N166" s="41" t="s">
        <v>14355</v>
      </c>
      <c r="O166" s="41" t="s">
        <v>355</v>
      </c>
      <c r="P166" s="41" t="s">
        <v>14356</v>
      </c>
      <c r="Q166" s="41" t="s">
        <v>21930</v>
      </c>
      <c r="R166" s="41">
        <v>8998</v>
      </c>
      <c r="S166" s="41" t="s">
        <v>22657</v>
      </c>
      <c r="T166" s="41" t="s">
        <v>22658</v>
      </c>
      <c r="U166" s="41" t="s">
        <v>23214</v>
      </c>
      <c r="V166" s="42">
        <v>45993</v>
      </c>
      <c r="W166"/>
      <c r="X166"/>
    </row>
    <row r="167" spans="1:24">
      <c r="A167" s="41" t="str">
        <f>TRIM(Query1[[#This Row],[ENTERPRISE_ID]])</f>
        <v>JDAVILM</v>
      </c>
      <c r="B167" s="41" t="s">
        <v>23215</v>
      </c>
      <c r="C167" s="41" t="s">
        <v>23216</v>
      </c>
      <c r="D167" s="41" t="s">
        <v>21140</v>
      </c>
      <c r="E167" s="41" t="s">
        <v>23217</v>
      </c>
      <c r="F167" s="41" t="s">
        <v>23218</v>
      </c>
      <c r="G167" s="41" t="s">
        <v>19249</v>
      </c>
      <c r="H167" s="41" t="s">
        <v>23219</v>
      </c>
      <c r="I167" s="41" t="s">
        <v>23220</v>
      </c>
      <c r="J167" s="68">
        <v>7706878738</v>
      </c>
      <c r="K167" s="41" t="s">
        <v>43</v>
      </c>
      <c r="L167" s="41" t="s">
        <v>23221</v>
      </c>
      <c r="N167" s="41" t="s">
        <v>2497</v>
      </c>
      <c r="O167" s="41" t="s">
        <v>312</v>
      </c>
      <c r="P167" s="41" t="s">
        <v>6607</v>
      </c>
      <c r="Q167" s="41" t="s">
        <v>21930</v>
      </c>
      <c r="R167" s="41">
        <v>8998</v>
      </c>
      <c r="S167" s="41" t="s">
        <v>3747</v>
      </c>
      <c r="T167" s="41" t="s">
        <v>18341</v>
      </c>
      <c r="U167" s="41" t="s">
        <v>23222</v>
      </c>
      <c r="V167" s="42">
        <v>45993</v>
      </c>
      <c r="W167"/>
      <c r="X167"/>
    </row>
    <row r="168" spans="1:24">
      <c r="A168" s="41" t="str">
        <f>TRIM(Query1[[#This Row],[ENTERPRISE_ID]])</f>
        <v>MGARCI2</v>
      </c>
      <c r="B168" s="41" t="s">
        <v>17415</v>
      </c>
      <c r="C168" s="41" t="s">
        <v>23223</v>
      </c>
      <c r="D168" s="41" t="s">
        <v>21164</v>
      </c>
      <c r="E168" s="41" t="s">
        <v>23224</v>
      </c>
      <c r="F168" s="41" t="s">
        <v>17416</v>
      </c>
      <c r="G168" s="41" t="s">
        <v>17185</v>
      </c>
      <c r="H168" s="41" t="s">
        <v>23225</v>
      </c>
      <c r="I168" s="41" t="s">
        <v>23226</v>
      </c>
      <c r="J168" s="68">
        <v>7029691317</v>
      </c>
      <c r="K168" s="41" t="s">
        <v>43</v>
      </c>
      <c r="L168" s="41" t="s">
        <v>23227</v>
      </c>
      <c r="N168" s="41" t="s">
        <v>1033</v>
      </c>
      <c r="O168" s="41" t="s">
        <v>1034</v>
      </c>
      <c r="P168" s="41" t="s">
        <v>9632</v>
      </c>
      <c r="Q168" s="41" t="s">
        <v>22020</v>
      </c>
      <c r="R168" s="41">
        <v>8998</v>
      </c>
      <c r="S168" s="41" t="s">
        <v>22403</v>
      </c>
      <c r="T168" s="41" t="s">
        <v>22404</v>
      </c>
      <c r="U168" s="41" t="s">
        <v>23228</v>
      </c>
      <c r="V168" s="42">
        <v>45993</v>
      </c>
      <c r="W168"/>
      <c r="X168"/>
    </row>
    <row r="169" spans="1:24">
      <c r="A169" s="41" t="str">
        <f>TRIM(Query1[[#This Row],[ENTERPRISE_ID]])</f>
        <v>CBARBA2</v>
      </c>
      <c r="B169" s="41" t="s">
        <v>23229</v>
      </c>
      <c r="C169" s="41" t="s">
        <v>23230</v>
      </c>
      <c r="D169" s="41" t="s">
        <v>21156</v>
      </c>
      <c r="E169" s="41" t="s">
        <v>23231</v>
      </c>
      <c r="F169" s="41" t="s">
        <v>23232</v>
      </c>
      <c r="G169" s="41" t="s">
        <v>2358</v>
      </c>
      <c r="H169" s="41" t="s">
        <v>23233</v>
      </c>
      <c r="I169" s="41" t="s">
        <v>22461</v>
      </c>
      <c r="J169" s="68">
        <v>9098466848</v>
      </c>
      <c r="K169" s="41" t="s">
        <v>43</v>
      </c>
      <c r="L169" s="41" t="s">
        <v>23234</v>
      </c>
      <c r="N169" s="41" t="s">
        <v>23235</v>
      </c>
      <c r="O169" s="41" t="s">
        <v>36</v>
      </c>
      <c r="P169" s="41" t="s">
        <v>2361</v>
      </c>
      <c r="Q169" s="41" t="s">
        <v>21930</v>
      </c>
      <c r="R169" s="41">
        <v>8998</v>
      </c>
      <c r="S169" s="41" t="s">
        <v>22050</v>
      </c>
      <c r="T169" s="41" t="s">
        <v>22051</v>
      </c>
      <c r="U169" s="41" t="s">
        <v>23236</v>
      </c>
      <c r="V169" s="42">
        <v>45993</v>
      </c>
      <c r="W169"/>
      <c r="X169"/>
    </row>
    <row r="170" spans="1:24">
      <c r="A170" s="41" t="str">
        <f>TRIM(Query1[[#This Row],[ENTERPRISE_ID]])</f>
        <v>BCRAWFO</v>
      </c>
      <c r="B170" s="41" t="s">
        <v>23237</v>
      </c>
      <c r="C170" s="41" t="s">
        <v>15381</v>
      </c>
      <c r="D170" s="41" t="s">
        <v>21162</v>
      </c>
      <c r="E170" s="41" t="s">
        <v>23238</v>
      </c>
      <c r="F170" s="41" t="s">
        <v>23239</v>
      </c>
      <c r="G170" s="41" t="s">
        <v>15382</v>
      </c>
      <c r="H170" s="41" t="s">
        <v>23240</v>
      </c>
      <c r="I170" s="41" t="s">
        <v>22526</v>
      </c>
      <c r="J170" s="68">
        <v>5308551193</v>
      </c>
      <c r="K170" s="41" t="s">
        <v>43</v>
      </c>
      <c r="L170" s="41" t="s">
        <v>23241</v>
      </c>
      <c r="N170" s="41" t="s">
        <v>23242</v>
      </c>
      <c r="O170" s="41" t="s">
        <v>36</v>
      </c>
      <c r="P170" s="41" t="s">
        <v>1714</v>
      </c>
      <c r="Q170" s="41" t="s">
        <v>21919</v>
      </c>
      <c r="R170" s="41">
        <v>8998</v>
      </c>
      <c r="S170" s="41" t="s">
        <v>21988</v>
      </c>
      <c r="T170" s="41" t="s">
        <v>21989</v>
      </c>
      <c r="U170" s="41" t="s">
        <v>23243</v>
      </c>
      <c r="V170" s="42">
        <v>45993</v>
      </c>
      <c r="W170"/>
      <c r="X170"/>
    </row>
    <row r="171" spans="1:24">
      <c r="A171" s="41" t="str">
        <f>TRIM(Query1[[#This Row],[ENTERPRISE_ID]])</f>
        <v>REHLERT</v>
      </c>
      <c r="B171" s="41" t="s">
        <v>23244</v>
      </c>
      <c r="C171" s="41" t="s">
        <v>23245</v>
      </c>
      <c r="D171" s="41" t="s">
        <v>21148</v>
      </c>
      <c r="E171" s="41" t="s">
        <v>23246</v>
      </c>
      <c r="F171" s="41" t="s">
        <v>23247</v>
      </c>
      <c r="G171" s="41" t="s">
        <v>11479</v>
      </c>
      <c r="H171" s="41" t="s">
        <v>23248</v>
      </c>
      <c r="I171" s="41" t="s">
        <v>23249</v>
      </c>
      <c r="J171" s="68">
        <v>6059636071</v>
      </c>
      <c r="K171" s="41" t="s">
        <v>43</v>
      </c>
      <c r="L171" s="41" t="s">
        <v>23250</v>
      </c>
      <c r="N171" s="41" t="s">
        <v>23251</v>
      </c>
      <c r="O171" s="41" t="s">
        <v>4378</v>
      </c>
      <c r="P171" s="41" t="s">
        <v>11481</v>
      </c>
      <c r="Q171" s="41" t="s">
        <v>22020</v>
      </c>
      <c r="R171" s="41">
        <v>8998</v>
      </c>
      <c r="S171" s="41" t="s">
        <v>21124</v>
      </c>
      <c r="T171" s="41" t="s">
        <v>21123</v>
      </c>
      <c r="U171" s="41" t="s">
        <v>23252</v>
      </c>
      <c r="V171" s="42">
        <v>45993</v>
      </c>
      <c r="W171"/>
      <c r="X171"/>
    </row>
    <row r="172" spans="1:24">
      <c r="A172" s="41" t="str">
        <f>TRIM(Query1[[#This Row],[ENTERPRISE_ID]])</f>
        <v>MSLAUG</v>
      </c>
      <c r="B172" s="41" t="s">
        <v>23253</v>
      </c>
      <c r="C172" s="41" t="s">
        <v>23254</v>
      </c>
      <c r="D172" s="41" t="s">
        <v>21147</v>
      </c>
      <c r="E172" s="41" t="s">
        <v>23255</v>
      </c>
      <c r="F172" s="41" t="s">
        <v>23256</v>
      </c>
      <c r="G172" s="41" t="s">
        <v>10274</v>
      </c>
      <c r="H172" s="41" t="s">
        <v>23257</v>
      </c>
      <c r="I172" s="41" t="s">
        <v>22302</v>
      </c>
      <c r="J172" s="68">
        <v>3093519399</v>
      </c>
      <c r="K172" s="41" t="s">
        <v>43</v>
      </c>
      <c r="L172" s="41" t="s">
        <v>10275</v>
      </c>
      <c r="N172" s="41" t="s">
        <v>23258</v>
      </c>
      <c r="O172" s="41" t="s">
        <v>118</v>
      </c>
      <c r="P172" s="41" t="s">
        <v>10277</v>
      </c>
      <c r="Q172" s="41" t="s">
        <v>21919</v>
      </c>
      <c r="R172" s="41">
        <v>8998</v>
      </c>
      <c r="S172" s="41" t="s">
        <v>767</v>
      </c>
      <c r="T172" s="41" t="s">
        <v>16628</v>
      </c>
      <c r="U172" s="41" t="s">
        <v>23259</v>
      </c>
      <c r="V172" s="42">
        <v>45993</v>
      </c>
      <c r="W172"/>
      <c r="X172"/>
    </row>
    <row r="173" spans="1:24">
      <c r="A173" s="41" t="str">
        <f>TRIM(Query1[[#This Row],[ENTERPRISE_ID]])</f>
        <v>DMAR101</v>
      </c>
      <c r="B173" s="41" t="s">
        <v>23260</v>
      </c>
      <c r="C173" s="41" t="s">
        <v>23261</v>
      </c>
      <c r="D173" s="41" t="s">
        <v>21142</v>
      </c>
      <c r="E173" s="41" t="s">
        <v>23262</v>
      </c>
      <c r="F173" s="41" t="s">
        <v>23263</v>
      </c>
      <c r="G173" s="41" t="s">
        <v>17919</v>
      </c>
      <c r="H173" s="41" t="s">
        <v>19647</v>
      </c>
      <c r="I173" s="41" t="s">
        <v>23264</v>
      </c>
      <c r="J173" s="68">
        <v>8168382755</v>
      </c>
      <c r="K173" s="41" t="s">
        <v>43</v>
      </c>
      <c r="L173" s="41" t="s">
        <v>23265</v>
      </c>
      <c r="N173" s="41" t="s">
        <v>3928</v>
      </c>
      <c r="O173" s="41" t="s">
        <v>593</v>
      </c>
      <c r="P173" s="41" t="s">
        <v>3929</v>
      </c>
      <c r="Q173" s="41" t="s">
        <v>22020</v>
      </c>
      <c r="R173" s="41">
        <v>8998</v>
      </c>
      <c r="S173" s="41" t="s">
        <v>4089</v>
      </c>
      <c r="T173" s="41" t="s">
        <v>22438</v>
      </c>
      <c r="U173" s="41" t="s">
        <v>23266</v>
      </c>
      <c r="V173" s="42">
        <v>45993</v>
      </c>
      <c r="W173"/>
      <c r="X173"/>
    </row>
    <row r="174" spans="1:24">
      <c r="A174" s="41" t="str">
        <f>TRIM(Query1[[#This Row],[ENTERPRISE_ID]])</f>
        <v>DSCOTT0</v>
      </c>
      <c r="B174" s="41" t="s">
        <v>23267</v>
      </c>
      <c r="C174" s="41" t="s">
        <v>23268</v>
      </c>
      <c r="D174" s="41" t="s">
        <v>21137</v>
      </c>
      <c r="E174" s="41" t="s">
        <v>23269</v>
      </c>
      <c r="F174" s="41" t="s">
        <v>23270</v>
      </c>
      <c r="G174" s="41" t="s">
        <v>17351</v>
      </c>
      <c r="H174" s="41" t="s">
        <v>21937</v>
      </c>
      <c r="I174" s="41" t="s">
        <v>23271</v>
      </c>
      <c r="J174" s="68">
        <v>7169360121</v>
      </c>
      <c r="K174" s="41" t="s">
        <v>43</v>
      </c>
      <c r="L174" s="41" t="s">
        <v>23272</v>
      </c>
      <c r="M174" s="41" t="s">
        <v>2531</v>
      </c>
      <c r="N174" s="41" t="s">
        <v>4272</v>
      </c>
      <c r="O174" s="41" t="s">
        <v>373</v>
      </c>
      <c r="P174" s="41" t="s">
        <v>4273</v>
      </c>
      <c r="Q174" s="41" t="s">
        <v>22020</v>
      </c>
      <c r="R174" s="41">
        <v>8998</v>
      </c>
      <c r="S174" s="41" t="s">
        <v>13978</v>
      </c>
      <c r="T174" s="41" t="s">
        <v>20198</v>
      </c>
      <c r="U174" s="41" t="s">
        <v>23273</v>
      </c>
      <c r="V174" s="42">
        <v>45993</v>
      </c>
      <c r="W174"/>
      <c r="X174"/>
    </row>
    <row r="175" spans="1:24">
      <c r="A175" s="41" t="str">
        <f>TRIM(Query1[[#This Row],[ENTERPRISE_ID]])</f>
        <v>GHERNAN</v>
      </c>
      <c r="B175" s="41" t="s">
        <v>23274</v>
      </c>
      <c r="C175" s="41" t="s">
        <v>23275</v>
      </c>
      <c r="D175" s="41" t="s">
        <v>21136</v>
      </c>
      <c r="E175" s="41" t="s">
        <v>23276</v>
      </c>
      <c r="F175" s="41" t="s">
        <v>23277</v>
      </c>
      <c r="G175" s="41" t="s">
        <v>23278</v>
      </c>
      <c r="H175" s="41" t="s">
        <v>23279</v>
      </c>
      <c r="I175" s="41" t="s">
        <v>23280</v>
      </c>
      <c r="J175" s="68">
        <v>3527216013</v>
      </c>
      <c r="K175" s="41" t="s">
        <v>43</v>
      </c>
      <c r="L175" s="41" t="s">
        <v>5420</v>
      </c>
      <c r="N175" s="41" t="s">
        <v>5421</v>
      </c>
      <c r="O175" s="41" t="s">
        <v>57</v>
      </c>
      <c r="P175" s="41" t="s">
        <v>5422</v>
      </c>
      <c r="Q175" s="41" t="s">
        <v>21909</v>
      </c>
      <c r="R175" s="41">
        <v>8998</v>
      </c>
      <c r="S175" s="41" t="s">
        <v>7904</v>
      </c>
      <c r="T175" s="41" t="s">
        <v>16080</v>
      </c>
      <c r="U175" s="41" t="s">
        <v>23281</v>
      </c>
      <c r="V175" s="42">
        <v>45993</v>
      </c>
      <c r="W175"/>
      <c r="X175"/>
    </row>
    <row r="176" spans="1:24">
      <c r="A176" s="41" t="str">
        <f>TRIM(Query1[[#This Row],[ENTERPRISE_ID]])</f>
        <v>RCOOKJ</v>
      </c>
      <c r="B176" s="41" t="s">
        <v>23282</v>
      </c>
      <c r="C176" s="41" t="s">
        <v>23283</v>
      </c>
      <c r="D176" s="41" t="s">
        <v>21148</v>
      </c>
      <c r="E176" s="41" t="s">
        <v>23284</v>
      </c>
      <c r="F176" s="41" t="s">
        <v>23285</v>
      </c>
      <c r="G176" s="41" t="s">
        <v>11391</v>
      </c>
      <c r="H176" s="41" t="s">
        <v>23286</v>
      </c>
      <c r="I176" s="41" t="s">
        <v>21938</v>
      </c>
      <c r="J176" s="68">
        <v>9524511132</v>
      </c>
      <c r="K176" s="41" t="s">
        <v>43</v>
      </c>
      <c r="L176" s="41" t="s">
        <v>11392</v>
      </c>
      <c r="N176" s="41" t="s">
        <v>23287</v>
      </c>
      <c r="O176" s="41" t="s">
        <v>1229</v>
      </c>
      <c r="P176" s="41" t="s">
        <v>2255</v>
      </c>
      <c r="Q176" s="41" t="s">
        <v>22020</v>
      </c>
      <c r="R176" s="41">
        <v>8998</v>
      </c>
      <c r="S176" s="41" t="s">
        <v>8135</v>
      </c>
      <c r="T176" s="41" t="s">
        <v>22304</v>
      </c>
      <c r="U176" s="41" t="s">
        <v>23288</v>
      </c>
      <c r="V176" s="42">
        <v>45993</v>
      </c>
      <c r="W176"/>
      <c r="X176"/>
    </row>
    <row r="177" spans="1:24">
      <c r="A177" s="41" t="str">
        <f>TRIM(Query1[[#This Row],[ENTERPRISE_ID]])</f>
        <v>KGOOD1</v>
      </c>
      <c r="B177" s="41" t="s">
        <v>21487</v>
      </c>
      <c r="C177" s="41" t="s">
        <v>21488</v>
      </c>
      <c r="D177" s="41" t="s">
        <v>21136</v>
      </c>
      <c r="E177" s="41" t="s">
        <v>23289</v>
      </c>
      <c r="F177" s="41" t="s">
        <v>23290</v>
      </c>
      <c r="G177" s="41" t="s">
        <v>8542</v>
      </c>
      <c r="H177" s="41" t="s">
        <v>23291</v>
      </c>
      <c r="I177" s="41" t="s">
        <v>21916</v>
      </c>
      <c r="J177" s="68">
        <v>3525812028</v>
      </c>
      <c r="K177" s="41" t="s">
        <v>43</v>
      </c>
      <c r="L177" s="41" t="s">
        <v>23292</v>
      </c>
      <c r="N177" s="41" t="s">
        <v>23293</v>
      </c>
      <c r="O177" s="41" t="s">
        <v>57</v>
      </c>
      <c r="P177" s="41" t="s">
        <v>8544</v>
      </c>
      <c r="Q177" s="41" t="s">
        <v>21909</v>
      </c>
      <c r="R177" s="41">
        <v>8998</v>
      </c>
      <c r="S177" s="41" t="s">
        <v>7904</v>
      </c>
      <c r="T177" s="41" t="s">
        <v>16080</v>
      </c>
      <c r="U177" s="41" t="s">
        <v>23294</v>
      </c>
      <c r="V177" s="42">
        <v>45993</v>
      </c>
      <c r="W177"/>
      <c r="X177"/>
    </row>
    <row r="178" spans="1:24">
      <c r="A178" s="41" t="str">
        <f>TRIM(Query1[[#This Row],[ENTERPRISE_ID]])</f>
        <v>JWILLI0</v>
      </c>
      <c r="B178" s="41" t="s">
        <v>23295</v>
      </c>
      <c r="C178" s="41" t="s">
        <v>23296</v>
      </c>
      <c r="D178" s="41" t="s">
        <v>21149</v>
      </c>
      <c r="E178" s="41" t="s">
        <v>23297</v>
      </c>
      <c r="F178" s="41" t="s">
        <v>23298</v>
      </c>
      <c r="G178" s="41" t="s">
        <v>16085</v>
      </c>
      <c r="H178" s="41" t="s">
        <v>23299</v>
      </c>
      <c r="I178" s="41" t="s">
        <v>23300</v>
      </c>
      <c r="J178" s="68">
        <v>8708680395</v>
      </c>
      <c r="K178" s="41" t="s">
        <v>43</v>
      </c>
      <c r="L178" s="41" t="s">
        <v>8364</v>
      </c>
      <c r="N178" s="41" t="s">
        <v>23301</v>
      </c>
      <c r="O178" s="41" t="s">
        <v>763</v>
      </c>
      <c r="P178" s="41" t="s">
        <v>8366</v>
      </c>
      <c r="Q178" s="41" t="s">
        <v>21930</v>
      </c>
      <c r="R178" s="41">
        <v>8998</v>
      </c>
      <c r="S178" s="41" t="s">
        <v>9923</v>
      </c>
      <c r="T178" s="41" t="s">
        <v>22387</v>
      </c>
      <c r="U178" s="41" t="s">
        <v>23302</v>
      </c>
      <c r="V178" s="42">
        <v>45993</v>
      </c>
      <c r="W178"/>
      <c r="X178"/>
    </row>
    <row r="179" spans="1:24">
      <c r="A179" s="41" t="str">
        <f>TRIM(Query1[[#This Row],[ENTERPRISE_ID]])</f>
        <v>SGREEN</v>
      </c>
      <c r="B179" s="41" t="s">
        <v>21717</v>
      </c>
      <c r="C179" s="41" t="s">
        <v>21718</v>
      </c>
      <c r="D179" s="41" t="s">
        <v>21140</v>
      </c>
      <c r="E179" s="41" t="s">
        <v>23303</v>
      </c>
      <c r="F179" s="41" t="s">
        <v>23304</v>
      </c>
      <c r="G179" s="41" t="s">
        <v>21719</v>
      </c>
      <c r="H179" s="41" t="s">
        <v>22676</v>
      </c>
      <c r="I179" s="41" t="s">
        <v>23305</v>
      </c>
      <c r="J179" s="68">
        <v>2058211988</v>
      </c>
      <c r="K179" s="41" t="s">
        <v>43</v>
      </c>
      <c r="L179" s="41" t="s">
        <v>23306</v>
      </c>
      <c r="M179" s="41" t="s">
        <v>23307</v>
      </c>
      <c r="N179" s="41" t="s">
        <v>9931</v>
      </c>
      <c r="O179" s="41" t="s">
        <v>482</v>
      </c>
      <c r="P179" s="41" t="s">
        <v>12563</v>
      </c>
      <c r="Q179" s="41" t="s">
        <v>21930</v>
      </c>
      <c r="R179" s="41">
        <v>8998</v>
      </c>
      <c r="S179" s="41" t="s">
        <v>7172</v>
      </c>
      <c r="T179" s="41" t="s">
        <v>21948</v>
      </c>
      <c r="U179" s="41" t="s">
        <v>23308</v>
      </c>
      <c r="V179" s="42">
        <v>45993</v>
      </c>
      <c r="W179"/>
      <c r="X179"/>
    </row>
    <row r="180" spans="1:24">
      <c r="A180" s="41" t="str">
        <f>TRIM(Query1[[#This Row],[ENTERPRISE_ID]])</f>
        <v>ELINDSE</v>
      </c>
      <c r="B180" s="41" t="s">
        <v>23309</v>
      </c>
      <c r="C180" s="41" t="s">
        <v>23310</v>
      </c>
      <c r="D180" s="41" t="s">
        <v>21140</v>
      </c>
      <c r="E180" s="41" t="s">
        <v>23311</v>
      </c>
      <c r="F180" s="41" t="s">
        <v>23312</v>
      </c>
      <c r="G180" s="41" t="s">
        <v>16850</v>
      </c>
      <c r="H180" s="41" t="s">
        <v>23313</v>
      </c>
      <c r="I180" s="41" t="s">
        <v>23314</v>
      </c>
      <c r="J180" s="68">
        <v>4709790272</v>
      </c>
      <c r="K180" s="41" t="s">
        <v>43</v>
      </c>
      <c r="L180" s="41" t="s">
        <v>23315</v>
      </c>
      <c r="N180" s="41" t="s">
        <v>23316</v>
      </c>
      <c r="O180" s="41" t="s">
        <v>312</v>
      </c>
      <c r="P180" s="41" t="s">
        <v>23317</v>
      </c>
      <c r="Q180" s="41" t="s">
        <v>21930</v>
      </c>
      <c r="R180" s="41">
        <v>8998</v>
      </c>
      <c r="S180" s="41" t="s">
        <v>14157</v>
      </c>
      <c r="T180" s="41" t="s">
        <v>21931</v>
      </c>
      <c r="U180" s="41" t="s">
        <v>23318</v>
      </c>
      <c r="V180" s="42">
        <v>45993</v>
      </c>
      <c r="W180"/>
      <c r="X180"/>
    </row>
    <row r="181" spans="1:24">
      <c r="A181" s="41" t="str">
        <f>TRIM(Query1[[#This Row],[ENTERPRISE_ID]])</f>
        <v>HRASCHK</v>
      </c>
      <c r="B181" s="41" t="s">
        <v>23319</v>
      </c>
      <c r="C181" s="41" t="s">
        <v>23320</v>
      </c>
      <c r="D181" s="41" t="s">
        <v>21140</v>
      </c>
      <c r="E181" s="41" t="s">
        <v>23321</v>
      </c>
      <c r="F181" s="41" t="s">
        <v>23322</v>
      </c>
      <c r="G181" s="41" t="s">
        <v>19531</v>
      </c>
      <c r="H181" s="41" t="s">
        <v>23323</v>
      </c>
      <c r="I181" s="41" t="s">
        <v>23324</v>
      </c>
      <c r="J181" s="68">
        <v>8507163097</v>
      </c>
      <c r="K181" s="41" t="s">
        <v>43</v>
      </c>
      <c r="L181" s="41" t="s">
        <v>5946</v>
      </c>
      <c r="N181" s="41" t="s">
        <v>1726</v>
      </c>
      <c r="O181" s="41" t="s">
        <v>57</v>
      </c>
      <c r="P181" s="41" t="s">
        <v>5947</v>
      </c>
      <c r="Q181" s="41" t="s">
        <v>21930</v>
      </c>
      <c r="R181" s="41">
        <v>8998</v>
      </c>
      <c r="S181" s="41" t="s">
        <v>12757</v>
      </c>
      <c r="T181" s="41" t="s">
        <v>15331</v>
      </c>
      <c r="U181" s="41" t="s">
        <v>23325</v>
      </c>
      <c r="V181" s="42">
        <v>45993</v>
      </c>
      <c r="W181"/>
      <c r="X181"/>
    </row>
    <row r="182" spans="1:24">
      <c r="A182" s="41" t="str">
        <f>TRIM(Query1[[#This Row],[ENTERPRISE_ID]])</f>
        <v>JHENDE2</v>
      </c>
      <c r="B182" s="41" t="s">
        <v>23326</v>
      </c>
      <c r="C182" s="41" t="s">
        <v>23327</v>
      </c>
      <c r="D182" s="41" t="s">
        <v>21151</v>
      </c>
      <c r="E182" s="41" t="s">
        <v>23328</v>
      </c>
      <c r="F182" s="41" t="s">
        <v>23329</v>
      </c>
      <c r="G182" s="41" t="s">
        <v>7099</v>
      </c>
      <c r="H182" s="41" t="s">
        <v>22334</v>
      </c>
      <c r="I182" s="41" t="s">
        <v>22503</v>
      </c>
      <c r="J182" s="68">
        <v>4197088689</v>
      </c>
      <c r="K182" s="41" t="s">
        <v>43</v>
      </c>
      <c r="L182" s="41" t="s">
        <v>23330</v>
      </c>
      <c r="N182" s="41" t="s">
        <v>71</v>
      </c>
      <c r="O182" s="41" t="s">
        <v>72</v>
      </c>
      <c r="P182" s="41" t="s">
        <v>73</v>
      </c>
      <c r="Q182" s="41" t="s">
        <v>21930</v>
      </c>
      <c r="R182" s="41">
        <v>8998</v>
      </c>
      <c r="S182" s="41" t="s">
        <v>22700</v>
      </c>
      <c r="T182" s="41" t="s">
        <v>22701</v>
      </c>
      <c r="U182" s="41" t="s">
        <v>23331</v>
      </c>
      <c r="V182" s="42">
        <v>45993</v>
      </c>
      <c r="W182"/>
      <c r="X182"/>
    </row>
    <row r="183" spans="1:24">
      <c r="A183" s="41" t="str">
        <f>TRIM(Query1[[#This Row],[ENTERPRISE_ID]])</f>
        <v>HCOBB3</v>
      </c>
      <c r="B183" s="41" t="s">
        <v>23332</v>
      </c>
      <c r="C183" s="41" t="s">
        <v>23333</v>
      </c>
      <c r="D183" s="41" t="s">
        <v>21151</v>
      </c>
      <c r="E183" s="41" t="s">
        <v>23334</v>
      </c>
      <c r="F183" s="41" t="s">
        <v>23335</v>
      </c>
      <c r="G183" s="41" t="s">
        <v>5759</v>
      </c>
      <c r="H183" s="41" t="s">
        <v>23336</v>
      </c>
      <c r="I183" s="41" t="s">
        <v>23337</v>
      </c>
      <c r="J183" s="68">
        <v>7349341970</v>
      </c>
      <c r="K183" s="41" t="s">
        <v>43</v>
      </c>
      <c r="L183" s="41" t="s">
        <v>5760</v>
      </c>
      <c r="N183" s="41" t="s">
        <v>3377</v>
      </c>
      <c r="O183" s="41" t="s">
        <v>69</v>
      </c>
      <c r="P183" s="41" t="s">
        <v>3378</v>
      </c>
      <c r="Q183" s="41" t="s">
        <v>21930</v>
      </c>
      <c r="R183" s="41">
        <v>8998</v>
      </c>
      <c r="S183" s="41" t="s">
        <v>22700</v>
      </c>
      <c r="T183" s="41" t="s">
        <v>22701</v>
      </c>
      <c r="U183" s="41" t="s">
        <v>23338</v>
      </c>
      <c r="V183" s="42">
        <v>45993</v>
      </c>
      <c r="W183"/>
      <c r="X183"/>
    </row>
    <row r="184" spans="1:24">
      <c r="A184" s="41" t="str">
        <f>TRIM(Query1[[#This Row],[ENTERPRISE_ID]])</f>
        <v>EPRESTI</v>
      </c>
      <c r="B184" s="41" t="s">
        <v>23339</v>
      </c>
      <c r="C184" s="41" t="s">
        <v>23340</v>
      </c>
      <c r="D184" s="41" t="s">
        <v>21151</v>
      </c>
      <c r="E184" s="41" t="s">
        <v>23341</v>
      </c>
      <c r="F184" s="41" t="s">
        <v>23342</v>
      </c>
      <c r="G184" s="41" t="s">
        <v>4880</v>
      </c>
      <c r="H184" s="41" t="s">
        <v>23343</v>
      </c>
      <c r="I184" s="41" t="s">
        <v>23344</v>
      </c>
      <c r="J184" s="68">
        <v>7347540781</v>
      </c>
      <c r="K184" s="41" t="s">
        <v>43</v>
      </c>
      <c r="L184" s="41" t="s">
        <v>23345</v>
      </c>
      <c r="N184" s="41" t="s">
        <v>4145</v>
      </c>
      <c r="O184" s="41" t="s">
        <v>69</v>
      </c>
      <c r="P184" s="41" t="s">
        <v>4882</v>
      </c>
      <c r="Q184" s="41" t="s">
        <v>21930</v>
      </c>
      <c r="R184" s="41">
        <v>8998</v>
      </c>
      <c r="S184" s="41" t="s">
        <v>22700</v>
      </c>
      <c r="T184" s="41" t="s">
        <v>22701</v>
      </c>
      <c r="U184" s="41" t="s">
        <v>23346</v>
      </c>
      <c r="V184" s="42">
        <v>45993</v>
      </c>
      <c r="W184"/>
      <c r="X184"/>
    </row>
    <row r="185" spans="1:24">
      <c r="A185" s="41" t="str">
        <f>TRIM(Query1[[#This Row],[ENTERPRISE_ID]])</f>
        <v>CMACKE2</v>
      </c>
      <c r="B185" s="41" t="s">
        <v>23347</v>
      </c>
      <c r="C185" s="41" t="s">
        <v>23348</v>
      </c>
      <c r="D185" s="41" t="s">
        <v>21151</v>
      </c>
      <c r="E185" s="41" t="s">
        <v>23349</v>
      </c>
      <c r="F185" s="41" t="s">
        <v>23350</v>
      </c>
      <c r="G185" s="41" t="s">
        <v>2851</v>
      </c>
      <c r="H185" s="41" t="s">
        <v>23351</v>
      </c>
      <c r="I185" s="41" t="s">
        <v>22156</v>
      </c>
      <c r="J185" s="68">
        <v>5866759315</v>
      </c>
      <c r="K185" s="41" t="s">
        <v>43</v>
      </c>
      <c r="L185" s="41" t="s">
        <v>2852</v>
      </c>
      <c r="N185" s="41" t="s">
        <v>14059</v>
      </c>
      <c r="O185" s="41" t="s">
        <v>69</v>
      </c>
      <c r="P185" s="41" t="s">
        <v>2854</v>
      </c>
      <c r="Q185" s="41" t="s">
        <v>21930</v>
      </c>
      <c r="R185" s="41">
        <v>8998</v>
      </c>
      <c r="S185" s="41" t="s">
        <v>22700</v>
      </c>
      <c r="T185" s="41" t="s">
        <v>22701</v>
      </c>
      <c r="U185" s="41" t="s">
        <v>23352</v>
      </c>
      <c r="V185" s="42">
        <v>45993</v>
      </c>
      <c r="W185"/>
      <c r="X185"/>
    </row>
    <row r="186" spans="1:24">
      <c r="A186" s="41" t="str">
        <f>TRIM(Query1[[#This Row],[ENTERPRISE_ID]])</f>
        <v>MPOINTE</v>
      </c>
      <c r="B186" s="41" t="s">
        <v>23353</v>
      </c>
      <c r="C186" s="41" t="s">
        <v>23354</v>
      </c>
      <c r="D186" s="41" t="s">
        <v>21157</v>
      </c>
      <c r="E186" s="41" t="s">
        <v>23355</v>
      </c>
      <c r="F186" s="41" t="s">
        <v>23356</v>
      </c>
      <c r="G186" s="41" t="s">
        <v>23357</v>
      </c>
      <c r="H186" s="41" t="s">
        <v>23358</v>
      </c>
      <c r="I186" s="41" t="s">
        <v>23359</v>
      </c>
      <c r="J186" s="68">
        <v>8179360019</v>
      </c>
      <c r="K186" s="41" t="s">
        <v>43</v>
      </c>
      <c r="L186" s="41" t="s">
        <v>23360</v>
      </c>
      <c r="M186" s="41" t="s">
        <v>2496</v>
      </c>
      <c r="N186" s="41" t="s">
        <v>23361</v>
      </c>
      <c r="O186" s="41" t="s">
        <v>147</v>
      </c>
      <c r="P186" s="41" t="s">
        <v>10069</v>
      </c>
      <c r="Q186" s="41" t="s">
        <v>21909</v>
      </c>
      <c r="R186" s="41">
        <v>8998</v>
      </c>
      <c r="S186" s="41" t="s">
        <v>3255</v>
      </c>
      <c r="T186" s="41" t="s">
        <v>23362</v>
      </c>
      <c r="U186" s="41" t="s">
        <v>23363</v>
      </c>
      <c r="V186" s="42">
        <v>45993</v>
      </c>
      <c r="W186"/>
      <c r="X186"/>
    </row>
    <row r="187" spans="1:24">
      <c r="A187" s="41" t="str">
        <f>TRIM(Query1[[#This Row],[ENTERPRISE_ID]])</f>
        <v>RURQUH</v>
      </c>
      <c r="B187" s="41" t="s">
        <v>17099</v>
      </c>
      <c r="C187" s="41" t="s">
        <v>21706</v>
      </c>
      <c r="D187" s="41" t="s">
        <v>21157</v>
      </c>
      <c r="E187" s="41" t="s">
        <v>23364</v>
      </c>
      <c r="F187" s="41" t="s">
        <v>17100</v>
      </c>
      <c r="G187" s="41" t="s">
        <v>12284</v>
      </c>
      <c r="H187" s="41" t="s">
        <v>23365</v>
      </c>
      <c r="I187" s="41" t="s">
        <v>21938</v>
      </c>
      <c r="J187" s="68">
        <v>2149852046</v>
      </c>
      <c r="K187" s="41" t="s">
        <v>43</v>
      </c>
      <c r="L187" s="41" t="s">
        <v>23366</v>
      </c>
      <c r="N187" s="41" t="s">
        <v>545</v>
      </c>
      <c r="O187" s="41" t="s">
        <v>147</v>
      </c>
      <c r="P187" s="41" t="s">
        <v>12286</v>
      </c>
      <c r="Q187" s="41" t="s">
        <v>21909</v>
      </c>
      <c r="R187" s="41">
        <v>8998</v>
      </c>
      <c r="S187" s="41" t="s">
        <v>8795</v>
      </c>
      <c r="T187" s="41" t="s">
        <v>18392</v>
      </c>
      <c r="U187" s="41" t="s">
        <v>23367</v>
      </c>
      <c r="V187" s="42">
        <v>45993</v>
      </c>
      <c r="W187"/>
      <c r="X187"/>
    </row>
    <row r="188" spans="1:24">
      <c r="A188" s="41" t="str">
        <f>TRIM(Query1[[#This Row],[ENTERPRISE_ID]])</f>
        <v>JSEVR02</v>
      </c>
      <c r="B188" s="41" t="s">
        <v>9870</v>
      </c>
      <c r="C188" s="41" t="s">
        <v>21467</v>
      </c>
      <c r="D188" s="41" t="s">
        <v>21150</v>
      </c>
      <c r="E188" s="41" t="s">
        <v>23368</v>
      </c>
      <c r="F188" s="41" t="s">
        <v>18395</v>
      </c>
      <c r="G188" s="41" t="s">
        <v>17412</v>
      </c>
      <c r="H188" s="41" t="s">
        <v>23369</v>
      </c>
      <c r="I188" s="41" t="s">
        <v>22056</v>
      </c>
      <c r="J188" s="68">
        <v>5175255496</v>
      </c>
      <c r="K188" s="41" t="s">
        <v>43</v>
      </c>
      <c r="L188" s="41" t="s">
        <v>23370</v>
      </c>
      <c r="N188" s="41" t="s">
        <v>23371</v>
      </c>
      <c r="O188" s="41" t="s">
        <v>69</v>
      </c>
      <c r="P188" s="41" t="s">
        <v>8068</v>
      </c>
      <c r="Q188" s="41" t="s">
        <v>21909</v>
      </c>
      <c r="R188" s="41">
        <v>8998</v>
      </c>
      <c r="S188" s="41" t="s">
        <v>10235</v>
      </c>
      <c r="T188" s="41" t="s">
        <v>23372</v>
      </c>
      <c r="U188" s="41" t="s">
        <v>23373</v>
      </c>
      <c r="V188" s="42">
        <v>45993</v>
      </c>
      <c r="W188"/>
      <c r="X188"/>
    </row>
    <row r="189" spans="1:24">
      <c r="A189" s="41" t="str">
        <f>TRIM(Query1[[#This Row],[ENTERPRISE_ID]])</f>
        <v>KMITCH0</v>
      </c>
      <c r="B189" s="41" t="s">
        <v>23374</v>
      </c>
      <c r="C189" s="41" t="s">
        <v>23375</v>
      </c>
      <c r="D189" s="41" t="s">
        <v>21152</v>
      </c>
      <c r="E189" s="41" t="s">
        <v>23376</v>
      </c>
      <c r="F189" s="41" t="s">
        <v>23377</v>
      </c>
      <c r="G189" s="41" t="s">
        <v>23378</v>
      </c>
      <c r="H189" s="41" t="s">
        <v>22704</v>
      </c>
      <c r="I189" s="41" t="s">
        <v>23379</v>
      </c>
      <c r="J189" s="68">
        <v>9203162751</v>
      </c>
      <c r="K189" s="41" t="s">
        <v>43</v>
      </c>
      <c r="L189" s="41" t="s">
        <v>14366</v>
      </c>
      <c r="N189" s="41" t="s">
        <v>12440</v>
      </c>
      <c r="O189" s="41" t="s">
        <v>95</v>
      </c>
      <c r="P189" s="41" t="s">
        <v>14367</v>
      </c>
      <c r="Q189" s="41" t="s">
        <v>21909</v>
      </c>
      <c r="R189" s="41">
        <v>8998</v>
      </c>
      <c r="S189" s="41" t="s">
        <v>22313</v>
      </c>
      <c r="T189" s="41" t="s">
        <v>22314</v>
      </c>
      <c r="U189" s="41" t="s">
        <v>23380</v>
      </c>
      <c r="V189" s="42">
        <v>45993</v>
      </c>
      <c r="W189"/>
      <c r="X189"/>
    </row>
    <row r="190" spans="1:24">
      <c r="A190" s="41" t="str">
        <f>TRIM(Query1[[#This Row],[ENTERPRISE_ID]])</f>
        <v>MMAHMO0</v>
      </c>
      <c r="B190" s="41" t="s">
        <v>23381</v>
      </c>
      <c r="C190" s="41" t="s">
        <v>17588</v>
      </c>
      <c r="D190" s="41" t="s">
        <v>21162</v>
      </c>
      <c r="E190" s="41" t="s">
        <v>23382</v>
      </c>
      <c r="F190" s="41" t="s">
        <v>23383</v>
      </c>
      <c r="G190" s="41" t="s">
        <v>17589</v>
      </c>
      <c r="H190" s="41" t="s">
        <v>23384</v>
      </c>
      <c r="I190" s="41" t="s">
        <v>22452</v>
      </c>
      <c r="J190" s="68">
        <v>9169319241</v>
      </c>
      <c r="K190" s="41" t="s">
        <v>43</v>
      </c>
      <c r="L190" s="41" t="s">
        <v>23385</v>
      </c>
      <c r="M190" s="41" t="s">
        <v>23386</v>
      </c>
      <c r="N190" s="41" t="s">
        <v>10001</v>
      </c>
      <c r="O190" s="41" t="s">
        <v>36</v>
      </c>
      <c r="P190" s="41" t="s">
        <v>10002</v>
      </c>
      <c r="Q190" s="41" t="s">
        <v>21919</v>
      </c>
      <c r="R190" s="41">
        <v>8998</v>
      </c>
      <c r="S190" s="41" t="s">
        <v>21988</v>
      </c>
      <c r="T190" s="41" t="s">
        <v>21989</v>
      </c>
      <c r="U190" s="41" t="s">
        <v>23387</v>
      </c>
      <c r="V190" s="42">
        <v>45993</v>
      </c>
      <c r="W190"/>
      <c r="X190"/>
    </row>
    <row r="191" spans="1:24">
      <c r="A191" s="41" t="str">
        <f>TRIM(Query1[[#This Row],[ENTERPRISE_ID]])</f>
        <v>AENGEN</v>
      </c>
      <c r="B191" s="41" t="s">
        <v>21190</v>
      </c>
      <c r="C191" s="41" t="s">
        <v>21191</v>
      </c>
      <c r="D191" s="41" t="s">
        <v>21162</v>
      </c>
      <c r="E191" s="41" t="s">
        <v>23388</v>
      </c>
      <c r="F191" s="41" t="s">
        <v>23389</v>
      </c>
      <c r="G191" s="41" t="s">
        <v>18008</v>
      </c>
      <c r="H191" s="41" t="s">
        <v>23390</v>
      </c>
      <c r="I191" s="41" t="s">
        <v>5867</v>
      </c>
      <c r="J191" s="68">
        <v>9253674052</v>
      </c>
      <c r="K191" s="41" t="s">
        <v>43</v>
      </c>
      <c r="L191" s="41" t="s">
        <v>23391</v>
      </c>
      <c r="M191" s="41" t="s">
        <v>23392</v>
      </c>
      <c r="N191" s="41" t="s">
        <v>566</v>
      </c>
      <c r="O191" s="41" t="s">
        <v>36</v>
      </c>
      <c r="P191" s="41" t="s">
        <v>567</v>
      </c>
      <c r="Q191" s="41" t="s">
        <v>21919</v>
      </c>
      <c r="R191" s="41">
        <v>8998</v>
      </c>
      <c r="S191" s="41" t="s">
        <v>21981</v>
      </c>
      <c r="T191" s="41" t="s">
        <v>21982</v>
      </c>
      <c r="U191" s="41" t="s">
        <v>23393</v>
      </c>
      <c r="V191" s="42">
        <v>45993</v>
      </c>
      <c r="W191"/>
      <c r="X191"/>
    </row>
    <row r="192" spans="1:24">
      <c r="A192" s="41" t="str">
        <f>TRIM(Query1[[#This Row],[ENTERPRISE_ID]])</f>
        <v>MHARIS</v>
      </c>
      <c r="B192" s="41" t="s">
        <v>18502</v>
      </c>
      <c r="C192" s="41" t="s">
        <v>23394</v>
      </c>
      <c r="D192" s="41" t="s">
        <v>21162</v>
      </c>
      <c r="E192" s="41" t="s">
        <v>23395</v>
      </c>
      <c r="F192" s="41" t="s">
        <v>18503</v>
      </c>
      <c r="G192" s="41" t="s">
        <v>16633</v>
      </c>
      <c r="H192" s="41" t="s">
        <v>23396</v>
      </c>
      <c r="I192" s="41" t="s">
        <v>22452</v>
      </c>
      <c r="J192" s="68">
        <v>9165265144</v>
      </c>
      <c r="K192" s="41" t="s">
        <v>43</v>
      </c>
      <c r="L192" s="41" t="s">
        <v>9719</v>
      </c>
      <c r="N192" s="41" t="s">
        <v>9720</v>
      </c>
      <c r="O192" s="41" t="s">
        <v>36</v>
      </c>
      <c r="P192" s="41" t="s">
        <v>9721</v>
      </c>
      <c r="Q192" s="41" t="s">
        <v>21919</v>
      </c>
      <c r="R192" s="41">
        <v>8998</v>
      </c>
      <c r="S192" s="41" t="s">
        <v>14219</v>
      </c>
      <c r="T192" s="41" t="s">
        <v>23397</v>
      </c>
      <c r="U192" s="41" t="s">
        <v>23398</v>
      </c>
      <c r="V192" s="42">
        <v>45993</v>
      </c>
      <c r="W192"/>
      <c r="X192"/>
    </row>
    <row r="193" spans="1:24">
      <c r="A193" s="41" t="str">
        <f>TRIM(Query1[[#This Row],[ENTERPRISE_ID]])</f>
        <v>MSANER1</v>
      </c>
      <c r="B193" s="41" t="s">
        <v>23399</v>
      </c>
      <c r="C193" s="41" t="s">
        <v>23400</v>
      </c>
      <c r="D193" s="41" t="s">
        <v>21142</v>
      </c>
      <c r="E193" s="41" t="s">
        <v>23401</v>
      </c>
      <c r="F193" s="41" t="s">
        <v>23402</v>
      </c>
      <c r="G193" s="41" t="s">
        <v>10209</v>
      </c>
      <c r="H193" s="41" t="s">
        <v>23403</v>
      </c>
      <c r="I193" s="41" t="s">
        <v>19647</v>
      </c>
      <c r="J193" s="68">
        <v>4178341339</v>
      </c>
      <c r="K193" s="41" t="s">
        <v>43</v>
      </c>
      <c r="L193" s="41" t="s">
        <v>10210</v>
      </c>
      <c r="N193" s="41" t="s">
        <v>2097</v>
      </c>
      <c r="O193" s="41" t="s">
        <v>593</v>
      </c>
      <c r="P193" s="41" t="s">
        <v>10211</v>
      </c>
      <c r="Q193" s="41" t="s">
        <v>22020</v>
      </c>
      <c r="R193" s="41">
        <v>8998</v>
      </c>
      <c r="S193" s="41" t="s">
        <v>22780</v>
      </c>
      <c r="T193" s="41" t="s">
        <v>22781</v>
      </c>
      <c r="U193" s="41" t="s">
        <v>23404</v>
      </c>
      <c r="V193" s="42">
        <v>45993</v>
      </c>
      <c r="W193"/>
      <c r="X193"/>
    </row>
    <row r="194" spans="1:24">
      <c r="A194" s="41" t="str">
        <f>TRIM(Query1[[#This Row],[ENTERPRISE_ID]])</f>
        <v>LGAMINO</v>
      </c>
      <c r="B194" s="41" t="s">
        <v>23405</v>
      </c>
      <c r="C194" s="41" t="s">
        <v>23406</v>
      </c>
      <c r="D194" s="41" t="s">
        <v>21162</v>
      </c>
      <c r="E194" s="41" t="s">
        <v>23407</v>
      </c>
      <c r="F194" s="41" t="s">
        <v>23408</v>
      </c>
      <c r="G194" s="41" t="s">
        <v>23409</v>
      </c>
      <c r="H194" s="41" t="s">
        <v>23410</v>
      </c>
      <c r="I194" s="41" t="s">
        <v>23411</v>
      </c>
      <c r="J194" s="68">
        <v>4083103742</v>
      </c>
      <c r="K194" s="41" t="s">
        <v>43</v>
      </c>
      <c r="L194" s="41" t="s">
        <v>23412</v>
      </c>
      <c r="N194" s="41" t="s">
        <v>23413</v>
      </c>
      <c r="O194" s="41" t="s">
        <v>36</v>
      </c>
      <c r="P194" s="41" t="s">
        <v>8980</v>
      </c>
      <c r="Q194" s="41" t="s">
        <v>21919</v>
      </c>
      <c r="R194" s="41">
        <v>8998</v>
      </c>
      <c r="S194" s="41" t="s">
        <v>22546</v>
      </c>
      <c r="T194" s="41" t="s">
        <v>22547</v>
      </c>
      <c r="U194" s="41" t="s">
        <v>23414</v>
      </c>
      <c r="V194" s="42">
        <v>45993</v>
      </c>
      <c r="W194"/>
      <c r="X194"/>
    </row>
    <row r="195" spans="1:24">
      <c r="A195" s="41" t="str">
        <f>TRIM(Query1[[#This Row],[ENTERPRISE_ID]])</f>
        <v>DPINZON</v>
      </c>
      <c r="B195" s="41" t="s">
        <v>23415</v>
      </c>
      <c r="C195" s="41" t="s">
        <v>23416</v>
      </c>
      <c r="D195" s="41" t="s">
        <v>21148</v>
      </c>
      <c r="E195" s="41" t="s">
        <v>23417</v>
      </c>
      <c r="F195" s="41" t="s">
        <v>23418</v>
      </c>
      <c r="G195" s="41" t="s">
        <v>18832</v>
      </c>
      <c r="H195" s="41" t="s">
        <v>23419</v>
      </c>
      <c r="I195" s="41" t="s">
        <v>22554</v>
      </c>
      <c r="J195" s="68">
        <v>3082155031</v>
      </c>
      <c r="K195" s="41" t="s">
        <v>43</v>
      </c>
      <c r="L195" s="41" t="s">
        <v>23420</v>
      </c>
      <c r="M195" s="41" t="s">
        <v>858</v>
      </c>
      <c r="N195" s="41" t="s">
        <v>14440</v>
      </c>
      <c r="O195" s="41" t="s">
        <v>2390</v>
      </c>
      <c r="P195" s="41" t="s">
        <v>14441</v>
      </c>
      <c r="Q195" s="41" t="s">
        <v>22020</v>
      </c>
      <c r="R195" s="41">
        <v>8998</v>
      </c>
      <c r="S195" s="41" t="s">
        <v>22780</v>
      </c>
      <c r="T195" s="41" t="s">
        <v>22781</v>
      </c>
      <c r="U195" s="41" t="s">
        <v>23421</v>
      </c>
      <c r="V195" s="42">
        <v>45993</v>
      </c>
      <c r="W195"/>
      <c r="X195"/>
    </row>
    <row r="196" spans="1:24">
      <c r="A196" s="41" t="str">
        <f>TRIM(Query1[[#This Row],[ENTERPRISE_ID]])</f>
        <v>JJACOBS</v>
      </c>
      <c r="B196" s="41" t="s">
        <v>23422</v>
      </c>
      <c r="C196" s="41" t="s">
        <v>21617</v>
      </c>
      <c r="D196" s="41" t="s">
        <v>21158</v>
      </c>
      <c r="E196" s="41" t="s">
        <v>23423</v>
      </c>
      <c r="F196" s="41" t="s">
        <v>23424</v>
      </c>
      <c r="G196" s="41" t="s">
        <v>19396</v>
      </c>
      <c r="H196" s="41" t="s">
        <v>19395</v>
      </c>
      <c r="I196" s="41" t="s">
        <v>22056</v>
      </c>
      <c r="J196" s="68">
        <v>4093080339</v>
      </c>
      <c r="K196" s="41" t="s">
        <v>43</v>
      </c>
      <c r="L196" s="41" t="s">
        <v>23425</v>
      </c>
      <c r="M196" s="41" t="s">
        <v>23426</v>
      </c>
      <c r="N196" s="41" t="s">
        <v>23427</v>
      </c>
      <c r="O196" s="41" t="s">
        <v>147</v>
      </c>
      <c r="P196" s="41" t="s">
        <v>7181</v>
      </c>
      <c r="Q196" s="41" t="s">
        <v>21919</v>
      </c>
      <c r="R196" s="41">
        <v>8998</v>
      </c>
      <c r="S196" s="41" t="s">
        <v>17685</v>
      </c>
      <c r="T196" s="41" t="s">
        <v>17684</v>
      </c>
      <c r="U196" s="41" t="s">
        <v>23428</v>
      </c>
      <c r="V196" s="42">
        <v>45993</v>
      </c>
      <c r="W196"/>
      <c r="X196"/>
    </row>
    <row r="197" spans="1:24">
      <c r="A197" s="41" t="str">
        <f>TRIM(Query1[[#This Row],[ENTERPRISE_ID]])</f>
        <v>GPADIL6</v>
      </c>
      <c r="B197" s="41" t="s">
        <v>21374</v>
      </c>
      <c r="C197" s="41" t="s">
        <v>17046</v>
      </c>
      <c r="D197" s="41" t="s">
        <v>21159</v>
      </c>
      <c r="E197" s="41" t="s">
        <v>23429</v>
      </c>
      <c r="F197" s="41" t="s">
        <v>23430</v>
      </c>
      <c r="G197" s="41" t="s">
        <v>5562</v>
      </c>
      <c r="H197" s="41" t="s">
        <v>23431</v>
      </c>
      <c r="I197" s="41" t="s">
        <v>23052</v>
      </c>
      <c r="J197" s="68">
        <v>2108520846</v>
      </c>
      <c r="K197" s="41" t="s">
        <v>43</v>
      </c>
      <c r="L197" s="41" t="s">
        <v>23432</v>
      </c>
      <c r="N197" s="41" t="s">
        <v>398</v>
      </c>
      <c r="O197" s="41" t="s">
        <v>147</v>
      </c>
      <c r="P197" s="41" t="s">
        <v>5564</v>
      </c>
      <c r="Q197" s="41" t="s">
        <v>21909</v>
      </c>
      <c r="R197" s="41">
        <v>8998</v>
      </c>
      <c r="S197" s="41" t="s">
        <v>4120</v>
      </c>
      <c r="T197" s="41" t="s">
        <v>19019</v>
      </c>
      <c r="U197" s="41" t="s">
        <v>23433</v>
      </c>
      <c r="V197" s="42">
        <v>45993</v>
      </c>
      <c r="W197"/>
      <c r="X197"/>
    </row>
    <row r="198" spans="1:24">
      <c r="A198" s="41" t="str">
        <f>TRIM(Query1[[#This Row],[ENTERPRISE_ID]])</f>
        <v>RSAUCED</v>
      </c>
      <c r="B198" s="41" t="s">
        <v>23434</v>
      </c>
      <c r="C198" s="41" t="s">
        <v>21606</v>
      </c>
      <c r="D198" s="41" t="s">
        <v>21159</v>
      </c>
      <c r="E198" s="41" t="s">
        <v>23435</v>
      </c>
      <c r="F198" s="41" t="s">
        <v>23436</v>
      </c>
      <c r="G198" s="41" t="s">
        <v>12103</v>
      </c>
      <c r="H198" s="41" t="s">
        <v>23437</v>
      </c>
      <c r="I198" s="41" t="s">
        <v>21938</v>
      </c>
      <c r="J198" s="68">
        <v>2207104428</v>
      </c>
      <c r="K198" s="41" t="s">
        <v>43</v>
      </c>
      <c r="L198" s="41" t="s">
        <v>23438</v>
      </c>
      <c r="M198" s="41" t="s">
        <v>23439</v>
      </c>
      <c r="N198" s="41" t="s">
        <v>23440</v>
      </c>
      <c r="O198" s="41" t="s">
        <v>147</v>
      </c>
      <c r="P198" s="41" t="s">
        <v>23441</v>
      </c>
      <c r="Q198" s="41" t="s">
        <v>21909</v>
      </c>
      <c r="R198" s="41">
        <v>8998</v>
      </c>
      <c r="S198" s="41" t="s">
        <v>4542</v>
      </c>
      <c r="T198" s="41" t="s">
        <v>19417</v>
      </c>
      <c r="U198" s="41" t="s">
        <v>23442</v>
      </c>
      <c r="V198" s="42">
        <v>45993</v>
      </c>
      <c r="W198"/>
      <c r="X198"/>
    </row>
    <row r="199" spans="1:24">
      <c r="A199" s="41" t="str">
        <f>TRIM(Query1[[#This Row],[ENTERPRISE_ID]])</f>
        <v>DJEANNI</v>
      </c>
      <c r="B199" s="41" t="s">
        <v>23443</v>
      </c>
      <c r="C199" s="41" t="s">
        <v>16482</v>
      </c>
      <c r="D199" s="41" t="s">
        <v>21158</v>
      </c>
      <c r="E199" s="41" t="s">
        <v>23444</v>
      </c>
      <c r="F199" s="41" t="s">
        <v>23445</v>
      </c>
      <c r="G199" s="41" t="s">
        <v>16483</v>
      </c>
      <c r="H199" s="41" t="s">
        <v>23446</v>
      </c>
      <c r="I199" s="41" t="s">
        <v>23447</v>
      </c>
      <c r="J199" s="68">
        <v>3379305852</v>
      </c>
      <c r="K199" s="41" t="s">
        <v>43</v>
      </c>
      <c r="L199" s="41" t="s">
        <v>23448</v>
      </c>
      <c r="N199" s="41" t="s">
        <v>23449</v>
      </c>
      <c r="O199" s="41" t="s">
        <v>1392</v>
      </c>
      <c r="P199" s="41" t="s">
        <v>3802</v>
      </c>
      <c r="Q199" s="41" t="s">
        <v>21919</v>
      </c>
      <c r="R199" s="41">
        <v>8998</v>
      </c>
      <c r="S199" s="41" t="s">
        <v>15838</v>
      </c>
      <c r="T199" s="41" t="s">
        <v>19485</v>
      </c>
      <c r="U199" s="41" t="s">
        <v>23450</v>
      </c>
      <c r="V199" s="42">
        <v>45993</v>
      </c>
      <c r="W199"/>
      <c r="X199"/>
    </row>
    <row r="200" spans="1:24">
      <c r="A200" s="41" t="str">
        <f>TRIM(Query1[[#This Row],[ENTERPRISE_ID]])</f>
        <v>JTHREAT</v>
      </c>
      <c r="B200" s="41" t="s">
        <v>23451</v>
      </c>
      <c r="C200" s="41" t="s">
        <v>23452</v>
      </c>
      <c r="D200" s="41" t="s">
        <v>21149</v>
      </c>
      <c r="E200" s="41" t="s">
        <v>23453</v>
      </c>
      <c r="F200" s="41" t="s">
        <v>23454</v>
      </c>
      <c r="G200" s="41" t="s">
        <v>17788</v>
      </c>
      <c r="H200" s="41" t="s">
        <v>23455</v>
      </c>
      <c r="I200" s="41" t="s">
        <v>22056</v>
      </c>
      <c r="J200" s="68">
        <v>5048770539</v>
      </c>
      <c r="K200" s="41" t="s">
        <v>43</v>
      </c>
      <c r="L200" s="41" t="s">
        <v>23456</v>
      </c>
      <c r="N200" s="41" t="s">
        <v>8213</v>
      </c>
      <c r="O200" s="41" t="s">
        <v>1392</v>
      </c>
      <c r="P200" s="41" t="s">
        <v>8214</v>
      </c>
      <c r="Q200" s="41" t="s">
        <v>21930</v>
      </c>
      <c r="R200" s="41">
        <v>8998</v>
      </c>
      <c r="S200" s="41" t="s">
        <v>18046</v>
      </c>
      <c r="T200" s="41" t="s">
        <v>18045</v>
      </c>
      <c r="U200" s="41" t="s">
        <v>23457</v>
      </c>
      <c r="V200" s="42">
        <v>45993</v>
      </c>
      <c r="W200"/>
      <c r="X200"/>
    </row>
    <row r="201" spans="1:24">
      <c r="A201" s="41" t="str">
        <f>TRIM(Query1[[#This Row],[ENTERPRISE_ID]])</f>
        <v>MWOHLFO</v>
      </c>
      <c r="B201" s="41" t="s">
        <v>23458</v>
      </c>
      <c r="C201" s="41" t="s">
        <v>23459</v>
      </c>
      <c r="D201" s="41" t="s">
        <v>21159</v>
      </c>
      <c r="E201" s="41" t="s">
        <v>23460</v>
      </c>
      <c r="F201" s="41" t="s">
        <v>23461</v>
      </c>
      <c r="G201" s="41" t="s">
        <v>14948</v>
      </c>
      <c r="H201" s="41" t="s">
        <v>23462</v>
      </c>
      <c r="I201" s="41" t="s">
        <v>19647</v>
      </c>
      <c r="J201" s="68">
        <v>2108510351</v>
      </c>
      <c r="K201" s="41" t="s">
        <v>43</v>
      </c>
      <c r="L201" s="41" t="s">
        <v>23463</v>
      </c>
      <c r="N201" s="41" t="s">
        <v>23464</v>
      </c>
      <c r="O201" s="41" t="s">
        <v>147</v>
      </c>
      <c r="P201" s="41" t="s">
        <v>10421</v>
      </c>
      <c r="Q201" s="41" t="s">
        <v>21909</v>
      </c>
      <c r="R201" s="41">
        <v>8998</v>
      </c>
      <c r="S201" s="41" t="s">
        <v>12200</v>
      </c>
      <c r="T201" s="41" t="s">
        <v>20059</v>
      </c>
      <c r="U201" s="41" t="s">
        <v>23465</v>
      </c>
      <c r="V201" s="42">
        <v>45993</v>
      </c>
      <c r="W201"/>
      <c r="X201"/>
    </row>
    <row r="202" spans="1:24">
      <c r="A202" s="41" t="str">
        <f>TRIM(Query1[[#This Row],[ENTERPRISE_ID]])</f>
        <v>ECHAVI0</v>
      </c>
      <c r="B202" s="41" t="s">
        <v>21333</v>
      </c>
      <c r="C202" s="41" t="s">
        <v>21334</v>
      </c>
      <c r="D202" s="41" t="s">
        <v>21159</v>
      </c>
      <c r="E202" s="41" t="s">
        <v>23466</v>
      </c>
      <c r="F202" s="41" t="s">
        <v>23467</v>
      </c>
      <c r="G202" s="41" t="s">
        <v>4542</v>
      </c>
      <c r="H202" s="41" t="s">
        <v>23468</v>
      </c>
      <c r="I202" s="41" t="s">
        <v>23469</v>
      </c>
      <c r="J202" s="68">
        <v>8305843474</v>
      </c>
      <c r="K202" s="41" t="s">
        <v>43</v>
      </c>
      <c r="L202" s="41" t="s">
        <v>23470</v>
      </c>
      <c r="N202" s="41" t="s">
        <v>23471</v>
      </c>
      <c r="O202" s="41" t="s">
        <v>147</v>
      </c>
      <c r="P202" s="41" t="s">
        <v>4545</v>
      </c>
      <c r="Q202" s="41" t="s">
        <v>21909</v>
      </c>
      <c r="R202" s="41">
        <v>8998</v>
      </c>
      <c r="S202" s="41" t="s">
        <v>22780</v>
      </c>
      <c r="T202" s="41" t="s">
        <v>22781</v>
      </c>
      <c r="U202" s="41" t="s">
        <v>23472</v>
      </c>
      <c r="V202" s="42">
        <v>45993</v>
      </c>
      <c r="W202"/>
      <c r="X202"/>
    </row>
    <row r="203" spans="1:24">
      <c r="A203" s="41" t="str">
        <f>TRIM(Query1[[#This Row],[ENTERPRISE_ID]])</f>
        <v>DRANDOL</v>
      </c>
      <c r="B203" s="41" t="s">
        <v>23473</v>
      </c>
      <c r="C203" s="41" t="s">
        <v>23474</v>
      </c>
      <c r="D203" s="41" t="s">
        <v>21147</v>
      </c>
      <c r="E203" s="41" t="s">
        <v>23475</v>
      </c>
      <c r="F203" s="41" t="s">
        <v>23476</v>
      </c>
      <c r="G203" s="41" t="s">
        <v>18333</v>
      </c>
      <c r="H203" s="41" t="s">
        <v>13889</v>
      </c>
      <c r="I203" s="41" t="s">
        <v>23477</v>
      </c>
      <c r="J203" s="68">
        <v>3099890888</v>
      </c>
      <c r="K203" s="41" t="s">
        <v>43</v>
      </c>
      <c r="L203" s="41" t="s">
        <v>23478</v>
      </c>
      <c r="N203" s="41" t="s">
        <v>23479</v>
      </c>
      <c r="O203" s="41" t="s">
        <v>118</v>
      </c>
      <c r="P203" s="41" t="s">
        <v>23480</v>
      </c>
      <c r="Q203" s="41" t="s">
        <v>21919</v>
      </c>
      <c r="R203" s="41">
        <v>8998</v>
      </c>
      <c r="S203" s="41" t="s">
        <v>23481</v>
      </c>
      <c r="T203" s="41" t="s">
        <v>23482</v>
      </c>
      <c r="U203" s="41" t="s">
        <v>23483</v>
      </c>
      <c r="V203" s="42">
        <v>45993</v>
      </c>
      <c r="W203"/>
      <c r="X203"/>
    </row>
    <row r="204" spans="1:24">
      <c r="A204" s="41" t="str">
        <f>TRIM(Query1[[#This Row],[ENTERPRISE_ID]])</f>
        <v>BMCKELL</v>
      </c>
      <c r="B204" s="41" t="s">
        <v>23484</v>
      </c>
      <c r="C204" s="41" t="s">
        <v>23485</v>
      </c>
      <c r="D204" s="41" t="s">
        <v>21147</v>
      </c>
      <c r="E204" s="41" t="s">
        <v>23486</v>
      </c>
      <c r="F204" s="41" t="s">
        <v>23487</v>
      </c>
      <c r="G204" s="41" t="s">
        <v>16838</v>
      </c>
      <c r="H204" s="41" t="s">
        <v>19440</v>
      </c>
      <c r="I204" s="41" t="s">
        <v>23488</v>
      </c>
      <c r="J204" s="68">
        <v>3098500348</v>
      </c>
      <c r="K204" s="41" t="s">
        <v>43</v>
      </c>
      <c r="L204" s="41" t="s">
        <v>23489</v>
      </c>
      <c r="N204" s="41" t="s">
        <v>2005</v>
      </c>
      <c r="O204" s="41" t="s">
        <v>1566</v>
      </c>
      <c r="P204" s="41" t="s">
        <v>2006</v>
      </c>
      <c r="Q204" s="41" t="s">
        <v>21919</v>
      </c>
      <c r="R204" s="41">
        <v>8998</v>
      </c>
      <c r="S204" s="41" t="s">
        <v>9948</v>
      </c>
      <c r="T204" s="41" t="s">
        <v>21962</v>
      </c>
      <c r="U204" s="41" t="s">
        <v>23490</v>
      </c>
      <c r="V204" s="42">
        <v>45993</v>
      </c>
      <c r="W204"/>
      <c r="X204"/>
    </row>
    <row r="205" spans="1:24">
      <c r="A205" s="41" t="str">
        <f>TRIM(Query1[[#This Row],[ENTERPRISE_ID]])</f>
        <v>ASALAM</v>
      </c>
      <c r="B205" s="41" t="s">
        <v>21216</v>
      </c>
      <c r="C205" s="41" t="s">
        <v>21217</v>
      </c>
      <c r="D205" s="41" t="s">
        <v>21145</v>
      </c>
      <c r="E205" s="41" t="s">
        <v>23491</v>
      </c>
      <c r="F205" s="41" t="s">
        <v>23492</v>
      </c>
      <c r="G205" s="41" t="s">
        <v>21218</v>
      </c>
      <c r="H205" s="41" t="s">
        <v>23493</v>
      </c>
      <c r="I205" s="41" t="s">
        <v>23494</v>
      </c>
      <c r="J205" s="68">
        <v>3012223619</v>
      </c>
      <c r="K205" s="41" t="s">
        <v>43</v>
      </c>
      <c r="L205" s="41" t="s">
        <v>23495</v>
      </c>
      <c r="M205" s="41" t="s">
        <v>23496</v>
      </c>
      <c r="N205" s="41" t="s">
        <v>23497</v>
      </c>
      <c r="O205" s="41" t="s">
        <v>167</v>
      </c>
      <c r="P205" s="41" t="s">
        <v>1272</v>
      </c>
      <c r="Q205" s="41" t="s">
        <v>21909</v>
      </c>
      <c r="R205" s="41">
        <v>8998</v>
      </c>
      <c r="S205" s="41" t="s">
        <v>9476</v>
      </c>
      <c r="T205" s="41" t="s">
        <v>22939</v>
      </c>
      <c r="U205" s="41" t="s">
        <v>23498</v>
      </c>
      <c r="V205" s="42">
        <v>45993</v>
      </c>
      <c r="W205"/>
      <c r="X205"/>
    </row>
    <row r="206" spans="1:24">
      <c r="A206" s="41" t="str">
        <f>TRIM(Query1[[#This Row],[ENTERPRISE_ID]])</f>
        <v>DLADZYG</v>
      </c>
      <c r="B206" s="41" t="s">
        <v>23499</v>
      </c>
      <c r="C206" s="41" t="s">
        <v>23500</v>
      </c>
      <c r="D206" s="41" t="s">
        <v>21141</v>
      </c>
      <c r="E206" s="41" t="s">
        <v>23501</v>
      </c>
      <c r="F206" s="41" t="s">
        <v>23502</v>
      </c>
      <c r="G206" s="41" t="s">
        <v>3858</v>
      </c>
      <c r="H206" s="41" t="s">
        <v>23503</v>
      </c>
      <c r="I206" s="41" t="s">
        <v>23504</v>
      </c>
      <c r="J206" s="68">
        <v>9195799406</v>
      </c>
      <c r="K206" s="41" t="s">
        <v>43</v>
      </c>
      <c r="L206" s="41" t="s">
        <v>23505</v>
      </c>
      <c r="N206" s="41" t="s">
        <v>3860</v>
      </c>
      <c r="O206" s="41" t="s">
        <v>170</v>
      </c>
      <c r="P206" s="41" t="s">
        <v>3861</v>
      </c>
      <c r="Q206" s="41" t="s">
        <v>21919</v>
      </c>
      <c r="R206" s="41">
        <v>8998</v>
      </c>
      <c r="S206" s="41" t="s">
        <v>23506</v>
      </c>
      <c r="T206" s="41" t="s">
        <v>23507</v>
      </c>
      <c r="U206" s="41" t="s">
        <v>23508</v>
      </c>
      <c r="V206" s="42">
        <v>45993</v>
      </c>
      <c r="W206"/>
      <c r="X206"/>
    </row>
    <row r="207" spans="1:24">
      <c r="A207" s="41" t="str">
        <f>TRIM(Query1[[#This Row],[ENTERPRISE_ID]])</f>
        <v>THULL</v>
      </c>
      <c r="B207" s="41" t="s">
        <v>23509</v>
      </c>
      <c r="C207" s="41" t="s">
        <v>23510</v>
      </c>
      <c r="D207" s="41" t="s">
        <v>21152</v>
      </c>
      <c r="E207" s="41" t="s">
        <v>23511</v>
      </c>
      <c r="F207" s="41" t="s">
        <v>23512</v>
      </c>
      <c r="G207" s="41" t="s">
        <v>17501</v>
      </c>
      <c r="H207" s="41" t="s">
        <v>4065</v>
      </c>
      <c r="I207" s="41" t="s">
        <v>23513</v>
      </c>
      <c r="J207" s="68">
        <v>6307681037</v>
      </c>
      <c r="K207" s="41" t="s">
        <v>43</v>
      </c>
      <c r="L207" s="41" t="s">
        <v>23514</v>
      </c>
      <c r="N207" s="41" t="s">
        <v>13310</v>
      </c>
      <c r="O207" s="41" t="s">
        <v>118</v>
      </c>
      <c r="P207" s="41" t="s">
        <v>13311</v>
      </c>
      <c r="Q207" s="41" t="s">
        <v>21909</v>
      </c>
      <c r="R207" s="41">
        <v>8998</v>
      </c>
      <c r="S207" s="41" t="s">
        <v>23515</v>
      </c>
      <c r="T207" s="41" t="s">
        <v>23516</v>
      </c>
      <c r="U207" s="41" t="s">
        <v>23517</v>
      </c>
      <c r="V207" s="42">
        <v>45993</v>
      </c>
      <c r="W207"/>
      <c r="X207"/>
    </row>
    <row r="208" spans="1:24">
      <c r="A208" s="41" t="str">
        <f>TRIM(Query1[[#This Row],[ENTERPRISE_ID]])</f>
        <v>MSERNA1</v>
      </c>
      <c r="B208" s="41" t="s">
        <v>23518</v>
      </c>
      <c r="C208" s="41" t="s">
        <v>23519</v>
      </c>
      <c r="D208" s="41" t="s">
        <v>21150</v>
      </c>
      <c r="E208" s="41" t="s">
        <v>23520</v>
      </c>
      <c r="F208" s="41" t="s">
        <v>23521</v>
      </c>
      <c r="G208" s="41" t="s">
        <v>10235</v>
      </c>
      <c r="H208" s="41" t="s">
        <v>23522</v>
      </c>
      <c r="I208" s="41" t="s">
        <v>23523</v>
      </c>
      <c r="J208" s="68">
        <v>2485000818</v>
      </c>
      <c r="K208" s="41" t="s">
        <v>43</v>
      </c>
      <c r="L208" s="41" t="s">
        <v>23524</v>
      </c>
      <c r="N208" s="41" t="s">
        <v>23525</v>
      </c>
      <c r="O208" s="41" t="s">
        <v>69</v>
      </c>
      <c r="P208" s="41" t="s">
        <v>10238</v>
      </c>
      <c r="Q208" s="41" t="s">
        <v>21909</v>
      </c>
      <c r="R208" s="41">
        <v>8998</v>
      </c>
      <c r="S208" s="41" t="s">
        <v>22780</v>
      </c>
      <c r="T208" s="41" t="s">
        <v>22781</v>
      </c>
      <c r="U208" s="41" t="s">
        <v>23526</v>
      </c>
      <c r="V208" s="42">
        <v>45993</v>
      </c>
      <c r="W208"/>
      <c r="X208"/>
    </row>
    <row r="209" spans="1:24">
      <c r="A209" s="41" t="str">
        <f>TRIM(Query1[[#This Row],[ENTERPRISE_ID]])</f>
        <v>FVELA</v>
      </c>
      <c r="B209" s="41" t="s">
        <v>21361</v>
      </c>
      <c r="C209" s="41" t="s">
        <v>18769</v>
      </c>
      <c r="D209" s="41" t="s">
        <v>21141</v>
      </c>
      <c r="E209" s="41" t="s">
        <v>23527</v>
      </c>
      <c r="F209" s="41" t="s">
        <v>23528</v>
      </c>
      <c r="G209" s="41" t="s">
        <v>17275</v>
      </c>
      <c r="H209" s="41" t="s">
        <v>23529</v>
      </c>
      <c r="I209" s="41" t="s">
        <v>23530</v>
      </c>
      <c r="J209" s="68">
        <v>5409151618</v>
      </c>
      <c r="K209" s="41" t="s">
        <v>43</v>
      </c>
      <c r="L209" s="41" t="s">
        <v>23531</v>
      </c>
      <c r="M209" s="41" t="s">
        <v>10775</v>
      </c>
      <c r="N209" s="41" t="s">
        <v>5241</v>
      </c>
      <c r="O209" s="41" t="s">
        <v>167</v>
      </c>
      <c r="P209" s="41" t="s">
        <v>5242</v>
      </c>
      <c r="Q209" s="41" t="s">
        <v>21919</v>
      </c>
      <c r="R209" s="41">
        <v>8998</v>
      </c>
      <c r="S209" s="41" t="s">
        <v>21068</v>
      </c>
      <c r="T209" s="41" t="s">
        <v>22463</v>
      </c>
      <c r="U209" s="41" t="s">
        <v>23532</v>
      </c>
      <c r="V209" s="42">
        <v>45993</v>
      </c>
      <c r="W209"/>
      <c r="X209"/>
    </row>
    <row r="210" spans="1:24">
      <c r="A210" s="41" t="str">
        <f>TRIM(Query1[[#This Row],[ENTERPRISE_ID]])</f>
        <v>GFINK</v>
      </c>
      <c r="B210" s="41" t="s">
        <v>23533</v>
      </c>
      <c r="C210" s="41" t="s">
        <v>23534</v>
      </c>
      <c r="D210" s="41" t="s">
        <v>21143</v>
      </c>
      <c r="E210" s="41" t="s">
        <v>23535</v>
      </c>
      <c r="F210" s="41" t="s">
        <v>23536</v>
      </c>
      <c r="G210" s="41" t="s">
        <v>5363</v>
      </c>
      <c r="H210" s="41" t="s">
        <v>23537</v>
      </c>
      <c r="I210" s="41" t="s">
        <v>23538</v>
      </c>
      <c r="J210" s="68">
        <v>4845614297</v>
      </c>
      <c r="K210" s="41" t="s">
        <v>43</v>
      </c>
      <c r="L210" s="41" t="s">
        <v>23539</v>
      </c>
      <c r="N210" s="41" t="s">
        <v>23540</v>
      </c>
      <c r="O210" s="41" t="s">
        <v>453</v>
      </c>
      <c r="P210" s="41" t="s">
        <v>5366</v>
      </c>
      <c r="Q210" s="41" t="s">
        <v>22020</v>
      </c>
      <c r="R210" s="41">
        <v>8998</v>
      </c>
      <c r="S210" s="41" t="s">
        <v>13621</v>
      </c>
      <c r="T210" s="41" t="s">
        <v>20680</v>
      </c>
      <c r="U210" s="41" t="s">
        <v>23541</v>
      </c>
      <c r="V210" s="42">
        <v>45993</v>
      </c>
      <c r="W210"/>
      <c r="X210"/>
    </row>
    <row r="211" spans="1:24">
      <c r="A211" s="41" t="str">
        <f>TRIM(Query1[[#This Row],[ENTERPRISE_ID]])</f>
        <v>VMOYTO</v>
      </c>
      <c r="B211" s="41" t="s">
        <v>23542</v>
      </c>
      <c r="C211" s="41" t="s">
        <v>23543</v>
      </c>
      <c r="D211" s="41" t="s">
        <v>21136</v>
      </c>
      <c r="E211" s="41" t="s">
        <v>23544</v>
      </c>
      <c r="F211" s="41" t="s">
        <v>23545</v>
      </c>
      <c r="G211" s="41" t="s">
        <v>13782</v>
      </c>
      <c r="H211" s="41" t="s">
        <v>23546</v>
      </c>
      <c r="I211" s="41" t="s">
        <v>23547</v>
      </c>
      <c r="J211" s="68">
        <v>5614104413</v>
      </c>
      <c r="K211" s="41" t="s">
        <v>43</v>
      </c>
      <c r="L211" s="41" t="s">
        <v>13783</v>
      </c>
      <c r="N211" s="41" t="s">
        <v>4160</v>
      </c>
      <c r="O211" s="41" t="s">
        <v>57</v>
      </c>
      <c r="P211" s="41" t="s">
        <v>13785</v>
      </c>
      <c r="Q211" s="41" t="s">
        <v>21909</v>
      </c>
      <c r="R211" s="41">
        <v>8998</v>
      </c>
      <c r="S211" s="41" t="s">
        <v>17762</v>
      </c>
      <c r="T211" s="41" t="s">
        <v>23548</v>
      </c>
      <c r="U211" s="41" t="s">
        <v>23549</v>
      </c>
      <c r="V211" s="42">
        <v>45993</v>
      </c>
      <c r="W211"/>
      <c r="X211"/>
    </row>
    <row r="212" spans="1:24">
      <c r="A212" s="41" t="str">
        <f>TRIM(Query1[[#This Row],[ENTERPRISE_ID]])</f>
        <v>CBANIK</v>
      </c>
      <c r="B212" s="41" t="s">
        <v>23550</v>
      </c>
      <c r="C212" s="41" t="s">
        <v>16442</v>
      </c>
      <c r="D212" s="41" t="s">
        <v>21137</v>
      </c>
      <c r="E212" s="41" t="s">
        <v>23551</v>
      </c>
      <c r="F212" s="41" t="s">
        <v>23552</v>
      </c>
      <c r="G212" s="41" t="s">
        <v>16443</v>
      </c>
      <c r="H212" s="41" t="s">
        <v>23553</v>
      </c>
      <c r="I212" s="41" t="s">
        <v>23554</v>
      </c>
      <c r="J212" s="68">
        <v>6172129013</v>
      </c>
      <c r="K212" s="41" t="s">
        <v>43</v>
      </c>
      <c r="L212" s="41" t="s">
        <v>2353</v>
      </c>
      <c r="N212" s="41" t="s">
        <v>2354</v>
      </c>
      <c r="O212" s="41" t="s">
        <v>276</v>
      </c>
      <c r="P212" s="41" t="s">
        <v>2355</v>
      </c>
      <c r="Q212" s="41" t="s">
        <v>22020</v>
      </c>
      <c r="R212" s="41">
        <v>8998</v>
      </c>
      <c r="S212" s="41" t="s">
        <v>11788</v>
      </c>
      <c r="T212" s="41" t="s">
        <v>22606</v>
      </c>
      <c r="U212" s="41" t="s">
        <v>23555</v>
      </c>
      <c r="V212" s="42">
        <v>45993</v>
      </c>
      <c r="W212"/>
      <c r="X212"/>
    </row>
    <row r="213" spans="1:24">
      <c r="A213" s="41" t="str">
        <f>TRIM(Query1[[#This Row],[ENTERPRISE_ID]])</f>
        <v>MMILL56</v>
      </c>
      <c r="B213" s="41" t="s">
        <v>14132</v>
      </c>
      <c r="C213" s="41" t="s">
        <v>23556</v>
      </c>
      <c r="D213" s="41" t="s">
        <v>21141</v>
      </c>
      <c r="E213" s="41" t="s">
        <v>23557</v>
      </c>
      <c r="F213" s="41" t="s">
        <v>23558</v>
      </c>
      <c r="G213" s="41" t="s">
        <v>18918</v>
      </c>
      <c r="H213" s="41" t="s">
        <v>23559</v>
      </c>
      <c r="I213" s="41" t="s">
        <v>22302</v>
      </c>
      <c r="J213" s="68">
        <v>9103036797</v>
      </c>
      <c r="K213" s="41" t="s">
        <v>43</v>
      </c>
      <c r="L213" s="41" t="s">
        <v>23560</v>
      </c>
      <c r="N213" s="41" t="s">
        <v>12798</v>
      </c>
      <c r="O213" s="41" t="s">
        <v>170</v>
      </c>
      <c r="P213" s="41" t="s">
        <v>9962</v>
      </c>
      <c r="Q213" s="41" t="s">
        <v>21919</v>
      </c>
      <c r="R213" s="41">
        <v>8998</v>
      </c>
      <c r="S213" s="41" t="s">
        <v>14675</v>
      </c>
      <c r="T213" s="41" t="s">
        <v>23561</v>
      </c>
      <c r="U213" s="41" t="s">
        <v>23562</v>
      </c>
      <c r="V213" s="42">
        <v>45993</v>
      </c>
      <c r="W213"/>
      <c r="X213"/>
    </row>
    <row r="214" spans="1:24">
      <c r="A214" s="41" t="str">
        <f>TRIM(Query1[[#This Row],[ENTERPRISE_ID]])</f>
        <v>WROBERS</v>
      </c>
      <c r="B214" s="41" t="s">
        <v>21797</v>
      </c>
      <c r="C214" s="41" t="s">
        <v>21798</v>
      </c>
      <c r="D214" s="41" t="s">
        <v>21141</v>
      </c>
      <c r="E214" s="41" t="s">
        <v>23563</v>
      </c>
      <c r="F214" s="41" t="s">
        <v>23564</v>
      </c>
      <c r="G214" s="41" t="s">
        <v>21799</v>
      </c>
      <c r="H214" s="41" t="s">
        <v>23565</v>
      </c>
      <c r="I214" s="41" t="s">
        <v>23566</v>
      </c>
      <c r="J214" s="68">
        <v>9108573965</v>
      </c>
      <c r="K214" s="41" t="s">
        <v>43</v>
      </c>
      <c r="L214" s="41" t="s">
        <v>23567</v>
      </c>
      <c r="N214" s="41" t="s">
        <v>9332</v>
      </c>
      <c r="O214" s="41" t="s">
        <v>170</v>
      </c>
      <c r="P214" s="41" t="s">
        <v>10941</v>
      </c>
      <c r="Q214" s="41" t="s">
        <v>21919</v>
      </c>
      <c r="R214" s="41">
        <v>8998</v>
      </c>
      <c r="S214" s="41" t="s">
        <v>16290</v>
      </c>
      <c r="T214" s="41" t="s">
        <v>16289</v>
      </c>
      <c r="U214" s="41" t="s">
        <v>23568</v>
      </c>
      <c r="V214" s="42">
        <v>45993</v>
      </c>
      <c r="W214"/>
      <c r="X214"/>
    </row>
    <row r="215" spans="1:24">
      <c r="A215" s="41" t="str">
        <f>TRIM(Query1[[#This Row],[ENTERPRISE_ID]])</f>
        <v>MBRAGGS</v>
      </c>
      <c r="B215" s="41" t="s">
        <v>21529</v>
      </c>
      <c r="C215" s="41" t="s">
        <v>21530</v>
      </c>
      <c r="D215" s="41" t="s">
        <v>21149</v>
      </c>
      <c r="E215" s="41" t="s">
        <v>23569</v>
      </c>
      <c r="F215" s="41" t="s">
        <v>23570</v>
      </c>
      <c r="G215" s="41" t="s">
        <v>18130</v>
      </c>
      <c r="H215" s="41" t="s">
        <v>23571</v>
      </c>
      <c r="I215" s="41" t="s">
        <v>23572</v>
      </c>
      <c r="J215" s="68">
        <v>8704082099</v>
      </c>
      <c r="K215" s="41" t="s">
        <v>43</v>
      </c>
      <c r="L215" s="41" t="s">
        <v>23573</v>
      </c>
      <c r="M215" s="41" t="s">
        <v>858</v>
      </c>
      <c r="N215" s="41" t="s">
        <v>7637</v>
      </c>
      <c r="O215" s="41" t="s">
        <v>763</v>
      </c>
      <c r="P215" s="41" t="s">
        <v>14560</v>
      </c>
      <c r="Q215" s="41" t="s">
        <v>21930</v>
      </c>
      <c r="R215" s="41">
        <v>8998</v>
      </c>
      <c r="S215" s="41" t="s">
        <v>11684</v>
      </c>
      <c r="T215" s="41" t="s">
        <v>23200</v>
      </c>
      <c r="U215" s="41" t="s">
        <v>23574</v>
      </c>
      <c r="V215" s="42">
        <v>45993</v>
      </c>
      <c r="W215"/>
      <c r="X215"/>
    </row>
    <row r="216" spans="1:24">
      <c r="A216" s="41" t="str">
        <f>TRIM(Query1[[#This Row],[ENTERPRISE_ID]])</f>
        <v>RSANDER</v>
      </c>
      <c r="B216" s="41" t="s">
        <v>23575</v>
      </c>
      <c r="C216" s="41" t="s">
        <v>23576</v>
      </c>
      <c r="D216" s="41" t="s">
        <v>21136</v>
      </c>
      <c r="E216" s="41" t="s">
        <v>23577</v>
      </c>
      <c r="F216" s="41" t="s">
        <v>23578</v>
      </c>
      <c r="G216" s="41" t="s">
        <v>23579</v>
      </c>
      <c r="H216" s="41" t="s">
        <v>23580</v>
      </c>
      <c r="I216" s="41" t="s">
        <v>23032</v>
      </c>
      <c r="J216" s="68">
        <v>9042179081</v>
      </c>
      <c r="K216" s="41" t="s">
        <v>43</v>
      </c>
      <c r="L216" s="41" t="s">
        <v>23581</v>
      </c>
      <c r="N216" s="41" t="s">
        <v>23582</v>
      </c>
      <c r="O216" s="41" t="s">
        <v>57</v>
      </c>
      <c r="P216" s="41" t="s">
        <v>12083</v>
      </c>
      <c r="Q216" s="41" t="s">
        <v>21909</v>
      </c>
      <c r="R216" s="41">
        <v>8998</v>
      </c>
      <c r="S216" s="41" t="s">
        <v>3237</v>
      </c>
      <c r="T216" s="41" t="s">
        <v>23583</v>
      </c>
      <c r="U216" s="41" t="s">
        <v>23584</v>
      </c>
      <c r="V216" s="42">
        <v>45993</v>
      </c>
      <c r="W216"/>
      <c r="X216"/>
    </row>
    <row r="217" spans="1:24">
      <c r="A217" s="41" t="str">
        <f>TRIM(Query1[[#This Row],[ENTERPRISE_ID]])</f>
        <v>JRISTA</v>
      </c>
      <c r="B217" s="41" t="s">
        <v>23585</v>
      </c>
      <c r="C217" s="41" t="s">
        <v>23586</v>
      </c>
      <c r="D217" s="41" t="s">
        <v>21136</v>
      </c>
      <c r="E217" s="41" t="s">
        <v>23587</v>
      </c>
      <c r="F217" s="41" t="s">
        <v>23588</v>
      </c>
      <c r="G217" s="41" t="s">
        <v>7904</v>
      </c>
      <c r="H217" s="41" t="s">
        <v>23589</v>
      </c>
      <c r="I217" s="41" t="s">
        <v>22613</v>
      </c>
      <c r="J217" s="68">
        <v>3523593179</v>
      </c>
      <c r="K217" s="41" t="s">
        <v>43</v>
      </c>
      <c r="L217" s="41" t="s">
        <v>23590</v>
      </c>
      <c r="N217" s="41" t="s">
        <v>7906</v>
      </c>
      <c r="O217" s="41" t="s">
        <v>57</v>
      </c>
      <c r="P217" s="41" t="s">
        <v>7907</v>
      </c>
      <c r="Q217" s="41" t="s">
        <v>21909</v>
      </c>
      <c r="R217" s="41">
        <v>8998</v>
      </c>
      <c r="S217" s="41" t="s">
        <v>22780</v>
      </c>
      <c r="T217" s="41" t="s">
        <v>22781</v>
      </c>
      <c r="U217" s="41" t="s">
        <v>23591</v>
      </c>
      <c r="V217" s="42">
        <v>45993</v>
      </c>
      <c r="W217"/>
      <c r="X217"/>
    </row>
    <row r="218" spans="1:24">
      <c r="A218" s="41" t="str">
        <f>TRIM(Query1[[#This Row],[ENTERPRISE_ID]])</f>
        <v>EARES</v>
      </c>
      <c r="B218" s="41" t="s">
        <v>23592</v>
      </c>
      <c r="C218" s="41" t="s">
        <v>23593</v>
      </c>
      <c r="D218" s="41" t="s">
        <v>21149</v>
      </c>
      <c r="E218" s="41" t="s">
        <v>23594</v>
      </c>
      <c r="F218" s="41" t="s">
        <v>23595</v>
      </c>
      <c r="G218" s="41" t="s">
        <v>19891</v>
      </c>
      <c r="H218" s="41" t="s">
        <v>23596</v>
      </c>
      <c r="I218" s="41" t="s">
        <v>23597</v>
      </c>
      <c r="J218" s="68">
        <v>6624912019</v>
      </c>
      <c r="K218" s="41" t="s">
        <v>43</v>
      </c>
      <c r="L218" s="41" t="s">
        <v>23598</v>
      </c>
      <c r="N218" s="41" t="s">
        <v>2378</v>
      </c>
      <c r="O218" s="41" t="s">
        <v>355</v>
      </c>
      <c r="P218" s="41" t="s">
        <v>4486</v>
      </c>
      <c r="Q218" s="41" t="s">
        <v>21930</v>
      </c>
      <c r="R218" s="41">
        <v>8998</v>
      </c>
      <c r="S218" s="41" t="s">
        <v>1832</v>
      </c>
      <c r="T218" s="41" t="s">
        <v>22513</v>
      </c>
      <c r="U218" s="41" t="s">
        <v>23599</v>
      </c>
      <c r="V218" s="42">
        <v>45993</v>
      </c>
      <c r="W218"/>
      <c r="X218"/>
    </row>
    <row r="219" spans="1:24">
      <c r="A219" s="41" t="str">
        <f>TRIM(Query1[[#This Row],[ENTERPRISE_ID]])</f>
        <v>ASTCLAI</v>
      </c>
      <c r="B219" s="41" t="s">
        <v>21233</v>
      </c>
      <c r="C219" s="41" t="s">
        <v>21235</v>
      </c>
      <c r="D219" s="41" t="s">
        <v>21140</v>
      </c>
      <c r="E219" s="41" t="s">
        <v>23600</v>
      </c>
      <c r="F219" s="41" t="s">
        <v>23601</v>
      </c>
      <c r="G219" s="41" t="s">
        <v>18229</v>
      </c>
      <c r="H219" s="41" t="s">
        <v>23602</v>
      </c>
      <c r="I219" s="41" t="s">
        <v>8670</v>
      </c>
      <c r="J219" s="68">
        <v>3348613153</v>
      </c>
      <c r="K219" s="41" t="s">
        <v>43</v>
      </c>
      <c r="L219" s="41" t="s">
        <v>23603</v>
      </c>
      <c r="N219" s="41" t="s">
        <v>23604</v>
      </c>
      <c r="O219" s="41" t="s">
        <v>482</v>
      </c>
      <c r="P219" s="41" t="s">
        <v>1367</v>
      </c>
      <c r="Q219" s="41" t="s">
        <v>21930</v>
      </c>
      <c r="R219" s="41">
        <v>8998</v>
      </c>
      <c r="S219" s="41" t="s">
        <v>12757</v>
      </c>
      <c r="T219" s="41" t="s">
        <v>15331</v>
      </c>
      <c r="U219" s="41" t="s">
        <v>23605</v>
      </c>
      <c r="V219" s="42">
        <v>45993</v>
      </c>
      <c r="W219"/>
      <c r="X219"/>
    </row>
    <row r="220" spans="1:24">
      <c r="A220" s="41" t="str">
        <f>TRIM(Query1[[#This Row],[ENTERPRISE_ID]])</f>
        <v>KROBINS</v>
      </c>
      <c r="B220" s="41" t="s">
        <v>23606</v>
      </c>
      <c r="C220" s="41" t="s">
        <v>23607</v>
      </c>
      <c r="D220" s="41" t="s">
        <v>21136</v>
      </c>
      <c r="E220" s="41" t="s">
        <v>23608</v>
      </c>
      <c r="F220" s="41" t="s">
        <v>23609</v>
      </c>
      <c r="G220" s="41" t="s">
        <v>23610</v>
      </c>
      <c r="H220" s="41" t="s">
        <v>22618</v>
      </c>
      <c r="I220" s="41" t="s">
        <v>23611</v>
      </c>
      <c r="J220" s="68">
        <v>4076864083</v>
      </c>
      <c r="K220" s="41" t="s">
        <v>43</v>
      </c>
      <c r="L220" s="41" t="s">
        <v>23612</v>
      </c>
      <c r="N220" s="41" t="s">
        <v>23613</v>
      </c>
      <c r="O220" s="41" t="s">
        <v>57</v>
      </c>
      <c r="P220" s="41" t="s">
        <v>8751</v>
      </c>
      <c r="Q220" s="41" t="s">
        <v>21909</v>
      </c>
      <c r="R220" s="41">
        <v>8998</v>
      </c>
      <c r="S220" s="41" t="s">
        <v>22416</v>
      </c>
      <c r="T220" s="41" t="s">
        <v>22417</v>
      </c>
      <c r="U220" s="41" t="s">
        <v>23614</v>
      </c>
      <c r="V220" s="42">
        <v>45993</v>
      </c>
      <c r="W220"/>
      <c r="X220"/>
    </row>
    <row r="221" spans="1:24">
      <c r="A221" s="41" t="str">
        <f>TRIM(Query1[[#This Row],[ENTERPRISE_ID]])</f>
        <v>AACUNA</v>
      </c>
      <c r="B221" s="41" t="s">
        <v>23615</v>
      </c>
      <c r="C221" s="41" t="s">
        <v>23616</v>
      </c>
      <c r="D221" s="41" t="s">
        <v>21156</v>
      </c>
      <c r="E221" s="41" t="s">
        <v>23617</v>
      </c>
      <c r="F221" s="41" t="s">
        <v>23618</v>
      </c>
      <c r="G221" s="41" t="s">
        <v>23619</v>
      </c>
      <c r="H221" s="41" t="s">
        <v>23620</v>
      </c>
      <c r="I221" s="41" t="s">
        <v>23621</v>
      </c>
      <c r="J221" s="68">
        <v>6196263047</v>
      </c>
      <c r="K221" s="41" t="s">
        <v>43</v>
      </c>
      <c r="L221" s="41" t="s">
        <v>23622</v>
      </c>
      <c r="N221" s="41" t="s">
        <v>23623</v>
      </c>
      <c r="O221" s="41" t="s">
        <v>36</v>
      </c>
      <c r="P221" s="41" t="s">
        <v>23624</v>
      </c>
      <c r="Q221" s="41" t="s">
        <v>21930</v>
      </c>
      <c r="R221" s="41">
        <v>8998</v>
      </c>
      <c r="S221" s="41" t="s">
        <v>22367</v>
      </c>
      <c r="T221" s="41" t="s">
        <v>22368</v>
      </c>
      <c r="U221" s="41" t="s">
        <v>23625</v>
      </c>
      <c r="V221" s="42">
        <v>45993</v>
      </c>
      <c r="W221"/>
      <c r="X221"/>
    </row>
    <row r="222" spans="1:24">
      <c r="A222" s="41" t="str">
        <f>TRIM(Query1[[#This Row],[ENTERPRISE_ID]])</f>
        <v>ICARRA</v>
      </c>
      <c r="B222" s="41" t="s">
        <v>23626</v>
      </c>
      <c r="C222" s="41" t="s">
        <v>23627</v>
      </c>
      <c r="D222" s="41" t="s">
        <v>21154</v>
      </c>
      <c r="E222" s="41" t="s">
        <v>23628</v>
      </c>
      <c r="F222" s="41" t="s">
        <v>23629</v>
      </c>
      <c r="G222" s="41" t="s">
        <v>6008</v>
      </c>
      <c r="H222" s="41" t="s">
        <v>23630</v>
      </c>
      <c r="I222" s="41" t="s">
        <v>23631</v>
      </c>
      <c r="J222" s="68">
        <v>7602154109</v>
      </c>
      <c r="K222" s="41" t="s">
        <v>43</v>
      </c>
      <c r="L222" s="41" t="s">
        <v>23632</v>
      </c>
      <c r="N222" s="41" t="s">
        <v>6010</v>
      </c>
      <c r="O222" s="41" t="s">
        <v>36</v>
      </c>
      <c r="P222" s="41" t="s">
        <v>6011</v>
      </c>
      <c r="Q222" s="41" t="s">
        <v>21909</v>
      </c>
      <c r="R222" s="41">
        <v>8998</v>
      </c>
      <c r="S222" s="41" t="s">
        <v>22367</v>
      </c>
      <c r="T222" s="41" t="s">
        <v>22368</v>
      </c>
      <c r="U222" s="41" t="s">
        <v>23633</v>
      </c>
      <c r="V222" s="42">
        <v>45993</v>
      </c>
      <c r="W222"/>
      <c r="X222"/>
    </row>
    <row r="223" spans="1:24">
      <c r="A223" s="41" t="str">
        <f>TRIM(Query1[[#This Row],[ENTERPRISE_ID]])</f>
        <v>JGREENE</v>
      </c>
      <c r="B223" s="41" t="s">
        <v>21434</v>
      </c>
      <c r="C223" s="41" t="s">
        <v>21435</v>
      </c>
      <c r="D223" s="41" t="s">
        <v>21134</v>
      </c>
      <c r="E223" s="41" t="s">
        <v>23634</v>
      </c>
      <c r="F223" s="41" t="s">
        <v>23635</v>
      </c>
      <c r="G223" s="41" t="s">
        <v>17990</v>
      </c>
      <c r="H223" s="41" t="s">
        <v>23636</v>
      </c>
      <c r="I223" s="41" t="s">
        <v>23637</v>
      </c>
      <c r="J223" s="68">
        <v>8289625024</v>
      </c>
      <c r="K223" s="41" t="s">
        <v>43</v>
      </c>
      <c r="L223" s="41" t="s">
        <v>23638</v>
      </c>
      <c r="N223" s="41" t="s">
        <v>23639</v>
      </c>
      <c r="O223" s="41" t="s">
        <v>170</v>
      </c>
      <c r="P223" s="41" t="s">
        <v>6984</v>
      </c>
      <c r="Q223" s="41" t="s">
        <v>21919</v>
      </c>
      <c r="R223" s="41">
        <v>8998</v>
      </c>
      <c r="S223" s="41" t="s">
        <v>3811</v>
      </c>
      <c r="T223" s="41" t="s">
        <v>22994</v>
      </c>
      <c r="U223" s="41" t="s">
        <v>23640</v>
      </c>
      <c r="V223" s="42">
        <v>45993</v>
      </c>
      <c r="W223"/>
      <c r="X223"/>
    </row>
    <row r="224" spans="1:24">
      <c r="A224" s="41" t="str">
        <f>TRIM(Query1[[#This Row],[ENTERPRISE_ID]])</f>
        <v>DHAGGER</v>
      </c>
      <c r="B224" s="41" t="s">
        <v>23641</v>
      </c>
      <c r="C224" s="41" t="s">
        <v>23642</v>
      </c>
      <c r="D224" s="41" t="s">
        <v>21134</v>
      </c>
      <c r="E224" s="41" t="s">
        <v>23643</v>
      </c>
      <c r="F224" s="41" t="s">
        <v>23644</v>
      </c>
      <c r="G224" s="41" t="s">
        <v>23645</v>
      </c>
      <c r="H224" s="41" t="s">
        <v>23646</v>
      </c>
      <c r="I224" s="41" t="s">
        <v>23647</v>
      </c>
      <c r="J224" s="68">
        <v>7659693103</v>
      </c>
      <c r="K224" s="41" t="s">
        <v>43</v>
      </c>
      <c r="L224" s="41" t="s">
        <v>23648</v>
      </c>
      <c r="M224" s="41" t="s">
        <v>23649</v>
      </c>
      <c r="N224" s="41" t="s">
        <v>166</v>
      </c>
      <c r="O224" s="41" t="s">
        <v>192</v>
      </c>
      <c r="P224" s="41" t="s">
        <v>3654</v>
      </c>
      <c r="Q224" s="41" t="s">
        <v>21919</v>
      </c>
      <c r="R224" s="41">
        <v>8998</v>
      </c>
      <c r="S224" s="41" t="s">
        <v>3013</v>
      </c>
      <c r="T224" s="41" t="s">
        <v>17678</v>
      </c>
      <c r="U224" s="41" t="s">
        <v>23650</v>
      </c>
      <c r="V224" s="42">
        <v>45993</v>
      </c>
      <c r="W224"/>
      <c r="X224"/>
    </row>
    <row r="225" spans="1:24">
      <c r="A225" s="41" t="str">
        <f>TRIM(Query1[[#This Row],[ENTERPRISE_ID]])</f>
        <v>SLEE1</v>
      </c>
      <c r="B225" s="41" t="s">
        <v>23651</v>
      </c>
      <c r="C225" s="41" t="s">
        <v>23652</v>
      </c>
      <c r="D225" s="41" t="s">
        <v>21148</v>
      </c>
      <c r="E225" s="41" t="s">
        <v>23653</v>
      </c>
      <c r="F225" s="41" t="s">
        <v>23654</v>
      </c>
      <c r="G225" s="41" t="s">
        <v>23655</v>
      </c>
      <c r="H225" s="41" t="s">
        <v>23656</v>
      </c>
      <c r="I225" s="41" t="s">
        <v>23657</v>
      </c>
      <c r="J225" s="68">
        <v>6517033475</v>
      </c>
      <c r="K225" s="41" t="s">
        <v>43</v>
      </c>
      <c r="L225" s="41" t="s">
        <v>12682</v>
      </c>
      <c r="N225" s="41" t="s">
        <v>23658</v>
      </c>
      <c r="O225" s="41" t="s">
        <v>1229</v>
      </c>
      <c r="P225" s="41" t="s">
        <v>12684</v>
      </c>
      <c r="Q225" s="41" t="s">
        <v>22020</v>
      </c>
      <c r="R225" s="41">
        <v>8998</v>
      </c>
      <c r="S225" s="41" t="s">
        <v>21124</v>
      </c>
      <c r="T225" s="41" t="s">
        <v>21123</v>
      </c>
      <c r="U225" s="41" t="s">
        <v>23659</v>
      </c>
      <c r="V225" s="42">
        <v>45993</v>
      </c>
      <c r="W225"/>
      <c r="X225"/>
    </row>
    <row r="226" spans="1:24">
      <c r="A226" s="41" t="str">
        <f>TRIM(Query1[[#This Row],[ENTERPRISE_ID]])</f>
        <v>JFULFOR</v>
      </c>
      <c r="B226" s="41" t="s">
        <v>23660</v>
      </c>
      <c r="C226" s="41" t="s">
        <v>23661</v>
      </c>
      <c r="D226" s="41" t="s">
        <v>21147</v>
      </c>
      <c r="E226" s="41" t="s">
        <v>23662</v>
      </c>
      <c r="F226" s="41" t="s">
        <v>23663</v>
      </c>
      <c r="G226" s="41" t="s">
        <v>23664</v>
      </c>
      <c r="H226" s="41" t="s">
        <v>23665</v>
      </c>
      <c r="I226" s="41" t="s">
        <v>22613</v>
      </c>
      <c r="J226" s="68">
        <v>8125810410</v>
      </c>
      <c r="K226" s="41" t="s">
        <v>43</v>
      </c>
      <c r="L226" s="41" t="s">
        <v>23666</v>
      </c>
      <c r="M226" s="41" t="s">
        <v>23667</v>
      </c>
      <c r="N226" s="41" t="s">
        <v>23668</v>
      </c>
      <c r="O226" s="41" t="s">
        <v>192</v>
      </c>
      <c r="P226" s="41" t="s">
        <v>6868</v>
      </c>
      <c r="Q226" s="41" t="s">
        <v>21919</v>
      </c>
      <c r="R226" s="41">
        <v>8998</v>
      </c>
      <c r="S226" s="41" t="s">
        <v>767</v>
      </c>
      <c r="T226" s="41" t="s">
        <v>16628</v>
      </c>
      <c r="U226" s="41" t="s">
        <v>23669</v>
      </c>
      <c r="V226" s="42">
        <v>45993</v>
      </c>
      <c r="W226"/>
      <c r="X226"/>
    </row>
    <row r="227" spans="1:24">
      <c r="A227" s="41" t="str">
        <f>TRIM(Query1[[#This Row],[ENTERPRISE_ID]])</f>
        <v>GHAMMON</v>
      </c>
      <c r="B227" s="41" t="s">
        <v>19064</v>
      </c>
      <c r="C227" s="41" t="s">
        <v>23670</v>
      </c>
      <c r="D227" s="41" t="s">
        <v>21146</v>
      </c>
      <c r="E227" s="41" t="s">
        <v>23671</v>
      </c>
      <c r="F227" s="41" t="s">
        <v>19065</v>
      </c>
      <c r="G227" s="41" t="s">
        <v>18035</v>
      </c>
      <c r="H227" s="41" t="s">
        <v>23672</v>
      </c>
      <c r="I227" s="41" t="s">
        <v>23673</v>
      </c>
      <c r="J227" s="68">
        <v>3143130031</v>
      </c>
      <c r="K227" s="41" t="s">
        <v>43</v>
      </c>
      <c r="L227" s="41" t="s">
        <v>23674</v>
      </c>
      <c r="N227" s="41" t="s">
        <v>5381</v>
      </c>
      <c r="O227" s="41" t="s">
        <v>593</v>
      </c>
      <c r="P227" s="41" t="s">
        <v>5382</v>
      </c>
      <c r="Q227" s="41" t="s">
        <v>22020</v>
      </c>
      <c r="R227" s="41">
        <v>8998</v>
      </c>
      <c r="S227" s="41" t="s">
        <v>22700</v>
      </c>
      <c r="T227" s="41" t="s">
        <v>22701</v>
      </c>
      <c r="U227" s="41" t="s">
        <v>23675</v>
      </c>
      <c r="V227" s="42">
        <v>45993</v>
      </c>
      <c r="W227"/>
      <c r="X227"/>
    </row>
    <row r="228" spans="1:24">
      <c r="A228" s="41" t="str">
        <f>TRIM(Query1[[#This Row],[ENTERPRISE_ID]])</f>
        <v>AFERRAR</v>
      </c>
      <c r="B228" s="41" t="s">
        <v>23676</v>
      </c>
      <c r="C228" s="41" t="s">
        <v>23677</v>
      </c>
      <c r="D228" s="41" t="s">
        <v>21147</v>
      </c>
      <c r="E228" s="41" t="s">
        <v>23678</v>
      </c>
      <c r="F228" s="41" t="s">
        <v>23679</v>
      </c>
      <c r="G228" s="41" t="s">
        <v>624</v>
      </c>
      <c r="H228" s="41" t="s">
        <v>23680</v>
      </c>
      <c r="I228" s="41" t="s">
        <v>21987</v>
      </c>
      <c r="J228" s="68">
        <v>3093512158</v>
      </c>
      <c r="K228" s="41" t="s">
        <v>43</v>
      </c>
      <c r="L228" s="41" t="s">
        <v>23681</v>
      </c>
      <c r="N228" s="41" t="s">
        <v>23682</v>
      </c>
      <c r="O228" s="41" t="s">
        <v>118</v>
      </c>
      <c r="P228" s="41" t="s">
        <v>627</v>
      </c>
      <c r="Q228" s="41" t="s">
        <v>21919</v>
      </c>
      <c r="R228" s="41">
        <v>8998</v>
      </c>
      <c r="S228" s="41" t="s">
        <v>767</v>
      </c>
      <c r="T228" s="41" t="s">
        <v>16628</v>
      </c>
      <c r="U228" s="41" t="s">
        <v>23683</v>
      </c>
      <c r="V228" s="42">
        <v>45993</v>
      </c>
      <c r="W228"/>
      <c r="X228"/>
    </row>
    <row r="229" spans="1:24">
      <c r="A229" s="41" t="str">
        <f>TRIM(Query1[[#This Row],[ENTERPRISE_ID]])</f>
        <v>AFAVAZZ</v>
      </c>
      <c r="B229" s="41" t="s">
        <v>23684</v>
      </c>
      <c r="C229" s="41" t="s">
        <v>23685</v>
      </c>
      <c r="D229" s="41" t="s">
        <v>21146</v>
      </c>
      <c r="E229" s="41" t="s">
        <v>23686</v>
      </c>
      <c r="F229" s="41" t="s">
        <v>23687</v>
      </c>
      <c r="G229" s="41" t="s">
        <v>19504</v>
      </c>
      <c r="H229" s="41" t="s">
        <v>23688</v>
      </c>
      <c r="I229" s="41" t="s">
        <v>23689</v>
      </c>
      <c r="J229" s="68">
        <v>6365389143</v>
      </c>
      <c r="K229" s="41" t="s">
        <v>43</v>
      </c>
      <c r="L229" s="41" t="s">
        <v>23690</v>
      </c>
      <c r="N229" s="41" t="s">
        <v>23691</v>
      </c>
      <c r="O229" s="41" t="s">
        <v>593</v>
      </c>
      <c r="P229" s="41" t="s">
        <v>596</v>
      </c>
      <c r="Q229" s="41" t="s">
        <v>22020</v>
      </c>
      <c r="R229" s="41">
        <v>8998</v>
      </c>
      <c r="S229" s="41" t="s">
        <v>22700</v>
      </c>
      <c r="T229" s="41" t="s">
        <v>22701</v>
      </c>
      <c r="U229" s="41" t="s">
        <v>23692</v>
      </c>
      <c r="V229" s="42">
        <v>45993</v>
      </c>
      <c r="W229"/>
      <c r="X229"/>
    </row>
    <row r="230" spans="1:24">
      <c r="A230" s="41" t="str">
        <f>TRIM(Query1[[#This Row],[ENTERPRISE_ID]])</f>
        <v>GMOSKAL</v>
      </c>
      <c r="B230" s="41" t="s">
        <v>23693</v>
      </c>
      <c r="C230" s="41" t="s">
        <v>23694</v>
      </c>
      <c r="D230" s="41" t="s">
        <v>21147</v>
      </c>
      <c r="E230" s="41" t="s">
        <v>23695</v>
      </c>
      <c r="F230" s="41" t="s">
        <v>23696</v>
      </c>
      <c r="G230" s="41" t="s">
        <v>5544</v>
      </c>
      <c r="H230" s="41" t="s">
        <v>23697</v>
      </c>
      <c r="I230" s="41" t="s">
        <v>23052</v>
      </c>
      <c r="J230" s="68">
        <v>3174806945</v>
      </c>
      <c r="K230" s="41" t="s">
        <v>43</v>
      </c>
      <c r="L230" s="41" t="s">
        <v>23698</v>
      </c>
      <c r="N230" s="41" t="s">
        <v>23699</v>
      </c>
      <c r="O230" s="41" t="s">
        <v>192</v>
      </c>
      <c r="P230" s="41" t="s">
        <v>5547</v>
      </c>
      <c r="Q230" s="41" t="s">
        <v>21919</v>
      </c>
      <c r="R230" s="41">
        <v>8998</v>
      </c>
      <c r="S230" s="41" t="s">
        <v>767</v>
      </c>
      <c r="T230" s="41" t="s">
        <v>16628</v>
      </c>
      <c r="U230" s="41" t="s">
        <v>23700</v>
      </c>
      <c r="V230" s="42">
        <v>45993</v>
      </c>
      <c r="W230"/>
      <c r="X230"/>
    </row>
    <row r="231" spans="1:24">
      <c r="A231" s="41" t="str">
        <f>TRIM(Query1[[#This Row],[ENTERPRISE_ID]])</f>
        <v>BPERKIN</v>
      </c>
      <c r="B231" s="41" t="s">
        <v>23701</v>
      </c>
      <c r="C231" s="41" t="s">
        <v>23702</v>
      </c>
      <c r="D231" s="41" t="s">
        <v>21147</v>
      </c>
      <c r="E231" s="41" t="s">
        <v>23703</v>
      </c>
      <c r="F231" s="41" t="s">
        <v>23704</v>
      </c>
      <c r="G231" s="41" t="s">
        <v>23705</v>
      </c>
      <c r="H231" s="41" t="s">
        <v>23706</v>
      </c>
      <c r="I231" s="41" t="s">
        <v>23707</v>
      </c>
      <c r="J231" s="68">
        <v>2172501220</v>
      </c>
      <c r="K231" s="41" t="s">
        <v>43</v>
      </c>
      <c r="L231" s="41" t="s">
        <v>23708</v>
      </c>
      <c r="N231" s="41" t="s">
        <v>1102</v>
      </c>
      <c r="O231" s="41" t="s">
        <v>118</v>
      </c>
      <c r="P231" s="41" t="s">
        <v>4442</v>
      </c>
      <c r="Q231" s="41" t="s">
        <v>21919</v>
      </c>
      <c r="R231" s="41">
        <v>8998</v>
      </c>
      <c r="S231" s="41" t="s">
        <v>23481</v>
      </c>
      <c r="T231" s="41" t="s">
        <v>23482</v>
      </c>
      <c r="U231" s="41" t="s">
        <v>23709</v>
      </c>
      <c r="V231" s="42">
        <v>45993</v>
      </c>
      <c r="W231"/>
      <c r="X231"/>
    </row>
    <row r="232" spans="1:24">
      <c r="A232" s="41" t="str">
        <f>TRIM(Query1[[#This Row],[ENTERPRISE_ID]])</f>
        <v>SJOHNSO</v>
      </c>
      <c r="B232" s="41" t="s">
        <v>21720</v>
      </c>
      <c r="C232" s="41" t="s">
        <v>21721</v>
      </c>
      <c r="D232" s="41" t="s">
        <v>21147</v>
      </c>
      <c r="E232" s="41" t="s">
        <v>23710</v>
      </c>
      <c r="F232" s="41" t="s">
        <v>23711</v>
      </c>
      <c r="G232" s="41" t="s">
        <v>17534</v>
      </c>
      <c r="H232" s="41" t="s">
        <v>20156</v>
      </c>
      <c r="I232" s="41" t="s">
        <v>23712</v>
      </c>
      <c r="J232" s="68">
        <v>3098682983</v>
      </c>
      <c r="K232" s="41" t="s">
        <v>43</v>
      </c>
      <c r="L232" s="41" t="s">
        <v>14310</v>
      </c>
      <c r="N232" s="41" t="s">
        <v>14311</v>
      </c>
      <c r="O232" s="41" t="s">
        <v>118</v>
      </c>
      <c r="P232" s="41" t="s">
        <v>14312</v>
      </c>
      <c r="Q232" s="41" t="s">
        <v>21919</v>
      </c>
      <c r="R232" s="41">
        <v>8998</v>
      </c>
      <c r="S232" s="41" t="s">
        <v>9948</v>
      </c>
      <c r="T232" s="41" t="s">
        <v>21962</v>
      </c>
      <c r="U232" s="41" t="s">
        <v>23713</v>
      </c>
      <c r="V232" s="42">
        <v>45993</v>
      </c>
      <c r="W232"/>
      <c r="X232"/>
    </row>
    <row r="233" spans="1:24">
      <c r="A233" s="41" t="str">
        <f>TRIM(Query1[[#This Row],[ENTERPRISE_ID]])</f>
        <v>CMANSFI</v>
      </c>
      <c r="B233" s="41" t="s">
        <v>23714</v>
      </c>
      <c r="C233" s="41" t="s">
        <v>23715</v>
      </c>
      <c r="D233" s="41" t="s">
        <v>21134</v>
      </c>
      <c r="E233" s="41" t="s">
        <v>23716</v>
      </c>
      <c r="F233" s="41" t="s">
        <v>23717</v>
      </c>
      <c r="G233" s="41" t="s">
        <v>23718</v>
      </c>
      <c r="H233" s="41" t="s">
        <v>8091</v>
      </c>
      <c r="I233" s="41" t="s">
        <v>23554</v>
      </c>
      <c r="J233" s="68">
        <v>3302446270</v>
      </c>
      <c r="K233" s="41" t="s">
        <v>43</v>
      </c>
      <c r="L233" s="41" t="s">
        <v>23719</v>
      </c>
      <c r="N233" s="41" t="s">
        <v>23720</v>
      </c>
      <c r="O233" s="41" t="s">
        <v>72</v>
      </c>
      <c r="P233" s="41" t="s">
        <v>2875</v>
      </c>
      <c r="Q233" s="41" t="s">
        <v>21919</v>
      </c>
      <c r="R233" s="41">
        <v>8998</v>
      </c>
      <c r="S233" s="41" t="s">
        <v>5612</v>
      </c>
      <c r="T233" s="41" t="s">
        <v>19436</v>
      </c>
      <c r="U233" s="41" t="s">
        <v>23721</v>
      </c>
      <c r="V233" s="42">
        <v>45993</v>
      </c>
      <c r="W233"/>
      <c r="X233"/>
    </row>
    <row r="234" spans="1:24">
      <c r="A234" s="41" t="str">
        <f>TRIM(Query1[[#This Row],[ENTERPRISE_ID]])</f>
        <v>RHUSTON</v>
      </c>
      <c r="B234" s="41" t="s">
        <v>21692</v>
      </c>
      <c r="C234" s="41" t="s">
        <v>21693</v>
      </c>
      <c r="D234" s="41" t="s">
        <v>21134</v>
      </c>
      <c r="E234" s="41" t="s">
        <v>23722</v>
      </c>
      <c r="F234" s="41" t="s">
        <v>23723</v>
      </c>
      <c r="G234" s="41" t="s">
        <v>16225</v>
      </c>
      <c r="H234" s="41" t="s">
        <v>23724</v>
      </c>
      <c r="I234" s="41" t="s">
        <v>21938</v>
      </c>
      <c r="J234" s="68">
        <v>5139570125</v>
      </c>
      <c r="K234" s="41" t="s">
        <v>43</v>
      </c>
      <c r="L234" s="41" t="s">
        <v>23725</v>
      </c>
      <c r="N234" s="41" t="s">
        <v>23726</v>
      </c>
      <c r="O234" s="41" t="s">
        <v>72</v>
      </c>
      <c r="P234" s="41" t="s">
        <v>11664</v>
      </c>
      <c r="Q234" s="41" t="s">
        <v>21919</v>
      </c>
      <c r="R234" s="41">
        <v>8998</v>
      </c>
      <c r="S234" s="41" t="s">
        <v>20677</v>
      </c>
      <c r="T234" s="41" t="s">
        <v>20676</v>
      </c>
      <c r="U234" s="41" t="s">
        <v>23727</v>
      </c>
      <c r="V234" s="42">
        <v>45993</v>
      </c>
      <c r="W234"/>
      <c r="X234"/>
    </row>
    <row r="235" spans="1:24">
      <c r="A235" s="41" t="str">
        <f>TRIM(Query1[[#This Row],[ENTERPRISE_ID]])</f>
        <v>JSHAUB0</v>
      </c>
      <c r="B235" s="41" t="s">
        <v>16118</v>
      </c>
      <c r="C235" s="41" t="s">
        <v>15434</v>
      </c>
      <c r="D235" s="41" t="s">
        <v>21144</v>
      </c>
      <c r="E235" s="41" t="s">
        <v>23728</v>
      </c>
      <c r="F235" s="41" t="s">
        <v>23729</v>
      </c>
      <c r="G235" s="41" t="s">
        <v>8077</v>
      </c>
      <c r="H235" s="41" t="s">
        <v>23730</v>
      </c>
      <c r="I235" s="41" t="s">
        <v>22072</v>
      </c>
      <c r="J235" s="68">
        <v>7179167608</v>
      </c>
      <c r="K235" s="41" t="s">
        <v>43</v>
      </c>
      <c r="L235" s="41" t="s">
        <v>23731</v>
      </c>
      <c r="N235" s="41" t="s">
        <v>23732</v>
      </c>
      <c r="O235" s="41" t="s">
        <v>453</v>
      </c>
      <c r="P235" s="41" t="s">
        <v>23733</v>
      </c>
      <c r="Q235" s="41" t="s">
        <v>21930</v>
      </c>
      <c r="R235" s="41">
        <v>8998</v>
      </c>
      <c r="S235" s="41" t="s">
        <v>21920</v>
      </c>
      <c r="T235" s="41" t="s">
        <v>21921</v>
      </c>
      <c r="U235" s="41" t="s">
        <v>23734</v>
      </c>
      <c r="V235" s="42">
        <v>45993</v>
      </c>
      <c r="W235"/>
      <c r="X235"/>
    </row>
    <row r="236" spans="1:24">
      <c r="A236" s="41" t="str">
        <f>TRIM(Query1[[#This Row],[ENTERPRISE_ID]])</f>
        <v>ABRANTL</v>
      </c>
      <c r="B236" s="41" t="s">
        <v>23735</v>
      </c>
      <c r="C236" s="41" t="s">
        <v>23736</v>
      </c>
      <c r="D236" s="41" t="s">
        <v>21140</v>
      </c>
      <c r="E236" s="41" t="s">
        <v>23737</v>
      </c>
      <c r="F236" s="41" t="s">
        <v>23738</v>
      </c>
      <c r="G236" s="41" t="s">
        <v>326</v>
      </c>
      <c r="H236" s="41" t="s">
        <v>23739</v>
      </c>
      <c r="I236" s="41" t="s">
        <v>23740</v>
      </c>
      <c r="J236" s="68">
        <v>4703631057</v>
      </c>
      <c r="K236" s="41" t="s">
        <v>43</v>
      </c>
      <c r="L236" s="41" t="s">
        <v>329</v>
      </c>
      <c r="N236" s="41" t="s">
        <v>23741</v>
      </c>
      <c r="O236" s="41" t="s">
        <v>312</v>
      </c>
      <c r="P236" s="41" t="s">
        <v>331</v>
      </c>
      <c r="Q236" s="41" t="s">
        <v>21930</v>
      </c>
      <c r="R236" s="41">
        <v>8998</v>
      </c>
      <c r="S236" s="41" t="s">
        <v>1502</v>
      </c>
      <c r="T236" s="41" t="s">
        <v>18465</v>
      </c>
      <c r="U236" s="41" t="s">
        <v>23742</v>
      </c>
      <c r="V236" s="42">
        <v>45993</v>
      </c>
      <c r="W236"/>
      <c r="X236"/>
    </row>
    <row r="237" spans="1:24">
      <c r="A237" s="41" t="str">
        <f>TRIM(Query1[[#This Row],[ENTERPRISE_ID]])</f>
        <v>PKARAMU</v>
      </c>
      <c r="B237" s="41" t="s">
        <v>23743</v>
      </c>
      <c r="C237" s="41" t="s">
        <v>21645</v>
      </c>
      <c r="D237" s="41" t="s">
        <v>21137</v>
      </c>
      <c r="E237" s="41" t="s">
        <v>23744</v>
      </c>
      <c r="F237" s="41" t="s">
        <v>23745</v>
      </c>
      <c r="G237" s="41" t="s">
        <v>16974</v>
      </c>
      <c r="H237" s="41" t="s">
        <v>23746</v>
      </c>
      <c r="I237" s="41" t="s">
        <v>23747</v>
      </c>
      <c r="J237" s="68">
        <v>8458730032</v>
      </c>
      <c r="K237" s="41" t="s">
        <v>43</v>
      </c>
      <c r="L237" s="41" t="s">
        <v>23748</v>
      </c>
      <c r="N237" s="41" t="s">
        <v>7376</v>
      </c>
      <c r="O237" s="41" t="s">
        <v>373</v>
      </c>
      <c r="P237" s="41" t="s">
        <v>11048</v>
      </c>
      <c r="Q237" s="41" t="s">
        <v>22020</v>
      </c>
      <c r="R237" s="41">
        <v>8998</v>
      </c>
      <c r="S237" s="41" t="s">
        <v>9214</v>
      </c>
      <c r="T237" s="41" t="s">
        <v>19896</v>
      </c>
      <c r="U237" s="41" t="s">
        <v>23749</v>
      </c>
      <c r="V237" s="42">
        <v>45993</v>
      </c>
      <c r="W237"/>
      <c r="X237"/>
    </row>
    <row r="238" spans="1:24">
      <c r="A238" s="41" t="str">
        <f>TRIM(Query1[[#This Row],[ENTERPRISE_ID]])</f>
        <v>LYOUNGB</v>
      </c>
      <c r="B238" s="41" t="s">
        <v>23750</v>
      </c>
      <c r="C238" s="41" t="s">
        <v>23751</v>
      </c>
      <c r="D238" s="41" t="s">
        <v>21142</v>
      </c>
      <c r="E238" s="41" t="s">
        <v>23752</v>
      </c>
      <c r="F238" s="41" t="s">
        <v>23753</v>
      </c>
      <c r="G238" s="41" t="s">
        <v>23754</v>
      </c>
      <c r="H238" s="41" t="s">
        <v>23755</v>
      </c>
      <c r="I238" s="41" t="s">
        <v>22410</v>
      </c>
      <c r="J238" s="68">
        <v>4055712037</v>
      </c>
      <c r="K238" s="41" t="s">
        <v>43</v>
      </c>
      <c r="L238" s="41" t="s">
        <v>23756</v>
      </c>
      <c r="N238" s="41" t="s">
        <v>23757</v>
      </c>
      <c r="O238" s="41" t="s">
        <v>118</v>
      </c>
      <c r="P238" s="41" t="s">
        <v>23758</v>
      </c>
      <c r="Q238" s="41" t="s">
        <v>22020</v>
      </c>
      <c r="R238" s="41">
        <v>8998</v>
      </c>
      <c r="S238" s="41" t="s">
        <v>5883</v>
      </c>
      <c r="T238" s="41" t="s">
        <v>17455</v>
      </c>
      <c r="U238" s="41" t="s">
        <v>23759</v>
      </c>
      <c r="V238" s="42">
        <v>45993</v>
      </c>
      <c r="W238"/>
      <c r="X238"/>
    </row>
    <row r="239" spans="1:24">
      <c r="A239" s="41" t="str">
        <f>TRIM(Query1[[#This Row],[ENTERPRISE_ID]])</f>
        <v>LWILLI3</v>
      </c>
      <c r="B239" s="41" t="s">
        <v>23760</v>
      </c>
      <c r="C239" s="41" t="s">
        <v>21583</v>
      </c>
      <c r="D239" s="41" t="s">
        <v>21149</v>
      </c>
      <c r="E239" s="41" t="s">
        <v>23761</v>
      </c>
      <c r="F239" s="41" t="s">
        <v>23762</v>
      </c>
      <c r="G239" s="41" t="s">
        <v>14736</v>
      </c>
      <c r="H239" s="41" t="s">
        <v>23299</v>
      </c>
      <c r="I239" s="41" t="s">
        <v>12950</v>
      </c>
      <c r="J239" s="68">
        <v>2253371244</v>
      </c>
      <c r="K239" s="41" t="s">
        <v>43</v>
      </c>
      <c r="L239" s="41" t="s">
        <v>9193</v>
      </c>
      <c r="N239" s="41" t="s">
        <v>6586</v>
      </c>
      <c r="O239" s="41" t="s">
        <v>1392</v>
      </c>
      <c r="P239" s="41" t="s">
        <v>9194</v>
      </c>
      <c r="Q239" s="41" t="s">
        <v>21930</v>
      </c>
      <c r="R239" s="41">
        <v>8998</v>
      </c>
      <c r="S239" s="41" t="s">
        <v>22200</v>
      </c>
      <c r="T239" s="41" t="s">
        <v>22201</v>
      </c>
      <c r="U239" s="41" t="s">
        <v>23763</v>
      </c>
      <c r="V239" s="42">
        <v>45993</v>
      </c>
      <c r="W239"/>
      <c r="X239"/>
    </row>
    <row r="240" spans="1:24">
      <c r="A240" s="41" t="str">
        <f>TRIM(Query1[[#This Row],[ENTERPRISE_ID]])</f>
        <v>MCHAVE0</v>
      </c>
      <c r="B240" s="41" t="s">
        <v>573</v>
      </c>
      <c r="C240" s="41" t="s">
        <v>20706</v>
      </c>
      <c r="D240" s="41" t="s">
        <v>21156</v>
      </c>
      <c r="E240" s="41" t="s">
        <v>23764</v>
      </c>
      <c r="F240" s="41" t="s">
        <v>23765</v>
      </c>
      <c r="G240" s="41" t="s">
        <v>17463</v>
      </c>
      <c r="H240" s="41" t="s">
        <v>23766</v>
      </c>
      <c r="I240" s="41" t="s">
        <v>22047</v>
      </c>
      <c r="J240" s="68">
        <v>6266630527</v>
      </c>
      <c r="K240" s="41" t="s">
        <v>43</v>
      </c>
      <c r="L240" s="41" t="s">
        <v>23767</v>
      </c>
      <c r="N240" s="41" t="s">
        <v>23768</v>
      </c>
      <c r="O240" s="41" t="s">
        <v>36</v>
      </c>
      <c r="P240" s="41" t="s">
        <v>9385</v>
      </c>
      <c r="Q240" s="41" t="s">
        <v>21930</v>
      </c>
      <c r="R240" s="41">
        <v>8998</v>
      </c>
      <c r="S240" s="41" t="s">
        <v>22011</v>
      </c>
      <c r="T240" s="41" t="s">
        <v>22012</v>
      </c>
      <c r="U240" s="41" t="s">
        <v>23769</v>
      </c>
      <c r="V240" s="42">
        <v>45993</v>
      </c>
      <c r="W240"/>
      <c r="X240"/>
    </row>
    <row r="241" spans="1:24">
      <c r="A241" s="41" t="str">
        <f>TRIM(Query1[[#This Row],[ENTERPRISE_ID]])</f>
        <v>LPINZON</v>
      </c>
      <c r="B241" s="41" t="s">
        <v>23770</v>
      </c>
      <c r="C241" s="41" t="s">
        <v>23771</v>
      </c>
      <c r="D241" s="41" t="s">
        <v>21156</v>
      </c>
      <c r="E241" s="41" t="s">
        <v>23772</v>
      </c>
      <c r="F241" s="41" t="s">
        <v>23773</v>
      </c>
      <c r="G241" s="41" t="s">
        <v>23774</v>
      </c>
      <c r="H241" s="41" t="s">
        <v>23419</v>
      </c>
      <c r="I241" s="41" t="s">
        <v>23775</v>
      </c>
      <c r="J241" s="68">
        <v>3234303223</v>
      </c>
      <c r="K241" s="41" t="s">
        <v>43</v>
      </c>
      <c r="L241" s="41" t="s">
        <v>23776</v>
      </c>
      <c r="M241" s="41" t="s">
        <v>23777</v>
      </c>
      <c r="N241" s="41" t="s">
        <v>23778</v>
      </c>
      <c r="O241" s="41" t="s">
        <v>36</v>
      </c>
      <c r="P241" s="41" t="s">
        <v>9100</v>
      </c>
      <c r="Q241" s="41" t="s">
        <v>21930</v>
      </c>
      <c r="R241" s="41">
        <v>8998</v>
      </c>
      <c r="S241" s="41" t="s">
        <v>1779</v>
      </c>
      <c r="T241" s="41" t="s">
        <v>23779</v>
      </c>
      <c r="U241" s="41" t="s">
        <v>23780</v>
      </c>
      <c r="V241" s="42">
        <v>45993</v>
      </c>
      <c r="W241"/>
      <c r="X241"/>
    </row>
    <row r="242" spans="1:24">
      <c r="A242" s="41" t="str">
        <f>TRIM(Query1[[#This Row],[ENTERPRISE_ID]])</f>
        <v>DAMEZCU</v>
      </c>
      <c r="B242" s="41" t="s">
        <v>17049</v>
      </c>
      <c r="C242" s="41" t="s">
        <v>23781</v>
      </c>
      <c r="D242" s="41" t="s">
        <v>21154</v>
      </c>
      <c r="E242" s="41" t="s">
        <v>23782</v>
      </c>
      <c r="F242" s="41" t="s">
        <v>17050</v>
      </c>
      <c r="G242" s="41" t="s">
        <v>15749</v>
      </c>
      <c r="H242" s="41" t="s">
        <v>23783</v>
      </c>
      <c r="I242" s="41" t="s">
        <v>22554</v>
      </c>
      <c r="J242" s="68">
        <v>7608024522</v>
      </c>
      <c r="K242" s="41" t="s">
        <v>43</v>
      </c>
      <c r="L242" s="41" t="s">
        <v>3304</v>
      </c>
      <c r="N242" s="41" t="s">
        <v>23784</v>
      </c>
      <c r="O242" s="41" t="s">
        <v>36</v>
      </c>
      <c r="P242" s="41" t="s">
        <v>3306</v>
      </c>
      <c r="Q242" s="41" t="s">
        <v>21909</v>
      </c>
      <c r="R242" s="41">
        <v>8998</v>
      </c>
      <c r="S242" s="41" t="s">
        <v>20391</v>
      </c>
      <c r="T242" s="41" t="s">
        <v>20390</v>
      </c>
      <c r="U242" s="41" t="s">
        <v>23785</v>
      </c>
      <c r="V242" s="42">
        <v>45993</v>
      </c>
      <c r="W242"/>
      <c r="X242"/>
    </row>
    <row r="243" spans="1:24">
      <c r="A243" s="41" t="str">
        <f>TRIM(Query1[[#This Row],[ENTERPRISE_ID]])</f>
        <v>FPANEDA</v>
      </c>
      <c r="B243" s="41" t="s">
        <v>23786</v>
      </c>
      <c r="C243" s="41" t="s">
        <v>23787</v>
      </c>
      <c r="D243" s="41" t="s">
        <v>21164</v>
      </c>
      <c r="E243" s="41" t="s">
        <v>23788</v>
      </c>
      <c r="F243" s="41" t="s">
        <v>23789</v>
      </c>
      <c r="G243" s="41" t="s">
        <v>19453</v>
      </c>
      <c r="H243" s="41" t="s">
        <v>23790</v>
      </c>
      <c r="I243" s="41" t="s">
        <v>23791</v>
      </c>
      <c r="J243" s="68">
        <v>5593299005</v>
      </c>
      <c r="K243" s="41" t="s">
        <v>43</v>
      </c>
      <c r="L243" s="41" t="s">
        <v>23792</v>
      </c>
      <c r="N243" s="41" t="s">
        <v>23793</v>
      </c>
      <c r="O243" s="41" t="s">
        <v>36</v>
      </c>
      <c r="P243" s="41" t="s">
        <v>5208</v>
      </c>
      <c r="Q243" s="41" t="s">
        <v>22020</v>
      </c>
      <c r="R243" s="41">
        <v>8998</v>
      </c>
      <c r="S243" s="41" t="s">
        <v>6026</v>
      </c>
      <c r="T243" s="41" t="s">
        <v>22158</v>
      </c>
      <c r="U243" s="41" t="s">
        <v>23794</v>
      </c>
      <c r="V243" s="42">
        <v>45993</v>
      </c>
      <c r="W243"/>
      <c r="X243"/>
    </row>
    <row r="244" spans="1:24">
      <c r="A244" s="41" t="str">
        <f>TRIM(Query1[[#This Row],[ENTERPRISE_ID]])</f>
        <v>RMCQUI</v>
      </c>
      <c r="B244" s="41" t="s">
        <v>23795</v>
      </c>
      <c r="C244" s="41" t="s">
        <v>23796</v>
      </c>
      <c r="D244" s="41" t="s">
        <v>21164</v>
      </c>
      <c r="E244" s="41" t="s">
        <v>23797</v>
      </c>
      <c r="F244" s="41" t="s">
        <v>23798</v>
      </c>
      <c r="G244" s="41" t="s">
        <v>11872</v>
      </c>
      <c r="H244" s="41" t="s">
        <v>23799</v>
      </c>
      <c r="I244" s="41" t="s">
        <v>22818</v>
      </c>
      <c r="J244" s="68">
        <v>7023448310</v>
      </c>
      <c r="K244" s="41" t="s">
        <v>43</v>
      </c>
      <c r="L244" s="41" t="s">
        <v>23800</v>
      </c>
      <c r="N244" s="41" t="s">
        <v>11874</v>
      </c>
      <c r="O244" s="41" t="s">
        <v>1034</v>
      </c>
      <c r="P244" s="41" t="s">
        <v>9632</v>
      </c>
      <c r="Q244" s="41" t="s">
        <v>22020</v>
      </c>
      <c r="R244" s="41">
        <v>8998</v>
      </c>
      <c r="S244" s="41" t="s">
        <v>2514</v>
      </c>
      <c r="T244" s="41" t="s">
        <v>22075</v>
      </c>
      <c r="U244" s="41" t="s">
        <v>23801</v>
      </c>
      <c r="V244" s="42">
        <v>45993</v>
      </c>
      <c r="W244"/>
      <c r="X244"/>
    </row>
    <row r="245" spans="1:24">
      <c r="A245" s="41" t="str">
        <f>TRIM(Query1[[#This Row],[ENTERPRISE_ID]])</f>
        <v>MFAIRBA</v>
      </c>
      <c r="B245" s="41" t="s">
        <v>23802</v>
      </c>
      <c r="C245" s="41" t="s">
        <v>23803</v>
      </c>
      <c r="D245" s="41" t="s">
        <v>21154</v>
      </c>
      <c r="E245" s="41" t="s">
        <v>23804</v>
      </c>
      <c r="F245" s="41" t="s">
        <v>23805</v>
      </c>
      <c r="G245" s="41" t="s">
        <v>9537</v>
      </c>
      <c r="H245" s="41" t="s">
        <v>23806</v>
      </c>
      <c r="I245" s="41" t="s">
        <v>22302</v>
      </c>
      <c r="J245" s="68">
        <v>5053629792</v>
      </c>
      <c r="K245" s="41" t="s">
        <v>43</v>
      </c>
      <c r="L245" s="41" t="s">
        <v>23807</v>
      </c>
      <c r="N245" s="41" t="s">
        <v>23808</v>
      </c>
      <c r="O245" s="41" t="s">
        <v>401</v>
      </c>
      <c r="P245" s="41" t="s">
        <v>9540</v>
      </c>
      <c r="Q245" s="41" t="s">
        <v>21909</v>
      </c>
      <c r="R245" s="41">
        <v>8998</v>
      </c>
      <c r="S245" s="41" t="s">
        <v>11243</v>
      </c>
      <c r="U245" s="41" t="s">
        <v>23809</v>
      </c>
      <c r="V245" s="42">
        <v>45993</v>
      </c>
      <c r="W245"/>
      <c r="X245"/>
    </row>
    <row r="246" spans="1:24">
      <c r="A246" s="41" t="str">
        <f>TRIM(Query1[[#This Row],[ENTERPRISE_ID]])</f>
        <v>RDACPAN</v>
      </c>
      <c r="B246" s="41" t="s">
        <v>23810</v>
      </c>
      <c r="C246" s="41" t="s">
        <v>16739</v>
      </c>
      <c r="D246" s="41" t="s">
        <v>21156</v>
      </c>
      <c r="E246" s="41" t="s">
        <v>23811</v>
      </c>
      <c r="F246" s="41" t="s">
        <v>23812</v>
      </c>
      <c r="G246" s="41" t="s">
        <v>16740</v>
      </c>
      <c r="H246" s="41" t="s">
        <v>23813</v>
      </c>
      <c r="I246" s="41" t="s">
        <v>23814</v>
      </c>
      <c r="J246" s="68">
        <v>6267041070</v>
      </c>
      <c r="K246" s="41" t="s">
        <v>43</v>
      </c>
      <c r="L246" s="41" t="s">
        <v>11435</v>
      </c>
      <c r="N246" s="41" t="s">
        <v>23815</v>
      </c>
      <c r="O246" s="41" t="s">
        <v>36</v>
      </c>
      <c r="P246" s="41" t="s">
        <v>11437</v>
      </c>
      <c r="Q246" s="41" t="s">
        <v>21930</v>
      </c>
      <c r="R246" s="41">
        <v>8998</v>
      </c>
      <c r="S246" s="41" t="s">
        <v>22011</v>
      </c>
      <c r="T246" s="41" t="s">
        <v>22012</v>
      </c>
      <c r="U246" s="41" t="s">
        <v>23816</v>
      </c>
      <c r="V246" s="42">
        <v>45993</v>
      </c>
      <c r="W246"/>
      <c r="X246"/>
    </row>
    <row r="247" spans="1:24">
      <c r="A247" s="41" t="str">
        <f>TRIM(Query1[[#This Row],[ENTERPRISE_ID]])</f>
        <v>CDUNCA3</v>
      </c>
      <c r="B247" s="41" t="s">
        <v>18829</v>
      </c>
      <c r="C247" s="41" t="s">
        <v>18692</v>
      </c>
      <c r="D247" s="41" t="s">
        <v>21163</v>
      </c>
      <c r="E247" s="41" t="s">
        <v>23817</v>
      </c>
      <c r="F247" s="41" t="s">
        <v>18830</v>
      </c>
      <c r="G247" s="41" t="s">
        <v>18693</v>
      </c>
      <c r="H247" s="41" t="s">
        <v>20117</v>
      </c>
      <c r="I247" s="41" t="s">
        <v>22156</v>
      </c>
      <c r="J247" s="68">
        <v>2532316354</v>
      </c>
      <c r="K247" s="41" t="s">
        <v>43</v>
      </c>
      <c r="L247" s="41" t="s">
        <v>23818</v>
      </c>
      <c r="N247" s="41" t="s">
        <v>2067</v>
      </c>
      <c r="O247" s="41" t="s">
        <v>1021</v>
      </c>
      <c r="P247" s="41" t="s">
        <v>2068</v>
      </c>
      <c r="Q247" s="41" t="s">
        <v>21909</v>
      </c>
      <c r="R247" s="41">
        <v>8998</v>
      </c>
      <c r="S247" s="41" t="s">
        <v>22780</v>
      </c>
      <c r="T247" s="41" t="s">
        <v>22781</v>
      </c>
      <c r="U247" s="41" t="s">
        <v>23819</v>
      </c>
      <c r="V247" s="42">
        <v>45993</v>
      </c>
      <c r="W247"/>
      <c r="X247"/>
    </row>
    <row r="248" spans="1:24">
      <c r="A248" s="41" t="str">
        <f>TRIM(Query1[[#This Row],[ENTERPRISE_ID]])</f>
        <v>RPOMNIT</v>
      </c>
      <c r="B248" s="41" t="s">
        <v>21695</v>
      </c>
      <c r="C248" s="41" t="s">
        <v>21696</v>
      </c>
      <c r="D248" s="41" t="s">
        <v>21162</v>
      </c>
      <c r="E248" s="41" t="s">
        <v>23820</v>
      </c>
      <c r="F248" s="41" t="s">
        <v>23821</v>
      </c>
      <c r="G248" s="41" t="s">
        <v>15731</v>
      </c>
      <c r="H248" s="41" t="s">
        <v>23822</v>
      </c>
      <c r="I248" s="41" t="s">
        <v>21938</v>
      </c>
      <c r="J248" s="68">
        <v>4085921319</v>
      </c>
      <c r="K248" s="41" t="s">
        <v>43</v>
      </c>
      <c r="L248" s="41" t="s">
        <v>23823</v>
      </c>
      <c r="N248" s="41" t="s">
        <v>1108</v>
      </c>
      <c r="O248" s="41" t="s">
        <v>36</v>
      </c>
      <c r="P248" s="41" t="s">
        <v>13839</v>
      </c>
      <c r="Q248" s="41" t="s">
        <v>21919</v>
      </c>
      <c r="R248" s="41">
        <v>8998</v>
      </c>
      <c r="S248" s="41" t="s">
        <v>181</v>
      </c>
      <c r="T248" s="41" t="s">
        <v>23824</v>
      </c>
      <c r="U248" s="41" t="s">
        <v>23825</v>
      </c>
      <c r="V248" s="42">
        <v>45993</v>
      </c>
      <c r="W248"/>
      <c r="X248"/>
    </row>
    <row r="249" spans="1:24">
      <c r="A249" s="41" t="str">
        <f>TRIM(Query1[[#This Row],[ENTERPRISE_ID]])</f>
        <v>ZTOUGAS</v>
      </c>
      <c r="B249" s="41" t="s">
        <v>16322</v>
      </c>
      <c r="C249" s="41" t="s">
        <v>15496</v>
      </c>
      <c r="D249" s="41" t="s">
        <v>21141</v>
      </c>
      <c r="E249" s="41" t="s">
        <v>23826</v>
      </c>
      <c r="F249" s="41" t="s">
        <v>16323</v>
      </c>
      <c r="G249" s="41" t="s">
        <v>15497</v>
      </c>
      <c r="H249" s="41" t="s">
        <v>23827</v>
      </c>
      <c r="I249" s="41" t="s">
        <v>23828</v>
      </c>
      <c r="J249" s="68">
        <v>3365281762</v>
      </c>
      <c r="K249" s="41" t="s">
        <v>43</v>
      </c>
      <c r="L249" s="41" t="s">
        <v>14278</v>
      </c>
      <c r="N249" s="41" t="s">
        <v>14279</v>
      </c>
      <c r="O249" s="41" t="s">
        <v>170</v>
      </c>
      <c r="P249" s="41" t="s">
        <v>14280</v>
      </c>
      <c r="Q249" s="41" t="s">
        <v>21919</v>
      </c>
      <c r="R249" s="41">
        <v>8998</v>
      </c>
      <c r="S249" s="41" t="s">
        <v>6533</v>
      </c>
      <c r="T249" s="41" t="s">
        <v>20394</v>
      </c>
      <c r="U249" s="41" t="s">
        <v>23829</v>
      </c>
      <c r="V249" s="42">
        <v>45993</v>
      </c>
      <c r="W249"/>
      <c r="X249"/>
    </row>
    <row r="250" spans="1:24">
      <c r="A250" s="41" t="str">
        <f>TRIM(Query1[[#This Row],[ENTERPRISE_ID]])</f>
        <v>JARELL0</v>
      </c>
      <c r="B250" s="41" t="s">
        <v>23830</v>
      </c>
      <c r="C250" s="41" t="s">
        <v>23831</v>
      </c>
      <c r="D250" s="41" t="s">
        <v>21141</v>
      </c>
      <c r="E250" s="41" t="s">
        <v>23832</v>
      </c>
      <c r="F250" s="41" t="s">
        <v>23833</v>
      </c>
      <c r="G250" s="41" t="s">
        <v>20842</v>
      </c>
      <c r="H250" s="41" t="s">
        <v>23834</v>
      </c>
      <c r="I250" s="41" t="s">
        <v>22415</v>
      </c>
      <c r="J250" s="68">
        <v>3366137574</v>
      </c>
      <c r="K250" s="41" t="s">
        <v>43</v>
      </c>
      <c r="L250" s="41" t="s">
        <v>23835</v>
      </c>
      <c r="M250" s="41" t="s">
        <v>23836</v>
      </c>
      <c r="N250" s="41" t="s">
        <v>23837</v>
      </c>
      <c r="O250" s="41" t="s">
        <v>170</v>
      </c>
      <c r="P250" s="41" t="s">
        <v>23838</v>
      </c>
      <c r="Q250" s="41" t="s">
        <v>21919</v>
      </c>
      <c r="R250" s="41">
        <v>8998</v>
      </c>
      <c r="S250" s="41" t="s">
        <v>6533</v>
      </c>
      <c r="T250" s="41" t="s">
        <v>20394</v>
      </c>
      <c r="U250" s="41" t="s">
        <v>23839</v>
      </c>
      <c r="V250" s="42">
        <v>45993</v>
      </c>
      <c r="W250"/>
      <c r="X250"/>
    </row>
    <row r="251" spans="1:24">
      <c r="A251" s="41" t="str">
        <f>TRIM(Query1[[#This Row],[ENTERPRISE_ID]])</f>
        <v>RCROCK</v>
      </c>
      <c r="B251" s="41" t="s">
        <v>23840</v>
      </c>
      <c r="C251" s="41" t="s">
        <v>23841</v>
      </c>
      <c r="D251" s="41" t="s">
        <v>21134</v>
      </c>
      <c r="E251" s="41" t="s">
        <v>23842</v>
      </c>
      <c r="F251" s="41" t="s">
        <v>23843</v>
      </c>
      <c r="G251" s="41" t="s">
        <v>11412</v>
      </c>
      <c r="H251" s="41" t="s">
        <v>23844</v>
      </c>
      <c r="I251" s="41" t="s">
        <v>23249</v>
      </c>
      <c r="J251" s="68">
        <v>8643319953</v>
      </c>
      <c r="K251" s="41" t="s">
        <v>43</v>
      </c>
      <c r="L251" s="41" t="s">
        <v>23845</v>
      </c>
      <c r="N251" s="41" t="s">
        <v>23846</v>
      </c>
      <c r="O251" s="41" t="s">
        <v>322</v>
      </c>
      <c r="P251" s="41" t="s">
        <v>11415</v>
      </c>
      <c r="Q251" s="41" t="s">
        <v>21919</v>
      </c>
      <c r="R251" s="41">
        <v>8998</v>
      </c>
      <c r="S251" s="41" t="s">
        <v>15818</v>
      </c>
      <c r="T251" s="41" t="s">
        <v>23847</v>
      </c>
      <c r="U251" s="41" t="s">
        <v>23848</v>
      </c>
      <c r="V251" s="42">
        <v>45993</v>
      </c>
      <c r="W251"/>
      <c r="X251"/>
    </row>
    <row r="252" spans="1:24">
      <c r="A252" s="41" t="str">
        <f>TRIM(Query1[[#This Row],[ENTERPRISE_ID]])</f>
        <v>VWHALEY</v>
      </c>
      <c r="B252" s="41" t="s">
        <v>21787</v>
      </c>
      <c r="C252" s="41" t="s">
        <v>21788</v>
      </c>
      <c r="D252" s="41" t="s">
        <v>21141</v>
      </c>
      <c r="E252" s="41" t="s">
        <v>23849</v>
      </c>
      <c r="F252" s="41" t="s">
        <v>23850</v>
      </c>
      <c r="G252" s="41" t="s">
        <v>16971</v>
      </c>
      <c r="H252" s="41" t="s">
        <v>23851</v>
      </c>
      <c r="I252" s="41" t="s">
        <v>23852</v>
      </c>
      <c r="J252" s="68">
        <v>8436977421</v>
      </c>
      <c r="K252" s="41" t="s">
        <v>43</v>
      </c>
      <c r="L252" s="41" t="s">
        <v>23853</v>
      </c>
      <c r="N252" s="41" t="s">
        <v>1675</v>
      </c>
      <c r="O252" s="41" t="s">
        <v>322</v>
      </c>
      <c r="P252" s="41" t="s">
        <v>4214</v>
      </c>
      <c r="Q252" s="41" t="s">
        <v>21919</v>
      </c>
      <c r="R252" s="41">
        <v>8998</v>
      </c>
      <c r="S252" s="41" t="s">
        <v>14675</v>
      </c>
      <c r="T252" s="41" t="s">
        <v>23561</v>
      </c>
      <c r="U252" s="41" t="s">
        <v>23854</v>
      </c>
      <c r="V252" s="42">
        <v>45993</v>
      </c>
      <c r="W252"/>
      <c r="X252"/>
    </row>
    <row r="253" spans="1:24">
      <c r="A253" s="41" t="str">
        <f>TRIM(Query1[[#This Row],[ENTERPRISE_ID]])</f>
        <v>OOCHOA</v>
      </c>
      <c r="B253" s="41" t="s">
        <v>23855</v>
      </c>
      <c r="C253" s="41" t="s">
        <v>23856</v>
      </c>
      <c r="D253" s="41" t="s">
        <v>21152</v>
      </c>
      <c r="E253" s="41" t="s">
        <v>23857</v>
      </c>
      <c r="F253" s="41" t="s">
        <v>23858</v>
      </c>
      <c r="G253" s="41" t="s">
        <v>19501</v>
      </c>
      <c r="H253" s="41" t="s">
        <v>23859</v>
      </c>
      <c r="I253" s="41" t="s">
        <v>23860</v>
      </c>
      <c r="J253" s="68">
        <v>8474895039</v>
      </c>
      <c r="K253" s="41" t="s">
        <v>43</v>
      </c>
      <c r="L253" s="41" t="s">
        <v>23861</v>
      </c>
      <c r="N253" s="41" t="s">
        <v>13316</v>
      </c>
      <c r="O253" s="41" t="s">
        <v>118</v>
      </c>
      <c r="P253" s="41" t="s">
        <v>14491</v>
      </c>
      <c r="Q253" s="41" t="s">
        <v>21909</v>
      </c>
      <c r="R253" s="41">
        <v>8998</v>
      </c>
      <c r="S253" s="41" t="s">
        <v>23515</v>
      </c>
      <c r="T253" s="41" t="s">
        <v>23516</v>
      </c>
      <c r="U253" s="41" t="s">
        <v>23862</v>
      </c>
      <c r="V253" s="42">
        <v>45993</v>
      </c>
      <c r="W253"/>
      <c r="X253"/>
    </row>
    <row r="254" spans="1:24">
      <c r="A254" s="41" t="str">
        <f>TRIM(Query1[[#This Row],[ENTERPRISE_ID]])</f>
        <v>BSHELTO</v>
      </c>
      <c r="B254" s="41" t="s">
        <v>21267</v>
      </c>
      <c r="C254" s="41" t="s">
        <v>21268</v>
      </c>
      <c r="D254" s="41" t="s">
        <v>21134</v>
      </c>
      <c r="E254" s="41" t="s">
        <v>23863</v>
      </c>
      <c r="F254" s="41" t="s">
        <v>23864</v>
      </c>
      <c r="G254" s="41" t="s">
        <v>16470</v>
      </c>
      <c r="H254" s="41" t="s">
        <v>23865</v>
      </c>
      <c r="I254" s="41" t="s">
        <v>23866</v>
      </c>
      <c r="J254" s="68">
        <v>8659782772</v>
      </c>
      <c r="K254" s="41" t="s">
        <v>43</v>
      </c>
      <c r="L254" s="41" t="s">
        <v>23867</v>
      </c>
      <c r="N254" s="41" t="s">
        <v>23868</v>
      </c>
      <c r="O254" s="41" t="s">
        <v>352</v>
      </c>
      <c r="P254" s="41" t="s">
        <v>2173</v>
      </c>
      <c r="Q254" s="41" t="s">
        <v>21919</v>
      </c>
      <c r="R254" s="41">
        <v>8998</v>
      </c>
      <c r="S254" s="41" t="s">
        <v>15314</v>
      </c>
      <c r="T254" s="41" t="s">
        <v>19224</v>
      </c>
      <c r="U254" s="41" t="s">
        <v>23869</v>
      </c>
      <c r="V254" s="42">
        <v>45993</v>
      </c>
      <c r="W254"/>
      <c r="X254"/>
    </row>
    <row r="255" spans="1:24">
      <c r="A255" s="41" t="str">
        <f>TRIM(Query1[[#This Row],[ENTERPRISE_ID]])</f>
        <v>TPOREBA</v>
      </c>
      <c r="B255" s="41" t="s">
        <v>23870</v>
      </c>
      <c r="C255" s="41" t="s">
        <v>23871</v>
      </c>
      <c r="D255" s="41" t="s">
        <v>21152</v>
      </c>
      <c r="E255" s="41" t="s">
        <v>23872</v>
      </c>
      <c r="F255" s="41" t="s">
        <v>23873</v>
      </c>
      <c r="G255" s="41" t="s">
        <v>15377</v>
      </c>
      <c r="H255" s="41" t="s">
        <v>23874</v>
      </c>
      <c r="I255" s="41" t="s">
        <v>22436</v>
      </c>
      <c r="J255" s="68">
        <v>3313273001</v>
      </c>
      <c r="K255" s="41" t="s">
        <v>43</v>
      </c>
      <c r="L255" s="41" t="s">
        <v>23875</v>
      </c>
      <c r="N255" s="41" t="s">
        <v>23876</v>
      </c>
      <c r="O255" s="41" t="s">
        <v>118</v>
      </c>
      <c r="P255" s="41" t="s">
        <v>13485</v>
      </c>
      <c r="Q255" s="41" t="s">
        <v>21909</v>
      </c>
      <c r="R255" s="41">
        <v>8998</v>
      </c>
      <c r="S255" s="41" t="s">
        <v>8570</v>
      </c>
      <c r="T255" s="41" t="s">
        <v>18215</v>
      </c>
      <c r="U255" s="41" t="s">
        <v>23877</v>
      </c>
      <c r="V255" s="42">
        <v>45993</v>
      </c>
      <c r="W255"/>
      <c r="X255"/>
    </row>
    <row r="256" spans="1:24">
      <c r="A256" s="41" t="str">
        <f>TRIM(Query1[[#This Row],[ENTERPRISE_ID]])</f>
        <v>VCOUCH</v>
      </c>
      <c r="B256" s="41" t="s">
        <v>16173</v>
      </c>
      <c r="C256" s="41" t="s">
        <v>21780</v>
      </c>
      <c r="D256" s="41" t="s">
        <v>21152</v>
      </c>
      <c r="E256" s="41" t="s">
        <v>23878</v>
      </c>
      <c r="F256" s="41" t="s">
        <v>23879</v>
      </c>
      <c r="G256" s="41" t="s">
        <v>14783</v>
      </c>
      <c r="H256" s="41" t="s">
        <v>23880</v>
      </c>
      <c r="I256" s="41" t="s">
        <v>23881</v>
      </c>
      <c r="J256" s="68">
        <v>3312407987</v>
      </c>
      <c r="K256" s="41" t="s">
        <v>43</v>
      </c>
      <c r="L256" s="41" t="s">
        <v>23882</v>
      </c>
      <c r="N256" s="41" t="s">
        <v>23883</v>
      </c>
      <c r="O256" s="41" t="s">
        <v>192</v>
      </c>
      <c r="P256" s="41" t="s">
        <v>23884</v>
      </c>
      <c r="Q256" s="41" t="s">
        <v>21909</v>
      </c>
      <c r="R256" s="41">
        <v>8998</v>
      </c>
      <c r="S256" s="41" t="s">
        <v>7380</v>
      </c>
      <c r="T256" s="41" t="s">
        <v>18373</v>
      </c>
      <c r="U256" s="41" t="s">
        <v>23885</v>
      </c>
      <c r="V256" s="42">
        <v>45993</v>
      </c>
      <c r="W256"/>
      <c r="X256"/>
    </row>
    <row r="257" spans="1:24">
      <c r="A257" s="41" t="str">
        <f>TRIM(Query1[[#This Row],[ENTERPRISE_ID]])</f>
        <v>MGONDER</v>
      </c>
      <c r="B257" s="41" t="s">
        <v>23886</v>
      </c>
      <c r="C257" s="41" t="s">
        <v>23887</v>
      </c>
      <c r="D257" s="41" t="s">
        <v>21152</v>
      </c>
      <c r="E257" s="41" t="s">
        <v>23888</v>
      </c>
      <c r="F257" s="41" t="s">
        <v>23889</v>
      </c>
      <c r="G257" s="41" t="s">
        <v>16754</v>
      </c>
      <c r="H257" s="41" t="s">
        <v>23890</v>
      </c>
      <c r="I257" s="41" t="s">
        <v>22047</v>
      </c>
      <c r="J257" s="68">
        <v>2197417271</v>
      </c>
      <c r="K257" s="41" t="s">
        <v>43</v>
      </c>
      <c r="L257" s="41" t="s">
        <v>23891</v>
      </c>
      <c r="N257" s="41" t="s">
        <v>23892</v>
      </c>
      <c r="O257" s="41" t="s">
        <v>192</v>
      </c>
      <c r="P257" s="41" t="s">
        <v>3390</v>
      </c>
      <c r="Q257" s="41" t="s">
        <v>21909</v>
      </c>
      <c r="R257" s="41">
        <v>8998</v>
      </c>
      <c r="S257" s="41" t="s">
        <v>7380</v>
      </c>
      <c r="T257" s="41" t="s">
        <v>18373</v>
      </c>
      <c r="U257" s="41" t="s">
        <v>23893</v>
      </c>
      <c r="V257" s="42">
        <v>45993</v>
      </c>
      <c r="W257"/>
      <c r="X257"/>
    </row>
    <row r="258" spans="1:24">
      <c r="A258" s="41" t="str">
        <f>TRIM(Query1[[#This Row],[ENTERPRISE_ID]])</f>
        <v>AVAZQUE</v>
      </c>
      <c r="B258" s="41" t="s">
        <v>23894</v>
      </c>
      <c r="C258" s="41" t="s">
        <v>23895</v>
      </c>
      <c r="D258" s="41" t="s">
        <v>21152</v>
      </c>
      <c r="E258" s="41" t="s">
        <v>23896</v>
      </c>
      <c r="F258" s="41" t="s">
        <v>23897</v>
      </c>
      <c r="G258" s="41" t="s">
        <v>23898</v>
      </c>
      <c r="H258" s="41" t="s">
        <v>23899</v>
      </c>
      <c r="I258" s="41" t="s">
        <v>23900</v>
      </c>
      <c r="J258" s="68">
        <v>7739641593</v>
      </c>
      <c r="K258" s="41" t="s">
        <v>43</v>
      </c>
      <c r="L258" s="41" t="s">
        <v>23901</v>
      </c>
      <c r="N258" s="41" t="s">
        <v>1073</v>
      </c>
      <c r="O258" s="41" t="s">
        <v>118</v>
      </c>
      <c r="P258" s="41" t="s">
        <v>23902</v>
      </c>
      <c r="Q258" s="41" t="s">
        <v>21909</v>
      </c>
      <c r="R258" s="41">
        <v>8998</v>
      </c>
      <c r="S258" s="41" t="s">
        <v>18567</v>
      </c>
      <c r="T258" s="41" t="s">
        <v>18566</v>
      </c>
      <c r="U258" s="41" t="s">
        <v>23903</v>
      </c>
      <c r="V258" s="42">
        <v>45993</v>
      </c>
      <c r="W258"/>
      <c r="X258"/>
    </row>
    <row r="259" spans="1:24">
      <c r="A259" s="41" t="str">
        <f>TRIM(Query1[[#This Row],[ENTERPRISE_ID]])</f>
        <v>LSTUEBI</v>
      </c>
      <c r="B259" s="41" t="s">
        <v>23904</v>
      </c>
      <c r="C259" s="41" t="s">
        <v>23905</v>
      </c>
      <c r="D259" s="41" t="s">
        <v>21152</v>
      </c>
      <c r="E259" s="41" t="s">
        <v>23906</v>
      </c>
      <c r="F259" s="41" t="s">
        <v>23907</v>
      </c>
      <c r="G259" s="41" t="s">
        <v>23908</v>
      </c>
      <c r="H259" s="41" t="s">
        <v>23909</v>
      </c>
      <c r="I259" s="41" t="s">
        <v>23910</v>
      </c>
      <c r="J259" s="68">
        <v>6304310319</v>
      </c>
      <c r="K259" s="41" t="s">
        <v>43</v>
      </c>
      <c r="L259" s="41" t="s">
        <v>23911</v>
      </c>
      <c r="N259" s="41" t="s">
        <v>9160</v>
      </c>
      <c r="O259" s="41" t="s">
        <v>118</v>
      </c>
      <c r="P259" s="41" t="s">
        <v>9161</v>
      </c>
      <c r="Q259" s="41" t="s">
        <v>21909</v>
      </c>
      <c r="R259" s="41">
        <v>8998</v>
      </c>
      <c r="S259" s="41" t="s">
        <v>8570</v>
      </c>
      <c r="T259" s="41" t="s">
        <v>18215</v>
      </c>
      <c r="U259" s="41" t="s">
        <v>23912</v>
      </c>
      <c r="V259" s="42">
        <v>45993</v>
      </c>
      <c r="W259"/>
      <c r="X259"/>
    </row>
    <row r="260" spans="1:24">
      <c r="A260" s="41" t="str">
        <f>TRIM(Query1[[#This Row],[ENTERPRISE_ID]])</f>
        <v>TWHITE</v>
      </c>
      <c r="B260" s="41" t="s">
        <v>23913</v>
      </c>
      <c r="C260" s="41" t="s">
        <v>23914</v>
      </c>
      <c r="D260" s="41" t="s">
        <v>21152</v>
      </c>
      <c r="E260" s="41" t="s">
        <v>23915</v>
      </c>
      <c r="F260" s="41" t="s">
        <v>23916</v>
      </c>
      <c r="G260" s="41" t="s">
        <v>23917</v>
      </c>
      <c r="H260" s="41" t="s">
        <v>23918</v>
      </c>
      <c r="I260" s="41" t="s">
        <v>23919</v>
      </c>
      <c r="J260" s="68">
        <v>3126782153</v>
      </c>
      <c r="K260" s="41" t="s">
        <v>43</v>
      </c>
      <c r="L260" s="41" t="s">
        <v>23920</v>
      </c>
      <c r="N260" s="41" t="s">
        <v>13674</v>
      </c>
      <c r="O260" s="41" t="s">
        <v>118</v>
      </c>
      <c r="P260" s="41" t="s">
        <v>13654</v>
      </c>
      <c r="Q260" s="41" t="s">
        <v>21909</v>
      </c>
      <c r="R260" s="41">
        <v>8998</v>
      </c>
      <c r="S260" s="41" t="s">
        <v>18567</v>
      </c>
      <c r="T260" s="41" t="s">
        <v>18566</v>
      </c>
      <c r="U260" s="41" t="s">
        <v>23921</v>
      </c>
      <c r="V260" s="42">
        <v>45993</v>
      </c>
      <c r="W260"/>
      <c r="X260"/>
    </row>
    <row r="261" spans="1:24">
      <c r="A261" s="41" t="str">
        <f>TRIM(Query1[[#This Row],[ENTERPRISE_ID]])</f>
        <v>LHAND0</v>
      </c>
      <c r="B261" s="41" t="s">
        <v>21504</v>
      </c>
      <c r="C261" s="41" t="s">
        <v>21505</v>
      </c>
      <c r="D261" s="41" t="s">
        <v>21152</v>
      </c>
      <c r="E261" s="41" t="s">
        <v>23922</v>
      </c>
      <c r="F261" s="41" t="s">
        <v>23923</v>
      </c>
      <c r="G261" s="41" t="s">
        <v>15612</v>
      </c>
      <c r="H261" s="41" t="s">
        <v>23924</v>
      </c>
      <c r="I261" s="41" t="s">
        <v>23925</v>
      </c>
      <c r="J261" s="68">
        <v>2194552219</v>
      </c>
      <c r="K261" s="41" t="s">
        <v>43</v>
      </c>
      <c r="L261" s="41" t="s">
        <v>23926</v>
      </c>
      <c r="N261" s="41" t="s">
        <v>23892</v>
      </c>
      <c r="O261" s="41" t="s">
        <v>192</v>
      </c>
      <c r="P261" s="41" t="s">
        <v>9008</v>
      </c>
      <c r="Q261" s="41" t="s">
        <v>21909</v>
      </c>
      <c r="R261" s="41">
        <v>8998</v>
      </c>
      <c r="S261" s="41" t="s">
        <v>7380</v>
      </c>
      <c r="T261" s="41" t="s">
        <v>18373</v>
      </c>
      <c r="U261" s="41" t="s">
        <v>23927</v>
      </c>
      <c r="V261" s="42">
        <v>45993</v>
      </c>
      <c r="W261"/>
      <c r="X261"/>
    </row>
    <row r="262" spans="1:24">
      <c r="A262" s="41" t="str">
        <f>TRIM(Query1[[#This Row],[ENTERPRISE_ID]])</f>
        <v>CJONES1</v>
      </c>
      <c r="B262" s="41" t="s">
        <v>16091</v>
      </c>
      <c r="C262" s="41" t="s">
        <v>15932</v>
      </c>
      <c r="D262" s="41" t="s">
        <v>21152</v>
      </c>
      <c r="E262" s="41" t="s">
        <v>23928</v>
      </c>
      <c r="F262" s="41" t="s">
        <v>18914</v>
      </c>
      <c r="G262" s="41" t="s">
        <v>15933</v>
      </c>
      <c r="H262" s="41" t="s">
        <v>22256</v>
      </c>
      <c r="I262" s="41" t="s">
        <v>23929</v>
      </c>
      <c r="J262" s="68">
        <v>8158142916</v>
      </c>
      <c r="K262" s="41" t="s">
        <v>43</v>
      </c>
      <c r="L262" s="41" t="s">
        <v>23930</v>
      </c>
      <c r="M262" s="41" t="s">
        <v>23931</v>
      </c>
      <c r="N262" s="41" t="s">
        <v>23932</v>
      </c>
      <c r="O262" s="41" t="s">
        <v>118</v>
      </c>
      <c r="P262" s="41" t="s">
        <v>2768</v>
      </c>
      <c r="Q262" s="41" t="s">
        <v>21909</v>
      </c>
      <c r="R262" s="41">
        <v>8998</v>
      </c>
      <c r="S262" s="41" t="s">
        <v>11120</v>
      </c>
      <c r="T262" s="41" t="s">
        <v>22496</v>
      </c>
      <c r="U262" s="41" t="s">
        <v>23933</v>
      </c>
      <c r="V262" s="42">
        <v>45993</v>
      </c>
      <c r="W262"/>
      <c r="X262"/>
    </row>
    <row r="263" spans="1:24">
      <c r="A263" s="41" t="str">
        <f>TRIM(Query1[[#This Row],[ENTERPRISE_ID]])</f>
        <v>MSERRAT</v>
      </c>
      <c r="B263" s="41" t="s">
        <v>18544</v>
      </c>
      <c r="C263" s="41" t="s">
        <v>18384</v>
      </c>
      <c r="D263" s="41" t="s">
        <v>21152</v>
      </c>
      <c r="E263" s="41" t="s">
        <v>23934</v>
      </c>
      <c r="F263" s="41" t="s">
        <v>18545</v>
      </c>
      <c r="G263" s="41" t="s">
        <v>18385</v>
      </c>
      <c r="H263" s="41" t="s">
        <v>23935</v>
      </c>
      <c r="I263" s="41" t="s">
        <v>23936</v>
      </c>
      <c r="J263" s="68">
        <v>7739510259</v>
      </c>
      <c r="K263" s="41" t="s">
        <v>43</v>
      </c>
      <c r="L263" s="41" t="s">
        <v>23937</v>
      </c>
      <c r="M263" s="41" t="s">
        <v>23938</v>
      </c>
      <c r="N263" s="41" t="s">
        <v>10243</v>
      </c>
      <c r="O263" s="41" t="s">
        <v>118</v>
      </c>
      <c r="P263" s="41" t="s">
        <v>10244</v>
      </c>
      <c r="Q263" s="41" t="s">
        <v>21909</v>
      </c>
      <c r="R263" s="41">
        <v>8998</v>
      </c>
      <c r="S263" s="41" t="s">
        <v>23515</v>
      </c>
      <c r="T263" s="41" t="s">
        <v>23516</v>
      </c>
      <c r="U263" s="41" t="s">
        <v>23939</v>
      </c>
      <c r="V263" s="42">
        <v>45993</v>
      </c>
      <c r="W263"/>
      <c r="X263"/>
    </row>
    <row r="264" spans="1:24">
      <c r="A264" s="41" t="str">
        <f>TRIM(Query1[[#This Row],[ENTERPRISE_ID]])</f>
        <v>ARASHED</v>
      </c>
      <c r="B264" s="41" t="s">
        <v>23940</v>
      </c>
      <c r="C264" s="41" t="s">
        <v>23941</v>
      </c>
      <c r="D264" s="41" t="s">
        <v>21152</v>
      </c>
      <c r="E264" s="41" t="s">
        <v>23942</v>
      </c>
      <c r="F264" s="41" t="s">
        <v>23943</v>
      </c>
      <c r="G264" s="41" t="s">
        <v>19672</v>
      </c>
      <c r="H264" s="41" t="s">
        <v>23944</v>
      </c>
      <c r="I264" s="41" t="s">
        <v>23945</v>
      </c>
      <c r="J264" s="68">
        <v>8479421283</v>
      </c>
      <c r="K264" s="41" t="s">
        <v>43</v>
      </c>
      <c r="L264" s="41" t="s">
        <v>23946</v>
      </c>
      <c r="N264" s="41" t="s">
        <v>23947</v>
      </c>
      <c r="O264" s="41" t="s">
        <v>118</v>
      </c>
      <c r="P264" s="41" t="s">
        <v>1198</v>
      </c>
      <c r="Q264" s="41" t="s">
        <v>21909</v>
      </c>
      <c r="R264" s="41">
        <v>8998</v>
      </c>
      <c r="S264" s="41" t="s">
        <v>18567</v>
      </c>
      <c r="T264" s="41" t="s">
        <v>18566</v>
      </c>
      <c r="U264" s="41" t="s">
        <v>23948</v>
      </c>
      <c r="V264" s="42">
        <v>45993</v>
      </c>
      <c r="W264"/>
      <c r="X264"/>
    </row>
    <row r="265" spans="1:24">
      <c r="A265" s="41" t="str">
        <f>TRIM(Query1[[#This Row],[ENTERPRISE_ID]])</f>
        <v>JRAMOSM</v>
      </c>
      <c r="B265" s="41" t="s">
        <v>23949</v>
      </c>
      <c r="C265" s="41" t="s">
        <v>23950</v>
      </c>
      <c r="D265" s="41" t="s">
        <v>21156</v>
      </c>
      <c r="E265" s="41" t="s">
        <v>23951</v>
      </c>
      <c r="F265" s="41" t="s">
        <v>23952</v>
      </c>
      <c r="G265" s="41" t="s">
        <v>23953</v>
      </c>
      <c r="H265" s="41" t="s">
        <v>23954</v>
      </c>
      <c r="I265" s="41" t="s">
        <v>22373</v>
      </c>
      <c r="J265" s="68">
        <v>3239751836</v>
      </c>
      <c r="K265" s="41" t="s">
        <v>43</v>
      </c>
      <c r="L265" s="41" t="s">
        <v>23955</v>
      </c>
      <c r="N265" s="41" t="s">
        <v>23778</v>
      </c>
      <c r="O265" s="41" t="s">
        <v>36</v>
      </c>
      <c r="P265" s="41" t="s">
        <v>7873</v>
      </c>
      <c r="Q265" s="41" t="s">
        <v>21930</v>
      </c>
      <c r="R265" s="41">
        <v>8998</v>
      </c>
      <c r="S265" s="41" t="s">
        <v>1779</v>
      </c>
      <c r="T265" s="41" t="s">
        <v>23779</v>
      </c>
      <c r="U265" s="41" t="s">
        <v>23956</v>
      </c>
      <c r="V265" s="42">
        <v>45993</v>
      </c>
      <c r="W265"/>
      <c r="X265"/>
    </row>
    <row r="266" spans="1:24">
      <c r="A266" s="41" t="str">
        <f>TRIM(Query1[[#This Row],[ENTERPRISE_ID]])</f>
        <v>LANDERS</v>
      </c>
      <c r="B266" s="41" t="s">
        <v>23957</v>
      </c>
      <c r="C266" s="41" t="s">
        <v>23958</v>
      </c>
      <c r="D266" s="41" t="s">
        <v>21162</v>
      </c>
      <c r="E266" s="41" t="s">
        <v>23959</v>
      </c>
      <c r="F266" s="41" t="s">
        <v>23960</v>
      </c>
      <c r="G266" s="41" t="s">
        <v>21988</v>
      </c>
      <c r="H266" s="41" t="s">
        <v>23961</v>
      </c>
      <c r="I266" s="41" t="s">
        <v>23962</v>
      </c>
      <c r="J266" s="68">
        <v>9162252354</v>
      </c>
      <c r="K266" s="41" t="s">
        <v>43</v>
      </c>
      <c r="L266" s="41" t="s">
        <v>23963</v>
      </c>
      <c r="N266" s="41" t="s">
        <v>8878</v>
      </c>
      <c r="O266" s="41" t="s">
        <v>36</v>
      </c>
      <c r="P266" s="41" t="s">
        <v>8879</v>
      </c>
      <c r="Q266" s="41" t="s">
        <v>21919</v>
      </c>
      <c r="R266" s="41">
        <v>8998</v>
      </c>
      <c r="S266" s="41" t="s">
        <v>22780</v>
      </c>
      <c r="T266" s="41" t="s">
        <v>22781</v>
      </c>
      <c r="U266" s="41" t="s">
        <v>23964</v>
      </c>
      <c r="V266" s="42">
        <v>45993</v>
      </c>
      <c r="W266"/>
      <c r="X266"/>
    </row>
    <row r="267" spans="1:24">
      <c r="A267" s="41" t="str">
        <f>TRIM(Query1[[#This Row],[ENTERPRISE_ID]])</f>
        <v>EKENNED</v>
      </c>
      <c r="B267" s="41" t="s">
        <v>23965</v>
      </c>
      <c r="C267" s="41" t="s">
        <v>23966</v>
      </c>
      <c r="D267" s="41" t="s">
        <v>21145</v>
      </c>
      <c r="E267" s="41" t="s">
        <v>23967</v>
      </c>
      <c r="F267" s="41" t="s">
        <v>23968</v>
      </c>
      <c r="G267" s="41" t="s">
        <v>19981</v>
      </c>
      <c r="H267" s="41" t="s">
        <v>23969</v>
      </c>
      <c r="I267" s="41" t="s">
        <v>22217</v>
      </c>
      <c r="J267" s="68">
        <v>4108455181</v>
      </c>
      <c r="K267" s="41" t="s">
        <v>43</v>
      </c>
      <c r="L267" s="41" t="s">
        <v>23970</v>
      </c>
      <c r="M267" s="41" t="s">
        <v>23971</v>
      </c>
      <c r="N267" s="41" t="s">
        <v>4746</v>
      </c>
      <c r="O267" s="41" t="s">
        <v>1548</v>
      </c>
      <c r="P267" s="41" t="s">
        <v>4747</v>
      </c>
      <c r="Q267" s="41" t="s">
        <v>21909</v>
      </c>
      <c r="R267" s="41">
        <v>8998</v>
      </c>
      <c r="S267" s="41" t="s">
        <v>22906</v>
      </c>
      <c r="U267" s="41" t="s">
        <v>23972</v>
      </c>
      <c r="V267" s="42">
        <v>45993</v>
      </c>
      <c r="W267"/>
      <c r="X267"/>
    </row>
    <row r="268" spans="1:24">
      <c r="A268" s="41" t="str">
        <f>TRIM(Query1[[#This Row],[ENTERPRISE_ID]])</f>
        <v>JLUTZ</v>
      </c>
      <c r="B268" s="41" t="s">
        <v>23973</v>
      </c>
      <c r="C268" s="41" t="s">
        <v>23974</v>
      </c>
      <c r="D268" s="41" t="s">
        <v>21145</v>
      </c>
      <c r="E268" s="41" t="s">
        <v>23975</v>
      </c>
      <c r="F268" s="41" t="s">
        <v>23976</v>
      </c>
      <c r="G268" s="41" t="s">
        <v>20442</v>
      </c>
      <c r="H268" s="41" t="s">
        <v>23977</v>
      </c>
      <c r="I268" s="41" t="s">
        <v>23978</v>
      </c>
      <c r="J268" s="68">
        <v>4106995137</v>
      </c>
      <c r="K268" s="41" t="s">
        <v>43</v>
      </c>
      <c r="L268" s="41" t="s">
        <v>23979</v>
      </c>
      <c r="N268" s="41" t="s">
        <v>879</v>
      </c>
      <c r="O268" s="41" t="s">
        <v>200</v>
      </c>
      <c r="P268" s="41" t="s">
        <v>880</v>
      </c>
      <c r="Q268" s="41" t="s">
        <v>21909</v>
      </c>
      <c r="R268" s="41">
        <v>8998</v>
      </c>
      <c r="S268" s="41" t="s">
        <v>19721</v>
      </c>
      <c r="T268" s="41" t="s">
        <v>19720</v>
      </c>
      <c r="U268" s="41" t="s">
        <v>23980</v>
      </c>
      <c r="V268" s="42">
        <v>45993</v>
      </c>
      <c r="W268"/>
      <c r="X268"/>
    </row>
    <row r="269" spans="1:24">
      <c r="A269" s="41" t="str">
        <f>TRIM(Query1[[#This Row],[ENTERPRISE_ID]])</f>
        <v>SJAMROW</v>
      </c>
      <c r="B269" s="41" t="s">
        <v>23981</v>
      </c>
      <c r="C269" s="41" t="s">
        <v>23982</v>
      </c>
      <c r="D269" s="41" t="s">
        <v>21140</v>
      </c>
      <c r="E269" s="41" t="s">
        <v>23983</v>
      </c>
      <c r="F269" s="41" t="s">
        <v>23984</v>
      </c>
      <c r="G269" s="41" t="s">
        <v>23985</v>
      </c>
      <c r="H269" s="41" t="s">
        <v>23986</v>
      </c>
      <c r="I269" s="41" t="s">
        <v>23987</v>
      </c>
      <c r="J269" s="68">
        <v>4702189824</v>
      </c>
      <c r="K269" s="41" t="s">
        <v>43</v>
      </c>
      <c r="L269" s="41" t="s">
        <v>23988</v>
      </c>
      <c r="N269" s="41" t="s">
        <v>6022</v>
      </c>
      <c r="O269" s="41" t="s">
        <v>312</v>
      </c>
      <c r="P269" s="41" t="s">
        <v>12631</v>
      </c>
      <c r="Q269" s="41" t="s">
        <v>21930</v>
      </c>
      <c r="R269" s="41">
        <v>8998</v>
      </c>
      <c r="S269" s="41" t="s">
        <v>1502</v>
      </c>
      <c r="T269" s="41" t="s">
        <v>18465</v>
      </c>
      <c r="U269" s="41" t="s">
        <v>23989</v>
      </c>
      <c r="V269" s="42">
        <v>45993</v>
      </c>
      <c r="W269"/>
      <c r="X269"/>
    </row>
    <row r="270" spans="1:24">
      <c r="A270" s="41" t="str">
        <f>TRIM(Query1[[#This Row],[ENTERPRISE_ID]])</f>
        <v>DWILS48</v>
      </c>
      <c r="B270" s="41" t="s">
        <v>20067</v>
      </c>
      <c r="C270" s="41" t="s">
        <v>21331</v>
      </c>
      <c r="D270" s="41" t="s">
        <v>21145</v>
      </c>
      <c r="E270" s="41" t="s">
        <v>23990</v>
      </c>
      <c r="F270" s="41" t="s">
        <v>20068</v>
      </c>
      <c r="G270" s="41" t="s">
        <v>4422</v>
      </c>
      <c r="H270" s="41" t="s">
        <v>2490</v>
      </c>
      <c r="I270" s="41" t="s">
        <v>23991</v>
      </c>
      <c r="J270" s="68">
        <v>2408551030</v>
      </c>
      <c r="K270" s="41" t="s">
        <v>43</v>
      </c>
      <c r="L270" s="41" t="s">
        <v>23992</v>
      </c>
      <c r="N270" s="41" t="s">
        <v>23993</v>
      </c>
      <c r="O270" s="41" t="s">
        <v>200</v>
      </c>
      <c r="P270" s="41" t="s">
        <v>23994</v>
      </c>
      <c r="Q270" s="41" t="s">
        <v>21909</v>
      </c>
      <c r="R270" s="41">
        <v>8998</v>
      </c>
      <c r="S270" s="41" t="s">
        <v>3536</v>
      </c>
      <c r="T270" s="41" t="s">
        <v>23995</v>
      </c>
      <c r="U270" s="41" t="s">
        <v>23996</v>
      </c>
      <c r="V270" s="42">
        <v>45993</v>
      </c>
      <c r="W270"/>
      <c r="X270"/>
    </row>
    <row r="271" spans="1:24">
      <c r="A271" s="41" t="str">
        <f>TRIM(Query1[[#This Row],[ENTERPRISE_ID]])</f>
        <v>MKENNED</v>
      </c>
      <c r="B271" s="41" t="s">
        <v>23997</v>
      </c>
      <c r="C271" s="41" t="s">
        <v>23998</v>
      </c>
      <c r="D271" s="41" t="s">
        <v>21139</v>
      </c>
      <c r="E271" s="41" t="s">
        <v>23999</v>
      </c>
      <c r="F271" s="41" t="s">
        <v>24000</v>
      </c>
      <c r="G271" s="41" t="s">
        <v>9795</v>
      </c>
      <c r="H271" s="41" t="s">
        <v>23969</v>
      </c>
      <c r="I271" s="41" t="s">
        <v>22047</v>
      </c>
      <c r="J271" s="68">
        <v>4847943627</v>
      </c>
      <c r="K271" s="41" t="s">
        <v>43</v>
      </c>
      <c r="L271" s="41" t="s">
        <v>24001</v>
      </c>
      <c r="N271" s="41" t="s">
        <v>24002</v>
      </c>
      <c r="O271" s="41" t="s">
        <v>453</v>
      </c>
      <c r="P271" s="41" t="s">
        <v>9798</v>
      </c>
      <c r="Q271" s="41" t="s">
        <v>21919</v>
      </c>
      <c r="R271" s="41">
        <v>8998</v>
      </c>
      <c r="S271" s="41" t="s">
        <v>21920</v>
      </c>
      <c r="T271" s="41" t="s">
        <v>21921</v>
      </c>
      <c r="U271" s="41" t="s">
        <v>24003</v>
      </c>
      <c r="V271" s="42">
        <v>45993</v>
      </c>
      <c r="W271"/>
      <c r="X271"/>
    </row>
    <row r="272" spans="1:24">
      <c r="A272" s="41" t="str">
        <f>TRIM(Query1[[#This Row],[ENTERPRISE_ID]])</f>
        <v>AWUNDER</v>
      </c>
      <c r="B272" s="41" t="s">
        <v>24004</v>
      </c>
      <c r="C272" s="41" t="s">
        <v>24005</v>
      </c>
      <c r="D272" s="41" t="s">
        <v>21145</v>
      </c>
      <c r="E272" s="41" t="s">
        <v>24006</v>
      </c>
      <c r="F272" s="41" t="s">
        <v>24007</v>
      </c>
      <c r="G272" s="41" t="s">
        <v>15767</v>
      </c>
      <c r="H272" s="41" t="s">
        <v>24008</v>
      </c>
      <c r="I272" s="41" t="s">
        <v>23740</v>
      </c>
      <c r="J272" s="68">
        <v>3016750329</v>
      </c>
      <c r="K272" s="41" t="s">
        <v>43</v>
      </c>
      <c r="L272" s="41" t="s">
        <v>24009</v>
      </c>
      <c r="N272" s="41" t="s">
        <v>24010</v>
      </c>
      <c r="O272" s="41" t="s">
        <v>200</v>
      </c>
      <c r="P272" s="41" t="s">
        <v>1529</v>
      </c>
      <c r="Q272" s="41" t="s">
        <v>21909</v>
      </c>
      <c r="R272" s="41">
        <v>8998</v>
      </c>
      <c r="S272" s="41" t="s">
        <v>14031</v>
      </c>
      <c r="T272" s="41" t="s">
        <v>15307</v>
      </c>
      <c r="U272" s="41" t="s">
        <v>24011</v>
      </c>
      <c r="V272" s="42">
        <v>45993</v>
      </c>
      <c r="W272"/>
      <c r="X272"/>
    </row>
    <row r="273" spans="1:24">
      <c r="A273" s="41" t="str">
        <f>TRIM(Query1[[#This Row],[ENTERPRISE_ID]])</f>
        <v>MCOLLI0</v>
      </c>
      <c r="B273" s="41" t="s">
        <v>17154</v>
      </c>
      <c r="C273" s="41" t="s">
        <v>24012</v>
      </c>
      <c r="D273" s="41" t="s">
        <v>21145</v>
      </c>
      <c r="E273" s="41" t="s">
        <v>24013</v>
      </c>
      <c r="F273" s="41" t="s">
        <v>17155</v>
      </c>
      <c r="G273" s="41" t="s">
        <v>16785</v>
      </c>
      <c r="H273" s="41" t="s">
        <v>24014</v>
      </c>
      <c r="I273" s="41" t="s">
        <v>22302</v>
      </c>
      <c r="J273" s="68">
        <v>3016741829</v>
      </c>
      <c r="K273" s="41" t="s">
        <v>43</v>
      </c>
      <c r="L273" s="41" t="s">
        <v>24015</v>
      </c>
      <c r="N273" s="41" t="s">
        <v>10678</v>
      </c>
      <c r="O273" s="41" t="s">
        <v>200</v>
      </c>
      <c r="P273" s="41" t="s">
        <v>11925</v>
      </c>
      <c r="Q273" s="41" t="s">
        <v>21909</v>
      </c>
      <c r="R273" s="41">
        <v>8998</v>
      </c>
      <c r="S273" s="41" t="s">
        <v>6998</v>
      </c>
      <c r="T273" s="41" t="s">
        <v>18431</v>
      </c>
      <c r="U273" s="41" t="s">
        <v>24016</v>
      </c>
      <c r="V273" s="42">
        <v>45993</v>
      </c>
      <c r="W273"/>
      <c r="X273"/>
    </row>
    <row r="274" spans="1:24">
      <c r="A274" s="41" t="str">
        <f>TRIM(Query1[[#This Row],[ENTERPRISE_ID]])</f>
        <v>RHOBBS2</v>
      </c>
      <c r="B274" s="41" t="s">
        <v>24017</v>
      </c>
      <c r="C274" s="41" t="s">
        <v>24018</v>
      </c>
      <c r="D274" s="41" t="s">
        <v>21147</v>
      </c>
      <c r="E274" s="41" t="s">
        <v>24019</v>
      </c>
      <c r="F274" s="41" t="s">
        <v>24020</v>
      </c>
      <c r="G274" s="41" t="s">
        <v>15870</v>
      </c>
      <c r="H274" s="41" t="s">
        <v>24021</v>
      </c>
      <c r="I274" s="41" t="s">
        <v>22891</v>
      </c>
      <c r="J274" s="68">
        <v>7656399092</v>
      </c>
      <c r="K274" s="41" t="s">
        <v>43</v>
      </c>
      <c r="L274" s="41" t="s">
        <v>24022</v>
      </c>
      <c r="N274" s="41" t="s">
        <v>24023</v>
      </c>
      <c r="O274" s="41" t="s">
        <v>192</v>
      </c>
      <c r="P274" s="41" t="s">
        <v>11636</v>
      </c>
      <c r="Q274" s="41" t="s">
        <v>21919</v>
      </c>
      <c r="R274" s="41">
        <v>8998</v>
      </c>
      <c r="S274" s="41" t="s">
        <v>22736</v>
      </c>
      <c r="T274" s="41" t="s">
        <v>22737</v>
      </c>
      <c r="U274" s="41" t="s">
        <v>24024</v>
      </c>
      <c r="V274" s="42">
        <v>45993</v>
      </c>
      <c r="W274"/>
      <c r="X274"/>
    </row>
    <row r="275" spans="1:24">
      <c r="A275" s="41" t="str">
        <f>TRIM(Query1[[#This Row],[ENTERPRISE_ID]])</f>
        <v>RMORAN</v>
      </c>
      <c r="B275" s="41" t="s">
        <v>24025</v>
      </c>
      <c r="C275" s="41" t="s">
        <v>24026</v>
      </c>
      <c r="D275" s="41" t="s">
        <v>21145</v>
      </c>
      <c r="E275" s="41" t="s">
        <v>24027</v>
      </c>
      <c r="F275" s="41" t="s">
        <v>24028</v>
      </c>
      <c r="G275" s="41" t="s">
        <v>15457</v>
      </c>
      <c r="H275" s="41" t="s">
        <v>24029</v>
      </c>
      <c r="I275" s="41" t="s">
        <v>23032</v>
      </c>
      <c r="J275" s="68">
        <v>4109005964</v>
      </c>
      <c r="K275" s="41" t="s">
        <v>43</v>
      </c>
      <c r="L275" s="41" t="s">
        <v>24030</v>
      </c>
      <c r="N275" s="41" t="s">
        <v>6592</v>
      </c>
      <c r="O275" s="41" t="s">
        <v>200</v>
      </c>
      <c r="P275" s="41" t="s">
        <v>11925</v>
      </c>
      <c r="Q275" s="41" t="s">
        <v>21909</v>
      </c>
      <c r="R275" s="41">
        <v>8998</v>
      </c>
      <c r="S275" s="41" t="s">
        <v>6998</v>
      </c>
      <c r="T275" s="41" t="s">
        <v>18431</v>
      </c>
      <c r="U275" s="41" t="s">
        <v>24031</v>
      </c>
      <c r="V275" s="42">
        <v>45993</v>
      </c>
      <c r="W275"/>
      <c r="X275"/>
    </row>
    <row r="276" spans="1:24">
      <c r="A276" s="41" t="str">
        <f>TRIM(Query1[[#This Row],[ENTERPRISE_ID]])</f>
        <v>PDILEY</v>
      </c>
      <c r="B276" s="41" t="s">
        <v>24032</v>
      </c>
      <c r="C276" s="41" t="s">
        <v>16812</v>
      </c>
      <c r="D276" s="41" t="s">
        <v>21145</v>
      </c>
      <c r="E276" s="41" t="s">
        <v>24033</v>
      </c>
      <c r="F276" s="41" t="s">
        <v>24034</v>
      </c>
      <c r="G276" s="41" t="s">
        <v>10954</v>
      </c>
      <c r="H276" s="41" t="s">
        <v>24035</v>
      </c>
      <c r="I276" s="41" t="s">
        <v>21955</v>
      </c>
      <c r="J276" s="68">
        <v>4434328249</v>
      </c>
      <c r="K276" s="41" t="s">
        <v>43</v>
      </c>
      <c r="L276" s="41" t="s">
        <v>24036</v>
      </c>
      <c r="M276" s="41" t="s">
        <v>24037</v>
      </c>
      <c r="N276" s="41" t="s">
        <v>10956</v>
      </c>
      <c r="O276" s="41" t="s">
        <v>200</v>
      </c>
      <c r="P276" s="41" t="s">
        <v>9478</v>
      </c>
      <c r="Q276" s="41" t="s">
        <v>21909</v>
      </c>
      <c r="R276" s="41">
        <v>8998</v>
      </c>
      <c r="S276" s="41" t="s">
        <v>19721</v>
      </c>
      <c r="T276" s="41" t="s">
        <v>19720</v>
      </c>
      <c r="U276" s="41" t="s">
        <v>24038</v>
      </c>
      <c r="V276" s="42">
        <v>45993</v>
      </c>
      <c r="W276"/>
      <c r="X276"/>
    </row>
    <row r="277" spans="1:24">
      <c r="A277" s="41" t="str">
        <f>TRIM(Query1[[#This Row],[ENTERPRISE_ID]])</f>
        <v>TJACKSO</v>
      </c>
      <c r="B277" s="41" t="s">
        <v>15848</v>
      </c>
      <c r="C277" s="41" t="s">
        <v>24039</v>
      </c>
      <c r="D277" s="41" t="s">
        <v>21148</v>
      </c>
      <c r="E277" s="41" t="s">
        <v>24040</v>
      </c>
      <c r="F277" s="41" t="s">
        <v>16397</v>
      </c>
      <c r="G277" s="41" t="s">
        <v>24041</v>
      </c>
      <c r="H277" s="41" t="s">
        <v>24042</v>
      </c>
      <c r="I277" s="41" t="s">
        <v>24043</v>
      </c>
      <c r="J277" s="68">
        <v>5077792716</v>
      </c>
      <c r="K277" s="41" t="s">
        <v>43</v>
      </c>
      <c r="L277" s="41" t="s">
        <v>14542</v>
      </c>
      <c r="N277" s="41" t="s">
        <v>8617</v>
      </c>
      <c r="O277" s="41" t="s">
        <v>1229</v>
      </c>
      <c r="P277" s="41" t="s">
        <v>14543</v>
      </c>
      <c r="Q277" s="41" t="s">
        <v>22020</v>
      </c>
      <c r="R277" s="41">
        <v>8998</v>
      </c>
      <c r="S277" s="41" t="s">
        <v>8135</v>
      </c>
      <c r="T277" s="41" t="s">
        <v>22304</v>
      </c>
      <c r="U277" s="41" t="s">
        <v>24044</v>
      </c>
      <c r="V277" s="42">
        <v>45993</v>
      </c>
      <c r="W277"/>
      <c r="X277"/>
    </row>
    <row r="278" spans="1:24">
      <c r="A278" s="41" t="str">
        <f>TRIM(Query1[[#This Row],[ENTERPRISE_ID]])</f>
        <v>EKELLY</v>
      </c>
      <c r="B278" s="41" t="s">
        <v>21341</v>
      </c>
      <c r="C278" s="41" t="s">
        <v>16067</v>
      </c>
      <c r="D278" s="41" t="s">
        <v>21142</v>
      </c>
      <c r="E278" s="41" t="s">
        <v>24045</v>
      </c>
      <c r="F278" s="41" t="s">
        <v>24046</v>
      </c>
      <c r="G278" s="41" t="s">
        <v>16068</v>
      </c>
      <c r="H278" s="41" t="s">
        <v>24047</v>
      </c>
      <c r="I278" s="41" t="s">
        <v>22217</v>
      </c>
      <c r="J278" s="68">
        <v>3167301420</v>
      </c>
      <c r="K278" s="41" t="s">
        <v>43</v>
      </c>
      <c r="L278" s="41" t="s">
        <v>24048</v>
      </c>
      <c r="N278" s="41" t="s">
        <v>24049</v>
      </c>
      <c r="O278" s="41" t="s">
        <v>887</v>
      </c>
      <c r="P278" s="41" t="s">
        <v>4741</v>
      </c>
      <c r="Q278" s="41" t="s">
        <v>22020</v>
      </c>
      <c r="R278" s="41">
        <v>8998</v>
      </c>
      <c r="S278" s="41" t="s">
        <v>17604</v>
      </c>
      <c r="T278" s="41" t="s">
        <v>17603</v>
      </c>
      <c r="U278" s="41" t="s">
        <v>24050</v>
      </c>
      <c r="V278" s="42">
        <v>45993</v>
      </c>
      <c r="W278"/>
      <c r="X278"/>
    </row>
    <row r="279" spans="1:24">
      <c r="A279" s="41" t="str">
        <f>TRIM(Query1[[#This Row],[ENTERPRISE_ID]])</f>
        <v>JWILLI8</v>
      </c>
      <c r="B279" s="41" t="s">
        <v>24051</v>
      </c>
      <c r="C279" s="41" t="s">
        <v>24052</v>
      </c>
      <c r="D279" s="41" t="s">
        <v>21139</v>
      </c>
      <c r="E279" s="41" t="s">
        <v>24053</v>
      </c>
      <c r="F279" s="41" t="s">
        <v>24054</v>
      </c>
      <c r="G279" s="41" t="s">
        <v>8373</v>
      </c>
      <c r="H279" s="41" t="s">
        <v>23299</v>
      </c>
      <c r="I279" s="41" t="s">
        <v>24055</v>
      </c>
      <c r="J279" s="68">
        <v>8488780105</v>
      </c>
      <c r="K279" s="41" t="s">
        <v>43</v>
      </c>
      <c r="L279" s="41" t="s">
        <v>24056</v>
      </c>
      <c r="M279" s="41" t="s">
        <v>24057</v>
      </c>
      <c r="N279" s="41" t="s">
        <v>24058</v>
      </c>
      <c r="O279" s="41" t="s">
        <v>453</v>
      </c>
      <c r="P279" s="41" t="s">
        <v>8377</v>
      </c>
      <c r="Q279" s="41" t="s">
        <v>21919</v>
      </c>
      <c r="R279" s="41">
        <v>8998</v>
      </c>
      <c r="S279" s="41" t="s">
        <v>21920</v>
      </c>
      <c r="T279" s="41" t="s">
        <v>21921</v>
      </c>
      <c r="U279" s="41" t="s">
        <v>24059</v>
      </c>
      <c r="V279" s="42">
        <v>45993</v>
      </c>
      <c r="W279"/>
      <c r="X279"/>
    </row>
    <row r="280" spans="1:24">
      <c r="A280" s="41" t="str">
        <f>TRIM(Query1[[#This Row],[ENTERPRISE_ID]])</f>
        <v>GSIMPSO</v>
      </c>
      <c r="B280" s="41" t="s">
        <v>24060</v>
      </c>
      <c r="C280" s="41" t="s">
        <v>24061</v>
      </c>
      <c r="D280" s="41" t="s">
        <v>21139</v>
      </c>
      <c r="E280" s="41" t="s">
        <v>24062</v>
      </c>
      <c r="F280" s="41" t="s">
        <v>24063</v>
      </c>
      <c r="G280" s="41" t="s">
        <v>21843</v>
      </c>
      <c r="H280" s="41" t="s">
        <v>24064</v>
      </c>
      <c r="I280" s="41" t="s">
        <v>24065</v>
      </c>
      <c r="J280" s="68">
        <v>8486331059</v>
      </c>
      <c r="K280" s="41" t="s">
        <v>43</v>
      </c>
      <c r="L280" s="41" t="s">
        <v>24066</v>
      </c>
      <c r="N280" s="41" t="s">
        <v>24067</v>
      </c>
      <c r="O280" s="41" t="s">
        <v>453</v>
      </c>
      <c r="P280" s="41" t="s">
        <v>24068</v>
      </c>
      <c r="Q280" s="41" t="s">
        <v>21919</v>
      </c>
      <c r="R280" s="41">
        <v>8998</v>
      </c>
      <c r="S280" s="41" t="s">
        <v>21920</v>
      </c>
      <c r="T280" s="41" t="s">
        <v>21921</v>
      </c>
      <c r="U280" s="41" t="s">
        <v>24069</v>
      </c>
      <c r="V280" s="42">
        <v>45993</v>
      </c>
      <c r="W280"/>
      <c r="X280"/>
    </row>
    <row r="281" spans="1:24">
      <c r="A281" s="41" t="str">
        <f>TRIM(Query1[[#This Row],[ENTERPRISE_ID]])</f>
        <v>DWILTSH</v>
      </c>
      <c r="B281" s="41" t="s">
        <v>24070</v>
      </c>
      <c r="C281" s="41" t="s">
        <v>24071</v>
      </c>
      <c r="D281" s="41" t="s">
        <v>21139</v>
      </c>
      <c r="E281" s="41" t="s">
        <v>24072</v>
      </c>
      <c r="F281" s="41" t="s">
        <v>24073</v>
      </c>
      <c r="G281" s="41" t="s">
        <v>4434</v>
      </c>
      <c r="H281" s="41" t="s">
        <v>24074</v>
      </c>
      <c r="I281" s="41" t="s">
        <v>23991</v>
      </c>
      <c r="J281" s="68">
        <v>2159304655</v>
      </c>
      <c r="K281" s="41" t="s">
        <v>43</v>
      </c>
      <c r="L281" s="41" t="s">
        <v>24075</v>
      </c>
      <c r="N281" s="41" t="s">
        <v>24076</v>
      </c>
      <c r="O281" s="41" t="s">
        <v>453</v>
      </c>
      <c r="P281" s="41" t="s">
        <v>4437</v>
      </c>
      <c r="Q281" s="41" t="s">
        <v>21919</v>
      </c>
      <c r="R281" s="41">
        <v>8998</v>
      </c>
      <c r="S281" s="41" t="s">
        <v>21920</v>
      </c>
      <c r="T281" s="41" t="s">
        <v>21921</v>
      </c>
      <c r="U281" s="41" t="s">
        <v>24077</v>
      </c>
      <c r="V281" s="42">
        <v>45993</v>
      </c>
      <c r="W281"/>
      <c r="X281"/>
    </row>
    <row r="282" spans="1:24">
      <c r="A282" s="41" t="str">
        <f>TRIM(Query1[[#This Row],[ENTERPRISE_ID]])</f>
        <v>AMAGANA</v>
      </c>
      <c r="B282" s="41" t="s">
        <v>24078</v>
      </c>
      <c r="C282" s="41" t="s">
        <v>24079</v>
      </c>
      <c r="D282" s="41" t="s">
        <v>21156</v>
      </c>
      <c r="E282" s="41" t="s">
        <v>24080</v>
      </c>
      <c r="F282" s="41" t="s">
        <v>24081</v>
      </c>
      <c r="G282" s="41" t="s">
        <v>17241</v>
      </c>
      <c r="H282" s="41" t="s">
        <v>24082</v>
      </c>
      <c r="I282" s="41" t="s">
        <v>24083</v>
      </c>
      <c r="J282" s="68">
        <v>8057324095</v>
      </c>
      <c r="K282" s="41" t="s">
        <v>43</v>
      </c>
      <c r="L282" s="41" t="s">
        <v>24084</v>
      </c>
      <c r="N282" s="41" t="s">
        <v>14291</v>
      </c>
      <c r="O282" s="41" t="s">
        <v>36</v>
      </c>
      <c r="P282" s="41" t="s">
        <v>14292</v>
      </c>
      <c r="Q282" s="41" t="s">
        <v>21930</v>
      </c>
      <c r="R282" s="41">
        <v>8998</v>
      </c>
      <c r="S282" s="41" t="s">
        <v>22403</v>
      </c>
      <c r="T282" s="41" t="s">
        <v>22404</v>
      </c>
      <c r="U282" s="41" t="s">
        <v>24085</v>
      </c>
      <c r="V282" s="42">
        <v>45993</v>
      </c>
      <c r="W282"/>
      <c r="X282"/>
    </row>
    <row r="283" spans="1:24">
      <c r="A283" s="41" t="str">
        <f>TRIM(Query1[[#This Row],[ENTERPRISE_ID]])</f>
        <v>JGARCI6</v>
      </c>
      <c r="B283" s="41" t="s">
        <v>665</v>
      </c>
      <c r="C283" s="41" t="s">
        <v>24086</v>
      </c>
      <c r="D283" s="41" t="s">
        <v>21154</v>
      </c>
      <c r="E283" s="41" t="s">
        <v>24087</v>
      </c>
      <c r="F283" s="41" t="s">
        <v>24088</v>
      </c>
      <c r="G283" s="41" t="s">
        <v>6888</v>
      </c>
      <c r="H283" s="41" t="s">
        <v>24089</v>
      </c>
      <c r="I283" s="41" t="s">
        <v>24090</v>
      </c>
      <c r="J283" s="68">
        <v>5623494567</v>
      </c>
      <c r="K283" s="41" t="s">
        <v>43</v>
      </c>
      <c r="L283" s="41" t="s">
        <v>24091</v>
      </c>
      <c r="N283" s="41" t="s">
        <v>5904</v>
      </c>
      <c r="O283" s="41" t="s">
        <v>36</v>
      </c>
      <c r="P283" s="41" t="s">
        <v>6890</v>
      </c>
      <c r="Q283" s="41" t="s">
        <v>21909</v>
      </c>
      <c r="R283" s="41">
        <v>8998</v>
      </c>
      <c r="S283" s="41" t="s">
        <v>12876</v>
      </c>
      <c r="T283" s="41" t="s">
        <v>24092</v>
      </c>
      <c r="U283" s="41" t="s">
        <v>24093</v>
      </c>
      <c r="V283" s="42">
        <v>45993</v>
      </c>
      <c r="W283"/>
      <c r="X283"/>
    </row>
    <row r="284" spans="1:24">
      <c r="A284" s="41" t="str">
        <f>TRIM(Query1[[#This Row],[ENTERPRISE_ID]])</f>
        <v>RFORT00</v>
      </c>
      <c r="B284" s="41" t="s">
        <v>24094</v>
      </c>
      <c r="C284" s="41" t="s">
        <v>24095</v>
      </c>
      <c r="D284" s="41" t="s">
        <v>21154</v>
      </c>
      <c r="E284" s="41" t="s">
        <v>24096</v>
      </c>
      <c r="F284" s="41" t="s">
        <v>24097</v>
      </c>
      <c r="G284" s="41" t="s">
        <v>11527</v>
      </c>
      <c r="H284" s="41" t="s">
        <v>24098</v>
      </c>
      <c r="I284" s="41" t="s">
        <v>24099</v>
      </c>
      <c r="J284" s="68">
        <v>7142008217</v>
      </c>
      <c r="K284" s="41" t="s">
        <v>43</v>
      </c>
      <c r="L284" s="41" t="s">
        <v>24100</v>
      </c>
      <c r="N284" s="41" t="s">
        <v>6316</v>
      </c>
      <c r="O284" s="41" t="s">
        <v>36</v>
      </c>
      <c r="P284" s="41" t="s">
        <v>6317</v>
      </c>
      <c r="Q284" s="41" t="s">
        <v>21909</v>
      </c>
      <c r="R284" s="41">
        <v>8998</v>
      </c>
      <c r="S284" s="41" t="s">
        <v>22011</v>
      </c>
      <c r="T284" s="41" t="s">
        <v>22012</v>
      </c>
      <c r="U284" s="41" t="s">
        <v>24101</v>
      </c>
      <c r="V284" s="42">
        <v>45993</v>
      </c>
      <c r="W284"/>
      <c r="X284"/>
    </row>
    <row r="285" spans="1:24">
      <c r="A285" s="41" t="str">
        <f>TRIM(Query1[[#This Row],[ENTERPRISE_ID]])</f>
        <v>MLUONG1</v>
      </c>
      <c r="B285" s="41" t="s">
        <v>24102</v>
      </c>
      <c r="C285" s="41" t="s">
        <v>15167</v>
      </c>
      <c r="D285" s="41" t="s">
        <v>21156</v>
      </c>
      <c r="E285" s="41" t="s">
        <v>24103</v>
      </c>
      <c r="F285" s="41" t="s">
        <v>24104</v>
      </c>
      <c r="G285" s="41" t="s">
        <v>9850</v>
      </c>
      <c r="H285" s="41" t="s">
        <v>24105</v>
      </c>
      <c r="I285" s="41" t="s">
        <v>22302</v>
      </c>
      <c r="J285" s="68">
        <v>7149483128</v>
      </c>
      <c r="K285" s="41" t="s">
        <v>43</v>
      </c>
      <c r="L285" s="41" t="s">
        <v>24106</v>
      </c>
      <c r="N285" s="41" t="s">
        <v>5910</v>
      </c>
      <c r="O285" s="41" t="s">
        <v>36</v>
      </c>
      <c r="P285" s="41" t="s">
        <v>9852</v>
      </c>
      <c r="Q285" s="41" t="s">
        <v>21930</v>
      </c>
      <c r="R285" s="41">
        <v>8998</v>
      </c>
      <c r="S285" s="41" t="s">
        <v>4645</v>
      </c>
      <c r="T285" s="41" t="s">
        <v>23109</v>
      </c>
      <c r="U285" s="41" t="s">
        <v>24107</v>
      </c>
      <c r="V285" s="42">
        <v>45993</v>
      </c>
      <c r="W285"/>
      <c r="X285"/>
    </row>
    <row r="286" spans="1:24">
      <c r="A286" s="41" t="str">
        <f>TRIM(Query1[[#This Row],[ENTERPRISE_ID]])</f>
        <v>MCRUX1</v>
      </c>
      <c r="B286" s="41" t="s">
        <v>24108</v>
      </c>
      <c r="C286" s="41" t="s">
        <v>24109</v>
      </c>
      <c r="D286" s="41" t="s">
        <v>21154</v>
      </c>
      <c r="E286" s="41" t="s">
        <v>24110</v>
      </c>
      <c r="F286" s="41" t="s">
        <v>24111</v>
      </c>
      <c r="G286" s="41" t="s">
        <v>9424</v>
      </c>
      <c r="H286" s="41" t="s">
        <v>24112</v>
      </c>
      <c r="I286" s="41" t="s">
        <v>22302</v>
      </c>
      <c r="J286" s="68">
        <v>9288634097</v>
      </c>
      <c r="K286" s="41" t="s">
        <v>43</v>
      </c>
      <c r="L286" s="41" t="s">
        <v>24113</v>
      </c>
      <c r="N286" s="41" t="s">
        <v>9426</v>
      </c>
      <c r="O286" s="41" t="s">
        <v>236</v>
      </c>
      <c r="P286" s="41" t="s">
        <v>9427</v>
      </c>
      <c r="Q286" s="41" t="s">
        <v>21909</v>
      </c>
      <c r="R286" s="41">
        <v>8998</v>
      </c>
      <c r="S286" s="41" t="s">
        <v>13883</v>
      </c>
      <c r="T286" s="41" t="s">
        <v>18573</v>
      </c>
      <c r="U286" s="41" t="s">
        <v>24114</v>
      </c>
      <c r="V286" s="42">
        <v>45993</v>
      </c>
      <c r="W286"/>
      <c r="X286"/>
    </row>
    <row r="287" spans="1:24">
      <c r="A287" s="41" t="str">
        <f>TRIM(Query1[[#This Row],[ENTERPRISE_ID]])</f>
        <v>EFIGUE1</v>
      </c>
      <c r="B287" s="41" t="s">
        <v>24115</v>
      </c>
      <c r="C287" s="41" t="s">
        <v>20867</v>
      </c>
      <c r="D287" s="41" t="s">
        <v>21156</v>
      </c>
      <c r="E287" s="41" t="s">
        <v>24116</v>
      </c>
      <c r="F287" s="41" t="s">
        <v>24117</v>
      </c>
      <c r="G287" s="41" t="s">
        <v>19517</v>
      </c>
      <c r="H287" s="41" t="s">
        <v>24118</v>
      </c>
      <c r="I287" s="41" t="s">
        <v>24119</v>
      </c>
      <c r="J287" s="68">
        <v>3239861614</v>
      </c>
      <c r="K287" s="41" t="s">
        <v>43</v>
      </c>
      <c r="L287" s="41" t="s">
        <v>24120</v>
      </c>
      <c r="M287" s="41" t="s">
        <v>24121</v>
      </c>
      <c r="N287" s="41" t="s">
        <v>4624</v>
      </c>
      <c r="O287" s="41" t="s">
        <v>36</v>
      </c>
      <c r="P287" s="41" t="s">
        <v>4625</v>
      </c>
      <c r="Q287" s="41" t="s">
        <v>21930</v>
      </c>
      <c r="R287" s="41">
        <v>8998</v>
      </c>
      <c r="S287" s="41" t="s">
        <v>4186</v>
      </c>
      <c r="T287" s="41" t="s">
        <v>24122</v>
      </c>
      <c r="U287" s="41" t="s">
        <v>24123</v>
      </c>
      <c r="V287" s="42">
        <v>45993</v>
      </c>
      <c r="W287"/>
      <c r="X287"/>
    </row>
    <row r="288" spans="1:24">
      <c r="A288" s="41" t="str">
        <f>TRIM(Query1[[#This Row],[ENTERPRISE_ID]])</f>
        <v>RLUJAN</v>
      </c>
      <c r="B288" s="41" t="s">
        <v>24124</v>
      </c>
      <c r="C288" s="41" t="s">
        <v>24125</v>
      </c>
      <c r="D288" s="41" t="s">
        <v>21156</v>
      </c>
      <c r="E288" s="41" t="s">
        <v>24126</v>
      </c>
      <c r="F288" s="41" t="s">
        <v>24127</v>
      </c>
      <c r="G288" s="41" t="s">
        <v>24128</v>
      </c>
      <c r="H288" s="41" t="s">
        <v>24129</v>
      </c>
      <c r="I288" s="41" t="s">
        <v>24130</v>
      </c>
      <c r="J288" s="68">
        <v>9094918161</v>
      </c>
      <c r="K288" s="41" t="s">
        <v>43</v>
      </c>
      <c r="L288" s="41" t="s">
        <v>24131</v>
      </c>
      <c r="N288" s="41" t="s">
        <v>11794</v>
      </c>
      <c r="O288" s="41" t="s">
        <v>36</v>
      </c>
      <c r="P288" s="41" t="s">
        <v>24132</v>
      </c>
      <c r="Q288" s="41" t="s">
        <v>21930</v>
      </c>
      <c r="R288" s="41">
        <v>8998</v>
      </c>
      <c r="S288" s="41" t="s">
        <v>4645</v>
      </c>
      <c r="T288" s="41" t="s">
        <v>23109</v>
      </c>
      <c r="U288" s="41" t="s">
        <v>24133</v>
      </c>
      <c r="V288" s="42">
        <v>45993</v>
      </c>
      <c r="W288"/>
      <c r="X288"/>
    </row>
    <row r="289" spans="1:24">
      <c r="A289" s="41" t="str">
        <f>TRIM(Query1[[#This Row],[ENTERPRISE_ID]])</f>
        <v>RVILLEL</v>
      </c>
      <c r="B289" s="41" t="s">
        <v>24134</v>
      </c>
      <c r="C289" s="41" t="s">
        <v>20927</v>
      </c>
      <c r="D289" s="41" t="s">
        <v>21156</v>
      </c>
      <c r="E289" s="41" t="s">
        <v>24135</v>
      </c>
      <c r="F289" s="41" t="s">
        <v>24136</v>
      </c>
      <c r="G289" s="41" t="s">
        <v>12305</v>
      </c>
      <c r="H289" s="41" t="s">
        <v>24137</v>
      </c>
      <c r="I289" s="41" t="s">
        <v>22778</v>
      </c>
      <c r="J289" s="68">
        <v>9094026031</v>
      </c>
      <c r="K289" s="41" t="s">
        <v>43</v>
      </c>
      <c r="L289" s="41" t="s">
        <v>12306</v>
      </c>
      <c r="N289" s="41" t="s">
        <v>5910</v>
      </c>
      <c r="O289" s="41" t="s">
        <v>36</v>
      </c>
      <c r="P289" s="41" t="s">
        <v>24138</v>
      </c>
      <c r="Q289" s="41" t="s">
        <v>21930</v>
      </c>
      <c r="R289" s="41">
        <v>8998</v>
      </c>
      <c r="S289" s="41" t="s">
        <v>22200</v>
      </c>
      <c r="T289" s="41" t="s">
        <v>22201</v>
      </c>
      <c r="U289" s="41" t="s">
        <v>24139</v>
      </c>
      <c r="V289" s="42">
        <v>45993</v>
      </c>
      <c r="W289"/>
      <c r="X289"/>
    </row>
    <row r="290" spans="1:24">
      <c r="A290" s="41" t="str">
        <f>TRIM(Query1[[#This Row],[ENTERPRISE_ID]])</f>
        <v>RARAMBU</v>
      </c>
      <c r="B290" s="41" t="s">
        <v>24140</v>
      </c>
      <c r="C290" s="41" t="s">
        <v>24141</v>
      </c>
      <c r="D290" s="41" t="s">
        <v>21156</v>
      </c>
      <c r="E290" s="41" t="s">
        <v>24142</v>
      </c>
      <c r="F290" s="41" t="s">
        <v>24143</v>
      </c>
      <c r="G290" s="41" t="s">
        <v>11261</v>
      </c>
      <c r="H290" s="41" t="s">
        <v>24144</v>
      </c>
      <c r="I290" s="41" t="s">
        <v>21938</v>
      </c>
      <c r="J290" s="68">
        <v>9092036742</v>
      </c>
      <c r="K290" s="41" t="s">
        <v>43</v>
      </c>
      <c r="L290" s="41" t="s">
        <v>11262</v>
      </c>
      <c r="N290" s="41" t="s">
        <v>5910</v>
      </c>
      <c r="O290" s="41" t="s">
        <v>36</v>
      </c>
      <c r="P290" s="41" t="s">
        <v>4021</v>
      </c>
      <c r="Q290" s="41" t="s">
        <v>21930</v>
      </c>
      <c r="R290" s="41">
        <v>8998</v>
      </c>
      <c r="S290" s="41" t="s">
        <v>22050</v>
      </c>
      <c r="T290" s="41" t="s">
        <v>22051</v>
      </c>
      <c r="U290" s="41" t="s">
        <v>24145</v>
      </c>
      <c r="V290" s="42">
        <v>45993</v>
      </c>
      <c r="W290"/>
      <c r="X290"/>
    </row>
    <row r="291" spans="1:24">
      <c r="A291" s="41" t="str">
        <f>TRIM(Query1[[#This Row],[ENTERPRISE_ID]])</f>
        <v>MNAWAZE</v>
      </c>
      <c r="B291" s="41" t="s">
        <v>24146</v>
      </c>
      <c r="C291" s="41" t="s">
        <v>24147</v>
      </c>
      <c r="D291" s="41" t="s">
        <v>21162</v>
      </c>
      <c r="E291" s="41" t="s">
        <v>24148</v>
      </c>
      <c r="F291" s="41" t="s">
        <v>24149</v>
      </c>
      <c r="G291" s="41" t="s">
        <v>20369</v>
      </c>
      <c r="H291" s="41" t="s">
        <v>24150</v>
      </c>
      <c r="I291" s="41" t="s">
        <v>24151</v>
      </c>
      <c r="J291" s="68">
        <v>9169075269</v>
      </c>
      <c r="K291" s="41" t="s">
        <v>43</v>
      </c>
      <c r="L291" s="41" t="s">
        <v>24152</v>
      </c>
      <c r="M291" s="41" t="s">
        <v>10000</v>
      </c>
      <c r="N291" s="41" t="s">
        <v>10001</v>
      </c>
      <c r="O291" s="41" t="s">
        <v>36</v>
      </c>
      <c r="P291" s="41" t="s">
        <v>10002</v>
      </c>
      <c r="Q291" s="41" t="s">
        <v>21919</v>
      </c>
      <c r="R291" s="41">
        <v>8998</v>
      </c>
      <c r="S291" s="41" t="s">
        <v>3079</v>
      </c>
      <c r="T291" s="41" t="s">
        <v>16236</v>
      </c>
      <c r="U291" s="41" t="s">
        <v>24153</v>
      </c>
      <c r="V291" s="42">
        <v>45993</v>
      </c>
      <c r="W291"/>
      <c r="X291"/>
    </row>
    <row r="292" spans="1:24">
      <c r="A292" s="41" t="str">
        <f>TRIM(Query1[[#This Row],[ENTERPRISE_ID]])</f>
        <v>JCANDE4</v>
      </c>
      <c r="B292" s="41" t="s">
        <v>24154</v>
      </c>
      <c r="C292" s="41" t="s">
        <v>24155</v>
      </c>
      <c r="D292" s="41" t="s">
        <v>21156</v>
      </c>
      <c r="E292" s="41" t="s">
        <v>24156</v>
      </c>
      <c r="F292" s="41" t="s">
        <v>24157</v>
      </c>
      <c r="G292" s="41" t="s">
        <v>6454</v>
      </c>
      <c r="H292" s="41" t="s">
        <v>24158</v>
      </c>
      <c r="I292" s="41" t="s">
        <v>22373</v>
      </c>
      <c r="J292" s="68">
        <v>6268240993</v>
      </c>
      <c r="K292" s="41" t="s">
        <v>43</v>
      </c>
      <c r="L292" s="41" t="s">
        <v>24159</v>
      </c>
      <c r="N292" s="41" t="s">
        <v>24160</v>
      </c>
      <c r="O292" s="41" t="s">
        <v>36</v>
      </c>
      <c r="P292" s="41" t="s">
        <v>24161</v>
      </c>
      <c r="Q292" s="41" t="s">
        <v>21930</v>
      </c>
      <c r="R292" s="41">
        <v>8998</v>
      </c>
      <c r="S292" s="41" t="s">
        <v>11783</v>
      </c>
      <c r="T292" s="41" t="s">
        <v>22065</v>
      </c>
      <c r="U292" s="41" t="s">
        <v>24162</v>
      </c>
      <c r="V292" s="42">
        <v>45993</v>
      </c>
      <c r="W292"/>
      <c r="X292"/>
    </row>
    <row r="293" spans="1:24">
      <c r="A293" s="41" t="str">
        <f>TRIM(Query1[[#This Row],[ENTERPRISE_ID]])</f>
        <v>BKIRK</v>
      </c>
      <c r="B293" s="41" t="s">
        <v>21259</v>
      </c>
      <c r="C293" s="41" t="s">
        <v>21260</v>
      </c>
      <c r="D293" s="41" t="s">
        <v>21156</v>
      </c>
      <c r="E293" s="41" t="s">
        <v>24163</v>
      </c>
      <c r="F293" s="41" t="s">
        <v>24164</v>
      </c>
      <c r="G293" s="41" t="s">
        <v>21261</v>
      </c>
      <c r="H293" s="41" t="s">
        <v>24165</v>
      </c>
      <c r="I293" s="41" t="s">
        <v>22526</v>
      </c>
      <c r="J293" s="68">
        <v>8186746073</v>
      </c>
      <c r="K293" s="41" t="s">
        <v>43</v>
      </c>
      <c r="L293" s="41" t="s">
        <v>24166</v>
      </c>
      <c r="M293" s="41" t="s">
        <v>24167</v>
      </c>
      <c r="N293" s="41" t="s">
        <v>23101</v>
      </c>
      <c r="O293" s="41" t="s">
        <v>36</v>
      </c>
      <c r="P293" s="41" t="s">
        <v>1950</v>
      </c>
      <c r="Q293" s="41" t="s">
        <v>21930</v>
      </c>
      <c r="R293" s="41">
        <v>8998</v>
      </c>
      <c r="S293" s="41" t="s">
        <v>5232</v>
      </c>
      <c r="T293" s="41" t="s">
        <v>22084</v>
      </c>
      <c r="U293" s="41" t="s">
        <v>24168</v>
      </c>
      <c r="V293" s="42">
        <v>45993</v>
      </c>
      <c r="W293"/>
      <c r="X293"/>
    </row>
    <row r="294" spans="1:24">
      <c r="A294" s="41" t="str">
        <f>TRIM(Query1[[#This Row],[ENTERPRISE_ID]])</f>
        <v>GMANASY</v>
      </c>
      <c r="B294" s="41" t="s">
        <v>24169</v>
      </c>
      <c r="C294" s="41" t="s">
        <v>24170</v>
      </c>
      <c r="D294" s="41" t="s">
        <v>21156</v>
      </c>
      <c r="E294" s="41" t="s">
        <v>24171</v>
      </c>
      <c r="F294" s="41" t="s">
        <v>24172</v>
      </c>
      <c r="G294" s="41" t="s">
        <v>5503</v>
      </c>
      <c r="H294" s="41" t="s">
        <v>24173</v>
      </c>
      <c r="I294" s="41" t="s">
        <v>24174</v>
      </c>
      <c r="J294" s="68">
        <v>8186439112</v>
      </c>
      <c r="K294" s="41" t="s">
        <v>43</v>
      </c>
      <c r="L294" s="41" t="s">
        <v>24175</v>
      </c>
      <c r="M294" s="41" t="s">
        <v>22133</v>
      </c>
      <c r="N294" s="41" t="s">
        <v>24176</v>
      </c>
      <c r="O294" s="41" t="s">
        <v>36</v>
      </c>
      <c r="P294" s="41" t="s">
        <v>22135</v>
      </c>
      <c r="Q294" s="41" t="s">
        <v>21930</v>
      </c>
      <c r="R294" s="41">
        <v>8998</v>
      </c>
      <c r="S294" s="41" t="s">
        <v>5232</v>
      </c>
      <c r="T294" s="41" t="s">
        <v>22084</v>
      </c>
      <c r="U294" s="41" t="s">
        <v>24177</v>
      </c>
      <c r="V294" s="42">
        <v>45993</v>
      </c>
      <c r="W294"/>
      <c r="X294"/>
    </row>
    <row r="295" spans="1:24">
      <c r="A295" s="41" t="str">
        <f>TRIM(Query1[[#This Row],[ENTERPRISE_ID]])</f>
        <v>VGUY0</v>
      </c>
      <c r="B295" s="41" t="s">
        <v>24178</v>
      </c>
      <c r="C295" s="41" t="s">
        <v>24179</v>
      </c>
      <c r="D295" s="41" t="s">
        <v>21156</v>
      </c>
      <c r="E295" s="41" t="s">
        <v>24180</v>
      </c>
      <c r="F295" s="41" t="s">
        <v>24181</v>
      </c>
      <c r="G295" s="41" t="s">
        <v>17132</v>
      </c>
      <c r="H295" s="41" t="s">
        <v>23100</v>
      </c>
      <c r="I295" s="41" t="s">
        <v>12690</v>
      </c>
      <c r="J295" s="68">
        <v>7144172396</v>
      </c>
      <c r="K295" s="41" t="s">
        <v>43</v>
      </c>
      <c r="L295" s="41" t="s">
        <v>24182</v>
      </c>
      <c r="M295" s="41" t="s">
        <v>24183</v>
      </c>
      <c r="N295" s="41" t="s">
        <v>5197</v>
      </c>
      <c r="O295" s="41" t="s">
        <v>36</v>
      </c>
      <c r="P295" s="41" t="s">
        <v>5198</v>
      </c>
      <c r="Q295" s="41" t="s">
        <v>21909</v>
      </c>
      <c r="R295" s="41">
        <v>8998</v>
      </c>
      <c r="S295" s="41" t="s">
        <v>4186</v>
      </c>
      <c r="T295" s="41" t="s">
        <v>24122</v>
      </c>
      <c r="U295" s="41" t="s">
        <v>24184</v>
      </c>
      <c r="V295" s="42">
        <v>45993</v>
      </c>
      <c r="W295"/>
      <c r="X295"/>
    </row>
    <row r="296" spans="1:24">
      <c r="A296" s="41" t="str">
        <f>TRIM(Query1[[#This Row],[ENTERPRISE_ID]])</f>
        <v>ILACY</v>
      </c>
      <c r="B296" s="41" t="s">
        <v>21396</v>
      </c>
      <c r="C296" s="41" t="s">
        <v>21397</v>
      </c>
      <c r="D296" s="41" t="s">
        <v>21140</v>
      </c>
      <c r="E296" s="41" t="s">
        <v>24185</v>
      </c>
      <c r="F296" s="41" t="s">
        <v>24186</v>
      </c>
      <c r="G296" s="41" t="s">
        <v>17095</v>
      </c>
      <c r="H296" s="41" t="s">
        <v>24187</v>
      </c>
      <c r="I296" s="41" t="s">
        <v>24188</v>
      </c>
      <c r="J296" s="68">
        <v>4708951330</v>
      </c>
      <c r="K296" s="41" t="s">
        <v>43</v>
      </c>
      <c r="L296" s="41" t="s">
        <v>24189</v>
      </c>
      <c r="N296" s="41" t="s">
        <v>6085</v>
      </c>
      <c r="O296" s="41" t="s">
        <v>312</v>
      </c>
      <c r="P296" s="41" t="s">
        <v>6086</v>
      </c>
      <c r="Q296" s="41" t="s">
        <v>21930</v>
      </c>
      <c r="R296" s="41">
        <v>8998</v>
      </c>
      <c r="S296" s="41" t="s">
        <v>3747</v>
      </c>
      <c r="T296" s="41" t="s">
        <v>18341</v>
      </c>
      <c r="U296" s="41" t="s">
        <v>24190</v>
      </c>
      <c r="V296" s="42">
        <v>45993</v>
      </c>
      <c r="W296"/>
      <c r="X296"/>
    </row>
    <row r="297" spans="1:24">
      <c r="A297" s="41" t="str">
        <f>TRIM(Query1[[#This Row],[ENTERPRISE_ID]])</f>
        <v>ADAVALO</v>
      </c>
      <c r="B297" s="41" t="s">
        <v>24191</v>
      </c>
      <c r="C297" s="41" t="s">
        <v>24192</v>
      </c>
      <c r="D297" s="41" t="s">
        <v>21152</v>
      </c>
      <c r="E297" s="41" t="s">
        <v>24193</v>
      </c>
      <c r="F297" s="41" t="s">
        <v>24194</v>
      </c>
      <c r="G297" s="41" t="s">
        <v>24195</v>
      </c>
      <c r="H297" s="41" t="s">
        <v>24196</v>
      </c>
      <c r="I297" s="41" t="s">
        <v>24197</v>
      </c>
      <c r="J297" s="68">
        <v>3316270068</v>
      </c>
      <c r="K297" s="41" t="s">
        <v>43</v>
      </c>
      <c r="L297" s="41" t="s">
        <v>24198</v>
      </c>
      <c r="N297" s="41" t="s">
        <v>24199</v>
      </c>
      <c r="O297" s="41" t="s">
        <v>118</v>
      </c>
      <c r="P297" s="41" t="s">
        <v>476</v>
      </c>
      <c r="Q297" s="41" t="s">
        <v>21909</v>
      </c>
      <c r="R297" s="41">
        <v>8998</v>
      </c>
      <c r="S297" s="41" t="s">
        <v>22313</v>
      </c>
      <c r="T297" s="41" t="s">
        <v>22314</v>
      </c>
      <c r="U297" s="41" t="s">
        <v>24200</v>
      </c>
      <c r="V297" s="42">
        <v>45993</v>
      </c>
      <c r="W297"/>
      <c r="X297"/>
    </row>
    <row r="298" spans="1:24">
      <c r="A298" s="41" t="str">
        <f>TRIM(Query1[[#This Row],[ENTERPRISE_ID]])</f>
        <v>JRHOAD1</v>
      </c>
      <c r="B298" s="41" t="s">
        <v>24201</v>
      </c>
      <c r="C298" s="41" t="s">
        <v>24202</v>
      </c>
      <c r="D298" s="41" t="s">
        <v>21161</v>
      </c>
      <c r="E298" s="41" t="s">
        <v>24203</v>
      </c>
      <c r="F298" s="41" t="s">
        <v>24204</v>
      </c>
      <c r="G298" s="41" t="s">
        <v>7892</v>
      </c>
      <c r="H298" s="41" t="s">
        <v>24205</v>
      </c>
      <c r="I298" s="41" t="s">
        <v>22072</v>
      </c>
      <c r="J298" s="68">
        <v>7196782569</v>
      </c>
      <c r="K298" s="41" t="s">
        <v>43</v>
      </c>
      <c r="L298" s="41" t="s">
        <v>24206</v>
      </c>
      <c r="N298" s="41" t="s">
        <v>2577</v>
      </c>
      <c r="O298" s="41" t="s">
        <v>908</v>
      </c>
      <c r="P298" s="41" t="s">
        <v>7895</v>
      </c>
      <c r="Q298" s="41" t="s">
        <v>21919</v>
      </c>
      <c r="R298" s="41">
        <v>8998</v>
      </c>
      <c r="S298" s="41" t="s">
        <v>6127</v>
      </c>
      <c r="T298" s="41" t="s">
        <v>22275</v>
      </c>
      <c r="U298" s="41" t="s">
        <v>24207</v>
      </c>
      <c r="V298" s="42">
        <v>45993</v>
      </c>
      <c r="W298"/>
      <c r="X298"/>
    </row>
    <row r="299" spans="1:24">
      <c r="A299" s="41" t="str">
        <f>TRIM(Query1[[#This Row],[ENTERPRISE_ID]])</f>
        <v>DLYLE0</v>
      </c>
      <c r="B299" s="41" t="s">
        <v>24208</v>
      </c>
      <c r="C299" s="41" t="s">
        <v>24209</v>
      </c>
      <c r="D299" s="41" t="s">
        <v>21158</v>
      </c>
      <c r="E299" s="41" t="s">
        <v>24210</v>
      </c>
      <c r="F299" s="41" t="s">
        <v>24211</v>
      </c>
      <c r="G299" s="41" t="s">
        <v>17567</v>
      </c>
      <c r="H299" s="41" t="s">
        <v>24212</v>
      </c>
      <c r="I299" s="41" t="s">
        <v>24213</v>
      </c>
      <c r="J299" s="68">
        <v>2813844583</v>
      </c>
      <c r="K299" s="41" t="s">
        <v>43</v>
      </c>
      <c r="L299" s="41" t="s">
        <v>24214</v>
      </c>
      <c r="N299" s="41" t="s">
        <v>777</v>
      </c>
      <c r="O299" s="41" t="s">
        <v>147</v>
      </c>
      <c r="P299" s="41" t="s">
        <v>3905</v>
      </c>
      <c r="Q299" s="41" t="s">
        <v>21919</v>
      </c>
      <c r="R299" s="41">
        <v>8998</v>
      </c>
      <c r="S299" s="41" t="s">
        <v>22403</v>
      </c>
      <c r="T299" s="41" t="s">
        <v>22404</v>
      </c>
      <c r="U299" s="41" t="s">
        <v>24215</v>
      </c>
      <c r="V299" s="42">
        <v>45993</v>
      </c>
      <c r="W299"/>
      <c r="X299"/>
    </row>
    <row r="300" spans="1:24">
      <c r="A300" s="41" t="str">
        <f>TRIM(Query1[[#This Row],[ENTERPRISE_ID]])</f>
        <v>EINFANT</v>
      </c>
      <c r="B300" s="41" t="s">
        <v>24216</v>
      </c>
      <c r="C300" s="41" t="s">
        <v>24217</v>
      </c>
      <c r="D300" s="41" t="s">
        <v>21136</v>
      </c>
      <c r="E300" s="41" t="s">
        <v>24218</v>
      </c>
      <c r="F300" s="41" t="s">
        <v>24219</v>
      </c>
      <c r="G300" s="41" t="s">
        <v>24220</v>
      </c>
      <c r="H300" s="41" t="s">
        <v>24221</v>
      </c>
      <c r="I300" s="41" t="s">
        <v>24222</v>
      </c>
      <c r="J300" s="68">
        <v>3053393963</v>
      </c>
      <c r="K300" s="41" t="s">
        <v>43</v>
      </c>
      <c r="Q300" s="41" t="s">
        <v>21909</v>
      </c>
      <c r="R300" s="41">
        <v>8998</v>
      </c>
      <c r="S300" s="41" t="s">
        <v>22416</v>
      </c>
      <c r="T300" s="41" t="s">
        <v>22417</v>
      </c>
      <c r="U300" s="41" t="s">
        <v>24223</v>
      </c>
      <c r="V300" s="42">
        <v>45993</v>
      </c>
      <c r="W300"/>
      <c r="X300"/>
    </row>
    <row r="301" spans="1:24">
      <c r="A301" s="41" t="str">
        <f>TRIM(Query1[[#This Row],[ENTERPRISE_ID]])</f>
        <v>FHIGGIN</v>
      </c>
      <c r="B301" s="41" t="s">
        <v>24224</v>
      </c>
      <c r="C301" s="41" t="s">
        <v>24225</v>
      </c>
      <c r="D301" s="41" t="s">
        <v>21149</v>
      </c>
      <c r="E301" s="41" t="s">
        <v>24226</v>
      </c>
      <c r="F301" s="41" t="s">
        <v>24227</v>
      </c>
      <c r="G301" s="41" t="s">
        <v>16513</v>
      </c>
      <c r="H301" s="41" t="s">
        <v>24228</v>
      </c>
      <c r="I301" s="41" t="s">
        <v>24229</v>
      </c>
      <c r="J301" s="68">
        <v>6628803364</v>
      </c>
      <c r="K301" s="41" t="s">
        <v>43</v>
      </c>
      <c r="L301" s="41" t="s">
        <v>5129</v>
      </c>
      <c r="N301" s="41" t="s">
        <v>1639</v>
      </c>
      <c r="O301" s="41" t="s">
        <v>355</v>
      </c>
      <c r="P301" s="41" t="s">
        <v>1640</v>
      </c>
      <c r="Q301" s="41" t="s">
        <v>21930</v>
      </c>
      <c r="R301" s="41">
        <v>8998</v>
      </c>
      <c r="S301" s="41" t="s">
        <v>18046</v>
      </c>
      <c r="T301" s="41" t="s">
        <v>18045</v>
      </c>
      <c r="U301" s="41" t="s">
        <v>24230</v>
      </c>
      <c r="V301" s="42">
        <v>45993</v>
      </c>
      <c r="W301"/>
      <c r="X301"/>
    </row>
    <row r="302" spans="1:24">
      <c r="A302" s="41" t="str">
        <f>TRIM(Query1[[#This Row],[ENTERPRISE_ID]])</f>
        <v>SKELLY0</v>
      </c>
      <c r="B302" s="41" t="s">
        <v>21722</v>
      </c>
      <c r="C302" s="41" t="s">
        <v>21723</v>
      </c>
      <c r="D302" s="41" t="s">
        <v>21134</v>
      </c>
      <c r="E302" s="41" t="s">
        <v>24231</v>
      </c>
      <c r="F302" s="41" t="s">
        <v>24232</v>
      </c>
      <c r="G302" s="41" t="s">
        <v>17561</v>
      </c>
      <c r="H302" s="41" t="s">
        <v>24047</v>
      </c>
      <c r="I302" s="41" t="s">
        <v>23712</v>
      </c>
      <c r="J302" s="68">
        <v>5138148753</v>
      </c>
      <c r="K302" s="41" t="s">
        <v>43</v>
      </c>
      <c r="L302" s="41" t="s">
        <v>24233</v>
      </c>
      <c r="N302" s="41" t="s">
        <v>23876</v>
      </c>
      <c r="O302" s="41" t="s">
        <v>72</v>
      </c>
      <c r="P302" s="41" t="s">
        <v>12652</v>
      </c>
      <c r="Q302" s="41" t="s">
        <v>21919</v>
      </c>
      <c r="R302" s="41">
        <v>8998</v>
      </c>
      <c r="S302" s="41" t="s">
        <v>24234</v>
      </c>
      <c r="T302" s="41" t="s">
        <v>24235</v>
      </c>
      <c r="U302" s="41" t="s">
        <v>24236</v>
      </c>
      <c r="V302" s="42">
        <v>45993</v>
      </c>
      <c r="W302"/>
      <c r="X302"/>
    </row>
    <row r="303" spans="1:24">
      <c r="A303" s="41" t="str">
        <f>TRIM(Query1[[#This Row],[ENTERPRISE_ID]])</f>
        <v>DHUSSEY</v>
      </c>
      <c r="B303" s="41" t="s">
        <v>24237</v>
      </c>
      <c r="C303" s="41" t="s">
        <v>24238</v>
      </c>
      <c r="D303" s="41" t="s">
        <v>21149</v>
      </c>
      <c r="E303" s="41" t="s">
        <v>24239</v>
      </c>
      <c r="F303" s="41" t="s">
        <v>24240</v>
      </c>
      <c r="G303" s="41" t="s">
        <v>17849</v>
      </c>
      <c r="H303" s="41" t="s">
        <v>24241</v>
      </c>
      <c r="I303" s="41" t="s">
        <v>24242</v>
      </c>
      <c r="J303" s="68">
        <v>9015988329</v>
      </c>
      <c r="K303" s="41" t="s">
        <v>43</v>
      </c>
      <c r="L303" s="41" t="s">
        <v>24243</v>
      </c>
      <c r="M303" s="41" t="s">
        <v>24244</v>
      </c>
      <c r="N303" s="41" t="s">
        <v>24245</v>
      </c>
      <c r="O303" s="41" t="s">
        <v>355</v>
      </c>
      <c r="P303" s="41" t="s">
        <v>24246</v>
      </c>
      <c r="Q303" s="41" t="s">
        <v>21930</v>
      </c>
      <c r="R303" s="41">
        <v>8998</v>
      </c>
      <c r="S303" s="41" t="s">
        <v>18046</v>
      </c>
      <c r="T303" s="41" t="s">
        <v>18045</v>
      </c>
      <c r="U303" s="41" t="s">
        <v>24247</v>
      </c>
      <c r="V303" s="42">
        <v>45993</v>
      </c>
      <c r="W303"/>
      <c r="X303"/>
    </row>
    <row r="304" spans="1:24">
      <c r="A304" s="41" t="str">
        <f>TRIM(Query1[[#This Row],[ENTERPRISE_ID]])</f>
        <v>CHARTZO</v>
      </c>
      <c r="B304" s="41" t="s">
        <v>24248</v>
      </c>
      <c r="C304" s="41" t="s">
        <v>24249</v>
      </c>
      <c r="D304" s="41" t="s">
        <v>21141</v>
      </c>
      <c r="E304" s="41" t="s">
        <v>24250</v>
      </c>
      <c r="F304" s="41" t="s">
        <v>24251</v>
      </c>
      <c r="G304" s="41" t="s">
        <v>24252</v>
      </c>
      <c r="H304" s="41" t="s">
        <v>24253</v>
      </c>
      <c r="I304" s="41" t="s">
        <v>24254</v>
      </c>
      <c r="J304" s="68">
        <v>8436473536</v>
      </c>
      <c r="K304" s="41" t="s">
        <v>43</v>
      </c>
      <c r="L304" s="41" t="s">
        <v>2669</v>
      </c>
      <c r="N304" s="41" t="s">
        <v>2670</v>
      </c>
      <c r="O304" s="41" t="s">
        <v>322</v>
      </c>
      <c r="P304" s="41" t="s">
        <v>2671</v>
      </c>
      <c r="Q304" s="41" t="s">
        <v>21919</v>
      </c>
      <c r="R304" s="41">
        <v>8998</v>
      </c>
      <c r="S304" s="41" t="s">
        <v>14675</v>
      </c>
      <c r="T304" s="41" t="s">
        <v>23561</v>
      </c>
      <c r="U304" s="41" t="s">
        <v>24255</v>
      </c>
      <c r="V304" s="42">
        <v>45993</v>
      </c>
      <c r="W304"/>
      <c r="X304"/>
    </row>
    <row r="305" spans="1:24">
      <c r="A305" s="41" t="str">
        <f>TRIM(Query1[[#This Row],[ENTERPRISE_ID]])</f>
        <v>ACANAL2</v>
      </c>
      <c r="B305" s="41" t="s">
        <v>24256</v>
      </c>
      <c r="C305" s="41" t="s">
        <v>24257</v>
      </c>
      <c r="D305" s="41" t="s">
        <v>21153</v>
      </c>
      <c r="E305" s="41" t="s">
        <v>24258</v>
      </c>
      <c r="F305" s="41" t="s">
        <v>24259</v>
      </c>
      <c r="G305" s="41" t="s">
        <v>379</v>
      </c>
      <c r="H305" s="41" t="s">
        <v>24260</v>
      </c>
      <c r="I305" s="41" t="s">
        <v>24261</v>
      </c>
      <c r="J305" s="68">
        <v>9397322137</v>
      </c>
      <c r="K305" s="41" t="s">
        <v>43</v>
      </c>
      <c r="L305" s="41" t="s">
        <v>24262</v>
      </c>
      <c r="M305" s="41" t="s">
        <v>24263</v>
      </c>
      <c r="N305" s="41" t="s">
        <v>24264</v>
      </c>
      <c r="O305" s="41" t="s">
        <v>383</v>
      </c>
      <c r="P305" s="41" t="s">
        <v>386</v>
      </c>
      <c r="Q305" s="41" t="s">
        <v>21909</v>
      </c>
      <c r="R305" s="41">
        <v>8842</v>
      </c>
      <c r="S305" s="41" t="s">
        <v>8989</v>
      </c>
      <c r="T305" s="41" t="s">
        <v>24265</v>
      </c>
      <c r="U305" s="41" t="s">
        <v>24266</v>
      </c>
      <c r="V305" s="42">
        <v>45993</v>
      </c>
      <c r="W305"/>
      <c r="X305"/>
    </row>
    <row r="306" spans="1:24">
      <c r="A306" s="41" t="str">
        <f>TRIM(Query1[[#This Row],[ENTERPRISE_ID]])</f>
        <v>RJUSIN</v>
      </c>
      <c r="B306" s="41" t="s">
        <v>24267</v>
      </c>
      <c r="C306" s="41" t="s">
        <v>24268</v>
      </c>
      <c r="D306" s="41" t="s">
        <v>21153</v>
      </c>
      <c r="E306" s="41" t="s">
        <v>24269</v>
      </c>
      <c r="F306" s="41" t="s">
        <v>24270</v>
      </c>
      <c r="G306" s="41" t="s">
        <v>11711</v>
      </c>
      <c r="H306" s="41" t="s">
        <v>24271</v>
      </c>
      <c r="I306" s="41" t="s">
        <v>21938</v>
      </c>
      <c r="J306" s="68">
        <v>9397322761</v>
      </c>
      <c r="K306" s="41" t="s">
        <v>43</v>
      </c>
      <c r="L306" s="41" t="s">
        <v>24272</v>
      </c>
      <c r="M306" s="41" t="s">
        <v>24273</v>
      </c>
      <c r="N306" s="41" t="s">
        <v>24274</v>
      </c>
      <c r="O306" s="41" t="s">
        <v>383</v>
      </c>
      <c r="P306" s="41" t="s">
        <v>11714</v>
      </c>
      <c r="Q306" s="41" t="s">
        <v>21909</v>
      </c>
      <c r="R306" s="41">
        <v>8842</v>
      </c>
      <c r="S306" s="41" t="s">
        <v>5973</v>
      </c>
      <c r="T306" s="41" t="s">
        <v>24275</v>
      </c>
      <c r="U306" s="41" t="s">
        <v>24276</v>
      </c>
      <c r="V306" s="42">
        <v>45993</v>
      </c>
      <c r="W306"/>
      <c r="X306"/>
    </row>
    <row r="307" spans="1:24">
      <c r="A307" s="41" t="str">
        <f>TRIM(Query1[[#This Row],[ENTERPRISE_ID]])</f>
        <v>KYETTE</v>
      </c>
      <c r="B307" s="41" t="s">
        <v>24277</v>
      </c>
      <c r="C307" s="41" t="s">
        <v>24278</v>
      </c>
      <c r="D307" s="41" t="s">
        <v>21134</v>
      </c>
      <c r="E307" s="41" t="s">
        <v>24279</v>
      </c>
      <c r="F307" s="41" t="s">
        <v>24280</v>
      </c>
      <c r="G307" s="41" t="s">
        <v>20574</v>
      </c>
      <c r="H307" s="41" t="s">
        <v>24281</v>
      </c>
      <c r="I307" s="41" t="s">
        <v>21916</v>
      </c>
      <c r="J307" s="68">
        <v>5024137620</v>
      </c>
      <c r="K307" s="41" t="s">
        <v>43</v>
      </c>
      <c r="L307" s="41" t="s">
        <v>24282</v>
      </c>
      <c r="N307" s="41" t="s">
        <v>24283</v>
      </c>
      <c r="O307" s="41" t="s">
        <v>352</v>
      </c>
      <c r="P307" s="41" t="s">
        <v>8867</v>
      </c>
      <c r="Q307" s="41" t="s">
        <v>21919</v>
      </c>
      <c r="R307" s="41">
        <v>8998</v>
      </c>
      <c r="S307" s="41" t="s">
        <v>3811</v>
      </c>
      <c r="T307" s="41" t="s">
        <v>22994</v>
      </c>
      <c r="U307" s="41" t="s">
        <v>24284</v>
      </c>
      <c r="V307" s="42">
        <v>45993</v>
      </c>
      <c r="W307"/>
      <c r="X307"/>
    </row>
    <row r="308" spans="1:24">
      <c r="A308" s="41" t="str">
        <f>TRIM(Query1[[#This Row],[ENTERPRISE_ID]])</f>
        <v>MDELLIN</v>
      </c>
      <c r="B308" s="41" t="s">
        <v>24285</v>
      </c>
      <c r="C308" s="41" t="s">
        <v>24286</v>
      </c>
      <c r="D308" s="41" t="s">
        <v>21156</v>
      </c>
      <c r="E308" s="41" t="s">
        <v>24287</v>
      </c>
      <c r="F308" s="41" t="s">
        <v>24288</v>
      </c>
      <c r="G308" s="41" t="s">
        <v>22200</v>
      </c>
      <c r="H308" s="41" t="s">
        <v>24289</v>
      </c>
      <c r="I308" s="41" t="s">
        <v>22302</v>
      </c>
      <c r="J308" s="68">
        <v>7472599755</v>
      </c>
      <c r="K308" s="41" t="s">
        <v>43</v>
      </c>
      <c r="L308" s="41" t="s">
        <v>9466</v>
      </c>
      <c r="N308" s="41" t="s">
        <v>9467</v>
      </c>
      <c r="O308" s="41" t="s">
        <v>36</v>
      </c>
      <c r="P308" s="41" t="s">
        <v>9468</v>
      </c>
      <c r="Q308" s="41" t="s">
        <v>21930</v>
      </c>
      <c r="R308" s="41">
        <v>8998</v>
      </c>
      <c r="S308" s="41" t="s">
        <v>22403</v>
      </c>
      <c r="T308" s="41" t="s">
        <v>22404</v>
      </c>
      <c r="U308" s="41" t="s">
        <v>24290</v>
      </c>
      <c r="V308" s="42">
        <v>45993</v>
      </c>
      <c r="W308"/>
      <c r="X308"/>
    </row>
    <row r="309" spans="1:24">
      <c r="A309" s="41" t="str">
        <f>TRIM(Query1[[#This Row],[ENTERPRISE_ID]])</f>
        <v>LBAZURT</v>
      </c>
      <c r="B309" s="41" t="s">
        <v>24291</v>
      </c>
      <c r="C309" s="41" t="s">
        <v>24292</v>
      </c>
      <c r="D309" s="41" t="s">
        <v>21154</v>
      </c>
      <c r="E309" s="41" t="s">
        <v>24293</v>
      </c>
      <c r="F309" s="41" t="s">
        <v>24294</v>
      </c>
      <c r="G309" s="41" t="s">
        <v>8900</v>
      </c>
      <c r="H309" s="41" t="s">
        <v>24295</v>
      </c>
      <c r="I309" s="41" t="s">
        <v>24296</v>
      </c>
      <c r="J309" s="68">
        <v>6578198040</v>
      </c>
      <c r="K309" s="41" t="s">
        <v>43</v>
      </c>
      <c r="L309" s="41" t="s">
        <v>24297</v>
      </c>
      <c r="N309" s="41" t="s">
        <v>738</v>
      </c>
      <c r="O309" s="41" t="s">
        <v>36</v>
      </c>
      <c r="P309" s="41" t="s">
        <v>6490</v>
      </c>
      <c r="Q309" s="41" t="s">
        <v>21909</v>
      </c>
      <c r="R309" s="41">
        <v>8998</v>
      </c>
      <c r="S309" s="41" t="s">
        <v>2686</v>
      </c>
      <c r="T309" s="41" t="s">
        <v>16637</v>
      </c>
      <c r="U309" s="41" t="s">
        <v>24298</v>
      </c>
      <c r="V309" s="42">
        <v>45993</v>
      </c>
      <c r="W309"/>
      <c r="X309"/>
    </row>
    <row r="310" spans="1:24">
      <c r="A310" s="41" t="str">
        <f>TRIM(Query1[[#This Row],[ENTERPRISE_ID]])</f>
        <v>MRODRI1</v>
      </c>
      <c r="B310" s="41" t="s">
        <v>24299</v>
      </c>
      <c r="C310" s="41" t="s">
        <v>24300</v>
      </c>
      <c r="D310" s="41" t="s">
        <v>21157</v>
      </c>
      <c r="E310" s="41" t="s">
        <v>24301</v>
      </c>
      <c r="F310" s="41" t="s">
        <v>24302</v>
      </c>
      <c r="G310" s="41" t="s">
        <v>10168</v>
      </c>
      <c r="H310" s="41" t="s">
        <v>22079</v>
      </c>
      <c r="I310" s="41" t="s">
        <v>23523</v>
      </c>
      <c r="J310" s="68">
        <v>4697391374</v>
      </c>
      <c r="K310" s="41" t="s">
        <v>43</v>
      </c>
      <c r="L310" s="41" t="s">
        <v>24303</v>
      </c>
      <c r="N310" s="41" t="s">
        <v>545</v>
      </c>
      <c r="O310" s="41" t="s">
        <v>147</v>
      </c>
      <c r="P310" s="41" t="s">
        <v>10170</v>
      </c>
      <c r="Q310" s="41" t="s">
        <v>21909</v>
      </c>
      <c r="R310" s="41">
        <v>8998</v>
      </c>
      <c r="S310" s="41" t="s">
        <v>22780</v>
      </c>
      <c r="T310" s="41" t="s">
        <v>22781</v>
      </c>
      <c r="U310" s="41" t="s">
        <v>24304</v>
      </c>
      <c r="V310" s="42">
        <v>45993</v>
      </c>
      <c r="W310"/>
      <c r="X310"/>
    </row>
    <row r="311" spans="1:24">
      <c r="A311" s="41" t="str">
        <f>TRIM(Query1[[#This Row],[ENTERPRISE_ID]])</f>
        <v>MBURKHA</v>
      </c>
      <c r="B311" s="41" t="s">
        <v>24305</v>
      </c>
      <c r="C311" s="41" t="s">
        <v>24306</v>
      </c>
      <c r="D311" s="41" t="s">
        <v>21157</v>
      </c>
      <c r="E311" s="41" t="s">
        <v>24307</v>
      </c>
      <c r="F311" s="41" t="s">
        <v>24308</v>
      </c>
      <c r="G311" s="41" t="s">
        <v>9335</v>
      </c>
      <c r="H311" s="41" t="s">
        <v>24309</v>
      </c>
      <c r="I311" s="41" t="s">
        <v>23213</v>
      </c>
      <c r="J311" s="68">
        <v>4698531063</v>
      </c>
      <c r="K311" s="41" t="s">
        <v>43</v>
      </c>
      <c r="L311" s="41" t="s">
        <v>24310</v>
      </c>
      <c r="N311" s="41" t="s">
        <v>24311</v>
      </c>
      <c r="O311" s="41" t="s">
        <v>147</v>
      </c>
      <c r="P311" s="41" t="s">
        <v>9338</v>
      </c>
      <c r="Q311" s="41" t="s">
        <v>21909</v>
      </c>
      <c r="R311" s="41">
        <v>8998</v>
      </c>
      <c r="S311" s="41" t="s">
        <v>22780</v>
      </c>
      <c r="T311" s="41" t="s">
        <v>22781</v>
      </c>
      <c r="U311" s="41" t="s">
        <v>24312</v>
      </c>
      <c r="V311" s="42">
        <v>45993</v>
      </c>
      <c r="W311"/>
      <c r="X311"/>
    </row>
    <row r="312" spans="1:24">
      <c r="A312" s="41" t="str">
        <f>TRIM(Query1[[#This Row],[ENTERPRISE_ID]])</f>
        <v>RBISHO2</v>
      </c>
      <c r="B312" s="41" t="s">
        <v>24313</v>
      </c>
      <c r="C312" s="41" t="s">
        <v>24314</v>
      </c>
      <c r="D312" s="41" t="s">
        <v>21157</v>
      </c>
      <c r="E312" s="41" t="s">
        <v>24315</v>
      </c>
      <c r="F312" s="41" t="s">
        <v>24316</v>
      </c>
      <c r="G312" s="41" t="s">
        <v>11323</v>
      </c>
      <c r="H312" s="41" t="s">
        <v>24317</v>
      </c>
      <c r="I312" s="41" t="s">
        <v>24318</v>
      </c>
      <c r="J312" s="68">
        <v>9036193066</v>
      </c>
      <c r="K312" s="41" t="s">
        <v>43</v>
      </c>
      <c r="L312" s="41" t="s">
        <v>24319</v>
      </c>
      <c r="N312" s="41" t="s">
        <v>24320</v>
      </c>
      <c r="O312" s="41" t="s">
        <v>147</v>
      </c>
      <c r="P312" s="41" t="s">
        <v>11326</v>
      </c>
      <c r="Q312" s="41" t="s">
        <v>21909</v>
      </c>
      <c r="R312" s="41">
        <v>8998</v>
      </c>
      <c r="S312" s="41" t="s">
        <v>22780</v>
      </c>
      <c r="T312" s="41" t="s">
        <v>22781</v>
      </c>
      <c r="U312" s="41" t="s">
        <v>24321</v>
      </c>
      <c r="V312" s="42">
        <v>45993</v>
      </c>
      <c r="W312"/>
      <c r="X312"/>
    </row>
    <row r="313" spans="1:24">
      <c r="A313" s="41" t="str">
        <f>TRIM(Query1[[#This Row],[ENTERPRISE_ID]])</f>
        <v>LARANGO</v>
      </c>
      <c r="B313" s="41" t="s">
        <v>24322</v>
      </c>
      <c r="C313" s="41" t="s">
        <v>24323</v>
      </c>
      <c r="D313" s="41" t="s">
        <v>21157</v>
      </c>
      <c r="E313" s="41" t="s">
        <v>24324</v>
      </c>
      <c r="F313" s="41" t="s">
        <v>24325</v>
      </c>
      <c r="G313" s="41" t="s">
        <v>19383</v>
      </c>
      <c r="H313" s="41" t="s">
        <v>24326</v>
      </c>
      <c r="I313" s="41" t="s">
        <v>24327</v>
      </c>
      <c r="J313" s="68">
        <v>2547073244</v>
      </c>
      <c r="K313" s="41" t="s">
        <v>43</v>
      </c>
      <c r="L313" s="41" t="s">
        <v>24328</v>
      </c>
      <c r="N313" s="41" t="s">
        <v>8884</v>
      </c>
      <c r="O313" s="41" t="s">
        <v>147</v>
      </c>
      <c r="P313" s="41" t="s">
        <v>8885</v>
      </c>
      <c r="Q313" s="41" t="s">
        <v>21909</v>
      </c>
      <c r="R313" s="41">
        <v>8998</v>
      </c>
      <c r="S313" s="41" t="s">
        <v>9335</v>
      </c>
      <c r="T313" s="41" t="s">
        <v>19605</v>
      </c>
      <c r="U313" s="41" t="s">
        <v>24329</v>
      </c>
      <c r="V313" s="42">
        <v>45993</v>
      </c>
      <c r="W313"/>
      <c r="X313"/>
    </row>
    <row r="314" spans="1:24">
      <c r="A314" s="41" t="str">
        <f>TRIM(Query1[[#This Row],[ENTERPRISE_ID]])</f>
        <v>PFORD9</v>
      </c>
      <c r="B314" s="41" t="s">
        <v>24330</v>
      </c>
      <c r="C314" s="41" t="s">
        <v>24331</v>
      </c>
      <c r="D314" s="41" t="s">
        <v>21158</v>
      </c>
      <c r="E314" s="41" t="s">
        <v>24332</v>
      </c>
      <c r="F314" s="41" t="s">
        <v>24333</v>
      </c>
      <c r="G314" s="41" t="s">
        <v>10991</v>
      </c>
      <c r="H314" s="41" t="s">
        <v>24334</v>
      </c>
      <c r="I314" s="41" t="s">
        <v>21955</v>
      </c>
      <c r="J314" s="68">
        <v>8325298474</v>
      </c>
      <c r="K314" s="41" t="s">
        <v>43</v>
      </c>
      <c r="L314" s="41" t="s">
        <v>24335</v>
      </c>
      <c r="N314" s="41" t="s">
        <v>777</v>
      </c>
      <c r="O314" s="41" t="s">
        <v>147</v>
      </c>
      <c r="P314" s="41" t="s">
        <v>10994</v>
      </c>
      <c r="Q314" s="41" t="s">
        <v>21919</v>
      </c>
      <c r="R314" s="41">
        <v>8998</v>
      </c>
      <c r="S314" s="41" t="s">
        <v>22780</v>
      </c>
      <c r="T314" s="41" t="s">
        <v>22781</v>
      </c>
      <c r="U314" s="41" t="s">
        <v>24336</v>
      </c>
      <c r="V314" s="42">
        <v>45993</v>
      </c>
      <c r="W314"/>
      <c r="X314"/>
    </row>
    <row r="315" spans="1:24">
      <c r="A315" s="41" t="str">
        <f>TRIM(Query1[[#This Row],[ENTERPRISE_ID]])</f>
        <v>PDRIGPA</v>
      </c>
      <c r="B315" s="41" t="s">
        <v>24337</v>
      </c>
      <c r="C315" s="41" t="s">
        <v>24338</v>
      </c>
      <c r="D315" s="41" t="s">
        <v>21138</v>
      </c>
      <c r="E315" s="41" t="s">
        <v>24339</v>
      </c>
      <c r="F315" s="41" t="s">
        <v>24340</v>
      </c>
      <c r="G315" s="41" t="s">
        <v>10964</v>
      </c>
      <c r="H315" s="41" t="s">
        <v>24341</v>
      </c>
      <c r="I315" s="41" t="s">
        <v>24342</v>
      </c>
      <c r="J315" s="68">
        <v>6462099926</v>
      </c>
      <c r="K315" s="41" t="s">
        <v>43</v>
      </c>
      <c r="L315" s="41" t="s">
        <v>24343</v>
      </c>
      <c r="M315" s="41" t="s">
        <v>24344</v>
      </c>
      <c r="N315" s="41" t="s">
        <v>7463</v>
      </c>
      <c r="O315" s="41" t="s">
        <v>373</v>
      </c>
      <c r="P315" s="41" t="s">
        <v>9117</v>
      </c>
      <c r="Q315" s="41" t="s">
        <v>21930</v>
      </c>
      <c r="R315" s="41">
        <v>8998</v>
      </c>
      <c r="S315" s="41" t="s">
        <v>19102</v>
      </c>
      <c r="T315" s="41" t="s">
        <v>19101</v>
      </c>
      <c r="U315" s="41" t="s">
        <v>24345</v>
      </c>
      <c r="V315" s="42">
        <v>45993</v>
      </c>
      <c r="W315"/>
      <c r="X315"/>
    </row>
    <row r="316" spans="1:24">
      <c r="A316" s="41" t="str">
        <f>TRIM(Query1[[#This Row],[ENTERPRISE_ID]])</f>
        <v>EBRYA10</v>
      </c>
      <c r="B316" s="41" t="s">
        <v>24346</v>
      </c>
      <c r="C316" s="41" t="s">
        <v>24347</v>
      </c>
      <c r="D316" s="41" t="s">
        <v>21154</v>
      </c>
      <c r="E316" s="41" t="s">
        <v>24348</v>
      </c>
      <c r="F316" s="41" t="s">
        <v>24349</v>
      </c>
      <c r="G316" s="41" t="s">
        <v>4518</v>
      </c>
      <c r="H316" s="41" t="s">
        <v>14097</v>
      </c>
      <c r="I316" s="41" t="s">
        <v>24350</v>
      </c>
      <c r="J316" s="68">
        <v>6192191803</v>
      </c>
      <c r="K316" s="41" t="s">
        <v>43</v>
      </c>
      <c r="L316" s="41" t="s">
        <v>24351</v>
      </c>
      <c r="M316" s="41" t="s">
        <v>24352</v>
      </c>
      <c r="N316" s="41" t="s">
        <v>4520</v>
      </c>
      <c r="O316" s="41" t="s">
        <v>36</v>
      </c>
      <c r="P316" s="41" t="s">
        <v>4521</v>
      </c>
      <c r="Q316" s="41" t="s">
        <v>21909</v>
      </c>
      <c r="R316" s="41">
        <v>8998</v>
      </c>
      <c r="S316" s="41" t="s">
        <v>5585</v>
      </c>
      <c r="T316" s="41" t="s">
        <v>17470</v>
      </c>
      <c r="U316" s="41" t="s">
        <v>24353</v>
      </c>
      <c r="V316" s="42">
        <v>45993</v>
      </c>
      <c r="W316"/>
      <c r="X316"/>
    </row>
    <row r="317" spans="1:24">
      <c r="A317" s="41" t="str">
        <f>TRIM(Query1[[#This Row],[ENTERPRISE_ID]])</f>
        <v>REDGE</v>
      </c>
      <c r="B317" s="41" t="s">
        <v>24354</v>
      </c>
      <c r="C317" s="41" t="s">
        <v>16939</v>
      </c>
      <c r="D317" s="41" t="s">
        <v>21140</v>
      </c>
      <c r="E317" s="41" t="s">
        <v>24355</v>
      </c>
      <c r="F317" s="41" t="s">
        <v>24356</v>
      </c>
      <c r="G317" s="41" t="s">
        <v>11474</v>
      </c>
      <c r="H317" s="41" t="s">
        <v>24357</v>
      </c>
      <c r="I317" s="41" t="s">
        <v>24358</v>
      </c>
      <c r="J317" s="68">
        <v>7063927570</v>
      </c>
      <c r="K317" s="41" t="s">
        <v>43</v>
      </c>
      <c r="L317" s="41" t="s">
        <v>24359</v>
      </c>
      <c r="N317" s="41" t="s">
        <v>361</v>
      </c>
      <c r="O317" s="41" t="s">
        <v>312</v>
      </c>
      <c r="P317" s="41" t="s">
        <v>11476</v>
      </c>
      <c r="Q317" s="41" t="s">
        <v>21930</v>
      </c>
      <c r="R317" s="41">
        <v>8998</v>
      </c>
      <c r="S317" s="41" t="s">
        <v>22780</v>
      </c>
      <c r="T317" s="41" t="s">
        <v>22781</v>
      </c>
      <c r="U317" s="41" t="s">
        <v>24360</v>
      </c>
      <c r="V317" s="42">
        <v>45993</v>
      </c>
      <c r="W317"/>
      <c r="X317"/>
    </row>
    <row r="318" spans="1:24">
      <c r="A318" s="41" t="str">
        <f>TRIM(Query1[[#This Row],[ENTERPRISE_ID]])</f>
        <v>JBLUE2</v>
      </c>
      <c r="B318" s="41" t="s">
        <v>24361</v>
      </c>
      <c r="C318" s="41" t="s">
        <v>24362</v>
      </c>
      <c r="D318" s="41" t="s">
        <v>21136</v>
      </c>
      <c r="E318" s="41" t="s">
        <v>24363</v>
      </c>
      <c r="F318" s="41" t="s">
        <v>24364</v>
      </c>
      <c r="G318" s="41" t="s">
        <v>6368</v>
      </c>
      <c r="H318" s="41" t="s">
        <v>24365</v>
      </c>
      <c r="I318" s="41" t="s">
        <v>24366</v>
      </c>
      <c r="J318" s="68">
        <v>3053991004</v>
      </c>
      <c r="K318" s="41" t="s">
        <v>43</v>
      </c>
      <c r="L318" s="41" t="s">
        <v>24367</v>
      </c>
      <c r="N318" s="41" t="s">
        <v>6370</v>
      </c>
      <c r="O318" s="41" t="s">
        <v>57</v>
      </c>
      <c r="P318" s="41" t="s">
        <v>6371</v>
      </c>
      <c r="Q318" s="41" t="s">
        <v>21909</v>
      </c>
      <c r="R318" s="41">
        <v>8998</v>
      </c>
      <c r="S318" s="41" t="s">
        <v>22780</v>
      </c>
      <c r="T318" s="41" t="s">
        <v>22781</v>
      </c>
      <c r="U318" s="41" t="s">
        <v>24368</v>
      </c>
      <c r="V318" s="42">
        <v>45993</v>
      </c>
      <c r="W318"/>
      <c r="X318"/>
    </row>
    <row r="319" spans="1:24">
      <c r="A319" s="41" t="str">
        <f>TRIM(Query1[[#This Row],[ENTERPRISE_ID]])</f>
        <v>MOWINGS</v>
      </c>
      <c r="B319" s="41" t="s">
        <v>24369</v>
      </c>
      <c r="C319" s="41" t="s">
        <v>24370</v>
      </c>
      <c r="D319" s="41" t="s">
        <v>21156</v>
      </c>
      <c r="E319" s="41" t="s">
        <v>24371</v>
      </c>
      <c r="F319" s="41" t="s">
        <v>24372</v>
      </c>
      <c r="G319" s="41" t="s">
        <v>22050</v>
      </c>
      <c r="H319" s="41" t="s">
        <v>24373</v>
      </c>
      <c r="I319" s="41" t="s">
        <v>24374</v>
      </c>
      <c r="J319" s="68">
        <v>6262038174</v>
      </c>
      <c r="K319" s="41" t="s">
        <v>43</v>
      </c>
      <c r="L319" s="41" t="s">
        <v>24375</v>
      </c>
      <c r="N319" s="41" t="s">
        <v>81</v>
      </c>
      <c r="O319" s="41" t="s">
        <v>36</v>
      </c>
      <c r="P319" s="41" t="s">
        <v>10029</v>
      </c>
      <c r="Q319" s="41" t="s">
        <v>21930</v>
      </c>
      <c r="R319" s="41">
        <v>8998</v>
      </c>
      <c r="S319" s="41" t="s">
        <v>22780</v>
      </c>
      <c r="T319" s="41" t="s">
        <v>22781</v>
      </c>
      <c r="U319" s="41" t="s">
        <v>24376</v>
      </c>
      <c r="V319" s="42">
        <v>45993</v>
      </c>
      <c r="W319"/>
      <c r="X319"/>
    </row>
    <row r="320" spans="1:24">
      <c r="A320" s="41" t="str">
        <f>TRIM(Query1[[#This Row],[ENTERPRISE_ID]])</f>
        <v>DSTRAW0</v>
      </c>
      <c r="B320" s="41" t="s">
        <v>24377</v>
      </c>
      <c r="C320" s="41" t="s">
        <v>24378</v>
      </c>
      <c r="D320" s="41" t="s">
        <v>21145</v>
      </c>
      <c r="E320" s="41" t="s">
        <v>24379</v>
      </c>
      <c r="F320" s="41" t="s">
        <v>24380</v>
      </c>
      <c r="G320" s="41" t="s">
        <v>19721</v>
      </c>
      <c r="H320" s="41" t="s">
        <v>24381</v>
      </c>
      <c r="I320" s="41" t="s">
        <v>22554</v>
      </c>
      <c r="J320" s="68">
        <v>4109401525</v>
      </c>
      <c r="K320" s="41" t="s">
        <v>43</v>
      </c>
      <c r="L320" s="41" t="s">
        <v>24382</v>
      </c>
      <c r="N320" s="41" t="s">
        <v>3561</v>
      </c>
      <c r="O320" s="41" t="s">
        <v>200</v>
      </c>
      <c r="P320" s="41" t="s">
        <v>4332</v>
      </c>
      <c r="Q320" s="41" t="s">
        <v>21909</v>
      </c>
      <c r="R320" s="41">
        <v>8998</v>
      </c>
      <c r="S320" s="41" t="s">
        <v>22780</v>
      </c>
      <c r="T320" s="41" t="s">
        <v>22781</v>
      </c>
      <c r="U320" s="41" t="s">
        <v>24383</v>
      </c>
      <c r="V320" s="42">
        <v>45993</v>
      </c>
      <c r="W320"/>
      <c r="X320"/>
    </row>
    <row r="321" spans="1:24">
      <c r="A321" s="41" t="str">
        <f>TRIM(Query1[[#This Row],[ENTERPRISE_ID]])</f>
        <v>SGREE56</v>
      </c>
      <c r="B321" s="41" t="s">
        <v>24384</v>
      </c>
      <c r="C321" s="41" t="s">
        <v>24385</v>
      </c>
      <c r="D321" s="41" t="s">
        <v>21145</v>
      </c>
      <c r="E321" s="41" t="s">
        <v>24386</v>
      </c>
      <c r="F321" s="41" t="s">
        <v>24387</v>
      </c>
      <c r="G321" s="41" t="s">
        <v>15524</v>
      </c>
      <c r="H321" s="41" t="s">
        <v>22676</v>
      </c>
      <c r="I321" s="41" t="s">
        <v>21937</v>
      </c>
      <c r="J321" s="68">
        <v>2402372305</v>
      </c>
      <c r="K321" s="41" t="s">
        <v>43</v>
      </c>
      <c r="L321" s="41" t="s">
        <v>24388</v>
      </c>
      <c r="N321" s="41" t="s">
        <v>7152</v>
      </c>
      <c r="O321" s="41" t="s">
        <v>200</v>
      </c>
      <c r="P321" s="41" t="s">
        <v>7153</v>
      </c>
      <c r="Q321" s="41" t="s">
        <v>21909</v>
      </c>
      <c r="R321" s="41">
        <v>8998</v>
      </c>
      <c r="S321" s="41" t="s">
        <v>19721</v>
      </c>
      <c r="T321" s="41" t="s">
        <v>19720</v>
      </c>
      <c r="U321" s="41" t="s">
        <v>24389</v>
      </c>
      <c r="V321" s="42">
        <v>45993</v>
      </c>
      <c r="W321"/>
      <c r="X321"/>
    </row>
    <row r="322" spans="1:24">
      <c r="A322" s="41" t="str">
        <f>TRIM(Query1[[#This Row],[ENTERPRISE_ID]])</f>
        <v>CANDER4</v>
      </c>
      <c r="B322" s="41" t="s">
        <v>21277</v>
      </c>
      <c r="C322" s="41" t="s">
        <v>21278</v>
      </c>
      <c r="D322" s="41" t="s">
        <v>21145</v>
      </c>
      <c r="E322" s="41" t="s">
        <v>24390</v>
      </c>
      <c r="F322" s="41" t="s">
        <v>24391</v>
      </c>
      <c r="G322" s="41" t="s">
        <v>2334</v>
      </c>
      <c r="H322" s="41" t="s">
        <v>23961</v>
      </c>
      <c r="I322" s="41" t="s">
        <v>24392</v>
      </c>
      <c r="J322" s="68">
        <v>4436241103</v>
      </c>
      <c r="K322" s="41" t="s">
        <v>43</v>
      </c>
      <c r="L322" s="41" t="s">
        <v>24393</v>
      </c>
      <c r="N322" s="41" t="s">
        <v>24394</v>
      </c>
      <c r="O322" s="41" t="s">
        <v>200</v>
      </c>
      <c r="P322" s="41" t="s">
        <v>2337</v>
      </c>
      <c r="Q322" s="41" t="s">
        <v>21909</v>
      </c>
      <c r="R322" s="41">
        <v>8998</v>
      </c>
      <c r="S322" s="41" t="s">
        <v>6998</v>
      </c>
      <c r="T322" s="41" t="s">
        <v>18431</v>
      </c>
      <c r="U322" s="41" t="s">
        <v>24395</v>
      </c>
      <c r="V322" s="42">
        <v>45993</v>
      </c>
      <c r="W322"/>
      <c r="X322"/>
    </row>
    <row r="323" spans="1:24">
      <c r="A323" s="41" t="str">
        <f>TRIM(Query1[[#This Row],[ENTERPRISE_ID]])</f>
        <v>CANDER2</v>
      </c>
      <c r="B323" s="41" t="s">
        <v>18611</v>
      </c>
      <c r="C323" s="41" t="s">
        <v>21276</v>
      </c>
      <c r="D323" s="41" t="s">
        <v>21145</v>
      </c>
      <c r="E323" s="41" t="s">
        <v>24396</v>
      </c>
      <c r="F323" s="41" t="s">
        <v>18612</v>
      </c>
      <c r="G323" s="41" t="s">
        <v>16712</v>
      </c>
      <c r="H323" s="41" t="s">
        <v>24397</v>
      </c>
      <c r="I323" s="41" t="s">
        <v>20568</v>
      </c>
      <c r="J323" s="68">
        <v>4109771339</v>
      </c>
      <c r="K323" s="41" t="s">
        <v>43</v>
      </c>
      <c r="L323" s="41" t="s">
        <v>24398</v>
      </c>
      <c r="N323" s="41" t="s">
        <v>2330</v>
      </c>
      <c r="O323" s="41" t="s">
        <v>200</v>
      </c>
      <c r="P323" s="41" t="s">
        <v>2331</v>
      </c>
      <c r="Q323" s="41" t="s">
        <v>21909</v>
      </c>
      <c r="R323" s="41">
        <v>8998</v>
      </c>
      <c r="S323" s="41" t="s">
        <v>10430</v>
      </c>
      <c r="T323" s="41" t="s">
        <v>15762</v>
      </c>
      <c r="U323" s="41" t="s">
        <v>24399</v>
      </c>
      <c r="V323" s="42">
        <v>45993</v>
      </c>
      <c r="W323"/>
      <c r="X323"/>
    </row>
    <row r="324" spans="1:24">
      <c r="A324" s="41" t="str">
        <f>TRIM(Query1[[#This Row],[ENTERPRISE_ID]])</f>
        <v>WEDWAR3</v>
      </c>
      <c r="B324" s="41" t="s">
        <v>16319</v>
      </c>
      <c r="C324" s="41" t="s">
        <v>16404</v>
      </c>
      <c r="D324" s="41" t="s">
        <v>21145</v>
      </c>
      <c r="E324" s="41" t="s">
        <v>24400</v>
      </c>
      <c r="F324" s="41" t="s">
        <v>16320</v>
      </c>
      <c r="G324" s="41" t="s">
        <v>13973</v>
      </c>
      <c r="H324" s="41" t="s">
        <v>24401</v>
      </c>
      <c r="I324" s="41" t="s">
        <v>24402</v>
      </c>
      <c r="J324" s="68">
        <v>3012564042</v>
      </c>
      <c r="K324" s="41" t="s">
        <v>43</v>
      </c>
      <c r="L324" s="41" t="s">
        <v>13974</v>
      </c>
      <c r="N324" s="41" t="s">
        <v>12618</v>
      </c>
      <c r="O324" s="41" t="s">
        <v>200</v>
      </c>
      <c r="P324" s="41" t="s">
        <v>13975</v>
      </c>
      <c r="Q324" s="41" t="s">
        <v>21909</v>
      </c>
      <c r="R324" s="41">
        <v>8998</v>
      </c>
      <c r="S324" s="41" t="s">
        <v>3536</v>
      </c>
      <c r="T324" s="41" t="s">
        <v>23995</v>
      </c>
      <c r="U324" s="41" t="s">
        <v>24403</v>
      </c>
      <c r="V324" s="42">
        <v>45993</v>
      </c>
      <c r="W324"/>
      <c r="X324"/>
    </row>
    <row r="325" spans="1:24">
      <c r="A325" s="41" t="str">
        <f>TRIM(Query1[[#This Row],[ENTERPRISE_ID]])</f>
        <v>SRAMZ</v>
      </c>
      <c r="B325" s="41" t="s">
        <v>24404</v>
      </c>
      <c r="C325" s="41" t="s">
        <v>24405</v>
      </c>
      <c r="D325" s="41" t="s">
        <v>21145</v>
      </c>
      <c r="E325" s="41" t="s">
        <v>24406</v>
      </c>
      <c r="F325" s="41" t="s">
        <v>24407</v>
      </c>
      <c r="G325" s="41" t="s">
        <v>15036</v>
      </c>
      <c r="H325" s="41" t="s">
        <v>24408</v>
      </c>
      <c r="I325" s="41" t="s">
        <v>24409</v>
      </c>
      <c r="J325" s="68">
        <v>5406307000</v>
      </c>
      <c r="K325" s="41" t="s">
        <v>43</v>
      </c>
      <c r="L325" s="41" t="s">
        <v>24410</v>
      </c>
      <c r="N325" s="41" t="s">
        <v>12868</v>
      </c>
      <c r="O325" s="41" t="s">
        <v>167</v>
      </c>
      <c r="P325" s="41" t="s">
        <v>204</v>
      </c>
      <c r="Q325" s="41" t="s">
        <v>21909</v>
      </c>
      <c r="R325" s="41">
        <v>8998</v>
      </c>
      <c r="S325" s="41" t="s">
        <v>6998</v>
      </c>
      <c r="T325" s="41" t="s">
        <v>18431</v>
      </c>
      <c r="U325" s="41" t="s">
        <v>24411</v>
      </c>
      <c r="V325" s="42">
        <v>45993</v>
      </c>
      <c r="W325"/>
      <c r="X325"/>
    </row>
    <row r="326" spans="1:24">
      <c r="A326" s="41" t="str">
        <f>TRIM(Query1[[#This Row],[ENTERPRISE_ID]])</f>
        <v>HWHEELE</v>
      </c>
      <c r="B326" s="41" t="s">
        <v>21393</v>
      </c>
      <c r="C326" s="41" t="s">
        <v>21394</v>
      </c>
      <c r="D326" s="41" t="s">
        <v>21145</v>
      </c>
      <c r="E326" s="41" t="s">
        <v>24412</v>
      </c>
      <c r="F326" s="41" t="s">
        <v>24413</v>
      </c>
      <c r="G326" s="41" t="s">
        <v>18096</v>
      </c>
      <c r="H326" s="41" t="s">
        <v>2651</v>
      </c>
      <c r="I326" s="41" t="s">
        <v>445</v>
      </c>
      <c r="J326" s="68">
        <v>4109017784</v>
      </c>
      <c r="K326" s="41" t="s">
        <v>43</v>
      </c>
      <c r="L326" s="41" t="s">
        <v>5992</v>
      </c>
      <c r="N326" s="41" t="s">
        <v>5994</v>
      </c>
      <c r="O326" s="41" t="s">
        <v>1548</v>
      </c>
      <c r="P326" s="41" t="s">
        <v>4606</v>
      </c>
      <c r="Q326" s="41" t="s">
        <v>21909</v>
      </c>
      <c r="R326" s="41">
        <v>8998</v>
      </c>
      <c r="S326" s="41" t="s">
        <v>22906</v>
      </c>
      <c r="U326" s="41" t="s">
        <v>24414</v>
      </c>
      <c r="V326" s="42">
        <v>45993</v>
      </c>
      <c r="W326"/>
      <c r="X326"/>
    </row>
    <row r="327" spans="1:24">
      <c r="A327" s="41" t="str">
        <f>TRIM(Query1[[#This Row],[ENTERPRISE_ID]])</f>
        <v>EPEAKE</v>
      </c>
      <c r="B327" s="41" t="s">
        <v>15883</v>
      </c>
      <c r="C327" s="41" t="s">
        <v>21345</v>
      </c>
      <c r="D327" s="41" t="s">
        <v>21145</v>
      </c>
      <c r="E327" s="41" t="s">
        <v>24415</v>
      </c>
      <c r="F327" s="41" t="s">
        <v>17357</v>
      </c>
      <c r="G327" s="41" t="s">
        <v>15425</v>
      </c>
      <c r="H327" s="41" t="s">
        <v>24416</v>
      </c>
      <c r="I327" s="41" t="s">
        <v>24417</v>
      </c>
      <c r="J327" s="68">
        <v>2406430072</v>
      </c>
      <c r="K327" s="41" t="s">
        <v>43</v>
      </c>
      <c r="L327" s="41" t="s">
        <v>24418</v>
      </c>
      <c r="N327" s="41" t="s">
        <v>24419</v>
      </c>
      <c r="O327" s="41" t="s">
        <v>200</v>
      </c>
      <c r="P327" s="41" t="s">
        <v>24420</v>
      </c>
      <c r="Q327" s="41" t="s">
        <v>21909</v>
      </c>
      <c r="R327" s="41">
        <v>8998</v>
      </c>
      <c r="S327" s="41" t="s">
        <v>6998</v>
      </c>
      <c r="T327" s="41" t="s">
        <v>18431</v>
      </c>
      <c r="U327" s="41" t="s">
        <v>24421</v>
      </c>
      <c r="V327" s="42">
        <v>45993</v>
      </c>
      <c r="W327"/>
      <c r="X327"/>
    </row>
    <row r="328" spans="1:24">
      <c r="A328" s="41" t="str">
        <f>TRIM(Query1[[#This Row],[ENTERPRISE_ID]])</f>
        <v>EENNIS</v>
      </c>
      <c r="B328" s="41" t="s">
        <v>16360</v>
      </c>
      <c r="C328" s="41" t="s">
        <v>21339</v>
      </c>
      <c r="D328" s="41" t="s">
        <v>21145</v>
      </c>
      <c r="E328" s="41" t="s">
        <v>24422</v>
      </c>
      <c r="F328" s="41" t="s">
        <v>16361</v>
      </c>
      <c r="G328" s="41" t="s">
        <v>15555</v>
      </c>
      <c r="H328" s="41" t="s">
        <v>24423</v>
      </c>
      <c r="I328" s="41" t="s">
        <v>24424</v>
      </c>
      <c r="J328" s="68">
        <v>3025132891</v>
      </c>
      <c r="K328" s="41" t="s">
        <v>43</v>
      </c>
      <c r="L328" s="41" t="s">
        <v>24425</v>
      </c>
      <c r="N328" s="41" t="s">
        <v>5994</v>
      </c>
      <c r="O328" s="41" t="s">
        <v>1548</v>
      </c>
      <c r="P328" s="41" t="s">
        <v>4606</v>
      </c>
      <c r="Q328" s="41" t="s">
        <v>21909</v>
      </c>
      <c r="R328" s="41">
        <v>8998</v>
      </c>
      <c r="S328" s="41" t="s">
        <v>10430</v>
      </c>
      <c r="T328" s="41" t="s">
        <v>15762</v>
      </c>
      <c r="U328" s="41" t="s">
        <v>24426</v>
      </c>
      <c r="V328" s="42">
        <v>45993</v>
      </c>
      <c r="W328"/>
      <c r="X328"/>
    </row>
    <row r="329" spans="1:24">
      <c r="A329" s="41" t="str">
        <f>TRIM(Query1[[#This Row],[ENTERPRISE_ID]])</f>
        <v>RSHAPI</v>
      </c>
      <c r="B329" s="41" t="s">
        <v>24427</v>
      </c>
      <c r="C329" s="41" t="s">
        <v>24428</v>
      </c>
      <c r="D329" s="41" t="s">
        <v>21139</v>
      </c>
      <c r="E329" s="41" t="s">
        <v>24429</v>
      </c>
      <c r="F329" s="41" t="s">
        <v>24430</v>
      </c>
      <c r="G329" s="41" t="s">
        <v>12152</v>
      </c>
      <c r="H329" s="41" t="s">
        <v>24431</v>
      </c>
      <c r="I329" s="41" t="s">
        <v>21938</v>
      </c>
      <c r="J329" s="68">
        <v>6096218057</v>
      </c>
      <c r="K329" s="41" t="s">
        <v>43</v>
      </c>
      <c r="L329" s="41" t="s">
        <v>24432</v>
      </c>
      <c r="N329" s="41" t="s">
        <v>12154</v>
      </c>
      <c r="O329" s="41" t="s">
        <v>1763</v>
      </c>
      <c r="P329" s="41" t="s">
        <v>12155</v>
      </c>
      <c r="Q329" s="41" t="s">
        <v>21919</v>
      </c>
      <c r="R329" s="41">
        <v>8998</v>
      </c>
      <c r="S329" s="41" t="s">
        <v>21920</v>
      </c>
      <c r="T329" s="41" t="s">
        <v>21921</v>
      </c>
      <c r="U329" s="41" t="s">
        <v>24433</v>
      </c>
      <c r="V329" s="42">
        <v>45993</v>
      </c>
      <c r="W329"/>
      <c r="X329"/>
    </row>
    <row r="330" spans="1:24">
      <c r="A330" s="41" t="str">
        <f>TRIM(Query1[[#This Row],[ENTERPRISE_ID]])</f>
        <v>HQURAIS</v>
      </c>
      <c r="B330" s="41" t="s">
        <v>21390</v>
      </c>
      <c r="C330" s="41" t="s">
        <v>21391</v>
      </c>
      <c r="D330" s="41" t="s">
        <v>21145</v>
      </c>
      <c r="E330" s="41" t="s">
        <v>24434</v>
      </c>
      <c r="F330" s="41" t="s">
        <v>24435</v>
      </c>
      <c r="G330" s="41" t="s">
        <v>18071</v>
      </c>
      <c r="H330" s="41" t="s">
        <v>24436</v>
      </c>
      <c r="I330" s="41" t="s">
        <v>24437</v>
      </c>
      <c r="J330" s="68">
        <v>3019962048</v>
      </c>
      <c r="K330" s="41" t="s">
        <v>43</v>
      </c>
      <c r="L330" s="41" t="s">
        <v>24438</v>
      </c>
      <c r="N330" s="41" t="s">
        <v>229</v>
      </c>
      <c r="O330" s="41" t="s">
        <v>167</v>
      </c>
      <c r="P330" s="41" t="s">
        <v>5936</v>
      </c>
      <c r="Q330" s="41" t="s">
        <v>21909</v>
      </c>
      <c r="R330" s="41">
        <v>8998</v>
      </c>
      <c r="S330" s="41" t="s">
        <v>9476</v>
      </c>
      <c r="T330" s="41" t="s">
        <v>22939</v>
      </c>
      <c r="U330" s="41" t="s">
        <v>24439</v>
      </c>
      <c r="V330" s="42">
        <v>45993</v>
      </c>
      <c r="W330"/>
      <c r="X330"/>
    </row>
    <row r="331" spans="1:24">
      <c r="A331" s="41" t="str">
        <f>TRIM(Query1[[#This Row],[ENTERPRISE_ID]])</f>
        <v>MEBADI</v>
      </c>
      <c r="B331" s="41" t="s">
        <v>16206</v>
      </c>
      <c r="C331" s="41" t="s">
        <v>15103</v>
      </c>
      <c r="D331" s="41" t="s">
        <v>21145</v>
      </c>
      <c r="E331" s="41" t="s">
        <v>24440</v>
      </c>
      <c r="F331" s="41" t="s">
        <v>24441</v>
      </c>
      <c r="G331" s="41" t="s">
        <v>15104</v>
      </c>
      <c r="H331" s="41" t="s">
        <v>24442</v>
      </c>
      <c r="I331" s="41" t="s">
        <v>24443</v>
      </c>
      <c r="J331" s="68">
        <v>3017930671</v>
      </c>
      <c r="K331" s="41" t="s">
        <v>43</v>
      </c>
      <c r="L331" s="41" t="s">
        <v>24444</v>
      </c>
      <c r="N331" s="41" t="s">
        <v>229</v>
      </c>
      <c r="O331" s="41" t="s">
        <v>167</v>
      </c>
      <c r="P331" s="41" t="s">
        <v>230</v>
      </c>
      <c r="Q331" s="41" t="s">
        <v>21909</v>
      </c>
      <c r="R331" s="41">
        <v>8998</v>
      </c>
      <c r="S331" s="41" t="s">
        <v>9476</v>
      </c>
      <c r="T331" s="41" t="s">
        <v>22939</v>
      </c>
      <c r="U331" s="41" t="s">
        <v>24445</v>
      </c>
      <c r="V331" s="42">
        <v>45993</v>
      </c>
      <c r="W331"/>
      <c r="X331"/>
    </row>
    <row r="332" spans="1:24">
      <c r="A332" s="41" t="str">
        <f>TRIM(Query1[[#This Row],[ENTERPRISE_ID]])</f>
        <v>JHABIBI</v>
      </c>
      <c r="B332" s="41" t="s">
        <v>24446</v>
      </c>
      <c r="C332" s="41" t="s">
        <v>21548</v>
      </c>
      <c r="D332" s="41" t="s">
        <v>21145</v>
      </c>
      <c r="E332" s="41" t="s">
        <v>24447</v>
      </c>
      <c r="F332" s="41" t="s">
        <v>24448</v>
      </c>
      <c r="G332" s="41" t="s">
        <v>20498</v>
      </c>
      <c r="H332" s="41" t="s">
        <v>24449</v>
      </c>
      <c r="I332" s="41" t="s">
        <v>24450</v>
      </c>
      <c r="J332" s="68">
        <v>3014331053</v>
      </c>
      <c r="K332" s="41" t="s">
        <v>43</v>
      </c>
      <c r="L332" s="41" t="s">
        <v>24451</v>
      </c>
      <c r="N332" s="41" t="s">
        <v>229</v>
      </c>
      <c r="O332" s="41" t="s">
        <v>167</v>
      </c>
      <c r="P332" s="41" t="s">
        <v>5936</v>
      </c>
      <c r="Q332" s="41" t="s">
        <v>21909</v>
      </c>
      <c r="R332" s="41">
        <v>8998</v>
      </c>
      <c r="S332" s="41" t="s">
        <v>9476</v>
      </c>
      <c r="T332" s="41" t="s">
        <v>22939</v>
      </c>
      <c r="U332" s="41" t="s">
        <v>24452</v>
      </c>
      <c r="V332" s="42">
        <v>45993</v>
      </c>
      <c r="W332"/>
      <c r="X332"/>
    </row>
    <row r="333" spans="1:24">
      <c r="A333" s="41" t="str">
        <f>TRIM(Query1[[#This Row],[ENTERPRISE_ID]])</f>
        <v>MMADDOX</v>
      </c>
      <c r="B333" s="41" t="s">
        <v>24453</v>
      </c>
      <c r="C333" s="41" t="s">
        <v>24454</v>
      </c>
      <c r="D333" s="41" t="s">
        <v>21141</v>
      </c>
      <c r="E333" s="41" t="s">
        <v>24455</v>
      </c>
      <c r="F333" s="41" t="s">
        <v>24456</v>
      </c>
      <c r="G333" s="41" t="s">
        <v>9867</v>
      </c>
      <c r="H333" s="41" t="s">
        <v>24457</v>
      </c>
      <c r="I333" s="41" t="s">
        <v>24458</v>
      </c>
      <c r="J333" s="68">
        <v>8049102232</v>
      </c>
      <c r="K333" s="41" t="s">
        <v>43</v>
      </c>
      <c r="L333" s="41" t="s">
        <v>24459</v>
      </c>
      <c r="N333" s="41" t="s">
        <v>166</v>
      </c>
      <c r="O333" s="41" t="s">
        <v>167</v>
      </c>
      <c r="P333" s="41" t="s">
        <v>9870</v>
      </c>
      <c r="Q333" s="41" t="s">
        <v>21919</v>
      </c>
      <c r="R333" s="41">
        <v>8998</v>
      </c>
      <c r="S333" s="41" t="s">
        <v>21068</v>
      </c>
      <c r="T333" s="41" t="s">
        <v>22463</v>
      </c>
      <c r="U333" s="41" t="s">
        <v>24460</v>
      </c>
      <c r="V333" s="42">
        <v>45993</v>
      </c>
      <c r="W333"/>
      <c r="X333"/>
    </row>
    <row r="334" spans="1:24">
      <c r="A334" s="41" t="str">
        <f>TRIM(Query1[[#This Row],[ENTERPRISE_ID]])</f>
        <v>JBARNE9</v>
      </c>
      <c r="B334" s="41" t="s">
        <v>24461</v>
      </c>
      <c r="C334" s="41" t="s">
        <v>18378</v>
      </c>
      <c r="D334" s="41" t="s">
        <v>21147</v>
      </c>
      <c r="E334" s="41" t="s">
        <v>24462</v>
      </c>
      <c r="F334" s="41" t="s">
        <v>24463</v>
      </c>
      <c r="G334" s="41" t="s">
        <v>6292</v>
      </c>
      <c r="H334" s="41" t="s">
        <v>24464</v>
      </c>
      <c r="I334" s="41" t="s">
        <v>23978</v>
      </c>
      <c r="J334" s="68">
        <v>2172000164</v>
      </c>
      <c r="K334" s="41" t="s">
        <v>43</v>
      </c>
      <c r="L334" s="41" t="s">
        <v>24465</v>
      </c>
      <c r="N334" s="41" t="s">
        <v>10154</v>
      </c>
      <c r="O334" s="41" t="s">
        <v>118</v>
      </c>
      <c r="P334" s="41" t="s">
        <v>6294</v>
      </c>
      <c r="Q334" s="41" t="s">
        <v>21919</v>
      </c>
      <c r="R334" s="41">
        <v>8998</v>
      </c>
      <c r="S334" s="41" t="s">
        <v>767</v>
      </c>
      <c r="T334" s="41" t="s">
        <v>16628</v>
      </c>
      <c r="U334" s="41" t="s">
        <v>24466</v>
      </c>
      <c r="V334" s="42">
        <v>45993</v>
      </c>
      <c r="W334"/>
      <c r="X334"/>
    </row>
    <row r="335" spans="1:24">
      <c r="A335" s="41" t="str">
        <f>TRIM(Query1[[#This Row],[ENTERPRISE_ID]])</f>
        <v>RJON181</v>
      </c>
      <c r="B335" s="41" t="s">
        <v>24467</v>
      </c>
      <c r="C335" s="41" t="s">
        <v>24468</v>
      </c>
      <c r="D335" s="41" t="s">
        <v>21142</v>
      </c>
      <c r="E335" s="41" t="s">
        <v>24469</v>
      </c>
      <c r="F335" s="41" t="s">
        <v>24470</v>
      </c>
      <c r="G335" s="41" t="s">
        <v>11700</v>
      </c>
      <c r="H335" s="41" t="s">
        <v>22256</v>
      </c>
      <c r="I335" s="41" t="s">
        <v>24471</v>
      </c>
      <c r="J335" s="68">
        <v>4058530106</v>
      </c>
      <c r="K335" s="41" t="s">
        <v>43</v>
      </c>
      <c r="L335" s="41" t="s">
        <v>24472</v>
      </c>
      <c r="N335" s="41" t="s">
        <v>24473</v>
      </c>
      <c r="O335" s="41" t="s">
        <v>1136</v>
      </c>
      <c r="P335" s="41" t="s">
        <v>24474</v>
      </c>
      <c r="Q335" s="41" t="s">
        <v>22020</v>
      </c>
      <c r="R335" s="41">
        <v>8998</v>
      </c>
      <c r="S335" s="41" t="s">
        <v>5883</v>
      </c>
      <c r="T335" s="41" t="s">
        <v>17455</v>
      </c>
      <c r="U335" s="41" t="s">
        <v>24475</v>
      </c>
      <c r="V335" s="42">
        <v>45993</v>
      </c>
      <c r="W335"/>
      <c r="X335"/>
    </row>
    <row r="336" spans="1:24">
      <c r="A336" s="41" t="str">
        <f>TRIM(Query1[[#This Row],[ENTERPRISE_ID]])</f>
        <v>JLOPE63</v>
      </c>
      <c r="B336" s="41" t="s">
        <v>21449</v>
      </c>
      <c r="C336" s="41" t="s">
        <v>21451</v>
      </c>
      <c r="D336" s="41" t="s">
        <v>21158</v>
      </c>
      <c r="E336" s="41" t="s">
        <v>24476</v>
      </c>
      <c r="F336" s="41" t="s">
        <v>24477</v>
      </c>
      <c r="G336" s="41" t="s">
        <v>7397</v>
      </c>
      <c r="H336" s="41" t="s">
        <v>22372</v>
      </c>
      <c r="I336" s="41" t="s">
        <v>24478</v>
      </c>
      <c r="J336" s="68">
        <v>6122718135</v>
      </c>
      <c r="K336" s="41" t="s">
        <v>43</v>
      </c>
      <c r="L336" s="41" t="s">
        <v>24479</v>
      </c>
      <c r="N336" s="41" t="s">
        <v>777</v>
      </c>
      <c r="O336" s="41" t="s">
        <v>147</v>
      </c>
      <c r="P336" s="41" t="s">
        <v>7400</v>
      </c>
      <c r="Q336" s="41" t="s">
        <v>21919</v>
      </c>
      <c r="R336" s="41">
        <v>8998</v>
      </c>
      <c r="S336" s="41" t="s">
        <v>4798</v>
      </c>
      <c r="T336" s="41" t="s">
        <v>24480</v>
      </c>
      <c r="U336" s="41" t="s">
        <v>24481</v>
      </c>
      <c r="V336" s="42">
        <v>45993</v>
      </c>
      <c r="W336"/>
      <c r="X336"/>
    </row>
    <row r="337" spans="1:24">
      <c r="A337" s="41" t="str">
        <f>TRIM(Query1[[#This Row],[ENTERPRISE_ID]])</f>
        <v>AALEXA5</v>
      </c>
      <c r="B337" s="41" t="s">
        <v>24482</v>
      </c>
      <c r="C337" s="41" t="s">
        <v>24483</v>
      </c>
      <c r="D337" s="41" t="s">
        <v>21154</v>
      </c>
      <c r="E337" s="41" t="s">
        <v>24484</v>
      </c>
      <c r="F337" s="41" t="s">
        <v>24485</v>
      </c>
      <c r="G337" s="41" t="s">
        <v>24486</v>
      </c>
      <c r="H337" s="41" t="s">
        <v>3946</v>
      </c>
      <c r="I337" s="41" t="s">
        <v>24487</v>
      </c>
      <c r="J337" s="68">
        <v>6192145816</v>
      </c>
      <c r="K337" s="41" t="s">
        <v>43</v>
      </c>
      <c r="L337" s="41" t="s">
        <v>24488</v>
      </c>
      <c r="N337" s="41" t="s">
        <v>5587</v>
      </c>
      <c r="O337" s="41" t="s">
        <v>36</v>
      </c>
      <c r="P337" s="41" t="s">
        <v>130</v>
      </c>
      <c r="Q337" s="41" t="s">
        <v>21909</v>
      </c>
      <c r="R337" s="41">
        <v>8998</v>
      </c>
      <c r="S337" s="41" t="s">
        <v>5585</v>
      </c>
      <c r="T337" s="41" t="s">
        <v>17470</v>
      </c>
      <c r="U337" s="41" t="s">
        <v>24489</v>
      </c>
      <c r="V337" s="42">
        <v>45993</v>
      </c>
      <c r="W337"/>
      <c r="X337"/>
    </row>
    <row r="338" spans="1:24">
      <c r="A338" s="41" t="str">
        <f>TRIM(Query1[[#This Row],[ENTERPRISE_ID]])</f>
        <v>CBANKS</v>
      </c>
      <c r="B338" s="41" t="s">
        <v>16122</v>
      </c>
      <c r="C338" s="41" t="s">
        <v>24490</v>
      </c>
      <c r="D338" s="41" t="s">
        <v>21157</v>
      </c>
      <c r="E338" s="41" t="s">
        <v>24491</v>
      </c>
      <c r="F338" s="41" t="s">
        <v>24492</v>
      </c>
      <c r="G338" s="41" t="s">
        <v>18587</v>
      </c>
      <c r="H338" s="41" t="s">
        <v>24493</v>
      </c>
      <c r="I338" s="41" t="s">
        <v>24494</v>
      </c>
      <c r="J338" s="68">
        <v>9039331172</v>
      </c>
      <c r="K338" s="41" t="s">
        <v>43</v>
      </c>
      <c r="L338" s="41" t="s">
        <v>24495</v>
      </c>
      <c r="M338" s="41" t="s">
        <v>24496</v>
      </c>
      <c r="N338" s="41" t="s">
        <v>4766</v>
      </c>
      <c r="O338" s="41" t="s">
        <v>147</v>
      </c>
      <c r="P338" s="41" t="s">
        <v>6530</v>
      </c>
      <c r="Q338" s="41" t="s">
        <v>21909</v>
      </c>
      <c r="R338" s="41">
        <v>8998</v>
      </c>
      <c r="S338" s="41" t="s">
        <v>11323</v>
      </c>
      <c r="T338" s="41" t="s">
        <v>24497</v>
      </c>
      <c r="U338" s="41" t="s">
        <v>24498</v>
      </c>
      <c r="V338" s="42">
        <v>45993</v>
      </c>
      <c r="W338"/>
      <c r="X338"/>
    </row>
    <row r="339" spans="1:24">
      <c r="A339" s="41" t="str">
        <f>TRIM(Query1[[#This Row],[ENTERPRISE_ID]])</f>
        <v>HNGUYEN</v>
      </c>
      <c r="B339" s="41" t="s">
        <v>24499</v>
      </c>
      <c r="C339" s="41" t="s">
        <v>24500</v>
      </c>
      <c r="D339" s="41" t="s">
        <v>21162</v>
      </c>
      <c r="E339" s="41" t="s">
        <v>24501</v>
      </c>
      <c r="F339" s="41" t="s">
        <v>24502</v>
      </c>
      <c r="G339" s="41" t="s">
        <v>24503</v>
      </c>
      <c r="H339" s="41" t="s">
        <v>24504</v>
      </c>
      <c r="I339" s="41" t="s">
        <v>24505</v>
      </c>
      <c r="J339" s="68">
        <v>4084225155</v>
      </c>
      <c r="K339" s="41" t="s">
        <v>43</v>
      </c>
      <c r="L339" s="41" t="s">
        <v>5915</v>
      </c>
      <c r="N339" s="41" t="s">
        <v>5581</v>
      </c>
      <c r="O339" s="41" t="s">
        <v>36</v>
      </c>
      <c r="P339" s="41" t="s">
        <v>5582</v>
      </c>
      <c r="Q339" s="41" t="s">
        <v>21919</v>
      </c>
      <c r="R339" s="41">
        <v>8998</v>
      </c>
      <c r="S339" s="41" t="s">
        <v>22546</v>
      </c>
      <c r="T339" s="41" t="s">
        <v>22547</v>
      </c>
      <c r="U339" s="41" t="s">
        <v>24506</v>
      </c>
      <c r="V339" s="42">
        <v>45993</v>
      </c>
      <c r="W339"/>
      <c r="X339"/>
    </row>
    <row r="340" spans="1:24">
      <c r="A340" s="41" t="str">
        <f>TRIM(Query1[[#This Row],[ENTERPRISE_ID]])</f>
        <v>ALOPEZ</v>
      </c>
      <c r="B340" s="41" t="s">
        <v>24507</v>
      </c>
      <c r="C340" s="41" t="s">
        <v>24508</v>
      </c>
      <c r="D340" s="41" t="s">
        <v>21164</v>
      </c>
      <c r="E340" s="41" t="s">
        <v>24509</v>
      </c>
      <c r="F340" s="41" t="s">
        <v>24510</v>
      </c>
      <c r="G340" s="41" t="s">
        <v>24511</v>
      </c>
      <c r="H340" s="41" t="s">
        <v>24512</v>
      </c>
      <c r="I340" s="41" t="s">
        <v>23621</v>
      </c>
      <c r="J340" s="68">
        <v>5598131649</v>
      </c>
      <c r="K340" s="41" t="s">
        <v>43</v>
      </c>
      <c r="L340" s="41" t="s">
        <v>24513</v>
      </c>
      <c r="N340" s="41" t="s">
        <v>24514</v>
      </c>
      <c r="O340" s="41" t="s">
        <v>36</v>
      </c>
      <c r="P340" s="41" t="s">
        <v>983</v>
      </c>
      <c r="Q340" s="41" t="s">
        <v>22020</v>
      </c>
      <c r="R340" s="41">
        <v>8998</v>
      </c>
      <c r="S340" s="41" t="s">
        <v>6026</v>
      </c>
      <c r="T340" s="41" t="s">
        <v>22158</v>
      </c>
      <c r="U340" s="41" t="s">
        <v>24515</v>
      </c>
      <c r="V340" s="42">
        <v>45993</v>
      </c>
      <c r="W340"/>
      <c r="X340"/>
    </row>
    <row r="341" spans="1:24">
      <c r="A341" s="41" t="str">
        <f>TRIM(Query1[[#This Row],[ENTERPRISE_ID]])</f>
        <v>LBARRI4</v>
      </c>
      <c r="B341" s="41" t="s">
        <v>24516</v>
      </c>
      <c r="C341" s="41" t="s">
        <v>24517</v>
      </c>
      <c r="D341" s="41" t="s">
        <v>21164</v>
      </c>
      <c r="E341" s="41" t="s">
        <v>24518</v>
      </c>
      <c r="F341" s="41" t="s">
        <v>24519</v>
      </c>
      <c r="G341" s="41" t="s">
        <v>8894</v>
      </c>
      <c r="H341" s="41" t="s">
        <v>24520</v>
      </c>
      <c r="I341" s="41" t="s">
        <v>24327</v>
      </c>
      <c r="J341" s="68">
        <v>8318379000</v>
      </c>
      <c r="K341" s="41" t="s">
        <v>43</v>
      </c>
      <c r="L341" s="41" t="s">
        <v>24521</v>
      </c>
      <c r="N341" s="41" t="s">
        <v>24522</v>
      </c>
      <c r="O341" s="41" t="s">
        <v>36</v>
      </c>
      <c r="P341" s="41" t="s">
        <v>8897</v>
      </c>
      <c r="Q341" s="41" t="s">
        <v>22020</v>
      </c>
      <c r="R341" s="41">
        <v>8998</v>
      </c>
      <c r="S341" s="41" t="s">
        <v>22780</v>
      </c>
      <c r="T341" s="41" t="s">
        <v>22781</v>
      </c>
      <c r="U341" s="41" t="s">
        <v>24523</v>
      </c>
      <c r="V341" s="42">
        <v>45993</v>
      </c>
      <c r="W341"/>
      <c r="X341"/>
    </row>
    <row r="342" spans="1:24">
      <c r="A342" s="41" t="str">
        <f>TRIM(Query1[[#This Row],[ENTERPRISE_ID]])</f>
        <v>JSANTO1</v>
      </c>
      <c r="B342" s="41" t="s">
        <v>24524</v>
      </c>
      <c r="C342" s="41" t="s">
        <v>24525</v>
      </c>
      <c r="D342" s="41" t="s">
        <v>21162</v>
      </c>
      <c r="E342" s="41" t="s">
        <v>24526</v>
      </c>
      <c r="F342" s="41" t="s">
        <v>24527</v>
      </c>
      <c r="G342" s="41" t="s">
        <v>24528</v>
      </c>
      <c r="H342" s="41" t="s">
        <v>24529</v>
      </c>
      <c r="I342" s="41" t="s">
        <v>22503</v>
      </c>
      <c r="J342" s="68">
        <v>7753898150</v>
      </c>
      <c r="K342" s="41" t="s">
        <v>43</v>
      </c>
      <c r="L342" s="41" t="s">
        <v>24530</v>
      </c>
      <c r="N342" s="41" t="s">
        <v>24531</v>
      </c>
      <c r="O342" s="41" t="s">
        <v>1034</v>
      </c>
      <c r="P342" s="41" t="s">
        <v>14333</v>
      </c>
      <c r="Q342" s="41" t="s">
        <v>21919</v>
      </c>
      <c r="R342" s="41">
        <v>8998</v>
      </c>
      <c r="S342" s="41" t="s">
        <v>8221</v>
      </c>
      <c r="T342" s="41" t="s">
        <v>18366</v>
      </c>
      <c r="U342" s="41" t="s">
        <v>24532</v>
      </c>
      <c r="V342" s="42">
        <v>45993</v>
      </c>
      <c r="W342"/>
      <c r="X342"/>
    </row>
    <row r="343" spans="1:24">
      <c r="A343" s="41" t="str">
        <f>TRIM(Query1[[#This Row],[ENTERPRISE_ID]])</f>
        <v>MDRESBA</v>
      </c>
      <c r="B343" s="41" t="s">
        <v>24533</v>
      </c>
      <c r="C343" s="41" t="s">
        <v>24534</v>
      </c>
      <c r="D343" s="41" t="s">
        <v>21162</v>
      </c>
      <c r="E343" s="41" t="s">
        <v>24535</v>
      </c>
      <c r="F343" s="41" t="s">
        <v>24536</v>
      </c>
      <c r="G343" s="41" t="s">
        <v>9496</v>
      </c>
      <c r="H343" s="41" t="s">
        <v>24537</v>
      </c>
      <c r="I343" s="41" t="s">
        <v>22302</v>
      </c>
      <c r="J343" s="68">
        <v>7753897055</v>
      </c>
      <c r="K343" s="41" t="s">
        <v>43</v>
      </c>
      <c r="L343" s="41" t="s">
        <v>9497</v>
      </c>
      <c r="N343" s="41" t="s">
        <v>9498</v>
      </c>
      <c r="O343" s="41" t="s">
        <v>1034</v>
      </c>
      <c r="P343" s="41" t="s">
        <v>8023</v>
      </c>
      <c r="Q343" s="41" t="s">
        <v>21919</v>
      </c>
      <c r="R343" s="41">
        <v>8998</v>
      </c>
      <c r="S343" s="41" t="s">
        <v>22367</v>
      </c>
      <c r="T343" s="41" t="s">
        <v>22368</v>
      </c>
      <c r="U343" s="41" t="s">
        <v>24538</v>
      </c>
      <c r="V343" s="42">
        <v>45993</v>
      </c>
      <c r="W343"/>
      <c r="X343"/>
    </row>
    <row r="344" spans="1:24">
      <c r="A344" s="41" t="str">
        <f>TRIM(Query1[[#This Row],[ENTERPRISE_ID]])</f>
        <v>RKAYROU</v>
      </c>
      <c r="B344" s="41" t="s">
        <v>24539</v>
      </c>
      <c r="C344" s="41" t="s">
        <v>24540</v>
      </c>
      <c r="D344" s="41" t="s">
        <v>21134</v>
      </c>
      <c r="E344" s="41" t="s">
        <v>24541</v>
      </c>
      <c r="F344" s="41" t="s">
        <v>24542</v>
      </c>
      <c r="G344" s="41" t="s">
        <v>24543</v>
      </c>
      <c r="H344" s="41" t="s">
        <v>24544</v>
      </c>
      <c r="I344" s="41" t="s">
        <v>24545</v>
      </c>
      <c r="J344" s="68">
        <v>5024226327</v>
      </c>
      <c r="K344" s="41" t="s">
        <v>43</v>
      </c>
      <c r="L344" s="41" t="s">
        <v>24546</v>
      </c>
      <c r="N344" s="41" t="s">
        <v>257</v>
      </c>
      <c r="O344" s="41" t="s">
        <v>258</v>
      </c>
      <c r="P344" s="41" t="s">
        <v>11719</v>
      </c>
      <c r="Q344" s="41" t="s">
        <v>21919</v>
      </c>
      <c r="R344" s="41">
        <v>8998</v>
      </c>
      <c r="S344" s="41" t="s">
        <v>12467</v>
      </c>
      <c r="T344" s="41" t="s">
        <v>19446</v>
      </c>
      <c r="U344" s="41" t="s">
        <v>24547</v>
      </c>
      <c r="V344" s="42">
        <v>45993</v>
      </c>
      <c r="W344"/>
      <c r="X344"/>
    </row>
    <row r="345" spans="1:24">
      <c r="A345" s="41" t="str">
        <f>TRIM(Query1[[#This Row],[ENTERPRISE_ID]])</f>
        <v>KGREGOR</v>
      </c>
      <c r="B345" s="41" t="s">
        <v>24548</v>
      </c>
      <c r="C345" s="41" t="s">
        <v>24549</v>
      </c>
      <c r="D345" s="41" t="s">
        <v>21134</v>
      </c>
      <c r="E345" s="41" t="s">
        <v>24550</v>
      </c>
      <c r="F345" s="41" t="s">
        <v>24551</v>
      </c>
      <c r="G345" s="41" t="s">
        <v>14721</v>
      </c>
      <c r="H345" s="41" t="s">
        <v>23673</v>
      </c>
      <c r="I345" s="41" t="s">
        <v>24552</v>
      </c>
      <c r="J345" s="68">
        <v>5028302709</v>
      </c>
      <c r="K345" s="41" t="s">
        <v>43</v>
      </c>
      <c r="L345" s="41" t="s">
        <v>24553</v>
      </c>
      <c r="M345" s="41" t="s">
        <v>24554</v>
      </c>
      <c r="N345" s="41" t="s">
        <v>257</v>
      </c>
      <c r="O345" s="41" t="s">
        <v>258</v>
      </c>
      <c r="P345" s="41" t="s">
        <v>8549</v>
      </c>
      <c r="Q345" s="41" t="s">
        <v>21919</v>
      </c>
      <c r="R345" s="41">
        <v>8998</v>
      </c>
      <c r="S345" s="41" t="s">
        <v>12467</v>
      </c>
      <c r="T345" s="41" t="s">
        <v>19446</v>
      </c>
      <c r="U345" s="41" t="s">
        <v>24555</v>
      </c>
      <c r="V345" s="42">
        <v>45993</v>
      </c>
      <c r="W345"/>
      <c r="X345"/>
    </row>
    <row r="346" spans="1:24">
      <c r="A346" s="41" t="str">
        <f>TRIM(Query1[[#This Row],[ENTERPRISE_ID]])</f>
        <v>DKACZM1</v>
      </c>
      <c r="B346" s="41" t="s">
        <v>24556</v>
      </c>
      <c r="C346" s="41" t="s">
        <v>24557</v>
      </c>
      <c r="D346" s="41" t="s">
        <v>21134</v>
      </c>
      <c r="E346" s="41" t="s">
        <v>24558</v>
      </c>
      <c r="F346" s="41" t="s">
        <v>24559</v>
      </c>
      <c r="G346" s="41" t="s">
        <v>3822</v>
      </c>
      <c r="H346" s="41" t="s">
        <v>24560</v>
      </c>
      <c r="I346" s="41" t="s">
        <v>22554</v>
      </c>
      <c r="J346" s="68">
        <v>3304419951</v>
      </c>
      <c r="K346" s="41" t="s">
        <v>43</v>
      </c>
      <c r="L346" s="41" t="s">
        <v>24561</v>
      </c>
      <c r="N346" s="41" t="s">
        <v>24562</v>
      </c>
      <c r="O346" s="41" t="s">
        <v>72</v>
      </c>
      <c r="P346" s="41" t="s">
        <v>3825</v>
      </c>
      <c r="Q346" s="41" t="s">
        <v>21919</v>
      </c>
      <c r="R346" s="41">
        <v>8998</v>
      </c>
      <c r="S346" s="41" t="s">
        <v>12467</v>
      </c>
      <c r="T346" s="41" t="s">
        <v>19446</v>
      </c>
      <c r="U346" s="41" t="s">
        <v>24563</v>
      </c>
      <c r="V346" s="42">
        <v>45993</v>
      </c>
      <c r="W346"/>
      <c r="X346"/>
    </row>
    <row r="347" spans="1:24">
      <c r="A347" s="41" t="str">
        <f>TRIM(Query1[[#This Row],[ENTERPRISE_ID]])</f>
        <v>ECONSUE</v>
      </c>
      <c r="B347" s="41" t="s">
        <v>24564</v>
      </c>
      <c r="C347" s="41" t="s">
        <v>21586</v>
      </c>
      <c r="D347" s="41" t="s">
        <v>21141</v>
      </c>
      <c r="E347" s="41" t="s">
        <v>24565</v>
      </c>
      <c r="F347" s="41" t="s">
        <v>24566</v>
      </c>
      <c r="G347" s="41" t="s">
        <v>15480</v>
      </c>
      <c r="H347" s="41" t="s">
        <v>24567</v>
      </c>
      <c r="I347" s="41" t="s">
        <v>22217</v>
      </c>
      <c r="J347" s="68">
        <v>8438451401</v>
      </c>
      <c r="K347" s="41" t="s">
        <v>43</v>
      </c>
      <c r="L347" s="41" t="s">
        <v>24568</v>
      </c>
      <c r="N347" s="41" t="s">
        <v>2017</v>
      </c>
      <c r="O347" s="41" t="s">
        <v>322</v>
      </c>
      <c r="P347" s="41" t="s">
        <v>24569</v>
      </c>
      <c r="Q347" s="41" t="s">
        <v>21919</v>
      </c>
      <c r="R347" s="41">
        <v>8998</v>
      </c>
      <c r="S347" s="41" t="s">
        <v>15818</v>
      </c>
      <c r="T347" s="41" t="s">
        <v>23847</v>
      </c>
      <c r="U347" s="41" t="s">
        <v>24570</v>
      </c>
      <c r="V347" s="42">
        <v>45993</v>
      </c>
      <c r="W347"/>
      <c r="X347"/>
    </row>
    <row r="348" spans="1:24">
      <c r="A348" s="41" t="str">
        <f>TRIM(Query1[[#This Row],[ENTERPRISE_ID]])</f>
        <v>PLATUS</v>
      </c>
      <c r="B348" s="41" t="s">
        <v>24571</v>
      </c>
      <c r="C348" s="41" t="s">
        <v>24572</v>
      </c>
      <c r="D348" s="41" t="s">
        <v>21134</v>
      </c>
      <c r="E348" s="41" t="s">
        <v>24573</v>
      </c>
      <c r="F348" s="41" t="s">
        <v>24574</v>
      </c>
      <c r="G348" s="41" t="s">
        <v>15171</v>
      </c>
      <c r="H348" s="41" t="s">
        <v>24575</v>
      </c>
      <c r="I348" s="41" t="s">
        <v>24576</v>
      </c>
      <c r="J348" s="68">
        <v>9378312691</v>
      </c>
      <c r="K348" s="41" t="s">
        <v>43</v>
      </c>
      <c r="L348" s="41" t="s">
        <v>24577</v>
      </c>
      <c r="M348" s="41" t="s">
        <v>2496</v>
      </c>
      <c r="N348" s="41" t="s">
        <v>443</v>
      </c>
      <c r="O348" s="41" t="s">
        <v>72</v>
      </c>
      <c r="P348" s="41" t="s">
        <v>11078</v>
      </c>
      <c r="Q348" s="41" t="s">
        <v>21919</v>
      </c>
      <c r="R348" s="41">
        <v>8998</v>
      </c>
      <c r="S348" s="41" t="s">
        <v>3013</v>
      </c>
      <c r="T348" s="41" t="s">
        <v>17678</v>
      </c>
      <c r="U348" s="41" t="s">
        <v>24578</v>
      </c>
      <c r="V348" s="42">
        <v>45993</v>
      </c>
      <c r="W348"/>
      <c r="X348"/>
    </row>
    <row r="349" spans="1:24">
      <c r="A349" s="41" t="str">
        <f>TRIM(Query1[[#This Row],[ENTERPRISE_ID]])</f>
        <v>VRUBY</v>
      </c>
      <c r="B349" s="41" t="s">
        <v>24579</v>
      </c>
      <c r="C349" s="41" t="s">
        <v>24580</v>
      </c>
      <c r="D349" s="41" t="s">
        <v>21144</v>
      </c>
      <c r="E349" s="41" t="s">
        <v>24581</v>
      </c>
      <c r="F349" s="41" t="s">
        <v>24582</v>
      </c>
      <c r="G349" s="41" t="s">
        <v>13828</v>
      </c>
      <c r="H349" s="41" t="s">
        <v>24583</v>
      </c>
      <c r="I349" s="41" t="s">
        <v>23852</v>
      </c>
      <c r="J349" s="68">
        <v>7172039527</v>
      </c>
      <c r="K349" s="41" t="s">
        <v>43</v>
      </c>
      <c r="L349" s="41" t="s">
        <v>24584</v>
      </c>
      <c r="N349" s="41" t="s">
        <v>13412</v>
      </c>
      <c r="O349" s="41" t="s">
        <v>453</v>
      </c>
      <c r="P349" s="41" t="s">
        <v>13166</v>
      </c>
      <c r="Q349" s="41" t="s">
        <v>21930</v>
      </c>
      <c r="R349" s="41">
        <v>8998</v>
      </c>
      <c r="S349" s="41" t="s">
        <v>21920</v>
      </c>
      <c r="T349" s="41" t="s">
        <v>21921</v>
      </c>
      <c r="U349" s="41" t="s">
        <v>24585</v>
      </c>
      <c r="V349" s="42">
        <v>45993</v>
      </c>
      <c r="W349"/>
      <c r="X349"/>
    </row>
    <row r="350" spans="1:24">
      <c r="A350" s="41" t="str">
        <f>TRIM(Query1[[#This Row],[ENTERPRISE_ID]])</f>
        <v>NBENSON</v>
      </c>
      <c r="B350" s="41" t="s">
        <v>24586</v>
      </c>
      <c r="C350" s="41" t="s">
        <v>18595</v>
      </c>
      <c r="D350" s="41" t="s">
        <v>21134</v>
      </c>
      <c r="E350" s="41" t="s">
        <v>24587</v>
      </c>
      <c r="F350" s="41" t="s">
        <v>24588</v>
      </c>
      <c r="G350" s="41" t="s">
        <v>18596</v>
      </c>
      <c r="H350" s="41" t="s">
        <v>24589</v>
      </c>
      <c r="I350" s="41" t="s">
        <v>24590</v>
      </c>
      <c r="J350" s="68">
        <v>5136162329</v>
      </c>
      <c r="K350" s="41" t="s">
        <v>43</v>
      </c>
      <c r="L350" s="41" t="s">
        <v>24591</v>
      </c>
      <c r="N350" s="41" t="s">
        <v>24592</v>
      </c>
      <c r="O350" s="41" t="s">
        <v>72</v>
      </c>
      <c r="P350" s="41" t="s">
        <v>10486</v>
      </c>
      <c r="Q350" s="41" t="s">
        <v>21919</v>
      </c>
      <c r="R350" s="41">
        <v>8998</v>
      </c>
      <c r="S350" s="41" t="s">
        <v>12467</v>
      </c>
      <c r="T350" s="41" t="s">
        <v>19446</v>
      </c>
      <c r="U350" s="41" t="s">
        <v>24593</v>
      </c>
      <c r="V350" s="42">
        <v>45993</v>
      </c>
      <c r="W350"/>
      <c r="X350"/>
    </row>
    <row r="351" spans="1:24">
      <c r="A351" s="41" t="str">
        <f>TRIM(Query1[[#This Row],[ENTERPRISE_ID]])</f>
        <v>SPALLOT</v>
      </c>
      <c r="B351" s="41" t="s">
        <v>21732</v>
      </c>
      <c r="C351" s="41" t="s">
        <v>21733</v>
      </c>
      <c r="D351" s="41" t="s">
        <v>21144</v>
      </c>
      <c r="E351" s="41" t="s">
        <v>24594</v>
      </c>
      <c r="F351" s="41" t="s">
        <v>24595</v>
      </c>
      <c r="G351" s="41" t="s">
        <v>12808</v>
      </c>
      <c r="H351" s="41" t="s">
        <v>24596</v>
      </c>
      <c r="I351" s="41" t="s">
        <v>24597</v>
      </c>
      <c r="J351" s="68">
        <v>4129103674</v>
      </c>
      <c r="K351" s="41" t="s">
        <v>43</v>
      </c>
      <c r="L351" s="41" t="s">
        <v>12809</v>
      </c>
      <c r="N351" s="41" t="s">
        <v>12810</v>
      </c>
      <c r="O351" s="41" t="s">
        <v>453</v>
      </c>
      <c r="P351" s="41" t="s">
        <v>12811</v>
      </c>
      <c r="Q351" s="41" t="s">
        <v>21930</v>
      </c>
      <c r="R351" s="41">
        <v>8998</v>
      </c>
      <c r="S351" s="41" t="s">
        <v>21920</v>
      </c>
      <c r="T351" s="41" t="s">
        <v>21921</v>
      </c>
      <c r="U351" s="41" t="s">
        <v>24598</v>
      </c>
      <c r="V351" s="42">
        <v>45993</v>
      </c>
      <c r="W351"/>
      <c r="X351"/>
    </row>
    <row r="352" spans="1:24">
      <c r="A352" s="41" t="str">
        <f>TRIM(Query1[[#This Row],[ENTERPRISE_ID]])</f>
        <v>BTURNER</v>
      </c>
      <c r="B352" s="41" t="s">
        <v>21269</v>
      </c>
      <c r="C352" s="41" t="s">
        <v>21270</v>
      </c>
      <c r="D352" s="41" t="s">
        <v>21134</v>
      </c>
      <c r="E352" s="41" t="s">
        <v>24599</v>
      </c>
      <c r="F352" s="41" t="s">
        <v>24600</v>
      </c>
      <c r="G352" s="41" t="s">
        <v>20206</v>
      </c>
      <c r="H352" s="41" t="s">
        <v>24601</v>
      </c>
      <c r="I352" s="41" t="s">
        <v>22526</v>
      </c>
      <c r="J352" s="68">
        <v>7404081196</v>
      </c>
      <c r="K352" s="41" t="s">
        <v>43</v>
      </c>
      <c r="L352" s="41" t="s">
        <v>24602</v>
      </c>
      <c r="N352" s="41" t="s">
        <v>24603</v>
      </c>
      <c r="O352" s="41" t="s">
        <v>72</v>
      </c>
      <c r="P352" s="41" t="s">
        <v>2261</v>
      </c>
      <c r="Q352" s="41" t="s">
        <v>21919</v>
      </c>
      <c r="R352" s="41">
        <v>8998</v>
      </c>
      <c r="S352" s="41" t="s">
        <v>5612</v>
      </c>
      <c r="T352" s="41" t="s">
        <v>19436</v>
      </c>
      <c r="U352" s="41" t="s">
        <v>24604</v>
      </c>
      <c r="V352" s="42">
        <v>45993</v>
      </c>
      <c r="W352"/>
      <c r="X352"/>
    </row>
    <row r="353" spans="1:24">
      <c r="A353" s="41" t="str">
        <f>TRIM(Query1[[#This Row],[ENTERPRISE_ID]])</f>
        <v>DSOWARD</v>
      </c>
      <c r="B353" s="41" t="s">
        <v>21325</v>
      </c>
      <c r="C353" s="41" t="s">
        <v>21327</v>
      </c>
      <c r="D353" s="41" t="s">
        <v>21134</v>
      </c>
      <c r="E353" s="41" t="s">
        <v>24605</v>
      </c>
      <c r="F353" s="41" t="s">
        <v>24606</v>
      </c>
      <c r="G353" s="41" t="s">
        <v>21328</v>
      </c>
      <c r="H353" s="41" t="s">
        <v>24607</v>
      </c>
      <c r="I353" s="41" t="s">
        <v>24608</v>
      </c>
      <c r="J353" s="68">
        <v>5135370395</v>
      </c>
      <c r="K353" s="41" t="s">
        <v>43</v>
      </c>
      <c r="L353" s="41" t="s">
        <v>24609</v>
      </c>
      <c r="N353" s="41" t="s">
        <v>23726</v>
      </c>
      <c r="O353" s="41" t="s">
        <v>72</v>
      </c>
      <c r="P353" s="41" t="s">
        <v>4310</v>
      </c>
      <c r="Q353" s="41" t="s">
        <v>21919</v>
      </c>
      <c r="R353" s="41">
        <v>8998</v>
      </c>
      <c r="S353" s="41" t="s">
        <v>20677</v>
      </c>
      <c r="T353" s="41" t="s">
        <v>20676</v>
      </c>
      <c r="U353" s="41" t="s">
        <v>24610</v>
      </c>
      <c r="V353" s="42">
        <v>45993</v>
      </c>
      <c r="W353"/>
      <c r="X353"/>
    </row>
    <row r="354" spans="1:24">
      <c r="A354" s="41" t="str">
        <f>TRIM(Query1[[#This Row],[ENTERPRISE_ID]])</f>
        <v>BBROO40</v>
      </c>
      <c r="B354" s="41" t="s">
        <v>24611</v>
      </c>
      <c r="C354" s="41" t="s">
        <v>24612</v>
      </c>
      <c r="D354" s="41" t="s">
        <v>21144</v>
      </c>
      <c r="E354" s="41" t="s">
        <v>24613</v>
      </c>
      <c r="F354" s="41" t="s">
        <v>24614</v>
      </c>
      <c r="G354" s="41" t="s">
        <v>1643</v>
      </c>
      <c r="H354" s="41" t="s">
        <v>24615</v>
      </c>
      <c r="I354" s="41" t="s">
        <v>14097</v>
      </c>
      <c r="J354" s="68">
        <v>7248823319</v>
      </c>
      <c r="K354" s="41" t="s">
        <v>43</v>
      </c>
      <c r="L354" s="41" t="s">
        <v>24616</v>
      </c>
      <c r="N354" s="41" t="s">
        <v>24617</v>
      </c>
      <c r="O354" s="41" t="s">
        <v>453</v>
      </c>
      <c r="P354" s="41" t="s">
        <v>1646</v>
      </c>
      <c r="Q354" s="41" t="s">
        <v>21930</v>
      </c>
      <c r="R354" s="41">
        <v>8998</v>
      </c>
      <c r="S354" s="41" t="s">
        <v>21920</v>
      </c>
      <c r="T354" s="41" t="s">
        <v>21921</v>
      </c>
      <c r="U354" s="41" t="s">
        <v>24618</v>
      </c>
      <c r="V354" s="42">
        <v>45993</v>
      </c>
      <c r="W354"/>
      <c r="X354"/>
    </row>
    <row r="355" spans="1:24">
      <c r="A355" s="41" t="str">
        <f>TRIM(Query1[[#This Row],[ENTERPRISE_ID]])</f>
        <v>BKEITH</v>
      </c>
      <c r="B355" s="41" t="s">
        <v>21257</v>
      </c>
      <c r="C355" s="41" t="s">
        <v>21258</v>
      </c>
      <c r="D355" s="41" t="s">
        <v>21134</v>
      </c>
      <c r="E355" s="41" t="s">
        <v>24619</v>
      </c>
      <c r="F355" s="41" t="s">
        <v>24620</v>
      </c>
      <c r="G355" s="41" t="s">
        <v>16691</v>
      </c>
      <c r="H355" s="41" t="s">
        <v>22039</v>
      </c>
      <c r="I355" s="41" t="s">
        <v>23488</v>
      </c>
      <c r="J355" s="68">
        <v>8659102610</v>
      </c>
      <c r="K355" s="41" t="s">
        <v>43</v>
      </c>
      <c r="L355" s="41" t="s">
        <v>24621</v>
      </c>
      <c r="N355" s="41" t="s">
        <v>24622</v>
      </c>
      <c r="O355" s="41" t="s">
        <v>352</v>
      </c>
      <c r="P355" s="41" t="s">
        <v>24623</v>
      </c>
      <c r="Q355" s="41" t="s">
        <v>21919</v>
      </c>
      <c r="R355" s="41">
        <v>8998</v>
      </c>
      <c r="S355" s="41" t="s">
        <v>15314</v>
      </c>
      <c r="T355" s="41" t="s">
        <v>19224</v>
      </c>
      <c r="U355" s="41" t="s">
        <v>24624</v>
      </c>
      <c r="V355" s="42">
        <v>45993</v>
      </c>
      <c r="W355"/>
      <c r="X355"/>
    </row>
    <row r="356" spans="1:24">
      <c r="A356" s="41" t="str">
        <f>TRIM(Query1[[#This Row],[ENTERPRISE_ID]])</f>
        <v>DSIMS</v>
      </c>
      <c r="B356" s="41" t="s">
        <v>24625</v>
      </c>
      <c r="C356" s="41" t="s">
        <v>24626</v>
      </c>
      <c r="D356" s="41" t="s">
        <v>21151</v>
      </c>
      <c r="E356" s="41" t="s">
        <v>24627</v>
      </c>
      <c r="F356" s="41" t="s">
        <v>24628</v>
      </c>
      <c r="G356" s="41" t="s">
        <v>24629</v>
      </c>
      <c r="H356" s="41" t="s">
        <v>24630</v>
      </c>
      <c r="I356" s="41" t="s">
        <v>24631</v>
      </c>
      <c r="J356" s="68">
        <v>2488090572</v>
      </c>
      <c r="K356" s="41" t="s">
        <v>43</v>
      </c>
      <c r="L356" s="41" t="s">
        <v>24632</v>
      </c>
      <c r="N356" s="41" t="s">
        <v>4291</v>
      </c>
      <c r="O356" s="41" t="s">
        <v>69</v>
      </c>
      <c r="P356" s="41" t="s">
        <v>4292</v>
      </c>
      <c r="Q356" s="41" t="s">
        <v>21930</v>
      </c>
      <c r="R356" s="41">
        <v>8998</v>
      </c>
      <c r="S356" s="41" t="s">
        <v>22700</v>
      </c>
      <c r="T356" s="41" t="s">
        <v>22701</v>
      </c>
      <c r="U356" s="41" t="s">
        <v>24633</v>
      </c>
      <c r="V356" s="42">
        <v>45993</v>
      </c>
      <c r="W356"/>
      <c r="X356"/>
    </row>
    <row r="357" spans="1:24">
      <c r="A357" s="41" t="str">
        <f>TRIM(Query1[[#This Row],[ENTERPRISE_ID]])</f>
        <v>YLEMKO</v>
      </c>
      <c r="B357" s="41" t="s">
        <v>24634</v>
      </c>
      <c r="C357" s="41" t="s">
        <v>24635</v>
      </c>
      <c r="D357" s="41" t="s">
        <v>21138</v>
      </c>
      <c r="E357" s="41" t="s">
        <v>24636</v>
      </c>
      <c r="F357" s="41" t="s">
        <v>24637</v>
      </c>
      <c r="G357" s="41" t="s">
        <v>14233</v>
      </c>
      <c r="H357" s="41" t="s">
        <v>24638</v>
      </c>
      <c r="I357" s="41" t="s">
        <v>24639</v>
      </c>
      <c r="J357" s="68">
        <v>6468318241</v>
      </c>
      <c r="K357" s="41" t="s">
        <v>43</v>
      </c>
      <c r="L357" s="41" t="s">
        <v>24640</v>
      </c>
      <c r="M357" s="41" t="s">
        <v>24641</v>
      </c>
      <c r="N357" s="41" t="s">
        <v>24642</v>
      </c>
      <c r="O357" s="41" t="s">
        <v>373</v>
      </c>
      <c r="P357" s="41" t="s">
        <v>14237</v>
      </c>
      <c r="Q357" s="41" t="s">
        <v>21930</v>
      </c>
      <c r="R357" s="41">
        <v>8998</v>
      </c>
      <c r="S357" s="41" t="s">
        <v>19102</v>
      </c>
      <c r="T357" s="41" t="s">
        <v>19101</v>
      </c>
      <c r="U357" s="41" t="s">
        <v>24643</v>
      </c>
      <c r="V357" s="42">
        <v>45993</v>
      </c>
      <c r="W357"/>
      <c r="X357"/>
    </row>
    <row r="358" spans="1:24">
      <c r="A358" s="41" t="str">
        <f>TRIM(Query1[[#This Row],[ENTERPRISE_ID]])</f>
        <v>JCARPE1</v>
      </c>
      <c r="B358" s="41" t="s">
        <v>24644</v>
      </c>
      <c r="C358" s="41" t="s">
        <v>18885</v>
      </c>
      <c r="D358" s="41" t="s">
        <v>21137</v>
      </c>
      <c r="E358" s="41" t="s">
        <v>24645</v>
      </c>
      <c r="F358" s="41" t="s">
        <v>24646</v>
      </c>
      <c r="G358" s="41" t="s">
        <v>18886</v>
      </c>
      <c r="H358" s="41" t="s">
        <v>24647</v>
      </c>
      <c r="I358" s="41" t="s">
        <v>22072</v>
      </c>
      <c r="J358" s="68">
        <v>2693690853</v>
      </c>
      <c r="K358" s="41" t="s">
        <v>43</v>
      </c>
      <c r="L358" s="41" t="s">
        <v>24648</v>
      </c>
      <c r="N358" s="41" t="s">
        <v>24649</v>
      </c>
      <c r="O358" s="41" t="s">
        <v>373</v>
      </c>
      <c r="P358" s="41" t="s">
        <v>6474</v>
      </c>
      <c r="Q358" s="41" t="s">
        <v>22020</v>
      </c>
      <c r="R358" s="41">
        <v>8998</v>
      </c>
      <c r="S358" s="41" t="s">
        <v>9214</v>
      </c>
      <c r="T358" s="41" t="s">
        <v>19896</v>
      </c>
      <c r="U358" s="41" t="s">
        <v>24650</v>
      </c>
      <c r="V358" s="42">
        <v>45993</v>
      </c>
      <c r="W358"/>
      <c r="X358"/>
    </row>
    <row r="359" spans="1:24">
      <c r="A359" s="41" t="str">
        <f>TRIM(Query1[[#This Row],[ENTERPRISE_ID]])</f>
        <v>PIGMEDI</v>
      </c>
      <c r="B359" s="41" t="s">
        <v>8311</v>
      </c>
      <c r="C359" s="41" t="s">
        <v>24651</v>
      </c>
      <c r="D359" s="41" t="s">
        <v>21136</v>
      </c>
      <c r="E359" s="41" t="s">
        <v>24652</v>
      </c>
      <c r="F359" s="41" t="s">
        <v>24653</v>
      </c>
      <c r="G359" s="41" t="s">
        <v>11029</v>
      </c>
      <c r="H359" s="41" t="s">
        <v>24654</v>
      </c>
      <c r="I359" s="41" t="s">
        <v>24655</v>
      </c>
      <c r="J359" s="68">
        <v>4073502602</v>
      </c>
      <c r="K359" s="41" t="s">
        <v>43</v>
      </c>
      <c r="L359" s="41" t="s">
        <v>24656</v>
      </c>
      <c r="N359" s="41" t="s">
        <v>1492</v>
      </c>
      <c r="O359" s="41" t="s">
        <v>57</v>
      </c>
      <c r="P359" s="41" t="s">
        <v>1493</v>
      </c>
      <c r="Q359" s="41" t="s">
        <v>21909</v>
      </c>
      <c r="R359" s="41">
        <v>8998</v>
      </c>
      <c r="S359" s="41" t="s">
        <v>4412</v>
      </c>
      <c r="T359" s="41" t="s">
        <v>23017</v>
      </c>
      <c r="U359" s="41" t="s">
        <v>24657</v>
      </c>
      <c r="V359" s="42">
        <v>45993</v>
      </c>
      <c r="W359"/>
      <c r="X359"/>
    </row>
    <row r="360" spans="1:24">
      <c r="A360" s="41" t="str">
        <f>TRIM(Query1[[#This Row],[ENTERPRISE_ID]])</f>
        <v>BBAQIR</v>
      </c>
      <c r="B360" s="41" t="s">
        <v>24658</v>
      </c>
      <c r="C360" s="41" t="s">
        <v>24659</v>
      </c>
      <c r="D360" s="41" t="s">
        <v>21145</v>
      </c>
      <c r="E360" s="41" t="s">
        <v>24660</v>
      </c>
      <c r="F360" s="41" t="s">
        <v>24661</v>
      </c>
      <c r="G360" s="41" t="s">
        <v>19871</v>
      </c>
      <c r="H360" s="41" t="s">
        <v>24662</v>
      </c>
      <c r="I360" s="41" t="s">
        <v>24662</v>
      </c>
      <c r="J360" s="68">
        <v>2409168103</v>
      </c>
      <c r="K360" s="41" t="s">
        <v>43</v>
      </c>
      <c r="L360" s="41" t="s">
        <v>1591</v>
      </c>
      <c r="N360" s="41" t="s">
        <v>1592</v>
      </c>
      <c r="O360" s="41" t="s">
        <v>200</v>
      </c>
      <c r="P360" s="41" t="s">
        <v>1593</v>
      </c>
      <c r="Q360" s="41" t="s">
        <v>21909</v>
      </c>
      <c r="R360" s="41">
        <v>8998</v>
      </c>
      <c r="S360" s="41" t="s">
        <v>3536</v>
      </c>
      <c r="T360" s="41" t="s">
        <v>23995</v>
      </c>
      <c r="U360" s="41" t="s">
        <v>24663</v>
      </c>
      <c r="V360" s="42">
        <v>45993</v>
      </c>
      <c r="W360"/>
      <c r="X360"/>
    </row>
    <row r="361" spans="1:24">
      <c r="A361" s="41" t="str">
        <f>TRIM(Query1[[#This Row],[ENTERPRISE_ID]])</f>
        <v>MWALI0</v>
      </c>
      <c r="B361" s="41" t="s">
        <v>18556</v>
      </c>
      <c r="C361" s="41" t="s">
        <v>21567</v>
      </c>
      <c r="D361" s="41" t="s">
        <v>21145</v>
      </c>
      <c r="E361" s="41" t="s">
        <v>24664</v>
      </c>
      <c r="F361" s="41" t="s">
        <v>18557</v>
      </c>
      <c r="G361" s="41" t="s">
        <v>17530</v>
      </c>
      <c r="H361" s="41" t="s">
        <v>24665</v>
      </c>
      <c r="I361" s="41" t="s">
        <v>24666</v>
      </c>
      <c r="J361" s="68">
        <v>3017285405</v>
      </c>
      <c r="K361" s="41" t="s">
        <v>43</v>
      </c>
      <c r="L361" s="41" t="s">
        <v>10376</v>
      </c>
      <c r="N361" s="41" t="s">
        <v>10377</v>
      </c>
      <c r="O361" s="41" t="s">
        <v>200</v>
      </c>
      <c r="P361" s="41" t="s">
        <v>10378</v>
      </c>
      <c r="Q361" s="41" t="s">
        <v>21909</v>
      </c>
      <c r="R361" s="41">
        <v>8998</v>
      </c>
      <c r="S361" s="41" t="s">
        <v>6998</v>
      </c>
      <c r="T361" s="41" t="s">
        <v>18431</v>
      </c>
      <c r="U361" s="41" t="s">
        <v>24667</v>
      </c>
      <c r="V361" s="42">
        <v>45993</v>
      </c>
      <c r="W361"/>
      <c r="X361"/>
    </row>
    <row r="362" spans="1:24">
      <c r="A362" s="41" t="str">
        <f>TRIM(Query1[[#This Row],[ENTERPRISE_ID]])</f>
        <v>MDAISEY</v>
      </c>
      <c r="B362" s="41" t="s">
        <v>24668</v>
      </c>
      <c r="C362" s="41" t="s">
        <v>24669</v>
      </c>
      <c r="D362" s="41" t="s">
        <v>21145</v>
      </c>
      <c r="E362" s="41" t="s">
        <v>24670</v>
      </c>
      <c r="F362" s="41" t="s">
        <v>24671</v>
      </c>
      <c r="G362" s="41" t="s">
        <v>24672</v>
      </c>
      <c r="H362" s="41" t="s">
        <v>24673</v>
      </c>
      <c r="I362" s="41" t="s">
        <v>22302</v>
      </c>
      <c r="J362" s="68">
        <v>3028672034</v>
      </c>
      <c r="K362" s="41" t="s">
        <v>43</v>
      </c>
      <c r="L362" s="41" t="s">
        <v>24674</v>
      </c>
      <c r="N362" s="41" t="s">
        <v>7651</v>
      </c>
      <c r="O362" s="41" t="s">
        <v>1548</v>
      </c>
      <c r="P362" s="41" t="s">
        <v>9439</v>
      </c>
      <c r="Q362" s="41" t="s">
        <v>21909</v>
      </c>
      <c r="R362" s="41">
        <v>8998</v>
      </c>
      <c r="S362" s="41" t="s">
        <v>22906</v>
      </c>
      <c r="U362" s="41" t="s">
        <v>24675</v>
      </c>
      <c r="V362" s="42">
        <v>45993</v>
      </c>
      <c r="W362"/>
      <c r="X362"/>
    </row>
    <row r="363" spans="1:24">
      <c r="A363" s="41" t="str">
        <f>TRIM(Query1[[#This Row],[ENTERPRISE_ID]])</f>
        <v>QJONES</v>
      </c>
      <c r="B363" s="41" t="s">
        <v>24676</v>
      </c>
      <c r="C363" s="41" t="s">
        <v>20217</v>
      </c>
      <c r="D363" s="41" t="s">
        <v>21141</v>
      </c>
      <c r="E363" s="41" t="s">
        <v>24677</v>
      </c>
      <c r="F363" s="41" t="s">
        <v>24678</v>
      </c>
      <c r="G363" s="41" t="s">
        <v>20218</v>
      </c>
      <c r="H363" s="41" t="s">
        <v>22256</v>
      </c>
      <c r="I363" s="41" t="s">
        <v>24679</v>
      </c>
      <c r="J363" s="68">
        <v>8038560403</v>
      </c>
      <c r="K363" s="41" t="s">
        <v>43</v>
      </c>
      <c r="L363" s="41" t="s">
        <v>11225</v>
      </c>
      <c r="M363" s="41" t="s">
        <v>11226</v>
      </c>
      <c r="N363" s="41" t="s">
        <v>11227</v>
      </c>
      <c r="O363" s="41" t="s">
        <v>322</v>
      </c>
      <c r="P363" s="41" t="s">
        <v>11228</v>
      </c>
      <c r="Q363" s="41" t="s">
        <v>21919</v>
      </c>
      <c r="R363" s="41">
        <v>8998</v>
      </c>
      <c r="S363" s="41" t="s">
        <v>22251</v>
      </c>
      <c r="T363" s="41" t="s">
        <v>22252</v>
      </c>
      <c r="U363" s="41" t="s">
        <v>24680</v>
      </c>
      <c r="V363" s="42">
        <v>45993</v>
      </c>
      <c r="W363"/>
      <c r="X363"/>
    </row>
    <row r="364" spans="1:24">
      <c r="A364" s="41" t="str">
        <f>TRIM(Query1[[#This Row],[ENTERPRISE_ID]])</f>
        <v>GJORDAN</v>
      </c>
      <c r="B364" s="41" t="s">
        <v>21367</v>
      </c>
      <c r="C364" s="41" t="s">
        <v>20557</v>
      </c>
      <c r="D364" s="41" t="s">
        <v>21137</v>
      </c>
      <c r="E364" s="41" t="s">
        <v>24681</v>
      </c>
      <c r="F364" s="41" t="s">
        <v>24682</v>
      </c>
      <c r="G364" s="41" t="s">
        <v>18208</v>
      </c>
      <c r="H364" s="41" t="s">
        <v>24683</v>
      </c>
      <c r="I364" s="41" t="s">
        <v>24684</v>
      </c>
      <c r="J364" s="68">
        <v>2039433339</v>
      </c>
      <c r="K364" s="41" t="s">
        <v>43</v>
      </c>
      <c r="L364" s="41" t="s">
        <v>14404</v>
      </c>
      <c r="N364" s="41" t="s">
        <v>14405</v>
      </c>
      <c r="O364" s="41" t="s">
        <v>1308</v>
      </c>
      <c r="P364" s="41" t="s">
        <v>14406</v>
      </c>
      <c r="Q364" s="41" t="s">
        <v>22020</v>
      </c>
      <c r="R364" s="41">
        <v>8998</v>
      </c>
      <c r="S364" s="41" t="s">
        <v>10985</v>
      </c>
      <c r="T364" s="41" t="s">
        <v>22883</v>
      </c>
      <c r="U364" s="41" t="s">
        <v>24685</v>
      </c>
      <c r="V364" s="42">
        <v>45993</v>
      </c>
      <c r="W364"/>
      <c r="X364"/>
    </row>
    <row r="365" spans="1:24">
      <c r="A365" s="41" t="str">
        <f>TRIM(Query1[[#This Row],[ENTERPRISE_ID]])</f>
        <v>JBODE03</v>
      </c>
      <c r="B365" s="41" t="s">
        <v>24686</v>
      </c>
      <c r="C365" s="41" t="s">
        <v>24687</v>
      </c>
      <c r="D365" s="41" t="s">
        <v>21143</v>
      </c>
      <c r="E365" s="41" t="s">
        <v>24688</v>
      </c>
      <c r="F365" s="41" t="s">
        <v>24689</v>
      </c>
      <c r="G365" s="41" t="s">
        <v>6374</v>
      </c>
      <c r="H365" s="41" t="s">
        <v>24690</v>
      </c>
      <c r="I365" s="41" t="s">
        <v>24691</v>
      </c>
      <c r="J365" s="68">
        <v>7328896295</v>
      </c>
      <c r="K365" s="41" t="s">
        <v>43</v>
      </c>
      <c r="L365" s="41" t="s">
        <v>24692</v>
      </c>
      <c r="N365" s="41" t="s">
        <v>6376</v>
      </c>
      <c r="O365" s="41" t="s">
        <v>453</v>
      </c>
      <c r="P365" s="41" t="s">
        <v>6377</v>
      </c>
      <c r="Q365" s="41" t="s">
        <v>22020</v>
      </c>
      <c r="R365" s="41">
        <v>8998</v>
      </c>
      <c r="S365" s="41" t="s">
        <v>449</v>
      </c>
      <c r="T365" s="41" t="s">
        <v>20917</v>
      </c>
      <c r="U365" s="41" t="s">
        <v>24693</v>
      </c>
      <c r="V365" s="42">
        <v>45993</v>
      </c>
      <c r="W365"/>
      <c r="X365"/>
    </row>
    <row r="366" spans="1:24">
      <c r="A366" s="41" t="str">
        <f>TRIM(Query1[[#This Row],[ENTERPRISE_ID]])</f>
        <v>MGETZ</v>
      </c>
      <c r="B366" s="41" t="s">
        <v>24694</v>
      </c>
      <c r="C366" s="41" t="s">
        <v>24695</v>
      </c>
      <c r="D366" s="41" t="s">
        <v>21141</v>
      </c>
      <c r="E366" s="41" t="s">
        <v>24696</v>
      </c>
      <c r="F366" s="41" t="s">
        <v>24697</v>
      </c>
      <c r="G366" s="41" t="s">
        <v>15565</v>
      </c>
      <c r="H366" s="41" t="s">
        <v>24698</v>
      </c>
      <c r="I366" s="41" t="s">
        <v>22302</v>
      </c>
      <c r="J366" s="68">
        <v>5406301959</v>
      </c>
      <c r="K366" s="41" t="s">
        <v>43</v>
      </c>
      <c r="L366" s="41" t="s">
        <v>9658</v>
      </c>
      <c r="N366" s="41" t="s">
        <v>4458</v>
      </c>
      <c r="O366" s="41" t="s">
        <v>167</v>
      </c>
      <c r="P366" s="41" t="s">
        <v>9659</v>
      </c>
      <c r="Q366" s="41" t="s">
        <v>21919</v>
      </c>
      <c r="R366" s="41">
        <v>8998</v>
      </c>
      <c r="S366" s="41" t="s">
        <v>21068</v>
      </c>
      <c r="T366" s="41" t="s">
        <v>22463</v>
      </c>
      <c r="U366" s="41" t="s">
        <v>24699</v>
      </c>
      <c r="V366" s="42">
        <v>45993</v>
      </c>
      <c r="W366"/>
      <c r="X366"/>
    </row>
    <row r="367" spans="1:24">
      <c r="A367" s="41" t="str">
        <f>TRIM(Query1[[#This Row],[ENTERPRISE_ID]])</f>
        <v>KTATOM</v>
      </c>
      <c r="B367" s="41" t="s">
        <v>15486</v>
      </c>
      <c r="C367" s="41" t="s">
        <v>24700</v>
      </c>
      <c r="D367" s="41" t="s">
        <v>21140</v>
      </c>
      <c r="E367" s="41" t="s">
        <v>24701</v>
      </c>
      <c r="F367" s="41" t="s">
        <v>24702</v>
      </c>
      <c r="G367" s="41" t="s">
        <v>18189</v>
      </c>
      <c r="H367" s="41" t="s">
        <v>24703</v>
      </c>
      <c r="I367" s="41" t="s">
        <v>24704</v>
      </c>
      <c r="J367" s="68">
        <v>3348613091</v>
      </c>
      <c r="K367" s="41" t="s">
        <v>43</v>
      </c>
      <c r="L367" s="41" t="s">
        <v>24705</v>
      </c>
      <c r="N367" s="41" t="s">
        <v>24706</v>
      </c>
      <c r="O367" s="41" t="s">
        <v>482</v>
      </c>
      <c r="P367" s="41" t="s">
        <v>8787</v>
      </c>
      <c r="Q367" s="41" t="s">
        <v>21930</v>
      </c>
      <c r="R367" s="41">
        <v>8998</v>
      </c>
      <c r="S367" s="41" t="s">
        <v>12757</v>
      </c>
      <c r="T367" s="41" t="s">
        <v>15331</v>
      </c>
      <c r="U367" s="41" t="s">
        <v>24707</v>
      </c>
      <c r="V367" s="42">
        <v>45993</v>
      </c>
      <c r="W367"/>
      <c r="X367"/>
    </row>
    <row r="368" spans="1:24">
      <c r="A368" s="41" t="str">
        <f>TRIM(Query1[[#This Row],[ENTERPRISE_ID]])</f>
        <v>LBURRIT</v>
      </c>
      <c r="B368" s="41" t="s">
        <v>24708</v>
      </c>
      <c r="C368" s="41" t="s">
        <v>24709</v>
      </c>
      <c r="D368" s="41" t="s">
        <v>21143</v>
      </c>
      <c r="E368" s="41" t="s">
        <v>24710</v>
      </c>
      <c r="F368" s="41" t="s">
        <v>24711</v>
      </c>
      <c r="G368" s="41" t="s">
        <v>8928</v>
      </c>
      <c r="H368" s="41" t="s">
        <v>24712</v>
      </c>
      <c r="I368" s="41" t="s">
        <v>24713</v>
      </c>
      <c r="J368" s="68">
        <v>4845236036</v>
      </c>
      <c r="K368" s="41" t="s">
        <v>43</v>
      </c>
      <c r="L368" s="41" t="s">
        <v>24714</v>
      </c>
      <c r="N368" s="41" t="s">
        <v>8930</v>
      </c>
      <c r="O368" s="41" t="s">
        <v>453</v>
      </c>
      <c r="P368" s="41" t="s">
        <v>8931</v>
      </c>
      <c r="Q368" s="41" t="s">
        <v>22020</v>
      </c>
      <c r="R368" s="41">
        <v>8998</v>
      </c>
      <c r="S368" s="41" t="s">
        <v>13621</v>
      </c>
      <c r="T368" s="41" t="s">
        <v>20680</v>
      </c>
      <c r="U368" s="41" t="s">
        <v>24715</v>
      </c>
      <c r="V368" s="42">
        <v>45993</v>
      </c>
      <c r="W368"/>
      <c r="X368"/>
    </row>
    <row r="369" spans="1:24">
      <c r="A369" s="41" t="str">
        <f>TRIM(Query1[[#This Row],[ENTERPRISE_ID]])</f>
        <v>JFELTON</v>
      </c>
      <c r="B369" s="41" t="s">
        <v>21425</v>
      </c>
      <c r="C369" s="41" t="s">
        <v>21426</v>
      </c>
      <c r="D369" s="41" t="s">
        <v>21136</v>
      </c>
      <c r="E369" s="41" t="s">
        <v>24716</v>
      </c>
      <c r="F369" s="41" t="s">
        <v>24717</v>
      </c>
      <c r="G369" s="41" t="s">
        <v>17387</v>
      </c>
      <c r="H369" s="41" t="s">
        <v>24718</v>
      </c>
      <c r="I369" s="41" t="s">
        <v>24719</v>
      </c>
      <c r="J369" s="68">
        <v>4077805287</v>
      </c>
      <c r="K369" s="41" t="s">
        <v>43</v>
      </c>
      <c r="L369" s="41" t="s">
        <v>24720</v>
      </c>
      <c r="M369" s="41" t="s">
        <v>24721</v>
      </c>
      <c r="N369" s="41" t="s">
        <v>12028</v>
      </c>
      <c r="O369" s="41" t="s">
        <v>57</v>
      </c>
      <c r="P369" s="41" t="s">
        <v>6761</v>
      </c>
      <c r="Q369" s="41" t="s">
        <v>21909</v>
      </c>
      <c r="R369" s="41">
        <v>8998</v>
      </c>
      <c r="S369" s="41" t="s">
        <v>4412</v>
      </c>
      <c r="T369" s="41" t="s">
        <v>23017</v>
      </c>
      <c r="U369" s="41" t="s">
        <v>24722</v>
      </c>
      <c r="V369" s="42">
        <v>45993</v>
      </c>
      <c r="W369"/>
      <c r="X369"/>
    </row>
    <row r="370" spans="1:24">
      <c r="A370" s="41" t="str">
        <f>TRIM(Query1[[#This Row],[ENTERPRISE_ID]])</f>
        <v>KMITCH1</v>
      </c>
      <c r="B370" s="41" t="s">
        <v>24723</v>
      </c>
      <c r="C370" s="41" t="s">
        <v>24724</v>
      </c>
      <c r="D370" s="41" t="s">
        <v>21141</v>
      </c>
      <c r="E370" s="41" t="s">
        <v>24725</v>
      </c>
      <c r="F370" s="41" t="s">
        <v>24726</v>
      </c>
      <c r="G370" s="41" t="s">
        <v>24727</v>
      </c>
      <c r="H370" s="41" t="s">
        <v>22704</v>
      </c>
      <c r="I370" s="41" t="s">
        <v>22234</v>
      </c>
      <c r="J370" s="68">
        <v>8438555180</v>
      </c>
      <c r="K370" s="41" t="s">
        <v>43</v>
      </c>
      <c r="L370" s="41" t="s">
        <v>24728</v>
      </c>
      <c r="N370" s="41" t="s">
        <v>8676</v>
      </c>
      <c r="O370" s="41" t="s">
        <v>322</v>
      </c>
      <c r="P370" s="41" t="s">
        <v>8677</v>
      </c>
      <c r="Q370" s="41" t="s">
        <v>21919</v>
      </c>
      <c r="R370" s="41">
        <v>8998</v>
      </c>
      <c r="S370" s="41" t="s">
        <v>12388</v>
      </c>
      <c r="T370" s="41" t="s">
        <v>19708</v>
      </c>
      <c r="U370" s="41" t="s">
        <v>24729</v>
      </c>
      <c r="V370" s="42">
        <v>45993</v>
      </c>
      <c r="W370"/>
      <c r="X370"/>
    </row>
    <row r="371" spans="1:24">
      <c r="A371" s="41" t="str">
        <f>TRIM(Query1[[#This Row],[ENTERPRISE_ID]])</f>
        <v>BWOHLTM</v>
      </c>
      <c r="B371" s="41" t="s">
        <v>24730</v>
      </c>
      <c r="C371" s="41" t="s">
        <v>24731</v>
      </c>
      <c r="D371" s="41" t="s">
        <v>21143</v>
      </c>
      <c r="E371" s="41" t="s">
        <v>24732</v>
      </c>
      <c r="F371" s="41" t="s">
        <v>24733</v>
      </c>
      <c r="G371" s="41" t="s">
        <v>24734</v>
      </c>
      <c r="H371" s="41" t="s">
        <v>24735</v>
      </c>
      <c r="I371" s="41" t="s">
        <v>14097</v>
      </c>
      <c r="J371" s="68">
        <v>8622430342</v>
      </c>
      <c r="K371" s="41" t="s">
        <v>43</v>
      </c>
      <c r="L371" s="41" t="s">
        <v>24736</v>
      </c>
      <c r="N371" s="41" t="s">
        <v>24737</v>
      </c>
      <c r="O371" s="41" t="s">
        <v>1763</v>
      </c>
      <c r="P371" s="41" t="s">
        <v>2297</v>
      </c>
      <c r="Q371" s="41" t="s">
        <v>22020</v>
      </c>
      <c r="R371" s="41">
        <v>8998</v>
      </c>
      <c r="S371" s="41" t="s">
        <v>6079</v>
      </c>
      <c r="T371" s="41" t="s">
        <v>21063</v>
      </c>
      <c r="U371" s="41" t="s">
        <v>24738</v>
      </c>
      <c r="V371" s="42">
        <v>45993</v>
      </c>
      <c r="W371"/>
      <c r="X371"/>
    </row>
    <row r="372" spans="1:24">
      <c r="A372" s="41" t="str">
        <f>TRIM(Query1[[#This Row],[ENTERPRISE_ID]])</f>
        <v>JKASSA</v>
      </c>
      <c r="B372" s="41" t="s">
        <v>24739</v>
      </c>
      <c r="C372" s="41" t="s">
        <v>24740</v>
      </c>
      <c r="D372" s="41" t="s">
        <v>21134</v>
      </c>
      <c r="E372" s="41" t="s">
        <v>24741</v>
      </c>
      <c r="F372" s="41" t="s">
        <v>24742</v>
      </c>
      <c r="G372" s="41" t="s">
        <v>7254</v>
      </c>
      <c r="H372" s="41" t="s">
        <v>24743</v>
      </c>
      <c r="I372" s="41" t="s">
        <v>24744</v>
      </c>
      <c r="J372" s="68">
        <v>4402126935</v>
      </c>
      <c r="K372" s="41" t="s">
        <v>43</v>
      </c>
      <c r="L372" s="41" t="s">
        <v>24745</v>
      </c>
      <c r="N372" s="41" t="s">
        <v>24746</v>
      </c>
      <c r="O372" s="41" t="s">
        <v>72</v>
      </c>
      <c r="P372" s="41" t="s">
        <v>7257</v>
      </c>
      <c r="Q372" s="41" t="s">
        <v>21919</v>
      </c>
      <c r="R372" s="41">
        <v>8998</v>
      </c>
      <c r="S372" s="41" t="s">
        <v>20677</v>
      </c>
      <c r="T372" s="41" t="s">
        <v>20676</v>
      </c>
      <c r="U372" s="41" t="s">
        <v>24747</v>
      </c>
      <c r="V372" s="42">
        <v>45993</v>
      </c>
      <c r="W372"/>
      <c r="X372"/>
    </row>
    <row r="373" spans="1:24">
      <c r="A373" s="41" t="str">
        <f>TRIM(Query1[[#This Row],[ENTERPRISE_ID]])</f>
        <v>MKRUGER</v>
      </c>
      <c r="B373" s="41" t="s">
        <v>18509</v>
      </c>
      <c r="C373" s="41" t="s">
        <v>21551</v>
      </c>
      <c r="D373" s="41" t="s">
        <v>21137</v>
      </c>
      <c r="E373" s="41" t="s">
        <v>24748</v>
      </c>
      <c r="F373" s="41" t="s">
        <v>18510</v>
      </c>
      <c r="G373" s="41" t="s">
        <v>17582</v>
      </c>
      <c r="H373" s="41" t="s">
        <v>24749</v>
      </c>
      <c r="I373" s="41" t="s">
        <v>22047</v>
      </c>
      <c r="J373" s="68">
        <v>5189611575</v>
      </c>
      <c r="K373" s="41" t="s">
        <v>43</v>
      </c>
      <c r="L373" s="41" t="s">
        <v>24750</v>
      </c>
      <c r="M373" s="41" t="s">
        <v>9018</v>
      </c>
      <c r="N373" s="41" t="s">
        <v>11061</v>
      </c>
      <c r="O373" s="41" t="s">
        <v>373</v>
      </c>
      <c r="P373" s="41" t="s">
        <v>11062</v>
      </c>
      <c r="Q373" s="41" t="s">
        <v>22020</v>
      </c>
      <c r="R373" s="41">
        <v>8998</v>
      </c>
      <c r="S373" s="41" t="s">
        <v>9214</v>
      </c>
      <c r="T373" s="41" t="s">
        <v>19896</v>
      </c>
      <c r="U373" s="41" t="s">
        <v>24751</v>
      </c>
      <c r="V373" s="42">
        <v>45993</v>
      </c>
      <c r="W373"/>
      <c r="X373"/>
    </row>
    <row r="374" spans="1:24">
      <c r="A374" s="41" t="str">
        <f>TRIM(Query1[[#This Row],[ENTERPRISE_ID]])</f>
        <v>DFULGHU</v>
      </c>
      <c r="B374" s="41" t="s">
        <v>24752</v>
      </c>
      <c r="C374" s="41" t="s">
        <v>24753</v>
      </c>
      <c r="D374" s="41" t="s">
        <v>21141</v>
      </c>
      <c r="E374" s="41" t="s">
        <v>24754</v>
      </c>
      <c r="F374" s="41" t="s">
        <v>24755</v>
      </c>
      <c r="G374" s="41" t="s">
        <v>24756</v>
      </c>
      <c r="H374" s="41" t="s">
        <v>24757</v>
      </c>
      <c r="I374" s="41" t="s">
        <v>23689</v>
      </c>
      <c r="J374" s="68">
        <v>3369018460</v>
      </c>
      <c r="K374" s="41" t="s">
        <v>43</v>
      </c>
      <c r="L374" s="41" t="s">
        <v>24758</v>
      </c>
      <c r="M374" s="41" t="s">
        <v>24759</v>
      </c>
      <c r="N374" s="41" t="s">
        <v>24760</v>
      </c>
      <c r="O374" s="41" t="s">
        <v>170</v>
      </c>
      <c r="P374" s="41" t="s">
        <v>24761</v>
      </c>
      <c r="Q374" s="41" t="s">
        <v>21919</v>
      </c>
      <c r="R374" s="41">
        <v>8998</v>
      </c>
      <c r="S374" s="41" t="s">
        <v>6533</v>
      </c>
      <c r="T374" s="41" t="s">
        <v>20394</v>
      </c>
      <c r="U374" s="41" t="s">
        <v>24762</v>
      </c>
      <c r="V374" s="42">
        <v>45993</v>
      </c>
      <c r="W374"/>
      <c r="X374"/>
    </row>
    <row r="375" spans="1:24">
      <c r="A375" s="41" t="str">
        <f>TRIM(Query1[[#This Row],[ENTERPRISE_ID]])</f>
        <v>KBANACH</v>
      </c>
      <c r="B375" s="41" t="s">
        <v>24763</v>
      </c>
      <c r="C375" s="41" t="s">
        <v>24764</v>
      </c>
      <c r="D375" s="41" t="s">
        <v>21141</v>
      </c>
      <c r="E375" s="41" t="s">
        <v>24765</v>
      </c>
      <c r="F375" s="41" t="s">
        <v>24766</v>
      </c>
      <c r="G375" s="41" t="s">
        <v>24767</v>
      </c>
      <c r="H375" s="41" t="s">
        <v>24768</v>
      </c>
      <c r="I375" s="41" t="s">
        <v>24769</v>
      </c>
      <c r="J375" s="68">
        <v>8542852278</v>
      </c>
      <c r="K375" s="41" t="s">
        <v>43</v>
      </c>
      <c r="L375" s="41" t="s">
        <v>24770</v>
      </c>
      <c r="N375" s="41" t="s">
        <v>12843</v>
      </c>
      <c r="O375" s="41" t="s">
        <v>322</v>
      </c>
      <c r="P375" s="41" t="s">
        <v>8441</v>
      </c>
      <c r="Q375" s="41" t="s">
        <v>21919</v>
      </c>
      <c r="R375" s="41">
        <v>8998</v>
      </c>
      <c r="S375" s="41" t="s">
        <v>14675</v>
      </c>
      <c r="T375" s="41" t="s">
        <v>23561</v>
      </c>
      <c r="U375" s="41" t="s">
        <v>24771</v>
      </c>
      <c r="V375" s="42">
        <v>45993</v>
      </c>
      <c r="W375"/>
      <c r="X375"/>
    </row>
    <row r="376" spans="1:24">
      <c r="A376" s="41" t="str">
        <f>TRIM(Query1[[#This Row],[ENTERPRISE_ID]])</f>
        <v>JCOLL25</v>
      </c>
      <c r="B376" s="41" t="s">
        <v>24772</v>
      </c>
      <c r="C376" s="41" t="s">
        <v>24773</v>
      </c>
      <c r="D376" s="41" t="s">
        <v>21141</v>
      </c>
      <c r="E376" s="41" t="s">
        <v>24774</v>
      </c>
      <c r="F376" s="41" t="s">
        <v>24775</v>
      </c>
      <c r="G376" s="41" t="s">
        <v>6533</v>
      </c>
      <c r="H376" s="41" t="s">
        <v>24776</v>
      </c>
      <c r="I376" s="41" t="s">
        <v>22062</v>
      </c>
      <c r="J376" s="68">
        <v>3366882145</v>
      </c>
      <c r="K376" s="41" t="s">
        <v>43</v>
      </c>
      <c r="L376" s="41" t="s">
        <v>24777</v>
      </c>
      <c r="N376" s="41" t="s">
        <v>24778</v>
      </c>
      <c r="O376" s="41" t="s">
        <v>170</v>
      </c>
      <c r="P376" s="41" t="s">
        <v>6536</v>
      </c>
      <c r="Q376" s="41" t="s">
        <v>21919</v>
      </c>
      <c r="R376" s="41">
        <v>8998</v>
      </c>
      <c r="S376" s="41" t="s">
        <v>22780</v>
      </c>
      <c r="T376" s="41" t="s">
        <v>22781</v>
      </c>
      <c r="U376" s="41" t="s">
        <v>24779</v>
      </c>
      <c r="V376" s="42">
        <v>45993</v>
      </c>
      <c r="W376"/>
      <c r="X376"/>
    </row>
    <row r="377" spans="1:24">
      <c r="A377" s="41" t="str">
        <f>TRIM(Query1[[#This Row],[ENTERPRISE_ID]])</f>
        <v>WBROWN</v>
      </c>
      <c r="B377" s="41" t="s">
        <v>21789</v>
      </c>
      <c r="C377" s="41" t="s">
        <v>21790</v>
      </c>
      <c r="D377" s="41" t="s">
        <v>21141</v>
      </c>
      <c r="E377" s="41" t="s">
        <v>24780</v>
      </c>
      <c r="F377" s="41" t="s">
        <v>24781</v>
      </c>
      <c r="G377" s="41" t="s">
        <v>16605</v>
      </c>
      <c r="H377" s="41" t="s">
        <v>24782</v>
      </c>
      <c r="I377" s="41" t="s">
        <v>22565</v>
      </c>
      <c r="J377" s="68">
        <v>2525941533</v>
      </c>
      <c r="K377" s="41" t="s">
        <v>43</v>
      </c>
      <c r="L377" s="41" t="s">
        <v>24783</v>
      </c>
      <c r="N377" s="41" t="s">
        <v>24784</v>
      </c>
      <c r="O377" s="41" t="s">
        <v>170</v>
      </c>
      <c r="P377" s="41" t="s">
        <v>13904</v>
      </c>
      <c r="Q377" s="41" t="s">
        <v>21919</v>
      </c>
      <c r="R377" s="41">
        <v>8998</v>
      </c>
      <c r="S377" s="41" t="s">
        <v>10396</v>
      </c>
      <c r="T377" s="41" t="s">
        <v>24785</v>
      </c>
      <c r="U377" s="41" t="s">
        <v>24786</v>
      </c>
      <c r="V377" s="42">
        <v>45993</v>
      </c>
      <c r="W377"/>
      <c r="X377"/>
    </row>
    <row r="378" spans="1:24">
      <c r="A378" s="41" t="str">
        <f>TRIM(Query1[[#This Row],[ENTERPRISE_ID]])</f>
        <v>DYORK</v>
      </c>
      <c r="B378" s="41" t="s">
        <v>24787</v>
      </c>
      <c r="C378" s="41" t="s">
        <v>24788</v>
      </c>
      <c r="D378" s="41" t="s">
        <v>21134</v>
      </c>
      <c r="E378" s="41" t="s">
        <v>24789</v>
      </c>
      <c r="F378" s="41" t="s">
        <v>24790</v>
      </c>
      <c r="G378" s="41" t="s">
        <v>24791</v>
      </c>
      <c r="H378" s="41" t="s">
        <v>24792</v>
      </c>
      <c r="I378" s="41" t="s">
        <v>24793</v>
      </c>
      <c r="J378" s="68">
        <v>6067700863</v>
      </c>
      <c r="K378" s="41" t="s">
        <v>43</v>
      </c>
      <c r="L378" s="41" t="s">
        <v>4451</v>
      </c>
      <c r="N378" s="41" t="s">
        <v>24794</v>
      </c>
      <c r="O378" s="41" t="s">
        <v>258</v>
      </c>
      <c r="P378" s="41" t="s">
        <v>24795</v>
      </c>
      <c r="Q378" s="41" t="s">
        <v>21919</v>
      </c>
      <c r="R378" s="41">
        <v>8998</v>
      </c>
      <c r="S378" s="41" t="s">
        <v>17692</v>
      </c>
      <c r="T378" s="41" t="s">
        <v>17691</v>
      </c>
      <c r="U378" s="41" t="s">
        <v>24796</v>
      </c>
      <c r="V378" s="42">
        <v>45993</v>
      </c>
      <c r="W378"/>
      <c r="X378"/>
    </row>
    <row r="379" spans="1:24">
      <c r="A379" s="41" t="str">
        <f>TRIM(Query1[[#This Row],[ENTERPRISE_ID]])</f>
        <v>GLAMBE0</v>
      </c>
      <c r="B379" s="41" t="s">
        <v>24797</v>
      </c>
      <c r="C379" s="41" t="s">
        <v>15292</v>
      </c>
      <c r="D379" s="41" t="s">
        <v>21141</v>
      </c>
      <c r="E379" s="41" t="s">
        <v>24798</v>
      </c>
      <c r="F379" s="41" t="s">
        <v>24799</v>
      </c>
      <c r="G379" s="41" t="s">
        <v>15293</v>
      </c>
      <c r="H379" s="41" t="s">
        <v>24800</v>
      </c>
      <c r="I379" s="41" t="s">
        <v>23673</v>
      </c>
      <c r="J379" s="68">
        <v>3363413808</v>
      </c>
      <c r="K379" s="41" t="s">
        <v>43</v>
      </c>
      <c r="L379" s="41" t="s">
        <v>24801</v>
      </c>
      <c r="M379" s="41" t="s">
        <v>24802</v>
      </c>
      <c r="N379" s="41" t="s">
        <v>3624</v>
      </c>
      <c r="O379" s="41" t="s">
        <v>170</v>
      </c>
      <c r="P379" s="41" t="s">
        <v>5467</v>
      </c>
      <c r="Q379" s="41" t="s">
        <v>21919</v>
      </c>
      <c r="R379" s="41">
        <v>8998</v>
      </c>
      <c r="S379" s="41" t="s">
        <v>6533</v>
      </c>
      <c r="T379" s="41" t="s">
        <v>20394</v>
      </c>
      <c r="U379" s="41" t="s">
        <v>24803</v>
      </c>
      <c r="V379" s="42">
        <v>45993</v>
      </c>
      <c r="W379"/>
      <c r="X379"/>
    </row>
    <row r="380" spans="1:24">
      <c r="A380" s="41" t="str">
        <f>TRIM(Query1[[#This Row],[ENTERPRISE_ID]])</f>
        <v>AEMERSO</v>
      </c>
      <c r="B380" s="41" t="s">
        <v>15585</v>
      </c>
      <c r="C380" s="41" t="s">
        <v>21189</v>
      </c>
      <c r="D380" s="41" t="s">
        <v>21134</v>
      </c>
      <c r="E380" s="41" t="s">
        <v>24804</v>
      </c>
      <c r="F380" s="41" t="s">
        <v>24805</v>
      </c>
      <c r="G380" s="41" t="s">
        <v>14849</v>
      </c>
      <c r="H380" s="41" t="s">
        <v>20203</v>
      </c>
      <c r="I380" s="41" t="s">
        <v>24806</v>
      </c>
      <c r="J380" s="68">
        <v>5139570009</v>
      </c>
      <c r="K380" s="41" t="s">
        <v>43</v>
      </c>
      <c r="L380" s="41" t="s">
        <v>24807</v>
      </c>
      <c r="N380" s="41" t="s">
        <v>20199</v>
      </c>
      <c r="O380" s="41" t="s">
        <v>72</v>
      </c>
      <c r="P380" s="41" t="s">
        <v>560</v>
      </c>
      <c r="Q380" s="41" t="s">
        <v>21919</v>
      </c>
      <c r="R380" s="41">
        <v>8998</v>
      </c>
      <c r="S380" s="41" t="s">
        <v>20677</v>
      </c>
      <c r="T380" s="41" t="s">
        <v>20676</v>
      </c>
      <c r="U380" s="41" t="s">
        <v>24808</v>
      </c>
      <c r="V380" s="42">
        <v>45993</v>
      </c>
      <c r="W380"/>
      <c r="X380"/>
    </row>
    <row r="381" spans="1:24">
      <c r="A381" s="41" t="str">
        <f>TRIM(Query1[[#This Row],[ENTERPRISE_ID]])</f>
        <v>TCOPELA</v>
      </c>
      <c r="B381" s="41" t="s">
        <v>24809</v>
      </c>
      <c r="C381" s="41" t="s">
        <v>24810</v>
      </c>
      <c r="D381" s="41" t="s">
        <v>21141</v>
      </c>
      <c r="E381" s="41" t="s">
        <v>24811</v>
      </c>
      <c r="F381" s="41" t="s">
        <v>24812</v>
      </c>
      <c r="G381" s="41" t="s">
        <v>24813</v>
      </c>
      <c r="H381" s="41" t="s">
        <v>24814</v>
      </c>
      <c r="I381" s="41" t="s">
        <v>24815</v>
      </c>
      <c r="J381" s="68">
        <v>7575283502</v>
      </c>
      <c r="K381" s="41" t="s">
        <v>43</v>
      </c>
      <c r="L381" s="41" t="s">
        <v>14635</v>
      </c>
      <c r="N381" s="41" t="s">
        <v>13462</v>
      </c>
      <c r="O381" s="41" t="s">
        <v>167</v>
      </c>
      <c r="P381" s="41" t="s">
        <v>13463</v>
      </c>
      <c r="Q381" s="41" t="s">
        <v>21919</v>
      </c>
      <c r="R381" s="41">
        <v>8998</v>
      </c>
      <c r="S381" s="41" t="s">
        <v>14675</v>
      </c>
      <c r="T381" s="41" t="s">
        <v>23561</v>
      </c>
      <c r="U381" s="41" t="s">
        <v>24816</v>
      </c>
      <c r="V381" s="42">
        <v>45993</v>
      </c>
      <c r="W381"/>
      <c r="X381"/>
    </row>
    <row r="382" spans="1:24">
      <c r="A382" s="41" t="str">
        <f>TRIM(Query1[[#This Row],[ENTERPRISE_ID]])</f>
        <v>FGREJDU</v>
      </c>
      <c r="B382" s="41" t="s">
        <v>12759</v>
      </c>
      <c r="C382" s="41" t="s">
        <v>24817</v>
      </c>
      <c r="D382" s="41" t="s">
        <v>21134</v>
      </c>
      <c r="E382" s="41" t="s">
        <v>24818</v>
      </c>
      <c r="F382" s="41" t="s">
        <v>24819</v>
      </c>
      <c r="G382" s="41" t="s">
        <v>5113</v>
      </c>
      <c r="H382" s="41" t="s">
        <v>24820</v>
      </c>
      <c r="I382" s="41" t="s">
        <v>24821</v>
      </c>
      <c r="J382" s="68">
        <v>8655009637</v>
      </c>
      <c r="K382" s="41" t="s">
        <v>43</v>
      </c>
      <c r="L382" s="41" t="s">
        <v>24822</v>
      </c>
      <c r="N382" s="41" t="s">
        <v>24823</v>
      </c>
      <c r="O382" s="41" t="s">
        <v>352</v>
      </c>
      <c r="P382" s="41" t="s">
        <v>5116</v>
      </c>
      <c r="Q382" s="41" t="s">
        <v>21919</v>
      </c>
      <c r="R382" s="41">
        <v>8998</v>
      </c>
      <c r="S382" s="41" t="s">
        <v>15314</v>
      </c>
      <c r="T382" s="41" t="s">
        <v>19224</v>
      </c>
      <c r="U382" s="41" t="s">
        <v>24824</v>
      </c>
      <c r="V382" s="42">
        <v>45993</v>
      </c>
      <c r="W382"/>
      <c r="X382"/>
    </row>
    <row r="383" spans="1:24">
      <c r="A383" s="41" t="str">
        <f>TRIM(Query1[[#This Row],[ENTERPRISE_ID]])</f>
        <v>MROGER3</v>
      </c>
      <c r="B383" s="41" t="s">
        <v>24825</v>
      </c>
      <c r="C383" s="41" t="s">
        <v>24826</v>
      </c>
      <c r="D383" s="41" t="s">
        <v>21134</v>
      </c>
      <c r="E383" s="41" t="s">
        <v>24827</v>
      </c>
      <c r="F383" s="41" t="s">
        <v>24828</v>
      </c>
      <c r="G383" s="41" t="s">
        <v>10179</v>
      </c>
      <c r="H383" s="41" t="s">
        <v>21915</v>
      </c>
      <c r="I383" s="41" t="s">
        <v>22302</v>
      </c>
      <c r="J383" s="68">
        <v>8655009585</v>
      </c>
      <c r="K383" s="41" t="s">
        <v>43</v>
      </c>
      <c r="L383" s="41" t="s">
        <v>10180</v>
      </c>
      <c r="N383" s="41" t="s">
        <v>7982</v>
      </c>
      <c r="O383" s="41" t="s">
        <v>352</v>
      </c>
      <c r="P383" s="41" t="s">
        <v>9412</v>
      </c>
      <c r="Q383" s="41" t="s">
        <v>21919</v>
      </c>
      <c r="R383" s="41">
        <v>8998</v>
      </c>
      <c r="S383" s="41" t="s">
        <v>15314</v>
      </c>
      <c r="T383" s="41" t="s">
        <v>19224</v>
      </c>
      <c r="U383" s="41" t="s">
        <v>24829</v>
      </c>
      <c r="V383" s="42">
        <v>45993</v>
      </c>
      <c r="W383"/>
      <c r="X383"/>
    </row>
    <row r="384" spans="1:24">
      <c r="A384" s="41" t="str">
        <f>TRIM(Query1[[#This Row],[ENTERPRISE_ID]])</f>
        <v>LPEREZ</v>
      </c>
      <c r="B384" s="41" t="s">
        <v>21506</v>
      </c>
      <c r="C384" s="41" t="s">
        <v>21507</v>
      </c>
      <c r="D384" s="41" t="s">
        <v>21136</v>
      </c>
      <c r="E384" s="41" t="s">
        <v>24830</v>
      </c>
      <c r="F384" s="41" t="s">
        <v>24831</v>
      </c>
      <c r="G384" s="41" t="s">
        <v>15237</v>
      </c>
      <c r="H384" s="41" t="s">
        <v>24832</v>
      </c>
      <c r="I384" s="41" t="s">
        <v>24327</v>
      </c>
      <c r="J384" s="68">
        <v>9413100595</v>
      </c>
      <c r="K384" s="41" t="s">
        <v>43</v>
      </c>
      <c r="L384" s="41" t="s">
        <v>24833</v>
      </c>
      <c r="M384" s="41" t="s">
        <v>24834</v>
      </c>
      <c r="N384" s="41" t="s">
        <v>4955</v>
      </c>
      <c r="O384" s="41" t="s">
        <v>57</v>
      </c>
      <c r="P384" s="41" t="s">
        <v>9088</v>
      </c>
      <c r="Q384" s="41" t="s">
        <v>21909</v>
      </c>
      <c r="R384" s="41">
        <v>8998</v>
      </c>
      <c r="S384" s="41" t="s">
        <v>7391</v>
      </c>
      <c r="U384" s="41" t="s">
        <v>24835</v>
      </c>
      <c r="V384" s="42">
        <v>45993</v>
      </c>
      <c r="W384"/>
      <c r="X384"/>
    </row>
    <row r="385" spans="1:24">
      <c r="A385" s="41" t="str">
        <f>TRIM(Query1[[#This Row],[ENTERPRISE_ID]])</f>
        <v>ILEWIS</v>
      </c>
      <c r="B385" s="41" t="s">
        <v>16115</v>
      </c>
      <c r="C385" s="41" t="s">
        <v>15223</v>
      </c>
      <c r="D385" s="41" t="s">
        <v>21140</v>
      </c>
      <c r="E385" s="41" t="s">
        <v>24836</v>
      </c>
      <c r="F385" s="41" t="s">
        <v>16613</v>
      </c>
      <c r="G385" s="41" t="s">
        <v>15224</v>
      </c>
      <c r="H385" s="41" t="s">
        <v>769</v>
      </c>
      <c r="I385" s="41" t="s">
        <v>24837</v>
      </c>
      <c r="J385" s="68">
        <v>4704696443</v>
      </c>
      <c r="K385" s="41" t="s">
        <v>43</v>
      </c>
      <c r="L385" s="41" t="s">
        <v>24838</v>
      </c>
      <c r="N385" s="41" t="s">
        <v>1102</v>
      </c>
      <c r="O385" s="41" t="s">
        <v>1392</v>
      </c>
      <c r="P385" s="41" t="s">
        <v>24839</v>
      </c>
      <c r="Q385" s="41" t="s">
        <v>21930</v>
      </c>
      <c r="R385" s="41">
        <v>8998</v>
      </c>
      <c r="S385" s="41" t="s">
        <v>3747</v>
      </c>
      <c r="T385" s="41" t="s">
        <v>18341</v>
      </c>
      <c r="U385" s="41" t="s">
        <v>24840</v>
      </c>
      <c r="V385" s="42">
        <v>45993</v>
      </c>
      <c r="W385"/>
      <c r="X385"/>
    </row>
    <row r="386" spans="1:24">
      <c r="A386" s="41" t="str">
        <f>TRIM(Query1[[#This Row],[ENTERPRISE_ID]])</f>
        <v>MWILLI1</v>
      </c>
      <c r="B386" s="41" t="s">
        <v>24841</v>
      </c>
      <c r="C386" s="41" t="s">
        <v>21612</v>
      </c>
      <c r="D386" s="41" t="s">
        <v>21140</v>
      </c>
      <c r="E386" s="41" t="s">
        <v>24842</v>
      </c>
      <c r="F386" s="41" t="s">
        <v>24843</v>
      </c>
      <c r="G386" s="41" t="s">
        <v>21613</v>
      </c>
      <c r="H386" s="41" t="s">
        <v>24844</v>
      </c>
      <c r="I386" s="41" t="s">
        <v>22250</v>
      </c>
      <c r="J386" s="68">
        <v>8508610971</v>
      </c>
      <c r="K386" s="41" t="s">
        <v>43</v>
      </c>
      <c r="L386" s="41" t="s">
        <v>24845</v>
      </c>
      <c r="N386" s="41" t="s">
        <v>10415</v>
      </c>
      <c r="O386" s="41" t="s">
        <v>57</v>
      </c>
      <c r="P386" s="41" t="s">
        <v>3444</v>
      </c>
      <c r="Q386" s="41" t="s">
        <v>21930</v>
      </c>
      <c r="R386" s="41">
        <v>8998</v>
      </c>
      <c r="S386" s="41" t="s">
        <v>18046</v>
      </c>
      <c r="T386" s="41" t="s">
        <v>18045</v>
      </c>
      <c r="U386" s="41" t="s">
        <v>24846</v>
      </c>
      <c r="V386" s="42">
        <v>45993</v>
      </c>
      <c r="W386"/>
      <c r="X386"/>
    </row>
    <row r="387" spans="1:24">
      <c r="A387" s="41" t="str">
        <f>TRIM(Query1[[#This Row],[ENTERPRISE_ID]])</f>
        <v>TCHARLA</v>
      </c>
      <c r="B387" s="41" t="s">
        <v>24847</v>
      </c>
      <c r="C387" s="41" t="s">
        <v>24848</v>
      </c>
      <c r="D387" s="41" t="s">
        <v>21137</v>
      </c>
      <c r="E387" s="41" t="s">
        <v>24849</v>
      </c>
      <c r="F387" s="41" t="s">
        <v>24850</v>
      </c>
      <c r="G387" s="41" t="s">
        <v>13158</v>
      </c>
      <c r="H387" s="41" t="s">
        <v>24851</v>
      </c>
      <c r="I387" s="41" t="s">
        <v>22436</v>
      </c>
      <c r="J387" s="68">
        <v>8024977134</v>
      </c>
      <c r="K387" s="41" t="s">
        <v>43</v>
      </c>
      <c r="L387" s="41" t="s">
        <v>13159</v>
      </c>
      <c r="N387" s="41" t="s">
        <v>24852</v>
      </c>
      <c r="O387" s="41" t="s">
        <v>7785</v>
      </c>
      <c r="P387" s="41" t="s">
        <v>13161</v>
      </c>
      <c r="Q387" s="41" t="s">
        <v>22020</v>
      </c>
      <c r="R387" s="41">
        <v>8998</v>
      </c>
      <c r="S387" s="41" t="s">
        <v>22780</v>
      </c>
      <c r="T387" s="41" t="s">
        <v>22781</v>
      </c>
      <c r="U387" s="41" t="s">
        <v>24853</v>
      </c>
      <c r="V387" s="42">
        <v>45993</v>
      </c>
      <c r="W387"/>
      <c r="X387"/>
    </row>
    <row r="388" spans="1:24">
      <c r="A388" s="41" t="str">
        <f>TRIM(Query1[[#This Row],[ENTERPRISE_ID]])</f>
        <v>BLUCERO</v>
      </c>
      <c r="B388" s="41" t="s">
        <v>24854</v>
      </c>
      <c r="C388" s="41" t="s">
        <v>24855</v>
      </c>
      <c r="D388" s="41" t="s">
        <v>21136</v>
      </c>
      <c r="E388" s="41" t="s">
        <v>24856</v>
      </c>
      <c r="F388" s="41" t="s">
        <v>24857</v>
      </c>
      <c r="G388" s="41" t="s">
        <v>24858</v>
      </c>
      <c r="H388" s="41" t="s">
        <v>24859</v>
      </c>
      <c r="I388" s="41" t="s">
        <v>24860</v>
      </c>
      <c r="J388" s="68">
        <v>9548683459</v>
      </c>
      <c r="K388" s="41" t="s">
        <v>43</v>
      </c>
      <c r="L388" s="41" t="s">
        <v>1981</v>
      </c>
      <c r="N388" s="41" t="s">
        <v>24861</v>
      </c>
      <c r="O388" s="41" t="s">
        <v>57</v>
      </c>
      <c r="P388" s="41" t="s">
        <v>1983</v>
      </c>
      <c r="Q388" s="41" t="s">
        <v>21909</v>
      </c>
      <c r="R388" s="41">
        <v>8998</v>
      </c>
      <c r="S388" s="41" t="s">
        <v>680</v>
      </c>
      <c r="T388" s="41" t="s">
        <v>19319</v>
      </c>
      <c r="U388" s="41" t="s">
        <v>24862</v>
      </c>
      <c r="V388" s="42">
        <v>45993</v>
      </c>
      <c r="W388"/>
      <c r="X388"/>
    </row>
    <row r="389" spans="1:24">
      <c r="A389" s="41" t="str">
        <f>TRIM(Query1[[#This Row],[ENTERPRISE_ID]])</f>
        <v>JLAWR21</v>
      </c>
      <c r="B389" s="41" t="s">
        <v>24863</v>
      </c>
      <c r="C389" s="41" t="s">
        <v>24864</v>
      </c>
      <c r="D389" s="41" t="s">
        <v>21137</v>
      </c>
      <c r="E389" s="41" t="s">
        <v>24865</v>
      </c>
      <c r="F389" s="41" t="s">
        <v>24866</v>
      </c>
      <c r="G389" s="41" t="s">
        <v>24867</v>
      </c>
      <c r="H389" s="41" t="s">
        <v>1865</v>
      </c>
      <c r="I389" s="41" t="s">
        <v>22327</v>
      </c>
      <c r="J389" s="68">
        <v>2037472605</v>
      </c>
      <c r="K389" s="41" t="s">
        <v>43</v>
      </c>
      <c r="L389" s="41" t="s">
        <v>7319</v>
      </c>
      <c r="N389" s="41" t="s">
        <v>24868</v>
      </c>
      <c r="O389" s="41" t="s">
        <v>1308</v>
      </c>
      <c r="P389" s="41" t="s">
        <v>7321</v>
      </c>
      <c r="Q389" s="41" t="s">
        <v>22020</v>
      </c>
      <c r="R389" s="41">
        <v>8998</v>
      </c>
      <c r="S389" s="41" t="s">
        <v>10985</v>
      </c>
      <c r="T389" s="41" t="s">
        <v>22883</v>
      </c>
      <c r="U389" s="41" t="s">
        <v>24869</v>
      </c>
      <c r="V389" s="42">
        <v>45993</v>
      </c>
      <c r="W389"/>
      <c r="X389"/>
    </row>
    <row r="390" spans="1:24">
      <c r="A390" s="41" t="str">
        <f>TRIM(Query1[[#This Row],[ENTERPRISE_ID]])</f>
        <v>SSANCIN</v>
      </c>
      <c r="B390" s="41" t="s">
        <v>24870</v>
      </c>
      <c r="C390" s="41" t="s">
        <v>24871</v>
      </c>
      <c r="D390" s="41" t="s">
        <v>21137</v>
      </c>
      <c r="E390" s="41" t="s">
        <v>24872</v>
      </c>
      <c r="F390" s="41" t="s">
        <v>24873</v>
      </c>
      <c r="G390" s="41" t="s">
        <v>12911</v>
      </c>
      <c r="H390" s="41" t="s">
        <v>24874</v>
      </c>
      <c r="I390" s="41" t="s">
        <v>21937</v>
      </c>
      <c r="J390" s="68">
        <v>7818579781</v>
      </c>
      <c r="K390" s="41" t="s">
        <v>43</v>
      </c>
      <c r="L390" s="41" t="s">
        <v>24875</v>
      </c>
      <c r="N390" s="41" t="s">
        <v>13531</v>
      </c>
      <c r="O390" s="41" t="s">
        <v>276</v>
      </c>
      <c r="P390" s="41" t="s">
        <v>12914</v>
      </c>
      <c r="Q390" s="41" t="s">
        <v>22020</v>
      </c>
      <c r="R390" s="41">
        <v>8998</v>
      </c>
      <c r="S390" s="41" t="s">
        <v>22780</v>
      </c>
      <c r="T390" s="41" t="s">
        <v>22781</v>
      </c>
      <c r="U390" s="41" t="s">
        <v>24876</v>
      </c>
      <c r="V390" s="42">
        <v>45993</v>
      </c>
      <c r="W390"/>
      <c r="X390"/>
    </row>
    <row r="391" spans="1:24">
      <c r="A391" s="41" t="str">
        <f>TRIM(Query1[[#This Row],[ENTERPRISE_ID]])</f>
        <v>JMONTAL</v>
      </c>
      <c r="B391" s="41" t="s">
        <v>24877</v>
      </c>
      <c r="C391" s="41" t="s">
        <v>24878</v>
      </c>
      <c r="D391" s="41" t="s">
        <v>21137</v>
      </c>
      <c r="E391" s="41" t="s">
        <v>24879</v>
      </c>
      <c r="F391" s="41" t="s">
        <v>24880</v>
      </c>
      <c r="G391" s="41" t="s">
        <v>24881</v>
      </c>
      <c r="H391" s="41" t="s">
        <v>24882</v>
      </c>
      <c r="I391" s="41" t="s">
        <v>22503</v>
      </c>
      <c r="J391" s="68">
        <v>4014362013</v>
      </c>
      <c r="K391" s="41" t="s">
        <v>43</v>
      </c>
      <c r="L391" s="41" t="s">
        <v>24883</v>
      </c>
      <c r="N391" s="41" t="s">
        <v>24884</v>
      </c>
      <c r="O391" s="41" t="s">
        <v>579</v>
      </c>
      <c r="P391" s="41" t="s">
        <v>7626</v>
      </c>
      <c r="Q391" s="41" t="s">
        <v>22020</v>
      </c>
      <c r="R391" s="41">
        <v>8998</v>
      </c>
      <c r="S391" s="41" t="s">
        <v>11788</v>
      </c>
      <c r="T391" s="41" t="s">
        <v>22606</v>
      </c>
      <c r="U391" s="41" t="s">
        <v>24885</v>
      </c>
      <c r="V391" s="42">
        <v>45993</v>
      </c>
      <c r="W391"/>
      <c r="X391"/>
    </row>
    <row r="392" spans="1:24">
      <c r="A392" s="41" t="str">
        <f>TRIM(Query1[[#This Row],[ENTERPRISE_ID]])</f>
        <v>MANGELO</v>
      </c>
      <c r="B392" s="41" t="s">
        <v>17900</v>
      </c>
      <c r="C392" s="41" t="s">
        <v>21517</v>
      </c>
      <c r="D392" s="41" t="s">
        <v>21137</v>
      </c>
      <c r="E392" s="41" t="s">
        <v>24886</v>
      </c>
      <c r="F392" s="41" t="s">
        <v>17901</v>
      </c>
      <c r="G392" s="41" t="s">
        <v>17619</v>
      </c>
      <c r="H392" s="41" t="s">
        <v>24887</v>
      </c>
      <c r="I392" s="41" t="s">
        <v>22302</v>
      </c>
      <c r="J392" s="68">
        <v>2038872043</v>
      </c>
      <c r="K392" s="41" t="s">
        <v>43</v>
      </c>
      <c r="L392" s="41" t="s">
        <v>24888</v>
      </c>
      <c r="N392" s="41" t="s">
        <v>9227</v>
      </c>
      <c r="O392" s="41" t="s">
        <v>1308</v>
      </c>
      <c r="P392" s="41" t="s">
        <v>4829</v>
      </c>
      <c r="Q392" s="41" t="s">
        <v>22020</v>
      </c>
      <c r="R392" s="41">
        <v>8998</v>
      </c>
      <c r="S392" s="41" t="s">
        <v>9214</v>
      </c>
      <c r="T392" s="41" t="s">
        <v>19896</v>
      </c>
      <c r="U392" s="41" t="s">
        <v>24889</v>
      </c>
      <c r="V392" s="42">
        <v>45993</v>
      </c>
      <c r="W392"/>
      <c r="X392"/>
    </row>
    <row r="393" spans="1:24">
      <c r="A393" s="41" t="str">
        <f>TRIM(Query1[[#This Row],[ENTERPRISE_ID]])</f>
        <v>WVOKAL</v>
      </c>
      <c r="B393" s="41" t="s">
        <v>24890</v>
      </c>
      <c r="C393" s="41" t="s">
        <v>21608</v>
      </c>
      <c r="D393" s="41" t="s">
        <v>21148</v>
      </c>
      <c r="E393" s="41" t="s">
        <v>24891</v>
      </c>
      <c r="F393" s="41" t="s">
        <v>24892</v>
      </c>
      <c r="G393" s="41" t="s">
        <v>21124</v>
      </c>
      <c r="H393" s="41" t="s">
        <v>24893</v>
      </c>
      <c r="I393" s="41" t="s">
        <v>22565</v>
      </c>
      <c r="J393" s="68">
        <v>7018619608</v>
      </c>
      <c r="K393" s="41" t="s">
        <v>43</v>
      </c>
      <c r="L393" s="41" t="s">
        <v>24894</v>
      </c>
      <c r="N393" s="41" t="s">
        <v>24895</v>
      </c>
      <c r="O393" s="41" t="s">
        <v>2967</v>
      </c>
      <c r="P393" s="41" t="s">
        <v>2968</v>
      </c>
      <c r="Q393" s="41" t="s">
        <v>22020</v>
      </c>
      <c r="R393" s="41">
        <v>8998</v>
      </c>
      <c r="S393" s="41" t="s">
        <v>22780</v>
      </c>
      <c r="T393" s="41" t="s">
        <v>22781</v>
      </c>
      <c r="U393" s="41" t="s">
        <v>24896</v>
      </c>
      <c r="V393" s="42">
        <v>45993</v>
      </c>
      <c r="W393"/>
      <c r="X393"/>
    </row>
    <row r="394" spans="1:24">
      <c r="A394" s="41" t="str">
        <f>TRIM(Query1[[#This Row],[ENTERPRISE_ID]])</f>
        <v>JURENA</v>
      </c>
      <c r="B394" s="41" t="s">
        <v>24897</v>
      </c>
      <c r="C394" s="41" t="s">
        <v>24898</v>
      </c>
      <c r="D394" s="41" t="s">
        <v>21137</v>
      </c>
      <c r="E394" s="41" t="s">
        <v>24899</v>
      </c>
      <c r="F394" s="41" t="s">
        <v>24900</v>
      </c>
      <c r="G394" s="41" t="s">
        <v>15232</v>
      </c>
      <c r="H394" s="41" t="s">
        <v>24901</v>
      </c>
      <c r="I394" s="41" t="s">
        <v>22503</v>
      </c>
      <c r="J394" s="68">
        <v>9789962043</v>
      </c>
      <c r="K394" s="41" t="s">
        <v>43</v>
      </c>
      <c r="L394" s="41" t="s">
        <v>24902</v>
      </c>
      <c r="N394" s="41" t="s">
        <v>5091</v>
      </c>
      <c r="O394" s="41" t="s">
        <v>276</v>
      </c>
      <c r="P394" s="41" t="s">
        <v>5092</v>
      </c>
      <c r="Q394" s="41" t="s">
        <v>22020</v>
      </c>
      <c r="R394" s="41">
        <v>8998</v>
      </c>
      <c r="S394" s="41" t="s">
        <v>11928</v>
      </c>
      <c r="T394" s="41" t="s">
        <v>19644</v>
      </c>
      <c r="U394" s="41" t="s">
        <v>24903</v>
      </c>
      <c r="V394" s="42">
        <v>45993</v>
      </c>
      <c r="W394"/>
      <c r="X394"/>
    </row>
    <row r="395" spans="1:24">
      <c r="A395" s="41" t="str">
        <f>TRIM(Query1[[#This Row],[ENTERPRISE_ID]])</f>
        <v>JQUINON</v>
      </c>
      <c r="B395" s="41" t="s">
        <v>15999</v>
      </c>
      <c r="C395" s="41" t="s">
        <v>21460</v>
      </c>
      <c r="D395" s="41" t="s">
        <v>21137</v>
      </c>
      <c r="E395" s="41" t="s">
        <v>24904</v>
      </c>
      <c r="F395" s="41" t="s">
        <v>18302</v>
      </c>
      <c r="G395" s="41" t="s">
        <v>15298</v>
      </c>
      <c r="H395" s="41" t="s">
        <v>24905</v>
      </c>
      <c r="I395" s="41" t="s">
        <v>24906</v>
      </c>
      <c r="J395" s="68">
        <v>9785518213</v>
      </c>
      <c r="K395" s="41" t="s">
        <v>43</v>
      </c>
      <c r="L395" s="41" t="s">
        <v>24907</v>
      </c>
      <c r="N395" s="41" t="s">
        <v>24908</v>
      </c>
      <c r="O395" s="41" t="s">
        <v>276</v>
      </c>
      <c r="P395" s="41" t="s">
        <v>7855</v>
      </c>
      <c r="Q395" s="41" t="s">
        <v>22020</v>
      </c>
      <c r="R395" s="41">
        <v>8998</v>
      </c>
      <c r="S395" s="41" t="s">
        <v>12911</v>
      </c>
      <c r="T395" s="41" t="s">
        <v>24909</v>
      </c>
      <c r="U395" s="41" t="s">
        <v>24910</v>
      </c>
      <c r="V395" s="42">
        <v>45993</v>
      </c>
      <c r="W395"/>
      <c r="X395"/>
    </row>
    <row r="396" spans="1:24">
      <c r="A396" s="41" t="str">
        <f>TRIM(Query1[[#This Row],[ENTERPRISE_ID]])</f>
        <v>JDIXON</v>
      </c>
      <c r="B396" s="41" t="s">
        <v>24911</v>
      </c>
      <c r="C396" s="41" t="s">
        <v>24912</v>
      </c>
      <c r="D396" s="41" t="s">
        <v>21137</v>
      </c>
      <c r="E396" s="41" t="s">
        <v>24913</v>
      </c>
      <c r="F396" s="41" t="s">
        <v>24914</v>
      </c>
      <c r="G396" s="41" t="s">
        <v>15176</v>
      </c>
      <c r="H396" s="41" t="s">
        <v>19300</v>
      </c>
      <c r="I396" s="41" t="s">
        <v>24639</v>
      </c>
      <c r="J396" s="68">
        <v>8608491670</v>
      </c>
      <c r="K396" s="41" t="s">
        <v>43</v>
      </c>
      <c r="L396" s="41" t="s">
        <v>24915</v>
      </c>
      <c r="M396" s="41" t="s">
        <v>24916</v>
      </c>
      <c r="N396" s="41" t="s">
        <v>1574</v>
      </c>
      <c r="O396" s="41" t="s">
        <v>1308</v>
      </c>
      <c r="P396" s="41" t="s">
        <v>24917</v>
      </c>
      <c r="Q396" s="41" t="s">
        <v>22020</v>
      </c>
      <c r="R396" s="41">
        <v>8998</v>
      </c>
      <c r="S396" s="41" t="s">
        <v>10985</v>
      </c>
      <c r="T396" s="41" t="s">
        <v>22883</v>
      </c>
      <c r="U396" s="41" t="s">
        <v>24918</v>
      </c>
      <c r="V396" s="42">
        <v>45993</v>
      </c>
      <c r="W396"/>
      <c r="X396"/>
    </row>
    <row r="397" spans="1:24">
      <c r="A397" s="41" t="str">
        <f>TRIM(Query1[[#This Row],[ENTERPRISE_ID]])</f>
        <v>VTUIOFU</v>
      </c>
      <c r="B397" s="41" t="s">
        <v>17492</v>
      </c>
      <c r="C397" s="41" t="s">
        <v>21786</v>
      </c>
      <c r="D397" s="41" t="s">
        <v>21137</v>
      </c>
      <c r="E397" s="41" t="s">
        <v>24919</v>
      </c>
      <c r="F397" s="41" t="s">
        <v>17493</v>
      </c>
      <c r="G397" s="41" t="s">
        <v>17293</v>
      </c>
      <c r="H397" s="41" t="s">
        <v>24920</v>
      </c>
      <c r="I397" s="41" t="s">
        <v>24921</v>
      </c>
      <c r="J397" s="68">
        <v>4016635037</v>
      </c>
      <c r="K397" s="41" t="s">
        <v>43</v>
      </c>
      <c r="L397" s="41" t="s">
        <v>13862</v>
      </c>
      <c r="M397" s="41" t="s">
        <v>13863</v>
      </c>
      <c r="N397" s="41" t="s">
        <v>4111</v>
      </c>
      <c r="O397" s="41" t="s">
        <v>579</v>
      </c>
      <c r="P397" s="41" t="s">
        <v>13864</v>
      </c>
      <c r="Q397" s="41" t="s">
        <v>22020</v>
      </c>
      <c r="R397" s="41">
        <v>8998</v>
      </c>
      <c r="S397" s="41" t="s">
        <v>12911</v>
      </c>
      <c r="T397" s="41" t="s">
        <v>24909</v>
      </c>
      <c r="U397" s="41" t="s">
        <v>24922</v>
      </c>
      <c r="V397" s="42">
        <v>45993</v>
      </c>
      <c r="W397"/>
      <c r="X397"/>
    </row>
    <row r="398" spans="1:24">
      <c r="A398" s="41" t="str">
        <f>TRIM(Query1[[#This Row],[ENTERPRISE_ID]])</f>
        <v>GSHEN</v>
      </c>
      <c r="B398" s="41" t="s">
        <v>24923</v>
      </c>
      <c r="C398" s="41" t="s">
        <v>24924</v>
      </c>
      <c r="D398" s="41" t="s">
        <v>21137</v>
      </c>
      <c r="E398" s="41" t="s">
        <v>24925</v>
      </c>
      <c r="F398" s="41" t="s">
        <v>24926</v>
      </c>
      <c r="G398" s="41" t="s">
        <v>20461</v>
      </c>
      <c r="H398" s="41" t="s">
        <v>24927</v>
      </c>
      <c r="I398" s="41" t="s">
        <v>24928</v>
      </c>
      <c r="J398" s="68">
        <v>6173720821</v>
      </c>
      <c r="K398" s="41" t="s">
        <v>43</v>
      </c>
      <c r="L398" s="41" t="s">
        <v>24929</v>
      </c>
      <c r="M398" s="41" t="s">
        <v>24930</v>
      </c>
      <c r="N398" s="41" t="s">
        <v>5608</v>
      </c>
      <c r="O398" s="41" t="s">
        <v>276</v>
      </c>
      <c r="P398" s="41" t="s">
        <v>5609</v>
      </c>
      <c r="Q398" s="41" t="s">
        <v>22020</v>
      </c>
      <c r="R398" s="41">
        <v>8998</v>
      </c>
      <c r="S398" s="41" t="s">
        <v>12911</v>
      </c>
      <c r="T398" s="41" t="s">
        <v>24909</v>
      </c>
      <c r="U398" s="41" t="s">
        <v>24931</v>
      </c>
      <c r="V398" s="42">
        <v>45993</v>
      </c>
      <c r="W398"/>
      <c r="X398"/>
    </row>
    <row r="399" spans="1:24">
      <c r="A399" s="41" t="str">
        <f>TRIM(Query1[[#This Row],[ENTERPRISE_ID]])</f>
        <v>MBELIVE</v>
      </c>
      <c r="B399" s="41" t="s">
        <v>24932</v>
      </c>
      <c r="C399" s="41" t="s">
        <v>24933</v>
      </c>
      <c r="D399" s="41" t="s">
        <v>21137</v>
      </c>
      <c r="E399" s="41" t="s">
        <v>24934</v>
      </c>
      <c r="F399" s="41" t="s">
        <v>24935</v>
      </c>
      <c r="G399" s="41" t="s">
        <v>9282</v>
      </c>
      <c r="H399" s="41" t="s">
        <v>24936</v>
      </c>
      <c r="I399" s="41" t="s">
        <v>22047</v>
      </c>
      <c r="J399" s="68">
        <v>6034514363</v>
      </c>
      <c r="K399" s="41" t="s">
        <v>43</v>
      </c>
      <c r="L399" s="41" t="s">
        <v>24937</v>
      </c>
      <c r="N399" s="41" t="s">
        <v>9284</v>
      </c>
      <c r="O399" s="41" t="s">
        <v>1611</v>
      </c>
      <c r="P399" s="41" t="s">
        <v>9285</v>
      </c>
      <c r="Q399" s="41" t="s">
        <v>22020</v>
      </c>
      <c r="R399" s="41">
        <v>8998</v>
      </c>
      <c r="S399" s="41" t="s">
        <v>24938</v>
      </c>
      <c r="T399" s="41" t="s">
        <v>24939</v>
      </c>
      <c r="U399" s="41" t="s">
        <v>24940</v>
      </c>
      <c r="V399" s="42">
        <v>45993</v>
      </c>
      <c r="W399"/>
      <c r="X399"/>
    </row>
    <row r="400" spans="1:24">
      <c r="A400" s="41" t="str">
        <f>TRIM(Query1[[#This Row],[ENTERPRISE_ID]])</f>
        <v>RMEDINA</v>
      </c>
      <c r="B400" s="41" t="s">
        <v>24941</v>
      </c>
      <c r="C400" s="41" t="s">
        <v>24942</v>
      </c>
      <c r="D400" s="41" t="s">
        <v>21137</v>
      </c>
      <c r="E400" s="41" t="s">
        <v>24943</v>
      </c>
      <c r="F400" s="41" t="s">
        <v>24944</v>
      </c>
      <c r="G400" s="41" t="s">
        <v>18991</v>
      </c>
      <c r="H400" s="41" t="s">
        <v>24945</v>
      </c>
      <c r="I400" s="41" t="s">
        <v>23814</v>
      </c>
      <c r="J400" s="68">
        <v>6179916239</v>
      </c>
      <c r="K400" s="41" t="s">
        <v>43</v>
      </c>
      <c r="L400" s="41" t="s">
        <v>24946</v>
      </c>
      <c r="M400" s="41" t="s">
        <v>24947</v>
      </c>
      <c r="N400" s="41" t="s">
        <v>24948</v>
      </c>
      <c r="O400" s="41" t="s">
        <v>276</v>
      </c>
      <c r="P400" s="41" t="s">
        <v>11880</v>
      </c>
      <c r="Q400" s="41" t="s">
        <v>22020</v>
      </c>
      <c r="R400" s="41">
        <v>8998</v>
      </c>
      <c r="S400" s="41" t="s">
        <v>12911</v>
      </c>
      <c r="T400" s="41" t="s">
        <v>24909</v>
      </c>
      <c r="U400" s="41" t="s">
        <v>24949</v>
      </c>
      <c r="V400" s="42">
        <v>45993</v>
      </c>
      <c r="W400"/>
      <c r="X400"/>
    </row>
    <row r="401" spans="1:24">
      <c r="A401" s="41" t="str">
        <f>TRIM(Query1[[#This Row],[ENTERPRISE_ID]])</f>
        <v>PKANTZA</v>
      </c>
      <c r="B401" s="41" t="s">
        <v>19151</v>
      </c>
      <c r="C401" s="41" t="s">
        <v>16601</v>
      </c>
      <c r="D401" s="41" t="s">
        <v>21137</v>
      </c>
      <c r="E401" s="41" t="s">
        <v>24950</v>
      </c>
      <c r="F401" s="41" t="s">
        <v>19152</v>
      </c>
      <c r="G401" s="41" t="s">
        <v>16602</v>
      </c>
      <c r="H401" s="41" t="s">
        <v>24951</v>
      </c>
      <c r="I401" s="41" t="s">
        <v>21929</v>
      </c>
      <c r="J401" s="68">
        <v>2039013892</v>
      </c>
      <c r="K401" s="41" t="s">
        <v>43</v>
      </c>
      <c r="L401" s="41" t="s">
        <v>24952</v>
      </c>
      <c r="M401" s="41" t="s">
        <v>24953</v>
      </c>
      <c r="N401" s="41" t="s">
        <v>11041</v>
      </c>
      <c r="O401" s="41" t="s">
        <v>1308</v>
      </c>
      <c r="P401" s="41" t="s">
        <v>11042</v>
      </c>
      <c r="Q401" s="41" t="s">
        <v>22020</v>
      </c>
      <c r="R401" s="41">
        <v>8998</v>
      </c>
      <c r="S401" s="41" t="s">
        <v>9214</v>
      </c>
      <c r="T401" s="41" t="s">
        <v>19896</v>
      </c>
      <c r="U401" s="41" t="s">
        <v>24954</v>
      </c>
      <c r="V401" s="42">
        <v>45993</v>
      </c>
      <c r="W401"/>
      <c r="X401"/>
    </row>
    <row r="402" spans="1:24">
      <c r="A402" s="41" t="str">
        <f>TRIM(Query1[[#This Row],[ENTERPRISE_ID]])</f>
        <v>BBELL14</v>
      </c>
      <c r="B402" s="41" t="s">
        <v>24955</v>
      </c>
      <c r="C402" s="41" t="s">
        <v>24956</v>
      </c>
      <c r="D402" s="41" t="s">
        <v>21149</v>
      </c>
      <c r="E402" s="41" t="s">
        <v>24957</v>
      </c>
      <c r="F402" s="41" t="s">
        <v>24958</v>
      </c>
      <c r="G402" s="41" t="s">
        <v>1602</v>
      </c>
      <c r="H402" s="41" t="s">
        <v>24959</v>
      </c>
      <c r="I402" s="41" t="s">
        <v>22687</v>
      </c>
      <c r="J402" s="68">
        <v>6158181118</v>
      </c>
      <c r="K402" s="41" t="s">
        <v>43</v>
      </c>
      <c r="L402" s="41" t="s">
        <v>24960</v>
      </c>
      <c r="N402" s="41" t="s">
        <v>1604</v>
      </c>
      <c r="O402" s="41" t="s">
        <v>352</v>
      </c>
      <c r="P402" s="41" t="s">
        <v>1605</v>
      </c>
      <c r="Q402" s="41" t="s">
        <v>21930</v>
      </c>
      <c r="R402" s="41">
        <v>8998</v>
      </c>
      <c r="S402" s="41" t="s">
        <v>18046</v>
      </c>
      <c r="T402" s="41" t="s">
        <v>18045</v>
      </c>
      <c r="U402" s="41" t="s">
        <v>24961</v>
      </c>
      <c r="V402" s="42">
        <v>45993</v>
      </c>
      <c r="W402"/>
      <c r="X402"/>
    </row>
    <row r="403" spans="1:24">
      <c r="A403" s="41" t="str">
        <f>TRIM(Query1[[#This Row],[ENTERPRISE_ID]])</f>
        <v>TROMERO</v>
      </c>
      <c r="B403" s="41" t="s">
        <v>24962</v>
      </c>
      <c r="C403" s="41" t="s">
        <v>24963</v>
      </c>
      <c r="D403" s="41" t="s">
        <v>21138</v>
      </c>
      <c r="E403" s="41" t="s">
        <v>24964</v>
      </c>
      <c r="F403" s="41" t="s">
        <v>24965</v>
      </c>
      <c r="G403" s="41" t="s">
        <v>17557</v>
      </c>
      <c r="H403" s="41" t="s">
        <v>24966</v>
      </c>
      <c r="I403" s="41" t="s">
        <v>24967</v>
      </c>
      <c r="J403" s="68">
        <v>6314522363</v>
      </c>
      <c r="K403" s="41" t="s">
        <v>43</v>
      </c>
      <c r="L403" s="41" t="s">
        <v>24968</v>
      </c>
      <c r="N403" s="41" t="s">
        <v>437</v>
      </c>
      <c r="O403" s="41" t="s">
        <v>373</v>
      </c>
      <c r="P403" s="41" t="s">
        <v>438</v>
      </c>
      <c r="Q403" s="41" t="s">
        <v>21930</v>
      </c>
      <c r="R403" s="41">
        <v>8998</v>
      </c>
      <c r="S403" s="41" t="s">
        <v>24969</v>
      </c>
      <c r="T403" s="41" t="s">
        <v>24970</v>
      </c>
      <c r="U403" s="41" t="s">
        <v>24971</v>
      </c>
      <c r="V403" s="42">
        <v>45993</v>
      </c>
      <c r="W403"/>
      <c r="X403"/>
    </row>
    <row r="404" spans="1:24">
      <c r="A404" s="41" t="str">
        <f>TRIM(Query1[[#This Row],[ENTERPRISE_ID]])</f>
        <v>PLABOY</v>
      </c>
      <c r="B404" s="41" t="s">
        <v>18834</v>
      </c>
      <c r="C404" s="41" t="s">
        <v>24972</v>
      </c>
      <c r="D404" s="41" t="s">
        <v>21137</v>
      </c>
      <c r="E404" s="41" t="s">
        <v>24973</v>
      </c>
      <c r="F404" s="41" t="s">
        <v>18835</v>
      </c>
      <c r="G404" s="41" t="s">
        <v>18492</v>
      </c>
      <c r="H404" s="41" t="s">
        <v>24974</v>
      </c>
      <c r="I404" s="41" t="s">
        <v>24975</v>
      </c>
      <c r="J404" s="68">
        <v>5189612059</v>
      </c>
      <c r="K404" s="41" t="s">
        <v>43</v>
      </c>
      <c r="L404" s="41" t="s">
        <v>24976</v>
      </c>
      <c r="N404" s="41" t="s">
        <v>11061</v>
      </c>
      <c r="O404" s="41" t="s">
        <v>373</v>
      </c>
      <c r="P404" s="41" t="s">
        <v>11062</v>
      </c>
      <c r="Q404" s="41" t="s">
        <v>22020</v>
      </c>
      <c r="R404" s="41">
        <v>8998</v>
      </c>
      <c r="S404" s="41" t="s">
        <v>9214</v>
      </c>
      <c r="T404" s="41" t="s">
        <v>19896</v>
      </c>
      <c r="U404" s="41" t="s">
        <v>24977</v>
      </c>
      <c r="V404" s="42">
        <v>45993</v>
      </c>
      <c r="W404"/>
      <c r="X404"/>
    </row>
    <row r="405" spans="1:24">
      <c r="A405" s="41" t="str">
        <f>TRIM(Query1[[#This Row],[ENTERPRISE_ID]])</f>
        <v>CWURTZ1</v>
      </c>
      <c r="B405" s="41" t="s">
        <v>18801</v>
      </c>
      <c r="C405" s="41" t="s">
        <v>21299</v>
      </c>
      <c r="D405" s="41" t="s">
        <v>21137</v>
      </c>
      <c r="E405" s="41" t="s">
        <v>24978</v>
      </c>
      <c r="F405" s="41" t="s">
        <v>18802</v>
      </c>
      <c r="G405" s="41" t="s">
        <v>3274</v>
      </c>
      <c r="H405" s="41" t="s">
        <v>24979</v>
      </c>
      <c r="I405" s="41" t="s">
        <v>22461</v>
      </c>
      <c r="J405" s="68">
        <v>5702661782</v>
      </c>
      <c r="K405" s="41" t="s">
        <v>43</v>
      </c>
      <c r="L405" s="41" t="s">
        <v>3275</v>
      </c>
      <c r="N405" s="41" t="s">
        <v>3276</v>
      </c>
      <c r="O405" s="41" t="s">
        <v>453</v>
      </c>
      <c r="P405" s="41" t="s">
        <v>3277</v>
      </c>
      <c r="Q405" s="41" t="s">
        <v>22020</v>
      </c>
      <c r="R405" s="41">
        <v>8998</v>
      </c>
      <c r="S405" s="41" t="s">
        <v>19306</v>
      </c>
      <c r="T405" s="41" t="s">
        <v>19305</v>
      </c>
      <c r="U405" s="41" t="s">
        <v>24980</v>
      </c>
      <c r="V405" s="42">
        <v>45993</v>
      </c>
      <c r="W405"/>
      <c r="X405"/>
    </row>
    <row r="406" spans="1:24">
      <c r="A406" s="41" t="str">
        <f>TRIM(Query1[[#This Row],[ENTERPRISE_ID]])</f>
        <v>LMCIVER</v>
      </c>
      <c r="B406" s="41" t="s">
        <v>24981</v>
      </c>
      <c r="C406" s="41" t="s">
        <v>24982</v>
      </c>
      <c r="D406" s="41" t="s">
        <v>21141</v>
      </c>
      <c r="E406" s="41" t="s">
        <v>24983</v>
      </c>
      <c r="F406" s="41" t="s">
        <v>24984</v>
      </c>
      <c r="G406" s="41" t="s">
        <v>17237</v>
      </c>
      <c r="H406" s="41" t="s">
        <v>24985</v>
      </c>
      <c r="I406" s="41" t="s">
        <v>24986</v>
      </c>
      <c r="J406" s="68">
        <v>9193942001</v>
      </c>
      <c r="K406" s="41" t="s">
        <v>43</v>
      </c>
      <c r="L406" s="41" t="s">
        <v>9057</v>
      </c>
      <c r="N406" s="41" t="s">
        <v>9058</v>
      </c>
      <c r="O406" s="41" t="s">
        <v>170</v>
      </c>
      <c r="P406" s="41" t="s">
        <v>9059</v>
      </c>
      <c r="Q406" s="41" t="s">
        <v>21919</v>
      </c>
      <c r="R406" s="41">
        <v>8998</v>
      </c>
      <c r="S406" s="41" t="s">
        <v>10396</v>
      </c>
      <c r="T406" s="41" t="s">
        <v>24785</v>
      </c>
      <c r="U406" s="41" t="s">
        <v>24987</v>
      </c>
      <c r="V406" s="42">
        <v>45993</v>
      </c>
      <c r="W406"/>
      <c r="X406"/>
    </row>
    <row r="407" spans="1:24">
      <c r="A407" s="41" t="str">
        <f>TRIM(Query1[[#This Row],[ENTERPRISE_ID]])</f>
        <v>LLAY1</v>
      </c>
      <c r="B407" s="41" t="s">
        <v>24988</v>
      </c>
      <c r="C407" s="41" t="s">
        <v>24989</v>
      </c>
      <c r="D407" s="41" t="s">
        <v>21138</v>
      </c>
      <c r="E407" s="41" t="s">
        <v>24990</v>
      </c>
      <c r="F407" s="41" t="s">
        <v>24991</v>
      </c>
      <c r="G407" s="41" t="s">
        <v>9033</v>
      </c>
      <c r="H407" s="41" t="s">
        <v>24992</v>
      </c>
      <c r="I407" s="41" t="s">
        <v>24993</v>
      </c>
      <c r="J407" s="68">
        <v>3479083358</v>
      </c>
      <c r="K407" s="41" t="s">
        <v>43</v>
      </c>
      <c r="L407" s="41" t="s">
        <v>24994</v>
      </c>
      <c r="N407" s="41" t="s">
        <v>24995</v>
      </c>
      <c r="O407" s="41" t="s">
        <v>373</v>
      </c>
      <c r="P407" s="41" t="s">
        <v>9036</v>
      </c>
      <c r="Q407" s="41" t="s">
        <v>21930</v>
      </c>
      <c r="R407" s="41">
        <v>8998</v>
      </c>
      <c r="S407" s="41" t="s">
        <v>19102</v>
      </c>
      <c r="T407" s="41" t="s">
        <v>19101</v>
      </c>
      <c r="U407" s="41" t="s">
        <v>24996</v>
      </c>
      <c r="V407" s="42">
        <v>45993</v>
      </c>
      <c r="W407"/>
      <c r="X407"/>
    </row>
    <row r="408" spans="1:24">
      <c r="A408" s="41" t="str">
        <f>TRIM(Query1[[#This Row],[ENTERPRISE_ID]])</f>
        <v>KCOLE17</v>
      </c>
      <c r="B408" s="41" t="s">
        <v>21484</v>
      </c>
      <c r="C408" s="41" t="s">
        <v>21486</v>
      </c>
      <c r="D408" s="41" t="s">
        <v>21137</v>
      </c>
      <c r="E408" s="41" t="s">
        <v>24997</v>
      </c>
      <c r="F408" s="41" t="s">
        <v>24998</v>
      </c>
      <c r="G408" s="41" t="s">
        <v>19292</v>
      </c>
      <c r="H408" s="41" t="s">
        <v>24999</v>
      </c>
      <c r="I408" s="41" t="s">
        <v>22799</v>
      </c>
      <c r="J408" s="68">
        <v>2038291464</v>
      </c>
      <c r="K408" s="41" t="s">
        <v>43</v>
      </c>
      <c r="L408" s="41" t="s">
        <v>25000</v>
      </c>
      <c r="N408" s="41" t="s">
        <v>25001</v>
      </c>
      <c r="O408" s="41" t="s">
        <v>1308</v>
      </c>
      <c r="P408" s="41" t="s">
        <v>8477</v>
      </c>
      <c r="Q408" s="41" t="s">
        <v>22020</v>
      </c>
      <c r="R408" s="41">
        <v>8998</v>
      </c>
      <c r="S408" s="41" t="s">
        <v>10985</v>
      </c>
      <c r="T408" s="41" t="s">
        <v>22883</v>
      </c>
      <c r="U408" s="41" t="s">
        <v>25002</v>
      </c>
      <c r="V408" s="42">
        <v>45993</v>
      </c>
      <c r="W408"/>
      <c r="X408"/>
    </row>
    <row r="409" spans="1:24">
      <c r="A409" s="41" t="str">
        <f>TRIM(Query1[[#This Row],[ENTERPRISE_ID]])</f>
        <v>MBONOM</v>
      </c>
      <c r="B409" s="41" t="s">
        <v>25003</v>
      </c>
      <c r="C409" s="41" t="s">
        <v>21485</v>
      </c>
      <c r="D409" s="41" t="s">
        <v>21137</v>
      </c>
      <c r="E409" s="41" t="s">
        <v>25004</v>
      </c>
      <c r="F409" s="41" t="s">
        <v>25005</v>
      </c>
      <c r="G409" s="41" t="s">
        <v>9306</v>
      </c>
      <c r="H409" s="41" t="s">
        <v>25006</v>
      </c>
      <c r="I409" s="41" t="s">
        <v>22302</v>
      </c>
      <c r="J409" s="68">
        <v>8607101867</v>
      </c>
      <c r="K409" s="41" t="s">
        <v>43</v>
      </c>
      <c r="L409" s="41" t="s">
        <v>25007</v>
      </c>
      <c r="N409" s="41" t="s">
        <v>25008</v>
      </c>
      <c r="O409" s="41" t="s">
        <v>1308</v>
      </c>
      <c r="P409" s="41" t="s">
        <v>9309</v>
      </c>
      <c r="Q409" s="41" t="s">
        <v>22020</v>
      </c>
      <c r="R409" s="41">
        <v>8998</v>
      </c>
      <c r="S409" s="41" t="s">
        <v>9214</v>
      </c>
      <c r="T409" s="41" t="s">
        <v>19896</v>
      </c>
      <c r="U409" s="41" t="s">
        <v>25009</v>
      </c>
      <c r="V409" s="42">
        <v>45993</v>
      </c>
      <c r="W409"/>
      <c r="X409"/>
    </row>
    <row r="410" spans="1:24">
      <c r="A410" s="41" t="str">
        <f>TRIM(Query1[[#This Row],[ENTERPRISE_ID]])</f>
        <v>JGONZA5</v>
      </c>
      <c r="B410" s="41" t="s">
        <v>25010</v>
      </c>
      <c r="C410" s="41" t="s">
        <v>25011</v>
      </c>
      <c r="D410" s="41" t="s">
        <v>21137</v>
      </c>
      <c r="E410" s="41" t="s">
        <v>25012</v>
      </c>
      <c r="F410" s="41" t="s">
        <v>25013</v>
      </c>
      <c r="G410" s="41" t="s">
        <v>19571</v>
      </c>
      <c r="H410" s="41" t="s">
        <v>25014</v>
      </c>
      <c r="I410" s="41" t="s">
        <v>25015</v>
      </c>
      <c r="J410" s="68">
        <v>2038874031</v>
      </c>
      <c r="K410" s="41" t="s">
        <v>43</v>
      </c>
      <c r="L410" s="41" t="s">
        <v>14296</v>
      </c>
      <c r="N410" s="41" t="s">
        <v>9597</v>
      </c>
      <c r="O410" s="41" t="s">
        <v>1308</v>
      </c>
      <c r="P410" s="41" t="s">
        <v>14297</v>
      </c>
      <c r="Q410" s="41" t="s">
        <v>22020</v>
      </c>
      <c r="R410" s="41">
        <v>8998</v>
      </c>
      <c r="S410" s="41" t="s">
        <v>10985</v>
      </c>
      <c r="T410" s="41" t="s">
        <v>22883</v>
      </c>
      <c r="U410" s="41" t="s">
        <v>25016</v>
      </c>
      <c r="V410" s="42">
        <v>45993</v>
      </c>
      <c r="W410"/>
      <c r="X410"/>
    </row>
    <row r="411" spans="1:24">
      <c r="A411" s="41" t="str">
        <f>TRIM(Query1[[#This Row],[ENTERPRISE_ID]])</f>
        <v>DPANKO</v>
      </c>
      <c r="B411" s="41" t="s">
        <v>25017</v>
      </c>
      <c r="C411" s="41" t="s">
        <v>25018</v>
      </c>
      <c r="D411" s="41" t="s">
        <v>21137</v>
      </c>
      <c r="E411" s="41" t="s">
        <v>25019</v>
      </c>
      <c r="F411" s="41" t="s">
        <v>25020</v>
      </c>
      <c r="G411" s="41" t="s">
        <v>20947</v>
      </c>
      <c r="H411" s="41" t="s">
        <v>25021</v>
      </c>
      <c r="I411" s="41" t="s">
        <v>22142</v>
      </c>
      <c r="J411" s="68">
        <v>8604367351</v>
      </c>
      <c r="K411" s="41" t="s">
        <v>43</v>
      </c>
      <c r="L411" s="41" t="s">
        <v>4116</v>
      </c>
      <c r="N411" s="41" t="s">
        <v>1102</v>
      </c>
      <c r="O411" s="41" t="s">
        <v>276</v>
      </c>
      <c r="P411" s="41" t="s">
        <v>4117</v>
      </c>
      <c r="Q411" s="41" t="s">
        <v>22020</v>
      </c>
      <c r="R411" s="41">
        <v>8998</v>
      </c>
      <c r="S411" s="41" t="s">
        <v>12911</v>
      </c>
      <c r="T411" s="41" t="s">
        <v>24909</v>
      </c>
      <c r="U411" s="41" t="s">
        <v>25022</v>
      </c>
      <c r="V411" s="42">
        <v>45993</v>
      </c>
      <c r="W411"/>
      <c r="X411"/>
    </row>
    <row r="412" spans="1:24">
      <c r="A412" s="41" t="str">
        <f>TRIM(Query1[[#This Row],[ENTERPRISE_ID]])</f>
        <v>BPOWER8</v>
      </c>
      <c r="B412" s="41" t="s">
        <v>21265</v>
      </c>
      <c r="C412" s="41" t="s">
        <v>21266</v>
      </c>
      <c r="D412" s="41" t="s">
        <v>21139</v>
      </c>
      <c r="E412" s="41" t="s">
        <v>25023</v>
      </c>
      <c r="F412" s="41" t="s">
        <v>25024</v>
      </c>
      <c r="G412" s="41" t="s">
        <v>2107</v>
      </c>
      <c r="H412" s="41" t="s">
        <v>25025</v>
      </c>
      <c r="I412" s="41" t="s">
        <v>22526</v>
      </c>
      <c r="J412" s="68">
        <v>8565039462</v>
      </c>
      <c r="K412" s="41" t="s">
        <v>43</v>
      </c>
      <c r="L412" s="41" t="s">
        <v>25026</v>
      </c>
      <c r="N412" s="41" t="s">
        <v>25027</v>
      </c>
      <c r="O412" s="41" t="s">
        <v>1763</v>
      </c>
      <c r="P412" s="41" t="s">
        <v>2113</v>
      </c>
      <c r="Q412" s="41" t="s">
        <v>21919</v>
      </c>
      <c r="R412" s="41">
        <v>8998</v>
      </c>
      <c r="S412" s="41" t="s">
        <v>21920</v>
      </c>
      <c r="T412" s="41" t="s">
        <v>21921</v>
      </c>
      <c r="U412" s="41" t="s">
        <v>25028</v>
      </c>
      <c r="V412" s="42">
        <v>45993</v>
      </c>
      <c r="W412"/>
      <c r="X412"/>
    </row>
    <row r="413" spans="1:24">
      <c r="A413" s="41" t="str">
        <f>TRIM(Query1[[#This Row],[ENTERPRISE_ID]])</f>
        <v>DWILLI2</v>
      </c>
      <c r="B413" s="41" t="s">
        <v>25029</v>
      </c>
      <c r="C413" s="41" t="s">
        <v>25030</v>
      </c>
      <c r="D413" s="41" t="s">
        <v>21139</v>
      </c>
      <c r="E413" s="41" t="s">
        <v>25031</v>
      </c>
      <c r="F413" s="41" t="s">
        <v>25032</v>
      </c>
      <c r="G413" s="41" t="s">
        <v>25033</v>
      </c>
      <c r="H413" s="41" t="s">
        <v>23299</v>
      </c>
      <c r="I413" s="41" t="s">
        <v>22573</v>
      </c>
      <c r="J413" s="68">
        <v>8488780013</v>
      </c>
      <c r="K413" s="41" t="s">
        <v>43</v>
      </c>
      <c r="L413" s="41" t="s">
        <v>25034</v>
      </c>
      <c r="M413" s="41" t="s">
        <v>25035</v>
      </c>
      <c r="N413" s="41" t="s">
        <v>4698</v>
      </c>
      <c r="O413" s="41" t="s">
        <v>453</v>
      </c>
      <c r="P413" s="41" t="s">
        <v>25036</v>
      </c>
      <c r="Q413" s="41" t="s">
        <v>21919</v>
      </c>
      <c r="R413" s="41">
        <v>8998</v>
      </c>
      <c r="S413" s="41" t="s">
        <v>21920</v>
      </c>
      <c r="T413" s="41" t="s">
        <v>21921</v>
      </c>
      <c r="U413" s="41" t="s">
        <v>25037</v>
      </c>
      <c r="V413" s="42">
        <v>45993</v>
      </c>
      <c r="W413"/>
      <c r="X413"/>
    </row>
    <row r="414" spans="1:24">
      <c r="A414" s="41" t="str">
        <f>TRIM(Query1[[#This Row],[ENTERPRISE_ID]])</f>
        <v>DEVANS</v>
      </c>
      <c r="B414" s="41" t="s">
        <v>21308</v>
      </c>
      <c r="C414" s="41" t="s">
        <v>21310</v>
      </c>
      <c r="D414" s="41" t="s">
        <v>21145</v>
      </c>
      <c r="E414" s="41" t="s">
        <v>25038</v>
      </c>
      <c r="F414" s="41" t="s">
        <v>25039</v>
      </c>
      <c r="G414" s="41" t="s">
        <v>15853</v>
      </c>
      <c r="H414" s="41" t="s">
        <v>25040</v>
      </c>
      <c r="I414" s="41" t="s">
        <v>24631</v>
      </c>
      <c r="J414" s="68">
        <v>4109004225</v>
      </c>
      <c r="K414" s="41" t="s">
        <v>43</v>
      </c>
      <c r="L414" s="41" t="s">
        <v>25041</v>
      </c>
      <c r="N414" s="41" t="s">
        <v>3561</v>
      </c>
      <c r="O414" s="41" t="s">
        <v>200</v>
      </c>
      <c r="P414" s="41" t="s">
        <v>3562</v>
      </c>
      <c r="Q414" s="41" t="s">
        <v>21909</v>
      </c>
      <c r="R414" s="41">
        <v>8998</v>
      </c>
      <c r="S414" s="41" t="s">
        <v>19721</v>
      </c>
      <c r="T414" s="41" t="s">
        <v>19720</v>
      </c>
      <c r="U414" s="41" t="s">
        <v>25042</v>
      </c>
      <c r="V414" s="42">
        <v>45993</v>
      </c>
      <c r="W414"/>
      <c r="X414"/>
    </row>
    <row r="415" spans="1:24">
      <c r="A415" s="41" t="str">
        <f>TRIM(Query1[[#This Row],[ENTERPRISE_ID]])</f>
        <v>RVINISJ</v>
      </c>
      <c r="B415" s="41" t="s">
        <v>25043</v>
      </c>
      <c r="C415" s="41" t="s">
        <v>25044</v>
      </c>
      <c r="D415" s="41" t="s">
        <v>21139</v>
      </c>
      <c r="E415" s="41" t="s">
        <v>25045</v>
      </c>
      <c r="F415" s="41" t="s">
        <v>25046</v>
      </c>
      <c r="G415" s="41" t="s">
        <v>12309</v>
      </c>
      <c r="H415" s="41" t="s">
        <v>25047</v>
      </c>
      <c r="I415" s="41" t="s">
        <v>21938</v>
      </c>
      <c r="J415" s="68">
        <v>8483033272</v>
      </c>
      <c r="K415" s="41" t="s">
        <v>43</v>
      </c>
      <c r="L415" s="41" t="s">
        <v>25048</v>
      </c>
      <c r="N415" s="41" t="s">
        <v>12311</v>
      </c>
      <c r="O415" s="41" t="s">
        <v>1763</v>
      </c>
      <c r="P415" s="41" t="s">
        <v>12312</v>
      </c>
      <c r="Q415" s="41" t="s">
        <v>21919</v>
      </c>
      <c r="R415" s="41">
        <v>8998</v>
      </c>
      <c r="S415" s="41" t="s">
        <v>21920</v>
      </c>
      <c r="T415" s="41" t="s">
        <v>21921</v>
      </c>
      <c r="U415" s="41" t="s">
        <v>25049</v>
      </c>
      <c r="V415" s="42">
        <v>45993</v>
      </c>
      <c r="W415"/>
      <c r="X415"/>
    </row>
    <row r="416" spans="1:24">
      <c r="A416" s="41" t="str">
        <f>TRIM(Query1[[#This Row],[ENTERPRISE_ID]])</f>
        <v>PLAMBE0</v>
      </c>
      <c r="B416" s="41" t="s">
        <v>25050</v>
      </c>
      <c r="C416" s="41" t="s">
        <v>25051</v>
      </c>
      <c r="D416" s="41" t="s">
        <v>21141</v>
      </c>
      <c r="E416" s="41" t="s">
        <v>25052</v>
      </c>
      <c r="F416" s="41" t="s">
        <v>25053</v>
      </c>
      <c r="G416" s="41" t="s">
        <v>17834</v>
      </c>
      <c r="H416" s="41" t="s">
        <v>24800</v>
      </c>
      <c r="I416" s="41" t="s">
        <v>23747</v>
      </c>
      <c r="J416" s="68">
        <v>9193444283</v>
      </c>
      <c r="K416" s="41" t="s">
        <v>43</v>
      </c>
      <c r="L416" s="41" t="s">
        <v>25054</v>
      </c>
      <c r="N416" s="41" t="s">
        <v>11067</v>
      </c>
      <c r="O416" s="41" t="s">
        <v>170</v>
      </c>
      <c r="P416" s="41" t="s">
        <v>11068</v>
      </c>
      <c r="Q416" s="41" t="s">
        <v>21919</v>
      </c>
      <c r="R416" s="41">
        <v>8998</v>
      </c>
      <c r="S416" s="41" t="s">
        <v>13320</v>
      </c>
      <c r="T416" s="41" t="s">
        <v>25055</v>
      </c>
      <c r="U416" s="41" t="s">
        <v>25056</v>
      </c>
      <c r="V416" s="42">
        <v>45993</v>
      </c>
      <c r="W416"/>
      <c r="X416"/>
    </row>
    <row r="417" spans="1:24">
      <c r="A417" s="41" t="str">
        <f>TRIM(Query1[[#This Row],[ENTERPRISE_ID]])</f>
        <v>CRIXEY</v>
      </c>
      <c r="B417" s="41" t="s">
        <v>6929</v>
      </c>
      <c r="C417" s="41" t="s">
        <v>25057</v>
      </c>
      <c r="D417" s="41" t="s">
        <v>21141</v>
      </c>
      <c r="E417" s="41" t="s">
        <v>25058</v>
      </c>
      <c r="F417" s="41" t="s">
        <v>25059</v>
      </c>
      <c r="G417" s="41" t="s">
        <v>25060</v>
      </c>
      <c r="H417" s="41" t="s">
        <v>25061</v>
      </c>
      <c r="I417" s="41" t="s">
        <v>22156</v>
      </c>
      <c r="J417" s="68">
        <v>4344290053</v>
      </c>
      <c r="K417" s="41" t="s">
        <v>43</v>
      </c>
      <c r="L417" s="41" t="s">
        <v>25062</v>
      </c>
      <c r="N417" s="41" t="s">
        <v>3053</v>
      </c>
      <c r="O417" s="41" t="s">
        <v>167</v>
      </c>
      <c r="P417" s="41" t="s">
        <v>3054</v>
      </c>
      <c r="Q417" s="41" t="s">
        <v>21919</v>
      </c>
      <c r="R417" s="41">
        <v>8998</v>
      </c>
      <c r="S417" s="41" t="s">
        <v>21068</v>
      </c>
      <c r="T417" s="41" t="s">
        <v>22463</v>
      </c>
      <c r="U417" s="41" t="s">
        <v>25063</v>
      </c>
      <c r="V417" s="42">
        <v>45993</v>
      </c>
      <c r="W417"/>
      <c r="X417"/>
    </row>
    <row r="418" spans="1:24">
      <c r="A418" s="41" t="str">
        <f>TRIM(Query1[[#This Row],[ENTERPRISE_ID]])</f>
        <v>DKINN</v>
      </c>
      <c r="B418" s="41" t="s">
        <v>25064</v>
      </c>
      <c r="C418" s="41" t="s">
        <v>16885</v>
      </c>
      <c r="D418" s="41" t="s">
        <v>21141</v>
      </c>
      <c r="E418" s="41" t="s">
        <v>25065</v>
      </c>
      <c r="F418" s="41" t="s">
        <v>25066</v>
      </c>
      <c r="G418" s="41" t="s">
        <v>16330</v>
      </c>
      <c r="H418" s="41" t="s">
        <v>25067</v>
      </c>
      <c r="I418" s="41" t="s">
        <v>22142</v>
      </c>
      <c r="J418" s="68">
        <v>8047505698</v>
      </c>
      <c r="K418" s="41" t="s">
        <v>43</v>
      </c>
      <c r="L418" s="41" t="s">
        <v>25068</v>
      </c>
      <c r="N418" s="41" t="s">
        <v>25069</v>
      </c>
      <c r="O418" s="41" t="s">
        <v>167</v>
      </c>
      <c r="P418" s="41" t="s">
        <v>3843</v>
      </c>
      <c r="Q418" s="41" t="s">
        <v>21919</v>
      </c>
      <c r="R418" s="41">
        <v>8998</v>
      </c>
      <c r="S418" s="41" t="s">
        <v>944</v>
      </c>
      <c r="T418" s="41" t="s">
        <v>19887</v>
      </c>
      <c r="U418" s="41" t="s">
        <v>25070</v>
      </c>
      <c r="V418" s="42">
        <v>45993</v>
      </c>
      <c r="W418"/>
      <c r="X418"/>
    </row>
    <row r="419" spans="1:24">
      <c r="A419" s="41" t="str">
        <f>TRIM(Query1[[#This Row],[ENTERPRISE_ID]])</f>
        <v>JDICKE0</v>
      </c>
      <c r="B419" s="41" t="s">
        <v>25071</v>
      </c>
      <c r="C419" s="41" t="s">
        <v>21423</v>
      </c>
      <c r="D419" s="41" t="s">
        <v>21140</v>
      </c>
      <c r="E419" s="41" t="s">
        <v>25072</v>
      </c>
      <c r="F419" s="41" t="s">
        <v>25073</v>
      </c>
      <c r="G419" s="41" t="s">
        <v>21424</v>
      </c>
      <c r="H419" s="41" t="s">
        <v>25074</v>
      </c>
      <c r="I419" s="41" t="s">
        <v>22056</v>
      </c>
      <c r="J419" s="68">
        <v>9128091860</v>
      </c>
      <c r="K419" s="41" t="s">
        <v>43</v>
      </c>
      <c r="L419" s="41" t="s">
        <v>25075</v>
      </c>
      <c r="N419" s="41" t="s">
        <v>25076</v>
      </c>
      <c r="O419" s="41" t="s">
        <v>312</v>
      </c>
      <c r="P419" s="41" t="s">
        <v>6640</v>
      </c>
      <c r="Q419" s="41" t="s">
        <v>21930</v>
      </c>
      <c r="R419" s="41">
        <v>8998</v>
      </c>
      <c r="S419" s="41" t="s">
        <v>10564</v>
      </c>
      <c r="T419" s="41" t="s">
        <v>22747</v>
      </c>
      <c r="U419" s="41" t="s">
        <v>25077</v>
      </c>
      <c r="V419" s="42">
        <v>45993</v>
      </c>
      <c r="W419"/>
      <c r="X419"/>
    </row>
    <row r="420" spans="1:24">
      <c r="A420" s="41" t="str">
        <f>TRIM(Query1[[#This Row],[ENTERPRISE_ID]])</f>
        <v>MROELKE</v>
      </c>
      <c r="B420" s="41" t="s">
        <v>16592</v>
      </c>
      <c r="C420" s="41" t="s">
        <v>25078</v>
      </c>
      <c r="D420" s="41" t="s">
        <v>21149</v>
      </c>
      <c r="E420" s="41" t="s">
        <v>25079</v>
      </c>
      <c r="F420" s="41" t="s">
        <v>16593</v>
      </c>
      <c r="G420" s="41" t="s">
        <v>14975</v>
      </c>
      <c r="H420" s="41" t="s">
        <v>25080</v>
      </c>
      <c r="I420" s="41" t="s">
        <v>22250</v>
      </c>
      <c r="J420" s="68">
        <v>8508241426</v>
      </c>
      <c r="K420" s="41" t="s">
        <v>43</v>
      </c>
      <c r="L420" s="41" t="s">
        <v>25081</v>
      </c>
      <c r="N420" s="41" t="s">
        <v>25082</v>
      </c>
      <c r="O420" s="41" t="s">
        <v>25083</v>
      </c>
      <c r="P420" s="41" t="s">
        <v>12613</v>
      </c>
      <c r="Q420" s="41" t="s">
        <v>21930</v>
      </c>
      <c r="R420" s="41">
        <v>8998</v>
      </c>
      <c r="S420" s="41" t="s">
        <v>22780</v>
      </c>
      <c r="T420" s="41" t="s">
        <v>22781</v>
      </c>
      <c r="U420" s="41" t="s">
        <v>25084</v>
      </c>
      <c r="V420" s="42">
        <v>45993</v>
      </c>
      <c r="W420"/>
      <c r="X420"/>
    </row>
    <row r="421" spans="1:24">
      <c r="A421" s="41" t="str">
        <f>TRIM(Query1[[#This Row],[ENTERPRISE_ID]])</f>
        <v>JMCMEIN</v>
      </c>
      <c r="B421" s="41" t="s">
        <v>25085</v>
      </c>
      <c r="C421" s="41" t="s">
        <v>21183</v>
      </c>
      <c r="D421" s="41" t="s">
        <v>21140</v>
      </c>
      <c r="E421" s="41" t="s">
        <v>25086</v>
      </c>
      <c r="F421" s="41" t="s">
        <v>25087</v>
      </c>
      <c r="G421" s="41" t="s">
        <v>16269</v>
      </c>
      <c r="H421" s="41" t="s">
        <v>25088</v>
      </c>
      <c r="I421" s="41" t="s">
        <v>23300</v>
      </c>
      <c r="J421" s="68">
        <v>2294441032</v>
      </c>
      <c r="K421" s="41" t="s">
        <v>43</v>
      </c>
      <c r="L421" s="41" t="s">
        <v>25089</v>
      </c>
      <c r="N421" s="41" t="s">
        <v>25090</v>
      </c>
      <c r="O421" s="41" t="s">
        <v>312</v>
      </c>
      <c r="P421" s="41" t="s">
        <v>7546</v>
      </c>
      <c r="Q421" s="41" t="s">
        <v>21930</v>
      </c>
      <c r="R421" s="41">
        <v>8998</v>
      </c>
      <c r="S421" s="41" t="s">
        <v>10564</v>
      </c>
      <c r="T421" s="41" t="s">
        <v>22747</v>
      </c>
      <c r="U421" s="41" t="s">
        <v>25091</v>
      </c>
      <c r="V421" s="42">
        <v>45993</v>
      </c>
      <c r="W421"/>
      <c r="X421"/>
    </row>
    <row r="422" spans="1:24">
      <c r="A422" s="41" t="str">
        <f>TRIM(Query1[[#This Row],[ENTERPRISE_ID]])</f>
        <v>JGOSE</v>
      </c>
      <c r="B422" s="41" t="s">
        <v>25092</v>
      </c>
      <c r="C422" s="41" t="s">
        <v>25093</v>
      </c>
      <c r="D422" s="41" t="s">
        <v>21140</v>
      </c>
      <c r="E422" s="41" t="s">
        <v>25094</v>
      </c>
      <c r="F422" s="41" t="s">
        <v>25095</v>
      </c>
      <c r="G422" s="41" t="s">
        <v>25096</v>
      </c>
      <c r="H422" s="41" t="s">
        <v>25097</v>
      </c>
      <c r="I422" s="41" t="s">
        <v>22265</v>
      </c>
      <c r="J422" s="68">
        <v>2059089837</v>
      </c>
      <c r="K422" s="41" t="s">
        <v>43</v>
      </c>
      <c r="L422" s="41" t="s">
        <v>6959</v>
      </c>
      <c r="N422" s="41" t="s">
        <v>6960</v>
      </c>
      <c r="O422" s="41" t="s">
        <v>482</v>
      </c>
      <c r="P422" s="41" t="s">
        <v>6961</v>
      </c>
      <c r="Q422" s="41" t="s">
        <v>21930</v>
      </c>
      <c r="R422" s="41">
        <v>8998</v>
      </c>
      <c r="S422" s="41" t="s">
        <v>7172</v>
      </c>
      <c r="T422" s="41" t="s">
        <v>21948</v>
      </c>
      <c r="U422" s="41" t="s">
        <v>25098</v>
      </c>
      <c r="V422" s="42">
        <v>45993</v>
      </c>
      <c r="W422"/>
      <c r="X422"/>
    </row>
    <row r="423" spans="1:24">
      <c r="A423" s="41" t="str">
        <f>TRIM(Query1[[#This Row],[ENTERPRISE_ID]])</f>
        <v>GLLOYD0</v>
      </c>
      <c r="B423" s="41" t="s">
        <v>21368</v>
      </c>
      <c r="C423" s="41" t="s">
        <v>21369</v>
      </c>
      <c r="D423" s="41" t="s">
        <v>21136</v>
      </c>
      <c r="E423" s="41" t="s">
        <v>25099</v>
      </c>
      <c r="F423" s="41" t="s">
        <v>25100</v>
      </c>
      <c r="G423" s="41" t="s">
        <v>14791</v>
      </c>
      <c r="H423" s="41" t="s">
        <v>25101</v>
      </c>
      <c r="I423" s="41" t="s">
        <v>23052</v>
      </c>
      <c r="J423" s="68">
        <v>6895008458</v>
      </c>
      <c r="K423" s="41" t="s">
        <v>43</v>
      </c>
      <c r="L423" s="41" t="s">
        <v>5481</v>
      </c>
      <c r="N423" s="41" t="s">
        <v>25102</v>
      </c>
      <c r="O423" s="41" t="s">
        <v>57</v>
      </c>
      <c r="P423" s="41" t="s">
        <v>25103</v>
      </c>
      <c r="Q423" s="41" t="s">
        <v>21909</v>
      </c>
      <c r="R423" s="41">
        <v>8998</v>
      </c>
      <c r="S423" s="41" t="s">
        <v>5939</v>
      </c>
      <c r="T423" s="41" t="s">
        <v>22650</v>
      </c>
      <c r="U423" s="41" t="s">
        <v>25104</v>
      </c>
      <c r="V423" s="42">
        <v>45993</v>
      </c>
      <c r="W423"/>
      <c r="X423"/>
    </row>
    <row r="424" spans="1:24">
      <c r="A424" s="41" t="str">
        <f>TRIM(Query1[[#This Row],[ENTERPRISE_ID]])</f>
        <v>RLARA</v>
      </c>
      <c r="B424" s="41" t="s">
        <v>25105</v>
      </c>
      <c r="C424" s="41" t="s">
        <v>25106</v>
      </c>
      <c r="D424" s="41" t="s">
        <v>21140</v>
      </c>
      <c r="E424" s="41" t="s">
        <v>25107</v>
      </c>
      <c r="F424" s="41" t="s">
        <v>25108</v>
      </c>
      <c r="G424" s="41" t="s">
        <v>19587</v>
      </c>
      <c r="H424" s="41" t="s">
        <v>25109</v>
      </c>
      <c r="I424" s="41" t="s">
        <v>25110</v>
      </c>
      <c r="J424" s="68">
        <v>6787088702</v>
      </c>
      <c r="K424" s="41" t="s">
        <v>43</v>
      </c>
      <c r="L424" s="41" t="s">
        <v>11767</v>
      </c>
      <c r="N424" s="41" t="s">
        <v>6022</v>
      </c>
      <c r="O424" s="41" t="s">
        <v>312</v>
      </c>
      <c r="P424" s="41" t="s">
        <v>11768</v>
      </c>
      <c r="Q424" s="41" t="s">
        <v>21930</v>
      </c>
      <c r="R424" s="41">
        <v>8998</v>
      </c>
      <c r="S424" s="41" t="s">
        <v>3747</v>
      </c>
      <c r="T424" s="41" t="s">
        <v>18341</v>
      </c>
      <c r="U424" s="41" t="s">
        <v>25111</v>
      </c>
      <c r="V424" s="42">
        <v>45993</v>
      </c>
      <c r="W424"/>
      <c r="X424"/>
    </row>
    <row r="425" spans="1:24">
      <c r="A425" s="41" t="str">
        <f>TRIM(Query1[[#This Row],[ENTERPRISE_ID]])</f>
        <v>FHAMOUC</v>
      </c>
      <c r="B425" s="41" t="s">
        <v>25112</v>
      </c>
      <c r="C425" s="41" t="s">
        <v>25113</v>
      </c>
      <c r="D425" s="41" t="s">
        <v>21152</v>
      </c>
      <c r="E425" s="41" t="s">
        <v>25114</v>
      </c>
      <c r="F425" s="41" t="s">
        <v>25115</v>
      </c>
      <c r="G425" s="41" t="s">
        <v>25116</v>
      </c>
      <c r="H425" s="41" t="s">
        <v>25117</v>
      </c>
      <c r="I425" s="41" t="s">
        <v>25118</v>
      </c>
      <c r="J425" s="68">
        <v>6308161119</v>
      </c>
      <c r="K425" s="41" t="s">
        <v>43</v>
      </c>
      <c r="L425" s="41" t="s">
        <v>25119</v>
      </c>
      <c r="M425" s="41" t="s">
        <v>25120</v>
      </c>
      <c r="N425" s="41" t="s">
        <v>14485</v>
      </c>
      <c r="O425" s="41" t="s">
        <v>118</v>
      </c>
      <c r="P425" s="41" t="s">
        <v>14486</v>
      </c>
      <c r="Q425" s="41" t="s">
        <v>21909</v>
      </c>
      <c r="R425" s="41">
        <v>8998</v>
      </c>
      <c r="S425" s="41" t="s">
        <v>5250</v>
      </c>
      <c r="T425" s="41" t="s">
        <v>23164</v>
      </c>
      <c r="U425" s="41" t="s">
        <v>25121</v>
      </c>
      <c r="V425" s="42">
        <v>45993</v>
      </c>
      <c r="W425"/>
      <c r="X425"/>
    </row>
    <row r="426" spans="1:24">
      <c r="A426" s="41" t="str">
        <f>TRIM(Query1[[#This Row],[ENTERPRISE_ID]])</f>
        <v>WCLARK0</v>
      </c>
      <c r="B426" s="41" t="s">
        <v>25122</v>
      </c>
      <c r="C426" s="41" t="s">
        <v>25123</v>
      </c>
      <c r="D426" s="41" t="s">
        <v>21154</v>
      </c>
      <c r="E426" s="41" t="s">
        <v>25124</v>
      </c>
      <c r="F426" s="41" t="s">
        <v>25125</v>
      </c>
      <c r="G426" s="41" t="s">
        <v>20610</v>
      </c>
      <c r="H426" s="41" t="s">
        <v>25126</v>
      </c>
      <c r="I426" s="41" t="s">
        <v>22565</v>
      </c>
      <c r="J426" s="68">
        <v>5208379569</v>
      </c>
      <c r="K426" s="41" t="s">
        <v>43</v>
      </c>
      <c r="L426" s="41" t="s">
        <v>25127</v>
      </c>
      <c r="M426" s="41" t="s">
        <v>25128</v>
      </c>
      <c r="N426" s="41" t="s">
        <v>13943</v>
      </c>
      <c r="O426" s="41" t="s">
        <v>236</v>
      </c>
      <c r="P426" s="41" t="s">
        <v>13944</v>
      </c>
      <c r="Q426" s="41" t="s">
        <v>21909</v>
      </c>
      <c r="R426" s="41">
        <v>8998</v>
      </c>
      <c r="S426" s="41" t="s">
        <v>22780</v>
      </c>
      <c r="T426" s="41" t="s">
        <v>22781</v>
      </c>
      <c r="U426" s="41" t="s">
        <v>25129</v>
      </c>
      <c r="V426" s="42">
        <v>45993</v>
      </c>
      <c r="W426"/>
      <c r="X426"/>
    </row>
    <row r="427" spans="1:24">
      <c r="A427" s="41" t="str">
        <f>TRIM(Query1[[#This Row],[ENTERPRISE_ID]])</f>
        <v>ALOPEZ5</v>
      </c>
      <c r="B427" s="41" t="s">
        <v>25130</v>
      </c>
      <c r="C427" s="41" t="s">
        <v>25131</v>
      </c>
      <c r="D427" s="41" t="s">
        <v>21154</v>
      </c>
      <c r="E427" s="41" t="s">
        <v>25132</v>
      </c>
      <c r="F427" s="41" t="s">
        <v>25133</v>
      </c>
      <c r="G427" s="41" t="s">
        <v>25134</v>
      </c>
      <c r="H427" s="41" t="s">
        <v>22372</v>
      </c>
      <c r="I427" s="41" t="s">
        <v>24197</v>
      </c>
      <c r="J427" s="68">
        <v>6197190932</v>
      </c>
      <c r="K427" s="41" t="s">
        <v>43</v>
      </c>
      <c r="L427" s="41" t="s">
        <v>25135</v>
      </c>
      <c r="M427" s="41" t="s">
        <v>25136</v>
      </c>
      <c r="N427" s="41" t="s">
        <v>25137</v>
      </c>
      <c r="O427" s="41" t="s">
        <v>36</v>
      </c>
      <c r="P427" s="41" t="s">
        <v>1002</v>
      </c>
      <c r="Q427" s="41" t="s">
        <v>21909</v>
      </c>
      <c r="R427" s="41">
        <v>8998</v>
      </c>
      <c r="S427" s="41" t="s">
        <v>5585</v>
      </c>
      <c r="T427" s="41" t="s">
        <v>17470</v>
      </c>
      <c r="U427" s="41" t="s">
        <v>25138</v>
      </c>
      <c r="V427" s="42">
        <v>45993</v>
      </c>
      <c r="W427"/>
      <c r="X427"/>
    </row>
    <row r="428" spans="1:24">
      <c r="A428" s="41" t="str">
        <f>TRIM(Query1[[#This Row],[ENTERPRISE_ID]])</f>
        <v>LSOTELO</v>
      </c>
      <c r="B428" s="41" t="s">
        <v>21513</v>
      </c>
      <c r="C428" s="41" t="s">
        <v>15756</v>
      </c>
      <c r="D428" s="41" t="s">
        <v>21154</v>
      </c>
      <c r="E428" s="41" t="s">
        <v>25139</v>
      </c>
      <c r="F428" s="41" t="s">
        <v>25140</v>
      </c>
      <c r="G428" s="41" t="s">
        <v>15757</v>
      </c>
      <c r="H428" s="41" t="s">
        <v>25141</v>
      </c>
      <c r="I428" s="41" t="s">
        <v>24327</v>
      </c>
      <c r="J428" s="68">
        <v>7606410778</v>
      </c>
      <c r="K428" s="41" t="s">
        <v>43</v>
      </c>
      <c r="L428" s="41" t="s">
        <v>9154</v>
      </c>
      <c r="N428" s="41" t="s">
        <v>6010</v>
      </c>
      <c r="O428" s="41" t="s">
        <v>36</v>
      </c>
      <c r="P428" s="41" t="s">
        <v>6011</v>
      </c>
      <c r="Q428" s="41" t="s">
        <v>21909</v>
      </c>
      <c r="R428" s="41">
        <v>8998</v>
      </c>
      <c r="S428" s="41" t="s">
        <v>20391</v>
      </c>
      <c r="T428" s="41" t="s">
        <v>20390</v>
      </c>
      <c r="U428" s="41" t="s">
        <v>25142</v>
      </c>
      <c r="V428" s="42">
        <v>45993</v>
      </c>
      <c r="W428"/>
      <c r="X428"/>
    </row>
    <row r="429" spans="1:24">
      <c r="A429" s="41" t="str">
        <f>TRIM(Query1[[#This Row],[ENTERPRISE_ID]])</f>
        <v>RRIVAS0</v>
      </c>
      <c r="B429" s="41" t="s">
        <v>21699</v>
      </c>
      <c r="C429" s="41" t="s">
        <v>21700</v>
      </c>
      <c r="D429" s="41" t="s">
        <v>21154</v>
      </c>
      <c r="E429" s="41" t="s">
        <v>25143</v>
      </c>
      <c r="F429" s="41" t="s">
        <v>25144</v>
      </c>
      <c r="G429" s="41" t="s">
        <v>18370</v>
      </c>
      <c r="H429" s="41" t="s">
        <v>22291</v>
      </c>
      <c r="I429" s="41" t="s">
        <v>23814</v>
      </c>
      <c r="J429" s="68">
        <v>6195722543</v>
      </c>
      <c r="K429" s="41" t="s">
        <v>43</v>
      </c>
      <c r="L429" s="41" t="s">
        <v>12021</v>
      </c>
      <c r="N429" s="41" t="s">
        <v>2160</v>
      </c>
      <c r="O429" s="41" t="s">
        <v>36</v>
      </c>
      <c r="P429" s="41" t="s">
        <v>12022</v>
      </c>
      <c r="Q429" s="41" t="s">
        <v>21909</v>
      </c>
      <c r="R429" s="41">
        <v>8998</v>
      </c>
      <c r="S429" s="41" t="s">
        <v>5585</v>
      </c>
      <c r="T429" s="41" t="s">
        <v>17470</v>
      </c>
      <c r="U429" s="41" t="s">
        <v>25145</v>
      </c>
      <c r="V429" s="42">
        <v>45993</v>
      </c>
      <c r="W429"/>
      <c r="X429"/>
    </row>
    <row r="430" spans="1:24">
      <c r="A430" s="41" t="str">
        <f>TRIM(Query1[[#This Row],[ENTERPRISE_ID]])</f>
        <v>EREYNO2</v>
      </c>
      <c r="B430" s="41" t="s">
        <v>25146</v>
      </c>
      <c r="C430" s="41" t="s">
        <v>25147</v>
      </c>
      <c r="D430" s="41" t="s">
        <v>21156</v>
      </c>
      <c r="E430" s="41" t="s">
        <v>25148</v>
      </c>
      <c r="F430" s="41" t="s">
        <v>25149</v>
      </c>
      <c r="G430" s="41" t="s">
        <v>25150</v>
      </c>
      <c r="H430" s="41" t="s">
        <v>25151</v>
      </c>
      <c r="I430" s="41" t="s">
        <v>25152</v>
      </c>
      <c r="J430" s="68">
        <v>9092549421</v>
      </c>
      <c r="K430" s="41" t="s">
        <v>43</v>
      </c>
      <c r="L430" s="41" t="s">
        <v>25153</v>
      </c>
      <c r="N430" s="41" t="s">
        <v>81</v>
      </c>
      <c r="O430" s="41" t="s">
        <v>36</v>
      </c>
      <c r="P430" s="41" t="s">
        <v>4899</v>
      </c>
      <c r="Q430" s="41" t="s">
        <v>21930</v>
      </c>
      <c r="R430" s="41">
        <v>8998</v>
      </c>
      <c r="S430" s="41" t="s">
        <v>4645</v>
      </c>
      <c r="T430" s="41" t="s">
        <v>23109</v>
      </c>
      <c r="U430" s="41" t="s">
        <v>25154</v>
      </c>
      <c r="V430" s="42">
        <v>45993</v>
      </c>
      <c r="W430"/>
      <c r="X430"/>
    </row>
    <row r="431" spans="1:24">
      <c r="A431" s="41" t="str">
        <f>TRIM(Query1[[#This Row],[ENTERPRISE_ID]])</f>
        <v>KCOFTY</v>
      </c>
      <c r="B431" s="41" t="s">
        <v>25155</v>
      </c>
      <c r="C431" s="41" t="s">
        <v>25156</v>
      </c>
      <c r="D431" s="41" t="s">
        <v>21158</v>
      </c>
      <c r="E431" s="41" t="s">
        <v>25157</v>
      </c>
      <c r="F431" s="41" t="s">
        <v>25158</v>
      </c>
      <c r="G431" s="41" t="s">
        <v>25159</v>
      </c>
      <c r="H431" s="41" t="s">
        <v>25160</v>
      </c>
      <c r="I431" s="41" t="s">
        <v>22234</v>
      </c>
      <c r="J431" s="68">
        <v>4093080119</v>
      </c>
      <c r="K431" s="41" t="s">
        <v>43</v>
      </c>
      <c r="L431" s="41" t="s">
        <v>25161</v>
      </c>
      <c r="N431" s="41" t="s">
        <v>14532</v>
      </c>
      <c r="O431" s="41" t="s">
        <v>147</v>
      </c>
      <c r="P431" s="41" t="s">
        <v>14533</v>
      </c>
      <c r="Q431" s="41" t="s">
        <v>21919</v>
      </c>
      <c r="R431" s="41">
        <v>8998</v>
      </c>
      <c r="S431" s="41" t="s">
        <v>22780</v>
      </c>
      <c r="T431" s="41" t="s">
        <v>22781</v>
      </c>
      <c r="U431" s="41" t="s">
        <v>25162</v>
      </c>
      <c r="V431" s="42">
        <v>45993</v>
      </c>
      <c r="W431"/>
      <c r="X431"/>
    </row>
    <row r="432" spans="1:24">
      <c r="A432" s="41" t="str">
        <f>TRIM(Query1[[#This Row],[ENTERPRISE_ID]])</f>
        <v>PKROESS</v>
      </c>
      <c r="B432" s="41" t="s">
        <v>25163</v>
      </c>
      <c r="C432" s="41" t="s">
        <v>25164</v>
      </c>
      <c r="D432" s="41" t="s">
        <v>21154</v>
      </c>
      <c r="E432" s="41" t="s">
        <v>25165</v>
      </c>
      <c r="F432" s="41" t="s">
        <v>25166</v>
      </c>
      <c r="G432" s="41" t="s">
        <v>11051</v>
      </c>
      <c r="H432" s="41" t="s">
        <v>25167</v>
      </c>
      <c r="I432" s="41" t="s">
        <v>21929</v>
      </c>
      <c r="J432" s="68">
        <v>6192743583</v>
      </c>
      <c r="K432" s="41" t="s">
        <v>43</v>
      </c>
      <c r="L432" s="41" t="s">
        <v>25168</v>
      </c>
      <c r="M432" s="41" t="s">
        <v>25169</v>
      </c>
      <c r="N432" s="41" t="s">
        <v>12131</v>
      </c>
      <c r="O432" s="41" t="s">
        <v>36</v>
      </c>
      <c r="P432" s="41" t="s">
        <v>11055</v>
      </c>
      <c r="Q432" s="41" t="s">
        <v>21909</v>
      </c>
      <c r="R432" s="41">
        <v>8998</v>
      </c>
      <c r="S432" s="41" t="s">
        <v>5585</v>
      </c>
      <c r="T432" s="41" t="s">
        <v>17470</v>
      </c>
      <c r="U432" s="41" t="s">
        <v>25170</v>
      </c>
      <c r="V432" s="42">
        <v>45993</v>
      </c>
      <c r="W432"/>
      <c r="X432"/>
    </row>
    <row r="433" spans="1:24">
      <c r="A433" s="41" t="str">
        <f>TRIM(Query1[[#This Row],[ENTERPRISE_ID]])</f>
        <v>MKROEGE</v>
      </c>
      <c r="B433" s="41" t="s">
        <v>25171</v>
      </c>
      <c r="C433" s="41" t="s">
        <v>25172</v>
      </c>
      <c r="D433" s="41" t="s">
        <v>21161</v>
      </c>
      <c r="E433" s="41" t="s">
        <v>25173</v>
      </c>
      <c r="F433" s="41" t="s">
        <v>25174</v>
      </c>
      <c r="G433" s="41" t="s">
        <v>19234</v>
      </c>
      <c r="H433" s="41" t="s">
        <v>25175</v>
      </c>
      <c r="I433" s="41" t="s">
        <v>22302</v>
      </c>
      <c r="J433" s="68">
        <v>8018331863</v>
      </c>
      <c r="K433" s="41" t="s">
        <v>43</v>
      </c>
      <c r="L433" s="41" t="s">
        <v>9818</v>
      </c>
      <c r="N433" s="41" t="s">
        <v>25176</v>
      </c>
      <c r="O433" s="41" t="s">
        <v>211</v>
      </c>
      <c r="P433" s="41" t="s">
        <v>9820</v>
      </c>
      <c r="Q433" s="41" t="s">
        <v>21919</v>
      </c>
      <c r="R433" s="41">
        <v>8998</v>
      </c>
      <c r="S433" s="41" t="s">
        <v>25177</v>
      </c>
      <c r="T433" s="41" t="s">
        <v>25178</v>
      </c>
      <c r="U433" s="41" t="s">
        <v>25179</v>
      </c>
      <c r="V433" s="42">
        <v>45993</v>
      </c>
      <c r="W433"/>
      <c r="X433"/>
    </row>
    <row r="434" spans="1:24">
      <c r="A434" s="41" t="str">
        <f>TRIM(Query1[[#This Row],[ENTERPRISE_ID]])</f>
        <v>DMCCLIN</v>
      </c>
      <c r="B434" s="41" t="s">
        <v>18816</v>
      </c>
      <c r="C434" s="41" t="s">
        <v>25180</v>
      </c>
      <c r="D434" s="41" t="s">
        <v>21150</v>
      </c>
      <c r="E434" s="41" t="s">
        <v>25181</v>
      </c>
      <c r="F434" s="41" t="s">
        <v>18817</v>
      </c>
      <c r="G434" s="41" t="s">
        <v>18441</v>
      </c>
      <c r="H434" s="41" t="s">
        <v>25182</v>
      </c>
      <c r="I434" s="41" t="s">
        <v>25183</v>
      </c>
      <c r="J434" s="68">
        <v>2699241119</v>
      </c>
      <c r="K434" s="41" t="s">
        <v>43</v>
      </c>
      <c r="L434" s="41" t="s">
        <v>25184</v>
      </c>
      <c r="M434" s="41" t="s">
        <v>25185</v>
      </c>
      <c r="N434" s="41" t="s">
        <v>25186</v>
      </c>
      <c r="O434" s="41" t="s">
        <v>69</v>
      </c>
      <c r="P434" s="41" t="s">
        <v>2918</v>
      </c>
      <c r="Q434" s="41" t="s">
        <v>21909</v>
      </c>
      <c r="R434" s="41">
        <v>8998</v>
      </c>
      <c r="S434" s="41" t="s">
        <v>12766</v>
      </c>
      <c r="T434" s="41" t="s">
        <v>25187</v>
      </c>
      <c r="U434" s="41" t="s">
        <v>25188</v>
      </c>
      <c r="V434" s="42">
        <v>45993</v>
      </c>
      <c r="W434"/>
      <c r="X434"/>
    </row>
    <row r="435" spans="1:24">
      <c r="A435" s="41" t="str">
        <f>TRIM(Query1[[#This Row],[ENTERPRISE_ID]])</f>
        <v>SMEAD</v>
      </c>
      <c r="B435" s="41" t="s">
        <v>21724</v>
      </c>
      <c r="C435" s="41" t="s">
        <v>21725</v>
      </c>
      <c r="D435" s="41" t="s">
        <v>21150</v>
      </c>
      <c r="E435" s="41" t="s">
        <v>25189</v>
      </c>
      <c r="F435" s="41" t="s">
        <v>25190</v>
      </c>
      <c r="G435" s="41" t="s">
        <v>15874</v>
      </c>
      <c r="H435" s="41" t="s">
        <v>25191</v>
      </c>
      <c r="I435" s="41" t="s">
        <v>25192</v>
      </c>
      <c r="J435" s="68">
        <v>2693032005</v>
      </c>
      <c r="K435" s="41" t="s">
        <v>43</v>
      </c>
      <c r="L435" s="41" t="s">
        <v>25193</v>
      </c>
      <c r="N435" s="41" t="s">
        <v>12742</v>
      </c>
      <c r="O435" s="41" t="s">
        <v>69</v>
      </c>
      <c r="P435" s="41" t="s">
        <v>12743</v>
      </c>
      <c r="Q435" s="41" t="s">
        <v>21909</v>
      </c>
      <c r="R435" s="41">
        <v>8998</v>
      </c>
      <c r="S435" s="41" t="s">
        <v>12766</v>
      </c>
      <c r="T435" s="41" t="s">
        <v>25187</v>
      </c>
      <c r="U435" s="41" t="s">
        <v>25194</v>
      </c>
      <c r="V435" s="42">
        <v>45993</v>
      </c>
      <c r="W435"/>
      <c r="X435"/>
    </row>
    <row r="436" spans="1:24">
      <c r="A436" s="41" t="str">
        <f>TRIM(Query1[[#This Row],[ENTERPRISE_ID]])</f>
        <v>JALVARE</v>
      </c>
      <c r="B436" s="41" t="s">
        <v>21403</v>
      </c>
      <c r="C436" s="41" t="s">
        <v>21404</v>
      </c>
      <c r="D436" s="41" t="s">
        <v>21161</v>
      </c>
      <c r="E436" s="41" t="s">
        <v>25195</v>
      </c>
      <c r="F436" s="41" t="s">
        <v>25196</v>
      </c>
      <c r="G436" s="41" t="s">
        <v>18167</v>
      </c>
      <c r="H436" s="41" t="s">
        <v>25197</v>
      </c>
      <c r="I436" s="41" t="s">
        <v>25198</v>
      </c>
      <c r="J436" s="68">
        <v>7197250247</v>
      </c>
      <c r="K436" s="41" t="s">
        <v>43</v>
      </c>
      <c r="L436" s="41" t="s">
        <v>25199</v>
      </c>
      <c r="N436" s="41" t="s">
        <v>6222</v>
      </c>
      <c r="O436" s="41" t="s">
        <v>908</v>
      </c>
      <c r="P436" s="41" t="s">
        <v>6223</v>
      </c>
      <c r="Q436" s="41" t="s">
        <v>21919</v>
      </c>
      <c r="R436" s="41">
        <v>8998</v>
      </c>
      <c r="S436" s="41" t="s">
        <v>25177</v>
      </c>
      <c r="T436" s="41" t="s">
        <v>25178</v>
      </c>
      <c r="U436" s="41" t="s">
        <v>25200</v>
      </c>
      <c r="V436" s="42">
        <v>45993</v>
      </c>
      <c r="W436"/>
      <c r="X436"/>
    </row>
    <row r="437" spans="1:24">
      <c r="A437" s="41" t="str">
        <f>TRIM(Query1[[#This Row],[ENTERPRISE_ID]])</f>
        <v>JMUDGET</v>
      </c>
      <c r="B437" s="41" t="s">
        <v>25201</v>
      </c>
      <c r="C437" s="41" t="s">
        <v>25202</v>
      </c>
      <c r="D437" s="41" t="s">
        <v>21152</v>
      </c>
      <c r="E437" s="41" t="s">
        <v>25203</v>
      </c>
      <c r="F437" s="41" t="s">
        <v>25204</v>
      </c>
      <c r="G437" s="41" t="s">
        <v>14897</v>
      </c>
      <c r="H437" s="41" t="s">
        <v>25205</v>
      </c>
      <c r="I437" s="41" t="s">
        <v>22056</v>
      </c>
      <c r="J437" s="68">
        <v>7156062268</v>
      </c>
      <c r="K437" s="41" t="s">
        <v>43</v>
      </c>
      <c r="L437" s="41" t="s">
        <v>25206</v>
      </c>
      <c r="N437" s="41" t="s">
        <v>25207</v>
      </c>
      <c r="O437" s="41" t="s">
        <v>95</v>
      </c>
      <c r="P437" s="41" t="s">
        <v>7667</v>
      </c>
      <c r="Q437" s="41" t="s">
        <v>21909</v>
      </c>
      <c r="R437" s="41">
        <v>8998</v>
      </c>
      <c r="S437" s="41" t="s">
        <v>3327</v>
      </c>
      <c r="T437" s="41" t="s">
        <v>23177</v>
      </c>
      <c r="U437" s="41" t="s">
        <v>25208</v>
      </c>
      <c r="V437" s="42">
        <v>45993</v>
      </c>
      <c r="W437"/>
      <c r="X437"/>
    </row>
    <row r="438" spans="1:24">
      <c r="A438" s="41" t="str">
        <f>TRIM(Query1[[#This Row],[ENTERPRISE_ID]])</f>
        <v>ASAMAD0</v>
      </c>
      <c r="B438" s="41" t="s">
        <v>21222</v>
      </c>
      <c r="C438" s="41" t="s">
        <v>21224</v>
      </c>
      <c r="D438" s="41" t="s">
        <v>21162</v>
      </c>
      <c r="E438" s="41" t="s">
        <v>25209</v>
      </c>
      <c r="F438" s="41" t="s">
        <v>25210</v>
      </c>
      <c r="G438" s="41" t="s">
        <v>18115</v>
      </c>
      <c r="H438" s="41" t="s">
        <v>25211</v>
      </c>
      <c r="I438" s="41" t="s">
        <v>25212</v>
      </c>
      <c r="J438" s="68">
        <v>9255800400</v>
      </c>
      <c r="K438" s="41" t="s">
        <v>43</v>
      </c>
      <c r="L438" s="41" t="s">
        <v>25213</v>
      </c>
      <c r="M438" s="41" t="s">
        <v>24947</v>
      </c>
      <c r="N438" s="41" t="s">
        <v>976</v>
      </c>
      <c r="O438" s="41" t="s">
        <v>36</v>
      </c>
      <c r="P438" s="41" t="s">
        <v>567</v>
      </c>
      <c r="Q438" s="41" t="s">
        <v>21919</v>
      </c>
      <c r="R438" s="41">
        <v>8998</v>
      </c>
      <c r="S438" s="41" t="s">
        <v>181</v>
      </c>
      <c r="T438" s="41" t="s">
        <v>23824</v>
      </c>
      <c r="U438" s="41" t="s">
        <v>25214</v>
      </c>
      <c r="V438" s="42">
        <v>45993</v>
      </c>
      <c r="W438"/>
      <c r="X438"/>
    </row>
    <row r="439" spans="1:24">
      <c r="A439" s="41" t="str">
        <f>TRIM(Query1[[#This Row],[ENTERPRISE_ID]])</f>
        <v>TOMALI</v>
      </c>
      <c r="B439" s="41" t="s">
        <v>25215</v>
      </c>
      <c r="C439" s="41" t="s">
        <v>25216</v>
      </c>
      <c r="D439" s="41" t="s">
        <v>21150</v>
      </c>
      <c r="E439" s="41" t="s">
        <v>25217</v>
      </c>
      <c r="F439" s="41" t="s">
        <v>25218</v>
      </c>
      <c r="G439" s="41" t="s">
        <v>13443</v>
      </c>
      <c r="H439" s="41" t="s">
        <v>25219</v>
      </c>
      <c r="I439" s="41" t="s">
        <v>22581</v>
      </c>
      <c r="J439" s="68">
        <v>6162518337</v>
      </c>
      <c r="K439" s="41" t="s">
        <v>43</v>
      </c>
      <c r="L439" s="41" t="s">
        <v>25220</v>
      </c>
      <c r="N439" s="41" t="s">
        <v>25221</v>
      </c>
      <c r="O439" s="41" t="s">
        <v>69</v>
      </c>
      <c r="P439" s="41" t="s">
        <v>13445</v>
      </c>
      <c r="Q439" s="41" t="s">
        <v>21909</v>
      </c>
      <c r="R439" s="41">
        <v>8998</v>
      </c>
      <c r="S439" s="41" t="s">
        <v>12766</v>
      </c>
      <c r="T439" s="41" t="s">
        <v>25187</v>
      </c>
      <c r="U439" s="41" t="s">
        <v>25222</v>
      </c>
      <c r="V439" s="42">
        <v>45993</v>
      </c>
      <c r="W439"/>
      <c r="X439"/>
    </row>
    <row r="440" spans="1:24">
      <c r="A440" s="41" t="str">
        <f>TRIM(Query1[[#This Row],[ENTERPRISE_ID]])</f>
        <v>RASOBS</v>
      </c>
      <c r="B440" s="41" t="s">
        <v>25223</v>
      </c>
      <c r="C440" s="41" t="s">
        <v>25224</v>
      </c>
      <c r="D440" s="41" t="s">
        <v>21152</v>
      </c>
      <c r="E440" s="41" t="s">
        <v>25225</v>
      </c>
      <c r="F440" s="41" t="s">
        <v>25226</v>
      </c>
      <c r="G440" s="41" t="s">
        <v>17916</v>
      </c>
      <c r="H440" s="41" t="s">
        <v>25227</v>
      </c>
      <c r="I440" s="41" t="s">
        <v>25228</v>
      </c>
      <c r="J440" s="68">
        <v>2624691086</v>
      </c>
      <c r="K440" s="41" t="s">
        <v>43</v>
      </c>
      <c r="L440" s="41" t="s">
        <v>25229</v>
      </c>
      <c r="N440" s="41" t="s">
        <v>23079</v>
      </c>
      <c r="O440" s="41" t="s">
        <v>95</v>
      </c>
      <c r="P440" s="41" t="s">
        <v>11272</v>
      </c>
      <c r="Q440" s="41" t="s">
        <v>21909</v>
      </c>
      <c r="R440" s="41">
        <v>8998</v>
      </c>
      <c r="S440" s="41" t="s">
        <v>7335</v>
      </c>
      <c r="T440" s="41" t="s">
        <v>18065</v>
      </c>
      <c r="U440" s="41" t="s">
        <v>25230</v>
      </c>
      <c r="V440" s="42">
        <v>45993</v>
      </c>
      <c r="W440"/>
      <c r="X440"/>
    </row>
    <row r="441" spans="1:24">
      <c r="A441" s="41" t="str">
        <f>TRIM(Query1[[#This Row],[ENTERPRISE_ID]])</f>
        <v>ABROWN0</v>
      </c>
      <c r="B441" s="41" t="s">
        <v>25231</v>
      </c>
      <c r="C441" s="41" t="s">
        <v>25232</v>
      </c>
      <c r="D441" s="41" t="s">
        <v>21149</v>
      </c>
      <c r="E441" s="41" t="s">
        <v>25233</v>
      </c>
      <c r="F441" s="41" t="s">
        <v>25234</v>
      </c>
      <c r="G441" s="41" t="s">
        <v>18619</v>
      </c>
      <c r="H441" s="41" t="s">
        <v>24782</v>
      </c>
      <c r="I441" s="41" t="s">
        <v>25235</v>
      </c>
      <c r="J441" s="68">
        <v>2289180595</v>
      </c>
      <c r="K441" s="41" t="s">
        <v>43</v>
      </c>
      <c r="L441" s="41" t="s">
        <v>25236</v>
      </c>
      <c r="M441" s="41" t="s">
        <v>25237</v>
      </c>
      <c r="N441" s="41" t="s">
        <v>25238</v>
      </c>
      <c r="O441" s="41" t="s">
        <v>355</v>
      </c>
      <c r="P441" s="41" t="s">
        <v>356</v>
      </c>
      <c r="Q441" s="41" t="s">
        <v>21930</v>
      </c>
      <c r="R441" s="41">
        <v>8998</v>
      </c>
      <c r="S441" s="41" t="s">
        <v>1832</v>
      </c>
      <c r="T441" s="41" t="s">
        <v>22513</v>
      </c>
      <c r="U441" s="41" t="s">
        <v>25239</v>
      </c>
      <c r="V441" s="42">
        <v>45993</v>
      </c>
      <c r="W441"/>
      <c r="X441"/>
    </row>
    <row r="442" spans="1:24">
      <c r="A442" s="41" t="str">
        <f>TRIM(Query1[[#This Row],[ENTERPRISE_ID]])</f>
        <v>TBRUNT</v>
      </c>
      <c r="B442" s="41" t="s">
        <v>21748</v>
      </c>
      <c r="C442" s="41" t="s">
        <v>21749</v>
      </c>
      <c r="D442" s="41" t="s">
        <v>21158</v>
      </c>
      <c r="E442" s="41" t="s">
        <v>25240</v>
      </c>
      <c r="F442" s="41" t="s">
        <v>25241</v>
      </c>
      <c r="G442" s="41" t="s">
        <v>15116</v>
      </c>
      <c r="H442" s="41" t="s">
        <v>25242</v>
      </c>
      <c r="I442" s="41" t="s">
        <v>25243</v>
      </c>
      <c r="J442" s="68">
        <v>3372300429</v>
      </c>
      <c r="K442" s="41" t="s">
        <v>43</v>
      </c>
      <c r="L442" s="41" t="s">
        <v>25244</v>
      </c>
      <c r="N442" s="41" t="s">
        <v>25245</v>
      </c>
      <c r="O442" s="41" t="s">
        <v>1392</v>
      </c>
      <c r="P442" s="41" t="s">
        <v>13128</v>
      </c>
      <c r="Q442" s="41" t="s">
        <v>21919</v>
      </c>
      <c r="R442" s="41">
        <v>8998</v>
      </c>
      <c r="S442" s="41" t="s">
        <v>15838</v>
      </c>
      <c r="T442" s="41" t="s">
        <v>19485</v>
      </c>
      <c r="U442" s="41" t="s">
        <v>25246</v>
      </c>
      <c r="V442" s="42">
        <v>45993</v>
      </c>
      <c r="W442"/>
      <c r="X442"/>
    </row>
    <row r="443" spans="1:24">
      <c r="A443" s="41" t="str">
        <f>TRIM(Query1[[#This Row],[ENTERPRISE_ID]])</f>
        <v>PSKOCEL</v>
      </c>
      <c r="B443" s="41" t="s">
        <v>21678</v>
      </c>
      <c r="C443" s="41" t="s">
        <v>21679</v>
      </c>
      <c r="D443" s="41" t="s">
        <v>21150</v>
      </c>
      <c r="E443" s="41" t="s">
        <v>25247</v>
      </c>
      <c r="F443" s="41" t="s">
        <v>25248</v>
      </c>
      <c r="G443" s="41" t="s">
        <v>11162</v>
      </c>
      <c r="H443" s="41" t="s">
        <v>25249</v>
      </c>
      <c r="I443" s="41" t="s">
        <v>25250</v>
      </c>
      <c r="J443" s="68">
        <v>9892844668</v>
      </c>
      <c r="K443" s="41" t="s">
        <v>43</v>
      </c>
      <c r="L443" s="41" t="s">
        <v>25251</v>
      </c>
      <c r="N443" s="41" t="s">
        <v>11164</v>
      </c>
      <c r="O443" s="41" t="s">
        <v>69</v>
      </c>
      <c r="P443" s="41" t="s">
        <v>11165</v>
      </c>
      <c r="Q443" s="41" t="s">
        <v>21909</v>
      </c>
      <c r="R443" s="41">
        <v>8998</v>
      </c>
      <c r="S443" s="41" t="s">
        <v>9754</v>
      </c>
      <c r="T443" s="41" t="s">
        <v>19188</v>
      </c>
      <c r="U443" s="41" t="s">
        <v>25252</v>
      </c>
      <c r="V443" s="42">
        <v>45993</v>
      </c>
      <c r="W443"/>
      <c r="X443"/>
    </row>
    <row r="444" spans="1:24">
      <c r="A444" s="41" t="str">
        <f>TRIM(Query1[[#This Row],[ENTERPRISE_ID]])</f>
        <v>AWRIGHT</v>
      </c>
      <c r="B444" s="41" t="s">
        <v>21240</v>
      </c>
      <c r="C444" s="41" t="s">
        <v>21242</v>
      </c>
      <c r="D444" s="41" t="s">
        <v>21140</v>
      </c>
      <c r="E444" s="41" t="s">
        <v>25253</v>
      </c>
      <c r="F444" s="41" t="s">
        <v>25254</v>
      </c>
      <c r="G444" s="41" t="s">
        <v>21243</v>
      </c>
      <c r="H444" s="41" t="s">
        <v>25255</v>
      </c>
      <c r="I444" s="41" t="s">
        <v>25256</v>
      </c>
      <c r="J444" s="68">
        <v>2513931049</v>
      </c>
      <c r="K444" s="41" t="s">
        <v>43</v>
      </c>
      <c r="L444" s="41" t="s">
        <v>25257</v>
      </c>
      <c r="N444" s="41" t="s">
        <v>25258</v>
      </c>
      <c r="O444" s="41" t="s">
        <v>482</v>
      </c>
      <c r="P444" s="41" t="s">
        <v>25201</v>
      </c>
      <c r="Q444" s="41" t="s">
        <v>21930</v>
      </c>
      <c r="R444" s="41">
        <v>8998</v>
      </c>
      <c r="S444" s="41" t="s">
        <v>12757</v>
      </c>
      <c r="T444" s="41" t="s">
        <v>15331</v>
      </c>
      <c r="U444" s="41" t="s">
        <v>25259</v>
      </c>
      <c r="V444" s="42">
        <v>45993</v>
      </c>
      <c r="W444"/>
      <c r="X444"/>
    </row>
    <row r="445" spans="1:24">
      <c r="A445" s="41" t="str">
        <f>TRIM(Query1[[#This Row],[ENTERPRISE_ID]])</f>
        <v>OBLEUS</v>
      </c>
      <c r="B445" s="41" t="s">
        <v>17271</v>
      </c>
      <c r="C445" s="41" t="s">
        <v>21671</v>
      </c>
      <c r="D445" s="41" t="s">
        <v>21136</v>
      </c>
      <c r="E445" s="41" t="s">
        <v>25260</v>
      </c>
      <c r="F445" s="41" t="s">
        <v>17272</v>
      </c>
      <c r="G445" s="41" t="s">
        <v>17038</v>
      </c>
      <c r="H445" s="41" t="s">
        <v>25261</v>
      </c>
      <c r="I445" s="41" t="s">
        <v>25262</v>
      </c>
      <c r="J445" s="68">
        <v>9049300625</v>
      </c>
      <c r="K445" s="41" t="s">
        <v>43</v>
      </c>
      <c r="L445" s="41" t="s">
        <v>25263</v>
      </c>
      <c r="N445" s="41" t="s">
        <v>12798</v>
      </c>
      <c r="O445" s="41" t="s">
        <v>57</v>
      </c>
      <c r="P445" s="41" t="s">
        <v>10739</v>
      </c>
      <c r="Q445" s="41" t="s">
        <v>21909</v>
      </c>
      <c r="R445" s="41">
        <v>8998</v>
      </c>
      <c r="S445" s="41" t="s">
        <v>13270</v>
      </c>
      <c r="T445" s="41" t="s">
        <v>22690</v>
      </c>
      <c r="U445" s="41" t="s">
        <v>25264</v>
      </c>
      <c r="V445" s="42">
        <v>45993</v>
      </c>
      <c r="W445"/>
      <c r="X445"/>
    </row>
    <row r="446" spans="1:24">
      <c r="A446" s="41" t="str">
        <f>TRIM(Query1[[#This Row],[ENTERPRISE_ID]])</f>
        <v>LBONIN</v>
      </c>
      <c r="B446" s="41" t="s">
        <v>21499</v>
      </c>
      <c r="C446" s="41" t="s">
        <v>21500</v>
      </c>
      <c r="D446" s="41" t="s">
        <v>21158</v>
      </c>
      <c r="E446" s="41" t="s">
        <v>25265</v>
      </c>
      <c r="F446" s="41" t="s">
        <v>25266</v>
      </c>
      <c r="G446" s="41" t="s">
        <v>15323</v>
      </c>
      <c r="H446" s="41" t="s">
        <v>25267</v>
      </c>
      <c r="I446" s="41" t="s">
        <v>25268</v>
      </c>
      <c r="J446" s="68">
        <v>3374860598</v>
      </c>
      <c r="K446" s="41" t="s">
        <v>43</v>
      </c>
      <c r="L446" s="41" t="s">
        <v>25269</v>
      </c>
      <c r="N446" s="41" t="s">
        <v>25270</v>
      </c>
      <c r="O446" s="41" t="s">
        <v>1392</v>
      </c>
      <c r="P446" s="41" t="s">
        <v>8920</v>
      </c>
      <c r="Q446" s="41" t="s">
        <v>21919</v>
      </c>
      <c r="R446" s="41">
        <v>8998</v>
      </c>
      <c r="S446" s="41" t="s">
        <v>15838</v>
      </c>
      <c r="T446" s="41" t="s">
        <v>19485</v>
      </c>
      <c r="U446" s="41" t="s">
        <v>25271</v>
      </c>
      <c r="V446" s="42">
        <v>45993</v>
      </c>
      <c r="W446"/>
      <c r="X446"/>
    </row>
    <row r="447" spans="1:24">
      <c r="A447" s="41" t="str">
        <f>TRIM(Query1[[#This Row],[ENTERPRISE_ID]])</f>
        <v>DHEARE</v>
      </c>
      <c r="B447" s="41" t="s">
        <v>25272</v>
      </c>
      <c r="C447" s="41" t="s">
        <v>25273</v>
      </c>
      <c r="D447" s="41" t="s">
        <v>21158</v>
      </c>
      <c r="E447" s="41" t="s">
        <v>25274</v>
      </c>
      <c r="F447" s="41" t="s">
        <v>25275</v>
      </c>
      <c r="G447" s="41" t="s">
        <v>3707</v>
      </c>
      <c r="H447" s="41" t="s">
        <v>25276</v>
      </c>
      <c r="I447" s="41" t="s">
        <v>25277</v>
      </c>
      <c r="J447" s="68">
        <v>3374271882</v>
      </c>
      <c r="K447" s="41" t="s">
        <v>43</v>
      </c>
      <c r="L447" s="41" t="s">
        <v>25278</v>
      </c>
      <c r="N447" s="41" t="s">
        <v>25279</v>
      </c>
      <c r="O447" s="41" t="s">
        <v>1392</v>
      </c>
      <c r="P447" s="41" t="s">
        <v>3710</v>
      </c>
      <c r="Q447" s="41" t="s">
        <v>21919</v>
      </c>
      <c r="R447" s="41">
        <v>8998</v>
      </c>
      <c r="S447" s="41" t="s">
        <v>15838</v>
      </c>
      <c r="T447" s="41" t="s">
        <v>19485</v>
      </c>
      <c r="U447" s="41" t="s">
        <v>25280</v>
      </c>
      <c r="V447" s="42">
        <v>45993</v>
      </c>
      <c r="W447"/>
      <c r="X447"/>
    </row>
    <row r="448" spans="1:24">
      <c r="A448" s="41" t="str">
        <f>TRIM(Query1[[#This Row],[ENTERPRISE_ID]])</f>
        <v>RWHITE0</v>
      </c>
      <c r="B448" s="41" t="s">
        <v>25281</v>
      </c>
      <c r="C448" s="41" t="s">
        <v>25282</v>
      </c>
      <c r="D448" s="41" t="s">
        <v>21149</v>
      </c>
      <c r="E448" s="41" t="s">
        <v>25283</v>
      </c>
      <c r="F448" s="41" t="s">
        <v>25284</v>
      </c>
      <c r="G448" s="41" t="s">
        <v>15453</v>
      </c>
      <c r="H448" s="41" t="s">
        <v>23918</v>
      </c>
      <c r="I448" s="41" t="s">
        <v>22818</v>
      </c>
      <c r="J448" s="68">
        <v>4809131039</v>
      </c>
      <c r="K448" s="41" t="s">
        <v>43</v>
      </c>
      <c r="L448" s="41" t="s">
        <v>12345</v>
      </c>
      <c r="N448" s="41" t="s">
        <v>25238</v>
      </c>
      <c r="O448" s="41" t="s">
        <v>355</v>
      </c>
      <c r="P448" s="41" t="s">
        <v>12346</v>
      </c>
      <c r="Q448" s="41" t="s">
        <v>21930</v>
      </c>
      <c r="R448" s="41">
        <v>8998</v>
      </c>
      <c r="S448" s="41" t="s">
        <v>17440</v>
      </c>
      <c r="T448" s="41" t="s">
        <v>17439</v>
      </c>
      <c r="U448" s="41" t="s">
        <v>25285</v>
      </c>
      <c r="V448" s="42">
        <v>45993</v>
      </c>
      <c r="W448"/>
      <c r="X448"/>
    </row>
    <row r="449" spans="1:24">
      <c r="A449" s="41" t="str">
        <f>TRIM(Query1[[#This Row],[ENTERPRISE_ID]])</f>
        <v>SPITTM4</v>
      </c>
      <c r="B449" s="41" t="s">
        <v>25286</v>
      </c>
      <c r="C449" s="41" t="s">
        <v>25287</v>
      </c>
      <c r="D449" s="41" t="s">
        <v>21140</v>
      </c>
      <c r="E449" s="41" t="s">
        <v>25288</v>
      </c>
      <c r="F449" s="41" t="s">
        <v>25289</v>
      </c>
      <c r="G449" s="41" t="s">
        <v>12835</v>
      </c>
      <c r="H449" s="41" t="s">
        <v>25290</v>
      </c>
      <c r="I449" s="41" t="s">
        <v>25291</v>
      </c>
      <c r="J449" s="68">
        <v>8132933843</v>
      </c>
      <c r="K449" s="41" t="s">
        <v>43</v>
      </c>
      <c r="L449" s="41" t="s">
        <v>12836</v>
      </c>
      <c r="N449" s="41" t="s">
        <v>25292</v>
      </c>
      <c r="O449" s="41" t="s">
        <v>57</v>
      </c>
      <c r="P449" s="41" t="s">
        <v>12838</v>
      </c>
      <c r="Q449" s="41" t="s">
        <v>21930</v>
      </c>
      <c r="R449" s="41">
        <v>8998</v>
      </c>
      <c r="S449" s="41" t="s">
        <v>12757</v>
      </c>
      <c r="T449" s="41" t="s">
        <v>15331</v>
      </c>
      <c r="U449" s="41" t="s">
        <v>25293</v>
      </c>
      <c r="V449" s="42">
        <v>45993</v>
      </c>
      <c r="W449"/>
      <c r="X449"/>
    </row>
    <row r="450" spans="1:24">
      <c r="A450" s="41" t="str">
        <f>TRIM(Query1[[#This Row],[ENTERPRISE_ID]])</f>
        <v>MMARQUE</v>
      </c>
      <c r="B450" s="41" t="s">
        <v>25294</v>
      </c>
      <c r="C450" s="41" t="s">
        <v>25295</v>
      </c>
      <c r="D450" s="41" t="s">
        <v>21164</v>
      </c>
      <c r="E450" s="41" t="s">
        <v>25296</v>
      </c>
      <c r="F450" s="41" t="s">
        <v>25297</v>
      </c>
      <c r="G450" s="41" t="s">
        <v>16126</v>
      </c>
      <c r="H450" s="41" t="s">
        <v>25298</v>
      </c>
      <c r="I450" s="41" t="s">
        <v>22302</v>
      </c>
      <c r="J450" s="68">
        <v>5596016405</v>
      </c>
      <c r="K450" s="41" t="s">
        <v>43</v>
      </c>
      <c r="L450" s="41" t="s">
        <v>25299</v>
      </c>
      <c r="N450" s="41" t="s">
        <v>25300</v>
      </c>
      <c r="O450" s="41" t="s">
        <v>36</v>
      </c>
      <c r="P450" s="41" t="s">
        <v>9887</v>
      </c>
      <c r="Q450" s="41" t="s">
        <v>22020</v>
      </c>
      <c r="R450" s="41">
        <v>8998</v>
      </c>
      <c r="S450" s="41" t="s">
        <v>16376</v>
      </c>
      <c r="T450" s="41" t="s">
        <v>19598</v>
      </c>
      <c r="U450" s="41" t="s">
        <v>25301</v>
      </c>
      <c r="V450" s="42">
        <v>45993</v>
      </c>
      <c r="W450"/>
      <c r="X450"/>
    </row>
    <row r="451" spans="1:24">
      <c r="A451" s="41" t="str">
        <f>TRIM(Query1[[#This Row],[ENTERPRISE_ID]])</f>
        <v>JTAYL10</v>
      </c>
      <c r="B451" s="41" t="s">
        <v>25302</v>
      </c>
      <c r="C451" s="41" t="s">
        <v>25303</v>
      </c>
      <c r="D451" s="41" t="s">
        <v>21164</v>
      </c>
      <c r="E451" s="41" t="s">
        <v>25304</v>
      </c>
      <c r="F451" s="41" t="s">
        <v>25305</v>
      </c>
      <c r="G451" s="41" t="s">
        <v>20929</v>
      </c>
      <c r="H451" s="41" t="s">
        <v>25306</v>
      </c>
      <c r="I451" s="41" t="s">
        <v>23300</v>
      </c>
      <c r="J451" s="68">
        <v>5593216584</v>
      </c>
      <c r="K451" s="41" t="s">
        <v>43</v>
      </c>
      <c r="L451" s="41" t="s">
        <v>25307</v>
      </c>
      <c r="N451" s="41" t="s">
        <v>8180</v>
      </c>
      <c r="O451" s="41" t="s">
        <v>36</v>
      </c>
      <c r="P451" s="41" t="s">
        <v>1560</v>
      </c>
      <c r="Q451" s="41" t="s">
        <v>22020</v>
      </c>
      <c r="R451" s="41">
        <v>8998</v>
      </c>
      <c r="S451" s="41" t="s">
        <v>6026</v>
      </c>
      <c r="T451" s="41" t="s">
        <v>22158</v>
      </c>
      <c r="U451" s="41" t="s">
        <v>25308</v>
      </c>
      <c r="V451" s="42">
        <v>45993</v>
      </c>
      <c r="W451"/>
      <c r="X451"/>
    </row>
    <row r="452" spans="1:24">
      <c r="A452" s="41" t="str">
        <f>TRIM(Query1[[#This Row],[ENTERPRISE_ID]])</f>
        <v>MCARDOZ</v>
      </c>
      <c r="B452" s="41" t="s">
        <v>25309</v>
      </c>
      <c r="C452" s="41" t="s">
        <v>25310</v>
      </c>
      <c r="D452" s="41" t="s">
        <v>21164</v>
      </c>
      <c r="E452" s="41" t="s">
        <v>25311</v>
      </c>
      <c r="F452" s="41" t="s">
        <v>25312</v>
      </c>
      <c r="G452" s="41" t="s">
        <v>9350</v>
      </c>
      <c r="H452" s="41" t="s">
        <v>25313</v>
      </c>
      <c r="I452" s="41" t="s">
        <v>22302</v>
      </c>
      <c r="J452" s="68">
        <v>2092197704</v>
      </c>
      <c r="K452" s="41" t="s">
        <v>43</v>
      </c>
      <c r="L452" s="41" t="s">
        <v>25314</v>
      </c>
      <c r="N452" s="41" t="s">
        <v>25315</v>
      </c>
      <c r="O452" s="41" t="s">
        <v>36</v>
      </c>
      <c r="P452" s="41" t="s">
        <v>9353</v>
      </c>
      <c r="Q452" s="41" t="s">
        <v>22020</v>
      </c>
      <c r="R452" s="41">
        <v>8998</v>
      </c>
      <c r="S452" s="41" t="s">
        <v>16376</v>
      </c>
      <c r="T452" s="41" t="s">
        <v>19598</v>
      </c>
      <c r="U452" s="41" t="s">
        <v>25316</v>
      </c>
      <c r="V452" s="42">
        <v>45993</v>
      </c>
      <c r="W452"/>
      <c r="X452"/>
    </row>
    <row r="453" spans="1:24">
      <c r="A453" s="41" t="str">
        <f>TRIM(Query1[[#This Row],[ENTERPRISE_ID]])</f>
        <v>WSMITH0</v>
      </c>
      <c r="B453" s="41" t="s">
        <v>25317</v>
      </c>
      <c r="C453" s="41" t="s">
        <v>25318</v>
      </c>
      <c r="D453" s="41" t="s">
        <v>21164</v>
      </c>
      <c r="E453" s="41" t="s">
        <v>25319</v>
      </c>
      <c r="F453" s="41" t="s">
        <v>25320</v>
      </c>
      <c r="G453" s="41" t="s">
        <v>25321</v>
      </c>
      <c r="H453" s="41" t="s">
        <v>22224</v>
      </c>
      <c r="I453" s="41" t="s">
        <v>22565</v>
      </c>
      <c r="J453" s="68">
        <v>7028090032</v>
      </c>
      <c r="K453" s="41" t="s">
        <v>43</v>
      </c>
      <c r="L453" s="41" t="s">
        <v>14136</v>
      </c>
      <c r="N453" s="41" t="s">
        <v>3478</v>
      </c>
      <c r="O453" s="41" t="s">
        <v>1392</v>
      </c>
      <c r="P453" s="41" t="s">
        <v>3479</v>
      </c>
      <c r="Q453" s="41" t="s">
        <v>22020</v>
      </c>
      <c r="R453" s="41">
        <v>8998</v>
      </c>
      <c r="S453" s="41" t="s">
        <v>22367</v>
      </c>
      <c r="T453" s="41" t="s">
        <v>22368</v>
      </c>
      <c r="U453" s="41" t="s">
        <v>25322</v>
      </c>
      <c r="V453" s="42">
        <v>45993</v>
      </c>
      <c r="W453"/>
      <c r="X453"/>
    </row>
    <row r="454" spans="1:24">
      <c r="A454" s="41" t="str">
        <f>TRIM(Query1[[#This Row],[ENTERPRISE_ID]])</f>
        <v>CPEEPLE</v>
      </c>
      <c r="B454" s="41" t="s">
        <v>25323</v>
      </c>
      <c r="C454" s="41" t="s">
        <v>25324</v>
      </c>
      <c r="D454" s="41" t="s">
        <v>21142</v>
      </c>
      <c r="E454" s="41" t="s">
        <v>25325</v>
      </c>
      <c r="F454" s="41" t="s">
        <v>25326</v>
      </c>
      <c r="G454" s="41" t="s">
        <v>25327</v>
      </c>
      <c r="H454" s="41" t="s">
        <v>25328</v>
      </c>
      <c r="I454" s="41" t="s">
        <v>25329</v>
      </c>
      <c r="J454" s="68">
        <v>3167793072</v>
      </c>
      <c r="K454" s="41" t="s">
        <v>43</v>
      </c>
      <c r="L454" s="41" t="s">
        <v>25330</v>
      </c>
      <c r="N454" s="41" t="s">
        <v>25331</v>
      </c>
      <c r="O454" s="41" t="s">
        <v>887</v>
      </c>
      <c r="P454" s="41" t="s">
        <v>2999</v>
      </c>
      <c r="Q454" s="41" t="s">
        <v>22020</v>
      </c>
      <c r="R454" s="41">
        <v>8998</v>
      </c>
      <c r="S454" s="41" t="s">
        <v>3984</v>
      </c>
      <c r="T454" s="41" t="s">
        <v>18353</v>
      </c>
      <c r="U454" s="41" t="s">
        <v>25332</v>
      </c>
      <c r="V454" s="42">
        <v>45993</v>
      </c>
      <c r="W454"/>
      <c r="X454"/>
    </row>
    <row r="455" spans="1:24">
      <c r="A455" s="41" t="str">
        <f>TRIM(Query1[[#This Row],[ENTERPRISE_ID]])</f>
        <v>LSMI314</v>
      </c>
      <c r="B455" s="41" t="s">
        <v>18558</v>
      </c>
      <c r="C455" s="41" t="s">
        <v>21512</v>
      </c>
      <c r="D455" s="41" t="s">
        <v>21158</v>
      </c>
      <c r="E455" s="41" t="s">
        <v>25333</v>
      </c>
      <c r="F455" s="41" t="s">
        <v>18559</v>
      </c>
      <c r="G455" s="41" t="s">
        <v>9147</v>
      </c>
      <c r="H455" s="41" t="s">
        <v>22224</v>
      </c>
      <c r="I455" s="41" t="s">
        <v>25334</v>
      </c>
      <c r="J455" s="68">
        <v>3468483248</v>
      </c>
      <c r="K455" s="41" t="s">
        <v>43</v>
      </c>
      <c r="L455" s="41" t="s">
        <v>25335</v>
      </c>
      <c r="N455" s="41" t="s">
        <v>25336</v>
      </c>
      <c r="O455" s="41" t="s">
        <v>147</v>
      </c>
      <c r="P455" s="41" t="s">
        <v>9150</v>
      </c>
      <c r="Q455" s="41" t="s">
        <v>21919</v>
      </c>
      <c r="R455" s="41">
        <v>8998</v>
      </c>
      <c r="S455" s="41" t="s">
        <v>3345</v>
      </c>
      <c r="T455" s="41" t="s">
        <v>18083</v>
      </c>
      <c r="U455" s="41" t="s">
        <v>25337</v>
      </c>
      <c r="V455" s="42">
        <v>45993</v>
      </c>
      <c r="W455"/>
      <c r="X455"/>
    </row>
    <row r="456" spans="1:24">
      <c r="A456" s="41" t="str">
        <f>TRIM(Query1[[#This Row],[ENTERPRISE_ID]])</f>
        <v>EDAVIS0</v>
      </c>
      <c r="B456" s="41" t="s">
        <v>21335</v>
      </c>
      <c r="C456" s="41" t="s">
        <v>21336</v>
      </c>
      <c r="D456" s="41" t="s">
        <v>21157</v>
      </c>
      <c r="E456" s="41" t="s">
        <v>25338</v>
      </c>
      <c r="F456" s="41" t="s">
        <v>25339</v>
      </c>
      <c r="G456" s="41" t="s">
        <v>16416</v>
      </c>
      <c r="H456" s="41" t="s">
        <v>25340</v>
      </c>
      <c r="I456" s="41" t="s">
        <v>22217</v>
      </c>
      <c r="J456" s="68">
        <v>8062070309</v>
      </c>
      <c r="K456" s="41" t="s">
        <v>43</v>
      </c>
      <c r="L456" s="41" t="s">
        <v>25341</v>
      </c>
      <c r="N456" s="41" t="s">
        <v>25342</v>
      </c>
      <c r="O456" s="41" t="s">
        <v>147</v>
      </c>
      <c r="P456" s="41" t="s">
        <v>3744</v>
      </c>
      <c r="Q456" s="41" t="s">
        <v>21909</v>
      </c>
      <c r="R456" s="41">
        <v>8998</v>
      </c>
      <c r="S456" s="41" t="s">
        <v>25343</v>
      </c>
      <c r="U456" s="41" t="s">
        <v>25344</v>
      </c>
      <c r="V456" s="42">
        <v>45993</v>
      </c>
      <c r="W456"/>
      <c r="X456"/>
    </row>
    <row r="457" spans="1:24">
      <c r="A457" s="41" t="str">
        <f>TRIM(Query1[[#This Row],[ENTERPRISE_ID]])</f>
        <v>BGEBBER</v>
      </c>
      <c r="B457" s="41" t="s">
        <v>21253</v>
      </c>
      <c r="C457" s="41" t="s">
        <v>15780</v>
      </c>
      <c r="D457" s="41" t="s">
        <v>21159</v>
      </c>
      <c r="E457" s="41" t="s">
        <v>25345</v>
      </c>
      <c r="F457" s="41" t="s">
        <v>25346</v>
      </c>
      <c r="G457" s="41" t="s">
        <v>15781</v>
      </c>
      <c r="H457" s="41" t="s">
        <v>25347</v>
      </c>
      <c r="I457" s="41" t="s">
        <v>22960</v>
      </c>
      <c r="J457" s="68">
        <v>5128281526</v>
      </c>
      <c r="K457" s="41" t="s">
        <v>43</v>
      </c>
      <c r="L457" s="41" t="s">
        <v>25348</v>
      </c>
      <c r="N457" s="41" t="s">
        <v>25349</v>
      </c>
      <c r="O457" s="41" t="s">
        <v>147</v>
      </c>
      <c r="P457" s="41" t="s">
        <v>1853</v>
      </c>
      <c r="Q457" s="41" t="s">
        <v>21909</v>
      </c>
      <c r="R457" s="41">
        <v>8998</v>
      </c>
      <c r="S457" s="41" t="s">
        <v>12200</v>
      </c>
      <c r="T457" s="41" t="s">
        <v>20059</v>
      </c>
      <c r="U457" s="41" t="s">
        <v>25350</v>
      </c>
      <c r="V457" s="42">
        <v>45993</v>
      </c>
      <c r="W457"/>
      <c r="X457"/>
    </row>
    <row r="458" spans="1:24">
      <c r="A458" s="41" t="str">
        <f>TRIM(Query1[[#This Row],[ENTERPRISE_ID]])</f>
        <v>RMILLE4</v>
      </c>
      <c r="B458" s="41" t="s">
        <v>25351</v>
      </c>
      <c r="C458" s="41" t="s">
        <v>25352</v>
      </c>
      <c r="D458" s="41" t="s">
        <v>21158</v>
      </c>
      <c r="E458" s="41" t="s">
        <v>25353</v>
      </c>
      <c r="F458" s="41" t="s">
        <v>25354</v>
      </c>
      <c r="G458" s="41" t="s">
        <v>11889</v>
      </c>
      <c r="H458" s="41" t="s">
        <v>25355</v>
      </c>
      <c r="I458" s="41" t="s">
        <v>23032</v>
      </c>
      <c r="J458" s="68">
        <v>8328198445</v>
      </c>
      <c r="K458" s="41" t="s">
        <v>43</v>
      </c>
      <c r="L458" s="41" t="s">
        <v>25356</v>
      </c>
      <c r="N458" s="41" t="s">
        <v>11891</v>
      </c>
      <c r="O458" s="41" t="s">
        <v>147</v>
      </c>
      <c r="P458" s="41" t="s">
        <v>11892</v>
      </c>
      <c r="Q458" s="41" t="s">
        <v>21919</v>
      </c>
      <c r="R458" s="41">
        <v>8998</v>
      </c>
      <c r="S458" s="41" t="s">
        <v>17685</v>
      </c>
      <c r="T458" s="41" t="s">
        <v>17684</v>
      </c>
      <c r="U458" s="41" t="s">
        <v>25357</v>
      </c>
      <c r="V458" s="42">
        <v>45993</v>
      </c>
      <c r="W458"/>
      <c r="X458"/>
    </row>
    <row r="459" spans="1:24">
      <c r="A459" s="41" t="str">
        <f>TRIM(Query1[[#This Row],[ENTERPRISE_ID]])</f>
        <v>DPRITCH</v>
      </c>
      <c r="B459" s="41" t="s">
        <v>25358</v>
      </c>
      <c r="C459" s="41" t="s">
        <v>25359</v>
      </c>
      <c r="D459" s="41" t="s">
        <v>21159</v>
      </c>
      <c r="E459" s="41" t="s">
        <v>25360</v>
      </c>
      <c r="F459" s="41" t="s">
        <v>25361</v>
      </c>
      <c r="G459" s="41" t="s">
        <v>25362</v>
      </c>
      <c r="H459" s="41" t="s">
        <v>25363</v>
      </c>
      <c r="I459" s="41" t="s">
        <v>25364</v>
      </c>
      <c r="J459" s="68">
        <v>3253215453</v>
      </c>
      <c r="K459" s="41" t="s">
        <v>43</v>
      </c>
      <c r="L459" s="41" t="s">
        <v>4176</v>
      </c>
      <c r="N459" s="41" t="s">
        <v>3425</v>
      </c>
      <c r="O459" s="41" t="s">
        <v>147</v>
      </c>
      <c r="P459" s="41" t="s">
        <v>4177</v>
      </c>
      <c r="Q459" s="41" t="s">
        <v>21909</v>
      </c>
      <c r="R459" s="41">
        <v>8998</v>
      </c>
      <c r="S459" s="41" t="s">
        <v>20161</v>
      </c>
      <c r="T459" s="41" t="s">
        <v>20160</v>
      </c>
      <c r="U459" s="41" t="s">
        <v>25365</v>
      </c>
      <c r="V459" s="42">
        <v>45993</v>
      </c>
      <c r="W459"/>
      <c r="X459"/>
    </row>
    <row r="460" spans="1:24">
      <c r="A460" s="41" t="str">
        <f>TRIM(Query1[[#This Row],[ENTERPRISE_ID]])</f>
        <v>JECK0</v>
      </c>
      <c r="B460" s="41" t="s">
        <v>25366</v>
      </c>
      <c r="C460" s="41" t="s">
        <v>25367</v>
      </c>
      <c r="D460" s="41" t="s">
        <v>21163</v>
      </c>
      <c r="E460" s="41" t="s">
        <v>25368</v>
      </c>
      <c r="F460" s="41" t="s">
        <v>25369</v>
      </c>
      <c r="G460" s="41" t="s">
        <v>25370</v>
      </c>
      <c r="H460" s="41" t="s">
        <v>25371</v>
      </c>
      <c r="I460" s="41" t="s">
        <v>22072</v>
      </c>
      <c r="J460" s="68">
        <v>3605168132</v>
      </c>
      <c r="K460" s="41" t="s">
        <v>43</v>
      </c>
      <c r="L460" s="41" t="s">
        <v>25372</v>
      </c>
      <c r="N460" s="41" t="s">
        <v>25373</v>
      </c>
      <c r="O460" s="41" t="s">
        <v>1021</v>
      </c>
      <c r="P460" s="41" t="s">
        <v>3265</v>
      </c>
      <c r="Q460" s="41" t="s">
        <v>21909</v>
      </c>
      <c r="R460" s="41">
        <v>8998</v>
      </c>
      <c r="S460" s="41" t="s">
        <v>11115</v>
      </c>
      <c r="T460" s="41" t="s">
        <v>23186</v>
      </c>
      <c r="U460" s="41" t="s">
        <v>25374</v>
      </c>
      <c r="V460" s="42">
        <v>45993</v>
      </c>
      <c r="W460"/>
      <c r="X460"/>
    </row>
    <row r="461" spans="1:24">
      <c r="A461" s="41" t="str">
        <f>TRIM(Query1[[#This Row],[ENTERPRISE_ID]])</f>
        <v>RDEGRAN</v>
      </c>
      <c r="B461" s="41" t="s">
        <v>25375</v>
      </c>
      <c r="C461" s="41" t="s">
        <v>25376</v>
      </c>
      <c r="D461" s="41" t="s">
        <v>21163</v>
      </c>
      <c r="E461" s="41" t="s">
        <v>22849</v>
      </c>
      <c r="F461" s="41" t="s">
        <v>25377</v>
      </c>
      <c r="G461" s="41" t="s">
        <v>16098</v>
      </c>
      <c r="H461" s="41" t="s">
        <v>25378</v>
      </c>
      <c r="I461" s="41" t="s">
        <v>25379</v>
      </c>
      <c r="J461" s="68">
        <v>2089893889</v>
      </c>
      <c r="K461" s="41" t="s">
        <v>43</v>
      </c>
      <c r="L461" s="41" t="s">
        <v>25380</v>
      </c>
      <c r="N461" s="41" t="s">
        <v>25381</v>
      </c>
      <c r="O461" s="41" t="s">
        <v>5284</v>
      </c>
      <c r="P461" s="41" t="s">
        <v>11448</v>
      </c>
      <c r="Q461" s="41" t="s">
        <v>21909</v>
      </c>
      <c r="R461" s="41">
        <v>8998</v>
      </c>
      <c r="S461" s="41" t="s">
        <v>18693</v>
      </c>
      <c r="T461" s="41" t="s">
        <v>19357</v>
      </c>
      <c r="U461" s="41" t="s">
        <v>25382</v>
      </c>
      <c r="V461" s="42">
        <v>45993</v>
      </c>
      <c r="W461"/>
      <c r="X461"/>
    </row>
    <row r="462" spans="1:24">
      <c r="A462" s="41" t="str">
        <f>TRIM(Query1[[#This Row],[ENTERPRISE_ID]])</f>
        <v>PDUNKL</v>
      </c>
      <c r="B462" s="41" t="s">
        <v>18819</v>
      </c>
      <c r="C462" s="41" t="s">
        <v>25383</v>
      </c>
      <c r="D462" s="41" t="s">
        <v>21163</v>
      </c>
      <c r="E462" s="41" t="s">
        <v>25384</v>
      </c>
      <c r="F462" s="41" t="s">
        <v>18820</v>
      </c>
      <c r="G462" s="41" t="s">
        <v>10968</v>
      </c>
      <c r="H462" s="41" t="s">
        <v>25385</v>
      </c>
      <c r="I462" s="41" t="s">
        <v>21929</v>
      </c>
      <c r="J462" s="68">
        <v>5098903126</v>
      </c>
      <c r="K462" s="41" t="s">
        <v>43</v>
      </c>
      <c r="L462" s="41" t="s">
        <v>25386</v>
      </c>
      <c r="N462" s="41" t="s">
        <v>10970</v>
      </c>
      <c r="O462" s="41" t="s">
        <v>1021</v>
      </c>
      <c r="P462" s="41" t="s">
        <v>10971</v>
      </c>
      <c r="Q462" s="41" t="s">
        <v>21909</v>
      </c>
      <c r="R462" s="41">
        <v>8998</v>
      </c>
      <c r="S462" s="41" t="s">
        <v>10117</v>
      </c>
      <c r="T462" s="41" t="s">
        <v>25387</v>
      </c>
      <c r="U462" s="41" t="s">
        <v>25388</v>
      </c>
      <c r="V462" s="42">
        <v>45993</v>
      </c>
      <c r="W462"/>
      <c r="X462"/>
    </row>
    <row r="463" spans="1:24">
      <c r="A463" s="41" t="str">
        <f>TRIM(Query1[[#This Row],[ENTERPRISE_ID]])</f>
        <v>BROBERT</v>
      </c>
      <c r="B463" s="41" t="s">
        <v>25389</v>
      </c>
      <c r="C463" s="41" t="s">
        <v>25390</v>
      </c>
      <c r="D463" s="41" t="s">
        <v>21163</v>
      </c>
      <c r="E463" s="41" t="s">
        <v>25391</v>
      </c>
      <c r="F463" s="41" t="s">
        <v>25392</v>
      </c>
      <c r="G463" s="41" t="s">
        <v>18603</v>
      </c>
      <c r="H463" s="41" t="s">
        <v>20094</v>
      </c>
      <c r="I463" s="41" t="s">
        <v>25393</v>
      </c>
      <c r="J463" s="68">
        <v>9717124952</v>
      </c>
      <c r="K463" s="41" t="s">
        <v>43</v>
      </c>
      <c r="L463" s="41" t="s">
        <v>2153</v>
      </c>
      <c r="N463" s="41" t="s">
        <v>25394</v>
      </c>
      <c r="O463" s="41" t="s">
        <v>293</v>
      </c>
      <c r="P463" s="41" t="s">
        <v>2155</v>
      </c>
      <c r="Q463" s="41" t="s">
        <v>21909</v>
      </c>
      <c r="R463" s="41">
        <v>8998</v>
      </c>
      <c r="S463" s="41" t="s">
        <v>25395</v>
      </c>
      <c r="T463" s="41" t="s">
        <v>25396</v>
      </c>
      <c r="U463" s="41" t="s">
        <v>25397</v>
      </c>
      <c r="V463" s="42">
        <v>45993</v>
      </c>
      <c r="W463"/>
      <c r="X463"/>
    </row>
    <row r="464" spans="1:24">
      <c r="A464" s="41" t="str">
        <f>TRIM(Query1[[#This Row],[ENTERPRISE_ID]])</f>
        <v>JLINDSL</v>
      </c>
      <c r="B464" s="41" t="s">
        <v>25398</v>
      </c>
      <c r="C464" s="41" t="s">
        <v>25399</v>
      </c>
      <c r="D464" s="41" t="s">
        <v>21163</v>
      </c>
      <c r="E464" s="41" t="s">
        <v>25400</v>
      </c>
      <c r="F464" s="41" t="s">
        <v>25401</v>
      </c>
      <c r="G464" s="41" t="s">
        <v>19807</v>
      </c>
      <c r="H464" s="41" t="s">
        <v>25402</v>
      </c>
      <c r="I464" s="41" t="s">
        <v>22613</v>
      </c>
      <c r="J464" s="68">
        <v>3603015811</v>
      </c>
      <c r="K464" s="41" t="s">
        <v>43</v>
      </c>
      <c r="L464" s="41" t="s">
        <v>25403</v>
      </c>
      <c r="N464" s="41" t="s">
        <v>25404</v>
      </c>
      <c r="O464" s="41" t="s">
        <v>1021</v>
      </c>
      <c r="P464" s="41" t="s">
        <v>7360</v>
      </c>
      <c r="Q464" s="41" t="s">
        <v>21909</v>
      </c>
      <c r="R464" s="41">
        <v>8998</v>
      </c>
      <c r="S464" s="41" t="s">
        <v>25395</v>
      </c>
      <c r="T464" s="41" t="s">
        <v>25396</v>
      </c>
      <c r="U464" s="41" t="s">
        <v>25405</v>
      </c>
      <c r="V464" s="42">
        <v>45993</v>
      </c>
      <c r="W464"/>
      <c r="X464"/>
    </row>
    <row r="465" spans="1:24">
      <c r="A465" s="41" t="str">
        <f>TRIM(Query1[[#This Row],[ENTERPRISE_ID]])</f>
        <v>JDICKSO</v>
      </c>
      <c r="B465" s="41" t="s">
        <v>18757</v>
      </c>
      <c r="C465" s="41" t="s">
        <v>25406</v>
      </c>
      <c r="D465" s="41" t="s">
        <v>21163</v>
      </c>
      <c r="E465" s="41" t="s">
        <v>25407</v>
      </c>
      <c r="F465" s="41" t="s">
        <v>18758</v>
      </c>
      <c r="G465" s="41" t="s">
        <v>18471</v>
      </c>
      <c r="H465" s="41" t="s">
        <v>25408</v>
      </c>
      <c r="I465" s="41" t="s">
        <v>25409</v>
      </c>
      <c r="J465" s="68">
        <v>2089482947</v>
      </c>
      <c r="K465" s="41" t="s">
        <v>43</v>
      </c>
      <c r="L465" s="41" t="s">
        <v>25410</v>
      </c>
      <c r="N465" s="41" t="s">
        <v>25411</v>
      </c>
      <c r="O465" s="41" t="s">
        <v>5284</v>
      </c>
      <c r="P465" s="41" t="s">
        <v>6656</v>
      </c>
      <c r="Q465" s="41" t="s">
        <v>21909</v>
      </c>
      <c r="R465" s="41">
        <v>8998</v>
      </c>
      <c r="S465" s="41" t="s">
        <v>18693</v>
      </c>
      <c r="T465" s="41" t="s">
        <v>19357</v>
      </c>
      <c r="U465" s="41" t="s">
        <v>25412</v>
      </c>
      <c r="V465" s="42">
        <v>45993</v>
      </c>
      <c r="W465"/>
      <c r="X465"/>
    </row>
    <row r="466" spans="1:24">
      <c r="A466" s="41" t="str">
        <f>TRIM(Query1[[#This Row],[ENTERPRISE_ID]])</f>
        <v>BNOVEMB</v>
      </c>
      <c r="B466" s="41" t="s">
        <v>25413</v>
      </c>
      <c r="C466" s="41" t="s">
        <v>25414</v>
      </c>
      <c r="D466" s="41" t="s">
        <v>21163</v>
      </c>
      <c r="E466" s="41" t="s">
        <v>25415</v>
      </c>
      <c r="F466" s="41" t="s">
        <v>25416</v>
      </c>
      <c r="G466" s="41" t="s">
        <v>25417</v>
      </c>
      <c r="H466" s="41" t="s">
        <v>25418</v>
      </c>
      <c r="I466" s="41" t="s">
        <v>24860</v>
      </c>
      <c r="J466" s="68">
        <v>2534096312</v>
      </c>
      <c r="K466" s="41" t="s">
        <v>43</v>
      </c>
      <c r="L466" s="41" t="s">
        <v>25419</v>
      </c>
      <c r="N466" s="41" t="s">
        <v>2067</v>
      </c>
      <c r="O466" s="41" t="s">
        <v>1021</v>
      </c>
      <c r="P466" s="41" t="s">
        <v>2068</v>
      </c>
      <c r="Q466" s="41" t="s">
        <v>21909</v>
      </c>
      <c r="R466" s="41">
        <v>8998</v>
      </c>
      <c r="S466" s="41" t="s">
        <v>18693</v>
      </c>
      <c r="T466" s="41" t="s">
        <v>19357</v>
      </c>
      <c r="U466" s="41" t="s">
        <v>25420</v>
      </c>
      <c r="V466" s="42">
        <v>45993</v>
      </c>
      <c r="W466"/>
      <c r="X466"/>
    </row>
    <row r="467" spans="1:24">
      <c r="A467" s="41" t="str">
        <f>TRIM(Query1[[#This Row],[ENTERPRISE_ID]])</f>
        <v>GROWAN1</v>
      </c>
      <c r="B467" s="41" t="s">
        <v>7213</v>
      </c>
      <c r="C467" s="41" t="s">
        <v>25421</v>
      </c>
      <c r="D467" s="41" t="s">
        <v>21154</v>
      </c>
      <c r="E467" s="41" t="s">
        <v>25422</v>
      </c>
      <c r="F467" s="41" t="s">
        <v>25423</v>
      </c>
      <c r="G467" s="41" t="s">
        <v>5585</v>
      </c>
      <c r="H467" s="41" t="s">
        <v>25424</v>
      </c>
      <c r="I467" s="41" t="s">
        <v>3389</v>
      </c>
      <c r="J467" s="68">
        <v>6192773047</v>
      </c>
      <c r="K467" s="41" t="s">
        <v>43</v>
      </c>
      <c r="L467" s="41" t="s">
        <v>25425</v>
      </c>
      <c r="N467" s="41" t="s">
        <v>129</v>
      </c>
      <c r="O467" s="41" t="s">
        <v>36</v>
      </c>
      <c r="P467" s="41" t="s">
        <v>130</v>
      </c>
      <c r="Q467" s="41" t="s">
        <v>21909</v>
      </c>
      <c r="R467" s="41">
        <v>8998</v>
      </c>
      <c r="S467" s="41" t="s">
        <v>22780</v>
      </c>
      <c r="T467" s="41" t="s">
        <v>22781</v>
      </c>
      <c r="U467" s="41" t="s">
        <v>25426</v>
      </c>
      <c r="V467" s="42">
        <v>45993</v>
      </c>
      <c r="W467"/>
      <c r="X467"/>
    </row>
    <row r="468" spans="1:24">
      <c r="A468" s="41" t="str">
        <f>TRIM(Query1[[#This Row],[ENTERPRISE_ID]])</f>
        <v>ELOPE18</v>
      </c>
      <c r="B468" s="41" t="s">
        <v>25427</v>
      </c>
      <c r="C468" s="41" t="s">
        <v>25428</v>
      </c>
      <c r="D468" s="41" t="s">
        <v>21163</v>
      </c>
      <c r="E468" s="41" t="s">
        <v>25429</v>
      </c>
      <c r="F468" s="41" t="s">
        <v>25430</v>
      </c>
      <c r="G468" s="41" t="s">
        <v>25431</v>
      </c>
      <c r="H468" s="41" t="s">
        <v>22372</v>
      </c>
      <c r="I468" s="41" t="s">
        <v>25432</v>
      </c>
      <c r="J468" s="68">
        <v>3605168195</v>
      </c>
      <c r="K468" s="41" t="s">
        <v>43</v>
      </c>
      <c r="L468" s="41" t="s">
        <v>25433</v>
      </c>
      <c r="N468" s="41" t="s">
        <v>25373</v>
      </c>
      <c r="O468" s="41" t="s">
        <v>1021</v>
      </c>
      <c r="P468" s="41" t="s">
        <v>4778</v>
      </c>
      <c r="Q468" s="41" t="s">
        <v>21909</v>
      </c>
      <c r="R468" s="41">
        <v>8998</v>
      </c>
      <c r="S468" s="41" t="s">
        <v>11115</v>
      </c>
      <c r="T468" s="41" t="s">
        <v>23186</v>
      </c>
      <c r="U468" s="41" t="s">
        <v>25434</v>
      </c>
      <c r="V468" s="42">
        <v>45993</v>
      </c>
      <c r="W468"/>
      <c r="X468"/>
    </row>
    <row r="469" spans="1:24">
      <c r="A469" s="41" t="str">
        <f>TRIM(Query1[[#This Row],[ENTERPRISE_ID]])</f>
        <v>AHUTCHI</v>
      </c>
      <c r="B469" s="41" t="s">
        <v>25435</v>
      </c>
      <c r="C469" s="41" t="s">
        <v>25436</v>
      </c>
      <c r="D469" s="41" t="s">
        <v>21159</v>
      </c>
      <c r="E469" s="41" t="s">
        <v>25437</v>
      </c>
      <c r="F469" s="41" t="s">
        <v>25438</v>
      </c>
      <c r="G469" s="41" t="s">
        <v>15062</v>
      </c>
      <c r="H469" s="41" t="s">
        <v>25439</v>
      </c>
      <c r="I469" s="41" t="s">
        <v>22196</v>
      </c>
      <c r="J469" s="68">
        <v>3619051148</v>
      </c>
      <c r="K469" s="41" t="s">
        <v>43</v>
      </c>
      <c r="L469" s="41" t="s">
        <v>25440</v>
      </c>
      <c r="N469" s="41" t="s">
        <v>25441</v>
      </c>
      <c r="O469" s="41" t="s">
        <v>147</v>
      </c>
      <c r="P469" s="41" t="s">
        <v>834</v>
      </c>
      <c r="Q469" s="41" t="s">
        <v>21909</v>
      </c>
      <c r="R469" s="41">
        <v>8998</v>
      </c>
      <c r="S469" s="41" t="s">
        <v>12200</v>
      </c>
      <c r="T469" s="41" t="s">
        <v>20059</v>
      </c>
      <c r="U469" s="41" t="s">
        <v>25442</v>
      </c>
      <c r="V469" s="42">
        <v>45993</v>
      </c>
      <c r="W469"/>
      <c r="X469"/>
    </row>
    <row r="470" spans="1:24">
      <c r="A470" s="41" t="str">
        <f>TRIM(Query1[[#This Row],[ENTERPRISE_ID]])</f>
        <v>RCORTEZ</v>
      </c>
      <c r="B470" s="41" t="s">
        <v>21683</v>
      </c>
      <c r="C470" s="41" t="s">
        <v>21684</v>
      </c>
      <c r="D470" s="41" t="s">
        <v>21159</v>
      </c>
      <c r="E470" s="41" t="s">
        <v>25443</v>
      </c>
      <c r="F470" s="41" t="s">
        <v>25444</v>
      </c>
      <c r="G470" s="41" t="s">
        <v>19701</v>
      </c>
      <c r="H470" s="41" t="s">
        <v>21945</v>
      </c>
      <c r="I470" s="41" t="s">
        <v>24130</v>
      </c>
      <c r="J470" s="68">
        <v>9567780314</v>
      </c>
      <c r="K470" s="41" t="s">
        <v>43</v>
      </c>
      <c r="L470" s="41" t="s">
        <v>25445</v>
      </c>
      <c r="N470" s="41" t="s">
        <v>11408</v>
      </c>
      <c r="O470" s="41" t="s">
        <v>147</v>
      </c>
      <c r="P470" s="41" t="s">
        <v>11409</v>
      </c>
      <c r="Q470" s="41" t="s">
        <v>21909</v>
      </c>
      <c r="R470" s="41">
        <v>8998</v>
      </c>
      <c r="S470" s="41" t="s">
        <v>4542</v>
      </c>
      <c r="T470" s="41" t="s">
        <v>19417</v>
      </c>
      <c r="U470" s="41" t="s">
        <v>25446</v>
      </c>
      <c r="V470" s="42">
        <v>45993</v>
      </c>
      <c r="W470"/>
      <c r="X470"/>
    </row>
    <row r="471" spans="1:24">
      <c r="A471" s="41" t="str">
        <f>TRIM(Query1[[#This Row],[ENTERPRISE_ID]])</f>
        <v>AFRYE1</v>
      </c>
      <c r="B471" s="41" t="s">
        <v>25447</v>
      </c>
      <c r="C471" s="41" t="s">
        <v>25448</v>
      </c>
      <c r="D471" s="41" t="s">
        <v>21159</v>
      </c>
      <c r="E471" s="41" t="s">
        <v>25449</v>
      </c>
      <c r="F471" s="41" t="s">
        <v>25450</v>
      </c>
      <c r="G471" s="41" t="s">
        <v>674</v>
      </c>
      <c r="H471" s="41" t="s">
        <v>25451</v>
      </c>
      <c r="I471" s="41" t="s">
        <v>24083</v>
      </c>
      <c r="J471" s="68">
        <v>2109965943</v>
      </c>
      <c r="K471" s="41" t="s">
        <v>43</v>
      </c>
      <c r="L471" s="41" t="s">
        <v>25452</v>
      </c>
      <c r="N471" s="41" t="s">
        <v>23440</v>
      </c>
      <c r="O471" s="41" t="s">
        <v>147</v>
      </c>
      <c r="P471" s="41" t="s">
        <v>10695</v>
      </c>
      <c r="Q471" s="41" t="s">
        <v>21909</v>
      </c>
      <c r="R471" s="41">
        <v>8998</v>
      </c>
      <c r="S471" s="41" t="s">
        <v>4120</v>
      </c>
      <c r="T471" s="41" t="s">
        <v>19019</v>
      </c>
      <c r="U471" s="41" t="s">
        <v>25453</v>
      </c>
      <c r="V471" s="42">
        <v>45993</v>
      </c>
      <c r="W471"/>
      <c r="X471"/>
    </row>
    <row r="472" spans="1:24">
      <c r="A472" s="41" t="str">
        <f>TRIM(Query1[[#This Row],[ENTERPRISE_ID]])</f>
        <v>JFERN</v>
      </c>
      <c r="B472" s="41" t="s">
        <v>25454</v>
      </c>
      <c r="C472" s="41" t="s">
        <v>25455</v>
      </c>
      <c r="D472" s="41" t="s">
        <v>21159</v>
      </c>
      <c r="E472" s="41" t="s">
        <v>25456</v>
      </c>
      <c r="F472" s="41" t="s">
        <v>25457</v>
      </c>
      <c r="G472" s="41" t="s">
        <v>17252</v>
      </c>
      <c r="H472" s="41" t="s">
        <v>25458</v>
      </c>
      <c r="I472" s="41" t="s">
        <v>25459</v>
      </c>
      <c r="J472" s="68">
        <v>2109560799</v>
      </c>
      <c r="K472" s="41" t="s">
        <v>43</v>
      </c>
      <c r="L472" s="41" t="s">
        <v>25460</v>
      </c>
      <c r="N472" s="41" t="s">
        <v>676</v>
      </c>
      <c r="O472" s="41" t="s">
        <v>147</v>
      </c>
      <c r="P472" s="41" t="s">
        <v>1130</v>
      </c>
      <c r="Q472" s="41" t="s">
        <v>21909</v>
      </c>
      <c r="R472" s="41">
        <v>8998</v>
      </c>
      <c r="S472" s="41" t="s">
        <v>4120</v>
      </c>
      <c r="T472" s="41" t="s">
        <v>19019</v>
      </c>
      <c r="U472" s="41" t="s">
        <v>25461</v>
      </c>
      <c r="V472" s="42">
        <v>45993</v>
      </c>
      <c r="W472"/>
      <c r="X472"/>
    </row>
    <row r="473" spans="1:24">
      <c r="A473" s="41" t="str">
        <f>TRIM(Query1[[#This Row],[ENTERPRISE_ID]])</f>
        <v>CFELTS</v>
      </c>
      <c r="B473" s="41" t="s">
        <v>21282</v>
      </c>
      <c r="C473" s="41" t="s">
        <v>21284</v>
      </c>
      <c r="D473" s="41" t="s">
        <v>21159</v>
      </c>
      <c r="E473" s="41" t="s">
        <v>25462</v>
      </c>
      <c r="F473" s="41" t="s">
        <v>25463</v>
      </c>
      <c r="G473" s="41" t="s">
        <v>17740</v>
      </c>
      <c r="H473" s="41" t="s">
        <v>25464</v>
      </c>
      <c r="I473" s="41" t="s">
        <v>22461</v>
      </c>
      <c r="J473" s="68">
        <v>2109293433</v>
      </c>
      <c r="K473" s="41" t="s">
        <v>43</v>
      </c>
      <c r="L473" s="41" t="s">
        <v>2563</v>
      </c>
      <c r="N473" s="41" t="s">
        <v>2564</v>
      </c>
      <c r="O473" s="41" t="s">
        <v>147</v>
      </c>
      <c r="P473" s="41" t="s">
        <v>2565</v>
      </c>
      <c r="Q473" s="41" t="s">
        <v>21909</v>
      </c>
      <c r="R473" s="41">
        <v>8998</v>
      </c>
      <c r="S473" s="41" t="s">
        <v>4120</v>
      </c>
      <c r="T473" s="41" t="s">
        <v>19019</v>
      </c>
      <c r="U473" s="41" t="s">
        <v>25465</v>
      </c>
      <c r="V473" s="42">
        <v>45993</v>
      </c>
      <c r="W473"/>
      <c r="X473"/>
    </row>
    <row r="474" spans="1:24">
      <c r="A474" s="41" t="str">
        <f>TRIM(Query1[[#This Row],[ENTERPRISE_ID]])</f>
        <v>JHUDNA1</v>
      </c>
      <c r="B474" s="41" t="s">
        <v>16041</v>
      </c>
      <c r="C474" s="41" t="s">
        <v>15091</v>
      </c>
      <c r="D474" s="41" t="s">
        <v>21159</v>
      </c>
      <c r="E474" s="41" t="s">
        <v>25466</v>
      </c>
      <c r="F474" s="41" t="s">
        <v>16523</v>
      </c>
      <c r="G474" s="41" t="s">
        <v>15092</v>
      </c>
      <c r="H474" s="41" t="s">
        <v>25467</v>
      </c>
      <c r="I474" s="41" t="s">
        <v>23300</v>
      </c>
      <c r="J474" s="68">
        <v>2109541809</v>
      </c>
      <c r="K474" s="41" t="s">
        <v>43</v>
      </c>
      <c r="L474" s="41" t="s">
        <v>25468</v>
      </c>
      <c r="M474" s="41" t="s">
        <v>25469</v>
      </c>
      <c r="N474" s="41" t="s">
        <v>7147</v>
      </c>
      <c r="O474" s="41" t="s">
        <v>147</v>
      </c>
      <c r="P474" s="41" t="s">
        <v>6827</v>
      </c>
      <c r="Q474" s="41" t="s">
        <v>21909</v>
      </c>
      <c r="R474" s="41">
        <v>8998</v>
      </c>
      <c r="S474" s="41" t="s">
        <v>4120</v>
      </c>
      <c r="T474" s="41" t="s">
        <v>19019</v>
      </c>
      <c r="U474" s="41" t="s">
        <v>25470</v>
      </c>
      <c r="V474" s="42">
        <v>45993</v>
      </c>
      <c r="W474"/>
      <c r="X474"/>
    </row>
    <row r="475" spans="1:24">
      <c r="A475" s="41" t="str">
        <f>TRIM(Query1[[#This Row],[ENTERPRISE_ID]])</f>
        <v>CSUTTON</v>
      </c>
      <c r="B475" s="41" t="s">
        <v>21291</v>
      </c>
      <c r="C475" s="41" t="s">
        <v>21293</v>
      </c>
      <c r="D475" s="41" t="s">
        <v>21147</v>
      </c>
      <c r="E475" s="41" t="s">
        <v>25471</v>
      </c>
      <c r="F475" s="41" t="s">
        <v>25472</v>
      </c>
      <c r="G475" s="41" t="s">
        <v>16796</v>
      </c>
      <c r="H475" s="41" t="s">
        <v>25473</v>
      </c>
      <c r="I475" s="41" t="s">
        <v>22461</v>
      </c>
      <c r="J475" s="68">
        <v>2708787175</v>
      </c>
      <c r="K475" s="41" t="s">
        <v>43</v>
      </c>
      <c r="L475" s="41" t="s">
        <v>3188</v>
      </c>
      <c r="N475" s="41" t="s">
        <v>3189</v>
      </c>
      <c r="O475" s="41" t="s">
        <v>258</v>
      </c>
      <c r="P475" s="41" t="s">
        <v>3190</v>
      </c>
      <c r="Q475" s="41" t="s">
        <v>21919</v>
      </c>
      <c r="R475" s="41">
        <v>8998</v>
      </c>
      <c r="S475" s="41" t="s">
        <v>22736</v>
      </c>
      <c r="T475" s="41" t="s">
        <v>22737</v>
      </c>
      <c r="U475" s="41" t="s">
        <v>25474</v>
      </c>
      <c r="V475" s="42">
        <v>45993</v>
      </c>
      <c r="W475"/>
      <c r="X475"/>
    </row>
    <row r="476" spans="1:24">
      <c r="A476" s="41" t="str">
        <f>TRIM(Query1[[#This Row],[ENTERPRISE_ID]])</f>
        <v>HANGEL</v>
      </c>
      <c r="B476" s="41" t="s">
        <v>25475</v>
      </c>
      <c r="C476" s="41" t="s">
        <v>25476</v>
      </c>
      <c r="D476" s="41" t="s">
        <v>21147</v>
      </c>
      <c r="E476" s="41" t="s">
        <v>25477</v>
      </c>
      <c r="F476" s="41" t="s">
        <v>25478</v>
      </c>
      <c r="G476" s="41" t="s">
        <v>16340</v>
      </c>
      <c r="H476" s="41" t="s">
        <v>25479</v>
      </c>
      <c r="I476" s="41" t="s">
        <v>25480</v>
      </c>
      <c r="J476" s="68">
        <v>2608042628</v>
      </c>
      <c r="K476" s="41" t="s">
        <v>43</v>
      </c>
      <c r="L476" s="41" t="s">
        <v>5720</v>
      </c>
      <c r="N476" s="41" t="s">
        <v>5721</v>
      </c>
      <c r="O476" s="41" t="s">
        <v>192</v>
      </c>
      <c r="P476" s="41" t="s">
        <v>5722</v>
      </c>
      <c r="Q476" s="41" t="s">
        <v>21919</v>
      </c>
      <c r="R476" s="41">
        <v>8998</v>
      </c>
      <c r="S476" s="41" t="s">
        <v>9948</v>
      </c>
      <c r="T476" s="41" t="s">
        <v>21962</v>
      </c>
      <c r="U476" s="41" t="s">
        <v>25481</v>
      </c>
      <c r="V476" s="42">
        <v>45993</v>
      </c>
      <c r="W476"/>
      <c r="X476"/>
    </row>
    <row r="477" spans="1:24">
      <c r="A477" s="41" t="str">
        <f>TRIM(Query1[[#This Row],[ENTERPRISE_ID]])</f>
        <v>KFLOYD</v>
      </c>
      <c r="B477" s="41" t="s">
        <v>25482</v>
      </c>
      <c r="C477" s="41" t="s">
        <v>25483</v>
      </c>
      <c r="D477" s="41" t="s">
        <v>21160</v>
      </c>
      <c r="E477" s="41" t="s">
        <v>25484</v>
      </c>
      <c r="F477" s="41" t="s">
        <v>25485</v>
      </c>
      <c r="G477" s="41" t="s">
        <v>20145</v>
      </c>
      <c r="H477" s="41" t="s">
        <v>23047</v>
      </c>
      <c r="I477" s="41" t="s">
        <v>21916</v>
      </c>
      <c r="J477" s="68">
        <v>8088500736</v>
      </c>
      <c r="K477" s="41" t="s">
        <v>43</v>
      </c>
      <c r="L477" s="41" t="s">
        <v>25486</v>
      </c>
      <c r="M477" s="41" t="s">
        <v>25487</v>
      </c>
      <c r="N477" s="41" t="s">
        <v>7040</v>
      </c>
      <c r="O477" s="41" t="s">
        <v>429</v>
      </c>
      <c r="P477" s="41" t="s">
        <v>8523</v>
      </c>
      <c r="Q477" s="41" t="s">
        <v>21909</v>
      </c>
      <c r="R477" s="41">
        <v>8998</v>
      </c>
      <c r="S477" s="41" t="s">
        <v>20469</v>
      </c>
      <c r="T477" s="41" t="s">
        <v>20468</v>
      </c>
      <c r="U477" s="41" t="s">
        <v>25488</v>
      </c>
      <c r="V477" s="42">
        <v>45993</v>
      </c>
      <c r="W477"/>
      <c r="X477"/>
    </row>
    <row r="478" spans="1:24">
      <c r="A478" s="41" t="str">
        <f>TRIM(Query1[[#This Row],[ENTERPRISE_ID]])</f>
        <v>CBENDER</v>
      </c>
      <c r="B478" s="41" t="s">
        <v>25489</v>
      </c>
      <c r="C478" s="41" t="s">
        <v>25490</v>
      </c>
      <c r="D478" s="41" t="s">
        <v>21146</v>
      </c>
      <c r="E478" s="41" t="s">
        <v>25491</v>
      </c>
      <c r="F478" s="41" t="s">
        <v>25492</v>
      </c>
      <c r="G478" s="41" t="s">
        <v>16948</v>
      </c>
      <c r="H478" s="41" t="s">
        <v>25493</v>
      </c>
      <c r="I478" s="41" t="s">
        <v>22461</v>
      </c>
      <c r="J478" s="68">
        <v>8169370067</v>
      </c>
      <c r="K478" s="41" t="s">
        <v>43</v>
      </c>
      <c r="L478" s="41" t="s">
        <v>2395</v>
      </c>
      <c r="N478" s="41" t="s">
        <v>2396</v>
      </c>
      <c r="O478" s="41" t="s">
        <v>593</v>
      </c>
      <c r="P478" s="41" t="s">
        <v>2397</v>
      </c>
      <c r="Q478" s="41" t="s">
        <v>22020</v>
      </c>
      <c r="R478" s="41">
        <v>8998</v>
      </c>
      <c r="S478" s="41" t="s">
        <v>22700</v>
      </c>
      <c r="T478" s="41" t="s">
        <v>22701</v>
      </c>
      <c r="U478" s="41" t="s">
        <v>25494</v>
      </c>
      <c r="V478" s="42">
        <v>45993</v>
      </c>
      <c r="W478"/>
      <c r="X478"/>
    </row>
    <row r="479" spans="1:24">
      <c r="A479" s="41" t="str">
        <f>TRIM(Query1[[#This Row],[ENTERPRISE_ID]])</f>
        <v>KEDOH</v>
      </c>
      <c r="B479" s="41" t="s">
        <v>25495</v>
      </c>
      <c r="C479" s="41" t="s">
        <v>25496</v>
      </c>
      <c r="D479" s="41" t="s">
        <v>21148</v>
      </c>
      <c r="E479" s="41" t="s">
        <v>25497</v>
      </c>
      <c r="F479" s="41" t="s">
        <v>25498</v>
      </c>
      <c r="G479" s="41" t="s">
        <v>19987</v>
      </c>
      <c r="H479" s="41" t="s">
        <v>25499</v>
      </c>
      <c r="I479" s="41" t="s">
        <v>25500</v>
      </c>
      <c r="J479" s="68">
        <v>4027506674</v>
      </c>
      <c r="K479" s="41" t="s">
        <v>43</v>
      </c>
      <c r="L479" s="41" t="s">
        <v>25501</v>
      </c>
      <c r="N479" s="41" t="s">
        <v>25502</v>
      </c>
      <c r="O479" s="41" t="s">
        <v>2390</v>
      </c>
      <c r="P479" s="41" t="s">
        <v>8512</v>
      </c>
      <c r="Q479" s="41" t="s">
        <v>22020</v>
      </c>
      <c r="R479" s="41">
        <v>8998</v>
      </c>
      <c r="S479" s="41" t="s">
        <v>23481</v>
      </c>
      <c r="T479" s="41" t="s">
        <v>23482</v>
      </c>
      <c r="U479" s="41" t="s">
        <v>25503</v>
      </c>
      <c r="V479" s="42">
        <v>45993</v>
      </c>
      <c r="W479"/>
      <c r="X479"/>
    </row>
    <row r="480" spans="1:24">
      <c r="A480" s="41" t="str">
        <f>TRIM(Query1[[#This Row],[ENTERPRISE_ID]])</f>
        <v>PBUI1</v>
      </c>
      <c r="B480" s="41" t="s">
        <v>25504</v>
      </c>
      <c r="C480" s="41" t="s">
        <v>25505</v>
      </c>
      <c r="D480" s="41" t="s">
        <v>21148</v>
      </c>
      <c r="E480" s="41" t="s">
        <v>25506</v>
      </c>
      <c r="F480" s="41" t="s">
        <v>25507</v>
      </c>
      <c r="G480" s="41" t="s">
        <v>10911</v>
      </c>
      <c r="H480" s="41" t="s">
        <v>25508</v>
      </c>
      <c r="I480" s="41" t="s">
        <v>25509</v>
      </c>
      <c r="J480" s="68">
        <v>5158025487</v>
      </c>
      <c r="K480" s="41" t="s">
        <v>43</v>
      </c>
      <c r="L480" s="41" t="s">
        <v>25510</v>
      </c>
      <c r="N480" s="41" t="s">
        <v>1565</v>
      </c>
      <c r="O480" s="41" t="s">
        <v>1566</v>
      </c>
      <c r="P480" s="41" t="s">
        <v>10914</v>
      </c>
      <c r="Q480" s="41" t="s">
        <v>22020</v>
      </c>
      <c r="R480" s="41">
        <v>8998</v>
      </c>
      <c r="S480" s="41" t="s">
        <v>23481</v>
      </c>
      <c r="T480" s="41" t="s">
        <v>23482</v>
      </c>
      <c r="U480" s="41" t="s">
        <v>25511</v>
      </c>
      <c r="V480" s="42">
        <v>45993</v>
      </c>
      <c r="W480"/>
      <c r="X480"/>
    </row>
    <row r="481" spans="1:24">
      <c r="A481" s="41" t="str">
        <f>TRIM(Query1[[#This Row],[ENTERPRISE_ID]])</f>
        <v>CKRONBE</v>
      </c>
      <c r="B481" s="41" t="s">
        <v>25512</v>
      </c>
      <c r="C481" s="41" t="s">
        <v>25513</v>
      </c>
      <c r="D481" s="41" t="s">
        <v>21148</v>
      </c>
      <c r="E481" s="41" t="s">
        <v>25514</v>
      </c>
      <c r="F481" s="41" t="s">
        <v>25515</v>
      </c>
      <c r="G481" s="41" t="s">
        <v>2794</v>
      </c>
      <c r="H481" s="41" t="s">
        <v>25516</v>
      </c>
      <c r="I481" s="41" t="s">
        <v>25517</v>
      </c>
      <c r="J481" s="68">
        <v>6124721717</v>
      </c>
      <c r="K481" s="41" t="s">
        <v>43</v>
      </c>
      <c r="L481" s="41" t="s">
        <v>25518</v>
      </c>
      <c r="N481" s="41" t="s">
        <v>25519</v>
      </c>
      <c r="O481" s="41" t="s">
        <v>1229</v>
      </c>
      <c r="P481" s="41" t="s">
        <v>2797</v>
      </c>
      <c r="Q481" s="41" t="s">
        <v>22020</v>
      </c>
      <c r="R481" s="41">
        <v>8998</v>
      </c>
      <c r="S481" s="41" t="s">
        <v>8135</v>
      </c>
      <c r="T481" s="41" t="s">
        <v>22304</v>
      </c>
      <c r="U481" s="41" t="s">
        <v>25520</v>
      </c>
      <c r="V481" s="42">
        <v>45993</v>
      </c>
      <c r="W481"/>
      <c r="X481"/>
    </row>
    <row r="482" spans="1:24">
      <c r="A482" s="41" t="str">
        <f>TRIM(Query1[[#This Row],[ENTERPRISE_ID]])</f>
        <v>JDOUGH9</v>
      </c>
      <c r="B482" s="41" t="s">
        <v>25521</v>
      </c>
      <c r="C482" s="41" t="s">
        <v>25522</v>
      </c>
      <c r="D482" s="41" t="s">
        <v>21148</v>
      </c>
      <c r="E482" s="41" t="s">
        <v>25523</v>
      </c>
      <c r="F482" s="41" t="s">
        <v>25524</v>
      </c>
      <c r="G482" s="41" t="s">
        <v>6685</v>
      </c>
      <c r="H482" s="41" t="s">
        <v>25525</v>
      </c>
      <c r="I482" s="41" t="s">
        <v>24744</v>
      </c>
      <c r="J482" s="68">
        <v>7633068300</v>
      </c>
      <c r="K482" s="41" t="s">
        <v>43</v>
      </c>
      <c r="L482" s="41" t="s">
        <v>25526</v>
      </c>
      <c r="N482" s="41" t="s">
        <v>25527</v>
      </c>
      <c r="O482" s="41" t="s">
        <v>1229</v>
      </c>
      <c r="P482" s="41" t="s">
        <v>6688</v>
      </c>
      <c r="Q482" s="41" t="s">
        <v>22020</v>
      </c>
      <c r="R482" s="41">
        <v>8998</v>
      </c>
      <c r="S482" s="41" t="s">
        <v>8135</v>
      </c>
      <c r="T482" s="41" t="s">
        <v>22304</v>
      </c>
      <c r="U482" s="41" t="s">
        <v>25528</v>
      </c>
      <c r="V482" s="42">
        <v>45993</v>
      </c>
      <c r="W482"/>
      <c r="X482"/>
    </row>
    <row r="483" spans="1:24">
      <c r="A483" s="41" t="str">
        <f>TRIM(Query1[[#This Row],[ENTERPRISE_ID]])</f>
        <v>SHAMIL</v>
      </c>
      <c r="B483" s="41" t="s">
        <v>25529</v>
      </c>
      <c r="C483" s="41" t="s">
        <v>16576</v>
      </c>
      <c r="D483" s="41" t="s">
        <v>21148</v>
      </c>
      <c r="E483" s="41" t="s">
        <v>25530</v>
      </c>
      <c r="F483" s="41" t="s">
        <v>25531</v>
      </c>
      <c r="G483" s="41" t="s">
        <v>12582</v>
      </c>
      <c r="H483" s="41" t="s">
        <v>19171</v>
      </c>
      <c r="I483" s="41" t="s">
        <v>21937</v>
      </c>
      <c r="J483" s="68">
        <v>6415255369</v>
      </c>
      <c r="K483" s="41" t="s">
        <v>43</v>
      </c>
      <c r="L483" s="41" t="s">
        <v>25532</v>
      </c>
      <c r="N483" s="41" t="s">
        <v>25533</v>
      </c>
      <c r="O483" s="41" t="s">
        <v>1566</v>
      </c>
      <c r="P483" s="41" t="s">
        <v>12585</v>
      </c>
      <c r="Q483" s="41" t="s">
        <v>22020</v>
      </c>
      <c r="R483" s="41">
        <v>8998</v>
      </c>
      <c r="S483" s="41" t="s">
        <v>23481</v>
      </c>
      <c r="T483" s="41" t="s">
        <v>23482</v>
      </c>
      <c r="U483" s="41" t="s">
        <v>25534</v>
      </c>
      <c r="V483" s="42">
        <v>45993</v>
      </c>
      <c r="W483"/>
      <c r="X483"/>
    </row>
    <row r="484" spans="1:24">
      <c r="A484" s="41" t="str">
        <f>TRIM(Query1[[#This Row],[ENTERPRISE_ID]])</f>
        <v>BMURPHY</v>
      </c>
      <c r="B484" s="41" t="s">
        <v>25535</v>
      </c>
      <c r="C484" s="41" t="s">
        <v>25536</v>
      </c>
      <c r="D484" s="41" t="s">
        <v>21148</v>
      </c>
      <c r="E484" s="41" t="s">
        <v>25537</v>
      </c>
      <c r="F484" s="41" t="s">
        <v>25538</v>
      </c>
      <c r="G484" s="41" t="s">
        <v>16679</v>
      </c>
      <c r="H484" s="41" t="s">
        <v>25539</v>
      </c>
      <c r="I484" s="41" t="s">
        <v>25393</v>
      </c>
      <c r="J484" s="68">
        <v>7633369187</v>
      </c>
      <c r="K484" s="41" t="s">
        <v>43</v>
      </c>
      <c r="L484" s="41" t="s">
        <v>25540</v>
      </c>
      <c r="N484" s="41" t="s">
        <v>25541</v>
      </c>
      <c r="O484" s="41" t="s">
        <v>1229</v>
      </c>
      <c r="P484" s="41" t="s">
        <v>2050</v>
      </c>
      <c r="Q484" s="41" t="s">
        <v>22020</v>
      </c>
      <c r="R484" s="41">
        <v>8998</v>
      </c>
      <c r="S484" s="41" t="s">
        <v>8135</v>
      </c>
      <c r="T484" s="41" t="s">
        <v>22304</v>
      </c>
      <c r="U484" s="41" t="s">
        <v>25542</v>
      </c>
      <c r="V484" s="42">
        <v>45993</v>
      </c>
      <c r="W484"/>
      <c r="X484"/>
    </row>
    <row r="485" spans="1:24">
      <c r="A485" s="41" t="str">
        <f>TRIM(Query1[[#This Row],[ENTERPRISE_ID]])</f>
        <v>JKEPHA0</v>
      </c>
      <c r="B485" s="41" t="s">
        <v>25543</v>
      </c>
      <c r="C485" s="41" t="s">
        <v>25544</v>
      </c>
      <c r="D485" s="41" t="s">
        <v>21148</v>
      </c>
      <c r="E485" s="41" t="s">
        <v>25545</v>
      </c>
      <c r="F485" s="41" t="s">
        <v>25546</v>
      </c>
      <c r="G485" s="41" t="s">
        <v>25547</v>
      </c>
      <c r="H485" s="41" t="s">
        <v>25548</v>
      </c>
      <c r="I485" s="41" t="s">
        <v>25549</v>
      </c>
      <c r="J485" s="68">
        <v>4028708587</v>
      </c>
      <c r="K485" s="41" t="s">
        <v>43</v>
      </c>
      <c r="L485" s="41" t="s">
        <v>25550</v>
      </c>
      <c r="N485" s="41" t="s">
        <v>25551</v>
      </c>
      <c r="O485" s="41" t="s">
        <v>2390</v>
      </c>
      <c r="P485" s="41" t="s">
        <v>7275</v>
      </c>
      <c r="Q485" s="41" t="s">
        <v>22020</v>
      </c>
      <c r="R485" s="41">
        <v>8998</v>
      </c>
      <c r="S485" s="41" t="s">
        <v>22780</v>
      </c>
      <c r="T485" s="41" t="s">
        <v>22781</v>
      </c>
      <c r="U485" s="41" t="s">
        <v>25552</v>
      </c>
      <c r="V485" s="42">
        <v>45993</v>
      </c>
      <c r="W485"/>
      <c r="X485"/>
    </row>
    <row r="486" spans="1:24">
      <c r="A486" s="41" t="str">
        <f>TRIM(Query1[[#This Row],[ENTERPRISE_ID]])</f>
        <v>JFIELD1</v>
      </c>
      <c r="B486" s="41" t="s">
        <v>25553</v>
      </c>
      <c r="C486" s="41" t="s">
        <v>25554</v>
      </c>
      <c r="D486" s="41" t="s">
        <v>21142</v>
      </c>
      <c r="E486" s="41" t="s">
        <v>25555</v>
      </c>
      <c r="F486" s="41" t="s">
        <v>25556</v>
      </c>
      <c r="G486" s="41" t="s">
        <v>25557</v>
      </c>
      <c r="H486" s="41" t="s">
        <v>25558</v>
      </c>
      <c r="I486" s="41" t="s">
        <v>22613</v>
      </c>
      <c r="J486" s="68">
        <v>9185650020</v>
      </c>
      <c r="K486" s="41" t="s">
        <v>43</v>
      </c>
      <c r="L486" s="41" t="s">
        <v>25559</v>
      </c>
      <c r="N486" s="41" t="s">
        <v>25560</v>
      </c>
      <c r="O486" s="41" t="s">
        <v>1136</v>
      </c>
      <c r="P486" s="41" t="s">
        <v>6777</v>
      </c>
      <c r="Q486" s="41" t="s">
        <v>22020</v>
      </c>
      <c r="R486" s="41">
        <v>8998</v>
      </c>
      <c r="S486" s="41" t="s">
        <v>11510</v>
      </c>
      <c r="T486" s="41" t="s">
        <v>22801</v>
      </c>
      <c r="U486" s="41" t="s">
        <v>25561</v>
      </c>
      <c r="V486" s="42">
        <v>45993</v>
      </c>
      <c r="W486"/>
      <c r="X486"/>
    </row>
    <row r="487" spans="1:24">
      <c r="A487" s="41" t="str">
        <f>TRIM(Query1[[#This Row],[ENTERPRISE_ID]])</f>
        <v>SBROWN5</v>
      </c>
      <c r="B487" s="41" t="s">
        <v>21709</v>
      </c>
      <c r="C487" s="41" t="s">
        <v>21710</v>
      </c>
      <c r="D487" s="41" t="s">
        <v>21141</v>
      </c>
      <c r="E487" s="41" t="s">
        <v>25562</v>
      </c>
      <c r="F487" s="41" t="s">
        <v>25563</v>
      </c>
      <c r="G487" s="41" t="s">
        <v>18054</v>
      </c>
      <c r="H487" s="41" t="s">
        <v>24782</v>
      </c>
      <c r="I487" s="41" t="s">
        <v>25564</v>
      </c>
      <c r="J487" s="68">
        <v>7574084265</v>
      </c>
      <c r="K487" s="41" t="s">
        <v>43</v>
      </c>
      <c r="Q487" s="41" t="s">
        <v>21919</v>
      </c>
      <c r="R487" s="41">
        <v>8998</v>
      </c>
      <c r="S487" s="41" t="s">
        <v>18236</v>
      </c>
      <c r="T487" s="41" t="s">
        <v>20027</v>
      </c>
      <c r="U487" s="41" t="s">
        <v>25565</v>
      </c>
      <c r="V487" s="42">
        <v>45993</v>
      </c>
      <c r="W487"/>
      <c r="X487"/>
    </row>
    <row r="488" spans="1:24">
      <c r="A488" s="41" t="str">
        <f>TRIM(Query1[[#This Row],[ENTERPRISE_ID]])</f>
        <v>PHASSE0</v>
      </c>
      <c r="B488" s="41" t="s">
        <v>25566</v>
      </c>
      <c r="C488" s="41" t="s">
        <v>25567</v>
      </c>
      <c r="D488" s="41" t="s">
        <v>21141</v>
      </c>
      <c r="E488" s="41" t="s">
        <v>25568</v>
      </c>
      <c r="F488" s="41" t="s">
        <v>16510</v>
      </c>
      <c r="G488" s="41" t="s">
        <v>11009</v>
      </c>
      <c r="H488" s="41" t="s">
        <v>25569</v>
      </c>
      <c r="I488" s="41" t="s">
        <v>22655</v>
      </c>
      <c r="J488" s="68">
        <v>9108765642</v>
      </c>
      <c r="K488" s="41" t="s">
        <v>43</v>
      </c>
      <c r="L488" s="41" t="s">
        <v>25570</v>
      </c>
      <c r="M488" s="41" t="s">
        <v>25571</v>
      </c>
      <c r="N488" s="41" t="s">
        <v>9332</v>
      </c>
      <c r="O488" s="41" t="s">
        <v>170</v>
      </c>
      <c r="P488" s="41" t="s">
        <v>5450</v>
      </c>
      <c r="Q488" s="41" t="s">
        <v>21919</v>
      </c>
      <c r="R488" s="41">
        <v>8998</v>
      </c>
      <c r="S488" s="41" t="s">
        <v>20793</v>
      </c>
      <c r="T488" s="41" t="s">
        <v>20792</v>
      </c>
      <c r="U488" s="41" t="s">
        <v>25572</v>
      </c>
      <c r="V488" s="42">
        <v>45993</v>
      </c>
      <c r="W488"/>
      <c r="X488"/>
    </row>
    <row r="489" spans="1:24">
      <c r="A489" s="41" t="str">
        <f>TRIM(Query1[[#This Row],[ENTERPRISE_ID]])</f>
        <v>TPERRY</v>
      </c>
      <c r="B489" s="41" t="s">
        <v>25573</v>
      </c>
      <c r="C489" s="41" t="s">
        <v>25574</v>
      </c>
      <c r="D489" s="41" t="s">
        <v>21141</v>
      </c>
      <c r="E489" s="41" t="s">
        <v>25575</v>
      </c>
      <c r="F489" s="41" t="s">
        <v>25576</v>
      </c>
      <c r="G489" s="41" t="s">
        <v>17459</v>
      </c>
      <c r="H489" s="41" t="s">
        <v>25577</v>
      </c>
      <c r="I489" s="41" t="s">
        <v>25578</v>
      </c>
      <c r="J489" s="68">
        <v>7573324167</v>
      </c>
      <c r="K489" s="41" t="s">
        <v>43</v>
      </c>
      <c r="L489" s="41" t="s">
        <v>25579</v>
      </c>
      <c r="N489" s="41" t="s">
        <v>25580</v>
      </c>
      <c r="O489" s="41" t="s">
        <v>167</v>
      </c>
      <c r="P489" s="41" t="s">
        <v>13463</v>
      </c>
      <c r="Q489" s="41" t="s">
        <v>21919</v>
      </c>
      <c r="R489" s="41">
        <v>8998</v>
      </c>
      <c r="S489" s="41" t="s">
        <v>18236</v>
      </c>
      <c r="T489" s="41" t="s">
        <v>20027</v>
      </c>
      <c r="U489" s="41" t="s">
        <v>25581</v>
      </c>
      <c r="V489" s="42">
        <v>45993</v>
      </c>
      <c r="W489"/>
      <c r="X489"/>
    </row>
    <row r="490" spans="1:24">
      <c r="A490" s="41" t="str">
        <f>TRIM(Query1[[#This Row],[ENTERPRISE_ID]])</f>
        <v>DREYES2</v>
      </c>
      <c r="B490" s="41" t="s">
        <v>25582</v>
      </c>
      <c r="C490" s="41" t="s">
        <v>25583</v>
      </c>
      <c r="D490" s="41" t="s">
        <v>21140</v>
      </c>
      <c r="E490" s="41" t="s">
        <v>25584</v>
      </c>
      <c r="F490" s="41" t="s">
        <v>25585</v>
      </c>
      <c r="G490" s="41" t="s">
        <v>4207</v>
      </c>
      <c r="H490" s="41" t="s">
        <v>25586</v>
      </c>
      <c r="I490" s="41" t="s">
        <v>22142</v>
      </c>
      <c r="J490" s="68">
        <v>4704039305</v>
      </c>
      <c r="K490" s="41" t="s">
        <v>43</v>
      </c>
      <c r="L490" s="41" t="s">
        <v>25587</v>
      </c>
      <c r="N490" s="41" t="s">
        <v>4209</v>
      </c>
      <c r="O490" s="41" t="s">
        <v>312</v>
      </c>
      <c r="P490" s="41" t="s">
        <v>1628</v>
      </c>
      <c r="Q490" s="41" t="s">
        <v>21930</v>
      </c>
      <c r="R490" s="41">
        <v>8998</v>
      </c>
      <c r="S490" s="41" t="s">
        <v>3747</v>
      </c>
      <c r="T490" s="41" t="s">
        <v>18341</v>
      </c>
      <c r="U490" s="41" t="s">
        <v>25588</v>
      </c>
      <c r="V490" s="42">
        <v>45993</v>
      </c>
      <c r="W490"/>
      <c r="X490"/>
    </row>
    <row r="491" spans="1:24">
      <c r="A491" s="41" t="str">
        <f>TRIM(Query1[[#This Row],[ENTERPRISE_ID]])</f>
        <v>JWILL12</v>
      </c>
      <c r="B491" s="41" t="s">
        <v>25589</v>
      </c>
      <c r="C491" s="41" t="s">
        <v>21632</v>
      </c>
      <c r="D491" s="41" t="s">
        <v>21134</v>
      </c>
      <c r="E491" s="41" t="s">
        <v>25590</v>
      </c>
      <c r="F491" s="41" t="s">
        <v>25591</v>
      </c>
      <c r="G491" s="41" t="s">
        <v>21029</v>
      </c>
      <c r="H491" s="41" t="s">
        <v>23299</v>
      </c>
      <c r="I491" s="41" t="s">
        <v>22613</v>
      </c>
      <c r="J491" s="68">
        <v>7404092096</v>
      </c>
      <c r="K491" s="41" t="s">
        <v>43</v>
      </c>
      <c r="L491" s="41" t="s">
        <v>25592</v>
      </c>
      <c r="N491" s="41" t="s">
        <v>8359</v>
      </c>
      <c r="O491" s="41" t="s">
        <v>72</v>
      </c>
      <c r="P491" s="41" t="s">
        <v>8360</v>
      </c>
      <c r="Q491" s="41" t="s">
        <v>21919</v>
      </c>
      <c r="R491" s="41">
        <v>8998</v>
      </c>
      <c r="S491" s="41" t="s">
        <v>5612</v>
      </c>
      <c r="T491" s="41" t="s">
        <v>19436</v>
      </c>
      <c r="U491" s="41" t="s">
        <v>25593</v>
      </c>
      <c r="V491" s="42">
        <v>45993</v>
      </c>
      <c r="W491"/>
      <c r="X491"/>
    </row>
    <row r="492" spans="1:24">
      <c r="A492" s="41" t="str">
        <f>TRIM(Query1[[#This Row],[ENTERPRISE_ID]])</f>
        <v>MRAY0</v>
      </c>
      <c r="B492" s="41" t="s">
        <v>16254</v>
      </c>
      <c r="C492" s="41" t="s">
        <v>25594</v>
      </c>
      <c r="D492" s="41" t="s">
        <v>21141</v>
      </c>
      <c r="E492" s="41" t="s">
        <v>25595</v>
      </c>
      <c r="F492" s="41" t="s">
        <v>16255</v>
      </c>
      <c r="G492" s="41" t="s">
        <v>15437</v>
      </c>
      <c r="H492" s="41" t="s">
        <v>25596</v>
      </c>
      <c r="I492" s="41" t="s">
        <v>22047</v>
      </c>
      <c r="J492" s="68">
        <v>8049875468</v>
      </c>
      <c r="K492" s="41" t="s">
        <v>43</v>
      </c>
      <c r="L492" s="41" t="s">
        <v>25597</v>
      </c>
      <c r="N492" s="41" t="s">
        <v>10125</v>
      </c>
      <c r="O492" s="41" t="s">
        <v>167</v>
      </c>
      <c r="P492" s="41" t="s">
        <v>7129</v>
      </c>
      <c r="Q492" s="41" t="s">
        <v>21919</v>
      </c>
      <c r="R492" s="41">
        <v>8998</v>
      </c>
      <c r="S492" s="41" t="s">
        <v>18236</v>
      </c>
      <c r="T492" s="41" t="s">
        <v>20027</v>
      </c>
      <c r="U492" s="41" t="s">
        <v>25598</v>
      </c>
      <c r="V492" s="42">
        <v>45993</v>
      </c>
      <c r="W492"/>
      <c r="X492"/>
    </row>
    <row r="493" spans="1:24">
      <c r="A493" s="41" t="str">
        <f>TRIM(Query1[[#This Row],[ENTERPRISE_ID]])</f>
        <v>DHANSE9</v>
      </c>
      <c r="B493" s="41" t="s">
        <v>25599</v>
      </c>
      <c r="C493" s="41" t="s">
        <v>16803</v>
      </c>
      <c r="D493" s="41" t="s">
        <v>21141</v>
      </c>
      <c r="E493" s="41" t="s">
        <v>25600</v>
      </c>
      <c r="F493" s="41" t="s">
        <v>25601</v>
      </c>
      <c r="G493" s="41" t="s">
        <v>15078</v>
      </c>
      <c r="H493" s="41" t="s">
        <v>25602</v>
      </c>
      <c r="I493" s="41" t="s">
        <v>22554</v>
      </c>
      <c r="J493" s="68">
        <v>4343635938</v>
      </c>
      <c r="K493" s="41" t="s">
        <v>43</v>
      </c>
      <c r="L493" s="41" t="s">
        <v>25603</v>
      </c>
      <c r="N493" s="41" t="s">
        <v>3680</v>
      </c>
      <c r="O493" s="41" t="s">
        <v>167</v>
      </c>
      <c r="P493" s="41" t="s">
        <v>3681</v>
      </c>
      <c r="Q493" s="41" t="s">
        <v>21919</v>
      </c>
      <c r="R493" s="41">
        <v>8998</v>
      </c>
      <c r="S493" s="41" t="s">
        <v>21068</v>
      </c>
      <c r="T493" s="41" t="s">
        <v>22463</v>
      </c>
      <c r="U493" s="41" t="s">
        <v>25604</v>
      </c>
      <c r="V493" s="42">
        <v>45993</v>
      </c>
      <c r="W493"/>
      <c r="X493"/>
    </row>
    <row r="494" spans="1:24">
      <c r="A494" s="41" t="str">
        <f>TRIM(Query1[[#This Row],[ENTERPRISE_ID]])</f>
        <v>JFLETCH</v>
      </c>
      <c r="B494" s="41" t="s">
        <v>18269</v>
      </c>
      <c r="C494" s="41" t="s">
        <v>21429</v>
      </c>
      <c r="D494" s="41" t="s">
        <v>21136</v>
      </c>
      <c r="E494" s="41" t="s">
        <v>25605</v>
      </c>
      <c r="F494" s="41" t="s">
        <v>18270</v>
      </c>
      <c r="G494" s="41" t="s">
        <v>6803</v>
      </c>
      <c r="H494" s="41" t="s">
        <v>21944</v>
      </c>
      <c r="I494" s="41" t="s">
        <v>24691</v>
      </c>
      <c r="J494" s="68">
        <v>3213013550</v>
      </c>
      <c r="K494" s="41" t="s">
        <v>43</v>
      </c>
      <c r="L494" s="41" t="s">
        <v>25606</v>
      </c>
      <c r="N494" s="41" t="s">
        <v>25607</v>
      </c>
      <c r="O494" s="41" t="s">
        <v>57</v>
      </c>
      <c r="P494" s="41" t="s">
        <v>803</v>
      </c>
      <c r="Q494" s="41" t="s">
        <v>21909</v>
      </c>
      <c r="R494" s="41">
        <v>8998</v>
      </c>
      <c r="S494" s="41" t="s">
        <v>22679</v>
      </c>
      <c r="T494" s="41" t="s">
        <v>22680</v>
      </c>
      <c r="U494" s="41" t="s">
        <v>25608</v>
      </c>
      <c r="V494" s="42">
        <v>45993</v>
      </c>
      <c r="W494"/>
      <c r="X494"/>
    </row>
    <row r="495" spans="1:24">
      <c r="A495" s="41" t="str">
        <f>TRIM(Query1[[#This Row],[ENTERPRISE_ID]])</f>
        <v>TMATTHE</v>
      </c>
      <c r="B495" s="41" t="s">
        <v>21772</v>
      </c>
      <c r="C495" s="41" t="s">
        <v>21773</v>
      </c>
      <c r="D495" s="41" t="s">
        <v>21141</v>
      </c>
      <c r="E495" s="41" t="s">
        <v>25609</v>
      </c>
      <c r="F495" s="41" t="s">
        <v>25610</v>
      </c>
      <c r="G495" s="41" t="s">
        <v>17120</v>
      </c>
      <c r="H495" s="41" t="s">
        <v>25611</v>
      </c>
      <c r="I495" s="41" t="s">
        <v>25612</v>
      </c>
      <c r="J495" s="68">
        <v>2523632466</v>
      </c>
      <c r="K495" s="41" t="s">
        <v>43</v>
      </c>
      <c r="L495" s="41" t="s">
        <v>13394</v>
      </c>
      <c r="N495" s="41" t="s">
        <v>24784</v>
      </c>
      <c r="O495" s="41" t="s">
        <v>170</v>
      </c>
      <c r="P495" s="41" t="s">
        <v>13904</v>
      </c>
      <c r="Q495" s="41" t="s">
        <v>21919</v>
      </c>
      <c r="R495" s="41">
        <v>8998</v>
      </c>
      <c r="S495" s="41" t="s">
        <v>23506</v>
      </c>
      <c r="T495" s="41" t="s">
        <v>23507</v>
      </c>
      <c r="U495" s="41" t="s">
        <v>25613</v>
      </c>
      <c r="V495" s="42">
        <v>45993</v>
      </c>
      <c r="W495"/>
      <c r="X495"/>
    </row>
    <row r="496" spans="1:24">
      <c r="A496" s="41" t="str">
        <f>TRIM(Query1[[#This Row],[ENTERPRISE_ID]])</f>
        <v>GLOPEZ0</v>
      </c>
      <c r="B496" s="41" t="s">
        <v>25614</v>
      </c>
      <c r="C496" s="41" t="s">
        <v>25615</v>
      </c>
      <c r="D496" s="41" t="s">
        <v>21152</v>
      </c>
      <c r="E496" s="41" t="s">
        <v>25616</v>
      </c>
      <c r="F496" s="41" t="s">
        <v>25617</v>
      </c>
      <c r="G496" s="41" t="s">
        <v>18339</v>
      </c>
      <c r="H496" s="41" t="s">
        <v>22372</v>
      </c>
      <c r="I496" s="41" t="s">
        <v>25618</v>
      </c>
      <c r="J496" s="68">
        <v>4148650556</v>
      </c>
      <c r="K496" s="41" t="s">
        <v>43</v>
      </c>
      <c r="L496" s="41" t="s">
        <v>25619</v>
      </c>
      <c r="N496" s="41" t="s">
        <v>3087</v>
      </c>
      <c r="O496" s="41" t="s">
        <v>95</v>
      </c>
      <c r="P496" s="41" t="s">
        <v>14574</v>
      </c>
      <c r="Q496" s="41" t="s">
        <v>21909</v>
      </c>
      <c r="R496" s="41">
        <v>8998</v>
      </c>
      <c r="S496" s="41" t="s">
        <v>3327</v>
      </c>
      <c r="T496" s="41" t="s">
        <v>23177</v>
      </c>
      <c r="U496" s="41" t="s">
        <v>25620</v>
      </c>
      <c r="V496" s="42">
        <v>45993</v>
      </c>
      <c r="W496"/>
      <c r="X496"/>
    </row>
    <row r="497" spans="1:24">
      <c r="A497" s="41" t="str">
        <f>TRIM(Query1[[#This Row],[ENTERPRISE_ID]])</f>
        <v>JLEWI09</v>
      </c>
      <c r="B497" s="41" t="s">
        <v>18244</v>
      </c>
      <c r="C497" s="41" t="s">
        <v>21446</v>
      </c>
      <c r="D497" s="41" t="s">
        <v>21134</v>
      </c>
      <c r="E497" s="41" t="s">
        <v>25621</v>
      </c>
      <c r="F497" s="41" t="s">
        <v>18245</v>
      </c>
      <c r="G497" s="41" t="s">
        <v>7351</v>
      </c>
      <c r="H497" s="41" t="s">
        <v>769</v>
      </c>
      <c r="I497" s="41" t="s">
        <v>22072</v>
      </c>
      <c r="J497" s="68">
        <v>4235122847</v>
      </c>
      <c r="K497" s="41" t="s">
        <v>43</v>
      </c>
      <c r="L497" s="41" t="s">
        <v>25622</v>
      </c>
      <c r="N497" s="41" t="s">
        <v>25623</v>
      </c>
      <c r="O497" s="41" t="s">
        <v>352</v>
      </c>
      <c r="P497" s="41" t="s">
        <v>7354</v>
      </c>
      <c r="Q497" s="41" t="s">
        <v>21919</v>
      </c>
      <c r="R497" s="41">
        <v>8998</v>
      </c>
      <c r="S497" s="41" t="s">
        <v>3811</v>
      </c>
      <c r="T497" s="41" t="s">
        <v>22994</v>
      </c>
      <c r="U497" s="41" t="s">
        <v>25624</v>
      </c>
      <c r="V497" s="42">
        <v>45993</v>
      </c>
      <c r="W497"/>
      <c r="X497"/>
    </row>
    <row r="498" spans="1:24">
      <c r="A498" s="41" t="str">
        <f>TRIM(Query1[[#This Row],[ENTERPRISE_ID]])</f>
        <v>RGRAMSK</v>
      </c>
      <c r="B498" s="41" t="s">
        <v>25625</v>
      </c>
      <c r="C498" s="41" t="s">
        <v>25626</v>
      </c>
      <c r="D498" s="41" t="s">
        <v>21134</v>
      </c>
      <c r="E498" s="41" t="s">
        <v>25627</v>
      </c>
      <c r="F498" s="41" t="s">
        <v>25628</v>
      </c>
      <c r="G498" s="41" t="s">
        <v>11573</v>
      </c>
      <c r="H498" s="41" t="s">
        <v>25629</v>
      </c>
      <c r="I498" s="41" t="s">
        <v>21938</v>
      </c>
      <c r="J498" s="68">
        <v>7246989848</v>
      </c>
      <c r="K498" s="41" t="s">
        <v>43</v>
      </c>
      <c r="L498" s="41" t="s">
        <v>25630</v>
      </c>
      <c r="N498" s="41" t="s">
        <v>25631</v>
      </c>
      <c r="O498" s="41" t="s">
        <v>453</v>
      </c>
      <c r="P498" s="41" t="s">
        <v>11575</v>
      </c>
      <c r="Q498" s="41" t="s">
        <v>21919</v>
      </c>
      <c r="R498" s="41">
        <v>8998</v>
      </c>
      <c r="S498" s="41" t="s">
        <v>12467</v>
      </c>
      <c r="T498" s="41" t="s">
        <v>19446</v>
      </c>
      <c r="U498" s="41" t="s">
        <v>25632</v>
      </c>
      <c r="V498" s="42">
        <v>45993</v>
      </c>
      <c r="W498"/>
      <c r="X498"/>
    </row>
    <row r="499" spans="1:24">
      <c r="A499" s="41" t="str">
        <f>TRIM(Query1[[#This Row],[ENTERPRISE_ID]])</f>
        <v>DWILLI1</v>
      </c>
      <c r="B499" s="41" t="s">
        <v>25633</v>
      </c>
      <c r="C499" s="41" t="s">
        <v>25634</v>
      </c>
      <c r="D499" s="41" t="s">
        <v>21134</v>
      </c>
      <c r="E499" s="41" t="s">
        <v>25635</v>
      </c>
      <c r="F499" s="41" t="s">
        <v>25636</v>
      </c>
      <c r="G499" s="41" t="s">
        <v>25637</v>
      </c>
      <c r="H499" s="41" t="s">
        <v>23299</v>
      </c>
      <c r="I499" s="41" t="s">
        <v>25638</v>
      </c>
      <c r="J499" s="68">
        <v>8596910027</v>
      </c>
      <c r="K499" s="41" t="s">
        <v>43</v>
      </c>
      <c r="L499" s="41" t="s">
        <v>25639</v>
      </c>
      <c r="N499" s="41" t="s">
        <v>25640</v>
      </c>
      <c r="O499" s="41" t="s">
        <v>258</v>
      </c>
      <c r="P499" s="41" t="s">
        <v>1168</v>
      </c>
      <c r="Q499" s="41" t="s">
        <v>21919</v>
      </c>
      <c r="R499" s="41">
        <v>8998</v>
      </c>
      <c r="S499" s="41" t="s">
        <v>20677</v>
      </c>
      <c r="T499" s="41" t="s">
        <v>20676</v>
      </c>
      <c r="U499" s="41" t="s">
        <v>25641</v>
      </c>
      <c r="V499" s="42">
        <v>45993</v>
      </c>
      <c r="W499"/>
      <c r="X499"/>
    </row>
    <row r="500" spans="1:24">
      <c r="A500" s="41" t="str">
        <f>TRIM(Query1[[#This Row],[ENTERPRISE_ID]])</f>
        <v>MARNOL0</v>
      </c>
      <c r="B500" s="41" t="s">
        <v>7486</v>
      </c>
      <c r="C500" s="41" t="s">
        <v>25642</v>
      </c>
      <c r="D500" s="41" t="s">
        <v>21134</v>
      </c>
      <c r="E500" s="41" t="s">
        <v>25643</v>
      </c>
      <c r="F500" s="41" t="s">
        <v>25644</v>
      </c>
      <c r="G500" s="41" t="s">
        <v>16687</v>
      </c>
      <c r="H500" s="41" t="s">
        <v>25645</v>
      </c>
      <c r="I500" s="41" t="s">
        <v>22250</v>
      </c>
      <c r="J500" s="68">
        <v>2703080743</v>
      </c>
      <c r="K500" s="41" t="s">
        <v>43</v>
      </c>
      <c r="L500" s="41" t="s">
        <v>9237</v>
      </c>
      <c r="M500" s="41" t="s">
        <v>25646</v>
      </c>
      <c r="N500" s="41" t="s">
        <v>700</v>
      </c>
      <c r="O500" s="41" t="s">
        <v>258</v>
      </c>
      <c r="P500" s="41" t="s">
        <v>9239</v>
      </c>
      <c r="Q500" s="41" t="s">
        <v>21919</v>
      </c>
      <c r="R500" s="41">
        <v>8998</v>
      </c>
      <c r="S500" s="41" t="s">
        <v>17692</v>
      </c>
      <c r="T500" s="41" t="s">
        <v>17691</v>
      </c>
      <c r="U500" s="41" t="s">
        <v>25647</v>
      </c>
      <c r="V500" s="42">
        <v>45993</v>
      </c>
      <c r="W500"/>
      <c r="X500"/>
    </row>
    <row r="501" spans="1:24">
      <c r="A501" s="41" t="str">
        <f>TRIM(Query1[[#This Row],[ENTERPRISE_ID]])</f>
        <v>EBROWN</v>
      </c>
      <c r="B501" s="41" t="s">
        <v>25648</v>
      </c>
      <c r="C501" s="41" t="s">
        <v>25649</v>
      </c>
      <c r="D501" s="41" t="s">
        <v>21134</v>
      </c>
      <c r="E501" s="41" t="s">
        <v>25650</v>
      </c>
      <c r="F501" s="41" t="s">
        <v>25651</v>
      </c>
      <c r="G501" s="41" t="s">
        <v>15254</v>
      </c>
      <c r="H501" s="41" t="s">
        <v>24782</v>
      </c>
      <c r="I501" s="41" t="s">
        <v>22217</v>
      </c>
      <c r="J501" s="68">
        <v>6146803361</v>
      </c>
      <c r="K501" s="41" t="s">
        <v>43</v>
      </c>
      <c r="L501" s="41" t="s">
        <v>4513</v>
      </c>
      <c r="N501" s="41" t="s">
        <v>4514</v>
      </c>
      <c r="O501" s="41" t="s">
        <v>72</v>
      </c>
      <c r="P501" s="41" t="s">
        <v>4515</v>
      </c>
      <c r="Q501" s="41" t="s">
        <v>21919</v>
      </c>
      <c r="R501" s="41">
        <v>8998</v>
      </c>
      <c r="S501" s="41" t="s">
        <v>3013</v>
      </c>
      <c r="T501" s="41" t="s">
        <v>17678</v>
      </c>
      <c r="U501" s="41" t="s">
        <v>25652</v>
      </c>
      <c r="V501" s="42">
        <v>45993</v>
      </c>
      <c r="W501"/>
      <c r="X501"/>
    </row>
    <row r="502" spans="1:24">
      <c r="A502" s="41" t="str">
        <f>TRIM(Query1[[#This Row],[ENTERPRISE_ID]])</f>
        <v>MMANSIL</v>
      </c>
      <c r="B502" s="41" t="s">
        <v>25653</v>
      </c>
      <c r="C502" s="41" t="s">
        <v>25654</v>
      </c>
      <c r="D502" s="41" t="s">
        <v>21162</v>
      </c>
      <c r="E502" s="41" t="s">
        <v>25655</v>
      </c>
      <c r="F502" s="41" t="s">
        <v>25656</v>
      </c>
      <c r="G502" s="41" t="s">
        <v>25657</v>
      </c>
      <c r="H502" s="41" t="s">
        <v>25658</v>
      </c>
      <c r="I502" s="41" t="s">
        <v>25659</v>
      </c>
      <c r="K502" s="41" t="s">
        <v>43</v>
      </c>
      <c r="L502" s="41" t="s">
        <v>25660</v>
      </c>
      <c r="N502" s="41" t="s">
        <v>5581</v>
      </c>
      <c r="O502" s="41" t="s">
        <v>36</v>
      </c>
      <c r="P502" s="41" t="s">
        <v>25661</v>
      </c>
      <c r="Q502" s="41" t="s">
        <v>21919</v>
      </c>
      <c r="R502" s="41">
        <v>8998</v>
      </c>
      <c r="S502" s="41" t="s">
        <v>21981</v>
      </c>
      <c r="T502" s="41" t="s">
        <v>21982</v>
      </c>
      <c r="V502" s="42">
        <v>45993</v>
      </c>
      <c r="W502"/>
      <c r="X502"/>
    </row>
    <row r="503" spans="1:24">
      <c r="A503" s="41" t="str">
        <f>TRIM(Query1[[#This Row],[ENTERPRISE_ID]])</f>
        <v>JTURNER</v>
      </c>
      <c r="B503" s="41" t="s">
        <v>25662</v>
      </c>
      <c r="C503" s="41" t="s">
        <v>25663</v>
      </c>
      <c r="D503" s="41" t="s">
        <v>21161</v>
      </c>
      <c r="E503" s="41" t="s">
        <v>25664</v>
      </c>
      <c r="F503" s="41" t="s">
        <v>25665</v>
      </c>
      <c r="G503" s="41" t="s">
        <v>15303</v>
      </c>
      <c r="H503" s="41" t="s">
        <v>24601</v>
      </c>
      <c r="I503" s="41" t="s">
        <v>25666</v>
      </c>
      <c r="J503" s="68">
        <v>7209190856</v>
      </c>
      <c r="K503" s="41" t="s">
        <v>43</v>
      </c>
      <c r="L503" s="41" t="s">
        <v>25667</v>
      </c>
      <c r="M503" s="41" t="s">
        <v>25668</v>
      </c>
      <c r="N503" s="41" t="s">
        <v>2372</v>
      </c>
      <c r="O503" s="41" t="s">
        <v>908</v>
      </c>
      <c r="P503" s="41" t="s">
        <v>25669</v>
      </c>
      <c r="Q503" s="41" t="s">
        <v>21919</v>
      </c>
      <c r="R503" s="41">
        <v>8998</v>
      </c>
      <c r="S503" s="41" t="s">
        <v>18647</v>
      </c>
      <c r="T503" s="41" t="s">
        <v>20731</v>
      </c>
      <c r="U503" s="41" t="s">
        <v>25670</v>
      </c>
      <c r="V503" s="42">
        <v>45993</v>
      </c>
      <c r="W503"/>
      <c r="X503"/>
    </row>
    <row r="504" spans="1:24">
      <c r="A504" s="41" t="str">
        <f>TRIM(Query1[[#This Row],[ENTERPRISE_ID]])</f>
        <v>CAGAYE</v>
      </c>
      <c r="B504" s="41" t="s">
        <v>25671</v>
      </c>
      <c r="C504" s="41" t="s">
        <v>25672</v>
      </c>
      <c r="D504" s="41" t="s">
        <v>21142</v>
      </c>
      <c r="E504" s="41" t="s">
        <v>25673</v>
      </c>
      <c r="F504" s="41" t="s">
        <v>25674</v>
      </c>
      <c r="G504" s="41" t="s">
        <v>2317</v>
      </c>
      <c r="H504" s="41" t="s">
        <v>25675</v>
      </c>
      <c r="I504" s="41" t="s">
        <v>25676</v>
      </c>
      <c r="J504" s="68">
        <v>9133398125</v>
      </c>
      <c r="K504" s="41" t="s">
        <v>43</v>
      </c>
      <c r="L504" s="41" t="s">
        <v>25677</v>
      </c>
      <c r="N504" s="41" t="s">
        <v>25678</v>
      </c>
      <c r="O504" s="41" t="s">
        <v>887</v>
      </c>
      <c r="P504" s="41" t="s">
        <v>2320</v>
      </c>
      <c r="Q504" s="41" t="s">
        <v>22020</v>
      </c>
      <c r="R504" s="41">
        <v>8998</v>
      </c>
      <c r="S504" s="41" t="s">
        <v>22780</v>
      </c>
      <c r="T504" s="41" t="s">
        <v>22781</v>
      </c>
      <c r="U504" s="41" t="s">
        <v>25679</v>
      </c>
      <c r="V504" s="42">
        <v>45993</v>
      </c>
      <c r="W504"/>
      <c r="X504"/>
    </row>
    <row r="505" spans="1:24">
      <c r="A505" s="41" t="str">
        <f>TRIM(Query1[[#This Row],[ENTERPRISE_ID]])</f>
        <v>DFALLS</v>
      </c>
      <c r="B505" s="41" t="s">
        <v>25680</v>
      </c>
      <c r="C505" s="41" t="s">
        <v>25681</v>
      </c>
      <c r="D505" s="41" t="s">
        <v>21164</v>
      </c>
      <c r="E505" s="41" t="s">
        <v>25682</v>
      </c>
      <c r="F505" s="41" t="s">
        <v>25683</v>
      </c>
      <c r="G505" s="41" t="s">
        <v>25684</v>
      </c>
      <c r="H505" s="41" t="s">
        <v>25685</v>
      </c>
      <c r="I505" s="41" t="s">
        <v>22834</v>
      </c>
      <c r="J505" s="68">
        <v>6616122300</v>
      </c>
      <c r="K505" s="41" t="s">
        <v>43</v>
      </c>
      <c r="L505" s="41" t="s">
        <v>3583</v>
      </c>
      <c r="N505" s="41" t="s">
        <v>3584</v>
      </c>
      <c r="O505" s="41" t="s">
        <v>36</v>
      </c>
      <c r="P505" s="41" t="s">
        <v>3585</v>
      </c>
      <c r="Q505" s="41" t="s">
        <v>21930</v>
      </c>
      <c r="R505" s="41">
        <v>8998</v>
      </c>
      <c r="S505" s="41" t="s">
        <v>6127</v>
      </c>
      <c r="T505" s="41" t="s">
        <v>22275</v>
      </c>
      <c r="U505" s="41" t="s">
        <v>25686</v>
      </c>
      <c r="V505" s="42">
        <v>45993</v>
      </c>
      <c r="W505"/>
      <c r="X505"/>
    </row>
    <row r="506" spans="1:24">
      <c r="A506" s="41" t="str">
        <f>TRIM(Query1[[#This Row],[ENTERPRISE_ID]])</f>
        <v>IDELACR</v>
      </c>
      <c r="B506" s="41" t="s">
        <v>25687</v>
      </c>
      <c r="C506" s="41" t="s">
        <v>25688</v>
      </c>
      <c r="D506" s="41" t="s">
        <v>21157</v>
      </c>
      <c r="E506" s="41" t="s">
        <v>25689</v>
      </c>
      <c r="F506" s="41" t="s">
        <v>25690</v>
      </c>
      <c r="G506" s="41" t="s">
        <v>16196</v>
      </c>
      <c r="H506" s="41" t="s">
        <v>25691</v>
      </c>
      <c r="I506" s="41" t="s">
        <v>22099</v>
      </c>
      <c r="J506" s="68">
        <v>6074422250</v>
      </c>
      <c r="K506" s="41" t="s">
        <v>43</v>
      </c>
      <c r="L506" s="41" t="s">
        <v>25692</v>
      </c>
      <c r="N506" s="41" t="s">
        <v>11569</v>
      </c>
      <c r="O506" s="41" t="s">
        <v>147</v>
      </c>
      <c r="P506" s="41" t="s">
        <v>6039</v>
      </c>
      <c r="Q506" s="41" t="s">
        <v>21909</v>
      </c>
      <c r="R506" s="41">
        <v>8998</v>
      </c>
      <c r="S506" s="41" t="s">
        <v>9335</v>
      </c>
      <c r="T506" s="41" t="s">
        <v>19605</v>
      </c>
      <c r="U506" s="41" t="s">
        <v>25693</v>
      </c>
      <c r="V506" s="42">
        <v>45993</v>
      </c>
      <c r="W506"/>
      <c r="X506"/>
    </row>
    <row r="507" spans="1:24">
      <c r="A507" s="41" t="str">
        <f>TRIM(Query1[[#This Row],[ENTERPRISE_ID]])</f>
        <v>KWILLI1</v>
      </c>
      <c r="B507" s="41" t="s">
        <v>21497</v>
      </c>
      <c r="C507" s="41" t="s">
        <v>21498</v>
      </c>
      <c r="D507" s="41" t="s">
        <v>21149</v>
      </c>
      <c r="E507" s="41" t="s">
        <v>25694</v>
      </c>
      <c r="F507" s="41" t="s">
        <v>25695</v>
      </c>
      <c r="G507" s="41" t="s">
        <v>14745</v>
      </c>
      <c r="H507" s="41" t="s">
        <v>23299</v>
      </c>
      <c r="I507" s="41" t="s">
        <v>25696</v>
      </c>
      <c r="J507" s="68">
        <v>2287602794</v>
      </c>
      <c r="K507" s="41" t="s">
        <v>43</v>
      </c>
      <c r="L507" s="41" t="s">
        <v>25697</v>
      </c>
      <c r="N507" s="41" t="s">
        <v>25238</v>
      </c>
      <c r="O507" s="41" t="s">
        <v>355</v>
      </c>
      <c r="P507" s="41" t="s">
        <v>356</v>
      </c>
      <c r="Q507" s="41" t="s">
        <v>21930</v>
      </c>
      <c r="R507" s="41">
        <v>8998</v>
      </c>
      <c r="S507" s="41" t="s">
        <v>1832</v>
      </c>
      <c r="T507" s="41" t="s">
        <v>22513</v>
      </c>
      <c r="U507" s="41" t="s">
        <v>25698</v>
      </c>
      <c r="V507" s="42">
        <v>45993</v>
      </c>
      <c r="W507"/>
      <c r="X507"/>
    </row>
    <row r="508" spans="1:24">
      <c r="A508" s="41" t="str">
        <f>TRIM(Query1[[#This Row],[ENTERPRISE_ID]])</f>
        <v>DHARRI2</v>
      </c>
      <c r="B508" s="41" t="s">
        <v>25699</v>
      </c>
      <c r="C508" s="41" t="s">
        <v>25700</v>
      </c>
      <c r="D508" s="41" t="s">
        <v>21149</v>
      </c>
      <c r="E508" s="41" t="s">
        <v>25701</v>
      </c>
      <c r="F508" s="41" t="s">
        <v>25702</v>
      </c>
      <c r="G508" s="41" t="s">
        <v>25703</v>
      </c>
      <c r="H508" s="41" t="s">
        <v>22341</v>
      </c>
      <c r="I508" s="41" t="s">
        <v>25704</v>
      </c>
      <c r="J508" s="68">
        <v>3183449066</v>
      </c>
      <c r="K508" s="41" t="s">
        <v>43</v>
      </c>
      <c r="L508" s="41" t="s">
        <v>3691</v>
      </c>
      <c r="N508" s="41" t="s">
        <v>25705</v>
      </c>
      <c r="O508" s="41" t="s">
        <v>1392</v>
      </c>
      <c r="P508" s="41" t="s">
        <v>3693</v>
      </c>
      <c r="Q508" s="41" t="s">
        <v>21930</v>
      </c>
      <c r="R508" s="41">
        <v>8998</v>
      </c>
      <c r="S508" s="41" t="s">
        <v>14975</v>
      </c>
      <c r="T508" s="41" t="s">
        <v>15918</v>
      </c>
      <c r="U508" s="41" t="s">
        <v>25706</v>
      </c>
      <c r="V508" s="42">
        <v>45993</v>
      </c>
      <c r="W508"/>
      <c r="X508"/>
    </row>
    <row r="509" spans="1:24">
      <c r="A509" s="41" t="str">
        <f>TRIM(Query1[[#This Row],[ENTERPRISE_ID]])</f>
        <v>APARSO0</v>
      </c>
      <c r="B509" s="41" t="s">
        <v>15746</v>
      </c>
      <c r="C509" s="41" t="s">
        <v>21213</v>
      </c>
      <c r="D509" s="41" t="s">
        <v>21149</v>
      </c>
      <c r="E509" s="41" t="s">
        <v>25707</v>
      </c>
      <c r="F509" s="41" t="s">
        <v>16230</v>
      </c>
      <c r="G509" s="41" t="s">
        <v>14854</v>
      </c>
      <c r="H509" s="41" t="s">
        <v>25708</v>
      </c>
      <c r="I509" s="41" t="s">
        <v>21987</v>
      </c>
      <c r="J509" s="68">
        <v>3042209563</v>
      </c>
      <c r="K509" s="41" t="s">
        <v>43</v>
      </c>
      <c r="L509" s="41" t="s">
        <v>25709</v>
      </c>
      <c r="N509" s="41" t="s">
        <v>25710</v>
      </c>
      <c r="O509" s="41" t="s">
        <v>355</v>
      </c>
      <c r="P509" s="41" t="s">
        <v>1155</v>
      </c>
      <c r="Q509" s="41" t="s">
        <v>21930</v>
      </c>
      <c r="R509" s="41">
        <v>8998</v>
      </c>
      <c r="S509" s="41" t="s">
        <v>1832</v>
      </c>
      <c r="T509" s="41" t="s">
        <v>22513</v>
      </c>
      <c r="U509" s="41" t="s">
        <v>25711</v>
      </c>
      <c r="V509" s="42">
        <v>45993</v>
      </c>
      <c r="W509"/>
      <c r="X509"/>
    </row>
    <row r="510" spans="1:24">
      <c r="A510" s="41" t="str">
        <f>TRIM(Query1[[#This Row],[ENTERPRISE_ID]])</f>
        <v>BLUU1</v>
      </c>
      <c r="B510" s="41" t="s">
        <v>25712</v>
      </c>
      <c r="C510" s="41" t="s">
        <v>25713</v>
      </c>
      <c r="D510" s="41" t="s">
        <v>21164</v>
      </c>
      <c r="E510" s="41" t="s">
        <v>25714</v>
      </c>
      <c r="F510" s="41" t="s">
        <v>25715</v>
      </c>
      <c r="G510" s="41" t="s">
        <v>1986</v>
      </c>
      <c r="H510" s="41" t="s">
        <v>25716</v>
      </c>
      <c r="I510" s="41" t="s">
        <v>22960</v>
      </c>
      <c r="J510" s="68">
        <v>2094488541</v>
      </c>
      <c r="K510" s="41" t="s">
        <v>43</v>
      </c>
      <c r="L510" s="41" t="s">
        <v>25717</v>
      </c>
      <c r="N510" s="41" t="s">
        <v>9720</v>
      </c>
      <c r="O510" s="41" t="s">
        <v>36</v>
      </c>
      <c r="P510" s="41" t="s">
        <v>1989</v>
      </c>
      <c r="Q510" s="41" t="s">
        <v>22020</v>
      </c>
      <c r="R510" s="41">
        <v>8998</v>
      </c>
      <c r="S510" s="41" t="s">
        <v>3079</v>
      </c>
      <c r="T510" s="41" t="s">
        <v>16236</v>
      </c>
      <c r="U510" s="41" t="s">
        <v>25718</v>
      </c>
      <c r="V510" s="42">
        <v>45993</v>
      </c>
      <c r="W510"/>
      <c r="X510"/>
    </row>
    <row r="511" spans="1:24">
      <c r="A511" s="41" t="str">
        <f>TRIM(Query1[[#This Row],[ENTERPRISE_ID]])</f>
        <v>SMORRIS</v>
      </c>
      <c r="B511" s="41" t="s">
        <v>25719</v>
      </c>
      <c r="C511" s="41" t="s">
        <v>25720</v>
      </c>
      <c r="D511" s="41" t="s">
        <v>21140</v>
      </c>
      <c r="E511" s="41" t="s">
        <v>25721</v>
      </c>
      <c r="F511" s="41" t="s">
        <v>25722</v>
      </c>
      <c r="G511" s="41" t="s">
        <v>12757</v>
      </c>
      <c r="H511" s="41" t="s">
        <v>25723</v>
      </c>
      <c r="I511" s="41" t="s">
        <v>21937</v>
      </c>
      <c r="J511" s="68">
        <v>3348733719</v>
      </c>
      <c r="K511" s="41" t="s">
        <v>43</v>
      </c>
      <c r="L511" s="41" t="s">
        <v>25724</v>
      </c>
      <c r="M511" s="41" t="s">
        <v>25725</v>
      </c>
      <c r="N511" s="41" t="s">
        <v>8786</v>
      </c>
      <c r="O511" s="41" t="s">
        <v>482</v>
      </c>
      <c r="P511" s="41" t="s">
        <v>25726</v>
      </c>
      <c r="Q511" s="41" t="s">
        <v>21930</v>
      </c>
      <c r="R511" s="41">
        <v>8998</v>
      </c>
      <c r="S511" s="41" t="s">
        <v>22780</v>
      </c>
      <c r="T511" s="41" t="s">
        <v>22781</v>
      </c>
      <c r="U511" s="41" t="s">
        <v>25727</v>
      </c>
      <c r="V511" s="42">
        <v>45993</v>
      </c>
      <c r="W511"/>
      <c r="X511"/>
    </row>
    <row r="512" spans="1:24">
      <c r="A512" s="41" t="str">
        <f>TRIM(Query1[[#This Row],[ENTERPRISE_ID]])</f>
        <v>DBANKST</v>
      </c>
      <c r="B512" s="41" t="s">
        <v>25728</v>
      </c>
      <c r="C512" s="41" t="s">
        <v>25729</v>
      </c>
      <c r="D512" s="41" t="s">
        <v>21149</v>
      </c>
      <c r="E512" s="41" t="s">
        <v>25730</v>
      </c>
      <c r="F512" s="41" t="s">
        <v>25731</v>
      </c>
      <c r="G512" s="41" t="s">
        <v>3333</v>
      </c>
      <c r="H512" s="41" t="s">
        <v>25732</v>
      </c>
      <c r="I512" s="41" t="s">
        <v>25733</v>
      </c>
      <c r="J512" s="68">
        <v>9854033640</v>
      </c>
      <c r="K512" s="41" t="s">
        <v>43</v>
      </c>
      <c r="L512" s="41" t="s">
        <v>25734</v>
      </c>
      <c r="N512" s="41" t="s">
        <v>3928</v>
      </c>
      <c r="O512" s="41" t="s">
        <v>1392</v>
      </c>
      <c r="P512" s="41" t="s">
        <v>3336</v>
      </c>
      <c r="Q512" s="41" t="s">
        <v>21930</v>
      </c>
      <c r="R512" s="41">
        <v>8998</v>
      </c>
      <c r="S512" s="41" t="s">
        <v>15838</v>
      </c>
      <c r="T512" s="41" t="s">
        <v>19485</v>
      </c>
      <c r="U512" s="41" t="s">
        <v>25735</v>
      </c>
      <c r="V512" s="42">
        <v>45993</v>
      </c>
      <c r="W512"/>
      <c r="X512"/>
    </row>
    <row r="513" spans="1:24">
      <c r="A513" s="41" t="str">
        <f>TRIM(Query1[[#This Row],[ENTERPRISE_ID]])</f>
        <v>GSMIT81</v>
      </c>
      <c r="B513" s="41" t="s">
        <v>25736</v>
      </c>
      <c r="C513" s="41" t="s">
        <v>25737</v>
      </c>
      <c r="D513" s="41" t="s">
        <v>21149</v>
      </c>
      <c r="E513" s="41" t="s">
        <v>25738</v>
      </c>
      <c r="F513" s="41" t="s">
        <v>25739</v>
      </c>
      <c r="G513" s="41" t="s">
        <v>5620</v>
      </c>
      <c r="H513" s="41" t="s">
        <v>22224</v>
      </c>
      <c r="I513" s="41" t="s">
        <v>23538</v>
      </c>
      <c r="J513" s="68">
        <v>4232555806</v>
      </c>
      <c r="K513" s="41" t="s">
        <v>43</v>
      </c>
      <c r="L513" s="41" t="s">
        <v>25740</v>
      </c>
      <c r="N513" s="41" t="s">
        <v>14012</v>
      </c>
      <c r="O513" s="41" t="s">
        <v>352</v>
      </c>
      <c r="P513" s="41" t="s">
        <v>5623</v>
      </c>
      <c r="Q513" s="41" t="s">
        <v>21930</v>
      </c>
      <c r="R513" s="41">
        <v>8998</v>
      </c>
      <c r="S513" s="41" t="s">
        <v>22657</v>
      </c>
      <c r="T513" s="41" t="s">
        <v>22658</v>
      </c>
      <c r="U513" s="41" t="s">
        <v>25741</v>
      </c>
      <c r="V513" s="42">
        <v>45993</v>
      </c>
      <c r="W513"/>
      <c r="X513"/>
    </row>
    <row r="514" spans="1:24">
      <c r="A514" s="41" t="str">
        <f>TRIM(Query1[[#This Row],[ENTERPRISE_ID]])</f>
        <v>JWASHAB</v>
      </c>
      <c r="B514" s="41" t="s">
        <v>25742</v>
      </c>
      <c r="C514" s="41" t="s">
        <v>25743</v>
      </c>
      <c r="D514" s="41" t="s">
        <v>21134</v>
      </c>
      <c r="E514" s="41" t="s">
        <v>25744</v>
      </c>
      <c r="F514" s="41" t="s">
        <v>25745</v>
      </c>
      <c r="G514" s="41" t="s">
        <v>14741</v>
      </c>
      <c r="H514" s="41" t="s">
        <v>25746</v>
      </c>
      <c r="I514" s="41" t="s">
        <v>23300</v>
      </c>
      <c r="J514" s="68">
        <v>8599131963</v>
      </c>
      <c r="K514" s="41" t="s">
        <v>43</v>
      </c>
      <c r="L514" s="41" t="s">
        <v>8302</v>
      </c>
      <c r="N514" s="41" t="s">
        <v>25747</v>
      </c>
      <c r="O514" s="41" t="s">
        <v>258</v>
      </c>
      <c r="P514" s="41" t="s">
        <v>8305</v>
      </c>
      <c r="Q514" s="41" t="s">
        <v>21919</v>
      </c>
      <c r="R514" s="41">
        <v>8998</v>
      </c>
      <c r="S514" s="41" t="s">
        <v>17692</v>
      </c>
      <c r="T514" s="41" t="s">
        <v>17691</v>
      </c>
      <c r="U514" s="41" t="s">
        <v>25748</v>
      </c>
      <c r="V514" s="42">
        <v>45993</v>
      </c>
      <c r="W514"/>
      <c r="X514"/>
    </row>
    <row r="515" spans="1:24">
      <c r="A515" s="41" t="str">
        <f>TRIM(Query1[[#This Row],[ENTERPRISE_ID]])</f>
        <v>JMOTON</v>
      </c>
      <c r="B515" s="41" t="s">
        <v>25749</v>
      </c>
      <c r="C515" s="41" t="s">
        <v>17124</v>
      </c>
      <c r="D515" s="41" t="s">
        <v>21149</v>
      </c>
      <c r="E515" s="41" t="s">
        <v>25750</v>
      </c>
      <c r="F515" s="41" t="s">
        <v>25751</v>
      </c>
      <c r="G515" s="41" t="s">
        <v>17125</v>
      </c>
      <c r="H515" s="41" t="s">
        <v>25752</v>
      </c>
      <c r="I515" s="41" t="s">
        <v>25753</v>
      </c>
      <c r="J515" s="68">
        <v>6627853807</v>
      </c>
      <c r="K515" s="41" t="s">
        <v>43</v>
      </c>
      <c r="L515" s="41" t="s">
        <v>25754</v>
      </c>
      <c r="N515" s="41" t="s">
        <v>25755</v>
      </c>
      <c r="O515" s="41" t="s">
        <v>355</v>
      </c>
      <c r="P515" s="41" t="s">
        <v>866</v>
      </c>
      <c r="Q515" s="41" t="s">
        <v>21930</v>
      </c>
      <c r="R515" s="41">
        <v>8998</v>
      </c>
      <c r="S515" s="41" t="s">
        <v>11684</v>
      </c>
      <c r="T515" s="41" t="s">
        <v>23200</v>
      </c>
      <c r="U515" s="41" t="s">
        <v>25756</v>
      </c>
      <c r="V515" s="42">
        <v>45993</v>
      </c>
      <c r="W515"/>
      <c r="X515"/>
    </row>
    <row r="516" spans="1:24">
      <c r="A516" s="41" t="str">
        <f>TRIM(Query1[[#This Row],[ENTERPRISE_ID]])</f>
        <v>HKHALEG</v>
      </c>
      <c r="B516" s="41" t="s">
        <v>25757</v>
      </c>
      <c r="C516" s="41" t="s">
        <v>18681</v>
      </c>
      <c r="D516" s="41" t="s">
        <v>21157</v>
      </c>
      <c r="E516" s="41" t="s">
        <v>25758</v>
      </c>
      <c r="F516" s="41" t="s">
        <v>25759</v>
      </c>
      <c r="G516" s="41" t="s">
        <v>5865</v>
      </c>
      <c r="H516" s="41" t="s">
        <v>25760</v>
      </c>
      <c r="I516" s="41" t="s">
        <v>25761</v>
      </c>
      <c r="J516" s="68">
        <v>2149090545</v>
      </c>
      <c r="K516" s="41" t="s">
        <v>43</v>
      </c>
      <c r="L516" s="41" t="s">
        <v>25762</v>
      </c>
      <c r="N516" s="41" t="s">
        <v>25763</v>
      </c>
      <c r="O516" s="41" t="s">
        <v>147</v>
      </c>
      <c r="P516" s="41" t="s">
        <v>5868</v>
      </c>
      <c r="Q516" s="41" t="s">
        <v>21909</v>
      </c>
      <c r="R516" s="41">
        <v>8998</v>
      </c>
      <c r="S516" s="41" t="s">
        <v>10168</v>
      </c>
      <c r="T516" s="41" t="s">
        <v>19368</v>
      </c>
      <c r="U516" s="41" t="s">
        <v>25764</v>
      </c>
      <c r="V516" s="42">
        <v>45993</v>
      </c>
      <c r="W516"/>
      <c r="X516"/>
    </row>
    <row r="517" spans="1:24">
      <c r="A517" s="41" t="str">
        <f>TRIM(Query1[[#This Row],[ENTERPRISE_ID]])</f>
        <v>SROBI98</v>
      </c>
      <c r="B517" s="41" t="s">
        <v>13869</v>
      </c>
      <c r="C517" s="41" t="s">
        <v>25765</v>
      </c>
      <c r="D517" s="41" t="s">
        <v>21157</v>
      </c>
      <c r="E517" s="41" t="s">
        <v>25766</v>
      </c>
      <c r="F517" s="41" t="s">
        <v>16389</v>
      </c>
      <c r="G517" s="41" t="s">
        <v>12871</v>
      </c>
      <c r="H517" s="41" t="s">
        <v>22618</v>
      </c>
      <c r="I517" s="41" t="s">
        <v>21937</v>
      </c>
      <c r="J517" s="68">
        <v>8064713584</v>
      </c>
      <c r="K517" s="41" t="s">
        <v>43</v>
      </c>
      <c r="L517" s="41" t="s">
        <v>25767</v>
      </c>
      <c r="N517" s="41" t="s">
        <v>12873</v>
      </c>
      <c r="O517" s="41" t="s">
        <v>147</v>
      </c>
      <c r="P517" s="41" t="s">
        <v>151</v>
      </c>
      <c r="Q517" s="41" t="s">
        <v>21909</v>
      </c>
      <c r="R517" s="41">
        <v>8998</v>
      </c>
      <c r="S517" s="41" t="s">
        <v>25343</v>
      </c>
      <c r="U517" s="41" t="s">
        <v>25768</v>
      </c>
      <c r="V517" s="42">
        <v>45993</v>
      </c>
      <c r="W517"/>
      <c r="X517"/>
    </row>
    <row r="518" spans="1:24">
      <c r="A518" s="41" t="str">
        <f>TRIM(Query1[[#This Row],[ENTERPRISE_ID]])</f>
        <v>THUDSON</v>
      </c>
      <c r="B518" s="41" t="s">
        <v>25769</v>
      </c>
      <c r="C518" s="41" t="s">
        <v>25770</v>
      </c>
      <c r="D518" s="41" t="s">
        <v>21157</v>
      </c>
      <c r="E518" s="41" t="s">
        <v>25771</v>
      </c>
      <c r="F518" s="41" t="s">
        <v>25772</v>
      </c>
      <c r="G518" s="41" t="s">
        <v>20413</v>
      </c>
      <c r="H518" s="41" t="s">
        <v>2449</v>
      </c>
      <c r="I518" s="41" t="s">
        <v>4766</v>
      </c>
      <c r="J518" s="68">
        <v>6824434117</v>
      </c>
      <c r="K518" s="41" t="s">
        <v>43</v>
      </c>
      <c r="L518" s="41" t="s">
        <v>25773</v>
      </c>
      <c r="M518" s="41" t="s">
        <v>25774</v>
      </c>
      <c r="N518" s="41" t="s">
        <v>10930</v>
      </c>
      <c r="O518" s="41" t="s">
        <v>147</v>
      </c>
      <c r="P518" s="41" t="s">
        <v>10931</v>
      </c>
      <c r="Q518" s="41" t="s">
        <v>21909</v>
      </c>
      <c r="R518" s="41">
        <v>8998</v>
      </c>
      <c r="S518" s="41" t="s">
        <v>3255</v>
      </c>
      <c r="T518" s="41" t="s">
        <v>23362</v>
      </c>
      <c r="U518" s="41" t="s">
        <v>25775</v>
      </c>
      <c r="V518" s="42">
        <v>45993</v>
      </c>
      <c r="W518"/>
      <c r="X518"/>
    </row>
    <row r="519" spans="1:24">
      <c r="A519" s="41" t="str">
        <f>TRIM(Query1[[#This Row],[ENTERPRISE_ID]])</f>
        <v>PCAMPBE</v>
      </c>
      <c r="B519" s="41" t="s">
        <v>21674</v>
      </c>
      <c r="C519" s="41" t="s">
        <v>21675</v>
      </c>
      <c r="D519" s="41" t="s">
        <v>21157</v>
      </c>
      <c r="E519" s="41" t="s">
        <v>25776</v>
      </c>
      <c r="F519" s="41" t="s">
        <v>25777</v>
      </c>
      <c r="G519" s="41" t="s">
        <v>16400</v>
      </c>
      <c r="H519" s="41" t="s">
        <v>25778</v>
      </c>
      <c r="I519" s="41" t="s">
        <v>23747</v>
      </c>
      <c r="J519" s="68">
        <v>2143495002</v>
      </c>
      <c r="K519" s="41" t="s">
        <v>43</v>
      </c>
      <c r="L519" s="41" t="s">
        <v>25779</v>
      </c>
      <c r="N519" s="41" t="s">
        <v>25780</v>
      </c>
      <c r="O519" s="41" t="s">
        <v>147</v>
      </c>
      <c r="P519" s="41" t="s">
        <v>10931</v>
      </c>
      <c r="Q519" s="41" t="s">
        <v>21909</v>
      </c>
      <c r="R519" s="41">
        <v>8998</v>
      </c>
      <c r="S519" s="41" t="s">
        <v>8795</v>
      </c>
      <c r="T519" s="41" t="s">
        <v>18392</v>
      </c>
      <c r="U519" s="41" t="s">
        <v>25781</v>
      </c>
      <c r="V519" s="42">
        <v>45993</v>
      </c>
      <c r="W519"/>
      <c r="X519"/>
    </row>
    <row r="520" spans="1:24">
      <c r="A520" s="41" t="str">
        <f>TRIM(Query1[[#This Row],[ENTERPRISE_ID]])</f>
        <v>DVOLKIN</v>
      </c>
      <c r="B520" s="41" t="s">
        <v>25782</v>
      </c>
      <c r="C520" s="41" t="s">
        <v>25783</v>
      </c>
      <c r="D520" s="41" t="s">
        <v>21157</v>
      </c>
      <c r="E520" s="41" t="s">
        <v>25784</v>
      </c>
      <c r="F520" s="41" t="s">
        <v>25785</v>
      </c>
      <c r="G520" s="41" t="s">
        <v>25786</v>
      </c>
      <c r="H520" s="41" t="s">
        <v>25787</v>
      </c>
      <c r="I520" s="41" t="s">
        <v>22554</v>
      </c>
      <c r="J520" s="68">
        <v>9403631025</v>
      </c>
      <c r="K520" s="41" t="s">
        <v>43</v>
      </c>
      <c r="L520" s="41" t="s">
        <v>25788</v>
      </c>
      <c r="N520" s="41" t="s">
        <v>25789</v>
      </c>
      <c r="O520" s="41" t="s">
        <v>147</v>
      </c>
      <c r="P520" s="41" t="s">
        <v>4372</v>
      </c>
      <c r="Q520" s="41" t="s">
        <v>21909</v>
      </c>
      <c r="R520" s="41">
        <v>8998</v>
      </c>
      <c r="S520" s="41" t="s">
        <v>7840</v>
      </c>
      <c r="T520" s="41" t="s">
        <v>25790</v>
      </c>
      <c r="U520" s="41" t="s">
        <v>25791</v>
      </c>
      <c r="V520" s="42">
        <v>45993</v>
      </c>
      <c r="W520"/>
      <c r="X520"/>
    </row>
    <row r="521" spans="1:24">
      <c r="A521" s="41" t="str">
        <f>TRIM(Query1[[#This Row],[ENTERPRISE_ID]])</f>
        <v>KBERRIA</v>
      </c>
      <c r="B521" s="41" t="s">
        <v>21483</v>
      </c>
      <c r="C521" s="41" t="s">
        <v>16979</v>
      </c>
      <c r="D521" s="41" t="s">
        <v>21136</v>
      </c>
      <c r="E521" s="41" t="s">
        <v>25792</v>
      </c>
      <c r="F521" s="41" t="s">
        <v>25793</v>
      </c>
      <c r="G521" s="41" t="s">
        <v>16014</v>
      </c>
      <c r="H521" s="41" t="s">
        <v>25794</v>
      </c>
      <c r="I521" s="41" t="s">
        <v>21916</v>
      </c>
      <c r="J521" s="68">
        <v>8138931564</v>
      </c>
      <c r="K521" s="41" t="s">
        <v>43</v>
      </c>
      <c r="L521" s="41" t="s">
        <v>25795</v>
      </c>
      <c r="M521" s="41" t="s">
        <v>25796</v>
      </c>
      <c r="N521" s="41" t="s">
        <v>25797</v>
      </c>
      <c r="O521" s="41" t="s">
        <v>57</v>
      </c>
      <c r="P521" s="41" t="s">
        <v>25798</v>
      </c>
      <c r="Q521" s="41" t="s">
        <v>21909</v>
      </c>
      <c r="R521" s="41">
        <v>8998</v>
      </c>
      <c r="S521" s="41" t="s">
        <v>25799</v>
      </c>
      <c r="T521" s="41" t="s">
        <v>25800</v>
      </c>
      <c r="U521" s="41" t="s">
        <v>25801</v>
      </c>
      <c r="V521" s="42">
        <v>45993</v>
      </c>
      <c r="W521"/>
      <c r="X521"/>
    </row>
    <row r="522" spans="1:24">
      <c r="A522" s="41" t="str">
        <f>TRIM(Query1[[#This Row],[ENTERPRISE_ID]])</f>
        <v>ANORMA0</v>
      </c>
      <c r="B522" s="41" t="s">
        <v>25802</v>
      </c>
      <c r="C522" s="41" t="s">
        <v>18684</v>
      </c>
      <c r="D522" s="41" t="s">
        <v>21136</v>
      </c>
      <c r="E522" s="41" t="s">
        <v>25803</v>
      </c>
      <c r="F522" s="41" t="s">
        <v>25804</v>
      </c>
      <c r="G522" s="41" t="s">
        <v>18685</v>
      </c>
      <c r="H522" s="41" t="s">
        <v>9199</v>
      </c>
      <c r="I522" s="41" t="s">
        <v>25805</v>
      </c>
      <c r="J522" s="68">
        <v>8138984079</v>
      </c>
      <c r="K522" s="41" t="s">
        <v>43</v>
      </c>
      <c r="L522" s="41" t="s">
        <v>25806</v>
      </c>
      <c r="N522" s="41" t="s">
        <v>25807</v>
      </c>
      <c r="O522" s="41" t="s">
        <v>57</v>
      </c>
      <c r="P522" s="41" t="s">
        <v>25808</v>
      </c>
      <c r="Q522" s="41" t="s">
        <v>21909</v>
      </c>
      <c r="R522" s="41">
        <v>8998</v>
      </c>
      <c r="S522" s="41" t="s">
        <v>25799</v>
      </c>
      <c r="T522" s="41" t="s">
        <v>25800</v>
      </c>
      <c r="U522" s="41" t="s">
        <v>25809</v>
      </c>
      <c r="V522" s="42">
        <v>45993</v>
      </c>
      <c r="W522"/>
      <c r="X522"/>
    </row>
    <row r="523" spans="1:24">
      <c r="A523" s="41" t="str">
        <f>TRIM(Query1[[#This Row],[ENTERPRISE_ID]])</f>
        <v>CLINGAF</v>
      </c>
      <c r="B523" s="41" t="s">
        <v>21287</v>
      </c>
      <c r="C523" s="41" t="s">
        <v>21288</v>
      </c>
      <c r="D523" s="41" t="s">
        <v>21136</v>
      </c>
      <c r="E523" s="41" t="s">
        <v>25810</v>
      </c>
      <c r="F523" s="41" t="s">
        <v>25811</v>
      </c>
      <c r="G523" s="41" t="s">
        <v>17754</v>
      </c>
      <c r="H523" s="41" t="s">
        <v>25812</v>
      </c>
      <c r="I523" s="41" t="s">
        <v>25813</v>
      </c>
      <c r="J523" s="68">
        <v>9048403127</v>
      </c>
      <c r="K523" s="41" t="s">
        <v>43</v>
      </c>
      <c r="L523" s="41" t="s">
        <v>25814</v>
      </c>
      <c r="N523" s="41" t="s">
        <v>12798</v>
      </c>
      <c r="O523" s="41" t="s">
        <v>57</v>
      </c>
      <c r="P523" s="41" t="s">
        <v>2823</v>
      </c>
      <c r="Q523" s="41" t="s">
        <v>21909</v>
      </c>
      <c r="R523" s="41">
        <v>8998</v>
      </c>
      <c r="S523" s="41" t="s">
        <v>13270</v>
      </c>
      <c r="T523" s="41" t="s">
        <v>22690</v>
      </c>
      <c r="U523" s="41" t="s">
        <v>25815</v>
      </c>
      <c r="V523" s="42">
        <v>45993</v>
      </c>
      <c r="W523"/>
      <c r="X523"/>
    </row>
    <row r="524" spans="1:24">
      <c r="A524" s="41" t="str">
        <f>TRIM(Query1[[#This Row],[ENTERPRISE_ID]])</f>
        <v>RHONEYC</v>
      </c>
      <c r="B524" s="41" t="s">
        <v>25816</v>
      </c>
      <c r="C524" s="41" t="s">
        <v>25817</v>
      </c>
      <c r="D524" s="41" t="s">
        <v>21148</v>
      </c>
      <c r="E524" s="41" t="s">
        <v>25818</v>
      </c>
      <c r="F524" s="41" t="s">
        <v>25819</v>
      </c>
      <c r="G524" s="41" t="s">
        <v>19705</v>
      </c>
      <c r="H524" s="41" t="s">
        <v>25820</v>
      </c>
      <c r="I524" s="41" t="s">
        <v>25821</v>
      </c>
      <c r="J524" s="68">
        <v>4027131259</v>
      </c>
      <c r="K524" s="41" t="s">
        <v>43</v>
      </c>
      <c r="L524" s="41" t="s">
        <v>14537</v>
      </c>
      <c r="N524" s="41" t="s">
        <v>8511</v>
      </c>
      <c r="O524" s="41" t="s">
        <v>2390</v>
      </c>
      <c r="P524" s="41" t="s">
        <v>14538</v>
      </c>
      <c r="Q524" s="41" t="s">
        <v>22020</v>
      </c>
      <c r="R524" s="41">
        <v>8998</v>
      </c>
      <c r="S524" s="41" t="s">
        <v>23481</v>
      </c>
      <c r="T524" s="41" t="s">
        <v>23482</v>
      </c>
      <c r="U524" s="41" t="s">
        <v>25822</v>
      </c>
      <c r="V524" s="42">
        <v>45993</v>
      </c>
      <c r="W524"/>
      <c r="X524"/>
    </row>
    <row r="525" spans="1:24">
      <c r="A525" s="41" t="str">
        <f>TRIM(Query1[[#This Row],[ENTERPRISE_ID]])</f>
        <v>JWILBER</v>
      </c>
      <c r="B525" s="41" t="s">
        <v>21478</v>
      </c>
      <c r="C525" s="41" t="s">
        <v>21479</v>
      </c>
      <c r="D525" s="41" t="s">
        <v>21140</v>
      </c>
      <c r="E525" s="41" t="s">
        <v>25823</v>
      </c>
      <c r="F525" s="41" t="s">
        <v>25824</v>
      </c>
      <c r="G525" s="41" t="s">
        <v>17996</v>
      </c>
      <c r="H525" s="41" t="s">
        <v>25825</v>
      </c>
      <c r="I525" s="41" t="s">
        <v>23637</v>
      </c>
      <c r="J525" s="68">
        <v>7066270226</v>
      </c>
      <c r="K525" s="41" t="s">
        <v>43</v>
      </c>
      <c r="L525" s="41" t="s">
        <v>25826</v>
      </c>
      <c r="N525" s="41" t="s">
        <v>25827</v>
      </c>
      <c r="O525" s="41" t="s">
        <v>312</v>
      </c>
      <c r="P525" s="41" t="s">
        <v>8354</v>
      </c>
      <c r="Q525" s="41" t="s">
        <v>21930</v>
      </c>
      <c r="R525" s="41">
        <v>8998</v>
      </c>
      <c r="S525" s="41" t="s">
        <v>14157</v>
      </c>
      <c r="T525" s="41" t="s">
        <v>21931</v>
      </c>
      <c r="U525" s="41" t="s">
        <v>25828</v>
      </c>
      <c r="V525" s="42">
        <v>45993</v>
      </c>
      <c r="W525"/>
      <c r="X525"/>
    </row>
    <row r="526" spans="1:24">
      <c r="A526" s="41" t="str">
        <f>TRIM(Query1[[#This Row],[ENTERPRISE_ID]])</f>
        <v>BTHOMAS</v>
      </c>
      <c r="B526" s="41" t="s">
        <v>25829</v>
      </c>
      <c r="C526" s="41" t="s">
        <v>25830</v>
      </c>
      <c r="D526" s="41" t="s">
        <v>21149</v>
      </c>
      <c r="E526" s="41" t="s">
        <v>25831</v>
      </c>
      <c r="F526" s="41" t="s">
        <v>25832</v>
      </c>
      <c r="G526" s="41" t="s">
        <v>15922</v>
      </c>
      <c r="H526" s="41" t="s">
        <v>22581</v>
      </c>
      <c r="I526" s="41" t="s">
        <v>25833</v>
      </c>
      <c r="J526" s="68">
        <v>6015594132</v>
      </c>
      <c r="K526" s="41" t="s">
        <v>43</v>
      </c>
      <c r="L526" s="41" t="s">
        <v>25834</v>
      </c>
      <c r="N526" s="41" t="s">
        <v>2242</v>
      </c>
      <c r="O526" s="41" t="s">
        <v>355</v>
      </c>
      <c r="P526" s="41" t="s">
        <v>2243</v>
      </c>
      <c r="Q526" s="41" t="s">
        <v>21930</v>
      </c>
      <c r="R526" s="41">
        <v>8998</v>
      </c>
      <c r="S526" s="41" t="s">
        <v>11684</v>
      </c>
      <c r="T526" s="41" t="s">
        <v>23200</v>
      </c>
      <c r="U526" s="41" t="s">
        <v>25835</v>
      </c>
      <c r="V526" s="42">
        <v>45993</v>
      </c>
      <c r="W526"/>
      <c r="X526"/>
    </row>
    <row r="527" spans="1:24">
      <c r="A527" s="41" t="str">
        <f>TRIM(Query1[[#This Row],[ENTERPRISE_ID]])</f>
        <v>JPARISJ</v>
      </c>
      <c r="B527" s="41" t="s">
        <v>17020</v>
      </c>
      <c r="C527" s="41" t="s">
        <v>25836</v>
      </c>
      <c r="D527" s="41" t="s">
        <v>21136</v>
      </c>
      <c r="E527" s="41" t="s">
        <v>25837</v>
      </c>
      <c r="F527" s="41" t="s">
        <v>17021</v>
      </c>
      <c r="G527" s="41" t="s">
        <v>7732</v>
      </c>
      <c r="H527" s="41" t="s">
        <v>25838</v>
      </c>
      <c r="I527" s="41" t="s">
        <v>25839</v>
      </c>
      <c r="J527" s="68">
        <v>8132608719</v>
      </c>
      <c r="K527" s="41" t="s">
        <v>43</v>
      </c>
      <c r="L527" s="41" t="s">
        <v>7733</v>
      </c>
      <c r="N527" s="41" t="s">
        <v>25840</v>
      </c>
      <c r="O527" s="41" t="s">
        <v>57</v>
      </c>
      <c r="P527" s="41" t="s">
        <v>7735</v>
      </c>
      <c r="Q527" s="41" t="s">
        <v>21909</v>
      </c>
      <c r="R527" s="41">
        <v>8998</v>
      </c>
      <c r="S527" s="41" t="s">
        <v>7904</v>
      </c>
      <c r="T527" s="41" t="s">
        <v>16080</v>
      </c>
      <c r="U527" s="41" t="s">
        <v>25841</v>
      </c>
      <c r="V527" s="42">
        <v>45993</v>
      </c>
      <c r="W527"/>
      <c r="X527"/>
    </row>
    <row r="528" spans="1:24">
      <c r="A528" s="41" t="str">
        <f>TRIM(Query1[[#This Row],[ENTERPRISE_ID]])</f>
        <v>LERBYCO</v>
      </c>
      <c r="B528" s="41" t="s">
        <v>17494</v>
      </c>
      <c r="C528" s="41" t="s">
        <v>21503</v>
      </c>
      <c r="D528" s="41" t="s">
        <v>21140</v>
      </c>
      <c r="E528" s="41" t="s">
        <v>25842</v>
      </c>
      <c r="F528" s="41" t="s">
        <v>25843</v>
      </c>
      <c r="G528" s="41" t="s">
        <v>14929</v>
      </c>
      <c r="H528" s="41" t="s">
        <v>25844</v>
      </c>
      <c r="I528" s="41" t="s">
        <v>25845</v>
      </c>
      <c r="J528" s="68">
        <v>2058642855</v>
      </c>
      <c r="K528" s="41" t="s">
        <v>43</v>
      </c>
      <c r="L528" s="41" t="s">
        <v>25846</v>
      </c>
      <c r="N528" s="41" t="s">
        <v>5004</v>
      </c>
      <c r="O528" s="41" t="s">
        <v>482</v>
      </c>
      <c r="P528" s="41" t="s">
        <v>8958</v>
      </c>
      <c r="Q528" s="41" t="s">
        <v>21930</v>
      </c>
      <c r="R528" s="41">
        <v>8998</v>
      </c>
      <c r="S528" s="41" t="s">
        <v>7172</v>
      </c>
      <c r="T528" s="41" t="s">
        <v>21948</v>
      </c>
      <c r="U528" s="41" t="s">
        <v>25847</v>
      </c>
      <c r="V528" s="42">
        <v>45993</v>
      </c>
      <c r="W528"/>
      <c r="X528"/>
    </row>
    <row r="529" spans="1:24">
      <c r="A529" s="41" t="str">
        <f>TRIM(Query1[[#This Row],[ENTERPRISE_ID]])</f>
        <v>AHERBS</v>
      </c>
      <c r="B529" s="41" t="s">
        <v>25848</v>
      </c>
      <c r="C529" s="41" t="s">
        <v>25849</v>
      </c>
      <c r="D529" s="41" t="s">
        <v>21136</v>
      </c>
      <c r="E529" s="41" t="s">
        <v>25850</v>
      </c>
      <c r="F529" s="41" t="s">
        <v>25851</v>
      </c>
      <c r="G529" s="41" t="s">
        <v>25852</v>
      </c>
      <c r="H529" s="41" t="s">
        <v>25853</v>
      </c>
      <c r="I529" s="41" t="s">
        <v>23689</v>
      </c>
      <c r="J529" s="68">
        <v>4079481027</v>
      </c>
      <c r="K529" s="41" t="s">
        <v>43</v>
      </c>
      <c r="L529" s="41" t="s">
        <v>25854</v>
      </c>
      <c r="N529" s="41" t="s">
        <v>25607</v>
      </c>
      <c r="O529" s="41" t="s">
        <v>57</v>
      </c>
      <c r="P529" s="41" t="s">
        <v>803</v>
      </c>
      <c r="Q529" s="41" t="s">
        <v>21909</v>
      </c>
      <c r="R529" s="41">
        <v>8998</v>
      </c>
      <c r="S529" s="41" t="s">
        <v>22679</v>
      </c>
      <c r="T529" s="41" t="s">
        <v>22680</v>
      </c>
      <c r="U529" s="41" t="s">
        <v>25855</v>
      </c>
      <c r="V529" s="42">
        <v>45993</v>
      </c>
      <c r="W529"/>
      <c r="X529"/>
    </row>
    <row r="530" spans="1:24">
      <c r="A530" s="41" t="str">
        <f>TRIM(Query1[[#This Row],[ENTERPRISE_ID]])</f>
        <v>TDAVIS</v>
      </c>
      <c r="B530" s="41" t="s">
        <v>25856</v>
      </c>
      <c r="C530" s="41" t="s">
        <v>25857</v>
      </c>
      <c r="D530" s="41" t="s">
        <v>21140</v>
      </c>
      <c r="E530" s="41" t="s">
        <v>25858</v>
      </c>
      <c r="F530" s="41" t="s">
        <v>25859</v>
      </c>
      <c r="G530" s="41" t="s">
        <v>16702</v>
      </c>
      <c r="H530" s="41" t="s">
        <v>25340</v>
      </c>
      <c r="I530" s="41" t="s">
        <v>25860</v>
      </c>
      <c r="J530" s="68">
        <v>8509640368</v>
      </c>
      <c r="K530" s="41" t="s">
        <v>43</v>
      </c>
      <c r="L530" s="41" t="s">
        <v>25861</v>
      </c>
      <c r="M530" s="41" t="s">
        <v>25862</v>
      </c>
      <c r="N530" s="41" t="s">
        <v>25863</v>
      </c>
      <c r="O530" s="41" t="s">
        <v>57</v>
      </c>
      <c r="P530" s="41" t="s">
        <v>13182</v>
      </c>
      <c r="Q530" s="41" t="s">
        <v>21930</v>
      </c>
      <c r="R530" s="41">
        <v>8998</v>
      </c>
      <c r="S530" s="41" t="s">
        <v>18046</v>
      </c>
      <c r="T530" s="41" t="s">
        <v>18045</v>
      </c>
      <c r="U530" s="41" t="s">
        <v>25864</v>
      </c>
      <c r="V530" s="42">
        <v>45993</v>
      </c>
      <c r="W530"/>
      <c r="X530"/>
    </row>
    <row r="531" spans="1:24">
      <c r="A531" s="41" t="str">
        <f>TRIM(Query1[[#This Row],[ENTERPRISE_ID]])</f>
        <v>RSLAVIN</v>
      </c>
      <c r="B531" s="41" t="s">
        <v>25865</v>
      </c>
      <c r="C531" s="41" t="s">
        <v>25866</v>
      </c>
      <c r="D531" s="41" t="s">
        <v>21137</v>
      </c>
      <c r="E531" s="41" t="s">
        <v>25867</v>
      </c>
      <c r="F531" s="41" t="s">
        <v>25868</v>
      </c>
      <c r="G531" s="41" t="s">
        <v>25869</v>
      </c>
      <c r="H531" s="41" t="s">
        <v>25870</v>
      </c>
      <c r="I531" s="41" t="s">
        <v>21938</v>
      </c>
      <c r="J531" s="68">
        <v>8457725397</v>
      </c>
      <c r="K531" s="41" t="s">
        <v>43</v>
      </c>
      <c r="L531" s="41" t="s">
        <v>25871</v>
      </c>
      <c r="N531" s="41" t="s">
        <v>25872</v>
      </c>
      <c r="O531" s="41" t="s">
        <v>373</v>
      </c>
      <c r="P531" s="41" t="s">
        <v>12176</v>
      </c>
      <c r="Q531" s="41" t="s">
        <v>22020</v>
      </c>
      <c r="R531" s="41">
        <v>8998</v>
      </c>
      <c r="S531" s="41" t="s">
        <v>9214</v>
      </c>
      <c r="T531" s="41" t="s">
        <v>19896</v>
      </c>
      <c r="U531" s="41" t="s">
        <v>25873</v>
      </c>
      <c r="V531" s="42">
        <v>45993</v>
      </c>
      <c r="W531"/>
      <c r="X531"/>
    </row>
    <row r="532" spans="1:24">
      <c r="A532" s="41" t="str">
        <f>TRIM(Query1[[#This Row],[ENTERPRISE_ID]])</f>
        <v>MAYALA</v>
      </c>
      <c r="B532" s="41" t="s">
        <v>25874</v>
      </c>
      <c r="C532" s="41" t="s">
        <v>25875</v>
      </c>
      <c r="D532" s="41" t="s">
        <v>21140</v>
      </c>
      <c r="E532" s="41" t="s">
        <v>25876</v>
      </c>
      <c r="F532" s="41" t="s">
        <v>25877</v>
      </c>
      <c r="G532" s="41" t="s">
        <v>16281</v>
      </c>
      <c r="H532" s="41" t="s">
        <v>25878</v>
      </c>
      <c r="I532" s="41" t="s">
        <v>22302</v>
      </c>
      <c r="J532" s="68">
        <v>4783880084</v>
      </c>
      <c r="K532" s="41" t="s">
        <v>43</v>
      </c>
      <c r="L532" s="41" t="s">
        <v>9251</v>
      </c>
      <c r="N532" s="41" t="s">
        <v>2808</v>
      </c>
      <c r="O532" s="41" t="s">
        <v>312</v>
      </c>
      <c r="P532" s="41" t="s">
        <v>9252</v>
      </c>
      <c r="Q532" s="41" t="s">
        <v>21930</v>
      </c>
      <c r="R532" s="41">
        <v>8998</v>
      </c>
      <c r="S532" s="41" t="s">
        <v>14157</v>
      </c>
      <c r="T532" s="41" t="s">
        <v>21931</v>
      </c>
      <c r="U532" s="41" t="s">
        <v>25879</v>
      </c>
      <c r="V532" s="42">
        <v>45993</v>
      </c>
      <c r="W532"/>
      <c r="X532"/>
    </row>
    <row r="533" spans="1:24">
      <c r="A533" s="41" t="str">
        <f>TRIM(Query1[[#This Row],[ENTERPRISE_ID]])</f>
        <v>CDIBELL</v>
      </c>
      <c r="B533" s="41" t="s">
        <v>25880</v>
      </c>
      <c r="C533" s="41" t="s">
        <v>25881</v>
      </c>
      <c r="D533" s="41" t="s">
        <v>21137</v>
      </c>
      <c r="E533" s="41" t="s">
        <v>25882</v>
      </c>
      <c r="F533" s="41" t="s">
        <v>25883</v>
      </c>
      <c r="G533" s="41" t="s">
        <v>17219</v>
      </c>
      <c r="H533" s="41" t="s">
        <v>25884</v>
      </c>
      <c r="I533" s="41" t="s">
        <v>24494</v>
      </c>
      <c r="J533" s="68">
        <v>3158860334</v>
      </c>
      <c r="K533" s="41" t="s">
        <v>43</v>
      </c>
      <c r="L533" s="41" t="s">
        <v>25885</v>
      </c>
      <c r="M533" s="41" t="s">
        <v>2503</v>
      </c>
      <c r="N533" s="41" t="s">
        <v>2504</v>
      </c>
      <c r="O533" s="41" t="s">
        <v>373</v>
      </c>
      <c r="P533" s="41" t="s">
        <v>2505</v>
      </c>
      <c r="Q533" s="41" t="s">
        <v>22020</v>
      </c>
      <c r="R533" s="41">
        <v>8998</v>
      </c>
      <c r="S533" s="41" t="s">
        <v>7026</v>
      </c>
      <c r="T533" s="41" t="s">
        <v>21014</v>
      </c>
      <c r="U533" s="41" t="s">
        <v>25886</v>
      </c>
      <c r="V533" s="42">
        <v>45993</v>
      </c>
      <c r="W533"/>
      <c r="X533"/>
    </row>
    <row r="534" spans="1:24">
      <c r="A534" s="41" t="str">
        <f>TRIM(Query1[[#This Row],[ENTERPRISE_ID]])</f>
        <v>BWOLFF</v>
      </c>
      <c r="B534" s="41" t="s">
        <v>21275</v>
      </c>
      <c r="C534" s="41" t="s">
        <v>15385</v>
      </c>
      <c r="D534" s="41" t="s">
        <v>21137</v>
      </c>
      <c r="E534" s="41" t="s">
        <v>25887</v>
      </c>
      <c r="F534" s="41" t="s">
        <v>25888</v>
      </c>
      <c r="G534" s="41" t="s">
        <v>15386</v>
      </c>
      <c r="H534" s="41" t="s">
        <v>25889</v>
      </c>
      <c r="I534" s="41" t="s">
        <v>25890</v>
      </c>
      <c r="J534" s="68">
        <v>5856644977</v>
      </c>
      <c r="K534" s="41" t="s">
        <v>43</v>
      </c>
      <c r="L534" s="41" t="s">
        <v>25891</v>
      </c>
      <c r="N534" s="41" t="s">
        <v>23876</v>
      </c>
      <c r="O534" s="41" t="s">
        <v>373</v>
      </c>
      <c r="P534" s="41" t="s">
        <v>2303</v>
      </c>
      <c r="Q534" s="41" t="s">
        <v>22020</v>
      </c>
      <c r="R534" s="41">
        <v>8998</v>
      </c>
      <c r="S534" s="41" t="s">
        <v>13978</v>
      </c>
      <c r="T534" s="41" t="s">
        <v>20198</v>
      </c>
      <c r="U534" s="41" t="s">
        <v>25892</v>
      </c>
      <c r="V534" s="42">
        <v>45993</v>
      </c>
      <c r="W534"/>
      <c r="X534"/>
    </row>
    <row r="535" spans="1:24">
      <c r="A535" s="41" t="str">
        <f>TRIM(Query1[[#This Row],[ENTERPRISE_ID]])</f>
        <v>BDRAZIC</v>
      </c>
      <c r="B535" s="41" t="s">
        <v>25893</v>
      </c>
      <c r="C535" s="41" t="s">
        <v>16391</v>
      </c>
      <c r="D535" s="41" t="s">
        <v>21137</v>
      </c>
      <c r="E535" s="41" t="s">
        <v>25894</v>
      </c>
      <c r="F535" s="41" t="s">
        <v>25895</v>
      </c>
      <c r="G535" s="41" t="s">
        <v>16392</v>
      </c>
      <c r="H535" s="41" t="s">
        <v>25896</v>
      </c>
      <c r="I535" s="41" t="s">
        <v>24860</v>
      </c>
      <c r="J535" s="68">
        <v>5189860043</v>
      </c>
      <c r="K535" s="41" t="s">
        <v>43</v>
      </c>
      <c r="L535" s="41" t="s">
        <v>25897</v>
      </c>
      <c r="M535" s="41" t="s">
        <v>25898</v>
      </c>
      <c r="N535" s="41" t="s">
        <v>1756</v>
      </c>
      <c r="O535" s="41" t="s">
        <v>373</v>
      </c>
      <c r="P535" s="41" t="s">
        <v>1757</v>
      </c>
      <c r="Q535" s="41" t="s">
        <v>22020</v>
      </c>
      <c r="R535" s="41">
        <v>8998</v>
      </c>
      <c r="S535" s="41" t="s">
        <v>13248</v>
      </c>
      <c r="T535" s="41" t="s">
        <v>25899</v>
      </c>
      <c r="U535" s="41" t="s">
        <v>25900</v>
      </c>
      <c r="V535" s="42">
        <v>45993</v>
      </c>
      <c r="W535"/>
      <c r="X535"/>
    </row>
    <row r="536" spans="1:24">
      <c r="A536" s="41" t="str">
        <f>TRIM(Query1[[#This Row],[ENTERPRISE_ID]])</f>
        <v>JFORD17</v>
      </c>
      <c r="B536" s="41" t="s">
        <v>25901</v>
      </c>
      <c r="C536" s="41" t="s">
        <v>25902</v>
      </c>
      <c r="D536" s="41" t="s">
        <v>21137</v>
      </c>
      <c r="E536" s="41" t="s">
        <v>25903</v>
      </c>
      <c r="F536" s="41" t="s">
        <v>25904</v>
      </c>
      <c r="G536" s="41" t="s">
        <v>6836</v>
      </c>
      <c r="H536" s="41" t="s">
        <v>24334</v>
      </c>
      <c r="I536" s="41" t="s">
        <v>24744</v>
      </c>
      <c r="J536" s="68">
        <v>5702660168</v>
      </c>
      <c r="K536" s="41" t="s">
        <v>43</v>
      </c>
      <c r="L536" s="41" t="s">
        <v>25905</v>
      </c>
      <c r="N536" s="41" t="s">
        <v>25906</v>
      </c>
      <c r="O536" s="41" t="s">
        <v>453</v>
      </c>
      <c r="P536" s="41" t="s">
        <v>6839</v>
      </c>
      <c r="Q536" s="41" t="s">
        <v>22020</v>
      </c>
      <c r="R536" s="41">
        <v>8998</v>
      </c>
      <c r="S536" s="41" t="s">
        <v>19306</v>
      </c>
      <c r="T536" s="41" t="s">
        <v>19305</v>
      </c>
      <c r="U536" s="41" t="s">
        <v>25907</v>
      </c>
      <c r="V536" s="42">
        <v>45993</v>
      </c>
      <c r="W536"/>
      <c r="X536"/>
    </row>
    <row r="537" spans="1:24">
      <c r="A537" s="41" t="str">
        <f>TRIM(Query1[[#This Row],[ENTERPRISE_ID]])</f>
        <v>JPARKE</v>
      </c>
      <c r="B537" s="41" t="s">
        <v>25908</v>
      </c>
      <c r="C537" s="41" t="s">
        <v>25909</v>
      </c>
      <c r="D537" s="41" t="s">
        <v>21137</v>
      </c>
      <c r="E537" s="41" t="s">
        <v>25910</v>
      </c>
      <c r="F537" s="41" t="s">
        <v>25911</v>
      </c>
      <c r="G537" s="41" t="s">
        <v>25912</v>
      </c>
      <c r="H537" s="41" t="s">
        <v>25913</v>
      </c>
      <c r="I537" s="41" t="s">
        <v>22056</v>
      </c>
      <c r="J537" s="68">
        <v>5702903590</v>
      </c>
      <c r="K537" s="41" t="s">
        <v>43</v>
      </c>
      <c r="L537" s="41" t="s">
        <v>25914</v>
      </c>
      <c r="N537" s="41" t="s">
        <v>25915</v>
      </c>
      <c r="O537" s="41" t="s">
        <v>453</v>
      </c>
      <c r="P537" s="41" t="s">
        <v>7741</v>
      </c>
      <c r="Q537" s="41" t="s">
        <v>22020</v>
      </c>
      <c r="R537" s="41">
        <v>8998</v>
      </c>
      <c r="S537" s="41" t="s">
        <v>19306</v>
      </c>
      <c r="T537" s="41" t="s">
        <v>19305</v>
      </c>
      <c r="U537" s="41" t="s">
        <v>25916</v>
      </c>
      <c r="V537" s="42">
        <v>45993</v>
      </c>
      <c r="W537"/>
      <c r="X537"/>
    </row>
    <row r="538" spans="1:24">
      <c r="A538" s="41" t="str">
        <f>TRIM(Query1[[#This Row],[ENTERPRISE_ID]])</f>
        <v>BPHELP1</v>
      </c>
      <c r="B538" s="41" t="s">
        <v>25917</v>
      </c>
      <c r="C538" s="41" t="s">
        <v>16151</v>
      </c>
      <c r="D538" s="41" t="s">
        <v>21137</v>
      </c>
      <c r="E538" s="41" t="s">
        <v>25918</v>
      </c>
      <c r="F538" s="41" t="s">
        <v>25919</v>
      </c>
      <c r="G538" s="41" t="s">
        <v>2101</v>
      </c>
      <c r="H538" s="41" t="s">
        <v>25920</v>
      </c>
      <c r="I538" s="41" t="s">
        <v>25921</v>
      </c>
      <c r="J538" s="68">
        <v>6073214727</v>
      </c>
      <c r="K538" s="41" t="s">
        <v>43</v>
      </c>
      <c r="L538" s="41" t="s">
        <v>2102</v>
      </c>
      <c r="N538" s="41" t="s">
        <v>2103</v>
      </c>
      <c r="O538" s="41" t="s">
        <v>373</v>
      </c>
      <c r="P538" s="41" t="s">
        <v>2104</v>
      </c>
      <c r="Q538" s="41" t="s">
        <v>22020</v>
      </c>
      <c r="R538" s="41">
        <v>8998</v>
      </c>
      <c r="S538" s="41" t="s">
        <v>13248</v>
      </c>
      <c r="T538" s="41" t="s">
        <v>25899</v>
      </c>
      <c r="U538" s="41" t="s">
        <v>25922</v>
      </c>
      <c r="V538" s="42">
        <v>45993</v>
      </c>
      <c r="W538"/>
      <c r="X538"/>
    </row>
    <row r="539" spans="1:24">
      <c r="A539" s="41" t="str">
        <f>TRIM(Query1[[#This Row],[ENTERPRISE_ID]])</f>
        <v>VPERREL</v>
      </c>
      <c r="B539" s="41" t="s">
        <v>25923</v>
      </c>
      <c r="C539" s="41" t="s">
        <v>25924</v>
      </c>
      <c r="D539" s="41" t="s">
        <v>21137</v>
      </c>
      <c r="E539" s="41" t="s">
        <v>25925</v>
      </c>
      <c r="F539" s="41" t="s">
        <v>25926</v>
      </c>
      <c r="G539" s="41" t="s">
        <v>13794</v>
      </c>
      <c r="H539" s="41" t="s">
        <v>25927</v>
      </c>
      <c r="I539" s="41" t="s">
        <v>23852</v>
      </c>
      <c r="J539" s="68">
        <v>9146424007</v>
      </c>
      <c r="K539" s="41" t="s">
        <v>43</v>
      </c>
      <c r="L539" s="41" t="s">
        <v>25928</v>
      </c>
      <c r="M539" s="41" t="s">
        <v>25929</v>
      </c>
      <c r="N539" s="41" t="s">
        <v>25930</v>
      </c>
      <c r="O539" s="41" t="s">
        <v>373</v>
      </c>
      <c r="P539" s="41" t="s">
        <v>25931</v>
      </c>
      <c r="Q539" s="41" t="s">
        <v>22020</v>
      </c>
      <c r="R539" s="41">
        <v>8998</v>
      </c>
      <c r="S539" s="41" t="s">
        <v>9214</v>
      </c>
      <c r="T539" s="41" t="s">
        <v>19896</v>
      </c>
      <c r="U539" s="41" t="s">
        <v>25932</v>
      </c>
      <c r="V539" s="42">
        <v>45993</v>
      </c>
      <c r="W539"/>
      <c r="X539"/>
    </row>
    <row r="540" spans="1:24">
      <c r="A540" s="41" t="str">
        <f>TRIM(Query1[[#This Row],[ENTERPRISE_ID]])</f>
        <v>TWHITE0</v>
      </c>
      <c r="B540" s="41" t="s">
        <v>25933</v>
      </c>
      <c r="C540" s="41" t="s">
        <v>25934</v>
      </c>
      <c r="D540" s="41" t="s">
        <v>21142</v>
      </c>
      <c r="E540" s="41" t="s">
        <v>25935</v>
      </c>
      <c r="F540" s="41" t="s">
        <v>25936</v>
      </c>
      <c r="G540" s="41" t="s">
        <v>19747</v>
      </c>
      <c r="H540" s="41" t="s">
        <v>23918</v>
      </c>
      <c r="I540" s="41" t="s">
        <v>25937</v>
      </c>
      <c r="J540" s="68">
        <v>4179010464</v>
      </c>
      <c r="K540" s="41" t="s">
        <v>43</v>
      </c>
      <c r="L540" s="41" t="s">
        <v>13658</v>
      </c>
      <c r="N540" s="41" t="s">
        <v>13659</v>
      </c>
      <c r="O540" s="41" t="s">
        <v>593</v>
      </c>
      <c r="P540" s="41" t="s">
        <v>13660</v>
      </c>
      <c r="Q540" s="41" t="s">
        <v>22020</v>
      </c>
      <c r="R540" s="41">
        <v>8998</v>
      </c>
      <c r="S540" s="41" t="s">
        <v>10209</v>
      </c>
      <c r="T540" s="41" t="s">
        <v>19900</v>
      </c>
      <c r="U540" s="41" t="s">
        <v>25938</v>
      </c>
      <c r="V540" s="42">
        <v>45993</v>
      </c>
      <c r="W540"/>
      <c r="X540"/>
    </row>
    <row r="541" spans="1:24">
      <c r="A541" s="41" t="str">
        <f>TRIM(Query1[[#This Row],[ENTERPRISE_ID]])</f>
        <v>OOLALEY</v>
      </c>
      <c r="B541" s="41" t="s">
        <v>25939</v>
      </c>
      <c r="C541" s="41" t="s">
        <v>25940</v>
      </c>
      <c r="D541" s="41" t="s">
        <v>21152</v>
      </c>
      <c r="E541" s="41" t="s">
        <v>25941</v>
      </c>
      <c r="F541" s="41" t="s">
        <v>25942</v>
      </c>
      <c r="G541" s="41" t="s">
        <v>10812</v>
      </c>
      <c r="H541" s="41" t="s">
        <v>25943</v>
      </c>
      <c r="I541" s="41" t="s">
        <v>25944</v>
      </c>
      <c r="J541" s="68">
        <v>3124787269</v>
      </c>
      <c r="K541" s="41" t="s">
        <v>43</v>
      </c>
      <c r="L541" s="41" t="s">
        <v>25945</v>
      </c>
      <c r="N541" s="41" t="s">
        <v>1073</v>
      </c>
      <c r="O541" s="41" t="s">
        <v>118</v>
      </c>
      <c r="P541" s="41" t="s">
        <v>5862</v>
      </c>
      <c r="Q541" s="41" t="s">
        <v>21909</v>
      </c>
      <c r="R541" s="41">
        <v>8998</v>
      </c>
      <c r="S541" s="41" t="s">
        <v>5250</v>
      </c>
      <c r="T541" s="41" t="s">
        <v>23164</v>
      </c>
      <c r="U541" s="41" t="s">
        <v>25946</v>
      </c>
      <c r="V541" s="42">
        <v>45993</v>
      </c>
      <c r="W541"/>
      <c r="X541"/>
    </row>
    <row r="542" spans="1:24">
      <c r="A542" s="41" t="str">
        <f>TRIM(Query1[[#This Row],[ENTERPRISE_ID]])</f>
        <v>SLANGST</v>
      </c>
      <c r="B542" s="41" t="s">
        <v>25947</v>
      </c>
      <c r="C542" s="41" t="s">
        <v>18717</v>
      </c>
      <c r="D542" s="41" t="s">
        <v>21152</v>
      </c>
      <c r="E542" s="41" t="s">
        <v>25948</v>
      </c>
      <c r="F542" s="41" t="s">
        <v>25949</v>
      </c>
      <c r="G542" s="41" t="s">
        <v>19556</v>
      </c>
      <c r="H542" s="41" t="s">
        <v>25950</v>
      </c>
      <c r="I542" s="41" t="s">
        <v>25951</v>
      </c>
      <c r="J542" s="68">
        <v>7737900839</v>
      </c>
      <c r="K542" s="41" t="s">
        <v>43</v>
      </c>
      <c r="L542" s="41" t="s">
        <v>25952</v>
      </c>
      <c r="N542" s="41" t="s">
        <v>13674</v>
      </c>
      <c r="O542" s="41" t="s">
        <v>118</v>
      </c>
      <c r="P542" s="41" t="s">
        <v>25953</v>
      </c>
      <c r="Q542" s="41" t="s">
        <v>21909</v>
      </c>
      <c r="R542" s="41">
        <v>8998</v>
      </c>
      <c r="S542" s="41" t="s">
        <v>5250</v>
      </c>
      <c r="T542" s="41" t="s">
        <v>23164</v>
      </c>
      <c r="U542" s="41" t="s">
        <v>25954</v>
      </c>
      <c r="V542" s="42">
        <v>45993</v>
      </c>
      <c r="W542"/>
      <c r="X542"/>
    </row>
    <row r="543" spans="1:24">
      <c r="A543" s="41" t="str">
        <f>TRIM(Query1[[#This Row],[ENTERPRISE_ID]])</f>
        <v>HGOGOL</v>
      </c>
      <c r="B543" s="41" t="s">
        <v>2756</v>
      </c>
      <c r="C543" s="41" t="s">
        <v>25955</v>
      </c>
      <c r="D543" s="41" t="s">
        <v>21152</v>
      </c>
      <c r="E543" s="41" t="s">
        <v>25956</v>
      </c>
      <c r="F543" s="41" t="s">
        <v>25957</v>
      </c>
      <c r="G543" s="41" t="s">
        <v>5790</v>
      </c>
      <c r="H543" s="41" t="s">
        <v>25958</v>
      </c>
      <c r="I543" s="41" t="s">
        <v>25959</v>
      </c>
      <c r="J543" s="68">
        <v>7084154052</v>
      </c>
      <c r="K543" s="41" t="s">
        <v>43</v>
      </c>
      <c r="L543" s="41" t="s">
        <v>25960</v>
      </c>
      <c r="M543" s="41" t="s">
        <v>25961</v>
      </c>
      <c r="N543" s="41" t="s">
        <v>25962</v>
      </c>
      <c r="O543" s="41" t="s">
        <v>118</v>
      </c>
      <c r="P543" s="41" t="s">
        <v>1554</v>
      </c>
      <c r="Q543" s="41" t="s">
        <v>21909</v>
      </c>
      <c r="R543" s="41">
        <v>8998</v>
      </c>
      <c r="S543" s="41" t="s">
        <v>18567</v>
      </c>
      <c r="T543" s="41" t="s">
        <v>18566</v>
      </c>
      <c r="U543" s="41" t="s">
        <v>25963</v>
      </c>
      <c r="V543" s="42">
        <v>45993</v>
      </c>
      <c r="W543"/>
      <c r="X543"/>
    </row>
    <row r="544" spans="1:24">
      <c r="A544" s="41" t="str">
        <f>TRIM(Query1[[#This Row],[ENTERPRISE_ID]])</f>
        <v>BCLASPI</v>
      </c>
      <c r="B544" s="41" t="s">
        <v>25964</v>
      </c>
      <c r="C544" s="41" t="s">
        <v>25965</v>
      </c>
      <c r="D544" s="41" t="s">
        <v>21152</v>
      </c>
      <c r="E544" s="41" t="s">
        <v>25966</v>
      </c>
      <c r="F544" s="41" t="s">
        <v>25967</v>
      </c>
      <c r="G544" s="41" t="s">
        <v>25968</v>
      </c>
      <c r="H544" s="41" t="s">
        <v>25969</v>
      </c>
      <c r="I544" s="41" t="s">
        <v>22526</v>
      </c>
      <c r="J544" s="68">
        <v>3199810809</v>
      </c>
      <c r="K544" s="41" t="s">
        <v>43</v>
      </c>
      <c r="L544" s="41" t="s">
        <v>25970</v>
      </c>
      <c r="N544" s="41" t="s">
        <v>25971</v>
      </c>
      <c r="O544" s="41" t="s">
        <v>1566</v>
      </c>
      <c r="P544" s="41" t="s">
        <v>1697</v>
      </c>
      <c r="Q544" s="41" t="s">
        <v>21909</v>
      </c>
      <c r="R544" s="41">
        <v>8998</v>
      </c>
      <c r="S544" s="41" t="s">
        <v>22780</v>
      </c>
      <c r="T544" s="41" t="s">
        <v>22781</v>
      </c>
      <c r="U544" s="41" t="s">
        <v>25972</v>
      </c>
      <c r="V544" s="42">
        <v>45993</v>
      </c>
      <c r="W544"/>
      <c r="X544"/>
    </row>
    <row r="545" spans="1:24">
      <c r="A545" s="41" t="str">
        <f>TRIM(Query1[[#This Row],[ENTERPRISE_ID]])</f>
        <v>JLOREN0</v>
      </c>
      <c r="B545" s="41" t="s">
        <v>25973</v>
      </c>
      <c r="C545" s="41" t="s">
        <v>25974</v>
      </c>
      <c r="D545" s="41" t="s">
        <v>21156</v>
      </c>
      <c r="E545" s="41" t="s">
        <v>25975</v>
      </c>
      <c r="F545" s="41" t="s">
        <v>25976</v>
      </c>
      <c r="G545" s="41" t="s">
        <v>25977</v>
      </c>
      <c r="H545" s="41" t="s">
        <v>25978</v>
      </c>
      <c r="I545" s="41" t="s">
        <v>22373</v>
      </c>
      <c r="J545" s="68">
        <v>3107571299</v>
      </c>
      <c r="K545" s="41" t="s">
        <v>43</v>
      </c>
      <c r="L545" s="41" t="s">
        <v>25979</v>
      </c>
      <c r="M545" s="41" t="s">
        <v>25980</v>
      </c>
      <c r="N545" s="41" t="s">
        <v>4408</v>
      </c>
      <c r="O545" s="41" t="s">
        <v>36</v>
      </c>
      <c r="P545" s="41" t="s">
        <v>7422</v>
      </c>
      <c r="Q545" s="41" t="s">
        <v>21930</v>
      </c>
      <c r="R545" s="41">
        <v>8998</v>
      </c>
      <c r="S545" s="41" t="s">
        <v>1779</v>
      </c>
      <c r="T545" s="41" t="s">
        <v>23779</v>
      </c>
      <c r="U545" s="41" t="s">
        <v>25981</v>
      </c>
      <c r="V545" s="42">
        <v>45993</v>
      </c>
      <c r="W545"/>
      <c r="X545"/>
    </row>
    <row r="546" spans="1:24">
      <c r="A546" s="41" t="str">
        <f>TRIM(Query1[[#This Row],[ENTERPRISE_ID]])</f>
        <v>RABASSI</v>
      </c>
      <c r="B546" s="41" t="s">
        <v>25982</v>
      </c>
      <c r="C546" s="41" t="s">
        <v>25983</v>
      </c>
      <c r="D546" s="41" t="s">
        <v>21164</v>
      </c>
      <c r="E546" s="41" t="s">
        <v>25984</v>
      </c>
      <c r="F546" s="41" t="s">
        <v>25985</v>
      </c>
      <c r="G546" s="41" t="s">
        <v>14984</v>
      </c>
      <c r="H546" s="41" t="s">
        <v>25986</v>
      </c>
      <c r="I546" s="41" t="s">
        <v>25987</v>
      </c>
      <c r="J546" s="68">
        <v>2098890779</v>
      </c>
      <c r="K546" s="41" t="s">
        <v>43</v>
      </c>
      <c r="L546" s="41" t="s">
        <v>25988</v>
      </c>
      <c r="N546" s="41" t="s">
        <v>25989</v>
      </c>
      <c r="O546" s="41" t="s">
        <v>36</v>
      </c>
      <c r="P546" s="41" t="s">
        <v>11234</v>
      </c>
      <c r="Q546" s="41" t="s">
        <v>22020</v>
      </c>
      <c r="R546" s="41">
        <v>8998</v>
      </c>
      <c r="S546" s="41" t="s">
        <v>11583</v>
      </c>
      <c r="T546" s="41" t="s">
        <v>19780</v>
      </c>
      <c r="U546" s="41" t="s">
        <v>25990</v>
      </c>
      <c r="V546" s="42">
        <v>45993</v>
      </c>
      <c r="W546"/>
      <c r="X546"/>
    </row>
    <row r="547" spans="1:24">
      <c r="A547" s="41" t="str">
        <f>TRIM(Query1[[#This Row],[ENTERPRISE_ID]])</f>
        <v>RHUNTER</v>
      </c>
      <c r="B547" s="41" t="s">
        <v>25991</v>
      </c>
      <c r="C547" s="41" t="s">
        <v>25992</v>
      </c>
      <c r="D547" s="41" t="s">
        <v>21134</v>
      </c>
      <c r="E547" s="41" t="s">
        <v>25993</v>
      </c>
      <c r="F547" s="41" t="s">
        <v>25994</v>
      </c>
      <c r="G547" s="41" t="s">
        <v>25995</v>
      </c>
      <c r="H547" s="41" t="s">
        <v>25996</v>
      </c>
      <c r="I547" s="41" t="s">
        <v>25997</v>
      </c>
      <c r="J547" s="68">
        <v>9377944138</v>
      </c>
      <c r="K547" s="41" t="s">
        <v>43</v>
      </c>
      <c r="L547" s="41" t="s">
        <v>25998</v>
      </c>
      <c r="M547" s="41" t="s">
        <v>25999</v>
      </c>
      <c r="N547" s="41" t="s">
        <v>11658</v>
      </c>
      <c r="O547" s="41" t="s">
        <v>72</v>
      </c>
      <c r="P547" s="41" t="s">
        <v>11659</v>
      </c>
      <c r="Q547" s="41" t="s">
        <v>21919</v>
      </c>
      <c r="R547" s="41">
        <v>8998</v>
      </c>
      <c r="S547" s="41" t="s">
        <v>3013</v>
      </c>
      <c r="T547" s="41" t="s">
        <v>17678</v>
      </c>
      <c r="U547" s="41" t="s">
        <v>26000</v>
      </c>
      <c r="V547" s="42">
        <v>45993</v>
      </c>
      <c r="W547"/>
      <c r="X547"/>
    </row>
    <row r="548" spans="1:24">
      <c r="A548" s="41" t="str">
        <f>TRIM(Query1[[#This Row],[ENTERPRISE_ID]])</f>
        <v>JSHELTO</v>
      </c>
      <c r="B548" s="41" t="s">
        <v>26001</v>
      </c>
      <c r="C548" s="41" t="s">
        <v>19074</v>
      </c>
      <c r="D548" s="41" t="s">
        <v>21157</v>
      </c>
      <c r="E548" s="41" t="s">
        <v>26002</v>
      </c>
      <c r="F548" s="41" t="s">
        <v>26003</v>
      </c>
      <c r="G548" s="41" t="s">
        <v>19075</v>
      </c>
      <c r="H548" s="41" t="s">
        <v>23865</v>
      </c>
      <c r="I548" s="41" t="s">
        <v>26004</v>
      </c>
      <c r="J548" s="68">
        <v>7608021067</v>
      </c>
      <c r="K548" s="41" t="s">
        <v>43</v>
      </c>
      <c r="L548" s="41" t="s">
        <v>26005</v>
      </c>
      <c r="N548" s="41" t="s">
        <v>8091</v>
      </c>
      <c r="O548" s="41" t="s">
        <v>147</v>
      </c>
      <c r="P548" s="41" t="s">
        <v>8092</v>
      </c>
      <c r="Q548" s="41" t="s">
        <v>21909</v>
      </c>
      <c r="R548" s="41">
        <v>8998</v>
      </c>
      <c r="S548" s="41" t="s">
        <v>22403</v>
      </c>
      <c r="T548" s="41" t="s">
        <v>22404</v>
      </c>
      <c r="U548" s="41" t="s">
        <v>26006</v>
      </c>
      <c r="V548" s="42">
        <v>45993</v>
      </c>
      <c r="W548"/>
      <c r="X548"/>
    </row>
    <row r="549" spans="1:24">
      <c r="A549" s="41" t="str">
        <f>TRIM(Query1[[#This Row],[ENTERPRISE_ID]])</f>
        <v>CBARNES</v>
      </c>
      <c r="B549" s="41" t="s">
        <v>26007</v>
      </c>
      <c r="C549" s="41" t="s">
        <v>21602</v>
      </c>
      <c r="D549" s="41" t="s">
        <v>21161</v>
      </c>
      <c r="E549" s="41" t="s">
        <v>26008</v>
      </c>
      <c r="F549" s="41" t="s">
        <v>26009</v>
      </c>
      <c r="G549" s="41" t="s">
        <v>17225</v>
      </c>
      <c r="H549" s="41" t="s">
        <v>26010</v>
      </c>
      <c r="I549" s="41" t="s">
        <v>22788</v>
      </c>
      <c r="J549" s="68">
        <v>7209675237</v>
      </c>
      <c r="K549" s="41" t="s">
        <v>43</v>
      </c>
      <c r="L549" s="41" t="s">
        <v>2371</v>
      </c>
      <c r="N549" s="41" t="s">
        <v>26011</v>
      </c>
      <c r="O549" s="41" t="s">
        <v>908</v>
      </c>
      <c r="P549" s="41" t="s">
        <v>2373</v>
      </c>
      <c r="Q549" s="41" t="s">
        <v>21919</v>
      </c>
      <c r="R549" s="41">
        <v>8998</v>
      </c>
      <c r="S549" s="41" t="s">
        <v>18647</v>
      </c>
      <c r="T549" s="41" t="s">
        <v>20731</v>
      </c>
      <c r="U549" s="41" t="s">
        <v>26012</v>
      </c>
      <c r="V549" s="42">
        <v>45993</v>
      </c>
      <c r="W549"/>
      <c r="X549"/>
    </row>
    <row r="550" spans="1:24">
      <c r="A550" s="41" t="str">
        <f>TRIM(Query1[[#This Row],[ENTERPRISE_ID]])</f>
        <v>STINSL0</v>
      </c>
      <c r="B550" s="41" t="s">
        <v>26013</v>
      </c>
      <c r="C550" s="41" t="s">
        <v>26014</v>
      </c>
      <c r="D550" s="41" t="s">
        <v>21145</v>
      </c>
      <c r="E550" s="41" t="s">
        <v>26015</v>
      </c>
      <c r="F550" s="41" t="s">
        <v>26016</v>
      </c>
      <c r="G550" s="41" t="s">
        <v>19855</v>
      </c>
      <c r="H550" s="41" t="s">
        <v>26017</v>
      </c>
      <c r="I550" s="41" t="s">
        <v>26018</v>
      </c>
      <c r="J550" s="68">
        <v>7035950263</v>
      </c>
      <c r="K550" s="41" t="s">
        <v>43</v>
      </c>
      <c r="L550" s="41" t="s">
        <v>26019</v>
      </c>
      <c r="N550" s="41" t="s">
        <v>25551</v>
      </c>
      <c r="O550" s="41" t="s">
        <v>167</v>
      </c>
      <c r="P550" s="41" t="s">
        <v>12989</v>
      </c>
      <c r="Q550" s="41" t="s">
        <v>21909</v>
      </c>
      <c r="R550" s="41">
        <v>8998</v>
      </c>
      <c r="S550" s="41" t="s">
        <v>16708</v>
      </c>
      <c r="T550" s="41" t="s">
        <v>19098</v>
      </c>
      <c r="U550" s="41" t="s">
        <v>26020</v>
      </c>
      <c r="V550" s="42">
        <v>45993</v>
      </c>
      <c r="W550"/>
      <c r="X550"/>
    </row>
    <row r="551" spans="1:24">
      <c r="A551" s="41" t="str">
        <f>TRIM(Query1[[#This Row],[ENTERPRISE_ID]])</f>
        <v>ICURTIS</v>
      </c>
      <c r="B551" s="41" t="s">
        <v>16817</v>
      </c>
      <c r="C551" s="41" t="s">
        <v>16676</v>
      </c>
      <c r="D551" s="41" t="s">
        <v>21141</v>
      </c>
      <c r="E551" s="41" t="s">
        <v>26021</v>
      </c>
      <c r="F551" s="41" t="s">
        <v>18246</v>
      </c>
      <c r="G551" s="41" t="s">
        <v>16218</v>
      </c>
      <c r="H551" s="41" t="s">
        <v>26022</v>
      </c>
      <c r="I551" s="41" t="s">
        <v>22099</v>
      </c>
      <c r="J551" s="68">
        <v>7437703466</v>
      </c>
      <c r="K551" s="41" t="s">
        <v>43</v>
      </c>
      <c r="L551" s="41" t="s">
        <v>6032</v>
      </c>
      <c r="N551" s="41" t="s">
        <v>6033</v>
      </c>
      <c r="O551" s="41" t="s">
        <v>170</v>
      </c>
      <c r="P551" s="41" t="s">
        <v>6034</v>
      </c>
      <c r="Q551" s="41" t="s">
        <v>21919</v>
      </c>
      <c r="R551" s="41">
        <v>8998</v>
      </c>
      <c r="S551" s="41" t="s">
        <v>16290</v>
      </c>
      <c r="T551" s="41" t="s">
        <v>16289</v>
      </c>
      <c r="U551" s="41" t="s">
        <v>26023</v>
      </c>
      <c r="V551" s="42">
        <v>45993</v>
      </c>
      <c r="W551"/>
      <c r="X551"/>
    </row>
    <row r="552" spans="1:24">
      <c r="A552" s="41" t="str">
        <f>TRIM(Query1[[#This Row],[ENTERPRISE_ID]])</f>
        <v>MSILVA2</v>
      </c>
      <c r="B552" s="41" t="s">
        <v>26024</v>
      </c>
      <c r="C552" s="41" t="s">
        <v>26025</v>
      </c>
      <c r="D552" s="41" t="s">
        <v>21159</v>
      </c>
      <c r="E552" s="41" t="s">
        <v>26026</v>
      </c>
      <c r="F552" s="41" t="s">
        <v>26027</v>
      </c>
      <c r="G552" s="41" t="s">
        <v>17855</v>
      </c>
      <c r="H552" s="41" t="s">
        <v>26028</v>
      </c>
      <c r="I552" s="41" t="s">
        <v>26029</v>
      </c>
      <c r="J552" s="68">
        <v>9562156434</v>
      </c>
      <c r="K552" s="41" t="s">
        <v>43</v>
      </c>
      <c r="L552" s="41" t="s">
        <v>26030</v>
      </c>
      <c r="N552" s="41" t="s">
        <v>26031</v>
      </c>
      <c r="O552" s="41" t="s">
        <v>147</v>
      </c>
      <c r="P552" s="41" t="s">
        <v>10271</v>
      </c>
      <c r="Q552" s="41" t="s">
        <v>21909</v>
      </c>
      <c r="R552" s="41">
        <v>8998</v>
      </c>
      <c r="S552" s="41" t="s">
        <v>6947</v>
      </c>
      <c r="T552" s="41" t="s">
        <v>22376</v>
      </c>
      <c r="U552" s="41" t="s">
        <v>26032</v>
      </c>
      <c r="V552" s="42">
        <v>45993</v>
      </c>
      <c r="W552"/>
      <c r="X552"/>
    </row>
    <row r="553" spans="1:24">
      <c r="A553" s="41" t="str">
        <f>TRIM(Query1[[#This Row],[ENTERPRISE_ID]])</f>
        <v>LAUZENN</v>
      </c>
      <c r="B553" s="41" t="s">
        <v>26033</v>
      </c>
      <c r="C553" s="41" t="s">
        <v>26034</v>
      </c>
      <c r="D553" s="41" t="s">
        <v>21157</v>
      </c>
      <c r="E553" s="41" t="s">
        <v>26035</v>
      </c>
      <c r="F553" s="41" t="s">
        <v>26036</v>
      </c>
      <c r="G553" s="41" t="s">
        <v>16146</v>
      </c>
      <c r="H553" s="41" t="s">
        <v>26037</v>
      </c>
      <c r="I553" s="41" t="s">
        <v>26038</v>
      </c>
      <c r="J553" s="68">
        <v>8178195263</v>
      </c>
      <c r="K553" s="41" t="s">
        <v>43</v>
      </c>
      <c r="L553" s="41" t="s">
        <v>26039</v>
      </c>
      <c r="N553" s="41" t="s">
        <v>26040</v>
      </c>
      <c r="O553" s="41" t="s">
        <v>147</v>
      </c>
      <c r="P553" s="41" t="s">
        <v>8891</v>
      </c>
      <c r="Q553" s="41" t="s">
        <v>21909</v>
      </c>
      <c r="R553" s="41">
        <v>8998</v>
      </c>
      <c r="S553" s="41" t="s">
        <v>20161</v>
      </c>
      <c r="T553" s="41" t="s">
        <v>20160</v>
      </c>
      <c r="U553" s="41" t="s">
        <v>26041</v>
      </c>
      <c r="V553" s="42">
        <v>45993</v>
      </c>
      <c r="W553"/>
      <c r="X553"/>
    </row>
    <row r="554" spans="1:24">
      <c r="A554" s="41" t="str">
        <f>TRIM(Query1[[#This Row],[ENTERPRISE_ID]])</f>
        <v>OROSALE</v>
      </c>
      <c r="B554" s="41" t="s">
        <v>26042</v>
      </c>
      <c r="C554" s="41" t="s">
        <v>26043</v>
      </c>
      <c r="D554" s="41" t="s">
        <v>21164</v>
      </c>
      <c r="E554" s="41" t="s">
        <v>26044</v>
      </c>
      <c r="F554" s="41" t="s">
        <v>26045</v>
      </c>
      <c r="G554" s="41" t="s">
        <v>18891</v>
      </c>
      <c r="H554" s="41" t="s">
        <v>26046</v>
      </c>
      <c r="I554" s="41" t="s">
        <v>26047</v>
      </c>
      <c r="J554" s="68">
        <v>5599141800</v>
      </c>
      <c r="K554" s="41" t="s">
        <v>43</v>
      </c>
      <c r="L554" s="41" t="s">
        <v>26048</v>
      </c>
      <c r="N554" s="41" t="s">
        <v>22528</v>
      </c>
      <c r="O554" s="41" t="s">
        <v>36</v>
      </c>
      <c r="P554" s="41" t="s">
        <v>1794</v>
      </c>
      <c r="Q554" s="41" t="s">
        <v>22020</v>
      </c>
      <c r="R554" s="41">
        <v>8998</v>
      </c>
      <c r="S554" s="41" t="s">
        <v>264</v>
      </c>
      <c r="T554" s="41" t="s">
        <v>18198</v>
      </c>
      <c r="U554" s="41" t="s">
        <v>26049</v>
      </c>
      <c r="V554" s="42">
        <v>45993</v>
      </c>
      <c r="W554"/>
      <c r="X554"/>
    </row>
    <row r="555" spans="1:24">
      <c r="A555" s="41" t="str">
        <f>TRIM(Query1[[#This Row],[ENTERPRISE_ID]])</f>
        <v>DESCORC</v>
      </c>
      <c r="B555" s="41" t="s">
        <v>26050</v>
      </c>
      <c r="C555" s="41" t="s">
        <v>26051</v>
      </c>
      <c r="D555" s="41" t="s">
        <v>21152</v>
      </c>
      <c r="E555" s="41" t="s">
        <v>26052</v>
      </c>
      <c r="F555" s="41" t="s">
        <v>26053</v>
      </c>
      <c r="G555" s="41" t="s">
        <v>17983</v>
      </c>
      <c r="H555" s="41" t="s">
        <v>26054</v>
      </c>
      <c r="I555" s="41" t="s">
        <v>22554</v>
      </c>
      <c r="J555" s="68">
        <v>7087963927</v>
      </c>
      <c r="K555" s="41" t="s">
        <v>43</v>
      </c>
      <c r="L555" s="41" t="s">
        <v>26055</v>
      </c>
      <c r="N555" s="41" t="s">
        <v>4887</v>
      </c>
      <c r="O555" s="41" t="s">
        <v>118</v>
      </c>
      <c r="P555" s="41" t="s">
        <v>3551</v>
      </c>
      <c r="Q555" s="41" t="s">
        <v>21909</v>
      </c>
      <c r="R555" s="41">
        <v>8998</v>
      </c>
      <c r="S555" s="41" t="s">
        <v>22313</v>
      </c>
      <c r="T555" s="41" t="s">
        <v>22314</v>
      </c>
      <c r="U555" s="41" t="s">
        <v>26056</v>
      </c>
      <c r="V555" s="42">
        <v>45993</v>
      </c>
      <c r="W555"/>
      <c r="X555"/>
    </row>
    <row r="556" spans="1:24">
      <c r="A556" s="41" t="str">
        <f>TRIM(Query1[[#This Row],[ENTERPRISE_ID]])</f>
        <v>MCISSE</v>
      </c>
      <c r="B556" s="41" t="s">
        <v>26057</v>
      </c>
      <c r="C556" s="41" t="s">
        <v>26058</v>
      </c>
      <c r="D556" s="41" t="s">
        <v>21152</v>
      </c>
      <c r="E556" s="41" t="s">
        <v>26059</v>
      </c>
      <c r="F556" s="41" t="s">
        <v>26060</v>
      </c>
      <c r="G556" s="41" t="s">
        <v>26061</v>
      </c>
      <c r="H556" s="41" t="s">
        <v>26062</v>
      </c>
      <c r="I556" s="41" t="s">
        <v>26063</v>
      </c>
      <c r="J556" s="68">
        <v>7737668039</v>
      </c>
      <c r="K556" s="41" t="s">
        <v>43</v>
      </c>
      <c r="L556" s="41" t="s">
        <v>9400</v>
      </c>
      <c r="N556" s="41" t="s">
        <v>13674</v>
      </c>
      <c r="O556" s="41" t="s">
        <v>118</v>
      </c>
      <c r="P556" s="41" t="s">
        <v>9401</v>
      </c>
      <c r="Q556" s="41" t="s">
        <v>21909</v>
      </c>
      <c r="R556" s="41">
        <v>8998</v>
      </c>
      <c r="S556" s="41" t="s">
        <v>22313</v>
      </c>
      <c r="T556" s="41" t="s">
        <v>22314</v>
      </c>
      <c r="U556" s="41" t="s">
        <v>26064</v>
      </c>
      <c r="V556" s="42">
        <v>45993</v>
      </c>
      <c r="W556"/>
      <c r="X556"/>
    </row>
    <row r="557" spans="1:24">
      <c r="A557" s="41" t="str">
        <f>TRIM(Query1[[#This Row],[ENTERPRISE_ID]])</f>
        <v>AZEID</v>
      </c>
      <c r="B557" s="41" t="s">
        <v>26065</v>
      </c>
      <c r="C557" s="41" t="s">
        <v>26066</v>
      </c>
      <c r="D557" s="41" t="s">
        <v>21152</v>
      </c>
      <c r="E557" s="41" t="s">
        <v>26067</v>
      </c>
      <c r="F557" s="41" t="s">
        <v>26068</v>
      </c>
      <c r="G557" s="41" t="s">
        <v>22313</v>
      </c>
      <c r="H557" s="41" t="s">
        <v>26069</v>
      </c>
      <c r="I557" s="41" t="s">
        <v>26070</v>
      </c>
      <c r="J557" s="68">
        <v>7089552254</v>
      </c>
      <c r="K557" s="41" t="s">
        <v>43</v>
      </c>
      <c r="L557" s="41" t="s">
        <v>26071</v>
      </c>
      <c r="N557" s="41" t="s">
        <v>25962</v>
      </c>
      <c r="O557" s="41" t="s">
        <v>118</v>
      </c>
      <c r="P557" s="41" t="s">
        <v>1554</v>
      </c>
      <c r="Q557" s="41" t="s">
        <v>21909</v>
      </c>
      <c r="R557" s="41">
        <v>8998</v>
      </c>
      <c r="S557" s="41" t="s">
        <v>24234</v>
      </c>
      <c r="T557" s="41" t="s">
        <v>24235</v>
      </c>
      <c r="U557" s="41" t="s">
        <v>26072</v>
      </c>
      <c r="V557" s="42">
        <v>45993</v>
      </c>
      <c r="W557"/>
      <c r="X557"/>
    </row>
    <row r="558" spans="1:24">
      <c r="A558" s="41" t="str">
        <f>TRIM(Query1[[#This Row],[ENTERPRISE_ID]])</f>
        <v>ARYAN0</v>
      </c>
      <c r="B558" s="41" t="s">
        <v>26073</v>
      </c>
      <c r="C558" s="41" t="s">
        <v>26074</v>
      </c>
      <c r="D558" s="41" t="s">
        <v>21148</v>
      </c>
      <c r="E558" s="41" t="s">
        <v>26075</v>
      </c>
      <c r="F558" s="41" t="s">
        <v>26076</v>
      </c>
      <c r="G558" s="41" t="s">
        <v>26077</v>
      </c>
      <c r="H558" s="41" t="s">
        <v>22891</v>
      </c>
      <c r="I558" s="41" t="s">
        <v>23689</v>
      </c>
      <c r="J558" s="68">
        <v>6517032913</v>
      </c>
      <c r="K558" s="41" t="s">
        <v>43</v>
      </c>
      <c r="L558" s="41" t="s">
        <v>14433</v>
      </c>
      <c r="N558" s="41" t="s">
        <v>14434</v>
      </c>
      <c r="O558" s="41" t="s">
        <v>1229</v>
      </c>
      <c r="P558" s="41" t="s">
        <v>14435</v>
      </c>
      <c r="Q558" s="41" t="s">
        <v>22020</v>
      </c>
      <c r="R558" s="41">
        <v>8998</v>
      </c>
      <c r="S558" s="41" t="s">
        <v>8135</v>
      </c>
      <c r="T558" s="41" t="s">
        <v>22304</v>
      </c>
      <c r="U558" s="41" t="s">
        <v>26078</v>
      </c>
      <c r="V558" s="42">
        <v>45993</v>
      </c>
      <c r="W558"/>
      <c r="X558"/>
    </row>
    <row r="559" spans="1:24">
      <c r="A559" s="41" t="str">
        <f>TRIM(Query1[[#This Row],[ENTERPRISE_ID]])</f>
        <v>THOOD0</v>
      </c>
      <c r="B559" s="41" t="s">
        <v>16956</v>
      </c>
      <c r="C559" s="41" t="s">
        <v>26079</v>
      </c>
      <c r="D559" s="41" t="s">
        <v>21140</v>
      </c>
      <c r="E559" s="41" t="s">
        <v>26080</v>
      </c>
      <c r="F559" s="41" t="s">
        <v>16957</v>
      </c>
      <c r="G559" s="41" t="s">
        <v>16314</v>
      </c>
      <c r="H559" s="41" t="s">
        <v>20377</v>
      </c>
      <c r="I559" s="41" t="s">
        <v>26081</v>
      </c>
      <c r="J559" s="68">
        <v>4709201039</v>
      </c>
      <c r="K559" s="41" t="s">
        <v>43</v>
      </c>
      <c r="L559" s="41" t="s">
        <v>26082</v>
      </c>
      <c r="N559" s="41" t="s">
        <v>26083</v>
      </c>
      <c r="O559" s="41" t="s">
        <v>312</v>
      </c>
      <c r="P559" s="41" t="s">
        <v>13294</v>
      </c>
      <c r="Q559" s="41" t="s">
        <v>21930</v>
      </c>
      <c r="R559" s="41">
        <v>8998</v>
      </c>
      <c r="S559" s="41" t="s">
        <v>3747</v>
      </c>
      <c r="T559" s="41" t="s">
        <v>18341</v>
      </c>
      <c r="U559" s="41" t="s">
        <v>26084</v>
      </c>
      <c r="V559" s="42">
        <v>45993</v>
      </c>
      <c r="W559"/>
      <c r="X559"/>
    </row>
    <row r="560" spans="1:24">
      <c r="A560" s="41" t="str">
        <f>TRIM(Query1[[#This Row],[ENTERPRISE_ID]])</f>
        <v>BFERGU0</v>
      </c>
      <c r="B560" s="41" t="s">
        <v>26085</v>
      </c>
      <c r="C560" s="41" t="s">
        <v>17024</v>
      </c>
      <c r="D560" s="41" t="s">
        <v>21140</v>
      </c>
      <c r="E560" s="41" t="s">
        <v>26086</v>
      </c>
      <c r="F560" s="41" t="s">
        <v>26087</v>
      </c>
      <c r="G560" s="41" t="s">
        <v>17025</v>
      </c>
      <c r="H560" s="41" t="s">
        <v>26088</v>
      </c>
      <c r="I560" s="41" t="s">
        <v>24860</v>
      </c>
      <c r="J560" s="68">
        <v>3344981010</v>
      </c>
      <c r="K560" s="41" t="s">
        <v>43</v>
      </c>
      <c r="L560" s="41" t="s">
        <v>1804</v>
      </c>
      <c r="N560" s="41" t="s">
        <v>1366</v>
      </c>
      <c r="O560" s="41" t="s">
        <v>482</v>
      </c>
      <c r="P560" s="41" t="s">
        <v>1805</v>
      </c>
      <c r="Q560" s="41" t="s">
        <v>21930</v>
      </c>
      <c r="R560" s="41">
        <v>8998</v>
      </c>
      <c r="S560" s="41" t="s">
        <v>22228</v>
      </c>
      <c r="T560" s="41" t="s">
        <v>22229</v>
      </c>
      <c r="U560" s="41" t="s">
        <v>26089</v>
      </c>
      <c r="V560" s="42">
        <v>45993</v>
      </c>
      <c r="W560"/>
      <c r="X560"/>
    </row>
    <row r="561" spans="1:24">
      <c r="A561" s="41" t="str">
        <f>TRIM(Query1[[#This Row],[ENTERPRISE_ID]])</f>
        <v>HKAMALI</v>
      </c>
      <c r="B561" s="41" t="s">
        <v>26090</v>
      </c>
      <c r="C561" s="41" t="s">
        <v>26091</v>
      </c>
      <c r="D561" s="41" t="s">
        <v>21154</v>
      </c>
      <c r="E561" s="41" t="s">
        <v>26092</v>
      </c>
      <c r="F561" s="41" t="s">
        <v>26093</v>
      </c>
      <c r="G561" s="41" t="s">
        <v>26094</v>
      </c>
      <c r="H561" s="41" t="s">
        <v>26095</v>
      </c>
      <c r="I561" s="41" t="s">
        <v>26096</v>
      </c>
      <c r="J561" s="68">
        <v>6232751123</v>
      </c>
      <c r="K561" s="41" t="s">
        <v>43</v>
      </c>
      <c r="L561" s="41" t="s">
        <v>26097</v>
      </c>
      <c r="M561" s="41" t="s">
        <v>26098</v>
      </c>
      <c r="N561" s="41" t="s">
        <v>5252</v>
      </c>
      <c r="O561" s="41" t="s">
        <v>236</v>
      </c>
      <c r="P561" s="41" t="s">
        <v>5857</v>
      </c>
      <c r="Q561" s="41" t="s">
        <v>21909</v>
      </c>
      <c r="R561" s="41">
        <v>8998</v>
      </c>
      <c r="S561" s="41" t="s">
        <v>22200</v>
      </c>
      <c r="T561" s="41" t="s">
        <v>22201</v>
      </c>
      <c r="U561" s="41" t="s">
        <v>26099</v>
      </c>
      <c r="V561" s="42">
        <v>45993</v>
      </c>
      <c r="W561"/>
      <c r="X561"/>
    </row>
    <row r="562" spans="1:24">
      <c r="A562" s="41" t="str">
        <f>TRIM(Query1[[#This Row],[ENTERPRISE_ID]])</f>
        <v>JRICHA0</v>
      </c>
      <c r="B562" s="41" t="s">
        <v>26100</v>
      </c>
      <c r="C562" s="41" t="s">
        <v>26101</v>
      </c>
      <c r="D562" s="41" t="s">
        <v>21161</v>
      </c>
      <c r="E562" s="41" t="s">
        <v>26102</v>
      </c>
      <c r="F562" s="41" t="s">
        <v>26103</v>
      </c>
      <c r="G562" s="41" t="s">
        <v>17947</v>
      </c>
      <c r="H562" s="41" t="s">
        <v>26104</v>
      </c>
      <c r="I562" s="41" t="s">
        <v>22056</v>
      </c>
      <c r="J562" s="68">
        <v>8018350487</v>
      </c>
      <c r="K562" s="41" t="s">
        <v>43</v>
      </c>
      <c r="L562" s="41" t="s">
        <v>26105</v>
      </c>
      <c r="N562" s="41" t="s">
        <v>26106</v>
      </c>
      <c r="O562" s="41" t="s">
        <v>211</v>
      </c>
      <c r="P562" s="41" t="s">
        <v>14447</v>
      </c>
      <c r="Q562" s="41" t="s">
        <v>21919</v>
      </c>
      <c r="R562" s="41">
        <v>8998</v>
      </c>
      <c r="S562" s="41" t="s">
        <v>26107</v>
      </c>
      <c r="U562" s="41" t="s">
        <v>26108</v>
      </c>
      <c r="V562" s="42">
        <v>45993</v>
      </c>
      <c r="W562"/>
      <c r="X562"/>
    </row>
    <row r="563" spans="1:24">
      <c r="A563" s="41" t="str">
        <f>TRIM(Query1[[#This Row],[ENTERPRISE_ID]])</f>
        <v>JPHELP</v>
      </c>
      <c r="B563" s="41" t="s">
        <v>26109</v>
      </c>
      <c r="C563" s="41" t="s">
        <v>26110</v>
      </c>
      <c r="D563" s="41" t="s">
        <v>21142</v>
      </c>
      <c r="E563" s="41" t="s">
        <v>26111</v>
      </c>
      <c r="F563" s="41" t="s">
        <v>26112</v>
      </c>
      <c r="G563" s="41" t="s">
        <v>26113</v>
      </c>
      <c r="H563" s="41" t="s">
        <v>26114</v>
      </c>
      <c r="I563" s="41" t="s">
        <v>23184</v>
      </c>
      <c r="J563" s="68">
        <v>5737970221</v>
      </c>
      <c r="K563" s="41" t="s">
        <v>43</v>
      </c>
      <c r="L563" s="41" t="s">
        <v>26115</v>
      </c>
      <c r="N563" s="41" t="s">
        <v>25541</v>
      </c>
      <c r="O563" s="41" t="s">
        <v>593</v>
      </c>
      <c r="P563" s="41" t="s">
        <v>7796</v>
      </c>
      <c r="Q563" s="41" t="s">
        <v>22020</v>
      </c>
      <c r="R563" s="41">
        <v>8998</v>
      </c>
      <c r="S563" s="41" t="s">
        <v>4089</v>
      </c>
      <c r="T563" s="41" t="s">
        <v>22438</v>
      </c>
      <c r="U563" s="41" t="s">
        <v>26116</v>
      </c>
      <c r="V563" s="42">
        <v>45993</v>
      </c>
      <c r="W563"/>
      <c r="X563"/>
    </row>
    <row r="564" spans="1:24">
      <c r="A564" s="41" t="str">
        <f>TRIM(Query1[[#This Row],[ENTERPRISE_ID]])</f>
        <v>SCRAIGP</v>
      </c>
      <c r="B564" s="41" t="s">
        <v>26117</v>
      </c>
      <c r="C564" s="41" t="s">
        <v>26118</v>
      </c>
      <c r="D564" s="41" t="s">
        <v>21157</v>
      </c>
      <c r="E564" s="41" t="s">
        <v>26119</v>
      </c>
      <c r="F564" s="41" t="s">
        <v>26120</v>
      </c>
      <c r="G564" s="41" t="s">
        <v>12456</v>
      </c>
      <c r="H564" s="41" t="s">
        <v>26121</v>
      </c>
      <c r="I564" s="41" t="s">
        <v>25192</v>
      </c>
      <c r="J564" s="68">
        <v>9722138196</v>
      </c>
      <c r="K564" s="41" t="s">
        <v>43</v>
      </c>
      <c r="L564" s="41" t="s">
        <v>26122</v>
      </c>
      <c r="N564" s="41" t="s">
        <v>12458</v>
      </c>
      <c r="O564" s="41" t="s">
        <v>147</v>
      </c>
      <c r="P564" s="41" t="s">
        <v>12459</v>
      </c>
      <c r="Q564" s="41" t="s">
        <v>21909</v>
      </c>
      <c r="R564" s="41">
        <v>8998</v>
      </c>
      <c r="S564" s="41" t="s">
        <v>10168</v>
      </c>
      <c r="T564" s="41" t="s">
        <v>19368</v>
      </c>
      <c r="U564" s="41" t="s">
        <v>26123</v>
      </c>
      <c r="V564" s="42">
        <v>45993</v>
      </c>
      <c r="W564"/>
      <c r="X564"/>
    </row>
    <row r="565" spans="1:24">
      <c r="A565" s="41" t="str">
        <f>TRIM(Query1[[#This Row],[ENTERPRISE_ID]])</f>
        <v>SBAILE7</v>
      </c>
      <c r="B565" s="41" t="s">
        <v>26124</v>
      </c>
      <c r="C565" s="41" t="s">
        <v>26125</v>
      </c>
      <c r="D565" s="41" t="s">
        <v>21163</v>
      </c>
      <c r="E565" s="41" t="s">
        <v>26126</v>
      </c>
      <c r="F565" s="41" t="s">
        <v>26127</v>
      </c>
      <c r="G565" s="41" t="s">
        <v>15016</v>
      </c>
      <c r="H565" s="41" t="s">
        <v>26128</v>
      </c>
      <c r="I565" s="41" t="s">
        <v>26018</v>
      </c>
      <c r="J565" s="68">
        <v>2089700407</v>
      </c>
      <c r="K565" s="41" t="s">
        <v>43</v>
      </c>
      <c r="L565" s="41" t="s">
        <v>26129</v>
      </c>
      <c r="N565" s="41" t="s">
        <v>26130</v>
      </c>
      <c r="O565" s="41" t="s">
        <v>5284</v>
      </c>
      <c r="P565" s="41" t="s">
        <v>12385</v>
      </c>
      <c r="Q565" s="41" t="s">
        <v>21909</v>
      </c>
      <c r="R565" s="41">
        <v>8998</v>
      </c>
      <c r="S565" s="41" t="s">
        <v>18693</v>
      </c>
      <c r="T565" s="41" t="s">
        <v>19357</v>
      </c>
      <c r="U565" s="41" t="s">
        <v>26131</v>
      </c>
      <c r="V565" s="42">
        <v>45993</v>
      </c>
      <c r="W565"/>
      <c r="X565"/>
    </row>
    <row r="566" spans="1:24">
      <c r="A566" s="41" t="str">
        <f>TRIM(Query1[[#This Row],[ENTERPRISE_ID]])</f>
        <v>JMITT</v>
      </c>
      <c r="B566" s="41" t="s">
        <v>15908</v>
      </c>
      <c r="C566" s="41" t="s">
        <v>21458</v>
      </c>
      <c r="D566" s="41" t="s">
        <v>21149</v>
      </c>
      <c r="E566" s="41" t="s">
        <v>26132</v>
      </c>
      <c r="F566" s="41" t="s">
        <v>26133</v>
      </c>
      <c r="G566" s="41" t="s">
        <v>17658</v>
      </c>
      <c r="H566" s="41" t="s">
        <v>26134</v>
      </c>
      <c r="I566" s="41" t="s">
        <v>26135</v>
      </c>
      <c r="J566" s="68">
        <v>2254410274</v>
      </c>
      <c r="K566" s="41" t="s">
        <v>43</v>
      </c>
      <c r="L566" s="41" t="s">
        <v>26136</v>
      </c>
      <c r="N566" s="41" t="s">
        <v>14344</v>
      </c>
      <c r="O566" s="41" t="s">
        <v>1392</v>
      </c>
      <c r="P566" s="41" t="s">
        <v>14345</v>
      </c>
      <c r="Q566" s="41" t="s">
        <v>21930</v>
      </c>
      <c r="R566" s="41">
        <v>8998</v>
      </c>
      <c r="S566" s="41" t="s">
        <v>6042</v>
      </c>
      <c r="T566" s="41" t="s">
        <v>22505</v>
      </c>
      <c r="U566" s="41" t="s">
        <v>26137</v>
      </c>
      <c r="V566" s="42">
        <v>45993</v>
      </c>
      <c r="W566"/>
      <c r="X566"/>
    </row>
    <row r="567" spans="1:24">
      <c r="A567" s="41" t="str">
        <f>TRIM(Query1[[#This Row],[ENTERPRISE_ID]])</f>
        <v>RLILLIE</v>
      </c>
      <c r="B567" s="41" t="s">
        <v>26138</v>
      </c>
      <c r="C567" s="41" t="s">
        <v>26139</v>
      </c>
      <c r="D567" s="41" t="s">
        <v>21156</v>
      </c>
      <c r="E567" s="41" t="s">
        <v>26140</v>
      </c>
      <c r="F567" s="41" t="s">
        <v>26141</v>
      </c>
      <c r="G567" s="41" t="s">
        <v>15270</v>
      </c>
      <c r="H567" s="41" t="s">
        <v>26142</v>
      </c>
      <c r="I567" s="41" t="s">
        <v>21938</v>
      </c>
      <c r="J567" s="68">
        <v>9094027800</v>
      </c>
      <c r="K567" s="41" t="s">
        <v>43</v>
      </c>
      <c r="L567" s="41" t="s">
        <v>26143</v>
      </c>
      <c r="M567" s="41" t="s">
        <v>26144</v>
      </c>
      <c r="N567" s="41" t="s">
        <v>26145</v>
      </c>
      <c r="O567" s="41" t="s">
        <v>36</v>
      </c>
      <c r="P567" s="41" t="s">
        <v>11780</v>
      </c>
      <c r="Q567" s="41" t="s">
        <v>21930</v>
      </c>
      <c r="R567" s="41">
        <v>8998</v>
      </c>
      <c r="S567" s="41" t="s">
        <v>2686</v>
      </c>
      <c r="T567" s="41" t="s">
        <v>16637</v>
      </c>
      <c r="U567" s="41" t="s">
        <v>26146</v>
      </c>
      <c r="V567" s="42">
        <v>45993</v>
      </c>
      <c r="W567"/>
      <c r="X567"/>
    </row>
    <row r="568" spans="1:24">
      <c r="A568" s="41" t="str">
        <f>TRIM(Query1[[#This Row],[ENTERPRISE_ID]])</f>
        <v>JTOLHU0</v>
      </c>
      <c r="B568" s="41" t="s">
        <v>21472</v>
      </c>
      <c r="C568" s="41" t="s">
        <v>21473</v>
      </c>
      <c r="D568" s="41" t="s">
        <v>21162</v>
      </c>
      <c r="E568" s="41" t="s">
        <v>26147</v>
      </c>
      <c r="F568" s="41" t="s">
        <v>26148</v>
      </c>
      <c r="G568" s="41" t="s">
        <v>8221</v>
      </c>
      <c r="H568" s="41" t="s">
        <v>23431</v>
      </c>
      <c r="I568" s="41" t="s">
        <v>26149</v>
      </c>
      <c r="J568" s="68">
        <v>7756911618</v>
      </c>
      <c r="K568" s="41" t="s">
        <v>43</v>
      </c>
      <c r="L568" s="41" t="s">
        <v>26150</v>
      </c>
      <c r="N568" s="41" t="s">
        <v>1244</v>
      </c>
      <c r="O568" s="41" t="s">
        <v>1034</v>
      </c>
      <c r="P568" s="41" t="s">
        <v>8223</v>
      </c>
      <c r="Q568" s="41" t="s">
        <v>21919</v>
      </c>
      <c r="R568" s="41">
        <v>8998</v>
      </c>
      <c r="S568" s="41" t="s">
        <v>22780</v>
      </c>
      <c r="T568" s="41" t="s">
        <v>22781</v>
      </c>
      <c r="U568" s="41" t="s">
        <v>26151</v>
      </c>
      <c r="V568" s="42">
        <v>45993</v>
      </c>
      <c r="W568"/>
      <c r="X568"/>
    </row>
    <row r="569" spans="1:24">
      <c r="A569" s="41" t="str">
        <f>TRIM(Query1[[#This Row],[ENTERPRISE_ID]])</f>
        <v>TKHILWA</v>
      </c>
      <c r="B569" s="41" t="s">
        <v>26152</v>
      </c>
      <c r="C569" s="41" t="s">
        <v>16791</v>
      </c>
      <c r="D569" s="41" t="s">
        <v>21162</v>
      </c>
      <c r="E569" s="41" t="s">
        <v>26153</v>
      </c>
      <c r="F569" s="41" t="s">
        <v>26154</v>
      </c>
      <c r="G569" s="41" t="s">
        <v>16792</v>
      </c>
      <c r="H569" s="41" t="s">
        <v>26155</v>
      </c>
      <c r="I569" s="41" t="s">
        <v>26156</v>
      </c>
      <c r="J569" s="68">
        <v>9162052067</v>
      </c>
      <c r="K569" s="41" t="s">
        <v>43</v>
      </c>
      <c r="L569" s="41" t="s">
        <v>26157</v>
      </c>
      <c r="N569" s="41" t="s">
        <v>2538</v>
      </c>
      <c r="O569" s="41" t="s">
        <v>36</v>
      </c>
      <c r="P569" s="41" t="s">
        <v>9881</v>
      </c>
      <c r="Q569" s="41" t="s">
        <v>21919</v>
      </c>
      <c r="R569" s="41">
        <v>8998</v>
      </c>
      <c r="S569" s="41" t="s">
        <v>3079</v>
      </c>
      <c r="T569" s="41" t="s">
        <v>16236</v>
      </c>
      <c r="U569" s="41" t="s">
        <v>26158</v>
      </c>
      <c r="V569" s="42">
        <v>45993</v>
      </c>
      <c r="W569"/>
      <c r="X569"/>
    </row>
    <row r="570" spans="1:24">
      <c r="A570" s="41" t="str">
        <f>TRIM(Query1[[#This Row],[ENTERPRISE_ID]])</f>
        <v>VSCALIS</v>
      </c>
      <c r="B570" s="41" t="s">
        <v>26159</v>
      </c>
      <c r="C570" s="41" t="s">
        <v>26160</v>
      </c>
      <c r="D570" s="41" t="s">
        <v>21162</v>
      </c>
      <c r="E570" s="41" t="s">
        <v>26161</v>
      </c>
      <c r="F570" s="41" t="s">
        <v>26162</v>
      </c>
      <c r="G570" s="41" t="s">
        <v>26163</v>
      </c>
      <c r="H570" s="41" t="s">
        <v>26164</v>
      </c>
      <c r="I570" s="41" t="s">
        <v>26165</v>
      </c>
      <c r="J570" s="68">
        <v>5103653011</v>
      </c>
      <c r="K570" s="41" t="s">
        <v>43</v>
      </c>
      <c r="L570" s="41" t="s">
        <v>26166</v>
      </c>
      <c r="N570" s="41" t="s">
        <v>11840</v>
      </c>
      <c r="O570" s="41" t="s">
        <v>36</v>
      </c>
      <c r="P570" s="41" t="s">
        <v>13839</v>
      </c>
      <c r="Q570" s="41" t="s">
        <v>21919</v>
      </c>
      <c r="R570" s="41">
        <v>8998</v>
      </c>
      <c r="S570" s="41" t="s">
        <v>21981</v>
      </c>
      <c r="T570" s="41" t="s">
        <v>21982</v>
      </c>
      <c r="U570" s="41" t="s">
        <v>26167</v>
      </c>
      <c r="V570" s="42">
        <v>45993</v>
      </c>
      <c r="W570"/>
      <c r="X570"/>
    </row>
    <row r="571" spans="1:24">
      <c r="A571" s="41" t="str">
        <f>TRIM(Query1[[#This Row],[ENTERPRISE_ID]])</f>
        <v>ANIKNEJ</v>
      </c>
      <c r="B571" s="41" t="s">
        <v>26168</v>
      </c>
      <c r="C571" s="41" t="s">
        <v>26169</v>
      </c>
      <c r="D571" s="41" t="s">
        <v>21162</v>
      </c>
      <c r="E571" s="41" t="s">
        <v>26170</v>
      </c>
      <c r="F571" s="41" t="s">
        <v>26171</v>
      </c>
      <c r="G571" s="41" t="s">
        <v>19222</v>
      </c>
      <c r="H571" s="41" t="s">
        <v>19221</v>
      </c>
      <c r="I571" s="41" t="s">
        <v>26172</v>
      </c>
      <c r="J571" s="68">
        <v>9254983401</v>
      </c>
      <c r="K571" s="41" t="s">
        <v>43</v>
      </c>
      <c r="L571" s="41" t="s">
        <v>26173</v>
      </c>
      <c r="N571" s="41" t="s">
        <v>925</v>
      </c>
      <c r="O571" s="41" t="s">
        <v>36</v>
      </c>
      <c r="P571" s="41" t="s">
        <v>926</v>
      </c>
      <c r="Q571" s="41" t="s">
        <v>21919</v>
      </c>
      <c r="R571" s="41">
        <v>8998</v>
      </c>
      <c r="S571" s="41" t="s">
        <v>181</v>
      </c>
      <c r="T571" s="41" t="s">
        <v>23824</v>
      </c>
      <c r="U571" s="41" t="s">
        <v>26174</v>
      </c>
      <c r="V571" s="42">
        <v>45993</v>
      </c>
      <c r="W571"/>
      <c r="X571"/>
    </row>
    <row r="572" spans="1:24">
      <c r="A572" s="41" t="str">
        <f>TRIM(Query1[[#This Row],[ENTERPRISE_ID]])</f>
        <v>DBAILEY</v>
      </c>
      <c r="B572" s="41" t="s">
        <v>26175</v>
      </c>
      <c r="C572" s="41" t="s">
        <v>26176</v>
      </c>
      <c r="D572" s="41" t="s">
        <v>21162</v>
      </c>
      <c r="E572" s="41" t="s">
        <v>26177</v>
      </c>
      <c r="F572" s="41" t="s">
        <v>26178</v>
      </c>
      <c r="G572" s="41" t="s">
        <v>26179</v>
      </c>
      <c r="H572" s="41" t="s">
        <v>26128</v>
      </c>
      <c r="I572" s="41" t="s">
        <v>26180</v>
      </c>
      <c r="J572" s="68">
        <v>4107175158</v>
      </c>
      <c r="K572" s="41" t="s">
        <v>43</v>
      </c>
      <c r="L572" s="41" t="s">
        <v>26181</v>
      </c>
      <c r="M572" s="41" t="s">
        <v>26182</v>
      </c>
      <c r="N572" s="41" t="s">
        <v>3323</v>
      </c>
      <c r="O572" s="41" t="s">
        <v>36</v>
      </c>
      <c r="P572" s="41" t="s">
        <v>3324</v>
      </c>
      <c r="Q572" s="41" t="s">
        <v>21919</v>
      </c>
      <c r="R572" s="41">
        <v>8998</v>
      </c>
      <c r="S572" s="41" t="s">
        <v>181</v>
      </c>
      <c r="T572" s="41" t="s">
        <v>23824</v>
      </c>
      <c r="U572" s="41" t="s">
        <v>26183</v>
      </c>
      <c r="V572" s="42">
        <v>45993</v>
      </c>
      <c r="W572"/>
      <c r="X572"/>
    </row>
    <row r="573" spans="1:24">
      <c r="A573" s="41" t="str">
        <f>TRIM(Query1[[#This Row],[ENTERPRISE_ID]])</f>
        <v>SHOUSE3</v>
      </c>
      <c r="B573" s="41" t="s">
        <v>26184</v>
      </c>
      <c r="C573" s="41" t="s">
        <v>26185</v>
      </c>
      <c r="D573" s="41" t="s">
        <v>21162</v>
      </c>
      <c r="E573" s="41" t="s">
        <v>26186</v>
      </c>
      <c r="F573" s="41" t="s">
        <v>26187</v>
      </c>
      <c r="G573" s="41" t="s">
        <v>26188</v>
      </c>
      <c r="H573" s="41" t="s">
        <v>26189</v>
      </c>
      <c r="I573" s="41" t="s">
        <v>26190</v>
      </c>
      <c r="J573" s="68">
        <v>4088290366</v>
      </c>
      <c r="K573" s="41" t="s">
        <v>43</v>
      </c>
      <c r="L573" s="41" t="s">
        <v>26191</v>
      </c>
      <c r="N573" s="41" t="s">
        <v>1787</v>
      </c>
      <c r="O573" s="41" t="s">
        <v>36</v>
      </c>
      <c r="P573" s="41" t="s">
        <v>12607</v>
      </c>
      <c r="Q573" s="41" t="s">
        <v>21919</v>
      </c>
      <c r="R573" s="41">
        <v>8998</v>
      </c>
      <c r="S573" s="41" t="s">
        <v>22546</v>
      </c>
      <c r="T573" s="41" t="s">
        <v>22547</v>
      </c>
      <c r="U573" s="41" t="s">
        <v>26192</v>
      </c>
      <c r="V573" s="42">
        <v>45993</v>
      </c>
      <c r="W573"/>
      <c r="X573"/>
    </row>
    <row r="574" spans="1:24">
      <c r="A574" s="41" t="str">
        <f>TRIM(Query1[[#This Row],[ENTERPRISE_ID]])</f>
        <v>HABASI</v>
      </c>
      <c r="B574" s="41" t="s">
        <v>26193</v>
      </c>
      <c r="C574" s="41" t="s">
        <v>26194</v>
      </c>
      <c r="D574" s="41" t="s">
        <v>21162</v>
      </c>
      <c r="E574" s="41" t="s">
        <v>26195</v>
      </c>
      <c r="F574" s="41" t="s">
        <v>26196</v>
      </c>
      <c r="G574" s="41" t="s">
        <v>19840</v>
      </c>
      <c r="H574" s="41" t="s">
        <v>26197</v>
      </c>
      <c r="I574" s="41" t="s">
        <v>26198</v>
      </c>
      <c r="J574" s="68">
        <v>9169577301</v>
      </c>
      <c r="K574" s="41" t="s">
        <v>43</v>
      </c>
      <c r="L574" s="41" t="s">
        <v>26199</v>
      </c>
      <c r="N574" s="41" t="s">
        <v>35</v>
      </c>
      <c r="O574" s="41" t="s">
        <v>36</v>
      </c>
      <c r="P574" s="41" t="s">
        <v>5716</v>
      </c>
      <c r="Q574" s="41" t="s">
        <v>21919</v>
      </c>
      <c r="R574" s="41">
        <v>8998</v>
      </c>
      <c r="S574" s="41" t="s">
        <v>14219</v>
      </c>
      <c r="T574" s="41" t="s">
        <v>23397</v>
      </c>
      <c r="U574" s="41" t="s">
        <v>26200</v>
      </c>
      <c r="V574" s="42">
        <v>45993</v>
      </c>
      <c r="W574"/>
      <c r="X574"/>
    </row>
    <row r="575" spans="1:24">
      <c r="A575" s="41" t="str">
        <f>TRIM(Query1[[#This Row],[ENTERPRISE_ID]])</f>
        <v>AFRUCHE</v>
      </c>
      <c r="B575" s="41" t="s">
        <v>21198</v>
      </c>
      <c r="C575" s="41" t="s">
        <v>21199</v>
      </c>
      <c r="D575" s="41" t="s">
        <v>21162</v>
      </c>
      <c r="E575" s="41" t="s">
        <v>26201</v>
      </c>
      <c r="F575" s="41" t="s">
        <v>26202</v>
      </c>
      <c r="G575" s="41" t="s">
        <v>14787</v>
      </c>
      <c r="H575" s="41" t="s">
        <v>26203</v>
      </c>
      <c r="I575" s="41" t="s">
        <v>23740</v>
      </c>
      <c r="J575" s="68">
        <v>9167076508</v>
      </c>
      <c r="K575" s="41" t="s">
        <v>43</v>
      </c>
      <c r="L575" s="41" t="s">
        <v>26204</v>
      </c>
      <c r="N575" s="41" t="s">
        <v>670</v>
      </c>
      <c r="O575" s="41" t="s">
        <v>36</v>
      </c>
      <c r="P575" s="41" t="s">
        <v>671</v>
      </c>
      <c r="Q575" s="41" t="s">
        <v>21919</v>
      </c>
      <c r="R575" s="41">
        <v>8998</v>
      </c>
      <c r="S575" s="41" t="s">
        <v>21988</v>
      </c>
      <c r="T575" s="41" t="s">
        <v>21989</v>
      </c>
      <c r="U575" s="41" t="s">
        <v>26205</v>
      </c>
      <c r="V575" s="42">
        <v>45993</v>
      </c>
      <c r="W575"/>
      <c r="X575"/>
    </row>
    <row r="576" spans="1:24">
      <c r="A576" s="41" t="str">
        <f>TRIM(Query1[[#This Row],[ENTERPRISE_ID]])</f>
        <v>PEGUILO</v>
      </c>
      <c r="B576" s="41" t="s">
        <v>26206</v>
      </c>
      <c r="C576" s="41" t="s">
        <v>26207</v>
      </c>
      <c r="D576" s="41" t="s">
        <v>21162</v>
      </c>
      <c r="E576" s="41" t="s">
        <v>26208</v>
      </c>
      <c r="F576" s="41" t="s">
        <v>26209</v>
      </c>
      <c r="G576" s="41" t="s">
        <v>10974</v>
      </c>
      <c r="H576" s="41" t="s">
        <v>26210</v>
      </c>
      <c r="I576" s="41" t="s">
        <v>26211</v>
      </c>
      <c r="J576" s="68">
        <v>7077403616</v>
      </c>
      <c r="K576" s="41" t="s">
        <v>43</v>
      </c>
      <c r="L576" s="41" t="s">
        <v>10975</v>
      </c>
      <c r="N576" s="41" t="s">
        <v>2011</v>
      </c>
      <c r="O576" s="41" t="s">
        <v>36</v>
      </c>
      <c r="P576" s="41" t="s">
        <v>10976</v>
      </c>
      <c r="Q576" s="41" t="s">
        <v>21919</v>
      </c>
      <c r="R576" s="41">
        <v>8998</v>
      </c>
      <c r="S576" s="41" t="s">
        <v>3079</v>
      </c>
      <c r="T576" s="41" t="s">
        <v>16236</v>
      </c>
      <c r="U576" s="41" t="s">
        <v>26212</v>
      </c>
      <c r="V576" s="42">
        <v>45993</v>
      </c>
      <c r="W576"/>
      <c r="X576"/>
    </row>
    <row r="577" spans="1:24">
      <c r="A577" s="41" t="str">
        <f>TRIM(Query1[[#This Row],[ENTERPRISE_ID]])</f>
        <v>MPRASA1</v>
      </c>
      <c r="B577" s="41" t="s">
        <v>26213</v>
      </c>
      <c r="C577" s="41" t="s">
        <v>26214</v>
      </c>
      <c r="D577" s="41" t="s">
        <v>21162</v>
      </c>
      <c r="E577" s="41" t="s">
        <v>26215</v>
      </c>
      <c r="F577" s="41" t="s">
        <v>26216</v>
      </c>
      <c r="G577" s="41" t="s">
        <v>10083</v>
      </c>
      <c r="H577" s="41" t="s">
        <v>26217</v>
      </c>
      <c r="I577" s="41" t="s">
        <v>26218</v>
      </c>
      <c r="J577" s="68">
        <v>9165798031</v>
      </c>
      <c r="K577" s="41" t="s">
        <v>43</v>
      </c>
      <c r="L577" s="41" t="s">
        <v>26219</v>
      </c>
      <c r="N577" s="41" t="s">
        <v>35</v>
      </c>
      <c r="O577" s="41" t="s">
        <v>36</v>
      </c>
      <c r="P577" s="41" t="s">
        <v>10085</v>
      </c>
      <c r="Q577" s="41" t="s">
        <v>21919</v>
      </c>
      <c r="R577" s="41">
        <v>8998</v>
      </c>
      <c r="S577" s="41" t="s">
        <v>14219</v>
      </c>
      <c r="T577" s="41" t="s">
        <v>23397</v>
      </c>
      <c r="U577" s="41" t="s">
        <v>26220</v>
      </c>
      <c r="V577" s="42">
        <v>45993</v>
      </c>
      <c r="W577"/>
      <c r="X577"/>
    </row>
    <row r="578" spans="1:24">
      <c r="A578" s="41" t="str">
        <f>TRIM(Query1[[#This Row],[ENTERPRISE_ID]])</f>
        <v>MELAHI</v>
      </c>
      <c r="B578" s="41" t="s">
        <v>26221</v>
      </c>
      <c r="C578" s="41" t="s">
        <v>26222</v>
      </c>
      <c r="D578" s="41" t="s">
        <v>21162</v>
      </c>
      <c r="E578" s="41" t="s">
        <v>26223</v>
      </c>
      <c r="F578" s="41" t="s">
        <v>26224</v>
      </c>
      <c r="G578" s="41" t="s">
        <v>16064</v>
      </c>
      <c r="H578" s="41" t="s">
        <v>26225</v>
      </c>
      <c r="I578" s="41" t="s">
        <v>26226</v>
      </c>
      <c r="J578" s="68">
        <v>9166952751</v>
      </c>
      <c r="K578" s="41" t="s">
        <v>43</v>
      </c>
      <c r="L578" s="41" t="s">
        <v>26227</v>
      </c>
      <c r="M578" s="41" t="s">
        <v>26228</v>
      </c>
      <c r="N578" s="41" t="s">
        <v>35</v>
      </c>
      <c r="O578" s="41" t="s">
        <v>36</v>
      </c>
      <c r="P578" s="41" t="s">
        <v>9528</v>
      </c>
      <c r="Q578" s="41" t="s">
        <v>21919</v>
      </c>
      <c r="R578" s="41">
        <v>8998</v>
      </c>
      <c r="S578" s="41" t="s">
        <v>14219</v>
      </c>
      <c r="T578" s="41" t="s">
        <v>23397</v>
      </c>
      <c r="U578" s="41" t="s">
        <v>26229</v>
      </c>
      <c r="V578" s="42">
        <v>45993</v>
      </c>
      <c r="W578"/>
      <c r="X578"/>
    </row>
    <row r="579" spans="1:24">
      <c r="A579" s="41" t="str">
        <f>TRIM(Query1[[#This Row],[ENTERPRISE_ID]])</f>
        <v>MLOPEZA</v>
      </c>
      <c r="B579" s="41" t="s">
        <v>26230</v>
      </c>
      <c r="C579" s="41" t="s">
        <v>17344</v>
      </c>
      <c r="D579" s="41" t="s">
        <v>21162</v>
      </c>
      <c r="E579" s="41" t="s">
        <v>26231</v>
      </c>
      <c r="F579" s="41" t="s">
        <v>26232</v>
      </c>
      <c r="G579" s="41" t="s">
        <v>17345</v>
      </c>
      <c r="H579" s="41" t="s">
        <v>26233</v>
      </c>
      <c r="I579" s="41" t="s">
        <v>23015</v>
      </c>
      <c r="J579" s="68">
        <v>6502782821</v>
      </c>
      <c r="K579" s="41" t="s">
        <v>43</v>
      </c>
      <c r="L579" s="41" t="s">
        <v>9845</v>
      </c>
      <c r="N579" s="41" t="s">
        <v>26234</v>
      </c>
      <c r="O579" s="41" t="s">
        <v>36</v>
      </c>
      <c r="P579" s="41" t="s">
        <v>9847</v>
      </c>
      <c r="Q579" s="41" t="s">
        <v>21919</v>
      </c>
      <c r="R579" s="41">
        <v>8998</v>
      </c>
      <c r="S579" s="41" t="s">
        <v>21981</v>
      </c>
      <c r="T579" s="41" t="s">
        <v>21982</v>
      </c>
      <c r="U579" s="41" t="s">
        <v>26235</v>
      </c>
      <c r="V579" s="42">
        <v>45993</v>
      </c>
      <c r="W579"/>
      <c r="X579"/>
    </row>
    <row r="580" spans="1:24">
      <c r="A580" s="41" t="str">
        <f>TRIM(Query1[[#This Row],[ENTERPRISE_ID]])</f>
        <v>PSEHGA0</v>
      </c>
      <c r="B580" s="41" t="s">
        <v>26236</v>
      </c>
      <c r="C580" s="41" t="s">
        <v>26237</v>
      </c>
      <c r="D580" s="41" t="s">
        <v>21164</v>
      </c>
      <c r="E580" s="41" t="s">
        <v>26238</v>
      </c>
      <c r="F580" s="41" t="s">
        <v>26239</v>
      </c>
      <c r="G580" s="41" t="s">
        <v>15771</v>
      </c>
      <c r="H580" s="41" t="s">
        <v>26240</v>
      </c>
      <c r="I580" s="41" t="s">
        <v>26241</v>
      </c>
      <c r="J580" s="68">
        <v>6507100050</v>
      </c>
      <c r="K580" s="41" t="s">
        <v>43</v>
      </c>
      <c r="L580" s="41" t="s">
        <v>26242</v>
      </c>
      <c r="N580" s="41" t="s">
        <v>11152</v>
      </c>
      <c r="O580" s="41" t="s">
        <v>36</v>
      </c>
      <c r="P580" s="41" t="s">
        <v>11153</v>
      </c>
      <c r="Q580" s="41" t="s">
        <v>22020</v>
      </c>
      <c r="R580" s="41">
        <v>8998</v>
      </c>
      <c r="S580" s="41" t="s">
        <v>11583</v>
      </c>
      <c r="T580" s="41" t="s">
        <v>19780</v>
      </c>
      <c r="U580" s="41" t="s">
        <v>26243</v>
      </c>
      <c r="V580" s="42">
        <v>45993</v>
      </c>
      <c r="W580"/>
      <c r="X580"/>
    </row>
    <row r="581" spans="1:24">
      <c r="A581" s="41" t="str">
        <f>TRIM(Query1[[#This Row],[ENTERPRISE_ID]])</f>
        <v>LBRIDGE</v>
      </c>
      <c r="B581" s="41" t="s">
        <v>26244</v>
      </c>
      <c r="C581" s="41" t="s">
        <v>26245</v>
      </c>
      <c r="D581" s="41" t="s">
        <v>21162</v>
      </c>
      <c r="E581" s="41" t="s">
        <v>26246</v>
      </c>
      <c r="F581" s="41" t="s">
        <v>26247</v>
      </c>
      <c r="G581" s="41" t="s">
        <v>26248</v>
      </c>
      <c r="H581" s="41" t="s">
        <v>26249</v>
      </c>
      <c r="I581" s="41" t="s">
        <v>22598</v>
      </c>
      <c r="J581" s="68">
        <v>9252148736</v>
      </c>
      <c r="K581" s="41" t="s">
        <v>43</v>
      </c>
      <c r="L581" s="41" t="s">
        <v>26250</v>
      </c>
      <c r="N581" s="41" t="s">
        <v>26251</v>
      </c>
      <c r="O581" s="41" t="s">
        <v>36</v>
      </c>
      <c r="P581" s="41" t="s">
        <v>8925</v>
      </c>
      <c r="Q581" s="41" t="s">
        <v>21919</v>
      </c>
      <c r="R581" s="41">
        <v>8998</v>
      </c>
      <c r="S581" s="41" t="s">
        <v>21981</v>
      </c>
      <c r="T581" s="41" t="s">
        <v>21982</v>
      </c>
      <c r="U581" s="41" t="s">
        <v>26252</v>
      </c>
      <c r="V581" s="42">
        <v>45993</v>
      </c>
      <c r="W581"/>
      <c r="X581"/>
    </row>
    <row r="582" spans="1:24">
      <c r="A582" s="41" t="str">
        <f>TRIM(Query1[[#This Row],[ENTERPRISE_ID]])</f>
        <v>RSAGE0</v>
      </c>
      <c r="B582" s="41" t="s">
        <v>26253</v>
      </c>
      <c r="C582" s="41" t="s">
        <v>26254</v>
      </c>
      <c r="D582" s="41" t="s">
        <v>21162</v>
      </c>
      <c r="E582" s="41" t="s">
        <v>26255</v>
      </c>
      <c r="F582" s="41" t="s">
        <v>26256</v>
      </c>
      <c r="G582" s="41" t="s">
        <v>12052</v>
      </c>
      <c r="H582" s="41" t="s">
        <v>26257</v>
      </c>
      <c r="I582" s="41" t="s">
        <v>24358</v>
      </c>
      <c r="J582" s="68">
        <v>9165798581</v>
      </c>
      <c r="K582" s="41" t="s">
        <v>43</v>
      </c>
      <c r="L582" s="41" t="s">
        <v>12053</v>
      </c>
      <c r="N582" s="41" t="s">
        <v>26258</v>
      </c>
      <c r="O582" s="41" t="s">
        <v>36</v>
      </c>
      <c r="P582" s="41" t="s">
        <v>11805</v>
      </c>
      <c r="Q582" s="41" t="s">
        <v>21919</v>
      </c>
      <c r="R582" s="41">
        <v>8998</v>
      </c>
      <c r="S582" s="41" t="s">
        <v>14219</v>
      </c>
      <c r="T582" s="41" t="s">
        <v>23397</v>
      </c>
      <c r="U582" s="41" t="s">
        <v>26259</v>
      </c>
      <c r="V582" s="42">
        <v>45993</v>
      </c>
      <c r="W582"/>
      <c r="X582"/>
    </row>
    <row r="583" spans="1:24">
      <c r="A583" s="41" t="str">
        <f>TRIM(Query1[[#This Row],[ENTERPRISE_ID]])</f>
        <v>RBRISTO</v>
      </c>
      <c r="B583" s="41" t="s">
        <v>26260</v>
      </c>
      <c r="C583" s="41" t="s">
        <v>26261</v>
      </c>
      <c r="D583" s="41" t="s">
        <v>21162</v>
      </c>
      <c r="E583" s="41" t="s">
        <v>26262</v>
      </c>
      <c r="F583" s="41" t="s">
        <v>26263</v>
      </c>
      <c r="G583" s="41" t="s">
        <v>18938</v>
      </c>
      <c r="H583" s="41" t="s">
        <v>26264</v>
      </c>
      <c r="I583" s="41" t="s">
        <v>22891</v>
      </c>
      <c r="J583" s="68">
        <v>9165590520</v>
      </c>
      <c r="K583" s="41" t="s">
        <v>43</v>
      </c>
      <c r="L583" s="41" t="s">
        <v>14553</v>
      </c>
      <c r="N583" s="41" t="s">
        <v>14554</v>
      </c>
      <c r="O583" s="41" t="s">
        <v>36</v>
      </c>
      <c r="P583" s="41" t="s">
        <v>14555</v>
      </c>
      <c r="Q583" s="41" t="s">
        <v>21919</v>
      </c>
      <c r="R583" s="41">
        <v>8998</v>
      </c>
      <c r="S583" s="41" t="s">
        <v>3079</v>
      </c>
      <c r="T583" s="41" t="s">
        <v>16236</v>
      </c>
      <c r="U583" s="41" t="s">
        <v>26265</v>
      </c>
      <c r="V583" s="42">
        <v>45993</v>
      </c>
      <c r="W583"/>
      <c r="X583"/>
    </row>
    <row r="584" spans="1:24">
      <c r="A584" s="41" t="str">
        <f>TRIM(Query1[[#This Row],[ENTERPRISE_ID]])</f>
        <v>DRIVER0</v>
      </c>
      <c r="B584" s="41" t="s">
        <v>26266</v>
      </c>
      <c r="C584" s="41" t="s">
        <v>26267</v>
      </c>
      <c r="D584" s="41" t="s">
        <v>21160</v>
      </c>
      <c r="E584" s="41" t="s">
        <v>26268</v>
      </c>
      <c r="F584" s="41" t="s">
        <v>26269</v>
      </c>
      <c r="G584" s="41" t="s">
        <v>26270</v>
      </c>
      <c r="H584" s="41" t="s">
        <v>26271</v>
      </c>
      <c r="I584" s="41" t="s">
        <v>22142</v>
      </c>
      <c r="J584" s="68">
        <v>8082952533</v>
      </c>
      <c r="K584" s="41" t="s">
        <v>43</v>
      </c>
      <c r="L584" s="41" t="s">
        <v>26272</v>
      </c>
      <c r="N584" s="41" t="s">
        <v>9707</v>
      </c>
      <c r="O584" s="41" t="s">
        <v>429</v>
      </c>
      <c r="P584" s="41" t="s">
        <v>4220</v>
      </c>
      <c r="Q584" s="41" t="s">
        <v>21909</v>
      </c>
      <c r="R584" s="41">
        <v>8998</v>
      </c>
      <c r="S584" s="41" t="s">
        <v>20469</v>
      </c>
      <c r="T584" s="41" t="s">
        <v>20468</v>
      </c>
      <c r="U584" s="41" t="s">
        <v>26273</v>
      </c>
      <c r="V584" s="42">
        <v>45993</v>
      </c>
      <c r="W584"/>
      <c r="X584"/>
    </row>
    <row r="585" spans="1:24">
      <c r="A585" s="41" t="str">
        <f>TRIM(Query1[[#This Row],[ENTERPRISE_ID]])</f>
        <v>TMCDONA</v>
      </c>
      <c r="B585" s="41" t="s">
        <v>26274</v>
      </c>
      <c r="C585" s="41" t="s">
        <v>26275</v>
      </c>
      <c r="D585" s="41" t="s">
        <v>21164</v>
      </c>
      <c r="E585" s="41" t="s">
        <v>26276</v>
      </c>
      <c r="F585" s="41" t="s">
        <v>26277</v>
      </c>
      <c r="G585" s="41" t="s">
        <v>20629</v>
      </c>
      <c r="H585" s="41" t="s">
        <v>26278</v>
      </c>
      <c r="I585" s="41" t="s">
        <v>25860</v>
      </c>
      <c r="J585" s="68">
        <v>6618663945</v>
      </c>
      <c r="K585" s="41" t="s">
        <v>43</v>
      </c>
      <c r="L585" s="41" t="s">
        <v>26279</v>
      </c>
      <c r="N585" s="41" t="s">
        <v>13412</v>
      </c>
      <c r="O585" s="41" t="s">
        <v>36</v>
      </c>
      <c r="P585" s="41" t="s">
        <v>13413</v>
      </c>
      <c r="Q585" s="41" t="s">
        <v>22020</v>
      </c>
      <c r="R585" s="41">
        <v>8998</v>
      </c>
      <c r="S585" s="41" t="s">
        <v>19387</v>
      </c>
      <c r="T585" s="41" t="s">
        <v>19386</v>
      </c>
      <c r="U585" s="41" t="s">
        <v>26280</v>
      </c>
      <c r="V585" s="42">
        <v>45993</v>
      </c>
      <c r="W585"/>
      <c r="X585"/>
    </row>
    <row r="586" spans="1:24">
      <c r="A586" s="41" t="str">
        <f>TRIM(Query1[[#This Row],[ENTERPRISE_ID]])</f>
        <v>RCERVAN</v>
      </c>
      <c r="B586" s="41" t="s">
        <v>18723</v>
      </c>
      <c r="C586" s="41" t="s">
        <v>26281</v>
      </c>
      <c r="D586" s="41" t="s">
        <v>21162</v>
      </c>
      <c r="E586" s="41" t="s">
        <v>26282</v>
      </c>
      <c r="F586" s="41" t="s">
        <v>18724</v>
      </c>
      <c r="G586" s="41" t="s">
        <v>18401</v>
      </c>
      <c r="H586" s="41" t="s">
        <v>26283</v>
      </c>
      <c r="I586" s="41" t="s">
        <v>26284</v>
      </c>
      <c r="J586" s="68">
        <v>4157400264</v>
      </c>
      <c r="K586" s="41" t="s">
        <v>43</v>
      </c>
      <c r="L586" s="41" t="s">
        <v>14639</v>
      </c>
      <c r="N586" s="41" t="s">
        <v>14641</v>
      </c>
      <c r="O586" s="41" t="s">
        <v>36</v>
      </c>
      <c r="P586" s="41" t="s">
        <v>14642</v>
      </c>
      <c r="Q586" s="41" t="s">
        <v>21919</v>
      </c>
      <c r="R586" s="41">
        <v>8998</v>
      </c>
      <c r="S586" s="41" t="s">
        <v>9326</v>
      </c>
      <c r="U586" s="41" t="s">
        <v>26285</v>
      </c>
      <c r="V586" s="42">
        <v>45993</v>
      </c>
      <c r="W586"/>
      <c r="X586"/>
    </row>
    <row r="587" spans="1:24">
      <c r="A587" s="41" t="str">
        <f>TRIM(Query1[[#This Row],[ENTERPRISE_ID]])</f>
        <v>CSMEE00</v>
      </c>
      <c r="B587" s="41" t="s">
        <v>26286</v>
      </c>
      <c r="C587" s="41" t="s">
        <v>26287</v>
      </c>
      <c r="D587" s="41" t="s">
        <v>21164</v>
      </c>
      <c r="E587" s="41" t="s">
        <v>26288</v>
      </c>
      <c r="F587" s="41" t="s">
        <v>26289</v>
      </c>
      <c r="G587" s="41" t="s">
        <v>3156</v>
      </c>
      <c r="H587" s="41" t="s">
        <v>26290</v>
      </c>
      <c r="I587" s="41" t="s">
        <v>24254</v>
      </c>
      <c r="J587" s="68">
        <v>2092685161</v>
      </c>
      <c r="K587" s="41" t="s">
        <v>43</v>
      </c>
      <c r="L587" s="41" t="s">
        <v>26291</v>
      </c>
      <c r="N587" s="41" t="s">
        <v>26292</v>
      </c>
      <c r="O587" s="41" t="s">
        <v>36</v>
      </c>
      <c r="P587" s="41" t="s">
        <v>3159</v>
      </c>
      <c r="Q587" s="41" t="s">
        <v>22020</v>
      </c>
      <c r="R587" s="41">
        <v>8998</v>
      </c>
      <c r="S587" s="41" t="s">
        <v>11583</v>
      </c>
      <c r="T587" s="41" t="s">
        <v>19780</v>
      </c>
      <c r="U587" s="41" t="s">
        <v>26293</v>
      </c>
      <c r="V587" s="42">
        <v>45993</v>
      </c>
      <c r="W587"/>
      <c r="X587"/>
    </row>
    <row r="588" spans="1:24">
      <c r="A588" s="41" t="str">
        <f>TRIM(Query1[[#This Row],[ENTERPRISE_ID]])</f>
        <v>RGRIFF2</v>
      </c>
      <c r="B588" s="41" t="s">
        <v>26294</v>
      </c>
      <c r="C588" s="41" t="s">
        <v>26295</v>
      </c>
      <c r="D588" s="41" t="s">
        <v>21164</v>
      </c>
      <c r="E588" s="41" t="s">
        <v>26296</v>
      </c>
      <c r="F588" s="41" t="s">
        <v>26297</v>
      </c>
      <c r="G588" s="41" t="s">
        <v>11583</v>
      </c>
      <c r="H588" s="41" t="s">
        <v>26298</v>
      </c>
      <c r="I588" s="41" t="s">
        <v>22641</v>
      </c>
      <c r="J588" s="68">
        <v>2092196950</v>
      </c>
      <c r="K588" s="41" t="s">
        <v>43</v>
      </c>
      <c r="L588" s="41" t="s">
        <v>26299</v>
      </c>
      <c r="N588" s="41" t="s">
        <v>22854</v>
      </c>
      <c r="O588" s="41" t="s">
        <v>36</v>
      </c>
      <c r="P588" s="41" t="s">
        <v>11585</v>
      </c>
      <c r="Q588" s="41" t="s">
        <v>22020</v>
      </c>
      <c r="R588" s="41">
        <v>8998</v>
      </c>
      <c r="S588" s="41" t="s">
        <v>22780</v>
      </c>
      <c r="T588" s="41" t="s">
        <v>22781</v>
      </c>
      <c r="U588" s="41" t="s">
        <v>26300</v>
      </c>
      <c r="V588" s="42">
        <v>45993</v>
      </c>
      <c r="W588"/>
      <c r="X588"/>
    </row>
    <row r="589" spans="1:24">
      <c r="A589" s="41" t="str">
        <f>TRIM(Query1[[#This Row],[ENTERPRISE_ID]])</f>
        <v>NCHUN1</v>
      </c>
      <c r="B589" s="41" t="s">
        <v>26301</v>
      </c>
      <c r="C589" s="41" t="s">
        <v>26302</v>
      </c>
      <c r="D589" s="41" t="s">
        <v>21160</v>
      </c>
      <c r="E589" s="41" t="s">
        <v>26303</v>
      </c>
      <c r="F589" s="41" t="s">
        <v>26304</v>
      </c>
      <c r="G589" s="41" t="s">
        <v>10532</v>
      </c>
      <c r="H589" s="41" t="s">
        <v>26305</v>
      </c>
      <c r="I589" s="41" t="s">
        <v>9199</v>
      </c>
      <c r="J589" s="68">
        <v>8089278186</v>
      </c>
      <c r="K589" s="41" t="s">
        <v>43</v>
      </c>
      <c r="L589" s="41" t="s">
        <v>26306</v>
      </c>
      <c r="N589" s="41" t="s">
        <v>10534</v>
      </c>
      <c r="O589" s="41" t="s">
        <v>429</v>
      </c>
      <c r="P589" s="41" t="s">
        <v>10535</v>
      </c>
      <c r="Q589" s="41" t="s">
        <v>21909</v>
      </c>
      <c r="R589" s="41">
        <v>8998</v>
      </c>
      <c r="S589" s="41" t="s">
        <v>20469</v>
      </c>
      <c r="T589" s="41" t="s">
        <v>20468</v>
      </c>
      <c r="U589" s="41" t="s">
        <v>26307</v>
      </c>
      <c r="V589" s="42">
        <v>45993</v>
      </c>
      <c r="W589"/>
      <c r="X589"/>
    </row>
    <row r="590" spans="1:24">
      <c r="A590" s="41" t="str">
        <f>TRIM(Query1[[#This Row],[ENTERPRISE_ID]])</f>
        <v>TBARLUA</v>
      </c>
      <c r="B590" s="41" t="s">
        <v>26308</v>
      </c>
      <c r="C590" s="41" t="s">
        <v>17250</v>
      </c>
      <c r="D590" s="41" t="s">
        <v>21160</v>
      </c>
      <c r="E590" s="41" t="s">
        <v>26309</v>
      </c>
      <c r="F590" s="41" t="s">
        <v>26310</v>
      </c>
      <c r="G590" s="41" t="s">
        <v>17068</v>
      </c>
      <c r="H590" s="41" t="s">
        <v>26311</v>
      </c>
      <c r="I590" s="41" t="s">
        <v>26312</v>
      </c>
      <c r="J590" s="68">
        <v>8087881096</v>
      </c>
      <c r="K590" s="41" t="s">
        <v>43</v>
      </c>
      <c r="L590" s="41" t="s">
        <v>13100</v>
      </c>
      <c r="N590" s="41" t="s">
        <v>26313</v>
      </c>
      <c r="O590" s="41" t="s">
        <v>429</v>
      </c>
      <c r="P590" s="41" t="s">
        <v>12089</v>
      </c>
      <c r="Q590" s="41" t="s">
        <v>21909</v>
      </c>
      <c r="R590" s="41">
        <v>8998</v>
      </c>
      <c r="S590" s="41" t="s">
        <v>20469</v>
      </c>
      <c r="T590" s="41" t="s">
        <v>20468</v>
      </c>
      <c r="U590" s="41" t="s">
        <v>26314</v>
      </c>
      <c r="V590" s="42">
        <v>45993</v>
      </c>
      <c r="W590"/>
      <c r="X590"/>
    </row>
    <row r="591" spans="1:24">
      <c r="A591" s="41" t="str">
        <f>TRIM(Query1[[#This Row],[ENTERPRISE_ID]])</f>
        <v>JKAAHAN</v>
      </c>
      <c r="B591" s="41" t="s">
        <v>26315</v>
      </c>
      <c r="C591" s="41" t="s">
        <v>26316</v>
      </c>
      <c r="D591" s="41" t="s">
        <v>21160</v>
      </c>
      <c r="E591" s="41" t="s">
        <v>26317</v>
      </c>
      <c r="F591" s="41" t="s">
        <v>26318</v>
      </c>
      <c r="G591" s="41" t="s">
        <v>26319</v>
      </c>
      <c r="H591" s="41" t="s">
        <v>26320</v>
      </c>
      <c r="I591" s="41" t="s">
        <v>22072</v>
      </c>
      <c r="J591" s="68">
        <v>8087207259</v>
      </c>
      <c r="K591" s="41" t="s">
        <v>43</v>
      </c>
      <c r="L591" s="41" t="s">
        <v>26321</v>
      </c>
      <c r="N591" s="41" t="s">
        <v>6282</v>
      </c>
      <c r="O591" s="41" t="s">
        <v>429</v>
      </c>
      <c r="P591" s="41" t="s">
        <v>6283</v>
      </c>
      <c r="Q591" s="41" t="s">
        <v>21909</v>
      </c>
      <c r="R591" s="41">
        <v>8998</v>
      </c>
      <c r="S591" s="41" t="s">
        <v>12452</v>
      </c>
      <c r="T591" s="41" t="s">
        <v>26322</v>
      </c>
      <c r="U591" s="41" t="s">
        <v>26323</v>
      </c>
      <c r="V591" s="42">
        <v>45993</v>
      </c>
      <c r="W591"/>
      <c r="X591"/>
    </row>
    <row r="592" spans="1:24">
      <c r="A592" s="41" t="str">
        <f>TRIM(Query1[[#This Row],[ENTERPRISE_ID]])</f>
        <v>DGEIGE</v>
      </c>
      <c r="B592" s="41" t="s">
        <v>26324</v>
      </c>
      <c r="C592" s="41" t="s">
        <v>26325</v>
      </c>
      <c r="D592" s="41" t="s">
        <v>21151</v>
      </c>
      <c r="E592" s="41" t="s">
        <v>26326</v>
      </c>
      <c r="F592" s="41" t="s">
        <v>26327</v>
      </c>
      <c r="G592" s="41" t="s">
        <v>3628</v>
      </c>
      <c r="H592" s="41" t="s">
        <v>26328</v>
      </c>
      <c r="I592" s="41" t="s">
        <v>22142</v>
      </c>
      <c r="J592" s="68">
        <v>5862130291</v>
      </c>
      <c r="K592" s="41" t="s">
        <v>43</v>
      </c>
      <c r="L592" s="41" t="s">
        <v>3629</v>
      </c>
      <c r="N592" s="41" t="s">
        <v>3630</v>
      </c>
      <c r="O592" s="41" t="s">
        <v>69</v>
      </c>
      <c r="P592" s="41" t="s">
        <v>3631</v>
      </c>
      <c r="Q592" s="41" t="s">
        <v>21930</v>
      </c>
      <c r="R592" s="41">
        <v>8998</v>
      </c>
      <c r="S592" s="41" t="s">
        <v>22700</v>
      </c>
      <c r="T592" s="41" t="s">
        <v>22701</v>
      </c>
      <c r="U592" s="41" t="s">
        <v>26329</v>
      </c>
      <c r="V592" s="42">
        <v>45993</v>
      </c>
      <c r="W592"/>
      <c r="X592"/>
    </row>
    <row r="593" spans="1:24">
      <c r="A593" s="41" t="str">
        <f>TRIM(Query1[[#This Row],[ENTERPRISE_ID]])</f>
        <v>DKANADA</v>
      </c>
      <c r="B593" s="41" t="s">
        <v>26330</v>
      </c>
      <c r="C593" s="41" t="s">
        <v>26331</v>
      </c>
      <c r="D593" s="41" t="s">
        <v>21151</v>
      </c>
      <c r="E593" s="41" t="s">
        <v>26332</v>
      </c>
      <c r="F593" s="41" t="s">
        <v>26333</v>
      </c>
      <c r="G593" s="41" t="s">
        <v>3828</v>
      </c>
      <c r="H593" s="41" t="s">
        <v>26334</v>
      </c>
      <c r="I593" s="41" t="s">
        <v>26335</v>
      </c>
      <c r="J593" s="68">
        <v>7349251165</v>
      </c>
      <c r="K593" s="41" t="s">
        <v>43</v>
      </c>
      <c r="L593" s="41" t="s">
        <v>3829</v>
      </c>
      <c r="N593" s="41" t="s">
        <v>3830</v>
      </c>
      <c r="O593" s="41" t="s">
        <v>69</v>
      </c>
      <c r="P593" s="41" t="s">
        <v>3831</v>
      </c>
      <c r="Q593" s="41" t="s">
        <v>21930</v>
      </c>
      <c r="R593" s="41">
        <v>8998</v>
      </c>
      <c r="S593" s="41" t="s">
        <v>22700</v>
      </c>
      <c r="T593" s="41" t="s">
        <v>22701</v>
      </c>
      <c r="U593" s="41" t="s">
        <v>26336</v>
      </c>
      <c r="V593" s="42">
        <v>45993</v>
      </c>
      <c r="W593"/>
      <c r="X593"/>
    </row>
    <row r="594" spans="1:24">
      <c r="A594" s="41" t="str">
        <f>TRIM(Query1[[#This Row],[ENTERPRISE_ID]])</f>
        <v>JPONZI</v>
      </c>
      <c r="B594" s="41" t="s">
        <v>26337</v>
      </c>
      <c r="C594" s="41" t="s">
        <v>16433</v>
      </c>
      <c r="D594" s="41" t="s">
        <v>21151</v>
      </c>
      <c r="E594" s="41" t="s">
        <v>26338</v>
      </c>
      <c r="F594" s="41" t="s">
        <v>26339</v>
      </c>
      <c r="G594" s="41" t="s">
        <v>7823</v>
      </c>
      <c r="H594" s="41" t="s">
        <v>26340</v>
      </c>
      <c r="I594" s="41" t="s">
        <v>22503</v>
      </c>
      <c r="J594" s="68">
        <v>5866152168</v>
      </c>
      <c r="K594" s="41" t="s">
        <v>43</v>
      </c>
      <c r="L594" s="41" t="s">
        <v>7824</v>
      </c>
      <c r="N594" s="41" t="s">
        <v>7825</v>
      </c>
      <c r="O594" s="41" t="s">
        <v>69</v>
      </c>
      <c r="P594" s="41" t="s">
        <v>7826</v>
      </c>
      <c r="Q594" s="41" t="s">
        <v>21930</v>
      </c>
      <c r="R594" s="41">
        <v>8998</v>
      </c>
      <c r="S594" s="41" t="s">
        <v>22700</v>
      </c>
      <c r="T594" s="41" t="s">
        <v>22701</v>
      </c>
      <c r="U594" s="41" t="s">
        <v>26341</v>
      </c>
      <c r="V594" s="42">
        <v>45993</v>
      </c>
      <c r="W594"/>
      <c r="X594"/>
    </row>
    <row r="595" spans="1:24">
      <c r="A595" s="41" t="str">
        <f>TRIM(Query1[[#This Row],[ENTERPRISE_ID]])</f>
        <v>JHATCHE</v>
      </c>
      <c r="B595" s="41" t="s">
        <v>26342</v>
      </c>
      <c r="C595" s="41" t="s">
        <v>26343</v>
      </c>
      <c r="D595" s="41" t="s">
        <v>21151</v>
      </c>
      <c r="E595" s="41" t="s">
        <v>26344</v>
      </c>
      <c r="F595" s="41" t="s">
        <v>26345</v>
      </c>
      <c r="G595" s="41" t="s">
        <v>26346</v>
      </c>
      <c r="H595" s="41" t="s">
        <v>26347</v>
      </c>
      <c r="I595" s="41" t="s">
        <v>22056</v>
      </c>
      <c r="J595" s="68">
        <v>7346918310</v>
      </c>
      <c r="K595" s="41" t="s">
        <v>43</v>
      </c>
      <c r="L595" s="41" t="s">
        <v>7070</v>
      </c>
      <c r="N595" s="41" t="s">
        <v>344</v>
      </c>
      <c r="O595" s="41" t="s">
        <v>69</v>
      </c>
      <c r="P595" s="41" t="s">
        <v>7071</v>
      </c>
      <c r="Q595" s="41" t="s">
        <v>21930</v>
      </c>
      <c r="R595" s="41">
        <v>8998</v>
      </c>
      <c r="S595" s="41" t="s">
        <v>22700</v>
      </c>
      <c r="T595" s="41" t="s">
        <v>22701</v>
      </c>
      <c r="U595" s="41" t="s">
        <v>26348</v>
      </c>
      <c r="V595" s="42">
        <v>45993</v>
      </c>
      <c r="W595"/>
      <c r="X595"/>
    </row>
    <row r="596" spans="1:24">
      <c r="A596" s="41" t="str">
        <f>TRIM(Query1[[#This Row],[ENTERPRISE_ID]])</f>
        <v>DBURGE0</v>
      </c>
      <c r="B596" s="41" t="s">
        <v>26349</v>
      </c>
      <c r="C596" s="41" t="s">
        <v>17208</v>
      </c>
      <c r="D596" s="41" t="s">
        <v>21151</v>
      </c>
      <c r="E596" s="41" t="s">
        <v>26350</v>
      </c>
      <c r="F596" s="41" t="s">
        <v>26351</v>
      </c>
      <c r="G596" s="41" t="s">
        <v>17166</v>
      </c>
      <c r="H596" s="41" t="s">
        <v>26352</v>
      </c>
      <c r="I596" s="41" t="s">
        <v>22554</v>
      </c>
      <c r="J596" s="68">
        <v>5865063329</v>
      </c>
      <c r="K596" s="41" t="s">
        <v>43</v>
      </c>
      <c r="L596" s="41" t="s">
        <v>26353</v>
      </c>
      <c r="N596" s="41" t="s">
        <v>26354</v>
      </c>
      <c r="O596" s="41" t="s">
        <v>69</v>
      </c>
      <c r="P596" s="41" t="s">
        <v>3414</v>
      </c>
      <c r="Q596" s="41" t="s">
        <v>21930</v>
      </c>
      <c r="R596" s="41">
        <v>8998</v>
      </c>
      <c r="S596" s="41" t="s">
        <v>22700</v>
      </c>
      <c r="T596" s="41" t="s">
        <v>22701</v>
      </c>
      <c r="U596" s="41" t="s">
        <v>26355</v>
      </c>
      <c r="V596" s="42">
        <v>45993</v>
      </c>
      <c r="W596"/>
      <c r="X596"/>
    </row>
    <row r="597" spans="1:24">
      <c r="A597" s="41" t="str">
        <f>TRIM(Query1[[#This Row],[ENTERPRISE_ID]])</f>
        <v>TGILLI6</v>
      </c>
      <c r="B597" s="41" t="s">
        <v>10770</v>
      </c>
      <c r="C597" s="41" t="s">
        <v>26356</v>
      </c>
      <c r="D597" s="41" t="s">
        <v>21151</v>
      </c>
      <c r="E597" s="41" t="s">
        <v>26357</v>
      </c>
      <c r="F597" s="41" t="s">
        <v>26358</v>
      </c>
      <c r="G597" s="41" t="s">
        <v>13221</v>
      </c>
      <c r="H597" s="41" t="s">
        <v>26359</v>
      </c>
      <c r="I597" s="41" t="s">
        <v>26360</v>
      </c>
      <c r="J597" s="68">
        <v>5866151598</v>
      </c>
      <c r="K597" s="41" t="s">
        <v>43</v>
      </c>
      <c r="L597" s="41" t="s">
        <v>26361</v>
      </c>
      <c r="N597" s="41" t="s">
        <v>8878</v>
      </c>
      <c r="O597" s="41" t="s">
        <v>69</v>
      </c>
      <c r="P597" s="41" t="s">
        <v>2539</v>
      </c>
      <c r="Q597" s="41" t="s">
        <v>21930</v>
      </c>
      <c r="R597" s="41">
        <v>8998</v>
      </c>
      <c r="S597" s="41" t="s">
        <v>22700</v>
      </c>
      <c r="T597" s="41" t="s">
        <v>22701</v>
      </c>
      <c r="U597" s="41" t="s">
        <v>26362</v>
      </c>
      <c r="V597" s="42">
        <v>45993</v>
      </c>
      <c r="W597"/>
      <c r="X597"/>
    </row>
    <row r="598" spans="1:24">
      <c r="A598" s="41" t="str">
        <f>TRIM(Query1[[#This Row],[ENTERPRISE_ID]])</f>
        <v>MLINDQ0</v>
      </c>
      <c r="B598" s="41" t="s">
        <v>16821</v>
      </c>
      <c r="C598" s="41" t="s">
        <v>26363</v>
      </c>
      <c r="D598" s="41" t="s">
        <v>21151</v>
      </c>
      <c r="E598" s="41" t="s">
        <v>26364</v>
      </c>
      <c r="F598" s="41" t="s">
        <v>16822</v>
      </c>
      <c r="G598" s="41" t="s">
        <v>9835</v>
      </c>
      <c r="H598" s="41" t="s">
        <v>26365</v>
      </c>
      <c r="I598" s="41" t="s">
        <v>1846</v>
      </c>
      <c r="J598" s="68">
        <v>7347568064</v>
      </c>
      <c r="K598" s="41" t="s">
        <v>43</v>
      </c>
      <c r="L598" s="41" t="s">
        <v>9836</v>
      </c>
      <c r="N598" s="41" t="s">
        <v>4209</v>
      </c>
      <c r="O598" s="41" t="s">
        <v>69</v>
      </c>
      <c r="P598" s="41" t="s">
        <v>9837</v>
      </c>
      <c r="Q598" s="41" t="s">
        <v>21930</v>
      </c>
      <c r="R598" s="41">
        <v>8998</v>
      </c>
      <c r="S598" s="41" t="s">
        <v>22700</v>
      </c>
      <c r="T598" s="41" t="s">
        <v>22701</v>
      </c>
      <c r="U598" s="41" t="s">
        <v>26366</v>
      </c>
      <c r="V598" s="42">
        <v>45993</v>
      </c>
      <c r="W598"/>
      <c r="X598"/>
    </row>
    <row r="599" spans="1:24">
      <c r="A599" s="41" t="str">
        <f>TRIM(Query1[[#This Row],[ENTERPRISE_ID]])</f>
        <v>BJONE79</v>
      </c>
      <c r="B599" s="41" t="s">
        <v>26367</v>
      </c>
      <c r="C599" s="41" t="s">
        <v>26368</v>
      </c>
      <c r="D599" s="41" t="s">
        <v>21151</v>
      </c>
      <c r="E599" s="41" t="s">
        <v>22723</v>
      </c>
      <c r="F599" s="41" t="s">
        <v>26369</v>
      </c>
      <c r="G599" s="41" t="s">
        <v>1929</v>
      </c>
      <c r="H599" s="41" t="s">
        <v>22256</v>
      </c>
      <c r="I599" s="41" t="s">
        <v>22526</v>
      </c>
      <c r="J599" s="68">
        <v>3132649977</v>
      </c>
      <c r="K599" s="41" t="s">
        <v>43</v>
      </c>
      <c r="L599" s="41" t="s">
        <v>26370</v>
      </c>
      <c r="M599" s="41" t="s">
        <v>26371</v>
      </c>
      <c r="N599" s="41" t="s">
        <v>4291</v>
      </c>
      <c r="O599" s="41" t="s">
        <v>69</v>
      </c>
      <c r="P599" s="41" t="s">
        <v>345</v>
      </c>
      <c r="Q599" s="41" t="s">
        <v>21930</v>
      </c>
      <c r="R599" s="41">
        <v>8998</v>
      </c>
      <c r="S599" s="41" t="s">
        <v>22700</v>
      </c>
      <c r="T599" s="41" t="s">
        <v>22701</v>
      </c>
      <c r="U599" s="41" t="s">
        <v>26372</v>
      </c>
      <c r="V599" s="42">
        <v>45993</v>
      </c>
      <c r="W599"/>
      <c r="X599"/>
    </row>
    <row r="600" spans="1:24">
      <c r="A600" s="41" t="str">
        <f>TRIM(Query1[[#This Row],[ENTERPRISE_ID]])</f>
        <v>KRICKET</v>
      </c>
      <c r="B600" s="41" t="s">
        <v>26373</v>
      </c>
      <c r="C600" s="41" t="s">
        <v>26374</v>
      </c>
      <c r="D600" s="41" t="s">
        <v>21151</v>
      </c>
      <c r="E600" s="41" t="s">
        <v>26375</v>
      </c>
      <c r="F600" s="41" t="s">
        <v>26376</v>
      </c>
      <c r="G600" s="41" t="s">
        <v>8742</v>
      </c>
      <c r="H600" s="41" t="s">
        <v>26377</v>
      </c>
      <c r="I600" s="41" t="s">
        <v>22799</v>
      </c>
      <c r="J600" s="68">
        <v>2482693385</v>
      </c>
      <c r="K600" s="41" t="s">
        <v>43</v>
      </c>
      <c r="L600" s="41" t="s">
        <v>26378</v>
      </c>
      <c r="N600" s="41" t="s">
        <v>8744</v>
      </c>
      <c r="O600" s="41" t="s">
        <v>69</v>
      </c>
      <c r="P600" s="41" t="s">
        <v>8745</v>
      </c>
      <c r="Q600" s="41" t="s">
        <v>21930</v>
      </c>
      <c r="R600" s="41">
        <v>8998</v>
      </c>
      <c r="S600" s="41" t="s">
        <v>22700</v>
      </c>
      <c r="T600" s="41" t="s">
        <v>22701</v>
      </c>
      <c r="U600" s="41" t="s">
        <v>26379</v>
      </c>
      <c r="V600" s="42">
        <v>45993</v>
      </c>
      <c r="W600"/>
      <c r="X600"/>
    </row>
    <row r="601" spans="1:24">
      <c r="A601" s="41" t="str">
        <f>TRIM(Query1[[#This Row],[ENTERPRISE_ID]])</f>
        <v>MCHAPMA</v>
      </c>
      <c r="B601" s="41" t="s">
        <v>4140</v>
      </c>
      <c r="C601" s="41" t="s">
        <v>26380</v>
      </c>
      <c r="D601" s="41" t="s">
        <v>21151</v>
      </c>
      <c r="E601" s="41" t="s">
        <v>26381</v>
      </c>
      <c r="F601" s="41" t="s">
        <v>16284</v>
      </c>
      <c r="G601" s="41" t="s">
        <v>9376</v>
      </c>
      <c r="H601" s="41" t="s">
        <v>26382</v>
      </c>
      <c r="I601" s="41" t="s">
        <v>22047</v>
      </c>
      <c r="J601" s="68">
        <v>5865151482</v>
      </c>
      <c r="K601" s="41" t="s">
        <v>43</v>
      </c>
      <c r="L601" s="41" t="s">
        <v>9377</v>
      </c>
      <c r="N601" s="41" t="s">
        <v>9378</v>
      </c>
      <c r="O601" s="41" t="s">
        <v>69</v>
      </c>
      <c r="P601" s="41" t="s">
        <v>9379</v>
      </c>
      <c r="Q601" s="41" t="s">
        <v>21930</v>
      </c>
      <c r="R601" s="41">
        <v>8998</v>
      </c>
      <c r="S601" s="41" t="s">
        <v>22700</v>
      </c>
      <c r="T601" s="41" t="s">
        <v>22701</v>
      </c>
      <c r="U601" s="41" t="s">
        <v>26383</v>
      </c>
      <c r="V601" s="42">
        <v>45993</v>
      </c>
      <c r="W601"/>
      <c r="X601"/>
    </row>
    <row r="602" spans="1:24">
      <c r="A602" s="41" t="str">
        <f>TRIM(Query1[[#This Row],[ENTERPRISE_ID]])</f>
        <v>ABROOK0</v>
      </c>
      <c r="B602" s="41" t="s">
        <v>26384</v>
      </c>
      <c r="C602" s="41" t="s">
        <v>26385</v>
      </c>
      <c r="D602" s="41" t="s">
        <v>21151</v>
      </c>
      <c r="E602" s="41" t="s">
        <v>26386</v>
      </c>
      <c r="F602" s="41" t="s">
        <v>26387</v>
      </c>
      <c r="G602" s="41" t="s">
        <v>26388</v>
      </c>
      <c r="H602" s="41" t="s">
        <v>26389</v>
      </c>
      <c r="I602" s="41" t="s">
        <v>26390</v>
      </c>
      <c r="J602" s="68">
        <v>3136183609</v>
      </c>
      <c r="K602" s="41" t="s">
        <v>43</v>
      </c>
      <c r="L602" s="41" t="s">
        <v>26391</v>
      </c>
      <c r="N602" s="41" t="s">
        <v>4291</v>
      </c>
      <c r="O602" s="41" t="s">
        <v>69</v>
      </c>
      <c r="P602" s="41" t="s">
        <v>26392</v>
      </c>
      <c r="Q602" s="41" t="s">
        <v>21930</v>
      </c>
      <c r="R602" s="41">
        <v>8998</v>
      </c>
      <c r="S602" s="41" t="s">
        <v>22700</v>
      </c>
      <c r="T602" s="41" t="s">
        <v>22701</v>
      </c>
      <c r="U602" s="41" t="s">
        <v>26393</v>
      </c>
      <c r="V602" s="42">
        <v>45993</v>
      </c>
      <c r="W602"/>
      <c r="X602"/>
    </row>
    <row r="603" spans="1:24">
      <c r="A603" s="41" t="str">
        <f>TRIM(Query1[[#This Row],[ENTERPRISE_ID]])</f>
        <v>KBARNE0</v>
      </c>
      <c r="B603" s="41" t="s">
        <v>26394</v>
      </c>
      <c r="C603" s="41" t="s">
        <v>26395</v>
      </c>
      <c r="D603" s="41" t="s">
        <v>21151</v>
      </c>
      <c r="E603" s="41" t="s">
        <v>26396</v>
      </c>
      <c r="F603" s="41" t="s">
        <v>26397</v>
      </c>
      <c r="G603" s="41" t="s">
        <v>26398</v>
      </c>
      <c r="H603" s="41" t="s">
        <v>26010</v>
      </c>
      <c r="I603" s="41" t="s">
        <v>26399</v>
      </c>
      <c r="J603" s="68">
        <v>3136542423</v>
      </c>
      <c r="K603" s="41" t="s">
        <v>43</v>
      </c>
      <c r="L603" s="41" t="s">
        <v>26400</v>
      </c>
      <c r="N603" s="41" t="s">
        <v>4291</v>
      </c>
      <c r="O603" s="41" t="s">
        <v>69</v>
      </c>
      <c r="P603" s="41" t="s">
        <v>26401</v>
      </c>
      <c r="Q603" s="41" t="s">
        <v>21930</v>
      </c>
      <c r="R603" s="41">
        <v>8998</v>
      </c>
      <c r="S603" s="41" t="s">
        <v>22700</v>
      </c>
      <c r="T603" s="41" t="s">
        <v>22701</v>
      </c>
      <c r="U603" s="41" t="s">
        <v>26402</v>
      </c>
      <c r="V603" s="42">
        <v>45993</v>
      </c>
      <c r="W603"/>
      <c r="X603"/>
    </row>
    <row r="604" spans="1:24">
      <c r="A604" s="41" t="str">
        <f>TRIM(Query1[[#This Row],[ENTERPRISE_ID]])</f>
        <v>SDUFF2</v>
      </c>
      <c r="B604" s="41" t="s">
        <v>26403</v>
      </c>
      <c r="C604" s="41" t="s">
        <v>26404</v>
      </c>
      <c r="D604" s="41" t="s">
        <v>21151</v>
      </c>
      <c r="E604" s="41" t="s">
        <v>26405</v>
      </c>
      <c r="F604" s="41" t="s">
        <v>26406</v>
      </c>
      <c r="G604" s="41" t="s">
        <v>12482</v>
      </c>
      <c r="H604" s="41" t="s">
        <v>26407</v>
      </c>
      <c r="I604" s="41" t="s">
        <v>26408</v>
      </c>
      <c r="J604" s="68">
        <v>5172138464</v>
      </c>
      <c r="K604" s="41" t="s">
        <v>43</v>
      </c>
      <c r="L604" s="41" t="s">
        <v>26409</v>
      </c>
      <c r="N604" s="41" t="s">
        <v>26410</v>
      </c>
      <c r="O604" s="41" t="s">
        <v>69</v>
      </c>
      <c r="P604" s="41" t="s">
        <v>12485</v>
      </c>
      <c r="Q604" s="41" t="s">
        <v>21930</v>
      </c>
      <c r="R604" s="41">
        <v>8998</v>
      </c>
      <c r="S604" s="41" t="s">
        <v>22700</v>
      </c>
      <c r="T604" s="41" t="s">
        <v>22701</v>
      </c>
      <c r="U604" s="41" t="s">
        <v>26411</v>
      </c>
      <c r="V604" s="42">
        <v>45993</v>
      </c>
      <c r="W604"/>
      <c r="X604"/>
    </row>
    <row r="605" spans="1:24">
      <c r="A605" s="41" t="str">
        <f>TRIM(Query1[[#This Row],[ENTERPRISE_ID]])</f>
        <v>CEDWAR1</v>
      </c>
      <c r="B605" s="41" t="s">
        <v>26412</v>
      </c>
      <c r="C605" s="41" t="s">
        <v>26413</v>
      </c>
      <c r="D605" s="41" t="s">
        <v>21151</v>
      </c>
      <c r="E605" s="41" t="s">
        <v>26414</v>
      </c>
      <c r="F605" s="41" t="s">
        <v>26415</v>
      </c>
      <c r="G605" s="41" t="s">
        <v>2536</v>
      </c>
      <c r="H605" s="41" t="s">
        <v>24401</v>
      </c>
      <c r="I605" s="41" t="s">
        <v>26416</v>
      </c>
      <c r="J605" s="68">
        <v>5869158482</v>
      </c>
      <c r="K605" s="41" t="s">
        <v>43</v>
      </c>
      <c r="L605" s="41" t="s">
        <v>22853</v>
      </c>
      <c r="N605" s="41" t="s">
        <v>22854</v>
      </c>
      <c r="O605" s="41" t="s">
        <v>69</v>
      </c>
      <c r="P605" s="41" t="s">
        <v>9738</v>
      </c>
      <c r="Q605" s="41" t="s">
        <v>21930</v>
      </c>
      <c r="R605" s="41">
        <v>8998</v>
      </c>
      <c r="S605" s="41" t="s">
        <v>22700</v>
      </c>
      <c r="T605" s="41" t="s">
        <v>22701</v>
      </c>
      <c r="U605" s="41" t="s">
        <v>26417</v>
      </c>
      <c r="V605" s="42">
        <v>45993</v>
      </c>
      <c r="W605"/>
      <c r="X605"/>
    </row>
    <row r="606" spans="1:24">
      <c r="A606" s="41" t="str">
        <f>TRIM(Query1[[#This Row],[ENTERPRISE_ID]])</f>
        <v>JDEAN</v>
      </c>
      <c r="B606" s="41" t="s">
        <v>26418</v>
      </c>
      <c r="C606" s="41" t="s">
        <v>26419</v>
      </c>
      <c r="D606" s="41" t="s">
        <v>21151</v>
      </c>
      <c r="E606" s="41" t="s">
        <v>26420</v>
      </c>
      <c r="F606" s="41" t="s">
        <v>26421</v>
      </c>
      <c r="G606" s="41" t="s">
        <v>17482</v>
      </c>
      <c r="H606" s="41" t="s">
        <v>26422</v>
      </c>
      <c r="I606" s="41" t="s">
        <v>26423</v>
      </c>
      <c r="J606" s="68">
        <v>7342191357</v>
      </c>
      <c r="K606" s="41" t="s">
        <v>43</v>
      </c>
      <c r="L606" s="41" t="s">
        <v>26424</v>
      </c>
      <c r="N606" s="41" t="s">
        <v>25306</v>
      </c>
      <c r="O606" s="41" t="s">
        <v>69</v>
      </c>
      <c r="P606" s="41" t="s">
        <v>6618</v>
      </c>
      <c r="Q606" s="41" t="s">
        <v>21930</v>
      </c>
      <c r="R606" s="41">
        <v>8998</v>
      </c>
      <c r="S606" s="41" t="s">
        <v>22700</v>
      </c>
      <c r="T606" s="41" t="s">
        <v>22701</v>
      </c>
      <c r="U606" s="41" t="s">
        <v>26425</v>
      </c>
      <c r="V606" s="42">
        <v>45993</v>
      </c>
      <c r="W606"/>
      <c r="X606"/>
    </row>
    <row r="607" spans="1:24">
      <c r="A607" s="41" t="str">
        <f>TRIM(Query1[[#This Row],[ENTERPRISE_ID]])</f>
        <v>MVIVERO</v>
      </c>
      <c r="B607" s="41" t="s">
        <v>21561</v>
      </c>
      <c r="C607" s="41" t="s">
        <v>20890</v>
      </c>
      <c r="D607" s="41" t="s">
        <v>21152</v>
      </c>
      <c r="E607" s="41" t="s">
        <v>26426</v>
      </c>
      <c r="F607" s="41" t="s">
        <v>26427</v>
      </c>
      <c r="G607" s="41" t="s">
        <v>20891</v>
      </c>
      <c r="H607" s="41" t="s">
        <v>26428</v>
      </c>
      <c r="I607" s="41" t="s">
        <v>23015</v>
      </c>
      <c r="J607" s="68">
        <v>8155492245</v>
      </c>
      <c r="K607" s="41" t="s">
        <v>43</v>
      </c>
      <c r="L607" s="41" t="s">
        <v>14371</v>
      </c>
      <c r="N607" s="41" t="s">
        <v>14372</v>
      </c>
      <c r="O607" s="41" t="s">
        <v>118</v>
      </c>
      <c r="P607" s="41" t="s">
        <v>14373</v>
      </c>
      <c r="Q607" s="41" t="s">
        <v>21909</v>
      </c>
      <c r="R607" s="41">
        <v>8998</v>
      </c>
      <c r="S607" s="41" t="s">
        <v>22780</v>
      </c>
      <c r="T607" s="41" t="s">
        <v>22781</v>
      </c>
      <c r="U607" s="41" t="s">
        <v>26429</v>
      </c>
      <c r="V607" s="42">
        <v>45993</v>
      </c>
      <c r="W607"/>
      <c r="X607"/>
    </row>
    <row r="608" spans="1:24">
      <c r="A608" s="41" t="str">
        <f>TRIM(Query1[[#This Row],[ENTERPRISE_ID]])</f>
        <v>CCAST40</v>
      </c>
      <c r="B608" s="41" t="s">
        <v>26430</v>
      </c>
      <c r="C608" s="41" t="s">
        <v>26431</v>
      </c>
      <c r="D608" s="41" t="s">
        <v>21152</v>
      </c>
      <c r="E608" s="41" t="s">
        <v>26432</v>
      </c>
      <c r="F608" s="41" t="s">
        <v>26433</v>
      </c>
      <c r="G608" s="41" t="s">
        <v>2435</v>
      </c>
      <c r="H608" s="41" t="s">
        <v>26434</v>
      </c>
      <c r="I608" s="41" t="s">
        <v>26435</v>
      </c>
      <c r="J608" s="68">
        <v>6304578521</v>
      </c>
      <c r="K608" s="41" t="s">
        <v>43</v>
      </c>
      <c r="L608" s="41" t="s">
        <v>2436</v>
      </c>
      <c r="N608" s="41" t="s">
        <v>2437</v>
      </c>
      <c r="O608" s="41" t="s">
        <v>118</v>
      </c>
      <c r="P608" s="41" t="s">
        <v>2438</v>
      </c>
      <c r="Q608" s="41" t="s">
        <v>21909</v>
      </c>
      <c r="R608" s="41">
        <v>8998</v>
      </c>
      <c r="S608" s="41" t="s">
        <v>26436</v>
      </c>
      <c r="T608" s="41" t="s">
        <v>26437</v>
      </c>
      <c r="U608" s="41" t="s">
        <v>26438</v>
      </c>
      <c r="V608" s="42">
        <v>45993</v>
      </c>
      <c r="W608"/>
      <c r="X608"/>
    </row>
    <row r="609" spans="1:24">
      <c r="A609" s="41" t="str">
        <f>TRIM(Query1[[#This Row],[ENTERPRISE_ID]])</f>
        <v>TDEANS</v>
      </c>
      <c r="B609" s="41" t="s">
        <v>26439</v>
      </c>
      <c r="C609" s="41" t="s">
        <v>18706</v>
      </c>
      <c r="D609" s="41" t="s">
        <v>21152</v>
      </c>
      <c r="E609" s="41" t="s">
        <v>26440</v>
      </c>
      <c r="F609" s="41" t="s">
        <v>26441</v>
      </c>
      <c r="G609" s="41" t="s">
        <v>19751</v>
      </c>
      <c r="H609" s="41" t="s">
        <v>26442</v>
      </c>
      <c r="I609" s="41" t="s">
        <v>26443</v>
      </c>
      <c r="J609" s="68">
        <v>2625356107</v>
      </c>
      <c r="K609" s="41" t="s">
        <v>43</v>
      </c>
      <c r="L609" s="41" t="s">
        <v>26444</v>
      </c>
      <c r="N609" s="41" t="s">
        <v>14658</v>
      </c>
      <c r="O609" s="41" t="s">
        <v>95</v>
      </c>
      <c r="P609" s="41" t="s">
        <v>14659</v>
      </c>
      <c r="Q609" s="41" t="s">
        <v>21909</v>
      </c>
      <c r="R609" s="41">
        <v>8998</v>
      </c>
      <c r="S609" s="41" t="s">
        <v>3327</v>
      </c>
      <c r="T609" s="41" t="s">
        <v>23177</v>
      </c>
      <c r="U609" s="41" t="s">
        <v>26445</v>
      </c>
      <c r="V609" s="42">
        <v>45993</v>
      </c>
      <c r="W609"/>
      <c r="X609"/>
    </row>
    <row r="610" spans="1:24">
      <c r="A610" s="41" t="str">
        <f>TRIM(Query1[[#This Row],[ENTERPRISE_ID]])</f>
        <v>MDIALLO</v>
      </c>
      <c r="B610" s="41" t="s">
        <v>26446</v>
      </c>
      <c r="C610" s="41" t="s">
        <v>26447</v>
      </c>
      <c r="D610" s="41" t="s">
        <v>21152</v>
      </c>
      <c r="E610" s="41" t="s">
        <v>26448</v>
      </c>
      <c r="F610" s="41" t="s">
        <v>26449</v>
      </c>
      <c r="G610" s="41" t="s">
        <v>20419</v>
      </c>
      <c r="H610" s="41" t="s">
        <v>26450</v>
      </c>
      <c r="I610" s="41" t="s">
        <v>26451</v>
      </c>
      <c r="J610" s="68">
        <v>7738160031</v>
      </c>
      <c r="K610" s="41" t="s">
        <v>43</v>
      </c>
      <c r="L610" s="41" t="s">
        <v>9472</v>
      </c>
      <c r="N610" s="41" t="s">
        <v>13674</v>
      </c>
      <c r="O610" s="41" t="s">
        <v>118</v>
      </c>
      <c r="P610" s="41" t="s">
        <v>9473</v>
      </c>
      <c r="Q610" s="41" t="s">
        <v>21909</v>
      </c>
      <c r="R610" s="41">
        <v>8998</v>
      </c>
      <c r="S610" s="41" t="s">
        <v>18567</v>
      </c>
      <c r="T610" s="41" t="s">
        <v>18566</v>
      </c>
      <c r="U610" s="41" t="s">
        <v>26452</v>
      </c>
      <c r="V610" s="42">
        <v>45993</v>
      </c>
      <c r="W610"/>
      <c r="X610"/>
    </row>
    <row r="611" spans="1:24">
      <c r="A611" s="41" t="str">
        <f>TRIM(Query1[[#This Row],[ENTERPRISE_ID]])</f>
        <v>GLOYD</v>
      </c>
      <c r="B611" s="41" t="s">
        <v>26453</v>
      </c>
      <c r="C611" s="41" t="s">
        <v>26454</v>
      </c>
      <c r="D611" s="41" t="s">
        <v>21142</v>
      </c>
      <c r="E611" s="41" t="s">
        <v>26455</v>
      </c>
      <c r="F611" s="41" t="s">
        <v>26456</v>
      </c>
      <c r="G611" s="41" t="s">
        <v>26457</v>
      </c>
      <c r="H611" s="41" t="s">
        <v>26458</v>
      </c>
      <c r="I611" s="41" t="s">
        <v>3389</v>
      </c>
      <c r="J611" s="68">
        <v>4795103198</v>
      </c>
      <c r="K611" s="41" t="s">
        <v>43</v>
      </c>
      <c r="L611" s="41" t="s">
        <v>26459</v>
      </c>
      <c r="N611" s="41" t="s">
        <v>26460</v>
      </c>
      <c r="O611" s="41" t="s">
        <v>763</v>
      </c>
      <c r="P611" s="41" t="s">
        <v>5490</v>
      </c>
      <c r="Q611" s="41" t="s">
        <v>22020</v>
      </c>
      <c r="R611" s="41">
        <v>8998</v>
      </c>
      <c r="S611" s="41" t="s">
        <v>11510</v>
      </c>
      <c r="T611" s="41" t="s">
        <v>22801</v>
      </c>
      <c r="U611" s="41" t="s">
        <v>26461</v>
      </c>
      <c r="V611" s="42">
        <v>45993</v>
      </c>
      <c r="W611"/>
      <c r="X611"/>
    </row>
    <row r="612" spans="1:24">
      <c r="A612" s="41" t="str">
        <f>TRIM(Query1[[#This Row],[ENTERPRISE_ID]])</f>
        <v>KRUFUS</v>
      </c>
      <c r="B612" s="41" t="s">
        <v>26462</v>
      </c>
      <c r="C612" s="41" t="s">
        <v>26463</v>
      </c>
      <c r="D612" s="41" t="s">
        <v>21152</v>
      </c>
      <c r="E612" s="41" t="s">
        <v>26464</v>
      </c>
      <c r="F612" s="41" t="s">
        <v>26465</v>
      </c>
      <c r="G612" s="41" t="s">
        <v>19348</v>
      </c>
      <c r="H612" s="41" t="s">
        <v>26466</v>
      </c>
      <c r="I612" s="41" t="s">
        <v>22510</v>
      </c>
      <c r="J612" s="68">
        <v>7737591017</v>
      </c>
      <c r="K612" s="41" t="s">
        <v>43</v>
      </c>
      <c r="L612" s="41" t="s">
        <v>26467</v>
      </c>
      <c r="M612" s="41" t="s">
        <v>26468</v>
      </c>
      <c r="N612" s="41" t="s">
        <v>26469</v>
      </c>
      <c r="O612" s="41" t="s">
        <v>192</v>
      </c>
      <c r="P612" s="41" t="s">
        <v>8763</v>
      </c>
      <c r="Q612" s="41" t="s">
        <v>21909</v>
      </c>
      <c r="R612" s="41">
        <v>8998</v>
      </c>
      <c r="S612" s="41" t="s">
        <v>7380</v>
      </c>
      <c r="T612" s="41" t="s">
        <v>18373</v>
      </c>
      <c r="U612" s="41" t="s">
        <v>26470</v>
      </c>
      <c r="V612" s="42">
        <v>45993</v>
      </c>
      <c r="W612"/>
      <c r="X612"/>
    </row>
    <row r="613" spans="1:24">
      <c r="A613" s="41" t="str">
        <f>TRIM(Query1[[#This Row],[ENTERPRISE_ID]])</f>
        <v>MGONZAL</v>
      </c>
      <c r="B613" s="41" t="s">
        <v>26471</v>
      </c>
      <c r="C613" s="41" t="s">
        <v>26472</v>
      </c>
      <c r="D613" s="41" t="s">
        <v>21152</v>
      </c>
      <c r="E613" s="41" t="s">
        <v>26473</v>
      </c>
      <c r="F613" s="41" t="s">
        <v>26474</v>
      </c>
      <c r="G613" s="41" t="s">
        <v>26475</v>
      </c>
      <c r="H613" s="41" t="s">
        <v>25014</v>
      </c>
      <c r="I613" s="41" t="s">
        <v>23015</v>
      </c>
      <c r="J613" s="68">
        <v>7082640216</v>
      </c>
      <c r="K613" s="41" t="s">
        <v>43</v>
      </c>
      <c r="L613" s="41" t="s">
        <v>26476</v>
      </c>
      <c r="N613" s="41" t="s">
        <v>11454</v>
      </c>
      <c r="O613" s="41" t="s">
        <v>118</v>
      </c>
      <c r="P613" s="41" t="s">
        <v>9680</v>
      </c>
      <c r="Q613" s="41" t="s">
        <v>21909</v>
      </c>
      <c r="R613" s="41">
        <v>8998</v>
      </c>
      <c r="S613" s="41" t="s">
        <v>22200</v>
      </c>
      <c r="T613" s="41" t="s">
        <v>22201</v>
      </c>
      <c r="U613" s="41" t="s">
        <v>26477</v>
      </c>
      <c r="V613" s="42">
        <v>45993</v>
      </c>
      <c r="W613"/>
      <c r="X613"/>
    </row>
    <row r="614" spans="1:24">
      <c r="A614" s="41" t="str">
        <f>TRIM(Query1[[#This Row],[ENTERPRISE_ID]])</f>
        <v>JWELSH3</v>
      </c>
      <c r="B614" s="41" t="s">
        <v>26478</v>
      </c>
      <c r="C614" s="41" t="s">
        <v>26479</v>
      </c>
      <c r="D614" s="41" t="s">
        <v>21152</v>
      </c>
      <c r="E614" s="41" t="s">
        <v>26480</v>
      </c>
      <c r="F614" s="41" t="s">
        <v>26481</v>
      </c>
      <c r="G614" s="41" t="s">
        <v>8326</v>
      </c>
      <c r="H614" s="41" t="s">
        <v>26482</v>
      </c>
      <c r="I614" s="41" t="s">
        <v>22613</v>
      </c>
      <c r="J614" s="68">
        <v>2628657159</v>
      </c>
      <c r="K614" s="41" t="s">
        <v>43</v>
      </c>
      <c r="L614" s="41" t="s">
        <v>26483</v>
      </c>
      <c r="M614" s="41" t="s">
        <v>26484</v>
      </c>
      <c r="N614" s="41" t="s">
        <v>6748</v>
      </c>
      <c r="O614" s="41" t="s">
        <v>95</v>
      </c>
      <c r="P614" s="41" t="s">
        <v>8330</v>
      </c>
      <c r="Q614" s="41" t="s">
        <v>21909</v>
      </c>
      <c r="R614" s="41">
        <v>8998</v>
      </c>
      <c r="S614" s="41" t="s">
        <v>7335</v>
      </c>
      <c r="T614" s="41" t="s">
        <v>18065</v>
      </c>
      <c r="U614" s="41" t="s">
        <v>26485</v>
      </c>
      <c r="V614" s="42">
        <v>45993</v>
      </c>
      <c r="W614"/>
      <c r="X614"/>
    </row>
    <row r="615" spans="1:24">
      <c r="A615" s="41" t="str">
        <f>TRIM(Query1[[#This Row],[ENTERPRISE_ID]])</f>
        <v>ADIAZ2</v>
      </c>
      <c r="B615" s="41" t="s">
        <v>26486</v>
      </c>
      <c r="C615" s="41" t="s">
        <v>26487</v>
      </c>
      <c r="D615" s="41" t="s">
        <v>21147</v>
      </c>
      <c r="E615" s="41" t="s">
        <v>26488</v>
      </c>
      <c r="F615" s="41" t="s">
        <v>26489</v>
      </c>
      <c r="G615" s="41" t="s">
        <v>15708</v>
      </c>
      <c r="H615" s="41" t="s">
        <v>26490</v>
      </c>
      <c r="I615" s="41" t="s">
        <v>26491</v>
      </c>
      <c r="J615" s="68">
        <v>3173246830</v>
      </c>
      <c r="K615" s="41" t="s">
        <v>43</v>
      </c>
      <c r="L615" s="41" t="s">
        <v>518</v>
      </c>
      <c r="N615" s="41" t="s">
        <v>519</v>
      </c>
      <c r="O615" s="41" t="s">
        <v>192</v>
      </c>
      <c r="P615" s="41" t="s">
        <v>520</v>
      </c>
      <c r="Q615" s="41" t="s">
        <v>21919</v>
      </c>
      <c r="R615" s="41">
        <v>8998</v>
      </c>
      <c r="S615" s="41" t="s">
        <v>9948</v>
      </c>
      <c r="T615" s="41" t="s">
        <v>21962</v>
      </c>
      <c r="U615" s="41" t="s">
        <v>26492</v>
      </c>
      <c r="V615" s="42">
        <v>45993</v>
      </c>
      <c r="W615"/>
      <c r="X615"/>
    </row>
    <row r="616" spans="1:24">
      <c r="A616" s="41" t="str">
        <f>TRIM(Query1[[#This Row],[ENTERPRISE_ID]])</f>
        <v>ALANCE</v>
      </c>
      <c r="B616" s="41" t="s">
        <v>26493</v>
      </c>
      <c r="C616" s="41" t="s">
        <v>26494</v>
      </c>
      <c r="D616" s="41" t="s">
        <v>21152</v>
      </c>
      <c r="E616" s="41" t="s">
        <v>26495</v>
      </c>
      <c r="F616" s="41" t="s">
        <v>26496</v>
      </c>
      <c r="G616" s="41" t="s">
        <v>18881</v>
      </c>
      <c r="H616" s="41" t="s">
        <v>26497</v>
      </c>
      <c r="I616" s="41" t="s">
        <v>21987</v>
      </c>
      <c r="J616" s="68">
        <v>9203160082</v>
      </c>
      <c r="K616" s="41" t="s">
        <v>43</v>
      </c>
      <c r="L616" s="41" t="s">
        <v>26498</v>
      </c>
      <c r="N616" s="41" t="s">
        <v>26499</v>
      </c>
      <c r="O616" s="41" t="s">
        <v>95</v>
      </c>
      <c r="P616" s="41" t="s">
        <v>953</v>
      </c>
      <c r="Q616" s="41" t="s">
        <v>21909</v>
      </c>
      <c r="R616" s="41">
        <v>8998</v>
      </c>
      <c r="S616" s="41" t="s">
        <v>3327</v>
      </c>
      <c r="T616" s="41" t="s">
        <v>23177</v>
      </c>
      <c r="U616" s="41" t="s">
        <v>26500</v>
      </c>
      <c r="V616" s="42">
        <v>45993</v>
      </c>
      <c r="W616"/>
      <c r="X616"/>
    </row>
    <row r="617" spans="1:24">
      <c r="A617" s="41" t="str">
        <f>TRIM(Query1[[#This Row],[ENTERPRISE_ID]])</f>
        <v>TBURBI</v>
      </c>
      <c r="B617" s="41" t="s">
        <v>26501</v>
      </c>
      <c r="C617" s="41" t="s">
        <v>26502</v>
      </c>
      <c r="D617" s="41" t="s">
        <v>21152</v>
      </c>
      <c r="E617" s="41" t="s">
        <v>26503</v>
      </c>
      <c r="F617" s="41" t="s">
        <v>26504</v>
      </c>
      <c r="G617" s="41" t="s">
        <v>13131</v>
      </c>
      <c r="H617" s="41" t="s">
        <v>26505</v>
      </c>
      <c r="I617" s="41" t="s">
        <v>22581</v>
      </c>
      <c r="J617" s="68">
        <v>8155850685</v>
      </c>
      <c r="K617" s="41" t="s">
        <v>43</v>
      </c>
      <c r="L617" s="41" t="s">
        <v>26506</v>
      </c>
      <c r="M617" s="41" t="s">
        <v>26507</v>
      </c>
      <c r="N617" s="41" t="s">
        <v>26508</v>
      </c>
      <c r="O617" s="41" t="s">
        <v>118</v>
      </c>
      <c r="P617" s="41" t="s">
        <v>26509</v>
      </c>
      <c r="Q617" s="41" t="s">
        <v>21909</v>
      </c>
      <c r="R617" s="41">
        <v>8998</v>
      </c>
      <c r="S617" s="41" t="s">
        <v>7032</v>
      </c>
      <c r="T617" s="41" t="s">
        <v>22220</v>
      </c>
      <c r="U617" s="41" t="s">
        <v>26510</v>
      </c>
      <c r="V617" s="42">
        <v>45993</v>
      </c>
      <c r="W617"/>
      <c r="X617"/>
    </row>
    <row r="618" spans="1:24">
      <c r="A618" s="41" t="str">
        <f>TRIM(Query1[[#This Row],[ENTERPRISE_ID]])</f>
        <v>WSCHMI0</v>
      </c>
      <c r="B618" s="41" t="s">
        <v>26511</v>
      </c>
      <c r="C618" s="41" t="s">
        <v>26512</v>
      </c>
      <c r="D618" s="41" t="s">
        <v>21152</v>
      </c>
      <c r="E618" s="41" t="s">
        <v>26513</v>
      </c>
      <c r="F618" s="41" t="s">
        <v>26514</v>
      </c>
      <c r="G618" s="41" t="s">
        <v>18615</v>
      </c>
      <c r="H618" s="41" t="s">
        <v>26515</v>
      </c>
      <c r="I618" s="41" t="s">
        <v>22565</v>
      </c>
      <c r="J618" s="68">
        <v>8157900118</v>
      </c>
      <c r="K618" s="41" t="s">
        <v>43</v>
      </c>
      <c r="L618" s="41" t="s">
        <v>26516</v>
      </c>
      <c r="N618" s="41" t="s">
        <v>26517</v>
      </c>
      <c r="O618" s="41" t="s">
        <v>118</v>
      </c>
      <c r="P618" s="41" t="s">
        <v>14126</v>
      </c>
      <c r="Q618" s="41" t="s">
        <v>21909</v>
      </c>
      <c r="R618" s="41">
        <v>8998</v>
      </c>
      <c r="S618" s="41" t="s">
        <v>7032</v>
      </c>
      <c r="T618" s="41" t="s">
        <v>22220</v>
      </c>
      <c r="U618" s="41" t="s">
        <v>26518</v>
      </c>
      <c r="V618" s="42">
        <v>45993</v>
      </c>
      <c r="W618"/>
      <c r="X618"/>
    </row>
    <row r="619" spans="1:24">
      <c r="A619" s="41" t="str">
        <f>TRIM(Query1[[#This Row],[ENTERPRISE_ID]])</f>
        <v>HKELLY</v>
      </c>
      <c r="B619" s="41" t="s">
        <v>26519</v>
      </c>
      <c r="C619" s="41" t="s">
        <v>20275</v>
      </c>
      <c r="D619" s="41" t="s">
        <v>21152</v>
      </c>
      <c r="E619" s="41" t="s">
        <v>26520</v>
      </c>
      <c r="F619" s="41" t="s">
        <v>26521</v>
      </c>
      <c r="G619" s="41" t="s">
        <v>26522</v>
      </c>
      <c r="H619" s="41" t="s">
        <v>24047</v>
      </c>
      <c r="I619" s="41" t="s">
        <v>26523</v>
      </c>
      <c r="J619" s="68">
        <v>8728011043</v>
      </c>
      <c r="K619" s="41" t="s">
        <v>43</v>
      </c>
      <c r="L619" s="41" t="s">
        <v>26524</v>
      </c>
      <c r="N619" s="41" t="s">
        <v>13674</v>
      </c>
      <c r="O619" s="41" t="s">
        <v>118</v>
      </c>
      <c r="P619" s="41" t="s">
        <v>13654</v>
      </c>
      <c r="Q619" s="41" t="s">
        <v>21909</v>
      </c>
      <c r="R619" s="41">
        <v>8998</v>
      </c>
      <c r="S619" s="41" t="s">
        <v>18567</v>
      </c>
      <c r="T619" s="41" t="s">
        <v>18566</v>
      </c>
      <c r="U619" s="41" t="s">
        <v>26525</v>
      </c>
      <c r="V619" s="42">
        <v>45993</v>
      </c>
      <c r="W619"/>
      <c r="X619"/>
    </row>
    <row r="620" spans="1:24">
      <c r="A620" s="41" t="str">
        <f>TRIM(Query1[[#This Row],[ENTERPRISE_ID]])</f>
        <v>CLOERWA</v>
      </c>
      <c r="B620" s="41" t="s">
        <v>26526</v>
      </c>
      <c r="C620" s="41" t="s">
        <v>26527</v>
      </c>
      <c r="D620" s="41" t="s">
        <v>21152</v>
      </c>
      <c r="E620" s="41" t="s">
        <v>26528</v>
      </c>
      <c r="F620" s="41" t="s">
        <v>26529</v>
      </c>
      <c r="G620" s="41" t="s">
        <v>26530</v>
      </c>
      <c r="H620" s="41" t="s">
        <v>26531</v>
      </c>
      <c r="I620" s="41" t="s">
        <v>22156</v>
      </c>
      <c r="J620" s="68">
        <v>6309436016</v>
      </c>
      <c r="K620" s="41" t="s">
        <v>43</v>
      </c>
      <c r="L620" s="41" t="s">
        <v>26532</v>
      </c>
      <c r="M620" s="41" t="s">
        <v>26533</v>
      </c>
      <c r="N620" s="41" t="s">
        <v>6364</v>
      </c>
      <c r="O620" s="41" t="s">
        <v>118</v>
      </c>
      <c r="P620" s="41" t="s">
        <v>26534</v>
      </c>
      <c r="Q620" s="41" t="s">
        <v>21909</v>
      </c>
      <c r="R620" s="41">
        <v>8998</v>
      </c>
      <c r="S620" s="41" t="s">
        <v>8570</v>
      </c>
      <c r="T620" s="41" t="s">
        <v>18215</v>
      </c>
      <c r="U620" s="41" t="s">
        <v>26535</v>
      </c>
      <c r="V620" s="42">
        <v>45993</v>
      </c>
      <c r="W620"/>
      <c r="X620"/>
    </row>
    <row r="621" spans="1:24">
      <c r="A621" s="41" t="str">
        <f>TRIM(Query1[[#This Row],[ENTERPRISE_ID]])</f>
        <v>DJACK89</v>
      </c>
      <c r="B621" s="41" t="s">
        <v>26536</v>
      </c>
      <c r="C621" s="41" t="s">
        <v>26537</v>
      </c>
      <c r="D621" s="41" t="s">
        <v>21152</v>
      </c>
      <c r="E621" s="41" t="s">
        <v>26538</v>
      </c>
      <c r="F621" s="41" t="s">
        <v>26539</v>
      </c>
      <c r="G621" s="41" t="s">
        <v>26540</v>
      </c>
      <c r="H621" s="41" t="s">
        <v>4145</v>
      </c>
      <c r="I621" s="41" t="s">
        <v>26541</v>
      </c>
      <c r="J621" s="68">
        <v>7087434532</v>
      </c>
      <c r="K621" s="41" t="s">
        <v>43</v>
      </c>
      <c r="L621" s="41" t="s">
        <v>3776</v>
      </c>
      <c r="N621" s="41" t="s">
        <v>26542</v>
      </c>
      <c r="O621" s="41" t="s">
        <v>118</v>
      </c>
      <c r="P621" s="41" t="s">
        <v>3778</v>
      </c>
      <c r="Q621" s="41" t="s">
        <v>21909</v>
      </c>
      <c r="R621" s="41">
        <v>8998</v>
      </c>
      <c r="S621" s="41" t="s">
        <v>7032</v>
      </c>
      <c r="T621" s="41" t="s">
        <v>22220</v>
      </c>
      <c r="U621" s="41" t="s">
        <v>26543</v>
      </c>
      <c r="V621" s="42">
        <v>45993</v>
      </c>
      <c r="W621"/>
      <c r="X621"/>
    </row>
    <row r="622" spans="1:24">
      <c r="A622" s="41" t="str">
        <f>TRIM(Query1[[#This Row],[ENTERPRISE_ID]])</f>
        <v>CLARSON</v>
      </c>
      <c r="B622" s="41" t="s">
        <v>26544</v>
      </c>
      <c r="C622" s="41" t="s">
        <v>26545</v>
      </c>
      <c r="D622" s="41" t="s">
        <v>21142</v>
      </c>
      <c r="E622" s="41" t="s">
        <v>26546</v>
      </c>
      <c r="F622" s="41" t="s">
        <v>16275</v>
      </c>
      <c r="G622" s="41" t="s">
        <v>14749</v>
      </c>
      <c r="H622" s="41" t="s">
        <v>26547</v>
      </c>
      <c r="I622" s="41" t="s">
        <v>22461</v>
      </c>
      <c r="J622" s="68">
        <v>6605001207</v>
      </c>
      <c r="K622" s="41" t="s">
        <v>43</v>
      </c>
      <c r="L622" s="41" t="s">
        <v>26548</v>
      </c>
      <c r="N622" s="41" t="s">
        <v>26549</v>
      </c>
      <c r="O622" s="41" t="s">
        <v>593</v>
      </c>
      <c r="P622" s="41" t="s">
        <v>2803</v>
      </c>
      <c r="Q622" s="41" t="s">
        <v>22020</v>
      </c>
      <c r="R622" s="41">
        <v>8998</v>
      </c>
      <c r="S622" s="41" t="s">
        <v>10209</v>
      </c>
      <c r="T622" s="41" t="s">
        <v>19900</v>
      </c>
      <c r="U622" s="41" t="s">
        <v>26550</v>
      </c>
      <c r="V622" s="42">
        <v>45993</v>
      </c>
      <c r="W622"/>
      <c r="X622"/>
    </row>
    <row r="623" spans="1:24">
      <c r="A623" s="41" t="str">
        <f>TRIM(Query1[[#This Row],[ENTERPRISE_ID]])</f>
        <v>DBROOKS</v>
      </c>
      <c r="B623" s="41" t="s">
        <v>26551</v>
      </c>
      <c r="C623" s="41" t="s">
        <v>26552</v>
      </c>
      <c r="D623" s="41" t="s">
        <v>21152</v>
      </c>
      <c r="E623" s="41" t="s">
        <v>26553</v>
      </c>
      <c r="F623" s="41" t="s">
        <v>26554</v>
      </c>
      <c r="G623" s="41" t="s">
        <v>20715</v>
      </c>
      <c r="H623" s="41" t="s">
        <v>26389</v>
      </c>
      <c r="I623" s="41" t="s">
        <v>3749</v>
      </c>
      <c r="J623" s="68">
        <v>8472620466</v>
      </c>
      <c r="K623" s="41" t="s">
        <v>43</v>
      </c>
      <c r="L623" s="41" t="s">
        <v>3406</v>
      </c>
      <c r="N623" s="41" t="s">
        <v>3407</v>
      </c>
      <c r="O623" s="41" t="s">
        <v>118</v>
      </c>
      <c r="P623" s="41" t="s">
        <v>3408</v>
      </c>
      <c r="Q623" s="41" t="s">
        <v>21909</v>
      </c>
      <c r="R623" s="41">
        <v>8998</v>
      </c>
      <c r="S623" s="41" t="s">
        <v>23515</v>
      </c>
      <c r="T623" s="41" t="s">
        <v>23516</v>
      </c>
      <c r="U623" s="41" t="s">
        <v>26555</v>
      </c>
      <c r="V623" s="42">
        <v>45993</v>
      </c>
      <c r="W623"/>
      <c r="X623"/>
    </row>
    <row r="624" spans="1:24">
      <c r="A624" s="41" t="str">
        <f>TRIM(Query1[[#This Row],[ENTERPRISE_ID]])</f>
        <v>MARZUAG</v>
      </c>
      <c r="B624" s="41" t="s">
        <v>21518</v>
      </c>
      <c r="C624" s="41" t="s">
        <v>21519</v>
      </c>
      <c r="D624" s="41" t="s">
        <v>21152</v>
      </c>
      <c r="E624" s="41" t="s">
        <v>26556</v>
      </c>
      <c r="F624" s="41" t="s">
        <v>18812</v>
      </c>
      <c r="G624" s="41" t="s">
        <v>15616</v>
      </c>
      <c r="H624" s="41" t="s">
        <v>26557</v>
      </c>
      <c r="I624" s="41" t="s">
        <v>26029</v>
      </c>
      <c r="J624" s="68">
        <v>8478120768</v>
      </c>
      <c r="K624" s="41" t="s">
        <v>43</v>
      </c>
      <c r="L624" s="41" t="s">
        <v>26558</v>
      </c>
      <c r="N624" s="41" t="s">
        <v>26559</v>
      </c>
      <c r="O624" s="41" t="s">
        <v>118</v>
      </c>
      <c r="P624" s="41" t="s">
        <v>7251</v>
      </c>
      <c r="Q624" s="41" t="s">
        <v>21909</v>
      </c>
      <c r="R624" s="41">
        <v>8998</v>
      </c>
      <c r="S624" s="41" t="s">
        <v>7032</v>
      </c>
      <c r="T624" s="41" t="s">
        <v>22220</v>
      </c>
      <c r="U624" s="41" t="s">
        <v>26560</v>
      </c>
      <c r="V624" s="42">
        <v>45993</v>
      </c>
      <c r="W624"/>
      <c r="X624"/>
    </row>
    <row r="625" spans="1:24">
      <c r="A625" s="41" t="str">
        <f>TRIM(Query1[[#This Row],[ENTERPRISE_ID]])</f>
        <v>HHAKIMI</v>
      </c>
      <c r="B625" s="41" t="s">
        <v>26561</v>
      </c>
      <c r="C625" s="41" t="s">
        <v>26562</v>
      </c>
      <c r="D625" s="41" t="s">
        <v>21152</v>
      </c>
      <c r="E625" s="41" t="s">
        <v>26563</v>
      </c>
      <c r="F625" s="41" t="s">
        <v>26564</v>
      </c>
      <c r="G625" s="41" t="s">
        <v>17310</v>
      </c>
      <c r="H625" s="41" t="s">
        <v>26565</v>
      </c>
      <c r="I625" s="41" t="s">
        <v>26566</v>
      </c>
      <c r="J625" s="68">
        <v>6306641089</v>
      </c>
      <c r="K625" s="41" t="s">
        <v>43</v>
      </c>
      <c r="L625" s="41" t="s">
        <v>5822</v>
      </c>
      <c r="N625" s="41" t="s">
        <v>5495</v>
      </c>
      <c r="O625" s="41" t="s">
        <v>118</v>
      </c>
      <c r="P625" s="41" t="s">
        <v>5824</v>
      </c>
      <c r="Q625" s="41" t="s">
        <v>21909</v>
      </c>
      <c r="R625" s="41">
        <v>8998</v>
      </c>
      <c r="S625" s="41" t="s">
        <v>18567</v>
      </c>
      <c r="T625" s="41" t="s">
        <v>18566</v>
      </c>
      <c r="U625" s="41" t="s">
        <v>26567</v>
      </c>
      <c r="V625" s="42">
        <v>45993</v>
      </c>
      <c r="W625"/>
      <c r="X625"/>
    </row>
    <row r="626" spans="1:24">
      <c r="A626" s="41" t="str">
        <f>TRIM(Query1[[#This Row],[ENTERPRISE_ID]])</f>
        <v>JFISH24</v>
      </c>
      <c r="B626" s="41" t="s">
        <v>26568</v>
      </c>
      <c r="C626" s="41" t="s">
        <v>26569</v>
      </c>
      <c r="D626" s="41" t="s">
        <v>21150</v>
      </c>
      <c r="E626" s="41" t="s">
        <v>26570</v>
      </c>
      <c r="F626" s="41" t="s">
        <v>26571</v>
      </c>
      <c r="G626" s="41" t="s">
        <v>6791</v>
      </c>
      <c r="H626" s="41" t="s">
        <v>26572</v>
      </c>
      <c r="I626" s="41" t="s">
        <v>22613</v>
      </c>
      <c r="J626" s="68">
        <v>5174355104</v>
      </c>
      <c r="K626" s="41" t="s">
        <v>43</v>
      </c>
      <c r="L626" s="41" t="s">
        <v>26573</v>
      </c>
      <c r="N626" s="41" t="s">
        <v>26574</v>
      </c>
      <c r="O626" s="41" t="s">
        <v>69</v>
      </c>
      <c r="P626" s="41" t="s">
        <v>6794</v>
      </c>
      <c r="Q626" s="41" t="s">
        <v>21909</v>
      </c>
      <c r="R626" s="41">
        <v>8998</v>
      </c>
      <c r="S626" s="41" t="s">
        <v>10235</v>
      </c>
      <c r="T626" s="41" t="s">
        <v>23372</v>
      </c>
      <c r="U626" s="41" t="s">
        <v>26575</v>
      </c>
      <c r="V626" s="42">
        <v>45993</v>
      </c>
      <c r="W626"/>
      <c r="X626"/>
    </row>
    <row r="627" spans="1:24">
      <c r="A627" s="41" t="str">
        <f>TRIM(Query1[[#This Row],[ENTERPRISE_ID]])</f>
        <v>DCHASE3</v>
      </c>
      <c r="B627" s="41" t="s">
        <v>26576</v>
      </c>
      <c r="C627" s="41" t="s">
        <v>26577</v>
      </c>
      <c r="D627" s="41" t="s">
        <v>21150</v>
      </c>
      <c r="E627" s="41" t="s">
        <v>26578</v>
      </c>
      <c r="F627" s="41" t="s">
        <v>26579</v>
      </c>
      <c r="G627" s="41" t="s">
        <v>3435</v>
      </c>
      <c r="H627" s="41" t="s">
        <v>26580</v>
      </c>
      <c r="I627" s="41" t="s">
        <v>22554</v>
      </c>
      <c r="J627" s="68">
        <v>8102289798</v>
      </c>
      <c r="K627" s="41" t="s">
        <v>43</v>
      </c>
      <c r="L627" s="41" t="s">
        <v>26581</v>
      </c>
      <c r="N627" s="41" t="s">
        <v>26582</v>
      </c>
      <c r="O627" s="41" t="s">
        <v>69</v>
      </c>
      <c r="P627" s="41" t="s">
        <v>3438</v>
      </c>
      <c r="Q627" s="41" t="s">
        <v>21909</v>
      </c>
      <c r="R627" s="41">
        <v>8998</v>
      </c>
      <c r="S627" s="41" t="s">
        <v>9754</v>
      </c>
      <c r="T627" s="41" t="s">
        <v>19188</v>
      </c>
      <c r="U627" s="41" t="s">
        <v>26583</v>
      </c>
      <c r="V627" s="42">
        <v>45993</v>
      </c>
      <c r="W627"/>
      <c r="X627"/>
    </row>
    <row r="628" spans="1:24">
      <c r="A628" s="41" t="str">
        <f>TRIM(Query1[[#This Row],[ENTERPRISE_ID]])</f>
        <v>JMOORE0</v>
      </c>
      <c r="B628" s="41" t="s">
        <v>26584</v>
      </c>
      <c r="C628" s="41" t="s">
        <v>26585</v>
      </c>
      <c r="D628" s="41" t="s">
        <v>21149</v>
      </c>
      <c r="E628" s="41" t="s">
        <v>26586</v>
      </c>
      <c r="F628" s="41" t="s">
        <v>26587</v>
      </c>
      <c r="G628" s="41" t="s">
        <v>26588</v>
      </c>
      <c r="H628" s="41" t="s">
        <v>26589</v>
      </c>
      <c r="I628" s="41" t="s">
        <v>24744</v>
      </c>
      <c r="J628" s="68">
        <v>8707900916</v>
      </c>
      <c r="K628" s="41" t="s">
        <v>43</v>
      </c>
      <c r="L628" s="41" t="s">
        <v>7636</v>
      </c>
      <c r="N628" s="41" t="s">
        <v>26590</v>
      </c>
      <c r="O628" s="41" t="s">
        <v>763</v>
      </c>
      <c r="P628" s="41" t="s">
        <v>7638</v>
      </c>
      <c r="Q628" s="41" t="s">
        <v>21930</v>
      </c>
      <c r="R628" s="41">
        <v>8998</v>
      </c>
      <c r="S628" s="41" t="s">
        <v>11684</v>
      </c>
      <c r="T628" s="41" t="s">
        <v>23200</v>
      </c>
      <c r="U628" s="41" t="s">
        <v>26591</v>
      </c>
      <c r="V628" s="42">
        <v>45993</v>
      </c>
      <c r="W628"/>
      <c r="X628"/>
    </row>
    <row r="629" spans="1:24">
      <c r="A629" s="41" t="str">
        <f>TRIM(Query1[[#This Row],[ENTERPRISE_ID]])</f>
        <v>MSTANFO</v>
      </c>
      <c r="B629" s="41" t="s">
        <v>26592</v>
      </c>
      <c r="C629" s="41" t="s">
        <v>26593</v>
      </c>
      <c r="D629" s="41" t="s">
        <v>21159</v>
      </c>
      <c r="E629" s="41" t="s">
        <v>26594</v>
      </c>
      <c r="F629" s="41" t="s">
        <v>26595</v>
      </c>
      <c r="G629" s="41" t="s">
        <v>17805</v>
      </c>
      <c r="H629" s="41" t="s">
        <v>5403</v>
      </c>
      <c r="I629" s="41" t="s">
        <v>22047</v>
      </c>
      <c r="J629" s="68">
        <v>2544415845</v>
      </c>
      <c r="K629" s="41" t="s">
        <v>43</v>
      </c>
      <c r="L629" s="41" t="s">
        <v>26596</v>
      </c>
      <c r="N629" s="41" t="s">
        <v>26597</v>
      </c>
      <c r="O629" s="41" t="s">
        <v>147</v>
      </c>
      <c r="P629" s="41" t="s">
        <v>10304</v>
      </c>
      <c r="Q629" s="41" t="s">
        <v>21909</v>
      </c>
      <c r="R629" s="41">
        <v>8998</v>
      </c>
      <c r="S629" s="41" t="s">
        <v>12217</v>
      </c>
      <c r="T629" s="41" t="s">
        <v>22811</v>
      </c>
      <c r="U629" s="41" t="s">
        <v>26598</v>
      </c>
      <c r="V629" s="42">
        <v>45993</v>
      </c>
      <c r="W629"/>
      <c r="X629"/>
    </row>
    <row r="630" spans="1:24">
      <c r="A630" s="41" t="str">
        <f>TRIM(Query1[[#This Row],[ENTERPRISE_ID]])</f>
        <v>NALMARA</v>
      </c>
      <c r="B630" s="41" t="s">
        <v>21573</v>
      </c>
      <c r="C630" s="41" t="s">
        <v>21574</v>
      </c>
      <c r="D630" s="41" t="s">
        <v>21159</v>
      </c>
      <c r="E630" s="41" t="s">
        <v>26599</v>
      </c>
      <c r="F630" s="41" t="s">
        <v>26600</v>
      </c>
      <c r="G630" s="41" t="s">
        <v>14912</v>
      </c>
      <c r="H630" s="41" t="s">
        <v>26601</v>
      </c>
      <c r="I630" s="41" t="s">
        <v>22424</v>
      </c>
      <c r="J630" s="68">
        <v>3613433095</v>
      </c>
      <c r="K630" s="41" t="s">
        <v>43</v>
      </c>
      <c r="L630" s="41" t="s">
        <v>26602</v>
      </c>
      <c r="M630" s="41" t="s">
        <v>26603</v>
      </c>
      <c r="N630" s="41" t="s">
        <v>26604</v>
      </c>
      <c r="O630" s="41" t="s">
        <v>147</v>
      </c>
      <c r="P630" s="41" t="s">
        <v>1417</v>
      </c>
      <c r="Q630" s="41" t="s">
        <v>21909</v>
      </c>
      <c r="R630" s="41">
        <v>8998</v>
      </c>
      <c r="S630" s="41" t="s">
        <v>12200</v>
      </c>
      <c r="T630" s="41" t="s">
        <v>20059</v>
      </c>
      <c r="U630" s="41" t="s">
        <v>26605</v>
      </c>
      <c r="V630" s="42">
        <v>45993</v>
      </c>
      <c r="W630"/>
      <c r="X630"/>
    </row>
    <row r="631" spans="1:24">
      <c r="A631" s="41" t="str">
        <f>TRIM(Query1[[#This Row],[ENTERPRISE_ID]])</f>
        <v>JPENA1</v>
      </c>
      <c r="B631" s="41" t="s">
        <v>18549</v>
      </c>
      <c r="C631" s="41" t="s">
        <v>21459</v>
      </c>
      <c r="D631" s="41" t="s">
        <v>21159</v>
      </c>
      <c r="E631" s="41" t="s">
        <v>26606</v>
      </c>
      <c r="F631" s="41" t="s">
        <v>18550</v>
      </c>
      <c r="G631" s="41" t="s">
        <v>14771</v>
      </c>
      <c r="H631" s="41" t="s">
        <v>26607</v>
      </c>
      <c r="I631" s="41" t="s">
        <v>22415</v>
      </c>
      <c r="J631" s="68">
        <v>2109150317</v>
      </c>
      <c r="K631" s="41" t="s">
        <v>43</v>
      </c>
      <c r="L631" s="41" t="s">
        <v>26608</v>
      </c>
      <c r="N631" s="41" t="s">
        <v>398</v>
      </c>
      <c r="O631" s="41" t="s">
        <v>147</v>
      </c>
      <c r="P631" s="41" t="s">
        <v>7768</v>
      </c>
      <c r="Q631" s="41" t="s">
        <v>21909</v>
      </c>
      <c r="R631" s="41">
        <v>8998</v>
      </c>
      <c r="S631" s="41" t="s">
        <v>4120</v>
      </c>
      <c r="T631" s="41" t="s">
        <v>19019</v>
      </c>
      <c r="U631" s="41" t="s">
        <v>26609</v>
      </c>
      <c r="V631" s="42">
        <v>45993</v>
      </c>
      <c r="W631"/>
      <c r="X631"/>
    </row>
    <row r="632" spans="1:24">
      <c r="A632" s="41" t="str">
        <f>TRIM(Query1[[#This Row],[ENTERPRISE_ID]])</f>
        <v>BWEBB4</v>
      </c>
      <c r="B632" s="41" t="s">
        <v>18498</v>
      </c>
      <c r="C632" s="41" t="s">
        <v>21272</v>
      </c>
      <c r="D632" s="41" t="s">
        <v>21159</v>
      </c>
      <c r="E632" s="41" t="s">
        <v>26610</v>
      </c>
      <c r="F632" s="41" t="s">
        <v>18499</v>
      </c>
      <c r="G632" s="41" t="s">
        <v>16106</v>
      </c>
      <c r="H632" s="41" t="s">
        <v>26611</v>
      </c>
      <c r="I632" s="41" t="s">
        <v>24860</v>
      </c>
      <c r="J632" s="68">
        <v>5122281385</v>
      </c>
      <c r="K632" s="41" t="s">
        <v>43</v>
      </c>
      <c r="L632" s="41" t="s">
        <v>26612</v>
      </c>
      <c r="N632" s="41" t="s">
        <v>26613</v>
      </c>
      <c r="O632" s="41" t="s">
        <v>147</v>
      </c>
      <c r="P632" s="41" t="s">
        <v>2285</v>
      </c>
      <c r="Q632" s="41" t="s">
        <v>21909</v>
      </c>
      <c r="R632" s="41">
        <v>8998</v>
      </c>
      <c r="S632" s="41" t="s">
        <v>12217</v>
      </c>
      <c r="T632" s="41" t="s">
        <v>22811</v>
      </c>
      <c r="U632" s="41" t="s">
        <v>26614</v>
      </c>
      <c r="V632" s="42">
        <v>45993</v>
      </c>
      <c r="W632"/>
      <c r="X632"/>
    </row>
    <row r="633" spans="1:24">
      <c r="A633" s="41" t="str">
        <f>TRIM(Query1[[#This Row],[ENTERPRISE_ID]])</f>
        <v>WBUTLE0</v>
      </c>
      <c r="B633" s="41" t="s">
        <v>21791</v>
      </c>
      <c r="C633" s="41" t="s">
        <v>21792</v>
      </c>
      <c r="D633" s="41" t="s">
        <v>21159</v>
      </c>
      <c r="E633" s="41" t="s">
        <v>26615</v>
      </c>
      <c r="F633" s="41" t="s">
        <v>26616</v>
      </c>
      <c r="G633" s="41" t="s">
        <v>16546</v>
      </c>
      <c r="H633" s="41" t="s">
        <v>26617</v>
      </c>
      <c r="I633" s="41" t="s">
        <v>26618</v>
      </c>
      <c r="J633" s="68">
        <v>5122106363</v>
      </c>
      <c r="K633" s="41" t="s">
        <v>43</v>
      </c>
      <c r="L633" s="41" t="s">
        <v>26619</v>
      </c>
      <c r="M633" s="41" t="s">
        <v>26620</v>
      </c>
      <c r="N633" s="41" t="s">
        <v>13920</v>
      </c>
      <c r="O633" s="41" t="s">
        <v>147</v>
      </c>
      <c r="P633" s="41" t="s">
        <v>13921</v>
      </c>
      <c r="Q633" s="41" t="s">
        <v>21909</v>
      </c>
      <c r="R633" s="41">
        <v>8998</v>
      </c>
      <c r="S633" s="41" t="s">
        <v>12200</v>
      </c>
      <c r="T633" s="41" t="s">
        <v>20059</v>
      </c>
      <c r="U633" s="41" t="s">
        <v>26621</v>
      </c>
      <c r="V633" s="42">
        <v>45993</v>
      </c>
      <c r="W633"/>
      <c r="X633"/>
    </row>
    <row r="634" spans="1:24">
      <c r="A634" s="41" t="str">
        <f>TRIM(Query1[[#This Row],[ENTERPRISE_ID]])</f>
        <v>AGAME05</v>
      </c>
      <c r="B634" s="41" t="s">
        <v>21200</v>
      </c>
      <c r="C634" s="41" t="s">
        <v>21202</v>
      </c>
      <c r="D634" s="41" t="s">
        <v>21159</v>
      </c>
      <c r="E634" s="41" t="s">
        <v>26622</v>
      </c>
      <c r="F634" s="41" t="s">
        <v>26623</v>
      </c>
      <c r="G634" s="41" t="s">
        <v>692</v>
      </c>
      <c r="H634" s="41" t="s">
        <v>26624</v>
      </c>
      <c r="I634" s="41" t="s">
        <v>23900</v>
      </c>
      <c r="J634" s="68">
        <v>9562930202</v>
      </c>
      <c r="K634" s="41" t="s">
        <v>43</v>
      </c>
      <c r="L634" s="41" t="s">
        <v>26625</v>
      </c>
      <c r="M634" s="41" t="s">
        <v>26626</v>
      </c>
      <c r="N634" s="41" t="s">
        <v>26627</v>
      </c>
      <c r="O634" s="41" t="s">
        <v>147</v>
      </c>
      <c r="P634" s="41" t="s">
        <v>695</v>
      </c>
      <c r="Q634" s="41" t="s">
        <v>21909</v>
      </c>
      <c r="R634" s="41">
        <v>8998</v>
      </c>
      <c r="S634" s="41" t="s">
        <v>4542</v>
      </c>
      <c r="T634" s="41" t="s">
        <v>19417</v>
      </c>
      <c r="U634" s="41" t="s">
        <v>26628</v>
      </c>
      <c r="V634" s="42">
        <v>45993</v>
      </c>
      <c r="W634"/>
      <c r="X634"/>
    </row>
    <row r="635" spans="1:24">
      <c r="A635" s="41" t="str">
        <f>TRIM(Query1[[#This Row],[ENTERPRISE_ID]])</f>
        <v>RHOSEY</v>
      </c>
      <c r="B635" s="41" t="s">
        <v>10227</v>
      </c>
      <c r="C635" s="41" t="s">
        <v>21620</v>
      </c>
      <c r="D635" s="41" t="s">
        <v>21157</v>
      </c>
      <c r="E635" s="41" t="s">
        <v>26629</v>
      </c>
      <c r="F635" s="41" t="s">
        <v>26630</v>
      </c>
      <c r="G635" s="41" t="s">
        <v>21621</v>
      </c>
      <c r="H635" s="41" t="s">
        <v>26631</v>
      </c>
      <c r="I635" s="41" t="s">
        <v>26632</v>
      </c>
      <c r="J635" s="68">
        <v>2548781045</v>
      </c>
      <c r="K635" s="41" t="s">
        <v>43</v>
      </c>
      <c r="L635" s="41" t="s">
        <v>26633</v>
      </c>
      <c r="N635" s="41" t="s">
        <v>11646</v>
      </c>
      <c r="O635" s="41" t="s">
        <v>147</v>
      </c>
      <c r="P635" s="41" t="s">
        <v>11647</v>
      </c>
      <c r="Q635" s="41" t="s">
        <v>21909</v>
      </c>
      <c r="R635" s="41">
        <v>8998</v>
      </c>
      <c r="S635" s="41" t="s">
        <v>7840</v>
      </c>
      <c r="T635" s="41" t="s">
        <v>25790</v>
      </c>
      <c r="U635" s="41" t="s">
        <v>26634</v>
      </c>
      <c r="V635" s="42">
        <v>45993</v>
      </c>
      <c r="W635"/>
      <c r="X635"/>
    </row>
    <row r="636" spans="1:24">
      <c r="A636" s="41" t="str">
        <f>TRIM(Query1[[#This Row],[ENTERPRISE_ID]])</f>
        <v>TGOODW3</v>
      </c>
      <c r="B636" s="41" t="s">
        <v>26635</v>
      </c>
      <c r="C636" s="41" t="s">
        <v>26636</v>
      </c>
      <c r="D636" s="41" t="s">
        <v>21159</v>
      </c>
      <c r="E636" s="41" t="s">
        <v>26637</v>
      </c>
      <c r="F636" s="41" t="s">
        <v>26638</v>
      </c>
      <c r="G636" s="41" t="s">
        <v>13225</v>
      </c>
      <c r="H636" s="41" t="s">
        <v>26639</v>
      </c>
      <c r="I636" s="41" t="s">
        <v>22581</v>
      </c>
      <c r="J636" s="68">
        <v>2102046852</v>
      </c>
      <c r="K636" s="41" t="s">
        <v>43</v>
      </c>
      <c r="L636" s="41" t="s">
        <v>26640</v>
      </c>
      <c r="M636" s="41" t="s">
        <v>26641</v>
      </c>
      <c r="N636" s="41" t="s">
        <v>23440</v>
      </c>
      <c r="O636" s="41" t="s">
        <v>147</v>
      </c>
      <c r="P636" s="41" t="s">
        <v>13407</v>
      </c>
      <c r="Q636" s="41" t="s">
        <v>21909</v>
      </c>
      <c r="R636" s="41">
        <v>8998</v>
      </c>
      <c r="S636" s="41" t="s">
        <v>4120</v>
      </c>
      <c r="T636" s="41" t="s">
        <v>19019</v>
      </c>
      <c r="U636" s="41" t="s">
        <v>26642</v>
      </c>
      <c r="V636" s="42">
        <v>45993</v>
      </c>
      <c r="W636"/>
      <c r="X636"/>
    </row>
    <row r="637" spans="1:24">
      <c r="A637" s="41" t="str">
        <f>TRIM(Query1[[#This Row],[ENTERPRISE_ID]])</f>
        <v>ACHAVI0</v>
      </c>
      <c r="B637" s="41" t="s">
        <v>10879</v>
      </c>
      <c r="C637" s="41" t="s">
        <v>26643</v>
      </c>
      <c r="D637" s="41" t="s">
        <v>21159</v>
      </c>
      <c r="E637" s="41" t="s">
        <v>26644</v>
      </c>
      <c r="F637" s="41" t="s">
        <v>26645</v>
      </c>
      <c r="G637" s="41" t="s">
        <v>20787</v>
      </c>
      <c r="H637" s="41" t="s">
        <v>23468</v>
      </c>
      <c r="I637" s="41" t="s">
        <v>26646</v>
      </c>
      <c r="J637" s="68">
        <v>9158610946</v>
      </c>
      <c r="K637" s="41" t="s">
        <v>43</v>
      </c>
      <c r="L637" s="41" t="s">
        <v>26647</v>
      </c>
      <c r="N637" s="41" t="s">
        <v>26648</v>
      </c>
      <c r="O637" s="41" t="s">
        <v>401</v>
      </c>
      <c r="P637" s="41" t="s">
        <v>402</v>
      </c>
      <c r="Q637" s="41" t="s">
        <v>21909</v>
      </c>
      <c r="R637" s="41">
        <v>8998</v>
      </c>
      <c r="S637" s="41" t="s">
        <v>11243</v>
      </c>
      <c r="U637" s="41" t="s">
        <v>26649</v>
      </c>
      <c r="V637" s="42">
        <v>45993</v>
      </c>
      <c r="W637"/>
      <c r="X637"/>
    </row>
    <row r="638" spans="1:24">
      <c r="A638" s="41" t="str">
        <f>TRIM(Query1[[#This Row],[ENTERPRISE_ID]])</f>
        <v>KMINNAR</v>
      </c>
      <c r="B638" s="41" t="s">
        <v>26650</v>
      </c>
      <c r="C638" s="41" t="s">
        <v>26651</v>
      </c>
      <c r="D638" s="41" t="s">
        <v>21159</v>
      </c>
      <c r="E638" s="41" t="s">
        <v>26652</v>
      </c>
      <c r="F638" s="41" t="s">
        <v>26653</v>
      </c>
      <c r="G638" s="41" t="s">
        <v>26654</v>
      </c>
      <c r="H638" s="41" t="s">
        <v>26655</v>
      </c>
      <c r="I638" s="41" t="s">
        <v>26656</v>
      </c>
      <c r="J638" s="68">
        <v>5126440112</v>
      </c>
      <c r="K638" s="41" t="s">
        <v>43</v>
      </c>
      <c r="L638" s="41" t="s">
        <v>26657</v>
      </c>
      <c r="M638" s="41" t="s">
        <v>26658</v>
      </c>
      <c r="N638" s="41" t="s">
        <v>26659</v>
      </c>
      <c r="O638" s="41" t="s">
        <v>147</v>
      </c>
      <c r="P638" s="41" t="s">
        <v>8671</v>
      </c>
      <c r="Q638" s="41" t="s">
        <v>21909</v>
      </c>
      <c r="R638" s="41">
        <v>8998</v>
      </c>
      <c r="S638" s="41" t="s">
        <v>12200</v>
      </c>
      <c r="T638" s="41" t="s">
        <v>20059</v>
      </c>
      <c r="U638" s="41" t="s">
        <v>26660</v>
      </c>
      <c r="V638" s="42">
        <v>45993</v>
      </c>
      <c r="W638"/>
      <c r="X638"/>
    </row>
    <row r="639" spans="1:24">
      <c r="A639" s="41" t="str">
        <f>TRIM(Query1[[#This Row],[ENTERPRISE_ID]])</f>
        <v>MRISEKH</v>
      </c>
      <c r="B639" s="41" t="s">
        <v>26661</v>
      </c>
      <c r="C639" s="41" t="s">
        <v>26662</v>
      </c>
      <c r="D639" s="41" t="s">
        <v>21159</v>
      </c>
      <c r="E639" s="41" t="s">
        <v>26663</v>
      </c>
      <c r="F639" s="41" t="s">
        <v>26664</v>
      </c>
      <c r="G639" s="41" t="s">
        <v>16142</v>
      </c>
      <c r="H639" s="41" t="s">
        <v>26665</v>
      </c>
      <c r="I639" s="41" t="s">
        <v>22452</v>
      </c>
      <c r="J639" s="68">
        <v>5129988368</v>
      </c>
      <c r="K639" s="41" t="s">
        <v>43</v>
      </c>
      <c r="L639" s="41" t="s">
        <v>26666</v>
      </c>
      <c r="N639" s="41" t="s">
        <v>10154</v>
      </c>
      <c r="O639" s="41" t="s">
        <v>147</v>
      </c>
      <c r="P639" s="41" t="s">
        <v>5099</v>
      </c>
      <c r="Q639" s="41" t="s">
        <v>21909</v>
      </c>
      <c r="R639" s="41">
        <v>8998</v>
      </c>
      <c r="S639" s="41" t="s">
        <v>6947</v>
      </c>
      <c r="T639" s="41" t="s">
        <v>22376</v>
      </c>
      <c r="U639" s="41" t="s">
        <v>26667</v>
      </c>
      <c r="V639" s="42">
        <v>45993</v>
      </c>
      <c r="W639"/>
      <c r="X639"/>
    </row>
    <row r="640" spans="1:24">
      <c r="A640" s="41" t="str">
        <f>TRIM(Query1[[#This Row],[ENTERPRISE_ID]])</f>
        <v>HGONZA0</v>
      </c>
      <c r="B640" s="41" t="s">
        <v>16765</v>
      </c>
      <c r="C640" s="41" t="s">
        <v>21385</v>
      </c>
      <c r="D640" s="41" t="s">
        <v>21159</v>
      </c>
      <c r="E640" s="41" t="s">
        <v>26668</v>
      </c>
      <c r="F640" s="41" t="s">
        <v>16766</v>
      </c>
      <c r="G640" s="41" t="s">
        <v>15184</v>
      </c>
      <c r="H640" s="41" t="s">
        <v>26669</v>
      </c>
      <c r="I640" s="41" t="s">
        <v>25480</v>
      </c>
      <c r="J640" s="68">
        <v>3613078005</v>
      </c>
      <c r="K640" s="41" t="s">
        <v>43</v>
      </c>
      <c r="L640" s="41" t="s">
        <v>26670</v>
      </c>
      <c r="N640" s="41" t="s">
        <v>7147</v>
      </c>
      <c r="O640" s="41" t="s">
        <v>147</v>
      </c>
      <c r="P640" s="41" t="s">
        <v>3216</v>
      </c>
      <c r="Q640" s="41" t="s">
        <v>21909</v>
      </c>
      <c r="R640" s="41">
        <v>8998</v>
      </c>
      <c r="S640" s="41" t="s">
        <v>12200</v>
      </c>
      <c r="T640" s="41" t="s">
        <v>20059</v>
      </c>
      <c r="U640" s="41" t="s">
        <v>26671</v>
      </c>
      <c r="V640" s="42">
        <v>45993</v>
      </c>
      <c r="W640"/>
      <c r="X640"/>
    </row>
    <row r="641" spans="1:24">
      <c r="A641" s="41" t="str">
        <f>TRIM(Query1[[#This Row],[ENTERPRISE_ID]])</f>
        <v>SSZULWA</v>
      </c>
      <c r="B641" s="41" t="s">
        <v>26672</v>
      </c>
      <c r="C641" s="41" t="s">
        <v>15179</v>
      </c>
      <c r="D641" s="41" t="s">
        <v>21159</v>
      </c>
      <c r="E641" s="41" t="s">
        <v>26673</v>
      </c>
      <c r="F641" s="41" t="s">
        <v>26674</v>
      </c>
      <c r="G641" s="41" t="s">
        <v>15180</v>
      </c>
      <c r="H641" s="41" t="s">
        <v>26675</v>
      </c>
      <c r="I641" s="41" t="s">
        <v>7274</v>
      </c>
      <c r="J641" s="68">
        <v>2549221627</v>
      </c>
      <c r="K641" s="41" t="s">
        <v>43</v>
      </c>
      <c r="L641" s="41" t="s">
        <v>26676</v>
      </c>
      <c r="M641" s="41" t="s">
        <v>26677</v>
      </c>
      <c r="N641" s="41" t="s">
        <v>12978</v>
      </c>
      <c r="O641" s="41" t="s">
        <v>147</v>
      </c>
      <c r="P641" s="41" t="s">
        <v>12979</v>
      </c>
      <c r="Q641" s="41" t="s">
        <v>21909</v>
      </c>
      <c r="R641" s="41">
        <v>8998</v>
      </c>
      <c r="S641" s="41" t="s">
        <v>12217</v>
      </c>
      <c r="T641" s="41" t="s">
        <v>22811</v>
      </c>
      <c r="U641" s="41" t="s">
        <v>26678</v>
      </c>
      <c r="V641" s="42">
        <v>45993</v>
      </c>
      <c r="W641"/>
      <c r="X641"/>
    </row>
    <row r="642" spans="1:24">
      <c r="A642" s="41" t="str">
        <f>TRIM(Query1[[#This Row],[ENTERPRISE_ID]])</f>
        <v>FGARCI1</v>
      </c>
      <c r="B642" s="41" t="s">
        <v>26679</v>
      </c>
      <c r="C642" s="41" t="s">
        <v>26680</v>
      </c>
      <c r="D642" s="41" t="s">
        <v>21159</v>
      </c>
      <c r="E642" s="41" t="s">
        <v>26681</v>
      </c>
      <c r="F642" s="41" t="s">
        <v>26682</v>
      </c>
      <c r="G642" s="41" t="s">
        <v>26683</v>
      </c>
      <c r="H642" s="41" t="s">
        <v>24089</v>
      </c>
      <c r="I642" s="41" t="s">
        <v>26684</v>
      </c>
      <c r="J642" s="68">
        <v>5128440499</v>
      </c>
      <c r="K642" s="41" t="s">
        <v>43</v>
      </c>
      <c r="L642" s="41" t="s">
        <v>26685</v>
      </c>
      <c r="N642" s="41" t="s">
        <v>10154</v>
      </c>
      <c r="O642" s="41" t="s">
        <v>147</v>
      </c>
      <c r="P642" s="41" t="s">
        <v>5099</v>
      </c>
      <c r="Q642" s="41" t="s">
        <v>21909</v>
      </c>
      <c r="R642" s="41">
        <v>8998</v>
      </c>
      <c r="S642" s="41" t="s">
        <v>12200</v>
      </c>
      <c r="T642" s="41" t="s">
        <v>20059</v>
      </c>
      <c r="U642" s="41" t="s">
        <v>26686</v>
      </c>
      <c r="V642" s="42">
        <v>45993</v>
      </c>
      <c r="W642"/>
      <c r="X642"/>
    </row>
    <row r="643" spans="1:24">
      <c r="A643" s="41" t="str">
        <f>TRIM(Query1[[#This Row],[ENTERPRISE_ID]])</f>
        <v>JKIRKLA</v>
      </c>
      <c r="B643" s="41" t="s">
        <v>26687</v>
      </c>
      <c r="C643" s="41" t="s">
        <v>26688</v>
      </c>
      <c r="D643" s="41" t="s">
        <v>21157</v>
      </c>
      <c r="E643" s="41" t="s">
        <v>26689</v>
      </c>
      <c r="F643" s="41" t="s">
        <v>26690</v>
      </c>
      <c r="G643" s="41" t="s">
        <v>15288</v>
      </c>
      <c r="H643" s="41" t="s">
        <v>4932</v>
      </c>
      <c r="I643" s="41" t="s">
        <v>26691</v>
      </c>
      <c r="J643" s="68">
        <v>8063361120</v>
      </c>
      <c r="K643" s="41" t="s">
        <v>43</v>
      </c>
      <c r="L643" s="41" t="s">
        <v>26692</v>
      </c>
      <c r="N643" s="41" t="s">
        <v>2594</v>
      </c>
      <c r="O643" s="41" t="s">
        <v>147</v>
      </c>
      <c r="P643" s="41" t="s">
        <v>2595</v>
      </c>
      <c r="Q643" s="41" t="s">
        <v>21909</v>
      </c>
      <c r="R643" s="41">
        <v>8998</v>
      </c>
      <c r="S643" s="41" t="s">
        <v>25343</v>
      </c>
      <c r="U643" s="41" t="s">
        <v>26693</v>
      </c>
      <c r="V643" s="42">
        <v>45993</v>
      </c>
      <c r="W643"/>
      <c r="X643"/>
    </row>
    <row r="644" spans="1:24">
      <c r="A644" s="41" t="str">
        <f>TRIM(Query1[[#This Row],[ENTERPRISE_ID]])</f>
        <v>ESOCKEY</v>
      </c>
      <c r="B644" s="41" t="s">
        <v>21347</v>
      </c>
      <c r="C644" s="41" t="s">
        <v>16781</v>
      </c>
      <c r="D644" s="41" t="s">
        <v>21142</v>
      </c>
      <c r="E644" s="41" t="s">
        <v>26694</v>
      </c>
      <c r="F644" s="41" t="s">
        <v>26695</v>
      </c>
      <c r="G644" s="41" t="s">
        <v>16782</v>
      </c>
      <c r="H644" s="41" t="s">
        <v>26696</v>
      </c>
      <c r="I644" s="41" t="s">
        <v>23314</v>
      </c>
      <c r="J644" s="68">
        <v>4799770004</v>
      </c>
      <c r="K644" s="41" t="s">
        <v>43</v>
      </c>
      <c r="L644" s="41" t="s">
        <v>26697</v>
      </c>
      <c r="N644" s="41" t="s">
        <v>26698</v>
      </c>
      <c r="O644" s="41" t="s">
        <v>1136</v>
      </c>
      <c r="P644" s="41" t="s">
        <v>4967</v>
      </c>
      <c r="Q644" s="41" t="s">
        <v>22020</v>
      </c>
      <c r="R644" s="41">
        <v>8998</v>
      </c>
      <c r="S644" s="41" t="s">
        <v>11510</v>
      </c>
      <c r="T644" s="41" t="s">
        <v>22801</v>
      </c>
      <c r="U644" s="41" t="s">
        <v>26699</v>
      </c>
      <c r="V644" s="42">
        <v>45993</v>
      </c>
      <c r="W644"/>
      <c r="X644"/>
    </row>
    <row r="645" spans="1:24">
      <c r="A645" s="41" t="str">
        <f>TRIM(Query1[[#This Row],[ENTERPRISE_ID]])</f>
        <v>SBOYD12</v>
      </c>
      <c r="B645" s="41" t="s">
        <v>26700</v>
      </c>
      <c r="C645" s="41" t="s">
        <v>26701</v>
      </c>
      <c r="D645" s="41" t="s">
        <v>21142</v>
      </c>
      <c r="E645" s="41" t="s">
        <v>26702</v>
      </c>
      <c r="F645" s="41" t="s">
        <v>26703</v>
      </c>
      <c r="G645" s="41" t="s">
        <v>12416</v>
      </c>
      <c r="H645" s="41" t="s">
        <v>7432</v>
      </c>
      <c r="I645" s="41" t="s">
        <v>26704</v>
      </c>
      <c r="J645" s="68">
        <v>4796700797</v>
      </c>
      <c r="K645" s="41" t="s">
        <v>43</v>
      </c>
      <c r="L645" s="41" t="s">
        <v>26705</v>
      </c>
      <c r="N645" s="41" t="s">
        <v>26706</v>
      </c>
      <c r="O645" s="41" t="s">
        <v>763</v>
      </c>
      <c r="P645" s="41" t="s">
        <v>12419</v>
      </c>
      <c r="Q645" s="41" t="s">
        <v>22020</v>
      </c>
      <c r="R645" s="41">
        <v>8998</v>
      </c>
      <c r="S645" s="41" t="s">
        <v>11510</v>
      </c>
      <c r="T645" s="41" t="s">
        <v>22801</v>
      </c>
      <c r="U645" s="41" t="s">
        <v>26707</v>
      </c>
      <c r="V645" s="42">
        <v>45993</v>
      </c>
      <c r="W645"/>
      <c r="X645"/>
    </row>
    <row r="646" spans="1:24">
      <c r="A646" s="41" t="str">
        <f>TRIM(Query1[[#This Row],[ENTERPRISE_ID]])</f>
        <v>MTAFOY</v>
      </c>
      <c r="B646" s="41" t="s">
        <v>26708</v>
      </c>
      <c r="C646" s="41" t="s">
        <v>26709</v>
      </c>
      <c r="D646" s="41" t="s">
        <v>21154</v>
      </c>
      <c r="E646" s="41" t="s">
        <v>26710</v>
      </c>
      <c r="F646" s="41" t="s">
        <v>26711</v>
      </c>
      <c r="G646" s="41" t="s">
        <v>10329</v>
      </c>
      <c r="H646" s="41" t="s">
        <v>26712</v>
      </c>
      <c r="I646" s="41" t="s">
        <v>22302</v>
      </c>
      <c r="J646" s="68">
        <v>5056772456</v>
      </c>
      <c r="K646" s="41" t="s">
        <v>43</v>
      </c>
      <c r="L646" s="41" t="s">
        <v>26713</v>
      </c>
      <c r="N646" s="41" t="s">
        <v>5690</v>
      </c>
      <c r="O646" s="41" t="s">
        <v>401</v>
      </c>
      <c r="P646" s="41" t="s">
        <v>10332</v>
      </c>
      <c r="Q646" s="41" t="s">
        <v>21909</v>
      </c>
      <c r="R646" s="41">
        <v>8998</v>
      </c>
      <c r="S646" s="41" t="s">
        <v>11243</v>
      </c>
      <c r="U646" s="41" t="s">
        <v>26714</v>
      </c>
      <c r="V646" s="42">
        <v>45993</v>
      </c>
      <c r="W646"/>
      <c r="X646"/>
    </row>
    <row r="647" spans="1:24">
      <c r="A647" s="41" t="str">
        <f>TRIM(Query1[[#This Row],[ENTERPRISE_ID]])</f>
        <v>SSALINA</v>
      </c>
      <c r="B647" s="41" t="s">
        <v>26715</v>
      </c>
      <c r="C647" s="41" t="s">
        <v>26716</v>
      </c>
      <c r="D647" s="41" t="s">
        <v>21157</v>
      </c>
      <c r="E647" s="41" t="s">
        <v>26717</v>
      </c>
      <c r="F647" s="41" t="s">
        <v>26718</v>
      </c>
      <c r="G647" s="41" t="s">
        <v>15560</v>
      </c>
      <c r="H647" s="41" t="s">
        <v>4617</v>
      </c>
      <c r="I647" s="41" t="s">
        <v>22131</v>
      </c>
      <c r="J647" s="68">
        <v>9724826682</v>
      </c>
      <c r="K647" s="41" t="s">
        <v>43</v>
      </c>
      <c r="L647" s="41" t="s">
        <v>26719</v>
      </c>
      <c r="N647" s="41" t="s">
        <v>9126</v>
      </c>
      <c r="O647" s="41" t="s">
        <v>147</v>
      </c>
      <c r="P647" s="41" t="s">
        <v>12896</v>
      </c>
      <c r="Q647" s="41" t="s">
        <v>21909</v>
      </c>
      <c r="R647" s="41">
        <v>8998</v>
      </c>
      <c r="S647" s="41" t="s">
        <v>8795</v>
      </c>
      <c r="T647" s="41" t="s">
        <v>18392</v>
      </c>
      <c r="U647" s="41" t="s">
        <v>26720</v>
      </c>
      <c r="V647" s="42">
        <v>45993</v>
      </c>
      <c r="W647"/>
      <c r="X647"/>
    </row>
    <row r="648" spans="1:24">
      <c r="A648" s="41" t="str">
        <f>TRIM(Query1[[#This Row],[ENTERPRISE_ID]])</f>
        <v>CCOOPER</v>
      </c>
      <c r="B648" s="41" t="s">
        <v>21279</v>
      </c>
      <c r="C648" s="41" t="s">
        <v>21280</v>
      </c>
      <c r="D648" s="41" t="s">
        <v>21159</v>
      </c>
      <c r="E648" s="41" t="s">
        <v>26721</v>
      </c>
      <c r="F648" s="41" t="s">
        <v>26722</v>
      </c>
      <c r="G648" s="41" t="s">
        <v>17926</v>
      </c>
      <c r="H648" s="41" t="s">
        <v>26723</v>
      </c>
      <c r="I648" s="41" t="s">
        <v>22461</v>
      </c>
      <c r="J648" s="68">
        <v>4326031006</v>
      </c>
      <c r="K648" s="41" t="s">
        <v>43</v>
      </c>
      <c r="L648" s="41" t="s">
        <v>26724</v>
      </c>
      <c r="N648" s="41" t="s">
        <v>3899</v>
      </c>
      <c r="O648" s="41" t="s">
        <v>147</v>
      </c>
      <c r="P648" s="41" t="s">
        <v>14423</v>
      </c>
      <c r="Q648" s="41" t="s">
        <v>21909</v>
      </c>
      <c r="R648" s="41">
        <v>8998</v>
      </c>
      <c r="S648" s="41" t="s">
        <v>12217</v>
      </c>
      <c r="T648" s="41" t="s">
        <v>22811</v>
      </c>
      <c r="U648" s="41" t="s">
        <v>26725</v>
      </c>
      <c r="V648" s="42">
        <v>45993</v>
      </c>
      <c r="W648"/>
      <c r="X648"/>
    </row>
    <row r="649" spans="1:24">
      <c r="A649" s="41" t="str">
        <f>TRIM(Query1[[#This Row],[ENTERPRISE_ID]])</f>
        <v>AALVARA</v>
      </c>
      <c r="B649" s="41" t="s">
        <v>18527</v>
      </c>
      <c r="C649" s="41" t="s">
        <v>26726</v>
      </c>
      <c r="D649" s="41" t="s">
        <v>21157</v>
      </c>
      <c r="E649" s="41" t="s">
        <v>26727</v>
      </c>
      <c r="F649" s="41" t="s">
        <v>18528</v>
      </c>
      <c r="G649" s="41" t="s">
        <v>143</v>
      </c>
      <c r="H649" s="41" t="s">
        <v>26728</v>
      </c>
      <c r="I649" s="41" t="s">
        <v>26729</v>
      </c>
      <c r="J649" s="68">
        <v>8064711497</v>
      </c>
      <c r="K649" s="41" t="s">
        <v>43</v>
      </c>
      <c r="L649" s="41" t="s">
        <v>26730</v>
      </c>
      <c r="N649" s="41" t="s">
        <v>150</v>
      </c>
      <c r="O649" s="41" t="s">
        <v>147</v>
      </c>
      <c r="P649" s="41" t="s">
        <v>151</v>
      </c>
      <c r="Q649" s="41" t="s">
        <v>21909</v>
      </c>
      <c r="R649" s="41">
        <v>8998</v>
      </c>
      <c r="S649" s="41" t="s">
        <v>25343</v>
      </c>
      <c r="U649" s="41" t="s">
        <v>26731</v>
      </c>
      <c r="V649" s="42">
        <v>45993</v>
      </c>
      <c r="W649"/>
      <c r="X649"/>
    </row>
    <row r="650" spans="1:24">
      <c r="A650" s="41" t="str">
        <f>TRIM(Query1[[#This Row],[ENTERPRISE_ID]])</f>
        <v>HCONNE</v>
      </c>
      <c r="B650" s="41" t="s">
        <v>21382</v>
      </c>
      <c r="C650" s="41" t="s">
        <v>21383</v>
      </c>
      <c r="D650" s="41" t="s">
        <v>21157</v>
      </c>
      <c r="E650" s="41" t="s">
        <v>26732</v>
      </c>
      <c r="F650" s="41" t="s">
        <v>26733</v>
      </c>
      <c r="G650" s="41" t="s">
        <v>5763</v>
      </c>
      <c r="H650" s="41" t="s">
        <v>26734</v>
      </c>
      <c r="I650" s="41" t="s">
        <v>445</v>
      </c>
      <c r="J650" s="68">
        <v>8177601636</v>
      </c>
      <c r="K650" s="41" t="s">
        <v>43</v>
      </c>
      <c r="L650" s="41" t="s">
        <v>26735</v>
      </c>
      <c r="N650" s="41" t="s">
        <v>1859</v>
      </c>
      <c r="O650" s="41" t="s">
        <v>147</v>
      </c>
      <c r="P650" s="41" t="s">
        <v>5765</v>
      </c>
      <c r="Q650" s="41" t="s">
        <v>21909</v>
      </c>
      <c r="R650" s="41">
        <v>8998</v>
      </c>
      <c r="S650" s="41" t="s">
        <v>10402</v>
      </c>
      <c r="T650" s="41" t="s">
        <v>26736</v>
      </c>
      <c r="U650" s="41" t="s">
        <v>26737</v>
      </c>
      <c r="V650" s="42">
        <v>45993</v>
      </c>
      <c r="W650"/>
      <c r="X650"/>
    </row>
    <row r="651" spans="1:24">
      <c r="A651" s="41" t="str">
        <f>TRIM(Query1[[#This Row],[ENTERPRISE_ID]])</f>
        <v>VHAWKI3</v>
      </c>
      <c r="B651" s="41" t="s">
        <v>21781</v>
      </c>
      <c r="C651" s="41" t="s">
        <v>21782</v>
      </c>
      <c r="D651" s="41" t="s">
        <v>21157</v>
      </c>
      <c r="E651" s="41" t="s">
        <v>26738</v>
      </c>
      <c r="F651" s="41" t="s">
        <v>26739</v>
      </c>
      <c r="G651" s="41" t="s">
        <v>13746</v>
      </c>
      <c r="H651" s="41" t="s">
        <v>26740</v>
      </c>
      <c r="I651" s="41" t="s">
        <v>26741</v>
      </c>
      <c r="J651" s="68">
        <v>9034909052</v>
      </c>
      <c r="K651" s="41" t="s">
        <v>43</v>
      </c>
      <c r="L651" s="41" t="s">
        <v>26742</v>
      </c>
      <c r="N651" s="41" t="s">
        <v>26743</v>
      </c>
      <c r="O651" s="41" t="s">
        <v>147</v>
      </c>
      <c r="P651" s="41" t="s">
        <v>1511</v>
      </c>
      <c r="Q651" s="41" t="s">
        <v>21909</v>
      </c>
      <c r="R651" s="41">
        <v>8998</v>
      </c>
      <c r="S651" s="41" t="s">
        <v>10168</v>
      </c>
      <c r="T651" s="41" t="s">
        <v>19368</v>
      </c>
      <c r="U651" s="41" t="s">
        <v>26744</v>
      </c>
      <c r="V651" s="42">
        <v>45993</v>
      </c>
      <c r="W651"/>
      <c r="X651"/>
    </row>
    <row r="652" spans="1:24">
      <c r="A652" s="41" t="str">
        <f>TRIM(Query1[[#This Row],[ENTERPRISE_ID]])</f>
        <v>FYANEZ0</v>
      </c>
      <c r="B652" s="41" t="s">
        <v>21362</v>
      </c>
      <c r="C652" s="41" t="s">
        <v>21363</v>
      </c>
      <c r="D652" s="41" t="s">
        <v>21159</v>
      </c>
      <c r="E652" s="41" t="s">
        <v>26745</v>
      </c>
      <c r="F652" s="41" t="s">
        <v>26746</v>
      </c>
      <c r="G652" s="41" t="s">
        <v>15978</v>
      </c>
      <c r="H652" s="41" t="s">
        <v>26747</v>
      </c>
      <c r="I652" s="41" t="s">
        <v>23530</v>
      </c>
      <c r="J652" s="68">
        <v>2108452711</v>
      </c>
      <c r="K652" s="41" t="s">
        <v>43</v>
      </c>
      <c r="L652" s="41" t="s">
        <v>26748</v>
      </c>
      <c r="M652" s="41" t="s">
        <v>26749</v>
      </c>
      <c r="N652" s="41" t="s">
        <v>26750</v>
      </c>
      <c r="O652" s="41" t="s">
        <v>147</v>
      </c>
      <c r="P652" s="41" t="s">
        <v>26751</v>
      </c>
      <c r="Q652" s="41" t="s">
        <v>21909</v>
      </c>
      <c r="R652" s="41">
        <v>8998</v>
      </c>
      <c r="S652" s="41" t="s">
        <v>12217</v>
      </c>
      <c r="T652" s="41" t="s">
        <v>22811</v>
      </c>
      <c r="U652" s="41" t="s">
        <v>26752</v>
      </c>
      <c r="V652" s="42">
        <v>45993</v>
      </c>
      <c r="W652"/>
      <c r="X652"/>
    </row>
    <row r="653" spans="1:24">
      <c r="A653" s="41" t="str">
        <f>TRIM(Query1[[#This Row],[ENTERPRISE_ID]])</f>
        <v>DNEAL</v>
      </c>
      <c r="B653" s="41" t="s">
        <v>26753</v>
      </c>
      <c r="C653" s="41" t="s">
        <v>21649</v>
      </c>
      <c r="D653" s="41" t="s">
        <v>21149</v>
      </c>
      <c r="E653" s="41" t="s">
        <v>26754</v>
      </c>
      <c r="F653" s="41" t="s">
        <v>26755</v>
      </c>
      <c r="G653" s="41" t="s">
        <v>15121</v>
      </c>
      <c r="H653" s="41" t="s">
        <v>26756</v>
      </c>
      <c r="I653" s="41" t="s">
        <v>22554</v>
      </c>
      <c r="J653" s="68">
        <v>8708682852</v>
      </c>
      <c r="K653" s="41" t="s">
        <v>43</v>
      </c>
      <c r="L653" s="41" t="s">
        <v>26757</v>
      </c>
      <c r="N653" s="41" t="s">
        <v>13569</v>
      </c>
      <c r="O653" s="41" t="s">
        <v>763</v>
      </c>
      <c r="P653" s="41" t="s">
        <v>2629</v>
      </c>
      <c r="Q653" s="41" t="s">
        <v>21930</v>
      </c>
      <c r="R653" s="41">
        <v>8998</v>
      </c>
      <c r="S653" s="41" t="s">
        <v>9923</v>
      </c>
      <c r="T653" s="41" t="s">
        <v>22387</v>
      </c>
      <c r="U653" s="41" t="s">
        <v>26758</v>
      </c>
      <c r="V653" s="42">
        <v>45993</v>
      </c>
      <c r="W653"/>
      <c r="X653"/>
    </row>
    <row r="654" spans="1:24">
      <c r="A654" s="41" t="str">
        <f>TRIM(Query1[[#This Row],[ENTERPRISE_ID]])</f>
        <v>SMCCAIN</v>
      </c>
      <c r="B654" s="41" t="s">
        <v>26759</v>
      </c>
      <c r="C654" s="41" t="s">
        <v>26760</v>
      </c>
      <c r="D654" s="41" t="s">
        <v>21157</v>
      </c>
      <c r="E654" s="41" t="s">
        <v>26761</v>
      </c>
      <c r="F654" s="41" t="s">
        <v>26762</v>
      </c>
      <c r="G654" s="41" t="s">
        <v>20582</v>
      </c>
      <c r="H654" s="41" t="s">
        <v>26763</v>
      </c>
      <c r="I654" s="41" t="s">
        <v>26764</v>
      </c>
      <c r="J654" s="68">
        <v>9038692314</v>
      </c>
      <c r="K654" s="41" t="s">
        <v>43</v>
      </c>
      <c r="L654" s="41" t="s">
        <v>26765</v>
      </c>
      <c r="N654" s="41" t="s">
        <v>13217</v>
      </c>
      <c r="O654" s="41" t="s">
        <v>147</v>
      </c>
      <c r="P654" s="41" t="s">
        <v>12722</v>
      </c>
      <c r="Q654" s="41" t="s">
        <v>21909</v>
      </c>
      <c r="R654" s="41">
        <v>8998</v>
      </c>
      <c r="S654" s="41" t="s">
        <v>11323</v>
      </c>
      <c r="T654" s="41" t="s">
        <v>24497</v>
      </c>
      <c r="U654" s="41" t="s">
        <v>26766</v>
      </c>
      <c r="V654" s="42">
        <v>45993</v>
      </c>
      <c r="W654"/>
      <c r="X654"/>
    </row>
    <row r="655" spans="1:24">
      <c r="A655" s="41" t="str">
        <f>TRIM(Query1[[#This Row],[ENTERPRISE_ID]])</f>
        <v>WPETERS</v>
      </c>
      <c r="B655" s="41" t="s">
        <v>26767</v>
      </c>
      <c r="C655" s="41" t="s">
        <v>26768</v>
      </c>
      <c r="D655" s="41" t="s">
        <v>21149</v>
      </c>
      <c r="E655" s="41" t="s">
        <v>26769</v>
      </c>
      <c r="F655" s="41" t="s">
        <v>26770</v>
      </c>
      <c r="G655" s="41" t="s">
        <v>26771</v>
      </c>
      <c r="H655" s="41" t="s">
        <v>26772</v>
      </c>
      <c r="I655" s="41" t="s">
        <v>22565</v>
      </c>
      <c r="J655" s="68">
        <v>5018045323</v>
      </c>
      <c r="K655" s="41" t="s">
        <v>43</v>
      </c>
      <c r="L655" s="41" t="s">
        <v>26773</v>
      </c>
      <c r="N655" s="41" t="s">
        <v>11257</v>
      </c>
      <c r="O655" s="41" t="s">
        <v>763</v>
      </c>
      <c r="P655" s="41" t="s">
        <v>14565</v>
      </c>
      <c r="Q655" s="41" t="s">
        <v>21930</v>
      </c>
      <c r="R655" s="41">
        <v>8998</v>
      </c>
      <c r="S655" s="41" t="s">
        <v>9923</v>
      </c>
      <c r="T655" s="41" t="s">
        <v>22387</v>
      </c>
      <c r="U655" s="41" t="s">
        <v>26774</v>
      </c>
      <c r="V655" s="42">
        <v>45993</v>
      </c>
      <c r="W655"/>
      <c r="X655"/>
    </row>
    <row r="656" spans="1:24">
      <c r="A656" s="41" t="str">
        <f>TRIM(Query1[[#This Row],[ENTERPRISE_ID]])</f>
        <v>MCARRI1</v>
      </c>
      <c r="B656" s="41" t="s">
        <v>26775</v>
      </c>
      <c r="C656" s="41" t="s">
        <v>26776</v>
      </c>
      <c r="D656" s="41" t="s">
        <v>21158</v>
      </c>
      <c r="E656" s="41" t="s">
        <v>26777</v>
      </c>
      <c r="F656" s="41" t="s">
        <v>26778</v>
      </c>
      <c r="G656" s="41" t="s">
        <v>26779</v>
      </c>
      <c r="H656" s="41" t="s">
        <v>26780</v>
      </c>
      <c r="I656" s="41" t="s">
        <v>22047</v>
      </c>
      <c r="J656" s="68">
        <v>2819069987</v>
      </c>
      <c r="K656" s="41" t="s">
        <v>43</v>
      </c>
      <c r="L656" s="41" t="s">
        <v>26781</v>
      </c>
      <c r="N656" s="41" t="s">
        <v>777</v>
      </c>
      <c r="O656" s="41" t="s">
        <v>147</v>
      </c>
      <c r="P656" s="41" t="s">
        <v>6923</v>
      </c>
      <c r="Q656" s="41" t="s">
        <v>21919</v>
      </c>
      <c r="R656" s="41">
        <v>8998</v>
      </c>
      <c r="S656" s="41" t="s">
        <v>4798</v>
      </c>
      <c r="T656" s="41" t="s">
        <v>24480</v>
      </c>
      <c r="U656" s="41" t="s">
        <v>26782</v>
      </c>
      <c r="V656" s="42">
        <v>45993</v>
      </c>
      <c r="W656"/>
      <c r="X656"/>
    </row>
    <row r="657" spans="1:24">
      <c r="A657" s="41" t="str">
        <f>TRIM(Query1[[#This Row],[ENTERPRISE_ID]])</f>
        <v>JGLIC00</v>
      </c>
      <c r="B657" s="41" t="s">
        <v>12368</v>
      </c>
      <c r="C657" s="41" t="s">
        <v>26783</v>
      </c>
      <c r="D657" s="41" t="s">
        <v>21158</v>
      </c>
      <c r="E657" s="41" t="s">
        <v>26784</v>
      </c>
      <c r="F657" s="41" t="s">
        <v>26785</v>
      </c>
      <c r="G657" s="41" t="s">
        <v>6921</v>
      </c>
      <c r="H657" s="41" t="s">
        <v>26786</v>
      </c>
      <c r="I657" s="41" t="s">
        <v>23300</v>
      </c>
      <c r="J657" s="68">
        <v>8328124231</v>
      </c>
      <c r="K657" s="41" t="s">
        <v>43</v>
      </c>
      <c r="L657" s="41" t="s">
        <v>26787</v>
      </c>
      <c r="N657" s="41" t="s">
        <v>988</v>
      </c>
      <c r="O657" s="41" t="s">
        <v>147</v>
      </c>
      <c r="P657" s="41" t="s">
        <v>6923</v>
      </c>
      <c r="Q657" s="41" t="s">
        <v>21919</v>
      </c>
      <c r="R657" s="41">
        <v>8998</v>
      </c>
      <c r="S657" s="41" t="s">
        <v>26788</v>
      </c>
      <c r="T657" s="41" t="s">
        <v>18427</v>
      </c>
      <c r="U657" s="41" t="s">
        <v>26789</v>
      </c>
      <c r="V657" s="42">
        <v>45993</v>
      </c>
      <c r="W657"/>
      <c r="X657"/>
    </row>
    <row r="658" spans="1:24">
      <c r="A658" s="41" t="str">
        <f>TRIM(Query1[[#This Row],[ENTERPRISE_ID]])</f>
        <v>ALOPEZ0</v>
      </c>
      <c r="B658" s="41" t="s">
        <v>26790</v>
      </c>
      <c r="C658" s="41" t="s">
        <v>26791</v>
      </c>
      <c r="D658" s="41" t="s">
        <v>21158</v>
      </c>
      <c r="E658" s="41" t="s">
        <v>26792</v>
      </c>
      <c r="F658" s="41" t="s">
        <v>26793</v>
      </c>
      <c r="G658" s="41" t="s">
        <v>19210</v>
      </c>
      <c r="H658" s="41" t="s">
        <v>22372</v>
      </c>
      <c r="I658" s="41" t="s">
        <v>26794</v>
      </c>
      <c r="J658" s="68">
        <v>8324317373</v>
      </c>
      <c r="K658" s="41" t="s">
        <v>43</v>
      </c>
      <c r="L658" s="41" t="s">
        <v>26795</v>
      </c>
      <c r="N658" s="41" t="s">
        <v>988</v>
      </c>
      <c r="O658" s="41" t="s">
        <v>147</v>
      </c>
      <c r="P658" s="41" t="s">
        <v>26796</v>
      </c>
      <c r="Q658" s="41" t="s">
        <v>21919</v>
      </c>
      <c r="R658" s="41">
        <v>8998</v>
      </c>
      <c r="S658" s="41" t="s">
        <v>10991</v>
      </c>
      <c r="T658" s="41" t="s">
        <v>26797</v>
      </c>
      <c r="U658" s="41" t="s">
        <v>26798</v>
      </c>
      <c r="V658" s="42">
        <v>45993</v>
      </c>
      <c r="W658"/>
      <c r="X658"/>
    </row>
    <row r="659" spans="1:24">
      <c r="A659" s="41" t="str">
        <f>TRIM(Query1[[#This Row],[ENTERPRISE_ID]])</f>
        <v>SVEGA3</v>
      </c>
      <c r="B659" s="41" t="s">
        <v>26799</v>
      </c>
      <c r="C659" s="41" t="s">
        <v>26800</v>
      </c>
      <c r="D659" s="41" t="s">
        <v>21158</v>
      </c>
      <c r="E659" s="41" t="s">
        <v>26801</v>
      </c>
      <c r="F659" s="41" t="s">
        <v>18671</v>
      </c>
      <c r="G659" s="41" t="s">
        <v>18283</v>
      </c>
      <c r="H659" s="41" t="s">
        <v>22392</v>
      </c>
      <c r="I659" s="41" t="s">
        <v>22131</v>
      </c>
      <c r="J659" s="68">
        <v>8322469133</v>
      </c>
      <c r="K659" s="41" t="s">
        <v>43</v>
      </c>
      <c r="L659" s="41" t="s">
        <v>26802</v>
      </c>
      <c r="N659" s="41" t="s">
        <v>361</v>
      </c>
      <c r="O659" s="41" t="s">
        <v>147</v>
      </c>
      <c r="P659" s="41" t="s">
        <v>13006</v>
      </c>
      <c r="Q659" s="41" t="s">
        <v>21919</v>
      </c>
      <c r="R659" s="41">
        <v>8998</v>
      </c>
      <c r="S659" s="41" t="s">
        <v>17685</v>
      </c>
      <c r="T659" s="41" t="s">
        <v>17684</v>
      </c>
      <c r="U659" s="41" t="s">
        <v>26803</v>
      </c>
      <c r="V659" s="42">
        <v>45993</v>
      </c>
      <c r="W659"/>
      <c r="X659"/>
    </row>
    <row r="660" spans="1:24">
      <c r="A660" s="41" t="str">
        <f>TRIM(Query1[[#This Row],[ENTERPRISE_ID]])</f>
        <v>LFISHE7</v>
      </c>
      <c r="B660" s="41" t="s">
        <v>26804</v>
      </c>
      <c r="C660" s="41" t="s">
        <v>26805</v>
      </c>
      <c r="D660" s="41" t="s">
        <v>21158</v>
      </c>
      <c r="E660" s="41" t="s">
        <v>26806</v>
      </c>
      <c r="F660" s="41" t="s">
        <v>26807</v>
      </c>
      <c r="G660" s="41" t="s">
        <v>8966</v>
      </c>
      <c r="H660" s="41" t="s">
        <v>26808</v>
      </c>
      <c r="I660" s="41" t="s">
        <v>26809</v>
      </c>
      <c r="J660" s="68">
        <v>3462036143</v>
      </c>
      <c r="K660" s="41" t="s">
        <v>43</v>
      </c>
      <c r="L660" s="41" t="s">
        <v>26810</v>
      </c>
      <c r="N660" s="41" t="s">
        <v>777</v>
      </c>
      <c r="O660" s="41" t="s">
        <v>147</v>
      </c>
      <c r="P660" s="41" t="s">
        <v>8968</v>
      </c>
      <c r="Q660" s="41" t="s">
        <v>21919</v>
      </c>
      <c r="R660" s="41">
        <v>8998</v>
      </c>
      <c r="S660" s="41" t="s">
        <v>10991</v>
      </c>
      <c r="T660" s="41" t="s">
        <v>26797</v>
      </c>
      <c r="U660" s="41" t="s">
        <v>26811</v>
      </c>
      <c r="V660" s="42">
        <v>45993</v>
      </c>
      <c r="W660"/>
      <c r="X660"/>
    </row>
    <row r="661" spans="1:24">
      <c r="A661" s="41" t="str">
        <f>TRIM(Query1[[#This Row],[ENTERPRISE_ID]])</f>
        <v>RTAMAYO</v>
      </c>
      <c r="B661" s="41" t="s">
        <v>14653</v>
      </c>
      <c r="C661" s="41" t="s">
        <v>26812</v>
      </c>
      <c r="D661" s="41" t="s">
        <v>21158</v>
      </c>
      <c r="E661" s="41" t="s">
        <v>26813</v>
      </c>
      <c r="F661" s="41" t="s">
        <v>26814</v>
      </c>
      <c r="G661" s="41" t="s">
        <v>26788</v>
      </c>
      <c r="H661" s="41" t="s">
        <v>26815</v>
      </c>
      <c r="I661" s="41" t="s">
        <v>26816</v>
      </c>
      <c r="J661" s="68">
        <v>2812537300</v>
      </c>
      <c r="K661" s="41" t="s">
        <v>43</v>
      </c>
      <c r="L661" s="41" t="s">
        <v>26817</v>
      </c>
      <c r="N661" s="41" t="s">
        <v>10993</v>
      </c>
      <c r="O661" s="41" t="s">
        <v>147</v>
      </c>
      <c r="P661" s="41" t="s">
        <v>6923</v>
      </c>
      <c r="Q661" s="41" t="s">
        <v>21919</v>
      </c>
      <c r="R661" s="41">
        <v>8998</v>
      </c>
      <c r="S661" s="41" t="s">
        <v>22780</v>
      </c>
      <c r="T661" s="41" t="s">
        <v>22781</v>
      </c>
      <c r="U661" s="41" t="s">
        <v>26818</v>
      </c>
      <c r="V661" s="42">
        <v>45993</v>
      </c>
      <c r="W661"/>
      <c r="X661"/>
    </row>
    <row r="662" spans="1:24">
      <c r="A662" s="41" t="str">
        <f>TRIM(Query1[[#This Row],[ENTERPRISE_ID]])</f>
        <v>GSMIT78</v>
      </c>
      <c r="B662" s="41" t="s">
        <v>21378</v>
      </c>
      <c r="C662" s="41" t="s">
        <v>21379</v>
      </c>
      <c r="D662" s="41" t="s">
        <v>21158</v>
      </c>
      <c r="E662" s="41" t="s">
        <v>26819</v>
      </c>
      <c r="F662" s="41" t="s">
        <v>26820</v>
      </c>
      <c r="G662" s="41" t="s">
        <v>5616</v>
      </c>
      <c r="H662" s="41" t="s">
        <v>22224</v>
      </c>
      <c r="I662" s="41" t="s">
        <v>3389</v>
      </c>
      <c r="J662" s="68">
        <v>9369552970</v>
      </c>
      <c r="K662" s="41" t="s">
        <v>43</v>
      </c>
      <c r="L662" s="41" t="s">
        <v>26821</v>
      </c>
      <c r="N662" s="41" t="s">
        <v>26822</v>
      </c>
      <c r="O662" s="41" t="s">
        <v>147</v>
      </c>
      <c r="P662" s="41" t="s">
        <v>3348</v>
      </c>
      <c r="Q662" s="41" t="s">
        <v>21919</v>
      </c>
      <c r="R662" s="41">
        <v>8998</v>
      </c>
      <c r="S662" s="41" t="s">
        <v>17685</v>
      </c>
      <c r="T662" s="41" t="s">
        <v>17684</v>
      </c>
      <c r="U662" s="41" t="s">
        <v>26823</v>
      </c>
      <c r="V662" s="42">
        <v>45993</v>
      </c>
      <c r="W662"/>
      <c r="X662"/>
    </row>
    <row r="663" spans="1:24">
      <c r="A663" s="41" t="str">
        <f>TRIM(Query1[[#This Row],[ENTERPRISE_ID]])</f>
        <v>ASTURNS</v>
      </c>
      <c r="B663" s="41" t="s">
        <v>16326</v>
      </c>
      <c r="C663" s="41" t="s">
        <v>15066</v>
      </c>
      <c r="D663" s="41" t="s">
        <v>21158</v>
      </c>
      <c r="E663" s="41" t="s">
        <v>26824</v>
      </c>
      <c r="F663" s="41" t="s">
        <v>16327</v>
      </c>
      <c r="G663" s="41" t="s">
        <v>1382</v>
      </c>
      <c r="H663" s="41" t="s">
        <v>26825</v>
      </c>
      <c r="I663" s="41" t="s">
        <v>3946</v>
      </c>
      <c r="J663" s="68">
        <v>2819350549</v>
      </c>
      <c r="K663" s="41" t="s">
        <v>43</v>
      </c>
      <c r="L663" s="41" t="s">
        <v>26826</v>
      </c>
      <c r="N663" s="41" t="s">
        <v>777</v>
      </c>
      <c r="O663" s="41" t="s">
        <v>147</v>
      </c>
      <c r="P663" s="41" t="s">
        <v>1384</v>
      </c>
      <c r="Q663" s="41" t="s">
        <v>21919</v>
      </c>
      <c r="R663" s="41">
        <v>8998</v>
      </c>
      <c r="S663" s="41" t="s">
        <v>10991</v>
      </c>
      <c r="T663" s="41" t="s">
        <v>26797</v>
      </c>
      <c r="U663" s="41" t="s">
        <v>26827</v>
      </c>
      <c r="V663" s="42">
        <v>45993</v>
      </c>
      <c r="W663"/>
      <c r="X663"/>
    </row>
    <row r="664" spans="1:24">
      <c r="A664" s="41" t="str">
        <f>TRIM(Query1[[#This Row],[ENTERPRISE_ID]])</f>
        <v>MSHRUM</v>
      </c>
      <c r="B664" s="41" t="s">
        <v>26828</v>
      </c>
      <c r="C664" s="41" t="s">
        <v>16724</v>
      </c>
      <c r="D664" s="41" t="s">
        <v>21149</v>
      </c>
      <c r="E664" s="41" t="s">
        <v>26829</v>
      </c>
      <c r="F664" s="41" t="s">
        <v>26830</v>
      </c>
      <c r="G664" s="41" t="s">
        <v>16725</v>
      </c>
      <c r="H664" s="41" t="s">
        <v>26831</v>
      </c>
      <c r="I664" s="41" t="s">
        <v>22302</v>
      </c>
      <c r="J664" s="68">
        <v>8703841484</v>
      </c>
      <c r="K664" s="41" t="s">
        <v>43</v>
      </c>
      <c r="L664" s="41" t="s">
        <v>10263</v>
      </c>
      <c r="N664" s="41" t="s">
        <v>10264</v>
      </c>
      <c r="O664" s="41" t="s">
        <v>763</v>
      </c>
      <c r="P664" s="41" t="s">
        <v>10265</v>
      </c>
      <c r="Q664" s="41" t="s">
        <v>21930</v>
      </c>
      <c r="R664" s="41">
        <v>8998</v>
      </c>
      <c r="S664" s="41" t="s">
        <v>9923</v>
      </c>
      <c r="T664" s="41" t="s">
        <v>22387</v>
      </c>
      <c r="U664" s="41" t="s">
        <v>26832</v>
      </c>
      <c r="V664" s="42">
        <v>45993</v>
      </c>
      <c r="W664"/>
      <c r="X664"/>
    </row>
    <row r="665" spans="1:24">
      <c r="A665" s="41" t="str">
        <f>TRIM(Query1[[#This Row],[ENTERPRISE_ID]])</f>
        <v>ATHOMP4</v>
      </c>
      <c r="B665" s="41" t="s">
        <v>26833</v>
      </c>
      <c r="C665" s="41" t="s">
        <v>26834</v>
      </c>
      <c r="D665" s="41" t="s">
        <v>21158</v>
      </c>
      <c r="E665" s="41" t="s">
        <v>26835</v>
      </c>
      <c r="F665" s="41" t="s">
        <v>26836</v>
      </c>
      <c r="G665" s="41" t="s">
        <v>1396</v>
      </c>
      <c r="H665" s="41" t="s">
        <v>26837</v>
      </c>
      <c r="I665" s="41" t="s">
        <v>26838</v>
      </c>
      <c r="J665" s="68">
        <v>7132039817</v>
      </c>
      <c r="K665" s="41" t="s">
        <v>43</v>
      </c>
      <c r="L665" s="41" t="s">
        <v>26839</v>
      </c>
      <c r="N665" s="41" t="s">
        <v>777</v>
      </c>
      <c r="O665" s="41" t="s">
        <v>147</v>
      </c>
      <c r="P665" s="41" t="s">
        <v>1398</v>
      </c>
      <c r="Q665" s="41" t="s">
        <v>21919</v>
      </c>
      <c r="R665" s="41">
        <v>8998</v>
      </c>
      <c r="S665" s="41" t="s">
        <v>10991</v>
      </c>
      <c r="T665" s="41" t="s">
        <v>26797</v>
      </c>
      <c r="U665" s="41" t="s">
        <v>26840</v>
      </c>
      <c r="V665" s="42">
        <v>45993</v>
      </c>
      <c r="W665"/>
      <c r="X665"/>
    </row>
    <row r="666" spans="1:24">
      <c r="A666" s="41" t="str">
        <f>TRIM(Query1[[#This Row],[ENTERPRISE_ID]])</f>
        <v>RFORE</v>
      </c>
      <c r="B666" s="41" t="s">
        <v>26841</v>
      </c>
      <c r="C666" s="41" t="s">
        <v>26842</v>
      </c>
      <c r="D666" s="41" t="s">
        <v>21158</v>
      </c>
      <c r="E666" s="41" t="s">
        <v>26843</v>
      </c>
      <c r="F666" s="41" t="s">
        <v>26844</v>
      </c>
      <c r="G666" s="41" t="s">
        <v>17891</v>
      </c>
      <c r="H666" s="41" t="s">
        <v>26845</v>
      </c>
      <c r="I666" s="41" t="s">
        <v>21938</v>
      </c>
      <c r="J666" s="68">
        <v>9365142244</v>
      </c>
      <c r="K666" s="41" t="s">
        <v>43</v>
      </c>
      <c r="L666" s="41" t="s">
        <v>26846</v>
      </c>
      <c r="N666" s="41" t="s">
        <v>11523</v>
      </c>
      <c r="O666" s="41" t="s">
        <v>147</v>
      </c>
      <c r="P666" s="41" t="s">
        <v>11524</v>
      </c>
      <c r="Q666" s="41" t="s">
        <v>21919</v>
      </c>
      <c r="R666" s="41">
        <v>8998</v>
      </c>
      <c r="S666" s="41" t="s">
        <v>17685</v>
      </c>
      <c r="T666" s="41" t="s">
        <v>17684</v>
      </c>
      <c r="U666" s="41" t="s">
        <v>26847</v>
      </c>
      <c r="V666" s="42">
        <v>45993</v>
      </c>
      <c r="W666"/>
      <c r="X666"/>
    </row>
    <row r="667" spans="1:24">
      <c r="A667" s="41" t="str">
        <f>TRIM(Query1[[#This Row],[ENTERPRISE_ID]])</f>
        <v>MMOGENS</v>
      </c>
      <c r="B667" s="41" t="s">
        <v>26848</v>
      </c>
      <c r="C667" s="41" t="s">
        <v>26849</v>
      </c>
      <c r="D667" s="41" t="s">
        <v>21158</v>
      </c>
      <c r="E667" s="41" t="s">
        <v>26850</v>
      </c>
      <c r="F667" s="41" t="s">
        <v>26851</v>
      </c>
      <c r="G667" s="41" t="s">
        <v>9987</v>
      </c>
      <c r="H667" s="41" t="s">
        <v>26852</v>
      </c>
      <c r="I667" s="41" t="s">
        <v>22047</v>
      </c>
      <c r="J667" s="68">
        <v>3464538872</v>
      </c>
      <c r="K667" s="41" t="s">
        <v>43</v>
      </c>
      <c r="L667" s="41" t="s">
        <v>9988</v>
      </c>
      <c r="N667" s="41" t="s">
        <v>26853</v>
      </c>
      <c r="O667" s="41" t="s">
        <v>147</v>
      </c>
      <c r="P667" s="41" t="s">
        <v>9989</v>
      </c>
      <c r="Q667" s="41" t="s">
        <v>21919</v>
      </c>
      <c r="R667" s="41">
        <v>8998</v>
      </c>
      <c r="S667" s="41" t="s">
        <v>3345</v>
      </c>
      <c r="T667" s="41" t="s">
        <v>18083</v>
      </c>
      <c r="U667" s="41" t="s">
        <v>26854</v>
      </c>
      <c r="V667" s="42">
        <v>45993</v>
      </c>
      <c r="W667"/>
      <c r="X667"/>
    </row>
    <row r="668" spans="1:24">
      <c r="A668" s="41" t="str">
        <f>TRIM(Query1[[#This Row],[ENTERPRISE_ID]])</f>
        <v>JCROWDE</v>
      </c>
      <c r="B668" s="41" t="s">
        <v>26855</v>
      </c>
      <c r="C668" s="41" t="s">
        <v>26856</v>
      </c>
      <c r="D668" s="41" t="s">
        <v>21157</v>
      </c>
      <c r="E668" s="41" t="s">
        <v>26857</v>
      </c>
      <c r="F668" s="41" t="s">
        <v>26858</v>
      </c>
      <c r="G668" s="41" t="s">
        <v>26859</v>
      </c>
      <c r="H668" s="41" t="s">
        <v>26860</v>
      </c>
      <c r="I668" s="41" t="s">
        <v>26861</v>
      </c>
      <c r="J668" s="68">
        <v>2147351027</v>
      </c>
      <c r="K668" s="41" t="s">
        <v>43</v>
      </c>
      <c r="L668" s="41" t="s">
        <v>26862</v>
      </c>
      <c r="N668" s="41" t="s">
        <v>3749</v>
      </c>
      <c r="O668" s="41" t="s">
        <v>147</v>
      </c>
      <c r="P668" s="41" t="s">
        <v>6557</v>
      </c>
      <c r="Q668" s="41" t="s">
        <v>21909</v>
      </c>
      <c r="R668" s="41">
        <v>8998</v>
      </c>
      <c r="S668" s="41" t="s">
        <v>10168</v>
      </c>
      <c r="T668" s="41" t="s">
        <v>19368</v>
      </c>
      <c r="U668" s="41" t="s">
        <v>26863</v>
      </c>
      <c r="V668" s="42">
        <v>45993</v>
      </c>
      <c r="W668"/>
      <c r="X668"/>
    </row>
    <row r="669" spans="1:24">
      <c r="A669" s="41" t="str">
        <f>TRIM(Query1[[#This Row],[ENTERPRISE_ID]])</f>
        <v>ERUIZ</v>
      </c>
      <c r="B669" s="41" t="s">
        <v>21346</v>
      </c>
      <c r="C669" s="41" t="s">
        <v>17315</v>
      </c>
      <c r="D669" s="41" t="s">
        <v>21158</v>
      </c>
      <c r="E669" s="41" t="s">
        <v>26864</v>
      </c>
      <c r="F669" s="41" t="s">
        <v>26865</v>
      </c>
      <c r="G669" s="41" t="s">
        <v>17316</v>
      </c>
      <c r="H669" s="41" t="s">
        <v>22098</v>
      </c>
      <c r="I669" s="41" t="s">
        <v>26866</v>
      </c>
      <c r="J669" s="68">
        <v>8328654269</v>
      </c>
      <c r="K669" s="41" t="s">
        <v>43</v>
      </c>
      <c r="L669" s="41" t="s">
        <v>26867</v>
      </c>
      <c r="N669" s="41" t="s">
        <v>26868</v>
      </c>
      <c r="O669" s="41" t="s">
        <v>147</v>
      </c>
      <c r="P669" s="41" t="s">
        <v>4921</v>
      </c>
      <c r="Q669" s="41" t="s">
        <v>21919</v>
      </c>
      <c r="R669" s="41">
        <v>8998</v>
      </c>
      <c r="S669" s="41" t="s">
        <v>4798</v>
      </c>
      <c r="T669" s="41" t="s">
        <v>24480</v>
      </c>
      <c r="U669" s="41" t="s">
        <v>26869</v>
      </c>
      <c r="V669" s="42">
        <v>45993</v>
      </c>
      <c r="W669"/>
      <c r="X669"/>
    </row>
    <row r="670" spans="1:24">
      <c r="A670" s="41" t="str">
        <f>TRIM(Query1[[#This Row],[ENTERPRISE_ID]])</f>
        <v>MMIRA14</v>
      </c>
      <c r="B670" s="41" t="s">
        <v>26870</v>
      </c>
      <c r="C670" s="41" t="s">
        <v>26871</v>
      </c>
      <c r="D670" s="41" t="s">
        <v>21158</v>
      </c>
      <c r="E670" s="41" t="s">
        <v>26872</v>
      </c>
      <c r="F670" s="41" t="s">
        <v>26873</v>
      </c>
      <c r="G670" s="41" t="s">
        <v>9965</v>
      </c>
      <c r="H670" s="41" t="s">
        <v>26874</v>
      </c>
      <c r="I670" s="41" t="s">
        <v>26875</v>
      </c>
      <c r="J670" s="68">
        <v>8322315773</v>
      </c>
      <c r="K670" s="41" t="s">
        <v>43</v>
      </c>
      <c r="L670" s="41" t="s">
        <v>26876</v>
      </c>
      <c r="N670" s="41" t="s">
        <v>777</v>
      </c>
      <c r="O670" s="41" t="s">
        <v>147</v>
      </c>
      <c r="P670" s="41" t="s">
        <v>6714</v>
      </c>
      <c r="Q670" s="41" t="s">
        <v>21919</v>
      </c>
      <c r="R670" s="41">
        <v>8998</v>
      </c>
      <c r="S670" s="41" t="s">
        <v>26788</v>
      </c>
      <c r="T670" s="41" t="s">
        <v>18427</v>
      </c>
      <c r="U670" s="41" t="s">
        <v>26877</v>
      </c>
      <c r="V670" s="42">
        <v>45993</v>
      </c>
      <c r="W670"/>
      <c r="X670"/>
    </row>
    <row r="671" spans="1:24">
      <c r="A671" s="41" t="str">
        <f>TRIM(Query1[[#This Row],[ENTERPRISE_ID]])</f>
        <v>FHERNA4</v>
      </c>
      <c r="B671" s="41" t="s">
        <v>21356</v>
      </c>
      <c r="C671" s="41" t="s">
        <v>21357</v>
      </c>
      <c r="D671" s="41" t="s">
        <v>21158</v>
      </c>
      <c r="E671" s="41" t="s">
        <v>26878</v>
      </c>
      <c r="F671" s="41" t="s">
        <v>26879</v>
      </c>
      <c r="G671" s="41" t="s">
        <v>5123</v>
      </c>
      <c r="H671" s="41" t="s">
        <v>23279</v>
      </c>
      <c r="I671" s="41" t="s">
        <v>26880</v>
      </c>
      <c r="J671" s="68">
        <v>8328499074</v>
      </c>
      <c r="K671" s="41" t="s">
        <v>43</v>
      </c>
      <c r="L671" s="41" t="s">
        <v>26881</v>
      </c>
      <c r="N671" s="41" t="s">
        <v>988</v>
      </c>
      <c r="O671" s="41" t="s">
        <v>147</v>
      </c>
      <c r="P671" s="41" t="s">
        <v>5125</v>
      </c>
      <c r="Q671" s="41" t="s">
        <v>21919</v>
      </c>
      <c r="R671" s="41">
        <v>8998</v>
      </c>
      <c r="S671" s="41" t="s">
        <v>4798</v>
      </c>
      <c r="T671" s="41" t="s">
        <v>24480</v>
      </c>
      <c r="U671" s="41" t="s">
        <v>26882</v>
      </c>
      <c r="V671" s="42">
        <v>45993</v>
      </c>
      <c r="W671"/>
      <c r="X671"/>
    </row>
    <row r="672" spans="1:24">
      <c r="A672" s="41" t="str">
        <f>TRIM(Query1[[#This Row],[ENTERPRISE_ID]])</f>
        <v>TPENNE</v>
      </c>
      <c r="B672" s="41" t="s">
        <v>26883</v>
      </c>
      <c r="C672" s="41" t="s">
        <v>26884</v>
      </c>
      <c r="D672" s="41" t="s">
        <v>21157</v>
      </c>
      <c r="E672" s="41" t="s">
        <v>26885</v>
      </c>
      <c r="F672" s="41" t="s">
        <v>26886</v>
      </c>
      <c r="G672" s="41" t="s">
        <v>13452</v>
      </c>
      <c r="H672" s="41" t="s">
        <v>26887</v>
      </c>
      <c r="I672" s="41" t="s">
        <v>26888</v>
      </c>
      <c r="J672" s="68">
        <v>4696796159</v>
      </c>
      <c r="K672" s="41" t="s">
        <v>43</v>
      </c>
      <c r="L672" s="41" t="s">
        <v>26889</v>
      </c>
      <c r="N672" s="41" t="s">
        <v>26890</v>
      </c>
      <c r="O672" s="41" t="s">
        <v>147</v>
      </c>
      <c r="P672" s="41" t="s">
        <v>1937</v>
      </c>
      <c r="Q672" s="41" t="s">
        <v>21909</v>
      </c>
      <c r="R672" s="41">
        <v>8998</v>
      </c>
      <c r="S672" s="41" t="s">
        <v>10402</v>
      </c>
      <c r="T672" s="41" t="s">
        <v>26736</v>
      </c>
      <c r="U672" s="41" t="s">
        <v>26891</v>
      </c>
      <c r="V672" s="42">
        <v>45993</v>
      </c>
      <c r="W672"/>
      <c r="X672"/>
    </row>
    <row r="673" spans="1:24">
      <c r="A673" s="41" t="str">
        <f>TRIM(Query1[[#This Row],[ENTERPRISE_ID]])</f>
        <v>JFRAN35</v>
      </c>
      <c r="B673" s="41" t="s">
        <v>26892</v>
      </c>
      <c r="C673" s="41" t="s">
        <v>26893</v>
      </c>
      <c r="D673" s="41" t="s">
        <v>21158</v>
      </c>
      <c r="E673" s="41" t="s">
        <v>26894</v>
      </c>
      <c r="F673" s="41" t="s">
        <v>26895</v>
      </c>
      <c r="G673" s="41" t="s">
        <v>6853</v>
      </c>
      <c r="H673" s="41" t="s">
        <v>4139</v>
      </c>
      <c r="I673" s="41" t="s">
        <v>26896</v>
      </c>
      <c r="J673" s="68">
        <v>8325848157</v>
      </c>
      <c r="K673" s="41" t="s">
        <v>43</v>
      </c>
      <c r="L673" s="41" t="s">
        <v>26897</v>
      </c>
      <c r="N673" s="41" t="s">
        <v>988</v>
      </c>
      <c r="O673" s="41" t="s">
        <v>147</v>
      </c>
      <c r="P673" s="41" t="s">
        <v>6855</v>
      </c>
      <c r="Q673" s="41" t="s">
        <v>21919</v>
      </c>
      <c r="R673" s="41">
        <v>8998</v>
      </c>
      <c r="S673" s="41" t="s">
        <v>10991</v>
      </c>
      <c r="T673" s="41" t="s">
        <v>26797</v>
      </c>
      <c r="U673" s="41" t="s">
        <v>26898</v>
      </c>
      <c r="V673" s="42">
        <v>45993</v>
      </c>
      <c r="W673"/>
      <c r="X673"/>
    </row>
    <row r="674" spans="1:24">
      <c r="A674" s="41" t="str">
        <f>TRIM(Query1[[#This Row],[ENTERPRISE_ID]])</f>
        <v>MDUVAL0</v>
      </c>
      <c r="B674" s="41" t="s">
        <v>26899</v>
      </c>
      <c r="C674" s="41" t="s">
        <v>26900</v>
      </c>
      <c r="D674" s="41" t="s">
        <v>21158</v>
      </c>
      <c r="E674" s="41" t="s">
        <v>26901</v>
      </c>
      <c r="F674" s="41" t="s">
        <v>26902</v>
      </c>
      <c r="G674" s="41" t="s">
        <v>26903</v>
      </c>
      <c r="H674" s="41" t="s">
        <v>26904</v>
      </c>
      <c r="I674" s="41" t="s">
        <v>22047</v>
      </c>
      <c r="J674" s="68">
        <v>8329201497</v>
      </c>
      <c r="K674" s="41" t="s">
        <v>43</v>
      </c>
      <c r="L674" s="41" t="s">
        <v>26905</v>
      </c>
      <c r="N674" s="41" t="s">
        <v>9511</v>
      </c>
      <c r="O674" s="41" t="s">
        <v>147</v>
      </c>
      <c r="P674" s="41" t="s">
        <v>9512</v>
      </c>
      <c r="Q674" s="41" t="s">
        <v>21919</v>
      </c>
      <c r="R674" s="41">
        <v>8998</v>
      </c>
      <c r="S674" s="41" t="s">
        <v>17685</v>
      </c>
      <c r="T674" s="41" t="s">
        <v>17684</v>
      </c>
      <c r="U674" s="41" t="s">
        <v>26906</v>
      </c>
      <c r="V674" s="42">
        <v>45993</v>
      </c>
      <c r="W674"/>
      <c r="X674"/>
    </row>
    <row r="675" spans="1:24">
      <c r="A675" s="41" t="str">
        <f>TRIM(Query1[[#This Row],[ENTERPRISE_ID]])</f>
        <v>RHADDOC</v>
      </c>
      <c r="B675" s="41" t="s">
        <v>26907</v>
      </c>
      <c r="C675" s="41" t="s">
        <v>26908</v>
      </c>
      <c r="D675" s="41" t="s">
        <v>21158</v>
      </c>
      <c r="E675" s="41" t="s">
        <v>26909</v>
      </c>
      <c r="F675" s="41" t="s">
        <v>26910</v>
      </c>
      <c r="G675" s="41" t="s">
        <v>11603</v>
      </c>
      <c r="H675" s="41" t="s">
        <v>26911</v>
      </c>
      <c r="I675" s="41" t="s">
        <v>26912</v>
      </c>
      <c r="J675" s="68">
        <v>8325965576</v>
      </c>
      <c r="K675" s="41" t="s">
        <v>43</v>
      </c>
      <c r="L675" s="41" t="s">
        <v>11604</v>
      </c>
      <c r="N675" s="41" t="s">
        <v>777</v>
      </c>
      <c r="O675" s="41" t="s">
        <v>147</v>
      </c>
      <c r="P675" s="41" t="s">
        <v>11605</v>
      </c>
      <c r="Q675" s="41" t="s">
        <v>21919</v>
      </c>
      <c r="R675" s="41">
        <v>8998</v>
      </c>
      <c r="S675" s="41" t="s">
        <v>26788</v>
      </c>
      <c r="T675" s="41" t="s">
        <v>18427</v>
      </c>
      <c r="U675" s="41" t="s">
        <v>26913</v>
      </c>
      <c r="V675" s="42">
        <v>45993</v>
      </c>
      <c r="W675"/>
      <c r="X675"/>
    </row>
    <row r="676" spans="1:24">
      <c r="A676" s="41" t="str">
        <f>TRIM(Query1[[#This Row],[ENTERPRISE_ID]])</f>
        <v>TMATHI1</v>
      </c>
      <c r="B676" s="41" t="s">
        <v>9592</v>
      </c>
      <c r="C676" s="41" t="s">
        <v>21771</v>
      </c>
      <c r="D676" s="41" t="s">
        <v>21158</v>
      </c>
      <c r="E676" s="41" t="s">
        <v>26914</v>
      </c>
      <c r="F676" s="41" t="s">
        <v>26915</v>
      </c>
      <c r="G676" s="41" t="s">
        <v>20006</v>
      </c>
      <c r="H676" s="41" t="s">
        <v>26916</v>
      </c>
      <c r="I676" s="41" t="s">
        <v>26917</v>
      </c>
      <c r="J676" s="68">
        <v>8325474186</v>
      </c>
      <c r="K676" s="41" t="s">
        <v>43</v>
      </c>
      <c r="L676" s="41" t="s">
        <v>26918</v>
      </c>
      <c r="N676" s="41" t="s">
        <v>777</v>
      </c>
      <c r="O676" s="41" t="s">
        <v>147</v>
      </c>
      <c r="P676" s="41" t="s">
        <v>13386</v>
      </c>
      <c r="Q676" s="41" t="s">
        <v>21919</v>
      </c>
      <c r="R676" s="41">
        <v>8998</v>
      </c>
      <c r="S676" s="41" t="s">
        <v>26788</v>
      </c>
      <c r="T676" s="41" t="s">
        <v>18427</v>
      </c>
      <c r="U676" s="41" t="s">
        <v>26919</v>
      </c>
      <c r="V676" s="42">
        <v>45993</v>
      </c>
      <c r="W676"/>
      <c r="X676"/>
    </row>
    <row r="677" spans="1:24">
      <c r="A677" s="41" t="str">
        <f>TRIM(Query1[[#This Row],[ENTERPRISE_ID]])</f>
        <v>MBENAVI</v>
      </c>
      <c r="B677" s="41" t="s">
        <v>21523</v>
      </c>
      <c r="C677" s="41" t="s">
        <v>21524</v>
      </c>
      <c r="D677" s="41" t="s">
        <v>21158</v>
      </c>
      <c r="E677" s="41" t="s">
        <v>26920</v>
      </c>
      <c r="F677" s="41" t="s">
        <v>26921</v>
      </c>
      <c r="G677" s="41" t="s">
        <v>16626</v>
      </c>
      <c r="H677" s="41" t="s">
        <v>26922</v>
      </c>
      <c r="I677" s="41" t="s">
        <v>23015</v>
      </c>
      <c r="J677" s="68">
        <v>8327950656</v>
      </c>
      <c r="K677" s="41" t="s">
        <v>43</v>
      </c>
      <c r="L677" s="41" t="s">
        <v>26923</v>
      </c>
      <c r="N677" s="41" t="s">
        <v>26853</v>
      </c>
      <c r="O677" s="41" t="s">
        <v>147</v>
      </c>
      <c r="P677" s="41" t="s">
        <v>26924</v>
      </c>
      <c r="Q677" s="41" t="s">
        <v>21919</v>
      </c>
      <c r="R677" s="41">
        <v>8998</v>
      </c>
      <c r="S677" s="41" t="s">
        <v>3345</v>
      </c>
      <c r="T677" s="41" t="s">
        <v>18083</v>
      </c>
      <c r="U677" s="41" t="s">
        <v>26925</v>
      </c>
      <c r="V677" s="42">
        <v>45993</v>
      </c>
      <c r="W677"/>
      <c r="X677"/>
    </row>
    <row r="678" spans="1:24">
      <c r="A678" s="41" t="str">
        <f>TRIM(Query1[[#This Row],[ENTERPRISE_ID]])</f>
        <v>PWILL50</v>
      </c>
      <c r="B678" s="41" t="s">
        <v>26926</v>
      </c>
      <c r="C678" s="41" t="s">
        <v>26927</v>
      </c>
      <c r="D678" s="41" t="s">
        <v>21158</v>
      </c>
      <c r="E678" s="41" t="s">
        <v>26928</v>
      </c>
      <c r="F678" s="41" t="s">
        <v>26929</v>
      </c>
      <c r="G678" s="41" t="s">
        <v>11199</v>
      </c>
      <c r="H678" s="41" t="s">
        <v>23299</v>
      </c>
      <c r="I678" s="41" t="s">
        <v>25250</v>
      </c>
      <c r="J678" s="68">
        <v>4099375037</v>
      </c>
      <c r="K678" s="41" t="s">
        <v>43</v>
      </c>
      <c r="L678" s="41" t="s">
        <v>26930</v>
      </c>
      <c r="N678" s="41" t="s">
        <v>9695</v>
      </c>
      <c r="O678" s="41" t="s">
        <v>147</v>
      </c>
      <c r="P678" s="41" t="s">
        <v>11201</v>
      </c>
      <c r="Q678" s="41" t="s">
        <v>21919</v>
      </c>
      <c r="R678" s="41">
        <v>8998</v>
      </c>
      <c r="S678" s="41" t="s">
        <v>17685</v>
      </c>
      <c r="T678" s="41" t="s">
        <v>17684</v>
      </c>
      <c r="U678" s="41" t="s">
        <v>26931</v>
      </c>
      <c r="V678" s="42">
        <v>45993</v>
      </c>
      <c r="W678"/>
      <c r="X678"/>
    </row>
    <row r="679" spans="1:24">
      <c r="A679" s="41" t="str">
        <f>TRIM(Query1[[#This Row],[ENTERPRISE_ID]])</f>
        <v>XGAMBOA</v>
      </c>
      <c r="B679" s="41" t="s">
        <v>26932</v>
      </c>
      <c r="C679" s="41" t="s">
        <v>26933</v>
      </c>
      <c r="D679" s="41" t="s">
        <v>21158</v>
      </c>
      <c r="E679" s="41" t="s">
        <v>26934</v>
      </c>
      <c r="F679" s="41" t="s">
        <v>26935</v>
      </c>
      <c r="G679" s="41" t="s">
        <v>15135</v>
      </c>
      <c r="H679" s="41" t="s">
        <v>26936</v>
      </c>
      <c r="I679" s="41" t="s">
        <v>26937</v>
      </c>
      <c r="J679" s="68">
        <v>8322504087</v>
      </c>
      <c r="K679" s="41" t="s">
        <v>43</v>
      </c>
      <c r="L679" s="41" t="s">
        <v>26938</v>
      </c>
      <c r="N679" s="41" t="s">
        <v>166</v>
      </c>
      <c r="O679" s="41" t="s">
        <v>147</v>
      </c>
      <c r="P679" s="41" t="s">
        <v>14197</v>
      </c>
      <c r="Q679" s="41" t="s">
        <v>21919</v>
      </c>
      <c r="R679" s="41">
        <v>8998</v>
      </c>
      <c r="S679" s="41" t="s">
        <v>26788</v>
      </c>
      <c r="T679" s="41" t="s">
        <v>18427</v>
      </c>
      <c r="U679" s="41" t="s">
        <v>26939</v>
      </c>
      <c r="V679" s="42">
        <v>45993</v>
      </c>
      <c r="W679"/>
      <c r="X679"/>
    </row>
    <row r="680" spans="1:24">
      <c r="A680" s="41" t="str">
        <f>TRIM(Query1[[#This Row],[ENTERPRISE_ID]])</f>
        <v>CWELL22</v>
      </c>
      <c r="B680" s="41" t="s">
        <v>21297</v>
      </c>
      <c r="C680" s="41" t="s">
        <v>21298</v>
      </c>
      <c r="D680" s="41" t="s">
        <v>21158</v>
      </c>
      <c r="E680" s="41" t="s">
        <v>26940</v>
      </c>
      <c r="F680" s="41" t="s">
        <v>26941</v>
      </c>
      <c r="G680" s="41" t="s">
        <v>3243</v>
      </c>
      <c r="H680" s="41" t="s">
        <v>26942</v>
      </c>
      <c r="I680" s="41" t="s">
        <v>26943</v>
      </c>
      <c r="J680" s="68">
        <v>9792507500</v>
      </c>
      <c r="K680" s="41" t="s">
        <v>43</v>
      </c>
      <c r="L680" s="41" t="s">
        <v>26944</v>
      </c>
      <c r="N680" s="41" t="s">
        <v>26945</v>
      </c>
      <c r="O680" s="41" t="s">
        <v>147</v>
      </c>
      <c r="P680" s="41" t="s">
        <v>3246</v>
      </c>
      <c r="Q680" s="41" t="s">
        <v>21919</v>
      </c>
      <c r="R680" s="41">
        <v>8998</v>
      </c>
      <c r="S680" s="41" t="s">
        <v>3345</v>
      </c>
      <c r="T680" s="41" t="s">
        <v>18083</v>
      </c>
      <c r="U680" s="41" t="s">
        <v>26946</v>
      </c>
      <c r="V680" s="42">
        <v>45993</v>
      </c>
      <c r="W680"/>
      <c r="X680"/>
    </row>
    <row r="681" spans="1:24">
      <c r="A681" s="41" t="str">
        <f>TRIM(Query1[[#This Row],[ENTERPRISE_ID]])</f>
        <v>DCRENSH</v>
      </c>
      <c r="B681" s="41" t="s">
        <v>26947</v>
      </c>
      <c r="C681" s="41" t="s">
        <v>26948</v>
      </c>
      <c r="D681" s="41" t="s">
        <v>21149</v>
      </c>
      <c r="E681" s="41" t="s">
        <v>26949</v>
      </c>
      <c r="F681" s="41" t="s">
        <v>26950</v>
      </c>
      <c r="G681" s="41" t="s">
        <v>26951</v>
      </c>
      <c r="H681" s="41" t="s">
        <v>26952</v>
      </c>
      <c r="I681" s="41" t="s">
        <v>26953</v>
      </c>
      <c r="J681" s="68">
        <v>7029696146</v>
      </c>
      <c r="K681" s="41" t="s">
        <v>43</v>
      </c>
      <c r="L681" s="41" t="s">
        <v>26954</v>
      </c>
      <c r="N681" s="41" t="s">
        <v>3478</v>
      </c>
      <c r="O681" s="41" t="s">
        <v>1392</v>
      </c>
      <c r="P681" s="41" t="s">
        <v>3479</v>
      </c>
      <c r="Q681" s="41" t="s">
        <v>22020</v>
      </c>
      <c r="R681" s="41">
        <v>8998</v>
      </c>
      <c r="S681" s="41" t="s">
        <v>9923</v>
      </c>
      <c r="T681" s="41" t="s">
        <v>22387</v>
      </c>
      <c r="U681" s="41" t="s">
        <v>26955</v>
      </c>
      <c r="V681" s="42">
        <v>45993</v>
      </c>
      <c r="W681"/>
      <c r="X681"/>
    </row>
    <row r="682" spans="1:24">
      <c r="A682" s="41" t="str">
        <f>TRIM(Query1[[#This Row],[ENTERPRISE_ID]])</f>
        <v>CCURRY0</v>
      </c>
      <c r="B682" s="41" t="s">
        <v>26956</v>
      </c>
      <c r="C682" s="41" t="s">
        <v>26957</v>
      </c>
      <c r="D682" s="41" t="s">
        <v>21154</v>
      </c>
      <c r="E682" s="41" t="s">
        <v>26958</v>
      </c>
      <c r="F682" s="41" t="s">
        <v>26959</v>
      </c>
      <c r="G682" s="41" t="s">
        <v>26960</v>
      </c>
      <c r="H682" s="41" t="s">
        <v>26961</v>
      </c>
      <c r="I682" s="41" t="s">
        <v>22156</v>
      </c>
      <c r="J682" s="68">
        <v>6196754994</v>
      </c>
      <c r="K682" s="41" t="s">
        <v>43</v>
      </c>
      <c r="L682" s="41" t="s">
        <v>26962</v>
      </c>
      <c r="M682" s="41" t="s">
        <v>26963</v>
      </c>
      <c r="N682" s="41" t="s">
        <v>391</v>
      </c>
      <c r="O682" s="41" t="s">
        <v>36</v>
      </c>
      <c r="P682" s="41" t="s">
        <v>2466</v>
      </c>
      <c r="Q682" s="41" t="s">
        <v>21909</v>
      </c>
      <c r="R682" s="41">
        <v>8998</v>
      </c>
      <c r="S682" s="41" t="s">
        <v>5585</v>
      </c>
      <c r="T682" s="41" t="s">
        <v>17470</v>
      </c>
      <c r="U682" s="41" t="s">
        <v>26964</v>
      </c>
      <c r="V682" s="42">
        <v>45993</v>
      </c>
      <c r="W682"/>
      <c r="X682"/>
    </row>
    <row r="683" spans="1:24">
      <c r="A683" s="41" t="str">
        <f>TRIM(Query1[[#This Row],[ENTERPRISE_ID]])</f>
        <v>AAGUIL0</v>
      </c>
      <c r="B683" s="41" t="s">
        <v>26965</v>
      </c>
      <c r="C683" s="41" t="s">
        <v>26966</v>
      </c>
      <c r="D683" s="41" t="s">
        <v>21156</v>
      </c>
      <c r="E683" s="41" t="s">
        <v>26967</v>
      </c>
      <c r="F683" s="41" t="s">
        <v>26968</v>
      </c>
      <c r="G683" s="41" t="s">
        <v>26969</v>
      </c>
      <c r="H683" s="41" t="s">
        <v>26970</v>
      </c>
      <c r="I683" s="41" t="s">
        <v>21987</v>
      </c>
      <c r="J683" s="68">
        <v>8184187059</v>
      </c>
      <c r="K683" s="41" t="s">
        <v>43</v>
      </c>
      <c r="L683" s="41" t="s">
        <v>26971</v>
      </c>
      <c r="M683" s="41" t="s">
        <v>26972</v>
      </c>
      <c r="N683" s="41" t="s">
        <v>26973</v>
      </c>
      <c r="O683" s="41" t="s">
        <v>36</v>
      </c>
      <c r="P683" s="41" t="s">
        <v>26974</v>
      </c>
      <c r="Q683" s="41" t="s">
        <v>21930</v>
      </c>
      <c r="R683" s="41">
        <v>8998</v>
      </c>
      <c r="S683" s="41" t="s">
        <v>22200</v>
      </c>
      <c r="T683" s="41" t="s">
        <v>22201</v>
      </c>
      <c r="U683" s="41" t="s">
        <v>26975</v>
      </c>
      <c r="V683" s="42">
        <v>45993</v>
      </c>
      <c r="W683"/>
      <c r="X683"/>
    </row>
    <row r="684" spans="1:24">
      <c r="A684" s="41" t="str">
        <f>TRIM(Query1[[#This Row],[ENTERPRISE_ID]])</f>
        <v>JSTEFF4</v>
      </c>
      <c r="B684" s="41" t="s">
        <v>26976</v>
      </c>
      <c r="C684" s="41" t="s">
        <v>26977</v>
      </c>
      <c r="D684" s="41" t="s">
        <v>21154</v>
      </c>
      <c r="E684" s="41" t="s">
        <v>26978</v>
      </c>
      <c r="F684" s="41" t="s">
        <v>26979</v>
      </c>
      <c r="G684" s="41" t="s">
        <v>8141</v>
      </c>
      <c r="H684" s="41" t="s">
        <v>26980</v>
      </c>
      <c r="I684" s="41" t="s">
        <v>23978</v>
      </c>
      <c r="J684" s="68">
        <v>9512819372</v>
      </c>
      <c r="K684" s="41" t="s">
        <v>43</v>
      </c>
      <c r="L684" s="41" t="s">
        <v>8142</v>
      </c>
      <c r="N684" s="41" t="s">
        <v>2036</v>
      </c>
      <c r="O684" s="41" t="s">
        <v>36</v>
      </c>
      <c r="P684" s="41" t="s">
        <v>2037</v>
      </c>
      <c r="Q684" s="41" t="s">
        <v>21909</v>
      </c>
      <c r="R684" s="41">
        <v>8998</v>
      </c>
      <c r="S684" s="41" t="s">
        <v>12876</v>
      </c>
      <c r="T684" s="41" t="s">
        <v>24092</v>
      </c>
      <c r="U684" s="41" t="s">
        <v>26981</v>
      </c>
      <c r="V684" s="42">
        <v>45993</v>
      </c>
      <c r="W684"/>
      <c r="X684"/>
    </row>
    <row r="685" spans="1:24">
      <c r="A685" s="41" t="str">
        <f>TRIM(Query1[[#This Row],[ENTERPRISE_ID]])</f>
        <v>CARMST8</v>
      </c>
      <c r="B685" s="41" t="s">
        <v>26982</v>
      </c>
      <c r="C685" s="41" t="s">
        <v>26983</v>
      </c>
      <c r="D685" s="41" t="s">
        <v>21154</v>
      </c>
      <c r="E685" s="41" t="s">
        <v>26984</v>
      </c>
      <c r="F685" s="41" t="s">
        <v>26985</v>
      </c>
      <c r="G685" s="41" t="s">
        <v>2346</v>
      </c>
      <c r="H685" s="41" t="s">
        <v>26986</v>
      </c>
      <c r="I685" s="41" t="s">
        <v>2847</v>
      </c>
      <c r="J685" s="68">
        <v>6192145870</v>
      </c>
      <c r="K685" s="41" t="s">
        <v>43</v>
      </c>
      <c r="L685" s="41" t="s">
        <v>26987</v>
      </c>
      <c r="N685" s="41" t="s">
        <v>2348</v>
      </c>
      <c r="O685" s="41" t="s">
        <v>36</v>
      </c>
      <c r="P685" s="41" t="s">
        <v>2349</v>
      </c>
      <c r="Q685" s="41" t="s">
        <v>21909</v>
      </c>
      <c r="R685" s="41">
        <v>8998</v>
      </c>
      <c r="S685" s="41" t="s">
        <v>5585</v>
      </c>
      <c r="T685" s="41" t="s">
        <v>17470</v>
      </c>
      <c r="U685" s="41" t="s">
        <v>26988</v>
      </c>
      <c r="V685" s="42">
        <v>45993</v>
      </c>
      <c r="W685"/>
      <c r="X685"/>
    </row>
    <row r="686" spans="1:24">
      <c r="A686" s="41" t="str">
        <f>TRIM(Query1[[#This Row],[ENTERPRISE_ID]])</f>
        <v>MROD198</v>
      </c>
      <c r="B686" s="41" t="s">
        <v>26989</v>
      </c>
      <c r="C686" s="41" t="s">
        <v>26990</v>
      </c>
      <c r="D686" s="41" t="s">
        <v>21154</v>
      </c>
      <c r="E686" s="41" t="s">
        <v>26991</v>
      </c>
      <c r="F686" s="41" t="s">
        <v>26992</v>
      </c>
      <c r="G686" s="41" t="s">
        <v>10162</v>
      </c>
      <c r="H686" s="41" t="s">
        <v>22079</v>
      </c>
      <c r="I686" s="41" t="s">
        <v>19647</v>
      </c>
      <c r="J686" s="68">
        <v>2027903819</v>
      </c>
      <c r="K686" s="41" t="s">
        <v>43</v>
      </c>
      <c r="L686" s="41" t="s">
        <v>10164</v>
      </c>
      <c r="N686" s="41" t="s">
        <v>10165</v>
      </c>
      <c r="O686" s="41" t="s">
        <v>36</v>
      </c>
      <c r="P686" s="41" t="s">
        <v>2037</v>
      </c>
      <c r="Q686" s="41" t="s">
        <v>21909</v>
      </c>
      <c r="R686" s="41">
        <v>8998</v>
      </c>
      <c r="S686" s="41" t="s">
        <v>12876</v>
      </c>
      <c r="T686" s="41" t="s">
        <v>24092</v>
      </c>
      <c r="U686" s="41" t="s">
        <v>26993</v>
      </c>
      <c r="V686" s="42">
        <v>45993</v>
      </c>
      <c r="W686"/>
      <c r="X686"/>
    </row>
    <row r="687" spans="1:24">
      <c r="A687" s="41" t="str">
        <f>TRIM(Query1[[#This Row],[ENTERPRISE_ID]])</f>
        <v>NANDREW</v>
      </c>
      <c r="B687" s="41" t="s">
        <v>9008</v>
      </c>
      <c r="C687" s="41" t="s">
        <v>26994</v>
      </c>
      <c r="D687" s="41" t="s">
        <v>21154</v>
      </c>
      <c r="E687" s="41" t="s">
        <v>26995</v>
      </c>
      <c r="F687" s="41" t="s">
        <v>26996</v>
      </c>
      <c r="G687" s="41" t="s">
        <v>15711</v>
      </c>
      <c r="H687" s="41" t="s">
        <v>26997</v>
      </c>
      <c r="I687" s="41" t="s">
        <v>26998</v>
      </c>
      <c r="J687" s="68">
        <v>5205900947</v>
      </c>
      <c r="K687" s="41" t="s">
        <v>43</v>
      </c>
      <c r="L687" s="41" t="s">
        <v>26999</v>
      </c>
      <c r="M687" s="41" t="s">
        <v>2935</v>
      </c>
      <c r="N687" s="41" t="s">
        <v>27000</v>
      </c>
      <c r="O687" s="41" t="s">
        <v>236</v>
      </c>
      <c r="P687" s="41" t="s">
        <v>3675</v>
      </c>
      <c r="Q687" s="41" t="s">
        <v>21909</v>
      </c>
      <c r="R687" s="41">
        <v>8998</v>
      </c>
      <c r="S687" s="41" t="s">
        <v>20610</v>
      </c>
      <c r="T687" s="41" t="s">
        <v>20609</v>
      </c>
      <c r="U687" s="41" t="s">
        <v>27001</v>
      </c>
      <c r="V687" s="42">
        <v>45993</v>
      </c>
      <c r="W687"/>
      <c r="X687"/>
    </row>
    <row r="688" spans="1:24">
      <c r="A688" s="41" t="str">
        <f>TRIM(Query1[[#This Row],[ENTERPRISE_ID]])</f>
        <v>RGARCI0</v>
      </c>
      <c r="B688" s="41" t="s">
        <v>15944</v>
      </c>
      <c r="C688" s="41" t="s">
        <v>21687</v>
      </c>
      <c r="D688" s="41" t="s">
        <v>21156</v>
      </c>
      <c r="E688" s="41" t="s">
        <v>27002</v>
      </c>
      <c r="F688" s="41" t="s">
        <v>27003</v>
      </c>
      <c r="G688" s="41" t="s">
        <v>15192</v>
      </c>
      <c r="H688" s="41" t="s">
        <v>24089</v>
      </c>
      <c r="I688" s="41" t="s">
        <v>27004</v>
      </c>
      <c r="J688" s="68">
        <v>8058068124</v>
      </c>
      <c r="K688" s="41" t="s">
        <v>43</v>
      </c>
      <c r="L688" s="41" t="s">
        <v>27005</v>
      </c>
      <c r="N688" s="41" t="s">
        <v>1949</v>
      </c>
      <c r="O688" s="41" t="s">
        <v>36</v>
      </c>
      <c r="P688" s="41" t="s">
        <v>11538</v>
      </c>
      <c r="Q688" s="41" t="s">
        <v>21930</v>
      </c>
      <c r="R688" s="41">
        <v>8998</v>
      </c>
      <c r="S688" s="41" t="s">
        <v>5232</v>
      </c>
      <c r="T688" s="41" t="s">
        <v>22084</v>
      </c>
      <c r="U688" s="41" t="s">
        <v>27006</v>
      </c>
      <c r="V688" s="42">
        <v>45993</v>
      </c>
      <c r="W688"/>
      <c r="X688"/>
    </row>
    <row r="689" spans="1:24">
      <c r="A689" s="41" t="str">
        <f>TRIM(Query1[[#This Row],[ENTERPRISE_ID]])</f>
        <v>MQUINON</v>
      </c>
      <c r="B689" s="41" t="s">
        <v>27007</v>
      </c>
      <c r="C689" s="41" t="s">
        <v>27008</v>
      </c>
      <c r="D689" s="41" t="s">
        <v>21156</v>
      </c>
      <c r="E689" s="41" t="s">
        <v>27009</v>
      </c>
      <c r="F689" s="41" t="s">
        <v>27010</v>
      </c>
      <c r="G689" s="41" t="s">
        <v>27011</v>
      </c>
      <c r="H689" s="41" t="s">
        <v>24905</v>
      </c>
      <c r="I689" s="41" t="s">
        <v>23015</v>
      </c>
      <c r="J689" s="68">
        <v>3236811633</v>
      </c>
      <c r="K689" s="41" t="s">
        <v>43</v>
      </c>
      <c r="L689" s="41" t="s">
        <v>27012</v>
      </c>
      <c r="M689" s="41" t="s">
        <v>27013</v>
      </c>
      <c r="N689" s="41" t="s">
        <v>4475</v>
      </c>
      <c r="O689" s="41" t="s">
        <v>36</v>
      </c>
      <c r="P689" s="41" t="s">
        <v>27014</v>
      </c>
      <c r="Q689" s="41" t="s">
        <v>21930</v>
      </c>
      <c r="R689" s="41">
        <v>8998</v>
      </c>
      <c r="S689" s="41" t="s">
        <v>22011</v>
      </c>
      <c r="T689" s="41" t="s">
        <v>22012</v>
      </c>
      <c r="U689" s="41" t="s">
        <v>27015</v>
      </c>
      <c r="V689" s="42">
        <v>45993</v>
      </c>
      <c r="W689"/>
      <c r="X689"/>
    </row>
    <row r="690" spans="1:24">
      <c r="A690" s="41" t="str">
        <f>TRIM(Query1[[#This Row],[ENTERPRISE_ID]])</f>
        <v>JVALD36</v>
      </c>
      <c r="B690" s="41" t="s">
        <v>27016</v>
      </c>
      <c r="C690" s="41" t="s">
        <v>27017</v>
      </c>
      <c r="D690" s="41" t="s">
        <v>21156</v>
      </c>
      <c r="E690" s="41" t="s">
        <v>27018</v>
      </c>
      <c r="F690" s="41" t="s">
        <v>27019</v>
      </c>
      <c r="G690" s="41" t="s">
        <v>8247</v>
      </c>
      <c r="H690" s="41" t="s">
        <v>27020</v>
      </c>
      <c r="I690" s="41" t="s">
        <v>22265</v>
      </c>
      <c r="J690" s="68">
        <v>8186439284</v>
      </c>
      <c r="K690" s="41" t="s">
        <v>43</v>
      </c>
      <c r="L690" s="41" t="s">
        <v>27021</v>
      </c>
      <c r="M690" s="41" t="s">
        <v>27022</v>
      </c>
      <c r="N690" s="41" t="s">
        <v>27023</v>
      </c>
      <c r="O690" s="41" t="s">
        <v>36</v>
      </c>
      <c r="P690" s="41" t="s">
        <v>8251</v>
      </c>
      <c r="Q690" s="41" t="s">
        <v>21930</v>
      </c>
      <c r="R690" s="41">
        <v>8998</v>
      </c>
      <c r="S690" s="41" t="s">
        <v>5232</v>
      </c>
      <c r="T690" s="41" t="s">
        <v>22084</v>
      </c>
      <c r="U690" s="41" t="s">
        <v>27024</v>
      </c>
      <c r="V690" s="42">
        <v>45993</v>
      </c>
      <c r="W690"/>
      <c r="X690"/>
    </row>
    <row r="691" spans="1:24">
      <c r="A691" s="41" t="str">
        <f>TRIM(Query1[[#This Row],[ENTERPRISE_ID]])</f>
        <v>AOROZCO</v>
      </c>
      <c r="B691" s="41" t="s">
        <v>21210</v>
      </c>
      <c r="C691" s="41" t="s">
        <v>21211</v>
      </c>
      <c r="D691" s="41" t="s">
        <v>21156</v>
      </c>
      <c r="E691" s="41" t="s">
        <v>27025</v>
      </c>
      <c r="F691" s="41" t="s">
        <v>27026</v>
      </c>
      <c r="G691" s="41" t="s">
        <v>15073</v>
      </c>
      <c r="H691" s="41" t="s">
        <v>27027</v>
      </c>
      <c r="I691" s="41" t="s">
        <v>27028</v>
      </c>
      <c r="J691" s="68">
        <v>8189411387</v>
      </c>
      <c r="K691" s="41" t="s">
        <v>43</v>
      </c>
      <c r="L691" s="41" t="s">
        <v>27029</v>
      </c>
      <c r="N691" s="41" t="s">
        <v>27030</v>
      </c>
      <c r="O691" s="41" t="s">
        <v>36</v>
      </c>
      <c r="P691" s="41" t="s">
        <v>1125</v>
      </c>
      <c r="Q691" s="41" t="s">
        <v>21930</v>
      </c>
      <c r="R691" s="41">
        <v>8998</v>
      </c>
      <c r="S691" s="41" t="s">
        <v>5232</v>
      </c>
      <c r="T691" s="41" t="s">
        <v>22084</v>
      </c>
      <c r="U691" s="41" t="s">
        <v>27031</v>
      </c>
      <c r="V691" s="42">
        <v>45993</v>
      </c>
      <c r="W691"/>
      <c r="X691"/>
    </row>
    <row r="692" spans="1:24">
      <c r="A692" s="41" t="str">
        <f>TRIM(Query1[[#This Row],[ENTERPRISE_ID]])</f>
        <v>MMEANS2</v>
      </c>
      <c r="B692" s="41" t="s">
        <v>27032</v>
      </c>
      <c r="C692" s="41" t="s">
        <v>27033</v>
      </c>
      <c r="D692" s="41" t="s">
        <v>21154</v>
      </c>
      <c r="E692" s="41" t="s">
        <v>27034</v>
      </c>
      <c r="F692" s="41" t="s">
        <v>27035</v>
      </c>
      <c r="G692" s="41" t="s">
        <v>21071</v>
      </c>
      <c r="H692" s="41" t="s">
        <v>8304</v>
      </c>
      <c r="I692" s="41" t="s">
        <v>22047</v>
      </c>
      <c r="J692" s="68">
        <v>9517121022</v>
      </c>
      <c r="K692" s="41" t="s">
        <v>43</v>
      </c>
      <c r="L692" s="41" t="s">
        <v>9937</v>
      </c>
      <c r="N692" s="41" t="s">
        <v>9938</v>
      </c>
      <c r="O692" s="41" t="s">
        <v>36</v>
      </c>
      <c r="P692" s="41" t="s">
        <v>9939</v>
      </c>
      <c r="Q692" s="41" t="s">
        <v>21909</v>
      </c>
      <c r="R692" s="41">
        <v>8998</v>
      </c>
      <c r="S692" s="41" t="s">
        <v>12876</v>
      </c>
      <c r="T692" s="41" t="s">
        <v>24092</v>
      </c>
      <c r="U692" s="41" t="s">
        <v>27036</v>
      </c>
      <c r="V692" s="42">
        <v>45993</v>
      </c>
      <c r="W692"/>
      <c r="X692"/>
    </row>
    <row r="693" spans="1:24">
      <c r="A693" s="41" t="str">
        <f>TRIM(Query1[[#This Row],[ENTERPRISE_ID]])</f>
        <v>AHOLME0</v>
      </c>
      <c r="B693" s="41" t="s">
        <v>27037</v>
      </c>
      <c r="C693" s="41" t="s">
        <v>27038</v>
      </c>
      <c r="D693" s="41" t="s">
        <v>21154</v>
      </c>
      <c r="E693" s="41" t="s">
        <v>27039</v>
      </c>
      <c r="F693" s="41" t="s">
        <v>27040</v>
      </c>
      <c r="G693" s="41" t="s">
        <v>27041</v>
      </c>
      <c r="H693" s="41" t="s">
        <v>27042</v>
      </c>
      <c r="I693" s="41" t="s">
        <v>27043</v>
      </c>
      <c r="J693" s="68">
        <v>4809132010</v>
      </c>
      <c r="K693" s="41" t="s">
        <v>43</v>
      </c>
      <c r="L693" s="41" t="s">
        <v>813</v>
      </c>
      <c r="M693" s="41" t="s">
        <v>814</v>
      </c>
      <c r="N693" s="41" t="s">
        <v>27044</v>
      </c>
      <c r="O693" s="41" t="s">
        <v>236</v>
      </c>
      <c r="P693" s="41" t="s">
        <v>816</v>
      </c>
      <c r="Q693" s="41" t="s">
        <v>21909</v>
      </c>
      <c r="R693" s="41">
        <v>8998</v>
      </c>
      <c r="S693" s="41" t="s">
        <v>22200</v>
      </c>
      <c r="T693" s="41" t="s">
        <v>22201</v>
      </c>
      <c r="U693" s="41" t="s">
        <v>27045</v>
      </c>
      <c r="V693" s="42">
        <v>45993</v>
      </c>
      <c r="W693"/>
      <c r="X693"/>
    </row>
    <row r="694" spans="1:24">
      <c r="A694" s="41" t="str">
        <f>TRIM(Query1[[#This Row],[ENTERPRISE_ID]])</f>
        <v>RMADERO</v>
      </c>
      <c r="B694" s="41" t="s">
        <v>16273</v>
      </c>
      <c r="C694" s="41" t="s">
        <v>27046</v>
      </c>
      <c r="D694" s="41" t="s">
        <v>21156</v>
      </c>
      <c r="E694" s="41" t="s">
        <v>27047</v>
      </c>
      <c r="F694" s="41" t="s">
        <v>16274</v>
      </c>
      <c r="G694" s="41" t="s">
        <v>11797</v>
      </c>
      <c r="H694" s="41" t="s">
        <v>27048</v>
      </c>
      <c r="I694" s="41" t="s">
        <v>27049</v>
      </c>
      <c r="J694" s="68">
        <v>9516272408</v>
      </c>
      <c r="K694" s="41" t="s">
        <v>43</v>
      </c>
      <c r="L694" s="41" t="s">
        <v>27050</v>
      </c>
      <c r="N694" s="41" t="s">
        <v>23235</v>
      </c>
      <c r="O694" s="41" t="s">
        <v>36</v>
      </c>
      <c r="P694" s="41" t="s">
        <v>2361</v>
      </c>
      <c r="Q694" s="41" t="s">
        <v>21930</v>
      </c>
      <c r="R694" s="41">
        <v>8998</v>
      </c>
      <c r="S694" s="41" t="s">
        <v>4645</v>
      </c>
      <c r="T694" s="41" t="s">
        <v>23109</v>
      </c>
      <c r="U694" s="41" t="s">
        <v>27051</v>
      </c>
      <c r="V694" s="42">
        <v>45993</v>
      </c>
      <c r="W694"/>
      <c r="X694"/>
    </row>
    <row r="695" spans="1:24">
      <c r="A695" s="41" t="str">
        <f>TRIM(Query1[[#This Row],[ENTERPRISE_ID]])</f>
        <v>JWIEMAN</v>
      </c>
      <c r="B695" s="41" t="s">
        <v>27052</v>
      </c>
      <c r="C695" s="41" t="s">
        <v>27053</v>
      </c>
      <c r="D695" s="41" t="s">
        <v>21154</v>
      </c>
      <c r="E695" s="41" t="s">
        <v>27054</v>
      </c>
      <c r="F695" s="41" t="s">
        <v>27055</v>
      </c>
      <c r="G695" s="41" t="s">
        <v>8345</v>
      </c>
      <c r="H695" s="41" t="s">
        <v>27056</v>
      </c>
      <c r="I695" s="41" t="s">
        <v>22072</v>
      </c>
      <c r="J695" s="68">
        <v>7142041657</v>
      </c>
      <c r="K695" s="41" t="s">
        <v>43</v>
      </c>
      <c r="L695" s="41" t="s">
        <v>27057</v>
      </c>
      <c r="N695" s="41" t="s">
        <v>8902</v>
      </c>
      <c r="O695" s="41" t="s">
        <v>36</v>
      </c>
      <c r="P695" s="41" t="s">
        <v>8348</v>
      </c>
      <c r="Q695" s="41" t="s">
        <v>21909</v>
      </c>
      <c r="R695" s="41">
        <v>8998</v>
      </c>
      <c r="S695" s="41" t="s">
        <v>22780</v>
      </c>
      <c r="T695" s="41" t="s">
        <v>22781</v>
      </c>
      <c r="U695" s="41" t="s">
        <v>27058</v>
      </c>
      <c r="V695" s="42">
        <v>45993</v>
      </c>
      <c r="W695"/>
      <c r="X695"/>
    </row>
    <row r="696" spans="1:24">
      <c r="A696" s="41" t="str">
        <f>TRIM(Query1[[#This Row],[ENTERPRISE_ID]])</f>
        <v>JNUNEZ</v>
      </c>
      <c r="B696" s="41" t="s">
        <v>27059</v>
      </c>
      <c r="C696" s="41" t="s">
        <v>27060</v>
      </c>
      <c r="D696" s="41" t="s">
        <v>21156</v>
      </c>
      <c r="E696" s="41" t="s">
        <v>27061</v>
      </c>
      <c r="F696" s="41" t="s">
        <v>27062</v>
      </c>
      <c r="G696" s="41" t="s">
        <v>14938</v>
      </c>
      <c r="H696" s="41" t="s">
        <v>27063</v>
      </c>
      <c r="I696" s="41" t="s">
        <v>22373</v>
      </c>
      <c r="J696" s="68">
        <v>9098488012</v>
      </c>
      <c r="K696" s="41" t="s">
        <v>43</v>
      </c>
      <c r="L696" s="41" t="s">
        <v>27064</v>
      </c>
      <c r="N696" s="41" t="s">
        <v>27065</v>
      </c>
      <c r="O696" s="41" t="s">
        <v>36</v>
      </c>
      <c r="P696" s="41" t="s">
        <v>7713</v>
      </c>
      <c r="Q696" s="41" t="s">
        <v>21930</v>
      </c>
      <c r="R696" s="41">
        <v>8998</v>
      </c>
      <c r="S696" s="41" t="s">
        <v>4645</v>
      </c>
      <c r="T696" s="41" t="s">
        <v>23109</v>
      </c>
      <c r="U696" s="41" t="s">
        <v>27066</v>
      </c>
      <c r="V696" s="42">
        <v>45993</v>
      </c>
      <c r="W696"/>
      <c r="X696"/>
    </row>
    <row r="697" spans="1:24">
      <c r="A697" s="41" t="str">
        <f>TRIM(Query1[[#This Row],[ENTERPRISE_ID]])</f>
        <v>COZAKIG</v>
      </c>
      <c r="B697" s="41" t="s">
        <v>27067</v>
      </c>
      <c r="C697" s="41" t="s">
        <v>27068</v>
      </c>
      <c r="D697" s="41" t="s">
        <v>21156</v>
      </c>
      <c r="E697" s="41" t="s">
        <v>27069</v>
      </c>
      <c r="F697" s="41" t="s">
        <v>27070</v>
      </c>
      <c r="G697" s="41" t="s">
        <v>2984</v>
      </c>
      <c r="H697" s="41" t="s">
        <v>27071</v>
      </c>
      <c r="I697" s="41" t="s">
        <v>27072</v>
      </c>
      <c r="J697" s="68">
        <v>9095078003</v>
      </c>
      <c r="K697" s="41" t="s">
        <v>43</v>
      </c>
      <c r="L697" s="41" t="s">
        <v>2985</v>
      </c>
      <c r="N697" s="41" t="s">
        <v>2986</v>
      </c>
      <c r="O697" s="41" t="s">
        <v>36</v>
      </c>
      <c r="P697" s="41" t="s">
        <v>2987</v>
      </c>
      <c r="Q697" s="41" t="s">
        <v>21930</v>
      </c>
      <c r="R697" s="41">
        <v>8998</v>
      </c>
      <c r="S697" s="41" t="s">
        <v>11783</v>
      </c>
      <c r="T697" s="41" t="s">
        <v>22065</v>
      </c>
      <c r="U697" s="41" t="s">
        <v>27073</v>
      </c>
      <c r="V697" s="42">
        <v>45993</v>
      </c>
      <c r="W697"/>
      <c r="X697"/>
    </row>
    <row r="698" spans="1:24">
      <c r="A698" s="41" t="str">
        <f>TRIM(Query1[[#This Row],[ENTERPRISE_ID]])</f>
        <v>BWAINWR</v>
      </c>
      <c r="B698" s="41" t="s">
        <v>27074</v>
      </c>
      <c r="C698" s="41" t="s">
        <v>27075</v>
      </c>
      <c r="D698" s="41" t="s">
        <v>21164</v>
      </c>
      <c r="E698" s="41" t="s">
        <v>27076</v>
      </c>
      <c r="F698" s="41" t="s">
        <v>27077</v>
      </c>
      <c r="G698" s="41" t="s">
        <v>20195</v>
      </c>
      <c r="H698" s="41" t="s">
        <v>27078</v>
      </c>
      <c r="I698" s="41" t="s">
        <v>24860</v>
      </c>
      <c r="J698" s="68">
        <v>6617411779</v>
      </c>
      <c r="K698" s="41" t="s">
        <v>43</v>
      </c>
      <c r="L698" s="41" t="s">
        <v>2271</v>
      </c>
      <c r="N698" s="41" t="s">
        <v>3584</v>
      </c>
      <c r="O698" s="41" t="s">
        <v>36</v>
      </c>
      <c r="P698" s="41" t="s">
        <v>2273</v>
      </c>
      <c r="Q698" s="41" t="s">
        <v>22020</v>
      </c>
      <c r="R698" s="41">
        <v>8998</v>
      </c>
      <c r="S698" s="41" t="s">
        <v>19387</v>
      </c>
      <c r="T698" s="41" t="s">
        <v>19386</v>
      </c>
      <c r="U698" s="41" t="s">
        <v>27079</v>
      </c>
      <c r="V698" s="42">
        <v>45993</v>
      </c>
      <c r="W698"/>
      <c r="X698"/>
    </row>
    <row r="699" spans="1:24">
      <c r="A699" s="41" t="str">
        <f>TRIM(Query1[[#This Row],[ENTERPRISE_ID]])</f>
        <v>WTUBMAN</v>
      </c>
      <c r="B699" s="41" t="s">
        <v>19072</v>
      </c>
      <c r="C699" s="41" t="s">
        <v>27080</v>
      </c>
      <c r="D699" s="41" t="s">
        <v>21154</v>
      </c>
      <c r="E699" s="41" t="s">
        <v>27081</v>
      </c>
      <c r="F699" s="41" t="s">
        <v>19073</v>
      </c>
      <c r="G699" s="41" t="s">
        <v>18924</v>
      </c>
      <c r="H699" s="41" t="s">
        <v>27082</v>
      </c>
      <c r="I699" s="41" t="s">
        <v>22565</v>
      </c>
      <c r="J699" s="68">
        <v>6024918005</v>
      </c>
      <c r="K699" s="41" t="s">
        <v>43</v>
      </c>
      <c r="L699" s="41" t="s">
        <v>27083</v>
      </c>
      <c r="N699" s="41" t="s">
        <v>8836</v>
      </c>
      <c r="O699" s="41" t="s">
        <v>236</v>
      </c>
      <c r="P699" s="41" t="s">
        <v>14169</v>
      </c>
      <c r="Q699" s="41" t="s">
        <v>21909</v>
      </c>
      <c r="R699" s="41">
        <v>8998</v>
      </c>
      <c r="S699" s="41" t="s">
        <v>13883</v>
      </c>
      <c r="T699" s="41" t="s">
        <v>18573</v>
      </c>
      <c r="U699" s="41" t="s">
        <v>27084</v>
      </c>
      <c r="V699" s="42">
        <v>45993</v>
      </c>
      <c r="W699"/>
      <c r="X699"/>
    </row>
    <row r="700" spans="1:24">
      <c r="A700" s="41" t="str">
        <f>TRIM(Query1[[#This Row],[ENTERPRISE_ID]])</f>
        <v>JGRAYDO</v>
      </c>
      <c r="B700" s="41" t="s">
        <v>27085</v>
      </c>
      <c r="C700" s="41" t="s">
        <v>27086</v>
      </c>
      <c r="D700" s="41" t="s">
        <v>21154</v>
      </c>
      <c r="E700" s="41" t="s">
        <v>27087</v>
      </c>
      <c r="F700" s="41" t="s">
        <v>27088</v>
      </c>
      <c r="G700" s="41" t="s">
        <v>19924</v>
      </c>
      <c r="H700" s="41" t="s">
        <v>27089</v>
      </c>
      <c r="I700" s="41" t="s">
        <v>22743</v>
      </c>
      <c r="J700" s="68">
        <v>9284185985</v>
      </c>
      <c r="K700" s="41" t="s">
        <v>43</v>
      </c>
      <c r="L700" s="41" t="s">
        <v>27090</v>
      </c>
      <c r="M700" s="41" t="s">
        <v>27091</v>
      </c>
      <c r="N700" s="41" t="s">
        <v>6972</v>
      </c>
      <c r="O700" s="41" t="s">
        <v>236</v>
      </c>
      <c r="P700" s="41" t="s">
        <v>4327</v>
      </c>
      <c r="Q700" s="41" t="s">
        <v>21909</v>
      </c>
      <c r="R700" s="41">
        <v>8998</v>
      </c>
      <c r="S700" s="41" t="s">
        <v>13883</v>
      </c>
      <c r="T700" s="41" t="s">
        <v>18573</v>
      </c>
      <c r="U700" s="41" t="s">
        <v>27092</v>
      </c>
      <c r="V700" s="42">
        <v>45993</v>
      </c>
      <c r="W700"/>
      <c r="X700"/>
    </row>
    <row r="701" spans="1:24">
      <c r="A701" s="41" t="str">
        <f>TRIM(Query1[[#This Row],[ENTERPRISE_ID]])</f>
        <v>THOANG0</v>
      </c>
      <c r="B701" s="41" t="s">
        <v>27093</v>
      </c>
      <c r="C701" s="41" t="s">
        <v>27094</v>
      </c>
      <c r="D701" s="41" t="s">
        <v>21156</v>
      </c>
      <c r="E701" s="41" t="s">
        <v>27095</v>
      </c>
      <c r="F701" s="41" t="s">
        <v>27096</v>
      </c>
      <c r="G701" s="41" t="s">
        <v>20322</v>
      </c>
      <c r="H701" s="41" t="s">
        <v>27097</v>
      </c>
      <c r="I701" s="41" t="s">
        <v>27098</v>
      </c>
      <c r="J701" s="68">
        <v>5622151837</v>
      </c>
      <c r="K701" s="41" t="s">
        <v>43</v>
      </c>
      <c r="L701" s="41" t="s">
        <v>27099</v>
      </c>
      <c r="N701" s="41" t="s">
        <v>4938</v>
      </c>
      <c r="O701" s="41" t="s">
        <v>36</v>
      </c>
      <c r="P701" s="41" t="s">
        <v>13278</v>
      </c>
      <c r="Q701" s="41" t="s">
        <v>21930</v>
      </c>
      <c r="R701" s="41">
        <v>8998</v>
      </c>
      <c r="S701" s="41" t="s">
        <v>1779</v>
      </c>
      <c r="T701" s="41" t="s">
        <v>23779</v>
      </c>
      <c r="U701" s="41" t="s">
        <v>27100</v>
      </c>
      <c r="V701" s="42">
        <v>45993</v>
      </c>
      <c r="W701"/>
      <c r="X701"/>
    </row>
    <row r="702" spans="1:24">
      <c r="A702" s="41" t="str">
        <f>TRIM(Query1[[#This Row],[ENTERPRISE_ID]])</f>
        <v>AGHULAM</v>
      </c>
      <c r="B702" s="41" t="s">
        <v>27101</v>
      </c>
      <c r="C702" s="41" t="s">
        <v>27102</v>
      </c>
      <c r="D702" s="41" t="s">
        <v>21145</v>
      </c>
      <c r="E702" s="41" t="s">
        <v>27103</v>
      </c>
      <c r="F702" s="41" t="s">
        <v>27104</v>
      </c>
      <c r="G702" s="41" t="s">
        <v>27105</v>
      </c>
      <c r="H702" s="41" t="s">
        <v>27106</v>
      </c>
      <c r="I702" s="41" t="s">
        <v>27107</v>
      </c>
      <c r="J702" s="68">
        <v>4109775507</v>
      </c>
      <c r="K702" s="41" t="s">
        <v>43</v>
      </c>
      <c r="L702" s="41" t="s">
        <v>27108</v>
      </c>
      <c r="M702" s="41" t="s">
        <v>27109</v>
      </c>
      <c r="N702" s="41" t="s">
        <v>3561</v>
      </c>
      <c r="O702" s="41" t="s">
        <v>200</v>
      </c>
      <c r="P702" s="41" t="s">
        <v>713</v>
      </c>
      <c r="Q702" s="41" t="s">
        <v>21909</v>
      </c>
      <c r="R702" s="41">
        <v>8998</v>
      </c>
      <c r="S702" s="41" t="s">
        <v>3536</v>
      </c>
      <c r="T702" s="41" t="s">
        <v>23995</v>
      </c>
      <c r="U702" s="41" t="s">
        <v>27110</v>
      </c>
      <c r="V702" s="42">
        <v>45993</v>
      </c>
      <c r="W702"/>
      <c r="X702"/>
    </row>
    <row r="703" spans="1:24">
      <c r="A703" s="41" t="str">
        <f>TRIM(Query1[[#This Row],[ENTERPRISE_ID]])</f>
        <v>MCOSTEL</v>
      </c>
      <c r="B703" s="41" t="s">
        <v>21535</v>
      </c>
      <c r="C703" s="41" t="s">
        <v>21536</v>
      </c>
      <c r="D703" s="41" t="s">
        <v>21145</v>
      </c>
      <c r="E703" s="41" t="s">
        <v>27111</v>
      </c>
      <c r="F703" s="41" t="s">
        <v>27112</v>
      </c>
      <c r="G703" s="41" t="s">
        <v>14834</v>
      </c>
      <c r="H703" s="41" t="s">
        <v>27113</v>
      </c>
      <c r="I703" s="41" t="s">
        <v>1846</v>
      </c>
      <c r="J703" s="68">
        <v>3028974391</v>
      </c>
      <c r="K703" s="41" t="s">
        <v>43</v>
      </c>
      <c r="L703" s="41" t="s">
        <v>27114</v>
      </c>
      <c r="N703" s="41" t="s">
        <v>27115</v>
      </c>
      <c r="O703" s="41" t="s">
        <v>1548</v>
      </c>
      <c r="P703" s="41" t="s">
        <v>3384</v>
      </c>
      <c r="Q703" s="41" t="s">
        <v>21909</v>
      </c>
      <c r="R703" s="41">
        <v>8998</v>
      </c>
      <c r="S703" s="41" t="s">
        <v>10430</v>
      </c>
      <c r="T703" s="41" t="s">
        <v>15762</v>
      </c>
      <c r="U703" s="41" t="s">
        <v>27116</v>
      </c>
      <c r="V703" s="42">
        <v>45993</v>
      </c>
      <c r="W703"/>
      <c r="X703"/>
    </row>
    <row r="704" spans="1:24">
      <c r="A704" s="41" t="str">
        <f>TRIM(Query1[[#This Row],[ENTERPRISE_ID]])</f>
        <v>JBACK1</v>
      </c>
      <c r="B704" s="41" t="s">
        <v>27117</v>
      </c>
      <c r="C704" s="41" t="s">
        <v>27118</v>
      </c>
      <c r="D704" s="41" t="s">
        <v>21145</v>
      </c>
      <c r="E704" s="41" t="s">
        <v>27119</v>
      </c>
      <c r="F704" s="41" t="s">
        <v>27120</v>
      </c>
      <c r="G704" s="41" t="s">
        <v>6258</v>
      </c>
      <c r="H704" s="41" t="s">
        <v>27121</v>
      </c>
      <c r="I704" s="41" t="s">
        <v>24744</v>
      </c>
      <c r="J704" s="68">
        <v>4438913085</v>
      </c>
      <c r="K704" s="41" t="s">
        <v>43</v>
      </c>
      <c r="L704" s="41" t="s">
        <v>6259</v>
      </c>
      <c r="N704" s="41" t="s">
        <v>712</v>
      </c>
      <c r="O704" s="41" t="s">
        <v>200</v>
      </c>
      <c r="P704" s="41" t="s">
        <v>880</v>
      </c>
      <c r="Q704" s="41" t="s">
        <v>21909</v>
      </c>
      <c r="R704" s="41">
        <v>8998</v>
      </c>
      <c r="S704" s="41" t="s">
        <v>19721</v>
      </c>
      <c r="T704" s="41" t="s">
        <v>19720</v>
      </c>
      <c r="U704" s="41" t="s">
        <v>27122</v>
      </c>
      <c r="V704" s="42">
        <v>45993</v>
      </c>
      <c r="W704"/>
      <c r="X704"/>
    </row>
    <row r="705" spans="1:24">
      <c r="A705" s="41" t="str">
        <f>TRIM(Query1[[#This Row],[ENTERPRISE_ID]])</f>
        <v>HBROWN0</v>
      </c>
      <c r="B705" s="41" t="s">
        <v>27123</v>
      </c>
      <c r="C705" s="41" t="s">
        <v>27124</v>
      </c>
      <c r="D705" s="41" t="s">
        <v>21139</v>
      </c>
      <c r="E705" s="41" t="s">
        <v>27125</v>
      </c>
      <c r="F705" s="41" t="s">
        <v>27126</v>
      </c>
      <c r="G705" s="41" t="s">
        <v>18153</v>
      </c>
      <c r="H705" s="41" t="s">
        <v>24782</v>
      </c>
      <c r="I705" s="41" t="s">
        <v>27127</v>
      </c>
      <c r="J705" s="68">
        <v>8486331086</v>
      </c>
      <c r="K705" s="41" t="s">
        <v>43</v>
      </c>
      <c r="L705" s="41" t="s">
        <v>27128</v>
      </c>
      <c r="M705" s="41" t="s">
        <v>27129</v>
      </c>
      <c r="N705" s="41" t="s">
        <v>5750</v>
      </c>
      <c r="O705" s="41" t="s">
        <v>453</v>
      </c>
      <c r="P705" s="41" t="s">
        <v>4927</v>
      </c>
      <c r="Q705" s="41" t="s">
        <v>21919</v>
      </c>
      <c r="R705" s="41">
        <v>8998</v>
      </c>
      <c r="S705" s="41" t="s">
        <v>21920</v>
      </c>
      <c r="T705" s="41" t="s">
        <v>21921</v>
      </c>
      <c r="U705" s="41" t="s">
        <v>27130</v>
      </c>
      <c r="V705" s="42">
        <v>45993</v>
      </c>
      <c r="W705"/>
      <c r="X705"/>
    </row>
    <row r="706" spans="1:24">
      <c r="A706" s="41" t="str">
        <f>TRIM(Query1[[#This Row],[ENTERPRISE_ID]])</f>
        <v>JTAYL56</v>
      </c>
      <c r="B706" s="41" t="s">
        <v>21471</v>
      </c>
      <c r="C706" s="41" t="s">
        <v>15350</v>
      </c>
      <c r="D706" s="41" t="s">
        <v>21145</v>
      </c>
      <c r="E706" s="41" t="s">
        <v>27131</v>
      </c>
      <c r="F706" s="41" t="s">
        <v>27132</v>
      </c>
      <c r="G706" s="41" t="s">
        <v>15351</v>
      </c>
      <c r="H706" s="41" t="s">
        <v>25306</v>
      </c>
      <c r="I706" s="41" t="s">
        <v>24691</v>
      </c>
      <c r="J706" s="68">
        <v>3028300017</v>
      </c>
      <c r="K706" s="41" t="s">
        <v>43</v>
      </c>
      <c r="L706" s="41" t="s">
        <v>8190</v>
      </c>
      <c r="N706" s="41" t="s">
        <v>8191</v>
      </c>
      <c r="O706" s="41" t="s">
        <v>1548</v>
      </c>
      <c r="P706" s="41" t="s">
        <v>8192</v>
      </c>
      <c r="Q706" s="41" t="s">
        <v>21909</v>
      </c>
      <c r="R706" s="41">
        <v>8998</v>
      </c>
      <c r="S706" s="41" t="s">
        <v>10430</v>
      </c>
      <c r="T706" s="41" t="s">
        <v>15762</v>
      </c>
      <c r="U706" s="41" t="s">
        <v>27133</v>
      </c>
      <c r="V706" s="42">
        <v>45993</v>
      </c>
      <c r="W706"/>
      <c r="X706"/>
    </row>
    <row r="707" spans="1:24">
      <c r="A707" s="41" t="str">
        <f>TRIM(Query1[[#This Row],[ENTERPRISE_ID]])</f>
        <v>PCRAWF</v>
      </c>
      <c r="B707" s="41" t="s">
        <v>27134</v>
      </c>
      <c r="C707" s="41" t="s">
        <v>27135</v>
      </c>
      <c r="D707" s="41" t="s">
        <v>21145</v>
      </c>
      <c r="E707" s="41" t="s">
        <v>27136</v>
      </c>
      <c r="F707" s="41" t="s">
        <v>27137</v>
      </c>
      <c r="G707" s="41" t="s">
        <v>10944</v>
      </c>
      <c r="H707" s="41" t="s">
        <v>23240</v>
      </c>
      <c r="I707" s="41" t="s">
        <v>21929</v>
      </c>
      <c r="J707" s="68">
        <v>4437682369</v>
      </c>
      <c r="K707" s="41" t="s">
        <v>43</v>
      </c>
      <c r="L707" s="41" t="s">
        <v>27138</v>
      </c>
      <c r="N707" s="41" t="s">
        <v>27139</v>
      </c>
      <c r="O707" s="41" t="s">
        <v>200</v>
      </c>
      <c r="P707" s="41" t="s">
        <v>10947</v>
      </c>
      <c r="Q707" s="41" t="s">
        <v>21909</v>
      </c>
      <c r="R707" s="41">
        <v>8998</v>
      </c>
      <c r="S707" s="41" t="s">
        <v>19721</v>
      </c>
      <c r="T707" s="41" t="s">
        <v>19720</v>
      </c>
      <c r="U707" s="41" t="s">
        <v>27140</v>
      </c>
      <c r="V707" s="42">
        <v>45993</v>
      </c>
      <c r="W707"/>
      <c r="X707"/>
    </row>
    <row r="708" spans="1:24">
      <c r="A708" s="41" t="str">
        <f>TRIM(Query1[[#This Row],[ENTERPRISE_ID]])</f>
        <v>JDADE0</v>
      </c>
      <c r="B708" s="41" t="s">
        <v>21418</v>
      </c>
      <c r="C708" s="41" t="s">
        <v>21419</v>
      </c>
      <c r="D708" s="41" t="s">
        <v>21145</v>
      </c>
      <c r="E708" s="41" t="s">
        <v>27141</v>
      </c>
      <c r="F708" s="41" t="s">
        <v>27142</v>
      </c>
      <c r="G708" s="41" t="s">
        <v>21420</v>
      </c>
      <c r="H708" s="41" t="s">
        <v>27143</v>
      </c>
      <c r="I708" s="41" t="s">
        <v>24691</v>
      </c>
      <c r="J708" s="68">
        <v>4109080090</v>
      </c>
      <c r="K708" s="41" t="s">
        <v>43</v>
      </c>
      <c r="L708" s="41" t="s">
        <v>27144</v>
      </c>
      <c r="N708" s="41" t="s">
        <v>6592</v>
      </c>
      <c r="O708" s="41" t="s">
        <v>200</v>
      </c>
      <c r="P708" s="41" t="s">
        <v>6593</v>
      </c>
      <c r="Q708" s="41" t="s">
        <v>21909</v>
      </c>
      <c r="R708" s="41">
        <v>8998</v>
      </c>
      <c r="S708" s="41" t="s">
        <v>9476</v>
      </c>
      <c r="T708" s="41" t="s">
        <v>22939</v>
      </c>
      <c r="U708" s="41" t="s">
        <v>27145</v>
      </c>
      <c r="V708" s="42">
        <v>45993</v>
      </c>
      <c r="W708"/>
      <c r="X708"/>
    </row>
    <row r="709" spans="1:24">
      <c r="A709" s="41" t="str">
        <f>TRIM(Query1[[#This Row],[ENTERPRISE_ID]])</f>
        <v>AASGHAR</v>
      </c>
      <c r="B709" s="41" t="s">
        <v>27146</v>
      </c>
      <c r="C709" s="41" t="s">
        <v>15318</v>
      </c>
      <c r="D709" s="41" t="s">
        <v>21145</v>
      </c>
      <c r="E709" s="41" t="s">
        <v>27147</v>
      </c>
      <c r="F709" s="41" t="s">
        <v>27148</v>
      </c>
      <c r="G709" s="41" t="s">
        <v>15319</v>
      </c>
      <c r="H709" s="41" t="s">
        <v>27149</v>
      </c>
      <c r="I709" s="41" t="s">
        <v>27150</v>
      </c>
      <c r="J709" s="68">
        <v>5716978827</v>
      </c>
      <c r="K709" s="41" t="s">
        <v>43</v>
      </c>
      <c r="L709" s="41" t="s">
        <v>27151</v>
      </c>
      <c r="M709" s="41" t="s">
        <v>27152</v>
      </c>
      <c r="N709" s="41" t="s">
        <v>12868</v>
      </c>
      <c r="O709" s="41" t="s">
        <v>167</v>
      </c>
      <c r="P709" s="41" t="s">
        <v>204</v>
      </c>
      <c r="Q709" s="41" t="s">
        <v>21909</v>
      </c>
      <c r="R709" s="41">
        <v>8998</v>
      </c>
      <c r="S709" s="41" t="s">
        <v>3536</v>
      </c>
      <c r="T709" s="41" t="s">
        <v>23995</v>
      </c>
      <c r="U709" s="41" t="s">
        <v>27153</v>
      </c>
      <c r="V709" s="42">
        <v>45993</v>
      </c>
      <c r="W709"/>
      <c r="X709"/>
    </row>
    <row r="710" spans="1:24">
      <c r="A710" s="41" t="str">
        <f>TRIM(Query1[[#This Row],[ENTERPRISE_ID]])</f>
        <v>MDIPIE</v>
      </c>
      <c r="B710" s="41" t="s">
        <v>27154</v>
      </c>
      <c r="C710" s="41" t="s">
        <v>15396</v>
      </c>
      <c r="D710" s="41" t="s">
        <v>21145</v>
      </c>
      <c r="E710" s="41" t="s">
        <v>27155</v>
      </c>
      <c r="F710" s="41" t="s">
        <v>27156</v>
      </c>
      <c r="G710" s="41" t="s">
        <v>9476</v>
      </c>
      <c r="H710" s="41" t="s">
        <v>27157</v>
      </c>
      <c r="I710" s="41" t="s">
        <v>22302</v>
      </c>
      <c r="J710" s="68">
        <v>4109772274</v>
      </c>
      <c r="K710" s="41" t="s">
        <v>43</v>
      </c>
      <c r="L710" s="41" t="s">
        <v>27158</v>
      </c>
      <c r="N710" s="41" t="s">
        <v>27159</v>
      </c>
      <c r="O710" s="41" t="s">
        <v>200</v>
      </c>
      <c r="P710" s="41" t="s">
        <v>9478</v>
      </c>
      <c r="Q710" s="41" t="s">
        <v>21909</v>
      </c>
      <c r="R710" s="41">
        <v>8998</v>
      </c>
      <c r="S710" s="41" t="s">
        <v>22780</v>
      </c>
      <c r="T710" s="41" t="s">
        <v>22781</v>
      </c>
      <c r="U710" s="41" t="s">
        <v>27160</v>
      </c>
      <c r="V710" s="42">
        <v>45993</v>
      </c>
      <c r="W710"/>
      <c r="X710"/>
    </row>
    <row r="711" spans="1:24">
      <c r="A711" s="41" t="str">
        <f>TRIM(Query1[[#This Row],[ENTERPRISE_ID]])</f>
        <v>TPECK3</v>
      </c>
      <c r="B711" s="41" t="s">
        <v>27161</v>
      </c>
      <c r="C711" s="41" t="s">
        <v>27162</v>
      </c>
      <c r="D711" s="41" t="s">
        <v>21145</v>
      </c>
      <c r="E711" s="41" t="s">
        <v>27163</v>
      </c>
      <c r="F711" s="41" t="s">
        <v>27164</v>
      </c>
      <c r="G711" s="41" t="s">
        <v>13448</v>
      </c>
      <c r="H711" s="41" t="s">
        <v>27165</v>
      </c>
      <c r="I711" s="41" t="s">
        <v>26081</v>
      </c>
      <c r="J711" s="68">
        <v>4439932004</v>
      </c>
      <c r="K711" s="41" t="s">
        <v>43</v>
      </c>
      <c r="L711" s="41" t="s">
        <v>27166</v>
      </c>
      <c r="N711" s="41" t="s">
        <v>2471</v>
      </c>
      <c r="O711" s="41" t="s">
        <v>200</v>
      </c>
      <c r="P711" s="41" t="s">
        <v>5398</v>
      </c>
      <c r="Q711" s="41" t="s">
        <v>21909</v>
      </c>
      <c r="R711" s="41">
        <v>8998</v>
      </c>
      <c r="S711" s="41" t="s">
        <v>22906</v>
      </c>
      <c r="U711" s="41" t="s">
        <v>27167</v>
      </c>
      <c r="V711" s="42">
        <v>45993</v>
      </c>
      <c r="W711"/>
      <c r="X711"/>
    </row>
    <row r="712" spans="1:24">
      <c r="A712" s="41" t="str">
        <f>TRIM(Query1[[#This Row],[ENTERPRISE_ID]])</f>
        <v>MKIM01</v>
      </c>
      <c r="B712" s="41" t="s">
        <v>27168</v>
      </c>
      <c r="C712" s="41" t="s">
        <v>27169</v>
      </c>
      <c r="D712" s="41" t="s">
        <v>21145</v>
      </c>
      <c r="E712" s="41" t="s">
        <v>27170</v>
      </c>
      <c r="F712" s="41" t="s">
        <v>27171</v>
      </c>
      <c r="G712" s="41" t="s">
        <v>9806</v>
      </c>
      <c r="H712" s="41" t="s">
        <v>27172</v>
      </c>
      <c r="I712" s="41" t="s">
        <v>22302</v>
      </c>
      <c r="J712" s="68">
        <v>4432729192</v>
      </c>
      <c r="K712" s="41" t="s">
        <v>43</v>
      </c>
      <c r="L712" s="41" t="s">
        <v>27173</v>
      </c>
      <c r="N712" s="41" t="s">
        <v>27174</v>
      </c>
      <c r="O712" s="41" t="s">
        <v>200</v>
      </c>
      <c r="P712" s="41" t="s">
        <v>9808</v>
      </c>
      <c r="Q712" s="41" t="s">
        <v>21909</v>
      </c>
      <c r="R712" s="41">
        <v>8998</v>
      </c>
      <c r="S712" s="41" t="s">
        <v>3536</v>
      </c>
      <c r="T712" s="41" t="s">
        <v>23995</v>
      </c>
      <c r="U712" s="41" t="s">
        <v>27175</v>
      </c>
      <c r="V712" s="42">
        <v>45993</v>
      </c>
      <c r="W712"/>
      <c r="X712"/>
    </row>
    <row r="713" spans="1:24">
      <c r="A713" s="41" t="str">
        <f>TRIM(Query1[[#This Row],[ENTERPRISE_ID]])</f>
        <v>JHARRIS</v>
      </c>
      <c r="B713" s="41" t="s">
        <v>16083</v>
      </c>
      <c r="C713" s="41" t="s">
        <v>21436</v>
      </c>
      <c r="D713" s="41" t="s">
        <v>21145</v>
      </c>
      <c r="E713" s="41" t="s">
        <v>27176</v>
      </c>
      <c r="F713" s="41" t="s">
        <v>18828</v>
      </c>
      <c r="G713" s="41" t="s">
        <v>17872</v>
      </c>
      <c r="H713" s="41" t="s">
        <v>27177</v>
      </c>
      <c r="I713" s="41" t="s">
        <v>22503</v>
      </c>
      <c r="J713" s="68">
        <v>3025536022</v>
      </c>
      <c r="K713" s="41" t="s">
        <v>43</v>
      </c>
      <c r="L713" s="41" t="s">
        <v>27178</v>
      </c>
      <c r="N713" s="41" t="s">
        <v>2483</v>
      </c>
      <c r="O713" s="41" t="s">
        <v>1548</v>
      </c>
      <c r="P713" s="41" t="s">
        <v>7050</v>
      </c>
      <c r="Q713" s="41" t="s">
        <v>21909</v>
      </c>
      <c r="R713" s="41">
        <v>8998</v>
      </c>
      <c r="S713" s="41" t="s">
        <v>10430</v>
      </c>
      <c r="T713" s="41" t="s">
        <v>15762</v>
      </c>
      <c r="U713" s="41" t="s">
        <v>27179</v>
      </c>
      <c r="V713" s="42">
        <v>45993</v>
      </c>
      <c r="W713"/>
      <c r="X713"/>
    </row>
    <row r="714" spans="1:24">
      <c r="A714" s="41" t="str">
        <f>TRIM(Query1[[#This Row],[ENTERPRISE_ID]])</f>
        <v>SFAKHRI</v>
      </c>
      <c r="B714" s="41" t="s">
        <v>18547</v>
      </c>
      <c r="C714" s="41" t="s">
        <v>21712</v>
      </c>
      <c r="D714" s="41" t="s">
        <v>21145</v>
      </c>
      <c r="E714" s="41" t="s">
        <v>27180</v>
      </c>
      <c r="F714" s="41" t="s">
        <v>18548</v>
      </c>
      <c r="G714" s="41" t="s">
        <v>15574</v>
      </c>
      <c r="H714" s="41" t="s">
        <v>27181</v>
      </c>
      <c r="I714" s="41" t="s">
        <v>15573</v>
      </c>
      <c r="J714" s="68">
        <v>3018935023</v>
      </c>
      <c r="K714" s="41" t="s">
        <v>43</v>
      </c>
      <c r="L714" s="41" t="s">
        <v>27182</v>
      </c>
      <c r="N714" s="41" t="s">
        <v>12490</v>
      </c>
      <c r="O714" s="41" t="s">
        <v>167</v>
      </c>
      <c r="P714" s="41" t="s">
        <v>12491</v>
      </c>
      <c r="Q714" s="41" t="s">
        <v>21909</v>
      </c>
      <c r="R714" s="41">
        <v>8998</v>
      </c>
      <c r="S714" s="41" t="s">
        <v>944</v>
      </c>
      <c r="T714" s="41" t="s">
        <v>19887</v>
      </c>
      <c r="U714" s="41" t="s">
        <v>27183</v>
      </c>
      <c r="V714" s="42">
        <v>45993</v>
      </c>
      <c r="W714"/>
      <c r="X714"/>
    </row>
    <row r="715" spans="1:24">
      <c r="A715" s="41" t="str">
        <f>TRIM(Query1[[#This Row],[ENTERPRISE_ID]])</f>
        <v>NSEATON</v>
      </c>
      <c r="B715" s="41" t="s">
        <v>27184</v>
      </c>
      <c r="C715" s="41" t="s">
        <v>27185</v>
      </c>
      <c r="D715" s="41" t="s">
        <v>21145</v>
      </c>
      <c r="E715" s="41" t="s">
        <v>27186</v>
      </c>
      <c r="F715" s="41" t="s">
        <v>27187</v>
      </c>
      <c r="G715" s="41" t="s">
        <v>10676</v>
      </c>
      <c r="H715" s="41" t="s">
        <v>27188</v>
      </c>
      <c r="I715" s="41" t="s">
        <v>27189</v>
      </c>
      <c r="J715" s="68">
        <v>3012150054</v>
      </c>
      <c r="K715" s="41" t="s">
        <v>43</v>
      </c>
      <c r="L715" s="41" t="s">
        <v>27190</v>
      </c>
      <c r="N715" s="41" t="s">
        <v>6592</v>
      </c>
      <c r="O715" s="41" t="s">
        <v>200</v>
      </c>
      <c r="P715" s="41" t="s">
        <v>10679</v>
      </c>
      <c r="Q715" s="41" t="s">
        <v>21909</v>
      </c>
      <c r="R715" s="41">
        <v>8998</v>
      </c>
      <c r="S715" s="41" t="s">
        <v>6998</v>
      </c>
      <c r="T715" s="41" t="s">
        <v>18431</v>
      </c>
      <c r="U715" s="41" t="s">
        <v>27191</v>
      </c>
      <c r="V715" s="42">
        <v>45993</v>
      </c>
      <c r="W715"/>
      <c r="X715"/>
    </row>
    <row r="716" spans="1:24">
      <c r="A716" s="41" t="str">
        <f>TRIM(Query1[[#This Row],[ENTERPRISE_ID]])</f>
        <v>FHAMZA</v>
      </c>
      <c r="B716" s="41" t="s">
        <v>21355</v>
      </c>
      <c r="C716" s="41" t="s">
        <v>16349</v>
      </c>
      <c r="D716" s="41" t="s">
        <v>21145</v>
      </c>
      <c r="E716" s="41" t="s">
        <v>27192</v>
      </c>
      <c r="F716" s="41" t="s">
        <v>27193</v>
      </c>
      <c r="G716" s="41" t="s">
        <v>14726</v>
      </c>
      <c r="H716" s="41" t="s">
        <v>27194</v>
      </c>
      <c r="I716" s="41" t="s">
        <v>27195</v>
      </c>
      <c r="J716" s="68">
        <v>7323185436</v>
      </c>
      <c r="K716" s="41" t="s">
        <v>43</v>
      </c>
      <c r="L716" s="41" t="s">
        <v>27196</v>
      </c>
      <c r="N716" s="41" t="s">
        <v>1314</v>
      </c>
      <c r="O716" s="41" t="s">
        <v>167</v>
      </c>
      <c r="P716" s="41" t="s">
        <v>1315</v>
      </c>
      <c r="Q716" s="41" t="s">
        <v>21909</v>
      </c>
      <c r="R716" s="41">
        <v>8998</v>
      </c>
      <c r="S716" s="41" t="s">
        <v>9476</v>
      </c>
      <c r="T716" s="41" t="s">
        <v>22939</v>
      </c>
      <c r="U716" s="41" t="s">
        <v>27197</v>
      </c>
      <c r="V716" s="42">
        <v>45993</v>
      </c>
      <c r="W716"/>
      <c r="X716"/>
    </row>
    <row r="717" spans="1:24">
      <c r="A717" s="41" t="str">
        <f>TRIM(Query1[[#This Row],[ENTERPRISE_ID]])</f>
        <v>SFNU0</v>
      </c>
      <c r="B717" s="41" t="s">
        <v>21715</v>
      </c>
      <c r="C717" s="41" t="s">
        <v>21716</v>
      </c>
      <c r="D717" s="41" t="s">
        <v>21145</v>
      </c>
      <c r="E717" s="41" t="s">
        <v>27198</v>
      </c>
      <c r="F717" s="41" t="s">
        <v>27199</v>
      </c>
      <c r="G717" s="41" t="s">
        <v>19773</v>
      </c>
      <c r="H717" s="41" t="s">
        <v>27200</v>
      </c>
      <c r="I717" s="41" t="s">
        <v>27201</v>
      </c>
      <c r="J717" s="68">
        <v>5712749416</v>
      </c>
      <c r="K717" s="41" t="s">
        <v>43</v>
      </c>
      <c r="L717" s="41" t="s">
        <v>27202</v>
      </c>
      <c r="N717" s="41" t="s">
        <v>27203</v>
      </c>
      <c r="O717" s="41" t="s">
        <v>167</v>
      </c>
      <c r="P717" s="41" t="s">
        <v>10249</v>
      </c>
      <c r="Q717" s="41" t="s">
        <v>21909</v>
      </c>
      <c r="R717" s="41">
        <v>8998</v>
      </c>
      <c r="S717" s="41" t="s">
        <v>944</v>
      </c>
      <c r="T717" s="41" t="s">
        <v>19887</v>
      </c>
      <c r="U717" s="41" t="s">
        <v>27204</v>
      </c>
      <c r="V717" s="42">
        <v>45993</v>
      </c>
      <c r="W717"/>
      <c r="X717"/>
    </row>
    <row r="718" spans="1:24">
      <c r="A718" s="41" t="str">
        <f>TRIM(Query1[[#This Row],[ENTERPRISE_ID]])</f>
        <v>AVINCEN</v>
      </c>
      <c r="B718" s="41" t="s">
        <v>27205</v>
      </c>
      <c r="C718" s="41" t="s">
        <v>27206</v>
      </c>
      <c r="D718" s="41" t="s">
        <v>21144</v>
      </c>
      <c r="E718" s="41" t="s">
        <v>27207</v>
      </c>
      <c r="F718" s="41" t="s">
        <v>27208</v>
      </c>
      <c r="G718" s="41" t="s">
        <v>27209</v>
      </c>
      <c r="H718" s="41" t="s">
        <v>23852</v>
      </c>
      <c r="I718" s="41" t="s">
        <v>23689</v>
      </c>
      <c r="J718" s="68">
        <v>3048309347</v>
      </c>
      <c r="K718" s="41" t="s">
        <v>43</v>
      </c>
      <c r="L718" s="41" t="s">
        <v>27210</v>
      </c>
      <c r="N718" s="41" t="s">
        <v>1474</v>
      </c>
      <c r="O718" s="41" t="s">
        <v>1289</v>
      </c>
      <c r="P718" s="41" t="s">
        <v>1475</v>
      </c>
      <c r="Q718" s="41" t="s">
        <v>21930</v>
      </c>
      <c r="R718" s="41">
        <v>8998</v>
      </c>
      <c r="S718" s="41" t="s">
        <v>21920</v>
      </c>
      <c r="T718" s="41" t="s">
        <v>21921</v>
      </c>
      <c r="U718" s="41" t="s">
        <v>27211</v>
      </c>
      <c r="V718" s="42">
        <v>45993</v>
      </c>
      <c r="W718"/>
      <c r="X718"/>
    </row>
    <row r="719" spans="1:24">
      <c r="A719" s="41" t="str">
        <f>TRIM(Query1[[#This Row],[ENTERPRISE_ID]])</f>
        <v>BHORNIC</v>
      </c>
      <c r="B719" s="41" t="s">
        <v>27212</v>
      </c>
      <c r="C719" s="41" t="s">
        <v>15107</v>
      </c>
      <c r="D719" s="41" t="s">
        <v>21144</v>
      </c>
      <c r="E719" s="41" t="s">
        <v>27213</v>
      </c>
      <c r="F719" s="41" t="s">
        <v>27214</v>
      </c>
      <c r="G719" s="41" t="s">
        <v>15108</v>
      </c>
      <c r="H719" s="41" t="s">
        <v>27215</v>
      </c>
      <c r="I719" s="41" t="s">
        <v>27216</v>
      </c>
      <c r="J719" s="68">
        <v>7177210063</v>
      </c>
      <c r="K719" s="41" t="s">
        <v>43</v>
      </c>
      <c r="L719" s="41" t="s">
        <v>27217</v>
      </c>
      <c r="N719" s="41" t="s">
        <v>1913</v>
      </c>
      <c r="O719" s="41" t="s">
        <v>453</v>
      </c>
      <c r="P719" s="41" t="s">
        <v>1914</v>
      </c>
      <c r="Q719" s="41" t="s">
        <v>21930</v>
      </c>
      <c r="R719" s="41">
        <v>8998</v>
      </c>
      <c r="S719" s="41" t="s">
        <v>21920</v>
      </c>
      <c r="T719" s="41" t="s">
        <v>21921</v>
      </c>
      <c r="U719" s="41" t="s">
        <v>27218</v>
      </c>
      <c r="V719" s="42">
        <v>45993</v>
      </c>
      <c r="W719"/>
      <c r="X719"/>
    </row>
    <row r="720" spans="1:24">
      <c r="A720" s="41" t="str">
        <f>TRIM(Query1[[#This Row],[ENTERPRISE_ID]])</f>
        <v>MGIBSON</v>
      </c>
      <c r="B720" s="41" t="s">
        <v>21540</v>
      </c>
      <c r="C720" s="41" t="s">
        <v>21541</v>
      </c>
      <c r="D720" s="41" t="s">
        <v>21134</v>
      </c>
      <c r="E720" s="41" t="s">
        <v>27219</v>
      </c>
      <c r="F720" s="41" t="s">
        <v>27220</v>
      </c>
      <c r="G720" s="41" t="s">
        <v>21542</v>
      </c>
      <c r="H720" s="41" t="s">
        <v>27221</v>
      </c>
      <c r="I720" s="41" t="s">
        <v>23213</v>
      </c>
      <c r="J720" s="68">
        <v>3303910108</v>
      </c>
      <c r="K720" s="41" t="s">
        <v>43</v>
      </c>
      <c r="L720" s="41" t="s">
        <v>27222</v>
      </c>
      <c r="N720" s="41" t="s">
        <v>27223</v>
      </c>
      <c r="O720" s="41" t="s">
        <v>72</v>
      </c>
      <c r="P720" s="41" t="s">
        <v>9670</v>
      </c>
      <c r="Q720" s="41" t="s">
        <v>21919</v>
      </c>
      <c r="R720" s="41">
        <v>8998</v>
      </c>
      <c r="S720" s="41" t="s">
        <v>20677</v>
      </c>
      <c r="T720" s="41" t="s">
        <v>20676</v>
      </c>
      <c r="U720" s="41" t="s">
        <v>27224</v>
      </c>
      <c r="V720" s="42">
        <v>45993</v>
      </c>
      <c r="W720"/>
      <c r="X720"/>
    </row>
    <row r="721" spans="1:24">
      <c r="A721" s="41" t="str">
        <f>TRIM(Query1[[#This Row],[ENTERPRISE_ID]])</f>
        <v>JHAWK2</v>
      </c>
      <c r="B721" s="41" t="s">
        <v>27225</v>
      </c>
      <c r="C721" s="41" t="s">
        <v>27226</v>
      </c>
      <c r="D721" s="41" t="s">
        <v>21144</v>
      </c>
      <c r="E721" s="41" t="s">
        <v>27227</v>
      </c>
      <c r="F721" s="41" t="s">
        <v>27228</v>
      </c>
      <c r="G721" s="41" t="s">
        <v>7078</v>
      </c>
      <c r="H721" s="41" t="s">
        <v>27229</v>
      </c>
      <c r="I721" s="41" t="s">
        <v>22072</v>
      </c>
      <c r="J721" s="68">
        <v>7249711838</v>
      </c>
      <c r="K721" s="41" t="s">
        <v>43</v>
      </c>
      <c r="L721" s="41" t="s">
        <v>7079</v>
      </c>
      <c r="N721" s="41" t="s">
        <v>7080</v>
      </c>
      <c r="O721" s="41" t="s">
        <v>453</v>
      </c>
      <c r="P721" s="41" t="s">
        <v>7081</v>
      </c>
      <c r="Q721" s="41" t="s">
        <v>21930</v>
      </c>
      <c r="R721" s="41">
        <v>8998</v>
      </c>
      <c r="S721" s="41" t="s">
        <v>21920</v>
      </c>
      <c r="T721" s="41" t="s">
        <v>21921</v>
      </c>
      <c r="U721" s="41" t="s">
        <v>27230</v>
      </c>
      <c r="V721" s="42">
        <v>45993</v>
      </c>
      <c r="W721"/>
      <c r="X721"/>
    </row>
    <row r="722" spans="1:24">
      <c r="A722" s="41" t="str">
        <f>TRIM(Query1[[#This Row],[ENTERPRISE_ID]])</f>
        <v>JMCCABE</v>
      </c>
      <c r="B722" s="41" t="s">
        <v>21454</v>
      </c>
      <c r="C722" s="41" t="s">
        <v>21455</v>
      </c>
      <c r="D722" s="41" t="s">
        <v>21134</v>
      </c>
      <c r="E722" s="41" t="s">
        <v>27231</v>
      </c>
      <c r="F722" s="41" t="s">
        <v>27232</v>
      </c>
      <c r="G722" s="41" t="s">
        <v>18161</v>
      </c>
      <c r="H722" s="41" t="s">
        <v>27233</v>
      </c>
      <c r="I722" s="41" t="s">
        <v>22613</v>
      </c>
      <c r="J722" s="68">
        <v>3304151334</v>
      </c>
      <c r="K722" s="41" t="s">
        <v>43</v>
      </c>
      <c r="L722" s="41" t="s">
        <v>14500</v>
      </c>
      <c r="N722" s="41" t="s">
        <v>1574</v>
      </c>
      <c r="O722" s="41" t="s">
        <v>72</v>
      </c>
      <c r="P722" s="41" t="s">
        <v>14501</v>
      </c>
      <c r="Q722" s="41" t="s">
        <v>21919</v>
      </c>
      <c r="R722" s="41">
        <v>8998</v>
      </c>
      <c r="S722" s="41" t="s">
        <v>12467</v>
      </c>
      <c r="T722" s="41" t="s">
        <v>19446</v>
      </c>
      <c r="U722" s="41" t="s">
        <v>27234</v>
      </c>
      <c r="V722" s="42">
        <v>45993</v>
      </c>
      <c r="W722"/>
      <c r="X722"/>
    </row>
    <row r="723" spans="1:24">
      <c r="A723" s="41" t="str">
        <f>TRIM(Query1[[#This Row],[ENTERPRISE_ID]])</f>
        <v>SSMIDDY</v>
      </c>
      <c r="B723" s="41" t="s">
        <v>21736</v>
      </c>
      <c r="C723" s="41" t="s">
        <v>21738</v>
      </c>
      <c r="D723" s="41" t="s">
        <v>21134</v>
      </c>
      <c r="E723" s="41" t="s">
        <v>27235</v>
      </c>
      <c r="F723" s="41" t="s">
        <v>27236</v>
      </c>
      <c r="G723" s="41" t="s">
        <v>17201</v>
      </c>
      <c r="H723" s="41" t="s">
        <v>27237</v>
      </c>
      <c r="I723" s="41" t="s">
        <v>26704</v>
      </c>
      <c r="J723" s="68">
        <v>4076866937</v>
      </c>
      <c r="K723" s="41" t="s">
        <v>43</v>
      </c>
      <c r="L723" s="41" t="s">
        <v>27238</v>
      </c>
      <c r="N723" s="41" t="s">
        <v>27239</v>
      </c>
      <c r="O723" s="41" t="s">
        <v>258</v>
      </c>
      <c r="P723" s="41" t="s">
        <v>12951</v>
      </c>
      <c r="Q723" s="41" t="s">
        <v>21919</v>
      </c>
      <c r="R723" s="41">
        <v>8998</v>
      </c>
      <c r="S723" s="41" t="s">
        <v>17692</v>
      </c>
      <c r="T723" s="41" t="s">
        <v>17691</v>
      </c>
      <c r="U723" s="41" t="s">
        <v>27240</v>
      </c>
      <c r="V723" s="42">
        <v>45993</v>
      </c>
      <c r="W723"/>
      <c r="X723"/>
    </row>
    <row r="724" spans="1:24">
      <c r="A724" s="41" t="str">
        <f>TRIM(Query1[[#This Row],[ENTERPRISE_ID]])</f>
        <v>JDICKER</v>
      </c>
      <c r="B724" s="41" t="s">
        <v>18005</v>
      </c>
      <c r="C724" s="41" t="s">
        <v>21423</v>
      </c>
      <c r="D724" s="41" t="s">
        <v>21134</v>
      </c>
      <c r="E724" s="41" t="s">
        <v>27241</v>
      </c>
      <c r="F724" s="41" t="s">
        <v>18006</v>
      </c>
      <c r="G724" s="41" t="s">
        <v>17654</v>
      </c>
      <c r="H724" s="41" t="s">
        <v>25074</v>
      </c>
      <c r="I724" s="41" t="s">
        <v>22056</v>
      </c>
      <c r="J724" s="68">
        <v>7404080165</v>
      </c>
      <c r="K724" s="41" t="s">
        <v>43</v>
      </c>
      <c r="L724" s="41" t="s">
        <v>6648</v>
      </c>
      <c r="N724" s="41" t="s">
        <v>6649</v>
      </c>
      <c r="O724" s="41" t="s">
        <v>72</v>
      </c>
      <c r="P724" s="41" t="s">
        <v>6650</v>
      </c>
      <c r="Q724" s="41" t="s">
        <v>21919</v>
      </c>
      <c r="R724" s="41">
        <v>8998</v>
      </c>
      <c r="S724" s="41" t="s">
        <v>20677</v>
      </c>
      <c r="T724" s="41" t="s">
        <v>20676</v>
      </c>
      <c r="U724" s="41" t="s">
        <v>27242</v>
      </c>
      <c r="V724" s="42">
        <v>45993</v>
      </c>
      <c r="W724"/>
      <c r="X724"/>
    </row>
    <row r="725" spans="1:24">
      <c r="A725" s="41" t="str">
        <f>TRIM(Query1[[#This Row],[ENTERPRISE_ID]])</f>
        <v>JZERANC</v>
      </c>
      <c r="B725" s="41" t="s">
        <v>16343</v>
      </c>
      <c r="C725" s="41" t="s">
        <v>27243</v>
      </c>
      <c r="D725" s="41" t="s">
        <v>21144</v>
      </c>
      <c r="E725" s="41" t="s">
        <v>27244</v>
      </c>
      <c r="F725" s="41" t="s">
        <v>16344</v>
      </c>
      <c r="G725" s="41" t="s">
        <v>8410</v>
      </c>
      <c r="H725" s="41" t="s">
        <v>27245</v>
      </c>
      <c r="I725" s="41" t="s">
        <v>27246</v>
      </c>
      <c r="J725" s="68">
        <v>7172479651</v>
      </c>
      <c r="K725" s="41" t="s">
        <v>43</v>
      </c>
      <c r="L725" s="41" t="s">
        <v>27247</v>
      </c>
      <c r="N725" s="41" t="s">
        <v>27248</v>
      </c>
      <c r="O725" s="41" t="s">
        <v>453</v>
      </c>
      <c r="P725" s="41" t="s">
        <v>8412</v>
      </c>
      <c r="Q725" s="41" t="s">
        <v>21930</v>
      </c>
      <c r="R725" s="41">
        <v>8998</v>
      </c>
      <c r="S725" s="41" t="s">
        <v>21920</v>
      </c>
      <c r="T725" s="41" t="s">
        <v>21921</v>
      </c>
      <c r="U725" s="41" t="s">
        <v>27249</v>
      </c>
      <c r="V725" s="42">
        <v>45993</v>
      </c>
      <c r="W725"/>
      <c r="X725"/>
    </row>
    <row r="726" spans="1:24">
      <c r="A726" s="41" t="str">
        <f>TRIM(Query1[[#This Row],[ENTERPRISE_ID]])</f>
        <v>CDAVENP</v>
      </c>
      <c r="B726" s="41" t="s">
        <v>18532</v>
      </c>
      <c r="C726" s="41" t="s">
        <v>21281</v>
      </c>
      <c r="D726" s="41" t="s">
        <v>21147</v>
      </c>
      <c r="E726" s="41" t="s">
        <v>27250</v>
      </c>
      <c r="F726" s="41" t="s">
        <v>18533</v>
      </c>
      <c r="G726" s="41" t="s">
        <v>18050</v>
      </c>
      <c r="H726" s="41" t="s">
        <v>11310</v>
      </c>
      <c r="I726" s="41" t="s">
        <v>22461</v>
      </c>
      <c r="J726" s="68">
        <v>7656240252</v>
      </c>
      <c r="K726" s="41" t="s">
        <v>43</v>
      </c>
      <c r="L726" s="41" t="s">
        <v>27251</v>
      </c>
      <c r="M726" s="41" t="s">
        <v>27252</v>
      </c>
      <c r="N726" s="41" t="s">
        <v>10343</v>
      </c>
      <c r="O726" s="41" t="s">
        <v>192</v>
      </c>
      <c r="P726" s="41" t="s">
        <v>2478</v>
      </c>
      <c r="Q726" s="41" t="s">
        <v>21919</v>
      </c>
      <c r="R726" s="41">
        <v>8998</v>
      </c>
      <c r="S726" s="41" t="s">
        <v>22736</v>
      </c>
      <c r="T726" s="41" t="s">
        <v>22737</v>
      </c>
      <c r="U726" s="41" t="s">
        <v>27253</v>
      </c>
      <c r="V726" s="42">
        <v>45993</v>
      </c>
      <c r="W726"/>
      <c r="X726"/>
    </row>
    <row r="727" spans="1:24">
      <c r="A727" s="41" t="str">
        <f>TRIM(Query1[[#This Row],[ENTERPRISE_ID]])</f>
        <v>LGOMEZ0</v>
      </c>
      <c r="B727" s="41" t="s">
        <v>27254</v>
      </c>
      <c r="C727" s="41" t="s">
        <v>16893</v>
      </c>
      <c r="D727" s="41" t="s">
        <v>21149</v>
      </c>
      <c r="E727" s="41" t="s">
        <v>27255</v>
      </c>
      <c r="F727" s="41" t="s">
        <v>27256</v>
      </c>
      <c r="G727" s="41" t="s">
        <v>16894</v>
      </c>
      <c r="H727" s="41" t="s">
        <v>27257</v>
      </c>
      <c r="I727" s="41" t="s">
        <v>27258</v>
      </c>
      <c r="J727" s="68">
        <v>5044181134</v>
      </c>
      <c r="K727" s="41" t="s">
        <v>43</v>
      </c>
      <c r="L727" s="41" t="s">
        <v>27259</v>
      </c>
      <c r="N727" s="41" t="s">
        <v>1391</v>
      </c>
      <c r="O727" s="41" t="s">
        <v>1392</v>
      </c>
      <c r="P727" s="41" t="s">
        <v>27260</v>
      </c>
      <c r="Q727" s="41" t="s">
        <v>21930</v>
      </c>
      <c r="R727" s="41">
        <v>8998</v>
      </c>
      <c r="S727" s="41" t="s">
        <v>6042</v>
      </c>
      <c r="T727" s="41" t="s">
        <v>22505</v>
      </c>
      <c r="U727" s="41" t="s">
        <v>27261</v>
      </c>
      <c r="V727" s="42">
        <v>45993</v>
      </c>
      <c r="W727"/>
      <c r="X727"/>
    </row>
    <row r="728" spans="1:24">
      <c r="A728" s="41" t="str">
        <f>TRIM(Query1[[#This Row],[ENTERPRISE_ID]])</f>
        <v>WGARDNE</v>
      </c>
      <c r="B728" s="41" t="s">
        <v>18485</v>
      </c>
      <c r="C728" s="41" t="s">
        <v>27262</v>
      </c>
      <c r="D728" s="41" t="s">
        <v>21152</v>
      </c>
      <c r="E728" s="41" t="s">
        <v>27263</v>
      </c>
      <c r="F728" s="41" t="s">
        <v>18486</v>
      </c>
      <c r="G728" s="41" t="s">
        <v>17506</v>
      </c>
      <c r="H728" s="41" t="s">
        <v>27264</v>
      </c>
      <c r="I728" s="41" t="s">
        <v>22565</v>
      </c>
      <c r="J728" s="68">
        <v>9209617156</v>
      </c>
      <c r="K728" s="41" t="s">
        <v>43</v>
      </c>
      <c r="L728" s="41" t="s">
        <v>14377</v>
      </c>
      <c r="M728" s="41" t="s">
        <v>5684</v>
      </c>
      <c r="N728" s="41" t="s">
        <v>14378</v>
      </c>
      <c r="O728" s="41" t="s">
        <v>95</v>
      </c>
      <c r="P728" s="41" t="s">
        <v>14379</v>
      </c>
      <c r="Q728" s="41" t="s">
        <v>21909</v>
      </c>
      <c r="R728" s="41">
        <v>8998</v>
      </c>
      <c r="S728" s="41" t="s">
        <v>7335</v>
      </c>
      <c r="T728" s="41" t="s">
        <v>18065</v>
      </c>
      <c r="U728" s="41" t="s">
        <v>27265</v>
      </c>
      <c r="V728" s="42">
        <v>45993</v>
      </c>
      <c r="W728"/>
      <c r="X728"/>
    </row>
    <row r="729" spans="1:24">
      <c r="A729" s="41" t="str">
        <f>TRIM(Query1[[#This Row],[ENTERPRISE_ID]])</f>
        <v>RKRETSC</v>
      </c>
      <c r="B729" s="41" t="s">
        <v>27266</v>
      </c>
      <c r="C729" s="41" t="s">
        <v>27267</v>
      </c>
      <c r="D729" s="41" t="s">
        <v>21146</v>
      </c>
      <c r="E729" s="41" t="s">
        <v>27268</v>
      </c>
      <c r="F729" s="41" t="s">
        <v>27269</v>
      </c>
      <c r="G729" s="41" t="s">
        <v>19760</v>
      </c>
      <c r="H729" s="41" t="s">
        <v>27270</v>
      </c>
      <c r="I729" s="41" t="s">
        <v>21938</v>
      </c>
      <c r="J729" s="68">
        <v>3144591461</v>
      </c>
      <c r="K729" s="41" t="s">
        <v>43</v>
      </c>
      <c r="L729" s="41" t="s">
        <v>27271</v>
      </c>
      <c r="N729" s="41" t="s">
        <v>1957</v>
      </c>
      <c r="O729" s="41" t="s">
        <v>118</v>
      </c>
      <c r="P729" s="41" t="s">
        <v>11741</v>
      </c>
      <c r="Q729" s="41" t="s">
        <v>22020</v>
      </c>
      <c r="R729" s="41">
        <v>8998</v>
      </c>
      <c r="S729" s="41" t="s">
        <v>22700</v>
      </c>
      <c r="T729" s="41" t="s">
        <v>22701</v>
      </c>
      <c r="U729" s="41" t="s">
        <v>27272</v>
      </c>
      <c r="V729" s="42">
        <v>45993</v>
      </c>
      <c r="W729"/>
      <c r="X729"/>
    </row>
    <row r="730" spans="1:24">
      <c r="A730" s="41" t="str">
        <f>TRIM(Query1[[#This Row],[ENTERPRISE_ID]])</f>
        <v>EGROSSM</v>
      </c>
      <c r="B730" s="41" t="s">
        <v>27273</v>
      </c>
      <c r="C730" s="41" t="s">
        <v>27274</v>
      </c>
      <c r="D730" s="41" t="s">
        <v>21148</v>
      </c>
      <c r="E730" s="41" t="s">
        <v>27275</v>
      </c>
      <c r="F730" s="41" t="s">
        <v>27276</v>
      </c>
      <c r="G730" s="41" t="s">
        <v>4674</v>
      </c>
      <c r="H730" s="41" t="s">
        <v>27277</v>
      </c>
      <c r="I730" s="41" t="s">
        <v>22217</v>
      </c>
      <c r="J730" s="68">
        <v>5153571422</v>
      </c>
      <c r="K730" s="41" t="s">
        <v>43</v>
      </c>
      <c r="L730" s="41" t="s">
        <v>27278</v>
      </c>
      <c r="N730" s="41" t="s">
        <v>27279</v>
      </c>
      <c r="O730" s="41" t="s">
        <v>1566</v>
      </c>
      <c r="P730" s="41" t="s">
        <v>4677</v>
      </c>
      <c r="Q730" s="41" t="s">
        <v>22020</v>
      </c>
      <c r="R730" s="41">
        <v>8998</v>
      </c>
      <c r="S730" s="41" t="s">
        <v>23481</v>
      </c>
      <c r="T730" s="41" t="s">
        <v>23482</v>
      </c>
      <c r="U730" s="41" t="s">
        <v>27280</v>
      </c>
      <c r="V730" s="42">
        <v>45993</v>
      </c>
      <c r="W730"/>
      <c r="X730"/>
    </row>
    <row r="731" spans="1:24">
      <c r="A731" s="41" t="str">
        <f>TRIM(Query1[[#This Row],[ENTERPRISE_ID]])</f>
        <v>DDEDON</v>
      </c>
      <c r="B731" s="41" t="s">
        <v>21306</v>
      </c>
      <c r="C731" s="41" t="s">
        <v>21307</v>
      </c>
      <c r="D731" s="41" t="s">
        <v>21137</v>
      </c>
      <c r="E731" s="41" t="s">
        <v>27281</v>
      </c>
      <c r="F731" s="41" t="s">
        <v>27282</v>
      </c>
      <c r="G731" s="41" t="s">
        <v>17792</v>
      </c>
      <c r="H731" s="41" t="s">
        <v>27283</v>
      </c>
      <c r="I731" s="41" t="s">
        <v>22554</v>
      </c>
      <c r="J731" s="68">
        <v>5189610843</v>
      </c>
      <c r="K731" s="41" t="s">
        <v>43</v>
      </c>
      <c r="L731" s="41" t="s">
        <v>27284</v>
      </c>
      <c r="M731" s="41" t="s">
        <v>27285</v>
      </c>
      <c r="N731" s="41" t="s">
        <v>27286</v>
      </c>
      <c r="O731" s="41" t="s">
        <v>373</v>
      </c>
      <c r="P731" s="41" t="s">
        <v>14597</v>
      </c>
      <c r="Q731" s="41" t="s">
        <v>22020</v>
      </c>
      <c r="R731" s="41">
        <v>8998</v>
      </c>
      <c r="S731" s="41" t="s">
        <v>22780</v>
      </c>
      <c r="T731" s="41" t="s">
        <v>22781</v>
      </c>
      <c r="U731" s="41" t="s">
        <v>27287</v>
      </c>
      <c r="V731" s="42">
        <v>45993</v>
      </c>
      <c r="W731"/>
      <c r="X731"/>
    </row>
    <row r="732" spans="1:24">
      <c r="A732" s="41" t="str">
        <f>TRIM(Query1[[#This Row],[ENTERPRISE_ID]])</f>
        <v>JMARTI1</v>
      </c>
      <c r="B732" s="41" t="s">
        <v>18894</v>
      </c>
      <c r="C732" s="41" t="s">
        <v>18893</v>
      </c>
      <c r="D732" s="41" t="s">
        <v>21143</v>
      </c>
      <c r="E732" s="41" t="s">
        <v>27288</v>
      </c>
      <c r="F732" s="41" t="s">
        <v>18895</v>
      </c>
      <c r="G732" s="41" t="s">
        <v>16933</v>
      </c>
      <c r="H732" s="41" t="s">
        <v>39</v>
      </c>
      <c r="I732" s="41" t="s">
        <v>22265</v>
      </c>
      <c r="J732" s="68">
        <v>8483382397</v>
      </c>
      <c r="K732" s="41" t="s">
        <v>43</v>
      </c>
      <c r="L732" s="41" t="s">
        <v>27289</v>
      </c>
      <c r="N732" s="41" t="s">
        <v>7479</v>
      </c>
      <c r="O732" s="41" t="s">
        <v>1763</v>
      </c>
      <c r="P732" s="41" t="s">
        <v>7480</v>
      </c>
      <c r="Q732" s="41" t="s">
        <v>22020</v>
      </c>
      <c r="R732" s="41">
        <v>8998</v>
      </c>
      <c r="S732" s="41" t="s">
        <v>6992</v>
      </c>
      <c r="T732" s="41" t="s">
        <v>27290</v>
      </c>
      <c r="U732" s="41" t="s">
        <v>27291</v>
      </c>
      <c r="V732" s="42">
        <v>45993</v>
      </c>
      <c r="W732"/>
      <c r="X732"/>
    </row>
    <row r="733" spans="1:24">
      <c r="A733" s="41" t="str">
        <f>TRIM(Query1[[#This Row],[ENTERPRISE_ID]])</f>
        <v>DLOGAN</v>
      </c>
      <c r="B733" s="41" t="s">
        <v>21315</v>
      </c>
      <c r="C733" s="41" t="s">
        <v>21316</v>
      </c>
      <c r="D733" s="41" t="s">
        <v>21143</v>
      </c>
      <c r="E733" s="41" t="s">
        <v>27292</v>
      </c>
      <c r="F733" s="41" t="s">
        <v>27293</v>
      </c>
      <c r="G733" s="41" t="s">
        <v>21317</v>
      </c>
      <c r="H733" s="41" t="s">
        <v>23962</v>
      </c>
      <c r="I733" s="41" t="s">
        <v>25704</v>
      </c>
      <c r="J733" s="68">
        <v>2019854079</v>
      </c>
      <c r="K733" s="41" t="s">
        <v>43</v>
      </c>
      <c r="L733" s="41" t="s">
        <v>27294</v>
      </c>
      <c r="N733" s="41" t="s">
        <v>27295</v>
      </c>
      <c r="O733" s="41" t="s">
        <v>1763</v>
      </c>
      <c r="P733" s="41" t="s">
        <v>27296</v>
      </c>
      <c r="Q733" s="41" t="s">
        <v>22020</v>
      </c>
      <c r="R733" s="41">
        <v>8998</v>
      </c>
      <c r="S733" s="41" t="s">
        <v>6079</v>
      </c>
      <c r="T733" s="41" t="s">
        <v>21063</v>
      </c>
      <c r="U733" s="41" t="s">
        <v>27297</v>
      </c>
      <c r="V733" s="42">
        <v>45993</v>
      </c>
      <c r="W733"/>
      <c r="X733"/>
    </row>
    <row r="734" spans="1:24">
      <c r="A734" s="41" t="str">
        <f>TRIM(Query1[[#This Row],[ENTERPRISE_ID]])</f>
        <v>JDAWSO1</v>
      </c>
      <c r="B734" s="41" t="s">
        <v>21421</v>
      </c>
      <c r="C734" s="41" t="s">
        <v>21422</v>
      </c>
      <c r="D734" s="41" t="s">
        <v>21143</v>
      </c>
      <c r="E734" s="41" t="s">
        <v>27298</v>
      </c>
      <c r="F734" s="41" t="s">
        <v>27299</v>
      </c>
      <c r="G734" s="41" t="s">
        <v>6610</v>
      </c>
      <c r="H734" s="41" t="s">
        <v>27300</v>
      </c>
      <c r="I734" s="41" t="s">
        <v>22072</v>
      </c>
      <c r="J734" s="68">
        <v>3863154176</v>
      </c>
      <c r="K734" s="41" t="s">
        <v>43</v>
      </c>
      <c r="L734" s="41" t="s">
        <v>27301</v>
      </c>
      <c r="N734" s="41" t="s">
        <v>27302</v>
      </c>
      <c r="O734" s="41" t="s">
        <v>1763</v>
      </c>
      <c r="P734" s="41" t="s">
        <v>6612</v>
      </c>
      <c r="Q734" s="41" t="s">
        <v>22020</v>
      </c>
      <c r="R734" s="41">
        <v>8998</v>
      </c>
      <c r="S734" s="41" t="s">
        <v>449</v>
      </c>
      <c r="T734" s="41" t="s">
        <v>20917</v>
      </c>
      <c r="U734" s="41" t="s">
        <v>27303</v>
      </c>
      <c r="V734" s="42">
        <v>45993</v>
      </c>
      <c r="W734"/>
      <c r="X734"/>
    </row>
    <row r="735" spans="1:24">
      <c r="A735" s="41" t="str">
        <f>TRIM(Query1[[#This Row],[ENTERPRISE_ID]])</f>
        <v>HFERNAN</v>
      </c>
      <c r="B735" s="41" t="s">
        <v>27304</v>
      </c>
      <c r="C735" s="41" t="s">
        <v>27305</v>
      </c>
      <c r="D735" s="41" t="s">
        <v>21143</v>
      </c>
      <c r="E735" s="41" t="s">
        <v>27306</v>
      </c>
      <c r="F735" s="41" t="s">
        <v>27307</v>
      </c>
      <c r="G735" s="41" t="s">
        <v>15083</v>
      </c>
      <c r="H735" s="41" t="s">
        <v>27308</v>
      </c>
      <c r="I735" s="41" t="s">
        <v>27309</v>
      </c>
      <c r="J735" s="68">
        <v>9736260994</v>
      </c>
      <c r="K735" s="41" t="s">
        <v>43</v>
      </c>
      <c r="L735" s="41" t="s">
        <v>27310</v>
      </c>
      <c r="N735" s="41" t="s">
        <v>27311</v>
      </c>
      <c r="O735" s="41" t="s">
        <v>1763</v>
      </c>
      <c r="P735" s="41" t="s">
        <v>5775</v>
      </c>
      <c r="Q735" s="41" t="s">
        <v>22020</v>
      </c>
      <c r="R735" s="41">
        <v>8998</v>
      </c>
      <c r="S735" s="41" t="s">
        <v>6992</v>
      </c>
      <c r="T735" s="41" t="s">
        <v>27290</v>
      </c>
      <c r="U735" s="41" t="s">
        <v>27312</v>
      </c>
      <c r="V735" s="42">
        <v>45993</v>
      </c>
      <c r="W735"/>
      <c r="X735"/>
    </row>
    <row r="736" spans="1:24">
      <c r="A736" s="41" t="str">
        <f>TRIM(Query1[[#This Row],[ENTERPRISE_ID]])</f>
        <v>ACORRE</v>
      </c>
      <c r="B736" s="41" t="s">
        <v>27313</v>
      </c>
      <c r="C736" s="41" t="s">
        <v>27314</v>
      </c>
      <c r="D736" s="41" t="s">
        <v>21143</v>
      </c>
      <c r="E736" s="41" t="s">
        <v>27315</v>
      </c>
      <c r="F736" s="41" t="s">
        <v>27316</v>
      </c>
      <c r="G736" s="41" t="s">
        <v>449</v>
      </c>
      <c r="H736" s="41" t="s">
        <v>27317</v>
      </c>
      <c r="I736" s="41" t="s">
        <v>22019</v>
      </c>
      <c r="J736" s="68">
        <v>4845613975</v>
      </c>
      <c r="K736" s="41" t="s">
        <v>43</v>
      </c>
      <c r="L736" s="41" t="s">
        <v>454</v>
      </c>
      <c r="N736" s="41" t="s">
        <v>455</v>
      </c>
      <c r="O736" s="41" t="s">
        <v>453</v>
      </c>
      <c r="P736" s="41" t="s">
        <v>456</v>
      </c>
      <c r="Q736" s="41" t="s">
        <v>22020</v>
      </c>
      <c r="R736" s="41">
        <v>8998</v>
      </c>
      <c r="S736" s="41" t="s">
        <v>22780</v>
      </c>
      <c r="T736" s="41" t="s">
        <v>22781</v>
      </c>
      <c r="U736" s="41" t="s">
        <v>27318</v>
      </c>
      <c r="V736" s="42">
        <v>45993</v>
      </c>
      <c r="W736"/>
      <c r="X736"/>
    </row>
    <row r="737" spans="1:24">
      <c r="A737" s="41" t="str">
        <f>TRIM(Query1[[#This Row],[ENTERPRISE_ID]])</f>
        <v>IHERAZO</v>
      </c>
      <c r="B737" s="41" t="s">
        <v>27319</v>
      </c>
      <c r="C737" s="41" t="s">
        <v>27320</v>
      </c>
      <c r="D737" s="41" t="s">
        <v>21143</v>
      </c>
      <c r="E737" s="41" t="s">
        <v>27321</v>
      </c>
      <c r="F737" s="41" t="s">
        <v>27322</v>
      </c>
      <c r="G737" s="41" t="s">
        <v>6079</v>
      </c>
      <c r="H737" s="41" t="s">
        <v>27323</v>
      </c>
      <c r="I737" s="41" t="s">
        <v>27324</v>
      </c>
      <c r="J737" s="68">
        <v>8624130884</v>
      </c>
      <c r="K737" s="41" t="s">
        <v>43</v>
      </c>
      <c r="L737" s="41" t="s">
        <v>27325</v>
      </c>
      <c r="N737" s="41" t="s">
        <v>27311</v>
      </c>
      <c r="O737" s="41" t="s">
        <v>1763</v>
      </c>
      <c r="P737" s="41" t="s">
        <v>3607</v>
      </c>
      <c r="Q737" s="41" t="s">
        <v>22020</v>
      </c>
      <c r="R737" s="41">
        <v>8998</v>
      </c>
      <c r="S737" s="41" t="s">
        <v>22780</v>
      </c>
      <c r="T737" s="41" t="s">
        <v>22781</v>
      </c>
      <c r="U737" s="41" t="s">
        <v>27326</v>
      </c>
      <c r="V737" s="42">
        <v>45993</v>
      </c>
      <c r="W737"/>
      <c r="X737"/>
    </row>
    <row r="738" spans="1:24">
      <c r="A738" s="41" t="str">
        <f>TRIM(Query1[[#This Row],[ENTERPRISE_ID]])</f>
        <v>AJONES0</v>
      </c>
      <c r="B738" s="41" t="s">
        <v>27327</v>
      </c>
      <c r="C738" s="41" t="s">
        <v>27328</v>
      </c>
      <c r="D738" s="41" t="s">
        <v>21145</v>
      </c>
      <c r="E738" s="41" t="s">
        <v>27329</v>
      </c>
      <c r="F738" s="41" t="s">
        <v>27330</v>
      </c>
      <c r="G738" s="41" t="s">
        <v>27331</v>
      </c>
      <c r="H738" s="41" t="s">
        <v>22256</v>
      </c>
      <c r="I738" s="41" t="s">
        <v>27332</v>
      </c>
      <c r="J738" s="68">
        <v>4106993381</v>
      </c>
      <c r="K738" s="41" t="s">
        <v>43</v>
      </c>
      <c r="L738" s="41" t="s">
        <v>27333</v>
      </c>
      <c r="N738" s="41" t="s">
        <v>3561</v>
      </c>
      <c r="O738" s="41" t="s">
        <v>200</v>
      </c>
      <c r="P738" s="41" t="s">
        <v>880</v>
      </c>
      <c r="Q738" s="41" t="s">
        <v>21909</v>
      </c>
      <c r="R738" s="41">
        <v>8998</v>
      </c>
      <c r="S738" s="41" t="s">
        <v>22200</v>
      </c>
      <c r="T738" s="41" t="s">
        <v>22201</v>
      </c>
      <c r="U738" s="41" t="s">
        <v>27334</v>
      </c>
      <c r="V738" s="42">
        <v>45993</v>
      </c>
      <c r="W738"/>
      <c r="X738"/>
    </row>
    <row r="739" spans="1:24">
      <c r="A739" s="41" t="str">
        <f>TRIM(Query1[[#This Row],[ENTERPRISE_ID]])</f>
        <v>MBECKNE</v>
      </c>
      <c r="B739" s="41" t="s">
        <v>21520</v>
      </c>
      <c r="C739" s="41" t="s">
        <v>21521</v>
      </c>
      <c r="D739" s="41" t="s">
        <v>21134</v>
      </c>
      <c r="E739" s="41" t="s">
        <v>27335</v>
      </c>
      <c r="F739" s="41" t="s">
        <v>27336</v>
      </c>
      <c r="G739" s="41" t="s">
        <v>21522</v>
      </c>
      <c r="H739" s="41" t="s">
        <v>27337</v>
      </c>
      <c r="I739" s="41" t="s">
        <v>22704</v>
      </c>
      <c r="J739" s="68">
        <v>3045639681</v>
      </c>
      <c r="K739" s="41" t="s">
        <v>43</v>
      </c>
      <c r="L739" s="41" t="s">
        <v>27338</v>
      </c>
      <c r="N739" s="41" t="s">
        <v>27339</v>
      </c>
      <c r="O739" s="41" t="s">
        <v>1289</v>
      </c>
      <c r="P739" s="41" t="s">
        <v>9274</v>
      </c>
      <c r="Q739" s="41" t="s">
        <v>21919</v>
      </c>
      <c r="R739" s="41">
        <v>8998</v>
      </c>
      <c r="S739" s="41" t="s">
        <v>20677</v>
      </c>
      <c r="T739" s="41" t="s">
        <v>20676</v>
      </c>
      <c r="U739" s="41" t="s">
        <v>27340</v>
      </c>
      <c r="V739" s="42">
        <v>45993</v>
      </c>
      <c r="W739"/>
      <c r="X739"/>
    </row>
    <row r="740" spans="1:24">
      <c r="A740" s="41" t="str">
        <f>TRIM(Query1[[#This Row],[ENTERPRISE_ID]])</f>
        <v>DMCART2</v>
      </c>
      <c r="B740" s="41" t="s">
        <v>27341</v>
      </c>
      <c r="C740" s="41" t="s">
        <v>27342</v>
      </c>
      <c r="D740" s="41" t="s">
        <v>21143</v>
      </c>
      <c r="E740" s="41" t="s">
        <v>27343</v>
      </c>
      <c r="F740" s="41" t="s">
        <v>27344</v>
      </c>
      <c r="G740" s="41" t="s">
        <v>3956</v>
      </c>
      <c r="H740" s="41" t="s">
        <v>27345</v>
      </c>
      <c r="I740" s="41" t="s">
        <v>22554</v>
      </c>
      <c r="J740" s="68">
        <v>8624398040</v>
      </c>
      <c r="K740" s="41" t="s">
        <v>43</v>
      </c>
      <c r="L740" s="41" t="s">
        <v>27346</v>
      </c>
      <c r="N740" s="41" t="s">
        <v>27347</v>
      </c>
      <c r="O740" s="41" t="s">
        <v>1763</v>
      </c>
      <c r="P740" s="41" t="s">
        <v>3959</v>
      </c>
      <c r="Q740" s="41" t="s">
        <v>22020</v>
      </c>
      <c r="R740" s="41">
        <v>8998</v>
      </c>
      <c r="S740" s="41" t="s">
        <v>449</v>
      </c>
      <c r="T740" s="41" t="s">
        <v>20917</v>
      </c>
      <c r="U740" s="41" t="s">
        <v>27348</v>
      </c>
      <c r="V740" s="42">
        <v>45993</v>
      </c>
      <c r="W740"/>
      <c r="X740"/>
    </row>
    <row r="741" spans="1:24">
      <c r="A741" s="41" t="str">
        <f>TRIM(Query1[[#This Row],[ENTERPRISE_ID]])</f>
        <v>MVISCO</v>
      </c>
      <c r="B741" s="41" t="s">
        <v>27349</v>
      </c>
      <c r="C741" s="41" t="s">
        <v>27350</v>
      </c>
      <c r="D741" s="41" t="s">
        <v>21139</v>
      </c>
      <c r="E741" s="41" t="s">
        <v>27351</v>
      </c>
      <c r="F741" s="41" t="s">
        <v>27352</v>
      </c>
      <c r="G741" s="41" t="s">
        <v>21858</v>
      </c>
      <c r="H741" s="41" t="s">
        <v>27353</v>
      </c>
      <c r="I741" s="41" t="s">
        <v>22250</v>
      </c>
      <c r="J741" s="68">
        <v>2159103783</v>
      </c>
      <c r="K741" s="41" t="s">
        <v>43</v>
      </c>
      <c r="L741" s="41" t="s">
        <v>27354</v>
      </c>
      <c r="N741" s="41" t="s">
        <v>4926</v>
      </c>
      <c r="O741" s="41" t="s">
        <v>453</v>
      </c>
      <c r="P741" s="41" t="s">
        <v>4927</v>
      </c>
      <c r="Q741" s="41" t="s">
        <v>21919</v>
      </c>
      <c r="R741" s="41">
        <v>8998</v>
      </c>
      <c r="S741" s="41" t="s">
        <v>21920</v>
      </c>
      <c r="T741" s="41" t="s">
        <v>21921</v>
      </c>
      <c r="U741" s="41" t="s">
        <v>27355</v>
      </c>
      <c r="V741" s="42">
        <v>45993</v>
      </c>
      <c r="W741"/>
      <c r="X741"/>
    </row>
    <row r="742" spans="1:24">
      <c r="A742" s="41" t="str">
        <f>TRIM(Query1[[#This Row],[ENTERPRISE_ID]])</f>
        <v>ASINOP</v>
      </c>
      <c r="B742" s="41" t="s">
        <v>27356</v>
      </c>
      <c r="C742" s="41" t="s">
        <v>27357</v>
      </c>
      <c r="D742" s="41" t="s">
        <v>21137</v>
      </c>
      <c r="E742" s="41" t="s">
        <v>27358</v>
      </c>
      <c r="F742" s="41" t="s">
        <v>27359</v>
      </c>
      <c r="G742" s="41" t="s">
        <v>1339</v>
      </c>
      <c r="H742" s="41" t="s">
        <v>27360</v>
      </c>
      <c r="I742" s="41" t="s">
        <v>21987</v>
      </c>
      <c r="J742" s="68">
        <v>2038093129</v>
      </c>
      <c r="K742" s="41" t="s">
        <v>43</v>
      </c>
      <c r="L742" s="41" t="s">
        <v>27361</v>
      </c>
      <c r="N742" s="41" t="s">
        <v>27362</v>
      </c>
      <c r="O742" s="41" t="s">
        <v>1308</v>
      </c>
      <c r="P742" s="41" t="s">
        <v>1344</v>
      </c>
      <c r="Q742" s="41" t="s">
        <v>22020</v>
      </c>
      <c r="R742" s="41">
        <v>8998</v>
      </c>
      <c r="S742" s="41" t="s">
        <v>10985</v>
      </c>
      <c r="T742" s="41" t="s">
        <v>22883</v>
      </c>
      <c r="U742" s="41" t="s">
        <v>27363</v>
      </c>
      <c r="V742" s="42">
        <v>45993</v>
      </c>
      <c r="W742"/>
      <c r="X742"/>
    </row>
    <row r="743" spans="1:24">
      <c r="A743" s="41" t="str">
        <f>TRIM(Query1[[#This Row],[ENTERPRISE_ID]])</f>
        <v>JHOFFM0</v>
      </c>
      <c r="B743" s="41" t="s">
        <v>21439</v>
      </c>
      <c r="C743" s="41" t="s">
        <v>21440</v>
      </c>
      <c r="D743" s="41" t="s">
        <v>21141</v>
      </c>
      <c r="E743" s="41" t="s">
        <v>27364</v>
      </c>
      <c r="F743" s="41" t="s">
        <v>27365</v>
      </c>
      <c r="G743" s="41" t="s">
        <v>18236</v>
      </c>
      <c r="H743" s="41" t="s">
        <v>27366</v>
      </c>
      <c r="I743" s="41" t="s">
        <v>23637</v>
      </c>
      <c r="J743" s="68">
        <v>7576064059</v>
      </c>
      <c r="K743" s="41" t="s">
        <v>43</v>
      </c>
      <c r="L743" s="41" t="s">
        <v>27367</v>
      </c>
      <c r="N743" s="41" t="s">
        <v>3998</v>
      </c>
      <c r="O743" s="41" t="s">
        <v>167</v>
      </c>
      <c r="P743" s="41" t="s">
        <v>7129</v>
      </c>
      <c r="Q743" s="41" t="s">
        <v>21919</v>
      </c>
      <c r="R743" s="41">
        <v>8998</v>
      </c>
      <c r="S743" s="41" t="s">
        <v>22780</v>
      </c>
      <c r="T743" s="41" t="s">
        <v>22781</v>
      </c>
      <c r="U743" s="41" t="s">
        <v>27368</v>
      </c>
      <c r="V743" s="42">
        <v>45993</v>
      </c>
      <c r="W743"/>
      <c r="X743"/>
    </row>
    <row r="744" spans="1:24">
      <c r="A744" s="41" t="str">
        <f>TRIM(Query1[[#This Row],[ENTERPRISE_ID]])</f>
        <v>AFELIX</v>
      </c>
      <c r="B744" s="41" t="s">
        <v>21193</v>
      </c>
      <c r="C744" s="41" t="s">
        <v>21194</v>
      </c>
      <c r="D744" s="41" t="s">
        <v>21138</v>
      </c>
      <c r="E744" s="41" t="s">
        <v>27369</v>
      </c>
      <c r="F744" s="41" t="s">
        <v>27370</v>
      </c>
      <c r="G744" s="41" t="s">
        <v>15071</v>
      </c>
      <c r="H744" s="41" t="s">
        <v>27371</v>
      </c>
      <c r="I744" s="41" t="s">
        <v>27372</v>
      </c>
      <c r="J744" s="68">
        <v>7186904729</v>
      </c>
      <c r="K744" s="41" t="s">
        <v>43</v>
      </c>
      <c r="L744" s="41" t="s">
        <v>27373</v>
      </c>
      <c r="M744" s="41" t="s">
        <v>601</v>
      </c>
      <c r="N744" s="41" t="s">
        <v>3848</v>
      </c>
      <c r="O744" s="41" t="s">
        <v>373</v>
      </c>
      <c r="P744" s="41" t="s">
        <v>603</v>
      </c>
      <c r="Q744" s="41" t="s">
        <v>21930</v>
      </c>
      <c r="R744" s="41">
        <v>8998</v>
      </c>
      <c r="S744" s="41" t="s">
        <v>19102</v>
      </c>
      <c r="T744" s="41" t="s">
        <v>19101</v>
      </c>
      <c r="U744" s="41" t="s">
        <v>27374</v>
      </c>
      <c r="V744" s="42">
        <v>45993</v>
      </c>
      <c r="W744"/>
      <c r="X744"/>
    </row>
    <row r="745" spans="1:24">
      <c r="A745" s="41" t="str">
        <f>TRIM(Query1[[#This Row],[ENTERPRISE_ID]])</f>
        <v>FBOGOPO</v>
      </c>
      <c r="B745" s="41" t="s">
        <v>27375</v>
      </c>
      <c r="C745" s="41" t="s">
        <v>27376</v>
      </c>
      <c r="D745" s="41" t="s">
        <v>21143</v>
      </c>
      <c r="E745" s="41" t="s">
        <v>27377</v>
      </c>
      <c r="F745" s="41" t="s">
        <v>27378</v>
      </c>
      <c r="G745" s="41" t="s">
        <v>5055</v>
      </c>
      <c r="H745" s="41" t="s">
        <v>27379</v>
      </c>
      <c r="I745" s="41" t="s">
        <v>27371</v>
      </c>
      <c r="J745" s="68">
        <v>7323510103</v>
      </c>
      <c r="K745" s="41" t="s">
        <v>43</v>
      </c>
      <c r="L745" s="41" t="s">
        <v>27380</v>
      </c>
      <c r="N745" s="41" t="s">
        <v>27381</v>
      </c>
      <c r="O745" s="41" t="s">
        <v>1763</v>
      </c>
      <c r="P745" s="41" t="s">
        <v>5058</v>
      </c>
      <c r="Q745" s="41" t="s">
        <v>22020</v>
      </c>
      <c r="R745" s="41">
        <v>8998</v>
      </c>
      <c r="S745" s="41" t="s">
        <v>6992</v>
      </c>
      <c r="T745" s="41" t="s">
        <v>27290</v>
      </c>
      <c r="U745" s="41" t="s">
        <v>27382</v>
      </c>
      <c r="V745" s="42">
        <v>45993</v>
      </c>
      <c r="W745"/>
      <c r="X745"/>
    </row>
    <row r="746" spans="1:24">
      <c r="A746" s="41" t="str">
        <f>TRIM(Query1[[#This Row],[ENTERPRISE_ID]])</f>
        <v>JFLOR37</v>
      </c>
      <c r="B746" s="41" t="s">
        <v>15836</v>
      </c>
      <c r="C746" s="41" t="s">
        <v>21430</v>
      </c>
      <c r="D746" s="41" t="s">
        <v>21143</v>
      </c>
      <c r="E746" s="41" t="s">
        <v>27383</v>
      </c>
      <c r="F746" s="41" t="s">
        <v>27384</v>
      </c>
      <c r="G746" s="41" t="s">
        <v>15505</v>
      </c>
      <c r="H746" s="41" t="s">
        <v>27385</v>
      </c>
      <c r="I746" s="41" t="s">
        <v>22265</v>
      </c>
      <c r="J746" s="68">
        <v>2016937420</v>
      </c>
      <c r="K746" s="41" t="s">
        <v>43</v>
      </c>
      <c r="L746" s="41" t="s">
        <v>27386</v>
      </c>
      <c r="N746" s="41" t="s">
        <v>27387</v>
      </c>
      <c r="O746" s="41" t="s">
        <v>1763</v>
      </c>
      <c r="P746" s="41" t="s">
        <v>6811</v>
      </c>
      <c r="Q746" s="41" t="s">
        <v>22020</v>
      </c>
      <c r="R746" s="41">
        <v>8998</v>
      </c>
      <c r="S746" s="41" t="s">
        <v>6079</v>
      </c>
      <c r="T746" s="41" t="s">
        <v>21063</v>
      </c>
      <c r="U746" s="41" t="s">
        <v>27388</v>
      </c>
      <c r="V746" s="42">
        <v>45993</v>
      </c>
      <c r="W746"/>
      <c r="X746"/>
    </row>
    <row r="747" spans="1:24">
      <c r="A747" s="41" t="str">
        <f>TRIM(Query1[[#This Row],[ENTERPRISE_ID]])</f>
        <v>GMINIER</v>
      </c>
      <c r="B747" s="41" t="s">
        <v>21370</v>
      </c>
      <c r="C747" s="41" t="s">
        <v>21371</v>
      </c>
      <c r="D747" s="41" t="s">
        <v>21137</v>
      </c>
      <c r="E747" s="41" t="s">
        <v>27389</v>
      </c>
      <c r="F747" s="41" t="s">
        <v>27390</v>
      </c>
      <c r="G747" s="41" t="s">
        <v>18111</v>
      </c>
      <c r="H747" s="41" t="s">
        <v>27391</v>
      </c>
      <c r="I747" s="41" t="s">
        <v>23280</v>
      </c>
      <c r="J747" s="68">
        <v>5708403222</v>
      </c>
      <c r="K747" s="41" t="s">
        <v>43</v>
      </c>
      <c r="L747" s="41" t="s">
        <v>14512</v>
      </c>
      <c r="N747" s="41" t="s">
        <v>14513</v>
      </c>
      <c r="O747" s="41" t="s">
        <v>453</v>
      </c>
      <c r="P747" s="41" t="s">
        <v>14514</v>
      </c>
      <c r="Q747" s="41" t="s">
        <v>22020</v>
      </c>
      <c r="R747" s="41">
        <v>8998</v>
      </c>
      <c r="S747" s="41" t="s">
        <v>19306</v>
      </c>
      <c r="T747" s="41" t="s">
        <v>19305</v>
      </c>
      <c r="U747" s="41" t="s">
        <v>27392</v>
      </c>
      <c r="V747" s="42">
        <v>45993</v>
      </c>
      <c r="W747"/>
      <c r="X747"/>
    </row>
    <row r="748" spans="1:24">
      <c r="A748" s="41" t="str">
        <f>TRIM(Query1[[#This Row],[ENTERPRISE_ID]])</f>
        <v>RWALMER</v>
      </c>
      <c r="B748" s="41" t="s">
        <v>27393</v>
      </c>
      <c r="C748" s="41" t="s">
        <v>27394</v>
      </c>
      <c r="D748" s="41" t="s">
        <v>21143</v>
      </c>
      <c r="E748" s="41" t="s">
        <v>27395</v>
      </c>
      <c r="F748" s="41" t="s">
        <v>27396</v>
      </c>
      <c r="G748" s="41" t="s">
        <v>12327</v>
      </c>
      <c r="H748" s="41" t="s">
        <v>27397</v>
      </c>
      <c r="I748" s="41" t="s">
        <v>27398</v>
      </c>
      <c r="J748" s="68">
        <v>6107145830</v>
      </c>
      <c r="K748" s="41" t="s">
        <v>43</v>
      </c>
      <c r="L748" s="41" t="s">
        <v>27399</v>
      </c>
      <c r="N748" s="41" t="s">
        <v>12329</v>
      </c>
      <c r="O748" s="41" t="s">
        <v>453</v>
      </c>
      <c r="P748" s="41" t="s">
        <v>12330</v>
      </c>
      <c r="Q748" s="41" t="s">
        <v>22020</v>
      </c>
      <c r="R748" s="41">
        <v>8998</v>
      </c>
      <c r="S748" s="41" t="s">
        <v>13621</v>
      </c>
      <c r="T748" s="41" t="s">
        <v>20680</v>
      </c>
      <c r="U748" s="41" t="s">
        <v>27400</v>
      </c>
      <c r="V748" s="42">
        <v>45993</v>
      </c>
      <c r="W748"/>
      <c r="X748"/>
    </row>
    <row r="749" spans="1:24">
      <c r="A749" s="41" t="str">
        <f>TRIM(Query1[[#This Row],[ENTERPRISE_ID]])</f>
        <v>DMCCOY8</v>
      </c>
      <c r="B749" s="41" t="s">
        <v>27401</v>
      </c>
      <c r="C749" s="41" t="s">
        <v>27402</v>
      </c>
      <c r="D749" s="41" t="s">
        <v>21143</v>
      </c>
      <c r="E749" s="41" t="s">
        <v>27403</v>
      </c>
      <c r="F749" s="41" t="s">
        <v>27404</v>
      </c>
      <c r="G749" s="41" t="s">
        <v>3967</v>
      </c>
      <c r="H749" s="41" t="s">
        <v>27405</v>
      </c>
      <c r="I749" s="41" t="s">
        <v>22554</v>
      </c>
      <c r="J749" s="68">
        <v>9736410709</v>
      </c>
      <c r="K749" s="41" t="s">
        <v>43</v>
      </c>
      <c r="L749" s="41" t="s">
        <v>27406</v>
      </c>
      <c r="N749" s="41" t="s">
        <v>1957</v>
      </c>
      <c r="O749" s="41" t="s">
        <v>1763</v>
      </c>
      <c r="P749" s="41" t="s">
        <v>3969</v>
      </c>
      <c r="Q749" s="41" t="s">
        <v>22020</v>
      </c>
      <c r="R749" s="41">
        <v>8998</v>
      </c>
      <c r="S749" s="41" t="s">
        <v>6079</v>
      </c>
      <c r="T749" s="41" t="s">
        <v>21063</v>
      </c>
      <c r="U749" s="41" t="s">
        <v>27407</v>
      </c>
      <c r="V749" s="42">
        <v>45993</v>
      </c>
      <c r="W749"/>
      <c r="X749"/>
    </row>
    <row r="750" spans="1:24">
      <c r="A750" s="41" t="str">
        <f>TRIM(Query1[[#This Row],[ENTERPRISE_ID]])</f>
        <v>GMANDER</v>
      </c>
      <c r="B750" s="41" t="s">
        <v>27408</v>
      </c>
      <c r="C750" s="41" t="s">
        <v>27409</v>
      </c>
      <c r="D750" s="41" t="s">
        <v>21136</v>
      </c>
      <c r="E750" s="41" t="s">
        <v>27410</v>
      </c>
      <c r="F750" s="41" t="s">
        <v>27411</v>
      </c>
      <c r="G750" s="41" t="s">
        <v>5510</v>
      </c>
      <c r="H750" s="41" t="s">
        <v>27412</v>
      </c>
      <c r="I750" s="41" t="s">
        <v>27413</v>
      </c>
      <c r="J750" s="68">
        <v>5613327879</v>
      </c>
      <c r="K750" s="41" t="s">
        <v>43</v>
      </c>
      <c r="L750" s="41" t="s">
        <v>27414</v>
      </c>
      <c r="N750" s="41" t="s">
        <v>27415</v>
      </c>
      <c r="O750" s="41" t="s">
        <v>57</v>
      </c>
      <c r="P750" s="41" t="s">
        <v>5513</v>
      </c>
      <c r="Q750" s="41" t="s">
        <v>21909</v>
      </c>
      <c r="R750" s="41">
        <v>8998</v>
      </c>
      <c r="S750" s="41" t="s">
        <v>17762</v>
      </c>
      <c r="T750" s="41" t="s">
        <v>23548</v>
      </c>
      <c r="U750" s="41" t="s">
        <v>27416</v>
      </c>
      <c r="V750" s="42">
        <v>45993</v>
      </c>
      <c r="W750"/>
      <c r="X750"/>
    </row>
    <row r="751" spans="1:24">
      <c r="A751" s="41" t="str">
        <f>TRIM(Query1[[#This Row],[ENTERPRISE_ID]])</f>
        <v>JDICAPR</v>
      </c>
      <c r="B751" s="41" t="s">
        <v>27417</v>
      </c>
      <c r="C751" s="41" t="s">
        <v>27418</v>
      </c>
      <c r="D751" s="41" t="s">
        <v>21136</v>
      </c>
      <c r="E751" s="41" t="s">
        <v>27419</v>
      </c>
      <c r="F751" s="41" t="s">
        <v>27420</v>
      </c>
      <c r="G751" s="41" t="s">
        <v>6631</v>
      </c>
      <c r="H751" s="41" t="s">
        <v>27421</v>
      </c>
      <c r="I751" s="41" t="s">
        <v>22613</v>
      </c>
      <c r="J751" s="68">
        <v>5615620042</v>
      </c>
      <c r="K751" s="41" t="s">
        <v>43</v>
      </c>
      <c r="L751" s="41" t="s">
        <v>6632</v>
      </c>
      <c r="N751" s="41" t="s">
        <v>27415</v>
      </c>
      <c r="O751" s="41" t="s">
        <v>57</v>
      </c>
      <c r="P751" s="41" t="s">
        <v>6634</v>
      </c>
      <c r="Q751" s="41" t="s">
        <v>21909</v>
      </c>
      <c r="R751" s="41">
        <v>8998</v>
      </c>
      <c r="S751" s="41" t="s">
        <v>17762</v>
      </c>
      <c r="T751" s="41" t="s">
        <v>23548</v>
      </c>
      <c r="U751" s="41" t="s">
        <v>27422</v>
      </c>
      <c r="V751" s="42">
        <v>45993</v>
      </c>
      <c r="W751"/>
      <c r="X751"/>
    </row>
    <row r="752" spans="1:24">
      <c r="A752" s="41" t="str">
        <f>TRIM(Query1[[#This Row],[ENTERPRISE_ID]])</f>
        <v>AWILLIA</v>
      </c>
      <c r="B752" s="41" t="s">
        <v>27423</v>
      </c>
      <c r="C752" s="41" t="s">
        <v>27424</v>
      </c>
      <c r="D752" s="41" t="s">
        <v>21140</v>
      </c>
      <c r="E752" s="41" t="s">
        <v>27425</v>
      </c>
      <c r="F752" s="41" t="s">
        <v>27426</v>
      </c>
      <c r="G752" s="41" t="s">
        <v>27427</v>
      </c>
      <c r="H752" s="41" t="s">
        <v>24844</v>
      </c>
      <c r="I752" s="41" t="s">
        <v>23740</v>
      </c>
      <c r="J752" s="68">
        <v>7065360024</v>
      </c>
      <c r="K752" s="41" t="s">
        <v>43</v>
      </c>
      <c r="L752" s="41" t="s">
        <v>1521</v>
      </c>
      <c r="N752" s="41" t="s">
        <v>27428</v>
      </c>
      <c r="O752" s="41" t="s">
        <v>312</v>
      </c>
      <c r="P752" s="41" t="s">
        <v>1523</v>
      </c>
      <c r="Q752" s="41" t="s">
        <v>21930</v>
      </c>
      <c r="R752" s="41">
        <v>8998</v>
      </c>
      <c r="S752" s="41" t="s">
        <v>12757</v>
      </c>
      <c r="T752" s="41" t="s">
        <v>15331</v>
      </c>
      <c r="U752" s="41" t="s">
        <v>27429</v>
      </c>
      <c r="V752" s="42">
        <v>45993</v>
      </c>
      <c r="W752"/>
      <c r="X752"/>
    </row>
    <row r="753" spans="1:24">
      <c r="A753" s="41" t="str">
        <f>TRIM(Query1[[#This Row],[ENTERPRISE_ID]])</f>
        <v>GHORIAT</v>
      </c>
      <c r="B753" s="41" t="s">
        <v>21364</v>
      </c>
      <c r="C753" s="41" t="s">
        <v>16109</v>
      </c>
      <c r="D753" s="41" t="s">
        <v>21136</v>
      </c>
      <c r="E753" s="41" t="s">
        <v>27430</v>
      </c>
      <c r="F753" s="41" t="s">
        <v>27431</v>
      </c>
      <c r="G753" s="41" t="s">
        <v>16110</v>
      </c>
      <c r="H753" s="41" t="s">
        <v>27432</v>
      </c>
      <c r="I753" s="41" t="s">
        <v>23052</v>
      </c>
      <c r="J753" s="68">
        <v>2397371127</v>
      </c>
      <c r="K753" s="41" t="s">
        <v>43</v>
      </c>
      <c r="L753" s="41" t="s">
        <v>5426</v>
      </c>
      <c r="N753" s="41" t="s">
        <v>5427</v>
      </c>
      <c r="O753" s="41" t="s">
        <v>57</v>
      </c>
      <c r="P753" s="41" t="s">
        <v>5428</v>
      </c>
      <c r="Q753" s="41" t="s">
        <v>21909</v>
      </c>
      <c r="R753" s="41">
        <v>8998</v>
      </c>
      <c r="S753" s="41" t="s">
        <v>7391</v>
      </c>
      <c r="U753" s="41" t="s">
        <v>27433</v>
      </c>
      <c r="V753" s="42">
        <v>45993</v>
      </c>
      <c r="W753"/>
      <c r="X753"/>
    </row>
    <row r="754" spans="1:24">
      <c r="A754" s="41" t="str">
        <f>TRIM(Query1[[#This Row],[ENTERPRISE_ID]])</f>
        <v>JVARGA3</v>
      </c>
      <c r="B754" s="41" t="s">
        <v>21474</v>
      </c>
      <c r="C754" s="41" t="s">
        <v>21475</v>
      </c>
      <c r="D754" s="41" t="s">
        <v>21136</v>
      </c>
      <c r="E754" s="41" t="s">
        <v>27434</v>
      </c>
      <c r="F754" s="41" t="s">
        <v>27435</v>
      </c>
      <c r="G754" s="41" t="s">
        <v>17304</v>
      </c>
      <c r="H754" s="41" t="s">
        <v>27436</v>
      </c>
      <c r="I754" s="41" t="s">
        <v>22056</v>
      </c>
      <c r="J754" s="68">
        <v>4072324448</v>
      </c>
      <c r="K754" s="41" t="s">
        <v>43</v>
      </c>
      <c r="L754" s="41" t="s">
        <v>27437</v>
      </c>
      <c r="N754" s="41" t="s">
        <v>27438</v>
      </c>
      <c r="O754" s="41" t="s">
        <v>57</v>
      </c>
      <c r="P754" s="41" t="s">
        <v>8263</v>
      </c>
      <c r="Q754" s="41" t="s">
        <v>21909</v>
      </c>
      <c r="R754" s="41">
        <v>8998</v>
      </c>
      <c r="S754" s="41" t="s">
        <v>5939</v>
      </c>
      <c r="T754" s="41" t="s">
        <v>22650</v>
      </c>
      <c r="U754" s="41" t="s">
        <v>27439</v>
      </c>
      <c r="V754" s="42">
        <v>45993</v>
      </c>
      <c r="W754"/>
      <c r="X754"/>
    </row>
    <row r="755" spans="1:24">
      <c r="A755" s="41" t="str">
        <f>TRIM(Query1[[#This Row],[ENTERPRISE_ID]])</f>
        <v>FCARABA</v>
      </c>
      <c r="B755" s="41" t="s">
        <v>27440</v>
      </c>
      <c r="C755" s="41" t="s">
        <v>16418</v>
      </c>
      <c r="D755" s="41" t="s">
        <v>21136</v>
      </c>
      <c r="E755" s="41" t="s">
        <v>27441</v>
      </c>
      <c r="F755" s="41" t="s">
        <v>27442</v>
      </c>
      <c r="G755" s="41" t="s">
        <v>16419</v>
      </c>
      <c r="H755" s="41" t="s">
        <v>27443</v>
      </c>
      <c r="I755" s="41" t="s">
        <v>27444</v>
      </c>
      <c r="J755" s="68">
        <v>8138930329</v>
      </c>
      <c r="K755" s="41" t="s">
        <v>43</v>
      </c>
      <c r="L755" s="41" t="s">
        <v>27445</v>
      </c>
      <c r="N755" s="41" t="s">
        <v>157</v>
      </c>
      <c r="O755" s="41" t="s">
        <v>57</v>
      </c>
      <c r="P755" s="41" t="s">
        <v>5080</v>
      </c>
      <c r="Q755" s="41" t="s">
        <v>21909</v>
      </c>
      <c r="R755" s="41">
        <v>8998</v>
      </c>
      <c r="S755" s="41" t="s">
        <v>25799</v>
      </c>
      <c r="T755" s="41" t="s">
        <v>25800</v>
      </c>
      <c r="U755" s="41" t="s">
        <v>27446</v>
      </c>
      <c r="V755" s="42">
        <v>45993</v>
      </c>
      <c r="W755"/>
      <c r="X755"/>
    </row>
    <row r="756" spans="1:24">
      <c r="A756" s="41" t="str">
        <f>TRIM(Query1[[#This Row],[ENTERPRISE_ID]])</f>
        <v>WPOE1</v>
      </c>
      <c r="B756" s="41" t="s">
        <v>27447</v>
      </c>
      <c r="C756" s="41" t="s">
        <v>16435</v>
      </c>
      <c r="D756" s="41" t="s">
        <v>21149</v>
      </c>
      <c r="E756" s="41" t="s">
        <v>27448</v>
      </c>
      <c r="F756" s="41" t="s">
        <v>27449</v>
      </c>
      <c r="G756" s="41" t="s">
        <v>15514</v>
      </c>
      <c r="H756" s="41" t="s">
        <v>27450</v>
      </c>
      <c r="I756" s="41" t="s">
        <v>22565</v>
      </c>
      <c r="J756" s="68">
        <v>8709411145</v>
      </c>
      <c r="K756" s="41" t="s">
        <v>43</v>
      </c>
      <c r="L756" s="41" t="s">
        <v>27451</v>
      </c>
      <c r="N756" s="41" t="s">
        <v>27452</v>
      </c>
      <c r="O756" s="41" t="s">
        <v>763</v>
      </c>
      <c r="P756" s="41" t="s">
        <v>14087</v>
      </c>
      <c r="Q756" s="41" t="s">
        <v>21930</v>
      </c>
      <c r="R756" s="41">
        <v>8998</v>
      </c>
      <c r="S756" s="41" t="s">
        <v>14975</v>
      </c>
      <c r="T756" s="41" t="s">
        <v>15918</v>
      </c>
      <c r="U756" s="41" t="s">
        <v>27453</v>
      </c>
      <c r="V756" s="42">
        <v>45993</v>
      </c>
      <c r="W756"/>
      <c r="X756"/>
    </row>
    <row r="757" spans="1:24">
      <c r="A757" s="41" t="str">
        <f>TRIM(Query1[[#This Row],[ENTERPRISE_ID]])</f>
        <v>JJACKS2</v>
      </c>
      <c r="B757" s="41" t="s">
        <v>27454</v>
      </c>
      <c r="C757" s="41" t="s">
        <v>27455</v>
      </c>
      <c r="D757" s="41" t="s">
        <v>21140</v>
      </c>
      <c r="E757" s="41" t="s">
        <v>27456</v>
      </c>
      <c r="F757" s="41" t="s">
        <v>27457</v>
      </c>
      <c r="G757" s="41" t="s">
        <v>15604</v>
      </c>
      <c r="H757" s="41" t="s">
        <v>27458</v>
      </c>
      <c r="I757" s="41" t="s">
        <v>22072</v>
      </c>
      <c r="J757" s="68">
        <v>4049404035</v>
      </c>
      <c r="K757" s="41" t="s">
        <v>43</v>
      </c>
      <c r="L757" s="41" t="s">
        <v>27459</v>
      </c>
      <c r="N757" s="41" t="s">
        <v>7168</v>
      </c>
      <c r="O757" s="41" t="s">
        <v>312</v>
      </c>
      <c r="P757" s="41" t="s">
        <v>7169</v>
      </c>
      <c r="Q757" s="41" t="s">
        <v>21930</v>
      </c>
      <c r="R757" s="41">
        <v>8998</v>
      </c>
      <c r="S757" s="41" t="s">
        <v>3747</v>
      </c>
      <c r="T757" s="41" t="s">
        <v>18341</v>
      </c>
      <c r="U757" s="41" t="s">
        <v>27460</v>
      </c>
      <c r="V757" s="42">
        <v>45993</v>
      </c>
      <c r="W757"/>
      <c r="X757"/>
    </row>
    <row r="758" spans="1:24">
      <c r="A758" s="41" t="str">
        <f>TRIM(Query1[[#This Row],[ENTERPRISE_ID]])</f>
        <v>RBROOME</v>
      </c>
      <c r="B758" s="41" t="s">
        <v>27461</v>
      </c>
      <c r="C758" s="41" t="s">
        <v>21627</v>
      </c>
      <c r="D758" s="41" t="s">
        <v>21134</v>
      </c>
      <c r="E758" s="41" t="s">
        <v>27462</v>
      </c>
      <c r="F758" s="41" t="s">
        <v>18665</v>
      </c>
      <c r="G758" s="41" t="s">
        <v>16579</v>
      </c>
      <c r="H758" s="41" t="s">
        <v>27463</v>
      </c>
      <c r="I758" s="41" t="s">
        <v>21938</v>
      </c>
      <c r="J758" s="68">
        <v>8643401537</v>
      </c>
      <c r="K758" s="41" t="s">
        <v>43</v>
      </c>
      <c r="L758" s="41" t="s">
        <v>27464</v>
      </c>
      <c r="N758" s="41" t="s">
        <v>3317</v>
      </c>
      <c r="O758" s="41" t="s">
        <v>322</v>
      </c>
      <c r="P758" s="41" t="s">
        <v>11336</v>
      </c>
      <c r="Q758" s="41" t="s">
        <v>21919</v>
      </c>
      <c r="R758" s="41">
        <v>8998</v>
      </c>
      <c r="S758" s="41" t="s">
        <v>15818</v>
      </c>
      <c r="T758" s="41" t="s">
        <v>23847</v>
      </c>
      <c r="U758" s="41" t="s">
        <v>27465</v>
      </c>
      <c r="V758" s="42">
        <v>45993</v>
      </c>
      <c r="W758"/>
      <c r="X758"/>
    </row>
    <row r="759" spans="1:24">
      <c r="A759" s="41" t="str">
        <f>TRIM(Query1[[#This Row],[ENTERPRISE_ID]])</f>
        <v>OREYESH</v>
      </c>
      <c r="B759" s="41" t="s">
        <v>27466</v>
      </c>
      <c r="C759" s="41" t="s">
        <v>27467</v>
      </c>
      <c r="D759" s="41" t="s">
        <v>21136</v>
      </c>
      <c r="E759" s="41" t="s">
        <v>27468</v>
      </c>
      <c r="F759" s="41" t="s">
        <v>27469</v>
      </c>
      <c r="G759" s="41" t="s">
        <v>27470</v>
      </c>
      <c r="H759" s="41" t="s">
        <v>27471</v>
      </c>
      <c r="I759" s="41" t="s">
        <v>26047</v>
      </c>
      <c r="J759" s="68">
        <v>2398390157</v>
      </c>
      <c r="K759" s="41" t="s">
        <v>43</v>
      </c>
      <c r="L759" s="41" t="s">
        <v>27472</v>
      </c>
      <c r="N759" s="41" t="s">
        <v>27473</v>
      </c>
      <c r="O759" s="41" t="s">
        <v>57</v>
      </c>
      <c r="P759" s="41" t="s">
        <v>10832</v>
      </c>
      <c r="Q759" s="41" t="s">
        <v>21909</v>
      </c>
      <c r="R759" s="41">
        <v>8998</v>
      </c>
      <c r="S759" s="41" t="s">
        <v>7391</v>
      </c>
      <c r="U759" s="41" t="s">
        <v>27474</v>
      </c>
      <c r="V759" s="42">
        <v>45993</v>
      </c>
      <c r="W759"/>
      <c r="X759"/>
    </row>
    <row r="760" spans="1:24">
      <c r="A760" s="41" t="str">
        <f>TRIM(Query1[[#This Row],[ENTERPRISE_ID]])</f>
        <v>COLIVER</v>
      </c>
      <c r="B760" s="41" t="s">
        <v>27475</v>
      </c>
      <c r="C760" s="41" t="s">
        <v>27476</v>
      </c>
      <c r="D760" s="41" t="s">
        <v>21140</v>
      </c>
      <c r="E760" s="41" t="s">
        <v>27477</v>
      </c>
      <c r="F760" s="41" t="s">
        <v>27478</v>
      </c>
      <c r="G760" s="41" t="s">
        <v>27479</v>
      </c>
      <c r="H760" s="41" t="s">
        <v>27480</v>
      </c>
      <c r="I760" s="41" t="s">
        <v>27481</v>
      </c>
      <c r="J760" s="68">
        <v>4788745967</v>
      </c>
      <c r="K760" s="41" t="s">
        <v>43</v>
      </c>
      <c r="L760" s="41" t="s">
        <v>27482</v>
      </c>
      <c r="N760" s="41" t="s">
        <v>27483</v>
      </c>
      <c r="O760" s="41" t="s">
        <v>312</v>
      </c>
      <c r="P760" s="41" t="s">
        <v>2981</v>
      </c>
      <c r="Q760" s="41" t="s">
        <v>21930</v>
      </c>
      <c r="R760" s="41">
        <v>8998</v>
      </c>
      <c r="S760" s="41" t="s">
        <v>14157</v>
      </c>
      <c r="T760" s="41" t="s">
        <v>21931</v>
      </c>
      <c r="U760" s="41" t="s">
        <v>27484</v>
      </c>
      <c r="V760" s="42">
        <v>45993</v>
      </c>
      <c r="W760"/>
      <c r="X760"/>
    </row>
    <row r="761" spans="1:24">
      <c r="A761" s="41" t="str">
        <f>TRIM(Query1[[#This Row],[ENTERPRISE_ID]])</f>
        <v>JSANTAN</v>
      </c>
      <c r="B761" s="41" t="s">
        <v>27485</v>
      </c>
      <c r="C761" s="41" t="s">
        <v>27486</v>
      </c>
      <c r="D761" s="41" t="s">
        <v>21136</v>
      </c>
      <c r="E761" s="41" t="s">
        <v>27487</v>
      </c>
      <c r="F761" s="41" t="s">
        <v>27488</v>
      </c>
      <c r="G761" s="41" t="s">
        <v>8009</v>
      </c>
      <c r="H761" s="41" t="s">
        <v>27489</v>
      </c>
      <c r="I761" s="41" t="s">
        <v>22613</v>
      </c>
      <c r="J761" s="68">
        <v>3059885941</v>
      </c>
      <c r="K761" s="41" t="s">
        <v>43</v>
      </c>
      <c r="L761" s="41" t="s">
        <v>27490</v>
      </c>
      <c r="N761" s="41" t="s">
        <v>27491</v>
      </c>
      <c r="O761" s="41" t="s">
        <v>57</v>
      </c>
      <c r="P761" s="41" t="s">
        <v>8012</v>
      </c>
      <c r="Q761" s="41" t="s">
        <v>21909</v>
      </c>
      <c r="R761" s="41">
        <v>8998</v>
      </c>
      <c r="S761" s="41" t="s">
        <v>27492</v>
      </c>
      <c r="T761" s="41" t="s">
        <v>27493</v>
      </c>
      <c r="U761" s="41" t="s">
        <v>27494</v>
      </c>
      <c r="V761" s="42">
        <v>45993</v>
      </c>
      <c r="W761"/>
      <c r="X761"/>
    </row>
    <row r="762" spans="1:24">
      <c r="A762" s="41" t="str">
        <f>TRIM(Query1[[#This Row],[ENTERPRISE_ID]])</f>
        <v>RMONTE4</v>
      </c>
      <c r="B762" s="41" t="s">
        <v>27495</v>
      </c>
      <c r="C762" s="41" t="s">
        <v>27496</v>
      </c>
      <c r="D762" s="41" t="s">
        <v>21136</v>
      </c>
      <c r="E762" s="41" t="s">
        <v>27497</v>
      </c>
      <c r="F762" s="41" t="s">
        <v>27498</v>
      </c>
      <c r="G762" s="41" t="s">
        <v>11913</v>
      </c>
      <c r="H762" s="41" t="s">
        <v>27499</v>
      </c>
      <c r="I762" s="41" t="s">
        <v>25110</v>
      </c>
      <c r="J762" s="68">
        <v>3529010826</v>
      </c>
      <c r="K762" s="41" t="s">
        <v>43</v>
      </c>
      <c r="L762" s="41" t="s">
        <v>27500</v>
      </c>
      <c r="N762" s="41" t="s">
        <v>11915</v>
      </c>
      <c r="O762" s="41" t="s">
        <v>57</v>
      </c>
      <c r="P762" s="41" t="s">
        <v>11916</v>
      </c>
      <c r="Q762" s="41" t="s">
        <v>21909</v>
      </c>
      <c r="R762" s="41">
        <v>8998</v>
      </c>
      <c r="S762" s="41" t="s">
        <v>5939</v>
      </c>
      <c r="T762" s="41" t="s">
        <v>22650</v>
      </c>
      <c r="U762" s="41" t="s">
        <v>27501</v>
      </c>
      <c r="V762" s="42">
        <v>45993</v>
      </c>
      <c r="W762"/>
      <c r="X762"/>
    </row>
    <row r="763" spans="1:24">
      <c r="A763" s="41" t="str">
        <f>TRIM(Query1[[#This Row],[ENTERPRISE_ID]])</f>
        <v>RROME3</v>
      </c>
      <c r="B763" s="41" t="s">
        <v>27502</v>
      </c>
      <c r="C763" s="41" t="s">
        <v>27503</v>
      </c>
      <c r="D763" s="41" t="s">
        <v>21136</v>
      </c>
      <c r="E763" s="41" t="s">
        <v>27504</v>
      </c>
      <c r="F763" s="41" t="s">
        <v>27505</v>
      </c>
      <c r="G763" s="41" t="s">
        <v>12037</v>
      </c>
      <c r="H763" s="41" t="s">
        <v>24966</v>
      </c>
      <c r="I763" s="41" t="s">
        <v>23032</v>
      </c>
      <c r="J763" s="68">
        <v>3053377896</v>
      </c>
      <c r="K763" s="41" t="s">
        <v>43</v>
      </c>
      <c r="L763" s="41" t="s">
        <v>12038</v>
      </c>
      <c r="N763" s="41" t="s">
        <v>5063</v>
      </c>
      <c r="O763" s="41" t="s">
        <v>57</v>
      </c>
      <c r="P763" s="41" t="s">
        <v>5958</v>
      </c>
      <c r="Q763" s="41" t="s">
        <v>21909</v>
      </c>
      <c r="R763" s="41">
        <v>8998</v>
      </c>
      <c r="S763" s="41" t="s">
        <v>6368</v>
      </c>
      <c r="T763" s="41" t="s">
        <v>27506</v>
      </c>
      <c r="U763" s="41" t="s">
        <v>27507</v>
      </c>
      <c r="V763" s="42">
        <v>45993</v>
      </c>
      <c r="W763"/>
      <c r="X763"/>
    </row>
    <row r="764" spans="1:24">
      <c r="A764" s="41" t="str">
        <f>TRIM(Query1[[#This Row],[ENTERPRISE_ID]])</f>
        <v>DWHITE</v>
      </c>
      <c r="B764" s="41" t="s">
        <v>16559</v>
      </c>
      <c r="C764" s="41" t="s">
        <v>21330</v>
      </c>
      <c r="D764" s="41" t="s">
        <v>21136</v>
      </c>
      <c r="E764" s="41" t="s">
        <v>27508</v>
      </c>
      <c r="F764" s="41" t="s">
        <v>16560</v>
      </c>
      <c r="G764" s="41" t="s">
        <v>16520</v>
      </c>
      <c r="H764" s="41" t="s">
        <v>23918</v>
      </c>
      <c r="I764" s="41" t="s">
        <v>27509</v>
      </c>
      <c r="J764" s="68">
        <v>5618843605</v>
      </c>
      <c r="K764" s="41" t="s">
        <v>43</v>
      </c>
      <c r="L764" s="41" t="s">
        <v>27510</v>
      </c>
      <c r="N764" s="41" t="s">
        <v>9574</v>
      </c>
      <c r="O764" s="41" t="s">
        <v>57</v>
      </c>
      <c r="P764" s="41" t="s">
        <v>4403</v>
      </c>
      <c r="Q764" s="41" t="s">
        <v>21909</v>
      </c>
      <c r="R764" s="41">
        <v>8998</v>
      </c>
      <c r="S764" s="41" t="s">
        <v>17762</v>
      </c>
      <c r="T764" s="41" t="s">
        <v>23548</v>
      </c>
      <c r="U764" s="41" t="s">
        <v>27511</v>
      </c>
      <c r="V764" s="42">
        <v>45993</v>
      </c>
      <c r="W764"/>
      <c r="X764"/>
    </row>
    <row r="765" spans="1:24">
      <c r="A765" s="41" t="str">
        <f>TRIM(Query1[[#This Row],[ENTERPRISE_ID]])</f>
        <v>SDELG10</v>
      </c>
      <c r="B765" s="41" t="s">
        <v>27512</v>
      </c>
      <c r="C765" s="41" t="s">
        <v>27513</v>
      </c>
      <c r="D765" s="41" t="s">
        <v>21134</v>
      </c>
      <c r="E765" s="41" t="s">
        <v>27514</v>
      </c>
      <c r="F765" s="41" t="s">
        <v>27515</v>
      </c>
      <c r="G765" s="41" t="s">
        <v>12467</v>
      </c>
      <c r="H765" s="41" t="s">
        <v>27516</v>
      </c>
      <c r="I765" s="41" t="s">
        <v>26018</v>
      </c>
      <c r="J765" s="68">
        <v>8599790397</v>
      </c>
      <c r="K765" s="41" t="s">
        <v>43</v>
      </c>
      <c r="L765" s="41" t="s">
        <v>27517</v>
      </c>
      <c r="N765" s="41" t="s">
        <v>27518</v>
      </c>
      <c r="O765" s="41" t="s">
        <v>258</v>
      </c>
      <c r="P765" s="41" t="s">
        <v>27519</v>
      </c>
      <c r="Q765" s="41" t="s">
        <v>21919</v>
      </c>
      <c r="R765" s="41">
        <v>8998</v>
      </c>
      <c r="S765" s="41" t="s">
        <v>22780</v>
      </c>
      <c r="T765" s="41" t="s">
        <v>22781</v>
      </c>
      <c r="U765" s="41" t="s">
        <v>27520</v>
      </c>
      <c r="V765" s="42">
        <v>45993</v>
      </c>
      <c r="W765"/>
      <c r="X765"/>
    </row>
    <row r="766" spans="1:24">
      <c r="A766" s="41" t="str">
        <f>TRIM(Query1[[#This Row],[ENTERPRISE_ID]])</f>
        <v>GPAGONA</v>
      </c>
      <c r="B766" s="41" t="s">
        <v>15985</v>
      </c>
      <c r="C766" s="41" t="s">
        <v>21376</v>
      </c>
      <c r="D766" s="41" t="s">
        <v>21136</v>
      </c>
      <c r="E766" s="41" t="s">
        <v>27521</v>
      </c>
      <c r="F766" s="41" t="s">
        <v>27522</v>
      </c>
      <c r="G766" s="41" t="s">
        <v>15433</v>
      </c>
      <c r="H766" s="41" t="s">
        <v>27523</v>
      </c>
      <c r="I766" s="41" t="s">
        <v>23052</v>
      </c>
      <c r="J766" s="68">
        <v>9546052740</v>
      </c>
      <c r="K766" s="41" t="s">
        <v>43</v>
      </c>
      <c r="L766" s="41" t="s">
        <v>27524</v>
      </c>
      <c r="M766" s="41" t="s">
        <v>27525</v>
      </c>
      <c r="N766" s="41" t="s">
        <v>27526</v>
      </c>
      <c r="O766" s="41" t="s">
        <v>57</v>
      </c>
      <c r="P766" s="41" t="s">
        <v>5570</v>
      </c>
      <c r="Q766" s="41" t="s">
        <v>21909</v>
      </c>
      <c r="R766" s="41">
        <v>8998</v>
      </c>
      <c r="S766" s="41" t="s">
        <v>680</v>
      </c>
      <c r="T766" s="41" t="s">
        <v>19319</v>
      </c>
      <c r="U766" s="41" t="s">
        <v>27527</v>
      </c>
      <c r="V766" s="42">
        <v>45993</v>
      </c>
      <c r="W766"/>
      <c r="X766"/>
    </row>
    <row r="767" spans="1:24">
      <c r="A767" s="41" t="str">
        <f>TRIM(Query1[[#This Row],[ENTERPRISE_ID]])</f>
        <v>RSWANS3</v>
      </c>
      <c r="B767" s="41" t="s">
        <v>27528</v>
      </c>
      <c r="C767" s="41" t="s">
        <v>27529</v>
      </c>
      <c r="D767" s="41" t="s">
        <v>21141</v>
      </c>
      <c r="E767" s="41" t="s">
        <v>27530</v>
      </c>
      <c r="F767" s="41" t="s">
        <v>27531</v>
      </c>
      <c r="G767" s="41" t="s">
        <v>16762</v>
      </c>
      <c r="H767" s="41" t="s">
        <v>27532</v>
      </c>
      <c r="I767" s="41" t="s">
        <v>27533</v>
      </c>
      <c r="J767" s="68">
        <v>4343632361</v>
      </c>
      <c r="K767" s="41" t="s">
        <v>43</v>
      </c>
      <c r="L767" s="41" t="s">
        <v>27534</v>
      </c>
      <c r="N767" s="41" t="s">
        <v>12234</v>
      </c>
      <c r="O767" s="41" t="s">
        <v>167</v>
      </c>
      <c r="P767" s="41" t="s">
        <v>12235</v>
      </c>
      <c r="Q767" s="41" t="s">
        <v>21919</v>
      </c>
      <c r="R767" s="41">
        <v>8998</v>
      </c>
      <c r="S767" s="41" t="s">
        <v>21068</v>
      </c>
      <c r="T767" s="41" t="s">
        <v>22463</v>
      </c>
      <c r="U767" s="41" t="s">
        <v>27535</v>
      </c>
      <c r="V767" s="42">
        <v>45993</v>
      </c>
      <c r="W767"/>
      <c r="X767"/>
    </row>
    <row r="768" spans="1:24">
      <c r="A768" s="41" t="str">
        <f>TRIM(Query1[[#This Row],[ENTERPRISE_ID]])</f>
        <v>BWIL167</v>
      </c>
      <c r="B768" s="41" t="s">
        <v>21273</v>
      </c>
      <c r="C768" s="41" t="s">
        <v>21274</v>
      </c>
      <c r="D768" s="41" t="s">
        <v>21149</v>
      </c>
      <c r="E768" s="41" t="s">
        <v>27536</v>
      </c>
      <c r="F768" s="41" t="s">
        <v>27537</v>
      </c>
      <c r="G768" s="41" t="s">
        <v>2288</v>
      </c>
      <c r="H768" s="41" t="s">
        <v>23299</v>
      </c>
      <c r="I768" s="41" t="s">
        <v>22164</v>
      </c>
      <c r="J768" s="68">
        <v>9857100114</v>
      </c>
      <c r="K768" s="41" t="s">
        <v>43</v>
      </c>
      <c r="L768" s="41" t="s">
        <v>27538</v>
      </c>
      <c r="N768" s="41" t="s">
        <v>11442</v>
      </c>
      <c r="O768" s="41" t="s">
        <v>1392</v>
      </c>
      <c r="P768" s="41" t="s">
        <v>2291</v>
      </c>
      <c r="Q768" s="41" t="s">
        <v>21930</v>
      </c>
      <c r="R768" s="41">
        <v>8998</v>
      </c>
      <c r="S768" s="41" t="s">
        <v>6042</v>
      </c>
      <c r="T768" s="41" t="s">
        <v>22505</v>
      </c>
      <c r="U768" s="41" t="s">
        <v>27539</v>
      </c>
      <c r="V768" s="42">
        <v>45993</v>
      </c>
      <c r="W768"/>
      <c r="X768"/>
    </row>
    <row r="769" spans="1:24">
      <c r="A769" s="41" t="str">
        <f>TRIM(Query1[[#This Row],[ENTERPRISE_ID]])</f>
        <v>DMARTI0</v>
      </c>
      <c r="B769" s="41" t="s">
        <v>27540</v>
      </c>
      <c r="C769" s="41" t="s">
        <v>27541</v>
      </c>
      <c r="D769" s="41" t="s">
        <v>21149</v>
      </c>
      <c r="E769" s="41" t="s">
        <v>27542</v>
      </c>
      <c r="F769" s="41" t="s">
        <v>27543</v>
      </c>
      <c r="G769" s="41" t="s">
        <v>27544</v>
      </c>
      <c r="H769" s="41" t="s">
        <v>19647</v>
      </c>
      <c r="I769" s="41" t="s">
        <v>27545</v>
      </c>
      <c r="J769" s="68">
        <v>5016729009</v>
      </c>
      <c r="K769" s="41" t="s">
        <v>43</v>
      </c>
      <c r="L769" s="41" t="s">
        <v>27546</v>
      </c>
      <c r="N769" s="41" t="s">
        <v>27547</v>
      </c>
      <c r="O769" s="41" t="s">
        <v>763</v>
      </c>
      <c r="P769" s="41" t="s">
        <v>3947</v>
      </c>
      <c r="Q769" s="41" t="s">
        <v>21930</v>
      </c>
      <c r="R769" s="41">
        <v>8998</v>
      </c>
      <c r="S769" s="41" t="s">
        <v>14975</v>
      </c>
      <c r="T769" s="41" t="s">
        <v>15918</v>
      </c>
      <c r="U769" s="41" t="s">
        <v>27548</v>
      </c>
      <c r="V769" s="42">
        <v>45993</v>
      </c>
      <c r="W769"/>
      <c r="X769"/>
    </row>
    <row r="770" spans="1:24">
      <c r="A770" s="41" t="str">
        <f>TRIM(Query1[[#This Row],[ENTERPRISE_ID]])</f>
        <v>RVANEG0</v>
      </c>
      <c r="B770" s="41" t="s">
        <v>27549</v>
      </c>
      <c r="C770" s="41" t="s">
        <v>27550</v>
      </c>
      <c r="D770" s="41" t="s">
        <v>21149</v>
      </c>
      <c r="E770" s="41" t="s">
        <v>27551</v>
      </c>
      <c r="F770" s="41" t="s">
        <v>27552</v>
      </c>
      <c r="G770" s="41" t="s">
        <v>12289</v>
      </c>
      <c r="H770" s="41" t="s">
        <v>27553</v>
      </c>
      <c r="I770" s="41" t="s">
        <v>27554</v>
      </c>
      <c r="J770" s="68">
        <v>5043529831</v>
      </c>
      <c r="K770" s="41" t="s">
        <v>43</v>
      </c>
      <c r="L770" s="41" t="s">
        <v>27555</v>
      </c>
      <c r="N770" s="41" t="s">
        <v>27556</v>
      </c>
      <c r="O770" s="41" t="s">
        <v>1392</v>
      </c>
      <c r="P770" s="41" t="s">
        <v>12292</v>
      </c>
      <c r="Q770" s="41" t="s">
        <v>21930</v>
      </c>
      <c r="R770" s="41">
        <v>8998</v>
      </c>
      <c r="S770" s="41" t="s">
        <v>6042</v>
      </c>
      <c r="T770" s="41" t="s">
        <v>22505</v>
      </c>
      <c r="U770" s="41" t="s">
        <v>27557</v>
      </c>
      <c r="V770" s="42">
        <v>45993</v>
      </c>
      <c r="W770"/>
      <c r="X770"/>
    </row>
    <row r="771" spans="1:24">
      <c r="A771" s="41" t="str">
        <f>TRIM(Query1[[#This Row],[ENTERPRISE_ID]])</f>
        <v>RTASSIN</v>
      </c>
      <c r="B771" s="41" t="s">
        <v>27558</v>
      </c>
      <c r="C771" s="41" t="s">
        <v>14942</v>
      </c>
      <c r="D771" s="41" t="s">
        <v>21149</v>
      </c>
      <c r="E771" s="41" t="s">
        <v>27559</v>
      </c>
      <c r="F771" s="41" t="s">
        <v>27560</v>
      </c>
      <c r="G771" s="41" t="s">
        <v>14943</v>
      </c>
      <c r="H771" s="41" t="s">
        <v>27561</v>
      </c>
      <c r="I771" s="41" t="s">
        <v>24545</v>
      </c>
      <c r="J771" s="68">
        <v>9855494860</v>
      </c>
      <c r="K771" s="41" t="s">
        <v>43</v>
      </c>
      <c r="L771" s="41" t="s">
        <v>27562</v>
      </c>
      <c r="N771" s="41" t="s">
        <v>27563</v>
      </c>
      <c r="O771" s="41" t="s">
        <v>1392</v>
      </c>
      <c r="P771" s="41" t="s">
        <v>12254</v>
      </c>
      <c r="Q771" s="41" t="s">
        <v>21930</v>
      </c>
      <c r="R771" s="41">
        <v>8998</v>
      </c>
      <c r="S771" s="41" t="s">
        <v>15838</v>
      </c>
      <c r="T771" s="41" t="s">
        <v>19485</v>
      </c>
      <c r="U771" s="41" t="s">
        <v>27564</v>
      </c>
      <c r="V771" s="42">
        <v>45993</v>
      </c>
      <c r="W771"/>
      <c r="X771"/>
    </row>
    <row r="772" spans="1:24">
      <c r="A772" s="41" t="str">
        <f>TRIM(Query1[[#This Row],[ENTERPRISE_ID]])</f>
        <v>PDELIZ</v>
      </c>
      <c r="B772" s="41" t="s">
        <v>27565</v>
      </c>
      <c r="C772" s="41" t="s">
        <v>27566</v>
      </c>
      <c r="D772" s="41" t="s">
        <v>21142</v>
      </c>
      <c r="E772" s="41" t="s">
        <v>27567</v>
      </c>
      <c r="F772" s="41" t="s">
        <v>27568</v>
      </c>
      <c r="G772" s="41" t="s">
        <v>27569</v>
      </c>
      <c r="H772" s="41" t="s">
        <v>27570</v>
      </c>
      <c r="I772" s="41" t="s">
        <v>10924</v>
      </c>
      <c r="J772" s="68">
        <v>5808900448</v>
      </c>
      <c r="K772" s="41" t="s">
        <v>43</v>
      </c>
      <c r="L772" s="41" t="s">
        <v>27571</v>
      </c>
      <c r="N772" s="41" t="s">
        <v>6288</v>
      </c>
      <c r="O772" s="41" t="s">
        <v>1136</v>
      </c>
      <c r="P772" s="41" t="s">
        <v>6289</v>
      </c>
      <c r="Q772" s="41" t="s">
        <v>22020</v>
      </c>
      <c r="R772" s="41">
        <v>8998</v>
      </c>
      <c r="S772" s="41" t="s">
        <v>5883</v>
      </c>
      <c r="T772" s="41" t="s">
        <v>17455</v>
      </c>
      <c r="U772" s="41" t="s">
        <v>27572</v>
      </c>
      <c r="V772" s="42">
        <v>45993</v>
      </c>
      <c r="W772"/>
      <c r="X772"/>
    </row>
    <row r="773" spans="1:24">
      <c r="A773" s="41" t="str">
        <f>TRIM(Query1[[#This Row],[ENTERPRISE_ID]])</f>
        <v>NCABALL</v>
      </c>
      <c r="B773" s="41" t="s">
        <v>27573</v>
      </c>
      <c r="C773" s="41" t="s">
        <v>27574</v>
      </c>
      <c r="D773" s="41" t="s">
        <v>21136</v>
      </c>
      <c r="E773" s="41" t="s">
        <v>27575</v>
      </c>
      <c r="F773" s="41" t="s">
        <v>27576</v>
      </c>
      <c r="G773" s="41" t="s">
        <v>10526</v>
      </c>
      <c r="H773" s="41" t="s">
        <v>27577</v>
      </c>
      <c r="I773" s="41" t="s">
        <v>27578</v>
      </c>
      <c r="J773" s="68">
        <v>3213332278</v>
      </c>
      <c r="K773" s="41" t="s">
        <v>43</v>
      </c>
      <c r="L773" s="41" t="s">
        <v>27579</v>
      </c>
      <c r="N773" s="41" t="s">
        <v>10528</v>
      </c>
      <c r="O773" s="41" t="s">
        <v>57</v>
      </c>
      <c r="P773" s="41" t="s">
        <v>10529</v>
      </c>
      <c r="Q773" s="41" t="s">
        <v>21909</v>
      </c>
      <c r="R773" s="41">
        <v>8998</v>
      </c>
      <c r="S773" s="41" t="s">
        <v>4412</v>
      </c>
      <c r="T773" s="41" t="s">
        <v>23017</v>
      </c>
      <c r="U773" s="41" t="s">
        <v>27580</v>
      </c>
      <c r="V773" s="42">
        <v>45993</v>
      </c>
      <c r="W773"/>
      <c r="X773"/>
    </row>
    <row r="774" spans="1:24">
      <c r="A774" s="41" t="str">
        <f>TRIM(Query1[[#This Row],[ENTERPRISE_ID]])</f>
        <v>CTAYL14</v>
      </c>
      <c r="B774" s="41" t="s">
        <v>27581</v>
      </c>
      <c r="C774" s="41" t="s">
        <v>27582</v>
      </c>
      <c r="D774" s="41" t="s">
        <v>21149</v>
      </c>
      <c r="E774" s="41" t="s">
        <v>27583</v>
      </c>
      <c r="F774" s="41" t="s">
        <v>27584</v>
      </c>
      <c r="G774" s="41" t="s">
        <v>27585</v>
      </c>
      <c r="H774" s="41" t="s">
        <v>25306</v>
      </c>
      <c r="I774" s="41" t="s">
        <v>22156</v>
      </c>
      <c r="J774" s="68">
        <v>2282159561</v>
      </c>
      <c r="K774" s="41" t="s">
        <v>43</v>
      </c>
      <c r="L774" s="41" t="s">
        <v>27586</v>
      </c>
      <c r="N774" s="41" t="s">
        <v>27587</v>
      </c>
      <c r="O774" s="41" t="s">
        <v>355</v>
      </c>
      <c r="P774" s="41" t="s">
        <v>1977</v>
      </c>
      <c r="Q774" s="41" t="s">
        <v>21930</v>
      </c>
      <c r="R774" s="41">
        <v>8998</v>
      </c>
      <c r="S774" s="41" t="s">
        <v>17440</v>
      </c>
      <c r="T774" s="41" t="s">
        <v>17439</v>
      </c>
      <c r="U774" s="41" t="s">
        <v>27588</v>
      </c>
      <c r="V774" s="42">
        <v>45993</v>
      </c>
      <c r="W774"/>
      <c r="X774"/>
    </row>
    <row r="775" spans="1:24">
      <c r="A775" s="41" t="str">
        <f>TRIM(Query1[[#This Row],[ENTERPRISE_ID]])</f>
        <v>DPHELPS</v>
      </c>
      <c r="B775" s="41" t="s">
        <v>18902</v>
      </c>
      <c r="C775" s="41" t="s">
        <v>27589</v>
      </c>
      <c r="D775" s="41" t="s">
        <v>21149</v>
      </c>
      <c r="E775" s="41" t="s">
        <v>27590</v>
      </c>
      <c r="F775" s="41" t="s">
        <v>18903</v>
      </c>
      <c r="G775" s="41" t="s">
        <v>18407</v>
      </c>
      <c r="H775" s="41" t="s">
        <v>25920</v>
      </c>
      <c r="I775" s="41" t="s">
        <v>24793</v>
      </c>
      <c r="J775" s="68">
        <v>5016728335</v>
      </c>
      <c r="K775" s="41" t="s">
        <v>43</v>
      </c>
      <c r="L775" s="41" t="s">
        <v>27591</v>
      </c>
      <c r="N775" s="41" t="s">
        <v>27592</v>
      </c>
      <c r="O775" s="41" t="s">
        <v>763</v>
      </c>
      <c r="P775" s="41" t="s">
        <v>2314</v>
      </c>
      <c r="Q775" s="41" t="s">
        <v>21930</v>
      </c>
      <c r="R775" s="41">
        <v>8998</v>
      </c>
      <c r="S775" s="41" t="s">
        <v>14975</v>
      </c>
      <c r="T775" s="41" t="s">
        <v>15918</v>
      </c>
      <c r="U775" s="41" t="s">
        <v>27593</v>
      </c>
      <c r="V775" s="42">
        <v>45993</v>
      </c>
      <c r="W775"/>
      <c r="X775"/>
    </row>
    <row r="776" spans="1:24">
      <c r="A776" s="41" t="str">
        <f>TRIM(Query1[[#This Row],[ENTERPRISE_ID]])</f>
        <v>ARINALD</v>
      </c>
      <c r="B776" s="41" t="s">
        <v>27594</v>
      </c>
      <c r="C776" s="41" t="s">
        <v>27595</v>
      </c>
      <c r="D776" s="41" t="s">
        <v>21136</v>
      </c>
      <c r="E776" s="41" t="s">
        <v>27596</v>
      </c>
      <c r="F776" s="41" t="s">
        <v>27597</v>
      </c>
      <c r="G776" s="41" t="s">
        <v>16900</v>
      </c>
      <c r="H776" s="41" t="s">
        <v>27598</v>
      </c>
      <c r="I776" s="41" t="s">
        <v>21987</v>
      </c>
      <c r="J776" s="68">
        <v>7276873220</v>
      </c>
      <c r="K776" s="41" t="s">
        <v>43</v>
      </c>
      <c r="L776" s="41" t="s">
        <v>27599</v>
      </c>
      <c r="M776" s="41" t="s">
        <v>27600</v>
      </c>
      <c r="N776" s="41" t="s">
        <v>1221</v>
      </c>
      <c r="O776" s="41" t="s">
        <v>57</v>
      </c>
      <c r="P776" s="41" t="s">
        <v>1222</v>
      </c>
      <c r="Q776" s="41" t="s">
        <v>21909</v>
      </c>
      <c r="R776" s="41">
        <v>8998</v>
      </c>
      <c r="S776" s="41" t="s">
        <v>4412</v>
      </c>
      <c r="T776" s="41" t="s">
        <v>23017</v>
      </c>
      <c r="U776" s="41" t="s">
        <v>27601</v>
      </c>
      <c r="V776" s="42">
        <v>45993</v>
      </c>
      <c r="W776"/>
      <c r="X776"/>
    </row>
    <row r="777" spans="1:24">
      <c r="A777" s="41" t="str">
        <f>TRIM(Query1[[#This Row],[ENTERPRISE_ID]])</f>
        <v>DPINK2</v>
      </c>
      <c r="B777" s="41" t="s">
        <v>21321</v>
      </c>
      <c r="C777" s="41" t="s">
        <v>21322</v>
      </c>
      <c r="D777" s="41" t="s">
        <v>21136</v>
      </c>
      <c r="E777" s="41" t="s">
        <v>27602</v>
      </c>
      <c r="F777" s="41" t="s">
        <v>27603</v>
      </c>
      <c r="G777" s="41" t="s">
        <v>4158</v>
      </c>
      <c r="H777" s="41" t="s">
        <v>27604</v>
      </c>
      <c r="I777" s="41" t="s">
        <v>27605</v>
      </c>
      <c r="J777" s="68">
        <v>5619005962</v>
      </c>
      <c r="K777" s="41" t="s">
        <v>43</v>
      </c>
      <c r="L777" s="41" t="s">
        <v>27606</v>
      </c>
      <c r="N777" s="41" t="s">
        <v>9574</v>
      </c>
      <c r="O777" s="41" t="s">
        <v>57</v>
      </c>
      <c r="P777" s="41" t="s">
        <v>4161</v>
      </c>
      <c r="Q777" s="41" t="s">
        <v>21909</v>
      </c>
      <c r="R777" s="41">
        <v>8998</v>
      </c>
      <c r="S777" s="41" t="s">
        <v>17762</v>
      </c>
      <c r="T777" s="41" t="s">
        <v>23548</v>
      </c>
      <c r="U777" s="41" t="s">
        <v>27607</v>
      </c>
      <c r="V777" s="42">
        <v>45993</v>
      </c>
      <c r="W777"/>
      <c r="X777"/>
    </row>
    <row r="778" spans="1:24">
      <c r="A778" s="41" t="str">
        <f>TRIM(Query1[[#This Row],[ENTERPRISE_ID]])</f>
        <v>SKENN14</v>
      </c>
      <c r="B778" s="41" t="s">
        <v>27608</v>
      </c>
      <c r="C778" s="41" t="s">
        <v>27609</v>
      </c>
      <c r="D778" s="41" t="s">
        <v>21136</v>
      </c>
      <c r="E778" s="41" t="s">
        <v>27610</v>
      </c>
      <c r="F778" s="41" t="s">
        <v>27611</v>
      </c>
      <c r="G778" s="41" t="s">
        <v>27612</v>
      </c>
      <c r="H778" s="41" t="s">
        <v>27613</v>
      </c>
      <c r="I778" s="41" t="s">
        <v>27614</v>
      </c>
      <c r="J778" s="68">
        <v>3058334902</v>
      </c>
      <c r="K778" s="41" t="s">
        <v>43</v>
      </c>
      <c r="L778" s="41" t="s">
        <v>27615</v>
      </c>
      <c r="N778" s="41" t="s">
        <v>5063</v>
      </c>
      <c r="O778" s="41" t="s">
        <v>57</v>
      </c>
      <c r="P778" s="41" t="s">
        <v>12668</v>
      </c>
      <c r="Q778" s="41" t="s">
        <v>21909</v>
      </c>
      <c r="R778" s="41">
        <v>8998</v>
      </c>
      <c r="S778" s="41" t="s">
        <v>6368</v>
      </c>
      <c r="T778" s="41" t="s">
        <v>27506</v>
      </c>
      <c r="U778" s="41" t="s">
        <v>27616</v>
      </c>
      <c r="V778" s="42">
        <v>45993</v>
      </c>
      <c r="W778"/>
      <c r="X778"/>
    </row>
    <row r="779" spans="1:24">
      <c r="A779" s="41" t="str">
        <f>TRIM(Query1[[#This Row],[ENTERPRISE_ID]])</f>
        <v>JARRING</v>
      </c>
      <c r="B779" s="41" t="s">
        <v>21405</v>
      </c>
      <c r="C779" s="41" t="s">
        <v>21406</v>
      </c>
      <c r="D779" s="41" t="s">
        <v>21149</v>
      </c>
      <c r="E779" s="41" t="s">
        <v>27617</v>
      </c>
      <c r="F779" s="41" t="s">
        <v>27618</v>
      </c>
      <c r="G779" s="41" t="s">
        <v>16695</v>
      </c>
      <c r="H779" s="41" t="s">
        <v>27619</v>
      </c>
      <c r="I779" s="41" t="s">
        <v>22613</v>
      </c>
      <c r="J779" s="68">
        <v>5016170796</v>
      </c>
      <c r="K779" s="41" t="s">
        <v>43</v>
      </c>
      <c r="L779" s="41" t="s">
        <v>27620</v>
      </c>
      <c r="N779" s="41" t="s">
        <v>10175</v>
      </c>
      <c r="O779" s="41" t="s">
        <v>763</v>
      </c>
      <c r="P779" s="41" t="s">
        <v>27621</v>
      </c>
      <c r="Q779" s="41" t="s">
        <v>21930</v>
      </c>
      <c r="R779" s="41">
        <v>8998</v>
      </c>
      <c r="S779" s="41" t="s">
        <v>9923</v>
      </c>
      <c r="T779" s="41" t="s">
        <v>22387</v>
      </c>
      <c r="U779" s="41" t="s">
        <v>27622</v>
      </c>
      <c r="V779" s="42">
        <v>45993</v>
      </c>
      <c r="W779"/>
      <c r="X779"/>
    </row>
    <row r="780" spans="1:24">
      <c r="A780" s="41" t="str">
        <f>TRIM(Query1[[#This Row],[ENTERPRISE_ID]])</f>
        <v>ABLAND</v>
      </c>
      <c r="B780" s="41" t="s">
        <v>21181</v>
      </c>
      <c r="C780" s="41" t="s">
        <v>21184</v>
      </c>
      <c r="D780" s="41" t="s">
        <v>21140</v>
      </c>
      <c r="E780" s="41" t="s">
        <v>24934</v>
      </c>
      <c r="F780" s="41" t="s">
        <v>27623</v>
      </c>
      <c r="G780" s="41" t="s">
        <v>21185</v>
      </c>
      <c r="H780" s="41" t="s">
        <v>27624</v>
      </c>
      <c r="I780" s="41" t="s">
        <v>27625</v>
      </c>
      <c r="J780" s="68">
        <v>6788623741</v>
      </c>
      <c r="K780" s="41" t="s">
        <v>43</v>
      </c>
      <c r="L780" s="41" t="s">
        <v>27626</v>
      </c>
      <c r="N780" s="41" t="s">
        <v>27627</v>
      </c>
      <c r="O780" s="41" t="s">
        <v>312</v>
      </c>
      <c r="P780" s="41" t="s">
        <v>315</v>
      </c>
      <c r="Q780" s="41" t="s">
        <v>21930</v>
      </c>
      <c r="R780" s="41">
        <v>8998</v>
      </c>
      <c r="S780" s="41" t="s">
        <v>3747</v>
      </c>
      <c r="T780" s="41" t="s">
        <v>18341</v>
      </c>
      <c r="U780" s="41" t="s">
        <v>27628</v>
      </c>
      <c r="V780" s="42">
        <v>45993</v>
      </c>
      <c r="W780"/>
      <c r="X780"/>
    </row>
    <row r="781" spans="1:24">
      <c r="A781" s="41" t="str">
        <f>TRIM(Query1[[#This Row],[ENTERPRISE_ID]])</f>
        <v>JSINGLE</v>
      </c>
      <c r="B781" s="41" t="s">
        <v>17157</v>
      </c>
      <c r="C781" s="41" t="s">
        <v>27629</v>
      </c>
      <c r="D781" s="41" t="s">
        <v>21149</v>
      </c>
      <c r="E781" s="41" t="s">
        <v>27630</v>
      </c>
      <c r="F781" s="41" t="s">
        <v>17158</v>
      </c>
      <c r="G781" s="41" t="s">
        <v>16879</v>
      </c>
      <c r="H781" s="41" t="s">
        <v>27631</v>
      </c>
      <c r="I781" s="41" t="s">
        <v>27632</v>
      </c>
      <c r="J781" s="68">
        <v>3187530054</v>
      </c>
      <c r="K781" s="41" t="s">
        <v>43</v>
      </c>
      <c r="L781" s="41" t="s">
        <v>27633</v>
      </c>
      <c r="M781" s="41" t="s">
        <v>27634</v>
      </c>
      <c r="N781" s="41" t="s">
        <v>27635</v>
      </c>
      <c r="O781" s="41" t="s">
        <v>1392</v>
      </c>
      <c r="P781" s="41" t="s">
        <v>27636</v>
      </c>
      <c r="Q781" s="41" t="s">
        <v>21930</v>
      </c>
      <c r="R781" s="41">
        <v>8998</v>
      </c>
      <c r="S781" s="41" t="s">
        <v>9923</v>
      </c>
      <c r="T781" s="41" t="s">
        <v>22387</v>
      </c>
      <c r="U781" s="41" t="s">
        <v>27637</v>
      </c>
      <c r="V781" s="42">
        <v>45993</v>
      </c>
      <c r="W781"/>
      <c r="X781"/>
    </row>
    <row r="782" spans="1:24">
      <c r="A782" s="41" t="str">
        <f>TRIM(Query1[[#This Row],[ENTERPRISE_ID]])</f>
        <v>KCOLON</v>
      </c>
      <c r="B782" s="41" t="s">
        <v>27638</v>
      </c>
      <c r="C782" s="41" t="s">
        <v>27639</v>
      </c>
      <c r="D782" s="41" t="s">
        <v>21136</v>
      </c>
      <c r="E782" s="41" t="s">
        <v>27640</v>
      </c>
      <c r="F782" s="41" t="s">
        <v>27641</v>
      </c>
      <c r="G782" s="41" t="s">
        <v>27642</v>
      </c>
      <c r="H782" s="41" t="s">
        <v>27643</v>
      </c>
      <c r="I782" s="41" t="s">
        <v>22234</v>
      </c>
      <c r="J782" s="68">
        <v>3528901182</v>
      </c>
      <c r="K782" s="41" t="s">
        <v>43</v>
      </c>
      <c r="L782" s="41" t="s">
        <v>27644</v>
      </c>
      <c r="M782" s="41" t="s">
        <v>27645</v>
      </c>
      <c r="N782" s="41" t="s">
        <v>27646</v>
      </c>
      <c r="O782" s="41" t="s">
        <v>57</v>
      </c>
      <c r="P782" s="41" t="s">
        <v>8483</v>
      </c>
      <c r="Q782" s="41" t="s">
        <v>21909</v>
      </c>
      <c r="R782" s="41">
        <v>8998</v>
      </c>
      <c r="S782" s="41" t="s">
        <v>7904</v>
      </c>
      <c r="T782" s="41" t="s">
        <v>16080</v>
      </c>
      <c r="U782" s="41" t="s">
        <v>27647</v>
      </c>
      <c r="V782" s="42">
        <v>45993</v>
      </c>
      <c r="W782"/>
      <c r="X782"/>
    </row>
    <row r="783" spans="1:24">
      <c r="A783" s="41" t="str">
        <f>TRIM(Query1[[#This Row],[ENTERPRISE_ID]])</f>
        <v>AHOLLIS</v>
      </c>
      <c r="B783" s="41" t="s">
        <v>27648</v>
      </c>
      <c r="C783" s="41" t="s">
        <v>21313</v>
      </c>
      <c r="D783" s="41" t="s">
        <v>21140</v>
      </c>
      <c r="E783" s="41" t="s">
        <v>27649</v>
      </c>
      <c r="F783" s="41" t="s">
        <v>27650</v>
      </c>
      <c r="G783" s="41" t="s">
        <v>14731</v>
      </c>
      <c r="H783" s="41" t="s">
        <v>27651</v>
      </c>
      <c r="I783" s="41" t="s">
        <v>27652</v>
      </c>
      <c r="J783" s="68">
        <v>7064020229</v>
      </c>
      <c r="K783" s="41" t="s">
        <v>43</v>
      </c>
      <c r="L783" s="41" t="s">
        <v>27653</v>
      </c>
      <c r="N783" s="41" t="s">
        <v>808</v>
      </c>
      <c r="O783" s="41" t="s">
        <v>312</v>
      </c>
      <c r="P783" s="41" t="s">
        <v>809</v>
      </c>
      <c r="Q783" s="41" t="s">
        <v>21930</v>
      </c>
      <c r="R783" s="41">
        <v>8998</v>
      </c>
      <c r="S783" s="41" t="s">
        <v>14157</v>
      </c>
      <c r="T783" s="41" t="s">
        <v>21931</v>
      </c>
      <c r="U783" s="41" t="s">
        <v>27654</v>
      </c>
      <c r="V783" s="42">
        <v>45993</v>
      </c>
      <c r="W783"/>
      <c r="X783"/>
    </row>
    <row r="784" spans="1:24">
      <c r="A784" s="41" t="str">
        <f>TRIM(Query1[[#This Row],[ENTERPRISE_ID]])</f>
        <v>JROWLS</v>
      </c>
      <c r="B784" s="41" t="s">
        <v>16819</v>
      </c>
      <c r="C784" s="41" t="s">
        <v>16582</v>
      </c>
      <c r="D784" s="41" t="s">
        <v>21140</v>
      </c>
      <c r="E784" s="41" t="s">
        <v>27655</v>
      </c>
      <c r="F784" s="41" t="s">
        <v>16820</v>
      </c>
      <c r="G784" s="41" t="s">
        <v>16583</v>
      </c>
      <c r="H784" s="41" t="s">
        <v>27656</v>
      </c>
      <c r="I784" s="41" t="s">
        <v>27657</v>
      </c>
      <c r="J784" s="68">
        <v>2569623009</v>
      </c>
      <c r="K784" s="41" t="s">
        <v>43</v>
      </c>
      <c r="L784" s="41" t="s">
        <v>27658</v>
      </c>
      <c r="M784" s="41" t="s">
        <v>27659</v>
      </c>
      <c r="N784" s="41" t="s">
        <v>27660</v>
      </c>
      <c r="O784" s="41" t="s">
        <v>482</v>
      </c>
      <c r="P784" s="41" t="s">
        <v>27661</v>
      </c>
      <c r="Q784" s="41" t="s">
        <v>21930</v>
      </c>
      <c r="R784" s="41">
        <v>8998</v>
      </c>
      <c r="S784" s="41" t="s">
        <v>22228</v>
      </c>
      <c r="T784" s="41" t="s">
        <v>22229</v>
      </c>
      <c r="U784" s="41" t="s">
        <v>27662</v>
      </c>
      <c r="V784" s="42">
        <v>45993</v>
      </c>
      <c r="W784"/>
      <c r="X784"/>
    </row>
    <row r="785" spans="1:24">
      <c r="A785" s="41" t="str">
        <f>TRIM(Query1[[#This Row],[ENTERPRISE_ID]])</f>
        <v>DCHESNE</v>
      </c>
      <c r="B785" s="41" t="s">
        <v>27663</v>
      </c>
      <c r="C785" s="41" t="s">
        <v>27664</v>
      </c>
      <c r="D785" s="41" t="s">
        <v>21140</v>
      </c>
      <c r="E785" s="41" t="s">
        <v>27665</v>
      </c>
      <c r="F785" s="41" t="s">
        <v>27666</v>
      </c>
      <c r="G785" s="41" t="s">
        <v>18362</v>
      </c>
      <c r="H785" s="41" t="s">
        <v>27667</v>
      </c>
      <c r="I785" s="41" t="s">
        <v>22142</v>
      </c>
      <c r="J785" s="68">
        <v>8509640047</v>
      </c>
      <c r="K785" s="41" t="s">
        <v>43</v>
      </c>
      <c r="L785" s="41" t="s">
        <v>14620</v>
      </c>
      <c r="N785" s="41" t="s">
        <v>14621</v>
      </c>
      <c r="O785" s="41" t="s">
        <v>57</v>
      </c>
      <c r="P785" s="41" t="s">
        <v>14622</v>
      </c>
      <c r="Q785" s="41" t="s">
        <v>21930</v>
      </c>
      <c r="R785" s="41">
        <v>8998</v>
      </c>
      <c r="S785" s="41" t="s">
        <v>12757</v>
      </c>
      <c r="T785" s="41" t="s">
        <v>15331</v>
      </c>
      <c r="U785" s="41" t="s">
        <v>27668</v>
      </c>
      <c r="V785" s="42">
        <v>45993</v>
      </c>
      <c r="W785"/>
      <c r="X785"/>
    </row>
    <row r="786" spans="1:24">
      <c r="A786" s="41" t="str">
        <f>TRIM(Query1[[#This Row],[ENTERPRISE_ID]])</f>
        <v>WGIZ0</v>
      </c>
      <c r="B786" s="41" t="s">
        <v>27669</v>
      </c>
      <c r="C786" s="41" t="s">
        <v>15899</v>
      </c>
      <c r="D786" s="41" t="s">
        <v>21140</v>
      </c>
      <c r="E786" s="41" t="s">
        <v>27670</v>
      </c>
      <c r="F786" s="41" t="s">
        <v>27671</v>
      </c>
      <c r="G786" s="41" t="s">
        <v>15519</v>
      </c>
      <c r="H786" s="41" t="s">
        <v>27672</v>
      </c>
      <c r="I786" s="41" t="s">
        <v>22565</v>
      </c>
      <c r="J786" s="68">
        <v>3864063522</v>
      </c>
      <c r="K786" s="41" t="s">
        <v>43</v>
      </c>
      <c r="L786" s="41" t="s">
        <v>27673</v>
      </c>
      <c r="N786" s="41" t="s">
        <v>27674</v>
      </c>
      <c r="O786" s="41" t="s">
        <v>57</v>
      </c>
      <c r="P786" s="41" t="s">
        <v>13990</v>
      </c>
      <c r="Q786" s="41" t="s">
        <v>21930</v>
      </c>
      <c r="R786" s="41">
        <v>8998</v>
      </c>
      <c r="S786" s="41" t="s">
        <v>22228</v>
      </c>
      <c r="T786" s="41" t="s">
        <v>22229</v>
      </c>
      <c r="U786" s="41" t="s">
        <v>27675</v>
      </c>
      <c r="V786" s="42">
        <v>45993</v>
      </c>
      <c r="W786"/>
      <c r="X786"/>
    </row>
    <row r="787" spans="1:24">
      <c r="A787" s="41" t="str">
        <f>TRIM(Query1[[#This Row],[ENTERPRISE_ID]])</f>
        <v>CMANTO</v>
      </c>
      <c r="B787" s="41" t="s">
        <v>27676</v>
      </c>
      <c r="C787" s="41" t="s">
        <v>27677</v>
      </c>
      <c r="D787" s="41" t="s">
        <v>21149</v>
      </c>
      <c r="E787" s="41" t="s">
        <v>27678</v>
      </c>
      <c r="F787" s="41" t="s">
        <v>27679</v>
      </c>
      <c r="G787" s="41" t="s">
        <v>2878</v>
      </c>
      <c r="H787" s="41" t="s">
        <v>27680</v>
      </c>
      <c r="I787" s="41" t="s">
        <v>22461</v>
      </c>
      <c r="J787" s="68">
        <v>9853646279</v>
      </c>
      <c r="K787" s="41" t="s">
        <v>43</v>
      </c>
      <c r="L787" s="41" t="s">
        <v>27681</v>
      </c>
      <c r="N787" s="41" t="s">
        <v>2880</v>
      </c>
      <c r="O787" s="41" t="s">
        <v>1392</v>
      </c>
      <c r="P787" s="41" t="s">
        <v>2881</v>
      </c>
      <c r="Q787" s="41" t="s">
        <v>21930</v>
      </c>
      <c r="R787" s="41">
        <v>8998</v>
      </c>
      <c r="S787" s="41" t="s">
        <v>15838</v>
      </c>
      <c r="T787" s="41" t="s">
        <v>19485</v>
      </c>
      <c r="U787" s="41" t="s">
        <v>27682</v>
      </c>
      <c r="V787" s="42">
        <v>45993</v>
      </c>
      <c r="W787"/>
      <c r="X787"/>
    </row>
    <row r="788" spans="1:24">
      <c r="A788" s="41" t="str">
        <f>TRIM(Query1[[#This Row],[ENTERPRISE_ID]])</f>
        <v>SCENDRO</v>
      </c>
      <c r="B788" s="41" t="s">
        <v>27683</v>
      </c>
      <c r="C788" s="41" t="s">
        <v>27684</v>
      </c>
      <c r="D788" s="41" t="s">
        <v>21139</v>
      </c>
      <c r="E788" s="41" t="s">
        <v>27685</v>
      </c>
      <c r="F788" s="41" t="s">
        <v>27686</v>
      </c>
      <c r="G788" s="41" t="s">
        <v>12444</v>
      </c>
      <c r="H788" s="41" t="s">
        <v>27687</v>
      </c>
      <c r="I788" s="41" t="s">
        <v>26018</v>
      </c>
      <c r="J788" s="68">
        <v>2679870242</v>
      </c>
      <c r="K788" s="41" t="s">
        <v>43</v>
      </c>
      <c r="L788" s="41" t="s">
        <v>27688</v>
      </c>
      <c r="N788" s="41" t="s">
        <v>5750</v>
      </c>
      <c r="O788" s="41" t="s">
        <v>453</v>
      </c>
      <c r="P788" s="41" t="s">
        <v>4927</v>
      </c>
      <c r="Q788" s="41" t="s">
        <v>21919</v>
      </c>
      <c r="R788" s="41">
        <v>8998</v>
      </c>
      <c r="S788" s="41" t="s">
        <v>21920</v>
      </c>
      <c r="T788" s="41" t="s">
        <v>21921</v>
      </c>
      <c r="U788" s="41" t="s">
        <v>27689</v>
      </c>
      <c r="V788" s="42">
        <v>45993</v>
      </c>
      <c r="W788"/>
      <c r="X788"/>
    </row>
    <row r="789" spans="1:24">
      <c r="A789" s="41" t="str">
        <f>TRIM(Query1[[#This Row],[ENTERPRISE_ID]])</f>
        <v>BHOVER</v>
      </c>
      <c r="B789" s="41" t="s">
        <v>27690</v>
      </c>
      <c r="C789" s="41" t="s">
        <v>17811</v>
      </c>
      <c r="D789" s="41" t="s">
        <v>21143</v>
      </c>
      <c r="E789" s="41" t="s">
        <v>27691</v>
      </c>
      <c r="F789" s="41" t="s">
        <v>27692</v>
      </c>
      <c r="G789" s="41" t="s">
        <v>17812</v>
      </c>
      <c r="H789" s="41" t="s">
        <v>27693</v>
      </c>
      <c r="I789" s="41" t="s">
        <v>22526</v>
      </c>
      <c r="J789" s="68">
        <v>6095403825</v>
      </c>
      <c r="K789" s="41" t="s">
        <v>43</v>
      </c>
      <c r="L789" s="41" t="s">
        <v>14569</v>
      </c>
      <c r="N789" s="41" t="s">
        <v>3836</v>
      </c>
      <c r="O789" s="41" t="s">
        <v>1763</v>
      </c>
      <c r="P789" s="41" t="s">
        <v>3837</v>
      </c>
      <c r="Q789" s="41" t="s">
        <v>22020</v>
      </c>
      <c r="R789" s="41">
        <v>8998</v>
      </c>
      <c r="S789" s="41" t="s">
        <v>24234</v>
      </c>
      <c r="T789" s="41" t="s">
        <v>24235</v>
      </c>
      <c r="U789" s="41" t="s">
        <v>27694</v>
      </c>
      <c r="V789" s="42">
        <v>45993</v>
      </c>
      <c r="W789"/>
      <c r="X789"/>
    </row>
    <row r="790" spans="1:24">
      <c r="A790" s="41" t="str">
        <f>TRIM(Query1[[#This Row],[ENTERPRISE_ID]])</f>
        <v>KFOSTE0</v>
      </c>
      <c r="B790" s="41" t="s">
        <v>27695</v>
      </c>
      <c r="C790" s="41" t="s">
        <v>27696</v>
      </c>
      <c r="D790" s="41" t="s">
        <v>21139</v>
      </c>
      <c r="E790" s="41" t="s">
        <v>27697</v>
      </c>
      <c r="F790" s="41" t="s">
        <v>27698</v>
      </c>
      <c r="G790" s="41" t="s">
        <v>27699</v>
      </c>
      <c r="H790" s="41" t="s">
        <v>27700</v>
      </c>
      <c r="I790" s="41" t="s">
        <v>27701</v>
      </c>
      <c r="J790" s="68">
        <v>8483496053</v>
      </c>
      <c r="K790" s="41" t="s">
        <v>43</v>
      </c>
      <c r="L790" s="41" t="s">
        <v>27702</v>
      </c>
      <c r="N790" s="41" t="s">
        <v>27703</v>
      </c>
      <c r="O790" s="41" t="s">
        <v>1763</v>
      </c>
      <c r="P790" s="41" t="s">
        <v>5673</v>
      </c>
      <c r="Q790" s="41" t="s">
        <v>21919</v>
      </c>
      <c r="R790" s="41">
        <v>8998</v>
      </c>
      <c r="S790" s="41" t="s">
        <v>21920</v>
      </c>
      <c r="T790" s="41" t="s">
        <v>21921</v>
      </c>
      <c r="U790" s="41" t="s">
        <v>27704</v>
      </c>
      <c r="V790" s="42">
        <v>45993</v>
      </c>
      <c r="W790"/>
      <c r="X790"/>
    </row>
    <row r="791" spans="1:24">
      <c r="A791" s="41" t="str">
        <f>TRIM(Query1[[#This Row],[ENTERPRISE_ID]])</f>
        <v>TANGSTA</v>
      </c>
      <c r="B791" s="41" t="s">
        <v>27705</v>
      </c>
      <c r="C791" s="41" t="s">
        <v>27706</v>
      </c>
      <c r="D791" s="41" t="s">
        <v>21139</v>
      </c>
      <c r="E791" s="41" t="s">
        <v>27707</v>
      </c>
      <c r="F791" s="41" t="s">
        <v>27708</v>
      </c>
      <c r="G791" s="41" t="s">
        <v>13075</v>
      </c>
      <c r="H791" s="41" t="s">
        <v>27709</v>
      </c>
      <c r="I791" s="41" t="s">
        <v>22581</v>
      </c>
      <c r="J791" s="68">
        <v>6092235901</v>
      </c>
      <c r="K791" s="41" t="s">
        <v>43</v>
      </c>
      <c r="L791" s="41" t="s">
        <v>27710</v>
      </c>
      <c r="N791" s="41" t="s">
        <v>27711</v>
      </c>
      <c r="O791" s="41" t="s">
        <v>1763</v>
      </c>
      <c r="P791" s="41" t="s">
        <v>13077</v>
      </c>
      <c r="Q791" s="41" t="s">
        <v>21919</v>
      </c>
      <c r="R791" s="41">
        <v>8998</v>
      </c>
      <c r="S791" s="41" t="s">
        <v>21920</v>
      </c>
      <c r="T791" s="41" t="s">
        <v>21921</v>
      </c>
      <c r="U791" s="41" t="s">
        <v>27712</v>
      </c>
      <c r="V791" s="42">
        <v>45993</v>
      </c>
      <c r="W791"/>
      <c r="X791"/>
    </row>
    <row r="792" spans="1:24">
      <c r="A792" s="41" t="str">
        <f>TRIM(Query1[[#This Row],[ENTERPRISE_ID]])</f>
        <v>GWALKER</v>
      </c>
      <c r="B792" s="41" t="s">
        <v>27713</v>
      </c>
      <c r="C792" s="41" t="s">
        <v>27714</v>
      </c>
      <c r="D792" s="41" t="s">
        <v>21139</v>
      </c>
      <c r="E792" s="41" t="s">
        <v>27715</v>
      </c>
      <c r="F792" s="41" t="s">
        <v>27716</v>
      </c>
      <c r="G792" s="41" t="s">
        <v>27717</v>
      </c>
      <c r="H792" s="41" t="s">
        <v>27718</v>
      </c>
      <c r="I792" s="41" t="s">
        <v>27719</v>
      </c>
      <c r="J792" s="68">
        <v>8486331368</v>
      </c>
      <c r="K792" s="41" t="s">
        <v>43</v>
      </c>
      <c r="L792" s="41" t="s">
        <v>27720</v>
      </c>
      <c r="N792" s="41" t="s">
        <v>27703</v>
      </c>
      <c r="O792" s="41" t="s">
        <v>1763</v>
      </c>
      <c r="P792" s="41" t="s">
        <v>5673</v>
      </c>
      <c r="Q792" s="41" t="s">
        <v>21919</v>
      </c>
      <c r="R792" s="41">
        <v>8998</v>
      </c>
      <c r="S792" s="41" t="s">
        <v>21920</v>
      </c>
      <c r="T792" s="41" t="s">
        <v>21921</v>
      </c>
      <c r="U792" s="41" t="s">
        <v>27721</v>
      </c>
      <c r="V792" s="42">
        <v>45993</v>
      </c>
      <c r="W792"/>
      <c r="X792"/>
    </row>
    <row r="793" spans="1:24">
      <c r="A793" s="41" t="str">
        <f>TRIM(Query1[[#This Row],[ENTERPRISE_ID]])</f>
        <v>EKUNTUS</v>
      </c>
      <c r="B793" s="41" t="s">
        <v>27722</v>
      </c>
      <c r="C793" s="41" t="s">
        <v>27723</v>
      </c>
      <c r="D793" s="41" t="s">
        <v>21139</v>
      </c>
      <c r="E793" s="41" t="s">
        <v>27724</v>
      </c>
      <c r="F793" s="41" t="s">
        <v>27725</v>
      </c>
      <c r="G793" s="41" t="s">
        <v>4750</v>
      </c>
      <c r="H793" s="41" t="s">
        <v>27726</v>
      </c>
      <c r="I793" s="41" t="s">
        <v>23344</v>
      </c>
      <c r="J793" s="68">
        <v>2154946102</v>
      </c>
      <c r="K793" s="41" t="s">
        <v>43</v>
      </c>
      <c r="L793" s="41" t="s">
        <v>4753</v>
      </c>
      <c r="N793" s="41" t="s">
        <v>4754</v>
      </c>
      <c r="O793" s="41" t="s">
        <v>453</v>
      </c>
      <c r="P793" s="41" t="s">
        <v>4755</v>
      </c>
      <c r="Q793" s="41" t="s">
        <v>21919</v>
      </c>
      <c r="R793" s="41">
        <v>8998</v>
      </c>
      <c r="S793" s="41" t="s">
        <v>21920</v>
      </c>
      <c r="T793" s="41" t="s">
        <v>21921</v>
      </c>
      <c r="U793" s="41" t="s">
        <v>27727</v>
      </c>
      <c r="V793" s="42">
        <v>45993</v>
      </c>
      <c r="W793"/>
      <c r="X793"/>
    </row>
    <row r="794" spans="1:24">
      <c r="A794" s="41" t="str">
        <f>TRIM(Query1[[#This Row],[ENTERPRISE_ID]])</f>
        <v>JTOMES</v>
      </c>
      <c r="B794" s="41" t="s">
        <v>27728</v>
      </c>
      <c r="C794" s="41" t="s">
        <v>27729</v>
      </c>
      <c r="D794" s="41" t="s">
        <v>21139</v>
      </c>
      <c r="E794" s="41" t="s">
        <v>27730</v>
      </c>
      <c r="F794" s="41" t="s">
        <v>27731</v>
      </c>
      <c r="G794" s="41" t="s">
        <v>18764</v>
      </c>
      <c r="H794" s="41" t="s">
        <v>27732</v>
      </c>
      <c r="I794" s="41" t="s">
        <v>27733</v>
      </c>
      <c r="J794" s="68">
        <v>2679160451</v>
      </c>
      <c r="K794" s="41" t="s">
        <v>43</v>
      </c>
      <c r="L794" s="41" t="s">
        <v>27734</v>
      </c>
      <c r="N794" s="41" t="s">
        <v>27735</v>
      </c>
      <c r="O794" s="41" t="s">
        <v>453</v>
      </c>
      <c r="P794" s="41" t="s">
        <v>8228</v>
      </c>
      <c r="Q794" s="41" t="s">
        <v>21919</v>
      </c>
      <c r="R794" s="41">
        <v>8998</v>
      </c>
      <c r="S794" s="41" t="s">
        <v>21920</v>
      </c>
      <c r="T794" s="41" t="s">
        <v>21921</v>
      </c>
      <c r="U794" s="41" t="s">
        <v>27736</v>
      </c>
      <c r="V794" s="42">
        <v>45993</v>
      </c>
      <c r="W794"/>
      <c r="X794"/>
    </row>
    <row r="795" spans="1:24">
      <c r="A795" s="41" t="str">
        <f>TRIM(Query1[[#This Row],[ENTERPRISE_ID]])</f>
        <v>RTRIMME</v>
      </c>
      <c r="B795" s="41" t="s">
        <v>27737</v>
      </c>
      <c r="C795" s="41" t="s">
        <v>27738</v>
      </c>
      <c r="D795" s="41" t="s">
        <v>21139</v>
      </c>
      <c r="E795" s="41" t="s">
        <v>27739</v>
      </c>
      <c r="F795" s="41" t="s">
        <v>27740</v>
      </c>
      <c r="G795" s="41" t="s">
        <v>27741</v>
      </c>
      <c r="H795" s="41" t="s">
        <v>27742</v>
      </c>
      <c r="I795" s="41" t="s">
        <v>22891</v>
      </c>
      <c r="J795" s="68">
        <v>8568315498</v>
      </c>
      <c r="K795" s="41" t="s">
        <v>43</v>
      </c>
      <c r="L795" s="41" t="s">
        <v>27743</v>
      </c>
      <c r="N795" s="41" t="s">
        <v>27744</v>
      </c>
      <c r="O795" s="41" t="s">
        <v>1763</v>
      </c>
      <c r="P795" s="41" t="s">
        <v>12281</v>
      </c>
      <c r="Q795" s="41" t="s">
        <v>21919</v>
      </c>
      <c r="R795" s="41">
        <v>8998</v>
      </c>
      <c r="S795" s="41" t="s">
        <v>21920</v>
      </c>
      <c r="T795" s="41" t="s">
        <v>21921</v>
      </c>
      <c r="U795" s="41" t="s">
        <v>27745</v>
      </c>
      <c r="V795" s="42">
        <v>45993</v>
      </c>
      <c r="W795"/>
      <c r="X795"/>
    </row>
    <row r="796" spans="1:24">
      <c r="A796" s="41" t="str">
        <f>TRIM(Query1[[#This Row],[ENTERPRISE_ID]])</f>
        <v>RCIABAT</v>
      </c>
      <c r="B796" s="41" t="s">
        <v>27746</v>
      </c>
      <c r="C796" s="41" t="s">
        <v>27747</v>
      </c>
      <c r="D796" s="41" t="s">
        <v>21139</v>
      </c>
      <c r="E796" s="41" t="s">
        <v>27748</v>
      </c>
      <c r="F796" s="41" t="s">
        <v>27749</v>
      </c>
      <c r="G796" s="41" t="s">
        <v>11373</v>
      </c>
      <c r="H796" s="41" t="s">
        <v>27750</v>
      </c>
      <c r="I796" s="41" t="s">
        <v>21938</v>
      </c>
      <c r="J796" s="68">
        <v>8567263527</v>
      </c>
      <c r="K796" s="41" t="s">
        <v>43</v>
      </c>
      <c r="L796" s="41" t="s">
        <v>27751</v>
      </c>
      <c r="N796" s="41" t="s">
        <v>27752</v>
      </c>
      <c r="O796" s="41" t="s">
        <v>1763</v>
      </c>
      <c r="P796" s="41" t="s">
        <v>11376</v>
      </c>
      <c r="Q796" s="41" t="s">
        <v>21919</v>
      </c>
      <c r="R796" s="41">
        <v>8998</v>
      </c>
      <c r="S796" s="41" t="s">
        <v>21920</v>
      </c>
      <c r="T796" s="41" t="s">
        <v>21921</v>
      </c>
      <c r="U796" s="41" t="s">
        <v>27753</v>
      </c>
      <c r="V796" s="42">
        <v>45993</v>
      </c>
      <c r="W796"/>
      <c r="X796"/>
    </row>
    <row r="797" spans="1:24">
      <c r="A797" s="41" t="str">
        <f>TRIM(Query1[[#This Row],[ENTERPRISE_ID]])</f>
        <v>JRITZLO</v>
      </c>
      <c r="B797" s="41" t="s">
        <v>27754</v>
      </c>
      <c r="C797" s="41" t="s">
        <v>27755</v>
      </c>
      <c r="D797" s="41" t="s">
        <v>21139</v>
      </c>
      <c r="E797" s="41" t="s">
        <v>27756</v>
      </c>
      <c r="F797" s="41" t="s">
        <v>27757</v>
      </c>
      <c r="G797" s="41" t="s">
        <v>7915</v>
      </c>
      <c r="H797" s="41" t="s">
        <v>27758</v>
      </c>
      <c r="I797" s="41" t="s">
        <v>22503</v>
      </c>
      <c r="J797" s="68">
        <v>8483380442</v>
      </c>
      <c r="K797" s="41" t="s">
        <v>43</v>
      </c>
      <c r="L797" s="41" t="s">
        <v>27759</v>
      </c>
      <c r="N797" s="41" t="s">
        <v>22590</v>
      </c>
      <c r="O797" s="41" t="s">
        <v>453</v>
      </c>
      <c r="P797" s="41" t="s">
        <v>7917</v>
      </c>
      <c r="Q797" s="41" t="s">
        <v>21919</v>
      </c>
      <c r="R797" s="41">
        <v>8998</v>
      </c>
      <c r="S797" s="41" t="s">
        <v>21920</v>
      </c>
      <c r="T797" s="41" t="s">
        <v>21921</v>
      </c>
      <c r="U797" s="41" t="s">
        <v>27760</v>
      </c>
      <c r="V797" s="42">
        <v>45993</v>
      </c>
      <c r="W797"/>
      <c r="X797"/>
    </row>
    <row r="798" spans="1:24">
      <c r="A798" s="41" t="str">
        <f>TRIM(Query1[[#This Row],[ENTERPRISE_ID]])</f>
        <v>TMAJOR0</v>
      </c>
      <c r="B798" s="41" t="s">
        <v>27761</v>
      </c>
      <c r="C798" s="41" t="s">
        <v>27762</v>
      </c>
      <c r="D798" s="41" t="s">
        <v>21141</v>
      </c>
      <c r="E798" s="41" t="s">
        <v>27763</v>
      </c>
      <c r="F798" s="41" t="s">
        <v>27764</v>
      </c>
      <c r="G798" s="41" t="s">
        <v>20404</v>
      </c>
      <c r="H798" s="41" t="s">
        <v>27765</v>
      </c>
      <c r="I798" s="41" t="s">
        <v>27766</v>
      </c>
      <c r="J798" s="68">
        <v>8436983197</v>
      </c>
      <c r="K798" s="41" t="s">
        <v>43</v>
      </c>
      <c r="L798" s="41" t="s">
        <v>27767</v>
      </c>
      <c r="M798" s="41" t="s">
        <v>202</v>
      </c>
      <c r="N798" s="41" t="s">
        <v>321</v>
      </c>
      <c r="O798" s="41" t="s">
        <v>322</v>
      </c>
      <c r="P798" s="41" t="s">
        <v>323</v>
      </c>
      <c r="Q798" s="41" t="s">
        <v>21919</v>
      </c>
      <c r="R798" s="41">
        <v>8998</v>
      </c>
      <c r="S798" s="41" t="s">
        <v>12388</v>
      </c>
      <c r="T798" s="41" t="s">
        <v>19708</v>
      </c>
      <c r="U798" s="41" t="s">
        <v>27768</v>
      </c>
      <c r="V798" s="42">
        <v>45993</v>
      </c>
      <c r="W798"/>
      <c r="X798"/>
    </row>
    <row r="799" spans="1:24">
      <c r="A799" s="41" t="str">
        <f>TRIM(Query1[[#This Row],[ENTERPRISE_ID]])</f>
        <v>ARICHAR</v>
      </c>
      <c r="B799" s="41" t="s">
        <v>21214</v>
      </c>
      <c r="C799" s="41" t="s">
        <v>21215</v>
      </c>
      <c r="D799" s="41" t="s">
        <v>21141</v>
      </c>
      <c r="E799" s="41" t="s">
        <v>27769</v>
      </c>
      <c r="F799" s="41" t="s">
        <v>27770</v>
      </c>
      <c r="G799" s="41" t="s">
        <v>17376</v>
      </c>
      <c r="H799" s="41" t="s">
        <v>26104</v>
      </c>
      <c r="I799" s="41" t="s">
        <v>23689</v>
      </c>
      <c r="J799" s="68">
        <v>2523630764</v>
      </c>
      <c r="K799" s="41" t="s">
        <v>43</v>
      </c>
      <c r="L799" s="41" t="s">
        <v>27771</v>
      </c>
      <c r="N799" s="41" t="s">
        <v>1215</v>
      </c>
      <c r="O799" s="41" t="s">
        <v>170</v>
      </c>
      <c r="P799" s="41" t="s">
        <v>1216</v>
      </c>
      <c r="Q799" s="41" t="s">
        <v>21919</v>
      </c>
      <c r="R799" s="41">
        <v>8998</v>
      </c>
      <c r="S799" s="41" t="s">
        <v>10396</v>
      </c>
      <c r="T799" s="41" t="s">
        <v>24785</v>
      </c>
      <c r="U799" s="41" t="s">
        <v>27772</v>
      </c>
      <c r="V799" s="42">
        <v>45993</v>
      </c>
      <c r="W799"/>
      <c r="X799"/>
    </row>
    <row r="800" spans="1:24">
      <c r="A800" s="41" t="str">
        <f>TRIM(Query1[[#This Row],[ENTERPRISE_ID]])</f>
        <v>CMALUMB</v>
      </c>
      <c r="B800" s="41" t="s">
        <v>27773</v>
      </c>
      <c r="C800" s="41" t="s">
        <v>27774</v>
      </c>
      <c r="D800" s="41" t="s">
        <v>21134</v>
      </c>
      <c r="E800" s="41" t="s">
        <v>27775</v>
      </c>
      <c r="F800" s="41" t="s">
        <v>27776</v>
      </c>
      <c r="G800" s="41" t="s">
        <v>16032</v>
      </c>
      <c r="H800" s="41" t="s">
        <v>27777</v>
      </c>
      <c r="I800" s="41" t="s">
        <v>27778</v>
      </c>
      <c r="J800" s="68">
        <v>5026062041</v>
      </c>
      <c r="K800" s="41" t="s">
        <v>43</v>
      </c>
      <c r="L800" s="41" t="s">
        <v>27779</v>
      </c>
      <c r="M800" s="41" t="s">
        <v>27780</v>
      </c>
      <c r="N800" s="41" t="s">
        <v>27781</v>
      </c>
      <c r="O800" s="41" t="s">
        <v>170</v>
      </c>
      <c r="P800" s="41" t="s">
        <v>451</v>
      </c>
      <c r="Q800" s="41" t="s">
        <v>21919</v>
      </c>
      <c r="R800" s="41">
        <v>8998</v>
      </c>
      <c r="S800" s="41" t="s">
        <v>12467</v>
      </c>
      <c r="T800" s="41" t="s">
        <v>19446</v>
      </c>
      <c r="U800" s="41" t="s">
        <v>27782</v>
      </c>
      <c r="V800" s="42">
        <v>45993</v>
      </c>
      <c r="W800"/>
      <c r="X800"/>
    </row>
    <row r="801" spans="1:24">
      <c r="A801" s="41" t="str">
        <f>TRIM(Query1[[#This Row],[ENTERPRISE_ID]])</f>
        <v>WRUDY</v>
      </c>
      <c r="B801" s="41" t="s">
        <v>27783</v>
      </c>
      <c r="C801" s="41" t="s">
        <v>19081</v>
      </c>
      <c r="D801" s="41" t="s">
        <v>21141</v>
      </c>
      <c r="E801" s="41" t="s">
        <v>27784</v>
      </c>
      <c r="F801" s="41" t="s">
        <v>27785</v>
      </c>
      <c r="G801" s="41" t="s">
        <v>17404</v>
      </c>
      <c r="H801" s="41" t="s">
        <v>23814</v>
      </c>
      <c r="I801" s="41" t="s">
        <v>22565</v>
      </c>
      <c r="J801" s="68">
        <v>9102093162</v>
      </c>
      <c r="K801" s="41" t="s">
        <v>43</v>
      </c>
      <c r="L801" s="41" t="s">
        <v>27786</v>
      </c>
      <c r="N801" s="41" t="s">
        <v>14119</v>
      </c>
      <c r="O801" s="41" t="s">
        <v>170</v>
      </c>
      <c r="P801" s="41" t="s">
        <v>14120</v>
      </c>
      <c r="Q801" s="41" t="s">
        <v>21919</v>
      </c>
      <c r="R801" s="41">
        <v>8998</v>
      </c>
      <c r="S801" s="41" t="s">
        <v>20793</v>
      </c>
      <c r="T801" s="41" t="s">
        <v>20792</v>
      </c>
      <c r="U801" s="41" t="s">
        <v>27787</v>
      </c>
      <c r="V801" s="42">
        <v>45993</v>
      </c>
      <c r="W801"/>
      <c r="X801"/>
    </row>
    <row r="802" spans="1:24">
      <c r="A802" s="41" t="str">
        <f>TRIM(Query1[[#This Row],[ENTERPRISE_ID]])</f>
        <v>ISALIN1</v>
      </c>
      <c r="B802" s="41" t="s">
        <v>21398</v>
      </c>
      <c r="C802" s="41" t="s">
        <v>21400</v>
      </c>
      <c r="D802" s="41" t="s">
        <v>21141</v>
      </c>
      <c r="E802" s="41" t="s">
        <v>27788</v>
      </c>
      <c r="F802" s="41" t="s">
        <v>27789</v>
      </c>
      <c r="G802" s="41" t="s">
        <v>6142</v>
      </c>
      <c r="H802" s="41" t="s">
        <v>4617</v>
      </c>
      <c r="I802" s="41" t="s">
        <v>27790</v>
      </c>
      <c r="J802" s="68">
        <v>9194189824</v>
      </c>
      <c r="K802" s="41" t="s">
        <v>43</v>
      </c>
      <c r="L802" s="41" t="s">
        <v>27791</v>
      </c>
      <c r="N802" s="41" t="s">
        <v>6145</v>
      </c>
      <c r="O802" s="41" t="s">
        <v>170</v>
      </c>
      <c r="P802" s="41" t="s">
        <v>6146</v>
      </c>
      <c r="Q802" s="41" t="s">
        <v>21919</v>
      </c>
      <c r="R802" s="41">
        <v>8998</v>
      </c>
      <c r="S802" s="41" t="s">
        <v>13320</v>
      </c>
      <c r="T802" s="41" t="s">
        <v>25055</v>
      </c>
      <c r="U802" s="41" t="s">
        <v>27792</v>
      </c>
      <c r="V802" s="42">
        <v>45993</v>
      </c>
      <c r="W802"/>
      <c r="X802"/>
    </row>
    <row r="803" spans="1:24">
      <c r="A803" s="41" t="str">
        <f>TRIM(Query1[[#This Row],[ENTERPRISE_ID]])</f>
        <v>ECORREI</v>
      </c>
      <c r="B803" s="41" t="s">
        <v>27793</v>
      </c>
      <c r="C803" s="41" t="s">
        <v>27794</v>
      </c>
      <c r="D803" s="41" t="s">
        <v>21141</v>
      </c>
      <c r="E803" s="41" t="s">
        <v>27795</v>
      </c>
      <c r="F803" s="41" t="s">
        <v>27796</v>
      </c>
      <c r="G803" s="41" t="s">
        <v>27797</v>
      </c>
      <c r="H803" s="41" t="s">
        <v>27798</v>
      </c>
      <c r="I803" s="41" t="s">
        <v>27799</v>
      </c>
      <c r="J803" s="68">
        <v>9107771764</v>
      </c>
      <c r="K803" s="41" t="s">
        <v>43</v>
      </c>
      <c r="L803" s="41" t="s">
        <v>27800</v>
      </c>
      <c r="N803" s="41" t="s">
        <v>27801</v>
      </c>
      <c r="O803" s="41" t="s">
        <v>170</v>
      </c>
      <c r="P803" s="41" t="s">
        <v>4568</v>
      </c>
      <c r="Q803" s="41" t="s">
        <v>21919</v>
      </c>
      <c r="R803" s="41">
        <v>8998</v>
      </c>
      <c r="S803" s="41" t="s">
        <v>23506</v>
      </c>
      <c r="T803" s="41" t="s">
        <v>23507</v>
      </c>
      <c r="U803" s="41" t="s">
        <v>27802</v>
      </c>
      <c r="V803" s="42">
        <v>45993</v>
      </c>
      <c r="W803"/>
      <c r="X803"/>
    </row>
    <row r="804" spans="1:24">
      <c r="A804" s="41" t="str">
        <f>TRIM(Query1[[#This Row],[ENTERPRISE_ID]])</f>
        <v>PYARBOR</v>
      </c>
      <c r="B804" s="41" t="s">
        <v>27803</v>
      </c>
      <c r="C804" s="41" t="s">
        <v>27804</v>
      </c>
      <c r="D804" s="41" t="s">
        <v>21141</v>
      </c>
      <c r="E804" s="41" t="s">
        <v>27805</v>
      </c>
      <c r="F804" s="41" t="s">
        <v>27806</v>
      </c>
      <c r="G804" s="41" t="s">
        <v>11208</v>
      </c>
      <c r="H804" s="41" t="s">
        <v>27807</v>
      </c>
      <c r="I804" s="41" t="s">
        <v>23747</v>
      </c>
      <c r="J804" s="68">
        <v>9198856127</v>
      </c>
      <c r="K804" s="41" t="s">
        <v>43</v>
      </c>
      <c r="L804" s="41" t="s">
        <v>27808</v>
      </c>
      <c r="M804" s="41" t="s">
        <v>27809</v>
      </c>
      <c r="N804" s="41" t="s">
        <v>4414</v>
      </c>
      <c r="O804" s="41" t="s">
        <v>170</v>
      </c>
      <c r="P804" s="41" t="s">
        <v>27810</v>
      </c>
      <c r="Q804" s="41" t="s">
        <v>21919</v>
      </c>
      <c r="R804" s="41">
        <v>8998</v>
      </c>
      <c r="S804" s="41" t="s">
        <v>20793</v>
      </c>
      <c r="T804" s="41" t="s">
        <v>20792</v>
      </c>
      <c r="U804" s="41" t="s">
        <v>27811</v>
      </c>
      <c r="V804" s="42">
        <v>45993</v>
      </c>
      <c r="W804"/>
      <c r="X804"/>
    </row>
    <row r="805" spans="1:24">
      <c r="A805" s="41" t="str">
        <f>TRIM(Query1[[#This Row],[ENTERPRISE_ID]])</f>
        <v>JHAWKIN</v>
      </c>
      <c r="B805" s="41" t="s">
        <v>27812</v>
      </c>
      <c r="C805" s="41" t="s">
        <v>27813</v>
      </c>
      <c r="D805" s="41" t="s">
        <v>21141</v>
      </c>
      <c r="E805" s="41" t="s">
        <v>27814</v>
      </c>
      <c r="F805" s="41" t="s">
        <v>27815</v>
      </c>
      <c r="G805" s="41" t="s">
        <v>7084</v>
      </c>
      <c r="H805" s="41" t="s">
        <v>27816</v>
      </c>
      <c r="I805" s="41" t="s">
        <v>22072</v>
      </c>
      <c r="J805" s="68">
        <v>3366881526</v>
      </c>
      <c r="K805" s="41" t="s">
        <v>43</v>
      </c>
      <c r="L805" s="41" t="s">
        <v>27817</v>
      </c>
      <c r="N805" s="41" t="s">
        <v>27818</v>
      </c>
      <c r="O805" s="41" t="s">
        <v>170</v>
      </c>
      <c r="P805" s="41" t="s">
        <v>7086</v>
      </c>
      <c r="Q805" s="41" t="s">
        <v>21919</v>
      </c>
      <c r="R805" s="41">
        <v>8998</v>
      </c>
      <c r="S805" s="41" t="s">
        <v>6533</v>
      </c>
      <c r="T805" s="41" t="s">
        <v>20394</v>
      </c>
      <c r="U805" s="41" t="s">
        <v>27819</v>
      </c>
      <c r="V805" s="42">
        <v>45993</v>
      </c>
      <c r="W805"/>
      <c r="X805"/>
    </row>
    <row r="806" spans="1:24">
      <c r="A806" s="41" t="str">
        <f>TRIM(Query1[[#This Row],[ENTERPRISE_ID]])</f>
        <v>CTHOMAS</v>
      </c>
      <c r="B806" s="41" t="s">
        <v>16234</v>
      </c>
      <c r="C806" s="41" t="s">
        <v>21294</v>
      </c>
      <c r="D806" s="41" t="s">
        <v>21141</v>
      </c>
      <c r="E806" s="41" t="s">
        <v>27820</v>
      </c>
      <c r="F806" s="41" t="s">
        <v>16235</v>
      </c>
      <c r="G806" s="41" t="s">
        <v>14859</v>
      </c>
      <c r="H806" s="41" t="s">
        <v>22581</v>
      </c>
      <c r="I806" s="41" t="s">
        <v>24392</v>
      </c>
      <c r="J806" s="68">
        <v>9105391963</v>
      </c>
      <c r="K806" s="41" t="s">
        <v>43</v>
      </c>
      <c r="L806" s="41" t="s">
        <v>27821</v>
      </c>
      <c r="N806" s="41" t="s">
        <v>3203</v>
      </c>
      <c r="O806" s="41" t="s">
        <v>170</v>
      </c>
      <c r="P806" s="41" t="s">
        <v>3204</v>
      </c>
      <c r="Q806" s="41" t="s">
        <v>21919</v>
      </c>
      <c r="R806" s="41">
        <v>8998</v>
      </c>
      <c r="S806" s="41" t="s">
        <v>20793</v>
      </c>
      <c r="T806" s="41" t="s">
        <v>20792</v>
      </c>
      <c r="U806" s="41" t="s">
        <v>27822</v>
      </c>
      <c r="V806" s="42">
        <v>45993</v>
      </c>
      <c r="W806"/>
      <c r="X806"/>
    </row>
    <row r="807" spans="1:24">
      <c r="A807" s="41" t="str">
        <f>TRIM(Query1[[#This Row],[ENTERPRISE_ID]])</f>
        <v>IQUINTE</v>
      </c>
      <c r="B807" s="41" t="s">
        <v>27823</v>
      </c>
      <c r="C807" s="41" t="s">
        <v>27824</v>
      </c>
      <c r="D807" s="41" t="s">
        <v>21134</v>
      </c>
      <c r="E807" s="41" t="s">
        <v>27825</v>
      </c>
      <c r="F807" s="41" t="s">
        <v>27826</v>
      </c>
      <c r="G807" s="41" t="s">
        <v>27827</v>
      </c>
      <c r="H807" s="41" t="s">
        <v>27828</v>
      </c>
      <c r="I807" s="41" t="s">
        <v>27829</v>
      </c>
      <c r="J807" s="68">
        <v>8646520197</v>
      </c>
      <c r="K807" s="41" t="s">
        <v>43</v>
      </c>
      <c r="L807" s="41" t="s">
        <v>27830</v>
      </c>
      <c r="N807" s="41" t="s">
        <v>27831</v>
      </c>
      <c r="O807" s="41" t="s">
        <v>170</v>
      </c>
      <c r="P807" s="41" t="s">
        <v>6135</v>
      </c>
      <c r="Q807" s="41" t="s">
        <v>21919</v>
      </c>
      <c r="R807" s="41">
        <v>8998</v>
      </c>
      <c r="S807" s="41" t="s">
        <v>22367</v>
      </c>
      <c r="T807" s="41" t="s">
        <v>22368</v>
      </c>
      <c r="U807" s="41" t="s">
        <v>27832</v>
      </c>
      <c r="V807" s="42">
        <v>45993</v>
      </c>
      <c r="W807"/>
      <c r="X807"/>
    </row>
    <row r="808" spans="1:24">
      <c r="A808" s="41" t="str">
        <f>TRIM(Query1[[#This Row],[ENTERPRISE_ID]])</f>
        <v>DEITING</v>
      </c>
      <c r="B808" s="41" t="s">
        <v>27833</v>
      </c>
      <c r="C808" s="41" t="s">
        <v>27834</v>
      </c>
      <c r="D808" s="41" t="s">
        <v>21141</v>
      </c>
      <c r="E808" s="41" t="s">
        <v>27835</v>
      </c>
      <c r="F808" s="41" t="s">
        <v>27836</v>
      </c>
      <c r="G808" s="41" t="s">
        <v>27837</v>
      </c>
      <c r="H808" s="41" t="s">
        <v>27838</v>
      </c>
      <c r="I808" s="41" t="s">
        <v>22554</v>
      </c>
      <c r="J808" s="68">
        <v>8039899545</v>
      </c>
      <c r="K808" s="41" t="s">
        <v>43</v>
      </c>
      <c r="L808" s="41" t="s">
        <v>27839</v>
      </c>
      <c r="M808" s="41" t="s">
        <v>27840</v>
      </c>
      <c r="N808" s="41" t="s">
        <v>1822</v>
      </c>
      <c r="O808" s="41" t="s">
        <v>322</v>
      </c>
      <c r="P808" s="41" t="s">
        <v>3545</v>
      </c>
      <c r="Q808" s="41" t="s">
        <v>21919</v>
      </c>
      <c r="R808" s="41">
        <v>8998</v>
      </c>
      <c r="S808" s="41" t="s">
        <v>15818</v>
      </c>
      <c r="T808" s="41" t="s">
        <v>23847</v>
      </c>
      <c r="U808" s="41" t="s">
        <v>27841</v>
      </c>
      <c r="V808" s="42">
        <v>45993</v>
      </c>
      <c r="W808"/>
      <c r="X808"/>
    </row>
    <row r="809" spans="1:24">
      <c r="A809" s="41" t="str">
        <f>TRIM(Query1[[#This Row],[ENTERPRISE_ID]])</f>
        <v>KHARRI3</v>
      </c>
      <c r="B809" s="41" t="s">
        <v>27842</v>
      </c>
      <c r="C809" s="41" t="s">
        <v>21592</v>
      </c>
      <c r="D809" s="41" t="s">
        <v>21134</v>
      </c>
      <c r="E809" s="41" t="s">
        <v>27843</v>
      </c>
      <c r="F809" s="41" t="s">
        <v>27844</v>
      </c>
      <c r="G809" s="41" t="s">
        <v>16137</v>
      </c>
      <c r="H809" s="41" t="s">
        <v>22341</v>
      </c>
      <c r="I809" s="41" t="s">
        <v>27845</v>
      </c>
      <c r="J809" s="68">
        <v>4236473059</v>
      </c>
      <c r="K809" s="41" t="s">
        <v>43</v>
      </c>
      <c r="L809" s="41" t="s">
        <v>8564</v>
      </c>
      <c r="M809" s="41" t="s">
        <v>8565</v>
      </c>
      <c r="N809" s="41" t="s">
        <v>8566</v>
      </c>
      <c r="O809" s="41" t="s">
        <v>352</v>
      </c>
      <c r="P809" s="41" t="s">
        <v>8567</v>
      </c>
      <c r="Q809" s="41" t="s">
        <v>21919</v>
      </c>
      <c r="R809" s="41">
        <v>8998</v>
      </c>
      <c r="S809" s="41" t="s">
        <v>17561</v>
      </c>
      <c r="T809" s="41" t="s">
        <v>20232</v>
      </c>
      <c r="U809" s="41" t="s">
        <v>27846</v>
      </c>
      <c r="V809" s="42">
        <v>45993</v>
      </c>
      <c r="W809"/>
      <c r="X809"/>
    </row>
    <row r="810" spans="1:24">
      <c r="A810" s="41" t="str">
        <f>TRIM(Query1[[#This Row],[ENTERPRISE_ID]])</f>
        <v>BCOOMER</v>
      </c>
      <c r="B810" s="41" t="s">
        <v>27847</v>
      </c>
      <c r="C810" s="41" t="s">
        <v>27848</v>
      </c>
      <c r="D810" s="41" t="s">
        <v>21134</v>
      </c>
      <c r="E810" s="41" t="s">
        <v>27849</v>
      </c>
      <c r="F810" s="41" t="s">
        <v>27850</v>
      </c>
      <c r="G810" s="41" t="s">
        <v>15589</v>
      </c>
      <c r="H810" s="41" t="s">
        <v>27851</v>
      </c>
      <c r="I810" s="41" t="s">
        <v>27852</v>
      </c>
      <c r="J810" s="68">
        <v>2764941026</v>
      </c>
      <c r="K810" s="41" t="s">
        <v>43</v>
      </c>
      <c r="L810" s="41" t="s">
        <v>27853</v>
      </c>
      <c r="M810" s="41" t="s">
        <v>2496</v>
      </c>
      <c r="N810" s="41" t="s">
        <v>27854</v>
      </c>
      <c r="O810" s="41" t="s">
        <v>167</v>
      </c>
      <c r="P810" s="41" t="s">
        <v>1709</v>
      </c>
      <c r="Q810" s="41" t="s">
        <v>21919</v>
      </c>
      <c r="R810" s="41">
        <v>8998</v>
      </c>
      <c r="S810" s="41" t="s">
        <v>20677</v>
      </c>
      <c r="T810" s="41" t="s">
        <v>20676</v>
      </c>
      <c r="U810" s="41" t="s">
        <v>27855</v>
      </c>
      <c r="V810" s="42">
        <v>45993</v>
      </c>
      <c r="W810"/>
      <c r="X810"/>
    </row>
    <row r="811" spans="1:24">
      <c r="A811" s="41" t="str">
        <f>TRIM(Query1[[#This Row],[ENTERPRISE_ID]])</f>
        <v>JWATERS</v>
      </c>
      <c r="B811" s="41" t="s">
        <v>21476</v>
      </c>
      <c r="C811" s="41" t="s">
        <v>21477</v>
      </c>
      <c r="D811" s="41" t="s">
        <v>21140</v>
      </c>
      <c r="E811" s="41" t="s">
        <v>27856</v>
      </c>
      <c r="F811" s="41" t="s">
        <v>27857</v>
      </c>
      <c r="G811" s="41" t="s">
        <v>16245</v>
      </c>
      <c r="H811" s="41" t="s">
        <v>27858</v>
      </c>
      <c r="I811" s="41" t="s">
        <v>25198</v>
      </c>
      <c r="J811" s="68">
        <v>2566768468</v>
      </c>
      <c r="K811" s="41" t="s">
        <v>43</v>
      </c>
      <c r="L811" s="41" t="s">
        <v>27859</v>
      </c>
      <c r="N811" s="41" t="s">
        <v>27860</v>
      </c>
      <c r="O811" s="41" t="s">
        <v>482</v>
      </c>
      <c r="P811" s="41" t="s">
        <v>27861</v>
      </c>
      <c r="Q811" s="41" t="s">
        <v>21930</v>
      </c>
      <c r="R811" s="41">
        <v>8998</v>
      </c>
      <c r="S811" s="41" t="s">
        <v>7172</v>
      </c>
      <c r="T811" s="41" t="s">
        <v>21948</v>
      </c>
      <c r="U811" s="41" t="s">
        <v>27862</v>
      </c>
      <c r="V811" s="42">
        <v>45993</v>
      </c>
      <c r="W811"/>
      <c r="X811"/>
    </row>
    <row r="812" spans="1:24">
      <c r="A812" s="41" t="str">
        <f>TRIM(Query1[[#This Row],[ENTERPRISE_ID]])</f>
        <v>LPOSADA</v>
      </c>
      <c r="B812" s="41" t="s">
        <v>21508</v>
      </c>
      <c r="C812" s="41" t="s">
        <v>21509</v>
      </c>
      <c r="D812" s="41" t="s">
        <v>21152</v>
      </c>
      <c r="E812" s="41" t="s">
        <v>27863</v>
      </c>
      <c r="F812" s="41" t="s">
        <v>27864</v>
      </c>
      <c r="G812" s="41" t="s">
        <v>20494</v>
      </c>
      <c r="H812" s="41" t="s">
        <v>27865</v>
      </c>
      <c r="I812" s="41" t="s">
        <v>27866</v>
      </c>
      <c r="J812" s="68">
        <v>4148650327</v>
      </c>
      <c r="K812" s="41" t="s">
        <v>43</v>
      </c>
      <c r="L812" s="41" t="s">
        <v>27867</v>
      </c>
      <c r="M812" s="41" t="s">
        <v>27868</v>
      </c>
      <c r="N812" s="41" t="s">
        <v>14585</v>
      </c>
      <c r="O812" s="41" t="s">
        <v>95</v>
      </c>
      <c r="P812" s="41" t="s">
        <v>14586</v>
      </c>
      <c r="Q812" s="41" t="s">
        <v>21909</v>
      </c>
      <c r="R812" s="41">
        <v>8998</v>
      </c>
      <c r="S812" s="41" t="s">
        <v>27869</v>
      </c>
      <c r="U812" s="41" t="s">
        <v>27870</v>
      </c>
      <c r="V812" s="42">
        <v>45993</v>
      </c>
      <c r="W812"/>
      <c r="X812"/>
    </row>
    <row r="813" spans="1:24">
      <c r="A813" s="41" t="str">
        <f>TRIM(Query1[[#This Row],[ENTERPRISE_ID]])</f>
        <v>AVASQU3</v>
      </c>
      <c r="B813" s="41" t="s">
        <v>18521</v>
      </c>
      <c r="C813" s="41" t="s">
        <v>14933</v>
      </c>
      <c r="D813" s="41" t="s">
        <v>21134</v>
      </c>
      <c r="E813" s="41" t="s">
        <v>27871</v>
      </c>
      <c r="F813" s="41" t="s">
        <v>18522</v>
      </c>
      <c r="G813" s="41" t="s">
        <v>14934</v>
      </c>
      <c r="H813" s="41" t="s">
        <v>22787</v>
      </c>
      <c r="I813" s="41" t="s">
        <v>23689</v>
      </c>
      <c r="J813" s="68">
        <v>7048340147</v>
      </c>
      <c r="K813" s="41" t="s">
        <v>43</v>
      </c>
      <c r="L813" s="41" t="s">
        <v>27872</v>
      </c>
      <c r="N813" s="41" t="s">
        <v>27873</v>
      </c>
      <c r="O813" s="41" t="s">
        <v>170</v>
      </c>
      <c r="P813" s="41" t="s">
        <v>1452</v>
      </c>
      <c r="Q813" s="41" t="s">
        <v>21919</v>
      </c>
      <c r="R813" s="41">
        <v>8998</v>
      </c>
      <c r="S813" s="41" t="s">
        <v>15818</v>
      </c>
      <c r="T813" s="41" t="s">
        <v>23847</v>
      </c>
      <c r="U813" s="41" t="s">
        <v>27874</v>
      </c>
      <c r="V813" s="42">
        <v>45993</v>
      </c>
      <c r="W813"/>
      <c r="X813"/>
    </row>
    <row r="814" spans="1:24">
      <c r="A814" s="41" t="str">
        <f>TRIM(Query1[[#This Row],[ENTERPRISE_ID]])</f>
        <v>OGYAPON</v>
      </c>
      <c r="B814" s="41" t="s">
        <v>27875</v>
      </c>
      <c r="C814" s="41" t="s">
        <v>27876</v>
      </c>
      <c r="D814" s="41" t="s">
        <v>21141</v>
      </c>
      <c r="E814" s="41" t="s">
        <v>27877</v>
      </c>
      <c r="F814" s="41" t="s">
        <v>27878</v>
      </c>
      <c r="G814" s="41" t="s">
        <v>20578</v>
      </c>
      <c r="H814" s="41" t="s">
        <v>27879</v>
      </c>
      <c r="I814" s="41" t="s">
        <v>27880</v>
      </c>
      <c r="J814" s="68">
        <v>3366881140</v>
      </c>
      <c r="K814" s="41" t="s">
        <v>43</v>
      </c>
      <c r="L814" s="41" t="s">
        <v>27881</v>
      </c>
      <c r="N814" s="41" t="s">
        <v>27882</v>
      </c>
      <c r="O814" s="41" t="s">
        <v>170</v>
      </c>
      <c r="P814" s="41" t="s">
        <v>10764</v>
      </c>
      <c r="Q814" s="41" t="s">
        <v>21919</v>
      </c>
      <c r="R814" s="41">
        <v>8998</v>
      </c>
      <c r="S814" s="41" t="s">
        <v>6533</v>
      </c>
      <c r="T814" s="41" t="s">
        <v>20394</v>
      </c>
      <c r="U814" s="41" t="s">
        <v>27883</v>
      </c>
      <c r="V814" s="42">
        <v>45993</v>
      </c>
      <c r="W814"/>
      <c r="X814"/>
    </row>
    <row r="815" spans="1:24">
      <c r="A815" s="41" t="str">
        <f>TRIM(Query1[[#This Row],[ENTERPRISE_ID]])</f>
        <v>DMOORE</v>
      </c>
      <c r="B815" s="41" t="s">
        <v>18869</v>
      </c>
      <c r="C815" s="41" t="s">
        <v>16777</v>
      </c>
      <c r="D815" s="41" t="s">
        <v>21141</v>
      </c>
      <c r="E815" s="41" t="s">
        <v>27884</v>
      </c>
      <c r="F815" s="41" t="s">
        <v>18870</v>
      </c>
      <c r="G815" s="41" t="s">
        <v>16778</v>
      </c>
      <c r="H815" s="41" t="s">
        <v>26589</v>
      </c>
      <c r="I815" s="41" t="s">
        <v>27885</v>
      </c>
      <c r="J815" s="68">
        <v>7577375722</v>
      </c>
      <c r="K815" s="41" t="s">
        <v>43</v>
      </c>
      <c r="L815" s="41" t="s">
        <v>4047</v>
      </c>
      <c r="N815" s="41" t="s">
        <v>336</v>
      </c>
      <c r="O815" s="41" t="s">
        <v>167</v>
      </c>
      <c r="P815" s="41" t="s">
        <v>337</v>
      </c>
      <c r="Q815" s="41" t="s">
        <v>21919</v>
      </c>
      <c r="R815" s="41">
        <v>8998</v>
      </c>
      <c r="S815" s="41" t="s">
        <v>18236</v>
      </c>
      <c r="T815" s="41" t="s">
        <v>20027</v>
      </c>
      <c r="U815" s="41" t="s">
        <v>27886</v>
      </c>
      <c r="V815" s="42">
        <v>45993</v>
      </c>
      <c r="W815"/>
      <c r="X815"/>
    </row>
    <row r="816" spans="1:24">
      <c r="A816" s="41" t="str">
        <f>TRIM(Query1[[#This Row],[ENTERPRISE_ID]])</f>
        <v>JSAWYER</v>
      </c>
      <c r="B816" s="41" t="s">
        <v>18629</v>
      </c>
      <c r="C816" s="41" t="s">
        <v>27887</v>
      </c>
      <c r="D816" s="41" t="s">
        <v>21134</v>
      </c>
      <c r="E816" s="41" t="s">
        <v>27888</v>
      </c>
      <c r="F816" s="41" t="s">
        <v>18630</v>
      </c>
      <c r="G816" s="41" t="s">
        <v>16598</v>
      </c>
      <c r="H816" s="41" t="s">
        <v>27889</v>
      </c>
      <c r="I816" s="41" t="s">
        <v>22072</v>
      </c>
      <c r="J816" s="68">
        <v>3368091154</v>
      </c>
      <c r="K816" s="41" t="s">
        <v>43</v>
      </c>
      <c r="L816" s="41" t="s">
        <v>8037</v>
      </c>
      <c r="N816" s="41" t="s">
        <v>8038</v>
      </c>
      <c r="O816" s="41" t="s">
        <v>170</v>
      </c>
      <c r="P816" s="41" t="s">
        <v>8039</v>
      </c>
      <c r="Q816" s="41" t="s">
        <v>21919</v>
      </c>
      <c r="R816" s="41">
        <v>8998</v>
      </c>
      <c r="S816" s="41" t="s">
        <v>15818</v>
      </c>
      <c r="T816" s="41" t="s">
        <v>23847</v>
      </c>
      <c r="U816" s="41" t="s">
        <v>27890</v>
      </c>
      <c r="V816" s="42">
        <v>45993</v>
      </c>
      <c r="W816"/>
      <c r="X816"/>
    </row>
    <row r="817" spans="1:24">
      <c r="A817" s="41" t="str">
        <f>TRIM(Query1[[#This Row],[ENTERPRISE_ID]])</f>
        <v>KWEST</v>
      </c>
      <c r="B817" s="41" t="s">
        <v>27891</v>
      </c>
      <c r="C817" s="41" t="s">
        <v>27892</v>
      </c>
      <c r="D817" s="41" t="s">
        <v>21140</v>
      </c>
      <c r="E817" s="41" t="s">
        <v>27893</v>
      </c>
      <c r="F817" s="41" t="s">
        <v>27894</v>
      </c>
      <c r="G817" s="41" t="s">
        <v>19331</v>
      </c>
      <c r="H817" s="41" t="s">
        <v>27895</v>
      </c>
      <c r="I817" s="41" t="s">
        <v>22799</v>
      </c>
      <c r="J817" s="68">
        <v>4783882107</v>
      </c>
      <c r="K817" s="41" t="s">
        <v>43</v>
      </c>
      <c r="L817" s="41" t="s">
        <v>14305</v>
      </c>
      <c r="N817" s="41" t="s">
        <v>2980</v>
      </c>
      <c r="O817" s="41" t="s">
        <v>312</v>
      </c>
      <c r="P817" s="41" t="s">
        <v>14306</v>
      </c>
      <c r="Q817" s="41" t="s">
        <v>21930</v>
      </c>
      <c r="R817" s="41">
        <v>8998</v>
      </c>
      <c r="S817" s="41" t="s">
        <v>14157</v>
      </c>
      <c r="T817" s="41" t="s">
        <v>21931</v>
      </c>
      <c r="U817" s="41" t="s">
        <v>27896</v>
      </c>
      <c r="V817" s="42">
        <v>45993</v>
      </c>
      <c r="W817"/>
      <c r="X817"/>
    </row>
    <row r="818" spans="1:24">
      <c r="A818" s="41" t="str">
        <f>TRIM(Query1[[#This Row],[ENTERPRISE_ID]])</f>
        <v>NGROVES</v>
      </c>
      <c r="B818" s="41" t="s">
        <v>27897</v>
      </c>
      <c r="C818" s="41" t="s">
        <v>16570</v>
      </c>
      <c r="D818" s="41" t="s">
        <v>21134</v>
      </c>
      <c r="E818" s="41" t="s">
        <v>27898</v>
      </c>
      <c r="F818" s="41" t="s">
        <v>27899</v>
      </c>
      <c r="G818" s="41" t="s">
        <v>16571</v>
      </c>
      <c r="H818" s="41" t="s">
        <v>27900</v>
      </c>
      <c r="I818" s="41" t="s">
        <v>27901</v>
      </c>
      <c r="J818" s="68">
        <v>8643400517</v>
      </c>
      <c r="K818" s="41" t="s">
        <v>43</v>
      </c>
      <c r="L818" s="41" t="s">
        <v>27902</v>
      </c>
      <c r="N818" s="41" t="s">
        <v>10595</v>
      </c>
      <c r="O818" s="41" t="s">
        <v>322</v>
      </c>
      <c r="P818" s="41" t="s">
        <v>10596</v>
      </c>
      <c r="Q818" s="41" t="s">
        <v>21919</v>
      </c>
      <c r="R818" s="41">
        <v>8998</v>
      </c>
      <c r="S818" s="41" t="s">
        <v>15818</v>
      </c>
      <c r="T818" s="41" t="s">
        <v>23847</v>
      </c>
      <c r="U818" s="41" t="s">
        <v>27903</v>
      </c>
      <c r="V818" s="42">
        <v>45993</v>
      </c>
      <c r="W818"/>
      <c r="X818"/>
    </row>
    <row r="819" spans="1:24">
      <c r="A819" s="41" t="str">
        <f>TRIM(Query1[[#This Row],[ENTERPRISE_ID]])</f>
        <v>JHARTLE</v>
      </c>
      <c r="B819" s="41" t="s">
        <v>16123</v>
      </c>
      <c r="C819" s="41" t="s">
        <v>27904</v>
      </c>
      <c r="D819" s="41" t="s">
        <v>21134</v>
      </c>
      <c r="E819" s="41" t="s">
        <v>27905</v>
      </c>
      <c r="F819" s="41" t="s">
        <v>27906</v>
      </c>
      <c r="G819" s="41" t="s">
        <v>14716</v>
      </c>
      <c r="H819" s="41" t="s">
        <v>27907</v>
      </c>
      <c r="I819" s="41" t="s">
        <v>23300</v>
      </c>
      <c r="J819" s="68">
        <v>8287230074</v>
      </c>
      <c r="K819" s="41" t="s">
        <v>43</v>
      </c>
      <c r="L819" s="41" t="s">
        <v>27908</v>
      </c>
      <c r="N819" s="41" t="s">
        <v>23639</v>
      </c>
      <c r="O819" s="41" t="s">
        <v>170</v>
      </c>
      <c r="P819" s="41" t="s">
        <v>6984</v>
      </c>
      <c r="Q819" s="41" t="s">
        <v>21919</v>
      </c>
      <c r="R819" s="41">
        <v>8998</v>
      </c>
      <c r="S819" s="41" t="s">
        <v>3811</v>
      </c>
      <c r="T819" s="41" t="s">
        <v>22994</v>
      </c>
      <c r="U819" s="41" t="s">
        <v>27909</v>
      </c>
      <c r="V819" s="42">
        <v>45993</v>
      </c>
      <c r="W819"/>
      <c r="X819"/>
    </row>
    <row r="820" spans="1:24">
      <c r="A820" s="41" t="str">
        <f>TRIM(Query1[[#This Row],[ENTERPRISE_ID]])</f>
        <v>CPOPP1</v>
      </c>
      <c r="B820" s="41" t="s">
        <v>18536</v>
      </c>
      <c r="C820" s="41" t="s">
        <v>27910</v>
      </c>
      <c r="D820" s="41" t="s">
        <v>21134</v>
      </c>
      <c r="E820" s="41" t="s">
        <v>26586</v>
      </c>
      <c r="F820" s="41" t="s">
        <v>18537</v>
      </c>
      <c r="G820" s="41" t="s">
        <v>3013</v>
      </c>
      <c r="H820" s="41" t="s">
        <v>27911</v>
      </c>
      <c r="I820" s="41" t="s">
        <v>22461</v>
      </c>
      <c r="J820" s="68">
        <v>9375031313</v>
      </c>
      <c r="K820" s="41" t="s">
        <v>43</v>
      </c>
      <c r="L820" s="41" t="s">
        <v>27912</v>
      </c>
      <c r="N820" s="41" t="s">
        <v>27913</v>
      </c>
      <c r="O820" s="41" t="s">
        <v>72</v>
      </c>
      <c r="P820" s="41" t="s">
        <v>3016</v>
      </c>
      <c r="Q820" s="41" t="s">
        <v>21919</v>
      </c>
      <c r="R820" s="41">
        <v>8998</v>
      </c>
      <c r="S820" s="41" t="s">
        <v>22780</v>
      </c>
      <c r="T820" s="41" t="s">
        <v>22781</v>
      </c>
      <c r="U820" s="41" t="s">
        <v>27914</v>
      </c>
      <c r="V820" s="42">
        <v>45993</v>
      </c>
      <c r="W820"/>
      <c r="X820"/>
    </row>
    <row r="821" spans="1:24">
      <c r="A821" s="41" t="str">
        <f>TRIM(Query1[[#This Row],[ENTERPRISE_ID]])</f>
        <v>ACOVAS</v>
      </c>
      <c r="B821" s="41" t="s">
        <v>16161</v>
      </c>
      <c r="C821" s="41" t="s">
        <v>27915</v>
      </c>
      <c r="D821" s="41" t="s">
        <v>21134</v>
      </c>
      <c r="E821" s="41" t="s">
        <v>27916</v>
      </c>
      <c r="F821" s="41" t="s">
        <v>27917</v>
      </c>
      <c r="G821" s="41" t="s">
        <v>17445</v>
      </c>
      <c r="H821" s="41" t="s">
        <v>27918</v>
      </c>
      <c r="I821" s="41" t="s">
        <v>21987</v>
      </c>
      <c r="J821" s="68">
        <v>3302230142</v>
      </c>
      <c r="K821" s="41" t="s">
        <v>43</v>
      </c>
      <c r="L821" s="41" t="s">
        <v>27919</v>
      </c>
      <c r="N821" s="41" t="s">
        <v>27920</v>
      </c>
      <c r="O821" s="41" t="s">
        <v>72</v>
      </c>
      <c r="P821" s="41" t="s">
        <v>462</v>
      </c>
      <c r="Q821" s="41" t="s">
        <v>21919</v>
      </c>
      <c r="R821" s="41">
        <v>8998</v>
      </c>
      <c r="S821" s="41" t="s">
        <v>20677</v>
      </c>
      <c r="T821" s="41" t="s">
        <v>20676</v>
      </c>
      <c r="U821" s="41" t="s">
        <v>27921</v>
      </c>
      <c r="V821" s="42">
        <v>45993</v>
      </c>
      <c r="W821"/>
      <c r="X821"/>
    </row>
    <row r="822" spans="1:24">
      <c r="A822" s="41" t="str">
        <f>TRIM(Query1[[#This Row],[ENTERPRISE_ID]])</f>
        <v>KELLIN</v>
      </c>
      <c r="B822" s="41" t="s">
        <v>15609</v>
      </c>
      <c r="C822" s="41" t="s">
        <v>14802</v>
      </c>
      <c r="D822" s="41" t="s">
        <v>21134</v>
      </c>
      <c r="E822" s="41" t="s">
        <v>27922</v>
      </c>
      <c r="F822" s="41" t="s">
        <v>27923</v>
      </c>
      <c r="G822" s="41" t="s">
        <v>8515</v>
      </c>
      <c r="H822" s="41" t="s">
        <v>27924</v>
      </c>
      <c r="I822" s="41" t="s">
        <v>27925</v>
      </c>
      <c r="J822" s="68">
        <v>7403241033</v>
      </c>
      <c r="K822" s="41" t="s">
        <v>43</v>
      </c>
      <c r="L822" s="41" t="s">
        <v>27926</v>
      </c>
      <c r="N822" s="41" t="s">
        <v>27927</v>
      </c>
      <c r="O822" s="41" t="s">
        <v>72</v>
      </c>
      <c r="P822" s="41" t="s">
        <v>8518</v>
      </c>
      <c r="Q822" s="41" t="s">
        <v>21919</v>
      </c>
      <c r="R822" s="41">
        <v>8998</v>
      </c>
      <c r="S822" s="41" t="s">
        <v>5612</v>
      </c>
      <c r="T822" s="41" t="s">
        <v>19436</v>
      </c>
      <c r="U822" s="41" t="s">
        <v>27928</v>
      </c>
      <c r="V822" s="42">
        <v>45993</v>
      </c>
      <c r="W822"/>
      <c r="X822"/>
    </row>
    <row r="823" spans="1:24">
      <c r="A823" s="41" t="str">
        <f>TRIM(Query1[[#This Row],[ENTERPRISE_ID]])</f>
        <v>BHAGGER</v>
      </c>
      <c r="B823" s="41" t="s">
        <v>27929</v>
      </c>
      <c r="C823" s="41" t="s">
        <v>27930</v>
      </c>
      <c r="D823" s="41" t="s">
        <v>21147</v>
      </c>
      <c r="E823" s="41" t="s">
        <v>27931</v>
      </c>
      <c r="F823" s="41" t="s">
        <v>27932</v>
      </c>
      <c r="G823" s="41" t="s">
        <v>15530</v>
      </c>
      <c r="H823" s="41" t="s">
        <v>23646</v>
      </c>
      <c r="I823" s="41" t="s">
        <v>23488</v>
      </c>
      <c r="J823" s="68">
        <v>5736502238</v>
      </c>
      <c r="K823" s="41" t="s">
        <v>43</v>
      </c>
      <c r="L823" s="41" t="s">
        <v>27933</v>
      </c>
      <c r="N823" s="41" t="s">
        <v>27934</v>
      </c>
      <c r="O823" s="41" t="s">
        <v>593</v>
      </c>
      <c r="P823" s="41" t="s">
        <v>1896</v>
      </c>
      <c r="Q823" s="41" t="s">
        <v>21919</v>
      </c>
      <c r="R823" s="41">
        <v>8998</v>
      </c>
      <c r="S823" s="41" t="s">
        <v>27935</v>
      </c>
      <c r="T823" s="41" t="s">
        <v>27936</v>
      </c>
      <c r="U823" s="41" t="s">
        <v>27937</v>
      </c>
      <c r="V823" s="42">
        <v>45993</v>
      </c>
      <c r="W823"/>
      <c r="X823"/>
    </row>
    <row r="824" spans="1:24">
      <c r="A824" s="41" t="str">
        <f>TRIM(Query1[[#This Row],[ENTERPRISE_ID]])</f>
        <v>DCLAUSE</v>
      </c>
      <c r="B824" s="41" t="s">
        <v>27938</v>
      </c>
      <c r="C824" s="41" t="s">
        <v>27939</v>
      </c>
      <c r="D824" s="41" t="s">
        <v>21147</v>
      </c>
      <c r="E824" s="41" t="s">
        <v>27940</v>
      </c>
      <c r="F824" s="41" t="s">
        <v>27941</v>
      </c>
      <c r="G824" s="41" t="s">
        <v>20544</v>
      </c>
      <c r="H824" s="41" t="s">
        <v>27942</v>
      </c>
      <c r="I824" s="41" t="s">
        <v>23991</v>
      </c>
      <c r="J824" s="68">
        <v>3176401036</v>
      </c>
      <c r="K824" s="41" t="s">
        <v>43</v>
      </c>
      <c r="L824" s="41" t="s">
        <v>27943</v>
      </c>
      <c r="N824" s="41" t="s">
        <v>517</v>
      </c>
      <c r="O824" s="41" t="s">
        <v>192</v>
      </c>
      <c r="P824" s="41" t="s">
        <v>3449</v>
      </c>
      <c r="Q824" s="41" t="s">
        <v>21919</v>
      </c>
      <c r="R824" s="41">
        <v>8998</v>
      </c>
      <c r="S824" s="41" t="s">
        <v>767</v>
      </c>
      <c r="T824" s="41" t="s">
        <v>16628</v>
      </c>
      <c r="U824" s="41" t="s">
        <v>27944</v>
      </c>
      <c r="V824" s="42">
        <v>45993</v>
      </c>
      <c r="W824"/>
      <c r="X824"/>
    </row>
    <row r="825" spans="1:24">
      <c r="A825" s="41" t="str">
        <f>TRIM(Query1[[#This Row],[ENTERPRISE_ID]])</f>
        <v>FMURPH</v>
      </c>
      <c r="B825" s="41" t="s">
        <v>21358</v>
      </c>
      <c r="C825" s="41" t="s">
        <v>21360</v>
      </c>
      <c r="D825" s="41" t="s">
        <v>21147</v>
      </c>
      <c r="E825" s="41" t="s">
        <v>27945</v>
      </c>
      <c r="F825" s="41" t="s">
        <v>27946</v>
      </c>
      <c r="G825" s="41" t="s">
        <v>5188</v>
      </c>
      <c r="H825" s="41" t="s">
        <v>27947</v>
      </c>
      <c r="I825" s="41" t="s">
        <v>24821</v>
      </c>
      <c r="J825" s="68">
        <v>5746214274</v>
      </c>
      <c r="K825" s="41" t="s">
        <v>43</v>
      </c>
      <c r="L825" s="41" t="s">
        <v>27948</v>
      </c>
      <c r="N825" s="41" t="s">
        <v>27949</v>
      </c>
      <c r="O825" s="41" t="s">
        <v>192</v>
      </c>
      <c r="P825" s="41" t="s">
        <v>5192</v>
      </c>
      <c r="Q825" s="41" t="s">
        <v>21919</v>
      </c>
      <c r="R825" s="41">
        <v>8998</v>
      </c>
      <c r="S825" s="41" t="s">
        <v>7380</v>
      </c>
      <c r="T825" s="41" t="s">
        <v>18373</v>
      </c>
      <c r="U825" s="41" t="s">
        <v>27950</v>
      </c>
      <c r="V825" s="42">
        <v>45993</v>
      </c>
      <c r="W825"/>
      <c r="X825"/>
    </row>
    <row r="826" spans="1:24">
      <c r="A826" s="41" t="str">
        <f>TRIM(Query1[[#This Row],[ENTERPRISE_ID]])</f>
        <v>RSEYFER</v>
      </c>
      <c r="B826" s="41" t="s">
        <v>27951</v>
      </c>
      <c r="C826" s="41" t="s">
        <v>27952</v>
      </c>
      <c r="D826" s="41" t="s">
        <v>21147</v>
      </c>
      <c r="E826" s="41" t="s">
        <v>27953</v>
      </c>
      <c r="F826" s="41" t="s">
        <v>27954</v>
      </c>
      <c r="G826" s="41" t="s">
        <v>12140</v>
      </c>
      <c r="H826" s="41" t="s">
        <v>27955</v>
      </c>
      <c r="I826" s="41" t="s">
        <v>24358</v>
      </c>
      <c r="J826" s="68">
        <v>2172999245</v>
      </c>
      <c r="K826" s="41" t="s">
        <v>43</v>
      </c>
      <c r="L826" s="41" t="s">
        <v>27956</v>
      </c>
      <c r="N826" s="41" t="s">
        <v>12142</v>
      </c>
      <c r="O826" s="41" t="s">
        <v>118</v>
      </c>
      <c r="P826" s="41" t="s">
        <v>12143</v>
      </c>
      <c r="Q826" s="41" t="s">
        <v>21919</v>
      </c>
      <c r="R826" s="41">
        <v>8998</v>
      </c>
      <c r="S826" s="41" t="s">
        <v>767</v>
      </c>
      <c r="T826" s="41" t="s">
        <v>16628</v>
      </c>
      <c r="U826" s="41" t="s">
        <v>27957</v>
      </c>
      <c r="V826" s="42">
        <v>45993</v>
      </c>
      <c r="W826"/>
      <c r="X826"/>
    </row>
    <row r="827" spans="1:24">
      <c r="A827" s="41" t="str">
        <f>TRIM(Query1[[#This Row],[ENTERPRISE_ID]])</f>
        <v>AARNOLD</v>
      </c>
      <c r="B827" s="41" t="s">
        <v>16881</v>
      </c>
      <c r="C827" s="41" t="s">
        <v>16408</v>
      </c>
      <c r="D827" s="41" t="s">
        <v>21147</v>
      </c>
      <c r="E827" s="41" t="s">
        <v>27958</v>
      </c>
      <c r="F827" s="41" t="s">
        <v>16882</v>
      </c>
      <c r="G827" s="41" t="s">
        <v>16409</v>
      </c>
      <c r="H827" s="41" t="s">
        <v>25645</v>
      </c>
      <c r="I827" s="41" t="s">
        <v>21987</v>
      </c>
      <c r="J827" s="68">
        <v>2608042842</v>
      </c>
      <c r="K827" s="41" t="s">
        <v>43</v>
      </c>
      <c r="L827" s="41" t="s">
        <v>190</v>
      </c>
      <c r="N827" s="41" t="s">
        <v>27959</v>
      </c>
      <c r="O827" s="41" t="s">
        <v>192</v>
      </c>
      <c r="P827" s="41" t="s">
        <v>193</v>
      </c>
      <c r="Q827" s="41" t="s">
        <v>21919</v>
      </c>
      <c r="R827" s="41">
        <v>8998</v>
      </c>
      <c r="S827" s="41" t="s">
        <v>9948</v>
      </c>
      <c r="T827" s="41" t="s">
        <v>21962</v>
      </c>
      <c r="U827" s="41" t="s">
        <v>27960</v>
      </c>
      <c r="V827" s="42">
        <v>45993</v>
      </c>
      <c r="W827"/>
      <c r="X827"/>
    </row>
    <row r="828" spans="1:24">
      <c r="A828" s="41" t="str">
        <f>TRIM(Query1[[#This Row],[ENTERPRISE_ID]])</f>
        <v>SHARRI0</v>
      </c>
      <c r="B828" s="41" t="s">
        <v>27961</v>
      </c>
      <c r="C828" s="41" t="s">
        <v>27962</v>
      </c>
      <c r="D828" s="41" t="s">
        <v>21147</v>
      </c>
      <c r="E828" s="41" t="s">
        <v>27963</v>
      </c>
      <c r="F828" s="41" t="s">
        <v>27964</v>
      </c>
      <c r="G828" s="41" t="s">
        <v>16372</v>
      </c>
      <c r="H828" s="41" t="s">
        <v>27965</v>
      </c>
      <c r="I828" s="41" t="s">
        <v>26018</v>
      </c>
      <c r="J828" s="68">
        <v>8125811133</v>
      </c>
      <c r="K828" s="41" t="s">
        <v>43</v>
      </c>
      <c r="L828" s="41" t="s">
        <v>27966</v>
      </c>
      <c r="N828" s="41" t="s">
        <v>6867</v>
      </c>
      <c r="O828" s="41" t="s">
        <v>192</v>
      </c>
      <c r="P828" s="41" t="s">
        <v>12596</v>
      </c>
      <c r="Q828" s="41" t="s">
        <v>21919</v>
      </c>
      <c r="R828" s="41">
        <v>8998</v>
      </c>
      <c r="S828" s="41" t="s">
        <v>767</v>
      </c>
      <c r="T828" s="41" t="s">
        <v>16628</v>
      </c>
      <c r="U828" s="41" t="s">
        <v>27967</v>
      </c>
      <c r="V828" s="42">
        <v>45993</v>
      </c>
      <c r="W828"/>
      <c r="X828"/>
    </row>
    <row r="829" spans="1:24">
      <c r="A829" s="41" t="str">
        <f>TRIM(Query1[[#This Row],[ENTERPRISE_ID]])</f>
        <v>JPOOCK0</v>
      </c>
      <c r="B829" s="41" t="s">
        <v>27968</v>
      </c>
      <c r="C829" s="41" t="s">
        <v>27969</v>
      </c>
      <c r="D829" s="41" t="s">
        <v>21147</v>
      </c>
      <c r="E829" s="41" t="s">
        <v>27970</v>
      </c>
      <c r="F829" s="41" t="s">
        <v>27971</v>
      </c>
      <c r="G829" s="41" t="s">
        <v>7829</v>
      </c>
      <c r="H829" s="41" t="s">
        <v>27972</v>
      </c>
      <c r="I829" s="41" t="s">
        <v>22072</v>
      </c>
      <c r="J829" s="68">
        <v>2179264064</v>
      </c>
      <c r="K829" s="41" t="s">
        <v>43</v>
      </c>
      <c r="L829" s="41" t="s">
        <v>27973</v>
      </c>
      <c r="N829" s="41" t="s">
        <v>1102</v>
      </c>
      <c r="O829" s="41" t="s">
        <v>118</v>
      </c>
      <c r="P829" s="41" t="s">
        <v>7831</v>
      </c>
      <c r="Q829" s="41" t="s">
        <v>21919</v>
      </c>
      <c r="R829" s="41">
        <v>8998</v>
      </c>
      <c r="S829" s="41" t="s">
        <v>23481</v>
      </c>
      <c r="T829" s="41" t="s">
        <v>23482</v>
      </c>
      <c r="U829" s="41" t="s">
        <v>27974</v>
      </c>
      <c r="V829" s="42">
        <v>45993</v>
      </c>
      <c r="W829"/>
      <c r="X829"/>
    </row>
    <row r="830" spans="1:24">
      <c r="A830" s="41" t="str">
        <f>TRIM(Query1[[#This Row],[ENTERPRISE_ID]])</f>
        <v>MJOH304</v>
      </c>
      <c r="B830" s="41" t="s">
        <v>21545</v>
      </c>
      <c r="C830" s="41" t="s">
        <v>21546</v>
      </c>
      <c r="D830" s="41" t="s">
        <v>21149</v>
      </c>
      <c r="E830" s="41" t="s">
        <v>27975</v>
      </c>
      <c r="F830" s="41" t="s">
        <v>27976</v>
      </c>
      <c r="G830" s="41" t="s">
        <v>9783</v>
      </c>
      <c r="H830" s="41" t="s">
        <v>20156</v>
      </c>
      <c r="I830" s="41" t="s">
        <v>22302</v>
      </c>
      <c r="J830" s="68">
        <v>6624605707</v>
      </c>
      <c r="K830" s="41" t="s">
        <v>43</v>
      </c>
      <c r="L830" s="41" t="s">
        <v>27977</v>
      </c>
      <c r="N830" s="41" t="s">
        <v>27978</v>
      </c>
      <c r="O830" s="41" t="s">
        <v>355</v>
      </c>
      <c r="P830" s="41" t="s">
        <v>9786</v>
      </c>
      <c r="Q830" s="41" t="s">
        <v>21930</v>
      </c>
      <c r="R830" s="41">
        <v>8998</v>
      </c>
      <c r="S830" s="41" t="s">
        <v>1832</v>
      </c>
      <c r="T830" s="41" t="s">
        <v>22513</v>
      </c>
      <c r="U830" s="41" t="s">
        <v>27979</v>
      </c>
      <c r="V830" s="42">
        <v>45993</v>
      </c>
      <c r="W830"/>
      <c r="X830"/>
    </row>
    <row r="831" spans="1:24">
      <c r="A831" s="41" t="str">
        <f>TRIM(Query1[[#This Row],[ENTERPRISE_ID]])</f>
        <v>TDAILEY</v>
      </c>
      <c r="B831" s="41" t="s">
        <v>18952</v>
      </c>
      <c r="C831" s="41" t="s">
        <v>21757</v>
      </c>
      <c r="D831" s="41" t="s">
        <v>21134</v>
      </c>
      <c r="E831" s="41" t="s">
        <v>27980</v>
      </c>
      <c r="F831" s="41" t="s">
        <v>18953</v>
      </c>
      <c r="G831" s="41" t="s">
        <v>15957</v>
      </c>
      <c r="H831" s="41" t="s">
        <v>27981</v>
      </c>
      <c r="I831" s="41" t="s">
        <v>25937</v>
      </c>
      <c r="J831" s="68">
        <v>5026980094</v>
      </c>
      <c r="K831" s="41" t="s">
        <v>43</v>
      </c>
      <c r="L831" s="41" t="s">
        <v>27982</v>
      </c>
      <c r="N831" s="41" t="s">
        <v>257</v>
      </c>
      <c r="O831" s="41" t="s">
        <v>258</v>
      </c>
      <c r="P831" s="41" t="s">
        <v>27983</v>
      </c>
      <c r="Q831" s="41" t="s">
        <v>21919</v>
      </c>
      <c r="R831" s="41">
        <v>8998</v>
      </c>
      <c r="S831" s="41" t="s">
        <v>12467</v>
      </c>
      <c r="T831" s="41" t="s">
        <v>19446</v>
      </c>
      <c r="U831" s="41" t="s">
        <v>27984</v>
      </c>
      <c r="V831" s="42">
        <v>45993</v>
      </c>
      <c r="W831"/>
      <c r="X831"/>
    </row>
    <row r="832" spans="1:24">
      <c r="A832" s="41" t="str">
        <f>TRIM(Query1[[#This Row],[ENTERPRISE_ID]])</f>
        <v>KJONES0</v>
      </c>
      <c r="B832" s="41" t="s">
        <v>27985</v>
      </c>
      <c r="C832" s="41" t="s">
        <v>27986</v>
      </c>
      <c r="D832" s="41" t="s">
        <v>21149</v>
      </c>
      <c r="E832" s="41" t="s">
        <v>27987</v>
      </c>
      <c r="F832" s="41" t="s">
        <v>27988</v>
      </c>
      <c r="G832" s="41" t="s">
        <v>18563</v>
      </c>
      <c r="H832" s="41" t="s">
        <v>22256</v>
      </c>
      <c r="I832" s="41" t="s">
        <v>22799</v>
      </c>
      <c r="J832" s="68">
        <v>6293280404</v>
      </c>
      <c r="K832" s="41" t="s">
        <v>43</v>
      </c>
      <c r="L832" s="41" t="s">
        <v>8622</v>
      </c>
      <c r="N832" s="41" t="s">
        <v>8623</v>
      </c>
      <c r="O832" s="41" t="s">
        <v>352</v>
      </c>
      <c r="P832" s="41" t="s">
        <v>8624</v>
      </c>
      <c r="Q832" s="41" t="s">
        <v>21930</v>
      </c>
      <c r="R832" s="41">
        <v>8998</v>
      </c>
      <c r="S832" s="41" t="s">
        <v>22657</v>
      </c>
      <c r="T832" s="41" t="s">
        <v>22658</v>
      </c>
      <c r="U832" s="41" t="s">
        <v>27989</v>
      </c>
      <c r="V832" s="42">
        <v>45993</v>
      </c>
      <c r="W832"/>
      <c r="X832"/>
    </row>
    <row r="833" spans="1:24">
      <c r="A833" s="41" t="str">
        <f>TRIM(Query1[[#This Row],[ENTERPRISE_ID]])</f>
        <v>FHIGH00</v>
      </c>
      <c r="B833" s="41" t="s">
        <v>27990</v>
      </c>
      <c r="C833" s="41" t="s">
        <v>27991</v>
      </c>
      <c r="D833" s="41" t="s">
        <v>21149</v>
      </c>
      <c r="E833" s="41" t="s">
        <v>27992</v>
      </c>
      <c r="F833" s="41" t="s">
        <v>27993</v>
      </c>
      <c r="G833" s="41" t="s">
        <v>5132</v>
      </c>
      <c r="H833" s="41" t="s">
        <v>27994</v>
      </c>
      <c r="I833" s="41" t="s">
        <v>23530</v>
      </c>
      <c r="J833" s="68">
        <v>6159553413</v>
      </c>
      <c r="K833" s="41" t="s">
        <v>43</v>
      </c>
      <c r="L833" s="41" t="s">
        <v>27995</v>
      </c>
      <c r="N833" s="41" t="s">
        <v>27996</v>
      </c>
      <c r="O833" s="41" t="s">
        <v>352</v>
      </c>
      <c r="P833" s="41" t="s">
        <v>5135</v>
      </c>
      <c r="Q833" s="41" t="s">
        <v>21930</v>
      </c>
      <c r="R833" s="41">
        <v>8998</v>
      </c>
      <c r="S833" s="41" t="s">
        <v>22657</v>
      </c>
      <c r="T833" s="41" t="s">
        <v>22658</v>
      </c>
      <c r="U833" s="41" t="s">
        <v>27997</v>
      </c>
      <c r="V833" s="42">
        <v>45993</v>
      </c>
      <c r="W833"/>
      <c r="X833"/>
    </row>
    <row r="834" spans="1:24">
      <c r="A834" s="41" t="str">
        <f>TRIM(Query1[[#This Row],[ENTERPRISE_ID]])</f>
        <v>BBROWNL</v>
      </c>
      <c r="B834" s="41" t="s">
        <v>21247</v>
      </c>
      <c r="C834" s="41" t="s">
        <v>21249</v>
      </c>
      <c r="D834" s="41" t="s">
        <v>21149</v>
      </c>
      <c r="E834" s="41" t="s">
        <v>27998</v>
      </c>
      <c r="F834" s="41" t="s">
        <v>27999</v>
      </c>
      <c r="G834" s="41" t="s">
        <v>17440</v>
      </c>
      <c r="H834" s="41" t="s">
        <v>28000</v>
      </c>
      <c r="I834" s="41" t="s">
        <v>24860</v>
      </c>
      <c r="J834" s="68">
        <v>6015805334</v>
      </c>
      <c r="K834" s="41" t="s">
        <v>43</v>
      </c>
      <c r="L834" s="41" t="s">
        <v>28001</v>
      </c>
      <c r="N834" s="41" t="s">
        <v>28002</v>
      </c>
      <c r="O834" s="41" t="s">
        <v>355</v>
      </c>
      <c r="P834" s="41" t="s">
        <v>1652</v>
      </c>
      <c r="Q834" s="41" t="s">
        <v>21930</v>
      </c>
      <c r="R834" s="41">
        <v>8998</v>
      </c>
      <c r="S834" s="41" t="s">
        <v>22780</v>
      </c>
      <c r="T834" s="41" t="s">
        <v>22781</v>
      </c>
      <c r="U834" s="41" t="s">
        <v>28003</v>
      </c>
      <c r="V834" s="42">
        <v>45993</v>
      </c>
      <c r="W834"/>
      <c r="X834"/>
    </row>
    <row r="835" spans="1:24">
      <c r="A835" s="41" t="str">
        <f>TRIM(Query1[[#This Row],[ENTERPRISE_ID]])</f>
        <v>RRICHA5</v>
      </c>
      <c r="B835" s="41" t="s">
        <v>28004</v>
      </c>
      <c r="C835" s="41" t="s">
        <v>28005</v>
      </c>
      <c r="D835" s="41" t="s">
        <v>21149</v>
      </c>
      <c r="E835" s="41" t="s">
        <v>28006</v>
      </c>
      <c r="F835" s="41" t="s">
        <v>28007</v>
      </c>
      <c r="G835" s="41" t="s">
        <v>12010</v>
      </c>
      <c r="H835" s="41" t="s">
        <v>23032</v>
      </c>
      <c r="I835" s="41" t="s">
        <v>24318</v>
      </c>
      <c r="J835" s="68">
        <v>3187383591</v>
      </c>
      <c r="K835" s="41" t="s">
        <v>43</v>
      </c>
      <c r="L835" s="41" t="s">
        <v>28008</v>
      </c>
      <c r="N835" s="41" t="s">
        <v>28009</v>
      </c>
      <c r="O835" s="41" t="s">
        <v>1392</v>
      </c>
      <c r="P835" s="41" t="s">
        <v>9043</v>
      </c>
      <c r="Q835" s="41" t="s">
        <v>21930</v>
      </c>
      <c r="R835" s="41">
        <v>8998</v>
      </c>
      <c r="S835" s="41" t="s">
        <v>9923</v>
      </c>
      <c r="T835" s="41" t="s">
        <v>22387</v>
      </c>
      <c r="U835" s="41" t="s">
        <v>28010</v>
      </c>
      <c r="V835" s="42">
        <v>45993</v>
      </c>
      <c r="W835"/>
      <c r="X835"/>
    </row>
    <row r="836" spans="1:24">
      <c r="A836" s="41" t="str">
        <f>TRIM(Query1[[#This Row],[ENTERPRISE_ID]])</f>
        <v>DFARME5</v>
      </c>
      <c r="B836" s="41" t="s">
        <v>28011</v>
      </c>
      <c r="C836" s="41" t="s">
        <v>28012</v>
      </c>
      <c r="D836" s="41" t="s">
        <v>21149</v>
      </c>
      <c r="E836" s="41" t="s">
        <v>28013</v>
      </c>
      <c r="F836" s="41" t="s">
        <v>28014</v>
      </c>
      <c r="G836" s="41" t="s">
        <v>3588</v>
      </c>
      <c r="H836" s="41" t="s">
        <v>28015</v>
      </c>
      <c r="I836" s="41" t="s">
        <v>28016</v>
      </c>
      <c r="J836" s="68">
        <v>9013039659</v>
      </c>
      <c r="K836" s="41" t="s">
        <v>43</v>
      </c>
      <c r="L836" s="41" t="s">
        <v>28017</v>
      </c>
      <c r="N836" s="41" t="s">
        <v>13401</v>
      </c>
      <c r="O836" s="41" t="s">
        <v>352</v>
      </c>
      <c r="P836" s="41" t="s">
        <v>841</v>
      </c>
      <c r="Q836" s="41" t="s">
        <v>21930</v>
      </c>
      <c r="R836" s="41">
        <v>8998</v>
      </c>
      <c r="S836" s="41" t="s">
        <v>11684</v>
      </c>
      <c r="T836" s="41" t="s">
        <v>23200</v>
      </c>
      <c r="U836" s="41" t="s">
        <v>28018</v>
      </c>
      <c r="V836" s="42">
        <v>45993</v>
      </c>
      <c r="W836"/>
      <c r="X836"/>
    </row>
    <row r="837" spans="1:24">
      <c r="A837" s="41" t="str">
        <f>TRIM(Query1[[#This Row],[ENTERPRISE_ID]])</f>
        <v>WKILPAT</v>
      </c>
      <c r="B837" s="41" t="s">
        <v>28019</v>
      </c>
      <c r="C837" s="41" t="s">
        <v>28020</v>
      </c>
      <c r="D837" s="41" t="s">
        <v>21149</v>
      </c>
      <c r="E837" s="41" t="s">
        <v>28021</v>
      </c>
      <c r="F837" s="41" t="s">
        <v>28022</v>
      </c>
      <c r="G837" s="41" t="s">
        <v>14036</v>
      </c>
      <c r="H837" s="41" t="s">
        <v>28023</v>
      </c>
      <c r="I837" s="41" t="s">
        <v>22565</v>
      </c>
      <c r="J837" s="68">
        <v>9017138899</v>
      </c>
      <c r="K837" s="41" t="s">
        <v>43</v>
      </c>
      <c r="L837" s="41" t="s">
        <v>28024</v>
      </c>
      <c r="N837" s="41" t="s">
        <v>840</v>
      </c>
      <c r="O837" s="41" t="s">
        <v>352</v>
      </c>
      <c r="P837" s="41" t="s">
        <v>841</v>
      </c>
      <c r="Q837" s="41" t="s">
        <v>21930</v>
      </c>
      <c r="R837" s="41">
        <v>8998</v>
      </c>
      <c r="S837" s="41" t="s">
        <v>11684</v>
      </c>
      <c r="T837" s="41" t="s">
        <v>23200</v>
      </c>
      <c r="U837" s="41" t="s">
        <v>28025</v>
      </c>
      <c r="V837" s="42">
        <v>45993</v>
      </c>
      <c r="W837"/>
      <c r="X837"/>
    </row>
    <row r="838" spans="1:24">
      <c r="A838" s="41" t="str">
        <f>TRIM(Query1[[#This Row],[ENTERPRISE_ID]])</f>
        <v>BALLEN0</v>
      </c>
      <c r="B838" s="41" t="s">
        <v>28026</v>
      </c>
      <c r="C838" s="41" t="s">
        <v>28027</v>
      </c>
      <c r="D838" s="41" t="s">
        <v>21149</v>
      </c>
      <c r="E838" s="41" t="s">
        <v>28028</v>
      </c>
      <c r="F838" s="41" t="s">
        <v>28029</v>
      </c>
      <c r="G838" s="41" t="s">
        <v>20148</v>
      </c>
      <c r="H838" s="41" t="s">
        <v>5867</v>
      </c>
      <c r="I838" s="41" t="s">
        <v>24860</v>
      </c>
      <c r="J838" s="68">
        <v>7318198516</v>
      </c>
      <c r="K838" s="41" t="s">
        <v>43</v>
      </c>
      <c r="L838" s="41" t="s">
        <v>1579</v>
      </c>
      <c r="N838" s="41" t="s">
        <v>1580</v>
      </c>
      <c r="O838" s="41" t="s">
        <v>352</v>
      </c>
      <c r="P838" s="41" t="s">
        <v>1581</v>
      </c>
      <c r="Q838" s="41" t="s">
        <v>21930</v>
      </c>
      <c r="R838" s="41">
        <v>8998</v>
      </c>
      <c r="S838" s="41" t="s">
        <v>22657</v>
      </c>
      <c r="T838" s="41" t="s">
        <v>22658</v>
      </c>
      <c r="U838" s="41" t="s">
        <v>28030</v>
      </c>
      <c r="V838" s="42">
        <v>45993</v>
      </c>
      <c r="W838"/>
      <c r="X838"/>
    </row>
    <row r="839" spans="1:24">
      <c r="A839" s="41" t="str">
        <f>TRIM(Query1[[#This Row],[ENTERPRISE_ID]])</f>
        <v>ROWEN05</v>
      </c>
      <c r="B839" s="41" t="s">
        <v>28031</v>
      </c>
      <c r="C839" s="41" t="s">
        <v>28032</v>
      </c>
      <c r="D839" s="41" t="s">
        <v>21149</v>
      </c>
      <c r="E839" s="41" t="s">
        <v>28033</v>
      </c>
      <c r="F839" s="41" t="s">
        <v>28034</v>
      </c>
      <c r="G839" s="41" t="s">
        <v>11949</v>
      </c>
      <c r="H839" s="41" t="s">
        <v>28035</v>
      </c>
      <c r="I839" s="41" t="s">
        <v>24545</v>
      </c>
      <c r="J839" s="68">
        <v>9012648616</v>
      </c>
      <c r="K839" s="41" t="s">
        <v>43</v>
      </c>
      <c r="L839" s="41" t="s">
        <v>28036</v>
      </c>
      <c r="N839" s="41" t="s">
        <v>23361</v>
      </c>
      <c r="O839" s="41" t="s">
        <v>352</v>
      </c>
      <c r="P839" s="41" t="s">
        <v>11951</v>
      </c>
      <c r="Q839" s="41" t="s">
        <v>21930</v>
      </c>
      <c r="R839" s="41">
        <v>8998</v>
      </c>
      <c r="S839" s="41" t="s">
        <v>11684</v>
      </c>
      <c r="T839" s="41" t="s">
        <v>23200</v>
      </c>
      <c r="U839" s="41" t="s">
        <v>28037</v>
      </c>
      <c r="V839" s="42">
        <v>45993</v>
      </c>
      <c r="W839"/>
      <c r="X839"/>
    </row>
    <row r="840" spans="1:24">
      <c r="A840" s="41" t="str">
        <f>TRIM(Query1[[#This Row],[ENTERPRISE_ID]])</f>
        <v>DPORTER</v>
      </c>
      <c r="B840" s="41" t="s">
        <v>28038</v>
      </c>
      <c r="C840" s="41" t="s">
        <v>28039</v>
      </c>
      <c r="D840" s="41" t="s">
        <v>21149</v>
      </c>
      <c r="E840" s="41" t="s">
        <v>28040</v>
      </c>
      <c r="F840" s="41" t="s">
        <v>28041</v>
      </c>
      <c r="G840" s="41" t="s">
        <v>20601</v>
      </c>
      <c r="H840" s="41" t="s">
        <v>22640</v>
      </c>
      <c r="I840" s="41" t="s">
        <v>28042</v>
      </c>
      <c r="J840" s="68">
        <v>9016862331</v>
      </c>
      <c r="K840" s="41" t="s">
        <v>43</v>
      </c>
      <c r="L840" s="41" t="s">
        <v>28043</v>
      </c>
      <c r="N840" s="41" t="s">
        <v>13401</v>
      </c>
      <c r="O840" s="41" t="s">
        <v>352</v>
      </c>
      <c r="P840" s="41" t="s">
        <v>4172</v>
      </c>
      <c r="Q840" s="41" t="s">
        <v>21909</v>
      </c>
      <c r="R840" s="41">
        <v>8998</v>
      </c>
      <c r="S840" s="41" t="s">
        <v>22657</v>
      </c>
      <c r="T840" s="41" t="s">
        <v>22658</v>
      </c>
      <c r="U840" s="41" t="s">
        <v>28044</v>
      </c>
      <c r="V840" s="42">
        <v>45993</v>
      </c>
      <c r="W840"/>
      <c r="X840"/>
    </row>
    <row r="841" spans="1:24">
      <c r="A841" s="41" t="str">
        <f>TRIM(Query1[[#This Row],[ENTERPRISE_ID]])</f>
        <v>TPERCLE</v>
      </c>
      <c r="B841" s="41" t="s">
        <v>28045</v>
      </c>
      <c r="C841" s="41" t="s">
        <v>28046</v>
      </c>
      <c r="D841" s="41" t="s">
        <v>21149</v>
      </c>
      <c r="E841" s="41" t="s">
        <v>28047</v>
      </c>
      <c r="F841" s="41" t="s">
        <v>28048</v>
      </c>
      <c r="G841" s="41" t="s">
        <v>19630</v>
      </c>
      <c r="H841" s="41" t="s">
        <v>28049</v>
      </c>
      <c r="I841" s="41" t="s">
        <v>22581</v>
      </c>
      <c r="J841" s="68">
        <v>9853237708</v>
      </c>
      <c r="K841" s="41" t="s">
        <v>43</v>
      </c>
      <c r="L841" s="41" t="s">
        <v>28050</v>
      </c>
      <c r="N841" s="41" t="s">
        <v>28051</v>
      </c>
      <c r="O841" s="41" t="s">
        <v>1392</v>
      </c>
      <c r="P841" s="41" t="s">
        <v>3402</v>
      </c>
      <c r="Q841" s="41" t="s">
        <v>21930</v>
      </c>
      <c r="R841" s="41">
        <v>8998</v>
      </c>
      <c r="S841" s="41" t="s">
        <v>6042</v>
      </c>
      <c r="T841" s="41" t="s">
        <v>22505</v>
      </c>
      <c r="U841" s="41" t="s">
        <v>28052</v>
      </c>
      <c r="V841" s="42">
        <v>45993</v>
      </c>
      <c r="W841"/>
      <c r="X841"/>
    </row>
    <row r="842" spans="1:24">
      <c r="A842" s="41" t="str">
        <f>TRIM(Query1[[#This Row],[ENTERPRISE_ID]])</f>
        <v>JALLEN0</v>
      </c>
      <c r="B842" s="41" t="s">
        <v>28053</v>
      </c>
      <c r="C842" s="41" t="s">
        <v>28054</v>
      </c>
      <c r="D842" s="41" t="s">
        <v>21149</v>
      </c>
      <c r="E842" s="41" t="s">
        <v>28055</v>
      </c>
      <c r="F842" s="41" t="s">
        <v>28056</v>
      </c>
      <c r="G842" s="41" t="s">
        <v>28057</v>
      </c>
      <c r="H842" s="41" t="s">
        <v>5867</v>
      </c>
      <c r="I842" s="41" t="s">
        <v>22056</v>
      </c>
      <c r="J842" s="68">
        <v>9314180466</v>
      </c>
      <c r="K842" s="41" t="s">
        <v>43</v>
      </c>
      <c r="L842" s="41" t="s">
        <v>28058</v>
      </c>
      <c r="N842" s="41" t="s">
        <v>6216</v>
      </c>
      <c r="O842" s="41" t="s">
        <v>352</v>
      </c>
      <c r="P842" s="41" t="s">
        <v>6217</v>
      </c>
      <c r="Q842" s="41" t="s">
        <v>21930</v>
      </c>
      <c r="R842" s="41">
        <v>8998</v>
      </c>
      <c r="S842" s="41" t="s">
        <v>22657</v>
      </c>
      <c r="T842" s="41" t="s">
        <v>22658</v>
      </c>
      <c r="U842" s="41" t="s">
        <v>28059</v>
      </c>
      <c r="V842" s="42">
        <v>45993</v>
      </c>
      <c r="W842"/>
      <c r="X842"/>
    </row>
    <row r="843" spans="1:24">
      <c r="A843" s="41" t="str">
        <f>TRIM(Query1[[#This Row],[ENTERPRISE_ID]])</f>
        <v>WVINZAN</v>
      </c>
      <c r="B843" s="41" t="s">
        <v>28060</v>
      </c>
      <c r="C843" s="41" t="s">
        <v>28061</v>
      </c>
      <c r="D843" s="41" t="s">
        <v>21149</v>
      </c>
      <c r="E843" s="41" t="s">
        <v>28062</v>
      </c>
      <c r="F843" s="41" t="s">
        <v>28063</v>
      </c>
      <c r="G843" s="41" t="s">
        <v>14172</v>
      </c>
      <c r="H843" s="41" t="s">
        <v>28064</v>
      </c>
      <c r="I843" s="41" t="s">
        <v>22565</v>
      </c>
      <c r="J843" s="68">
        <v>6018623259</v>
      </c>
      <c r="K843" s="41" t="s">
        <v>43</v>
      </c>
      <c r="L843" s="41" t="s">
        <v>28065</v>
      </c>
      <c r="N843" s="41" t="s">
        <v>28066</v>
      </c>
      <c r="O843" s="41" t="s">
        <v>355</v>
      </c>
      <c r="P843" s="41" t="s">
        <v>14175</v>
      </c>
      <c r="Q843" s="41" t="s">
        <v>21930</v>
      </c>
      <c r="R843" s="41">
        <v>8998</v>
      </c>
      <c r="S843" s="41" t="s">
        <v>11684</v>
      </c>
      <c r="T843" s="41" t="s">
        <v>23200</v>
      </c>
      <c r="U843" s="41" t="s">
        <v>28067</v>
      </c>
      <c r="V843" s="42">
        <v>45993</v>
      </c>
      <c r="W843"/>
      <c r="X843"/>
    </row>
    <row r="844" spans="1:24">
      <c r="A844" s="41" t="str">
        <f>TRIM(Query1[[#This Row],[ENTERPRISE_ID]])</f>
        <v>JJAMES</v>
      </c>
      <c r="B844" s="41" t="s">
        <v>28068</v>
      </c>
      <c r="C844" s="41" t="s">
        <v>28069</v>
      </c>
      <c r="D844" s="41" t="s">
        <v>21137</v>
      </c>
      <c r="E844" s="41" t="s">
        <v>28070</v>
      </c>
      <c r="F844" s="41" t="s">
        <v>28071</v>
      </c>
      <c r="G844" s="41" t="s">
        <v>17780</v>
      </c>
      <c r="H844" s="41" t="s">
        <v>22072</v>
      </c>
      <c r="I844" s="41" t="s">
        <v>24691</v>
      </c>
      <c r="J844" s="68">
        <v>7165793078</v>
      </c>
      <c r="K844" s="41" t="s">
        <v>43</v>
      </c>
      <c r="L844" s="41" t="s">
        <v>28072</v>
      </c>
      <c r="N844" s="41" t="s">
        <v>7191</v>
      </c>
      <c r="O844" s="41" t="s">
        <v>373</v>
      </c>
      <c r="P844" s="41" t="s">
        <v>7192</v>
      </c>
      <c r="Q844" s="41" t="s">
        <v>22020</v>
      </c>
      <c r="R844" s="41">
        <v>8998</v>
      </c>
      <c r="S844" s="41" t="s">
        <v>13978</v>
      </c>
      <c r="T844" s="41" t="s">
        <v>20198</v>
      </c>
      <c r="U844" s="41" t="s">
        <v>28073</v>
      </c>
      <c r="V844" s="42">
        <v>45993</v>
      </c>
      <c r="W844"/>
      <c r="X844"/>
    </row>
    <row r="845" spans="1:24">
      <c r="A845" s="41" t="str">
        <f>TRIM(Query1[[#This Row],[ENTERPRISE_ID]])</f>
        <v>GKELL09</v>
      </c>
      <c r="B845" s="41" t="s">
        <v>28074</v>
      </c>
      <c r="C845" s="41" t="s">
        <v>28075</v>
      </c>
      <c r="D845" s="41" t="s">
        <v>21141</v>
      </c>
      <c r="E845" s="41" t="s">
        <v>28076</v>
      </c>
      <c r="F845" s="41" t="s">
        <v>28077</v>
      </c>
      <c r="G845" s="41" t="s">
        <v>5448</v>
      </c>
      <c r="H845" s="41" t="s">
        <v>24047</v>
      </c>
      <c r="I845" s="41" t="s">
        <v>23052</v>
      </c>
      <c r="J845" s="68">
        <v>9109162307</v>
      </c>
      <c r="K845" s="41" t="s">
        <v>43</v>
      </c>
      <c r="L845" s="41" t="s">
        <v>28078</v>
      </c>
      <c r="N845" s="41" t="s">
        <v>1619</v>
      </c>
      <c r="O845" s="41" t="s">
        <v>170</v>
      </c>
      <c r="P845" s="41" t="s">
        <v>5450</v>
      </c>
      <c r="Q845" s="41" t="s">
        <v>21919</v>
      </c>
      <c r="R845" s="41">
        <v>8998</v>
      </c>
      <c r="S845" s="41" t="s">
        <v>20793</v>
      </c>
      <c r="T845" s="41" t="s">
        <v>20792</v>
      </c>
      <c r="U845" s="41" t="s">
        <v>28079</v>
      </c>
      <c r="V845" s="42">
        <v>45993</v>
      </c>
      <c r="W845"/>
      <c r="X845"/>
    </row>
    <row r="846" spans="1:24">
      <c r="A846" s="41" t="str">
        <f>TRIM(Query1[[#This Row],[ENTERPRISE_ID]])</f>
        <v>ABRAVAR</v>
      </c>
      <c r="B846" s="41" t="s">
        <v>18633</v>
      </c>
      <c r="C846" s="41" t="s">
        <v>21187</v>
      </c>
      <c r="D846" s="41" t="s">
        <v>21141</v>
      </c>
      <c r="E846" s="41" t="s">
        <v>28080</v>
      </c>
      <c r="F846" s="41" t="s">
        <v>18634</v>
      </c>
      <c r="G846" s="41" t="s">
        <v>18026</v>
      </c>
      <c r="H846" s="41" t="s">
        <v>19731</v>
      </c>
      <c r="I846" s="41" t="s">
        <v>23135</v>
      </c>
      <c r="J846" s="68">
        <v>7574043471</v>
      </c>
      <c r="K846" s="41" t="s">
        <v>43</v>
      </c>
      <c r="L846" s="41" t="s">
        <v>28081</v>
      </c>
      <c r="N846" s="41" t="s">
        <v>3916</v>
      </c>
      <c r="O846" s="41" t="s">
        <v>167</v>
      </c>
      <c r="P846" s="41" t="s">
        <v>337</v>
      </c>
      <c r="Q846" s="41" t="s">
        <v>21919</v>
      </c>
      <c r="R846" s="41">
        <v>8998</v>
      </c>
      <c r="S846" s="41" t="s">
        <v>18236</v>
      </c>
      <c r="T846" s="41" t="s">
        <v>20027</v>
      </c>
      <c r="U846" s="41" t="s">
        <v>28082</v>
      </c>
      <c r="V846" s="42">
        <v>45993</v>
      </c>
      <c r="W846"/>
      <c r="X846"/>
    </row>
    <row r="847" spans="1:24">
      <c r="A847" s="41" t="str">
        <f>TRIM(Query1[[#This Row],[ENTERPRISE_ID]])</f>
        <v>ASARWAR</v>
      </c>
      <c r="B847" s="41" t="s">
        <v>21225</v>
      </c>
      <c r="C847" s="41" t="s">
        <v>21227</v>
      </c>
      <c r="D847" s="41" t="s">
        <v>21145</v>
      </c>
      <c r="E847" s="41" t="s">
        <v>28083</v>
      </c>
      <c r="F847" s="41" t="s">
        <v>28084</v>
      </c>
      <c r="G847" s="41" t="s">
        <v>21228</v>
      </c>
      <c r="H847" s="41" t="s">
        <v>28085</v>
      </c>
      <c r="I847" s="41" t="s">
        <v>28086</v>
      </c>
      <c r="J847" s="68">
        <v>5712241954</v>
      </c>
      <c r="K847" s="41" t="s">
        <v>43</v>
      </c>
      <c r="L847" s="41" t="s">
        <v>28087</v>
      </c>
      <c r="N847" s="41" t="s">
        <v>28088</v>
      </c>
      <c r="O847" s="41" t="s">
        <v>167</v>
      </c>
      <c r="P847" s="41" t="s">
        <v>1302</v>
      </c>
      <c r="Q847" s="41" t="s">
        <v>21909</v>
      </c>
      <c r="R847" s="41">
        <v>8998</v>
      </c>
      <c r="S847" s="41" t="s">
        <v>14031</v>
      </c>
      <c r="T847" s="41" t="s">
        <v>15307</v>
      </c>
      <c r="U847" s="41" t="s">
        <v>28089</v>
      </c>
      <c r="V847" s="42">
        <v>45993</v>
      </c>
      <c r="W847"/>
      <c r="X847"/>
    </row>
    <row r="848" spans="1:24">
      <c r="A848" s="41" t="str">
        <f>TRIM(Query1[[#This Row],[ENTERPRISE_ID]])</f>
        <v>LCRAWFO</v>
      </c>
      <c r="B848" s="41" t="s">
        <v>16150</v>
      </c>
      <c r="C848" s="41" t="s">
        <v>21501</v>
      </c>
      <c r="D848" s="41" t="s">
        <v>21141</v>
      </c>
      <c r="E848" s="41" t="s">
        <v>28090</v>
      </c>
      <c r="F848" s="41" t="s">
        <v>28091</v>
      </c>
      <c r="G848" s="41" t="s">
        <v>14953</v>
      </c>
      <c r="H848" s="41" t="s">
        <v>23240</v>
      </c>
      <c r="I848" s="41" t="s">
        <v>28092</v>
      </c>
      <c r="J848" s="68">
        <v>9482233344</v>
      </c>
      <c r="K848" s="41" t="s">
        <v>43</v>
      </c>
      <c r="Q848" s="41" t="s">
        <v>21919</v>
      </c>
      <c r="R848" s="41">
        <v>8998</v>
      </c>
      <c r="S848" s="41" t="s">
        <v>18236</v>
      </c>
      <c r="T848" s="41" t="s">
        <v>20027</v>
      </c>
      <c r="U848" s="41" t="s">
        <v>28093</v>
      </c>
      <c r="V848" s="42">
        <v>45993</v>
      </c>
      <c r="W848"/>
      <c r="X848"/>
    </row>
    <row r="849" spans="1:24">
      <c r="A849" s="41" t="str">
        <f>TRIM(Query1[[#This Row],[ENTERPRISE_ID]])</f>
        <v>MBILLLU</v>
      </c>
      <c r="B849" s="41" t="s">
        <v>16805</v>
      </c>
      <c r="C849" s="41" t="s">
        <v>21525</v>
      </c>
      <c r="D849" s="41" t="s">
        <v>21141</v>
      </c>
      <c r="E849" s="41" t="s">
        <v>28094</v>
      </c>
      <c r="F849" s="41" t="s">
        <v>16806</v>
      </c>
      <c r="G849" s="41" t="s">
        <v>15894</v>
      </c>
      <c r="H849" s="41" t="s">
        <v>28095</v>
      </c>
      <c r="I849" s="41" t="s">
        <v>22302</v>
      </c>
      <c r="J849" s="68">
        <v>2527223147</v>
      </c>
      <c r="K849" s="41" t="s">
        <v>43</v>
      </c>
      <c r="L849" s="41" t="s">
        <v>28096</v>
      </c>
      <c r="N849" s="41" t="s">
        <v>9296</v>
      </c>
      <c r="O849" s="41" t="s">
        <v>170</v>
      </c>
      <c r="P849" s="41" t="s">
        <v>9297</v>
      </c>
      <c r="Q849" s="41" t="s">
        <v>21919</v>
      </c>
      <c r="R849" s="41">
        <v>8998</v>
      </c>
      <c r="S849" s="41" t="s">
        <v>18236</v>
      </c>
      <c r="T849" s="41" t="s">
        <v>20027</v>
      </c>
      <c r="U849" s="41" t="s">
        <v>28097</v>
      </c>
      <c r="V849" s="42">
        <v>45993</v>
      </c>
      <c r="W849"/>
      <c r="X849"/>
    </row>
    <row r="850" spans="1:24">
      <c r="A850" s="41" t="str">
        <f>TRIM(Query1[[#This Row],[ENTERPRISE_ID]])</f>
        <v>CLUGO</v>
      </c>
      <c r="B850" s="41" t="s">
        <v>28098</v>
      </c>
      <c r="C850" s="41" t="s">
        <v>28099</v>
      </c>
      <c r="D850" s="41" t="s">
        <v>21141</v>
      </c>
      <c r="E850" s="41" t="s">
        <v>28100</v>
      </c>
      <c r="F850" s="41" t="s">
        <v>28101</v>
      </c>
      <c r="G850" s="41" t="s">
        <v>16476</v>
      </c>
      <c r="H850" s="41" t="s">
        <v>28102</v>
      </c>
      <c r="I850" s="41" t="s">
        <v>586</v>
      </c>
      <c r="J850" s="68">
        <v>8049891407</v>
      </c>
      <c r="K850" s="41" t="s">
        <v>43</v>
      </c>
      <c r="L850" s="41" t="s">
        <v>28103</v>
      </c>
      <c r="N850" s="41" t="s">
        <v>2847</v>
      </c>
      <c r="O850" s="41" t="s">
        <v>167</v>
      </c>
      <c r="P850" s="41" t="s">
        <v>2848</v>
      </c>
      <c r="Q850" s="41" t="s">
        <v>21919</v>
      </c>
      <c r="R850" s="41">
        <v>8998</v>
      </c>
      <c r="S850" s="41" t="s">
        <v>21068</v>
      </c>
      <c r="T850" s="41" t="s">
        <v>22463</v>
      </c>
      <c r="U850" s="41" t="s">
        <v>28104</v>
      </c>
      <c r="V850" s="42">
        <v>45993</v>
      </c>
      <c r="W850"/>
      <c r="X850"/>
    </row>
    <row r="851" spans="1:24">
      <c r="A851" s="41" t="str">
        <f>TRIM(Query1[[#This Row],[ENTERPRISE_ID]])</f>
        <v>TMURR30</v>
      </c>
      <c r="B851" s="41" t="s">
        <v>28105</v>
      </c>
      <c r="C851" s="41" t="s">
        <v>28106</v>
      </c>
      <c r="D851" s="41" t="s">
        <v>21141</v>
      </c>
      <c r="E851" s="41" t="s">
        <v>28107</v>
      </c>
      <c r="F851" s="41" t="s">
        <v>28108</v>
      </c>
      <c r="G851" s="41" t="s">
        <v>13428</v>
      </c>
      <c r="H851" s="41" t="s">
        <v>28109</v>
      </c>
      <c r="I851" s="41" t="s">
        <v>28110</v>
      </c>
      <c r="J851" s="68">
        <v>7573459277</v>
      </c>
      <c r="K851" s="41" t="s">
        <v>43</v>
      </c>
      <c r="L851" s="41" t="s">
        <v>13429</v>
      </c>
      <c r="N851" s="41" t="s">
        <v>3299</v>
      </c>
      <c r="O851" s="41" t="s">
        <v>167</v>
      </c>
      <c r="P851" s="41" t="s">
        <v>13430</v>
      </c>
      <c r="Q851" s="41" t="s">
        <v>21919</v>
      </c>
      <c r="R851" s="41">
        <v>8998</v>
      </c>
      <c r="S851" s="41" t="s">
        <v>18236</v>
      </c>
      <c r="T851" s="41" t="s">
        <v>20027</v>
      </c>
      <c r="U851" s="41" t="s">
        <v>28111</v>
      </c>
      <c r="V851" s="42">
        <v>45993</v>
      </c>
      <c r="W851"/>
      <c r="X851"/>
    </row>
    <row r="852" spans="1:24">
      <c r="A852" s="41" t="str">
        <f>TRIM(Query1[[#This Row],[ENTERPRISE_ID]])</f>
        <v>GACORD</v>
      </c>
      <c r="B852" s="41" t="s">
        <v>28112</v>
      </c>
      <c r="C852" s="41" t="s">
        <v>28113</v>
      </c>
      <c r="D852" s="41" t="s">
        <v>21141</v>
      </c>
      <c r="E852" s="41" t="s">
        <v>28114</v>
      </c>
      <c r="F852" s="41" t="s">
        <v>28115</v>
      </c>
      <c r="G852" s="41" t="s">
        <v>16615</v>
      </c>
      <c r="H852" s="41" t="s">
        <v>28116</v>
      </c>
      <c r="I852" s="41" t="s">
        <v>3389</v>
      </c>
      <c r="J852" s="68">
        <v>7576102192</v>
      </c>
      <c r="K852" s="41" t="s">
        <v>43</v>
      </c>
      <c r="L852" s="41" t="s">
        <v>5269</v>
      </c>
      <c r="N852" s="41" t="s">
        <v>336</v>
      </c>
      <c r="O852" s="41" t="s">
        <v>167</v>
      </c>
      <c r="P852" s="41" t="s">
        <v>5271</v>
      </c>
      <c r="Q852" s="41" t="s">
        <v>21919</v>
      </c>
      <c r="R852" s="41">
        <v>8998</v>
      </c>
      <c r="S852" s="41" t="s">
        <v>18236</v>
      </c>
      <c r="T852" s="41" t="s">
        <v>20027</v>
      </c>
      <c r="U852" s="41" t="s">
        <v>28117</v>
      </c>
      <c r="V852" s="42">
        <v>45993</v>
      </c>
      <c r="W852"/>
      <c r="X852"/>
    </row>
    <row r="853" spans="1:24">
      <c r="A853" s="41" t="str">
        <f>TRIM(Query1[[#This Row],[ENTERPRISE_ID]])</f>
        <v>DCARY</v>
      </c>
      <c r="B853" s="41" t="s">
        <v>28118</v>
      </c>
      <c r="C853" s="41" t="s">
        <v>28119</v>
      </c>
      <c r="D853" s="41" t="s">
        <v>21141</v>
      </c>
      <c r="E853" s="41" t="s">
        <v>28120</v>
      </c>
      <c r="F853" s="41" t="s">
        <v>28121</v>
      </c>
      <c r="G853" s="41" t="s">
        <v>28122</v>
      </c>
      <c r="H853" s="41" t="s">
        <v>10142</v>
      </c>
      <c r="I853" s="41" t="s">
        <v>28123</v>
      </c>
      <c r="J853" s="68">
        <v>8044896162</v>
      </c>
      <c r="K853" s="41" t="s">
        <v>43</v>
      </c>
      <c r="L853" s="41" t="s">
        <v>28124</v>
      </c>
      <c r="N853" s="41" t="s">
        <v>28125</v>
      </c>
      <c r="O853" s="41" t="s">
        <v>167</v>
      </c>
      <c r="P853" s="41" t="s">
        <v>3432</v>
      </c>
      <c r="Q853" s="41" t="s">
        <v>21919</v>
      </c>
      <c r="R853" s="41">
        <v>8998</v>
      </c>
      <c r="S853" s="41" t="s">
        <v>21068</v>
      </c>
      <c r="T853" s="41" t="s">
        <v>22463</v>
      </c>
      <c r="U853" s="41" t="s">
        <v>28126</v>
      </c>
      <c r="V853" s="42">
        <v>45993</v>
      </c>
      <c r="W853"/>
      <c r="X853"/>
    </row>
    <row r="854" spans="1:24">
      <c r="A854" s="41" t="str">
        <f>TRIM(Query1[[#This Row],[ENTERPRISE_ID]])</f>
        <v>AFRELIC</v>
      </c>
      <c r="B854" s="41" t="s">
        <v>21195</v>
      </c>
      <c r="C854" s="41" t="s">
        <v>21196</v>
      </c>
      <c r="D854" s="41" t="s">
        <v>21141</v>
      </c>
      <c r="E854" s="41" t="s">
        <v>28127</v>
      </c>
      <c r="F854" s="41" t="s">
        <v>28128</v>
      </c>
      <c r="G854" s="41" t="s">
        <v>21197</v>
      </c>
      <c r="H854" s="41" t="s">
        <v>28129</v>
      </c>
      <c r="I854" s="41" t="s">
        <v>22196</v>
      </c>
      <c r="J854" s="68">
        <v>5405883440</v>
      </c>
      <c r="K854" s="41" t="s">
        <v>43</v>
      </c>
      <c r="L854" s="41" t="s">
        <v>28130</v>
      </c>
      <c r="N854" s="41" t="s">
        <v>664</v>
      </c>
      <c r="O854" s="41" t="s">
        <v>167</v>
      </c>
      <c r="P854" s="41" t="s">
        <v>665</v>
      </c>
      <c r="Q854" s="41" t="s">
        <v>21919</v>
      </c>
      <c r="R854" s="41">
        <v>8998</v>
      </c>
      <c r="S854" s="41" t="s">
        <v>21068</v>
      </c>
      <c r="T854" s="41" t="s">
        <v>22463</v>
      </c>
      <c r="U854" s="41" t="s">
        <v>28131</v>
      </c>
      <c r="V854" s="42">
        <v>45993</v>
      </c>
      <c r="W854"/>
      <c r="X854"/>
    </row>
    <row r="855" spans="1:24">
      <c r="A855" s="41" t="str">
        <f>TRIM(Query1[[#This Row],[ENTERPRISE_ID]])</f>
        <v>MGARDNE</v>
      </c>
      <c r="B855" s="41" t="s">
        <v>28132</v>
      </c>
      <c r="C855" s="41" t="s">
        <v>28133</v>
      </c>
      <c r="D855" s="41" t="s">
        <v>21141</v>
      </c>
      <c r="E855" s="41" t="s">
        <v>28134</v>
      </c>
      <c r="F855" s="41" t="s">
        <v>28135</v>
      </c>
      <c r="G855" s="41" t="s">
        <v>28136</v>
      </c>
      <c r="H855" s="41" t="s">
        <v>27264</v>
      </c>
      <c r="I855" s="41" t="s">
        <v>28137</v>
      </c>
      <c r="J855" s="68">
        <v>4342250134</v>
      </c>
      <c r="K855" s="41" t="s">
        <v>43</v>
      </c>
      <c r="L855" s="41" t="s">
        <v>28138</v>
      </c>
      <c r="N855" s="41" t="s">
        <v>28139</v>
      </c>
      <c r="O855" s="41" t="s">
        <v>167</v>
      </c>
      <c r="P855" s="41" t="s">
        <v>9638</v>
      </c>
      <c r="Q855" s="41" t="s">
        <v>21919</v>
      </c>
      <c r="R855" s="41">
        <v>8998</v>
      </c>
      <c r="S855" s="41" t="s">
        <v>21068</v>
      </c>
      <c r="T855" s="41" t="s">
        <v>22463</v>
      </c>
      <c r="U855" s="41" t="s">
        <v>28140</v>
      </c>
      <c r="V855" s="42">
        <v>45993</v>
      </c>
      <c r="W855"/>
      <c r="X855"/>
    </row>
    <row r="856" spans="1:24">
      <c r="A856" s="41" t="str">
        <f>TRIM(Query1[[#This Row],[ENTERPRISE_ID]])</f>
        <v>TDOHERT</v>
      </c>
      <c r="B856" s="41" t="s">
        <v>16099</v>
      </c>
      <c r="C856" s="41" t="s">
        <v>21758</v>
      </c>
      <c r="D856" s="41" t="s">
        <v>21145</v>
      </c>
      <c r="E856" s="41" t="s">
        <v>28141</v>
      </c>
      <c r="F856" s="41" t="s">
        <v>18040</v>
      </c>
      <c r="G856" s="41" t="s">
        <v>13197</v>
      </c>
      <c r="H856" s="41" t="s">
        <v>19515</v>
      </c>
      <c r="I856" s="41" t="s">
        <v>22581</v>
      </c>
      <c r="J856" s="68">
        <v>3012227835</v>
      </c>
      <c r="K856" s="41" t="s">
        <v>43</v>
      </c>
      <c r="L856" s="41" t="s">
        <v>28142</v>
      </c>
      <c r="N856" s="41" t="s">
        <v>12618</v>
      </c>
      <c r="O856" s="41" t="s">
        <v>200</v>
      </c>
      <c r="P856" s="41" t="s">
        <v>13199</v>
      </c>
      <c r="Q856" s="41" t="s">
        <v>21909</v>
      </c>
      <c r="R856" s="41">
        <v>8998</v>
      </c>
      <c r="S856" s="41" t="s">
        <v>3536</v>
      </c>
      <c r="T856" s="41" t="s">
        <v>23995</v>
      </c>
      <c r="U856" s="41" t="s">
        <v>28143</v>
      </c>
      <c r="V856" s="42">
        <v>45993</v>
      </c>
      <c r="W856"/>
      <c r="X856"/>
    </row>
    <row r="857" spans="1:24">
      <c r="A857" s="41" t="str">
        <f>TRIM(Query1[[#This Row],[ENTERPRISE_ID]])</f>
        <v>AESPOSI</v>
      </c>
      <c r="B857" s="41" t="s">
        <v>18661</v>
      </c>
      <c r="C857" s="41" t="s">
        <v>21192</v>
      </c>
      <c r="D857" s="41" t="s">
        <v>21141</v>
      </c>
      <c r="E857" s="41" t="s">
        <v>28144</v>
      </c>
      <c r="F857" s="41" t="s">
        <v>18662</v>
      </c>
      <c r="G857" s="41" t="s">
        <v>570</v>
      </c>
      <c r="H857" s="41" t="s">
        <v>28145</v>
      </c>
      <c r="I857" s="41" t="s">
        <v>21987</v>
      </c>
      <c r="J857" s="68">
        <v>7576219851</v>
      </c>
      <c r="K857" s="41" t="s">
        <v>43</v>
      </c>
      <c r="L857" s="41" t="s">
        <v>28146</v>
      </c>
      <c r="N857" s="41" t="s">
        <v>28147</v>
      </c>
      <c r="O857" s="41" t="s">
        <v>167</v>
      </c>
      <c r="P857" s="41" t="s">
        <v>573</v>
      </c>
      <c r="Q857" s="41" t="s">
        <v>21919</v>
      </c>
      <c r="R857" s="41">
        <v>8998</v>
      </c>
      <c r="S857" s="41" t="s">
        <v>18236</v>
      </c>
      <c r="T857" s="41" t="s">
        <v>20027</v>
      </c>
      <c r="U857" s="41" t="s">
        <v>28148</v>
      </c>
      <c r="V857" s="42">
        <v>45993</v>
      </c>
      <c r="W857"/>
      <c r="X857"/>
    </row>
    <row r="858" spans="1:24">
      <c r="A858" s="41" t="str">
        <f>TRIM(Query1[[#This Row],[ENTERPRISE_ID]])</f>
        <v>JBROWN0</v>
      </c>
      <c r="B858" s="41" t="s">
        <v>28149</v>
      </c>
      <c r="C858" s="41" t="s">
        <v>28150</v>
      </c>
      <c r="D858" s="41" t="s">
        <v>21141</v>
      </c>
      <c r="E858" s="41" t="s">
        <v>28151</v>
      </c>
      <c r="F858" s="41" t="s">
        <v>28152</v>
      </c>
      <c r="G858" s="41" t="s">
        <v>28153</v>
      </c>
      <c r="H858" s="41" t="s">
        <v>24782</v>
      </c>
      <c r="I858" s="41" t="s">
        <v>22056</v>
      </c>
      <c r="J858" s="68">
        <v>7577199645</v>
      </c>
      <c r="K858" s="41" t="s">
        <v>43</v>
      </c>
      <c r="L858" s="41" t="s">
        <v>28154</v>
      </c>
      <c r="N858" s="41" t="s">
        <v>28147</v>
      </c>
      <c r="O858" s="41" t="s">
        <v>167</v>
      </c>
      <c r="P858" s="41" t="s">
        <v>6433</v>
      </c>
      <c r="Q858" s="41" t="s">
        <v>21919</v>
      </c>
      <c r="R858" s="41">
        <v>8998</v>
      </c>
      <c r="S858" s="41" t="s">
        <v>18236</v>
      </c>
      <c r="T858" s="41" t="s">
        <v>20027</v>
      </c>
      <c r="U858" s="41" t="s">
        <v>28155</v>
      </c>
      <c r="V858" s="42">
        <v>45993</v>
      </c>
      <c r="W858"/>
      <c r="X858"/>
    </row>
    <row r="859" spans="1:24">
      <c r="A859" s="41" t="str">
        <f>TRIM(Query1[[#This Row],[ENTERPRISE_ID]])</f>
        <v>JBOULAY</v>
      </c>
      <c r="B859" s="41" t="s">
        <v>21407</v>
      </c>
      <c r="C859" s="41" t="s">
        <v>21409</v>
      </c>
      <c r="D859" s="41" t="s">
        <v>21134</v>
      </c>
      <c r="E859" s="41" t="s">
        <v>28156</v>
      </c>
      <c r="F859" s="41" t="s">
        <v>28157</v>
      </c>
      <c r="G859" s="41" t="s">
        <v>21410</v>
      </c>
      <c r="H859" s="41" t="s">
        <v>28158</v>
      </c>
      <c r="I859" s="41" t="s">
        <v>23300</v>
      </c>
      <c r="J859" s="68">
        <v>3049908413</v>
      </c>
      <c r="K859" s="41" t="s">
        <v>43</v>
      </c>
      <c r="L859" s="41" t="s">
        <v>28159</v>
      </c>
      <c r="N859" s="41" t="s">
        <v>28160</v>
      </c>
      <c r="O859" s="41" t="s">
        <v>1289</v>
      </c>
      <c r="P859" s="41" t="s">
        <v>6395</v>
      </c>
      <c r="Q859" s="41" t="s">
        <v>21919</v>
      </c>
      <c r="R859" s="41">
        <v>8998</v>
      </c>
      <c r="S859" s="41" t="s">
        <v>12467</v>
      </c>
      <c r="T859" s="41" t="s">
        <v>19446</v>
      </c>
      <c r="U859" s="41" t="s">
        <v>28161</v>
      </c>
      <c r="V859" s="42">
        <v>45993</v>
      </c>
      <c r="W859"/>
      <c r="X859"/>
    </row>
    <row r="860" spans="1:24">
      <c r="A860" s="41" t="str">
        <f>TRIM(Query1[[#This Row],[ENTERPRISE_ID]])</f>
        <v>LMERCED</v>
      </c>
      <c r="B860" s="41" t="s">
        <v>28162</v>
      </c>
      <c r="C860" s="41" t="s">
        <v>28163</v>
      </c>
      <c r="D860" s="41" t="s">
        <v>21141</v>
      </c>
      <c r="E860" s="41" t="s">
        <v>28164</v>
      </c>
      <c r="F860" s="41" t="s">
        <v>28165</v>
      </c>
      <c r="G860" s="41" t="s">
        <v>14966</v>
      </c>
      <c r="H860" s="41" t="s">
        <v>6129</v>
      </c>
      <c r="I860" s="41" t="s">
        <v>24327</v>
      </c>
      <c r="J860" s="68">
        <v>7577252358</v>
      </c>
      <c r="K860" s="41" t="s">
        <v>43</v>
      </c>
      <c r="L860" s="41" t="s">
        <v>28166</v>
      </c>
      <c r="N860" s="41" t="s">
        <v>22575</v>
      </c>
      <c r="O860" s="41" t="s">
        <v>167</v>
      </c>
      <c r="P860" s="41" t="s">
        <v>1902</v>
      </c>
      <c r="Q860" s="41" t="s">
        <v>21919</v>
      </c>
      <c r="R860" s="41">
        <v>8998</v>
      </c>
      <c r="S860" s="41" t="s">
        <v>18236</v>
      </c>
      <c r="T860" s="41" t="s">
        <v>20027</v>
      </c>
      <c r="U860" s="41" t="s">
        <v>28167</v>
      </c>
      <c r="V860" s="42">
        <v>45993</v>
      </c>
      <c r="W860"/>
      <c r="X860"/>
    </row>
    <row r="861" spans="1:24">
      <c r="A861" s="41" t="str">
        <f>TRIM(Query1[[#This Row],[ENTERPRISE_ID]])</f>
        <v>DMCLIEC</v>
      </c>
      <c r="B861" s="41" t="s">
        <v>28168</v>
      </c>
      <c r="C861" s="41" t="s">
        <v>28169</v>
      </c>
      <c r="D861" s="41" t="s">
        <v>21141</v>
      </c>
      <c r="E861" s="41" t="s">
        <v>28170</v>
      </c>
      <c r="F861" s="41" t="s">
        <v>28171</v>
      </c>
      <c r="G861" s="41" t="s">
        <v>14989</v>
      </c>
      <c r="H861" s="41" t="s">
        <v>28172</v>
      </c>
      <c r="I861" s="41" t="s">
        <v>22142</v>
      </c>
      <c r="J861" s="68">
        <v>7578310437</v>
      </c>
      <c r="K861" s="41" t="s">
        <v>43</v>
      </c>
      <c r="L861" s="41" t="s">
        <v>3997</v>
      </c>
      <c r="N861" s="41" t="s">
        <v>10125</v>
      </c>
      <c r="O861" s="41" t="s">
        <v>167</v>
      </c>
      <c r="P861" s="41" t="s">
        <v>28173</v>
      </c>
      <c r="Q861" s="41" t="s">
        <v>21919</v>
      </c>
      <c r="R861" s="41">
        <v>8998</v>
      </c>
      <c r="S861" s="41" t="s">
        <v>18236</v>
      </c>
      <c r="T861" s="41" t="s">
        <v>20027</v>
      </c>
      <c r="U861" s="41" t="s">
        <v>28174</v>
      </c>
      <c r="V861" s="42">
        <v>45993</v>
      </c>
      <c r="W861"/>
      <c r="X861"/>
    </row>
    <row r="862" spans="1:24">
      <c r="A862" s="41" t="str">
        <f>TRIM(Query1[[#This Row],[ENTERPRISE_ID]])</f>
        <v>JHARR48</v>
      </c>
      <c r="B862" s="41" t="s">
        <v>28175</v>
      </c>
      <c r="C862" s="41" t="s">
        <v>28176</v>
      </c>
      <c r="D862" s="41" t="s">
        <v>21141</v>
      </c>
      <c r="E862" s="41" t="s">
        <v>28177</v>
      </c>
      <c r="F862" s="41" t="s">
        <v>28178</v>
      </c>
      <c r="G862" s="41" t="s">
        <v>17057</v>
      </c>
      <c r="H862" s="41" t="s">
        <v>22341</v>
      </c>
      <c r="I862" s="41" t="s">
        <v>26691</v>
      </c>
      <c r="J862" s="68">
        <v>8438555508</v>
      </c>
      <c r="K862" s="41" t="s">
        <v>43</v>
      </c>
      <c r="L862" s="41" t="s">
        <v>28179</v>
      </c>
      <c r="N862" s="41" t="s">
        <v>321</v>
      </c>
      <c r="O862" s="41" t="s">
        <v>322</v>
      </c>
      <c r="P862" s="41" t="s">
        <v>323</v>
      </c>
      <c r="Q862" s="41" t="s">
        <v>21919</v>
      </c>
      <c r="R862" s="41">
        <v>8998</v>
      </c>
      <c r="S862" s="41" t="s">
        <v>12388</v>
      </c>
      <c r="T862" s="41" t="s">
        <v>19708</v>
      </c>
      <c r="U862" s="41" t="s">
        <v>28180</v>
      </c>
      <c r="V862" s="42">
        <v>45993</v>
      </c>
      <c r="W862"/>
      <c r="X862"/>
    </row>
    <row r="863" spans="1:24">
      <c r="A863" s="41" t="str">
        <f>TRIM(Query1[[#This Row],[ENTERPRISE_ID]])</f>
        <v>CDARNEL</v>
      </c>
      <c r="B863" s="41" t="s">
        <v>28181</v>
      </c>
      <c r="C863" s="41" t="s">
        <v>28182</v>
      </c>
      <c r="D863" s="41" t="s">
        <v>21141</v>
      </c>
      <c r="E863" s="41" t="s">
        <v>28183</v>
      </c>
      <c r="F863" s="41" t="s">
        <v>28184</v>
      </c>
      <c r="G863" s="41" t="s">
        <v>28185</v>
      </c>
      <c r="H863" s="41" t="s">
        <v>28186</v>
      </c>
      <c r="I863" s="41" t="s">
        <v>22156</v>
      </c>
      <c r="J863" s="68">
        <v>5405138363</v>
      </c>
      <c r="K863" s="41" t="s">
        <v>43</v>
      </c>
      <c r="L863" s="41" t="s">
        <v>2470</v>
      </c>
      <c r="N863" s="41" t="s">
        <v>2471</v>
      </c>
      <c r="O863" s="41" t="s">
        <v>167</v>
      </c>
      <c r="P863" s="41" t="s">
        <v>2472</v>
      </c>
      <c r="Q863" s="41" t="s">
        <v>21919</v>
      </c>
      <c r="R863" s="41">
        <v>8998</v>
      </c>
      <c r="S863" s="41" t="s">
        <v>944</v>
      </c>
      <c r="T863" s="41" t="s">
        <v>19887</v>
      </c>
      <c r="U863" s="41" t="s">
        <v>28187</v>
      </c>
      <c r="V863" s="42">
        <v>45993</v>
      </c>
      <c r="W863"/>
      <c r="X863"/>
    </row>
    <row r="864" spans="1:24">
      <c r="A864" s="41" t="str">
        <f>TRIM(Query1[[#This Row],[ENTERPRISE_ID]])</f>
        <v>MWALI</v>
      </c>
      <c r="B864" s="41" t="s">
        <v>21564</v>
      </c>
      <c r="C864" s="41" t="s">
        <v>21565</v>
      </c>
      <c r="D864" s="41" t="s">
        <v>21141</v>
      </c>
      <c r="E864" s="41" t="s">
        <v>28188</v>
      </c>
      <c r="F864" s="41" t="s">
        <v>28189</v>
      </c>
      <c r="G864" s="41" t="s">
        <v>16824</v>
      </c>
      <c r="H864" s="41" t="s">
        <v>24665</v>
      </c>
      <c r="I864" s="41" t="s">
        <v>28190</v>
      </c>
      <c r="J864" s="68">
        <v>5407921927</v>
      </c>
      <c r="K864" s="41" t="s">
        <v>43</v>
      </c>
      <c r="L864" s="41" t="s">
        <v>28191</v>
      </c>
      <c r="N864" s="41" t="s">
        <v>10371</v>
      </c>
      <c r="O864" s="41" t="s">
        <v>167</v>
      </c>
      <c r="P864" s="41" t="s">
        <v>10372</v>
      </c>
      <c r="Q864" s="41" t="s">
        <v>21919</v>
      </c>
      <c r="R864" s="41">
        <v>8998</v>
      </c>
      <c r="S864" s="41" t="s">
        <v>944</v>
      </c>
      <c r="T864" s="41" t="s">
        <v>19887</v>
      </c>
      <c r="U864" s="41" t="s">
        <v>28192</v>
      </c>
      <c r="V864" s="42">
        <v>45993</v>
      </c>
      <c r="W864"/>
      <c r="X864"/>
    </row>
    <row r="865" spans="1:24">
      <c r="A865" s="41" t="str">
        <f>TRIM(Query1[[#This Row],[ENTERPRISE_ID]])</f>
        <v>RVENTUR</v>
      </c>
      <c r="B865" s="41" t="s">
        <v>21707</v>
      </c>
      <c r="C865" s="41" t="s">
        <v>21708</v>
      </c>
      <c r="D865" s="41" t="s">
        <v>21137</v>
      </c>
      <c r="E865" s="41" t="s">
        <v>28193</v>
      </c>
      <c r="F865" s="41" t="s">
        <v>28194</v>
      </c>
      <c r="G865" s="41" t="s">
        <v>17817</v>
      </c>
      <c r="H865" s="41" t="s">
        <v>28195</v>
      </c>
      <c r="I865" s="41" t="s">
        <v>28196</v>
      </c>
      <c r="J865" s="68">
        <v>9787018542</v>
      </c>
      <c r="K865" s="41" t="s">
        <v>43</v>
      </c>
      <c r="L865" s="41" t="s">
        <v>28197</v>
      </c>
      <c r="N865" s="41" t="s">
        <v>5091</v>
      </c>
      <c r="O865" s="41" t="s">
        <v>276</v>
      </c>
      <c r="P865" s="41" t="s">
        <v>5092</v>
      </c>
      <c r="Q865" s="41" t="s">
        <v>22020</v>
      </c>
      <c r="R865" s="41">
        <v>8998</v>
      </c>
      <c r="S865" s="41" t="s">
        <v>11928</v>
      </c>
      <c r="T865" s="41" t="s">
        <v>19644</v>
      </c>
      <c r="U865" s="41" t="s">
        <v>28198</v>
      </c>
      <c r="V865" s="42">
        <v>45993</v>
      </c>
      <c r="W865"/>
      <c r="X865"/>
    </row>
    <row r="866" spans="1:24">
      <c r="A866" s="41" t="str">
        <f>TRIM(Query1[[#This Row],[ENTERPRISE_ID]])</f>
        <v>PCAPELL</v>
      </c>
      <c r="B866" s="41" t="s">
        <v>28199</v>
      </c>
      <c r="C866" s="41" t="s">
        <v>28200</v>
      </c>
      <c r="D866" s="41" t="s">
        <v>21137</v>
      </c>
      <c r="E866" s="41" t="s">
        <v>28201</v>
      </c>
      <c r="F866" s="41" t="s">
        <v>28202</v>
      </c>
      <c r="G866" s="41" t="s">
        <v>10934</v>
      </c>
      <c r="H866" s="41" t="s">
        <v>28203</v>
      </c>
      <c r="I866" s="41" t="s">
        <v>23747</v>
      </c>
      <c r="J866" s="68">
        <v>6034514367</v>
      </c>
      <c r="K866" s="41" t="s">
        <v>43</v>
      </c>
      <c r="L866" s="41" t="s">
        <v>28204</v>
      </c>
      <c r="N866" s="41" t="s">
        <v>5660</v>
      </c>
      <c r="O866" s="41" t="s">
        <v>1611</v>
      </c>
      <c r="P866" s="41" t="s">
        <v>10936</v>
      </c>
      <c r="Q866" s="41" t="s">
        <v>22020</v>
      </c>
      <c r="R866" s="41">
        <v>8998</v>
      </c>
      <c r="S866" s="41" t="s">
        <v>24938</v>
      </c>
      <c r="T866" s="41" t="s">
        <v>24939</v>
      </c>
      <c r="U866" s="41" t="s">
        <v>28205</v>
      </c>
      <c r="V866" s="42">
        <v>45993</v>
      </c>
      <c r="W866"/>
      <c r="X866"/>
    </row>
    <row r="867" spans="1:24">
      <c r="A867" s="41" t="str">
        <f>TRIM(Query1[[#This Row],[ENTERPRISE_ID]])</f>
        <v>RBERENG</v>
      </c>
      <c r="B867" s="41" t="s">
        <v>28206</v>
      </c>
      <c r="C867" s="41" t="s">
        <v>28207</v>
      </c>
      <c r="D867" s="41" t="s">
        <v>21136</v>
      </c>
      <c r="E867" s="41" t="s">
        <v>28208</v>
      </c>
      <c r="F867" s="41" t="s">
        <v>28209</v>
      </c>
      <c r="G867" s="41" t="s">
        <v>15476</v>
      </c>
      <c r="H867" s="41" t="s">
        <v>28210</v>
      </c>
      <c r="I867" s="41" t="s">
        <v>20094</v>
      </c>
      <c r="J867" s="68">
        <v>7864401454</v>
      </c>
      <c r="K867" s="41" t="s">
        <v>43</v>
      </c>
      <c r="L867" s="41" t="s">
        <v>28211</v>
      </c>
      <c r="M867" s="41" t="s">
        <v>28212</v>
      </c>
      <c r="N867" s="41" t="s">
        <v>1486</v>
      </c>
      <c r="O867" s="41" t="s">
        <v>57</v>
      </c>
      <c r="P867" s="41" t="s">
        <v>11316</v>
      </c>
      <c r="Q867" s="41" t="s">
        <v>21909</v>
      </c>
      <c r="R867" s="41">
        <v>8998</v>
      </c>
      <c r="S867" s="41" t="s">
        <v>6368</v>
      </c>
      <c r="T867" s="41" t="s">
        <v>27506</v>
      </c>
      <c r="U867" s="41" t="s">
        <v>28213</v>
      </c>
      <c r="V867" s="42">
        <v>45993</v>
      </c>
      <c r="W867"/>
      <c r="X867"/>
    </row>
    <row r="868" spans="1:24">
      <c r="A868" s="41" t="str">
        <f>TRIM(Query1[[#This Row],[ENTERPRISE_ID]])</f>
        <v>AYOUNG</v>
      </c>
      <c r="B868" s="41" t="s">
        <v>21244</v>
      </c>
      <c r="C868" s="41" t="s">
        <v>21245</v>
      </c>
      <c r="D868" s="41" t="s">
        <v>21137</v>
      </c>
      <c r="E868" s="41" t="s">
        <v>28214</v>
      </c>
      <c r="F868" s="41" t="s">
        <v>28215</v>
      </c>
      <c r="G868" s="41" t="s">
        <v>16590</v>
      </c>
      <c r="H868" s="41" t="s">
        <v>22032</v>
      </c>
      <c r="I868" s="41" t="s">
        <v>28216</v>
      </c>
      <c r="J868" s="68">
        <v>2039043004</v>
      </c>
      <c r="K868" s="41" t="s">
        <v>43</v>
      </c>
      <c r="L868" s="41" t="s">
        <v>28217</v>
      </c>
      <c r="M868" s="41" t="s">
        <v>28218</v>
      </c>
      <c r="N868" s="41" t="s">
        <v>1541</v>
      </c>
      <c r="O868" s="41" t="s">
        <v>1308</v>
      </c>
      <c r="P868" s="41" t="s">
        <v>1542</v>
      </c>
      <c r="Q868" s="41" t="s">
        <v>22020</v>
      </c>
      <c r="R868" s="41">
        <v>8998</v>
      </c>
      <c r="S868" s="41" t="s">
        <v>10985</v>
      </c>
      <c r="T868" s="41" t="s">
        <v>22883</v>
      </c>
      <c r="U868" s="41" t="s">
        <v>28219</v>
      </c>
      <c r="V868" s="42">
        <v>45993</v>
      </c>
      <c r="W868"/>
      <c r="X868"/>
    </row>
    <row r="869" spans="1:24">
      <c r="A869" s="41" t="str">
        <f>TRIM(Query1[[#This Row],[ENTERPRISE_ID]])</f>
        <v>FJONES0</v>
      </c>
      <c r="B869" s="41" t="s">
        <v>28220</v>
      </c>
      <c r="C869" s="41" t="s">
        <v>28221</v>
      </c>
      <c r="D869" s="41" t="s">
        <v>21137</v>
      </c>
      <c r="E869" s="41" t="s">
        <v>28222</v>
      </c>
      <c r="F869" s="41" t="s">
        <v>28223</v>
      </c>
      <c r="G869" s="41" t="s">
        <v>17324</v>
      </c>
      <c r="H869" s="41" t="s">
        <v>22256</v>
      </c>
      <c r="I869" s="41" t="s">
        <v>28224</v>
      </c>
      <c r="J869" s="68">
        <v>3159520053</v>
      </c>
      <c r="K869" s="41" t="s">
        <v>43</v>
      </c>
      <c r="L869" s="41" t="s">
        <v>5145</v>
      </c>
      <c r="N869" s="41" t="s">
        <v>5146</v>
      </c>
      <c r="O869" s="41" t="s">
        <v>373</v>
      </c>
      <c r="P869" s="41" t="s">
        <v>5147</v>
      </c>
      <c r="Q869" s="41" t="s">
        <v>22020</v>
      </c>
      <c r="R869" s="41">
        <v>8998</v>
      </c>
      <c r="S869" s="41" t="s">
        <v>13248</v>
      </c>
      <c r="T869" s="41" t="s">
        <v>25899</v>
      </c>
      <c r="U869" s="41" t="s">
        <v>28225</v>
      </c>
      <c r="V869" s="42">
        <v>45993</v>
      </c>
      <c r="W869"/>
      <c r="X869"/>
    </row>
    <row r="870" spans="1:24">
      <c r="A870" s="41" t="str">
        <f>TRIM(Query1[[#This Row],[ENTERPRISE_ID]])</f>
        <v>TWILKIN</v>
      </c>
      <c r="B870" s="41" t="s">
        <v>28226</v>
      </c>
      <c r="C870" s="41" t="s">
        <v>28227</v>
      </c>
      <c r="D870" s="41" t="s">
        <v>21137</v>
      </c>
      <c r="E870" s="41" t="s">
        <v>28228</v>
      </c>
      <c r="F870" s="41" t="s">
        <v>28229</v>
      </c>
      <c r="G870" s="41" t="s">
        <v>17189</v>
      </c>
      <c r="H870" s="41" t="s">
        <v>28230</v>
      </c>
      <c r="I870" s="41" t="s">
        <v>28231</v>
      </c>
      <c r="J870" s="68">
        <v>5084540664</v>
      </c>
      <c r="K870" s="41" t="s">
        <v>43</v>
      </c>
      <c r="L870" s="41" t="s">
        <v>28232</v>
      </c>
      <c r="N870" s="41" t="s">
        <v>28233</v>
      </c>
      <c r="O870" s="41" t="s">
        <v>276</v>
      </c>
      <c r="P870" s="41" t="s">
        <v>28234</v>
      </c>
      <c r="Q870" s="41" t="s">
        <v>22020</v>
      </c>
      <c r="R870" s="41">
        <v>8998</v>
      </c>
      <c r="S870" s="41" t="s">
        <v>12911</v>
      </c>
      <c r="T870" s="41" t="s">
        <v>24909</v>
      </c>
      <c r="U870" s="41" t="s">
        <v>28235</v>
      </c>
      <c r="V870" s="42">
        <v>45993</v>
      </c>
      <c r="W870"/>
      <c r="X870"/>
    </row>
    <row r="871" spans="1:24">
      <c r="A871" s="41" t="str">
        <f>TRIM(Query1[[#This Row],[ENTERPRISE_ID]])</f>
        <v>RPUSHE</v>
      </c>
      <c r="B871" s="41" t="s">
        <v>28236</v>
      </c>
      <c r="C871" s="41" t="s">
        <v>28237</v>
      </c>
      <c r="D871" s="41" t="s">
        <v>21137</v>
      </c>
      <c r="E871" s="41" t="s">
        <v>28238</v>
      </c>
      <c r="F871" s="41" t="s">
        <v>28239</v>
      </c>
      <c r="G871" s="41" t="s">
        <v>11980</v>
      </c>
      <c r="H871" s="41" t="s">
        <v>28240</v>
      </c>
      <c r="I871" s="41" t="s">
        <v>21938</v>
      </c>
      <c r="J871" s="68">
        <v>6038183357</v>
      </c>
      <c r="K871" s="41" t="s">
        <v>43</v>
      </c>
      <c r="L871" s="41" t="s">
        <v>28241</v>
      </c>
      <c r="N871" s="41" t="s">
        <v>28242</v>
      </c>
      <c r="O871" s="41" t="s">
        <v>1611</v>
      </c>
      <c r="P871" s="41" t="s">
        <v>11982</v>
      </c>
      <c r="Q871" s="41" t="s">
        <v>22020</v>
      </c>
      <c r="R871" s="41">
        <v>8998</v>
      </c>
      <c r="S871" s="41" t="s">
        <v>24938</v>
      </c>
      <c r="T871" s="41" t="s">
        <v>24939</v>
      </c>
      <c r="U871" s="41" t="s">
        <v>28243</v>
      </c>
      <c r="V871" s="42">
        <v>45993</v>
      </c>
      <c r="W871"/>
      <c r="X871"/>
    </row>
    <row r="872" spans="1:24">
      <c r="A872" s="41" t="str">
        <f>TRIM(Query1[[#This Row],[ENTERPRISE_ID]])</f>
        <v>ZARRUDA</v>
      </c>
      <c r="B872" s="41" t="s">
        <v>28244</v>
      </c>
      <c r="C872" s="41" t="s">
        <v>28245</v>
      </c>
      <c r="D872" s="41" t="s">
        <v>21137</v>
      </c>
      <c r="E872" s="41" t="s">
        <v>28246</v>
      </c>
      <c r="F872" s="41" t="s">
        <v>28247</v>
      </c>
      <c r="G872" s="41" t="s">
        <v>18673</v>
      </c>
      <c r="H872" s="41" t="s">
        <v>28248</v>
      </c>
      <c r="I872" s="41" t="s">
        <v>28249</v>
      </c>
      <c r="J872" s="68">
        <v>5084046668</v>
      </c>
      <c r="K872" s="41" t="s">
        <v>43</v>
      </c>
      <c r="L872" s="41" t="s">
        <v>14247</v>
      </c>
      <c r="M872" s="41" t="s">
        <v>6144</v>
      </c>
      <c r="N872" s="41" t="s">
        <v>28250</v>
      </c>
      <c r="O872" s="41" t="s">
        <v>276</v>
      </c>
      <c r="P872" s="41" t="s">
        <v>14248</v>
      </c>
      <c r="Q872" s="41" t="s">
        <v>22020</v>
      </c>
      <c r="R872" s="41">
        <v>8998</v>
      </c>
      <c r="S872" s="41" t="s">
        <v>12911</v>
      </c>
      <c r="T872" s="41" t="s">
        <v>24909</v>
      </c>
      <c r="U872" s="41" t="s">
        <v>28251</v>
      </c>
      <c r="V872" s="42">
        <v>45993</v>
      </c>
      <c r="W872"/>
      <c r="X872"/>
    </row>
    <row r="873" spans="1:24">
      <c r="A873" s="41" t="str">
        <f>TRIM(Query1[[#This Row],[ENTERPRISE_ID]])</f>
        <v>DOZUNA</v>
      </c>
      <c r="B873" s="41" t="s">
        <v>21318</v>
      </c>
      <c r="C873" s="41" t="s">
        <v>21319</v>
      </c>
      <c r="D873" s="41" t="s">
        <v>21137</v>
      </c>
      <c r="E873" s="41" t="s">
        <v>28252</v>
      </c>
      <c r="F873" s="41" t="s">
        <v>28253</v>
      </c>
      <c r="G873" s="41" t="s">
        <v>21320</v>
      </c>
      <c r="H873" s="41" t="s">
        <v>28254</v>
      </c>
      <c r="I873" s="41" t="s">
        <v>22808</v>
      </c>
      <c r="J873" s="68">
        <v>4012198351</v>
      </c>
      <c r="K873" s="41" t="s">
        <v>43</v>
      </c>
      <c r="L873" s="41" t="s">
        <v>28255</v>
      </c>
      <c r="N873" s="41" t="s">
        <v>2694</v>
      </c>
      <c r="O873" s="41" t="s">
        <v>579</v>
      </c>
      <c r="P873" s="41" t="s">
        <v>4112</v>
      </c>
      <c r="Q873" s="41" t="s">
        <v>22020</v>
      </c>
      <c r="R873" s="41">
        <v>8998</v>
      </c>
      <c r="S873" s="41" t="s">
        <v>11788</v>
      </c>
      <c r="T873" s="41" t="s">
        <v>22606</v>
      </c>
      <c r="U873" s="41" t="s">
        <v>28256</v>
      </c>
      <c r="V873" s="42">
        <v>45993</v>
      </c>
      <c r="W873"/>
      <c r="X873"/>
    </row>
    <row r="874" spans="1:24">
      <c r="A874" s="41" t="str">
        <f>TRIM(Query1[[#This Row],[ENTERPRISE_ID]])</f>
        <v>SKELLY3</v>
      </c>
      <c r="B874" s="41" t="s">
        <v>28257</v>
      </c>
      <c r="C874" s="41" t="s">
        <v>21639</v>
      </c>
      <c r="D874" s="41" t="s">
        <v>21137</v>
      </c>
      <c r="E874" s="41" t="s">
        <v>28258</v>
      </c>
      <c r="F874" s="41" t="s">
        <v>28259</v>
      </c>
      <c r="G874" s="41" t="s">
        <v>21640</v>
      </c>
      <c r="H874" s="41" t="s">
        <v>24047</v>
      </c>
      <c r="I874" s="41" t="s">
        <v>26704</v>
      </c>
      <c r="J874" s="68">
        <v>5084044776</v>
      </c>
      <c r="K874" s="41" t="s">
        <v>43</v>
      </c>
      <c r="L874" s="41" t="s">
        <v>28260</v>
      </c>
      <c r="M874" s="41" t="s">
        <v>28261</v>
      </c>
      <c r="N874" s="41" t="s">
        <v>12657</v>
      </c>
      <c r="O874" s="41" t="s">
        <v>276</v>
      </c>
      <c r="P874" s="41" t="s">
        <v>12658</v>
      </c>
      <c r="Q874" s="41" t="s">
        <v>22020</v>
      </c>
      <c r="R874" s="41">
        <v>8998</v>
      </c>
      <c r="S874" s="41" t="s">
        <v>12911</v>
      </c>
      <c r="T874" s="41" t="s">
        <v>24909</v>
      </c>
      <c r="U874" s="41" t="s">
        <v>28262</v>
      </c>
      <c r="V874" s="42">
        <v>45993</v>
      </c>
      <c r="W874"/>
      <c r="X874"/>
    </row>
    <row r="875" spans="1:24">
      <c r="A875" s="41" t="str">
        <f>TRIM(Query1[[#This Row],[ENTERPRISE_ID]])</f>
        <v>EDENIS</v>
      </c>
      <c r="B875" s="41" t="s">
        <v>21337</v>
      </c>
      <c r="C875" s="41" t="s">
        <v>21338</v>
      </c>
      <c r="D875" s="41" t="s">
        <v>21137</v>
      </c>
      <c r="E875" s="41" t="s">
        <v>28263</v>
      </c>
      <c r="F875" s="41" t="s">
        <v>28264</v>
      </c>
      <c r="G875" s="41" t="s">
        <v>18312</v>
      </c>
      <c r="H875" s="41" t="s">
        <v>28265</v>
      </c>
      <c r="I875" s="41" t="s">
        <v>28266</v>
      </c>
      <c r="J875" s="68">
        <v>5082253901</v>
      </c>
      <c r="K875" s="41" t="s">
        <v>43</v>
      </c>
      <c r="L875" s="41" t="s">
        <v>28267</v>
      </c>
      <c r="N875" s="41" t="s">
        <v>4587</v>
      </c>
      <c r="O875" s="41" t="s">
        <v>276</v>
      </c>
      <c r="P875" s="41" t="s">
        <v>4588</v>
      </c>
      <c r="Q875" s="41" t="s">
        <v>22020</v>
      </c>
      <c r="R875" s="41">
        <v>8998</v>
      </c>
      <c r="S875" s="41" t="s">
        <v>11788</v>
      </c>
      <c r="T875" s="41" t="s">
        <v>22606</v>
      </c>
      <c r="U875" s="41" t="s">
        <v>28268</v>
      </c>
      <c r="V875" s="42">
        <v>45993</v>
      </c>
      <c r="W875"/>
      <c r="X875"/>
    </row>
    <row r="876" spans="1:24">
      <c r="A876" s="41" t="str">
        <f>TRIM(Query1[[#This Row],[ENTERPRISE_ID]])</f>
        <v>MBORGES</v>
      </c>
      <c r="B876" s="41" t="s">
        <v>21526</v>
      </c>
      <c r="C876" s="41" t="s">
        <v>17089</v>
      </c>
      <c r="D876" s="41" t="s">
        <v>21137</v>
      </c>
      <c r="E876" s="41" t="s">
        <v>28269</v>
      </c>
      <c r="F876" s="41" t="s">
        <v>28270</v>
      </c>
      <c r="G876" s="41" t="s">
        <v>17090</v>
      </c>
      <c r="H876" s="41" t="s">
        <v>28271</v>
      </c>
      <c r="I876" s="41" t="s">
        <v>22302</v>
      </c>
      <c r="J876" s="68">
        <v>9784791029</v>
      </c>
      <c r="K876" s="41" t="s">
        <v>43</v>
      </c>
      <c r="L876" s="41" t="s">
        <v>631</v>
      </c>
      <c r="N876" s="41" t="s">
        <v>632</v>
      </c>
      <c r="O876" s="41" t="s">
        <v>276</v>
      </c>
      <c r="P876" s="41" t="s">
        <v>633</v>
      </c>
      <c r="Q876" s="41" t="s">
        <v>22020</v>
      </c>
      <c r="R876" s="41">
        <v>8998</v>
      </c>
      <c r="S876" s="41" t="s">
        <v>11928</v>
      </c>
      <c r="T876" s="41" t="s">
        <v>19644</v>
      </c>
      <c r="U876" s="41" t="s">
        <v>28272</v>
      </c>
      <c r="V876" s="42">
        <v>45993</v>
      </c>
      <c r="W876"/>
      <c r="X876"/>
    </row>
    <row r="877" spans="1:24">
      <c r="A877" s="41" t="str">
        <f>TRIM(Query1[[#This Row],[ENTERPRISE_ID]])</f>
        <v>ASIMOND</v>
      </c>
      <c r="B877" s="41" t="s">
        <v>21229</v>
      </c>
      <c r="C877" s="41" t="s">
        <v>21230</v>
      </c>
      <c r="D877" s="41" t="s">
        <v>21137</v>
      </c>
      <c r="E877" s="41" t="s">
        <v>28273</v>
      </c>
      <c r="F877" s="41" t="s">
        <v>28274</v>
      </c>
      <c r="G877" s="41" t="s">
        <v>18151</v>
      </c>
      <c r="H877" s="41" t="s">
        <v>28275</v>
      </c>
      <c r="I877" s="41" t="s">
        <v>23135</v>
      </c>
      <c r="J877" s="68">
        <v>2073149501</v>
      </c>
      <c r="K877" s="41" t="s">
        <v>43</v>
      </c>
      <c r="L877" s="41" t="s">
        <v>28276</v>
      </c>
      <c r="M877" s="41" t="s">
        <v>28277</v>
      </c>
      <c r="N877" s="41" t="s">
        <v>28278</v>
      </c>
      <c r="O877" s="41" t="s">
        <v>1333</v>
      </c>
      <c r="P877" s="41" t="s">
        <v>28279</v>
      </c>
      <c r="Q877" s="41" t="s">
        <v>22020</v>
      </c>
      <c r="R877" s="41">
        <v>8998</v>
      </c>
      <c r="S877" s="41" t="s">
        <v>13158</v>
      </c>
      <c r="T877" s="41" t="s">
        <v>28280</v>
      </c>
      <c r="U877" s="41" t="s">
        <v>28281</v>
      </c>
      <c r="V877" s="42">
        <v>45993</v>
      </c>
      <c r="W877"/>
      <c r="X877"/>
    </row>
    <row r="878" spans="1:24">
      <c r="A878" s="41" t="str">
        <f>TRIM(Query1[[#This Row],[ENTERPRISE_ID]])</f>
        <v>RMOTTLE</v>
      </c>
      <c r="B878" s="41" t="s">
        <v>28282</v>
      </c>
      <c r="C878" s="41" t="s">
        <v>28283</v>
      </c>
      <c r="D878" s="41" t="s">
        <v>21137</v>
      </c>
      <c r="E878" s="41" t="s">
        <v>28284</v>
      </c>
      <c r="F878" s="41" t="s">
        <v>28285</v>
      </c>
      <c r="G878" s="41" t="s">
        <v>11928</v>
      </c>
      <c r="H878" s="41" t="s">
        <v>28286</v>
      </c>
      <c r="I878" s="41" t="s">
        <v>28287</v>
      </c>
      <c r="J878" s="68">
        <v>6176910646</v>
      </c>
      <c r="K878" s="41" t="s">
        <v>43</v>
      </c>
      <c r="L878" s="41" t="s">
        <v>28288</v>
      </c>
      <c r="N878" s="41" t="s">
        <v>28289</v>
      </c>
      <c r="O878" s="41" t="s">
        <v>276</v>
      </c>
      <c r="P878" s="41" t="s">
        <v>28290</v>
      </c>
      <c r="Q878" s="41" t="s">
        <v>22020</v>
      </c>
      <c r="R878" s="41">
        <v>8998</v>
      </c>
      <c r="S878" s="41" t="s">
        <v>22780</v>
      </c>
      <c r="T878" s="41" t="s">
        <v>22781</v>
      </c>
      <c r="U878" s="41" t="s">
        <v>28291</v>
      </c>
      <c r="V878" s="42">
        <v>45993</v>
      </c>
      <c r="W878"/>
      <c r="X878"/>
    </row>
    <row r="879" spans="1:24">
      <c r="A879" s="41" t="str">
        <f>TRIM(Query1[[#This Row],[ENTERPRISE_ID]])</f>
        <v>JDEMOUR</v>
      </c>
      <c r="B879" s="41" t="s">
        <v>28292</v>
      </c>
      <c r="C879" s="41" t="s">
        <v>28293</v>
      </c>
      <c r="D879" s="41" t="s">
        <v>21137</v>
      </c>
      <c r="E879" s="41" t="s">
        <v>28294</v>
      </c>
      <c r="F879" s="41" t="s">
        <v>28295</v>
      </c>
      <c r="G879" s="41" t="s">
        <v>6621</v>
      </c>
      <c r="H879" s="41" t="s">
        <v>28296</v>
      </c>
      <c r="I879" s="41" t="s">
        <v>22072</v>
      </c>
      <c r="J879" s="68">
        <v>2072759793</v>
      </c>
      <c r="K879" s="41" t="s">
        <v>43</v>
      </c>
      <c r="L879" s="41" t="s">
        <v>28297</v>
      </c>
      <c r="N879" s="41" t="s">
        <v>28298</v>
      </c>
      <c r="O879" s="41" t="s">
        <v>1333</v>
      </c>
      <c r="P879" s="41" t="s">
        <v>6624</v>
      </c>
      <c r="Q879" s="41" t="s">
        <v>22020</v>
      </c>
      <c r="R879" s="41">
        <v>8998</v>
      </c>
      <c r="S879" s="41" t="s">
        <v>13158</v>
      </c>
      <c r="T879" s="41" t="s">
        <v>28280</v>
      </c>
      <c r="U879" s="41" t="s">
        <v>28299</v>
      </c>
      <c r="V879" s="42">
        <v>45993</v>
      </c>
      <c r="W879"/>
      <c r="X879"/>
    </row>
    <row r="880" spans="1:24">
      <c r="A880" s="41" t="str">
        <f>TRIM(Query1[[#This Row],[ENTERPRISE_ID]])</f>
        <v>VBEST1</v>
      </c>
      <c r="B880" s="41" t="s">
        <v>21778</v>
      </c>
      <c r="C880" s="41" t="s">
        <v>21779</v>
      </c>
      <c r="D880" s="41" t="s">
        <v>21137</v>
      </c>
      <c r="E880" s="41" t="s">
        <v>28300</v>
      </c>
      <c r="F880" s="41" t="s">
        <v>28301</v>
      </c>
      <c r="G880" s="41" t="s">
        <v>13709</v>
      </c>
      <c r="H880" s="41" t="s">
        <v>28302</v>
      </c>
      <c r="I880" s="41" t="s">
        <v>28303</v>
      </c>
      <c r="J880" s="68">
        <v>6172598395</v>
      </c>
      <c r="K880" s="41" t="s">
        <v>43</v>
      </c>
      <c r="L880" s="41" t="s">
        <v>13710</v>
      </c>
      <c r="N880" s="41" t="s">
        <v>28304</v>
      </c>
      <c r="O880" s="41" t="s">
        <v>276</v>
      </c>
      <c r="P880" s="41" t="s">
        <v>13711</v>
      </c>
      <c r="Q880" s="41" t="s">
        <v>22020</v>
      </c>
      <c r="R880" s="41">
        <v>8998</v>
      </c>
      <c r="S880" s="41" t="s">
        <v>11928</v>
      </c>
      <c r="T880" s="41" t="s">
        <v>19644</v>
      </c>
      <c r="U880" s="41" t="s">
        <v>28305</v>
      </c>
      <c r="V880" s="42">
        <v>45993</v>
      </c>
      <c r="W880"/>
      <c r="X880"/>
    </row>
    <row r="881" spans="1:24">
      <c r="A881" s="41" t="str">
        <f>TRIM(Query1[[#This Row],[ENTERPRISE_ID]])</f>
        <v>TBOLAN</v>
      </c>
      <c r="B881" s="41" t="s">
        <v>18247</v>
      </c>
      <c r="C881" s="41" t="s">
        <v>21747</v>
      </c>
      <c r="D881" s="41" t="s">
        <v>21137</v>
      </c>
      <c r="E881" s="41" t="s">
        <v>28306</v>
      </c>
      <c r="F881" s="41" t="s">
        <v>18248</v>
      </c>
      <c r="G881" s="41" t="s">
        <v>13107</v>
      </c>
      <c r="H881" s="41" t="s">
        <v>28307</v>
      </c>
      <c r="I881" s="41" t="s">
        <v>25243</v>
      </c>
      <c r="J881" s="68">
        <v>6034514365</v>
      </c>
      <c r="K881" s="41" t="s">
        <v>43</v>
      </c>
      <c r="L881" s="41" t="s">
        <v>28308</v>
      </c>
      <c r="N881" s="41" t="s">
        <v>931</v>
      </c>
      <c r="O881" s="41" t="s">
        <v>1611</v>
      </c>
      <c r="P881" s="41" t="s">
        <v>13109</v>
      </c>
      <c r="Q881" s="41" t="s">
        <v>22020</v>
      </c>
      <c r="R881" s="41">
        <v>8998</v>
      </c>
      <c r="S881" s="41" t="s">
        <v>24938</v>
      </c>
      <c r="T881" s="41" t="s">
        <v>24939</v>
      </c>
      <c r="U881" s="41" t="s">
        <v>28309</v>
      </c>
      <c r="V881" s="42">
        <v>45993</v>
      </c>
      <c r="W881"/>
      <c r="X881"/>
    </row>
    <row r="882" spans="1:24">
      <c r="A882" s="41" t="str">
        <f>TRIM(Query1[[#This Row],[ENTERPRISE_ID]])</f>
        <v>CFRANCI</v>
      </c>
      <c r="B882" s="41" t="s">
        <v>21641</v>
      </c>
      <c r="C882" s="41" t="s">
        <v>21642</v>
      </c>
      <c r="D882" s="41" t="s">
        <v>21136</v>
      </c>
      <c r="E882" s="41" t="s">
        <v>28310</v>
      </c>
      <c r="F882" s="41" t="s">
        <v>28311</v>
      </c>
      <c r="G882" s="41" t="s">
        <v>21643</v>
      </c>
      <c r="H882" s="41" t="s">
        <v>24821</v>
      </c>
      <c r="I882" s="41" t="s">
        <v>26022</v>
      </c>
      <c r="J882" s="68">
        <v>8138931473</v>
      </c>
      <c r="K882" s="41" t="s">
        <v>43</v>
      </c>
      <c r="L882" s="41" t="s">
        <v>28312</v>
      </c>
      <c r="M882" s="41" t="s">
        <v>28313</v>
      </c>
      <c r="N882" s="41" t="s">
        <v>25807</v>
      </c>
      <c r="O882" s="41" t="s">
        <v>57</v>
      </c>
      <c r="P882" s="41" t="s">
        <v>2583</v>
      </c>
      <c r="Q882" s="41" t="s">
        <v>21909</v>
      </c>
      <c r="R882" s="41">
        <v>8998</v>
      </c>
      <c r="S882" s="41" t="s">
        <v>7391</v>
      </c>
      <c r="U882" s="41" t="s">
        <v>28314</v>
      </c>
      <c r="V882" s="42">
        <v>45993</v>
      </c>
      <c r="W882"/>
      <c r="X882"/>
    </row>
    <row r="883" spans="1:24">
      <c r="A883" s="41" t="str">
        <f>TRIM(Query1[[#This Row],[ENTERPRISE_ID]])</f>
        <v>AGULLEY</v>
      </c>
      <c r="B883" s="41" t="s">
        <v>28315</v>
      </c>
      <c r="C883" s="41" t="s">
        <v>21755</v>
      </c>
      <c r="D883" s="41" t="s">
        <v>21149</v>
      </c>
      <c r="E883" s="41" t="s">
        <v>28316</v>
      </c>
      <c r="F883" s="41" t="s">
        <v>28317</v>
      </c>
      <c r="G883" s="41" t="s">
        <v>21756</v>
      </c>
      <c r="H883" s="41" t="s">
        <v>28318</v>
      </c>
      <c r="I883" s="41" t="s">
        <v>28319</v>
      </c>
      <c r="J883" s="68">
        <v>5014284082</v>
      </c>
      <c r="K883" s="41" t="s">
        <v>43</v>
      </c>
      <c r="L883" s="41" t="s">
        <v>28320</v>
      </c>
      <c r="N883" s="41" t="s">
        <v>321</v>
      </c>
      <c r="O883" s="41" t="s">
        <v>763</v>
      </c>
      <c r="P883" s="41" t="s">
        <v>764</v>
      </c>
      <c r="Q883" s="41" t="s">
        <v>21930</v>
      </c>
      <c r="R883" s="41">
        <v>8998</v>
      </c>
      <c r="S883" s="41" t="s">
        <v>22657</v>
      </c>
      <c r="T883" s="41" t="s">
        <v>22658</v>
      </c>
      <c r="U883" s="41" t="s">
        <v>28321</v>
      </c>
      <c r="V883" s="42">
        <v>45993</v>
      </c>
      <c r="W883"/>
      <c r="X883"/>
    </row>
    <row r="884" spans="1:24">
      <c r="A884" s="41" t="str">
        <f>TRIM(Query1[[#This Row],[ENTERPRISE_ID]])</f>
        <v>TRAI0</v>
      </c>
      <c r="B884" s="41" t="s">
        <v>18090</v>
      </c>
      <c r="C884" s="41" t="s">
        <v>21774</v>
      </c>
      <c r="D884" s="41" t="s">
        <v>21137</v>
      </c>
      <c r="E884" s="41" t="s">
        <v>28322</v>
      </c>
      <c r="F884" s="41" t="s">
        <v>18091</v>
      </c>
      <c r="G884" s="41" t="s">
        <v>17758</v>
      </c>
      <c r="H884" s="41" t="s">
        <v>28323</v>
      </c>
      <c r="I884" s="41" t="s">
        <v>28324</v>
      </c>
      <c r="J884" s="68">
        <v>7746350742</v>
      </c>
      <c r="K884" s="41" t="s">
        <v>43</v>
      </c>
      <c r="L884" s="41" t="s">
        <v>28325</v>
      </c>
      <c r="N884" s="41" t="s">
        <v>28326</v>
      </c>
      <c r="O884" s="41" t="s">
        <v>276</v>
      </c>
      <c r="P884" s="41" t="s">
        <v>13497</v>
      </c>
      <c r="Q884" s="41" t="s">
        <v>22020</v>
      </c>
      <c r="R884" s="41">
        <v>8998</v>
      </c>
      <c r="S884" s="41" t="s">
        <v>11928</v>
      </c>
      <c r="T884" s="41" t="s">
        <v>19644</v>
      </c>
      <c r="U884" s="41" t="s">
        <v>28327</v>
      </c>
      <c r="V884" s="42">
        <v>45993</v>
      </c>
      <c r="W884"/>
      <c r="X884"/>
    </row>
    <row r="885" spans="1:24">
      <c r="A885" s="41" t="str">
        <f>TRIM(Query1[[#This Row],[ENTERPRISE_ID]])</f>
        <v>MGORD1</v>
      </c>
      <c r="B885" s="41" t="s">
        <v>28328</v>
      </c>
      <c r="C885" s="41" t="s">
        <v>28329</v>
      </c>
      <c r="D885" s="41" t="s">
        <v>21137</v>
      </c>
      <c r="E885" s="41" t="s">
        <v>28330</v>
      </c>
      <c r="F885" s="41" t="s">
        <v>28331</v>
      </c>
      <c r="G885" s="41" t="s">
        <v>9683</v>
      </c>
      <c r="H885" s="41" t="s">
        <v>28332</v>
      </c>
      <c r="I885" s="41" t="s">
        <v>22302</v>
      </c>
      <c r="J885" s="68">
        <v>4015412128</v>
      </c>
      <c r="K885" s="41" t="s">
        <v>43</v>
      </c>
      <c r="L885" s="41" t="s">
        <v>28333</v>
      </c>
      <c r="N885" s="41" t="s">
        <v>6156</v>
      </c>
      <c r="O885" s="41" t="s">
        <v>579</v>
      </c>
      <c r="P885" s="41" t="s">
        <v>9648</v>
      </c>
      <c r="Q885" s="41" t="s">
        <v>22020</v>
      </c>
      <c r="R885" s="41">
        <v>8998</v>
      </c>
      <c r="S885" s="41" t="s">
        <v>11788</v>
      </c>
      <c r="T885" s="41" t="s">
        <v>22606</v>
      </c>
      <c r="U885" s="41" t="s">
        <v>28334</v>
      </c>
      <c r="V885" s="42">
        <v>45993</v>
      </c>
      <c r="W885"/>
      <c r="X885"/>
    </row>
    <row r="886" spans="1:24">
      <c r="A886" s="41" t="str">
        <f>TRIM(Query1[[#This Row],[ENTERPRISE_ID]])</f>
        <v>JGAQUIN</v>
      </c>
      <c r="B886" s="41" t="s">
        <v>21431</v>
      </c>
      <c r="C886" s="41" t="s">
        <v>21433</v>
      </c>
      <c r="D886" s="41" t="s">
        <v>21137</v>
      </c>
      <c r="E886" s="41" t="s">
        <v>28335</v>
      </c>
      <c r="F886" s="41" t="s">
        <v>28336</v>
      </c>
      <c r="G886" s="41" t="s">
        <v>6882</v>
      </c>
      <c r="H886" s="41" t="s">
        <v>28337</v>
      </c>
      <c r="I886" s="41" t="s">
        <v>22613</v>
      </c>
      <c r="J886" s="68">
        <v>5086659920</v>
      </c>
      <c r="K886" s="41" t="s">
        <v>43</v>
      </c>
      <c r="L886" s="41" t="s">
        <v>28338</v>
      </c>
      <c r="N886" s="41" t="s">
        <v>28339</v>
      </c>
      <c r="O886" s="41" t="s">
        <v>276</v>
      </c>
      <c r="P886" s="41" t="s">
        <v>6885</v>
      </c>
      <c r="Q886" s="41" t="s">
        <v>22020</v>
      </c>
      <c r="R886" s="41">
        <v>8998</v>
      </c>
      <c r="S886" s="41" t="s">
        <v>12911</v>
      </c>
      <c r="T886" s="41" t="s">
        <v>24909</v>
      </c>
      <c r="U886" s="41" t="s">
        <v>28340</v>
      </c>
      <c r="V886" s="42">
        <v>45993</v>
      </c>
      <c r="W886"/>
      <c r="X886"/>
    </row>
    <row r="887" spans="1:24">
      <c r="A887" s="41" t="str">
        <f>TRIM(Query1[[#This Row],[ENTERPRISE_ID]])</f>
        <v>RLOSARD</v>
      </c>
      <c r="B887" s="41" t="s">
        <v>28341</v>
      </c>
      <c r="C887" s="41" t="s">
        <v>28342</v>
      </c>
      <c r="D887" s="41" t="s">
        <v>21137</v>
      </c>
      <c r="E887" s="41" t="s">
        <v>28343</v>
      </c>
      <c r="F887" s="41" t="s">
        <v>28344</v>
      </c>
      <c r="G887" s="41" t="s">
        <v>11788</v>
      </c>
      <c r="H887" s="41" t="s">
        <v>28345</v>
      </c>
      <c r="I887" s="41" t="s">
        <v>23032</v>
      </c>
      <c r="J887" s="68">
        <v>7817962058</v>
      </c>
      <c r="K887" s="41" t="s">
        <v>43</v>
      </c>
      <c r="L887" s="41" t="s">
        <v>28346</v>
      </c>
      <c r="N887" s="41" t="s">
        <v>6156</v>
      </c>
      <c r="O887" s="41" t="s">
        <v>579</v>
      </c>
      <c r="P887" s="41" t="s">
        <v>5337</v>
      </c>
      <c r="Q887" s="41" t="s">
        <v>22020</v>
      </c>
      <c r="R887" s="41">
        <v>8998</v>
      </c>
      <c r="S887" s="41" t="s">
        <v>22780</v>
      </c>
      <c r="T887" s="41" t="s">
        <v>22781</v>
      </c>
      <c r="U887" s="41" t="s">
        <v>28347</v>
      </c>
      <c r="V887" s="42">
        <v>45993</v>
      </c>
      <c r="W887"/>
      <c r="X887"/>
    </row>
    <row r="888" spans="1:24">
      <c r="A888" s="41" t="str">
        <f>TRIM(Query1[[#This Row],[ENTERPRISE_ID]])</f>
        <v>EWILSO</v>
      </c>
      <c r="B888" s="41" t="s">
        <v>28348</v>
      </c>
      <c r="C888" s="41" t="s">
        <v>28349</v>
      </c>
      <c r="D888" s="41" t="s">
        <v>21137</v>
      </c>
      <c r="E888" s="41" t="s">
        <v>28350</v>
      </c>
      <c r="F888" s="41" t="s">
        <v>28351</v>
      </c>
      <c r="G888" s="41" t="s">
        <v>5014</v>
      </c>
      <c r="H888" s="41" t="s">
        <v>2490</v>
      </c>
      <c r="I888" s="41" t="s">
        <v>23344</v>
      </c>
      <c r="J888" s="68">
        <v>8608012925</v>
      </c>
      <c r="K888" s="41" t="s">
        <v>43</v>
      </c>
      <c r="L888" s="41" t="s">
        <v>28352</v>
      </c>
      <c r="M888" s="41" t="s">
        <v>28353</v>
      </c>
      <c r="N888" s="41" t="s">
        <v>5017</v>
      </c>
      <c r="O888" s="41" t="s">
        <v>1308</v>
      </c>
      <c r="P888" s="41" t="s">
        <v>5018</v>
      </c>
      <c r="Q888" s="41" t="s">
        <v>22020</v>
      </c>
      <c r="R888" s="41">
        <v>8998</v>
      </c>
      <c r="S888" s="41" t="s">
        <v>10985</v>
      </c>
      <c r="T888" s="41" t="s">
        <v>22883</v>
      </c>
      <c r="U888" s="41" t="s">
        <v>28354</v>
      </c>
      <c r="V888" s="42">
        <v>45993</v>
      </c>
      <c r="W888"/>
      <c r="X888"/>
    </row>
    <row r="889" spans="1:24">
      <c r="A889" s="41" t="str">
        <f>TRIM(Query1[[#This Row],[ENTERPRISE_ID]])</f>
        <v>AELSER</v>
      </c>
      <c r="B889" s="41" t="s">
        <v>28355</v>
      </c>
      <c r="C889" s="41" t="s">
        <v>28356</v>
      </c>
      <c r="D889" s="41" t="s">
        <v>21137</v>
      </c>
      <c r="E889" s="41" t="s">
        <v>28357</v>
      </c>
      <c r="F889" s="41" t="s">
        <v>28358</v>
      </c>
      <c r="G889" s="41" t="s">
        <v>549</v>
      </c>
      <c r="H889" s="41" t="s">
        <v>28359</v>
      </c>
      <c r="I889" s="41" t="s">
        <v>28360</v>
      </c>
      <c r="J889" s="68">
        <v>8456370013</v>
      </c>
      <c r="K889" s="41" t="s">
        <v>43</v>
      </c>
      <c r="L889" s="41" t="s">
        <v>28361</v>
      </c>
      <c r="M889" s="41" t="s">
        <v>2588</v>
      </c>
      <c r="N889" s="41" t="s">
        <v>28362</v>
      </c>
      <c r="O889" s="41" t="s">
        <v>373</v>
      </c>
      <c r="P889" s="41" t="s">
        <v>28363</v>
      </c>
      <c r="Q889" s="41" t="s">
        <v>22020</v>
      </c>
      <c r="R889" s="41">
        <v>8998</v>
      </c>
      <c r="S889" s="41" t="s">
        <v>9214</v>
      </c>
      <c r="T889" s="41" t="s">
        <v>19896</v>
      </c>
      <c r="U889" s="41" t="s">
        <v>28364</v>
      </c>
      <c r="V889" s="42">
        <v>45993</v>
      </c>
      <c r="W889"/>
      <c r="X889"/>
    </row>
    <row r="890" spans="1:24">
      <c r="A890" s="41" t="str">
        <f>TRIM(Query1[[#This Row],[ENTERPRISE_ID]])</f>
        <v>FPIPER</v>
      </c>
      <c r="B890" s="41" t="s">
        <v>28365</v>
      </c>
      <c r="C890" s="41" t="s">
        <v>28366</v>
      </c>
      <c r="D890" s="41" t="s">
        <v>21137</v>
      </c>
      <c r="E890" s="41" t="s">
        <v>28367</v>
      </c>
      <c r="F890" s="41" t="s">
        <v>28368</v>
      </c>
      <c r="G890" s="41" t="s">
        <v>5211</v>
      </c>
      <c r="H890" s="41" t="s">
        <v>28369</v>
      </c>
      <c r="I890" s="41" t="s">
        <v>24821</v>
      </c>
      <c r="J890" s="68">
        <v>8454903108</v>
      </c>
      <c r="K890" s="41" t="s">
        <v>43</v>
      </c>
      <c r="L890" s="41" t="s">
        <v>28370</v>
      </c>
      <c r="N890" s="41" t="s">
        <v>28304</v>
      </c>
      <c r="O890" s="41" t="s">
        <v>373</v>
      </c>
      <c r="P890" s="41" t="s">
        <v>5214</v>
      </c>
      <c r="Q890" s="41" t="s">
        <v>22020</v>
      </c>
      <c r="R890" s="41">
        <v>8998</v>
      </c>
      <c r="S890" s="41" t="s">
        <v>9214</v>
      </c>
      <c r="T890" s="41" t="s">
        <v>19896</v>
      </c>
      <c r="U890" s="41" t="s">
        <v>28371</v>
      </c>
      <c r="V890" s="42">
        <v>45993</v>
      </c>
      <c r="W890"/>
      <c r="X890"/>
    </row>
    <row r="891" spans="1:24">
      <c r="A891" s="41" t="str">
        <f>TRIM(Query1[[#This Row],[ENTERPRISE_ID]])</f>
        <v>RIMHOFF</v>
      </c>
      <c r="B891" s="41" t="s">
        <v>28372</v>
      </c>
      <c r="C891" s="41" t="s">
        <v>28373</v>
      </c>
      <c r="D891" s="41" t="s">
        <v>21137</v>
      </c>
      <c r="E891" s="41" t="s">
        <v>28374</v>
      </c>
      <c r="F891" s="41" t="s">
        <v>28375</v>
      </c>
      <c r="G891" s="41" t="s">
        <v>24938</v>
      </c>
      <c r="H891" s="41" t="s">
        <v>28376</v>
      </c>
      <c r="I891" s="41" t="s">
        <v>23249</v>
      </c>
      <c r="J891" s="68">
        <v>8024978234</v>
      </c>
      <c r="K891" s="41" t="s">
        <v>43</v>
      </c>
      <c r="L891" s="41" t="s">
        <v>28377</v>
      </c>
      <c r="N891" s="41" t="s">
        <v>28378</v>
      </c>
      <c r="O891" s="41" t="s">
        <v>373</v>
      </c>
      <c r="P891" s="41" t="s">
        <v>11670</v>
      </c>
      <c r="Q891" s="41" t="s">
        <v>22020</v>
      </c>
      <c r="R891" s="41">
        <v>8998</v>
      </c>
      <c r="S891" s="41" t="s">
        <v>22780</v>
      </c>
      <c r="T891" s="41" t="s">
        <v>22781</v>
      </c>
      <c r="U891" s="41" t="s">
        <v>28379</v>
      </c>
      <c r="V891" s="42">
        <v>45993</v>
      </c>
      <c r="W891"/>
      <c r="X891"/>
    </row>
    <row r="892" spans="1:24">
      <c r="A892" s="41" t="str">
        <f>TRIM(Query1[[#This Row],[ENTERPRISE_ID]])</f>
        <v>EGRULLO</v>
      </c>
      <c r="B892" s="41" t="s">
        <v>28380</v>
      </c>
      <c r="C892" s="41" t="s">
        <v>28381</v>
      </c>
      <c r="D892" s="41" t="s">
        <v>21137</v>
      </c>
      <c r="E892" s="41" t="s">
        <v>28382</v>
      </c>
      <c r="F892" s="41" t="s">
        <v>28383</v>
      </c>
      <c r="G892" s="41" t="s">
        <v>18330</v>
      </c>
      <c r="H892" s="41" t="s">
        <v>28384</v>
      </c>
      <c r="I892" s="41" t="s">
        <v>23344</v>
      </c>
      <c r="J892" s="68">
        <v>4017863971</v>
      </c>
      <c r="K892" s="41" t="s">
        <v>43</v>
      </c>
      <c r="L892" s="41" t="s">
        <v>28385</v>
      </c>
      <c r="N892" s="41" t="s">
        <v>2694</v>
      </c>
      <c r="O892" s="41" t="s">
        <v>579</v>
      </c>
      <c r="P892" s="41" t="s">
        <v>4112</v>
      </c>
      <c r="Q892" s="41" t="s">
        <v>22020</v>
      </c>
      <c r="R892" s="41">
        <v>8998</v>
      </c>
      <c r="S892" s="41" t="s">
        <v>11788</v>
      </c>
      <c r="T892" s="41" t="s">
        <v>22606</v>
      </c>
      <c r="U892" s="41" t="s">
        <v>28386</v>
      </c>
      <c r="V892" s="42">
        <v>45993</v>
      </c>
      <c r="W892"/>
      <c r="X892"/>
    </row>
    <row r="893" spans="1:24">
      <c r="A893" s="41" t="str">
        <f>TRIM(Query1[[#This Row],[ENTERPRISE_ID]])</f>
        <v>EMAGAN1</v>
      </c>
      <c r="B893" s="41" t="s">
        <v>28387</v>
      </c>
      <c r="C893" s="41" t="s">
        <v>20863</v>
      </c>
      <c r="D893" s="41" t="s">
        <v>21137</v>
      </c>
      <c r="E893" s="41" t="s">
        <v>28388</v>
      </c>
      <c r="F893" s="41" t="s">
        <v>28389</v>
      </c>
      <c r="G893" s="41" t="s">
        <v>17287</v>
      </c>
      <c r="H893" s="41" t="s">
        <v>24082</v>
      </c>
      <c r="I893" s="41" t="s">
        <v>22217</v>
      </c>
      <c r="J893" s="68">
        <v>3159831656</v>
      </c>
      <c r="K893" s="41" t="s">
        <v>43</v>
      </c>
      <c r="L893" s="41" t="s">
        <v>4782</v>
      </c>
      <c r="N893" s="41" t="s">
        <v>28390</v>
      </c>
      <c r="O893" s="41" t="s">
        <v>373</v>
      </c>
      <c r="P893" s="41" t="s">
        <v>4784</v>
      </c>
      <c r="Q893" s="41" t="s">
        <v>22020</v>
      </c>
      <c r="R893" s="41">
        <v>8998</v>
      </c>
      <c r="S893" s="41" t="s">
        <v>7026</v>
      </c>
      <c r="T893" s="41" t="s">
        <v>21014</v>
      </c>
      <c r="U893" s="41" t="s">
        <v>28391</v>
      </c>
      <c r="V893" s="42">
        <v>45993</v>
      </c>
      <c r="W893"/>
      <c r="X893"/>
    </row>
    <row r="894" spans="1:24">
      <c r="A894" s="41" t="str">
        <f>TRIM(Query1[[#This Row],[ENTERPRISE_ID]])</f>
        <v>PBIBEA</v>
      </c>
      <c r="B894" s="41" t="s">
        <v>28392</v>
      </c>
      <c r="C894" s="41" t="s">
        <v>28393</v>
      </c>
      <c r="D894" s="41" t="s">
        <v>21137</v>
      </c>
      <c r="E894" s="41" t="s">
        <v>28394</v>
      </c>
      <c r="F894" s="41" t="s">
        <v>28395</v>
      </c>
      <c r="G894" s="41" t="s">
        <v>10888</v>
      </c>
      <c r="H894" s="41" t="s">
        <v>28396</v>
      </c>
      <c r="I894" s="41" t="s">
        <v>21955</v>
      </c>
      <c r="J894" s="68">
        <v>5082507662</v>
      </c>
      <c r="K894" s="41" t="s">
        <v>43</v>
      </c>
      <c r="L894" s="41" t="s">
        <v>28397</v>
      </c>
      <c r="N894" s="41" t="s">
        <v>28250</v>
      </c>
      <c r="O894" s="41" t="s">
        <v>276</v>
      </c>
      <c r="P894" s="41" t="s">
        <v>10891</v>
      </c>
      <c r="Q894" s="41" t="s">
        <v>22020</v>
      </c>
      <c r="R894" s="41">
        <v>8998</v>
      </c>
      <c r="S894" s="41" t="s">
        <v>11788</v>
      </c>
      <c r="T894" s="41" t="s">
        <v>22606</v>
      </c>
      <c r="U894" s="41" t="s">
        <v>28398</v>
      </c>
      <c r="V894" s="42">
        <v>45993</v>
      </c>
      <c r="W894"/>
      <c r="X894"/>
    </row>
    <row r="895" spans="1:24">
      <c r="A895" s="41" t="str">
        <f>TRIM(Query1[[#This Row],[ENTERPRISE_ID]])</f>
        <v>JBIDWEL</v>
      </c>
      <c r="B895" s="41" t="s">
        <v>17905</v>
      </c>
      <c r="C895" s="41" t="s">
        <v>28399</v>
      </c>
      <c r="D895" s="41" t="s">
        <v>21137</v>
      </c>
      <c r="E895" s="41" t="s">
        <v>28400</v>
      </c>
      <c r="F895" s="41" t="s">
        <v>17906</v>
      </c>
      <c r="G895" s="41" t="s">
        <v>16967</v>
      </c>
      <c r="H895" s="41" t="s">
        <v>28401</v>
      </c>
      <c r="I895" s="41" t="s">
        <v>22743</v>
      </c>
      <c r="J895" s="68">
        <v>3159804912</v>
      </c>
      <c r="K895" s="41" t="s">
        <v>43</v>
      </c>
      <c r="L895" s="41" t="s">
        <v>28402</v>
      </c>
      <c r="N895" s="41" t="s">
        <v>6352</v>
      </c>
      <c r="O895" s="41" t="s">
        <v>373</v>
      </c>
      <c r="P895" s="41" t="s">
        <v>6353</v>
      </c>
      <c r="Q895" s="41" t="s">
        <v>22020</v>
      </c>
      <c r="R895" s="41">
        <v>8998</v>
      </c>
      <c r="S895" s="41" t="s">
        <v>7026</v>
      </c>
      <c r="T895" s="41" t="s">
        <v>21014</v>
      </c>
      <c r="U895" s="41" t="s">
        <v>28403</v>
      </c>
      <c r="V895" s="42">
        <v>45993</v>
      </c>
      <c r="W895"/>
      <c r="X895"/>
    </row>
    <row r="896" spans="1:24">
      <c r="A896" s="41" t="str">
        <f>TRIM(Query1[[#This Row],[ENTERPRISE_ID]])</f>
        <v>SDOBROW</v>
      </c>
      <c r="B896" s="41" t="s">
        <v>28404</v>
      </c>
      <c r="C896" s="41" t="s">
        <v>28405</v>
      </c>
      <c r="D896" s="41" t="s">
        <v>21137</v>
      </c>
      <c r="E896" s="41" t="s">
        <v>28406</v>
      </c>
      <c r="F896" s="41" t="s">
        <v>28407</v>
      </c>
      <c r="G896" s="41" t="s">
        <v>18134</v>
      </c>
      <c r="H896" s="41" t="s">
        <v>28408</v>
      </c>
      <c r="I896" s="41" t="s">
        <v>21937</v>
      </c>
      <c r="J896" s="68">
        <v>8023698320</v>
      </c>
      <c r="K896" s="41" t="s">
        <v>43</v>
      </c>
      <c r="L896" s="41" t="s">
        <v>28409</v>
      </c>
      <c r="N896" s="41" t="s">
        <v>28410</v>
      </c>
      <c r="O896" s="41" t="s">
        <v>7785</v>
      </c>
      <c r="P896" s="41" t="s">
        <v>12475</v>
      </c>
      <c r="Q896" s="41" t="s">
        <v>22020</v>
      </c>
      <c r="R896" s="41">
        <v>8998</v>
      </c>
      <c r="S896" s="41" t="s">
        <v>13158</v>
      </c>
      <c r="T896" s="41" t="s">
        <v>28280</v>
      </c>
      <c r="U896" s="41" t="s">
        <v>28411</v>
      </c>
      <c r="V896" s="42">
        <v>45993</v>
      </c>
      <c r="W896"/>
      <c r="X896"/>
    </row>
    <row r="897" spans="1:24">
      <c r="A897" s="41" t="str">
        <f>TRIM(Query1[[#This Row],[ENTERPRISE_ID]])</f>
        <v>PLICAT</v>
      </c>
      <c r="B897" s="41" t="s">
        <v>21676</v>
      </c>
      <c r="C897" s="41" t="s">
        <v>21677</v>
      </c>
      <c r="D897" s="41" t="s">
        <v>21137</v>
      </c>
      <c r="E897" s="41" t="s">
        <v>28412</v>
      </c>
      <c r="F897" s="41" t="s">
        <v>28413</v>
      </c>
      <c r="G897" s="41" t="s">
        <v>11087</v>
      </c>
      <c r="H897" s="41" t="s">
        <v>28414</v>
      </c>
      <c r="I897" s="41" t="s">
        <v>25250</v>
      </c>
      <c r="J897" s="68">
        <v>5855539664</v>
      </c>
      <c r="K897" s="41" t="s">
        <v>43</v>
      </c>
      <c r="L897" s="41" t="s">
        <v>28415</v>
      </c>
      <c r="N897" s="41" t="s">
        <v>931</v>
      </c>
      <c r="O897" s="41" t="s">
        <v>373</v>
      </c>
      <c r="P897" s="41" t="s">
        <v>11089</v>
      </c>
      <c r="Q897" s="41" t="s">
        <v>22020</v>
      </c>
      <c r="R897" s="41">
        <v>8998</v>
      </c>
      <c r="S897" s="41" t="s">
        <v>13978</v>
      </c>
      <c r="T897" s="41" t="s">
        <v>20198</v>
      </c>
      <c r="U897" s="41" t="s">
        <v>28416</v>
      </c>
      <c r="V897" s="42">
        <v>45993</v>
      </c>
      <c r="W897"/>
      <c r="X897"/>
    </row>
    <row r="898" spans="1:24">
      <c r="A898" s="41" t="str">
        <f>TRIM(Query1[[#This Row],[ENTERPRISE_ID]])</f>
        <v>BFARREL</v>
      </c>
      <c r="B898" s="41" t="s">
        <v>21250</v>
      </c>
      <c r="C898" s="41" t="s">
        <v>21252</v>
      </c>
      <c r="D898" s="41" t="s">
        <v>21137</v>
      </c>
      <c r="E898" s="41" t="s">
        <v>28417</v>
      </c>
      <c r="F898" s="41" t="s">
        <v>28418</v>
      </c>
      <c r="G898" s="41" t="s">
        <v>15594</v>
      </c>
      <c r="H898" s="41" t="s">
        <v>28419</v>
      </c>
      <c r="I898" s="41" t="s">
        <v>28420</v>
      </c>
      <c r="J898" s="68">
        <v>6075915386</v>
      </c>
      <c r="K898" s="41" t="s">
        <v>43</v>
      </c>
      <c r="L898" s="41" t="s">
        <v>28421</v>
      </c>
      <c r="N898" s="41" t="s">
        <v>28422</v>
      </c>
      <c r="O898" s="41" t="s">
        <v>373</v>
      </c>
      <c r="P898" s="41" t="s">
        <v>1800</v>
      </c>
      <c r="Q898" s="41" t="s">
        <v>22020</v>
      </c>
      <c r="R898" s="41">
        <v>8998</v>
      </c>
      <c r="S898" s="41" t="s">
        <v>7026</v>
      </c>
      <c r="T898" s="41" t="s">
        <v>21014</v>
      </c>
      <c r="U898" s="41" t="s">
        <v>28423</v>
      </c>
      <c r="V898" s="42">
        <v>45993</v>
      </c>
      <c r="W898"/>
      <c r="X898"/>
    </row>
    <row r="899" spans="1:24">
      <c r="A899" s="41" t="str">
        <f>TRIM(Query1[[#This Row],[ENTERPRISE_ID]])</f>
        <v>MCHISIM</v>
      </c>
      <c r="B899" s="41" t="s">
        <v>28424</v>
      </c>
      <c r="C899" s="41" t="s">
        <v>28425</v>
      </c>
      <c r="D899" s="41" t="s">
        <v>21137</v>
      </c>
      <c r="E899" s="41" t="s">
        <v>28426</v>
      </c>
      <c r="F899" s="41" t="s">
        <v>28427</v>
      </c>
      <c r="G899" s="41" t="s">
        <v>17205</v>
      </c>
      <c r="H899" s="41" t="s">
        <v>28428</v>
      </c>
      <c r="I899" s="41" t="s">
        <v>22864</v>
      </c>
      <c r="J899" s="68">
        <v>5859539611</v>
      </c>
      <c r="K899" s="41" t="s">
        <v>43</v>
      </c>
      <c r="L899" s="41" t="s">
        <v>28429</v>
      </c>
      <c r="N899" s="41" t="s">
        <v>931</v>
      </c>
      <c r="O899" s="41" t="s">
        <v>373</v>
      </c>
      <c r="P899" s="41" t="s">
        <v>9390</v>
      </c>
      <c r="Q899" s="41" t="s">
        <v>22020</v>
      </c>
      <c r="R899" s="41">
        <v>8998</v>
      </c>
      <c r="S899" s="41" t="s">
        <v>13978</v>
      </c>
      <c r="T899" s="41" t="s">
        <v>20198</v>
      </c>
      <c r="U899" s="41" t="s">
        <v>28430</v>
      </c>
      <c r="V899" s="42">
        <v>45993</v>
      </c>
      <c r="W899"/>
      <c r="X899"/>
    </row>
    <row r="900" spans="1:24">
      <c r="A900" s="41" t="str">
        <f>TRIM(Query1[[#This Row],[ENTERPRISE_ID]])</f>
        <v>CFUCHS</v>
      </c>
      <c r="B900" s="41" t="s">
        <v>16557</v>
      </c>
      <c r="C900" s="41" t="s">
        <v>28431</v>
      </c>
      <c r="D900" s="41" t="s">
        <v>21137</v>
      </c>
      <c r="E900" s="41" t="s">
        <v>28432</v>
      </c>
      <c r="F900" s="41" t="s">
        <v>16558</v>
      </c>
      <c r="G900" s="41" t="s">
        <v>16035</v>
      </c>
      <c r="H900" s="41" t="s">
        <v>28433</v>
      </c>
      <c r="I900" s="41" t="s">
        <v>28434</v>
      </c>
      <c r="J900" s="68">
        <v>5857380613</v>
      </c>
      <c r="K900" s="41" t="s">
        <v>43</v>
      </c>
      <c r="L900" s="41" t="s">
        <v>28435</v>
      </c>
      <c r="N900" s="41" t="s">
        <v>931</v>
      </c>
      <c r="O900" s="41" t="s">
        <v>373</v>
      </c>
      <c r="P900" s="41" t="s">
        <v>11089</v>
      </c>
      <c r="Q900" s="41" t="s">
        <v>22020</v>
      </c>
      <c r="R900" s="41">
        <v>8998</v>
      </c>
      <c r="S900" s="41" t="s">
        <v>13978</v>
      </c>
      <c r="T900" s="41" t="s">
        <v>20198</v>
      </c>
      <c r="U900" s="41" t="s">
        <v>28436</v>
      </c>
      <c r="V900" s="42">
        <v>45993</v>
      </c>
      <c r="W900"/>
      <c r="X900"/>
    </row>
    <row r="901" spans="1:24">
      <c r="A901" s="41" t="str">
        <f>TRIM(Query1[[#This Row],[ENTERPRISE_ID]])</f>
        <v>MDAVI31</v>
      </c>
      <c r="B901" s="41" t="s">
        <v>21537</v>
      </c>
      <c r="C901" s="41" t="s">
        <v>21538</v>
      </c>
      <c r="D901" s="41" t="s">
        <v>21137</v>
      </c>
      <c r="E901" s="41" t="s">
        <v>28437</v>
      </c>
      <c r="F901" s="41" t="s">
        <v>28438</v>
      </c>
      <c r="G901" s="41" t="s">
        <v>9448</v>
      </c>
      <c r="H901" s="41" t="s">
        <v>25340</v>
      </c>
      <c r="I901" s="41" t="s">
        <v>28439</v>
      </c>
      <c r="J901" s="68">
        <v>8608196496</v>
      </c>
      <c r="K901" s="41" t="s">
        <v>43</v>
      </c>
      <c r="L901" s="41" t="s">
        <v>9449</v>
      </c>
      <c r="N901" s="41" t="s">
        <v>9450</v>
      </c>
      <c r="O901" s="41" t="s">
        <v>1308</v>
      </c>
      <c r="P901" s="41" t="s">
        <v>28440</v>
      </c>
      <c r="Q901" s="41" t="s">
        <v>22020</v>
      </c>
      <c r="R901" s="41">
        <v>8998</v>
      </c>
      <c r="S901" s="41" t="s">
        <v>10985</v>
      </c>
      <c r="T901" s="41" t="s">
        <v>22883</v>
      </c>
      <c r="U901" s="41" t="s">
        <v>28441</v>
      </c>
      <c r="V901" s="42">
        <v>45993</v>
      </c>
      <c r="W901"/>
      <c r="X901"/>
    </row>
    <row r="902" spans="1:24">
      <c r="A902" s="41" t="str">
        <f>TRIM(Query1[[#This Row],[ENTERPRISE_ID]])</f>
        <v>JCOLE</v>
      </c>
      <c r="B902" s="41" t="s">
        <v>21413</v>
      </c>
      <c r="C902" s="41" t="s">
        <v>21414</v>
      </c>
      <c r="D902" s="41" t="s">
        <v>21137</v>
      </c>
      <c r="E902" s="41" t="s">
        <v>28442</v>
      </c>
      <c r="F902" s="41" t="s">
        <v>28443</v>
      </c>
      <c r="G902" s="41" t="s">
        <v>21415</v>
      </c>
      <c r="H902" s="41" t="s">
        <v>28444</v>
      </c>
      <c r="I902" s="41" t="s">
        <v>22503</v>
      </c>
      <c r="J902" s="68">
        <v>7169361043</v>
      </c>
      <c r="K902" s="41" t="s">
        <v>43</v>
      </c>
      <c r="L902" s="41" t="s">
        <v>6518</v>
      </c>
      <c r="N902" s="41" t="s">
        <v>4272</v>
      </c>
      <c r="O902" s="41" t="s">
        <v>373</v>
      </c>
      <c r="P902" s="41" t="s">
        <v>6519</v>
      </c>
      <c r="Q902" s="41" t="s">
        <v>22020</v>
      </c>
      <c r="R902" s="41">
        <v>8998</v>
      </c>
      <c r="S902" s="41" t="s">
        <v>13978</v>
      </c>
      <c r="T902" s="41" t="s">
        <v>20198</v>
      </c>
      <c r="U902" s="41" t="s">
        <v>28445</v>
      </c>
      <c r="V902" s="42">
        <v>45993</v>
      </c>
      <c r="W902"/>
      <c r="X902"/>
    </row>
    <row r="903" spans="1:24">
      <c r="A903" s="41" t="str">
        <f>TRIM(Query1[[#This Row],[ENTERPRISE_ID]])</f>
        <v>DSMITH0</v>
      </c>
      <c r="B903" s="41" t="s">
        <v>21323</v>
      </c>
      <c r="C903" s="41" t="s">
        <v>21324</v>
      </c>
      <c r="D903" s="41" t="s">
        <v>21137</v>
      </c>
      <c r="E903" s="41" t="s">
        <v>28446</v>
      </c>
      <c r="F903" s="41" t="s">
        <v>28447</v>
      </c>
      <c r="G903" s="41" t="s">
        <v>16647</v>
      </c>
      <c r="H903" s="41" t="s">
        <v>22224</v>
      </c>
      <c r="I903" s="41" t="s">
        <v>28448</v>
      </c>
      <c r="J903" s="68">
        <v>8458633216</v>
      </c>
      <c r="K903" s="41" t="s">
        <v>43</v>
      </c>
      <c r="L903" s="41" t="s">
        <v>28449</v>
      </c>
      <c r="M903" s="41" t="s">
        <v>27645</v>
      </c>
      <c r="N903" s="41" t="s">
        <v>28450</v>
      </c>
      <c r="O903" s="41" t="s">
        <v>373</v>
      </c>
      <c r="P903" s="41" t="s">
        <v>28451</v>
      </c>
      <c r="Q903" s="41" t="s">
        <v>22020</v>
      </c>
      <c r="R903" s="41">
        <v>8998</v>
      </c>
      <c r="S903" s="41" t="s">
        <v>9214</v>
      </c>
      <c r="T903" s="41" t="s">
        <v>19896</v>
      </c>
      <c r="U903" s="41" t="s">
        <v>28452</v>
      </c>
      <c r="V903" s="42">
        <v>45993</v>
      </c>
      <c r="W903"/>
      <c r="X903"/>
    </row>
    <row r="904" spans="1:24">
      <c r="A904" s="41" t="str">
        <f>TRIM(Query1[[#This Row],[ENTERPRISE_ID]])</f>
        <v>SSAUR</v>
      </c>
      <c r="B904" s="41" t="s">
        <v>28453</v>
      </c>
      <c r="C904" s="41" t="s">
        <v>19660</v>
      </c>
      <c r="D904" s="41" t="s">
        <v>21137</v>
      </c>
      <c r="E904" s="41" t="s">
        <v>28454</v>
      </c>
      <c r="F904" s="41" t="s">
        <v>28455</v>
      </c>
      <c r="G904" s="41" t="s">
        <v>19661</v>
      </c>
      <c r="H904" s="41" t="s">
        <v>28456</v>
      </c>
      <c r="I904" s="41" t="s">
        <v>21937</v>
      </c>
      <c r="J904" s="68">
        <v>8146513412</v>
      </c>
      <c r="K904" s="41" t="s">
        <v>43</v>
      </c>
      <c r="L904" s="41" t="s">
        <v>28457</v>
      </c>
      <c r="N904" s="41" t="s">
        <v>28458</v>
      </c>
      <c r="O904" s="41" t="s">
        <v>453</v>
      </c>
      <c r="P904" s="41" t="s">
        <v>12929</v>
      </c>
      <c r="Q904" s="41" t="s">
        <v>22020</v>
      </c>
      <c r="R904" s="41">
        <v>8998</v>
      </c>
      <c r="S904" s="41" t="s">
        <v>6572</v>
      </c>
      <c r="U904" s="41" t="s">
        <v>28459</v>
      </c>
      <c r="V904" s="42">
        <v>45993</v>
      </c>
      <c r="W904"/>
      <c r="X904"/>
    </row>
    <row r="905" spans="1:24">
      <c r="A905" s="41" t="str">
        <f>TRIM(Query1[[#This Row],[ENTERPRISE_ID]])</f>
        <v>PFLAK1</v>
      </c>
      <c r="B905" s="41" t="s">
        <v>28460</v>
      </c>
      <c r="C905" s="41" t="s">
        <v>28461</v>
      </c>
      <c r="D905" s="41" t="s">
        <v>21137</v>
      </c>
      <c r="E905" s="41" t="s">
        <v>28462</v>
      </c>
      <c r="F905" s="41" t="s">
        <v>28463</v>
      </c>
      <c r="G905" s="41" t="s">
        <v>10985</v>
      </c>
      <c r="H905" s="41" t="s">
        <v>28464</v>
      </c>
      <c r="I905" s="41" t="s">
        <v>21955</v>
      </c>
      <c r="J905" s="68">
        <v>8148064048</v>
      </c>
      <c r="K905" s="41" t="s">
        <v>43</v>
      </c>
      <c r="L905" s="41" t="s">
        <v>28465</v>
      </c>
      <c r="N905" s="41" t="s">
        <v>28458</v>
      </c>
      <c r="O905" s="41" t="s">
        <v>453</v>
      </c>
      <c r="P905" s="41" t="s">
        <v>10988</v>
      </c>
      <c r="Q905" s="41" t="s">
        <v>22020</v>
      </c>
      <c r="R905" s="41">
        <v>8998</v>
      </c>
      <c r="S905" s="41" t="s">
        <v>22780</v>
      </c>
      <c r="T905" s="41" t="s">
        <v>22781</v>
      </c>
      <c r="U905" s="41" t="s">
        <v>28466</v>
      </c>
      <c r="V905" s="42">
        <v>45993</v>
      </c>
      <c r="W905"/>
      <c r="X905"/>
    </row>
    <row r="906" spans="1:24">
      <c r="A906" s="41" t="str">
        <f>TRIM(Query1[[#This Row],[ENTERPRISE_ID]])</f>
        <v>TKIMBER</v>
      </c>
      <c r="B906" s="41" t="s">
        <v>18460</v>
      </c>
      <c r="C906" s="41" t="s">
        <v>21769</v>
      </c>
      <c r="D906" s="41" t="s">
        <v>21137</v>
      </c>
      <c r="E906" s="41" t="s">
        <v>28467</v>
      </c>
      <c r="F906" s="41" t="s">
        <v>18461</v>
      </c>
      <c r="G906" s="41" t="s">
        <v>18058</v>
      </c>
      <c r="H906" s="41" t="s">
        <v>28468</v>
      </c>
      <c r="I906" s="41" t="s">
        <v>25937</v>
      </c>
      <c r="J906" s="68">
        <v>9149120158</v>
      </c>
      <c r="K906" s="41" t="s">
        <v>43</v>
      </c>
      <c r="L906" s="41" t="s">
        <v>28469</v>
      </c>
      <c r="M906" s="41" t="s">
        <v>28470</v>
      </c>
      <c r="N906" s="41" t="s">
        <v>28471</v>
      </c>
      <c r="O906" s="41" t="s">
        <v>373</v>
      </c>
      <c r="P906" s="41" t="s">
        <v>28472</v>
      </c>
      <c r="Q906" s="41" t="s">
        <v>22020</v>
      </c>
      <c r="R906" s="41">
        <v>8998</v>
      </c>
      <c r="S906" s="41" t="s">
        <v>9214</v>
      </c>
      <c r="T906" s="41" t="s">
        <v>19896</v>
      </c>
      <c r="U906" s="41" t="s">
        <v>28473</v>
      </c>
      <c r="V906" s="42">
        <v>45993</v>
      </c>
      <c r="W906"/>
      <c r="X906"/>
    </row>
    <row r="907" spans="1:24">
      <c r="A907" s="41" t="str">
        <f>TRIM(Query1[[#This Row],[ENTERPRISE_ID]])</f>
        <v>APOITIE</v>
      </c>
      <c r="B907" s="41" t="s">
        <v>28474</v>
      </c>
      <c r="C907" s="41" t="s">
        <v>28475</v>
      </c>
      <c r="D907" s="41" t="s">
        <v>21138</v>
      </c>
      <c r="E907" s="41" t="s">
        <v>28476</v>
      </c>
      <c r="F907" s="41" t="s">
        <v>28477</v>
      </c>
      <c r="G907" s="41" t="s">
        <v>17969</v>
      </c>
      <c r="H907" s="41" t="s">
        <v>28478</v>
      </c>
      <c r="I907" s="41" t="s">
        <v>28479</v>
      </c>
      <c r="J907" s="68">
        <v>5165231363</v>
      </c>
      <c r="K907" s="41" t="s">
        <v>43</v>
      </c>
      <c r="L907" s="41" t="s">
        <v>1172</v>
      </c>
      <c r="N907" s="41" t="s">
        <v>28480</v>
      </c>
      <c r="O907" s="41" t="s">
        <v>373</v>
      </c>
      <c r="P907" s="41" t="s">
        <v>1174</v>
      </c>
      <c r="Q907" s="41" t="s">
        <v>21930</v>
      </c>
      <c r="R907" s="41">
        <v>8998</v>
      </c>
      <c r="S907" s="41" t="s">
        <v>24969</v>
      </c>
      <c r="T907" s="41" t="s">
        <v>24970</v>
      </c>
      <c r="U907" s="41" t="s">
        <v>28481</v>
      </c>
      <c r="V907" s="42">
        <v>45993</v>
      </c>
      <c r="W907"/>
      <c r="X907"/>
    </row>
    <row r="908" spans="1:24">
      <c r="A908" s="41" t="str">
        <f>TRIM(Query1[[#This Row],[ENTERPRISE_ID]])</f>
        <v>JINMANS</v>
      </c>
      <c r="B908" s="41" t="s">
        <v>28482</v>
      </c>
      <c r="C908" s="41" t="s">
        <v>28483</v>
      </c>
      <c r="D908" s="41" t="s">
        <v>21138</v>
      </c>
      <c r="E908" s="41" t="s">
        <v>28484</v>
      </c>
      <c r="F908" s="41" t="s">
        <v>28485</v>
      </c>
      <c r="G908" s="41" t="s">
        <v>16943</v>
      </c>
      <c r="H908" s="41" t="s">
        <v>28486</v>
      </c>
      <c r="I908" s="41" t="s">
        <v>23637</v>
      </c>
      <c r="J908" s="68">
        <v>7187902629</v>
      </c>
      <c r="K908" s="41" t="s">
        <v>43</v>
      </c>
      <c r="L908" s="41" t="s">
        <v>28487</v>
      </c>
      <c r="N908" s="41" t="s">
        <v>3848</v>
      </c>
      <c r="O908" s="41" t="s">
        <v>373</v>
      </c>
      <c r="P908" s="41" t="s">
        <v>7158</v>
      </c>
      <c r="Q908" s="41" t="s">
        <v>21930</v>
      </c>
      <c r="R908" s="41">
        <v>8998</v>
      </c>
      <c r="S908" s="41" t="s">
        <v>19102</v>
      </c>
      <c r="T908" s="41" t="s">
        <v>19101</v>
      </c>
      <c r="U908" s="41" t="s">
        <v>28488</v>
      </c>
      <c r="V908" s="42">
        <v>45993</v>
      </c>
      <c r="W908"/>
      <c r="X908"/>
    </row>
    <row r="909" spans="1:24">
      <c r="A909" s="41" t="str">
        <f>TRIM(Query1[[#This Row],[ENTERPRISE_ID]])</f>
        <v>JBARTLE</v>
      </c>
      <c r="B909" s="41" t="s">
        <v>16044</v>
      </c>
      <c r="C909" s="41" t="s">
        <v>28489</v>
      </c>
      <c r="D909" s="41" t="s">
        <v>21138</v>
      </c>
      <c r="E909" s="41" t="s">
        <v>28490</v>
      </c>
      <c r="F909" s="41" t="s">
        <v>16249</v>
      </c>
      <c r="G909" s="41" t="s">
        <v>14798</v>
      </c>
      <c r="H909" s="41" t="s">
        <v>28491</v>
      </c>
      <c r="I909" s="41" t="s">
        <v>24683</v>
      </c>
      <c r="J909" s="68">
        <v>7189082409</v>
      </c>
      <c r="K909" s="41" t="s">
        <v>43</v>
      </c>
      <c r="L909" s="41" t="s">
        <v>28492</v>
      </c>
      <c r="N909" s="41" t="s">
        <v>28493</v>
      </c>
      <c r="O909" s="41" t="s">
        <v>373</v>
      </c>
      <c r="P909" s="41" t="s">
        <v>6311</v>
      </c>
      <c r="Q909" s="41" t="s">
        <v>21930</v>
      </c>
      <c r="R909" s="41">
        <v>8998</v>
      </c>
      <c r="S909" s="41" t="s">
        <v>19102</v>
      </c>
      <c r="T909" s="41" t="s">
        <v>19101</v>
      </c>
      <c r="U909" s="41" t="s">
        <v>28494</v>
      </c>
      <c r="V909" s="42">
        <v>45993</v>
      </c>
      <c r="W909"/>
      <c r="X909"/>
    </row>
    <row r="910" spans="1:24">
      <c r="A910" s="41" t="str">
        <f>TRIM(Query1[[#This Row],[ENTERPRISE_ID]])</f>
        <v>LDIAZ0</v>
      </c>
      <c r="B910" s="41" t="s">
        <v>28495</v>
      </c>
      <c r="C910" s="41" t="s">
        <v>28496</v>
      </c>
      <c r="D910" s="41" t="s">
        <v>21138</v>
      </c>
      <c r="E910" s="41" t="s">
        <v>28497</v>
      </c>
      <c r="F910" s="41" t="s">
        <v>28498</v>
      </c>
      <c r="G910" s="41" t="s">
        <v>15902</v>
      </c>
      <c r="H910" s="41" t="s">
        <v>26490</v>
      </c>
      <c r="I910" s="41" t="s">
        <v>28499</v>
      </c>
      <c r="J910" s="68">
        <v>9175490203</v>
      </c>
      <c r="K910" s="41" t="s">
        <v>43</v>
      </c>
      <c r="L910" s="41" t="s">
        <v>28500</v>
      </c>
      <c r="M910" s="41" t="s">
        <v>28501</v>
      </c>
      <c r="N910" s="41" t="s">
        <v>373</v>
      </c>
      <c r="O910" s="41" t="s">
        <v>373</v>
      </c>
      <c r="P910" s="41" t="s">
        <v>8997</v>
      </c>
      <c r="Q910" s="41" t="s">
        <v>21930</v>
      </c>
      <c r="R910" s="41">
        <v>8998</v>
      </c>
      <c r="S910" s="41" t="s">
        <v>19102</v>
      </c>
      <c r="T910" s="41" t="s">
        <v>19101</v>
      </c>
      <c r="U910" s="41" t="s">
        <v>28502</v>
      </c>
      <c r="V910" s="42">
        <v>45993</v>
      </c>
      <c r="W910"/>
      <c r="X910"/>
    </row>
    <row r="911" spans="1:24">
      <c r="A911" s="41" t="str">
        <f>TRIM(Query1[[#This Row],[ENTERPRISE_ID]])</f>
        <v>KBELL12</v>
      </c>
      <c r="B911" s="41" t="s">
        <v>28503</v>
      </c>
      <c r="C911" s="41" t="s">
        <v>28504</v>
      </c>
      <c r="D911" s="41" t="s">
        <v>21138</v>
      </c>
      <c r="E911" s="41" t="s">
        <v>28505</v>
      </c>
      <c r="F911" s="41" t="s">
        <v>28506</v>
      </c>
      <c r="G911" s="41" t="s">
        <v>8449</v>
      </c>
      <c r="H911" s="41" t="s">
        <v>24959</v>
      </c>
      <c r="I911" s="41" t="s">
        <v>24769</v>
      </c>
      <c r="J911" s="68">
        <v>7184151547</v>
      </c>
      <c r="K911" s="41" t="s">
        <v>43</v>
      </c>
      <c r="L911" s="41" t="s">
        <v>28507</v>
      </c>
      <c r="N911" s="41" t="s">
        <v>3848</v>
      </c>
      <c r="O911" s="41" t="s">
        <v>373</v>
      </c>
      <c r="P911" s="41" t="s">
        <v>7158</v>
      </c>
      <c r="Q911" s="41" t="s">
        <v>21930</v>
      </c>
      <c r="R911" s="41">
        <v>8998</v>
      </c>
      <c r="S911" s="41" t="s">
        <v>19102</v>
      </c>
      <c r="T911" s="41" t="s">
        <v>19101</v>
      </c>
      <c r="U911" s="41" t="s">
        <v>28508</v>
      </c>
      <c r="V911" s="42">
        <v>45993</v>
      </c>
      <c r="W911"/>
      <c r="X911"/>
    </row>
    <row r="912" spans="1:24">
      <c r="A912" s="41" t="str">
        <f>TRIM(Query1[[#This Row],[ENTERPRISE_ID]])</f>
        <v>CROBE43</v>
      </c>
      <c r="B912" s="41" t="s">
        <v>28509</v>
      </c>
      <c r="C912" s="41" t="s">
        <v>28510</v>
      </c>
      <c r="D912" s="41" t="s">
        <v>21138</v>
      </c>
      <c r="E912" s="41" t="s">
        <v>28511</v>
      </c>
      <c r="F912" s="41" t="s">
        <v>28512</v>
      </c>
      <c r="G912" s="41" t="s">
        <v>3063</v>
      </c>
      <c r="H912" s="41" t="s">
        <v>28513</v>
      </c>
      <c r="I912" s="41" t="s">
        <v>23554</v>
      </c>
      <c r="J912" s="68">
        <v>7014093194</v>
      </c>
      <c r="K912" s="41" t="s">
        <v>43</v>
      </c>
      <c r="L912" s="41" t="s">
        <v>28514</v>
      </c>
      <c r="N912" s="41" t="s">
        <v>28515</v>
      </c>
      <c r="O912" s="41" t="s">
        <v>373</v>
      </c>
      <c r="P912" s="41" t="s">
        <v>3066</v>
      </c>
      <c r="Q912" s="41" t="s">
        <v>21930</v>
      </c>
      <c r="R912" s="41">
        <v>8998</v>
      </c>
      <c r="S912" s="41" t="s">
        <v>24969</v>
      </c>
      <c r="T912" s="41" t="s">
        <v>24970</v>
      </c>
      <c r="U912" s="41" t="s">
        <v>28516</v>
      </c>
      <c r="V912" s="42">
        <v>45993</v>
      </c>
      <c r="W912"/>
      <c r="X912"/>
    </row>
    <row r="913" spans="1:24">
      <c r="A913" s="41" t="str">
        <f>TRIM(Query1[[#This Row],[ENTERPRISE_ID]])</f>
        <v>DFOURN1</v>
      </c>
      <c r="B913" s="41" t="s">
        <v>28517</v>
      </c>
      <c r="C913" s="41" t="s">
        <v>28518</v>
      </c>
      <c r="D913" s="41" t="s">
        <v>21137</v>
      </c>
      <c r="E913" s="41" t="s">
        <v>28519</v>
      </c>
      <c r="F913" s="41" t="s">
        <v>28520</v>
      </c>
      <c r="G913" s="41" t="s">
        <v>3592</v>
      </c>
      <c r="H913" s="41" t="s">
        <v>28521</v>
      </c>
      <c r="I913" s="41" t="s">
        <v>22554</v>
      </c>
      <c r="J913" s="68">
        <v>8607103066</v>
      </c>
      <c r="K913" s="41" t="s">
        <v>43</v>
      </c>
      <c r="L913" s="41" t="s">
        <v>3593</v>
      </c>
      <c r="N913" s="41" t="s">
        <v>28522</v>
      </c>
      <c r="O913" s="41" t="s">
        <v>1308</v>
      </c>
      <c r="P913" s="41" t="s">
        <v>28523</v>
      </c>
      <c r="Q913" s="41" t="s">
        <v>22020</v>
      </c>
      <c r="R913" s="41">
        <v>8998</v>
      </c>
      <c r="S913" s="41" t="s">
        <v>9214</v>
      </c>
      <c r="T913" s="41" t="s">
        <v>19896</v>
      </c>
      <c r="U913" s="41" t="s">
        <v>28524</v>
      </c>
      <c r="V913" s="42">
        <v>45993</v>
      </c>
      <c r="W913"/>
      <c r="X913"/>
    </row>
    <row r="914" spans="1:24">
      <c r="A914" s="41" t="str">
        <f>TRIM(Query1[[#This Row],[ENTERPRISE_ID]])</f>
        <v>BSLATTE</v>
      </c>
      <c r="B914" s="41" t="s">
        <v>8639</v>
      </c>
      <c r="C914" s="41" t="s">
        <v>28525</v>
      </c>
      <c r="D914" s="41" t="s">
        <v>21143</v>
      </c>
      <c r="E914" s="41" t="s">
        <v>28526</v>
      </c>
      <c r="F914" s="41" t="s">
        <v>28527</v>
      </c>
      <c r="G914" s="41" t="s">
        <v>2182</v>
      </c>
      <c r="H914" s="41" t="s">
        <v>28528</v>
      </c>
      <c r="I914" s="41" t="s">
        <v>22164</v>
      </c>
      <c r="J914" s="68">
        <v>7327622809</v>
      </c>
      <c r="K914" s="41" t="s">
        <v>43</v>
      </c>
      <c r="L914" s="41" t="s">
        <v>28529</v>
      </c>
      <c r="N914" s="41" t="s">
        <v>28530</v>
      </c>
      <c r="O914" s="41" t="s">
        <v>1763</v>
      </c>
      <c r="P914" s="41" t="s">
        <v>2185</v>
      </c>
      <c r="Q914" s="41" t="s">
        <v>22020</v>
      </c>
      <c r="R914" s="41">
        <v>8998</v>
      </c>
      <c r="S914" s="41" t="s">
        <v>449</v>
      </c>
      <c r="T914" s="41" t="s">
        <v>20917</v>
      </c>
      <c r="U914" s="41" t="s">
        <v>28531</v>
      </c>
      <c r="V914" s="42">
        <v>45993</v>
      </c>
      <c r="W914"/>
      <c r="X914"/>
    </row>
    <row r="915" spans="1:24">
      <c r="A915" s="41" t="str">
        <f>TRIM(Query1[[#This Row],[ENTERPRISE_ID]])</f>
        <v>WHOSS</v>
      </c>
      <c r="B915" s="41" t="s">
        <v>28532</v>
      </c>
      <c r="C915" s="41" t="s">
        <v>28533</v>
      </c>
      <c r="D915" s="41" t="s">
        <v>21149</v>
      </c>
      <c r="E915" s="41" t="s">
        <v>28534</v>
      </c>
      <c r="F915" s="41" t="s">
        <v>28535</v>
      </c>
      <c r="G915" s="41" t="s">
        <v>17300</v>
      </c>
      <c r="H915" s="41" t="s">
        <v>28536</v>
      </c>
      <c r="I915" s="41" t="s">
        <v>22565</v>
      </c>
      <c r="J915" s="68">
        <v>4237504415</v>
      </c>
      <c r="K915" s="41" t="s">
        <v>43</v>
      </c>
      <c r="L915" s="41" t="s">
        <v>14011</v>
      </c>
      <c r="N915" s="41" t="s">
        <v>14012</v>
      </c>
      <c r="O915" s="41" t="s">
        <v>352</v>
      </c>
      <c r="P915" s="41" t="s">
        <v>5623</v>
      </c>
      <c r="Q915" s="41" t="s">
        <v>21930</v>
      </c>
      <c r="R915" s="41">
        <v>8998</v>
      </c>
      <c r="S915" s="41" t="s">
        <v>22657</v>
      </c>
      <c r="T915" s="41" t="s">
        <v>22658</v>
      </c>
      <c r="U915" s="41" t="s">
        <v>28537</v>
      </c>
      <c r="V915" s="42">
        <v>45993</v>
      </c>
      <c r="W915"/>
      <c r="X915"/>
    </row>
    <row r="916" spans="1:24">
      <c r="A916" s="41" t="str">
        <f>TRIM(Query1[[#This Row],[ENTERPRISE_ID]])</f>
        <v>ALARSE</v>
      </c>
      <c r="B916" s="41" t="s">
        <v>28538</v>
      </c>
      <c r="C916" s="41" t="s">
        <v>28539</v>
      </c>
      <c r="D916" s="41" t="s">
        <v>21138</v>
      </c>
      <c r="E916" s="41" t="s">
        <v>28540</v>
      </c>
      <c r="F916" s="41" t="s">
        <v>28541</v>
      </c>
      <c r="G916" s="41" t="s">
        <v>962</v>
      </c>
      <c r="H916" s="41" t="s">
        <v>28542</v>
      </c>
      <c r="I916" s="41" t="s">
        <v>25645</v>
      </c>
      <c r="J916" s="68">
        <v>6317149560</v>
      </c>
      <c r="K916" s="41" t="s">
        <v>43</v>
      </c>
      <c r="L916" s="41" t="s">
        <v>28543</v>
      </c>
      <c r="N916" s="41" t="s">
        <v>28544</v>
      </c>
      <c r="O916" s="41" t="s">
        <v>373</v>
      </c>
      <c r="P916" s="41" t="s">
        <v>965</v>
      </c>
      <c r="Q916" s="41" t="s">
        <v>21930</v>
      </c>
      <c r="R916" s="41">
        <v>8998</v>
      </c>
      <c r="S916" s="41" t="s">
        <v>24969</v>
      </c>
      <c r="T916" s="41" t="s">
        <v>24970</v>
      </c>
      <c r="U916" s="41" t="s">
        <v>28545</v>
      </c>
      <c r="V916" s="42">
        <v>45993</v>
      </c>
      <c r="W916"/>
      <c r="X916"/>
    </row>
    <row r="917" spans="1:24">
      <c r="A917" s="41" t="str">
        <f>TRIM(Query1[[#This Row],[ENTERPRISE_ID]])</f>
        <v>AHARTWE</v>
      </c>
      <c r="B917" s="41" t="s">
        <v>28546</v>
      </c>
      <c r="C917" s="41" t="s">
        <v>28547</v>
      </c>
      <c r="D917" s="41" t="s">
        <v>21141</v>
      </c>
      <c r="E917" s="41" t="s">
        <v>28548</v>
      </c>
      <c r="F917" s="41" t="s">
        <v>28549</v>
      </c>
      <c r="G917" s="41" t="s">
        <v>15132</v>
      </c>
      <c r="H917" s="41" t="s">
        <v>28550</v>
      </c>
      <c r="I917" s="41" t="s">
        <v>23740</v>
      </c>
      <c r="J917" s="68">
        <v>2524148868</v>
      </c>
      <c r="K917" s="41" t="s">
        <v>43</v>
      </c>
      <c r="L917" s="41" t="s">
        <v>28551</v>
      </c>
      <c r="M917" s="41" t="s">
        <v>28552</v>
      </c>
      <c r="N917" s="41" t="s">
        <v>9058</v>
      </c>
      <c r="O917" s="41" t="s">
        <v>170</v>
      </c>
      <c r="P917" s="41" t="s">
        <v>28553</v>
      </c>
      <c r="Q917" s="41" t="s">
        <v>21919</v>
      </c>
      <c r="R917" s="41">
        <v>8998</v>
      </c>
      <c r="S917" s="41" t="s">
        <v>10396</v>
      </c>
      <c r="T917" s="41" t="s">
        <v>24785</v>
      </c>
      <c r="U917" s="41" t="s">
        <v>28554</v>
      </c>
      <c r="V917" s="42">
        <v>45993</v>
      </c>
      <c r="W917"/>
      <c r="X917"/>
    </row>
    <row r="918" spans="1:24">
      <c r="A918" s="41" t="str">
        <f>TRIM(Query1[[#This Row],[ENTERPRISE_ID]])</f>
        <v>AREID</v>
      </c>
      <c r="B918" s="41" t="s">
        <v>28555</v>
      </c>
      <c r="C918" s="41" t="s">
        <v>28556</v>
      </c>
      <c r="D918" s="41" t="s">
        <v>21140</v>
      </c>
      <c r="E918" s="41" t="s">
        <v>28557</v>
      </c>
      <c r="F918" s="41" t="s">
        <v>28558</v>
      </c>
      <c r="G918" s="41" t="s">
        <v>15743</v>
      </c>
      <c r="H918" s="41" t="s">
        <v>28559</v>
      </c>
      <c r="I918" s="41" t="s">
        <v>28560</v>
      </c>
      <c r="J918" s="68">
        <v>3344981273</v>
      </c>
      <c r="K918" s="41" t="s">
        <v>43</v>
      </c>
      <c r="L918" s="41" t="s">
        <v>28561</v>
      </c>
      <c r="N918" s="41" t="s">
        <v>1203</v>
      </c>
      <c r="O918" s="41" t="s">
        <v>482</v>
      </c>
      <c r="P918" s="41" t="s">
        <v>1204</v>
      </c>
      <c r="Q918" s="41" t="s">
        <v>21930</v>
      </c>
      <c r="R918" s="41">
        <v>8998</v>
      </c>
      <c r="S918" s="41" t="s">
        <v>12757</v>
      </c>
      <c r="T918" s="41" t="s">
        <v>15331</v>
      </c>
      <c r="U918" s="41" t="s">
        <v>28562</v>
      </c>
      <c r="V918" s="42">
        <v>45993</v>
      </c>
      <c r="W918"/>
      <c r="X918"/>
    </row>
    <row r="919" spans="1:24">
      <c r="A919" s="41" t="str">
        <f>TRIM(Query1[[#This Row],[ENTERPRISE_ID]])</f>
        <v>JLYON9</v>
      </c>
      <c r="B919" s="41" t="s">
        <v>28563</v>
      </c>
      <c r="C919" s="41" t="s">
        <v>28564</v>
      </c>
      <c r="D919" s="41" t="s">
        <v>21134</v>
      </c>
      <c r="E919" s="41" t="s">
        <v>28565</v>
      </c>
      <c r="F919" s="41" t="s">
        <v>28566</v>
      </c>
      <c r="G919" s="41" t="s">
        <v>7440</v>
      </c>
      <c r="H919" s="41" t="s">
        <v>28567</v>
      </c>
      <c r="I919" s="41" t="s">
        <v>22613</v>
      </c>
      <c r="J919" s="68">
        <v>2766964340</v>
      </c>
      <c r="K919" s="41" t="s">
        <v>43</v>
      </c>
      <c r="L919" s="41" t="s">
        <v>28568</v>
      </c>
      <c r="N919" s="41" t="s">
        <v>27854</v>
      </c>
      <c r="O919" s="41" t="s">
        <v>167</v>
      </c>
      <c r="P919" s="41" t="s">
        <v>1709</v>
      </c>
      <c r="Q919" s="41" t="s">
        <v>21919</v>
      </c>
      <c r="R919" s="41">
        <v>8998</v>
      </c>
      <c r="S919" s="41" t="s">
        <v>20677</v>
      </c>
      <c r="T919" s="41" t="s">
        <v>20676</v>
      </c>
      <c r="U919" s="41" t="s">
        <v>28569</v>
      </c>
      <c r="V919" s="42">
        <v>45993</v>
      </c>
      <c r="W919"/>
      <c r="X919"/>
    </row>
    <row r="920" spans="1:24">
      <c r="A920" s="41" t="str">
        <f>TRIM(Query1[[#This Row],[ENTERPRISE_ID]])</f>
        <v>KMORG18</v>
      </c>
      <c r="B920" s="41" t="s">
        <v>28570</v>
      </c>
      <c r="C920" s="41" t="s">
        <v>28571</v>
      </c>
      <c r="D920" s="41" t="s">
        <v>21141</v>
      </c>
      <c r="E920" s="41" t="s">
        <v>28572</v>
      </c>
      <c r="F920" s="41" t="s">
        <v>28573</v>
      </c>
      <c r="G920" s="41" t="s">
        <v>8691</v>
      </c>
      <c r="H920" s="41" t="s">
        <v>28574</v>
      </c>
      <c r="I920" s="41" t="s">
        <v>27172</v>
      </c>
      <c r="J920" s="68">
        <v>8438559879</v>
      </c>
      <c r="K920" s="41" t="s">
        <v>43</v>
      </c>
      <c r="L920" s="41" t="s">
        <v>28575</v>
      </c>
      <c r="N920" s="41" t="s">
        <v>28576</v>
      </c>
      <c r="O920" s="41" t="s">
        <v>322</v>
      </c>
      <c r="P920" s="41" t="s">
        <v>8694</v>
      </c>
      <c r="Q920" s="41" t="s">
        <v>21919</v>
      </c>
      <c r="R920" s="41">
        <v>8998</v>
      </c>
      <c r="S920" s="41" t="s">
        <v>15818</v>
      </c>
      <c r="T920" s="41" t="s">
        <v>23847</v>
      </c>
      <c r="U920" s="41" t="s">
        <v>28577</v>
      </c>
      <c r="V920" s="42">
        <v>45993</v>
      </c>
      <c r="W920"/>
      <c r="X920"/>
    </row>
    <row r="921" spans="1:24">
      <c r="A921" s="41" t="str">
        <f>TRIM(Query1[[#This Row],[ENTERPRISE_ID]])</f>
        <v>SBARFIE</v>
      </c>
      <c r="B921" s="41" t="s">
        <v>28578</v>
      </c>
      <c r="C921" s="41" t="s">
        <v>28579</v>
      </c>
      <c r="D921" s="41" t="s">
        <v>21141</v>
      </c>
      <c r="E921" s="41" t="s">
        <v>28580</v>
      </c>
      <c r="F921" s="41" t="s">
        <v>28581</v>
      </c>
      <c r="G921" s="41" t="s">
        <v>12388</v>
      </c>
      <c r="H921" s="41" t="s">
        <v>28582</v>
      </c>
      <c r="I921" s="41" t="s">
        <v>25192</v>
      </c>
      <c r="J921" s="68">
        <v>8438552652</v>
      </c>
      <c r="K921" s="41" t="s">
        <v>43</v>
      </c>
      <c r="L921" s="41" t="s">
        <v>28583</v>
      </c>
      <c r="N921" s="41" t="s">
        <v>762</v>
      </c>
      <c r="O921" s="41" t="s">
        <v>322</v>
      </c>
      <c r="P921" s="41" t="s">
        <v>12390</v>
      </c>
      <c r="Q921" s="41" t="s">
        <v>21919</v>
      </c>
      <c r="R921" s="41">
        <v>8998</v>
      </c>
      <c r="S921" s="41" t="s">
        <v>22780</v>
      </c>
      <c r="T921" s="41" t="s">
        <v>22781</v>
      </c>
      <c r="U921" s="41" t="s">
        <v>28584</v>
      </c>
      <c r="V921" s="42">
        <v>45993</v>
      </c>
      <c r="W921"/>
      <c r="X921"/>
    </row>
    <row r="922" spans="1:24">
      <c r="A922" s="41" t="str">
        <f>TRIM(Query1[[#This Row],[ENTERPRISE_ID]])</f>
        <v>SFLEURI</v>
      </c>
      <c r="B922" s="41" t="s">
        <v>18958</v>
      </c>
      <c r="C922" s="41" t="s">
        <v>28585</v>
      </c>
      <c r="D922" s="41" t="s">
        <v>21134</v>
      </c>
      <c r="E922" s="41" t="s">
        <v>28586</v>
      </c>
      <c r="F922" s="41" t="s">
        <v>18959</v>
      </c>
      <c r="G922" s="41" t="s">
        <v>12518</v>
      </c>
      <c r="H922" s="41" t="s">
        <v>28587</v>
      </c>
      <c r="I922" s="41" t="s">
        <v>21937</v>
      </c>
      <c r="J922" s="68">
        <v>7249006119</v>
      </c>
      <c r="K922" s="41" t="s">
        <v>43</v>
      </c>
      <c r="L922" s="41" t="s">
        <v>28588</v>
      </c>
      <c r="M922" s="41" t="s">
        <v>28589</v>
      </c>
      <c r="N922" s="41" t="s">
        <v>3270</v>
      </c>
      <c r="O922" s="41" t="s">
        <v>322</v>
      </c>
      <c r="P922" s="41" t="s">
        <v>3271</v>
      </c>
      <c r="Q922" s="41" t="s">
        <v>21919</v>
      </c>
      <c r="R922" s="41">
        <v>8998</v>
      </c>
      <c r="S922" s="41" t="s">
        <v>15818</v>
      </c>
      <c r="T922" s="41" t="s">
        <v>23847</v>
      </c>
      <c r="U922" s="41" t="s">
        <v>28590</v>
      </c>
      <c r="V922" s="42">
        <v>45993</v>
      </c>
      <c r="W922"/>
      <c r="X922"/>
    </row>
    <row r="923" spans="1:24">
      <c r="A923" s="41" t="str">
        <f>TRIM(Query1[[#This Row],[ENTERPRISE_ID]])</f>
        <v>RGARRE3</v>
      </c>
      <c r="B923" s="41" t="s">
        <v>21688</v>
      </c>
      <c r="C923" s="41" t="s">
        <v>21689</v>
      </c>
      <c r="D923" s="41" t="s">
        <v>21140</v>
      </c>
      <c r="E923" s="41" t="s">
        <v>28591</v>
      </c>
      <c r="F923" s="41" t="s">
        <v>28592</v>
      </c>
      <c r="G923" s="41" t="s">
        <v>15734</v>
      </c>
      <c r="H923" s="41" t="s">
        <v>22046</v>
      </c>
      <c r="I923" s="41" t="s">
        <v>24545</v>
      </c>
      <c r="J923" s="68">
        <v>7066174194</v>
      </c>
      <c r="K923" s="41" t="s">
        <v>43</v>
      </c>
      <c r="L923" s="41" t="s">
        <v>28593</v>
      </c>
      <c r="M923" s="41" t="s">
        <v>28594</v>
      </c>
      <c r="N923" s="41" t="s">
        <v>808</v>
      </c>
      <c r="O923" s="41" t="s">
        <v>312</v>
      </c>
      <c r="P923" s="41" t="s">
        <v>28595</v>
      </c>
      <c r="Q923" s="41" t="s">
        <v>21930</v>
      </c>
      <c r="R923" s="41">
        <v>8998</v>
      </c>
      <c r="S923" s="41" t="s">
        <v>1502</v>
      </c>
      <c r="T923" s="41" t="s">
        <v>18465</v>
      </c>
      <c r="U923" s="41" t="s">
        <v>28596</v>
      </c>
      <c r="V923" s="42">
        <v>45993</v>
      </c>
      <c r="W923"/>
      <c r="X923"/>
    </row>
    <row r="924" spans="1:24">
      <c r="A924" s="41" t="str">
        <f>TRIM(Query1[[#This Row],[ENTERPRISE_ID]])</f>
        <v>ACHRI10</v>
      </c>
      <c r="B924" s="41" t="s">
        <v>16228</v>
      </c>
      <c r="C924" s="41" t="s">
        <v>21188</v>
      </c>
      <c r="D924" s="41" t="s">
        <v>21140</v>
      </c>
      <c r="E924" s="41" t="s">
        <v>28597</v>
      </c>
      <c r="F924" s="41" t="s">
        <v>16229</v>
      </c>
      <c r="G924" s="41" t="s">
        <v>405</v>
      </c>
      <c r="H924" s="41" t="s">
        <v>28598</v>
      </c>
      <c r="I924" s="41" t="s">
        <v>23135</v>
      </c>
      <c r="J924" s="68">
        <v>4704080606</v>
      </c>
      <c r="K924" s="41" t="s">
        <v>43</v>
      </c>
      <c r="L924" s="41" t="s">
        <v>28599</v>
      </c>
      <c r="N924" s="41" t="s">
        <v>28600</v>
      </c>
      <c r="O924" s="41" t="s">
        <v>312</v>
      </c>
      <c r="P924" s="41" t="s">
        <v>408</v>
      </c>
      <c r="Q924" s="41" t="s">
        <v>21930</v>
      </c>
      <c r="R924" s="41">
        <v>8998</v>
      </c>
      <c r="S924" s="41" t="s">
        <v>14157</v>
      </c>
      <c r="T924" s="41" t="s">
        <v>21931</v>
      </c>
      <c r="U924" s="41" t="s">
        <v>28601</v>
      </c>
      <c r="V924" s="42">
        <v>45993</v>
      </c>
      <c r="W924"/>
      <c r="X924"/>
    </row>
    <row r="925" spans="1:24">
      <c r="A925" s="41" t="str">
        <f>TRIM(Query1[[#This Row],[ENTERPRISE_ID]])</f>
        <v>DJACKS2</v>
      </c>
      <c r="B925" s="41" t="s">
        <v>16267</v>
      </c>
      <c r="C925" s="41" t="s">
        <v>21314</v>
      </c>
      <c r="D925" s="41" t="s">
        <v>21149</v>
      </c>
      <c r="E925" s="41" t="s">
        <v>28602</v>
      </c>
      <c r="F925" s="41" t="s">
        <v>28603</v>
      </c>
      <c r="G925" s="41" t="s">
        <v>14864</v>
      </c>
      <c r="H925" s="41" t="s">
        <v>4145</v>
      </c>
      <c r="I925" s="41" t="s">
        <v>22554</v>
      </c>
      <c r="J925" s="68">
        <v>6019780048</v>
      </c>
      <c r="K925" s="41" t="s">
        <v>43</v>
      </c>
      <c r="L925" s="41" t="s">
        <v>28604</v>
      </c>
      <c r="M925" s="41" t="s">
        <v>28605</v>
      </c>
      <c r="N925" s="41" t="s">
        <v>3783</v>
      </c>
      <c r="O925" s="41" t="s">
        <v>355</v>
      </c>
      <c r="P925" s="41" t="s">
        <v>3784</v>
      </c>
      <c r="Q925" s="41" t="s">
        <v>21930</v>
      </c>
      <c r="R925" s="41">
        <v>8998</v>
      </c>
      <c r="S925" s="41" t="s">
        <v>1832</v>
      </c>
      <c r="T925" s="41" t="s">
        <v>22513</v>
      </c>
      <c r="U925" s="41" t="s">
        <v>28606</v>
      </c>
      <c r="V925" s="42">
        <v>45993</v>
      </c>
      <c r="W925"/>
      <c r="X925"/>
    </row>
    <row r="926" spans="1:24">
      <c r="A926" s="41" t="str">
        <f>TRIM(Query1[[#This Row],[ENTERPRISE_ID]])</f>
        <v>JBLACK8</v>
      </c>
      <c r="B926" s="41" t="s">
        <v>28607</v>
      </c>
      <c r="C926" s="41" t="s">
        <v>28608</v>
      </c>
      <c r="D926" s="41" t="s">
        <v>21140</v>
      </c>
      <c r="E926" s="41" t="s">
        <v>28609</v>
      </c>
      <c r="F926" s="41" t="s">
        <v>28610</v>
      </c>
      <c r="G926" s="41" t="s">
        <v>18451</v>
      </c>
      <c r="H926" s="41" t="s">
        <v>28611</v>
      </c>
      <c r="I926" s="41" t="s">
        <v>28612</v>
      </c>
      <c r="J926" s="68">
        <v>3345451628</v>
      </c>
      <c r="K926" s="41" t="s">
        <v>43</v>
      </c>
      <c r="L926" s="41" t="s">
        <v>28613</v>
      </c>
      <c r="N926" s="41" t="s">
        <v>28614</v>
      </c>
      <c r="O926" s="41" t="s">
        <v>482</v>
      </c>
      <c r="P926" s="41" t="s">
        <v>6359</v>
      </c>
      <c r="Q926" s="41" t="s">
        <v>21930</v>
      </c>
      <c r="R926" s="41">
        <v>8998</v>
      </c>
      <c r="S926" s="41" t="s">
        <v>12757</v>
      </c>
      <c r="T926" s="41" t="s">
        <v>15331</v>
      </c>
      <c r="U926" s="41" t="s">
        <v>28615</v>
      </c>
      <c r="V926" s="42">
        <v>45993</v>
      </c>
      <c r="W926"/>
      <c r="X926"/>
    </row>
    <row r="927" spans="1:24">
      <c r="A927" s="41" t="str">
        <f>TRIM(Query1[[#This Row],[ENTERPRISE_ID]])</f>
        <v>MCARGIL</v>
      </c>
      <c r="B927" s="41" t="s">
        <v>21532</v>
      </c>
      <c r="C927" s="41" t="s">
        <v>21533</v>
      </c>
      <c r="D927" s="41" t="s">
        <v>21140</v>
      </c>
      <c r="E927" s="41" t="s">
        <v>28616</v>
      </c>
      <c r="F927" s="41" t="s">
        <v>28617</v>
      </c>
      <c r="G927" s="41" t="s">
        <v>21534</v>
      </c>
      <c r="H927" s="41" t="s">
        <v>28618</v>
      </c>
      <c r="I927" s="41" t="s">
        <v>22302</v>
      </c>
      <c r="J927" s="68">
        <v>2055803459</v>
      </c>
      <c r="K927" s="41" t="s">
        <v>43</v>
      </c>
      <c r="L927" s="41" t="s">
        <v>9357</v>
      </c>
      <c r="N927" s="41" t="s">
        <v>9358</v>
      </c>
      <c r="O927" s="41" t="s">
        <v>482</v>
      </c>
      <c r="P927" s="41" t="s">
        <v>9359</v>
      </c>
      <c r="Q927" s="41" t="s">
        <v>21930</v>
      </c>
      <c r="R927" s="41">
        <v>8998</v>
      </c>
      <c r="S927" s="41" t="s">
        <v>7172</v>
      </c>
      <c r="T927" s="41" t="s">
        <v>21948</v>
      </c>
      <c r="U927" s="41" t="s">
        <v>28619</v>
      </c>
      <c r="V927" s="42">
        <v>45993</v>
      </c>
      <c r="W927"/>
      <c r="X927"/>
    </row>
    <row r="928" spans="1:24">
      <c r="A928" s="41" t="str">
        <f>TRIM(Query1[[#This Row],[ENTERPRISE_ID]])</f>
        <v>SROYSTE</v>
      </c>
      <c r="B928" s="41" t="s">
        <v>28620</v>
      </c>
      <c r="C928" s="41" t="s">
        <v>28621</v>
      </c>
      <c r="D928" s="41" t="s">
        <v>21140</v>
      </c>
      <c r="E928" s="41" t="s">
        <v>28622</v>
      </c>
      <c r="F928" s="41" t="s">
        <v>28623</v>
      </c>
      <c r="G928" s="41" t="s">
        <v>12887</v>
      </c>
      <c r="H928" s="41" t="s">
        <v>28624</v>
      </c>
      <c r="I928" s="41" t="s">
        <v>26408</v>
      </c>
      <c r="J928" s="68">
        <v>2562703922</v>
      </c>
      <c r="K928" s="41" t="s">
        <v>43</v>
      </c>
      <c r="L928" s="41" t="s">
        <v>28625</v>
      </c>
      <c r="N928" s="41" t="s">
        <v>28626</v>
      </c>
      <c r="O928" s="41" t="s">
        <v>482</v>
      </c>
      <c r="P928" s="41" t="s">
        <v>12890</v>
      </c>
      <c r="Q928" s="41" t="s">
        <v>21930</v>
      </c>
      <c r="R928" s="41">
        <v>8998</v>
      </c>
      <c r="S928" s="41" t="s">
        <v>7172</v>
      </c>
      <c r="T928" s="41" t="s">
        <v>21948</v>
      </c>
      <c r="U928" s="41" t="s">
        <v>28627</v>
      </c>
      <c r="V928" s="42">
        <v>45993</v>
      </c>
      <c r="W928"/>
      <c r="X928"/>
    </row>
    <row r="929" spans="1:24">
      <c r="A929" s="41" t="str">
        <f>TRIM(Query1[[#This Row],[ENTERPRISE_ID]])</f>
        <v>JBURG5</v>
      </c>
      <c r="B929" s="41" t="s">
        <v>28628</v>
      </c>
      <c r="C929" s="41" t="s">
        <v>28629</v>
      </c>
      <c r="D929" s="41" t="s">
        <v>21140</v>
      </c>
      <c r="E929" s="41" t="s">
        <v>28630</v>
      </c>
      <c r="F929" s="41" t="s">
        <v>28631</v>
      </c>
      <c r="G929" s="41" t="s">
        <v>6436</v>
      </c>
      <c r="H929" s="41" t="s">
        <v>26352</v>
      </c>
      <c r="I929" s="41" t="s">
        <v>28632</v>
      </c>
      <c r="J929" s="68">
        <v>7063667171</v>
      </c>
      <c r="K929" s="41" t="s">
        <v>43</v>
      </c>
      <c r="L929" s="41" t="s">
        <v>6437</v>
      </c>
      <c r="N929" s="41" t="s">
        <v>6438</v>
      </c>
      <c r="O929" s="41" t="s">
        <v>312</v>
      </c>
      <c r="P929" s="41" t="s">
        <v>28633</v>
      </c>
      <c r="Q929" s="41" t="s">
        <v>21930</v>
      </c>
      <c r="R929" s="41">
        <v>8998</v>
      </c>
      <c r="S929" s="41" t="s">
        <v>11474</v>
      </c>
      <c r="T929" s="41" t="s">
        <v>22567</v>
      </c>
      <c r="U929" s="41" t="s">
        <v>28634</v>
      </c>
      <c r="V929" s="42">
        <v>45993</v>
      </c>
      <c r="W929"/>
      <c r="X929"/>
    </row>
    <row r="930" spans="1:24">
      <c r="A930" s="41" t="str">
        <f>TRIM(Query1[[#This Row],[ENTERPRISE_ID]])</f>
        <v>CDONHAM</v>
      </c>
      <c r="B930" s="41" t="s">
        <v>15779</v>
      </c>
      <c r="C930" s="41" t="s">
        <v>28635</v>
      </c>
      <c r="D930" s="41" t="s">
        <v>21164</v>
      </c>
      <c r="E930" s="41" t="s">
        <v>28636</v>
      </c>
      <c r="F930" s="41" t="s">
        <v>16387</v>
      </c>
      <c r="G930" s="41" t="s">
        <v>2514</v>
      </c>
      <c r="H930" s="41" t="s">
        <v>28637</v>
      </c>
      <c r="I930" s="41" t="s">
        <v>28638</v>
      </c>
      <c r="J930" s="68">
        <v>7027214001</v>
      </c>
      <c r="K930" s="41" t="s">
        <v>43</v>
      </c>
      <c r="L930" s="41" t="s">
        <v>28639</v>
      </c>
      <c r="N930" s="41" t="s">
        <v>11874</v>
      </c>
      <c r="O930" s="41" t="s">
        <v>1034</v>
      </c>
      <c r="P930" s="41" t="s">
        <v>2516</v>
      </c>
      <c r="Q930" s="41" t="s">
        <v>22020</v>
      </c>
      <c r="R930" s="41">
        <v>8998</v>
      </c>
      <c r="S930" s="41" t="s">
        <v>22780</v>
      </c>
      <c r="T930" s="41" t="s">
        <v>22781</v>
      </c>
      <c r="U930" s="41" t="s">
        <v>28640</v>
      </c>
      <c r="V930" s="42">
        <v>45993</v>
      </c>
      <c r="W930"/>
      <c r="X930"/>
    </row>
    <row r="931" spans="1:24">
      <c r="A931" s="41" t="str">
        <f>TRIM(Query1[[#This Row],[ENTERPRISE_ID]])</f>
        <v>JHEMING</v>
      </c>
      <c r="B931" s="41" t="s">
        <v>21437</v>
      </c>
      <c r="C931" s="41" t="s">
        <v>21438</v>
      </c>
      <c r="D931" s="41" t="s">
        <v>21163</v>
      </c>
      <c r="E931" s="41" t="s">
        <v>28641</v>
      </c>
      <c r="F931" s="41" t="s">
        <v>28642</v>
      </c>
      <c r="G931" s="41" t="s">
        <v>7094</v>
      </c>
      <c r="H931" s="41" t="s">
        <v>28643</v>
      </c>
      <c r="I931" s="41" t="s">
        <v>22072</v>
      </c>
      <c r="J931" s="68">
        <v>5033836683</v>
      </c>
      <c r="K931" s="41" t="s">
        <v>43</v>
      </c>
      <c r="L931" s="41" t="s">
        <v>28644</v>
      </c>
      <c r="N931" s="41" t="s">
        <v>12590</v>
      </c>
      <c r="O931" s="41" t="s">
        <v>293</v>
      </c>
      <c r="P931" s="41" t="s">
        <v>7096</v>
      </c>
      <c r="Q931" s="41" t="s">
        <v>21909</v>
      </c>
      <c r="R931" s="41">
        <v>8998</v>
      </c>
      <c r="S931" s="41" t="s">
        <v>11115</v>
      </c>
      <c r="T931" s="41" t="s">
        <v>23186</v>
      </c>
      <c r="U931" s="41" t="s">
        <v>28645</v>
      </c>
      <c r="V931" s="42">
        <v>45993</v>
      </c>
      <c r="W931"/>
      <c r="X931"/>
    </row>
    <row r="932" spans="1:24">
      <c r="A932" s="41" t="str">
        <f>TRIM(Query1[[#This Row],[ENTERPRISE_ID]])</f>
        <v>JGUTIE2</v>
      </c>
      <c r="B932" s="41" t="s">
        <v>28646</v>
      </c>
      <c r="C932" s="41" t="s">
        <v>28647</v>
      </c>
      <c r="D932" s="41" t="s">
        <v>21163</v>
      </c>
      <c r="E932" s="41" t="s">
        <v>28648</v>
      </c>
      <c r="F932" s="41" t="s">
        <v>28649</v>
      </c>
      <c r="G932" s="41" t="s">
        <v>16999</v>
      </c>
      <c r="H932" s="41" t="s">
        <v>28650</v>
      </c>
      <c r="I932" s="41" t="s">
        <v>22743</v>
      </c>
      <c r="J932" s="68">
        <v>5094284028</v>
      </c>
      <c r="K932" s="41" t="s">
        <v>43</v>
      </c>
      <c r="L932" s="41" t="s">
        <v>28651</v>
      </c>
      <c r="N932" s="41" t="s">
        <v>28652</v>
      </c>
      <c r="O932" s="41" t="s">
        <v>1021</v>
      </c>
      <c r="P932" s="41" t="s">
        <v>7011</v>
      </c>
      <c r="Q932" s="41" t="s">
        <v>21909</v>
      </c>
      <c r="R932" s="41">
        <v>8998</v>
      </c>
      <c r="S932" s="41" t="s">
        <v>10117</v>
      </c>
      <c r="T932" s="41" t="s">
        <v>25387</v>
      </c>
      <c r="U932" s="41" t="s">
        <v>28653</v>
      </c>
      <c r="V932" s="42">
        <v>45993</v>
      </c>
      <c r="W932"/>
      <c r="X932"/>
    </row>
    <row r="933" spans="1:24">
      <c r="A933" s="41" t="str">
        <f>TRIM(Query1[[#This Row],[ENTERPRISE_ID]])</f>
        <v>POKEEFE</v>
      </c>
      <c r="B933" s="41" t="s">
        <v>28654</v>
      </c>
      <c r="C933" s="41" t="s">
        <v>28655</v>
      </c>
      <c r="D933" s="41" t="s">
        <v>21163</v>
      </c>
      <c r="E933" s="41" t="s">
        <v>28656</v>
      </c>
      <c r="F933" s="41" t="s">
        <v>28657</v>
      </c>
      <c r="G933" s="41" t="s">
        <v>19465</v>
      </c>
      <c r="H933" s="41" t="s">
        <v>28658</v>
      </c>
      <c r="I933" s="41" t="s">
        <v>25250</v>
      </c>
      <c r="J933" s="68">
        <v>3604723040</v>
      </c>
      <c r="K933" s="41" t="s">
        <v>43</v>
      </c>
      <c r="L933" s="41" t="s">
        <v>11110</v>
      </c>
      <c r="N933" s="41" t="s">
        <v>28659</v>
      </c>
      <c r="O933" s="41" t="s">
        <v>1021</v>
      </c>
      <c r="P933" s="41" t="s">
        <v>11112</v>
      </c>
      <c r="Q933" s="41" t="s">
        <v>21909</v>
      </c>
      <c r="R933" s="41">
        <v>8998</v>
      </c>
      <c r="S933" s="41" t="s">
        <v>25395</v>
      </c>
      <c r="T933" s="41" t="s">
        <v>25396</v>
      </c>
      <c r="U933" s="41" t="s">
        <v>28660</v>
      </c>
      <c r="V933" s="42">
        <v>45993</v>
      </c>
      <c r="W933"/>
      <c r="X933"/>
    </row>
    <row r="934" spans="1:24">
      <c r="A934" s="41" t="str">
        <f>TRIM(Query1[[#This Row],[ENTERPRISE_ID]])</f>
        <v>DMEYE1</v>
      </c>
      <c r="B934" s="41" t="s">
        <v>28661</v>
      </c>
      <c r="C934" s="41" t="s">
        <v>28662</v>
      </c>
      <c r="D934" s="41" t="s">
        <v>21163</v>
      </c>
      <c r="E934" s="41" t="s">
        <v>28663</v>
      </c>
      <c r="F934" s="41" t="s">
        <v>28664</v>
      </c>
      <c r="G934" s="41" t="s">
        <v>4030</v>
      </c>
      <c r="H934" s="41" t="s">
        <v>28665</v>
      </c>
      <c r="I934" s="41" t="s">
        <v>28666</v>
      </c>
      <c r="J934" s="68">
        <v>5035191664</v>
      </c>
      <c r="K934" s="41" t="s">
        <v>43</v>
      </c>
      <c r="L934" s="41" t="s">
        <v>28667</v>
      </c>
      <c r="N934" s="41" t="s">
        <v>25394</v>
      </c>
      <c r="O934" s="41" t="s">
        <v>293</v>
      </c>
      <c r="P934" s="41" t="s">
        <v>4032</v>
      </c>
      <c r="Q934" s="41" t="s">
        <v>21909</v>
      </c>
      <c r="R934" s="41">
        <v>8998</v>
      </c>
      <c r="S934" s="41" t="s">
        <v>11115</v>
      </c>
      <c r="T934" s="41" t="s">
        <v>23186</v>
      </c>
      <c r="U934" s="41" t="s">
        <v>28668</v>
      </c>
      <c r="V934" s="42">
        <v>45993</v>
      </c>
      <c r="W934"/>
      <c r="X934"/>
    </row>
    <row r="935" spans="1:24">
      <c r="A935" s="41" t="str">
        <f>TRIM(Query1[[#This Row],[ENTERPRISE_ID]])</f>
        <v>MCHRYS0</v>
      </c>
      <c r="B935" s="41" t="s">
        <v>28669</v>
      </c>
      <c r="C935" s="41" t="s">
        <v>28670</v>
      </c>
      <c r="D935" s="41" t="s">
        <v>21163</v>
      </c>
      <c r="E935" s="41" t="s">
        <v>28671</v>
      </c>
      <c r="F935" s="41" t="s">
        <v>28672</v>
      </c>
      <c r="G935" s="41" t="s">
        <v>28673</v>
      </c>
      <c r="H935" s="41" t="s">
        <v>28674</v>
      </c>
      <c r="I935" s="41" t="s">
        <v>39</v>
      </c>
      <c r="J935" s="68">
        <v>2062099387</v>
      </c>
      <c r="K935" s="41" t="s">
        <v>43</v>
      </c>
      <c r="L935" s="41" t="s">
        <v>28675</v>
      </c>
      <c r="N935" s="41" t="s">
        <v>9395</v>
      </c>
      <c r="O935" s="41" t="s">
        <v>1021</v>
      </c>
      <c r="P935" s="41" t="s">
        <v>9396</v>
      </c>
      <c r="Q935" s="41" t="s">
        <v>21909</v>
      </c>
      <c r="R935" s="41">
        <v>8998</v>
      </c>
      <c r="S935" s="41" t="s">
        <v>10117</v>
      </c>
      <c r="T935" s="41" t="s">
        <v>25387</v>
      </c>
      <c r="U935" s="41" t="s">
        <v>28676</v>
      </c>
      <c r="V935" s="42">
        <v>45993</v>
      </c>
      <c r="W935"/>
      <c r="X935"/>
    </row>
    <row r="936" spans="1:24">
      <c r="A936" s="41" t="str">
        <f>TRIM(Query1[[#This Row],[ENTERPRISE_ID]])</f>
        <v>MBRISCO</v>
      </c>
      <c r="B936" s="41" t="s">
        <v>28677</v>
      </c>
      <c r="C936" s="41" t="s">
        <v>28678</v>
      </c>
      <c r="D936" s="41" t="s">
        <v>21163</v>
      </c>
      <c r="E936" s="41" t="s">
        <v>26303</v>
      </c>
      <c r="F936" s="41" t="s">
        <v>28679</v>
      </c>
      <c r="G936" s="41" t="s">
        <v>9320</v>
      </c>
      <c r="H936" s="41" t="s">
        <v>28680</v>
      </c>
      <c r="I936" s="41" t="s">
        <v>22302</v>
      </c>
      <c r="J936" s="68">
        <v>5098903128</v>
      </c>
      <c r="K936" s="41" t="s">
        <v>43</v>
      </c>
      <c r="L936" s="41" t="s">
        <v>28681</v>
      </c>
      <c r="N936" s="41" t="s">
        <v>9322</v>
      </c>
      <c r="O936" s="41" t="s">
        <v>1021</v>
      </c>
      <c r="P936" s="41" t="s">
        <v>9323</v>
      </c>
      <c r="Q936" s="41" t="s">
        <v>21909</v>
      </c>
      <c r="R936" s="41">
        <v>8998</v>
      </c>
      <c r="S936" s="41" t="s">
        <v>22780</v>
      </c>
      <c r="T936" s="41" t="s">
        <v>22781</v>
      </c>
      <c r="U936" s="41" t="s">
        <v>28682</v>
      </c>
      <c r="V936" s="42">
        <v>45993</v>
      </c>
      <c r="W936"/>
      <c r="X936"/>
    </row>
    <row r="937" spans="1:24">
      <c r="A937" s="41" t="str">
        <f>TRIM(Query1[[#This Row],[ENTERPRISE_ID]])</f>
        <v>JGORST</v>
      </c>
      <c r="B937" s="41" t="s">
        <v>28683</v>
      </c>
      <c r="C937" s="41" t="s">
        <v>28684</v>
      </c>
      <c r="D937" s="41" t="s">
        <v>21163</v>
      </c>
      <c r="E937" s="41" t="s">
        <v>28685</v>
      </c>
      <c r="F937" s="41" t="s">
        <v>28686</v>
      </c>
      <c r="G937" s="41" t="s">
        <v>17268</v>
      </c>
      <c r="H937" s="41" t="s">
        <v>28687</v>
      </c>
      <c r="I937" s="41" t="s">
        <v>25198</v>
      </c>
      <c r="J937" s="68">
        <v>5097011250</v>
      </c>
      <c r="K937" s="41" t="s">
        <v>43</v>
      </c>
      <c r="L937" s="41" t="s">
        <v>28688</v>
      </c>
      <c r="M937" s="41" t="s">
        <v>28689</v>
      </c>
      <c r="N937" s="41" t="s">
        <v>28690</v>
      </c>
      <c r="O937" s="41" t="s">
        <v>1021</v>
      </c>
      <c r="P937" s="41" t="s">
        <v>28691</v>
      </c>
      <c r="Q937" s="41" t="s">
        <v>21909</v>
      </c>
      <c r="R937" s="41">
        <v>8998</v>
      </c>
      <c r="S937" s="41" t="s">
        <v>28692</v>
      </c>
      <c r="T937" s="41" t="s">
        <v>28693</v>
      </c>
      <c r="U937" s="41" t="s">
        <v>28694</v>
      </c>
      <c r="V937" s="42">
        <v>45993</v>
      </c>
      <c r="W937"/>
      <c r="X937"/>
    </row>
    <row r="938" spans="1:24">
      <c r="A938" s="41" t="str">
        <f>TRIM(Query1[[#This Row],[ENTERPRISE_ID]])</f>
        <v>RGRAY2</v>
      </c>
      <c r="B938" s="41" t="s">
        <v>28695</v>
      </c>
      <c r="C938" s="41" t="s">
        <v>28696</v>
      </c>
      <c r="D938" s="41" t="s">
        <v>21164</v>
      </c>
      <c r="E938" s="41" t="s">
        <v>28697</v>
      </c>
      <c r="F938" s="41" t="s">
        <v>28698</v>
      </c>
      <c r="G938" s="41" t="s">
        <v>18636</v>
      </c>
      <c r="H938" s="41" t="s">
        <v>28699</v>
      </c>
      <c r="I938" s="41" t="s">
        <v>23032</v>
      </c>
      <c r="J938" s="68">
        <v>2092691998</v>
      </c>
      <c r="K938" s="41" t="s">
        <v>43</v>
      </c>
      <c r="L938" s="41" t="s">
        <v>28700</v>
      </c>
      <c r="N938" s="41" t="s">
        <v>28701</v>
      </c>
      <c r="O938" s="41" t="s">
        <v>36</v>
      </c>
      <c r="P938" s="41" t="s">
        <v>11580</v>
      </c>
      <c r="Q938" s="41" t="s">
        <v>22020</v>
      </c>
      <c r="R938" s="41">
        <v>8998</v>
      </c>
      <c r="S938" s="41" t="s">
        <v>11588</v>
      </c>
      <c r="U938" s="41" t="s">
        <v>28702</v>
      </c>
      <c r="V938" s="42">
        <v>45993</v>
      </c>
      <c r="W938"/>
      <c r="X938"/>
    </row>
    <row r="939" spans="1:24">
      <c r="A939" s="41" t="str">
        <f>TRIM(Query1[[#This Row],[ENTERPRISE_ID]])</f>
        <v>RSTYLE</v>
      </c>
      <c r="B939" s="41" t="s">
        <v>28703</v>
      </c>
      <c r="C939" s="41" t="s">
        <v>28704</v>
      </c>
      <c r="D939" s="41" t="s">
        <v>21164</v>
      </c>
      <c r="E939" s="41" t="s">
        <v>28705</v>
      </c>
      <c r="F939" s="41" t="s">
        <v>28706</v>
      </c>
      <c r="G939" s="41" t="s">
        <v>12222</v>
      </c>
      <c r="H939" s="41" t="s">
        <v>28707</v>
      </c>
      <c r="I939" s="41" t="s">
        <v>28708</v>
      </c>
      <c r="J939" s="68">
        <v>7026614638</v>
      </c>
      <c r="K939" s="41" t="s">
        <v>43</v>
      </c>
      <c r="L939" s="41" t="s">
        <v>12223</v>
      </c>
      <c r="N939" s="41" t="s">
        <v>12224</v>
      </c>
      <c r="O939" s="41" t="s">
        <v>1034</v>
      </c>
      <c r="P939" s="41" t="s">
        <v>12225</v>
      </c>
      <c r="Q939" s="41" t="s">
        <v>22020</v>
      </c>
      <c r="R939" s="41">
        <v>8998</v>
      </c>
      <c r="S939" s="41" t="s">
        <v>2514</v>
      </c>
      <c r="T939" s="41" t="s">
        <v>22075</v>
      </c>
      <c r="U939" s="41" t="s">
        <v>28709</v>
      </c>
      <c r="V939" s="42">
        <v>45993</v>
      </c>
      <c r="W939"/>
      <c r="X939"/>
    </row>
    <row r="940" spans="1:24">
      <c r="A940" s="41" t="str">
        <f>TRIM(Query1[[#This Row],[ENTERPRISE_ID]])</f>
        <v>TBURDIC</v>
      </c>
      <c r="B940" s="41" t="s">
        <v>21750</v>
      </c>
      <c r="C940" s="41" t="s">
        <v>21751</v>
      </c>
      <c r="D940" s="41" t="s">
        <v>21163</v>
      </c>
      <c r="E940" s="41" t="s">
        <v>28710</v>
      </c>
      <c r="F940" s="41" t="s">
        <v>28711</v>
      </c>
      <c r="G940" s="41" t="s">
        <v>18266</v>
      </c>
      <c r="H940" s="41" t="s">
        <v>28712</v>
      </c>
      <c r="I940" s="41" t="s">
        <v>4766</v>
      </c>
      <c r="J940" s="68">
        <v>3603901135</v>
      </c>
      <c r="K940" s="41" t="s">
        <v>43</v>
      </c>
      <c r="L940" s="41" t="s">
        <v>28713</v>
      </c>
      <c r="N940" s="41" t="s">
        <v>21986</v>
      </c>
      <c r="O940" s="41" t="s">
        <v>1021</v>
      </c>
      <c r="P940" s="41" t="s">
        <v>13138</v>
      </c>
      <c r="Q940" s="41" t="s">
        <v>21909</v>
      </c>
      <c r="R940" s="41">
        <v>8998</v>
      </c>
      <c r="S940" s="41" t="s">
        <v>25395</v>
      </c>
      <c r="T940" s="41" t="s">
        <v>25396</v>
      </c>
      <c r="U940" s="41" t="s">
        <v>28714</v>
      </c>
      <c r="V940" s="42">
        <v>45993</v>
      </c>
      <c r="W940"/>
      <c r="X940"/>
    </row>
    <row r="941" spans="1:24">
      <c r="A941" s="41" t="str">
        <f>TRIM(Query1[[#This Row],[ENTERPRISE_ID]])</f>
        <v>DHUMPH4</v>
      </c>
      <c r="B941" s="41" t="s">
        <v>28715</v>
      </c>
      <c r="C941" s="41" t="s">
        <v>28716</v>
      </c>
      <c r="D941" s="41" t="s">
        <v>21163</v>
      </c>
      <c r="E941" s="41" t="s">
        <v>28717</v>
      </c>
      <c r="F941" s="41" t="s">
        <v>28718</v>
      </c>
      <c r="G941" s="41" t="s">
        <v>25395</v>
      </c>
      <c r="H941" s="41" t="s">
        <v>28719</v>
      </c>
      <c r="I941" s="41" t="s">
        <v>22554</v>
      </c>
      <c r="J941" s="68">
        <v>2533255413</v>
      </c>
      <c r="K941" s="41" t="s">
        <v>43</v>
      </c>
      <c r="L941" s="41" t="s">
        <v>28720</v>
      </c>
      <c r="N941" s="41" t="s">
        <v>28721</v>
      </c>
      <c r="O941" s="41" t="s">
        <v>1021</v>
      </c>
      <c r="P941" s="41" t="s">
        <v>3767</v>
      </c>
      <c r="Q941" s="41" t="s">
        <v>21909</v>
      </c>
      <c r="R941" s="41">
        <v>8998</v>
      </c>
      <c r="S941" s="41" t="s">
        <v>22780</v>
      </c>
      <c r="T941" s="41" t="s">
        <v>22781</v>
      </c>
      <c r="U941" s="41" t="s">
        <v>28722</v>
      </c>
      <c r="V941" s="42">
        <v>45993</v>
      </c>
      <c r="W941"/>
      <c r="X941"/>
    </row>
    <row r="942" spans="1:24">
      <c r="A942" s="41" t="str">
        <f>TRIM(Query1[[#This Row],[ENTERPRISE_ID]])</f>
        <v>JFELKER</v>
      </c>
      <c r="B942" s="41" t="s">
        <v>28723</v>
      </c>
      <c r="C942" s="41" t="s">
        <v>28724</v>
      </c>
      <c r="D942" s="41" t="s">
        <v>21163</v>
      </c>
      <c r="E942" s="41" t="s">
        <v>28725</v>
      </c>
      <c r="F942" s="41" t="s">
        <v>28726</v>
      </c>
      <c r="G942" s="41" t="s">
        <v>18966</v>
      </c>
      <c r="H942" s="41" t="s">
        <v>28727</v>
      </c>
      <c r="I942" s="41" t="s">
        <v>22072</v>
      </c>
      <c r="J942" s="68">
        <v>3604722049</v>
      </c>
      <c r="K942" s="41" t="s">
        <v>43</v>
      </c>
      <c r="L942" s="41" t="s">
        <v>28728</v>
      </c>
      <c r="N942" s="41" t="s">
        <v>28729</v>
      </c>
      <c r="O942" s="41" t="s">
        <v>1021</v>
      </c>
      <c r="P942" s="41" t="s">
        <v>6755</v>
      </c>
      <c r="Q942" s="41" t="s">
        <v>21909</v>
      </c>
      <c r="R942" s="41">
        <v>8998</v>
      </c>
      <c r="S942" s="41" t="s">
        <v>10117</v>
      </c>
      <c r="T942" s="41" t="s">
        <v>25387</v>
      </c>
      <c r="U942" s="41" t="s">
        <v>28730</v>
      </c>
      <c r="V942" s="42">
        <v>45993</v>
      </c>
      <c r="W942"/>
      <c r="X942"/>
    </row>
    <row r="943" spans="1:24">
      <c r="A943" s="41" t="str">
        <f>TRIM(Query1[[#This Row],[ENTERPRISE_ID]])</f>
        <v>PGAGNON</v>
      </c>
      <c r="B943" s="41" t="s">
        <v>28731</v>
      </c>
      <c r="C943" s="41" t="s">
        <v>28732</v>
      </c>
      <c r="D943" s="41" t="s">
        <v>21163</v>
      </c>
      <c r="E943" s="41" t="s">
        <v>28733</v>
      </c>
      <c r="F943" s="41" t="s">
        <v>28734</v>
      </c>
      <c r="G943" s="41" t="s">
        <v>18480</v>
      </c>
      <c r="H943" s="41" t="s">
        <v>28735</v>
      </c>
      <c r="I943" s="41" t="s">
        <v>25250</v>
      </c>
      <c r="J943" s="68">
        <v>3608206491</v>
      </c>
      <c r="K943" s="41" t="s">
        <v>43</v>
      </c>
      <c r="L943" s="41" t="s">
        <v>28736</v>
      </c>
      <c r="N943" s="41" t="s">
        <v>10999</v>
      </c>
      <c r="O943" s="41" t="s">
        <v>1021</v>
      </c>
      <c r="P943" s="41" t="s">
        <v>11000</v>
      </c>
      <c r="Q943" s="41" t="s">
        <v>21909</v>
      </c>
      <c r="R943" s="41">
        <v>8998</v>
      </c>
      <c r="S943" s="41" t="s">
        <v>25395</v>
      </c>
      <c r="T943" s="41" t="s">
        <v>25396</v>
      </c>
      <c r="U943" s="41" t="s">
        <v>28737</v>
      </c>
      <c r="V943" s="42">
        <v>45993</v>
      </c>
      <c r="W943"/>
      <c r="X943"/>
    </row>
    <row r="944" spans="1:24">
      <c r="A944" s="41" t="str">
        <f>TRIM(Query1[[#This Row],[ENTERPRISE_ID]])</f>
        <v>WGREEN4</v>
      </c>
      <c r="B944" s="41" t="s">
        <v>28738</v>
      </c>
      <c r="C944" s="41" t="s">
        <v>28739</v>
      </c>
      <c r="D944" s="41" t="s">
        <v>21154</v>
      </c>
      <c r="E944" s="41" t="s">
        <v>28740</v>
      </c>
      <c r="F944" s="41" t="s">
        <v>28741</v>
      </c>
      <c r="G944" s="41" t="s">
        <v>13993</v>
      </c>
      <c r="H944" s="41" t="s">
        <v>22676</v>
      </c>
      <c r="I944" s="41" t="s">
        <v>28742</v>
      </c>
      <c r="J944" s="68">
        <v>5054479428</v>
      </c>
      <c r="K944" s="41" t="s">
        <v>43</v>
      </c>
      <c r="L944" s="41" t="s">
        <v>13994</v>
      </c>
      <c r="N944" s="41" t="s">
        <v>13995</v>
      </c>
      <c r="O944" s="41" t="s">
        <v>401</v>
      </c>
      <c r="P944" s="41" t="s">
        <v>13996</v>
      </c>
      <c r="Q944" s="41" t="s">
        <v>21909</v>
      </c>
      <c r="R944" s="41">
        <v>8998</v>
      </c>
      <c r="S944" s="41" t="s">
        <v>11243</v>
      </c>
      <c r="U944" s="41" t="s">
        <v>28743</v>
      </c>
      <c r="V944" s="42">
        <v>45993</v>
      </c>
      <c r="W944"/>
      <c r="X944"/>
    </row>
    <row r="945" spans="1:24">
      <c r="A945" s="41" t="str">
        <f>TRIM(Query1[[#This Row],[ENTERPRISE_ID]])</f>
        <v>MHIGGI0</v>
      </c>
      <c r="B945" s="41" t="s">
        <v>21543</v>
      </c>
      <c r="C945" s="41" t="s">
        <v>21544</v>
      </c>
      <c r="D945" s="41" t="s">
        <v>21163</v>
      </c>
      <c r="E945" s="41" t="s">
        <v>28744</v>
      </c>
      <c r="F945" s="41" t="s">
        <v>18279</v>
      </c>
      <c r="G945" s="41" t="s">
        <v>15100</v>
      </c>
      <c r="H945" s="41" t="s">
        <v>24228</v>
      </c>
      <c r="I945" s="41" t="s">
        <v>22047</v>
      </c>
      <c r="J945" s="68">
        <v>2085803354</v>
      </c>
      <c r="K945" s="41" t="s">
        <v>43</v>
      </c>
      <c r="L945" s="41" t="s">
        <v>28745</v>
      </c>
      <c r="M945" s="41" t="s">
        <v>28746</v>
      </c>
      <c r="N945" s="41" t="s">
        <v>28747</v>
      </c>
      <c r="O945" s="41" t="s">
        <v>5284</v>
      </c>
      <c r="P945" s="41" t="s">
        <v>9751</v>
      </c>
      <c r="Q945" s="41" t="s">
        <v>21909</v>
      </c>
      <c r="R945" s="41">
        <v>8998</v>
      </c>
      <c r="S945" s="41" t="s">
        <v>18693</v>
      </c>
      <c r="T945" s="41" t="s">
        <v>19357</v>
      </c>
      <c r="U945" s="41" t="s">
        <v>28748</v>
      </c>
      <c r="V945" s="42">
        <v>45993</v>
      </c>
      <c r="W945"/>
      <c r="X945"/>
    </row>
    <row r="946" spans="1:24">
      <c r="A946" s="41" t="str">
        <f>TRIM(Query1[[#This Row],[ENTERPRISE_ID]])</f>
        <v>HBROWN</v>
      </c>
      <c r="B946" s="41" t="s">
        <v>21381</v>
      </c>
      <c r="C946" s="41" t="s">
        <v>16191</v>
      </c>
      <c r="D946" s="41" t="s">
        <v>21163</v>
      </c>
      <c r="E946" s="41" t="s">
        <v>28749</v>
      </c>
      <c r="F946" s="41" t="s">
        <v>28750</v>
      </c>
      <c r="G946" s="41" t="s">
        <v>15219</v>
      </c>
      <c r="H946" s="41" t="s">
        <v>24782</v>
      </c>
      <c r="I946" s="41" t="s">
        <v>28751</v>
      </c>
      <c r="J946" s="68">
        <v>5097011324</v>
      </c>
      <c r="K946" s="41" t="s">
        <v>43</v>
      </c>
      <c r="L946" s="41" t="s">
        <v>28752</v>
      </c>
      <c r="M946" s="41" t="s">
        <v>28753</v>
      </c>
      <c r="N946" s="41" t="s">
        <v>28754</v>
      </c>
      <c r="O946" s="41" t="s">
        <v>1021</v>
      </c>
      <c r="P946" s="41" t="s">
        <v>5745</v>
      </c>
      <c r="Q946" s="41" t="s">
        <v>21909</v>
      </c>
      <c r="R946" s="41">
        <v>8998</v>
      </c>
      <c r="S946" s="41" t="s">
        <v>11115</v>
      </c>
      <c r="T946" s="41" t="s">
        <v>23186</v>
      </c>
      <c r="U946" s="41" t="s">
        <v>28755</v>
      </c>
      <c r="V946" s="42">
        <v>45993</v>
      </c>
      <c r="W946"/>
      <c r="X946"/>
    </row>
    <row r="947" spans="1:24">
      <c r="A947" s="41" t="str">
        <f>TRIM(Query1[[#This Row],[ENTERPRISE_ID]])</f>
        <v>GLAPONT</v>
      </c>
      <c r="B947" s="41" t="s">
        <v>18119</v>
      </c>
      <c r="C947" s="41" t="s">
        <v>28756</v>
      </c>
      <c r="D947" s="41" t="s">
        <v>21163</v>
      </c>
      <c r="E947" s="41" t="s">
        <v>28757</v>
      </c>
      <c r="F947" s="41" t="s">
        <v>18120</v>
      </c>
      <c r="G947" s="41" t="s">
        <v>16334</v>
      </c>
      <c r="H947" s="41" t="s">
        <v>28758</v>
      </c>
      <c r="I947" s="41" t="s">
        <v>25618</v>
      </c>
      <c r="J947" s="68">
        <v>3609468710</v>
      </c>
      <c r="K947" s="41" t="s">
        <v>43</v>
      </c>
      <c r="L947" s="41" t="s">
        <v>28759</v>
      </c>
      <c r="N947" s="41" t="s">
        <v>5472</v>
      </c>
      <c r="O947" s="41" t="s">
        <v>1021</v>
      </c>
      <c r="P947" s="41" t="s">
        <v>5473</v>
      </c>
      <c r="Q947" s="41" t="s">
        <v>21909</v>
      </c>
      <c r="R947" s="41">
        <v>8998</v>
      </c>
      <c r="S947" s="41" t="s">
        <v>25395</v>
      </c>
      <c r="T947" s="41" t="s">
        <v>25396</v>
      </c>
      <c r="U947" s="41" t="s">
        <v>28760</v>
      </c>
      <c r="V947" s="42">
        <v>45993</v>
      </c>
      <c r="W947"/>
      <c r="X947"/>
    </row>
    <row r="948" spans="1:24">
      <c r="A948" s="41" t="str">
        <f>TRIM(Query1[[#This Row],[ENTERPRISE_ID]])</f>
        <v>JMATTOC</v>
      </c>
      <c r="B948" s="41" t="s">
        <v>28761</v>
      </c>
      <c r="C948" s="41" t="s">
        <v>28762</v>
      </c>
      <c r="D948" s="41" t="s">
        <v>21164</v>
      </c>
      <c r="E948" s="41" t="s">
        <v>28763</v>
      </c>
      <c r="F948" s="41" t="s">
        <v>28764</v>
      </c>
      <c r="G948" s="41" t="s">
        <v>19387</v>
      </c>
      <c r="H948" s="41" t="s">
        <v>28765</v>
      </c>
      <c r="I948" s="41" t="s">
        <v>23637</v>
      </c>
      <c r="J948" s="68">
        <v>5598064542</v>
      </c>
      <c r="K948" s="41" t="s">
        <v>43</v>
      </c>
      <c r="L948" s="41" t="s">
        <v>28766</v>
      </c>
      <c r="N948" s="41" t="s">
        <v>220</v>
      </c>
      <c r="O948" s="41" t="s">
        <v>36</v>
      </c>
      <c r="P948" s="41" t="s">
        <v>7513</v>
      </c>
      <c r="Q948" s="41" t="s">
        <v>22020</v>
      </c>
      <c r="R948" s="41">
        <v>8998</v>
      </c>
      <c r="S948" s="41" t="s">
        <v>22780</v>
      </c>
      <c r="T948" s="41" t="s">
        <v>22781</v>
      </c>
      <c r="U948" s="41" t="s">
        <v>28767</v>
      </c>
      <c r="V948" s="42">
        <v>45993</v>
      </c>
      <c r="W948"/>
      <c r="X948"/>
    </row>
    <row r="949" spans="1:24">
      <c r="A949" s="41" t="str">
        <f>TRIM(Query1[[#This Row],[ENTERPRISE_ID]])</f>
        <v>SWICKLA</v>
      </c>
      <c r="B949" s="41" t="s">
        <v>17319</v>
      </c>
      <c r="C949" s="41" t="s">
        <v>21739</v>
      </c>
      <c r="D949" s="41" t="s">
        <v>21148</v>
      </c>
      <c r="E949" s="41" t="s">
        <v>28768</v>
      </c>
      <c r="F949" s="41" t="s">
        <v>17320</v>
      </c>
      <c r="G949" s="41" t="s">
        <v>15054</v>
      </c>
      <c r="H949" s="41" t="s">
        <v>28769</v>
      </c>
      <c r="I949" s="41" t="s">
        <v>23712</v>
      </c>
      <c r="J949" s="68">
        <v>7154922473</v>
      </c>
      <c r="K949" s="41" t="s">
        <v>43</v>
      </c>
      <c r="L949" s="41" t="s">
        <v>28770</v>
      </c>
      <c r="N949" s="41" t="s">
        <v>28771</v>
      </c>
      <c r="O949" s="41" t="s">
        <v>95</v>
      </c>
      <c r="P949" s="41" t="s">
        <v>13044</v>
      </c>
      <c r="Q949" s="41" t="s">
        <v>22020</v>
      </c>
      <c r="R949" s="41">
        <v>8998</v>
      </c>
      <c r="S949" s="41" t="s">
        <v>21124</v>
      </c>
      <c r="T949" s="41" t="s">
        <v>21123</v>
      </c>
      <c r="U949" s="41" t="s">
        <v>28772</v>
      </c>
      <c r="V949" s="42">
        <v>45993</v>
      </c>
      <c r="W949"/>
      <c r="X949"/>
    </row>
    <row r="950" spans="1:24">
      <c r="A950" s="41" t="str">
        <f>TRIM(Query1[[#This Row],[ENTERPRISE_ID]])</f>
        <v>JFLENNI</v>
      </c>
      <c r="B950" s="41" t="s">
        <v>21427</v>
      </c>
      <c r="C950" s="41" t="s">
        <v>21428</v>
      </c>
      <c r="D950" s="41" t="s">
        <v>21142</v>
      </c>
      <c r="E950" s="41" t="s">
        <v>28773</v>
      </c>
      <c r="F950" s="41" t="s">
        <v>28774</v>
      </c>
      <c r="G950" s="41" t="s">
        <v>17291</v>
      </c>
      <c r="H950" s="41" t="s">
        <v>28775</v>
      </c>
      <c r="I950" s="41" t="s">
        <v>24683</v>
      </c>
      <c r="J950" s="68">
        <v>4177584630</v>
      </c>
      <c r="K950" s="41" t="s">
        <v>43</v>
      </c>
      <c r="L950" s="41" t="s">
        <v>28776</v>
      </c>
      <c r="N950" s="41" t="s">
        <v>8274</v>
      </c>
      <c r="O950" s="41" t="s">
        <v>593</v>
      </c>
      <c r="P950" s="41" t="s">
        <v>6800</v>
      </c>
      <c r="Q950" s="41" t="s">
        <v>22020</v>
      </c>
      <c r="R950" s="41">
        <v>8998</v>
      </c>
      <c r="S950" s="41" t="s">
        <v>10209</v>
      </c>
      <c r="T950" s="41" t="s">
        <v>19900</v>
      </c>
      <c r="U950" s="41" t="s">
        <v>28777</v>
      </c>
      <c r="V950" s="42">
        <v>45993</v>
      </c>
      <c r="W950"/>
      <c r="X950"/>
    </row>
    <row r="951" spans="1:24">
      <c r="A951" s="41" t="str">
        <f>TRIM(Query1[[#This Row],[ENTERPRISE_ID]])</f>
        <v>KSPECHT</v>
      </c>
      <c r="B951" s="41" t="s">
        <v>28778</v>
      </c>
      <c r="C951" s="41" t="s">
        <v>28779</v>
      </c>
      <c r="D951" s="41" t="s">
        <v>21148</v>
      </c>
      <c r="E951" s="41" t="s">
        <v>28780</v>
      </c>
      <c r="F951" s="41" t="s">
        <v>28781</v>
      </c>
      <c r="G951" s="41" t="s">
        <v>16567</v>
      </c>
      <c r="H951" s="41" t="s">
        <v>28782</v>
      </c>
      <c r="I951" s="41" t="s">
        <v>22799</v>
      </c>
      <c r="J951" s="68">
        <v>4028385149</v>
      </c>
      <c r="K951" s="41" t="s">
        <v>43</v>
      </c>
      <c r="L951" s="41" t="s">
        <v>28783</v>
      </c>
      <c r="M951" s="41" t="s">
        <v>6144</v>
      </c>
      <c r="N951" s="41" t="s">
        <v>28784</v>
      </c>
      <c r="O951" s="41" t="s">
        <v>2390</v>
      </c>
      <c r="P951" s="41" t="s">
        <v>28785</v>
      </c>
      <c r="Q951" s="41" t="s">
        <v>22020</v>
      </c>
      <c r="R951" s="41">
        <v>8998</v>
      </c>
      <c r="S951" s="41" t="s">
        <v>23481</v>
      </c>
      <c r="T951" s="41" t="s">
        <v>23482</v>
      </c>
      <c r="U951" s="41" t="s">
        <v>28786</v>
      </c>
      <c r="V951" s="42">
        <v>45993</v>
      </c>
      <c r="W951"/>
      <c r="X951"/>
    </row>
    <row r="952" spans="1:24">
      <c r="A952" s="41" t="str">
        <f>TRIM(Query1[[#This Row],[ENTERPRISE_ID]])</f>
        <v>MTRAVER</v>
      </c>
      <c r="B952" s="41" t="s">
        <v>28787</v>
      </c>
      <c r="C952" s="41" t="s">
        <v>28788</v>
      </c>
      <c r="D952" s="41" t="s">
        <v>21148</v>
      </c>
      <c r="E952" s="41" t="s">
        <v>28789</v>
      </c>
      <c r="F952" s="41" t="s">
        <v>28790</v>
      </c>
      <c r="G952" s="41" t="s">
        <v>28791</v>
      </c>
      <c r="H952" s="41" t="s">
        <v>28792</v>
      </c>
      <c r="I952" s="41" t="s">
        <v>28439</v>
      </c>
      <c r="J952" s="68">
        <v>4024823431</v>
      </c>
      <c r="K952" s="41" t="s">
        <v>43</v>
      </c>
      <c r="L952" s="41" t="s">
        <v>10353</v>
      </c>
      <c r="N952" s="41" t="s">
        <v>8774</v>
      </c>
      <c r="O952" s="41" t="s">
        <v>2390</v>
      </c>
      <c r="P952" s="41" t="s">
        <v>8775</v>
      </c>
      <c r="Q952" s="41" t="s">
        <v>22020</v>
      </c>
      <c r="R952" s="41">
        <v>8998</v>
      </c>
      <c r="S952" s="41" t="s">
        <v>22780</v>
      </c>
      <c r="T952" s="41" t="s">
        <v>22781</v>
      </c>
      <c r="U952" s="41" t="s">
        <v>28793</v>
      </c>
      <c r="V952" s="42">
        <v>45993</v>
      </c>
      <c r="W952"/>
      <c r="X952"/>
    </row>
    <row r="953" spans="1:24">
      <c r="A953" s="41" t="str">
        <f>TRIM(Query1[[#This Row],[ENTERPRISE_ID]])</f>
        <v>DMCKNIG</v>
      </c>
      <c r="B953" s="41" t="s">
        <v>18725</v>
      </c>
      <c r="C953" s="41" t="s">
        <v>28794</v>
      </c>
      <c r="D953" s="41" t="s">
        <v>21142</v>
      </c>
      <c r="E953" s="41" t="s">
        <v>28795</v>
      </c>
      <c r="F953" s="41" t="s">
        <v>18726</v>
      </c>
      <c r="G953" s="41" t="s">
        <v>3984</v>
      </c>
      <c r="H953" s="41" t="s">
        <v>28796</v>
      </c>
      <c r="I953" s="41" t="s">
        <v>22142</v>
      </c>
      <c r="J953" s="68">
        <v>4178341635</v>
      </c>
      <c r="K953" s="41" t="s">
        <v>43</v>
      </c>
      <c r="L953" s="41" t="s">
        <v>28797</v>
      </c>
      <c r="N953" s="41" t="s">
        <v>28798</v>
      </c>
      <c r="O953" s="41" t="s">
        <v>593</v>
      </c>
      <c r="P953" s="41" t="s">
        <v>3987</v>
      </c>
      <c r="Q953" s="41" t="s">
        <v>22020</v>
      </c>
      <c r="R953" s="41">
        <v>8998</v>
      </c>
      <c r="S953" s="41" t="s">
        <v>22780</v>
      </c>
      <c r="T953" s="41" t="s">
        <v>22781</v>
      </c>
      <c r="U953" s="41" t="s">
        <v>28799</v>
      </c>
      <c r="V953" s="42">
        <v>45993</v>
      </c>
      <c r="W953"/>
      <c r="X953"/>
    </row>
    <row r="954" spans="1:24">
      <c r="A954" s="41" t="str">
        <f>TRIM(Query1[[#This Row],[ENTERPRISE_ID]])</f>
        <v>TDONALD</v>
      </c>
      <c r="B954" s="41" t="s">
        <v>28800</v>
      </c>
      <c r="C954" s="41" t="s">
        <v>28801</v>
      </c>
      <c r="D954" s="41" t="s">
        <v>21142</v>
      </c>
      <c r="E954" s="41" t="s">
        <v>28802</v>
      </c>
      <c r="F954" s="41" t="s">
        <v>28803</v>
      </c>
      <c r="G954" s="41" t="s">
        <v>18253</v>
      </c>
      <c r="H954" s="41" t="s">
        <v>28804</v>
      </c>
      <c r="I954" s="41" t="s">
        <v>28805</v>
      </c>
      <c r="J954" s="68">
        <v>5805321629</v>
      </c>
      <c r="K954" s="41" t="s">
        <v>43</v>
      </c>
      <c r="L954" s="41" t="s">
        <v>28806</v>
      </c>
      <c r="N954" s="41" t="s">
        <v>28807</v>
      </c>
      <c r="O954" s="41" t="s">
        <v>1136</v>
      </c>
      <c r="P954" s="41" t="s">
        <v>13205</v>
      </c>
      <c r="Q954" s="41" t="s">
        <v>22020</v>
      </c>
      <c r="R954" s="41">
        <v>8998</v>
      </c>
      <c r="S954" s="41" t="s">
        <v>5883</v>
      </c>
      <c r="T954" s="41" t="s">
        <v>17455</v>
      </c>
      <c r="U954" s="41" t="s">
        <v>28808</v>
      </c>
      <c r="V954" s="42">
        <v>45993</v>
      </c>
      <c r="W954"/>
      <c r="X954"/>
    </row>
    <row r="955" spans="1:24">
      <c r="A955" s="41" t="str">
        <f>TRIM(Query1[[#This Row],[ENTERPRISE_ID]])</f>
        <v>JSAUSAL</v>
      </c>
      <c r="B955" s="41" t="s">
        <v>28809</v>
      </c>
      <c r="C955" s="41" t="s">
        <v>28810</v>
      </c>
      <c r="D955" s="41" t="s">
        <v>21160</v>
      </c>
      <c r="E955" s="41" t="s">
        <v>28811</v>
      </c>
      <c r="F955" s="41" t="s">
        <v>28812</v>
      </c>
      <c r="G955" s="41" t="s">
        <v>8032</v>
      </c>
      <c r="H955" s="41" t="s">
        <v>28813</v>
      </c>
      <c r="I955" s="41" t="s">
        <v>28814</v>
      </c>
      <c r="J955" s="68">
        <v>8087669352</v>
      </c>
      <c r="K955" s="41" t="s">
        <v>43</v>
      </c>
      <c r="L955" s="41" t="s">
        <v>8033</v>
      </c>
      <c r="N955" s="41" t="s">
        <v>1669</v>
      </c>
      <c r="O955" s="41" t="s">
        <v>429</v>
      </c>
      <c r="P955" s="41" t="s">
        <v>1670</v>
      </c>
      <c r="Q955" s="41" t="s">
        <v>21909</v>
      </c>
      <c r="R955" s="41">
        <v>8998</v>
      </c>
      <c r="S955" s="41" t="s">
        <v>20469</v>
      </c>
      <c r="T955" s="41" t="s">
        <v>20468</v>
      </c>
      <c r="U955" s="41" t="s">
        <v>28815</v>
      </c>
      <c r="V955" s="42">
        <v>45993</v>
      </c>
      <c r="W955"/>
      <c r="X955"/>
    </row>
    <row r="956" spans="1:24">
      <c r="A956" s="41" t="str">
        <f>TRIM(Query1[[#This Row],[ENTERPRISE_ID]])</f>
        <v>JJUHASZ</v>
      </c>
      <c r="B956" s="41" t="s">
        <v>28816</v>
      </c>
      <c r="C956" s="41" t="s">
        <v>28817</v>
      </c>
      <c r="D956" s="41" t="s">
        <v>21143</v>
      </c>
      <c r="E956" s="41" t="s">
        <v>28818</v>
      </c>
      <c r="F956" s="41" t="s">
        <v>28819</v>
      </c>
      <c r="G956" s="41" t="s">
        <v>7227</v>
      </c>
      <c r="H956" s="41" t="s">
        <v>28820</v>
      </c>
      <c r="I956" s="41" t="s">
        <v>22072</v>
      </c>
      <c r="J956" s="68">
        <v>7326195164</v>
      </c>
      <c r="K956" s="41" t="s">
        <v>43</v>
      </c>
      <c r="L956" s="41" t="s">
        <v>28821</v>
      </c>
      <c r="N956" s="41" t="s">
        <v>28822</v>
      </c>
      <c r="O956" s="41" t="s">
        <v>1763</v>
      </c>
      <c r="P956" s="41" t="s">
        <v>7230</v>
      </c>
      <c r="Q956" s="41" t="s">
        <v>22020</v>
      </c>
      <c r="R956" s="41">
        <v>8998</v>
      </c>
      <c r="S956" s="41" t="s">
        <v>6992</v>
      </c>
      <c r="T956" s="41" t="s">
        <v>27290</v>
      </c>
      <c r="U956" s="41" t="s">
        <v>28823</v>
      </c>
      <c r="V956" s="42">
        <v>45993</v>
      </c>
      <c r="W956"/>
      <c r="X956"/>
    </row>
    <row r="957" spans="1:24">
      <c r="A957" s="41" t="str">
        <f>TRIM(Query1[[#This Row],[ENTERPRISE_ID]])</f>
        <v>AFERREI</v>
      </c>
      <c r="B957" s="41" t="s">
        <v>28824</v>
      </c>
      <c r="C957" s="41" t="s">
        <v>28825</v>
      </c>
      <c r="D957" s="41" t="s">
        <v>21137</v>
      </c>
      <c r="E957" s="41" t="s">
        <v>28826</v>
      </c>
      <c r="F957" s="41" t="s">
        <v>28827</v>
      </c>
      <c r="G957" s="41" t="s">
        <v>28828</v>
      </c>
      <c r="H957" s="41" t="s">
        <v>28829</v>
      </c>
      <c r="I957" s="41" t="s">
        <v>28830</v>
      </c>
      <c r="J957" s="68">
        <v>7742399335</v>
      </c>
      <c r="K957" s="41" t="s">
        <v>43</v>
      </c>
      <c r="L957" s="41" t="s">
        <v>28831</v>
      </c>
      <c r="N957" s="41" t="s">
        <v>28832</v>
      </c>
      <c r="O957" s="41" t="s">
        <v>276</v>
      </c>
      <c r="P957" s="41" t="s">
        <v>633</v>
      </c>
      <c r="Q957" s="41" t="s">
        <v>22020</v>
      </c>
      <c r="R957" s="41">
        <v>8998</v>
      </c>
      <c r="S957" s="41" t="s">
        <v>11928</v>
      </c>
      <c r="T957" s="41" t="s">
        <v>19644</v>
      </c>
      <c r="U957" s="41" t="s">
        <v>28833</v>
      </c>
      <c r="V957" s="42">
        <v>45993</v>
      </c>
      <c r="W957"/>
      <c r="X957"/>
    </row>
    <row r="958" spans="1:24">
      <c r="A958" s="41" t="str">
        <f>TRIM(Query1[[#This Row],[ENTERPRISE_ID]])</f>
        <v>RMANEGO</v>
      </c>
      <c r="B958" s="41" t="s">
        <v>28834</v>
      </c>
      <c r="C958" s="41" t="s">
        <v>28835</v>
      </c>
      <c r="D958" s="41" t="s">
        <v>21149</v>
      </c>
      <c r="E958" s="41" t="s">
        <v>28836</v>
      </c>
      <c r="F958" s="41" t="s">
        <v>28837</v>
      </c>
      <c r="G958" s="41" t="s">
        <v>19832</v>
      </c>
      <c r="H958" s="41" t="s">
        <v>28838</v>
      </c>
      <c r="I958" s="41" t="s">
        <v>23032</v>
      </c>
      <c r="J958" s="68">
        <v>2289180942</v>
      </c>
      <c r="K958" s="41" t="s">
        <v>43</v>
      </c>
      <c r="L958" s="41" t="s">
        <v>28839</v>
      </c>
      <c r="N958" s="41" t="s">
        <v>25238</v>
      </c>
      <c r="O958" s="41" t="s">
        <v>355</v>
      </c>
      <c r="P958" s="41" t="s">
        <v>356</v>
      </c>
      <c r="Q958" s="41" t="s">
        <v>21930</v>
      </c>
      <c r="R958" s="41">
        <v>8998</v>
      </c>
      <c r="S958" s="41" t="s">
        <v>18046</v>
      </c>
      <c r="T958" s="41" t="s">
        <v>18045</v>
      </c>
      <c r="U958" s="41" t="s">
        <v>28840</v>
      </c>
      <c r="V958" s="42">
        <v>45993</v>
      </c>
      <c r="W958"/>
      <c r="X958"/>
    </row>
    <row r="959" spans="1:24">
      <c r="A959" s="41" t="str">
        <f>TRIM(Query1[[#This Row],[ENTERPRISE_ID]])</f>
        <v>CAQUILA</v>
      </c>
      <c r="B959" s="41" t="s">
        <v>28841</v>
      </c>
      <c r="C959" s="41" t="s">
        <v>28842</v>
      </c>
      <c r="D959" s="41" t="s">
        <v>21145</v>
      </c>
      <c r="E959" s="41" t="s">
        <v>28843</v>
      </c>
      <c r="F959" s="41" t="s">
        <v>28844</v>
      </c>
      <c r="G959" s="41" t="s">
        <v>28845</v>
      </c>
      <c r="H959" s="41" t="s">
        <v>28846</v>
      </c>
      <c r="I959" s="41" t="s">
        <v>22461</v>
      </c>
      <c r="J959" s="68">
        <v>4104249884</v>
      </c>
      <c r="K959" s="41" t="s">
        <v>43</v>
      </c>
      <c r="Q959" s="41" t="s">
        <v>21909</v>
      </c>
      <c r="R959" s="41">
        <v>8998</v>
      </c>
      <c r="S959" s="41" t="s">
        <v>22200</v>
      </c>
      <c r="T959" s="41" t="s">
        <v>22201</v>
      </c>
      <c r="U959" s="41" t="s">
        <v>28847</v>
      </c>
      <c r="V959" s="42">
        <v>45993</v>
      </c>
      <c r="W959"/>
      <c r="X959"/>
    </row>
    <row r="960" spans="1:24">
      <c r="A960" s="41" t="str">
        <f>TRIM(Query1[[#This Row],[ENTERPRISE_ID]])</f>
        <v>NBYERS</v>
      </c>
      <c r="B960" s="41" t="s">
        <v>28848</v>
      </c>
      <c r="C960" s="41" t="s">
        <v>28849</v>
      </c>
      <c r="D960" s="41" t="s">
        <v>21136</v>
      </c>
      <c r="E960" s="41" t="s">
        <v>28850</v>
      </c>
      <c r="F960" s="41" t="s">
        <v>28851</v>
      </c>
      <c r="G960" s="41" t="s">
        <v>28852</v>
      </c>
      <c r="H960" s="41" t="s">
        <v>28853</v>
      </c>
      <c r="I960" s="41" t="s">
        <v>26998</v>
      </c>
      <c r="J960" s="68">
        <v>9047490558</v>
      </c>
      <c r="K960" s="41" t="s">
        <v>43</v>
      </c>
      <c r="L960" s="41" t="s">
        <v>28854</v>
      </c>
      <c r="M960" s="41" t="s">
        <v>28855</v>
      </c>
      <c r="N960" s="41" t="s">
        <v>12798</v>
      </c>
      <c r="O960" s="41" t="s">
        <v>57</v>
      </c>
      <c r="P960" s="41" t="s">
        <v>10523</v>
      </c>
      <c r="Q960" s="41" t="s">
        <v>21909</v>
      </c>
      <c r="R960" s="41">
        <v>8998</v>
      </c>
      <c r="S960" s="41" t="s">
        <v>4412</v>
      </c>
      <c r="T960" s="41" t="s">
        <v>23017</v>
      </c>
      <c r="U960" s="41" t="s">
        <v>28856</v>
      </c>
      <c r="V960" s="42">
        <v>45993</v>
      </c>
      <c r="W960"/>
      <c r="X960"/>
    </row>
    <row r="961" spans="1:24">
      <c r="A961" s="41" t="str">
        <f>TRIM(Query1[[#This Row],[ENTERPRISE_ID]])</f>
        <v>SMART12</v>
      </c>
      <c r="B961" s="41" t="s">
        <v>28857</v>
      </c>
      <c r="C961" s="41" t="s">
        <v>28858</v>
      </c>
      <c r="D961" s="41" t="s">
        <v>21159</v>
      </c>
      <c r="E961" s="41" t="s">
        <v>28859</v>
      </c>
      <c r="F961" s="41" t="s">
        <v>28860</v>
      </c>
      <c r="G961" s="41" t="s">
        <v>28861</v>
      </c>
      <c r="H961" s="41" t="s">
        <v>39</v>
      </c>
      <c r="I961" s="41" t="s">
        <v>28862</v>
      </c>
      <c r="J961" s="68">
        <v>2106201725</v>
      </c>
      <c r="K961" s="41" t="s">
        <v>43</v>
      </c>
      <c r="L961" s="41" t="s">
        <v>28863</v>
      </c>
      <c r="N961" s="41" t="s">
        <v>398</v>
      </c>
      <c r="O961" s="41" t="s">
        <v>147</v>
      </c>
      <c r="P961" s="41" t="s">
        <v>7768</v>
      </c>
      <c r="Q961" s="41" t="s">
        <v>21909</v>
      </c>
      <c r="R961" s="41">
        <v>8998</v>
      </c>
      <c r="S961" s="41" t="s">
        <v>6947</v>
      </c>
      <c r="T961" s="41" t="s">
        <v>22376</v>
      </c>
      <c r="U961" s="41" t="s">
        <v>28864</v>
      </c>
      <c r="V961" s="42">
        <v>45993</v>
      </c>
      <c r="W961"/>
      <c r="X961"/>
    </row>
    <row r="962" spans="1:24">
      <c r="A962" s="41" t="str">
        <f>TRIM(Query1[[#This Row],[ENTERPRISE_ID]])</f>
        <v>RJONES2</v>
      </c>
      <c r="B962" s="41" t="s">
        <v>28865</v>
      </c>
      <c r="C962" s="41" t="s">
        <v>28866</v>
      </c>
      <c r="D962" s="41" t="s">
        <v>21162</v>
      </c>
      <c r="E962" s="41" t="s">
        <v>28867</v>
      </c>
      <c r="F962" s="41" t="s">
        <v>28868</v>
      </c>
      <c r="G962" s="41" t="s">
        <v>15021</v>
      </c>
      <c r="H962" s="41" t="s">
        <v>22256</v>
      </c>
      <c r="I962" s="41" t="s">
        <v>24545</v>
      </c>
      <c r="J962" s="68">
        <v>9168834798</v>
      </c>
      <c r="K962" s="41" t="s">
        <v>43</v>
      </c>
      <c r="L962" s="41" t="s">
        <v>28869</v>
      </c>
      <c r="N962" s="41" t="s">
        <v>28784</v>
      </c>
      <c r="O962" s="41" t="s">
        <v>36</v>
      </c>
      <c r="P962" s="41" t="s">
        <v>11708</v>
      </c>
      <c r="Q962" s="41" t="s">
        <v>21919</v>
      </c>
      <c r="R962" s="41">
        <v>8998</v>
      </c>
      <c r="S962" s="41" t="s">
        <v>264</v>
      </c>
      <c r="T962" s="41" t="s">
        <v>18198</v>
      </c>
      <c r="U962" s="41" t="s">
        <v>28870</v>
      </c>
      <c r="V962" s="42">
        <v>45993</v>
      </c>
      <c r="W962"/>
      <c r="X962"/>
    </row>
    <row r="963" spans="1:24">
      <c r="A963" s="41" t="str">
        <f>TRIM(Query1[[#This Row],[ENTERPRISE_ID]])</f>
        <v>CBEAUBI</v>
      </c>
      <c r="B963" s="41" t="s">
        <v>28871</v>
      </c>
      <c r="C963" s="41" t="s">
        <v>28872</v>
      </c>
      <c r="D963" s="41" t="s">
        <v>21164</v>
      </c>
      <c r="E963" s="41" t="s">
        <v>28873</v>
      </c>
      <c r="F963" s="41" t="s">
        <v>28874</v>
      </c>
      <c r="G963" s="41" t="s">
        <v>28875</v>
      </c>
      <c r="H963" s="41" t="s">
        <v>28876</v>
      </c>
      <c r="I963" s="41" t="s">
        <v>28877</v>
      </c>
      <c r="J963" s="68">
        <v>8056273226</v>
      </c>
      <c r="K963" s="41" t="s">
        <v>43</v>
      </c>
      <c r="L963" s="41" t="s">
        <v>28878</v>
      </c>
      <c r="N963" s="41" t="s">
        <v>28879</v>
      </c>
      <c r="O963" s="41" t="s">
        <v>36</v>
      </c>
      <c r="P963" s="41" t="s">
        <v>2385</v>
      </c>
      <c r="Q963" s="41" t="s">
        <v>22020</v>
      </c>
      <c r="R963" s="41">
        <v>8998</v>
      </c>
      <c r="S963" s="41" t="s">
        <v>19387</v>
      </c>
      <c r="T963" s="41" t="s">
        <v>19386</v>
      </c>
      <c r="U963" s="41" t="s">
        <v>28880</v>
      </c>
      <c r="V963" s="42">
        <v>45993</v>
      </c>
      <c r="W963"/>
      <c r="X963"/>
    </row>
    <row r="964" spans="1:24">
      <c r="A964" s="41" t="str">
        <f>TRIM(Query1[[#This Row],[ENTERPRISE_ID]])</f>
        <v>KMORRIS</v>
      </c>
      <c r="B964" s="41" t="s">
        <v>28881</v>
      </c>
      <c r="C964" s="41" t="s">
        <v>28882</v>
      </c>
      <c r="D964" s="41" t="s">
        <v>21134</v>
      </c>
      <c r="E964" s="41" t="s">
        <v>28883</v>
      </c>
      <c r="F964" s="41" t="s">
        <v>28884</v>
      </c>
      <c r="G964" s="41" t="s">
        <v>17147</v>
      </c>
      <c r="H964" s="41" t="s">
        <v>25723</v>
      </c>
      <c r="I964" s="41" t="s">
        <v>28885</v>
      </c>
      <c r="J964" s="68">
        <v>9378465915</v>
      </c>
      <c r="K964" s="41" t="s">
        <v>43</v>
      </c>
      <c r="L964" s="41" t="s">
        <v>28886</v>
      </c>
      <c r="M964" s="41" t="s">
        <v>2510</v>
      </c>
      <c r="N964" s="41" t="s">
        <v>28887</v>
      </c>
      <c r="O964" s="41" t="s">
        <v>72</v>
      </c>
      <c r="P964" s="41" t="s">
        <v>28888</v>
      </c>
      <c r="Q964" s="41" t="s">
        <v>21919</v>
      </c>
      <c r="R964" s="41">
        <v>8998</v>
      </c>
      <c r="S964" s="41" t="s">
        <v>17561</v>
      </c>
      <c r="T964" s="41" t="s">
        <v>20232</v>
      </c>
      <c r="U964" s="41" t="s">
        <v>28889</v>
      </c>
      <c r="V964" s="42">
        <v>45993</v>
      </c>
      <c r="W964"/>
      <c r="X964"/>
    </row>
    <row r="965" spans="1:24">
      <c r="A965" s="41" t="str">
        <f>TRIM(Query1[[#This Row],[ENTERPRISE_ID]])</f>
        <v>DCRAYCR</v>
      </c>
      <c r="B965" s="41" t="s">
        <v>28890</v>
      </c>
      <c r="C965" s="41" t="s">
        <v>28891</v>
      </c>
      <c r="D965" s="41" t="s">
        <v>21134</v>
      </c>
      <c r="E965" s="41" t="s">
        <v>28892</v>
      </c>
      <c r="F965" s="41" t="s">
        <v>28893</v>
      </c>
      <c r="G965" s="41" t="s">
        <v>28894</v>
      </c>
      <c r="H965" s="41" t="s">
        <v>28895</v>
      </c>
      <c r="I965" s="41" t="s">
        <v>23991</v>
      </c>
      <c r="J965" s="68">
        <v>9377943455</v>
      </c>
      <c r="K965" s="41" t="s">
        <v>43</v>
      </c>
      <c r="L965" s="41" t="s">
        <v>3471</v>
      </c>
      <c r="N965" s="41" t="s">
        <v>28896</v>
      </c>
      <c r="O965" s="41" t="s">
        <v>72</v>
      </c>
      <c r="P965" s="41" t="s">
        <v>3473</v>
      </c>
      <c r="Q965" s="41" t="s">
        <v>21919</v>
      </c>
      <c r="R965" s="41">
        <v>8998</v>
      </c>
      <c r="S965" s="41" t="s">
        <v>3013</v>
      </c>
      <c r="T965" s="41" t="s">
        <v>17678</v>
      </c>
      <c r="U965" s="41" t="s">
        <v>28897</v>
      </c>
      <c r="V965" s="42">
        <v>45993</v>
      </c>
      <c r="W965"/>
      <c r="X965"/>
    </row>
    <row r="966" spans="1:24">
      <c r="A966" s="41" t="str">
        <f>TRIM(Query1[[#This Row],[ENTERPRISE_ID]])</f>
        <v>NELLIS</v>
      </c>
      <c r="B966" s="41" t="s">
        <v>28898</v>
      </c>
      <c r="C966" s="41" t="s">
        <v>28899</v>
      </c>
      <c r="D966" s="41" t="s">
        <v>21152</v>
      </c>
      <c r="E966" s="41" t="s">
        <v>28900</v>
      </c>
      <c r="F966" s="41" t="s">
        <v>28901</v>
      </c>
      <c r="G966" s="41" t="s">
        <v>28902</v>
      </c>
      <c r="H966" s="41" t="s">
        <v>28903</v>
      </c>
      <c r="I966" s="41" t="s">
        <v>26998</v>
      </c>
      <c r="J966" s="68">
        <v>7739643422</v>
      </c>
      <c r="K966" s="41" t="s">
        <v>43</v>
      </c>
      <c r="L966" s="41" t="s">
        <v>28904</v>
      </c>
      <c r="N966" s="41" t="s">
        <v>23154</v>
      </c>
      <c r="O966" s="41" t="s">
        <v>118</v>
      </c>
      <c r="P966" s="41" t="s">
        <v>10561</v>
      </c>
      <c r="Q966" s="41" t="s">
        <v>21909</v>
      </c>
      <c r="R966" s="41">
        <v>8998</v>
      </c>
      <c r="S966" s="41" t="s">
        <v>22313</v>
      </c>
      <c r="T966" s="41" t="s">
        <v>22314</v>
      </c>
      <c r="U966" s="41" t="s">
        <v>28905</v>
      </c>
      <c r="V966" s="42">
        <v>45993</v>
      </c>
      <c r="W966"/>
      <c r="X966"/>
    </row>
    <row r="967" spans="1:24">
      <c r="A967" s="41" t="str">
        <f>TRIM(Query1[[#This Row],[ENTERPRISE_ID]])</f>
        <v>JROCHON</v>
      </c>
      <c r="B967" s="41" t="s">
        <v>28906</v>
      </c>
      <c r="C967" s="41" t="s">
        <v>28907</v>
      </c>
      <c r="D967" s="41" t="s">
        <v>21142</v>
      </c>
      <c r="E967" s="41" t="s">
        <v>28908</v>
      </c>
      <c r="F967" s="41" t="s">
        <v>28909</v>
      </c>
      <c r="G967" s="41" t="s">
        <v>15830</v>
      </c>
      <c r="H967" s="41" t="s">
        <v>28910</v>
      </c>
      <c r="I967" s="41" t="s">
        <v>22072</v>
      </c>
      <c r="J967" s="68">
        <v>5722730365</v>
      </c>
      <c r="K967" s="41" t="s">
        <v>43</v>
      </c>
      <c r="L967" s="41" t="s">
        <v>7931</v>
      </c>
      <c r="N967" s="41" t="s">
        <v>7932</v>
      </c>
      <c r="O967" s="41" t="s">
        <v>1136</v>
      </c>
      <c r="P967" s="41" t="s">
        <v>7933</v>
      </c>
      <c r="Q967" s="41" t="s">
        <v>21909</v>
      </c>
      <c r="R967" s="41">
        <v>8998</v>
      </c>
      <c r="S967" s="41" t="s">
        <v>20161</v>
      </c>
      <c r="T967" s="41" t="s">
        <v>20160</v>
      </c>
      <c r="U967" s="41" t="s">
        <v>28911</v>
      </c>
      <c r="V967" s="42">
        <v>45993</v>
      </c>
      <c r="W967"/>
      <c r="X967"/>
    </row>
    <row r="968" spans="1:24">
      <c r="A968" s="41" t="str">
        <f>TRIM(Query1[[#This Row],[ENTERPRISE_ID]])</f>
        <v>IASHFAQ</v>
      </c>
      <c r="B968" s="41" t="s">
        <v>28912</v>
      </c>
      <c r="C968" s="41" t="s">
        <v>28913</v>
      </c>
      <c r="D968" s="41" t="s">
        <v>21152</v>
      </c>
      <c r="E968" s="41" t="s">
        <v>28914</v>
      </c>
      <c r="F968" s="41" t="s">
        <v>28915</v>
      </c>
      <c r="G968" s="41" t="s">
        <v>28916</v>
      </c>
      <c r="H968" s="41" t="s">
        <v>28917</v>
      </c>
      <c r="I968" s="41" t="s">
        <v>28918</v>
      </c>
      <c r="J968" s="68">
        <v>3128263442</v>
      </c>
      <c r="K968" s="41" t="s">
        <v>43</v>
      </c>
      <c r="L968" s="41" t="s">
        <v>28919</v>
      </c>
      <c r="N968" s="41" t="s">
        <v>28920</v>
      </c>
      <c r="O968" s="41" t="s">
        <v>118</v>
      </c>
      <c r="P968" s="41" t="s">
        <v>6000</v>
      </c>
      <c r="Q968" s="41" t="s">
        <v>21909</v>
      </c>
      <c r="R968" s="41">
        <v>8998</v>
      </c>
      <c r="S968" s="41" t="s">
        <v>22313</v>
      </c>
      <c r="T968" s="41" t="s">
        <v>22314</v>
      </c>
      <c r="U968" s="41" t="s">
        <v>28921</v>
      </c>
      <c r="V968" s="42">
        <v>45993</v>
      </c>
      <c r="W968"/>
      <c r="X968"/>
    </row>
    <row r="969" spans="1:24">
      <c r="A969" s="41" t="str">
        <f>TRIM(Query1[[#This Row],[ENTERPRISE_ID]])</f>
        <v>MFULLWO</v>
      </c>
      <c r="B969" s="41" t="s">
        <v>19026</v>
      </c>
      <c r="C969" s="41" t="s">
        <v>21539</v>
      </c>
      <c r="D969" s="41" t="s">
        <v>21141</v>
      </c>
      <c r="E969" s="41" t="s">
        <v>28922</v>
      </c>
      <c r="F969" s="41" t="s">
        <v>19027</v>
      </c>
      <c r="G969" s="41" t="s">
        <v>16889</v>
      </c>
      <c r="H969" s="41" t="s">
        <v>28923</v>
      </c>
      <c r="I969" s="41" t="s">
        <v>23213</v>
      </c>
      <c r="J969" s="68">
        <v>8032211088</v>
      </c>
      <c r="K969" s="41" t="s">
        <v>43</v>
      </c>
      <c r="L969" s="41" t="s">
        <v>28924</v>
      </c>
      <c r="N969" s="41" t="s">
        <v>28925</v>
      </c>
      <c r="O969" s="41" t="s">
        <v>322</v>
      </c>
      <c r="P969" s="41" t="s">
        <v>9605</v>
      </c>
      <c r="Q969" s="41" t="s">
        <v>21919</v>
      </c>
      <c r="R969" s="41">
        <v>8998</v>
      </c>
      <c r="S969" s="41" t="s">
        <v>20793</v>
      </c>
      <c r="T969" s="41" t="s">
        <v>20792</v>
      </c>
      <c r="U969" s="41" t="s">
        <v>28926</v>
      </c>
      <c r="V969" s="42">
        <v>45993</v>
      </c>
      <c r="W969"/>
      <c r="X969"/>
    </row>
    <row r="970" spans="1:24">
      <c r="A970" s="41" t="str">
        <f>TRIM(Query1[[#This Row],[ENTERPRISE_ID]])</f>
        <v>SGAJURE</v>
      </c>
      <c r="B970" s="41" t="s">
        <v>28927</v>
      </c>
      <c r="C970" s="41" t="s">
        <v>28928</v>
      </c>
      <c r="D970" s="41" t="s">
        <v>21144</v>
      </c>
      <c r="E970" s="41" t="s">
        <v>28929</v>
      </c>
      <c r="F970" s="41" t="s">
        <v>28930</v>
      </c>
      <c r="G970" s="41" t="s">
        <v>19105</v>
      </c>
      <c r="H970" s="41" t="s">
        <v>28931</v>
      </c>
      <c r="I970" s="41" t="s">
        <v>28932</v>
      </c>
      <c r="J970" s="68">
        <v>4129061159</v>
      </c>
      <c r="K970" s="41" t="s">
        <v>43</v>
      </c>
      <c r="L970" s="41" t="s">
        <v>28933</v>
      </c>
      <c r="N970" s="41" t="s">
        <v>28934</v>
      </c>
      <c r="O970" s="41" t="s">
        <v>453</v>
      </c>
      <c r="P970" s="41" t="s">
        <v>12531</v>
      </c>
      <c r="Q970" s="41" t="s">
        <v>21930</v>
      </c>
      <c r="R970" s="41">
        <v>8998</v>
      </c>
      <c r="S970" s="41" t="s">
        <v>21920</v>
      </c>
      <c r="T970" s="41" t="s">
        <v>21921</v>
      </c>
      <c r="U970" s="41" t="s">
        <v>28935</v>
      </c>
      <c r="V970" s="42">
        <v>45993</v>
      </c>
      <c r="W970"/>
      <c r="X970"/>
    </row>
    <row r="971" spans="1:24">
      <c r="A971" s="41" t="str">
        <f>TRIM(Query1[[#This Row],[ENTERPRISE_ID]])</f>
        <v>TROGER0</v>
      </c>
      <c r="B971" s="41" t="s">
        <v>28936</v>
      </c>
      <c r="C971" s="41" t="s">
        <v>28937</v>
      </c>
      <c r="D971" s="41" t="s">
        <v>21134</v>
      </c>
      <c r="E971" s="41" t="s">
        <v>28938</v>
      </c>
      <c r="F971" s="41" t="s">
        <v>28939</v>
      </c>
      <c r="G971" s="41" t="s">
        <v>28940</v>
      </c>
      <c r="H971" s="41" t="s">
        <v>21915</v>
      </c>
      <c r="I971" s="41" t="s">
        <v>28941</v>
      </c>
      <c r="J971" s="68">
        <v>8288441034</v>
      </c>
      <c r="K971" s="41" t="s">
        <v>43</v>
      </c>
      <c r="L971" s="41" t="s">
        <v>28942</v>
      </c>
      <c r="N971" s="41" t="s">
        <v>23639</v>
      </c>
      <c r="O971" s="41" t="s">
        <v>170</v>
      </c>
      <c r="P971" s="41" t="s">
        <v>6984</v>
      </c>
      <c r="Q971" s="41" t="s">
        <v>21919</v>
      </c>
      <c r="R971" s="41">
        <v>8998</v>
      </c>
      <c r="S971" s="41" t="s">
        <v>3811</v>
      </c>
      <c r="T971" s="41" t="s">
        <v>22994</v>
      </c>
      <c r="U971" s="41" t="s">
        <v>28943</v>
      </c>
      <c r="V971" s="42">
        <v>45993</v>
      </c>
      <c r="W971"/>
      <c r="X971"/>
    </row>
    <row r="972" spans="1:24">
      <c r="A972" s="41" t="str">
        <f>TRIM(Query1[[#This Row],[ENTERPRISE_ID]])</f>
        <v>HTRAN</v>
      </c>
      <c r="B972" s="41" t="s">
        <v>3654</v>
      </c>
      <c r="C972" s="41" t="s">
        <v>21392</v>
      </c>
      <c r="D972" s="41" t="s">
        <v>21145</v>
      </c>
      <c r="E972" s="41" t="s">
        <v>28944</v>
      </c>
      <c r="F972" s="41" t="s">
        <v>18696</v>
      </c>
      <c r="G972" s="41" t="s">
        <v>15215</v>
      </c>
      <c r="H972" s="41" t="s">
        <v>28945</v>
      </c>
      <c r="I972" s="41" t="s">
        <v>28946</v>
      </c>
      <c r="J972" s="68">
        <v>7039530251</v>
      </c>
      <c r="K972" s="41" t="s">
        <v>43</v>
      </c>
      <c r="L972" s="41" t="s">
        <v>28947</v>
      </c>
      <c r="N972" s="41" t="s">
        <v>10455</v>
      </c>
      <c r="O972" s="41" t="s">
        <v>167</v>
      </c>
      <c r="P972" s="41" t="s">
        <v>5988</v>
      </c>
      <c r="Q972" s="41" t="s">
        <v>21909</v>
      </c>
      <c r="R972" s="41">
        <v>8998</v>
      </c>
      <c r="S972" s="41" t="s">
        <v>19687</v>
      </c>
      <c r="T972" s="41" t="s">
        <v>19686</v>
      </c>
      <c r="U972" s="41" t="s">
        <v>28948</v>
      </c>
      <c r="V972" s="42">
        <v>45993</v>
      </c>
      <c r="W972"/>
      <c r="X972"/>
    </row>
    <row r="973" spans="1:24">
      <c r="A973" s="41" t="str">
        <f>TRIM(Query1[[#This Row],[ENTERPRISE_ID]])</f>
        <v>OLOPE13</v>
      </c>
      <c r="B973" s="41" t="s">
        <v>28949</v>
      </c>
      <c r="C973" s="41" t="s">
        <v>28950</v>
      </c>
      <c r="D973" s="41" t="s">
        <v>21153</v>
      </c>
      <c r="E973" s="41" t="s">
        <v>28951</v>
      </c>
      <c r="F973" s="41" t="s">
        <v>28952</v>
      </c>
      <c r="G973" s="41" t="s">
        <v>28953</v>
      </c>
      <c r="H973" s="41" t="s">
        <v>22372</v>
      </c>
      <c r="I973" s="41" t="s">
        <v>28954</v>
      </c>
      <c r="J973" s="68">
        <v>9393950648</v>
      </c>
      <c r="K973" s="41" t="s">
        <v>43</v>
      </c>
      <c r="Q973" s="41" t="s">
        <v>28955</v>
      </c>
      <c r="R973" s="41">
        <v>8842</v>
      </c>
      <c r="S973" s="41" t="s">
        <v>28956</v>
      </c>
      <c r="T973" s="41" t="s">
        <v>28957</v>
      </c>
      <c r="U973" s="41" t="s">
        <v>28958</v>
      </c>
      <c r="V973" s="42">
        <v>45993</v>
      </c>
      <c r="W973"/>
      <c r="X973"/>
    </row>
    <row r="974" spans="1:24">
      <c r="A974" s="41" t="str">
        <f>TRIM(Query1[[#This Row],[ENTERPRISE_ID]])</f>
        <v>EMARKS</v>
      </c>
      <c r="B974" s="41" t="s">
        <v>28959</v>
      </c>
      <c r="C974" s="41" t="s">
        <v>28960</v>
      </c>
      <c r="D974" s="41" t="s">
        <v>21149</v>
      </c>
      <c r="E974" s="41" t="s">
        <v>28961</v>
      </c>
      <c r="F974" s="41" t="s">
        <v>28962</v>
      </c>
      <c r="G974" s="41" t="s">
        <v>16414</v>
      </c>
      <c r="H974" s="41" t="s">
        <v>28963</v>
      </c>
      <c r="I974" s="41" t="s">
        <v>28964</v>
      </c>
      <c r="J974" s="68">
        <v>8703150994</v>
      </c>
      <c r="K974" s="41" t="s">
        <v>43</v>
      </c>
      <c r="L974" s="41" t="s">
        <v>4788</v>
      </c>
      <c r="N974" s="41" t="s">
        <v>2664</v>
      </c>
      <c r="O974" s="41" t="s">
        <v>763</v>
      </c>
      <c r="P974" s="41" t="s">
        <v>4789</v>
      </c>
      <c r="Q974" s="41" t="s">
        <v>21930</v>
      </c>
      <c r="R974" s="41">
        <v>8998</v>
      </c>
      <c r="S974" s="41" t="s">
        <v>9923</v>
      </c>
      <c r="T974" s="41" t="s">
        <v>22387</v>
      </c>
      <c r="U974" s="41" t="s">
        <v>28965</v>
      </c>
      <c r="V974" s="42">
        <v>45993</v>
      </c>
      <c r="W974"/>
      <c r="X974"/>
    </row>
    <row r="975" spans="1:24">
      <c r="A975" s="41" t="str">
        <f>TRIM(Query1[[#This Row],[ENTERPRISE_ID]])</f>
        <v>ETORR24</v>
      </c>
      <c r="B975" s="41" t="s">
        <v>28966</v>
      </c>
      <c r="C975" s="41" t="s">
        <v>28967</v>
      </c>
      <c r="D975" s="41" t="s">
        <v>21153</v>
      </c>
      <c r="E975" s="41" t="s">
        <v>28968</v>
      </c>
      <c r="F975" s="41" t="s">
        <v>28969</v>
      </c>
      <c r="G975" s="41" t="s">
        <v>4986</v>
      </c>
      <c r="H975" s="41" t="s">
        <v>28970</v>
      </c>
      <c r="I975" s="41" t="s">
        <v>24222</v>
      </c>
      <c r="J975" s="68">
        <v>9397322735</v>
      </c>
      <c r="K975" s="41" t="s">
        <v>43</v>
      </c>
      <c r="L975" s="41" t="s">
        <v>28971</v>
      </c>
      <c r="M975" s="41" t="s">
        <v>28972</v>
      </c>
      <c r="N975" s="41" t="s">
        <v>28973</v>
      </c>
      <c r="O975" s="41" t="s">
        <v>383</v>
      </c>
      <c r="P975" s="41" t="s">
        <v>4989</v>
      </c>
      <c r="Q975" s="41" t="s">
        <v>21919</v>
      </c>
      <c r="R975" s="41">
        <v>8842</v>
      </c>
      <c r="S975" s="41" t="s">
        <v>5973</v>
      </c>
      <c r="T975" s="41" t="s">
        <v>24275</v>
      </c>
      <c r="U975" s="41" t="s">
        <v>28974</v>
      </c>
      <c r="V975" s="42">
        <v>45993</v>
      </c>
      <c r="W975"/>
      <c r="X975"/>
    </row>
    <row r="976" spans="1:24">
      <c r="A976" s="41" t="str">
        <f>TRIM(Query1[[#This Row],[ENTERPRISE_ID]])</f>
        <v>DRIVER6</v>
      </c>
      <c r="B976" s="41" t="s">
        <v>28975</v>
      </c>
      <c r="C976" s="41" t="s">
        <v>28976</v>
      </c>
      <c r="D976" s="41" t="s">
        <v>21153</v>
      </c>
      <c r="E976" s="41" t="s">
        <v>28977</v>
      </c>
      <c r="F976" s="41" t="s">
        <v>28978</v>
      </c>
      <c r="G976" s="41" t="s">
        <v>21838</v>
      </c>
      <c r="H976" s="41" t="s">
        <v>28979</v>
      </c>
      <c r="I976" s="41" t="s">
        <v>22142</v>
      </c>
      <c r="J976" s="68">
        <v>9392001100</v>
      </c>
      <c r="K976" s="41" t="s">
        <v>43</v>
      </c>
      <c r="Q976" s="41" t="s">
        <v>28955</v>
      </c>
      <c r="R976" s="41">
        <v>8842</v>
      </c>
      <c r="S976" s="41" t="s">
        <v>28956</v>
      </c>
      <c r="T976" s="41" t="s">
        <v>28957</v>
      </c>
      <c r="U976" s="41" t="s">
        <v>28980</v>
      </c>
      <c r="V976" s="42">
        <v>45993</v>
      </c>
      <c r="W976"/>
      <c r="X976"/>
    </row>
    <row r="977" spans="1:24">
      <c r="A977" s="41" t="str">
        <f>TRIM(Query1[[#This Row],[ENTERPRISE_ID]])</f>
        <v>WADAMS0</v>
      </c>
      <c r="B977" s="41" t="s">
        <v>17972</v>
      </c>
      <c r="C977" s="41" t="s">
        <v>17466</v>
      </c>
      <c r="D977" s="41" t="s">
        <v>21140</v>
      </c>
      <c r="E977" s="41" t="s">
        <v>28981</v>
      </c>
      <c r="F977" s="41" t="s">
        <v>17973</v>
      </c>
      <c r="G977" s="41" t="s">
        <v>17467</v>
      </c>
      <c r="H977" s="41" t="s">
        <v>6698</v>
      </c>
      <c r="I977" s="41" t="s">
        <v>22565</v>
      </c>
      <c r="J977" s="68">
        <v>3346550144</v>
      </c>
      <c r="K977" s="41" t="s">
        <v>43</v>
      </c>
      <c r="L977" s="41" t="s">
        <v>14416</v>
      </c>
      <c r="N977" s="41" t="s">
        <v>14417</v>
      </c>
      <c r="O977" s="41" t="s">
        <v>482</v>
      </c>
      <c r="P977" s="41" t="s">
        <v>14418</v>
      </c>
      <c r="Q977" s="41" t="s">
        <v>21930</v>
      </c>
      <c r="R977" s="41">
        <v>8998</v>
      </c>
      <c r="S977" s="41" t="s">
        <v>24234</v>
      </c>
      <c r="T977" s="41" t="s">
        <v>24235</v>
      </c>
      <c r="U977" s="41" t="s">
        <v>28982</v>
      </c>
      <c r="V977" s="42">
        <v>45993</v>
      </c>
      <c r="W977"/>
      <c r="X977"/>
    </row>
    <row r="978" spans="1:24">
      <c r="A978" s="41" t="str">
        <f>TRIM(Query1[[#This Row],[ENTERPRISE_ID]])</f>
        <v>SWINGER</v>
      </c>
      <c r="B978" s="41" t="s">
        <v>21740</v>
      </c>
      <c r="C978" s="41" t="s">
        <v>21741</v>
      </c>
      <c r="D978" s="41" t="s">
        <v>21149</v>
      </c>
      <c r="E978" s="41" t="s">
        <v>28983</v>
      </c>
      <c r="F978" s="41" t="s">
        <v>28984</v>
      </c>
      <c r="G978" s="41" t="s">
        <v>15953</v>
      </c>
      <c r="H978" s="41" t="s">
        <v>28985</v>
      </c>
      <c r="I978" s="41" t="s">
        <v>23657</v>
      </c>
      <c r="J978" s="68">
        <v>5016729113</v>
      </c>
      <c r="K978" s="41" t="s">
        <v>43</v>
      </c>
      <c r="L978" s="41" t="s">
        <v>13054</v>
      </c>
      <c r="N978" s="41" t="s">
        <v>13055</v>
      </c>
      <c r="O978" s="41" t="s">
        <v>763</v>
      </c>
      <c r="P978" s="41" t="s">
        <v>13056</v>
      </c>
      <c r="Q978" s="41" t="s">
        <v>21930</v>
      </c>
      <c r="R978" s="41">
        <v>8998</v>
      </c>
      <c r="S978" s="41" t="s">
        <v>9923</v>
      </c>
      <c r="T978" s="41" t="s">
        <v>22387</v>
      </c>
      <c r="U978" s="41" t="s">
        <v>28986</v>
      </c>
      <c r="V978" s="42">
        <v>45993</v>
      </c>
      <c r="W978"/>
      <c r="X978"/>
    </row>
    <row r="979" spans="1:24">
      <c r="A979" s="41" t="str">
        <f>TRIM(Query1[[#This Row],[ENTERPRISE_ID]])</f>
        <v>HGONZ13</v>
      </c>
      <c r="B979" s="41" t="s">
        <v>28987</v>
      </c>
      <c r="C979" s="41" t="s">
        <v>28988</v>
      </c>
      <c r="D979" s="41" t="s">
        <v>21153</v>
      </c>
      <c r="E979" s="41" t="s">
        <v>28989</v>
      </c>
      <c r="F979" s="41" t="s">
        <v>28990</v>
      </c>
      <c r="G979" s="41" t="s">
        <v>5794</v>
      </c>
      <c r="H979" s="41" t="s">
        <v>25014</v>
      </c>
      <c r="I979" s="41" t="s">
        <v>27309</v>
      </c>
      <c r="J979" s="68">
        <v>9393950663</v>
      </c>
      <c r="K979" s="41" t="s">
        <v>43</v>
      </c>
      <c r="L979" s="41" t="s">
        <v>28991</v>
      </c>
      <c r="M979" s="41" t="s">
        <v>28992</v>
      </c>
      <c r="N979" s="41" t="s">
        <v>5797</v>
      </c>
      <c r="O979" s="41" t="s">
        <v>383</v>
      </c>
      <c r="P979" s="41" t="s">
        <v>5798</v>
      </c>
      <c r="Q979" s="41" t="s">
        <v>21919</v>
      </c>
      <c r="R979" s="41">
        <v>8842</v>
      </c>
      <c r="S979" s="41" t="s">
        <v>13929</v>
      </c>
      <c r="T979" s="41" t="s">
        <v>28993</v>
      </c>
      <c r="U979" s="41" t="s">
        <v>28994</v>
      </c>
      <c r="V979" s="42">
        <v>45993</v>
      </c>
      <c r="W979"/>
      <c r="X979"/>
    </row>
    <row r="980" spans="1:24">
      <c r="A980" s="41" t="str">
        <f>TRIM(Query1[[#This Row],[ENTERPRISE_ID]])</f>
        <v>AGILLIS</v>
      </c>
      <c r="B980" s="41" t="s">
        <v>18121</v>
      </c>
      <c r="C980" s="41" t="s">
        <v>21203</v>
      </c>
      <c r="D980" s="41" t="s">
        <v>21140</v>
      </c>
      <c r="E980" s="41" t="s">
        <v>28995</v>
      </c>
      <c r="F980" s="41" t="s">
        <v>18122</v>
      </c>
      <c r="G980" s="41" t="s">
        <v>17615</v>
      </c>
      <c r="H980" s="41" t="s">
        <v>26359</v>
      </c>
      <c r="I980" s="41" t="s">
        <v>21987</v>
      </c>
      <c r="J980" s="68">
        <v>4705961011</v>
      </c>
      <c r="K980" s="41" t="s">
        <v>43</v>
      </c>
      <c r="L980" s="41" t="s">
        <v>28996</v>
      </c>
      <c r="N980" s="41" t="s">
        <v>8936</v>
      </c>
      <c r="O980" s="41" t="s">
        <v>312</v>
      </c>
      <c r="P980" s="41" t="s">
        <v>733</v>
      </c>
      <c r="Q980" s="41" t="s">
        <v>21930</v>
      </c>
      <c r="R980" s="41">
        <v>8998</v>
      </c>
      <c r="S980" s="41" t="s">
        <v>3747</v>
      </c>
      <c r="T980" s="41" t="s">
        <v>18341</v>
      </c>
      <c r="U980" s="41" t="s">
        <v>28997</v>
      </c>
      <c r="V980" s="42">
        <v>45993</v>
      </c>
      <c r="W980"/>
      <c r="X980"/>
    </row>
    <row r="981" spans="1:24">
      <c r="A981" s="41" t="str">
        <f>TRIM(Query1[[#This Row],[ENTERPRISE_ID]])</f>
        <v>NESTES1</v>
      </c>
      <c r="B981" s="41" t="s">
        <v>28998</v>
      </c>
      <c r="C981" s="41" t="s">
        <v>28999</v>
      </c>
      <c r="D981" s="41" t="s">
        <v>21140</v>
      </c>
      <c r="E981" s="41" t="s">
        <v>29000</v>
      </c>
      <c r="F981" s="41" t="s">
        <v>29001</v>
      </c>
      <c r="G981" s="41" t="s">
        <v>10564</v>
      </c>
      <c r="H981" s="41" t="s">
        <v>29002</v>
      </c>
      <c r="I981" s="41" t="s">
        <v>22424</v>
      </c>
      <c r="J981" s="68">
        <v>2297120121</v>
      </c>
      <c r="K981" s="41" t="s">
        <v>43</v>
      </c>
      <c r="L981" s="41" t="s">
        <v>29003</v>
      </c>
      <c r="N981" s="41" t="s">
        <v>29004</v>
      </c>
      <c r="O981" s="41" t="s">
        <v>312</v>
      </c>
      <c r="P981" s="41" t="s">
        <v>10567</v>
      </c>
      <c r="Q981" s="41" t="s">
        <v>21930</v>
      </c>
      <c r="R981" s="41">
        <v>8998</v>
      </c>
      <c r="S981" s="41" t="s">
        <v>22780</v>
      </c>
      <c r="T981" s="41" t="s">
        <v>22781</v>
      </c>
      <c r="U981" s="41" t="s">
        <v>29005</v>
      </c>
      <c r="V981" s="42">
        <v>45993</v>
      </c>
      <c r="W981"/>
      <c r="X981"/>
    </row>
    <row r="982" spans="1:24">
      <c r="A982" s="41" t="str">
        <f>TRIM(Query1[[#This Row],[ENTERPRISE_ID]])</f>
        <v>THOLBRO</v>
      </c>
      <c r="B982" s="41" t="s">
        <v>21765</v>
      </c>
      <c r="C982" s="41" t="s">
        <v>21766</v>
      </c>
      <c r="D982" s="41" t="s">
        <v>21140</v>
      </c>
      <c r="E982" s="41" t="s">
        <v>29006</v>
      </c>
      <c r="F982" s="41" t="s">
        <v>29007</v>
      </c>
      <c r="G982" s="41" t="s">
        <v>13285</v>
      </c>
      <c r="H982" s="41" t="s">
        <v>29008</v>
      </c>
      <c r="I982" s="41" t="s">
        <v>25243</v>
      </c>
      <c r="J982" s="68">
        <v>6786302971</v>
      </c>
      <c r="K982" s="41" t="s">
        <v>43</v>
      </c>
      <c r="L982" s="41" t="s">
        <v>13286</v>
      </c>
      <c r="N982" s="41" t="s">
        <v>13287</v>
      </c>
      <c r="O982" s="41" t="s">
        <v>312</v>
      </c>
      <c r="P982" s="41" t="s">
        <v>13288</v>
      </c>
      <c r="Q982" s="41" t="s">
        <v>21930</v>
      </c>
      <c r="R982" s="41">
        <v>8998</v>
      </c>
      <c r="S982" s="41" t="s">
        <v>11474</v>
      </c>
      <c r="T982" s="41" t="s">
        <v>22567</v>
      </c>
      <c r="U982" s="41" t="s">
        <v>29009</v>
      </c>
      <c r="V982" s="42">
        <v>45993</v>
      </c>
      <c r="W982"/>
      <c r="X982"/>
    </row>
    <row r="983" spans="1:24">
      <c r="A983" s="41" t="str">
        <f>TRIM(Query1[[#This Row],[ENTERPRISE_ID]])</f>
        <v>AFALCO1</v>
      </c>
      <c r="B983" s="41" t="s">
        <v>29010</v>
      </c>
      <c r="C983" s="41" t="s">
        <v>29011</v>
      </c>
      <c r="D983" s="41" t="s">
        <v>21153</v>
      </c>
      <c r="E983" s="41" t="s">
        <v>29012</v>
      </c>
      <c r="F983" s="41" t="s">
        <v>29013</v>
      </c>
      <c r="G983" s="41" t="s">
        <v>583</v>
      </c>
      <c r="H983" s="41" t="s">
        <v>29014</v>
      </c>
      <c r="I983" s="41" t="s">
        <v>29015</v>
      </c>
      <c r="J983" s="68">
        <v>9397322758</v>
      </c>
      <c r="K983" s="41" t="s">
        <v>43</v>
      </c>
      <c r="L983" s="41" t="s">
        <v>29016</v>
      </c>
      <c r="M983" s="41" t="s">
        <v>29017</v>
      </c>
      <c r="N983" s="41" t="s">
        <v>9610</v>
      </c>
      <c r="O983" s="41" t="s">
        <v>383</v>
      </c>
      <c r="P983" s="41" t="s">
        <v>587</v>
      </c>
      <c r="Q983" s="41" t="s">
        <v>21909</v>
      </c>
      <c r="R983" s="41">
        <v>8842</v>
      </c>
      <c r="S983" s="41" t="s">
        <v>13929</v>
      </c>
      <c r="T983" s="41" t="s">
        <v>28993</v>
      </c>
      <c r="U983" s="41" t="s">
        <v>29018</v>
      </c>
      <c r="V983" s="42">
        <v>45993</v>
      </c>
      <c r="W983"/>
      <c r="X983"/>
    </row>
    <row r="984" spans="1:24">
      <c r="A984" s="41" t="str">
        <f>TRIM(Query1[[#This Row],[ENTERPRISE_ID]])</f>
        <v>JMATOS4</v>
      </c>
      <c r="B984" s="41" t="s">
        <v>29019</v>
      </c>
      <c r="C984" s="41" t="s">
        <v>29020</v>
      </c>
      <c r="D984" s="41" t="s">
        <v>21153</v>
      </c>
      <c r="E984" s="41" t="s">
        <v>29021</v>
      </c>
      <c r="F984" s="41" t="s">
        <v>29022</v>
      </c>
      <c r="G984" s="41" t="s">
        <v>7495</v>
      </c>
      <c r="H984" s="41" t="s">
        <v>29023</v>
      </c>
      <c r="I984" s="41" t="s">
        <v>22373</v>
      </c>
      <c r="J984" s="68">
        <v>9397322766</v>
      </c>
      <c r="K984" s="41" t="s">
        <v>43</v>
      </c>
      <c r="L984" s="41" t="s">
        <v>29024</v>
      </c>
      <c r="M984" s="41" t="s">
        <v>29025</v>
      </c>
      <c r="N984" s="41" t="s">
        <v>29026</v>
      </c>
      <c r="O984" s="41" t="s">
        <v>383</v>
      </c>
      <c r="P984" s="41" t="s">
        <v>7497</v>
      </c>
      <c r="Q984" s="41" t="s">
        <v>21919</v>
      </c>
      <c r="R984" s="41">
        <v>8842</v>
      </c>
      <c r="S984" s="41" t="s">
        <v>8989</v>
      </c>
      <c r="T984" s="41" t="s">
        <v>24265</v>
      </c>
      <c r="U984" s="41" t="s">
        <v>29027</v>
      </c>
      <c r="V984" s="42">
        <v>45993</v>
      </c>
      <c r="W984"/>
      <c r="X984"/>
    </row>
    <row r="985" spans="1:24">
      <c r="A985" s="41" t="str">
        <f>TRIM(Query1[[#This Row],[ENTERPRISE_ID]])</f>
        <v>SWISE0</v>
      </c>
      <c r="B985" s="41" t="s">
        <v>21742</v>
      </c>
      <c r="C985" s="41" t="s">
        <v>21743</v>
      </c>
      <c r="D985" s="41" t="s">
        <v>21140</v>
      </c>
      <c r="E985" s="41" t="s">
        <v>29028</v>
      </c>
      <c r="F985" s="41" t="s">
        <v>29029</v>
      </c>
      <c r="G985" s="41" t="s">
        <v>16809</v>
      </c>
      <c r="H985" s="41" t="s">
        <v>29030</v>
      </c>
      <c r="I985" s="41" t="s">
        <v>29031</v>
      </c>
      <c r="J985" s="68">
        <v>6789390786</v>
      </c>
      <c r="K985" s="41" t="s">
        <v>43</v>
      </c>
      <c r="L985" s="41" t="s">
        <v>13060</v>
      </c>
      <c r="N985" s="41" t="s">
        <v>8936</v>
      </c>
      <c r="O985" s="41" t="s">
        <v>312</v>
      </c>
      <c r="P985" s="41" t="s">
        <v>8937</v>
      </c>
      <c r="Q985" s="41" t="s">
        <v>21930</v>
      </c>
      <c r="R985" s="41">
        <v>8998</v>
      </c>
      <c r="S985" s="41" t="s">
        <v>14157</v>
      </c>
      <c r="T985" s="41" t="s">
        <v>21931</v>
      </c>
      <c r="U985" s="41" t="s">
        <v>29032</v>
      </c>
      <c r="V985" s="42">
        <v>45993</v>
      </c>
      <c r="W985"/>
      <c r="X985"/>
    </row>
    <row r="986" spans="1:24">
      <c r="A986" s="41" t="str">
        <f>TRIM(Query1[[#This Row],[ENTERPRISE_ID]])</f>
        <v>ACRUZ48</v>
      </c>
      <c r="B986" s="41" t="s">
        <v>29033</v>
      </c>
      <c r="C986" s="41" t="s">
        <v>29034</v>
      </c>
      <c r="D986" s="41" t="s">
        <v>21153</v>
      </c>
      <c r="E986" s="41" t="s">
        <v>29035</v>
      </c>
      <c r="F986" s="41" t="s">
        <v>29036</v>
      </c>
      <c r="G986" s="41" t="s">
        <v>465</v>
      </c>
      <c r="H986" s="41" t="s">
        <v>29037</v>
      </c>
      <c r="I986" s="41" t="s">
        <v>29038</v>
      </c>
      <c r="J986" s="68">
        <v>9397322760</v>
      </c>
      <c r="K986" s="41" t="s">
        <v>43</v>
      </c>
      <c r="L986" s="41" t="s">
        <v>29039</v>
      </c>
      <c r="M986" s="41" t="s">
        <v>29040</v>
      </c>
      <c r="N986" s="41" t="s">
        <v>29041</v>
      </c>
      <c r="O986" s="41" t="s">
        <v>383</v>
      </c>
      <c r="P986" s="41" t="s">
        <v>7645</v>
      </c>
      <c r="Q986" s="41" t="s">
        <v>21909</v>
      </c>
      <c r="R986" s="41">
        <v>8842</v>
      </c>
      <c r="S986" s="41" t="s">
        <v>8989</v>
      </c>
      <c r="T986" s="41" t="s">
        <v>24265</v>
      </c>
      <c r="U986" s="41" t="s">
        <v>29042</v>
      </c>
      <c r="V986" s="42">
        <v>45993</v>
      </c>
      <c r="W986"/>
      <c r="X986"/>
    </row>
    <row r="987" spans="1:24">
      <c r="A987" s="41" t="str">
        <f>TRIM(Query1[[#This Row],[ENTERPRISE_ID]])</f>
        <v>BCABANA</v>
      </c>
      <c r="B987" s="41" t="s">
        <v>29043</v>
      </c>
      <c r="C987" s="41" t="s">
        <v>29044</v>
      </c>
      <c r="D987" s="41" t="s">
        <v>21160</v>
      </c>
      <c r="E987" s="41" t="s">
        <v>29045</v>
      </c>
      <c r="F987" s="41" t="s">
        <v>29046</v>
      </c>
      <c r="G987" s="41" t="s">
        <v>1667</v>
      </c>
      <c r="H987" s="41" t="s">
        <v>29047</v>
      </c>
      <c r="I987" s="41" t="s">
        <v>29048</v>
      </c>
      <c r="J987" s="68">
        <v>8082944591</v>
      </c>
      <c r="K987" s="41" t="s">
        <v>43</v>
      </c>
      <c r="L987" s="41" t="s">
        <v>1668</v>
      </c>
      <c r="N987" s="41" t="s">
        <v>1669</v>
      </c>
      <c r="O987" s="41" t="s">
        <v>429</v>
      </c>
      <c r="P987" s="41" t="s">
        <v>1670</v>
      </c>
      <c r="Q987" s="41" t="s">
        <v>21909</v>
      </c>
      <c r="R987" s="41">
        <v>8998</v>
      </c>
      <c r="S987" s="41" t="s">
        <v>20469</v>
      </c>
      <c r="T987" s="41" t="s">
        <v>20468</v>
      </c>
      <c r="U987" s="41" t="s">
        <v>29049</v>
      </c>
      <c r="V987" s="42">
        <v>45993</v>
      </c>
      <c r="W987"/>
      <c r="X987"/>
    </row>
    <row r="988" spans="1:24">
      <c r="A988" s="41" t="str">
        <f>TRIM(Query1[[#This Row],[ENTERPRISE_ID]])</f>
        <v>JMILLE0</v>
      </c>
      <c r="B988" s="41" t="s">
        <v>29050</v>
      </c>
      <c r="C988" s="41" t="s">
        <v>29051</v>
      </c>
      <c r="D988" s="41" t="s">
        <v>21160</v>
      </c>
      <c r="E988" s="41" t="s">
        <v>28070</v>
      </c>
      <c r="F988" s="41" t="s">
        <v>29052</v>
      </c>
      <c r="G988" s="41" t="s">
        <v>17720</v>
      </c>
      <c r="H988" s="41" t="s">
        <v>25355</v>
      </c>
      <c r="I988" s="41" t="s">
        <v>24691</v>
      </c>
      <c r="J988" s="68">
        <v>8089804553</v>
      </c>
      <c r="K988" s="41" t="s">
        <v>43</v>
      </c>
      <c r="L988" s="41" t="s">
        <v>29053</v>
      </c>
      <c r="N988" s="41" t="s">
        <v>7607</v>
      </c>
      <c r="O988" s="41" t="s">
        <v>429</v>
      </c>
      <c r="P988" s="41" t="s">
        <v>29054</v>
      </c>
      <c r="Q988" s="41" t="s">
        <v>21909</v>
      </c>
      <c r="R988" s="41">
        <v>8998</v>
      </c>
      <c r="S988" s="41" t="s">
        <v>12452</v>
      </c>
      <c r="T988" s="41" t="s">
        <v>26322</v>
      </c>
      <c r="U988" s="41" t="s">
        <v>29055</v>
      </c>
      <c r="V988" s="42">
        <v>45993</v>
      </c>
      <c r="W988"/>
      <c r="X988"/>
    </row>
    <row r="989" spans="1:24">
      <c r="A989" s="41" t="str">
        <f>TRIM(Query1[[#This Row],[ENTERPRISE_ID]])</f>
        <v>THENDER</v>
      </c>
      <c r="B989" s="41" t="s">
        <v>29056</v>
      </c>
      <c r="C989" s="41" t="s">
        <v>29057</v>
      </c>
      <c r="D989" s="41" t="s">
        <v>21146</v>
      </c>
      <c r="E989" s="41" t="s">
        <v>29058</v>
      </c>
      <c r="F989" s="41" t="s">
        <v>29059</v>
      </c>
      <c r="G989" s="41" t="s">
        <v>19681</v>
      </c>
      <c r="H989" s="41" t="s">
        <v>22334</v>
      </c>
      <c r="I989" s="41" t="s">
        <v>29060</v>
      </c>
      <c r="J989" s="68">
        <v>3149011533</v>
      </c>
      <c r="K989" s="41" t="s">
        <v>43</v>
      </c>
      <c r="L989" s="41" t="s">
        <v>14495</v>
      </c>
      <c r="N989" s="41" t="s">
        <v>14496</v>
      </c>
      <c r="O989" s="41" t="s">
        <v>593</v>
      </c>
      <c r="P989" s="41" t="s">
        <v>5382</v>
      </c>
      <c r="Q989" s="41" t="s">
        <v>22020</v>
      </c>
      <c r="R989" s="41">
        <v>8998</v>
      </c>
      <c r="S989" s="41" t="s">
        <v>22700</v>
      </c>
      <c r="T989" s="41" t="s">
        <v>22701</v>
      </c>
      <c r="U989" s="41" t="s">
        <v>29061</v>
      </c>
      <c r="V989" s="42">
        <v>45993</v>
      </c>
      <c r="W989"/>
      <c r="X989"/>
    </row>
    <row r="990" spans="1:24">
      <c r="A990" s="41" t="str">
        <f>TRIM(Query1[[#This Row],[ENTERPRISE_ID]])</f>
        <v>ACOLIND</v>
      </c>
      <c r="B990" s="41" t="s">
        <v>29062</v>
      </c>
      <c r="C990" s="41" t="s">
        <v>29063</v>
      </c>
      <c r="D990" s="41" t="s">
        <v>21138</v>
      </c>
      <c r="E990" s="41" t="s">
        <v>29064</v>
      </c>
      <c r="F990" s="41" t="s">
        <v>29065</v>
      </c>
      <c r="G990" s="41" t="s">
        <v>19413</v>
      </c>
      <c r="H990" s="41" t="s">
        <v>29066</v>
      </c>
      <c r="I990" s="41" t="s">
        <v>3946</v>
      </c>
      <c r="J990" s="68">
        <v>5167077480</v>
      </c>
      <c r="K990" s="41" t="s">
        <v>43</v>
      </c>
      <c r="L990" s="41" t="s">
        <v>29067</v>
      </c>
      <c r="N990" s="41" t="s">
        <v>29068</v>
      </c>
      <c r="O990" s="41" t="s">
        <v>373</v>
      </c>
      <c r="P990" s="41" t="s">
        <v>438</v>
      </c>
      <c r="Q990" s="41" t="s">
        <v>21930</v>
      </c>
      <c r="R990" s="41">
        <v>8998</v>
      </c>
      <c r="S990" s="41" t="s">
        <v>24969</v>
      </c>
      <c r="T990" s="41" t="s">
        <v>24970</v>
      </c>
      <c r="U990" s="41" t="s">
        <v>29069</v>
      </c>
      <c r="V990" s="42">
        <v>45993</v>
      </c>
      <c r="W990"/>
      <c r="X990"/>
    </row>
    <row r="991" spans="1:24">
      <c r="A991" s="41" t="str">
        <f>TRIM(Query1[[#This Row],[ENTERPRISE_ID]])</f>
        <v>RRUSYN1</v>
      </c>
      <c r="B991" s="41" t="s">
        <v>29070</v>
      </c>
      <c r="C991" s="41" t="s">
        <v>29071</v>
      </c>
      <c r="D991" s="41" t="s">
        <v>21137</v>
      </c>
      <c r="E991" s="41" t="s">
        <v>29072</v>
      </c>
      <c r="F991" s="41" t="s">
        <v>29073</v>
      </c>
      <c r="G991" s="41" t="s">
        <v>12046</v>
      </c>
      <c r="H991" s="41" t="s">
        <v>29074</v>
      </c>
      <c r="I991" s="41" t="s">
        <v>24545</v>
      </c>
      <c r="J991" s="68">
        <v>5708009447</v>
      </c>
      <c r="K991" s="41" t="s">
        <v>43</v>
      </c>
      <c r="L991" s="41" t="s">
        <v>29075</v>
      </c>
      <c r="N991" s="41" t="s">
        <v>29076</v>
      </c>
      <c r="O991" s="41" t="s">
        <v>453</v>
      </c>
      <c r="P991" s="41" t="s">
        <v>12049</v>
      </c>
      <c r="Q991" s="41" t="s">
        <v>22020</v>
      </c>
      <c r="R991" s="41">
        <v>8998</v>
      </c>
      <c r="S991" s="41" t="s">
        <v>19306</v>
      </c>
      <c r="T991" s="41" t="s">
        <v>19305</v>
      </c>
      <c r="U991" s="41" t="s">
        <v>29077</v>
      </c>
      <c r="V991" s="42">
        <v>45993</v>
      </c>
      <c r="W991"/>
      <c r="X991"/>
    </row>
    <row r="992" spans="1:24">
      <c r="A992" s="41" t="str">
        <f>TRIM(Query1[[#This Row],[ENTERPRISE_ID]])</f>
        <v>RMASCH</v>
      </c>
      <c r="B992" s="41" t="s">
        <v>29078</v>
      </c>
      <c r="C992" s="41" t="s">
        <v>29079</v>
      </c>
      <c r="D992" s="41" t="s">
        <v>21137</v>
      </c>
      <c r="E992" s="41" t="s">
        <v>29080</v>
      </c>
      <c r="F992" s="41" t="s">
        <v>29081</v>
      </c>
      <c r="G992" s="41" t="s">
        <v>11844</v>
      </c>
      <c r="H992" s="41" t="s">
        <v>29082</v>
      </c>
      <c r="I992" s="41" t="s">
        <v>29083</v>
      </c>
      <c r="J992" s="68">
        <v>5856486116</v>
      </c>
      <c r="K992" s="41" t="s">
        <v>43</v>
      </c>
      <c r="L992" s="41" t="s">
        <v>29084</v>
      </c>
      <c r="N992" s="41" t="s">
        <v>29085</v>
      </c>
      <c r="O992" s="41" t="s">
        <v>373</v>
      </c>
      <c r="P992" s="41" t="s">
        <v>11847</v>
      </c>
      <c r="Q992" s="41" t="s">
        <v>22020</v>
      </c>
      <c r="R992" s="41">
        <v>8998</v>
      </c>
      <c r="S992" s="41" t="s">
        <v>13248</v>
      </c>
      <c r="T992" s="41" t="s">
        <v>25899</v>
      </c>
      <c r="U992" s="41" t="s">
        <v>29086</v>
      </c>
      <c r="V992" s="42">
        <v>45993</v>
      </c>
      <c r="W992"/>
      <c r="X992"/>
    </row>
    <row r="993" spans="1:24">
      <c r="A993" s="41" t="str">
        <f>TRIM(Query1[[#This Row],[ENTERPRISE_ID]])</f>
        <v>SLINKE</v>
      </c>
      <c r="B993" s="41" t="s">
        <v>29087</v>
      </c>
      <c r="C993" s="41" t="s">
        <v>29088</v>
      </c>
      <c r="D993" s="41" t="s">
        <v>21134</v>
      </c>
      <c r="E993" s="41" t="s">
        <v>29089</v>
      </c>
      <c r="F993" s="41" t="s">
        <v>29090</v>
      </c>
      <c r="G993" s="41" t="s">
        <v>12694</v>
      </c>
      <c r="H993" s="41" t="s">
        <v>29091</v>
      </c>
      <c r="I993" s="41" t="s">
        <v>25192</v>
      </c>
      <c r="J993" s="68">
        <v>9377944073</v>
      </c>
      <c r="K993" s="41" t="s">
        <v>43</v>
      </c>
      <c r="L993" s="41" t="s">
        <v>29092</v>
      </c>
      <c r="N993" s="41" t="s">
        <v>29093</v>
      </c>
      <c r="O993" s="41" t="s">
        <v>72</v>
      </c>
      <c r="P993" s="41" t="s">
        <v>12697</v>
      </c>
      <c r="Q993" s="41" t="s">
        <v>21919</v>
      </c>
      <c r="R993" s="41">
        <v>8998</v>
      </c>
      <c r="S993" s="41" t="s">
        <v>3013</v>
      </c>
      <c r="T993" s="41" t="s">
        <v>17678</v>
      </c>
      <c r="U993" s="41" t="s">
        <v>29094</v>
      </c>
      <c r="V993" s="42">
        <v>45993</v>
      </c>
      <c r="W993"/>
      <c r="X993"/>
    </row>
    <row r="994" spans="1:24">
      <c r="A994" s="41" t="str">
        <f>TRIM(Query1[[#This Row],[ENTERPRISE_ID]])</f>
        <v>BSOKOLO</v>
      </c>
      <c r="B994" s="41" t="s">
        <v>29095</v>
      </c>
      <c r="C994" s="41" t="s">
        <v>17646</v>
      </c>
      <c r="D994" s="41" t="s">
        <v>21134</v>
      </c>
      <c r="E994" s="41" t="s">
        <v>29096</v>
      </c>
      <c r="F994" s="41" t="s">
        <v>16356</v>
      </c>
      <c r="G994" s="41" t="s">
        <v>2193</v>
      </c>
      <c r="H994" s="41" t="s">
        <v>19229</v>
      </c>
      <c r="I994" s="41" t="s">
        <v>25921</v>
      </c>
      <c r="J994" s="68">
        <v>7249536540</v>
      </c>
      <c r="K994" s="41" t="s">
        <v>43</v>
      </c>
      <c r="L994" s="41" t="s">
        <v>29097</v>
      </c>
      <c r="M994" s="41" t="s">
        <v>29098</v>
      </c>
      <c r="N994" s="41" t="s">
        <v>2195</v>
      </c>
      <c r="O994" s="41" t="s">
        <v>453</v>
      </c>
      <c r="P994" s="41" t="s">
        <v>2196</v>
      </c>
      <c r="Q994" s="41" t="s">
        <v>21919</v>
      </c>
      <c r="R994" s="41">
        <v>8998</v>
      </c>
      <c r="S994" s="41" t="s">
        <v>12467</v>
      </c>
      <c r="T994" s="41" t="s">
        <v>19446</v>
      </c>
      <c r="U994" s="41" t="s">
        <v>29099</v>
      </c>
      <c r="V994" s="42">
        <v>45993</v>
      </c>
      <c r="W994"/>
      <c r="X994"/>
    </row>
    <row r="995" spans="1:24">
      <c r="A995" s="41" t="str">
        <f>TRIM(Query1[[#This Row],[ENTERPRISE_ID]])</f>
        <v>GFELON1</v>
      </c>
      <c r="B995" s="41" t="s">
        <v>29100</v>
      </c>
      <c r="C995" s="41" t="s">
        <v>29101</v>
      </c>
      <c r="D995" s="41" t="s">
        <v>21134</v>
      </c>
      <c r="E995" s="41" t="s">
        <v>25384</v>
      </c>
      <c r="F995" s="41" t="s">
        <v>29102</v>
      </c>
      <c r="G995" s="41" t="s">
        <v>5359</v>
      </c>
      <c r="H995" s="41" t="s">
        <v>29103</v>
      </c>
      <c r="I995" s="41" t="s">
        <v>23052</v>
      </c>
      <c r="J995" s="68">
        <v>2163994219</v>
      </c>
      <c r="K995" s="41" t="s">
        <v>43</v>
      </c>
      <c r="L995" s="41" t="s">
        <v>5360</v>
      </c>
      <c r="N995" s="41" t="s">
        <v>29104</v>
      </c>
      <c r="O995" s="41" t="s">
        <v>72</v>
      </c>
      <c r="P995" s="41" t="s">
        <v>5104</v>
      </c>
      <c r="Q995" s="41" t="s">
        <v>21919</v>
      </c>
      <c r="R995" s="41">
        <v>8998</v>
      </c>
      <c r="S995" s="41" t="s">
        <v>12467</v>
      </c>
      <c r="T995" s="41" t="s">
        <v>19446</v>
      </c>
      <c r="U995" s="41" t="s">
        <v>29105</v>
      </c>
      <c r="V995" s="42">
        <v>45993</v>
      </c>
      <c r="W995"/>
      <c r="X995"/>
    </row>
    <row r="996" spans="1:24">
      <c r="A996" s="41" t="str">
        <f>TRIM(Query1[[#This Row],[ENTERPRISE_ID]])</f>
        <v>CBARLO</v>
      </c>
      <c r="B996" s="41" t="s">
        <v>29106</v>
      </c>
      <c r="C996" s="41" t="s">
        <v>29107</v>
      </c>
      <c r="D996" s="41" t="s">
        <v>21151</v>
      </c>
      <c r="E996" s="41" t="s">
        <v>29108</v>
      </c>
      <c r="F996" s="41" t="s">
        <v>29109</v>
      </c>
      <c r="G996" s="41" t="s">
        <v>2364</v>
      </c>
      <c r="H996" s="41" t="s">
        <v>29110</v>
      </c>
      <c r="I996" s="41" t="s">
        <v>22156</v>
      </c>
      <c r="J996" s="68">
        <v>2489420260</v>
      </c>
      <c r="K996" s="41" t="s">
        <v>43</v>
      </c>
      <c r="L996" s="41" t="s">
        <v>29111</v>
      </c>
      <c r="N996" s="41" t="s">
        <v>7938</v>
      </c>
      <c r="O996" s="41" t="s">
        <v>69</v>
      </c>
      <c r="P996" s="41" t="s">
        <v>2367</v>
      </c>
      <c r="Q996" s="41" t="s">
        <v>21930</v>
      </c>
      <c r="R996" s="41">
        <v>8998</v>
      </c>
      <c r="S996" s="41" t="s">
        <v>22700</v>
      </c>
      <c r="T996" s="41" t="s">
        <v>22701</v>
      </c>
      <c r="U996" s="41" t="s">
        <v>29112</v>
      </c>
      <c r="V996" s="42">
        <v>45993</v>
      </c>
      <c r="W996"/>
      <c r="X996"/>
    </row>
    <row r="997" spans="1:24">
      <c r="A997" s="41" t="str">
        <f>TRIM(Query1[[#This Row],[ENTERPRISE_ID]])</f>
        <v>BBICKFO</v>
      </c>
      <c r="B997" s="41" t="s">
        <v>29113</v>
      </c>
      <c r="C997" s="41" t="s">
        <v>29114</v>
      </c>
      <c r="D997" s="41" t="s">
        <v>21137</v>
      </c>
      <c r="E997" s="41" t="s">
        <v>29115</v>
      </c>
      <c r="F997" s="41" t="s">
        <v>29116</v>
      </c>
      <c r="G997" s="41" t="s">
        <v>1608</v>
      </c>
      <c r="H997" s="41" t="s">
        <v>29117</v>
      </c>
      <c r="I997" s="41" t="s">
        <v>29118</v>
      </c>
      <c r="J997" s="68">
        <v>6039950092</v>
      </c>
      <c r="K997" s="41" t="s">
        <v>43</v>
      </c>
      <c r="L997" s="41" t="s">
        <v>29119</v>
      </c>
      <c r="N997" s="41" t="s">
        <v>29120</v>
      </c>
      <c r="O997" s="41" t="s">
        <v>1611</v>
      </c>
      <c r="P997" s="41" t="s">
        <v>29121</v>
      </c>
      <c r="Q997" s="41" t="s">
        <v>22020</v>
      </c>
      <c r="R997" s="41">
        <v>8998</v>
      </c>
      <c r="S997" s="41" t="s">
        <v>24938</v>
      </c>
      <c r="T997" s="41" t="s">
        <v>24939</v>
      </c>
      <c r="U997" s="41" t="s">
        <v>29122</v>
      </c>
      <c r="V997" s="42">
        <v>45993</v>
      </c>
      <c r="W997"/>
      <c r="X997"/>
    </row>
    <row r="998" spans="1:24">
      <c r="A998" s="41" t="str">
        <f>TRIM(Query1[[#This Row],[ENTERPRISE_ID]])</f>
        <v>ABEJTE</v>
      </c>
      <c r="B998" s="41" t="s">
        <v>29123</v>
      </c>
      <c r="C998" s="41" t="s">
        <v>17549</v>
      </c>
      <c r="D998" s="41" t="s">
        <v>21137</v>
      </c>
      <c r="E998" s="41" t="s">
        <v>29124</v>
      </c>
      <c r="F998" s="41" t="s">
        <v>29125</v>
      </c>
      <c r="G998" s="41" t="s">
        <v>17550</v>
      </c>
      <c r="H998" s="41" t="s">
        <v>29126</v>
      </c>
      <c r="I998" s="41" t="s">
        <v>29127</v>
      </c>
      <c r="J998" s="68">
        <v>7816002093</v>
      </c>
      <c r="K998" s="41" t="s">
        <v>43</v>
      </c>
      <c r="L998" s="41" t="s">
        <v>29128</v>
      </c>
      <c r="M998" s="41" t="s">
        <v>29129</v>
      </c>
      <c r="N998" s="41" t="s">
        <v>29130</v>
      </c>
      <c r="O998" s="41" t="s">
        <v>276</v>
      </c>
      <c r="P998" s="41" t="s">
        <v>280</v>
      </c>
      <c r="Q998" s="41" t="s">
        <v>22020</v>
      </c>
      <c r="R998" s="41">
        <v>8998</v>
      </c>
      <c r="S998" s="41" t="s">
        <v>12911</v>
      </c>
      <c r="T998" s="41" t="s">
        <v>24909</v>
      </c>
      <c r="U998" s="41" t="s">
        <v>29131</v>
      </c>
      <c r="V998" s="42">
        <v>45993</v>
      </c>
      <c r="W998"/>
      <c r="X998"/>
    </row>
    <row r="999" spans="1:24">
      <c r="A999" s="41" t="str">
        <f>TRIM(Query1[[#This Row],[ENTERPRISE_ID]])</f>
        <v>DBAY1</v>
      </c>
      <c r="B999" s="41" t="s">
        <v>29132</v>
      </c>
      <c r="C999" s="41" t="s">
        <v>29133</v>
      </c>
      <c r="D999" s="41" t="s">
        <v>21139</v>
      </c>
      <c r="E999" s="41" t="s">
        <v>29134</v>
      </c>
      <c r="F999" s="41" t="s">
        <v>29135</v>
      </c>
      <c r="G999" s="41" t="s">
        <v>3351</v>
      </c>
      <c r="H999" s="41" t="s">
        <v>29136</v>
      </c>
      <c r="I999" s="41" t="s">
        <v>22554</v>
      </c>
      <c r="J999" s="68">
        <v>6108021239</v>
      </c>
      <c r="K999" s="41" t="s">
        <v>43</v>
      </c>
      <c r="L999" s="41" t="s">
        <v>29137</v>
      </c>
      <c r="N999" s="41" t="s">
        <v>29138</v>
      </c>
      <c r="O999" s="41" t="s">
        <v>453</v>
      </c>
      <c r="P999" s="41" t="s">
        <v>29139</v>
      </c>
      <c r="Q999" s="41" t="s">
        <v>21919</v>
      </c>
      <c r="R999" s="41">
        <v>8998</v>
      </c>
      <c r="S999" s="41" t="s">
        <v>21920</v>
      </c>
      <c r="T999" s="41" t="s">
        <v>21921</v>
      </c>
      <c r="U999" s="41" t="s">
        <v>29140</v>
      </c>
      <c r="V999" s="42">
        <v>45993</v>
      </c>
      <c r="W999"/>
      <c r="X999"/>
    </row>
    <row r="1000" spans="1:24">
      <c r="A1000" s="41" t="str">
        <f>TRIM(Query1[[#This Row],[ENTERPRISE_ID]])</f>
        <v>FMINER1</v>
      </c>
      <c r="B1000" s="41" t="s">
        <v>29141</v>
      </c>
      <c r="C1000" s="41" t="s">
        <v>29142</v>
      </c>
      <c r="D1000" s="41" t="s">
        <v>21148</v>
      </c>
      <c r="E1000" s="41" t="s">
        <v>29143</v>
      </c>
      <c r="F1000" s="41" t="s">
        <v>29144</v>
      </c>
      <c r="G1000" s="41" t="s">
        <v>5182</v>
      </c>
      <c r="H1000" s="41" t="s">
        <v>29145</v>
      </c>
      <c r="I1000" s="41" t="s">
        <v>23530</v>
      </c>
      <c r="J1000" s="68">
        <v>7156197759</v>
      </c>
      <c r="K1000" s="41" t="s">
        <v>43</v>
      </c>
      <c r="L1000" s="41" t="s">
        <v>29146</v>
      </c>
      <c r="N1000" s="41" t="s">
        <v>29147</v>
      </c>
      <c r="O1000" s="41" t="s">
        <v>95</v>
      </c>
      <c r="P1000" s="41" t="s">
        <v>5185</v>
      </c>
      <c r="Q1000" s="41" t="s">
        <v>22020</v>
      </c>
      <c r="R1000" s="41">
        <v>8998</v>
      </c>
      <c r="S1000" s="41" t="s">
        <v>21124</v>
      </c>
      <c r="T1000" s="41" t="s">
        <v>21123</v>
      </c>
      <c r="U1000" s="41" t="s">
        <v>29148</v>
      </c>
      <c r="V1000" s="42">
        <v>45993</v>
      </c>
      <c r="W1000"/>
      <c r="X1000"/>
    </row>
    <row r="1001" spans="1:24">
      <c r="A1001" s="41" t="str">
        <f>TRIM(Query1[[#This Row],[ENTERPRISE_ID]])</f>
        <v>DDAILEY</v>
      </c>
      <c r="B1001" s="41" t="s">
        <v>29149</v>
      </c>
      <c r="C1001" s="41" t="s">
        <v>29150</v>
      </c>
      <c r="D1001" s="41" t="s">
        <v>21152</v>
      </c>
      <c r="E1001" s="41" t="s">
        <v>29151</v>
      </c>
      <c r="F1001" s="41" t="s">
        <v>29152</v>
      </c>
      <c r="G1001" s="41" t="s">
        <v>29153</v>
      </c>
      <c r="H1001" s="41" t="s">
        <v>27981</v>
      </c>
      <c r="I1001" s="41" t="s">
        <v>22554</v>
      </c>
      <c r="J1001" s="68">
        <v>2628679603</v>
      </c>
      <c r="K1001" s="41" t="s">
        <v>43</v>
      </c>
      <c r="L1001" s="41" t="s">
        <v>29154</v>
      </c>
      <c r="M1001" s="41" t="s">
        <v>29155</v>
      </c>
      <c r="N1001" s="41" t="s">
        <v>29156</v>
      </c>
      <c r="O1001" s="41" t="s">
        <v>95</v>
      </c>
      <c r="P1001" s="41" t="s">
        <v>8382</v>
      </c>
      <c r="Q1001" s="41" t="s">
        <v>21909</v>
      </c>
      <c r="R1001" s="41">
        <v>8998</v>
      </c>
      <c r="S1001" s="41" t="s">
        <v>7335</v>
      </c>
      <c r="T1001" s="41" t="s">
        <v>18065</v>
      </c>
      <c r="U1001" s="41" t="s">
        <v>29157</v>
      </c>
      <c r="V1001" s="42">
        <v>45993</v>
      </c>
      <c r="W1001"/>
      <c r="X1001"/>
    </row>
    <row r="1002" spans="1:24">
      <c r="A1002" s="41" t="str">
        <f>TRIM(Query1[[#This Row],[ENTERPRISE_ID]])</f>
        <v>MMCELRO</v>
      </c>
      <c r="B1002" s="41" t="s">
        <v>29158</v>
      </c>
      <c r="C1002" s="41" t="s">
        <v>29159</v>
      </c>
      <c r="D1002" s="41" t="s">
        <v>21152</v>
      </c>
      <c r="E1002" s="41" t="s">
        <v>29160</v>
      </c>
      <c r="F1002" s="41" t="s">
        <v>29161</v>
      </c>
      <c r="G1002" s="41" t="s">
        <v>9913</v>
      </c>
      <c r="H1002" s="41" t="s">
        <v>29162</v>
      </c>
      <c r="I1002" s="41" t="s">
        <v>22047</v>
      </c>
      <c r="J1002" s="68">
        <v>7089962276</v>
      </c>
      <c r="K1002" s="41" t="s">
        <v>43</v>
      </c>
      <c r="L1002" s="41" t="s">
        <v>29163</v>
      </c>
      <c r="N1002" s="41" t="s">
        <v>9915</v>
      </c>
      <c r="O1002" s="41" t="s">
        <v>118</v>
      </c>
      <c r="P1002" s="41" t="s">
        <v>4612</v>
      </c>
      <c r="Q1002" s="41" t="s">
        <v>21909</v>
      </c>
      <c r="R1002" s="41">
        <v>8998</v>
      </c>
      <c r="S1002" s="41" t="s">
        <v>7032</v>
      </c>
      <c r="T1002" s="41" t="s">
        <v>22220</v>
      </c>
      <c r="U1002" s="41" t="s">
        <v>29164</v>
      </c>
      <c r="V1002" s="42">
        <v>45993</v>
      </c>
      <c r="W1002"/>
      <c r="X1002"/>
    </row>
    <row r="1003" spans="1:24">
      <c r="A1003" s="41" t="str">
        <f>TRIM(Query1[[#This Row],[ENTERPRISE_ID]])</f>
        <v>GBAASCH</v>
      </c>
      <c r="B1003" s="41" t="s">
        <v>29165</v>
      </c>
      <c r="C1003" s="41" t="s">
        <v>15886</v>
      </c>
      <c r="D1003" s="41" t="s">
        <v>21152</v>
      </c>
      <c r="E1003" s="41" t="s">
        <v>29166</v>
      </c>
      <c r="F1003" s="41" t="s">
        <v>29167</v>
      </c>
      <c r="G1003" s="41" t="s">
        <v>15887</v>
      </c>
      <c r="H1003" s="41" t="s">
        <v>29168</v>
      </c>
      <c r="I1003" s="41" t="s">
        <v>29169</v>
      </c>
      <c r="J1003" s="68">
        <v>7156061399</v>
      </c>
      <c r="K1003" s="41" t="s">
        <v>43</v>
      </c>
      <c r="L1003" s="41" t="s">
        <v>29170</v>
      </c>
      <c r="M1003" s="41" t="s">
        <v>29171</v>
      </c>
      <c r="N1003" s="41" t="s">
        <v>29172</v>
      </c>
      <c r="O1003" s="41" t="s">
        <v>95</v>
      </c>
      <c r="P1003" s="41" t="s">
        <v>5295</v>
      </c>
      <c r="Q1003" s="41" t="s">
        <v>21909</v>
      </c>
      <c r="R1003" s="41">
        <v>8998</v>
      </c>
      <c r="S1003" s="41" t="s">
        <v>22780</v>
      </c>
      <c r="T1003" s="41" t="s">
        <v>22781</v>
      </c>
      <c r="U1003" s="41" t="s">
        <v>29173</v>
      </c>
      <c r="V1003" s="42">
        <v>45993</v>
      </c>
      <c r="W1003"/>
      <c r="X1003"/>
    </row>
    <row r="1004" spans="1:24">
      <c r="A1004" s="41" t="str">
        <f>TRIM(Query1[[#This Row],[ENTERPRISE_ID]])</f>
        <v>AWILLI1</v>
      </c>
      <c r="B1004" s="41" t="s">
        <v>29174</v>
      </c>
      <c r="C1004" s="41" t="s">
        <v>29175</v>
      </c>
      <c r="D1004" s="41" t="s">
        <v>21152</v>
      </c>
      <c r="E1004" s="41" t="s">
        <v>29176</v>
      </c>
      <c r="F1004" s="41" t="s">
        <v>29177</v>
      </c>
      <c r="G1004" s="41" t="s">
        <v>18476</v>
      </c>
      <c r="H1004" s="41" t="s">
        <v>23299</v>
      </c>
      <c r="I1004" s="41" t="s">
        <v>23135</v>
      </c>
      <c r="J1004" s="68">
        <v>7739461915</v>
      </c>
      <c r="K1004" s="41" t="s">
        <v>43</v>
      </c>
      <c r="L1004" s="41" t="s">
        <v>29178</v>
      </c>
      <c r="N1004" s="41" t="s">
        <v>1073</v>
      </c>
      <c r="O1004" s="41" t="s">
        <v>118</v>
      </c>
      <c r="P1004" s="41" t="s">
        <v>9473</v>
      </c>
      <c r="Q1004" s="41" t="s">
        <v>21909</v>
      </c>
      <c r="R1004" s="41">
        <v>8998</v>
      </c>
      <c r="S1004" s="41" t="s">
        <v>18567</v>
      </c>
      <c r="T1004" s="41" t="s">
        <v>18566</v>
      </c>
      <c r="U1004" s="41" t="s">
        <v>29179</v>
      </c>
      <c r="V1004" s="42">
        <v>45993</v>
      </c>
      <c r="W1004"/>
      <c r="X1004"/>
    </row>
    <row r="1005" spans="1:24">
      <c r="A1005" s="41" t="str">
        <f>TRIM(Query1[[#This Row],[ENTERPRISE_ID]])</f>
        <v>AKEMPF1</v>
      </c>
      <c r="B1005" s="41" t="s">
        <v>29180</v>
      </c>
      <c r="C1005" s="41" t="s">
        <v>29181</v>
      </c>
      <c r="D1005" s="41" t="s">
        <v>21150</v>
      </c>
      <c r="E1005" s="41" t="s">
        <v>29182</v>
      </c>
      <c r="F1005" s="41" t="s">
        <v>29183</v>
      </c>
      <c r="G1005" s="41" t="s">
        <v>914</v>
      </c>
      <c r="H1005" s="41" t="s">
        <v>29184</v>
      </c>
      <c r="I1005" s="41" t="s">
        <v>23689</v>
      </c>
      <c r="J1005" s="68">
        <v>5174209644</v>
      </c>
      <c r="K1005" s="41" t="s">
        <v>43</v>
      </c>
      <c r="L1005" s="41" t="s">
        <v>29185</v>
      </c>
      <c r="N1005" s="41" t="s">
        <v>29186</v>
      </c>
      <c r="O1005" s="41" t="s">
        <v>69</v>
      </c>
      <c r="P1005" s="41" t="s">
        <v>920</v>
      </c>
      <c r="Q1005" s="41" t="s">
        <v>21909</v>
      </c>
      <c r="R1005" s="41">
        <v>8998</v>
      </c>
      <c r="S1005" s="41" t="s">
        <v>10235</v>
      </c>
      <c r="T1005" s="41" t="s">
        <v>23372</v>
      </c>
      <c r="U1005" s="41" t="s">
        <v>29187</v>
      </c>
      <c r="V1005" s="42">
        <v>45993</v>
      </c>
      <c r="W1005"/>
      <c r="X1005"/>
    </row>
    <row r="1006" spans="1:24">
      <c r="A1006" s="41" t="str">
        <f>TRIM(Query1[[#This Row],[ENTERPRISE_ID]])</f>
        <v>TMCALL2</v>
      </c>
      <c r="B1006" s="41" t="s">
        <v>29188</v>
      </c>
      <c r="C1006" s="41" t="s">
        <v>29189</v>
      </c>
      <c r="D1006" s="41" t="s">
        <v>21149</v>
      </c>
      <c r="E1006" s="41" t="s">
        <v>29190</v>
      </c>
      <c r="F1006" s="41" t="s">
        <v>29191</v>
      </c>
      <c r="G1006" s="41" t="s">
        <v>13399</v>
      </c>
      <c r="H1006" s="41" t="s">
        <v>29192</v>
      </c>
      <c r="I1006" s="41" t="s">
        <v>25243</v>
      </c>
      <c r="J1006" s="68">
        <v>7316976845</v>
      </c>
      <c r="K1006" s="41" t="s">
        <v>43</v>
      </c>
      <c r="L1006" s="41" t="s">
        <v>13400</v>
      </c>
      <c r="M1006" s="41" t="s">
        <v>29193</v>
      </c>
      <c r="N1006" s="41" t="s">
        <v>13401</v>
      </c>
      <c r="O1006" s="41" t="s">
        <v>352</v>
      </c>
      <c r="P1006" s="41" t="s">
        <v>13402</v>
      </c>
      <c r="Q1006" s="41" t="s">
        <v>21930</v>
      </c>
      <c r="R1006" s="41">
        <v>8998</v>
      </c>
      <c r="S1006" s="41" t="s">
        <v>11684</v>
      </c>
      <c r="T1006" s="41" t="s">
        <v>23200</v>
      </c>
      <c r="U1006" s="41" t="s">
        <v>29194</v>
      </c>
      <c r="V1006" s="42">
        <v>45993</v>
      </c>
      <c r="W1006"/>
      <c r="X1006"/>
    </row>
    <row r="1007" spans="1:24">
      <c r="A1007" s="41" t="str">
        <f>TRIM(Query1[[#This Row],[ENTERPRISE_ID]])</f>
        <v>JSABADO</v>
      </c>
      <c r="B1007" s="41" t="s">
        <v>21465</v>
      </c>
      <c r="C1007" s="41" t="s">
        <v>21466</v>
      </c>
      <c r="D1007" s="41" t="s">
        <v>21134</v>
      </c>
      <c r="E1007" s="41" t="s">
        <v>29195</v>
      </c>
      <c r="F1007" s="41" t="s">
        <v>29196</v>
      </c>
      <c r="G1007" s="41" t="s">
        <v>15314</v>
      </c>
      <c r="H1007" s="41" t="s">
        <v>29197</v>
      </c>
      <c r="I1007" s="41" t="s">
        <v>22072</v>
      </c>
      <c r="J1007" s="68">
        <v>8658016685</v>
      </c>
      <c r="K1007" s="41" t="s">
        <v>43</v>
      </c>
      <c r="L1007" s="41" t="s">
        <v>29198</v>
      </c>
      <c r="N1007" s="41" t="s">
        <v>7982</v>
      </c>
      <c r="O1007" s="41" t="s">
        <v>352</v>
      </c>
      <c r="P1007" s="41" t="s">
        <v>7983</v>
      </c>
      <c r="Q1007" s="41" t="s">
        <v>21919</v>
      </c>
      <c r="R1007" s="41">
        <v>8998</v>
      </c>
      <c r="S1007" s="41" t="s">
        <v>22780</v>
      </c>
      <c r="T1007" s="41" t="s">
        <v>22781</v>
      </c>
      <c r="U1007" s="41" t="s">
        <v>29199</v>
      </c>
      <c r="V1007" s="42">
        <v>45993</v>
      </c>
      <c r="W1007"/>
      <c r="X1007"/>
    </row>
    <row r="1008" spans="1:24">
      <c r="A1008" s="41" t="str">
        <f>TRIM(Query1[[#This Row],[ENTERPRISE_ID]])</f>
        <v>JGRESK</v>
      </c>
      <c r="B1008" s="41" t="s">
        <v>29200</v>
      </c>
      <c r="C1008" s="41" t="s">
        <v>29201</v>
      </c>
      <c r="D1008" s="41" t="s">
        <v>21134</v>
      </c>
      <c r="E1008" s="41" t="s">
        <v>29202</v>
      </c>
      <c r="F1008" s="41" t="s">
        <v>29203</v>
      </c>
      <c r="G1008" s="41" t="s">
        <v>6987</v>
      </c>
      <c r="H1008" s="41" t="s">
        <v>29204</v>
      </c>
      <c r="I1008" s="41" t="s">
        <v>22613</v>
      </c>
      <c r="J1008" s="68">
        <v>3302457075</v>
      </c>
      <c r="K1008" s="41" t="s">
        <v>43</v>
      </c>
      <c r="L1008" s="41" t="s">
        <v>29205</v>
      </c>
      <c r="M1008" s="41" t="s">
        <v>29206</v>
      </c>
      <c r="N1008" s="41" t="s">
        <v>1574</v>
      </c>
      <c r="O1008" s="41" t="s">
        <v>72</v>
      </c>
      <c r="P1008" s="41" t="s">
        <v>14501</v>
      </c>
      <c r="Q1008" s="41" t="s">
        <v>21919</v>
      </c>
      <c r="R1008" s="41">
        <v>8998</v>
      </c>
      <c r="S1008" s="41" t="s">
        <v>5612</v>
      </c>
      <c r="T1008" s="41" t="s">
        <v>19436</v>
      </c>
      <c r="U1008" s="41" t="s">
        <v>29207</v>
      </c>
      <c r="V1008" s="42">
        <v>45993</v>
      </c>
      <c r="W1008"/>
      <c r="X1008"/>
    </row>
    <row r="1009" spans="1:24">
      <c r="A1009" s="41" t="str">
        <f>TRIM(Query1[[#This Row],[ENTERPRISE_ID]])</f>
        <v>IPEREZ</v>
      </c>
      <c r="B1009" s="41" t="s">
        <v>29208</v>
      </c>
      <c r="C1009" s="41" t="s">
        <v>29209</v>
      </c>
      <c r="D1009" s="41" t="s">
        <v>21160</v>
      </c>
      <c r="E1009" s="41" t="s">
        <v>29210</v>
      </c>
      <c r="F1009" s="41" t="s">
        <v>29211</v>
      </c>
      <c r="G1009" s="41" t="s">
        <v>18272</v>
      </c>
      <c r="H1009" s="41" t="s">
        <v>24832</v>
      </c>
      <c r="I1009" s="41" t="s">
        <v>29212</v>
      </c>
      <c r="J1009" s="68">
        <v>8088976523</v>
      </c>
      <c r="K1009" s="41" t="s">
        <v>43</v>
      </c>
      <c r="L1009" s="41" t="s">
        <v>14626</v>
      </c>
      <c r="M1009" s="41" t="s">
        <v>14627</v>
      </c>
      <c r="N1009" s="41" t="s">
        <v>1669</v>
      </c>
      <c r="O1009" s="41" t="s">
        <v>429</v>
      </c>
      <c r="P1009" s="41" t="s">
        <v>1670</v>
      </c>
      <c r="Q1009" s="41" t="s">
        <v>21909</v>
      </c>
      <c r="R1009" s="41">
        <v>8998</v>
      </c>
      <c r="S1009" s="41" t="s">
        <v>20469</v>
      </c>
      <c r="T1009" s="41" t="s">
        <v>20468</v>
      </c>
      <c r="U1009" s="41" t="s">
        <v>29213</v>
      </c>
      <c r="V1009" s="42">
        <v>45993</v>
      </c>
      <c r="W1009"/>
      <c r="X1009"/>
    </row>
    <row r="1010" spans="1:24">
      <c r="A1010" s="41" t="str">
        <f>TRIM(Query1[[#This Row],[ENTERPRISE_ID]])</f>
        <v>RLABORD</v>
      </c>
      <c r="B1010" s="41" t="s">
        <v>29214</v>
      </c>
      <c r="C1010" s="41" t="s">
        <v>29215</v>
      </c>
      <c r="D1010" s="41" t="s">
        <v>21148</v>
      </c>
      <c r="E1010" s="41" t="s">
        <v>28951</v>
      </c>
      <c r="F1010" s="41" t="s">
        <v>29216</v>
      </c>
      <c r="G1010" s="41" t="s">
        <v>11744</v>
      </c>
      <c r="H1010" s="41" t="s">
        <v>29217</v>
      </c>
      <c r="I1010" s="41" t="s">
        <v>27398</v>
      </c>
      <c r="J1010" s="68">
        <v>5073088564</v>
      </c>
      <c r="K1010" s="41" t="s">
        <v>43</v>
      </c>
      <c r="L1010" s="41" t="s">
        <v>29218</v>
      </c>
      <c r="N1010" s="41" t="s">
        <v>29219</v>
      </c>
      <c r="O1010" s="41" t="s">
        <v>1229</v>
      </c>
      <c r="P1010" s="41" t="s">
        <v>11747</v>
      </c>
      <c r="Q1010" s="41" t="s">
        <v>22020</v>
      </c>
      <c r="R1010" s="41">
        <v>8998</v>
      </c>
      <c r="S1010" s="41" t="s">
        <v>8135</v>
      </c>
      <c r="T1010" s="41" t="s">
        <v>22304</v>
      </c>
      <c r="U1010" s="41" t="s">
        <v>29220</v>
      </c>
      <c r="V1010" s="42">
        <v>45993</v>
      </c>
      <c r="W1010"/>
      <c r="X1010"/>
    </row>
    <row r="1011" spans="1:24">
      <c r="A1011" s="41" t="str">
        <f>TRIM(Query1[[#This Row],[ENTERPRISE_ID]])</f>
        <v>MMORISC</v>
      </c>
      <c r="B1011" s="41" t="s">
        <v>29221</v>
      </c>
      <c r="C1011" s="41" t="s">
        <v>15448</v>
      </c>
      <c r="D1011" s="41" t="s">
        <v>21148</v>
      </c>
      <c r="E1011" s="41" t="s">
        <v>29222</v>
      </c>
      <c r="F1011" s="41" t="s">
        <v>29223</v>
      </c>
      <c r="G1011" s="41" t="s">
        <v>9992</v>
      </c>
      <c r="H1011" s="41" t="s">
        <v>29224</v>
      </c>
      <c r="I1011" s="41" t="s">
        <v>29225</v>
      </c>
      <c r="J1011" s="68">
        <v>6415299712</v>
      </c>
      <c r="K1011" s="41" t="s">
        <v>43</v>
      </c>
      <c r="L1011" s="41" t="s">
        <v>29226</v>
      </c>
      <c r="N1011" s="41" t="s">
        <v>29227</v>
      </c>
      <c r="O1011" s="41" t="s">
        <v>1566</v>
      </c>
      <c r="P1011" s="41" t="s">
        <v>9995</v>
      </c>
      <c r="Q1011" s="41" t="s">
        <v>22020</v>
      </c>
      <c r="R1011" s="41">
        <v>8998</v>
      </c>
      <c r="S1011" s="41" t="s">
        <v>23481</v>
      </c>
      <c r="T1011" s="41" t="s">
        <v>23482</v>
      </c>
      <c r="U1011" s="41" t="s">
        <v>29228</v>
      </c>
      <c r="V1011" s="42">
        <v>45993</v>
      </c>
      <c r="W1011"/>
      <c r="X1011"/>
    </row>
    <row r="1012" spans="1:24">
      <c r="A1012" s="41" t="str">
        <f>TRIM(Query1[[#This Row],[ENTERPRISE_ID]])</f>
        <v>VTAVYAN</v>
      </c>
      <c r="B1012" s="41" t="s">
        <v>29229</v>
      </c>
      <c r="C1012" s="41" t="s">
        <v>15335</v>
      </c>
      <c r="D1012" s="41" t="s">
        <v>21152</v>
      </c>
      <c r="E1012" s="41" t="s">
        <v>29230</v>
      </c>
      <c r="F1012" s="41" t="s">
        <v>29231</v>
      </c>
      <c r="G1012" s="41" t="s">
        <v>15336</v>
      </c>
      <c r="H1012" s="41" t="s">
        <v>19245</v>
      </c>
      <c r="I1012" s="41" t="s">
        <v>29232</v>
      </c>
      <c r="J1012" s="68">
        <v>5635790206</v>
      </c>
      <c r="K1012" s="41" t="s">
        <v>43</v>
      </c>
      <c r="L1012" s="41" t="s">
        <v>29233</v>
      </c>
      <c r="N1012" s="41" t="s">
        <v>29234</v>
      </c>
      <c r="O1012" s="41" t="s">
        <v>1566</v>
      </c>
      <c r="P1012" s="41" t="s">
        <v>13858</v>
      </c>
      <c r="Q1012" s="41" t="s">
        <v>21909</v>
      </c>
      <c r="R1012" s="41">
        <v>8998</v>
      </c>
      <c r="S1012" s="41" t="s">
        <v>7335</v>
      </c>
      <c r="T1012" s="41" t="s">
        <v>18065</v>
      </c>
      <c r="U1012" s="41" t="s">
        <v>29235</v>
      </c>
      <c r="V1012" s="42">
        <v>45993</v>
      </c>
      <c r="W1012"/>
      <c r="X1012"/>
    </row>
    <row r="1013" spans="1:24">
      <c r="A1013" s="41" t="str">
        <f>TRIM(Query1[[#This Row],[ENTERPRISE_ID]])</f>
        <v>JFRYE1</v>
      </c>
      <c r="B1013" s="41" t="s">
        <v>29236</v>
      </c>
      <c r="C1013" s="41" t="s">
        <v>29237</v>
      </c>
      <c r="D1013" s="41" t="s">
        <v>21161</v>
      </c>
      <c r="E1013" s="41" t="s">
        <v>29238</v>
      </c>
      <c r="F1013" s="41" t="s">
        <v>29239</v>
      </c>
      <c r="G1013" s="41" t="s">
        <v>6858</v>
      </c>
      <c r="H1013" s="41" t="s">
        <v>25451</v>
      </c>
      <c r="I1013" s="41" t="s">
        <v>22062</v>
      </c>
      <c r="J1013" s="68">
        <v>7209571457</v>
      </c>
      <c r="K1013" s="41" t="s">
        <v>43</v>
      </c>
      <c r="L1013" s="41" t="s">
        <v>29240</v>
      </c>
      <c r="N1013" s="41" t="s">
        <v>6860</v>
      </c>
      <c r="O1013" s="41" t="s">
        <v>908</v>
      </c>
      <c r="P1013" s="41" t="s">
        <v>6861</v>
      </c>
      <c r="Q1013" s="41" t="s">
        <v>21919</v>
      </c>
      <c r="R1013" s="41">
        <v>8998</v>
      </c>
      <c r="S1013" s="41" t="s">
        <v>18647</v>
      </c>
      <c r="T1013" s="41" t="s">
        <v>20731</v>
      </c>
      <c r="U1013" s="41" t="s">
        <v>29241</v>
      </c>
      <c r="V1013" s="42">
        <v>45993</v>
      </c>
      <c r="W1013"/>
      <c r="X1013"/>
    </row>
    <row r="1014" spans="1:24">
      <c r="A1014" s="41" t="str">
        <f>TRIM(Query1[[#This Row],[ENTERPRISE_ID]])</f>
        <v>SHUFFMA</v>
      </c>
      <c r="B1014" s="41" t="s">
        <v>29242</v>
      </c>
      <c r="C1014" s="41" t="s">
        <v>29243</v>
      </c>
      <c r="D1014" s="41" t="s">
        <v>21149</v>
      </c>
      <c r="E1014" s="41" t="s">
        <v>29244</v>
      </c>
      <c r="F1014" s="41" t="s">
        <v>29245</v>
      </c>
      <c r="G1014" s="41" t="s">
        <v>29246</v>
      </c>
      <c r="H1014" s="41" t="s">
        <v>29247</v>
      </c>
      <c r="I1014" s="41" t="s">
        <v>29248</v>
      </c>
      <c r="J1014" s="68">
        <v>5014590656</v>
      </c>
      <c r="K1014" s="41" t="s">
        <v>43</v>
      </c>
      <c r="L1014" s="41" t="s">
        <v>12611</v>
      </c>
      <c r="N1014" s="41" t="s">
        <v>12612</v>
      </c>
      <c r="O1014" s="41" t="s">
        <v>763</v>
      </c>
      <c r="P1014" s="41" t="s">
        <v>12613</v>
      </c>
      <c r="Q1014" s="41" t="s">
        <v>21930</v>
      </c>
      <c r="R1014" s="41">
        <v>8998</v>
      </c>
      <c r="S1014" s="41" t="s">
        <v>9923</v>
      </c>
      <c r="T1014" s="41" t="s">
        <v>22387</v>
      </c>
      <c r="U1014" s="41" t="s">
        <v>29249</v>
      </c>
      <c r="V1014" s="42">
        <v>45993</v>
      </c>
      <c r="W1014"/>
      <c r="X1014"/>
    </row>
    <row r="1015" spans="1:24">
      <c r="A1015" s="41" t="str">
        <f>TRIM(Query1[[#This Row],[ENTERPRISE_ID]])</f>
        <v>TSPENCE</v>
      </c>
      <c r="B1015" s="41" t="s">
        <v>29250</v>
      </c>
      <c r="C1015" s="41" t="s">
        <v>29251</v>
      </c>
      <c r="D1015" s="41" t="s">
        <v>21149</v>
      </c>
      <c r="E1015" s="41" t="s">
        <v>29252</v>
      </c>
      <c r="F1015" s="41" t="s">
        <v>29253</v>
      </c>
      <c r="G1015" s="41" t="s">
        <v>18397</v>
      </c>
      <c r="H1015" s="41" t="s">
        <v>29254</v>
      </c>
      <c r="I1015" s="41" t="s">
        <v>4766</v>
      </c>
      <c r="J1015" s="68">
        <v>9038248859</v>
      </c>
      <c r="K1015" s="41" t="s">
        <v>43</v>
      </c>
      <c r="L1015" s="41" t="s">
        <v>13568</v>
      </c>
      <c r="N1015" s="41" t="s">
        <v>13569</v>
      </c>
      <c r="O1015" s="41" t="s">
        <v>147</v>
      </c>
      <c r="P1015" s="41" t="s">
        <v>13570</v>
      </c>
      <c r="Q1015" s="41" t="s">
        <v>21930</v>
      </c>
      <c r="R1015" s="41">
        <v>8998</v>
      </c>
      <c r="S1015" s="41" t="s">
        <v>14975</v>
      </c>
      <c r="T1015" s="41" t="s">
        <v>15918</v>
      </c>
      <c r="U1015" s="41" t="s">
        <v>29255</v>
      </c>
      <c r="V1015" s="42">
        <v>45993</v>
      </c>
      <c r="W1015"/>
      <c r="X1015"/>
    </row>
    <row r="1016" spans="1:24">
      <c r="A1016" s="41" t="str">
        <f>TRIM(Query1[[#This Row],[ENTERPRISE_ID]])</f>
        <v>BGATSO1</v>
      </c>
      <c r="B1016" s="41" t="s">
        <v>29256</v>
      </c>
      <c r="C1016" s="41" t="s">
        <v>29257</v>
      </c>
      <c r="D1016" s="41" t="s">
        <v>21149</v>
      </c>
      <c r="E1016" s="41" t="s">
        <v>29258</v>
      </c>
      <c r="F1016" s="41" t="s">
        <v>29259</v>
      </c>
      <c r="G1016" s="41" t="s">
        <v>29260</v>
      </c>
      <c r="H1016" s="41" t="s">
        <v>29261</v>
      </c>
      <c r="I1016" s="41" t="s">
        <v>25393</v>
      </c>
      <c r="J1016" s="68">
        <v>3188950088</v>
      </c>
      <c r="K1016" s="41" t="s">
        <v>43</v>
      </c>
      <c r="L1016" s="41" t="s">
        <v>29262</v>
      </c>
      <c r="N1016" s="41" t="s">
        <v>13083</v>
      </c>
      <c r="O1016" s="41" t="s">
        <v>147</v>
      </c>
      <c r="P1016" s="41" t="s">
        <v>1847</v>
      </c>
      <c r="Q1016" s="41" t="s">
        <v>21909</v>
      </c>
      <c r="R1016" s="41">
        <v>8998</v>
      </c>
      <c r="S1016" s="41" t="s">
        <v>9923</v>
      </c>
      <c r="T1016" s="41" t="s">
        <v>22387</v>
      </c>
      <c r="U1016" s="41" t="s">
        <v>29263</v>
      </c>
      <c r="V1016" s="42">
        <v>45993</v>
      </c>
      <c r="W1016"/>
      <c r="X1016"/>
    </row>
    <row r="1017" spans="1:24">
      <c r="A1017" s="41" t="str">
        <f>TRIM(Query1[[#This Row],[ENTERPRISE_ID]])</f>
        <v>SOWENS7</v>
      </c>
      <c r="B1017" s="41" t="s">
        <v>245</v>
      </c>
      <c r="C1017" s="41" t="s">
        <v>29264</v>
      </c>
      <c r="D1017" s="41" t="s">
        <v>21149</v>
      </c>
      <c r="E1017" s="41" t="s">
        <v>29265</v>
      </c>
      <c r="F1017" s="41" t="s">
        <v>29266</v>
      </c>
      <c r="G1017" s="41" t="s">
        <v>12802</v>
      </c>
      <c r="H1017" s="41" t="s">
        <v>28035</v>
      </c>
      <c r="I1017" s="41" t="s">
        <v>26408</v>
      </c>
      <c r="J1017" s="68">
        <v>6626053549</v>
      </c>
      <c r="K1017" s="41" t="s">
        <v>43</v>
      </c>
      <c r="L1017" s="41" t="s">
        <v>29267</v>
      </c>
      <c r="N1017" s="41" t="s">
        <v>29268</v>
      </c>
      <c r="O1017" s="41" t="s">
        <v>355</v>
      </c>
      <c r="P1017" s="41" t="s">
        <v>12805</v>
      </c>
      <c r="Q1017" s="41" t="s">
        <v>21930</v>
      </c>
      <c r="R1017" s="41">
        <v>8998</v>
      </c>
      <c r="S1017" s="41" t="s">
        <v>1832</v>
      </c>
      <c r="T1017" s="41" t="s">
        <v>22513</v>
      </c>
      <c r="U1017" s="41" t="s">
        <v>29269</v>
      </c>
      <c r="V1017" s="42">
        <v>45993</v>
      </c>
      <c r="W1017"/>
      <c r="X1017"/>
    </row>
    <row r="1018" spans="1:24">
      <c r="A1018" s="41" t="str">
        <f>TRIM(Query1[[#This Row],[ENTERPRISE_ID]])</f>
        <v>TGALLIO</v>
      </c>
      <c r="B1018" s="41" t="s">
        <v>29270</v>
      </c>
      <c r="C1018" s="41" t="s">
        <v>29271</v>
      </c>
      <c r="D1018" s="41" t="s">
        <v>21157</v>
      </c>
      <c r="E1018" s="41" t="s">
        <v>29272</v>
      </c>
      <c r="F1018" s="41" t="s">
        <v>29273</v>
      </c>
      <c r="G1018" s="41" t="s">
        <v>29274</v>
      </c>
      <c r="H1018" s="41" t="s">
        <v>29275</v>
      </c>
      <c r="I1018" s="41" t="s">
        <v>25243</v>
      </c>
      <c r="J1018" s="68">
        <v>2147134808</v>
      </c>
      <c r="K1018" s="41" t="s">
        <v>43</v>
      </c>
      <c r="L1018" s="41" t="s">
        <v>29276</v>
      </c>
      <c r="N1018" s="41" t="s">
        <v>13217</v>
      </c>
      <c r="O1018" s="41" t="s">
        <v>147</v>
      </c>
      <c r="P1018" s="41" t="s">
        <v>13218</v>
      </c>
      <c r="Q1018" s="41" t="s">
        <v>21909</v>
      </c>
      <c r="R1018" s="41">
        <v>8998</v>
      </c>
      <c r="S1018" s="41" t="s">
        <v>11323</v>
      </c>
      <c r="T1018" s="41" t="s">
        <v>24497</v>
      </c>
      <c r="U1018" s="41" t="s">
        <v>29277</v>
      </c>
      <c r="V1018" s="42">
        <v>45993</v>
      </c>
      <c r="W1018"/>
      <c r="X1018"/>
    </row>
    <row r="1019" spans="1:24">
      <c r="A1019" s="41" t="str">
        <f>TRIM(Query1[[#This Row],[ENTERPRISE_ID]])</f>
        <v>JMIL001</v>
      </c>
      <c r="B1019" s="41" t="s">
        <v>29278</v>
      </c>
      <c r="C1019" s="41" t="s">
        <v>29279</v>
      </c>
      <c r="D1019" s="41" t="s">
        <v>21157</v>
      </c>
      <c r="E1019" s="41" t="s">
        <v>29280</v>
      </c>
      <c r="F1019" s="41" t="s">
        <v>29281</v>
      </c>
      <c r="G1019" s="41" t="s">
        <v>7599</v>
      </c>
      <c r="H1019" s="41" t="s">
        <v>25355</v>
      </c>
      <c r="I1019" s="41" t="s">
        <v>29282</v>
      </c>
      <c r="J1019" s="68">
        <v>3253206971</v>
      </c>
      <c r="K1019" s="41" t="s">
        <v>43</v>
      </c>
      <c r="L1019" s="41" t="s">
        <v>29283</v>
      </c>
      <c r="N1019" s="41" t="s">
        <v>29284</v>
      </c>
      <c r="O1019" s="41" t="s">
        <v>147</v>
      </c>
      <c r="P1019" s="41" t="s">
        <v>29285</v>
      </c>
      <c r="Q1019" s="41" t="s">
        <v>21909</v>
      </c>
      <c r="R1019" s="41">
        <v>8998</v>
      </c>
      <c r="S1019" s="41" t="s">
        <v>7840</v>
      </c>
      <c r="T1019" s="41" t="s">
        <v>25790</v>
      </c>
      <c r="U1019" s="41" t="s">
        <v>29286</v>
      </c>
      <c r="V1019" s="42">
        <v>45993</v>
      </c>
      <c r="W1019"/>
      <c r="X1019"/>
    </row>
    <row r="1020" spans="1:24">
      <c r="A1020" s="41" t="str">
        <f>TRIM(Query1[[#This Row],[ENTERPRISE_ID]])</f>
        <v>ORODR06</v>
      </c>
      <c r="B1020" s="41" t="s">
        <v>29287</v>
      </c>
      <c r="C1020" s="41" t="s">
        <v>29288</v>
      </c>
      <c r="D1020" s="41" t="s">
        <v>21136</v>
      </c>
      <c r="E1020" s="41" t="s">
        <v>29289</v>
      </c>
      <c r="F1020" s="41" t="s">
        <v>29290</v>
      </c>
      <c r="G1020" s="41" t="s">
        <v>10835</v>
      </c>
      <c r="H1020" s="41" t="s">
        <v>22079</v>
      </c>
      <c r="I1020" s="41" t="s">
        <v>23860</v>
      </c>
      <c r="J1020" s="68">
        <v>3213013218</v>
      </c>
      <c r="K1020" s="41" t="s">
        <v>43</v>
      </c>
      <c r="L1020" s="41" t="s">
        <v>29291</v>
      </c>
      <c r="N1020" s="41" t="s">
        <v>29292</v>
      </c>
      <c r="O1020" s="41" t="s">
        <v>57</v>
      </c>
      <c r="P1020" s="41" t="s">
        <v>29293</v>
      </c>
      <c r="Q1020" s="41" t="s">
        <v>21909</v>
      </c>
      <c r="R1020" s="41">
        <v>8998</v>
      </c>
      <c r="S1020" s="41" t="s">
        <v>4412</v>
      </c>
      <c r="T1020" s="41" t="s">
        <v>23017</v>
      </c>
      <c r="U1020" s="41" t="s">
        <v>29294</v>
      </c>
      <c r="V1020" s="42">
        <v>45993</v>
      </c>
      <c r="W1020"/>
      <c r="X1020"/>
    </row>
    <row r="1021" spans="1:24">
      <c r="A1021" s="41" t="str">
        <f>TRIM(Query1[[#This Row],[ENTERPRISE_ID]])</f>
        <v>DPARKS3</v>
      </c>
      <c r="B1021" s="41" t="s">
        <v>29295</v>
      </c>
      <c r="C1021" s="41" t="s">
        <v>29296</v>
      </c>
      <c r="D1021" s="41" t="s">
        <v>21143</v>
      </c>
      <c r="E1021" s="41" t="s">
        <v>25023</v>
      </c>
      <c r="F1021" s="41" t="s">
        <v>29297</v>
      </c>
      <c r="G1021" s="41" t="s">
        <v>4131</v>
      </c>
      <c r="H1021" s="41" t="s">
        <v>29298</v>
      </c>
      <c r="I1021" s="41" t="s">
        <v>22554</v>
      </c>
      <c r="J1021" s="68">
        <v>9087271026</v>
      </c>
      <c r="K1021" s="41" t="s">
        <v>43</v>
      </c>
      <c r="L1021" s="41" t="s">
        <v>29299</v>
      </c>
      <c r="N1021" s="41" t="s">
        <v>4133</v>
      </c>
      <c r="O1021" s="41" t="s">
        <v>1763</v>
      </c>
      <c r="P1021" s="41" t="s">
        <v>4134</v>
      </c>
      <c r="Q1021" s="41" t="s">
        <v>22020</v>
      </c>
      <c r="R1021" s="41">
        <v>8998</v>
      </c>
      <c r="S1021" s="41" t="s">
        <v>6992</v>
      </c>
      <c r="T1021" s="41" t="s">
        <v>27290</v>
      </c>
      <c r="U1021" s="41" t="s">
        <v>29300</v>
      </c>
      <c r="V1021" s="42">
        <v>45993</v>
      </c>
      <c r="W1021"/>
      <c r="X1021"/>
    </row>
    <row r="1022" spans="1:24">
      <c r="A1022" s="41" t="str">
        <f>TRIM(Query1[[#This Row],[ENTERPRISE_ID]])</f>
        <v>PALVARE</v>
      </c>
      <c r="B1022" s="41" t="s">
        <v>29301</v>
      </c>
      <c r="C1022" s="41" t="s">
        <v>29302</v>
      </c>
      <c r="D1022" s="41" t="s">
        <v>21147</v>
      </c>
      <c r="E1022" s="41" t="s">
        <v>29303</v>
      </c>
      <c r="F1022" s="41" t="s">
        <v>29304</v>
      </c>
      <c r="G1022" s="41" t="s">
        <v>29305</v>
      </c>
      <c r="H1022" s="41" t="s">
        <v>25197</v>
      </c>
      <c r="I1022" s="41" t="s">
        <v>24975</v>
      </c>
      <c r="J1022" s="68">
        <v>3179984913</v>
      </c>
      <c r="K1022" s="41" t="s">
        <v>43</v>
      </c>
      <c r="L1022" s="41" t="s">
        <v>29306</v>
      </c>
      <c r="N1022" s="41" t="s">
        <v>517</v>
      </c>
      <c r="O1022" s="41" t="s">
        <v>192</v>
      </c>
      <c r="P1022" s="41" t="s">
        <v>10879</v>
      </c>
      <c r="Q1022" s="41" t="s">
        <v>21919</v>
      </c>
      <c r="R1022" s="41">
        <v>8998</v>
      </c>
      <c r="S1022" s="41" t="s">
        <v>767</v>
      </c>
      <c r="T1022" s="41" t="s">
        <v>16628</v>
      </c>
      <c r="U1022" s="41" t="s">
        <v>29307</v>
      </c>
      <c r="V1022" s="42">
        <v>45993</v>
      </c>
      <c r="W1022"/>
      <c r="X1022"/>
    </row>
    <row r="1023" spans="1:24">
      <c r="A1023" s="41" t="str">
        <f>TRIM(Query1[[#This Row],[ENTERPRISE_ID]])</f>
        <v>AHARDE</v>
      </c>
      <c r="B1023" s="41" t="s">
        <v>29308</v>
      </c>
      <c r="C1023" s="41" t="s">
        <v>29309</v>
      </c>
      <c r="D1023" s="41" t="s">
        <v>21147</v>
      </c>
      <c r="E1023" s="41" t="s">
        <v>29310</v>
      </c>
      <c r="F1023" s="41" t="s">
        <v>29311</v>
      </c>
      <c r="G1023" s="41" t="s">
        <v>767</v>
      </c>
      <c r="H1023" s="41" t="s">
        <v>29312</v>
      </c>
      <c r="I1023" s="41" t="s">
        <v>23689</v>
      </c>
      <c r="J1023" s="68">
        <v>8129292120</v>
      </c>
      <c r="K1023" s="41" t="s">
        <v>43</v>
      </c>
      <c r="L1023" s="41" t="s">
        <v>29313</v>
      </c>
      <c r="N1023" s="41" t="s">
        <v>29314</v>
      </c>
      <c r="O1023" s="41" t="s">
        <v>192</v>
      </c>
      <c r="P1023" s="41" t="s">
        <v>770</v>
      </c>
      <c r="Q1023" s="41" t="s">
        <v>21919</v>
      </c>
      <c r="R1023" s="41">
        <v>8998</v>
      </c>
      <c r="S1023" s="41" t="s">
        <v>22780</v>
      </c>
      <c r="T1023" s="41" t="s">
        <v>22781</v>
      </c>
      <c r="U1023" s="41" t="s">
        <v>29315</v>
      </c>
      <c r="V1023" s="42">
        <v>45993</v>
      </c>
      <c r="W1023"/>
      <c r="X1023"/>
    </row>
    <row r="1024" spans="1:24">
      <c r="A1024" s="41" t="str">
        <f>TRIM(Query1[[#This Row],[ENTERPRISE_ID]])</f>
        <v>LCARRJ</v>
      </c>
      <c r="B1024" s="41" t="s">
        <v>29316</v>
      </c>
      <c r="C1024" s="41" t="s">
        <v>29317</v>
      </c>
      <c r="D1024" s="41" t="s">
        <v>21140</v>
      </c>
      <c r="E1024" s="41" t="s">
        <v>29318</v>
      </c>
      <c r="F1024" s="41" t="s">
        <v>29319</v>
      </c>
      <c r="G1024" s="41" t="s">
        <v>8934</v>
      </c>
      <c r="H1024" s="41" t="s">
        <v>29320</v>
      </c>
      <c r="I1024" s="41" t="s">
        <v>1865</v>
      </c>
      <c r="J1024" s="68">
        <v>4049404210</v>
      </c>
      <c r="K1024" s="41" t="s">
        <v>43</v>
      </c>
      <c r="L1024" s="41" t="s">
        <v>8935</v>
      </c>
      <c r="N1024" s="41" t="s">
        <v>8936</v>
      </c>
      <c r="O1024" s="41" t="s">
        <v>312</v>
      </c>
      <c r="P1024" s="41" t="s">
        <v>8937</v>
      </c>
      <c r="Q1024" s="41" t="s">
        <v>21930</v>
      </c>
      <c r="R1024" s="41">
        <v>8998</v>
      </c>
      <c r="S1024" s="41" t="s">
        <v>14157</v>
      </c>
      <c r="T1024" s="41" t="s">
        <v>21931</v>
      </c>
      <c r="U1024" s="41" t="s">
        <v>29321</v>
      </c>
      <c r="V1024" s="42">
        <v>45993</v>
      </c>
      <c r="W1024"/>
      <c r="X1024"/>
    </row>
    <row r="1025" spans="1:24">
      <c r="A1025" s="41" t="str">
        <f>TRIM(Query1[[#This Row],[ENTERPRISE_ID]])</f>
        <v>TJENKIN</v>
      </c>
      <c r="B1025" s="41" t="s">
        <v>21767</v>
      </c>
      <c r="C1025" s="41" t="s">
        <v>21768</v>
      </c>
      <c r="D1025" s="41" t="s">
        <v>21141</v>
      </c>
      <c r="E1025" s="41" t="s">
        <v>29322</v>
      </c>
      <c r="F1025" s="41" t="s">
        <v>29323</v>
      </c>
      <c r="G1025" s="41" t="s">
        <v>13320</v>
      </c>
      <c r="H1025" s="41" t="s">
        <v>29324</v>
      </c>
      <c r="I1025" s="41" t="s">
        <v>29325</v>
      </c>
      <c r="J1025" s="68">
        <v>9193443995</v>
      </c>
      <c r="K1025" s="41" t="s">
        <v>43</v>
      </c>
      <c r="L1025" s="41" t="s">
        <v>29326</v>
      </c>
      <c r="N1025" s="41" t="s">
        <v>13011</v>
      </c>
      <c r="O1025" s="41" t="s">
        <v>170</v>
      </c>
      <c r="P1025" s="41" t="s">
        <v>2125</v>
      </c>
      <c r="Q1025" s="41" t="s">
        <v>21919</v>
      </c>
      <c r="R1025" s="41">
        <v>8998</v>
      </c>
      <c r="S1025" s="41" t="s">
        <v>22780</v>
      </c>
      <c r="T1025" s="41" t="s">
        <v>22781</v>
      </c>
      <c r="U1025" s="41" t="s">
        <v>29327</v>
      </c>
      <c r="V1025" s="42">
        <v>45993</v>
      </c>
      <c r="W1025"/>
      <c r="X1025"/>
    </row>
    <row r="1026" spans="1:24">
      <c r="A1026" s="41" t="str">
        <f>TRIM(Query1[[#This Row],[ENTERPRISE_ID]])</f>
        <v>WOBERDI</v>
      </c>
      <c r="B1026" s="41" t="s">
        <v>29328</v>
      </c>
      <c r="C1026" s="41" t="s">
        <v>29329</v>
      </c>
      <c r="D1026" s="41" t="s">
        <v>21146</v>
      </c>
      <c r="E1026" s="41" t="s">
        <v>29330</v>
      </c>
      <c r="F1026" s="41" t="s">
        <v>29331</v>
      </c>
      <c r="G1026" s="41" t="s">
        <v>14073</v>
      </c>
      <c r="H1026" s="41" t="s">
        <v>29332</v>
      </c>
      <c r="I1026" s="41" t="s">
        <v>2749</v>
      </c>
      <c r="J1026" s="68">
        <v>3143630075</v>
      </c>
      <c r="K1026" s="41" t="s">
        <v>43</v>
      </c>
      <c r="L1026" s="41" t="s">
        <v>29333</v>
      </c>
      <c r="N1026" s="41" t="s">
        <v>3371</v>
      </c>
      <c r="O1026" s="41" t="s">
        <v>118</v>
      </c>
      <c r="P1026" s="41" t="s">
        <v>14075</v>
      </c>
      <c r="Q1026" s="41" t="s">
        <v>22020</v>
      </c>
      <c r="R1026" s="41">
        <v>8998</v>
      </c>
      <c r="S1026" s="41" t="s">
        <v>22700</v>
      </c>
      <c r="T1026" s="41" t="s">
        <v>22701</v>
      </c>
      <c r="U1026" s="41" t="s">
        <v>29334</v>
      </c>
      <c r="V1026" s="42">
        <v>45993</v>
      </c>
      <c r="W1026"/>
      <c r="X1026"/>
    </row>
    <row r="1027" spans="1:24">
      <c r="A1027" s="41" t="str">
        <f>TRIM(Query1[[#This Row],[ENTERPRISE_ID]])</f>
        <v>CGOODWI</v>
      </c>
      <c r="B1027" s="41" t="s">
        <v>29335</v>
      </c>
      <c r="C1027" s="41" t="s">
        <v>29336</v>
      </c>
      <c r="D1027" s="41" t="s">
        <v>21146</v>
      </c>
      <c r="E1027" s="41" t="s">
        <v>29337</v>
      </c>
      <c r="F1027" s="41" t="s">
        <v>29338</v>
      </c>
      <c r="G1027" s="41" t="s">
        <v>2620</v>
      </c>
      <c r="H1027" s="41" t="s">
        <v>26639</v>
      </c>
      <c r="I1027" s="41" t="s">
        <v>28877</v>
      </c>
      <c r="J1027" s="68">
        <v>6187892876</v>
      </c>
      <c r="K1027" s="41" t="s">
        <v>43</v>
      </c>
      <c r="L1027" s="41" t="s">
        <v>29339</v>
      </c>
      <c r="N1027" s="41" t="s">
        <v>2622</v>
      </c>
      <c r="O1027" s="41" t="s">
        <v>118</v>
      </c>
      <c r="P1027" s="41" t="s">
        <v>2623</v>
      </c>
      <c r="Q1027" s="41" t="s">
        <v>22020</v>
      </c>
      <c r="R1027" s="41">
        <v>8998</v>
      </c>
      <c r="S1027" s="41" t="s">
        <v>22700</v>
      </c>
      <c r="T1027" s="41" t="s">
        <v>22701</v>
      </c>
      <c r="U1027" s="41" t="s">
        <v>29340</v>
      </c>
      <c r="V1027" s="42">
        <v>45993</v>
      </c>
      <c r="W1027"/>
      <c r="X1027"/>
    </row>
    <row r="1028" spans="1:24">
      <c r="A1028" s="41" t="str">
        <f>TRIM(Query1[[#This Row],[ENTERPRISE_ID]])</f>
        <v>SFISCHE</v>
      </c>
      <c r="B1028" s="41" t="s">
        <v>29341</v>
      </c>
      <c r="C1028" s="41" t="s">
        <v>29342</v>
      </c>
      <c r="D1028" s="41" t="s">
        <v>21146</v>
      </c>
      <c r="E1028" s="41" t="s">
        <v>29343</v>
      </c>
      <c r="F1028" s="41" t="s">
        <v>29344</v>
      </c>
      <c r="G1028" s="41" t="s">
        <v>12512</v>
      </c>
      <c r="H1028" s="41" t="s">
        <v>29345</v>
      </c>
      <c r="I1028" s="41" t="s">
        <v>21937</v>
      </c>
      <c r="J1028" s="68">
        <v>6363318423</v>
      </c>
      <c r="K1028" s="41" t="s">
        <v>43</v>
      </c>
      <c r="L1028" s="41" t="s">
        <v>29346</v>
      </c>
      <c r="N1028" s="41" t="s">
        <v>2954</v>
      </c>
      <c r="O1028" s="41" t="s">
        <v>593</v>
      </c>
      <c r="P1028" s="41" t="s">
        <v>12515</v>
      </c>
      <c r="Q1028" s="41" t="s">
        <v>22020</v>
      </c>
      <c r="R1028" s="41">
        <v>8998</v>
      </c>
      <c r="S1028" s="41" t="s">
        <v>22700</v>
      </c>
      <c r="T1028" s="41" t="s">
        <v>22701</v>
      </c>
      <c r="U1028" s="41" t="s">
        <v>29347</v>
      </c>
      <c r="V1028" s="42">
        <v>45993</v>
      </c>
      <c r="W1028"/>
      <c r="X1028"/>
    </row>
    <row r="1029" spans="1:24">
      <c r="A1029" s="41" t="str">
        <f>TRIM(Query1[[#This Row],[ENTERPRISE_ID]])</f>
        <v>TCAMPBE</v>
      </c>
      <c r="B1029" s="41" t="s">
        <v>29348</v>
      </c>
      <c r="C1029" s="41" t="s">
        <v>29349</v>
      </c>
      <c r="D1029" s="41" t="s">
        <v>21146</v>
      </c>
      <c r="E1029" s="41" t="s">
        <v>28511</v>
      </c>
      <c r="F1029" s="41" t="s">
        <v>29350</v>
      </c>
      <c r="G1029" s="41" t="s">
        <v>13141</v>
      </c>
      <c r="H1029" s="41" t="s">
        <v>25778</v>
      </c>
      <c r="I1029" s="41" t="s">
        <v>25243</v>
      </c>
      <c r="J1029" s="68">
        <v>3145833949</v>
      </c>
      <c r="K1029" s="41" t="s">
        <v>43</v>
      </c>
      <c r="L1029" s="41" t="s">
        <v>29351</v>
      </c>
      <c r="N1029" s="41" t="s">
        <v>29352</v>
      </c>
      <c r="O1029" s="41" t="s">
        <v>118</v>
      </c>
      <c r="P1029" s="41" t="s">
        <v>13144</v>
      </c>
      <c r="Q1029" s="41" t="s">
        <v>22020</v>
      </c>
      <c r="R1029" s="41">
        <v>8998</v>
      </c>
      <c r="S1029" s="41" t="s">
        <v>22700</v>
      </c>
      <c r="T1029" s="41" t="s">
        <v>22701</v>
      </c>
      <c r="U1029" s="41" t="s">
        <v>29353</v>
      </c>
      <c r="V1029" s="42">
        <v>45993</v>
      </c>
      <c r="W1029"/>
      <c r="X1029"/>
    </row>
    <row r="1030" spans="1:24">
      <c r="A1030" s="41" t="str">
        <f>TRIM(Query1[[#This Row],[ENTERPRISE_ID]])</f>
        <v>NBOYER</v>
      </c>
      <c r="B1030" s="41" t="s">
        <v>21577</v>
      </c>
      <c r="C1030" s="41" t="s">
        <v>21578</v>
      </c>
      <c r="D1030" s="41" t="s">
        <v>21145</v>
      </c>
      <c r="E1030" s="41" t="s">
        <v>29354</v>
      </c>
      <c r="F1030" s="41" t="s">
        <v>29355</v>
      </c>
      <c r="G1030" s="41" t="s">
        <v>17808</v>
      </c>
      <c r="H1030" s="41" t="s">
        <v>22833</v>
      </c>
      <c r="I1030" s="41" t="s">
        <v>29356</v>
      </c>
      <c r="J1030" s="68">
        <v>4109017580</v>
      </c>
      <c r="K1030" s="41" t="s">
        <v>43</v>
      </c>
      <c r="L1030" s="41" t="s">
        <v>29357</v>
      </c>
      <c r="N1030" s="41" t="s">
        <v>2471</v>
      </c>
      <c r="O1030" s="41" t="s">
        <v>200</v>
      </c>
      <c r="P1030" s="41" t="s">
        <v>5398</v>
      </c>
      <c r="Q1030" s="41" t="s">
        <v>21909</v>
      </c>
      <c r="R1030" s="41">
        <v>8998</v>
      </c>
      <c r="S1030" s="41" t="s">
        <v>22906</v>
      </c>
      <c r="U1030" s="41" t="s">
        <v>29358</v>
      </c>
      <c r="V1030" s="42">
        <v>45993</v>
      </c>
      <c r="W1030"/>
      <c r="X1030"/>
    </row>
    <row r="1031" spans="1:24">
      <c r="A1031" s="41" t="str">
        <f>TRIM(Query1[[#This Row],[ENTERPRISE_ID]])</f>
        <v>DBEM00</v>
      </c>
      <c r="B1031" s="41" t="s">
        <v>21302</v>
      </c>
      <c r="C1031" s="41" t="s">
        <v>21303</v>
      </c>
      <c r="D1031" s="41" t="s">
        <v>21144</v>
      </c>
      <c r="E1031" s="41" t="s">
        <v>29359</v>
      </c>
      <c r="F1031" s="41" t="s">
        <v>29360</v>
      </c>
      <c r="G1031" s="41" t="s">
        <v>3364</v>
      </c>
      <c r="H1031" s="41" t="s">
        <v>29361</v>
      </c>
      <c r="I1031" s="41" t="s">
        <v>22554</v>
      </c>
      <c r="J1031" s="68">
        <v>7247714951</v>
      </c>
      <c r="K1031" s="41" t="s">
        <v>43</v>
      </c>
      <c r="L1031" s="41" t="s">
        <v>29362</v>
      </c>
      <c r="N1031" s="41" t="s">
        <v>2055</v>
      </c>
      <c r="O1031" s="41" t="s">
        <v>453</v>
      </c>
      <c r="P1031" s="41" t="s">
        <v>2056</v>
      </c>
      <c r="Q1031" s="41" t="s">
        <v>21930</v>
      </c>
      <c r="R1031" s="41">
        <v>8998</v>
      </c>
      <c r="S1031" s="41" t="s">
        <v>21920</v>
      </c>
      <c r="T1031" s="41" t="s">
        <v>21921</v>
      </c>
      <c r="U1031" s="41" t="s">
        <v>29363</v>
      </c>
      <c r="V1031" s="42">
        <v>45993</v>
      </c>
      <c r="W1031"/>
      <c r="X1031"/>
    </row>
    <row r="1032" spans="1:24">
      <c r="A1032" s="41" t="str">
        <f>TRIM(Query1[[#This Row],[ENTERPRISE_ID]])</f>
        <v>FKILLIN</v>
      </c>
      <c r="B1032" s="41" t="s">
        <v>29364</v>
      </c>
      <c r="C1032" s="41" t="s">
        <v>29365</v>
      </c>
      <c r="D1032" s="41" t="s">
        <v>21144</v>
      </c>
      <c r="E1032" s="41" t="s">
        <v>29366</v>
      </c>
      <c r="F1032" s="41" t="s">
        <v>29367</v>
      </c>
      <c r="G1032" s="41" t="s">
        <v>5150</v>
      </c>
      <c r="H1032" s="41" t="s">
        <v>29368</v>
      </c>
      <c r="I1032" s="41" t="s">
        <v>28224</v>
      </c>
      <c r="J1032" s="68">
        <v>7248824386</v>
      </c>
      <c r="K1032" s="41" t="s">
        <v>43</v>
      </c>
      <c r="L1032" s="41" t="s">
        <v>5151</v>
      </c>
      <c r="N1032" s="41" t="s">
        <v>5152</v>
      </c>
      <c r="O1032" s="41" t="s">
        <v>453</v>
      </c>
      <c r="P1032" s="41" t="s">
        <v>5153</v>
      </c>
      <c r="Q1032" s="41" t="s">
        <v>21930</v>
      </c>
      <c r="R1032" s="41">
        <v>8998</v>
      </c>
      <c r="S1032" s="41" t="s">
        <v>21920</v>
      </c>
      <c r="T1032" s="41" t="s">
        <v>21921</v>
      </c>
      <c r="U1032" s="41" t="s">
        <v>29369</v>
      </c>
      <c r="V1032" s="42">
        <v>45993</v>
      </c>
      <c r="W1032"/>
      <c r="X1032"/>
    </row>
    <row r="1033" spans="1:24">
      <c r="A1033" s="41" t="str">
        <f>TRIM(Query1[[#This Row],[ENTERPRISE_ID]])</f>
        <v>TCOLONG</v>
      </c>
      <c r="B1033" s="41" t="s">
        <v>2814</v>
      </c>
      <c r="C1033" s="41" t="s">
        <v>29370</v>
      </c>
      <c r="D1033" s="41" t="s">
        <v>21144</v>
      </c>
      <c r="E1033" s="41" t="s">
        <v>29371</v>
      </c>
      <c r="F1033" s="41" t="s">
        <v>29372</v>
      </c>
      <c r="G1033" s="41" t="s">
        <v>29373</v>
      </c>
      <c r="H1033" s="41" t="s">
        <v>29374</v>
      </c>
      <c r="I1033" s="41" t="s">
        <v>25860</v>
      </c>
      <c r="J1033" s="68">
        <v>7176550115</v>
      </c>
      <c r="K1033" s="41" t="s">
        <v>43</v>
      </c>
      <c r="L1033" s="41" t="s">
        <v>29375</v>
      </c>
      <c r="N1033" s="41" t="s">
        <v>29376</v>
      </c>
      <c r="O1033" s="41" t="s">
        <v>453</v>
      </c>
      <c r="P1033" s="41" t="s">
        <v>29377</v>
      </c>
      <c r="Q1033" s="41" t="s">
        <v>21930</v>
      </c>
      <c r="R1033" s="41">
        <v>8998</v>
      </c>
      <c r="S1033" s="41" t="s">
        <v>21920</v>
      </c>
      <c r="T1033" s="41" t="s">
        <v>21921</v>
      </c>
      <c r="U1033" s="41" t="s">
        <v>29378</v>
      </c>
      <c r="V1033" s="42">
        <v>45993</v>
      </c>
      <c r="W1033"/>
      <c r="X1033"/>
    </row>
    <row r="1034" spans="1:24">
      <c r="A1034" s="41" t="str">
        <f>TRIM(Query1[[#This Row],[ENTERPRISE_ID]])</f>
        <v>IFIGUE</v>
      </c>
      <c r="B1034" s="41" t="s">
        <v>29379</v>
      </c>
      <c r="C1034" s="41" t="s">
        <v>29380</v>
      </c>
      <c r="D1034" s="41" t="s">
        <v>21154</v>
      </c>
      <c r="E1034" s="41" t="s">
        <v>29381</v>
      </c>
      <c r="F1034" s="41" t="s">
        <v>29382</v>
      </c>
      <c r="G1034" s="41" t="s">
        <v>6052</v>
      </c>
      <c r="H1034" s="41" t="s">
        <v>24118</v>
      </c>
      <c r="I1034" s="41" t="s">
        <v>27790</v>
      </c>
      <c r="J1034" s="68">
        <v>9283155288</v>
      </c>
      <c r="K1034" s="41" t="s">
        <v>43</v>
      </c>
      <c r="L1034" s="41" t="s">
        <v>29383</v>
      </c>
      <c r="N1034" s="41" t="s">
        <v>29384</v>
      </c>
      <c r="O1034" s="41" t="s">
        <v>236</v>
      </c>
      <c r="P1034" s="41" t="s">
        <v>29385</v>
      </c>
      <c r="Q1034" s="41" t="s">
        <v>21909</v>
      </c>
      <c r="R1034" s="41">
        <v>8998</v>
      </c>
      <c r="S1034" s="41" t="s">
        <v>13883</v>
      </c>
      <c r="T1034" s="41" t="s">
        <v>18573</v>
      </c>
      <c r="U1034" s="41" t="s">
        <v>29386</v>
      </c>
      <c r="V1034" s="42">
        <v>45993</v>
      </c>
      <c r="W1034"/>
      <c r="X1034"/>
    </row>
    <row r="1035" spans="1:24">
      <c r="A1035" s="41" t="str">
        <f>TRIM(Query1[[#This Row],[ENTERPRISE_ID]])</f>
        <v>DMERED5</v>
      </c>
      <c r="B1035" s="41" t="s">
        <v>29387</v>
      </c>
      <c r="C1035" s="41" t="s">
        <v>29388</v>
      </c>
      <c r="D1035" s="41" t="s">
        <v>21156</v>
      </c>
      <c r="E1035" s="41" t="s">
        <v>29389</v>
      </c>
      <c r="F1035" s="41" t="s">
        <v>29390</v>
      </c>
      <c r="G1035" s="41" t="s">
        <v>4018</v>
      </c>
      <c r="H1035" s="41" t="s">
        <v>29391</v>
      </c>
      <c r="I1035" s="41" t="s">
        <v>22554</v>
      </c>
      <c r="J1035" s="68">
        <v>9095073080</v>
      </c>
      <c r="K1035" s="41" t="s">
        <v>43</v>
      </c>
      <c r="L1035" s="41" t="s">
        <v>29392</v>
      </c>
      <c r="N1035" s="41" t="s">
        <v>5910</v>
      </c>
      <c r="O1035" s="41" t="s">
        <v>36</v>
      </c>
      <c r="P1035" s="41" t="s">
        <v>4021</v>
      </c>
      <c r="Q1035" s="41" t="s">
        <v>21930</v>
      </c>
      <c r="R1035" s="41">
        <v>8998</v>
      </c>
      <c r="S1035" s="41" t="s">
        <v>4645</v>
      </c>
      <c r="T1035" s="41" t="s">
        <v>23109</v>
      </c>
      <c r="U1035" s="41" t="s">
        <v>29393</v>
      </c>
      <c r="V1035" s="42">
        <v>45993</v>
      </c>
      <c r="W1035"/>
      <c r="X1035"/>
    </row>
    <row r="1036" spans="1:24">
      <c r="A1036" s="41" t="str">
        <f>TRIM(Query1[[#This Row],[ENTERPRISE_ID]])</f>
        <v>PTRAN07</v>
      </c>
      <c r="B1036" s="41" t="s">
        <v>29394</v>
      </c>
      <c r="C1036" s="41" t="s">
        <v>29395</v>
      </c>
      <c r="D1036" s="41" t="s">
        <v>21154</v>
      </c>
      <c r="E1036" s="41" t="s">
        <v>29396</v>
      </c>
      <c r="F1036" s="41" t="s">
        <v>29397</v>
      </c>
      <c r="G1036" s="41" t="s">
        <v>11180</v>
      </c>
      <c r="H1036" s="41" t="s">
        <v>28945</v>
      </c>
      <c r="I1036" s="41" t="s">
        <v>29398</v>
      </c>
      <c r="J1036" s="68">
        <v>7142009698</v>
      </c>
      <c r="K1036" s="41" t="s">
        <v>43</v>
      </c>
      <c r="L1036" s="41" t="s">
        <v>29399</v>
      </c>
      <c r="N1036" s="41" t="s">
        <v>10706</v>
      </c>
      <c r="O1036" s="41" t="s">
        <v>36</v>
      </c>
      <c r="P1036" s="41" t="s">
        <v>29400</v>
      </c>
      <c r="Q1036" s="41" t="s">
        <v>21909</v>
      </c>
      <c r="R1036" s="41">
        <v>8998</v>
      </c>
      <c r="S1036" s="41" t="s">
        <v>2686</v>
      </c>
      <c r="T1036" s="41" t="s">
        <v>16637</v>
      </c>
      <c r="U1036" s="41" t="s">
        <v>29401</v>
      </c>
      <c r="V1036" s="42">
        <v>45993</v>
      </c>
      <c r="W1036"/>
      <c r="X1036"/>
    </row>
    <row r="1037" spans="1:24">
      <c r="A1037" s="41" t="str">
        <f>TRIM(Query1[[#This Row],[ENTERPRISE_ID]])</f>
        <v>JROD169</v>
      </c>
      <c r="B1037" s="41" t="s">
        <v>29402</v>
      </c>
      <c r="C1037" s="41" t="s">
        <v>29403</v>
      </c>
      <c r="D1037" s="41" t="s">
        <v>21156</v>
      </c>
      <c r="E1037" s="41" t="s">
        <v>29404</v>
      </c>
      <c r="F1037" s="41" t="s">
        <v>29405</v>
      </c>
      <c r="G1037" s="41" t="s">
        <v>7936</v>
      </c>
      <c r="H1037" s="41" t="s">
        <v>22079</v>
      </c>
      <c r="I1037" s="41" t="s">
        <v>22373</v>
      </c>
      <c r="J1037" s="68">
        <v>2132817238</v>
      </c>
      <c r="K1037" s="41" t="s">
        <v>43</v>
      </c>
      <c r="L1037" s="41" t="s">
        <v>29406</v>
      </c>
      <c r="N1037" s="41" t="s">
        <v>23778</v>
      </c>
      <c r="O1037" s="41" t="s">
        <v>36</v>
      </c>
      <c r="P1037" s="41" t="s">
        <v>7939</v>
      </c>
      <c r="Q1037" s="41" t="s">
        <v>21930</v>
      </c>
      <c r="R1037" s="41">
        <v>8998</v>
      </c>
      <c r="S1037" s="41" t="s">
        <v>22011</v>
      </c>
      <c r="T1037" s="41" t="s">
        <v>22012</v>
      </c>
      <c r="U1037" s="41" t="s">
        <v>29407</v>
      </c>
      <c r="V1037" s="42">
        <v>45993</v>
      </c>
      <c r="W1037"/>
      <c r="X1037"/>
    </row>
    <row r="1038" spans="1:24">
      <c r="A1038" s="41" t="str">
        <f>TRIM(Query1[[#This Row],[ENTERPRISE_ID]])</f>
        <v>JCASTA3</v>
      </c>
      <c r="B1038" s="41" t="s">
        <v>29408</v>
      </c>
      <c r="C1038" s="41" t="s">
        <v>29409</v>
      </c>
      <c r="D1038" s="41" t="s">
        <v>21154</v>
      </c>
      <c r="E1038" s="41" t="s">
        <v>29410</v>
      </c>
      <c r="F1038" s="41" t="s">
        <v>29411</v>
      </c>
      <c r="G1038" s="41" t="s">
        <v>6488</v>
      </c>
      <c r="H1038" s="41" t="s">
        <v>29412</v>
      </c>
      <c r="I1038" s="41" t="s">
        <v>29413</v>
      </c>
      <c r="J1038" s="68">
        <v>7142493164</v>
      </c>
      <c r="K1038" s="41" t="s">
        <v>43</v>
      </c>
      <c r="L1038" s="41" t="s">
        <v>29414</v>
      </c>
      <c r="N1038" s="41" t="s">
        <v>8902</v>
      </c>
      <c r="O1038" s="41" t="s">
        <v>36</v>
      </c>
      <c r="P1038" s="41" t="s">
        <v>6490</v>
      </c>
      <c r="Q1038" s="41" t="s">
        <v>21909</v>
      </c>
      <c r="R1038" s="41">
        <v>8998</v>
      </c>
      <c r="S1038" s="41" t="s">
        <v>2686</v>
      </c>
      <c r="T1038" s="41" t="s">
        <v>16637</v>
      </c>
      <c r="U1038" s="41" t="s">
        <v>29415</v>
      </c>
      <c r="V1038" s="42">
        <v>45993</v>
      </c>
      <c r="W1038"/>
      <c r="X1038"/>
    </row>
    <row r="1039" spans="1:24">
      <c r="A1039" s="41" t="str">
        <f>TRIM(Query1[[#This Row],[ENTERPRISE_ID]])</f>
        <v>CHENKEM</v>
      </c>
      <c r="B1039" s="41" t="s">
        <v>29416</v>
      </c>
      <c r="C1039" s="41" t="s">
        <v>29417</v>
      </c>
      <c r="D1039" s="41" t="s">
        <v>21156</v>
      </c>
      <c r="E1039" s="41" t="s">
        <v>29418</v>
      </c>
      <c r="F1039" s="41" t="s">
        <v>29419</v>
      </c>
      <c r="G1039" s="41" t="s">
        <v>2686</v>
      </c>
      <c r="H1039" s="41" t="s">
        <v>29420</v>
      </c>
      <c r="I1039" s="41" t="s">
        <v>22461</v>
      </c>
      <c r="J1039" s="68">
        <v>7148297543</v>
      </c>
      <c r="K1039" s="41" t="s">
        <v>43</v>
      </c>
      <c r="L1039" s="41" t="s">
        <v>29421</v>
      </c>
      <c r="N1039" s="41" t="s">
        <v>29422</v>
      </c>
      <c r="O1039" s="41" t="s">
        <v>36</v>
      </c>
      <c r="P1039" s="41" t="s">
        <v>2689</v>
      </c>
      <c r="Q1039" s="41" t="s">
        <v>21930</v>
      </c>
      <c r="R1039" s="41">
        <v>8998</v>
      </c>
      <c r="S1039" s="41" t="s">
        <v>22780</v>
      </c>
      <c r="T1039" s="41" t="s">
        <v>22781</v>
      </c>
      <c r="U1039" s="41" t="s">
        <v>29423</v>
      </c>
      <c r="V1039" s="42">
        <v>45993</v>
      </c>
      <c r="W1039"/>
      <c r="X1039"/>
    </row>
    <row r="1040" spans="1:24">
      <c r="A1040" s="41" t="str">
        <f>TRIM(Query1[[#This Row],[ENTERPRISE_ID]])</f>
        <v>RCAST</v>
      </c>
      <c r="B1040" s="41" t="s">
        <v>29424</v>
      </c>
      <c r="C1040" s="41" t="s">
        <v>29425</v>
      </c>
      <c r="D1040" s="41" t="s">
        <v>21156</v>
      </c>
      <c r="E1040" s="41" t="s">
        <v>29426</v>
      </c>
      <c r="F1040" s="41" t="s">
        <v>29427</v>
      </c>
      <c r="G1040" s="41" t="s">
        <v>11369</v>
      </c>
      <c r="H1040" s="41" t="s">
        <v>26434</v>
      </c>
      <c r="I1040" s="41" t="s">
        <v>29428</v>
      </c>
      <c r="J1040" s="68">
        <v>5625560280</v>
      </c>
      <c r="K1040" s="41" t="s">
        <v>43</v>
      </c>
      <c r="L1040" s="41" t="s">
        <v>29429</v>
      </c>
      <c r="N1040" s="41" t="s">
        <v>22101</v>
      </c>
      <c r="O1040" s="41" t="s">
        <v>36</v>
      </c>
      <c r="P1040" s="41" t="s">
        <v>5277</v>
      </c>
      <c r="Q1040" s="41" t="s">
        <v>21930</v>
      </c>
      <c r="R1040" s="41">
        <v>8998</v>
      </c>
      <c r="S1040" s="41" t="s">
        <v>22011</v>
      </c>
      <c r="T1040" s="41" t="s">
        <v>22012</v>
      </c>
      <c r="U1040" s="41" t="s">
        <v>29430</v>
      </c>
      <c r="V1040" s="42">
        <v>45993</v>
      </c>
      <c r="W1040"/>
      <c r="X1040"/>
    </row>
    <row r="1041" spans="1:24">
      <c r="A1041" s="41" t="str">
        <f>TRIM(Query1[[#This Row],[ENTERPRISE_ID]])</f>
        <v>KWYRIC</v>
      </c>
      <c r="B1041" s="41" t="s">
        <v>29431</v>
      </c>
      <c r="C1041" s="41" t="s">
        <v>29432</v>
      </c>
      <c r="D1041" s="41" t="s">
        <v>21156</v>
      </c>
      <c r="E1041" s="41" t="s">
        <v>29433</v>
      </c>
      <c r="F1041" s="41" t="s">
        <v>29434</v>
      </c>
      <c r="G1041" s="41" t="s">
        <v>8852</v>
      </c>
      <c r="H1041" s="41" t="s">
        <v>29435</v>
      </c>
      <c r="I1041" s="41" t="s">
        <v>29436</v>
      </c>
      <c r="J1041" s="68">
        <v>7609836953</v>
      </c>
      <c r="K1041" s="41" t="s">
        <v>43</v>
      </c>
      <c r="L1041" s="41" t="s">
        <v>29437</v>
      </c>
      <c r="M1041" s="41" t="s">
        <v>29438</v>
      </c>
      <c r="N1041" s="41" t="s">
        <v>22049</v>
      </c>
      <c r="O1041" s="41" t="s">
        <v>36</v>
      </c>
      <c r="P1041" s="41" t="s">
        <v>8855</v>
      </c>
      <c r="Q1041" s="41" t="s">
        <v>21930</v>
      </c>
      <c r="R1041" s="41">
        <v>8998</v>
      </c>
      <c r="S1041" s="41" t="s">
        <v>4645</v>
      </c>
      <c r="T1041" s="41" t="s">
        <v>23109</v>
      </c>
      <c r="U1041" s="41" t="s">
        <v>29439</v>
      </c>
      <c r="V1041" s="42">
        <v>45993</v>
      </c>
      <c r="W1041"/>
      <c r="X1041"/>
    </row>
    <row r="1042" spans="1:24">
      <c r="A1042" s="41" t="str">
        <f>TRIM(Query1[[#This Row],[ENTERPRISE_ID]])</f>
        <v>AGON248</v>
      </c>
      <c r="B1042" s="41" t="s">
        <v>29440</v>
      </c>
      <c r="C1042" s="41" t="s">
        <v>29441</v>
      </c>
      <c r="D1042" s="41" t="s">
        <v>21154</v>
      </c>
      <c r="E1042" s="41" t="s">
        <v>25956</v>
      </c>
      <c r="F1042" s="41" t="s">
        <v>29442</v>
      </c>
      <c r="G1042" s="41" t="s">
        <v>736</v>
      </c>
      <c r="H1042" s="41" t="s">
        <v>25014</v>
      </c>
      <c r="I1042" s="41" t="s">
        <v>29443</v>
      </c>
      <c r="J1042" s="68">
        <v>7142008359</v>
      </c>
      <c r="K1042" s="41" t="s">
        <v>43</v>
      </c>
      <c r="L1042" s="41" t="s">
        <v>29444</v>
      </c>
      <c r="N1042" s="41" t="s">
        <v>738</v>
      </c>
      <c r="O1042" s="41" t="s">
        <v>36</v>
      </c>
      <c r="P1042" s="41" t="s">
        <v>739</v>
      </c>
      <c r="Q1042" s="41" t="s">
        <v>21909</v>
      </c>
      <c r="R1042" s="41">
        <v>8998</v>
      </c>
      <c r="S1042" s="41" t="s">
        <v>2686</v>
      </c>
      <c r="T1042" s="41" t="s">
        <v>16637</v>
      </c>
      <c r="U1042" s="41" t="s">
        <v>29445</v>
      </c>
      <c r="V1042" s="42">
        <v>45993</v>
      </c>
      <c r="W1042"/>
      <c r="X1042"/>
    </row>
    <row r="1043" spans="1:24">
      <c r="A1043" s="41" t="str">
        <f>TRIM(Query1[[#This Row],[ENTERPRISE_ID]])</f>
        <v>MBLAS</v>
      </c>
      <c r="B1043" s="41" t="s">
        <v>29446</v>
      </c>
      <c r="C1043" s="41" t="s">
        <v>29447</v>
      </c>
      <c r="D1043" s="41" t="s">
        <v>21156</v>
      </c>
      <c r="E1043" s="41" t="s">
        <v>29448</v>
      </c>
      <c r="F1043" s="41" t="s">
        <v>29449</v>
      </c>
      <c r="G1043" s="41" t="s">
        <v>29450</v>
      </c>
      <c r="H1043" s="41" t="s">
        <v>29451</v>
      </c>
      <c r="I1043" s="41" t="s">
        <v>19647</v>
      </c>
      <c r="J1043" s="68">
        <v>3108631297</v>
      </c>
      <c r="K1043" s="41" t="s">
        <v>43</v>
      </c>
      <c r="L1043" s="41" t="s">
        <v>29452</v>
      </c>
      <c r="N1043" s="41" t="s">
        <v>9302</v>
      </c>
      <c r="O1043" s="41" t="s">
        <v>36</v>
      </c>
      <c r="P1043" s="41" t="s">
        <v>9303</v>
      </c>
      <c r="Q1043" s="41" t="s">
        <v>21930</v>
      </c>
      <c r="R1043" s="41">
        <v>8998</v>
      </c>
      <c r="S1043" s="41" t="s">
        <v>1779</v>
      </c>
      <c r="T1043" s="41" t="s">
        <v>23779</v>
      </c>
      <c r="U1043" s="41" t="s">
        <v>29453</v>
      </c>
      <c r="V1043" s="42">
        <v>45993</v>
      </c>
      <c r="W1043"/>
      <c r="X1043"/>
    </row>
    <row r="1044" spans="1:24">
      <c r="A1044" s="41" t="str">
        <f>TRIM(Query1[[#This Row],[ENTERPRISE_ID]])</f>
        <v>DJON118</v>
      </c>
      <c r="B1044" s="41" t="s">
        <v>29454</v>
      </c>
      <c r="C1044" s="41" t="s">
        <v>29455</v>
      </c>
      <c r="D1044" s="41" t="s">
        <v>21134</v>
      </c>
      <c r="E1044" s="41" t="s">
        <v>29456</v>
      </c>
      <c r="F1044" s="41" t="s">
        <v>29457</v>
      </c>
      <c r="G1044" s="41" t="s">
        <v>3811</v>
      </c>
      <c r="H1044" s="41" t="s">
        <v>22256</v>
      </c>
      <c r="I1044" s="41" t="s">
        <v>22142</v>
      </c>
      <c r="J1044" s="68">
        <v>2766969003</v>
      </c>
      <c r="K1044" s="41" t="s">
        <v>43</v>
      </c>
      <c r="L1044" s="41" t="s">
        <v>29458</v>
      </c>
      <c r="N1044" s="41" t="s">
        <v>29459</v>
      </c>
      <c r="O1044" s="41" t="s">
        <v>167</v>
      </c>
      <c r="P1044" s="41" t="s">
        <v>3814</v>
      </c>
      <c r="Q1044" s="41" t="s">
        <v>21919</v>
      </c>
      <c r="R1044" s="41">
        <v>8998</v>
      </c>
      <c r="S1044" s="41" t="s">
        <v>22780</v>
      </c>
      <c r="T1044" s="41" t="s">
        <v>22781</v>
      </c>
      <c r="U1044" s="41" t="s">
        <v>29460</v>
      </c>
      <c r="V1044" s="42">
        <v>45993</v>
      </c>
      <c r="W1044"/>
      <c r="X1044"/>
    </row>
    <row r="1045" spans="1:24">
      <c r="A1045" s="41" t="str">
        <f>TRIM(Query1[[#This Row],[ENTERPRISE_ID]])</f>
        <v>BBLACK8</v>
      </c>
      <c r="B1045" s="41" t="s">
        <v>29461</v>
      </c>
      <c r="C1045" s="41" t="s">
        <v>29462</v>
      </c>
      <c r="D1045" s="41" t="s">
        <v>21141</v>
      </c>
      <c r="E1045" s="41" t="s">
        <v>29463</v>
      </c>
      <c r="F1045" s="41" t="s">
        <v>29464</v>
      </c>
      <c r="G1045" s="41" t="s">
        <v>29465</v>
      </c>
      <c r="H1045" s="41" t="s">
        <v>29466</v>
      </c>
      <c r="I1045" s="41" t="s">
        <v>25393</v>
      </c>
      <c r="J1045" s="68">
        <v>9108189823</v>
      </c>
      <c r="K1045" s="41" t="s">
        <v>43</v>
      </c>
      <c r="L1045" s="41" t="s">
        <v>29467</v>
      </c>
      <c r="N1045" s="41" t="s">
        <v>1619</v>
      </c>
      <c r="O1045" s="41" t="s">
        <v>170</v>
      </c>
      <c r="P1045" s="41" t="s">
        <v>1620</v>
      </c>
      <c r="Q1045" s="41" t="s">
        <v>21919</v>
      </c>
      <c r="R1045" s="41">
        <v>8998</v>
      </c>
      <c r="S1045" s="41" t="s">
        <v>22367</v>
      </c>
      <c r="T1045" s="41" t="s">
        <v>22368</v>
      </c>
      <c r="U1045" s="41" t="s">
        <v>29468</v>
      </c>
      <c r="V1045" s="42">
        <v>45993</v>
      </c>
      <c r="W1045"/>
      <c r="X1045"/>
    </row>
    <row r="1046" spans="1:24">
      <c r="A1046" s="41" t="str">
        <f>TRIM(Query1[[#This Row],[ENTERPRISE_ID]])</f>
        <v>JGRAY7</v>
      </c>
      <c r="B1046" s="41" t="s">
        <v>29469</v>
      </c>
      <c r="C1046" s="41" t="s">
        <v>29470</v>
      </c>
      <c r="D1046" s="41" t="s">
        <v>21134</v>
      </c>
      <c r="E1046" s="41" t="s">
        <v>29471</v>
      </c>
      <c r="F1046" s="41" t="s">
        <v>29472</v>
      </c>
      <c r="G1046" s="41" t="s">
        <v>17692</v>
      </c>
      <c r="H1046" s="41" t="s">
        <v>28699</v>
      </c>
      <c r="I1046" s="41" t="s">
        <v>22062</v>
      </c>
      <c r="J1046" s="68">
        <v>8595130516</v>
      </c>
      <c r="K1046" s="41" t="s">
        <v>43</v>
      </c>
      <c r="L1046" s="41" t="s">
        <v>29473</v>
      </c>
      <c r="M1046" s="41" t="s">
        <v>29474</v>
      </c>
      <c r="N1046" s="41" t="s">
        <v>614</v>
      </c>
      <c r="O1046" s="41" t="s">
        <v>258</v>
      </c>
      <c r="P1046" s="41" t="s">
        <v>29475</v>
      </c>
      <c r="Q1046" s="41" t="s">
        <v>21919</v>
      </c>
      <c r="R1046" s="41">
        <v>8998</v>
      </c>
      <c r="S1046" s="41" t="s">
        <v>22780</v>
      </c>
      <c r="T1046" s="41" t="s">
        <v>22781</v>
      </c>
      <c r="U1046" s="41" t="s">
        <v>29476</v>
      </c>
      <c r="V1046" s="42">
        <v>45993</v>
      </c>
      <c r="W1046"/>
      <c r="X1046"/>
    </row>
    <row r="1047" spans="1:24">
      <c r="A1047" s="41" t="str">
        <f>TRIM(Query1[[#This Row],[ENTERPRISE_ID]])</f>
        <v>BGUZMAN</v>
      </c>
      <c r="B1047" s="41" t="s">
        <v>29477</v>
      </c>
      <c r="C1047" s="41" t="s">
        <v>21629</v>
      </c>
      <c r="D1047" s="41" t="s">
        <v>21136</v>
      </c>
      <c r="E1047" s="41" t="s">
        <v>29478</v>
      </c>
      <c r="F1047" s="41" t="s">
        <v>29479</v>
      </c>
      <c r="G1047" s="41" t="s">
        <v>21630</v>
      </c>
      <c r="H1047" s="41" t="s">
        <v>29480</v>
      </c>
      <c r="I1047" s="41" t="s">
        <v>22470</v>
      </c>
      <c r="J1047" s="68">
        <v>2703080717</v>
      </c>
      <c r="K1047" s="41" t="s">
        <v>43</v>
      </c>
      <c r="L1047" s="41" t="s">
        <v>29481</v>
      </c>
      <c r="N1047" s="41" t="s">
        <v>1883</v>
      </c>
      <c r="O1047" s="41" t="s">
        <v>57</v>
      </c>
      <c r="P1047" s="41" t="s">
        <v>1884</v>
      </c>
      <c r="Q1047" s="41" t="s">
        <v>21919</v>
      </c>
      <c r="R1047" s="41">
        <v>8998</v>
      </c>
      <c r="S1047" s="41" t="s">
        <v>13270</v>
      </c>
      <c r="T1047" s="41" t="s">
        <v>22690</v>
      </c>
      <c r="U1047" s="41" t="s">
        <v>29482</v>
      </c>
      <c r="V1047" s="42">
        <v>45993</v>
      </c>
      <c r="W1047"/>
      <c r="X1047"/>
    </row>
    <row r="1048" spans="1:24">
      <c r="A1048" s="41" t="str">
        <f>TRIM(Query1[[#This Row],[ENTERPRISE_ID]])</f>
        <v>NNIEVE</v>
      </c>
      <c r="B1048" s="41" t="s">
        <v>29483</v>
      </c>
      <c r="C1048" s="41" t="s">
        <v>29484</v>
      </c>
      <c r="D1048" s="41" t="s">
        <v>21153</v>
      </c>
      <c r="E1048" s="41" t="s">
        <v>29485</v>
      </c>
      <c r="F1048" s="41" t="s">
        <v>29486</v>
      </c>
      <c r="G1048" s="41" t="s">
        <v>10642</v>
      </c>
      <c r="H1048" s="41" t="s">
        <v>29487</v>
      </c>
      <c r="I1048" s="41" t="s">
        <v>27578</v>
      </c>
      <c r="J1048" s="68">
        <v>9393560251</v>
      </c>
      <c r="K1048" s="41" t="s">
        <v>43</v>
      </c>
      <c r="L1048" s="41" t="s">
        <v>29488</v>
      </c>
      <c r="M1048" s="41" t="s">
        <v>29489</v>
      </c>
      <c r="N1048" s="41" t="s">
        <v>29490</v>
      </c>
      <c r="O1048" s="41" t="s">
        <v>383</v>
      </c>
      <c r="P1048" s="41" t="s">
        <v>4551</v>
      </c>
      <c r="Q1048" s="41" t="s">
        <v>22020</v>
      </c>
      <c r="R1048" s="41">
        <v>8842</v>
      </c>
      <c r="S1048" s="41" t="s">
        <v>13929</v>
      </c>
      <c r="T1048" s="41" t="s">
        <v>28993</v>
      </c>
      <c r="U1048" s="41" t="s">
        <v>29491</v>
      </c>
      <c r="V1048" s="42">
        <v>45993</v>
      </c>
      <c r="W1048"/>
      <c r="X1048"/>
    </row>
    <row r="1049" spans="1:24">
      <c r="A1049" s="41" t="str">
        <f>TRIM(Query1[[#This Row],[ENTERPRISE_ID]])</f>
        <v>AWAHMAN</v>
      </c>
      <c r="B1049" s="41" t="s">
        <v>29492</v>
      </c>
      <c r="C1049" s="41" t="s">
        <v>29493</v>
      </c>
      <c r="D1049" s="41" t="s">
        <v>21136</v>
      </c>
      <c r="E1049" s="41" t="s">
        <v>29494</v>
      </c>
      <c r="F1049" s="41" t="s">
        <v>29495</v>
      </c>
      <c r="G1049" s="41" t="s">
        <v>1484</v>
      </c>
      <c r="H1049" s="41" t="s">
        <v>29496</v>
      </c>
      <c r="I1049" s="41" t="s">
        <v>29497</v>
      </c>
      <c r="J1049" s="68">
        <v>7869354064</v>
      </c>
      <c r="K1049" s="41" t="s">
        <v>43</v>
      </c>
      <c r="L1049" s="41" t="s">
        <v>29498</v>
      </c>
      <c r="N1049" s="41" t="s">
        <v>1486</v>
      </c>
      <c r="O1049" s="41" t="s">
        <v>57</v>
      </c>
      <c r="P1049" s="41" t="s">
        <v>1487</v>
      </c>
      <c r="Q1049" s="41" t="s">
        <v>21909</v>
      </c>
      <c r="R1049" s="41">
        <v>8998</v>
      </c>
      <c r="S1049" s="41" t="s">
        <v>6368</v>
      </c>
      <c r="T1049" s="41" t="s">
        <v>27506</v>
      </c>
      <c r="U1049" s="41" t="s">
        <v>29499</v>
      </c>
      <c r="V1049" s="42">
        <v>45993</v>
      </c>
      <c r="W1049"/>
      <c r="X1049"/>
    </row>
    <row r="1050" spans="1:24">
      <c r="A1050" s="41" t="str">
        <f>TRIM(Query1[[#This Row],[ENTERPRISE_ID]])</f>
        <v>DHUDSO4</v>
      </c>
      <c r="B1050" s="41" t="s">
        <v>29500</v>
      </c>
      <c r="C1050" s="41" t="s">
        <v>29501</v>
      </c>
      <c r="D1050" s="41" t="s">
        <v>21136</v>
      </c>
      <c r="E1050" s="41" t="s">
        <v>29502</v>
      </c>
      <c r="F1050" s="41" t="s">
        <v>29503</v>
      </c>
      <c r="G1050" s="41" t="s">
        <v>3759</v>
      </c>
      <c r="H1050" s="41" t="s">
        <v>2449</v>
      </c>
      <c r="I1050" s="41" t="s">
        <v>22554</v>
      </c>
      <c r="J1050" s="68">
        <v>7867363756</v>
      </c>
      <c r="K1050" s="41" t="s">
        <v>43</v>
      </c>
      <c r="L1050" s="41" t="s">
        <v>3760</v>
      </c>
      <c r="N1050" s="41" t="s">
        <v>1486</v>
      </c>
      <c r="O1050" s="41" t="s">
        <v>57</v>
      </c>
      <c r="P1050" s="41" t="s">
        <v>3761</v>
      </c>
      <c r="Q1050" s="41" t="s">
        <v>21909</v>
      </c>
      <c r="R1050" s="41">
        <v>8998</v>
      </c>
      <c r="S1050" s="41" t="s">
        <v>680</v>
      </c>
      <c r="T1050" s="41" t="s">
        <v>19319</v>
      </c>
      <c r="U1050" s="41" t="s">
        <v>29504</v>
      </c>
      <c r="V1050" s="42">
        <v>45993</v>
      </c>
      <c r="W1050"/>
      <c r="X1050"/>
    </row>
    <row r="1051" spans="1:24">
      <c r="A1051" s="41" t="str">
        <f>TRIM(Query1[[#This Row],[ENTERPRISE_ID]])</f>
        <v>RFAROSE</v>
      </c>
      <c r="B1051" s="41" t="s">
        <v>29505</v>
      </c>
      <c r="C1051" s="41" t="s">
        <v>29506</v>
      </c>
      <c r="D1051" s="41" t="s">
        <v>21136</v>
      </c>
      <c r="E1051" s="41" t="s">
        <v>29507</v>
      </c>
      <c r="F1051" s="41" t="s">
        <v>29508</v>
      </c>
      <c r="G1051" s="41" t="s">
        <v>29509</v>
      </c>
      <c r="H1051" s="41" t="s">
        <v>29510</v>
      </c>
      <c r="I1051" s="41" t="s">
        <v>29511</v>
      </c>
      <c r="J1051" s="68">
        <v>7544579499</v>
      </c>
      <c r="K1051" s="41" t="s">
        <v>43</v>
      </c>
      <c r="L1051" s="41" t="s">
        <v>29512</v>
      </c>
      <c r="N1051" s="41" t="s">
        <v>1118</v>
      </c>
      <c r="O1051" s="41" t="s">
        <v>57</v>
      </c>
      <c r="P1051" s="41" t="s">
        <v>1119</v>
      </c>
      <c r="Q1051" s="41" t="s">
        <v>21909</v>
      </c>
      <c r="R1051" s="41">
        <v>8998</v>
      </c>
      <c r="S1051" s="41" t="s">
        <v>680</v>
      </c>
      <c r="T1051" s="41" t="s">
        <v>19319</v>
      </c>
      <c r="U1051" s="41" t="s">
        <v>29513</v>
      </c>
      <c r="V1051" s="42">
        <v>45993</v>
      </c>
      <c r="W1051"/>
      <c r="X1051"/>
    </row>
    <row r="1052" spans="1:24">
      <c r="A1052" s="41" t="str">
        <f>TRIM(Query1[[#This Row],[ENTERPRISE_ID]])</f>
        <v>HRAMIRE</v>
      </c>
      <c r="B1052" s="41" t="s">
        <v>29514</v>
      </c>
      <c r="C1052" s="41" t="s">
        <v>29515</v>
      </c>
      <c r="D1052" s="41" t="s">
        <v>21136</v>
      </c>
      <c r="E1052" s="41" t="s">
        <v>29516</v>
      </c>
      <c r="F1052" s="41" t="s">
        <v>29517</v>
      </c>
      <c r="G1052" s="41" t="s">
        <v>5939</v>
      </c>
      <c r="H1052" s="41" t="s">
        <v>29518</v>
      </c>
      <c r="I1052" s="41" t="s">
        <v>27309</v>
      </c>
      <c r="J1052" s="68">
        <v>3866248397</v>
      </c>
      <c r="K1052" s="41" t="s">
        <v>43</v>
      </c>
      <c r="L1052" s="41" t="s">
        <v>29519</v>
      </c>
      <c r="N1052" s="41" t="s">
        <v>5941</v>
      </c>
      <c r="O1052" s="41" t="s">
        <v>57</v>
      </c>
      <c r="P1052" s="41" t="s">
        <v>5942</v>
      </c>
      <c r="Q1052" s="41" t="s">
        <v>21909</v>
      </c>
      <c r="R1052" s="41">
        <v>8998</v>
      </c>
      <c r="S1052" s="41" t="s">
        <v>22780</v>
      </c>
      <c r="T1052" s="41" t="s">
        <v>22781</v>
      </c>
      <c r="U1052" s="41" t="s">
        <v>29520</v>
      </c>
      <c r="V1052" s="42">
        <v>45993</v>
      </c>
      <c r="W1052"/>
      <c r="X1052"/>
    </row>
    <row r="1053" spans="1:24">
      <c r="A1053" s="41" t="str">
        <f>TRIM(Query1[[#This Row],[ENTERPRISE_ID]])</f>
        <v>PPINHEI</v>
      </c>
      <c r="B1053" s="41" t="s">
        <v>29521</v>
      </c>
      <c r="C1053" s="41" t="s">
        <v>29522</v>
      </c>
      <c r="D1053" s="41" t="s">
        <v>21137</v>
      </c>
      <c r="E1053" s="41" t="s">
        <v>29523</v>
      </c>
      <c r="F1053" s="41" t="s">
        <v>29524</v>
      </c>
      <c r="G1053" s="41" t="s">
        <v>11126</v>
      </c>
      <c r="H1053" s="41" t="s">
        <v>29525</v>
      </c>
      <c r="I1053" s="41" t="s">
        <v>29526</v>
      </c>
      <c r="J1053" s="68">
        <v>5089649424</v>
      </c>
      <c r="K1053" s="41" t="s">
        <v>43</v>
      </c>
      <c r="L1053" s="41" t="s">
        <v>11127</v>
      </c>
      <c r="N1053" s="41" t="s">
        <v>29527</v>
      </c>
      <c r="O1053" s="41" t="s">
        <v>276</v>
      </c>
      <c r="P1053" s="41" t="s">
        <v>11129</v>
      </c>
      <c r="Q1053" s="41" t="s">
        <v>22020</v>
      </c>
      <c r="R1053" s="41">
        <v>8998</v>
      </c>
      <c r="S1053" s="41" t="s">
        <v>11788</v>
      </c>
      <c r="T1053" s="41" t="s">
        <v>22606</v>
      </c>
      <c r="U1053" s="41" t="s">
        <v>29528</v>
      </c>
      <c r="V1053" s="42">
        <v>45993</v>
      </c>
      <c r="W1053"/>
      <c r="X1053"/>
    </row>
    <row r="1054" spans="1:24">
      <c r="A1054" s="41" t="str">
        <f>TRIM(Query1[[#This Row],[ENTERPRISE_ID]])</f>
        <v>SHANSO5</v>
      </c>
      <c r="B1054" s="41" t="s">
        <v>29529</v>
      </c>
      <c r="C1054" s="41" t="s">
        <v>29530</v>
      </c>
      <c r="D1054" s="41" t="s">
        <v>21137</v>
      </c>
      <c r="E1054" s="41" t="s">
        <v>29531</v>
      </c>
      <c r="F1054" s="41" t="s">
        <v>29532</v>
      </c>
      <c r="G1054" s="41" t="s">
        <v>12588</v>
      </c>
      <c r="H1054" s="41" t="s">
        <v>23206</v>
      </c>
      <c r="I1054" s="41" t="s">
        <v>25192</v>
      </c>
      <c r="J1054" s="68">
        <v>7816359579</v>
      </c>
      <c r="K1054" s="41" t="s">
        <v>43</v>
      </c>
      <c r="L1054" s="41" t="s">
        <v>12589</v>
      </c>
      <c r="N1054" s="41" t="s">
        <v>12590</v>
      </c>
      <c r="O1054" s="41" t="s">
        <v>1611</v>
      </c>
      <c r="P1054" s="41" t="s">
        <v>12591</v>
      </c>
      <c r="Q1054" s="41" t="s">
        <v>22020</v>
      </c>
      <c r="R1054" s="41">
        <v>8998</v>
      </c>
      <c r="S1054" s="41" t="s">
        <v>11928</v>
      </c>
      <c r="T1054" s="41" t="s">
        <v>19644</v>
      </c>
      <c r="U1054" s="41" t="s">
        <v>29533</v>
      </c>
      <c r="V1054" s="42">
        <v>45993</v>
      </c>
      <c r="W1054"/>
      <c r="X1054"/>
    </row>
    <row r="1055" spans="1:24">
      <c r="A1055" s="41" t="str">
        <f>TRIM(Query1[[#This Row],[ENTERPRISE_ID]])</f>
        <v>GMATTSO</v>
      </c>
      <c r="B1055" s="41" t="s">
        <v>29534</v>
      </c>
      <c r="C1055" s="41" t="s">
        <v>29535</v>
      </c>
      <c r="D1055" s="41" t="s">
        <v>21137</v>
      </c>
      <c r="E1055" s="41" t="s">
        <v>29536</v>
      </c>
      <c r="F1055" s="41" t="s">
        <v>29537</v>
      </c>
      <c r="G1055" s="41" t="s">
        <v>29538</v>
      </c>
      <c r="H1055" s="41" t="s">
        <v>29539</v>
      </c>
      <c r="I1055" s="41" t="s">
        <v>23538</v>
      </c>
      <c r="J1055" s="68">
        <v>4012567572</v>
      </c>
      <c r="K1055" s="41" t="s">
        <v>43</v>
      </c>
      <c r="L1055" s="41" t="s">
        <v>29540</v>
      </c>
      <c r="N1055" s="41" t="s">
        <v>23720</v>
      </c>
      <c r="O1055" s="41" t="s">
        <v>579</v>
      </c>
      <c r="P1055" s="41" t="s">
        <v>5523</v>
      </c>
      <c r="Q1055" s="41" t="s">
        <v>22020</v>
      </c>
      <c r="R1055" s="41">
        <v>8998</v>
      </c>
      <c r="S1055" s="41" t="s">
        <v>11788</v>
      </c>
      <c r="T1055" s="41" t="s">
        <v>22606</v>
      </c>
      <c r="U1055" s="41" t="s">
        <v>29541</v>
      </c>
      <c r="V1055" s="42">
        <v>45993</v>
      </c>
      <c r="W1055"/>
      <c r="X1055"/>
    </row>
    <row r="1056" spans="1:24">
      <c r="A1056" s="41" t="str">
        <f>TRIM(Query1[[#This Row],[ENTERPRISE_ID]])</f>
        <v>BMORSE2</v>
      </c>
      <c r="B1056" s="41" t="s">
        <v>29542</v>
      </c>
      <c r="C1056" s="41" t="s">
        <v>29543</v>
      </c>
      <c r="D1056" s="41" t="s">
        <v>21154</v>
      </c>
      <c r="E1056" s="41" t="s">
        <v>29544</v>
      </c>
      <c r="F1056" s="41" t="s">
        <v>29545</v>
      </c>
      <c r="G1056" s="41" t="s">
        <v>2033</v>
      </c>
      <c r="H1056" s="41" t="s">
        <v>29546</v>
      </c>
      <c r="I1056" s="41" t="s">
        <v>29547</v>
      </c>
      <c r="J1056" s="68">
        <v>9512411584</v>
      </c>
      <c r="K1056" s="41" t="s">
        <v>43</v>
      </c>
      <c r="L1056" s="41" t="s">
        <v>2035</v>
      </c>
      <c r="N1056" s="41" t="s">
        <v>2036</v>
      </c>
      <c r="O1056" s="41" t="s">
        <v>36</v>
      </c>
      <c r="P1056" s="41" t="s">
        <v>2037</v>
      </c>
      <c r="Q1056" s="41" t="s">
        <v>21909</v>
      </c>
      <c r="R1056" s="41">
        <v>8998</v>
      </c>
      <c r="S1056" s="41" t="s">
        <v>12876</v>
      </c>
      <c r="T1056" s="41" t="s">
        <v>24092</v>
      </c>
      <c r="U1056" s="41" t="s">
        <v>29548</v>
      </c>
      <c r="V1056" s="42">
        <v>45993</v>
      </c>
      <c r="W1056"/>
      <c r="X1056"/>
    </row>
    <row r="1057" spans="1:24">
      <c r="A1057" s="41" t="str">
        <f>TRIM(Query1[[#This Row],[ENTERPRISE_ID]])</f>
        <v>VMART45</v>
      </c>
      <c r="B1057" s="41" t="s">
        <v>29549</v>
      </c>
      <c r="C1057" s="41" t="s">
        <v>29550</v>
      </c>
      <c r="D1057" s="41" t="s">
        <v>21154</v>
      </c>
      <c r="E1057" s="41" t="s">
        <v>29551</v>
      </c>
      <c r="F1057" s="41" t="s">
        <v>29552</v>
      </c>
      <c r="G1057" s="41" t="s">
        <v>13772</v>
      </c>
      <c r="H1057" s="41" t="s">
        <v>39</v>
      </c>
      <c r="I1057" s="41" t="s">
        <v>26741</v>
      </c>
      <c r="J1057" s="68">
        <v>4808750325</v>
      </c>
      <c r="K1057" s="41" t="s">
        <v>43</v>
      </c>
      <c r="L1057" s="41" t="s">
        <v>29553</v>
      </c>
      <c r="N1057" s="41" t="s">
        <v>29554</v>
      </c>
      <c r="O1057" s="41" t="s">
        <v>236</v>
      </c>
      <c r="P1057" s="41" t="s">
        <v>2461</v>
      </c>
      <c r="Q1057" s="41" t="s">
        <v>21909</v>
      </c>
      <c r="R1057" s="41">
        <v>8998</v>
      </c>
      <c r="S1057" s="41" t="s">
        <v>7611</v>
      </c>
      <c r="T1057" s="41" t="s">
        <v>21001</v>
      </c>
      <c r="U1057" s="41" t="s">
        <v>29555</v>
      </c>
      <c r="V1057" s="42">
        <v>45993</v>
      </c>
      <c r="W1057"/>
      <c r="X1057"/>
    </row>
    <row r="1058" spans="1:24">
      <c r="A1058" s="41" t="str">
        <f>TRIM(Query1[[#This Row],[ENTERPRISE_ID]])</f>
        <v>TPHAN1</v>
      </c>
      <c r="B1058" s="41" t="s">
        <v>29556</v>
      </c>
      <c r="C1058" s="41" t="s">
        <v>29557</v>
      </c>
      <c r="D1058" s="41" t="s">
        <v>21154</v>
      </c>
      <c r="E1058" s="41" t="s">
        <v>29558</v>
      </c>
      <c r="F1058" s="41" t="s">
        <v>29559</v>
      </c>
      <c r="G1058" s="41" t="s">
        <v>13471</v>
      </c>
      <c r="H1058" s="41" t="s">
        <v>29560</v>
      </c>
      <c r="I1058" s="41" t="s">
        <v>29561</v>
      </c>
      <c r="J1058" s="68">
        <v>4804100537</v>
      </c>
      <c r="K1058" s="41" t="s">
        <v>43</v>
      </c>
      <c r="L1058" s="41" t="s">
        <v>29562</v>
      </c>
      <c r="N1058" s="41" t="s">
        <v>8836</v>
      </c>
      <c r="O1058" s="41" t="s">
        <v>236</v>
      </c>
      <c r="P1058" s="41" t="s">
        <v>13474</v>
      </c>
      <c r="Q1058" s="41" t="s">
        <v>21909</v>
      </c>
      <c r="R1058" s="41">
        <v>8998</v>
      </c>
      <c r="S1058" s="41" t="s">
        <v>13883</v>
      </c>
      <c r="T1058" s="41" t="s">
        <v>18573</v>
      </c>
      <c r="U1058" s="41" t="s">
        <v>29563</v>
      </c>
      <c r="V1058" s="42">
        <v>45993</v>
      </c>
      <c r="W1058"/>
      <c r="X1058"/>
    </row>
    <row r="1059" spans="1:24">
      <c r="A1059" s="41" t="str">
        <f>TRIM(Query1[[#This Row],[ENTERPRISE_ID]])</f>
        <v>GSHELTO</v>
      </c>
      <c r="B1059" s="41" t="s">
        <v>29564</v>
      </c>
      <c r="C1059" s="41" t="s">
        <v>29565</v>
      </c>
      <c r="D1059" s="41" t="s">
        <v>21154</v>
      </c>
      <c r="E1059" s="41" t="s">
        <v>29566</v>
      </c>
      <c r="F1059" s="41" t="s">
        <v>29567</v>
      </c>
      <c r="G1059" s="41" t="s">
        <v>29568</v>
      </c>
      <c r="H1059" s="41" t="s">
        <v>23865</v>
      </c>
      <c r="I1059" s="41" t="s">
        <v>23673</v>
      </c>
      <c r="J1059" s="68">
        <v>5209790649</v>
      </c>
      <c r="K1059" s="41" t="s">
        <v>43</v>
      </c>
      <c r="L1059" s="41" t="s">
        <v>29569</v>
      </c>
      <c r="N1059" s="41" t="s">
        <v>4151</v>
      </c>
      <c r="O1059" s="41" t="s">
        <v>236</v>
      </c>
      <c r="P1059" s="41" t="s">
        <v>5603</v>
      </c>
      <c r="Q1059" s="41" t="s">
        <v>21909</v>
      </c>
      <c r="R1059" s="41">
        <v>8998</v>
      </c>
      <c r="S1059" s="41" t="s">
        <v>20610</v>
      </c>
      <c r="T1059" s="41" t="s">
        <v>20609</v>
      </c>
      <c r="U1059" s="41" t="s">
        <v>29570</v>
      </c>
      <c r="V1059" s="42">
        <v>45993</v>
      </c>
      <c r="W1059"/>
      <c r="X1059"/>
    </row>
    <row r="1060" spans="1:24">
      <c r="A1060" s="41" t="str">
        <f>TRIM(Query1[[#This Row],[ENTERPRISE_ID]])</f>
        <v>KTERRE2</v>
      </c>
      <c r="B1060" s="41" t="s">
        <v>21495</v>
      </c>
      <c r="C1060" s="41" t="s">
        <v>21496</v>
      </c>
      <c r="D1060" s="41" t="s">
        <v>21157</v>
      </c>
      <c r="E1060" s="41" t="s">
        <v>29571</v>
      </c>
      <c r="F1060" s="41" t="s">
        <v>29572</v>
      </c>
      <c r="G1060" s="41" t="s">
        <v>8795</v>
      </c>
      <c r="H1060" s="41" t="s">
        <v>23919</v>
      </c>
      <c r="I1060" s="41" t="s">
        <v>22799</v>
      </c>
      <c r="J1060" s="68">
        <v>9729042958</v>
      </c>
      <c r="K1060" s="41" t="s">
        <v>43</v>
      </c>
      <c r="L1060" s="41" t="s">
        <v>29573</v>
      </c>
      <c r="N1060" s="41" t="s">
        <v>29574</v>
      </c>
      <c r="O1060" s="41" t="s">
        <v>147</v>
      </c>
      <c r="P1060" s="41" t="s">
        <v>8798</v>
      </c>
      <c r="Q1060" s="41" t="s">
        <v>21909</v>
      </c>
      <c r="R1060" s="41">
        <v>8998</v>
      </c>
      <c r="S1060" s="41" t="s">
        <v>22780</v>
      </c>
      <c r="T1060" s="41" t="s">
        <v>22781</v>
      </c>
      <c r="U1060" s="41" t="s">
        <v>29575</v>
      </c>
      <c r="V1060" s="42">
        <v>45993</v>
      </c>
      <c r="W1060"/>
      <c r="X1060"/>
    </row>
    <row r="1061" spans="1:24">
      <c r="A1061" s="41" t="str">
        <f>TRIM(Query1[[#This Row],[ENTERPRISE_ID]])</f>
        <v>JCOLEM0</v>
      </c>
      <c r="B1061" s="41" t="s">
        <v>21416</v>
      </c>
      <c r="C1061" s="41" t="s">
        <v>21417</v>
      </c>
      <c r="D1061" s="41" t="s">
        <v>21157</v>
      </c>
      <c r="E1061" s="41" t="s">
        <v>29576</v>
      </c>
      <c r="F1061" s="41" t="s">
        <v>29577</v>
      </c>
      <c r="G1061" s="41" t="s">
        <v>17839</v>
      </c>
      <c r="H1061" s="41" t="s">
        <v>24999</v>
      </c>
      <c r="I1061" s="41" t="s">
        <v>22072</v>
      </c>
      <c r="J1061" s="68">
        <v>9038692467</v>
      </c>
      <c r="K1061" s="41" t="s">
        <v>43</v>
      </c>
      <c r="L1061" s="41" t="s">
        <v>29578</v>
      </c>
      <c r="M1061" s="41" t="s">
        <v>29579</v>
      </c>
      <c r="N1061" s="41" t="s">
        <v>29580</v>
      </c>
      <c r="O1061" s="41" t="s">
        <v>147</v>
      </c>
      <c r="P1061" s="41" t="s">
        <v>6530</v>
      </c>
      <c r="Q1061" s="41" t="s">
        <v>21909</v>
      </c>
      <c r="R1061" s="41">
        <v>8998</v>
      </c>
      <c r="S1061" s="41" t="s">
        <v>11323</v>
      </c>
      <c r="T1061" s="41" t="s">
        <v>24497</v>
      </c>
      <c r="U1061" s="41" t="s">
        <v>29581</v>
      </c>
      <c r="V1061" s="42">
        <v>45993</v>
      </c>
      <c r="W1061"/>
      <c r="X1061"/>
    </row>
    <row r="1062" spans="1:24">
      <c r="A1062" s="41" t="str">
        <f>TRIM(Query1[[#This Row],[ENTERPRISE_ID]])</f>
        <v>EMARSHA</v>
      </c>
      <c r="B1062" s="41" t="s">
        <v>29582</v>
      </c>
      <c r="C1062" s="41" t="s">
        <v>29583</v>
      </c>
      <c r="D1062" s="41" t="s">
        <v>21158</v>
      </c>
      <c r="E1062" s="41" t="s">
        <v>29584</v>
      </c>
      <c r="F1062" s="41" t="s">
        <v>29585</v>
      </c>
      <c r="G1062" s="41" t="s">
        <v>4798</v>
      </c>
      <c r="H1062" s="41" t="s">
        <v>1846</v>
      </c>
      <c r="I1062" s="41" t="s">
        <v>29586</v>
      </c>
      <c r="J1062" s="68">
        <v>2814066613</v>
      </c>
      <c r="K1062" s="41" t="s">
        <v>43</v>
      </c>
      <c r="L1062" s="41" t="s">
        <v>29587</v>
      </c>
      <c r="N1062" s="41" t="s">
        <v>29588</v>
      </c>
      <c r="O1062" s="41" t="s">
        <v>147</v>
      </c>
      <c r="P1062" s="41" t="s">
        <v>4801</v>
      </c>
      <c r="Q1062" s="41" t="s">
        <v>21919</v>
      </c>
      <c r="R1062" s="41">
        <v>8998</v>
      </c>
      <c r="S1062" s="41" t="s">
        <v>22780</v>
      </c>
      <c r="T1062" s="41" t="s">
        <v>22781</v>
      </c>
      <c r="U1062" s="41" t="s">
        <v>29589</v>
      </c>
      <c r="V1062" s="42">
        <v>45993</v>
      </c>
      <c r="W1062"/>
      <c r="X1062"/>
    </row>
    <row r="1063" spans="1:24">
      <c r="A1063" s="41" t="str">
        <f>TRIM(Query1[[#This Row],[ENTERPRISE_ID]])</f>
        <v>MLESTER</v>
      </c>
      <c r="B1063" s="41" t="s">
        <v>29590</v>
      </c>
      <c r="C1063" s="41" t="s">
        <v>29591</v>
      </c>
      <c r="D1063" s="41" t="s">
        <v>21158</v>
      </c>
      <c r="E1063" s="41" t="s">
        <v>29592</v>
      </c>
      <c r="F1063" s="41" t="s">
        <v>29593</v>
      </c>
      <c r="G1063" s="41" t="s">
        <v>9829</v>
      </c>
      <c r="H1063" s="41" t="s">
        <v>29594</v>
      </c>
      <c r="I1063" s="41" t="s">
        <v>22302</v>
      </c>
      <c r="J1063" s="68">
        <v>8322314343</v>
      </c>
      <c r="K1063" s="41" t="s">
        <v>43</v>
      </c>
      <c r="L1063" s="41" t="s">
        <v>29595</v>
      </c>
      <c r="N1063" s="41" t="s">
        <v>9831</v>
      </c>
      <c r="O1063" s="41" t="s">
        <v>147</v>
      </c>
      <c r="P1063" s="41" t="s">
        <v>9832</v>
      </c>
      <c r="Q1063" s="41" t="s">
        <v>21919</v>
      </c>
      <c r="R1063" s="41">
        <v>8998</v>
      </c>
      <c r="S1063" s="41" t="s">
        <v>26788</v>
      </c>
      <c r="T1063" s="41" t="s">
        <v>18427</v>
      </c>
      <c r="U1063" s="41" t="s">
        <v>29596</v>
      </c>
      <c r="V1063" s="42">
        <v>45993</v>
      </c>
      <c r="W1063"/>
      <c r="X1063"/>
    </row>
    <row r="1064" spans="1:24">
      <c r="A1064" s="41" t="str">
        <f>TRIM(Query1[[#This Row],[ENTERPRISE_ID]])</f>
        <v>RSKAE</v>
      </c>
      <c r="B1064" s="41" t="s">
        <v>29597</v>
      </c>
      <c r="C1064" s="41" t="s">
        <v>29598</v>
      </c>
      <c r="D1064" s="41" t="s">
        <v>21158</v>
      </c>
      <c r="E1064" s="41" t="s">
        <v>29599</v>
      </c>
      <c r="F1064" s="41" t="s">
        <v>29600</v>
      </c>
      <c r="G1064" s="41" t="s">
        <v>12168</v>
      </c>
      <c r="H1064" s="41" t="s">
        <v>29601</v>
      </c>
      <c r="I1064" s="41" t="s">
        <v>22818</v>
      </c>
      <c r="J1064" s="68">
        <v>2814541061</v>
      </c>
      <c r="K1064" s="41" t="s">
        <v>43</v>
      </c>
      <c r="L1064" s="41" t="s">
        <v>29602</v>
      </c>
      <c r="N1064" s="41" t="s">
        <v>777</v>
      </c>
      <c r="O1064" s="41" t="s">
        <v>147</v>
      </c>
      <c r="P1064" s="41" t="s">
        <v>12170</v>
      </c>
      <c r="Q1064" s="41" t="s">
        <v>21919</v>
      </c>
      <c r="R1064" s="41">
        <v>8998</v>
      </c>
      <c r="S1064" s="41" t="s">
        <v>26788</v>
      </c>
      <c r="T1064" s="41" t="s">
        <v>18427</v>
      </c>
      <c r="U1064" s="41" t="s">
        <v>29603</v>
      </c>
      <c r="V1064" s="42">
        <v>45993</v>
      </c>
      <c r="W1064"/>
      <c r="X1064"/>
    </row>
    <row r="1065" spans="1:24">
      <c r="A1065" s="41" t="str">
        <f>TRIM(Query1[[#This Row],[ENTERPRISE_ID]])</f>
        <v>RRAMSE1</v>
      </c>
      <c r="B1065" s="41" t="s">
        <v>29604</v>
      </c>
      <c r="C1065" s="41" t="s">
        <v>17451</v>
      </c>
      <c r="D1065" s="41" t="s">
        <v>21158</v>
      </c>
      <c r="E1065" s="41" t="s">
        <v>29605</v>
      </c>
      <c r="F1065" s="41" t="s">
        <v>29606</v>
      </c>
      <c r="G1065" s="41" t="s">
        <v>17452</v>
      </c>
      <c r="H1065" s="41" t="s">
        <v>6687</v>
      </c>
      <c r="I1065" s="41" t="s">
        <v>27533</v>
      </c>
      <c r="J1065" s="68">
        <v>4092021425</v>
      </c>
      <c r="K1065" s="41" t="s">
        <v>43</v>
      </c>
      <c r="L1065" s="41" t="s">
        <v>29607</v>
      </c>
      <c r="N1065" s="41" t="s">
        <v>29608</v>
      </c>
      <c r="O1065" s="41" t="s">
        <v>147</v>
      </c>
      <c r="P1065" s="41" t="s">
        <v>8606</v>
      </c>
      <c r="Q1065" s="41" t="s">
        <v>21919</v>
      </c>
      <c r="R1065" s="41">
        <v>8998</v>
      </c>
      <c r="S1065" s="41" t="s">
        <v>4798</v>
      </c>
      <c r="T1065" s="41" t="s">
        <v>24480</v>
      </c>
      <c r="U1065" s="41" t="s">
        <v>29609</v>
      </c>
      <c r="V1065" s="42">
        <v>45993</v>
      </c>
      <c r="W1065"/>
      <c r="X1065"/>
    </row>
    <row r="1066" spans="1:24">
      <c r="A1066" s="41" t="str">
        <f>TRIM(Query1[[#This Row],[ENTERPRISE_ID]])</f>
        <v>FVERSHI</v>
      </c>
      <c r="B1066" s="41" t="s">
        <v>29610</v>
      </c>
      <c r="C1066" s="41" t="s">
        <v>29611</v>
      </c>
      <c r="D1066" s="41" t="s">
        <v>21158</v>
      </c>
      <c r="E1066" s="41" t="s">
        <v>29612</v>
      </c>
      <c r="F1066" s="41" t="s">
        <v>29613</v>
      </c>
      <c r="G1066" s="41" t="s">
        <v>19970</v>
      </c>
      <c r="H1066" s="41" t="s">
        <v>29614</v>
      </c>
      <c r="I1066" s="41" t="s">
        <v>23047</v>
      </c>
      <c r="J1066" s="68">
        <v>8322635029</v>
      </c>
      <c r="K1066" s="41" t="s">
        <v>43</v>
      </c>
      <c r="L1066" s="41" t="s">
        <v>29615</v>
      </c>
      <c r="N1066" s="41" t="s">
        <v>777</v>
      </c>
      <c r="O1066" s="41" t="s">
        <v>147</v>
      </c>
      <c r="P1066" s="41" t="s">
        <v>5247</v>
      </c>
      <c r="Q1066" s="41" t="s">
        <v>21919</v>
      </c>
      <c r="R1066" s="41">
        <v>8998</v>
      </c>
      <c r="S1066" s="41" t="s">
        <v>4798</v>
      </c>
      <c r="T1066" s="41" t="s">
        <v>24480</v>
      </c>
      <c r="U1066" s="41" t="s">
        <v>29616</v>
      </c>
      <c r="V1066" s="42">
        <v>45993</v>
      </c>
      <c r="W1066"/>
      <c r="X1066"/>
    </row>
    <row r="1067" spans="1:24">
      <c r="A1067" s="41" t="str">
        <f>TRIM(Query1[[#This Row],[ENTERPRISE_ID]])</f>
        <v>RTAMAY0</v>
      </c>
      <c r="B1067" s="41" t="s">
        <v>29617</v>
      </c>
      <c r="C1067" s="41" t="s">
        <v>26812</v>
      </c>
      <c r="D1067" s="41" t="s">
        <v>21158</v>
      </c>
      <c r="E1067" s="41" t="s">
        <v>29618</v>
      </c>
      <c r="F1067" s="41" t="s">
        <v>29619</v>
      </c>
      <c r="G1067" s="41" t="s">
        <v>18428</v>
      </c>
      <c r="H1067" s="41" t="s">
        <v>26815</v>
      </c>
      <c r="I1067" s="41" t="s">
        <v>26816</v>
      </c>
      <c r="J1067" s="68">
        <v>8328201739</v>
      </c>
      <c r="K1067" s="41" t="s">
        <v>43</v>
      </c>
      <c r="L1067" s="41" t="s">
        <v>29620</v>
      </c>
      <c r="N1067" s="41" t="s">
        <v>988</v>
      </c>
      <c r="O1067" s="41" t="s">
        <v>147</v>
      </c>
      <c r="P1067" s="41" t="s">
        <v>6923</v>
      </c>
      <c r="Q1067" s="41" t="s">
        <v>21919</v>
      </c>
      <c r="R1067" s="41">
        <v>8998</v>
      </c>
      <c r="S1067" s="41" t="s">
        <v>4798</v>
      </c>
      <c r="T1067" s="41" t="s">
        <v>24480</v>
      </c>
      <c r="U1067" s="41" t="s">
        <v>29621</v>
      </c>
      <c r="V1067" s="42">
        <v>45993</v>
      </c>
      <c r="W1067"/>
      <c r="X1067"/>
    </row>
    <row r="1068" spans="1:24">
      <c r="A1068" s="41" t="str">
        <f>TRIM(Query1[[#This Row],[ENTERPRISE_ID]])</f>
        <v>HCHAN</v>
      </c>
      <c r="B1068" s="41" t="s">
        <v>29622</v>
      </c>
      <c r="C1068" s="41" t="s">
        <v>29623</v>
      </c>
      <c r="D1068" s="41" t="s">
        <v>21158</v>
      </c>
      <c r="E1068" s="41" t="s">
        <v>29624</v>
      </c>
      <c r="F1068" s="41" t="s">
        <v>29625</v>
      </c>
      <c r="G1068" s="41" t="s">
        <v>16537</v>
      </c>
      <c r="H1068" s="41" t="s">
        <v>29626</v>
      </c>
      <c r="I1068" s="41" t="s">
        <v>29627</v>
      </c>
      <c r="J1068" s="68">
        <v>7133196759</v>
      </c>
      <c r="K1068" s="41" t="s">
        <v>43</v>
      </c>
      <c r="L1068" s="41" t="s">
        <v>5754</v>
      </c>
      <c r="N1068" s="41" t="s">
        <v>5755</v>
      </c>
      <c r="O1068" s="41" t="s">
        <v>147</v>
      </c>
      <c r="P1068" s="41" t="s">
        <v>5756</v>
      </c>
      <c r="Q1068" s="41" t="s">
        <v>21919</v>
      </c>
      <c r="R1068" s="41">
        <v>8998</v>
      </c>
      <c r="S1068" s="41" t="s">
        <v>3345</v>
      </c>
      <c r="T1068" s="41" t="s">
        <v>18083</v>
      </c>
      <c r="U1068" s="41" t="s">
        <v>29628</v>
      </c>
      <c r="V1068" s="42">
        <v>45993</v>
      </c>
      <c r="W1068"/>
      <c r="X1068"/>
    </row>
    <row r="1069" spans="1:24">
      <c r="A1069" s="41" t="str">
        <f>TRIM(Query1[[#This Row],[ENTERPRISE_ID]])</f>
        <v>KHUFF3</v>
      </c>
      <c r="B1069" s="41" t="s">
        <v>29629</v>
      </c>
      <c r="C1069" s="41" t="s">
        <v>29630</v>
      </c>
      <c r="D1069" s="41" t="s">
        <v>21158</v>
      </c>
      <c r="E1069" s="41" t="s">
        <v>29631</v>
      </c>
      <c r="F1069" s="41" t="s">
        <v>29632</v>
      </c>
      <c r="G1069" s="41" t="s">
        <v>8603</v>
      </c>
      <c r="H1069" s="41" t="s">
        <v>29633</v>
      </c>
      <c r="I1069" s="41" t="s">
        <v>21916</v>
      </c>
      <c r="J1069" s="68">
        <v>8329978285</v>
      </c>
      <c r="K1069" s="41" t="s">
        <v>43</v>
      </c>
      <c r="L1069" s="41" t="s">
        <v>29634</v>
      </c>
      <c r="N1069" s="41" t="s">
        <v>29608</v>
      </c>
      <c r="O1069" s="41" t="s">
        <v>147</v>
      </c>
      <c r="P1069" s="41" t="s">
        <v>8606</v>
      </c>
      <c r="Q1069" s="41" t="s">
        <v>21919</v>
      </c>
      <c r="R1069" s="41">
        <v>8998</v>
      </c>
      <c r="S1069" s="41" t="s">
        <v>4798</v>
      </c>
      <c r="T1069" s="41" t="s">
        <v>24480</v>
      </c>
      <c r="U1069" s="41" t="s">
        <v>29635</v>
      </c>
      <c r="V1069" s="42">
        <v>45993</v>
      </c>
      <c r="W1069"/>
      <c r="X1069"/>
    </row>
    <row r="1070" spans="1:24">
      <c r="A1070" s="41" t="str">
        <f>TRIM(Query1[[#This Row],[ENTERPRISE_ID]])</f>
        <v>PJACOBS</v>
      </c>
      <c r="B1070" s="41" t="s">
        <v>29636</v>
      </c>
      <c r="C1070" s="41" t="s">
        <v>29637</v>
      </c>
      <c r="D1070" s="41" t="s">
        <v>21158</v>
      </c>
      <c r="E1070" s="41" t="s">
        <v>29638</v>
      </c>
      <c r="F1070" s="41" t="s">
        <v>29639</v>
      </c>
      <c r="G1070" s="41" t="s">
        <v>29640</v>
      </c>
      <c r="H1070" s="41" t="s">
        <v>29641</v>
      </c>
      <c r="I1070" s="41" t="s">
        <v>21955</v>
      </c>
      <c r="J1070" s="68">
        <v>8327125148</v>
      </c>
      <c r="K1070" s="41" t="s">
        <v>43</v>
      </c>
      <c r="L1070" s="41" t="s">
        <v>29642</v>
      </c>
      <c r="N1070" s="41" t="s">
        <v>29643</v>
      </c>
      <c r="O1070" s="41" t="s">
        <v>147</v>
      </c>
      <c r="P1070" s="41" t="s">
        <v>11036</v>
      </c>
      <c r="Q1070" s="41" t="s">
        <v>21919</v>
      </c>
      <c r="R1070" s="41">
        <v>8998</v>
      </c>
      <c r="S1070" s="41" t="s">
        <v>3345</v>
      </c>
      <c r="T1070" s="41" t="s">
        <v>18083</v>
      </c>
      <c r="U1070" s="41" t="s">
        <v>29644</v>
      </c>
      <c r="V1070" s="42">
        <v>45993</v>
      </c>
      <c r="W1070"/>
      <c r="X1070"/>
    </row>
    <row r="1071" spans="1:24">
      <c r="A1071" s="41" t="str">
        <f>TRIM(Query1[[#This Row],[ENTERPRISE_ID]])</f>
        <v>RLOZOY</v>
      </c>
      <c r="B1071" s="41" t="s">
        <v>29645</v>
      </c>
      <c r="C1071" s="41" t="s">
        <v>29646</v>
      </c>
      <c r="D1071" s="41" t="s">
        <v>21158</v>
      </c>
      <c r="E1071" s="41" t="s">
        <v>29647</v>
      </c>
      <c r="F1071" s="41" t="s">
        <v>29648</v>
      </c>
      <c r="G1071" s="41" t="s">
        <v>29649</v>
      </c>
      <c r="H1071" s="41" t="s">
        <v>29650</v>
      </c>
      <c r="I1071" s="41" t="s">
        <v>26284</v>
      </c>
      <c r="J1071" s="68">
        <v>8328340453</v>
      </c>
      <c r="K1071" s="41" t="s">
        <v>43</v>
      </c>
      <c r="L1071" s="41" t="s">
        <v>29651</v>
      </c>
      <c r="N1071" s="41" t="s">
        <v>10993</v>
      </c>
      <c r="O1071" s="41" t="s">
        <v>147</v>
      </c>
      <c r="P1071" s="41" t="s">
        <v>6939</v>
      </c>
      <c r="Q1071" s="41" t="s">
        <v>21919</v>
      </c>
      <c r="R1071" s="41">
        <v>8998</v>
      </c>
      <c r="S1071" s="41" t="s">
        <v>10991</v>
      </c>
      <c r="T1071" s="41" t="s">
        <v>26797</v>
      </c>
      <c r="U1071" s="41" t="s">
        <v>29652</v>
      </c>
      <c r="V1071" s="42">
        <v>45993</v>
      </c>
      <c r="W1071"/>
      <c r="X1071"/>
    </row>
    <row r="1072" spans="1:24">
      <c r="A1072" s="41" t="str">
        <f>TRIM(Query1[[#This Row],[ENTERPRISE_ID]])</f>
        <v>MLEMOIN</v>
      </c>
      <c r="B1072" s="41" t="s">
        <v>21552</v>
      </c>
      <c r="C1072" s="41" t="s">
        <v>21553</v>
      </c>
      <c r="D1072" s="41" t="s">
        <v>21158</v>
      </c>
      <c r="E1072" s="41" t="s">
        <v>29653</v>
      </c>
      <c r="F1072" s="41" t="s">
        <v>29654</v>
      </c>
      <c r="G1072" s="41" t="s">
        <v>15838</v>
      </c>
      <c r="H1072" s="41" t="s">
        <v>29655</v>
      </c>
      <c r="I1072" s="41" t="s">
        <v>22047</v>
      </c>
      <c r="J1072" s="68">
        <v>3184022348</v>
      </c>
      <c r="K1072" s="41" t="s">
        <v>43</v>
      </c>
      <c r="L1072" s="41" t="s">
        <v>29656</v>
      </c>
      <c r="N1072" s="41" t="s">
        <v>9825</v>
      </c>
      <c r="O1072" s="41" t="s">
        <v>1392</v>
      </c>
      <c r="P1072" s="41" t="s">
        <v>9826</v>
      </c>
      <c r="Q1072" s="41" t="s">
        <v>21919</v>
      </c>
      <c r="R1072" s="41">
        <v>8998</v>
      </c>
      <c r="S1072" s="41" t="s">
        <v>22780</v>
      </c>
      <c r="T1072" s="41" t="s">
        <v>22781</v>
      </c>
      <c r="U1072" s="41" t="s">
        <v>29657</v>
      </c>
      <c r="V1072" s="42">
        <v>45993</v>
      </c>
      <c r="W1072"/>
      <c r="X1072"/>
    </row>
    <row r="1073" spans="1:24">
      <c r="A1073" s="41" t="str">
        <f>TRIM(Query1[[#This Row],[ENTERPRISE_ID]])</f>
        <v>DBARRIN</v>
      </c>
      <c r="B1073" s="41" t="s">
        <v>21300</v>
      </c>
      <c r="C1073" s="41" t="s">
        <v>21301</v>
      </c>
      <c r="D1073" s="41" t="s">
        <v>21158</v>
      </c>
      <c r="E1073" s="41" t="s">
        <v>29658</v>
      </c>
      <c r="F1073" s="41" t="s">
        <v>29659</v>
      </c>
      <c r="G1073" s="41" t="s">
        <v>3345</v>
      </c>
      <c r="H1073" s="41" t="s">
        <v>29660</v>
      </c>
      <c r="I1073" s="41" t="s">
        <v>22554</v>
      </c>
      <c r="J1073" s="68">
        <v>9369554419</v>
      </c>
      <c r="K1073" s="41" t="s">
        <v>43</v>
      </c>
      <c r="L1073" s="41" t="s">
        <v>29661</v>
      </c>
      <c r="N1073" s="41" t="s">
        <v>26822</v>
      </c>
      <c r="O1073" s="41" t="s">
        <v>147</v>
      </c>
      <c r="P1073" s="41" t="s">
        <v>3348</v>
      </c>
      <c r="Q1073" s="41" t="s">
        <v>21919</v>
      </c>
      <c r="R1073" s="41">
        <v>8998</v>
      </c>
      <c r="S1073" s="41" t="s">
        <v>22780</v>
      </c>
      <c r="T1073" s="41" t="s">
        <v>22781</v>
      </c>
      <c r="U1073" s="41" t="s">
        <v>29662</v>
      </c>
      <c r="V1073" s="42">
        <v>45993</v>
      </c>
      <c r="W1073"/>
      <c r="X1073"/>
    </row>
    <row r="1074" spans="1:24">
      <c r="A1074" s="41" t="str">
        <f>TRIM(Query1[[#This Row],[ENTERPRISE_ID]])</f>
        <v>KDARDE2</v>
      </c>
      <c r="B1074" s="41" t="s">
        <v>29663</v>
      </c>
      <c r="C1074" s="41" t="s">
        <v>29664</v>
      </c>
      <c r="D1074" s="41" t="s">
        <v>21158</v>
      </c>
      <c r="E1074" s="41" t="s">
        <v>29665</v>
      </c>
      <c r="F1074" s="41" t="s">
        <v>29666</v>
      </c>
      <c r="G1074" s="41" t="s">
        <v>8495</v>
      </c>
      <c r="H1074" s="41" t="s">
        <v>29667</v>
      </c>
      <c r="I1074" s="41" t="s">
        <v>29668</v>
      </c>
      <c r="J1074" s="68">
        <v>8328181574</v>
      </c>
      <c r="K1074" s="41" t="s">
        <v>43</v>
      </c>
      <c r="L1074" s="41" t="s">
        <v>29669</v>
      </c>
      <c r="N1074" s="41" t="s">
        <v>777</v>
      </c>
      <c r="O1074" s="41" t="s">
        <v>147</v>
      </c>
      <c r="P1074" s="41" t="s">
        <v>6855</v>
      </c>
      <c r="Q1074" s="41" t="s">
        <v>21919</v>
      </c>
      <c r="R1074" s="41">
        <v>8998</v>
      </c>
      <c r="S1074" s="41" t="s">
        <v>10991</v>
      </c>
      <c r="T1074" s="41" t="s">
        <v>26797</v>
      </c>
      <c r="U1074" s="41" t="s">
        <v>29670</v>
      </c>
      <c r="V1074" s="42">
        <v>45993</v>
      </c>
      <c r="W1074"/>
      <c r="X1074"/>
    </row>
    <row r="1075" spans="1:24">
      <c r="A1075" s="41" t="str">
        <f>TRIM(Query1[[#This Row],[ENTERPRISE_ID]])</f>
        <v>CSCOTT</v>
      </c>
      <c r="B1075" s="41" t="s">
        <v>29671</v>
      </c>
      <c r="C1075" s="41" t="s">
        <v>29672</v>
      </c>
      <c r="D1075" s="41" t="s">
        <v>21160</v>
      </c>
      <c r="E1075" s="41" t="s">
        <v>29673</v>
      </c>
      <c r="F1075" s="41" t="s">
        <v>29674</v>
      </c>
      <c r="G1075" s="41" t="s">
        <v>20469</v>
      </c>
      <c r="H1075" s="41" t="s">
        <v>21937</v>
      </c>
      <c r="I1075" s="41" t="s">
        <v>6016</v>
      </c>
      <c r="J1075" s="68">
        <v>8088613049</v>
      </c>
      <c r="K1075" s="41" t="s">
        <v>43</v>
      </c>
      <c r="L1075" s="41" t="s">
        <v>29675</v>
      </c>
      <c r="N1075" s="41" t="s">
        <v>29676</v>
      </c>
      <c r="O1075" s="41" t="s">
        <v>429</v>
      </c>
      <c r="P1075" s="41" t="s">
        <v>432</v>
      </c>
      <c r="Q1075" s="41" t="s">
        <v>21909</v>
      </c>
      <c r="R1075" s="41">
        <v>8998</v>
      </c>
      <c r="S1075" s="41" t="s">
        <v>22780</v>
      </c>
      <c r="T1075" s="41" t="s">
        <v>22781</v>
      </c>
      <c r="U1075" s="41" t="s">
        <v>29677</v>
      </c>
      <c r="V1075" s="42">
        <v>45993</v>
      </c>
      <c r="W1075"/>
      <c r="X1075"/>
    </row>
    <row r="1076" spans="1:24">
      <c r="A1076" s="41" t="str">
        <f>TRIM(Query1[[#This Row],[ENTERPRISE_ID]])</f>
        <v>CHASHIM</v>
      </c>
      <c r="B1076" s="41" t="s">
        <v>29678</v>
      </c>
      <c r="C1076" s="41" t="s">
        <v>29679</v>
      </c>
      <c r="D1076" s="41" t="s">
        <v>21160</v>
      </c>
      <c r="E1076" s="41" t="s">
        <v>29680</v>
      </c>
      <c r="F1076" s="41" t="s">
        <v>29681</v>
      </c>
      <c r="G1076" s="41" t="s">
        <v>2674</v>
      </c>
      <c r="H1076" s="41" t="s">
        <v>29682</v>
      </c>
      <c r="I1076" s="41" t="s">
        <v>23929</v>
      </c>
      <c r="J1076" s="68">
        <v>8088610229</v>
      </c>
      <c r="K1076" s="41" t="s">
        <v>43</v>
      </c>
      <c r="L1076" s="41" t="s">
        <v>2675</v>
      </c>
      <c r="N1076" s="41" t="s">
        <v>2676</v>
      </c>
      <c r="O1076" s="41" t="s">
        <v>429</v>
      </c>
      <c r="P1076" s="41" t="s">
        <v>2677</v>
      </c>
      <c r="Q1076" s="41" t="s">
        <v>21909</v>
      </c>
      <c r="R1076" s="41">
        <v>8998</v>
      </c>
      <c r="S1076" s="41" t="s">
        <v>22780</v>
      </c>
      <c r="T1076" s="41" t="s">
        <v>22781</v>
      </c>
      <c r="U1076" s="41" t="s">
        <v>29683</v>
      </c>
      <c r="V1076" s="42">
        <v>45993</v>
      </c>
      <c r="W1076"/>
      <c r="X1076"/>
    </row>
    <row r="1077" spans="1:24">
      <c r="A1077" s="41" t="str">
        <f>TRIM(Query1[[#This Row],[ENTERPRISE_ID]])</f>
        <v>JHARPER</v>
      </c>
      <c r="B1077" s="41" t="s">
        <v>29684</v>
      </c>
      <c r="C1077" s="41" t="s">
        <v>29685</v>
      </c>
      <c r="D1077" s="41" t="s">
        <v>21160</v>
      </c>
      <c r="E1077" s="41" t="s">
        <v>29686</v>
      </c>
      <c r="F1077" s="41" t="s">
        <v>29687</v>
      </c>
      <c r="G1077" s="41" t="s">
        <v>29688</v>
      </c>
      <c r="H1077" s="41" t="s">
        <v>29689</v>
      </c>
      <c r="I1077" s="41" t="s">
        <v>29690</v>
      </c>
      <c r="J1077" s="68">
        <v>8089920000</v>
      </c>
      <c r="K1077" s="41" t="s">
        <v>43</v>
      </c>
      <c r="L1077" s="41" t="s">
        <v>7038</v>
      </c>
      <c r="M1077" s="41" t="s">
        <v>6070</v>
      </c>
      <c r="N1077" s="41" t="s">
        <v>7040</v>
      </c>
      <c r="O1077" s="41" t="s">
        <v>429</v>
      </c>
      <c r="P1077" s="41" t="s">
        <v>7041</v>
      </c>
      <c r="Q1077" s="41" t="s">
        <v>21909</v>
      </c>
      <c r="R1077" s="41">
        <v>8998</v>
      </c>
      <c r="S1077" s="41" t="s">
        <v>20469</v>
      </c>
      <c r="T1077" s="41" t="s">
        <v>20468</v>
      </c>
      <c r="U1077" s="41" t="s">
        <v>29691</v>
      </c>
      <c r="V1077" s="42">
        <v>45993</v>
      </c>
      <c r="W1077"/>
      <c r="X1077"/>
    </row>
    <row r="1078" spans="1:24">
      <c r="A1078" s="41" t="str">
        <f>TRIM(Query1[[#This Row],[ENTERPRISE_ID]])</f>
        <v>RTORDA</v>
      </c>
      <c r="B1078" s="41" t="s">
        <v>29692</v>
      </c>
      <c r="C1078" s="41" t="s">
        <v>29693</v>
      </c>
      <c r="D1078" s="41" t="s">
        <v>21160</v>
      </c>
      <c r="E1078" s="41" t="s">
        <v>29694</v>
      </c>
      <c r="F1078" s="41" t="s">
        <v>29695</v>
      </c>
      <c r="G1078" s="41" t="s">
        <v>12272</v>
      </c>
      <c r="H1078" s="41" t="s">
        <v>29696</v>
      </c>
      <c r="I1078" s="41" t="s">
        <v>24318</v>
      </c>
      <c r="J1078" s="68">
        <v>8088613409</v>
      </c>
      <c r="K1078" s="41" t="s">
        <v>43</v>
      </c>
      <c r="L1078" s="41" t="s">
        <v>12273</v>
      </c>
      <c r="N1078" s="41" t="s">
        <v>12274</v>
      </c>
      <c r="O1078" s="41" t="s">
        <v>429</v>
      </c>
      <c r="P1078" s="41" t="s">
        <v>29697</v>
      </c>
      <c r="Q1078" s="41" t="s">
        <v>21909</v>
      </c>
      <c r="R1078" s="41">
        <v>8998</v>
      </c>
      <c r="S1078" s="41" t="s">
        <v>12452</v>
      </c>
      <c r="T1078" s="41" t="s">
        <v>26322</v>
      </c>
      <c r="U1078" s="41" t="s">
        <v>29698</v>
      </c>
      <c r="V1078" s="42">
        <v>45993</v>
      </c>
      <c r="W1078"/>
      <c r="X1078"/>
    </row>
    <row r="1079" spans="1:24">
      <c r="A1079" s="41" t="str">
        <f>TRIM(Query1[[#This Row],[ENTERPRISE_ID]])</f>
        <v>SCORRE</v>
      </c>
      <c r="B1079" s="41" t="s">
        <v>29699</v>
      </c>
      <c r="C1079" s="41" t="s">
        <v>29700</v>
      </c>
      <c r="D1079" s="41" t="s">
        <v>21160</v>
      </c>
      <c r="E1079" s="41" t="s">
        <v>29701</v>
      </c>
      <c r="F1079" s="41" t="s">
        <v>29702</v>
      </c>
      <c r="G1079" s="41" t="s">
        <v>12452</v>
      </c>
      <c r="H1079" s="41" t="s">
        <v>29703</v>
      </c>
      <c r="I1079" s="41" t="s">
        <v>25192</v>
      </c>
      <c r="J1079" s="68">
        <v>8089278516</v>
      </c>
      <c r="K1079" s="41" t="s">
        <v>43</v>
      </c>
      <c r="L1079" s="41" t="s">
        <v>29704</v>
      </c>
      <c r="N1079" s="41" t="s">
        <v>726</v>
      </c>
      <c r="O1079" s="41" t="s">
        <v>429</v>
      </c>
      <c r="P1079" s="41" t="s">
        <v>727</v>
      </c>
      <c r="Q1079" s="41" t="s">
        <v>21909</v>
      </c>
      <c r="R1079" s="41">
        <v>8998</v>
      </c>
      <c r="S1079" s="41" t="s">
        <v>22780</v>
      </c>
      <c r="T1079" s="41" t="s">
        <v>22781</v>
      </c>
      <c r="U1079" s="41" t="s">
        <v>29705</v>
      </c>
      <c r="V1079" s="42">
        <v>45993</v>
      </c>
      <c r="W1079"/>
      <c r="X1079"/>
    </row>
    <row r="1080" spans="1:24">
      <c r="A1080" s="41" t="str">
        <f>TRIM(Query1[[#This Row],[ENTERPRISE_ID]])</f>
        <v>TTEXEIR</v>
      </c>
      <c r="B1080" s="41" t="s">
        <v>29706</v>
      </c>
      <c r="C1080" s="41" t="s">
        <v>29707</v>
      </c>
      <c r="D1080" s="41" t="s">
        <v>21160</v>
      </c>
      <c r="E1080" s="41" t="s">
        <v>29708</v>
      </c>
      <c r="F1080" s="41" t="s">
        <v>29709</v>
      </c>
      <c r="G1080" s="41" t="s">
        <v>29710</v>
      </c>
      <c r="H1080" s="41" t="s">
        <v>29711</v>
      </c>
      <c r="I1080" s="41" t="s">
        <v>25860</v>
      </c>
      <c r="J1080" s="68">
        <v>8089807141</v>
      </c>
      <c r="K1080" s="41" t="s">
        <v>43</v>
      </c>
      <c r="L1080" s="41" t="s">
        <v>29712</v>
      </c>
      <c r="N1080" s="41" t="s">
        <v>29713</v>
      </c>
      <c r="O1080" s="41" t="s">
        <v>429</v>
      </c>
      <c r="P1080" s="41" t="s">
        <v>2552</v>
      </c>
      <c r="Q1080" s="41" t="s">
        <v>21909</v>
      </c>
      <c r="R1080" s="41">
        <v>8998</v>
      </c>
      <c r="S1080" s="41" t="s">
        <v>12452</v>
      </c>
      <c r="T1080" s="41" t="s">
        <v>26322</v>
      </c>
      <c r="U1080" s="41" t="s">
        <v>29714</v>
      </c>
      <c r="V1080" s="42">
        <v>45993</v>
      </c>
      <c r="W1080"/>
      <c r="X1080"/>
    </row>
    <row r="1081" spans="1:24">
      <c r="A1081" s="41" t="str">
        <f>TRIM(Query1[[#This Row],[ENTERPRISE_ID]])</f>
        <v>JSPART</v>
      </c>
      <c r="B1081" s="41" t="s">
        <v>29715</v>
      </c>
      <c r="C1081" s="41" t="s">
        <v>29716</v>
      </c>
      <c r="D1081" s="41" t="s">
        <v>21148</v>
      </c>
      <c r="E1081" s="41" t="s">
        <v>29717</v>
      </c>
      <c r="F1081" s="41" t="s">
        <v>29718</v>
      </c>
      <c r="G1081" s="41" t="s">
        <v>8135</v>
      </c>
      <c r="H1081" s="41" t="s">
        <v>29719</v>
      </c>
      <c r="I1081" s="41" t="s">
        <v>24744</v>
      </c>
      <c r="J1081" s="68">
        <v>6122276248</v>
      </c>
      <c r="K1081" s="41" t="s">
        <v>43</v>
      </c>
      <c r="L1081" s="41" t="s">
        <v>29720</v>
      </c>
      <c r="N1081" s="41" t="s">
        <v>2936</v>
      </c>
      <c r="O1081" s="41" t="s">
        <v>1229</v>
      </c>
      <c r="P1081" s="41" t="s">
        <v>8138</v>
      </c>
      <c r="Q1081" s="41" t="s">
        <v>22020</v>
      </c>
      <c r="R1081" s="41">
        <v>8998</v>
      </c>
      <c r="S1081" s="41" t="s">
        <v>22780</v>
      </c>
      <c r="T1081" s="41" t="s">
        <v>22781</v>
      </c>
      <c r="U1081" s="41" t="s">
        <v>29721</v>
      </c>
      <c r="V1081" s="42">
        <v>45993</v>
      </c>
      <c r="W1081"/>
      <c r="X1081"/>
    </row>
    <row r="1082" spans="1:24">
      <c r="A1082" s="41" t="str">
        <f>TRIM(Query1[[#This Row],[ENTERPRISE_ID]])</f>
        <v>RABBAS</v>
      </c>
      <c r="B1082" s="41" t="s">
        <v>29722</v>
      </c>
      <c r="C1082" s="41" t="s">
        <v>29723</v>
      </c>
      <c r="D1082" s="41" t="s">
        <v>21148</v>
      </c>
      <c r="E1082" s="41" t="s">
        <v>29724</v>
      </c>
      <c r="F1082" s="41" t="s">
        <v>29725</v>
      </c>
      <c r="G1082" s="41" t="s">
        <v>29726</v>
      </c>
      <c r="H1082" s="41" t="s">
        <v>29727</v>
      </c>
      <c r="I1082" s="41" t="s">
        <v>21938</v>
      </c>
      <c r="J1082" s="68">
        <v>6512065422</v>
      </c>
      <c r="K1082" s="41" t="s">
        <v>43</v>
      </c>
      <c r="L1082" s="41" t="s">
        <v>29728</v>
      </c>
      <c r="N1082" s="41" t="s">
        <v>29729</v>
      </c>
      <c r="O1082" s="41" t="s">
        <v>1229</v>
      </c>
      <c r="P1082" s="41" t="s">
        <v>11240</v>
      </c>
      <c r="Q1082" s="41" t="s">
        <v>22020</v>
      </c>
      <c r="R1082" s="41">
        <v>8998</v>
      </c>
      <c r="S1082" s="41" t="s">
        <v>8135</v>
      </c>
      <c r="T1082" s="41" t="s">
        <v>22304</v>
      </c>
      <c r="U1082" s="41" t="s">
        <v>29730</v>
      </c>
      <c r="V1082" s="42">
        <v>45993</v>
      </c>
      <c r="W1082"/>
      <c r="X1082"/>
    </row>
    <row r="1083" spans="1:24">
      <c r="A1083" s="41" t="str">
        <f>TRIM(Query1[[#This Row],[ENTERPRISE_ID]])</f>
        <v>GMOHS</v>
      </c>
      <c r="B1083" s="41" t="s">
        <v>29731</v>
      </c>
      <c r="C1083" s="41" t="s">
        <v>29732</v>
      </c>
      <c r="D1083" s="41" t="s">
        <v>21148</v>
      </c>
      <c r="E1083" s="41" t="s">
        <v>29733</v>
      </c>
      <c r="F1083" s="41" t="s">
        <v>29734</v>
      </c>
      <c r="G1083" s="41" t="s">
        <v>18101</v>
      </c>
      <c r="H1083" s="41" t="s">
        <v>29735</v>
      </c>
      <c r="I1083" s="41" t="s">
        <v>29736</v>
      </c>
      <c r="J1083" s="68">
        <v>2189401156</v>
      </c>
      <c r="K1083" s="41" t="s">
        <v>43</v>
      </c>
      <c r="L1083" s="41" t="s">
        <v>14316</v>
      </c>
      <c r="N1083" s="41" t="s">
        <v>14317</v>
      </c>
      <c r="O1083" s="41" t="s">
        <v>1229</v>
      </c>
      <c r="P1083" s="41" t="s">
        <v>14318</v>
      </c>
      <c r="Q1083" s="41" t="s">
        <v>22020</v>
      </c>
      <c r="R1083" s="41">
        <v>8998</v>
      </c>
      <c r="S1083" s="41" t="s">
        <v>22780</v>
      </c>
      <c r="T1083" s="41" t="s">
        <v>22781</v>
      </c>
      <c r="U1083" s="41" t="s">
        <v>29737</v>
      </c>
      <c r="V1083" s="42">
        <v>45993</v>
      </c>
      <c r="W1083"/>
      <c r="X1083"/>
    </row>
    <row r="1084" spans="1:24">
      <c r="A1084" s="41" t="str">
        <f>TRIM(Query1[[#This Row],[ENTERPRISE_ID]])</f>
        <v>RRADER</v>
      </c>
      <c r="B1084" s="41" t="s">
        <v>29738</v>
      </c>
      <c r="C1084" s="41" t="s">
        <v>29739</v>
      </c>
      <c r="D1084" s="41" t="s">
        <v>21148</v>
      </c>
      <c r="E1084" s="41" t="s">
        <v>29740</v>
      </c>
      <c r="F1084" s="41" t="s">
        <v>29741</v>
      </c>
      <c r="G1084" s="41" t="s">
        <v>11985</v>
      </c>
      <c r="H1084" s="41" t="s">
        <v>29742</v>
      </c>
      <c r="I1084" s="41" t="s">
        <v>29743</v>
      </c>
      <c r="J1084" s="68">
        <v>9522017690</v>
      </c>
      <c r="K1084" s="41" t="s">
        <v>43</v>
      </c>
      <c r="L1084" s="41" t="s">
        <v>29744</v>
      </c>
      <c r="N1084" s="41" t="s">
        <v>29745</v>
      </c>
      <c r="O1084" s="41" t="s">
        <v>1229</v>
      </c>
      <c r="P1084" s="41" t="s">
        <v>11988</v>
      </c>
      <c r="Q1084" s="41" t="s">
        <v>22020</v>
      </c>
      <c r="R1084" s="41">
        <v>8998</v>
      </c>
      <c r="S1084" s="41" t="s">
        <v>8135</v>
      </c>
      <c r="T1084" s="41" t="s">
        <v>22304</v>
      </c>
      <c r="U1084" s="41" t="s">
        <v>29746</v>
      </c>
      <c r="V1084" s="42">
        <v>45993</v>
      </c>
      <c r="W1084"/>
      <c r="X1084"/>
    </row>
    <row r="1085" spans="1:24">
      <c r="A1085" s="41" t="str">
        <f>TRIM(Query1[[#This Row],[ENTERPRISE_ID]])</f>
        <v>DCREW</v>
      </c>
      <c r="B1085" s="41" t="s">
        <v>29747</v>
      </c>
      <c r="C1085" s="41" t="s">
        <v>29748</v>
      </c>
      <c r="D1085" s="41" t="s">
        <v>21161</v>
      </c>
      <c r="E1085" s="41" t="s">
        <v>29749</v>
      </c>
      <c r="F1085" s="41" t="s">
        <v>29750</v>
      </c>
      <c r="G1085" s="41" t="s">
        <v>18647</v>
      </c>
      <c r="H1085" s="41" t="s">
        <v>29751</v>
      </c>
      <c r="I1085" s="41" t="s">
        <v>22142</v>
      </c>
      <c r="J1085" s="68">
        <v>7207420200</v>
      </c>
      <c r="K1085" s="41" t="s">
        <v>43</v>
      </c>
      <c r="L1085" s="41" t="s">
        <v>29752</v>
      </c>
      <c r="N1085" s="41" t="s">
        <v>9160</v>
      </c>
      <c r="O1085" s="41" t="s">
        <v>908</v>
      </c>
      <c r="P1085" s="41" t="s">
        <v>29753</v>
      </c>
      <c r="Q1085" s="41" t="s">
        <v>21919</v>
      </c>
      <c r="R1085" s="41">
        <v>8998</v>
      </c>
      <c r="S1085" s="41" t="s">
        <v>22780</v>
      </c>
      <c r="T1085" s="41" t="s">
        <v>22781</v>
      </c>
      <c r="U1085" s="41" t="s">
        <v>29754</v>
      </c>
      <c r="V1085" s="42">
        <v>45993</v>
      </c>
      <c r="W1085"/>
      <c r="X1085"/>
    </row>
    <row r="1086" spans="1:24">
      <c r="A1086" s="41" t="str">
        <f>TRIM(Query1[[#This Row],[ENTERPRISE_ID]])</f>
        <v>MWRIGH0</v>
      </c>
      <c r="B1086" s="41" t="s">
        <v>29755</v>
      </c>
      <c r="C1086" s="41" t="s">
        <v>29756</v>
      </c>
      <c r="D1086" s="41" t="s">
        <v>21161</v>
      </c>
      <c r="E1086" s="41" t="s">
        <v>29757</v>
      </c>
      <c r="F1086" s="41" t="s">
        <v>29758</v>
      </c>
      <c r="G1086" s="41" t="s">
        <v>18679</v>
      </c>
      <c r="H1086" s="41" t="s">
        <v>25255</v>
      </c>
      <c r="I1086" s="41" t="s">
        <v>22302</v>
      </c>
      <c r="J1086" s="68">
        <v>3039610023</v>
      </c>
      <c r="K1086" s="41" t="s">
        <v>43</v>
      </c>
      <c r="L1086" s="41" t="s">
        <v>10437</v>
      </c>
      <c r="N1086" s="41" t="s">
        <v>10438</v>
      </c>
      <c r="O1086" s="41" t="s">
        <v>908</v>
      </c>
      <c r="P1086" s="41" t="s">
        <v>10439</v>
      </c>
      <c r="Q1086" s="41" t="s">
        <v>21919</v>
      </c>
      <c r="R1086" s="41">
        <v>8998</v>
      </c>
      <c r="S1086" s="41" t="s">
        <v>18647</v>
      </c>
      <c r="T1086" s="41" t="s">
        <v>20731</v>
      </c>
      <c r="U1086" s="41" t="s">
        <v>29759</v>
      </c>
      <c r="V1086" s="42">
        <v>45993</v>
      </c>
      <c r="W1086"/>
      <c r="X1086"/>
    </row>
    <row r="1087" spans="1:24">
      <c r="A1087" s="41" t="str">
        <f>TRIM(Query1[[#This Row],[ENTERPRISE_ID]])</f>
        <v>MPOWEL4</v>
      </c>
      <c r="B1087" s="41" t="s">
        <v>29760</v>
      </c>
      <c r="C1087" s="41" t="s">
        <v>29761</v>
      </c>
      <c r="D1087" s="41" t="s">
        <v>21142</v>
      </c>
      <c r="E1087" s="41" t="s">
        <v>29762</v>
      </c>
      <c r="F1087" s="41" t="s">
        <v>29763</v>
      </c>
      <c r="G1087" s="41" t="s">
        <v>29764</v>
      </c>
      <c r="H1087" s="41" t="s">
        <v>24622</v>
      </c>
      <c r="I1087" s="41" t="s">
        <v>29765</v>
      </c>
      <c r="J1087" s="68">
        <v>6207572183</v>
      </c>
      <c r="K1087" s="41" t="s">
        <v>43</v>
      </c>
      <c r="L1087" s="41" t="s">
        <v>29766</v>
      </c>
      <c r="N1087" s="41" t="s">
        <v>29767</v>
      </c>
      <c r="O1087" s="41" t="s">
        <v>887</v>
      </c>
      <c r="P1087" s="41" t="s">
        <v>10080</v>
      </c>
      <c r="Q1087" s="41" t="s">
        <v>22020</v>
      </c>
      <c r="R1087" s="41">
        <v>8998</v>
      </c>
      <c r="S1087" s="41" t="s">
        <v>3984</v>
      </c>
      <c r="T1087" s="41" t="s">
        <v>18353</v>
      </c>
      <c r="U1087" s="41" t="s">
        <v>29768</v>
      </c>
      <c r="V1087" s="42">
        <v>45993</v>
      </c>
      <c r="W1087"/>
      <c r="X1087"/>
    </row>
    <row r="1088" spans="1:24">
      <c r="A1088" s="41" t="str">
        <f>TRIM(Query1[[#This Row],[ENTERPRISE_ID]])</f>
        <v>RSTOUT</v>
      </c>
      <c r="B1088" s="41" t="s">
        <v>29769</v>
      </c>
      <c r="C1088" s="41" t="s">
        <v>29770</v>
      </c>
      <c r="D1088" s="41" t="s">
        <v>21161</v>
      </c>
      <c r="E1088" s="41" t="s">
        <v>29771</v>
      </c>
      <c r="F1088" s="41" t="s">
        <v>29772</v>
      </c>
      <c r="G1088" s="41" t="s">
        <v>29773</v>
      </c>
      <c r="H1088" s="41" t="s">
        <v>22777</v>
      </c>
      <c r="I1088" s="41" t="s">
        <v>29774</v>
      </c>
      <c r="J1088" s="68">
        <v>9706940038</v>
      </c>
      <c r="K1088" s="41" t="s">
        <v>43</v>
      </c>
      <c r="L1088" s="41" t="s">
        <v>29775</v>
      </c>
      <c r="N1088" s="41" t="s">
        <v>29776</v>
      </c>
      <c r="O1088" s="41" t="s">
        <v>908</v>
      </c>
      <c r="P1088" s="41" t="s">
        <v>12214</v>
      </c>
      <c r="Q1088" s="41" t="s">
        <v>21919</v>
      </c>
      <c r="R1088" s="41">
        <v>8998</v>
      </c>
      <c r="S1088" s="41" t="s">
        <v>18647</v>
      </c>
      <c r="T1088" s="41" t="s">
        <v>20731</v>
      </c>
      <c r="U1088" s="41" t="s">
        <v>29777</v>
      </c>
      <c r="V1088" s="42">
        <v>45993</v>
      </c>
      <c r="W1088"/>
      <c r="X1088"/>
    </row>
    <row r="1089" spans="1:24">
      <c r="A1089" s="41" t="str">
        <f>TRIM(Query1[[#This Row],[ENTERPRISE_ID]])</f>
        <v>AMONRIA</v>
      </c>
      <c r="B1089" s="41" t="s">
        <v>21648</v>
      </c>
      <c r="C1089" s="41" t="s">
        <v>29778</v>
      </c>
      <c r="D1089" s="41" t="s">
        <v>21159</v>
      </c>
      <c r="E1089" s="41" t="s">
        <v>29779</v>
      </c>
      <c r="F1089" s="41" t="s">
        <v>29780</v>
      </c>
      <c r="G1089" s="41" t="s">
        <v>29781</v>
      </c>
      <c r="H1089" s="41" t="s">
        <v>29782</v>
      </c>
      <c r="I1089" s="41" t="s">
        <v>22342</v>
      </c>
      <c r="J1089" s="68">
        <v>5125084215</v>
      </c>
      <c r="K1089" s="41" t="s">
        <v>43</v>
      </c>
      <c r="L1089" s="41" t="s">
        <v>1078</v>
      </c>
      <c r="N1089" s="41" t="s">
        <v>29783</v>
      </c>
      <c r="O1089" s="41" t="s">
        <v>147</v>
      </c>
      <c r="P1089" s="41" t="s">
        <v>1080</v>
      </c>
      <c r="Q1089" s="41" t="s">
        <v>21909</v>
      </c>
      <c r="R1089" s="41">
        <v>8998</v>
      </c>
      <c r="S1089" s="41" t="s">
        <v>12200</v>
      </c>
      <c r="T1089" s="41" t="s">
        <v>20059</v>
      </c>
      <c r="U1089" s="41" t="s">
        <v>29784</v>
      </c>
      <c r="V1089" s="42">
        <v>45993</v>
      </c>
      <c r="W1089"/>
      <c r="X1089"/>
    </row>
    <row r="1090" spans="1:24">
      <c r="A1090" s="41" t="str">
        <f>TRIM(Query1[[#This Row],[ENTERPRISE_ID]])</f>
        <v>MGIBBS</v>
      </c>
      <c r="B1090" s="41" t="s">
        <v>29785</v>
      </c>
      <c r="C1090" s="41" t="s">
        <v>29786</v>
      </c>
      <c r="D1090" s="41" t="s">
        <v>21161</v>
      </c>
      <c r="E1090" s="41" t="s">
        <v>27343</v>
      </c>
      <c r="F1090" s="41" t="s">
        <v>29787</v>
      </c>
      <c r="G1090" s="41" t="s">
        <v>20256</v>
      </c>
      <c r="H1090" s="41" t="s">
        <v>29788</v>
      </c>
      <c r="I1090" s="41" t="s">
        <v>22302</v>
      </c>
      <c r="J1090" s="68">
        <v>7197237290</v>
      </c>
      <c r="K1090" s="41" t="s">
        <v>43</v>
      </c>
      <c r="L1090" s="41" t="s">
        <v>29789</v>
      </c>
      <c r="N1090" s="41" t="s">
        <v>910</v>
      </c>
      <c r="O1090" s="41" t="s">
        <v>908</v>
      </c>
      <c r="P1090" s="41" t="s">
        <v>9664</v>
      </c>
      <c r="Q1090" s="41" t="s">
        <v>21919</v>
      </c>
      <c r="R1090" s="41">
        <v>8998</v>
      </c>
      <c r="S1090" s="41" t="s">
        <v>25177</v>
      </c>
      <c r="T1090" s="41" t="s">
        <v>25178</v>
      </c>
      <c r="U1090" s="41" t="s">
        <v>29790</v>
      </c>
      <c r="V1090" s="42">
        <v>45993</v>
      </c>
      <c r="W1090"/>
      <c r="X1090"/>
    </row>
    <row r="1091" spans="1:24">
      <c r="A1091" s="41" t="str">
        <f>TRIM(Query1[[#This Row],[ENTERPRISE_ID]])</f>
        <v>WCALDWE</v>
      </c>
      <c r="B1091" s="41" t="s">
        <v>23480</v>
      </c>
      <c r="C1091" s="41" t="s">
        <v>29791</v>
      </c>
      <c r="D1091" s="41" t="s">
        <v>21157</v>
      </c>
      <c r="E1091" s="41" t="s">
        <v>29792</v>
      </c>
      <c r="F1091" s="41" t="s">
        <v>29793</v>
      </c>
      <c r="G1091" s="41" t="s">
        <v>13924</v>
      </c>
      <c r="H1091" s="41" t="s">
        <v>11447</v>
      </c>
      <c r="I1091" s="41" t="s">
        <v>22565</v>
      </c>
      <c r="J1091" s="68">
        <v>5757490114</v>
      </c>
      <c r="K1091" s="41" t="s">
        <v>43</v>
      </c>
      <c r="L1091" s="41" t="s">
        <v>29794</v>
      </c>
      <c r="N1091" s="41" t="s">
        <v>3952</v>
      </c>
      <c r="O1091" s="41" t="s">
        <v>401</v>
      </c>
      <c r="P1091" s="41" t="s">
        <v>13926</v>
      </c>
      <c r="Q1091" s="41" t="s">
        <v>21909</v>
      </c>
      <c r="R1091" s="41">
        <v>8998</v>
      </c>
      <c r="S1091" s="41" t="s">
        <v>11323</v>
      </c>
      <c r="T1091" s="41" t="s">
        <v>24497</v>
      </c>
      <c r="U1091" s="41" t="s">
        <v>29795</v>
      </c>
      <c r="V1091" s="42">
        <v>45993</v>
      </c>
      <c r="W1091"/>
      <c r="X1091"/>
    </row>
    <row r="1092" spans="1:24">
      <c r="A1092" s="41" t="str">
        <f>TRIM(Query1[[#This Row],[ENTERPRISE_ID]])</f>
        <v>SKEMP1</v>
      </c>
      <c r="B1092" s="41" t="s">
        <v>29796</v>
      </c>
      <c r="C1092" s="41" t="s">
        <v>29797</v>
      </c>
      <c r="D1092" s="41" t="s">
        <v>21157</v>
      </c>
      <c r="E1092" s="41" t="s">
        <v>29798</v>
      </c>
      <c r="F1092" s="41" t="s">
        <v>29799</v>
      </c>
      <c r="G1092" s="41" t="s">
        <v>29800</v>
      </c>
      <c r="H1092" s="41" t="s">
        <v>29801</v>
      </c>
      <c r="I1092" s="41" t="s">
        <v>29802</v>
      </c>
      <c r="J1092" s="68">
        <v>2148365823</v>
      </c>
      <c r="K1092" s="41" t="s">
        <v>43</v>
      </c>
      <c r="L1092" s="41" t="s">
        <v>29803</v>
      </c>
      <c r="N1092" s="41" t="s">
        <v>29804</v>
      </c>
      <c r="O1092" s="41" t="s">
        <v>147</v>
      </c>
      <c r="P1092" s="41" t="s">
        <v>12663</v>
      </c>
      <c r="Q1092" s="41" t="s">
        <v>21909</v>
      </c>
      <c r="R1092" s="41">
        <v>8998</v>
      </c>
      <c r="S1092" s="41" t="s">
        <v>9335</v>
      </c>
      <c r="T1092" s="41" t="s">
        <v>19605</v>
      </c>
      <c r="U1092" s="41" t="s">
        <v>29805</v>
      </c>
      <c r="V1092" s="42">
        <v>45993</v>
      </c>
      <c r="W1092"/>
      <c r="X1092"/>
    </row>
    <row r="1093" spans="1:24">
      <c r="A1093" s="41" t="str">
        <f>TRIM(Query1[[#This Row],[ENTERPRISE_ID]])</f>
        <v>GCUTLE</v>
      </c>
      <c r="B1093" s="41" t="s">
        <v>29806</v>
      </c>
      <c r="C1093" s="41" t="s">
        <v>29807</v>
      </c>
      <c r="D1093" s="41" t="s">
        <v>21157</v>
      </c>
      <c r="E1093" s="41" t="s">
        <v>29808</v>
      </c>
      <c r="F1093" s="41" t="s">
        <v>29809</v>
      </c>
      <c r="G1093" s="41" t="s">
        <v>5328</v>
      </c>
      <c r="H1093" s="41" t="s">
        <v>29810</v>
      </c>
      <c r="I1093" s="41" t="s">
        <v>3389</v>
      </c>
      <c r="J1093" s="68">
        <v>2147352628</v>
      </c>
      <c r="K1093" s="41" t="s">
        <v>43</v>
      </c>
      <c r="L1093" s="41" t="s">
        <v>5329</v>
      </c>
      <c r="N1093" s="41" t="s">
        <v>5330</v>
      </c>
      <c r="O1093" s="41" t="s">
        <v>147</v>
      </c>
      <c r="P1093" s="41" t="s">
        <v>5331</v>
      </c>
      <c r="Q1093" s="41" t="s">
        <v>21909</v>
      </c>
      <c r="R1093" s="41">
        <v>8998</v>
      </c>
      <c r="S1093" s="41" t="s">
        <v>9335</v>
      </c>
      <c r="T1093" s="41" t="s">
        <v>19605</v>
      </c>
      <c r="U1093" s="41" t="s">
        <v>29811</v>
      </c>
      <c r="V1093" s="42">
        <v>45993</v>
      </c>
      <c r="W1093"/>
      <c r="X1093"/>
    </row>
    <row r="1094" spans="1:24">
      <c r="A1094" s="41" t="str">
        <f>TRIM(Query1[[#This Row],[ENTERPRISE_ID]])</f>
        <v>BSKIDMO</v>
      </c>
      <c r="B1094" s="41" t="s">
        <v>29812</v>
      </c>
      <c r="C1094" s="41" t="s">
        <v>29813</v>
      </c>
      <c r="D1094" s="41" t="s">
        <v>21157</v>
      </c>
      <c r="E1094" s="41" t="s">
        <v>29814</v>
      </c>
      <c r="F1094" s="41" t="s">
        <v>29815</v>
      </c>
      <c r="G1094" s="41" t="s">
        <v>20361</v>
      </c>
      <c r="H1094" s="41" t="s">
        <v>29816</v>
      </c>
      <c r="I1094" s="41" t="s">
        <v>22492</v>
      </c>
      <c r="J1094" s="68">
        <v>9728380505</v>
      </c>
      <c r="K1094" s="41" t="s">
        <v>43</v>
      </c>
      <c r="L1094" s="41" t="s">
        <v>2177</v>
      </c>
      <c r="N1094" s="41" t="s">
        <v>2178</v>
      </c>
      <c r="O1094" s="41" t="s">
        <v>147</v>
      </c>
      <c r="P1094" s="41" t="s">
        <v>2179</v>
      </c>
      <c r="Q1094" s="41" t="s">
        <v>21909</v>
      </c>
      <c r="R1094" s="41">
        <v>8998</v>
      </c>
      <c r="S1094" s="41" t="s">
        <v>10402</v>
      </c>
      <c r="T1094" s="41" t="s">
        <v>26736</v>
      </c>
      <c r="U1094" s="41" t="s">
        <v>29817</v>
      </c>
      <c r="V1094" s="42">
        <v>45993</v>
      </c>
      <c r="W1094"/>
      <c r="X1094"/>
    </row>
    <row r="1095" spans="1:24">
      <c r="A1095" s="41" t="str">
        <f>TRIM(Query1[[#This Row],[ENTERPRISE_ID]])</f>
        <v>AGONZA4</v>
      </c>
      <c r="B1095" s="41" t="s">
        <v>21204</v>
      </c>
      <c r="C1095" s="41" t="s">
        <v>21205</v>
      </c>
      <c r="D1095" s="41" t="s">
        <v>21157</v>
      </c>
      <c r="E1095" s="41" t="s">
        <v>29818</v>
      </c>
      <c r="F1095" s="41" t="s">
        <v>29819</v>
      </c>
      <c r="G1095" s="41" t="s">
        <v>748</v>
      </c>
      <c r="H1095" s="41" t="s">
        <v>25014</v>
      </c>
      <c r="I1095" s="41" t="s">
        <v>29820</v>
      </c>
      <c r="J1095" s="68">
        <v>8167249181</v>
      </c>
      <c r="K1095" s="41" t="s">
        <v>43</v>
      </c>
      <c r="L1095" s="41" t="s">
        <v>749</v>
      </c>
      <c r="N1095" s="41" t="s">
        <v>29821</v>
      </c>
      <c r="O1095" s="41" t="s">
        <v>147</v>
      </c>
      <c r="P1095" s="41" t="s">
        <v>751</v>
      </c>
      <c r="Q1095" s="41" t="s">
        <v>21909</v>
      </c>
      <c r="R1095" s="41">
        <v>8998</v>
      </c>
      <c r="S1095" s="41" t="s">
        <v>3255</v>
      </c>
      <c r="T1095" s="41" t="s">
        <v>23362</v>
      </c>
      <c r="U1095" s="41" t="s">
        <v>29822</v>
      </c>
      <c r="V1095" s="42">
        <v>45993</v>
      </c>
      <c r="W1095"/>
      <c r="X1095"/>
    </row>
    <row r="1096" spans="1:24">
      <c r="A1096" s="41" t="str">
        <f>TRIM(Query1[[#This Row],[ENTERPRISE_ID]])</f>
        <v>LRUIZ1</v>
      </c>
      <c r="B1096" s="41" t="s">
        <v>29823</v>
      </c>
      <c r="C1096" s="41" t="s">
        <v>29824</v>
      </c>
      <c r="D1096" s="41" t="s">
        <v>21157</v>
      </c>
      <c r="E1096" s="41" t="s">
        <v>29825</v>
      </c>
      <c r="F1096" s="41" t="s">
        <v>29826</v>
      </c>
      <c r="G1096" s="41" t="s">
        <v>9124</v>
      </c>
      <c r="H1096" s="41" t="s">
        <v>22098</v>
      </c>
      <c r="I1096" s="41" t="s">
        <v>24327</v>
      </c>
      <c r="J1096" s="68">
        <v>4696796160</v>
      </c>
      <c r="K1096" s="41" t="s">
        <v>43</v>
      </c>
      <c r="L1096" s="41" t="s">
        <v>29827</v>
      </c>
      <c r="N1096" s="41" t="s">
        <v>9126</v>
      </c>
      <c r="O1096" s="41" t="s">
        <v>147</v>
      </c>
      <c r="P1096" s="41" t="s">
        <v>9127</v>
      </c>
      <c r="Q1096" s="41" t="s">
        <v>21909</v>
      </c>
      <c r="R1096" s="41">
        <v>8998</v>
      </c>
      <c r="S1096" s="41" t="s">
        <v>10402</v>
      </c>
      <c r="T1096" s="41" t="s">
        <v>26736</v>
      </c>
      <c r="U1096" s="41" t="s">
        <v>29828</v>
      </c>
      <c r="V1096" s="42">
        <v>45993</v>
      </c>
      <c r="W1096"/>
      <c r="X1096"/>
    </row>
    <row r="1097" spans="1:24">
      <c r="A1097" s="41" t="str">
        <f>TRIM(Query1[[#This Row],[ENTERPRISE_ID]])</f>
        <v>JPOWER7</v>
      </c>
      <c r="B1097" s="41" t="s">
        <v>29829</v>
      </c>
      <c r="C1097" s="41" t="s">
        <v>29830</v>
      </c>
      <c r="D1097" s="41" t="s">
        <v>21157</v>
      </c>
      <c r="E1097" s="41" t="s">
        <v>29831</v>
      </c>
      <c r="F1097" s="41" t="s">
        <v>29832</v>
      </c>
      <c r="G1097" s="41" t="s">
        <v>7840</v>
      </c>
      <c r="H1097" s="41" t="s">
        <v>25025</v>
      </c>
      <c r="I1097" s="41" t="s">
        <v>29833</v>
      </c>
      <c r="J1097" s="68">
        <v>9035707673</v>
      </c>
      <c r="K1097" s="41" t="s">
        <v>43</v>
      </c>
      <c r="L1097" s="41" t="s">
        <v>29834</v>
      </c>
      <c r="N1097" s="41" t="s">
        <v>29835</v>
      </c>
      <c r="O1097" s="41" t="s">
        <v>147</v>
      </c>
      <c r="P1097" s="41" t="s">
        <v>7843</v>
      </c>
      <c r="Q1097" s="41" t="s">
        <v>21909</v>
      </c>
      <c r="R1097" s="41">
        <v>8998</v>
      </c>
      <c r="S1097" s="41" t="s">
        <v>22780</v>
      </c>
      <c r="T1097" s="41" t="s">
        <v>22781</v>
      </c>
      <c r="U1097" s="41" t="s">
        <v>29836</v>
      </c>
      <c r="V1097" s="42">
        <v>45993</v>
      </c>
      <c r="W1097"/>
      <c r="X1097"/>
    </row>
    <row r="1098" spans="1:24">
      <c r="A1098" s="41" t="str">
        <f>TRIM(Query1[[#This Row],[ENTERPRISE_ID]])</f>
        <v>BCURTI</v>
      </c>
      <c r="B1098" s="41" t="s">
        <v>29837</v>
      </c>
      <c r="C1098" s="41" t="s">
        <v>29838</v>
      </c>
      <c r="D1098" s="41" t="s">
        <v>21157</v>
      </c>
      <c r="E1098" s="41" t="s">
        <v>29839</v>
      </c>
      <c r="F1098" s="41" t="s">
        <v>29840</v>
      </c>
      <c r="G1098" s="41" t="s">
        <v>1717</v>
      </c>
      <c r="H1098" s="41" t="s">
        <v>26022</v>
      </c>
      <c r="I1098" s="41" t="s">
        <v>29118</v>
      </c>
      <c r="J1098" s="68">
        <v>9729031263</v>
      </c>
      <c r="K1098" s="41" t="s">
        <v>43</v>
      </c>
      <c r="L1098" s="41" t="s">
        <v>29841</v>
      </c>
      <c r="N1098" s="41" t="s">
        <v>29842</v>
      </c>
      <c r="O1098" s="41" t="s">
        <v>147</v>
      </c>
      <c r="P1098" s="41" t="s">
        <v>1720</v>
      </c>
      <c r="Q1098" s="41" t="s">
        <v>21909</v>
      </c>
      <c r="R1098" s="41">
        <v>8998</v>
      </c>
      <c r="S1098" s="41" t="s">
        <v>9335</v>
      </c>
      <c r="T1098" s="41" t="s">
        <v>19605</v>
      </c>
      <c r="U1098" s="41" t="s">
        <v>29843</v>
      </c>
      <c r="V1098" s="42">
        <v>45993</v>
      </c>
      <c r="W1098"/>
      <c r="X1098"/>
    </row>
    <row r="1099" spans="1:24">
      <c r="A1099" s="41" t="str">
        <f>TRIM(Query1[[#This Row],[ENTERPRISE_ID]])</f>
        <v>LFOWLER</v>
      </c>
      <c r="B1099" s="41" t="s">
        <v>16525</v>
      </c>
      <c r="C1099" s="41" t="s">
        <v>21650</v>
      </c>
      <c r="D1099" s="41" t="s">
        <v>21157</v>
      </c>
      <c r="E1099" s="41" t="s">
        <v>29844</v>
      </c>
      <c r="F1099" s="41" t="s">
        <v>16526</v>
      </c>
      <c r="G1099" s="41" t="s">
        <v>14901</v>
      </c>
      <c r="H1099" s="41" t="s">
        <v>29845</v>
      </c>
      <c r="I1099" s="41" t="s">
        <v>29846</v>
      </c>
      <c r="J1099" s="68">
        <v>4698822214</v>
      </c>
      <c r="K1099" s="41" t="s">
        <v>43</v>
      </c>
      <c r="L1099" s="41" t="s">
        <v>23756</v>
      </c>
      <c r="N1099" s="41" t="s">
        <v>23757</v>
      </c>
      <c r="O1099" s="41" t="s">
        <v>118</v>
      </c>
      <c r="P1099" s="41" t="s">
        <v>23758</v>
      </c>
      <c r="Q1099" s="41" t="s">
        <v>21909</v>
      </c>
      <c r="R1099" s="41">
        <v>8998</v>
      </c>
      <c r="S1099" s="41" t="s">
        <v>8795</v>
      </c>
      <c r="T1099" s="41" t="s">
        <v>18392</v>
      </c>
      <c r="U1099" s="41" t="s">
        <v>29847</v>
      </c>
      <c r="V1099" s="42">
        <v>45993</v>
      </c>
      <c r="W1099"/>
      <c r="X1099"/>
    </row>
    <row r="1100" spans="1:24">
      <c r="A1100" s="41" t="str">
        <f>TRIM(Query1[[#This Row],[ENTERPRISE_ID]])</f>
        <v>BDAVI54</v>
      </c>
      <c r="B1100" s="41" t="s">
        <v>29848</v>
      </c>
      <c r="C1100" s="41" t="s">
        <v>29849</v>
      </c>
      <c r="D1100" s="41" t="s">
        <v>21157</v>
      </c>
      <c r="E1100" s="41" t="s">
        <v>29850</v>
      </c>
      <c r="F1100" s="41" t="s">
        <v>29851</v>
      </c>
      <c r="G1100" s="41" t="s">
        <v>1730</v>
      </c>
      <c r="H1100" s="41" t="s">
        <v>25340</v>
      </c>
      <c r="I1100" s="41" t="s">
        <v>22526</v>
      </c>
      <c r="J1100" s="68">
        <v>9405006238</v>
      </c>
      <c r="K1100" s="41" t="s">
        <v>43</v>
      </c>
      <c r="L1100" s="41" t="s">
        <v>29852</v>
      </c>
      <c r="N1100" s="41" t="s">
        <v>25789</v>
      </c>
      <c r="O1100" s="41" t="s">
        <v>147</v>
      </c>
      <c r="P1100" s="41" t="s">
        <v>1733</v>
      </c>
      <c r="Q1100" s="41" t="s">
        <v>21909</v>
      </c>
      <c r="R1100" s="41">
        <v>8998</v>
      </c>
      <c r="S1100" s="41" t="s">
        <v>9335</v>
      </c>
      <c r="T1100" s="41" t="s">
        <v>19605</v>
      </c>
      <c r="U1100" s="41" t="s">
        <v>29853</v>
      </c>
      <c r="V1100" s="42">
        <v>45993</v>
      </c>
      <c r="W1100"/>
      <c r="X1100"/>
    </row>
    <row r="1101" spans="1:24">
      <c r="A1101" s="41" t="str">
        <f>TRIM(Query1[[#This Row],[ENTERPRISE_ID]])</f>
        <v>DDAHLK</v>
      </c>
      <c r="B1101" s="41" t="s">
        <v>29854</v>
      </c>
      <c r="C1101" s="41" t="s">
        <v>29855</v>
      </c>
      <c r="D1101" s="41" t="s">
        <v>21157</v>
      </c>
      <c r="E1101" s="41" t="s">
        <v>29856</v>
      </c>
      <c r="F1101" s="41" t="s">
        <v>29857</v>
      </c>
      <c r="G1101" s="41" t="s">
        <v>3488</v>
      </c>
      <c r="H1101" s="41" t="s">
        <v>29858</v>
      </c>
      <c r="I1101" s="41" t="s">
        <v>26422</v>
      </c>
      <c r="J1101" s="68">
        <v>6823086749</v>
      </c>
      <c r="K1101" s="41" t="s">
        <v>43</v>
      </c>
      <c r="L1101" s="41" t="s">
        <v>29859</v>
      </c>
      <c r="N1101" s="41" t="s">
        <v>3490</v>
      </c>
      <c r="O1101" s="41" t="s">
        <v>147</v>
      </c>
      <c r="P1101" s="41" t="s">
        <v>3491</v>
      </c>
      <c r="Q1101" s="41" t="s">
        <v>21909</v>
      </c>
      <c r="R1101" s="41">
        <v>8998</v>
      </c>
      <c r="S1101" s="41" t="s">
        <v>9335</v>
      </c>
      <c r="T1101" s="41" t="s">
        <v>19605</v>
      </c>
      <c r="U1101" s="41" t="s">
        <v>29860</v>
      </c>
      <c r="V1101" s="42">
        <v>45993</v>
      </c>
      <c r="W1101"/>
      <c r="X1101"/>
    </row>
    <row r="1102" spans="1:24">
      <c r="A1102" s="41" t="str">
        <f>TRIM(Query1[[#This Row],[ENTERPRISE_ID]])</f>
        <v>NBOX0</v>
      </c>
      <c r="B1102" s="41" t="s">
        <v>21575</v>
      </c>
      <c r="C1102" s="41" t="s">
        <v>21576</v>
      </c>
      <c r="D1102" s="41" t="s">
        <v>21157</v>
      </c>
      <c r="E1102" s="41" t="s">
        <v>29861</v>
      </c>
      <c r="F1102" s="41" t="s">
        <v>29862</v>
      </c>
      <c r="G1102" s="41" t="s">
        <v>18225</v>
      </c>
      <c r="H1102" s="41" t="s">
        <v>29863</v>
      </c>
      <c r="I1102" s="41" t="s">
        <v>29864</v>
      </c>
      <c r="J1102" s="68">
        <v>2147842515</v>
      </c>
      <c r="K1102" s="41" t="s">
        <v>43</v>
      </c>
      <c r="L1102" s="41" t="s">
        <v>29865</v>
      </c>
      <c r="N1102" s="41" t="s">
        <v>10502</v>
      </c>
      <c r="O1102" s="41" t="s">
        <v>147</v>
      </c>
      <c r="P1102" s="41" t="s">
        <v>10503</v>
      </c>
      <c r="Q1102" s="41" t="s">
        <v>21909</v>
      </c>
      <c r="R1102" s="41">
        <v>8998</v>
      </c>
      <c r="S1102" s="41" t="s">
        <v>10168</v>
      </c>
      <c r="T1102" s="41" t="s">
        <v>19368</v>
      </c>
      <c r="U1102" s="41" t="s">
        <v>29866</v>
      </c>
      <c r="V1102" s="42">
        <v>45993</v>
      </c>
      <c r="W1102"/>
      <c r="X1102"/>
    </row>
    <row r="1103" spans="1:24">
      <c r="A1103" s="41" t="str">
        <f>TRIM(Query1[[#This Row],[ENTERPRISE_ID]])</f>
        <v>ABIBLEJ</v>
      </c>
      <c r="B1103" s="41" t="s">
        <v>21177</v>
      </c>
      <c r="C1103" s="41" t="s">
        <v>21180</v>
      </c>
      <c r="D1103" s="41" t="s">
        <v>21163</v>
      </c>
      <c r="E1103" s="41" t="s">
        <v>29867</v>
      </c>
      <c r="F1103" s="41" t="s">
        <v>29868</v>
      </c>
      <c r="G1103" s="41" t="s">
        <v>17714</v>
      </c>
      <c r="H1103" s="41" t="s">
        <v>29869</v>
      </c>
      <c r="I1103" s="41" t="s">
        <v>22342</v>
      </c>
      <c r="J1103" s="68">
        <v>5413163404</v>
      </c>
      <c r="K1103" s="41" t="s">
        <v>43</v>
      </c>
      <c r="L1103" s="41" t="s">
        <v>29870</v>
      </c>
      <c r="N1103" s="41" t="s">
        <v>295</v>
      </c>
      <c r="O1103" s="41" t="s">
        <v>293</v>
      </c>
      <c r="P1103" s="41" t="s">
        <v>296</v>
      </c>
      <c r="Q1103" s="41" t="s">
        <v>21909</v>
      </c>
      <c r="R1103" s="41">
        <v>8998</v>
      </c>
      <c r="S1103" s="41" t="s">
        <v>11115</v>
      </c>
      <c r="T1103" s="41" t="s">
        <v>23186</v>
      </c>
      <c r="U1103" s="41" t="s">
        <v>29871</v>
      </c>
      <c r="V1103" s="42">
        <v>45993</v>
      </c>
      <c r="W1103"/>
      <c r="X1103"/>
    </row>
    <row r="1104" spans="1:24">
      <c r="A1104" s="41" t="str">
        <f>TRIM(Query1[[#This Row],[ENTERPRISE_ID]])</f>
        <v>RRODR47</v>
      </c>
      <c r="B1104" s="41" t="s">
        <v>29872</v>
      </c>
      <c r="C1104" s="41" t="s">
        <v>29873</v>
      </c>
      <c r="D1104" s="41" t="s">
        <v>21136</v>
      </c>
      <c r="E1104" s="41" t="s">
        <v>29874</v>
      </c>
      <c r="F1104" s="41" t="s">
        <v>29875</v>
      </c>
      <c r="G1104" s="41" t="s">
        <v>15726</v>
      </c>
      <c r="H1104" s="41" t="s">
        <v>29876</v>
      </c>
      <c r="I1104" s="41" t="s">
        <v>22818</v>
      </c>
      <c r="J1104" s="68">
        <v>3214661078</v>
      </c>
      <c r="K1104" s="41" t="s">
        <v>43</v>
      </c>
      <c r="L1104" s="41" t="s">
        <v>29877</v>
      </c>
      <c r="N1104" s="41" t="s">
        <v>29878</v>
      </c>
      <c r="O1104" s="41" t="s">
        <v>57</v>
      </c>
      <c r="P1104" s="41" t="s">
        <v>12034</v>
      </c>
      <c r="Q1104" s="41" t="s">
        <v>21909</v>
      </c>
      <c r="R1104" s="41">
        <v>8998</v>
      </c>
      <c r="S1104" s="41" t="s">
        <v>22679</v>
      </c>
      <c r="T1104" s="41" t="s">
        <v>22680</v>
      </c>
      <c r="U1104" s="41" t="s">
        <v>29879</v>
      </c>
      <c r="V1104" s="42">
        <v>45993</v>
      </c>
      <c r="W1104"/>
      <c r="X1104"/>
    </row>
    <row r="1105" spans="1:24">
      <c r="A1105" s="41" t="str">
        <f>TRIM(Query1[[#This Row],[ENTERPRISE_ID]])</f>
        <v>RSEDA</v>
      </c>
      <c r="B1105" s="41" t="s">
        <v>29880</v>
      </c>
      <c r="C1105" s="41" t="s">
        <v>29881</v>
      </c>
      <c r="D1105" s="41" t="s">
        <v>21136</v>
      </c>
      <c r="E1105" s="41" t="s">
        <v>29882</v>
      </c>
      <c r="F1105" s="41" t="s">
        <v>29883</v>
      </c>
      <c r="G1105" s="41" t="s">
        <v>12124</v>
      </c>
      <c r="H1105" s="41" t="s">
        <v>29884</v>
      </c>
      <c r="I1105" s="41" t="s">
        <v>21938</v>
      </c>
      <c r="J1105" s="68">
        <v>4074836549</v>
      </c>
      <c r="K1105" s="41" t="s">
        <v>43</v>
      </c>
      <c r="L1105" s="41" t="s">
        <v>29885</v>
      </c>
      <c r="N1105" s="41" t="s">
        <v>29886</v>
      </c>
      <c r="O1105" s="41" t="s">
        <v>57</v>
      </c>
      <c r="P1105" s="41" t="s">
        <v>2732</v>
      </c>
      <c r="Q1105" s="41" t="s">
        <v>21909</v>
      </c>
      <c r="R1105" s="41">
        <v>8998</v>
      </c>
      <c r="S1105" s="41" t="s">
        <v>22679</v>
      </c>
      <c r="T1105" s="41" t="s">
        <v>22680</v>
      </c>
      <c r="U1105" s="41" t="s">
        <v>29887</v>
      </c>
      <c r="V1105" s="42">
        <v>45993</v>
      </c>
      <c r="W1105"/>
      <c r="X1105"/>
    </row>
    <row r="1106" spans="1:24">
      <c r="A1106" s="41" t="str">
        <f>TRIM(Query1[[#This Row],[ENTERPRISE_ID]])</f>
        <v>EHERN27</v>
      </c>
      <c r="B1106" s="41" t="s">
        <v>29888</v>
      </c>
      <c r="C1106" s="41" t="s">
        <v>29889</v>
      </c>
      <c r="D1106" s="41" t="s">
        <v>21136</v>
      </c>
      <c r="E1106" s="41" t="s">
        <v>29890</v>
      </c>
      <c r="F1106" s="41" t="s">
        <v>29891</v>
      </c>
      <c r="G1106" s="41" t="s">
        <v>29892</v>
      </c>
      <c r="H1106" s="41" t="s">
        <v>23279</v>
      </c>
      <c r="I1106" s="41" t="s">
        <v>25152</v>
      </c>
      <c r="J1106" s="68">
        <v>4073500363</v>
      </c>
      <c r="K1106" s="41" t="s">
        <v>43</v>
      </c>
      <c r="L1106" s="41" t="s">
        <v>4691</v>
      </c>
      <c r="N1106" s="41" t="s">
        <v>4692</v>
      </c>
      <c r="O1106" s="41" t="s">
        <v>57</v>
      </c>
      <c r="P1106" s="41" t="s">
        <v>4693</v>
      </c>
      <c r="Q1106" s="41" t="s">
        <v>21909</v>
      </c>
      <c r="R1106" s="41">
        <v>8998</v>
      </c>
      <c r="S1106" s="41" t="s">
        <v>4412</v>
      </c>
      <c r="T1106" s="41" t="s">
        <v>23017</v>
      </c>
      <c r="U1106" s="41" t="s">
        <v>29893</v>
      </c>
      <c r="V1106" s="42">
        <v>45993</v>
      </c>
      <c r="W1106"/>
      <c r="X1106"/>
    </row>
    <row r="1107" spans="1:24">
      <c r="A1107" s="41" t="str">
        <f>TRIM(Query1[[#This Row],[ENTERPRISE_ID]])</f>
        <v>BEBANK</v>
      </c>
      <c r="B1107" s="41" t="s">
        <v>29894</v>
      </c>
      <c r="C1107" s="41" t="s">
        <v>29895</v>
      </c>
      <c r="D1107" s="41" t="s">
        <v>21136</v>
      </c>
      <c r="E1107" s="41" t="s">
        <v>29896</v>
      </c>
      <c r="F1107" s="41" t="s">
        <v>29897</v>
      </c>
      <c r="G1107" s="41" t="s">
        <v>1767</v>
      </c>
      <c r="H1107" s="41" t="s">
        <v>29898</v>
      </c>
      <c r="I1107" s="41" t="s">
        <v>22492</v>
      </c>
      <c r="J1107" s="68">
        <v>8635322879</v>
      </c>
      <c r="K1107" s="41" t="s">
        <v>43</v>
      </c>
      <c r="L1107" s="41" t="s">
        <v>29899</v>
      </c>
      <c r="N1107" s="41" t="s">
        <v>29900</v>
      </c>
      <c r="O1107" s="41" t="s">
        <v>57</v>
      </c>
      <c r="P1107" s="41" t="s">
        <v>29901</v>
      </c>
      <c r="Q1107" s="41" t="s">
        <v>21909</v>
      </c>
      <c r="R1107" s="41">
        <v>8998</v>
      </c>
      <c r="S1107" s="41" t="s">
        <v>17762</v>
      </c>
      <c r="T1107" s="41" t="s">
        <v>23548</v>
      </c>
      <c r="U1107" s="41" t="s">
        <v>29902</v>
      </c>
      <c r="V1107" s="42">
        <v>45993</v>
      </c>
      <c r="W1107"/>
      <c r="X1107"/>
    </row>
    <row r="1108" spans="1:24">
      <c r="A1108" s="41" t="str">
        <f>TRIM(Query1[[#This Row],[ENTERPRISE_ID]])</f>
        <v>JSTEVEN</v>
      </c>
      <c r="B1108" s="41" t="s">
        <v>21469</v>
      </c>
      <c r="C1108" s="41" t="s">
        <v>21470</v>
      </c>
      <c r="D1108" s="41" t="s">
        <v>21140</v>
      </c>
      <c r="E1108" s="41" t="s">
        <v>29903</v>
      </c>
      <c r="F1108" s="41" t="s">
        <v>29904</v>
      </c>
      <c r="G1108" s="41" t="s">
        <v>16394</v>
      </c>
      <c r="H1108" s="41" t="s">
        <v>29905</v>
      </c>
      <c r="I1108" s="41" t="s">
        <v>24639</v>
      </c>
      <c r="J1108" s="68">
        <v>3347464222</v>
      </c>
      <c r="K1108" s="41" t="s">
        <v>43</v>
      </c>
      <c r="L1108" s="41" t="s">
        <v>8152</v>
      </c>
      <c r="N1108" s="41" t="s">
        <v>658</v>
      </c>
      <c r="O1108" s="41" t="s">
        <v>482</v>
      </c>
      <c r="P1108" s="41" t="s">
        <v>659</v>
      </c>
      <c r="Q1108" s="41" t="s">
        <v>21930</v>
      </c>
      <c r="R1108" s="41">
        <v>8998</v>
      </c>
      <c r="S1108" s="41" t="s">
        <v>3747</v>
      </c>
      <c r="T1108" s="41" t="s">
        <v>18341</v>
      </c>
      <c r="U1108" s="41" t="s">
        <v>29906</v>
      </c>
      <c r="V1108" s="42">
        <v>45993</v>
      </c>
      <c r="W1108"/>
      <c r="X1108"/>
    </row>
    <row r="1109" spans="1:24">
      <c r="A1109" s="41" t="str">
        <f>TRIM(Query1[[#This Row],[ENTERPRISE_ID]])</f>
        <v>DJASINS</v>
      </c>
      <c r="B1109" s="41" t="s">
        <v>29907</v>
      </c>
      <c r="C1109" s="41" t="s">
        <v>29908</v>
      </c>
      <c r="D1109" s="41" t="s">
        <v>21136</v>
      </c>
      <c r="E1109" s="41" t="s">
        <v>29909</v>
      </c>
      <c r="F1109" s="41" t="s">
        <v>29910</v>
      </c>
      <c r="G1109" s="41" t="s">
        <v>3793</v>
      </c>
      <c r="H1109" s="41" t="s">
        <v>29911</v>
      </c>
      <c r="I1109" s="41" t="s">
        <v>29912</v>
      </c>
      <c r="J1109" s="68">
        <v>9045370290</v>
      </c>
      <c r="K1109" s="41" t="s">
        <v>43</v>
      </c>
      <c r="L1109" s="41" t="s">
        <v>29913</v>
      </c>
      <c r="N1109" s="41" t="s">
        <v>29914</v>
      </c>
      <c r="O1109" s="41" t="s">
        <v>57</v>
      </c>
      <c r="P1109" s="41" t="s">
        <v>3796</v>
      </c>
      <c r="Q1109" s="41" t="s">
        <v>21909</v>
      </c>
      <c r="R1109" s="41">
        <v>8998</v>
      </c>
      <c r="S1109" s="41" t="s">
        <v>13270</v>
      </c>
      <c r="T1109" s="41" t="s">
        <v>22690</v>
      </c>
      <c r="U1109" s="41" t="s">
        <v>29915</v>
      </c>
      <c r="V1109" s="42">
        <v>45993</v>
      </c>
      <c r="W1109"/>
      <c r="X1109"/>
    </row>
    <row r="1110" spans="1:24">
      <c r="A1110" s="41" t="str">
        <f>TRIM(Query1[[#This Row],[ENTERPRISE_ID]])</f>
        <v>THIGGIN</v>
      </c>
      <c r="B1110" s="41" t="s">
        <v>29916</v>
      </c>
      <c r="C1110" s="41" t="s">
        <v>29917</v>
      </c>
      <c r="D1110" s="41" t="s">
        <v>21136</v>
      </c>
      <c r="E1110" s="41" t="s">
        <v>29918</v>
      </c>
      <c r="F1110" s="41" t="s">
        <v>29919</v>
      </c>
      <c r="G1110" s="41" t="s">
        <v>13270</v>
      </c>
      <c r="H1110" s="41" t="s">
        <v>29920</v>
      </c>
      <c r="I1110" s="41" t="s">
        <v>26888</v>
      </c>
      <c r="J1110" s="68">
        <v>9046845048</v>
      </c>
      <c r="K1110" s="41" t="s">
        <v>43</v>
      </c>
      <c r="L1110" s="41" t="s">
        <v>29921</v>
      </c>
      <c r="N1110" s="41" t="s">
        <v>29922</v>
      </c>
      <c r="O1110" s="41" t="s">
        <v>57</v>
      </c>
      <c r="P1110" s="41" t="s">
        <v>13273</v>
      </c>
      <c r="Q1110" s="41" t="s">
        <v>21909</v>
      </c>
      <c r="R1110" s="41">
        <v>8998</v>
      </c>
      <c r="S1110" s="41" t="s">
        <v>22780</v>
      </c>
      <c r="T1110" s="41" t="s">
        <v>22781</v>
      </c>
      <c r="U1110" s="41" t="s">
        <v>29923</v>
      </c>
      <c r="V1110" s="42">
        <v>45993</v>
      </c>
      <c r="W1110"/>
      <c r="X1110"/>
    </row>
    <row r="1111" spans="1:24">
      <c r="A1111" s="41" t="str">
        <f>TRIM(Query1[[#This Row],[ENTERPRISE_ID]])</f>
        <v>DWIGGI8</v>
      </c>
      <c r="B1111" s="41" t="s">
        <v>29924</v>
      </c>
      <c r="C1111" s="41" t="s">
        <v>29925</v>
      </c>
      <c r="D1111" s="41" t="s">
        <v>21136</v>
      </c>
      <c r="E1111" s="41" t="s">
        <v>29926</v>
      </c>
      <c r="F1111" s="41" t="s">
        <v>29927</v>
      </c>
      <c r="G1111" s="41" t="s">
        <v>4412</v>
      </c>
      <c r="H1111" s="41" t="s">
        <v>29928</v>
      </c>
      <c r="I1111" s="41" t="s">
        <v>22554</v>
      </c>
      <c r="J1111" s="68">
        <v>3213330433</v>
      </c>
      <c r="K1111" s="41" t="s">
        <v>43</v>
      </c>
      <c r="L1111" s="41" t="s">
        <v>29929</v>
      </c>
      <c r="N1111" s="41" t="s">
        <v>29930</v>
      </c>
      <c r="O1111" s="41" t="s">
        <v>57</v>
      </c>
      <c r="P1111" s="41" t="s">
        <v>4415</v>
      </c>
      <c r="Q1111" s="41" t="s">
        <v>21909</v>
      </c>
      <c r="R1111" s="41">
        <v>8998</v>
      </c>
      <c r="S1111" s="41" t="s">
        <v>22780</v>
      </c>
      <c r="T1111" s="41" t="s">
        <v>22781</v>
      </c>
      <c r="U1111" s="41" t="s">
        <v>29931</v>
      </c>
      <c r="V1111" s="42">
        <v>45993</v>
      </c>
      <c r="W1111"/>
      <c r="X1111"/>
    </row>
    <row r="1112" spans="1:24">
      <c r="A1112" s="41" t="str">
        <f>TRIM(Query1[[#This Row],[ENTERPRISE_ID]])</f>
        <v>JBAILE0</v>
      </c>
      <c r="B1112" s="41" t="s">
        <v>29932</v>
      </c>
      <c r="C1112" s="41" t="s">
        <v>29933</v>
      </c>
      <c r="D1112" s="41" t="s">
        <v>21140</v>
      </c>
      <c r="E1112" s="41" t="s">
        <v>29934</v>
      </c>
      <c r="F1112" s="41" t="s">
        <v>29935</v>
      </c>
      <c r="G1112" s="41" t="s">
        <v>29936</v>
      </c>
      <c r="H1112" s="41" t="s">
        <v>26128</v>
      </c>
      <c r="I1112" s="41" t="s">
        <v>22613</v>
      </c>
      <c r="J1112" s="68">
        <v>8509600283</v>
      </c>
      <c r="K1112" s="41" t="s">
        <v>43</v>
      </c>
      <c r="L1112" s="41" t="s">
        <v>29937</v>
      </c>
      <c r="N1112" s="41" t="s">
        <v>29938</v>
      </c>
      <c r="O1112" s="41" t="s">
        <v>57</v>
      </c>
      <c r="P1112" s="41" t="s">
        <v>6265</v>
      </c>
      <c r="Q1112" s="41" t="s">
        <v>21930</v>
      </c>
      <c r="R1112" s="41">
        <v>8998</v>
      </c>
      <c r="S1112" s="41" t="s">
        <v>12757</v>
      </c>
      <c r="T1112" s="41" t="s">
        <v>15331</v>
      </c>
      <c r="U1112" s="41" t="s">
        <v>29939</v>
      </c>
      <c r="V1112" s="42">
        <v>45993</v>
      </c>
      <c r="W1112"/>
      <c r="X1112"/>
    </row>
    <row r="1113" spans="1:24">
      <c r="A1113" s="41" t="str">
        <f>TRIM(Query1[[#This Row],[ENTERPRISE_ID]])</f>
        <v>DWHITE0</v>
      </c>
      <c r="B1113" s="41" t="s">
        <v>29940</v>
      </c>
      <c r="C1113" s="41" t="s">
        <v>15657</v>
      </c>
      <c r="D1113" s="41" t="s">
        <v>21136</v>
      </c>
      <c r="E1113" s="41" t="s">
        <v>29941</v>
      </c>
      <c r="F1113" s="41" t="s">
        <v>29942</v>
      </c>
      <c r="G1113" s="41" t="s">
        <v>15658</v>
      </c>
      <c r="H1113" s="41" t="s">
        <v>23918</v>
      </c>
      <c r="I1113" s="41" t="s">
        <v>22142</v>
      </c>
      <c r="J1113" s="68">
        <v>3527211672</v>
      </c>
      <c r="K1113" s="41" t="s">
        <v>43</v>
      </c>
      <c r="L1113" s="41" t="s">
        <v>29943</v>
      </c>
      <c r="N1113" s="41" t="s">
        <v>7421</v>
      </c>
      <c r="O1113" s="41" t="s">
        <v>57</v>
      </c>
      <c r="P1113" s="41" t="s">
        <v>4409</v>
      </c>
      <c r="Q1113" s="41" t="s">
        <v>21909</v>
      </c>
      <c r="R1113" s="41">
        <v>8998</v>
      </c>
      <c r="S1113" s="41" t="s">
        <v>3237</v>
      </c>
      <c r="T1113" s="41" t="s">
        <v>23583</v>
      </c>
      <c r="U1113" s="41" t="s">
        <v>29944</v>
      </c>
      <c r="V1113" s="42">
        <v>45993</v>
      </c>
      <c r="W1113"/>
      <c r="X1113"/>
    </row>
    <row r="1114" spans="1:24">
      <c r="A1114" s="41" t="str">
        <f>TRIM(Query1[[#This Row],[ENTERPRISE_ID]])</f>
        <v>NMATHI1</v>
      </c>
      <c r="B1114" s="41" t="s">
        <v>29945</v>
      </c>
      <c r="C1114" s="41" t="s">
        <v>29946</v>
      </c>
      <c r="D1114" s="41" t="s">
        <v>21136</v>
      </c>
      <c r="E1114" s="41" t="s">
        <v>29947</v>
      </c>
      <c r="F1114" s="41" t="s">
        <v>29948</v>
      </c>
      <c r="G1114" s="41" t="s">
        <v>10630</v>
      </c>
      <c r="H1114" s="41" t="s">
        <v>29949</v>
      </c>
      <c r="I1114" s="41" t="s">
        <v>26756</v>
      </c>
      <c r="J1114" s="68">
        <v>3213868710</v>
      </c>
      <c r="K1114" s="41" t="s">
        <v>43</v>
      </c>
      <c r="L1114" s="41" t="s">
        <v>29950</v>
      </c>
      <c r="M1114" s="41" t="s">
        <v>10632</v>
      </c>
      <c r="N1114" s="41" t="s">
        <v>29951</v>
      </c>
      <c r="O1114" s="41" t="s">
        <v>57</v>
      </c>
      <c r="P1114" s="41" t="s">
        <v>10634</v>
      </c>
      <c r="Q1114" s="41" t="s">
        <v>21909</v>
      </c>
      <c r="R1114" s="41">
        <v>8998</v>
      </c>
      <c r="S1114" s="41" t="s">
        <v>22679</v>
      </c>
      <c r="T1114" s="41" t="s">
        <v>22680</v>
      </c>
      <c r="U1114" s="41" t="s">
        <v>29952</v>
      </c>
      <c r="V1114" s="42">
        <v>45993</v>
      </c>
      <c r="W1114"/>
      <c r="X1114"/>
    </row>
    <row r="1115" spans="1:24">
      <c r="A1115" s="41" t="str">
        <f>TRIM(Query1[[#This Row],[ENTERPRISE_ID]])</f>
        <v>BTHOMA5</v>
      </c>
      <c r="B1115" s="41" t="s">
        <v>29953</v>
      </c>
      <c r="C1115" s="41" t="s">
        <v>29954</v>
      </c>
      <c r="D1115" s="41" t="s">
        <v>21136</v>
      </c>
      <c r="E1115" s="41" t="s">
        <v>29955</v>
      </c>
      <c r="F1115" s="41" t="s">
        <v>29956</v>
      </c>
      <c r="G1115" s="41" t="s">
        <v>29957</v>
      </c>
      <c r="H1115" s="41" t="s">
        <v>22581</v>
      </c>
      <c r="I1115" s="41" t="s">
        <v>29958</v>
      </c>
      <c r="J1115" s="68">
        <v>5169093052</v>
      </c>
      <c r="K1115" s="41" t="s">
        <v>43</v>
      </c>
      <c r="L1115" s="41" t="s">
        <v>29959</v>
      </c>
      <c r="N1115" s="41" t="s">
        <v>2236</v>
      </c>
      <c r="O1115" s="41" t="s">
        <v>57</v>
      </c>
      <c r="P1115" s="41" t="s">
        <v>2237</v>
      </c>
      <c r="Q1115" s="41" t="s">
        <v>21930</v>
      </c>
      <c r="R1115" s="41">
        <v>8998</v>
      </c>
      <c r="S1115" s="41" t="s">
        <v>22679</v>
      </c>
      <c r="T1115" s="41" t="s">
        <v>22680</v>
      </c>
      <c r="U1115" s="41" t="s">
        <v>29960</v>
      </c>
      <c r="V1115" s="42">
        <v>45993</v>
      </c>
      <c r="W1115"/>
      <c r="X1115"/>
    </row>
    <row r="1116" spans="1:24">
      <c r="A1116" s="41" t="str">
        <f>TRIM(Query1[[#This Row],[ENTERPRISE_ID]])</f>
        <v>JDOBBS</v>
      </c>
      <c r="B1116" s="41" t="s">
        <v>29961</v>
      </c>
      <c r="C1116" s="41" t="s">
        <v>29962</v>
      </c>
      <c r="D1116" s="41" t="s">
        <v>21136</v>
      </c>
      <c r="E1116" s="41" t="s">
        <v>29963</v>
      </c>
      <c r="F1116" s="41" t="s">
        <v>29964</v>
      </c>
      <c r="G1116" s="41" t="s">
        <v>18899</v>
      </c>
      <c r="H1116" s="41" t="s">
        <v>29965</v>
      </c>
      <c r="I1116" s="41" t="s">
        <v>24639</v>
      </c>
      <c r="J1116" s="68">
        <v>9047491805</v>
      </c>
      <c r="K1116" s="41" t="s">
        <v>43</v>
      </c>
      <c r="L1116" s="41" t="s">
        <v>29966</v>
      </c>
      <c r="N1116" s="41" t="s">
        <v>12798</v>
      </c>
      <c r="O1116" s="41" t="s">
        <v>57</v>
      </c>
      <c r="P1116" s="41" t="s">
        <v>6682</v>
      </c>
      <c r="Q1116" s="41" t="s">
        <v>21909</v>
      </c>
      <c r="R1116" s="41">
        <v>8998</v>
      </c>
      <c r="S1116" s="41" t="s">
        <v>13270</v>
      </c>
      <c r="T1116" s="41" t="s">
        <v>22690</v>
      </c>
      <c r="U1116" s="41" t="s">
        <v>29967</v>
      </c>
      <c r="V1116" s="42">
        <v>45993</v>
      </c>
      <c r="W1116"/>
      <c r="X1116"/>
    </row>
    <row r="1117" spans="1:24">
      <c r="A1117" s="41" t="str">
        <f>TRIM(Query1[[#This Row],[ENTERPRISE_ID]])</f>
        <v>IZERMEN</v>
      </c>
      <c r="B1117" s="41" t="s">
        <v>29968</v>
      </c>
      <c r="C1117" s="41" t="s">
        <v>29969</v>
      </c>
      <c r="D1117" s="41" t="s">
        <v>21164</v>
      </c>
      <c r="E1117" s="41" t="s">
        <v>29970</v>
      </c>
      <c r="F1117" s="41" t="s">
        <v>29971</v>
      </c>
      <c r="G1117" s="41" t="s">
        <v>29972</v>
      </c>
      <c r="H1117" s="41" t="s">
        <v>29973</v>
      </c>
      <c r="I1117" s="41" t="s">
        <v>22099</v>
      </c>
      <c r="J1117" s="68">
        <v>5597962161</v>
      </c>
      <c r="K1117" s="41" t="s">
        <v>43</v>
      </c>
      <c r="L1117" s="41" t="s">
        <v>6172</v>
      </c>
      <c r="N1117" s="41" t="s">
        <v>6173</v>
      </c>
      <c r="O1117" s="41" t="s">
        <v>36</v>
      </c>
      <c r="P1117" s="41" t="s">
        <v>6174</v>
      </c>
      <c r="Q1117" s="41" t="s">
        <v>22020</v>
      </c>
      <c r="R1117" s="41">
        <v>8998</v>
      </c>
      <c r="S1117" s="41" t="s">
        <v>6026</v>
      </c>
      <c r="T1117" s="41" t="s">
        <v>22158</v>
      </c>
      <c r="U1117" s="41" t="s">
        <v>29974</v>
      </c>
      <c r="V1117" s="42">
        <v>45993</v>
      </c>
      <c r="W1117"/>
      <c r="X1117"/>
    </row>
    <row r="1118" spans="1:24">
      <c r="A1118" s="41" t="str">
        <f>TRIM(Query1[[#This Row],[ENTERPRISE_ID]])</f>
        <v>FMAGA01</v>
      </c>
      <c r="B1118" s="41" t="s">
        <v>29975</v>
      </c>
      <c r="C1118" s="41" t="s">
        <v>29976</v>
      </c>
      <c r="D1118" s="41" t="s">
        <v>21164</v>
      </c>
      <c r="E1118" s="41" t="s">
        <v>29977</v>
      </c>
      <c r="F1118" s="41" t="s">
        <v>29978</v>
      </c>
      <c r="G1118" s="41" t="s">
        <v>5162</v>
      </c>
      <c r="H1118" s="41" t="s">
        <v>29979</v>
      </c>
      <c r="I1118" s="41" t="s">
        <v>29980</v>
      </c>
      <c r="J1118" s="68">
        <v>8312108140</v>
      </c>
      <c r="K1118" s="41" t="s">
        <v>43</v>
      </c>
      <c r="L1118" s="41" t="s">
        <v>29981</v>
      </c>
      <c r="N1118" s="41" t="s">
        <v>29982</v>
      </c>
      <c r="O1118" s="41" t="s">
        <v>36</v>
      </c>
      <c r="P1118" s="41" t="s">
        <v>5165</v>
      </c>
      <c r="Q1118" s="41" t="s">
        <v>22020</v>
      </c>
      <c r="R1118" s="41">
        <v>8998</v>
      </c>
      <c r="S1118" s="41" t="s">
        <v>8894</v>
      </c>
      <c r="T1118" s="41" t="s">
        <v>22021</v>
      </c>
      <c r="U1118" s="41" t="s">
        <v>29983</v>
      </c>
      <c r="V1118" s="42">
        <v>45993</v>
      </c>
      <c r="W1118"/>
      <c r="X1118"/>
    </row>
    <row r="1119" spans="1:24">
      <c r="A1119" s="41" t="str">
        <f>TRIM(Query1[[#This Row],[ENTERPRISE_ID]])</f>
        <v>AGONZA1</v>
      </c>
      <c r="B1119" s="41" t="s">
        <v>29984</v>
      </c>
      <c r="C1119" s="41" t="s">
        <v>29985</v>
      </c>
      <c r="D1119" s="41" t="s">
        <v>21164</v>
      </c>
      <c r="E1119" s="41" t="s">
        <v>29986</v>
      </c>
      <c r="F1119" s="41" t="s">
        <v>29987</v>
      </c>
      <c r="G1119" s="41" t="s">
        <v>742</v>
      </c>
      <c r="H1119" s="41" t="s">
        <v>25014</v>
      </c>
      <c r="I1119" s="41" t="s">
        <v>29988</v>
      </c>
      <c r="J1119" s="68">
        <v>5594033208</v>
      </c>
      <c r="K1119" s="41" t="s">
        <v>43</v>
      </c>
      <c r="L1119" s="41" t="s">
        <v>29989</v>
      </c>
      <c r="N1119" s="41" t="s">
        <v>29990</v>
      </c>
      <c r="O1119" s="41" t="s">
        <v>36</v>
      </c>
      <c r="P1119" s="41" t="s">
        <v>745</v>
      </c>
      <c r="Q1119" s="41" t="s">
        <v>22020</v>
      </c>
      <c r="R1119" s="41">
        <v>8998</v>
      </c>
      <c r="S1119" s="41" t="s">
        <v>16376</v>
      </c>
      <c r="T1119" s="41" t="s">
        <v>19598</v>
      </c>
      <c r="U1119" s="41" t="s">
        <v>29991</v>
      </c>
      <c r="V1119" s="42">
        <v>45993</v>
      </c>
      <c r="W1119"/>
      <c r="X1119"/>
    </row>
    <row r="1120" spans="1:24">
      <c r="A1120" s="41" t="str">
        <f>TRIM(Query1[[#This Row],[ENTERPRISE_ID]])</f>
        <v>APARKIN</v>
      </c>
      <c r="B1120" s="41" t="s">
        <v>29992</v>
      </c>
      <c r="C1120" s="41" t="s">
        <v>29993</v>
      </c>
      <c r="D1120" s="41" t="s">
        <v>21138</v>
      </c>
      <c r="E1120" s="41" t="s">
        <v>29994</v>
      </c>
      <c r="F1120" s="41" t="s">
        <v>29995</v>
      </c>
      <c r="G1120" s="41" t="s">
        <v>29996</v>
      </c>
      <c r="H1120" s="41" t="s">
        <v>29997</v>
      </c>
      <c r="I1120" s="41" t="s">
        <v>23689</v>
      </c>
      <c r="J1120" s="68">
        <v>5169242242</v>
      </c>
      <c r="K1120" s="41" t="s">
        <v>43</v>
      </c>
      <c r="L1120" s="41" t="s">
        <v>29998</v>
      </c>
      <c r="N1120" s="41" t="s">
        <v>29999</v>
      </c>
      <c r="O1120" s="41" t="s">
        <v>373</v>
      </c>
      <c r="P1120" s="41" t="s">
        <v>1149</v>
      </c>
      <c r="Q1120" s="41" t="s">
        <v>21930</v>
      </c>
      <c r="R1120" s="41">
        <v>8998</v>
      </c>
      <c r="S1120" s="41" t="s">
        <v>19102</v>
      </c>
      <c r="T1120" s="41" t="s">
        <v>19101</v>
      </c>
      <c r="U1120" s="41" t="s">
        <v>30000</v>
      </c>
      <c r="V1120" s="42">
        <v>45993</v>
      </c>
      <c r="W1120"/>
      <c r="X1120"/>
    </row>
    <row r="1121" spans="1:24">
      <c r="A1121" s="41" t="str">
        <f>TRIM(Query1[[#This Row],[ENTERPRISE_ID]])</f>
        <v>DFRAN08</v>
      </c>
      <c r="B1121" s="41" t="s">
        <v>30001</v>
      </c>
      <c r="C1121" s="41" t="s">
        <v>30002</v>
      </c>
      <c r="D1121" s="41" t="s">
        <v>21143</v>
      </c>
      <c r="E1121" s="41" t="s">
        <v>30003</v>
      </c>
      <c r="F1121" s="41" t="s">
        <v>30004</v>
      </c>
      <c r="G1121" s="41" t="s">
        <v>3604</v>
      </c>
      <c r="H1121" s="41" t="s">
        <v>24821</v>
      </c>
      <c r="I1121" s="41" t="s">
        <v>30005</v>
      </c>
      <c r="J1121" s="68">
        <v>8624395373</v>
      </c>
      <c r="K1121" s="41" t="s">
        <v>43</v>
      </c>
      <c r="L1121" s="41" t="s">
        <v>30006</v>
      </c>
      <c r="N1121" s="41" t="s">
        <v>27311</v>
      </c>
      <c r="O1121" s="41" t="s">
        <v>1763</v>
      </c>
      <c r="P1121" s="41" t="s">
        <v>3607</v>
      </c>
      <c r="Q1121" s="41" t="s">
        <v>22020</v>
      </c>
      <c r="R1121" s="41">
        <v>8998</v>
      </c>
      <c r="S1121" s="41" t="s">
        <v>449</v>
      </c>
      <c r="T1121" s="41" t="s">
        <v>20917</v>
      </c>
      <c r="U1121" s="41" t="s">
        <v>30007</v>
      </c>
      <c r="V1121" s="42">
        <v>45993</v>
      </c>
      <c r="W1121"/>
      <c r="X1121"/>
    </row>
    <row r="1122" spans="1:24">
      <c r="A1122" s="41" t="str">
        <f>TRIM(Query1[[#This Row],[ENTERPRISE_ID]])</f>
        <v>DMCLEA0</v>
      </c>
      <c r="B1122" s="41" t="s">
        <v>30008</v>
      </c>
      <c r="C1122" s="41" t="s">
        <v>30009</v>
      </c>
      <c r="D1122" s="41" t="s">
        <v>21137</v>
      </c>
      <c r="E1122" s="41" t="s">
        <v>30010</v>
      </c>
      <c r="F1122" s="41" t="s">
        <v>30011</v>
      </c>
      <c r="G1122" s="41" t="s">
        <v>19306</v>
      </c>
      <c r="H1122" s="41" t="s">
        <v>30012</v>
      </c>
      <c r="I1122" s="41" t="s">
        <v>22554</v>
      </c>
      <c r="J1122" s="68">
        <v>5704175482</v>
      </c>
      <c r="K1122" s="41" t="s">
        <v>43</v>
      </c>
      <c r="L1122" s="41" t="s">
        <v>30013</v>
      </c>
      <c r="N1122" s="41" t="s">
        <v>30014</v>
      </c>
      <c r="O1122" s="41" t="s">
        <v>453</v>
      </c>
      <c r="P1122" s="41" t="s">
        <v>30015</v>
      </c>
      <c r="Q1122" s="41" t="s">
        <v>22020</v>
      </c>
      <c r="R1122" s="41">
        <v>8998</v>
      </c>
      <c r="S1122" s="41" t="s">
        <v>22780</v>
      </c>
      <c r="T1122" s="41" t="s">
        <v>22781</v>
      </c>
      <c r="U1122" s="41" t="s">
        <v>30016</v>
      </c>
      <c r="V1122" s="42">
        <v>45993</v>
      </c>
      <c r="W1122"/>
      <c r="X1122"/>
    </row>
    <row r="1123" spans="1:24">
      <c r="A1123" s="41" t="str">
        <f>TRIM(Query1[[#This Row],[ENTERPRISE_ID]])</f>
        <v>WTAYL</v>
      </c>
      <c r="B1123" s="41" t="s">
        <v>30017</v>
      </c>
      <c r="C1123" s="41" t="s">
        <v>30018</v>
      </c>
      <c r="D1123" s="41" t="s">
        <v>21143</v>
      </c>
      <c r="E1123" s="41" t="s">
        <v>30019</v>
      </c>
      <c r="F1123" s="41" t="s">
        <v>30020</v>
      </c>
      <c r="G1123" s="41" t="s">
        <v>14151</v>
      </c>
      <c r="H1123" s="41" t="s">
        <v>25306</v>
      </c>
      <c r="I1123" s="41" t="s">
        <v>30021</v>
      </c>
      <c r="J1123" s="68">
        <v>4843583412</v>
      </c>
      <c r="K1123" s="41" t="s">
        <v>43</v>
      </c>
      <c r="L1123" s="41" t="s">
        <v>30022</v>
      </c>
      <c r="N1123" s="41" t="s">
        <v>30023</v>
      </c>
      <c r="O1123" s="41" t="s">
        <v>453</v>
      </c>
      <c r="P1123" s="41" t="s">
        <v>14154</v>
      </c>
      <c r="Q1123" s="41" t="s">
        <v>22020</v>
      </c>
      <c r="R1123" s="41">
        <v>8998</v>
      </c>
      <c r="S1123" s="41" t="s">
        <v>13621</v>
      </c>
      <c r="T1123" s="41" t="s">
        <v>20680</v>
      </c>
      <c r="U1123" s="41" t="s">
        <v>30024</v>
      </c>
      <c r="V1123" s="42">
        <v>45993</v>
      </c>
      <c r="W1123"/>
      <c r="X1123"/>
    </row>
    <row r="1124" spans="1:24">
      <c r="A1124" s="41" t="str">
        <f>TRIM(Query1[[#This Row],[ENTERPRISE_ID]])</f>
        <v>HHAWKI0</v>
      </c>
      <c r="B1124" s="41" t="s">
        <v>30025</v>
      </c>
      <c r="C1124" s="41" t="s">
        <v>30026</v>
      </c>
      <c r="D1124" s="41" t="s">
        <v>21137</v>
      </c>
      <c r="E1124" s="41" t="s">
        <v>30027</v>
      </c>
      <c r="F1124" s="41" t="s">
        <v>30028</v>
      </c>
      <c r="G1124" s="41" t="s">
        <v>30029</v>
      </c>
      <c r="H1124" s="41" t="s">
        <v>26740</v>
      </c>
      <c r="I1124" s="41" t="s">
        <v>30030</v>
      </c>
      <c r="J1124" s="68">
        <v>5189860107</v>
      </c>
      <c r="K1124" s="41" t="s">
        <v>43</v>
      </c>
      <c r="L1124" s="41" t="s">
        <v>5828</v>
      </c>
      <c r="N1124" s="41" t="s">
        <v>5829</v>
      </c>
      <c r="O1124" s="41" t="s">
        <v>373</v>
      </c>
      <c r="P1124" s="41" t="s">
        <v>5830</v>
      </c>
      <c r="Q1124" s="41" t="s">
        <v>22020</v>
      </c>
      <c r="R1124" s="41">
        <v>8998</v>
      </c>
      <c r="S1124" s="41" t="s">
        <v>9214</v>
      </c>
      <c r="T1124" s="41" t="s">
        <v>19896</v>
      </c>
      <c r="U1124" s="41" t="s">
        <v>30031</v>
      </c>
      <c r="V1124" s="42">
        <v>45993</v>
      </c>
      <c r="W1124"/>
      <c r="X1124"/>
    </row>
    <row r="1125" spans="1:24">
      <c r="A1125" s="41" t="str">
        <f>TRIM(Query1[[#This Row],[ENTERPRISE_ID]])</f>
        <v>RKOKOSK</v>
      </c>
      <c r="B1125" s="41" t="s">
        <v>30032</v>
      </c>
      <c r="C1125" s="41" t="s">
        <v>30033</v>
      </c>
      <c r="D1125" s="41" t="s">
        <v>21143</v>
      </c>
      <c r="E1125" s="41" t="s">
        <v>30034</v>
      </c>
      <c r="F1125" s="41" t="s">
        <v>30035</v>
      </c>
      <c r="G1125" s="41" t="s">
        <v>11733</v>
      </c>
      <c r="H1125" s="41" t="s">
        <v>30036</v>
      </c>
      <c r="I1125" s="41" t="s">
        <v>23032</v>
      </c>
      <c r="J1125" s="68">
        <v>4843633968</v>
      </c>
      <c r="K1125" s="41" t="s">
        <v>43</v>
      </c>
      <c r="L1125" s="41" t="s">
        <v>30037</v>
      </c>
      <c r="N1125" s="41" t="s">
        <v>11735</v>
      </c>
      <c r="O1125" s="41" t="s">
        <v>453</v>
      </c>
      <c r="P1125" s="41" t="s">
        <v>11736</v>
      </c>
      <c r="Q1125" s="41" t="s">
        <v>22020</v>
      </c>
      <c r="R1125" s="41">
        <v>8998</v>
      </c>
      <c r="S1125" s="41" t="s">
        <v>13621</v>
      </c>
      <c r="T1125" s="41" t="s">
        <v>20680</v>
      </c>
      <c r="U1125" s="41" t="s">
        <v>30038</v>
      </c>
      <c r="V1125" s="42">
        <v>45993</v>
      </c>
      <c r="W1125"/>
      <c r="X1125"/>
    </row>
    <row r="1126" spans="1:24">
      <c r="A1126" s="41" t="str">
        <f>TRIM(Query1[[#This Row],[ENTERPRISE_ID]])</f>
        <v>SHEIMBA</v>
      </c>
      <c r="B1126" s="41" t="s">
        <v>30039</v>
      </c>
      <c r="C1126" s="41" t="s">
        <v>30040</v>
      </c>
      <c r="D1126" s="41" t="s">
        <v>21143</v>
      </c>
      <c r="E1126" s="41" t="s">
        <v>30041</v>
      </c>
      <c r="F1126" s="41" t="s">
        <v>30042</v>
      </c>
      <c r="G1126" s="41" t="s">
        <v>12599</v>
      </c>
      <c r="H1126" s="41" t="s">
        <v>30043</v>
      </c>
      <c r="I1126" s="41" t="s">
        <v>25192</v>
      </c>
      <c r="J1126" s="68">
        <v>4847508606</v>
      </c>
      <c r="K1126" s="41" t="s">
        <v>43</v>
      </c>
      <c r="L1126" s="41" t="s">
        <v>30044</v>
      </c>
      <c r="N1126" s="41" t="s">
        <v>12601</v>
      </c>
      <c r="O1126" s="41" t="s">
        <v>453</v>
      </c>
      <c r="P1126" s="41" t="s">
        <v>12602</v>
      </c>
      <c r="Q1126" s="41" t="s">
        <v>22020</v>
      </c>
      <c r="R1126" s="41">
        <v>8998</v>
      </c>
      <c r="S1126" s="41" t="s">
        <v>13621</v>
      </c>
      <c r="T1126" s="41" t="s">
        <v>20680</v>
      </c>
      <c r="U1126" s="41" t="s">
        <v>30045</v>
      </c>
      <c r="V1126" s="42">
        <v>45993</v>
      </c>
      <c r="W1126"/>
      <c r="X1126"/>
    </row>
    <row r="1127" spans="1:24">
      <c r="A1127" s="41" t="str">
        <f>TRIM(Query1[[#This Row],[ENTERPRISE_ID]])</f>
        <v>RMOFFIT</v>
      </c>
      <c r="B1127" s="41" t="s">
        <v>30046</v>
      </c>
      <c r="C1127" s="41" t="s">
        <v>30047</v>
      </c>
      <c r="D1127" s="41" t="s">
        <v>21143</v>
      </c>
      <c r="E1127" s="41" t="s">
        <v>30048</v>
      </c>
      <c r="F1127" s="41" t="s">
        <v>30049</v>
      </c>
      <c r="G1127" s="41" t="s">
        <v>11901</v>
      </c>
      <c r="H1127" s="41" t="s">
        <v>30050</v>
      </c>
      <c r="I1127" s="41" t="s">
        <v>21938</v>
      </c>
      <c r="J1127" s="68">
        <v>2019572643</v>
      </c>
      <c r="K1127" s="41" t="s">
        <v>43</v>
      </c>
      <c r="L1127" s="41" t="s">
        <v>30051</v>
      </c>
      <c r="N1127" s="41" t="s">
        <v>30052</v>
      </c>
      <c r="O1127" s="41" t="s">
        <v>1763</v>
      </c>
      <c r="P1127" s="41" t="s">
        <v>11904</v>
      </c>
      <c r="Q1127" s="41" t="s">
        <v>22020</v>
      </c>
      <c r="R1127" s="41">
        <v>8998</v>
      </c>
      <c r="S1127" s="41" t="s">
        <v>6079</v>
      </c>
      <c r="T1127" s="41" t="s">
        <v>21063</v>
      </c>
      <c r="U1127" s="41" t="s">
        <v>30053</v>
      </c>
      <c r="V1127" s="42">
        <v>45993</v>
      </c>
      <c r="W1127"/>
      <c r="X1127"/>
    </row>
    <row r="1128" spans="1:24">
      <c r="A1128" s="41" t="str">
        <f>TRIM(Query1[[#This Row],[ENTERPRISE_ID]])</f>
        <v>AROTTER</v>
      </c>
      <c r="B1128" s="41" t="s">
        <v>30054</v>
      </c>
      <c r="C1128" s="41" t="s">
        <v>30055</v>
      </c>
      <c r="D1128" s="41" t="s">
        <v>21138</v>
      </c>
      <c r="E1128" s="41" t="s">
        <v>30056</v>
      </c>
      <c r="F1128" s="41" t="s">
        <v>30057</v>
      </c>
      <c r="G1128" s="41" t="s">
        <v>24969</v>
      </c>
      <c r="H1128" s="41" t="s">
        <v>30058</v>
      </c>
      <c r="I1128" s="41" t="s">
        <v>30059</v>
      </c>
      <c r="J1128" s="68">
        <v>5168533816</v>
      </c>
      <c r="K1128" s="41" t="s">
        <v>43</v>
      </c>
      <c r="L1128" s="41" t="s">
        <v>30060</v>
      </c>
      <c r="N1128" s="41" t="s">
        <v>30061</v>
      </c>
      <c r="O1128" s="41" t="s">
        <v>373</v>
      </c>
      <c r="P1128" s="41" t="s">
        <v>1253</v>
      </c>
      <c r="Q1128" s="41" t="s">
        <v>21930</v>
      </c>
      <c r="R1128" s="41">
        <v>8998</v>
      </c>
      <c r="S1128" s="41" t="s">
        <v>22780</v>
      </c>
      <c r="T1128" s="41" t="s">
        <v>22781</v>
      </c>
      <c r="U1128" s="41" t="s">
        <v>30062</v>
      </c>
      <c r="V1128" s="42">
        <v>45993</v>
      </c>
      <c r="W1128"/>
      <c r="X1128"/>
    </row>
    <row r="1129" spans="1:24">
      <c r="A1129" s="41" t="str">
        <f>TRIM(Query1[[#This Row],[ENTERPRISE_ID]])</f>
        <v>ASOBIEC</v>
      </c>
      <c r="B1129" s="41" t="s">
        <v>30063</v>
      </c>
      <c r="C1129" s="41" t="s">
        <v>30064</v>
      </c>
      <c r="D1129" s="41" t="s">
        <v>21143</v>
      </c>
      <c r="E1129" s="41" t="s">
        <v>30065</v>
      </c>
      <c r="F1129" s="41" t="s">
        <v>30066</v>
      </c>
      <c r="G1129" s="41" t="s">
        <v>1352</v>
      </c>
      <c r="H1129" s="41" t="s">
        <v>30067</v>
      </c>
      <c r="I1129" s="41" t="s">
        <v>23689</v>
      </c>
      <c r="J1129" s="68">
        <v>2722269504</v>
      </c>
      <c r="K1129" s="41" t="s">
        <v>43</v>
      </c>
      <c r="L1129" s="41" t="s">
        <v>30068</v>
      </c>
      <c r="N1129" s="41" t="s">
        <v>30069</v>
      </c>
      <c r="O1129" s="41" t="s">
        <v>453</v>
      </c>
      <c r="P1129" s="41" t="s">
        <v>1355</v>
      </c>
      <c r="Q1129" s="41" t="s">
        <v>22020</v>
      </c>
      <c r="R1129" s="41">
        <v>8998</v>
      </c>
      <c r="S1129" s="41" t="s">
        <v>13621</v>
      </c>
      <c r="T1129" s="41" t="s">
        <v>20680</v>
      </c>
      <c r="U1129" s="41" t="s">
        <v>30070</v>
      </c>
      <c r="V1129" s="42">
        <v>45993</v>
      </c>
      <c r="W1129"/>
      <c r="X1129"/>
    </row>
    <row r="1130" spans="1:24">
      <c r="A1130" s="41" t="str">
        <f>TRIM(Query1[[#This Row],[ENTERPRISE_ID]])</f>
        <v>DHUBBAR</v>
      </c>
      <c r="B1130" s="41" t="s">
        <v>16541</v>
      </c>
      <c r="C1130" s="41" t="s">
        <v>17598</v>
      </c>
      <c r="D1130" s="41" t="s">
        <v>21143</v>
      </c>
      <c r="E1130" s="41" t="s">
        <v>30071</v>
      </c>
      <c r="F1130" s="41" t="s">
        <v>18555</v>
      </c>
      <c r="G1130" s="41" t="s">
        <v>3753</v>
      </c>
      <c r="H1130" s="41" t="s">
        <v>30072</v>
      </c>
      <c r="I1130" s="41" t="s">
        <v>22554</v>
      </c>
      <c r="J1130" s="68">
        <v>9082940684</v>
      </c>
      <c r="K1130" s="41" t="s">
        <v>43</v>
      </c>
      <c r="L1130" s="41" t="s">
        <v>30073</v>
      </c>
      <c r="N1130" s="41" t="s">
        <v>3755</v>
      </c>
      <c r="O1130" s="41" t="s">
        <v>1763</v>
      </c>
      <c r="P1130" s="41" t="s">
        <v>3756</v>
      </c>
      <c r="Q1130" s="41" t="s">
        <v>22020</v>
      </c>
      <c r="R1130" s="41">
        <v>8998</v>
      </c>
      <c r="S1130" s="41" t="s">
        <v>6992</v>
      </c>
      <c r="T1130" s="41" t="s">
        <v>27290</v>
      </c>
      <c r="U1130" s="41" t="s">
        <v>30074</v>
      </c>
      <c r="V1130" s="42">
        <v>45993</v>
      </c>
      <c r="W1130"/>
      <c r="X1130"/>
    </row>
    <row r="1131" spans="1:24">
      <c r="A1131" s="41" t="str">
        <f>TRIM(Query1[[#This Row],[ENTERPRISE_ID]])</f>
        <v>JREYNA1</v>
      </c>
      <c r="B1131" s="41" t="s">
        <v>30075</v>
      </c>
      <c r="C1131" s="41" t="s">
        <v>30076</v>
      </c>
      <c r="D1131" s="41" t="s">
        <v>21143</v>
      </c>
      <c r="E1131" s="41" t="s">
        <v>30077</v>
      </c>
      <c r="F1131" s="41" t="s">
        <v>30078</v>
      </c>
      <c r="G1131" s="41" t="s">
        <v>7887</v>
      </c>
      <c r="H1131" s="41" t="s">
        <v>22753</v>
      </c>
      <c r="I1131" s="41" t="s">
        <v>22373</v>
      </c>
      <c r="J1131" s="68">
        <v>8627030618</v>
      </c>
      <c r="K1131" s="41" t="s">
        <v>43</v>
      </c>
      <c r="L1131" s="41" t="s">
        <v>30079</v>
      </c>
      <c r="N1131" s="41" t="s">
        <v>27311</v>
      </c>
      <c r="O1131" s="41" t="s">
        <v>1763</v>
      </c>
      <c r="P1131" s="41" t="s">
        <v>7889</v>
      </c>
      <c r="Q1131" s="41" t="s">
        <v>22020</v>
      </c>
      <c r="R1131" s="41">
        <v>8998</v>
      </c>
      <c r="S1131" s="41" t="s">
        <v>6079</v>
      </c>
      <c r="T1131" s="41" t="s">
        <v>21063</v>
      </c>
      <c r="U1131" s="41" t="s">
        <v>30080</v>
      </c>
      <c r="V1131" s="42">
        <v>45993</v>
      </c>
      <c r="W1131"/>
      <c r="X1131"/>
    </row>
    <row r="1132" spans="1:24">
      <c r="A1132" s="41" t="str">
        <f>TRIM(Query1[[#This Row],[ENTERPRISE_ID]])</f>
        <v>DDAV3</v>
      </c>
      <c r="B1132" s="41" t="s">
        <v>30081</v>
      </c>
      <c r="C1132" s="41" t="s">
        <v>30082</v>
      </c>
      <c r="D1132" s="41" t="s">
        <v>21143</v>
      </c>
      <c r="E1132" s="41" t="s">
        <v>30083</v>
      </c>
      <c r="F1132" s="41" t="s">
        <v>30084</v>
      </c>
      <c r="G1132" s="41" t="s">
        <v>3511</v>
      </c>
      <c r="H1132" s="41" t="s">
        <v>25340</v>
      </c>
      <c r="I1132" s="41" t="s">
        <v>28016</v>
      </c>
      <c r="J1132" s="68">
        <v>5703165231</v>
      </c>
      <c r="K1132" s="41" t="s">
        <v>43</v>
      </c>
      <c r="L1132" s="41" t="s">
        <v>30085</v>
      </c>
      <c r="N1132" s="41" t="s">
        <v>30086</v>
      </c>
      <c r="O1132" s="41" t="s">
        <v>453</v>
      </c>
      <c r="P1132" s="41" t="s">
        <v>3514</v>
      </c>
      <c r="Q1132" s="41" t="s">
        <v>22020</v>
      </c>
      <c r="R1132" s="41">
        <v>8998</v>
      </c>
      <c r="S1132" s="41" t="s">
        <v>13621</v>
      </c>
      <c r="T1132" s="41" t="s">
        <v>20680</v>
      </c>
      <c r="U1132" s="41" t="s">
        <v>30087</v>
      </c>
      <c r="V1132" s="42">
        <v>45993</v>
      </c>
      <c r="W1132"/>
      <c r="X1132"/>
    </row>
    <row r="1133" spans="1:24">
      <c r="A1133" s="41" t="str">
        <f>TRIM(Query1[[#This Row],[ENTERPRISE_ID]])</f>
        <v>JGREY1</v>
      </c>
      <c r="B1133" s="41" t="s">
        <v>30088</v>
      </c>
      <c r="C1133" s="41" t="s">
        <v>30089</v>
      </c>
      <c r="D1133" s="41" t="s">
        <v>21143</v>
      </c>
      <c r="E1133" s="41" t="s">
        <v>30090</v>
      </c>
      <c r="F1133" s="41" t="s">
        <v>30091</v>
      </c>
      <c r="G1133" s="41" t="s">
        <v>6992</v>
      </c>
      <c r="H1133" s="41" t="s">
        <v>30092</v>
      </c>
      <c r="I1133" s="41" t="s">
        <v>22503</v>
      </c>
      <c r="J1133" s="68">
        <v>7324702416</v>
      </c>
      <c r="K1133" s="41" t="s">
        <v>43</v>
      </c>
      <c r="L1133" s="41" t="s">
        <v>30093</v>
      </c>
      <c r="N1133" s="41" t="s">
        <v>30094</v>
      </c>
      <c r="O1133" s="41" t="s">
        <v>1763</v>
      </c>
      <c r="P1133" s="41" t="s">
        <v>6995</v>
      </c>
      <c r="Q1133" s="41" t="s">
        <v>22020</v>
      </c>
      <c r="R1133" s="41">
        <v>8998</v>
      </c>
      <c r="S1133" s="41" t="s">
        <v>22780</v>
      </c>
      <c r="T1133" s="41" t="s">
        <v>22781</v>
      </c>
      <c r="U1133" s="41" t="s">
        <v>30095</v>
      </c>
      <c r="V1133" s="42">
        <v>45993</v>
      </c>
      <c r="W1133"/>
      <c r="X1133"/>
    </row>
    <row r="1134" spans="1:24">
      <c r="A1134" s="41" t="str">
        <f>TRIM(Query1[[#This Row],[ENTERPRISE_ID]])</f>
        <v>SFINDLE</v>
      </c>
      <c r="B1134" s="41" t="s">
        <v>30096</v>
      </c>
      <c r="C1134" s="41" t="s">
        <v>30097</v>
      </c>
      <c r="D1134" s="41" t="s">
        <v>21142</v>
      </c>
      <c r="E1134" s="41" t="s">
        <v>30098</v>
      </c>
      <c r="F1134" s="41" t="s">
        <v>30099</v>
      </c>
      <c r="G1134" s="41" t="s">
        <v>12506</v>
      </c>
      <c r="H1134" s="41" t="s">
        <v>30100</v>
      </c>
      <c r="I1134" s="41" t="s">
        <v>30101</v>
      </c>
      <c r="J1134" s="68">
        <v>4178340417</v>
      </c>
      <c r="K1134" s="41" t="s">
        <v>43</v>
      </c>
      <c r="L1134" s="41" t="s">
        <v>30102</v>
      </c>
      <c r="N1134" s="41" t="s">
        <v>30103</v>
      </c>
      <c r="O1134" s="41" t="s">
        <v>593</v>
      </c>
      <c r="P1134" s="41" t="s">
        <v>12509</v>
      </c>
      <c r="Q1134" s="41" t="s">
        <v>22020</v>
      </c>
      <c r="R1134" s="41">
        <v>8998</v>
      </c>
      <c r="S1134" s="41" t="s">
        <v>10209</v>
      </c>
      <c r="T1134" s="41" t="s">
        <v>19900</v>
      </c>
      <c r="U1134" s="41" t="s">
        <v>30104</v>
      </c>
      <c r="V1134" s="42">
        <v>45993</v>
      </c>
      <c r="W1134"/>
      <c r="X1134"/>
    </row>
    <row r="1135" spans="1:24">
      <c r="A1135" s="41" t="str">
        <f>TRIM(Query1[[#This Row],[ENTERPRISE_ID]])</f>
        <v>TBATES</v>
      </c>
      <c r="B1135" s="41" t="s">
        <v>30105</v>
      </c>
      <c r="C1135" s="41" t="s">
        <v>30106</v>
      </c>
      <c r="D1135" s="41" t="s">
        <v>21142</v>
      </c>
      <c r="E1135" s="41" t="s">
        <v>30107</v>
      </c>
      <c r="F1135" s="41" t="s">
        <v>30108</v>
      </c>
      <c r="G1135" s="41" t="s">
        <v>17978</v>
      </c>
      <c r="H1135" s="41" t="s">
        <v>30109</v>
      </c>
      <c r="I1135" s="41" t="s">
        <v>22581</v>
      </c>
      <c r="J1135" s="68">
        <v>9132960129</v>
      </c>
      <c r="K1135" s="41" t="s">
        <v>43</v>
      </c>
      <c r="L1135" s="41" t="s">
        <v>23756</v>
      </c>
      <c r="N1135" s="41" t="s">
        <v>23757</v>
      </c>
      <c r="O1135" s="41" t="s">
        <v>118</v>
      </c>
      <c r="P1135" s="41" t="s">
        <v>23758</v>
      </c>
      <c r="Q1135" s="41" t="s">
        <v>22020</v>
      </c>
      <c r="R1135" s="41">
        <v>8998</v>
      </c>
      <c r="S1135" s="41" t="s">
        <v>2317</v>
      </c>
      <c r="T1135" s="41" t="s">
        <v>20847</v>
      </c>
      <c r="U1135" s="41" t="s">
        <v>30110</v>
      </c>
      <c r="V1135" s="42">
        <v>45993</v>
      </c>
      <c r="W1135"/>
      <c r="X1135"/>
    </row>
    <row r="1136" spans="1:24">
      <c r="A1136" s="41" t="str">
        <f>TRIM(Query1[[#This Row],[ENTERPRISE_ID]])</f>
        <v>WHUNT</v>
      </c>
      <c r="B1136" s="41" t="s">
        <v>30111</v>
      </c>
      <c r="C1136" s="41" t="s">
        <v>30112</v>
      </c>
      <c r="D1136" s="41" t="s">
        <v>21142</v>
      </c>
      <c r="E1136" s="41" t="s">
        <v>30113</v>
      </c>
      <c r="F1136" s="41" t="s">
        <v>30114</v>
      </c>
      <c r="G1136" s="41" t="s">
        <v>14015</v>
      </c>
      <c r="H1136" s="41" t="s">
        <v>30115</v>
      </c>
      <c r="I1136" s="41" t="s">
        <v>30021</v>
      </c>
      <c r="J1136" s="68">
        <v>4178341237</v>
      </c>
      <c r="K1136" s="41" t="s">
        <v>43</v>
      </c>
      <c r="L1136" s="41" t="s">
        <v>30116</v>
      </c>
      <c r="M1136" s="41" t="s">
        <v>30117</v>
      </c>
      <c r="N1136" s="41" t="s">
        <v>30118</v>
      </c>
      <c r="O1136" s="41" t="s">
        <v>593</v>
      </c>
      <c r="P1136" s="41" t="s">
        <v>7685</v>
      </c>
      <c r="Q1136" s="41" t="s">
        <v>22020</v>
      </c>
      <c r="R1136" s="41">
        <v>8998</v>
      </c>
      <c r="S1136" s="41" t="s">
        <v>10209</v>
      </c>
      <c r="T1136" s="41" t="s">
        <v>19900</v>
      </c>
      <c r="U1136" s="41" t="s">
        <v>30119</v>
      </c>
      <c r="V1136" s="42">
        <v>45993</v>
      </c>
      <c r="W1136"/>
      <c r="X1136"/>
    </row>
    <row r="1137" spans="1:24">
      <c r="A1137" s="41" t="str">
        <f>TRIM(Query1[[#This Row],[ENTERPRISE_ID]])</f>
        <v>RBANKS</v>
      </c>
      <c r="B1137" s="41" t="s">
        <v>30120</v>
      </c>
      <c r="C1137" s="41" t="s">
        <v>30121</v>
      </c>
      <c r="D1137" s="41" t="s">
        <v>21142</v>
      </c>
      <c r="E1137" s="41" t="s">
        <v>30122</v>
      </c>
      <c r="F1137" s="41" t="s">
        <v>30123</v>
      </c>
      <c r="G1137" s="41" t="s">
        <v>30124</v>
      </c>
      <c r="H1137" s="41" t="s">
        <v>24493</v>
      </c>
      <c r="I1137" s="41" t="s">
        <v>23032</v>
      </c>
      <c r="J1137" s="68">
        <v>9132786326</v>
      </c>
      <c r="K1137" s="41" t="s">
        <v>43</v>
      </c>
      <c r="L1137" s="41" t="s">
        <v>30125</v>
      </c>
      <c r="N1137" s="41" t="s">
        <v>25678</v>
      </c>
      <c r="O1137" s="41" t="s">
        <v>887</v>
      </c>
      <c r="P1137" s="41" t="s">
        <v>11301</v>
      </c>
      <c r="Q1137" s="41" t="s">
        <v>22020</v>
      </c>
      <c r="R1137" s="41">
        <v>8998</v>
      </c>
      <c r="S1137" s="41" t="s">
        <v>2317</v>
      </c>
      <c r="T1137" s="41" t="s">
        <v>20847</v>
      </c>
      <c r="U1137" s="41" t="s">
        <v>30126</v>
      </c>
      <c r="V1137" s="42">
        <v>45993</v>
      </c>
      <c r="W1137"/>
      <c r="X1137"/>
    </row>
    <row r="1138" spans="1:24">
      <c r="A1138" s="41" t="str">
        <f>TRIM(Query1[[#This Row],[ENTERPRISE_ID]])</f>
        <v>PYOUNG</v>
      </c>
      <c r="B1138" s="41" t="s">
        <v>30127</v>
      </c>
      <c r="C1138" s="41" t="s">
        <v>30128</v>
      </c>
      <c r="D1138" s="41" t="s">
        <v>21163</v>
      </c>
      <c r="E1138" s="41" t="s">
        <v>30129</v>
      </c>
      <c r="F1138" s="41" t="s">
        <v>30130</v>
      </c>
      <c r="G1138" s="41" t="s">
        <v>15942</v>
      </c>
      <c r="H1138" s="41" t="s">
        <v>22032</v>
      </c>
      <c r="I1138" s="41" t="s">
        <v>25250</v>
      </c>
      <c r="J1138" s="68">
        <v>5099101247</v>
      </c>
      <c r="K1138" s="41" t="s">
        <v>43</v>
      </c>
      <c r="L1138" s="41" t="s">
        <v>11219</v>
      </c>
      <c r="N1138" s="41" t="s">
        <v>30131</v>
      </c>
      <c r="O1138" s="41" t="s">
        <v>1021</v>
      </c>
      <c r="P1138" s="41" t="s">
        <v>11221</v>
      </c>
      <c r="Q1138" s="41" t="s">
        <v>21909</v>
      </c>
      <c r="R1138" s="41">
        <v>8998</v>
      </c>
      <c r="S1138" s="41" t="s">
        <v>18693</v>
      </c>
      <c r="T1138" s="41" t="s">
        <v>19357</v>
      </c>
      <c r="U1138" s="41" t="s">
        <v>30132</v>
      </c>
      <c r="V1138" s="42">
        <v>45993</v>
      </c>
      <c r="W1138"/>
      <c r="X1138"/>
    </row>
    <row r="1139" spans="1:24">
      <c r="A1139" s="41" t="str">
        <f>TRIM(Query1[[#This Row],[ENTERPRISE_ID]])</f>
        <v>RMANNA1</v>
      </c>
      <c r="B1139" s="41" t="s">
        <v>30133</v>
      </c>
      <c r="C1139" s="41" t="s">
        <v>30134</v>
      </c>
      <c r="D1139" s="41" t="s">
        <v>21163</v>
      </c>
      <c r="E1139" s="41" t="s">
        <v>30135</v>
      </c>
      <c r="F1139" s="41" t="s">
        <v>30136</v>
      </c>
      <c r="G1139" s="41" t="s">
        <v>18798</v>
      </c>
      <c r="H1139" s="41" t="s">
        <v>30137</v>
      </c>
      <c r="I1139" s="41" t="s">
        <v>21938</v>
      </c>
      <c r="J1139" s="68">
        <v>4254800010</v>
      </c>
      <c r="K1139" s="41" t="s">
        <v>43</v>
      </c>
      <c r="L1139" s="41" t="s">
        <v>30138</v>
      </c>
      <c r="N1139" s="41" t="s">
        <v>30139</v>
      </c>
      <c r="O1139" s="41" t="s">
        <v>1021</v>
      </c>
      <c r="P1139" s="41" t="s">
        <v>11820</v>
      </c>
      <c r="Q1139" s="41" t="s">
        <v>21909</v>
      </c>
      <c r="R1139" s="41">
        <v>8998</v>
      </c>
      <c r="S1139" s="41" t="s">
        <v>10117</v>
      </c>
      <c r="T1139" s="41" t="s">
        <v>25387</v>
      </c>
      <c r="U1139" s="41" t="s">
        <v>30140</v>
      </c>
      <c r="V1139" s="42">
        <v>45993</v>
      </c>
      <c r="W1139"/>
      <c r="X1139"/>
    </row>
    <row r="1140" spans="1:24">
      <c r="A1140" s="41" t="str">
        <f>TRIM(Query1[[#This Row],[ENTERPRISE_ID]])</f>
        <v>GMOREHO</v>
      </c>
      <c r="B1140" s="41" t="s">
        <v>18808</v>
      </c>
      <c r="C1140" s="41" t="s">
        <v>30141</v>
      </c>
      <c r="D1140" s="41" t="s">
        <v>21163</v>
      </c>
      <c r="E1140" s="41" t="s">
        <v>30142</v>
      </c>
      <c r="F1140" s="41" t="s">
        <v>18809</v>
      </c>
      <c r="G1140" s="41" t="s">
        <v>5538</v>
      </c>
      <c r="H1140" s="41" t="s">
        <v>30143</v>
      </c>
      <c r="I1140" s="41" t="s">
        <v>3389</v>
      </c>
      <c r="J1140" s="68">
        <v>5039834131</v>
      </c>
      <c r="K1140" s="41" t="s">
        <v>43</v>
      </c>
      <c r="L1140" s="41" t="s">
        <v>5539</v>
      </c>
      <c r="N1140" s="41" t="s">
        <v>5540</v>
      </c>
      <c r="O1140" s="41" t="s">
        <v>1021</v>
      </c>
      <c r="P1140" s="41" t="s">
        <v>5541</v>
      </c>
      <c r="Q1140" s="41" t="s">
        <v>21909</v>
      </c>
      <c r="R1140" s="41">
        <v>8998</v>
      </c>
      <c r="S1140" s="41" t="s">
        <v>11115</v>
      </c>
      <c r="T1140" s="41" t="s">
        <v>23186</v>
      </c>
      <c r="U1140" s="41" t="s">
        <v>30144</v>
      </c>
      <c r="V1140" s="42">
        <v>45993</v>
      </c>
      <c r="W1140"/>
      <c r="X1140"/>
    </row>
    <row r="1141" spans="1:24">
      <c r="A1141" s="41" t="str">
        <f>TRIM(Query1[[#This Row],[ENTERPRISE_ID]])</f>
        <v>DMOSHE</v>
      </c>
      <c r="B1141" s="41" t="s">
        <v>30145</v>
      </c>
      <c r="C1141" s="41" t="s">
        <v>30146</v>
      </c>
      <c r="D1141" s="41" t="s">
        <v>21163</v>
      </c>
      <c r="E1141" s="41" t="s">
        <v>30147</v>
      </c>
      <c r="F1141" s="41" t="s">
        <v>30148</v>
      </c>
      <c r="G1141" s="41" t="s">
        <v>4056</v>
      </c>
      <c r="H1141" s="41" t="s">
        <v>30149</v>
      </c>
      <c r="I1141" s="41" t="s">
        <v>22554</v>
      </c>
      <c r="J1141" s="68">
        <v>4255470925</v>
      </c>
      <c r="K1141" s="41" t="s">
        <v>43</v>
      </c>
      <c r="L1141" s="41" t="s">
        <v>30150</v>
      </c>
      <c r="N1141" s="41" t="s">
        <v>30151</v>
      </c>
      <c r="O1141" s="41" t="s">
        <v>1021</v>
      </c>
      <c r="P1141" s="41" t="s">
        <v>4060</v>
      </c>
      <c r="Q1141" s="41" t="s">
        <v>21909</v>
      </c>
      <c r="R1141" s="41">
        <v>8998</v>
      </c>
      <c r="S1141" s="41" t="s">
        <v>10117</v>
      </c>
      <c r="T1141" s="41" t="s">
        <v>25387</v>
      </c>
      <c r="U1141" s="41" t="s">
        <v>30152</v>
      </c>
      <c r="V1141" s="42">
        <v>45993</v>
      </c>
      <c r="W1141"/>
      <c r="X1141"/>
    </row>
    <row r="1142" spans="1:24">
      <c r="A1142" s="41" t="str">
        <f>TRIM(Query1[[#This Row],[ENTERPRISE_ID]])</f>
        <v>TCARLTO</v>
      </c>
      <c r="B1142" s="41" t="s">
        <v>16172</v>
      </c>
      <c r="C1142" s="41" t="s">
        <v>18731</v>
      </c>
      <c r="D1142" s="41" t="s">
        <v>21163</v>
      </c>
      <c r="E1142" s="41" t="s">
        <v>30153</v>
      </c>
      <c r="F1142" s="41" t="s">
        <v>30154</v>
      </c>
      <c r="G1142" s="41" t="s">
        <v>15579</v>
      </c>
      <c r="H1142" s="41" t="s">
        <v>30155</v>
      </c>
      <c r="I1142" s="41" t="s">
        <v>25306</v>
      </c>
      <c r="J1142" s="68">
        <v>5035190109</v>
      </c>
      <c r="K1142" s="41" t="s">
        <v>43</v>
      </c>
      <c r="L1142" s="41" t="s">
        <v>30156</v>
      </c>
      <c r="N1142" s="41" t="s">
        <v>292</v>
      </c>
      <c r="O1142" s="41" t="s">
        <v>293</v>
      </c>
      <c r="P1142" s="41" t="s">
        <v>13150</v>
      </c>
      <c r="Q1142" s="41" t="s">
        <v>21909</v>
      </c>
      <c r="R1142" s="41">
        <v>8998</v>
      </c>
      <c r="S1142" s="41" t="s">
        <v>10117</v>
      </c>
      <c r="T1142" s="41" t="s">
        <v>25387</v>
      </c>
      <c r="U1142" s="41" t="s">
        <v>30157</v>
      </c>
      <c r="V1142" s="42">
        <v>45993</v>
      </c>
      <c r="W1142"/>
      <c r="X1142"/>
    </row>
    <row r="1143" spans="1:24">
      <c r="A1143" s="41" t="str">
        <f>TRIM(Query1[[#This Row],[ENTERPRISE_ID]])</f>
        <v>MRASSAI</v>
      </c>
      <c r="B1143" s="41" t="s">
        <v>30158</v>
      </c>
      <c r="C1143" s="41" t="s">
        <v>30159</v>
      </c>
      <c r="D1143" s="41" t="s">
        <v>21163</v>
      </c>
      <c r="E1143" s="41" t="s">
        <v>30160</v>
      </c>
      <c r="F1143" s="41" t="s">
        <v>30161</v>
      </c>
      <c r="G1143" s="41" t="s">
        <v>10117</v>
      </c>
      <c r="H1143" s="41" t="s">
        <v>30162</v>
      </c>
      <c r="I1143" s="41" t="s">
        <v>30163</v>
      </c>
      <c r="J1143" s="68">
        <v>4253192779</v>
      </c>
      <c r="K1143" s="41" t="s">
        <v>43</v>
      </c>
      <c r="L1143" s="41" t="s">
        <v>30164</v>
      </c>
      <c r="N1143" s="41" t="s">
        <v>1020</v>
      </c>
      <c r="O1143" s="41" t="s">
        <v>1021</v>
      </c>
      <c r="P1143" s="41" t="s">
        <v>10120</v>
      </c>
      <c r="Q1143" s="41" t="s">
        <v>21909</v>
      </c>
      <c r="R1143" s="41">
        <v>8998</v>
      </c>
      <c r="S1143" s="41" t="s">
        <v>22780</v>
      </c>
      <c r="T1143" s="41" t="s">
        <v>22781</v>
      </c>
      <c r="U1143" s="41" t="s">
        <v>30165</v>
      </c>
      <c r="V1143" s="42">
        <v>45993</v>
      </c>
      <c r="W1143"/>
      <c r="X1143"/>
    </row>
    <row r="1144" spans="1:24">
      <c r="A1144" s="41" t="str">
        <f>TRIM(Query1[[#This Row],[ENTERPRISE_ID]])</f>
        <v>BRIORDA</v>
      </c>
      <c r="B1144" s="41" t="s">
        <v>30166</v>
      </c>
      <c r="C1144" s="41" t="s">
        <v>30167</v>
      </c>
      <c r="D1144" s="41" t="s">
        <v>21163</v>
      </c>
      <c r="E1144" s="41" t="s">
        <v>30168</v>
      </c>
      <c r="F1144" s="41" t="s">
        <v>30169</v>
      </c>
      <c r="G1144" s="41" t="s">
        <v>30170</v>
      </c>
      <c r="H1144" s="41" t="s">
        <v>30171</v>
      </c>
      <c r="I1144" s="41" t="s">
        <v>22526</v>
      </c>
      <c r="J1144" s="68">
        <v>3606221987</v>
      </c>
      <c r="K1144" s="41" t="s">
        <v>43</v>
      </c>
      <c r="L1144" s="41" t="s">
        <v>30172</v>
      </c>
      <c r="N1144" s="41" t="s">
        <v>30173</v>
      </c>
      <c r="O1144" s="41" t="s">
        <v>1021</v>
      </c>
      <c r="P1144" s="41" t="s">
        <v>2149</v>
      </c>
      <c r="Q1144" s="41" t="s">
        <v>21909</v>
      </c>
      <c r="R1144" s="41">
        <v>8998</v>
      </c>
      <c r="S1144" s="41" t="s">
        <v>22367</v>
      </c>
      <c r="T1144" s="41" t="s">
        <v>22368</v>
      </c>
      <c r="U1144" s="41" t="s">
        <v>30174</v>
      </c>
      <c r="V1144" s="42">
        <v>45993</v>
      </c>
      <c r="W1144"/>
      <c r="X1144"/>
    </row>
    <row r="1145" spans="1:24">
      <c r="A1145" s="41" t="str">
        <f>TRIM(Query1[[#This Row],[ENTERPRISE_ID]])</f>
        <v>JMASSAH</v>
      </c>
      <c r="B1145" s="41" t="s">
        <v>30175</v>
      </c>
      <c r="C1145" s="41" t="s">
        <v>30176</v>
      </c>
      <c r="D1145" s="41" t="s">
        <v>21153</v>
      </c>
      <c r="E1145" s="41" t="s">
        <v>30177</v>
      </c>
      <c r="F1145" s="41" t="s">
        <v>30178</v>
      </c>
      <c r="G1145" s="41" t="s">
        <v>7489</v>
      </c>
      <c r="H1145" s="41" t="s">
        <v>30179</v>
      </c>
      <c r="I1145" s="41" t="s">
        <v>22373</v>
      </c>
      <c r="J1145" s="68">
        <v>7879327835</v>
      </c>
      <c r="K1145" s="41" t="s">
        <v>43</v>
      </c>
      <c r="L1145" s="41" t="s">
        <v>30180</v>
      </c>
      <c r="M1145" s="41" t="s">
        <v>30181</v>
      </c>
      <c r="N1145" s="41" t="s">
        <v>28973</v>
      </c>
      <c r="O1145" s="41" t="s">
        <v>383</v>
      </c>
      <c r="P1145" s="41" t="s">
        <v>7492</v>
      </c>
      <c r="Q1145" s="41" t="s">
        <v>21919</v>
      </c>
      <c r="R1145" s="41">
        <v>8842</v>
      </c>
      <c r="S1145" s="41" t="s">
        <v>5973</v>
      </c>
      <c r="T1145" s="41" t="s">
        <v>24275</v>
      </c>
      <c r="U1145" s="41" t="s">
        <v>30182</v>
      </c>
      <c r="V1145" s="42">
        <v>45993</v>
      </c>
      <c r="W1145"/>
      <c r="X1145"/>
    </row>
    <row r="1146" spans="1:24">
      <c r="A1146" s="41" t="str">
        <f>TRIM(Query1[[#This Row],[ENTERPRISE_ID]])</f>
        <v>JMORA15</v>
      </c>
      <c r="B1146" s="41" t="s">
        <v>30183</v>
      </c>
      <c r="C1146" s="41" t="s">
        <v>30184</v>
      </c>
      <c r="D1146" s="41" t="s">
        <v>21153</v>
      </c>
      <c r="E1146" s="41" t="s">
        <v>30185</v>
      </c>
      <c r="F1146" s="41" t="s">
        <v>30186</v>
      </c>
      <c r="G1146" s="41" t="s">
        <v>7641</v>
      </c>
      <c r="H1146" s="41" t="s">
        <v>30187</v>
      </c>
      <c r="I1146" s="41" t="s">
        <v>22373</v>
      </c>
      <c r="J1146" s="68">
        <v>9393950650</v>
      </c>
      <c r="K1146" s="41" t="s">
        <v>43</v>
      </c>
      <c r="L1146" s="41" t="s">
        <v>7642</v>
      </c>
      <c r="M1146" s="41" t="s">
        <v>30188</v>
      </c>
      <c r="N1146" s="41" t="s">
        <v>7644</v>
      </c>
      <c r="O1146" s="41" t="s">
        <v>383</v>
      </c>
      <c r="P1146" s="41" t="s">
        <v>7645</v>
      </c>
      <c r="Q1146" s="41" t="s">
        <v>28955</v>
      </c>
      <c r="R1146" s="41">
        <v>8842</v>
      </c>
      <c r="S1146" s="41" t="s">
        <v>8989</v>
      </c>
      <c r="T1146" s="41" t="s">
        <v>24265</v>
      </c>
      <c r="U1146" s="41" t="s">
        <v>30189</v>
      </c>
      <c r="V1146" s="42">
        <v>45993</v>
      </c>
      <c r="W1146"/>
      <c r="X1146"/>
    </row>
    <row r="1147" spans="1:24">
      <c r="A1147" s="41" t="str">
        <f>TRIM(Query1[[#This Row],[ENTERPRISE_ID]])</f>
        <v>JFLORE</v>
      </c>
      <c r="B1147" s="41" t="s">
        <v>30190</v>
      </c>
      <c r="C1147" s="41" t="s">
        <v>30191</v>
      </c>
      <c r="D1147" s="41" t="s">
        <v>21153</v>
      </c>
      <c r="E1147" s="41" t="s">
        <v>30192</v>
      </c>
      <c r="F1147" s="41" t="s">
        <v>30193</v>
      </c>
      <c r="G1147" s="41" t="s">
        <v>6814</v>
      </c>
      <c r="H1147" s="41" t="s">
        <v>27385</v>
      </c>
      <c r="I1147" s="41" t="s">
        <v>22373</v>
      </c>
      <c r="J1147" s="68">
        <v>7875385515</v>
      </c>
      <c r="K1147" s="41" t="s">
        <v>43</v>
      </c>
      <c r="L1147" s="41" t="s">
        <v>30194</v>
      </c>
      <c r="M1147" s="41" t="s">
        <v>30195</v>
      </c>
      <c r="N1147" s="41" t="s">
        <v>4988</v>
      </c>
      <c r="O1147" s="41" t="s">
        <v>383</v>
      </c>
      <c r="P1147" s="41" t="s">
        <v>6816</v>
      </c>
      <c r="Q1147" s="41" t="s">
        <v>21919</v>
      </c>
      <c r="R1147" s="41">
        <v>8842</v>
      </c>
      <c r="S1147" s="41" t="s">
        <v>5973</v>
      </c>
      <c r="T1147" s="41" t="s">
        <v>24275</v>
      </c>
      <c r="U1147" s="41" t="s">
        <v>30196</v>
      </c>
      <c r="V1147" s="42">
        <v>45993</v>
      </c>
      <c r="W1147"/>
      <c r="X1147"/>
    </row>
    <row r="1148" spans="1:24">
      <c r="A1148" s="41" t="str">
        <f>TRIM(Query1[[#This Row],[ENTERPRISE_ID]])</f>
        <v>JHER243</v>
      </c>
      <c r="B1148" s="41" t="s">
        <v>30197</v>
      </c>
      <c r="C1148" s="41" t="s">
        <v>30198</v>
      </c>
      <c r="D1148" s="41" t="s">
        <v>21153</v>
      </c>
      <c r="E1148" s="41" t="s">
        <v>30199</v>
      </c>
      <c r="F1148" s="41" t="s">
        <v>30200</v>
      </c>
      <c r="G1148" s="41" t="s">
        <v>7107</v>
      </c>
      <c r="H1148" s="41" t="s">
        <v>30201</v>
      </c>
      <c r="I1148" s="41" t="s">
        <v>22265</v>
      </c>
      <c r="J1148" s="68">
        <v>9397322770</v>
      </c>
      <c r="K1148" s="41" t="s">
        <v>43</v>
      </c>
      <c r="L1148" s="41" t="s">
        <v>30202</v>
      </c>
      <c r="M1148" s="41" t="s">
        <v>30203</v>
      </c>
      <c r="N1148" s="41" t="s">
        <v>30204</v>
      </c>
      <c r="O1148" s="41" t="s">
        <v>383</v>
      </c>
      <c r="P1148" s="41" t="s">
        <v>30205</v>
      </c>
      <c r="Q1148" s="41" t="s">
        <v>21919</v>
      </c>
      <c r="R1148" s="41">
        <v>8842</v>
      </c>
      <c r="S1148" s="41" t="s">
        <v>8989</v>
      </c>
      <c r="T1148" s="41" t="s">
        <v>24265</v>
      </c>
      <c r="U1148" s="41" t="s">
        <v>30206</v>
      </c>
      <c r="V1148" s="42">
        <v>45993</v>
      </c>
      <c r="W1148"/>
      <c r="X1148"/>
    </row>
    <row r="1149" spans="1:24">
      <c r="A1149" s="41" t="str">
        <f>TRIM(Query1[[#This Row],[ENTERPRISE_ID]])</f>
        <v>HLUGOPE</v>
      </c>
      <c r="B1149" s="41" t="s">
        <v>30207</v>
      </c>
      <c r="C1149" s="41" t="s">
        <v>30208</v>
      </c>
      <c r="D1149" s="41" t="s">
        <v>21153</v>
      </c>
      <c r="E1149" s="41" t="s">
        <v>30209</v>
      </c>
      <c r="F1149" s="41" t="s">
        <v>30210</v>
      </c>
      <c r="G1149" s="41" t="s">
        <v>5889</v>
      </c>
      <c r="H1149" s="41" t="s">
        <v>30211</v>
      </c>
      <c r="I1149" s="41" t="s">
        <v>30212</v>
      </c>
      <c r="J1149" s="68">
        <v>7879074011</v>
      </c>
      <c r="K1149" s="41" t="s">
        <v>43</v>
      </c>
      <c r="L1149" s="41" t="s">
        <v>30213</v>
      </c>
      <c r="M1149" s="41" t="s">
        <v>30214</v>
      </c>
      <c r="N1149" s="41" t="s">
        <v>24274</v>
      </c>
      <c r="O1149" s="41" t="s">
        <v>383</v>
      </c>
      <c r="P1149" s="41" t="s">
        <v>11714</v>
      </c>
      <c r="Q1149" s="41" t="s">
        <v>21919</v>
      </c>
      <c r="R1149" s="41">
        <v>8842</v>
      </c>
      <c r="S1149" s="41" t="s">
        <v>5973</v>
      </c>
      <c r="T1149" s="41" t="s">
        <v>24275</v>
      </c>
      <c r="U1149" s="41" t="s">
        <v>30215</v>
      </c>
      <c r="V1149" s="42">
        <v>45993</v>
      </c>
      <c r="W1149"/>
      <c r="X1149"/>
    </row>
    <row r="1150" spans="1:24">
      <c r="A1150" s="41" t="str">
        <f>TRIM(Query1[[#This Row],[ENTERPRISE_ID]])</f>
        <v>NMART71</v>
      </c>
      <c r="B1150" s="41" t="s">
        <v>30216</v>
      </c>
      <c r="C1150" s="41" t="s">
        <v>30217</v>
      </c>
      <c r="D1150" s="41" t="s">
        <v>21153</v>
      </c>
      <c r="E1150" s="41" t="s">
        <v>30218</v>
      </c>
      <c r="F1150" s="41" t="s">
        <v>30219</v>
      </c>
      <c r="G1150" s="41" t="s">
        <v>30220</v>
      </c>
      <c r="H1150" s="41" t="s">
        <v>30221</v>
      </c>
      <c r="I1150" s="41" t="s">
        <v>30222</v>
      </c>
      <c r="J1150" s="68">
        <v>9395851132</v>
      </c>
      <c r="K1150" s="41" t="s">
        <v>43</v>
      </c>
      <c r="L1150" s="41" t="s">
        <v>30223</v>
      </c>
      <c r="M1150" s="41" t="s">
        <v>30224</v>
      </c>
      <c r="N1150" s="41" t="s">
        <v>28973</v>
      </c>
      <c r="O1150" s="41" t="s">
        <v>383</v>
      </c>
      <c r="P1150" s="41" t="s">
        <v>4989</v>
      </c>
      <c r="Q1150" s="41" t="s">
        <v>28955</v>
      </c>
      <c r="R1150" s="41">
        <v>8842</v>
      </c>
      <c r="S1150" s="41" t="s">
        <v>5973</v>
      </c>
      <c r="T1150" s="41" t="s">
        <v>24275</v>
      </c>
      <c r="U1150" s="41" t="s">
        <v>30225</v>
      </c>
      <c r="V1150" s="42">
        <v>45993</v>
      </c>
      <c r="W1150"/>
      <c r="X1150"/>
    </row>
    <row r="1151" spans="1:24">
      <c r="A1151" s="41" t="str">
        <f>TRIM(Query1[[#This Row],[ENTERPRISE_ID]])</f>
        <v>JCOLONN</v>
      </c>
      <c r="B1151" s="41" t="s">
        <v>30226</v>
      </c>
      <c r="C1151" s="41" t="s">
        <v>30227</v>
      </c>
      <c r="D1151" s="41" t="s">
        <v>21153</v>
      </c>
      <c r="E1151" s="41" t="s">
        <v>30228</v>
      </c>
      <c r="F1151" s="41" t="s">
        <v>30229</v>
      </c>
      <c r="G1151" s="41" t="s">
        <v>6539</v>
      </c>
      <c r="H1151" s="41" t="s">
        <v>30230</v>
      </c>
      <c r="I1151" s="41" t="s">
        <v>22265</v>
      </c>
      <c r="J1151" s="68">
        <v>9392936298</v>
      </c>
      <c r="K1151" s="41" t="s">
        <v>43</v>
      </c>
      <c r="L1151" s="41" t="s">
        <v>30231</v>
      </c>
      <c r="M1151" s="41" t="s">
        <v>30232</v>
      </c>
      <c r="N1151" s="41" t="s">
        <v>28973</v>
      </c>
      <c r="O1151" s="41" t="s">
        <v>383</v>
      </c>
      <c r="P1151" s="41" t="s">
        <v>4989</v>
      </c>
      <c r="Q1151" s="41" t="s">
        <v>21909</v>
      </c>
      <c r="R1151" s="41">
        <v>8842</v>
      </c>
      <c r="S1151" s="41" t="s">
        <v>5973</v>
      </c>
      <c r="T1151" s="41" t="s">
        <v>24275</v>
      </c>
      <c r="U1151" s="41" t="s">
        <v>30233</v>
      </c>
      <c r="V1151" s="42">
        <v>45993</v>
      </c>
      <c r="W1151"/>
      <c r="X1151"/>
    </row>
    <row r="1152" spans="1:24">
      <c r="A1152" s="41" t="str">
        <f>TRIM(Query1[[#This Row],[ENTERPRISE_ID]])</f>
        <v>EVAZQUE</v>
      </c>
      <c r="B1152" s="41" t="s">
        <v>30234</v>
      </c>
      <c r="C1152" s="41" t="s">
        <v>30235</v>
      </c>
      <c r="D1152" s="41" t="s">
        <v>21153</v>
      </c>
      <c r="E1152" s="41" t="s">
        <v>30236</v>
      </c>
      <c r="F1152" s="41" t="s">
        <v>30237</v>
      </c>
      <c r="G1152" s="41" t="s">
        <v>4992</v>
      </c>
      <c r="H1152" s="41" t="s">
        <v>23899</v>
      </c>
      <c r="I1152" s="41" t="s">
        <v>30238</v>
      </c>
      <c r="J1152" s="68">
        <v>9397322764</v>
      </c>
      <c r="K1152" s="41" t="s">
        <v>43</v>
      </c>
      <c r="L1152" s="41" t="s">
        <v>30239</v>
      </c>
      <c r="M1152" s="41" t="s">
        <v>30240</v>
      </c>
      <c r="N1152" s="41" t="s">
        <v>30241</v>
      </c>
      <c r="O1152" s="41" t="s">
        <v>383</v>
      </c>
      <c r="P1152" s="41" t="s">
        <v>30242</v>
      </c>
      <c r="Q1152" s="41" t="s">
        <v>21930</v>
      </c>
      <c r="R1152" s="41">
        <v>8842</v>
      </c>
      <c r="S1152" s="41" t="s">
        <v>8989</v>
      </c>
      <c r="T1152" s="41" t="s">
        <v>24265</v>
      </c>
      <c r="U1152" s="41" t="s">
        <v>30243</v>
      </c>
      <c r="V1152" s="42">
        <v>45993</v>
      </c>
      <c r="W1152"/>
      <c r="X1152"/>
    </row>
    <row r="1153" spans="1:24">
      <c r="A1153" s="41" t="str">
        <f>TRIM(Query1[[#This Row],[ENTERPRISE_ID]])</f>
        <v>LGONZ49</v>
      </c>
      <c r="B1153" s="41" t="s">
        <v>30244</v>
      </c>
      <c r="C1153" s="41" t="s">
        <v>30245</v>
      </c>
      <c r="D1153" s="41" t="s">
        <v>21153</v>
      </c>
      <c r="E1153" s="41" t="s">
        <v>30246</v>
      </c>
      <c r="F1153" s="41" t="s">
        <v>30247</v>
      </c>
      <c r="G1153" s="41" t="s">
        <v>8989</v>
      </c>
      <c r="H1153" s="41" t="s">
        <v>25014</v>
      </c>
      <c r="I1153" s="41" t="s">
        <v>24327</v>
      </c>
      <c r="J1153" s="68">
        <v>7879323280</v>
      </c>
      <c r="K1153" s="41" t="s">
        <v>43</v>
      </c>
      <c r="L1153" s="41" t="s">
        <v>30248</v>
      </c>
      <c r="M1153" s="41" t="s">
        <v>30249</v>
      </c>
      <c r="N1153" s="41" t="s">
        <v>9610</v>
      </c>
      <c r="O1153" s="41" t="s">
        <v>383</v>
      </c>
      <c r="P1153" s="41" t="s">
        <v>4492</v>
      </c>
      <c r="Q1153" s="41" t="s">
        <v>21919</v>
      </c>
      <c r="R1153" s="41">
        <v>8842</v>
      </c>
      <c r="S1153" s="41" t="s">
        <v>22780</v>
      </c>
      <c r="T1153" s="41" t="s">
        <v>22781</v>
      </c>
      <c r="U1153" s="41" t="s">
        <v>30250</v>
      </c>
      <c r="V1153" s="42">
        <v>45993</v>
      </c>
      <c r="W1153"/>
      <c r="X1153"/>
    </row>
    <row r="1154" spans="1:24">
      <c r="A1154" s="41" t="str">
        <f>TRIM(Query1[[#This Row],[ENTERPRISE_ID]])</f>
        <v>JALLE57</v>
      </c>
      <c r="B1154" s="41" t="s">
        <v>30251</v>
      </c>
      <c r="C1154" s="41" t="s">
        <v>30252</v>
      </c>
      <c r="D1154" s="41" t="s">
        <v>21153</v>
      </c>
      <c r="E1154" s="41" t="s">
        <v>30253</v>
      </c>
      <c r="F1154" s="41" t="s">
        <v>30254</v>
      </c>
      <c r="G1154" s="41" t="s">
        <v>30255</v>
      </c>
      <c r="H1154" s="41" t="s">
        <v>30256</v>
      </c>
      <c r="I1154" s="41" t="s">
        <v>23300</v>
      </c>
      <c r="J1154" s="68">
        <v>9393430221</v>
      </c>
      <c r="K1154" s="41" t="s">
        <v>43</v>
      </c>
      <c r="L1154" s="41" t="s">
        <v>30257</v>
      </c>
      <c r="M1154" s="41" t="s">
        <v>30258</v>
      </c>
      <c r="N1154" s="41" t="s">
        <v>5728</v>
      </c>
      <c r="O1154" s="41" t="s">
        <v>383</v>
      </c>
      <c r="P1154" s="41" t="s">
        <v>30259</v>
      </c>
      <c r="Q1154" s="41" t="s">
        <v>21909</v>
      </c>
      <c r="R1154" s="41">
        <v>8842</v>
      </c>
      <c r="S1154" s="41" t="s">
        <v>13929</v>
      </c>
      <c r="T1154" s="41" t="s">
        <v>28993</v>
      </c>
      <c r="U1154" s="41" t="s">
        <v>30260</v>
      </c>
      <c r="V1154" s="42">
        <v>45993</v>
      </c>
      <c r="W1154"/>
      <c r="X1154"/>
    </row>
    <row r="1155" spans="1:24">
      <c r="A1155" s="41" t="str">
        <f>TRIM(Query1[[#This Row],[ENTERPRISE_ID]])</f>
        <v>MFERNA5</v>
      </c>
      <c r="B1155" s="41" t="s">
        <v>30261</v>
      </c>
      <c r="C1155" s="41" t="s">
        <v>30262</v>
      </c>
      <c r="D1155" s="41" t="s">
        <v>21153</v>
      </c>
      <c r="E1155" s="41" t="s">
        <v>28749</v>
      </c>
      <c r="F1155" s="41" t="s">
        <v>30263</v>
      </c>
      <c r="G1155" s="41" t="s">
        <v>9561</v>
      </c>
      <c r="H1155" s="41" t="s">
        <v>27308</v>
      </c>
      <c r="I1155" s="41" t="s">
        <v>23936</v>
      </c>
      <c r="J1155" s="68">
        <v>7879070982</v>
      </c>
      <c r="K1155" s="41" t="s">
        <v>43</v>
      </c>
      <c r="L1155" s="41" t="s">
        <v>30264</v>
      </c>
      <c r="M1155" s="41" t="s">
        <v>30265</v>
      </c>
      <c r="N1155" s="41" t="s">
        <v>30204</v>
      </c>
      <c r="O1155" s="41" t="s">
        <v>383</v>
      </c>
      <c r="P1155" s="41" t="s">
        <v>7110</v>
      </c>
      <c r="Q1155" s="41" t="s">
        <v>21919</v>
      </c>
      <c r="R1155" s="41">
        <v>8842</v>
      </c>
      <c r="S1155" s="41" t="s">
        <v>8989</v>
      </c>
      <c r="T1155" s="41" t="s">
        <v>24265</v>
      </c>
      <c r="U1155" s="41" t="s">
        <v>30266</v>
      </c>
      <c r="V1155" s="42">
        <v>45993</v>
      </c>
      <c r="W1155"/>
      <c r="X1155"/>
    </row>
    <row r="1156" spans="1:24">
      <c r="A1156" s="41" t="str">
        <f>TRIM(Query1[[#This Row],[ENTERPRISE_ID]])</f>
        <v>GMART9</v>
      </c>
      <c r="B1156" s="41" t="s">
        <v>30267</v>
      </c>
      <c r="C1156" s="41" t="s">
        <v>30268</v>
      </c>
      <c r="D1156" s="41" t="s">
        <v>21153</v>
      </c>
      <c r="E1156" s="41" t="s">
        <v>30269</v>
      </c>
      <c r="F1156" s="41" t="s">
        <v>30270</v>
      </c>
      <c r="G1156" s="41" t="s">
        <v>5516</v>
      </c>
      <c r="H1156" s="41" t="s">
        <v>39</v>
      </c>
      <c r="I1156" s="41" t="s">
        <v>30271</v>
      </c>
      <c r="J1156" s="68">
        <v>9393560458</v>
      </c>
      <c r="K1156" s="41" t="s">
        <v>43</v>
      </c>
      <c r="L1156" s="41" t="s">
        <v>30272</v>
      </c>
      <c r="M1156" s="41" t="s">
        <v>30273</v>
      </c>
      <c r="N1156" s="41" t="s">
        <v>28973</v>
      </c>
      <c r="O1156" s="41" t="s">
        <v>383</v>
      </c>
      <c r="P1156" s="41" t="s">
        <v>4989</v>
      </c>
      <c r="Q1156" s="41" t="s">
        <v>21919</v>
      </c>
      <c r="R1156" s="41">
        <v>8842</v>
      </c>
      <c r="S1156" s="41" t="s">
        <v>5973</v>
      </c>
      <c r="T1156" s="41" t="s">
        <v>24275</v>
      </c>
      <c r="U1156" s="41" t="s">
        <v>30274</v>
      </c>
      <c r="V1156" s="42">
        <v>45993</v>
      </c>
      <c r="W1156"/>
      <c r="X1156"/>
    </row>
    <row r="1157" spans="1:24">
      <c r="A1157" s="41" t="str">
        <f>TRIM(Query1[[#This Row],[ENTERPRISE_ID]])</f>
        <v>JNEGR10</v>
      </c>
      <c r="B1157" s="41" t="s">
        <v>30275</v>
      </c>
      <c r="C1157" s="41" t="s">
        <v>30276</v>
      </c>
      <c r="D1157" s="41" t="s">
        <v>21153</v>
      </c>
      <c r="E1157" s="41" t="s">
        <v>30277</v>
      </c>
      <c r="F1157" s="41" t="s">
        <v>30278</v>
      </c>
      <c r="G1157" s="41" t="s">
        <v>7676</v>
      </c>
      <c r="H1157" s="41" t="s">
        <v>30279</v>
      </c>
      <c r="I1157" s="41" t="s">
        <v>22373</v>
      </c>
      <c r="J1157" s="68">
        <v>9392936270</v>
      </c>
      <c r="K1157" s="41" t="s">
        <v>43</v>
      </c>
      <c r="L1157" s="41" t="s">
        <v>30280</v>
      </c>
      <c r="M1157" s="41" t="s">
        <v>30281</v>
      </c>
      <c r="N1157" s="41" t="s">
        <v>30241</v>
      </c>
      <c r="O1157" s="41" t="s">
        <v>383</v>
      </c>
      <c r="P1157" s="41" t="s">
        <v>30242</v>
      </c>
      <c r="Q1157" s="41" t="s">
        <v>21919</v>
      </c>
      <c r="R1157" s="41">
        <v>8842</v>
      </c>
      <c r="S1157" s="41" t="s">
        <v>8989</v>
      </c>
      <c r="T1157" s="41" t="s">
        <v>24265</v>
      </c>
      <c r="U1157" s="41" t="s">
        <v>30282</v>
      </c>
      <c r="V1157" s="42">
        <v>45993</v>
      </c>
      <c r="W1157"/>
      <c r="X1157"/>
    </row>
    <row r="1158" spans="1:24">
      <c r="A1158" s="41" t="str">
        <f>TRIM(Query1[[#This Row],[ENTERPRISE_ID]])</f>
        <v>KODUM</v>
      </c>
      <c r="B1158" s="41" t="s">
        <v>30283</v>
      </c>
      <c r="C1158" s="41" t="s">
        <v>30284</v>
      </c>
      <c r="D1158" s="41" t="s">
        <v>21140</v>
      </c>
      <c r="E1158" s="41" t="s">
        <v>30285</v>
      </c>
      <c r="F1158" s="41" t="s">
        <v>30286</v>
      </c>
      <c r="G1158" s="41" t="s">
        <v>30287</v>
      </c>
      <c r="H1158" s="41" t="s">
        <v>650</v>
      </c>
      <c r="I1158" s="41" t="s">
        <v>30288</v>
      </c>
      <c r="J1158" s="68">
        <v>6592153914</v>
      </c>
      <c r="K1158" s="41" t="s">
        <v>43</v>
      </c>
      <c r="L1158" s="41" t="s">
        <v>30289</v>
      </c>
      <c r="N1158" s="41" t="s">
        <v>30290</v>
      </c>
      <c r="O1158" s="41" t="s">
        <v>482</v>
      </c>
      <c r="P1158" s="41" t="s">
        <v>8722</v>
      </c>
      <c r="Q1158" s="41" t="s">
        <v>21930</v>
      </c>
      <c r="R1158" s="41">
        <v>8998</v>
      </c>
      <c r="S1158" s="41" t="s">
        <v>7172</v>
      </c>
      <c r="T1158" s="41" t="s">
        <v>21948</v>
      </c>
      <c r="U1158" s="41" t="s">
        <v>30291</v>
      </c>
      <c r="V1158" s="42">
        <v>45993</v>
      </c>
      <c r="W1158"/>
      <c r="X1158"/>
    </row>
    <row r="1159" spans="1:24">
      <c r="A1159" s="41" t="str">
        <f>TRIM(Query1[[#This Row],[ENTERPRISE_ID]])</f>
        <v>AZEGER</v>
      </c>
      <c r="B1159" s="41" t="s">
        <v>30292</v>
      </c>
      <c r="C1159" s="41" t="s">
        <v>30293</v>
      </c>
      <c r="D1159" s="41" t="s">
        <v>21145</v>
      </c>
      <c r="E1159" s="41" t="s">
        <v>30294</v>
      </c>
      <c r="F1159" s="41" t="s">
        <v>30295</v>
      </c>
      <c r="G1159" s="41" t="s">
        <v>1545</v>
      </c>
      <c r="H1159" s="41" t="s">
        <v>30296</v>
      </c>
      <c r="I1159" s="41" t="s">
        <v>23689</v>
      </c>
      <c r="J1159" s="68">
        <v>7172479458</v>
      </c>
      <c r="K1159" s="41" t="s">
        <v>43</v>
      </c>
      <c r="L1159" s="41" t="s">
        <v>1546</v>
      </c>
      <c r="N1159" s="41" t="s">
        <v>1547</v>
      </c>
      <c r="O1159" s="41" t="s">
        <v>1548</v>
      </c>
      <c r="P1159" s="41" t="s">
        <v>1549</v>
      </c>
      <c r="Q1159" s="41" t="s">
        <v>21909</v>
      </c>
      <c r="R1159" s="41">
        <v>8998</v>
      </c>
      <c r="S1159" s="41" t="s">
        <v>10430</v>
      </c>
      <c r="T1159" s="41" t="s">
        <v>15762</v>
      </c>
      <c r="U1159" s="41" t="s">
        <v>30297</v>
      </c>
      <c r="V1159" s="42">
        <v>45993</v>
      </c>
      <c r="W1159"/>
      <c r="X1159"/>
    </row>
    <row r="1160" spans="1:24">
      <c r="A1160" s="41" t="str">
        <f>TRIM(Query1[[#This Row],[ENTERPRISE_ID]])</f>
        <v>CHER105</v>
      </c>
      <c r="B1160" s="41" t="s">
        <v>30298</v>
      </c>
      <c r="C1160" s="41" t="s">
        <v>30299</v>
      </c>
      <c r="D1160" s="41" t="s">
        <v>21145</v>
      </c>
      <c r="E1160" s="41" t="s">
        <v>30300</v>
      </c>
      <c r="F1160" s="41" t="s">
        <v>30301</v>
      </c>
      <c r="G1160" s="41" t="s">
        <v>2700</v>
      </c>
      <c r="H1160" s="41" t="s">
        <v>23279</v>
      </c>
      <c r="I1160" s="41" t="s">
        <v>22241</v>
      </c>
      <c r="J1160" s="68">
        <v>3012564058</v>
      </c>
      <c r="K1160" s="41" t="s">
        <v>43</v>
      </c>
      <c r="L1160" s="41" t="s">
        <v>30302</v>
      </c>
      <c r="N1160" s="41" t="s">
        <v>30303</v>
      </c>
      <c r="O1160" s="41" t="s">
        <v>200</v>
      </c>
      <c r="P1160" s="41" t="s">
        <v>2703</v>
      </c>
      <c r="Q1160" s="41" t="s">
        <v>21909</v>
      </c>
      <c r="R1160" s="41">
        <v>8998</v>
      </c>
      <c r="S1160" s="41" t="s">
        <v>14031</v>
      </c>
      <c r="T1160" s="41" t="s">
        <v>15307</v>
      </c>
      <c r="U1160" s="41" t="s">
        <v>30304</v>
      </c>
      <c r="V1160" s="42">
        <v>45993</v>
      </c>
      <c r="W1160"/>
      <c r="X1160"/>
    </row>
    <row r="1161" spans="1:24">
      <c r="A1161" s="41" t="str">
        <f>TRIM(Query1[[#This Row],[ENTERPRISE_ID]])</f>
        <v>OPETRE</v>
      </c>
      <c r="B1161" s="41" t="s">
        <v>30305</v>
      </c>
      <c r="C1161" s="41" t="s">
        <v>30306</v>
      </c>
      <c r="D1161" s="41" t="s">
        <v>21145</v>
      </c>
      <c r="E1161" s="41" t="s">
        <v>30307</v>
      </c>
      <c r="F1161" s="41" t="s">
        <v>30308</v>
      </c>
      <c r="G1161" s="41" t="s">
        <v>10822</v>
      </c>
      <c r="H1161" s="41" t="s">
        <v>30309</v>
      </c>
      <c r="I1161" s="41" t="s">
        <v>30310</v>
      </c>
      <c r="J1161" s="68">
        <v>3012564280</v>
      </c>
      <c r="K1161" s="41" t="s">
        <v>43</v>
      </c>
      <c r="L1161" s="41" t="s">
        <v>30311</v>
      </c>
      <c r="M1161" s="41" t="s">
        <v>30312</v>
      </c>
      <c r="N1161" s="41" t="s">
        <v>30313</v>
      </c>
      <c r="O1161" s="41" t="s">
        <v>200</v>
      </c>
      <c r="P1161" s="41" t="s">
        <v>10826</v>
      </c>
      <c r="Q1161" s="41" t="s">
        <v>21909</v>
      </c>
      <c r="R1161" s="41">
        <v>8998</v>
      </c>
      <c r="S1161" s="41" t="s">
        <v>3536</v>
      </c>
      <c r="T1161" s="41" t="s">
        <v>23995</v>
      </c>
      <c r="U1161" s="41" t="s">
        <v>30314</v>
      </c>
      <c r="V1161" s="42">
        <v>45993</v>
      </c>
      <c r="W1161"/>
      <c r="X1161"/>
    </row>
    <row r="1162" spans="1:24">
      <c r="A1162" s="41" t="str">
        <f>TRIM(Query1[[#This Row],[ENTERPRISE_ID]])</f>
        <v>RMOHR</v>
      </c>
      <c r="B1162" s="41" t="s">
        <v>30315</v>
      </c>
      <c r="C1162" s="41" t="s">
        <v>30316</v>
      </c>
      <c r="D1162" s="41" t="s">
        <v>21145</v>
      </c>
      <c r="E1162" s="41" t="s">
        <v>30317</v>
      </c>
      <c r="F1162" s="41" t="s">
        <v>30318</v>
      </c>
      <c r="G1162" s="41" t="s">
        <v>18512</v>
      </c>
      <c r="H1162" s="41" t="s">
        <v>30319</v>
      </c>
      <c r="I1162" s="41" t="s">
        <v>23032</v>
      </c>
      <c r="J1162" s="68">
        <v>4436823312</v>
      </c>
      <c r="K1162" s="41" t="s">
        <v>43</v>
      </c>
      <c r="L1162" s="41" t="s">
        <v>30320</v>
      </c>
      <c r="N1162" s="41" t="s">
        <v>30321</v>
      </c>
      <c r="O1162" s="41" t="s">
        <v>200</v>
      </c>
      <c r="P1162" s="41" t="s">
        <v>11910</v>
      </c>
      <c r="Q1162" s="41" t="s">
        <v>21909</v>
      </c>
      <c r="R1162" s="41">
        <v>8998</v>
      </c>
      <c r="S1162" s="41" t="s">
        <v>10430</v>
      </c>
      <c r="T1162" s="41" t="s">
        <v>15762</v>
      </c>
      <c r="U1162" s="41" t="s">
        <v>30322</v>
      </c>
      <c r="V1162" s="42">
        <v>45993</v>
      </c>
      <c r="W1162"/>
      <c r="X1162"/>
    </row>
    <row r="1163" spans="1:24">
      <c r="A1163" s="41" t="str">
        <f>TRIM(Query1[[#This Row],[ENTERPRISE_ID]])</f>
        <v>BFOLKS</v>
      </c>
      <c r="B1163" s="41" t="s">
        <v>30323</v>
      </c>
      <c r="C1163" s="41" t="s">
        <v>30324</v>
      </c>
      <c r="D1163" s="41" t="s">
        <v>21145</v>
      </c>
      <c r="E1163" s="41" t="s">
        <v>30325</v>
      </c>
      <c r="F1163" s="41" t="s">
        <v>30326</v>
      </c>
      <c r="G1163" s="41" t="s">
        <v>18541</v>
      </c>
      <c r="H1163" s="41" t="s">
        <v>30327</v>
      </c>
      <c r="I1163" s="41" t="s">
        <v>25833</v>
      </c>
      <c r="J1163" s="68">
        <v>2023846558</v>
      </c>
      <c r="K1163" s="41" t="s">
        <v>43</v>
      </c>
      <c r="L1163" s="41" t="s">
        <v>23970</v>
      </c>
      <c r="M1163" s="41" t="s">
        <v>30328</v>
      </c>
      <c r="N1163" s="41" t="s">
        <v>4746</v>
      </c>
      <c r="O1163" s="41" t="s">
        <v>1548</v>
      </c>
      <c r="P1163" s="41" t="s">
        <v>4747</v>
      </c>
      <c r="Q1163" s="41" t="s">
        <v>21909</v>
      </c>
      <c r="R1163" s="41">
        <v>8998</v>
      </c>
      <c r="S1163" s="41" t="s">
        <v>22906</v>
      </c>
      <c r="U1163" s="41" t="s">
        <v>30329</v>
      </c>
      <c r="V1163" s="42">
        <v>45993</v>
      </c>
      <c r="W1163"/>
      <c r="X1163"/>
    </row>
    <row r="1164" spans="1:24">
      <c r="A1164" s="41" t="str">
        <f>TRIM(Query1[[#This Row],[ENTERPRISE_ID]])</f>
        <v>MNIZAM</v>
      </c>
      <c r="B1164" s="41" t="s">
        <v>30330</v>
      </c>
      <c r="C1164" s="41" t="s">
        <v>30331</v>
      </c>
      <c r="D1164" s="41" t="s">
        <v>21145</v>
      </c>
      <c r="E1164" s="41" t="s">
        <v>30332</v>
      </c>
      <c r="F1164" s="41" t="s">
        <v>30333</v>
      </c>
      <c r="G1164" s="41" t="s">
        <v>19792</v>
      </c>
      <c r="H1164" s="41" t="s">
        <v>30334</v>
      </c>
      <c r="I1164" s="41" t="s">
        <v>30335</v>
      </c>
      <c r="J1164" s="68">
        <v>3013168145</v>
      </c>
      <c r="K1164" s="41" t="s">
        <v>43</v>
      </c>
      <c r="L1164" s="41" t="s">
        <v>30336</v>
      </c>
      <c r="M1164" s="41" t="s">
        <v>30337</v>
      </c>
      <c r="N1164" s="41" t="s">
        <v>3134</v>
      </c>
      <c r="O1164" s="41" t="s">
        <v>167</v>
      </c>
      <c r="P1164" s="41" t="s">
        <v>10008</v>
      </c>
      <c r="Q1164" s="41" t="s">
        <v>21909</v>
      </c>
      <c r="R1164" s="41">
        <v>8998</v>
      </c>
      <c r="S1164" s="41" t="s">
        <v>944</v>
      </c>
      <c r="T1164" s="41" t="s">
        <v>19887</v>
      </c>
      <c r="U1164" s="41" t="s">
        <v>30338</v>
      </c>
      <c r="V1164" s="42">
        <v>45993</v>
      </c>
      <c r="W1164"/>
      <c r="X1164"/>
    </row>
    <row r="1165" spans="1:24">
      <c r="A1165" s="41" t="str">
        <f>TRIM(Query1[[#This Row],[ENTERPRISE_ID]])</f>
        <v>RMEGHNE</v>
      </c>
      <c r="B1165" s="41" t="s">
        <v>30339</v>
      </c>
      <c r="C1165" s="41" t="s">
        <v>30340</v>
      </c>
      <c r="D1165" s="41" t="s">
        <v>21145</v>
      </c>
      <c r="E1165" s="41" t="s">
        <v>30341</v>
      </c>
      <c r="F1165" s="41" t="s">
        <v>30342</v>
      </c>
      <c r="G1165" s="41" t="s">
        <v>11883</v>
      </c>
      <c r="H1165" s="41" t="s">
        <v>30343</v>
      </c>
      <c r="I1165" s="41" t="s">
        <v>30344</v>
      </c>
      <c r="J1165" s="68">
        <v>7038356539</v>
      </c>
      <c r="K1165" s="41" t="s">
        <v>43</v>
      </c>
      <c r="L1165" s="41" t="s">
        <v>30345</v>
      </c>
      <c r="N1165" s="41" t="s">
        <v>11885</v>
      </c>
      <c r="O1165" s="41" t="s">
        <v>167</v>
      </c>
      <c r="P1165" s="41" t="s">
        <v>11886</v>
      </c>
      <c r="Q1165" s="41" t="s">
        <v>21909</v>
      </c>
      <c r="R1165" s="41">
        <v>8998</v>
      </c>
      <c r="S1165" s="41" t="s">
        <v>9476</v>
      </c>
      <c r="T1165" s="41" t="s">
        <v>22939</v>
      </c>
      <c r="U1165" s="41" t="s">
        <v>30346</v>
      </c>
      <c r="V1165" s="42">
        <v>45993</v>
      </c>
      <c r="W1165"/>
      <c r="X1165"/>
    </row>
    <row r="1166" spans="1:24">
      <c r="A1166" s="41" t="str">
        <f>TRIM(Query1[[#This Row],[ENTERPRISE_ID]])</f>
        <v>DMELLER</v>
      </c>
      <c r="B1166" s="41" t="s">
        <v>30347</v>
      </c>
      <c r="C1166" s="41" t="s">
        <v>30348</v>
      </c>
      <c r="D1166" s="41" t="s">
        <v>21145</v>
      </c>
      <c r="E1166" s="41" t="s">
        <v>30349</v>
      </c>
      <c r="F1166" s="41" t="s">
        <v>30350</v>
      </c>
      <c r="G1166" s="41" t="s">
        <v>19904</v>
      </c>
      <c r="H1166" s="41" t="s">
        <v>30351</v>
      </c>
      <c r="I1166" s="41" t="s">
        <v>30352</v>
      </c>
      <c r="J1166" s="68">
        <v>4107256236</v>
      </c>
      <c r="K1166" s="41" t="s">
        <v>43</v>
      </c>
      <c r="L1166" s="41" t="s">
        <v>30353</v>
      </c>
      <c r="N1166" s="41" t="s">
        <v>3561</v>
      </c>
      <c r="O1166" s="41" t="s">
        <v>200</v>
      </c>
      <c r="P1166" s="41" t="s">
        <v>4015</v>
      </c>
      <c r="Q1166" s="41" t="s">
        <v>21909</v>
      </c>
      <c r="R1166" s="41">
        <v>8998</v>
      </c>
      <c r="S1166" s="41" t="s">
        <v>19721</v>
      </c>
      <c r="T1166" s="41" t="s">
        <v>19720</v>
      </c>
      <c r="U1166" s="41" t="s">
        <v>30354</v>
      </c>
      <c r="V1166" s="42">
        <v>45993</v>
      </c>
      <c r="W1166"/>
      <c r="X1166"/>
    </row>
    <row r="1167" spans="1:24">
      <c r="A1167" s="41" t="str">
        <f>TRIM(Query1[[#This Row],[ENTERPRISE_ID]])</f>
        <v>MFETMOU</v>
      </c>
      <c r="B1167" s="41" t="s">
        <v>30355</v>
      </c>
      <c r="C1167" s="41" t="s">
        <v>30356</v>
      </c>
      <c r="D1167" s="41" t="s">
        <v>21145</v>
      </c>
      <c r="E1167" s="41" t="s">
        <v>30357</v>
      </c>
      <c r="F1167" s="41" t="s">
        <v>30358</v>
      </c>
      <c r="G1167" s="41" t="s">
        <v>19323</v>
      </c>
      <c r="H1167" s="41" t="s">
        <v>30359</v>
      </c>
      <c r="I1167" s="41" t="s">
        <v>30360</v>
      </c>
      <c r="J1167" s="68">
        <v>5715790320</v>
      </c>
      <c r="K1167" s="41" t="s">
        <v>43</v>
      </c>
      <c r="L1167" s="41" t="s">
        <v>30361</v>
      </c>
      <c r="N1167" s="41" t="s">
        <v>29093</v>
      </c>
      <c r="O1167" s="41" t="s">
        <v>167</v>
      </c>
      <c r="P1167" s="41" t="s">
        <v>9569</v>
      </c>
      <c r="Q1167" s="41" t="s">
        <v>21909</v>
      </c>
      <c r="R1167" s="41">
        <v>8998</v>
      </c>
      <c r="S1167" s="41" t="s">
        <v>9476</v>
      </c>
      <c r="T1167" s="41" t="s">
        <v>22939</v>
      </c>
      <c r="U1167" s="41" t="s">
        <v>30362</v>
      </c>
      <c r="V1167" s="42">
        <v>45993</v>
      </c>
      <c r="W1167"/>
      <c r="X1167"/>
    </row>
    <row r="1168" spans="1:24">
      <c r="A1168" s="41" t="str">
        <f>TRIM(Query1[[#This Row],[ENTERPRISE_ID]])</f>
        <v>JHUME1</v>
      </c>
      <c r="B1168" s="41" t="s">
        <v>21441</v>
      </c>
      <c r="C1168" s="41" t="s">
        <v>21442</v>
      </c>
      <c r="D1168" s="41" t="s">
        <v>21145</v>
      </c>
      <c r="E1168" s="41" t="s">
        <v>30363</v>
      </c>
      <c r="F1168" s="41" t="s">
        <v>30364</v>
      </c>
      <c r="G1168" s="41" t="s">
        <v>7150</v>
      </c>
      <c r="H1168" s="41" t="s">
        <v>30365</v>
      </c>
      <c r="I1168" s="41" t="s">
        <v>24744</v>
      </c>
      <c r="J1168" s="68">
        <v>3012564155</v>
      </c>
      <c r="K1168" s="41" t="s">
        <v>43</v>
      </c>
      <c r="L1168" s="41" t="s">
        <v>24388</v>
      </c>
      <c r="N1168" s="41" t="s">
        <v>7152</v>
      </c>
      <c r="O1168" s="41" t="s">
        <v>200</v>
      </c>
      <c r="P1168" s="41" t="s">
        <v>7153</v>
      </c>
      <c r="Q1168" s="41" t="s">
        <v>21909</v>
      </c>
      <c r="R1168" s="41">
        <v>8998</v>
      </c>
      <c r="S1168" s="41" t="s">
        <v>19721</v>
      </c>
      <c r="T1168" s="41" t="s">
        <v>19720</v>
      </c>
      <c r="U1168" s="41" t="s">
        <v>30366</v>
      </c>
      <c r="V1168" s="42">
        <v>45993</v>
      </c>
      <c r="W1168"/>
      <c r="X1168"/>
    </row>
    <row r="1169" spans="1:24">
      <c r="A1169" s="41" t="str">
        <f>TRIM(Query1[[#This Row],[ENTERPRISE_ID]])</f>
        <v>WKELLE</v>
      </c>
      <c r="B1169" s="41" t="s">
        <v>30367</v>
      </c>
      <c r="C1169" s="41" t="s">
        <v>30368</v>
      </c>
      <c r="D1169" s="41" t="s">
        <v>21145</v>
      </c>
      <c r="E1169" s="41" t="s">
        <v>30369</v>
      </c>
      <c r="F1169" s="41" t="s">
        <v>30370</v>
      </c>
      <c r="G1169" s="41" t="s">
        <v>14031</v>
      </c>
      <c r="H1169" s="41" t="s">
        <v>30371</v>
      </c>
      <c r="I1169" s="41" t="s">
        <v>30021</v>
      </c>
      <c r="J1169" s="68">
        <v>3015230165</v>
      </c>
      <c r="K1169" s="41" t="s">
        <v>43</v>
      </c>
      <c r="L1169" s="41" t="s">
        <v>30372</v>
      </c>
      <c r="N1169" s="41" t="s">
        <v>30373</v>
      </c>
      <c r="O1169" s="41" t="s">
        <v>453</v>
      </c>
      <c r="P1169" s="41" t="s">
        <v>30374</v>
      </c>
      <c r="Q1169" s="41" t="s">
        <v>21909</v>
      </c>
      <c r="R1169" s="41">
        <v>8998</v>
      </c>
      <c r="S1169" s="41" t="s">
        <v>22780</v>
      </c>
      <c r="T1169" s="41" t="s">
        <v>22781</v>
      </c>
      <c r="U1169" s="41" t="s">
        <v>30375</v>
      </c>
      <c r="V1169" s="42">
        <v>45993</v>
      </c>
      <c r="W1169"/>
      <c r="X1169"/>
    </row>
    <row r="1170" spans="1:24">
      <c r="A1170" s="41" t="str">
        <f>TRIM(Query1[[#This Row],[ENTERPRISE_ID]])</f>
        <v>HAZIMI</v>
      </c>
      <c r="B1170" s="41" t="s">
        <v>18516</v>
      </c>
      <c r="C1170" s="41" t="s">
        <v>21380</v>
      </c>
      <c r="D1170" s="41" t="s">
        <v>21145</v>
      </c>
      <c r="E1170" s="41" t="s">
        <v>30376</v>
      </c>
      <c r="F1170" s="41" t="s">
        <v>18517</v>
      </c>
      <c r="G1170" s="41" t="s">
        <v>14878</v>
      </c>
      <c r="H1170" s="41" t="s">
        <v>30377</v>
      </c>
      <c r="I1170" s="41" t="s">
        <v>30378</v>
      </c>
      <c r="J1170" s="68">
        <v>3013791012</v>
      </c>
      <c r="K1170" s="41" t="s">
        <v>43</v>
      </c>
      <c r="L1170" s="41" t="s">
        <v>30379</v>
      </c>
      <c r="N1170" s="41" t="s">
        <v>1314</v>
      </c>
      <c r="O1170" s="41" t="s">
        <v>167</v>
      </c>
      <c r="P1170" s="41" t="s">
        <v>1315</v>
      </c>
      <c r="Q1170" s="41" t="s">
        <v>21909</v>
      </c>
      <c r="R1170" s="41">
        <v>8998</v>
      </c>
      <c r="S1170" s="41" t="s">
        <v>9476</v>
      </c>
      <c r="T1170" s="41" t="s">
        <v>22939</v>
      </c>
      <c r="U1170" s="41" t="s">
        <v>30380</v>
      </c>
      <c r="V1170" s="42">
        <v>45993</v>
      </c>
      <c r="W1170"/>
      <c r="X1170"/>
    </row>
    <row r="1171" spans="1:24">
      <c r="A1171" s="41" t="str">
        <f>TRIM(Query1[[#This Row],[ENTERPRISE_ID]])</f>
        <v>SQADERI</v>
      </c>
      <c r="B1171" s="41" t="s">
        <v>30381</v>
      </c>
      <c r="C1171" s="41" t="s">
        <v>16132</v>
      </c>
      <c r="D1171" s="41" t="s">
        <v>21145</v>
      </c>
      <c r="E1171" s="41" t="s">
        <v>30382</v>
      </c>
      <c r="F1171" s="41" t="s">
        <v>30383</v>
      </c>
      <c r="G1171" s="41" t="s">
        <v>16133</v>
      </c>
      <c r="H1171" s="41" t="s">
        <v>30384</v>
      </c>
      <c r="I1171" s="41" t="s">
        <v>30385</v>
      </c>
      <c r="J1171" s="68">
        <v>5715808844</v>
      </c>
      <c r="K1171" s="41" t="s">
        <v>43</v>
      </c>
      <c r="L1171" s="41" t="s">
        <v>12847</v>
      </c>
      <c r="N1171" s="41" t="s">
        <v>229</v>
      </c>
      <c r="O1171" s="41" t="s">
        <v>167</v>
      </c>
      <c r="P1171" s="41" t="s">
        <v>5936</v>
      </c>
      <c r="Q1171" s="41" t="s">
        <v>21909</v>
      </c>
      <c r="R1171" s="41">
        <v>8998</v>
      </c>
      <c r="S1171" s="41" t="s">
        <v>9476</v>
      </c>
      <c r="T1171" s="41" t="s">
        <v>22939</v>
      </c>
      <c r="U1171" s="41" t="s">
        <v>30386</v>
      </c>
      <c r="V1171" s="42">
        <v>45993</v>
      </c>
      <c r="W1171"/>
      <c r="X1171"/>
    </row>
    <row r="1172" spans="1:24">
      <c r="A1172" s="41" t="str">
        <f>TRIM(Query1[[#This Row],[ENTERPRISE_ID]])</f>
        <v>PBRADY</v>
      </c>
      <c r="B1172" s="41" t="s">
        <v>21672</v>
      </c>
      <c r="C1172" s="41" t="s">
        <v>21673</v>
      </c>
      <c r="D1172" s="41" t="s">
        <v>21145</v>
      </c>
      <c r="E1172" s="41" t="s">
        <v>30387</v>
      </c>
      <c r="F1172" s="41" t="s">
        <v>30388</v>
      </c>
      <c r="G1172" s="41" t="s">
        <v>16451</v>
      </c>
      <c r="H1172" s="41" t="s">
        <v>30389</v>
      </c>
      <c r="I1172" s="41" t="s">
        <v>21955</v>
      </c>
      <c r="J1172" s="68">
        <v>4109770183</v>
      </c>
      <c r="K1172" s="41" t="s">
        <v>43</v>
      </c>
      <c r="L1172" s="41" t="s">
        <v>10901</v>
      </c>
      <c r="N1172" s="41" t="s">
        <v>10902</v>
      </c>
      <c r="O1172" s="41" t="s">
        <v>200</v>
      </c>
      <c r="P1172" s="41" t="s">
        <v>10903</v>
      </c>
      <c r="Q1172" s="41" t="s">
        <v>21909</v>
      </c>
      <c r="R1172" s="41">
        <v>8998</v>
      </c>
      <c r="S1172" s="41" t="s">
        <v>6998</v>
      </c>
      <c r="T1172" s="41" t="s">
        <v>18431</v>
      </c>
      <c r="U1172" s="41" t="s">
        <v>30390</v>
      </c>
      <c r="V1172" s="42">
        <v>45993</v>
      </c>
      <c r="W1172"/>
      <c r="X1172"/>
    </row>
    <row r="1173" spans="1:24">
      <c r="A1173" s="41" t="str">
        <f>TRIM(Query1[[#This Row],[ENTERPRISE_ID]])</f>
        <v>MSHARIF</v>
      </c>
      <c r="B1173" s="41" t="s">
        <v>30391</v>
      </c>
      <c r="C1173" s="41" t="s">
        <v>30392</v>
      </c>
      <c r="D1173" s="41" t="s">
        <v>21145</v>
      </c>
      <c r="E1173" s="41" t="s">
        <v>30393</v>
      </c>
      <c r="F1173" s="41" t="s">
        <v>30394</v>
      </c>
      <c r="G1173" s="41" t="s">
        <v>30395</v>
      </c>
      <c r="H1173" s="41" t="s">
        <v>30396</v>
      </c>
      <c r="I1173" s="41" t="s">
        <v>30397</v>
      </c>
      <c r="J1173" s="68">
        <v>7034830624</v>
      </c>
      <c r="K1173" s="41" t="s">
        <v>43</v>
      </c>
      <c r="L1173" s="41" t="s">
        <v>30398</v>
      </c>
      <c r="N1173" s="41" t="s">
        <v>229</v>
      </c>
      <c r="O1173" s="41" t="s">
        <v>167</v>
      </c>
      <c r="P1173" s="41" t="s">
        <v>5936</v>
      </c>
      <c r="Q1173" s="41" t="s">
        <v>21909</v>
      </c>
      <c r="R1173" s="41">
        <v>8998</v>
      </c>
      <c r="S1173" s="41" t="s">
        <v>944</v>
      </c>
      <c r="T1173" s="41" t="s">
        <v>19887</v>
      </c>
      <c r="U1173" s="41" t="s">
        <v>30399</v>
      </c>
      <c r="V1173" s="42">
        <v>45993</v>
      </c>
      <c r="W1173"/>
      <c r="X1173"/>
    </row>
    <row r="1174" spans="1:24">
      <c r="A1174" s="41" t="str">
        <f>TRIM(Query1[[#This Row],[ENTERPRISE_ID]])</f>
        <v>AATTA</v>
      </c>
      <c r="B1174" s="41" t="s">
        <v>16287</v>
      </c>
      <c r="C1174" s="41" t="s">
        <v>30400</v>
      </c>
      <c r="D1174" s="41" t="s">
        <v>21145</v>
      </c>
      <c r="E1174" s="41" t="s">
        <v>30401</v>
      </c>
      <c r="F1174" s="41" t="s">
        <v>16288</v>
      </c>
      <c r="G1174" s="41" t="s">
        <v>16158</v>
      </c>
      <c r="H1174" s="41" t="s">
        <v>30402</v>
      </c>
      <c r="I1174" s="41" t="s">
        <v>23494</v>
      </c>
      <c r="J1174" s="68">
        <v>5715874426</v>
      </c>
      <c r="K1174" s="41" t="s">
        <v>43</v>
      </c>
      <c r="L1174" s="41" t="s">
        <v>227</v>
      </c>
      <c r="M1174" s="41" t="s">
        <v>30403</v>
      </c>
      <c r="N1174" s="41" t="s">
        <v>229</v>
      </c>
      <c r="O1174" s="41" t="s">
        <v>167</v>
      </c>
      <c r="P1174" s="41" t="s">
        <v>230</v>
      </c>
      <c r="Q1174" s="41" t="s">
        <v>21909</v>
      </c>
      <c r="R1174" s="41">
        <v>8998</v>
      </c>
      <c r="S1174" s="41" t="s">
        <v>6998</v>
      </c>
      <c r="T1174" s="41" t="s">
        <v>18431</v>
      </c>
      <c r="U1174" s="41" t="s">
        <v>30404</v>
      </c>
      <c r="V1174" s="42">
        <v>45993</v>
      </c>
      <c r="W1174"/>
      <c r="X1174"/>
    </row>
    <row r="1175" spans="1:24">
      <c r="A1175" s="41" t="str">
        <f>TRIM(Query1[[#This Row],[ENTERPRISE_ID]])</f>
        <v>SPELLE</v>
      </c>
      <c r="B1175" s="41" t="s">
        <v>21734</v>
      </c>
      <c r="C1175" s="41" t="s">
        <v>21735</v>
      </c>
      <c r="D1175" s="41" t="s">
        <v>21145</v>
      </c>
      <c r="E1175" s="41" t="s">
        <v>30405</v>
      </c>
      <c r="F1175" s="41" t="s">
        <v>30406</v>
      </c>
      <c r="G1175" s="41" t="s">
        <v>14775</v>
      </c>
      <c r="H1175" s="41" t="s">
        <v>30407</v>
      </c>
      <c r="I1175" s="41" t="s">
        <v>30408</v>
      </c>
      <c r="J1175" s="68">
        <v>4109821742</v>
      </c>
      <c r="K1175" s="41" t="s">
        <v>43</v>
      </c>
      <c r="L1175" s="41" t="s">
        <v>12820</v>
      </c>
      <c r="N1175" s="41" t="s">
        <v>2471</v>
      </c>
      <c r="O1175" s="41" t="s">
        <v>200</v>
      </c>
      <c r="P1175" s="41" t="s">
        <v>5398</v>
      </c>
      <c r="Q1175" s="41" t="s">
        <v>21909</v>
      </c>
      <c r="R1175" s="41">
        <v>8998</v>
      </c>
      <c r="S1175" s="41" t="s">
        <v>10430</v>
      </c>
      <c r="T1175" s="41" t="s">
        <v>15762</v>
      </c>
      <c r="U1175" s="41" t="s">
        <v>30409</v>
      </c>
      <c r="V1175" s="42">
        <v>45993</v>
      </c>
      <c r="W1175"/>
      <c r="X1175"/>
    </row>
    <row r="1176" spans="1:24">
      <c r="A1176" s="41" t="str">
        <f>TRIM(Query1[[#This Row],[ENTERPRISE_ID]])</f>
        <v>JWALZE</v>
      </c>
      <c r="B1176" s="41" t="s">
        <v>30410</v>
      </c>
      <c r="C1176" s="41" t="s">
        <v>15625</v>
      </c>
      <c r="D1176" s="41" t="s">
        <v>21145</v>
      </c>
      <c r="E1176" s="41" t="s">
        <v>30411</v>
      </c>
      <c r="F1176" s="41" t="s">
        <v>30412</v>
      </c>
      <c r="G1176" s="41" t="s">
        <v>8295</v>
      </c>
      <c r="H1176" s="41" t="s">
        <v>30413</v>
      </c>
      <c r="I1176" s="41" t="s">
        <v>22503</v>
      </c>
      <c r="J1176" s="68">
        <v>3013001403</v>
      </c>
      <c r="K1176" s="41" t="s">
        <v>43</v>
      </c>
      <c r="L1176" s="41" t="s">
        <v>30414</v>
      </c>
      <c r="N1176" s="41" t="s">
        <v>30415</v>
      </c>
      <c r="O1176" s="41" t="s">
        <v>200</v>
      </c>
      <c r="P1176" s="41" t="s">
        <v>8298</v>
      </c>
      <c r="Q1176" s="41" t="s">
        <v>21909</v>
      </c>
      <c r="R1176" s="41">
        <v>8998</v>
      </c>
      <c r="S1176" s="41" t="s">
        <v>6998</v>
      </c>
      <c r="T1176" s="41" t="s">
        <v>18431</v>
      </c>
      <c r="U1176" s="41" t="s">
        <v>30416</v>
      </c>
      <c r="V1176" s="42">
        <v>45993</v>
      </c>
      <c r="W1176"/>
      <c r="X1176"/>
    </row>
    <row r="1177" spans="1:24">
      <c r="A1177" s="41" t="str">
        <f>TRIM(Query1[[#This Row],[ENTERPRISE_ID]])</f>
        <v>JBRAKOW</v>
      </c>
      <c r="B1177" s="41" t="s">
        <v>30417</v>
      </c>
      <c r="C1177" s="41" t="s">
        <v>30418</v>
      </c>
      <c r="D1177" s="41" t="s">
        <v>21145</v>
      </c>
      <c r="E1177" s="41" t="s">
        <v>30419</v>
      </c>
      <c r="F1177" s="41" t="s">
        <v>30420</v>
      </c>
      <c r="G1177" s="41" t="s">
        <v>6408</v>
      </c>
      <c r="H1177" s="41" t="s">
        <v>30421</v>
      </c>
      <c r="I1177" s="41" t="s">
        <v>22503</v>
      </c>
      <c r="J1177" s="68">
        <v>5402140845</v>
      </c>
      <c r="K1177" s="41" t="s">
        <v>43</v>
      </c>
      <c r="L1177" s="41" t="s">
        <v>30422</v>
      </c>
      <c r="N1177" s="41" t="s">
        <v>30423</v>
      </c>
      <c r="O1177" s="41" t="s">
        <v>167</v>
      </c>
      <c r="P1177" s="41" t="s">
        <v>6411</v>
      </c>
      <c r="Q1177" s="41" t="s">
        <v>21909</v>
      </c>
      <c r="R1177" s="41">
        <v>8998</v>
      </c>
      <c r="S1177" s="41" t="s">
        <v>944</v>
      </c>
      <c r="T1177" s="41" t="s">
        <v>19887</v>
      </c>
      <c r="U1177" s="41" t="s">
        <v>30424</v>
      </c>
      <c r="V1177" s="42">
        <v>45993</v>
      </c>
      <c r="W1177"/>
      <c r="X1177"/>
    </row>
    <row r="1178" spans="1:24">
      <c r="A1178" s="41" t="str">
        <f>TRIM(Query1[[#This Row],[ENTERPRISE_ID]])</f>
        <v>MSMITH</v>
      </c>
      <c r="B1178" s="41" t="s">
        <v>30425</v>
      </c>
      <c r="C1178" s="41" t="s">
        <v>30426</v>
      </c>
      <c r="D1178" s="41" t="s">
        <v>21145</v>
      </c>
      <c r="E1178" s="41" t="s">
        <v>30427</v>
      </c>
      <c r="F1178" s="41" t="s">
        <v>30428</v>
      </c>
      <c r="G1178" s="41" t="s">
        <v>19390</v>
      </c>
      <c r="H1178" s="41" t="s">
        <v>22224</v>
      </c>
      <c r="I1178" s="41" t="s">
        <v>28574</v>
      </c>
      <c r="J1178" s="68">
        <v>4106990624</v>
      </c>
      <c r="K1178" s="41" t="s">
        <v>43</v>
      </c>
      <c r="L1178" s="41" t="s">
        <v>30429</v>
      </c>
      <c r="N1178" s="41" t="s">
        <v>3561</v>
      </c>
      <c r="O1178" s="41" t="s">
        <v>200</v>
      </c>
      <c r="P1178" s="41" t="s">
        <v>10282</v>
      </c>
      <c r="Q1178" s="41" t="s">
        <v>21909</v>
      </c>
      <c r="R1178" s="41">
        <v>8998</v>
      </c>
      <c r="S1178" s="41" t="s">
        <v>19721</v>
      </c>
      <c r="T1178" s="41" t="s">
        <v>19720</v>
      </c>
      <c r="U1178" s="41" t="s">
        <v>30430</v>
      </c>
      <c r="V1178" s="42">
        <v>45993</v>
      </c>
      <c r="W1178"/>
      <c r="X1178"/>
    </row>
    <row r="1179" spans="1:24">
      <c r="A1179" s="41" t="str">
        <f>TRIM(Query1[[#This Row],[ENTERPRISE_ID]])</f>
        <v>JAMRHEI</v>
      </c>
      <c r="B1179" s="41" t="s">
        <v>30431</v>
      </c>
      <c r="C1179" s="41" t="s">
        <v>30432</v>
      </c>
      <c r="D1179" s="41" t="s">
        <v>21145</v>
      </c>
      <c r="E1179" s="41" t="s">
        <v>30433</v>
      </c>
      <c r="F1179" s="41" t="s">
        <v>30434</v>
      </c>
      <c r="G1179" s="41" t="s">
        <v>6226</v>
      </c>
      <c r="H1179" s="41" t="s">
        <v>30435</v>
      </c>
      <c r="I1179" s="41" t="s">
        <v>22613</v>
      </c>
      <c r="J1179" s="68">
        <v>4104249458</v>
      </c>
      <c r="K1179" s="41" t="s">
        <v>43</v>
      </c>
      <c r="L1179" s="41" t="s">
        <v>30436</v>
      </c>
      <c r="N1179" s="41" t="s">
        <v>3561</v>
      </c>
      <c r="O1179" s="41" t="s">
        <v>200</v>
      </c>
      <c r="P1179" s="41" t="s">
        <v>6228</v>
      </c>
      <c r="Q1179" s="41" t="s">
        <v>21909</v>
      </c>
      <c r="R1179" s="41">
        <v>8998</v>
      </c>
      <c r="S1179" s="41" t="s">
        <v>19721</v>
      </c>
      <c r="T1179" s="41" t="s">
        <v>19720</v>
      </c>
      <c r="U1179" s="41" t="s">
        <v>30437</v>
      </c>
      <c r="V1179" s="42">
        <v>45993</v>
      </c>
      <c r="W1179"/>
      <c r="X1179"/>
    </row>
    <row r="1180" spans="1:24">
      <c r="A1180" s="41" t="str">
        <f>TRIM(Query1[[#This Row],[ENTERPRISE_ID]])</f>
        <v>MYOUSU0</v>
      </c>
      <c r="B1180" s="41" t="s">
        <v>21570</v>
      </c>
      <c r="C1180" s="41" t="s">
        <v>21572</v>
      </c>
      <c r="D1180" s="41" t="s">
        <v>21145</v>
      </c>
      <c r="E1180" s="41" t="s">
        <v>30438</v>
      </c>
      <c r="F1180" s="41" t="s">
        <v>30439</v>
      </c>
      <c r="G1180" s="41" t="s">
        <v>17084</v>
      </c>
      <c r="H1180" s="41" t="s">
        <v>30440</v>
      </c>
      <c r="I1180" s="41" t="s">
        <v>30441</v>
      </c>
      <c r="J1180" s="68">
        <v>5714242067</v>
      </c>
      <c r="K1180" s="41" t="s">
        <v>43</v>
      </c>
      <c r="L1180" s="41" t="s">
        <v>30442</v>
      </c>
      <c r="N1180" s="41" t="s">
        <v>10455</v>
      </c>
      <c r="O1180" s="41" t="s">
        <v>167</v>
      </c>
      <c r="P1180" s="41" t="s">
        <v>10456</v>
      </c>
      <c r="Q1180" s="41" t="s">
        <v>21909</v>
      </c>
      <c r="R1180" s="41">
        <v>8998</v>
      </c>
      <c r="S1180" s="41" t="s">
        <v>944</v>
      </c>
      <c r="T1180" s="41" t="s">
        <v>19887</v>
      </c>
      <c r="U1180" s="41" t="s">
        <v>30443</v>
      </c>
      <c r="V1180" s="42">
        <v>45993</v>
      </c>
      <c r="W1180"/>
      <c r="X1180"/>
    </row>
    <row r="1181" spans="1:24">
      <c r="A1181" s="41" t="str">
        <f>TRIM(Query1[[#This Row],[ENTERPRISE_ID]])</f>
        <v>GHAZELW</v>
      </c>
      <c r="B1181" s="41" t="s">
        <v>30444</v>
      </c>
      <c r="C1181" s="41" t="s">
        <v>30445</v>
      </c>
      <c r="D1181" s="41" t="s">
        <v>21145</v>
      </c>
      <c r="E1181" s="41" t="s">
        <v>30446</v>
      </c>
      <c r="F1181" s="41" t="s">
        <v>30447</v>
      </c>
      <c r="G1181" s="41" t="s">
        <v>5395</v>
      </c>
      <c r="H1181" s="41" t="s">
        <v>30448</v>
      </c>
      <c r="I1181" s="41" t="s">
        <v>23673</v>
      </c>
      <c r="J1181" s="68">
        <v>4436751096</v>
      </c>
      <c r="K1181" s="41" t="s">
        <v>43</v>
      </c>
      <c r="L1181" s="41" t="s">
        <v>30449</v>
      </c>
      <c r="N1181" s="41" t="s">
        <v>2471</v>
      </c>
      <c r="O1181" s="41" t="s">
        <v>200</v>
      </c>
      <c r="P1181" s="41" t="s">
        <v>5398</v>
      </c>
      <c r="Q1181" s="41" t="s">
        <v>21909</v>
      </c>
      <c r="R1181" s="41">
        <v>8998</v>
      </c>
      <c r="S1181" s="41" t="s">
        <v>22906</v>
      </c>
      <c r="U1181" s="41" t="s">
        <v>30450</v>
      </c>
      <c r="V1181" s="42">
        <v>45993</v>
      </c>
      <c r="W1181"/>
      <c r="X1181"/>
    </row>
    <row r="1182" spans="1:24">
      <c r="A1182" s="41" t="str">
        <f>TRIM(Query1[[#This Row],[ENTERPRISE_ID]])</f>
        <v>SHAKIMZ</v>
      </c>
      <c r="B1182" s="41" t="s">
        <v>30451</v>
      </c>
      <c r="C1182" s="41" t="s">
        <v>30452</v>
      </c>
      <c r="D1182" s="41" t="s">
        <v>21162</v>
      </c>
      <c r="E1182" s="41" t="s">
        <v>30453</v>
      </c>
      <c r="F1182" s="41" t="s">
        <v>30454</v>
      </c>
      <c r="G1182" s="41" t="s">
        <v>18746</v>
      </c>
      <c r="H1182" s="41" t="s">
        <v>30455</v>
      </c>
      <c r="I1182" s="41" t="s">
        <v>30456</v>
      </c>
      <c r="J1182" s="68">
        <v>9255457069</v>
      </c>
      <c r="K1182" s="41" t="s">
        <v>43</v>
      </c>
      <c r="L1182" s="41" t="s">
        <v>30457</v>
      </c>
      <c r="M1182" s="41" t="s">
        <v>30458</v>
      </c>
      <c r="N1182" s="41" t="s">
        <v>976</v>
      </c>
      <c r="O1182" s="41" t="s">
        <v>36</v>
      </c>
      <c r="P1182" s="41" t="s">
        <v>30459</v>
      </c>
      <c r="Q1182" s="41" t="s">
        <v>21919</v>
      </c>
      <c r="R1182" s="41">
        <v>8998</v>
      </c>
      <c r="S1182" s="41" t="s">
        <v>181</v>
      </c>
      <c r="T1182" s="41" t="s">
        <v>23824</v>
      </c>
      <c r="U1182" s="41" t="s">
        <v>30460</v>
      </c>
      <c r="V1182" s="42">
        <v>45993</v>
      </c>
      <c r="W1182"/>
      <c r="X1182"/>
    </row>
    <row r="1183" spans="1:24">
      <c r="A1183" s="41" t="str">
        <f>TRIM(Query1[[#This Row],[ENTERPRISE_ID]])</f>
        <v>MGASTEL</v>
      </c>
      <c r="B1183" s="41" t="s">
        <v>30461</v>
      </c>
      <c r="C1183" s="41" t="s">
        <v>30462</v>
      </c>
      <c r="D1183" s="41" t="s">
        <v>21162</v>
      </c>
      <c r="E1183" s="41" t="s">
        <v>30463</v>
      </c>
      <c r="F1183" s="41" t="s">
        <v>30464</v>
      </c>
      <c r="G1183" s="41" t="s">
        <v>17210</v>
      </c>
      <c r="H1183" s="41" t="s">
        <v>30465</v>
      </c>
      <c r="I1183" s="41" t="s">
        <v>23213</v>
      </c>
      <c r="J1183" s="68">
        <v>6505051039</v>
      </c>
      <c r="K1183" s="41" t="s">
        <v>43</v>
      </c>
      <c r="L1183" s="41" t="s">
        <v>30466</v>
      </c>
      <c r="M1183" s="41" t="s">
        <v>9018</v>
      </c>
      <c r="N1183" s="41" t="s">
        <v>9653</v>
      </c>
      <c r="O1183" s="41" t="s">
        <v>36</v>
      </c>
      <c r="P1183" s="41" t="s">
        <v>9654</v>
      </c>
      <c r="Q1183" s="41" t="s">
        <v>21919</v>
      </c>
      <c r="R1183" s="41">
        <v>8998</v>
      </c>
      <c r="S1183" s="41" t="s">
        <v>21981</v>
      </c>
      <c r="T1183" s="41" t="s">
        <v>21982</v>
      </c>
      <c r="U1183" s="41" t="s">
        <v>30467</v>
      </c>
      <c r="V1183" s="42">
        <v>45993</v>
      </c>
      <c r="W1183"/>
      <c r="X1183"/>
    </row>
    <row r="1184" spans="1:24">
      <c r="A1184" s="41" t="str">
        <f>TRIM(Query1[[#This Row],[ENTERPRISE_ID]])</f>
        <v>ADEGUZ0</v>
      </c>
      <c r="B1184" s="41" t="s">
        <v>30468</v>
      </c>
      <c r="C1184" s="41" t="s">
        <v>30469</v>
      </c>
      <c r="D1184" s="41" t="s">
        <v>21162</v>
      </c>
      <c r="E1184" s="41" t="s">
        <v>30470</v>
      </c>
      <c r="F1184" s="41" t="s">
        <v>30471</v>
      </c>
      <c r="G1184" s="41" t="s">
        <v>30472</v>
      </c>
      <c r="H1184" s="41" t="s">
        <v>30473</v>
      </c>
      <c r="I1184" s="41" t="s">
        <v>24083</v>
      </c>
      <c r="J1184" s="68">
        <v>7077403172</v>
      </c>
      <c r="K1184" s="41" t="s">
        <v>43</v>
      </c>
      <c r="L1184" s="41" t="s">
        <v>490</v>
      </c>
      <c r="N1184" s="41" t="s">
        <v>30474</v>
      </c>
      <c r="O1184" s="41" t="s">
        <v>36</v>
      </c>
      <c r="P1184" s="41" t="s">
        <v>492</v>
      </c>
      <c r="Q1184" s="41" t="s">
        <v>21919</v>
      </c>
      <c r="R1184" s="41">
        <v>8998</v>
      </c>
      <c r="S1184" s="41" t="s">
        <v>3079</v>
      </c>
      <c r="T1184" s="41" t="s">
        <v>16236</v>
      </c>
      <c r="U1184" s="41" t="s">
        <v>30475</v>
      </c>
      <c r="V1184" s="42">
        <v>45993</v>
      </c>
      <c r="W1184"/>
      <c r="X1184"/>
    </row>
    <row r="1185" spans="1:24">
      <c r="A1185" s="41" t="str">
        <f>TRIM(Query1[[#This Row],[ENTERPRISE_ID]])</f>
        <v>LSARGEA</v>
      </c>
      <c r="B1185" s="41" t="s">
        <v>30476</v>
      </c>
      <c r="C1185" s="41" t="s">
        <v>30477</v>
      </c>
      <c r="D1185" s="41" t="s">
        <v>21162</v>
      </c>
      <c r="E1185" s="41" t="s">
        <v>30478</v>
      </c>
      <c r="F1185" s="41" t="s">
        <v>30479</v>
      </c>
      <c r="G1185" s="41" t="s">
        <v>19691</v>
      </c>
      <c r="H1185" s="41" t="s">
        <v>30480</v>
      </c>
      <c r="I1185" s="41" t="s">
        <v>22654</v>
      </c>
      <c r="J1185" s="68">
        <v>5308847731</v>
      </c>
      <c r="K1185" s="41" t="s">
        <v>43</v>
      </c>
      <c r="L1185" s="41" t="s">
        <v>30481</v>
      </c>
      <c r="N1185" s="41" t="s">
        <v>9137</v>
      </c>
      <c r="O1185" s="41" t="s">
        <v>36</v>
      </c>
      <c r="P1185" s="41" t="s">
        <v>9138</v>
      </c>
      <c r="Q1185" s="41" t="s">
        <v>21919</v>
      </c>
      <c r="R1185" s="41">
        <v>8998</v>
      </c>
      <c r="S1185" s="41" t="s">
        <v>264</v>
      </c>
      <c r="T1185" s="41" t="s">
        <v>18198</v>
      </c>
      <c r="U1185" s="41" t="s">
        <v>30482</v>
      </c>
      <c r="V1185" s="42">
        <v>45993</v>
      </c>
      <c r="W1185"/>
      <c r="X1185"/>
    </row>
    <row r="1186" spans="1:24">
      <c r="A1186" s="41" t="str">
        <f>TRIM(Query1[[#This Row],[ENTERPRISE_ID]])</f>
        <v>EFRAN24</v>
      </c>
      <c r="B1186" s="41" t="s">
        <v>30483</v>
      </c>
      <c r="C1186" s="41" t="s">
        <v>30484</v>
      </c>
      <c r="D1186" s="41" t="s">
        <v>21162</v>
      </c>
      <c r="E1186" s="41" t="s">
        <v>30485</v>
      </c>
      <c r="F1186" s="41" t="s">
        <v>30486</v>
      </c>
      <c r="G1186" s="41" t="s">
        <v>4628</v>
      </c>
      <c r="H1186" s="41" t="s">
        <v>26880</v>
      </c>
      <c r="I1186" s="41" t="s">
        <v>30487</v>
      </c>
      <c r="J1186" s="68">
        <v>9253663064</v>
      </c>
      <c r="K1186" s="41" t="s">
        <v>43</v>
      </c>
      <c r="L1186" s="41" t="s">
        <v>30488</v>
      </c>
      <c r="N1186" s="41" t="s">
        <v>510</v>
      </c>
      <c r="O1186" s="41" t="s">
        <v>36</v>
      </c>
      <c r="P1186" s="41" t="s">
        <v>511</v>
      </c>
      <c r="Q1186" s="41" t="s">
        <v>21919</v>
      </c>
      <c r="R1186" s="41">
        <v>8998</v>
      </c>
      <c r="S1186" s="41" t="s">
        <v>21981</v>
      </c>
      <c r="T1186" s="41" t="s">
        <v>21982</v>
      </c>
      <c r="U1186" s="41" t="s">
        <v>30489</v>
      </c>
      <c r="V1186" s="42">
        <v>45993</v>
      </c>
      <c r="W1186"/>
      <c r="X1186"/>
    </row>
    <row r="1187" spans="1:24">
      <c r="A1187" s="41" t="str">
        <f>TRIM(Query1[[#This Row],[ENTERPRISE_ID]])</f>
        <v>ADEVENT</v>
      </c>
      <c r="B1187" s="41" t="s">
        <v>30490</v>
      </c>
      <c r="C1187" s="41" t="s">
        <v>30491</v>
      </c>
      <c r="D1187" s="41" t="s">
        <v>21162</v>
      </c>
      <c r="E1187" s="41" t="s">
        <v>30492</v>
      </c>
      <c r="F1187" s="41" t="s">
        <v>30493</v>
      </c>
      <c r="G1187" s="41" t="s">
        <v>508</v>
      </c>
      <c r="H1187" s="41" t="s">
        <v>30494</v>
      </c>
      <c r="I1187" s="41" t="s">
        <v>30495</v>
      </c>
      <c r="J1187" s="68">
        <v>5109939018</v>
      </c>
      <c r="K1187" s="41" t="s">
        <v>43</v>
      </c>
      <c r="L1187" s="41" t="s">
        <v>30496</v>
      </c>
      <c r="N1187" s="41" t="s">
        <v>510</v>
      </c>
      <c r="O1187" s="41" t="s">
        <v>36</v>
      </c>
      <c r="P1187" s="41" t="s">
        <v>511</v>
      </c>
      <c r="Q1187" s="41" t="s">
        <v>21919</v>
      </c>
      <c r="R1187" s="41">
        <v>8998</v>
      </c>
      <c r="S1187" s="41" t="s">
        <v>21981</v>
      </c>
      <c r="T1187" s="41" t="s">
        <v>21982</v>
      </c>
      <c r="U1187" s="41" t="s">
        <v>30497</v>
      </c>
      <c r="V1187" s="42">
        <v>45993</v>
      </c>
      <c r="W1187"/>
      <c r="X1187"/>
    </row>
    <row r="1188" spans="1:24">
      <c r="A1188" s="41" t="str">
        <f>TRIM(Query1[[#This Row],[ENTERPRISE_ID]])</f>
        <v>FARROYO</v>
      </c>
      <c r="B1188" s="41" t="s">
        <v>21350</v>
      </c>
      <c r="C1188" s="41" t="s">
        <v>21352</v>
      </c>
      <c r="D1188" s="41" t="s">
        <v>21162</v>
      </c>
      <c r="E1188" s="41" t="s">
        <v>30498</v>
      </c>
      <c r="F1188" s="41" t="s">
        <v>30499</v>
      </c>
      <c r="G1188" s="41" t="s">
        <v>17613</v>
      </c>
      <c r="H1188" s="41" t="s">
        <v>30500</v>
      </c>
      <c r="I1188" s="41" t="s">
        <v>26880</v>
      </c>
      <c r="J1188" s="68">
        <v>7752922082</v>
      </c>
      <c r="K1188" s="41" t="s">
        <v>43</v>
      </c>
      <c r="L1188" s="41" t="s">
        <v>5022</v>
      </c>
      <c r="N1188" s="41" t="s">
        <v>5023</v>
      </c>
      <c r="O1188" s="41" t="s">
        <v>1034</v>
      </c>
      <c r="P1188" s="41" t="s">
        <v>5024</v>
      </c>
      <c r="Q1188" s="41" t="s">
        <v>21919</v>
      </c>
      <c r="R1188" s="41">
        <v>8998</v>
      </c>
      <c r="S1188" s="41" t="s">
        <v>8221</v>
      </c>
      <c r="T1188" s="41" t="s">
        <v>18366</v>
      </c>
      <c r="U1188" s="41" t="s">
        <v>30501</v>
      </c>
      <c r="V1188" s="42">
        <v>45993</v>
      </c>
      <c r="W1188"/>
      <c r="X1188"/>
    </row>
    <row r="1189" spans="1:24">
      <c r="A1189" s="41" t="str">
        <f>TRIM(Query1[[#This Row],[ENTERPRISE_ID]])</f>
        <v>CRODR18</v>
      </c>
      <c r="B1189" s="41" t="s">
        <v>30502</v>
      </c>
      <c r="C1189" s="41" t="s">
        <v>30503</v>
      </c>
      <c r="D1189" s="41" t="s">
        <v>21162</v>
      </c>
      <c r="E1189" s="41" t="s">
        <v>30504</v>
      </c>
      <c r="F1189" s="41" t="s">
        <v>30505</v>
      </c>
      <c r="G1189" s="41" t="s">
        <v>3079</v>
      </c>
      <c r="H1189" s="41" t="s">
        <v>22079</v>
      </c>
      <c r="I1189" s="41" t="s">
        <v>30506</v>
      </c>
      <c r="J1189" s="68">
        <v>9169373448</v>
      </c>
      <c r="K1189" s="41" t="s">
        <v>43</v>
      </c>
      <c r="L1189" s="41" t="s">
        <v>30507</v>
      </c>
      <c r="M1189" s="41" t="s">
        <v>30508</v>
      </c>
      <c r="N1189" s="41" t="s">
        <v>3081</v>
      </c>
      <c r="O1189" s="41" t="s">
        <v>36</v>
      </c>
      <c r="P1189" s="41" t="s">
        <v>3082</v>
      </c>
      <c r="Q1189" s="41" t="s">
        <v>21919</v>
      </c>
      <c r="R1189" s="41">
        <v>8998</v>
      </c>
      <c r="S1189" s="41" t="s">
        <v>22780</v>
      </c>
      <c r="T1189" s="41" t="s">
        <v>22781</v>
      </c>
      <c r="U1189" s="41" t="s">
        <v>30509</v>
      </c>
      <c r="V1189" s="42">
        <v>45993</v>
      </c>
      <c r="W1189"/>
      <c r="X1189"/>
    </row>
    <row r="1190" spans="1:24">
      <c r="A1190" s="41" t="str">
        <f>TRIM(Query1[[#This Row],[ENTERPRISE_ID]])</f>
        <v>AARELLA</v>
      </c>
      <c r="B1190" s="41" t="s">
        <v>30510</v>
      </c>
      <c r="C1190" s="41" t="s">
        <v>30511</v>
      </c>
      <c r="D1190" s="41" t="s">
        <v>21162</v>
      </c>
      <c r="E1190" s="41" t="s">
        <v>30512</v>
      </c>
      <c r="F1190" s="41" t="s">
        <v>30513</v>
      </c>
      <c r="G1190" s="41" t="s">
        <v>181</v>
      </c>
      <c r="H1190" s="41" t="s">
        <v>23834</v>
      </c>
      <c r="I1190" s="41" t="s">
        <v>21987</v>
      </c>
      <c r="J1190" s="68">
        <v>5107599645</v>
      </c>
      <c r="K1190" s="41" t="s">
        <v>43</v>
      </c>
      <c r="L1190" s="41" t="s">
        <v>30514</v>
      </c>
      <c r="N1190" s="41" t="s">
        <v>185</v>
      </c>
      <c r="O1190" s="41" t="s">
        <v>36</v>
      </c>
      <c r="P1190" s="41" t="s">
        <v>186</v>
      </c>
      <c r="Q1190" s="41" t="s">
        <v>21919</v>
      </c>
      <c r="R1190" s="41">
        <v>8998</v>
      </c>
      <c r="S1190" s="41" t="s">
        <v>22780</v>
      </c>
      <c r="T1190" s="41" t="s">
        <v>22781</v>
      </c>
      <c r="U1190" s="41" t="s">
        <v>30515</v>
      </c>
      <c r="V1190" s="42">
        <v>45993</v>
      </c>
      <c r="W1190"/>
      <c r="X1190"/>
    </row>
    <row r="1191" spans="1:24">
      <c r="A1191" s="41" t="str">
        <f>TRIM(Query1[[#This Row],[ENTERPRISE_ID]])</f>
        <v>JPEREZ2</v>
      </c>
      <c r="B1191" s="41" t="s">
        <v>30516</v>
      </c>
      <c r="C1191" s="41" t="s">
        <v>18410</v>
      </c>
      <c r="D1191" s="41" t="s">
        <v>21162</v>
      </c>
      <c r="E1191" s="41" t="s">
        <v>30517</v>
      </c>
      <c r="F1191" s="41" t="s">
        <v>30518</v>
      </c>
      <c r="G1191" s="41" t="s">
        <v>18411</v>
      </c>
      <c r="H1191" s="41" t="s">
        <v>24832</v>
      </c>
      <c r="I1191" s="41" t="s">
        <v>22373</v>
      </c>
      <c r="J1191" s="68">
        <v>7134974394</v>
      </c>
      <c r="K1191" s="41" t="s">
        <v>43</v>
      </c>
      <c r="L1191" s="41" t="s">
        <v>14547</v>
      </c>
      <c r="N1191" s="41" t="s">
        <v>14548</v>
      </c>
      <c r="O1191" s="41" t="s">
        <v>36</v>
      </c>
      <c r="P1191" s="41" t="s">
        <v>14549</v>
      </c>
      <c r="Q1191" s="41" t="s">
        <v>21919</v>
      </c>
      <c r="R1191" s="41">
        <v>8998</v>
      </c>
      <c r="S1191" s="41" t="s">
        <v>21988</v>
      </c>
      <c r="T1191" s="41" t="s">
        <v>21989</v>
      </c>
      <c r="U1191" s="41" t="s">
        <v>30519</v>
      </c>
      <c r="V1191" s="42">
        <v>45993</v>
      </c>
      <c r="W1191"/>
      <c r="X1191"/>
    </row>
    <row r="1192" spans="1:24">
      <c r="A1192" s="41" t="str">
        <f>TRIM(Query1[[#This Row],[ENTERPRISE_ID]])</f>
        <v>CECKER0</v>
      </c>
      <c r="B1192" s="41" t="s">
        <v>30520</v>
      </c>
      <c r="C1192" s="41" t="s">
        <v>30521</v>
      </c>
      <c r="D1192" s="41" t="s">
        <v>21162</v>
      </c>
      <c r="E1192" s="41" t="s">
        <v>30522</v>
      </c>
      <c r="F1192" s="41" t="s">
        <v>30523</v>
      </c>
      <c r="G1192" s="41" t="s">
        <v>2529</v>
      </c>
      <c r="H1192" s="41" t="s">
        <v>30524</v>
      </c>
      <c r="I1192" s="41" t="s">
        <v>22461</v>
      </c>
      <c r="J1192" s="68">
        <v>4086599703</v>
      </c>
      <c r="K1192" s="41" t="s">
        <v>43</v>
      </c>
      <c r="L1192" s="41" t="s">
        <v>30525</v>
      </c>
      <c r="N1192" s="41" t="s">
        <v>2532</v>
      </c>
      <c r="O1192" s="41" t="s">
        <v>36</v>
      </c>
      <c r="P1192" s="41" t="s">
        <v>2533</v>
      </c>
      <c r="Q1192" s="41" t="s">
        <v>21919</v>
      </c>
      <c r="R1192" s="41">
        <v>8998</v>
      </c>
      <c r="S1192" s="41" t="s">
        <v>22546</v>
      </c>
      <c r="T1192" s="41" t="s">
        <v>22547</v>
      </c>
      <c r="U1192" s="41" t="s">
        <v>30526</v>
      </c>
      <c r="V1192" s="42">
        <v>45993</v>
      </c>
      <c r="W1192"/>
      <c r="X1192"/>
    </row>
    <row r="1193" spans="1:24">
      <c r="A1193" s="41" t="str">
        <f>TRIM(Query1[[#This Row],[ENTERPRISE_ID]])</f>
        <v>NBLAIR</v>
      </c>
      <c r="B1193" s="41" t="s">
        <v>30527</v>
      </c>
      <c r="C1193" s="41" t="s">
        <v>30528</v>
      </c>
      <c r="D1193" s="41" t="s">
        <v>21140</v>
      </c>
      <c r="E1193" s="41" t="s">
        <v>30529</v>
      </c>
      <c r="F1193" s="41" t="s">
        <v>30530</v>
      </c>
      <c r="G1193" s="41" t="s">
        <v>17330</v>
      </c>
      <c r="H1193" s="41" t="s">
        <v>27216</v>
      </c>
      <c r="I1193" s="41" t="s">
        <v>22424</v>
      </c>
      <c r="J1193" s="68">
        <v>9124822009</v>
      </c>
      <c r="K1193" s="41" t="s">
        <v>43</v>
      </c>
      <c r="L1193" s="41" t="s">
        <v>10490</v>
      </c>
      <c r="N1193" s="41" t="s">
        <v>10491</v>
      </c>
      <c r="O1193" s="41" t="s">
        <v>312</v>
      </c>
      <c r="P1193" s="41" t="s">
        <v>10492</v>
      </c>
      <c r="Q1193" s="41" t="s">
        <v>21930</v>
      </c>
      <c r="R1193" s="41">
        <v>8998</v>
      </c>
      <c r="S1193" s="41" t="s">
        <v>10564</v>
      </c>
      <c r="T1193" s="41" t="s">
        <v>22747</v>
      </c>
      <c r="U1193" s="41" t="s">
        <v>30531</v>
      </c>
      <c r="V1193" s="42">
        <v>45993</v>
      </c>
      <c r="W1193"/>
      <c r="X1193"/>
    </row>
    <row r="1194" spans="1:24">
      <c r="A1194" s="41" t="str">
        <f>TRIM(Query1[[#This Row],[ENTERPRISE_ID]])</f>
        <v>DHOWEL5</v>
      </c>
      <c r="B1194" s="41" t="s">
        <v>17362</v>
      </c>
      <c r="C1194" s="41" t="s">
        <v>21312</v>
      </c>
      <c r="D1194" s="41" t="s">
        <v>21140</v>
      </c>
      <c r="E1194" s="41" t="s">
        <v>30532</v>
      </c>
      <c r="F1194" s="41" t="s">
        <v>17363</v>
      </c>
      <c r="G1194" s="41" t="s">
        <v>3747</v>
      </c>
      <c r="H1194" s="41" t="s">
        <v>8322</v>
      </c>
      <c r="I1194" s="41" t="s">
        <v>25277</v>
      </c>
      <c r="J1194" s="68">
        <v>4042473033</v>
      </c>
      <c r="K1194" s="41" t="s">
        <v>43</v>
      </c>
      <c r="L1194" s="41" t="s">
        <v>30533</v>
      </c>
      <c r="N1194" s="41" t="s">
        <v>545</v>
      </c>
      <c r="O1194" s="41" t="s">
        <v>312</v>
      </c>
      <c r="P1194" s="41" t="s">
        <v>3750</v>
      </c>
      <c r="Q1194" s="41" t="s">
        <v>21930</v>
      </c>
      <c r="R1194" s="41">
        <v>8998</v>
      </c>
      <c r="S1194" s="41" t="s">
        <v>22780</v>
      </c>
      <c r="T1194" s="41" t="s">
        <v>22781</v>
      </c>
      <c r="U1194" s="41" t="s">
        <v>30534</v>
      </c>
      <c r="V1194" s="42">
        <v>45993</v>
      </c>
      <c r="W1194"/>
      <c r="X1194"/>
    </row>
    <row r="1195" spans="1:24">
      <c r="A1195" s="41" t="str">
        <f>TRIM(Query1[[#This Row],[ENTERPRISE_ID]])</f>
        <v>AWIL358</v>
      </c>
      <c r="B1195" s="41" t="s">
        <v>30535</v>
      </c>
      <c r="C1195" s="41" t="s">
        <v>30536</v>
      </c>
      <c r="D1195" s="41" t="s">
        <v>21140</v>
      </c>
      <c r="E1195" s="41" t="s">
        <v>30537</v>
      </c>
      <c r="F1195" s="41" t="s">
        <v>30538</v>
      </c>
      <c r="G1195" s="41" t="s">
        <v>1502</v>
      </c>
      <c r="H1195" s="41" t="s">
        <v>23299</v>
      </c>
      <c r="I1195" s="41" t="s">
        <v>23689</v>
      </c>
      <c r="J1195" s="68">
        <v>7703019268</v>
      </c>
      <c r="K1195" s="41" t="s">
        <v>43</v>
      </c>
      <c r="L1195" s="41" t="s">
        <v>30539</v>
      </c>
      <c r="N1195" s="41" t="s">
        <v>6091</v>
      </c>
      <c r="O1195" s="41" t="s">
        <v>312</v>
      </c>
      <c r="P1195" s="41" t="s">
        <v>1505</v>
      </c>
      <c r="Q1195" s="41" t="s">
        <v>21930</v>
      </c>
      <c r="R1195" s="41">
        <v>8998</v>
      </c>
      <c r="S1195" s="41" t="s">
        <v>22780</v>
      </c>
      <c r="T1195" s="41" t="s">
        <v>22781</v>
      </c>
      <c r="U1195" s="41" t="s">
        <v>30540</v>
      </c>
      <c r="V1195" s="42">
        <v>45993</v>
      </c>
      <c r="W1195"/>
      <c r="X1195"/>
    </row>
    <row r="1196" spans="1:24">
      <c r="A1196" s="41" t="str">
        <f>TRIM(Query1[[#This Row],[ENTERPRISE_ID]])</f>
        <v>WMCELRO</v>
      </c>
      <c r="B1196" s="41" t="s">
        <v>30541</v>
      </c>
      <c r="C1196" s="41" t="s">
        <v>30542</v>
      </c>
      <c r="D1196" s="41" t="s">
        <v>21140</v>
      </c>
      <c r="E1196" s="41" t="s">
        <v>30543</v>
      </c>
      <c r="F1196" s="41" t="s">
        <v>30544</v>
      </c>
      <c r="G1196" s="41" t="s">
        <v>14051</v>
      </c>
      <c r="H1196" s="41" t="s">
        <v>30545</v>
      </c>
      <c r="I1196" s="41" t="s">
        <v>30546</v>
      </c>
      <c r="J1196" s="68">
        <v>2148920358</v>
      </c>
      <c r="K1196" s="41" t="s">
        <v>43</v>
      </c>
      <c r="L1196" s="41" t="s">
        <v>30547</v>
      </c>
      <c r="N1196" s="41" t="s">
        <v>30548</v>
      </c>
      <c r="O1196" s="41" t="s">
        <v>312</v>
      </c>
      <c r="P1196" s="41" t="s">
        <v>14054</v>
      </c>
      <c r="Q1196" s="41" t="s">
        <v>21930</v>
      </c>
      <c r="R1196" s="41">
        <v>8998</v>
      </c>
      <c r="S1196" s="41" t="s">
        <v>11474</v>
      </c>
      <c r="T1196" s="41" t="s">
        <v>22567</v>
      </c>
      <c r="U1196" s="41" t="s">
        <v>30549</v>
      </c>
      <c r="V1196" s="42">
        <v>45993</v>
      </c>
      <c r="W1196"/>
      <c r="X1196"/>
    </row>
    <row r="1197" spans="1:24">
      <c r="A1197" s="41" t="str">
        <f>TRIM(Query1[[#This Row],[ENTERPRISE_ID]])</f>
        <v>SPERR24</v>
      </c>
      <c r="B1197" s="41" t="s">
        <v>30550</v>
      </c>
      <c r="C1197" s="41" t="s">
        <v>30551</v>
      </c>
      <c r="D1197" s="41" t="s">
        <v>21140</v>
      </c>
      <c r="E1197" s="41" t="s">
        <v>30552</v>
      </c>
      <c r="F1197" s="41" t="s">
        <v>30553</v>
      </c>
      <c r="G1197" s="41" t="s">
        <v>12823</v>
      </c>
      <c r="H1197" s="41" t="s">
        <v>25577</v>
      </c>
      <c r="I1197" s="41" t="s">
        <v>26018</v>
      </c>
      <c r="J1197" s="68">
        <v>8503687141</v>
      </c>
      <c r="K1197" s="41" t="s">
        <v>43</v>
      </c>
      <c r="L1197" s="41" t="s">
        <v>12824</v>
      </c>
      <c r="N1197" s="41" t="s">
        <v>12825</v>
      </c>
      <c r="O1197" s="41" t="s">
        <v>482</v>
      </c>
      <c r="P1197" s="41" t="s">
        <v>12826</v>
      </c>
      <c r="Q1197" s="41" t="s">
        <v>21930</v>
      </c>
      <c r="R1197" s="41">
        <v>8998</v>
      </c>
      <c r="S1197" s="41" t="s">
        <v>7172</v>
      </c>
      <c r="T1197" s="41" t="s">
        <v>21948</v>
      </c>
      <c r="U1197" s="41" t="s">
        <v>30554</v>
      </c>
      <c r="V1197" s="42">
        <v>45993</v>
      </c>
      <c r="W1197"/>
      <c r="X1197"/>
    </row>
    <row r="1198" spans="1:24">
      <c r="A1198" s="41" t="str">
        <f>TRIM(Query1[[#This Row],[ENTERPRISE_ID]])</f>
        <v>KHOSPED</v>
      </c>
      <c r="B1198" s="41" t="s">
        <v>30555</v>
      </c>
      <c r="C1198" s="41" t="s">
        <v>30556</v>
      </c>
      <c r="D1198" s="41" t="s">
        <v>21140</v>
      </c>
      <c r="E1198" s="41" t="s">
        <v>30557</v>
      </c>
      <c r="F1198" s="41" t="s">
        <v>30558</v>
      </c>
      <c r="G1198" s="41" t="s">
        <v>8599</v>
      </c>
      <c r="H1198" s="41" t="s">
        <v>30559</v>
      </c>
      <c r="I1198" s="41" t="s">
        <v>22039</v>
      </c>
      <c r="J1198" s="68">
        <v>7705395391</v>
      </c>
      <c r="K1198" s="41" t="s">
        <v>43</v>
      </c>
      <c r="L1198" s="41" t="s">
        <v>30560</v>
      </c>
      <c r="N1198" s="41" t="s">
        <v>9332</v>
      </c>
      <c r="O1198" s="41" t="s">
        <v>312</v>
      </c>
      <c r="P1198" s="41" t="s">
        <v>2993</v>
      </c>
      <c r="Q1198" s="41" t="s">
        <v>21930</v>
      </c>
      <c r="R1198" s="41">
        <v>8998</v>
      </c>
      <c r="S1198" s="41" t="s">
        <v>3747</v>
      </c>
      <c r="T1198" s="41" t="s">
        <v>18341</v>
      </c>
      <c r="U1198" s="41" t="s">
        <v>30561</v>
      </c>
      <c r="V1198" s="42">
        <v>45993</v>
      </c>
      <c r="W1198"/>
      <c r="X1198"/>
    </row>
    <row r="1199" spans="1:24">
      <c r="A1199" s="41" t="str">
        <f>TRIM(Query1[[#This Row],[ENTERPRISE_ID]])</f>
        <v>SVAZQU</v>
      </c>
      <c r="B1199" s="41" t="s">
        <v>30562</v>
      </c>
      <c r="C1199" s="41" t="s">
        <v>30563</v>
      </c>
      <c r="D1199" s="41" t="s">
        <v>21153</v>
      </c>
      <c r="E1199" s="41" t="s">
        <v>30564</v>
      </c>
      <c r="F1199" s="41" t="s">
        <v>30565</v>
      </c>
      <c r="G1199" s="41" t="s">
        <v>12998</v>
      </c>
      <c r="H1199" s="41" t="s">
        <v>23899</v>
      </c>
      <c r="I1199" s="41" t="s">
        <v>25291</v>
      </c>
      <c r="J1199" s="68">
        <v>9393950664</v>
      </c>
      <c r="K1199" s="41" t="s">
        <v>43</v>
      </c>
      <c r="L1199" s="41" t="s">
        <v>30566</v>
      </c>
      <c r="N1199" s="41" t="s">
        <v>30567</v>
      </c>
      <c r="O1199" s="41" t="s">
        <v>383</v>
      </c>
      <c r="P1199" s="41" t="s">
        <v>13001</v>
      </c>
      <c r="Q1199" s="41" t="s">
        <v>21930</v>
      </c>
      <c r="R1199" s="41">
        <v>8842</v>
      </c>
      <c r="S1199" s="41" t="s">
        <v>8989</v>
      </c>
      <c r="T1199" s="41" t="s">
        <v>24265</v>
      </c>
      <c r="U1199" s="41" t="s">
        <v>30568</v>
      </c>
      <c r="V1199" s="42">
        <v>45993</v>
      </c>
      <c r="W1199"/>
      <c r="X1199"/>
    </row>
    <row r="1200" spans="1:24">
      <c r="A1200" s="41" t="str">
        <f>TRIM(Query1[[#This Row],[ENTERPRISE_ID]])</f>
        <v>JBRANHA</v>
      </c>
      <c r="B1200" s="41" t="s">
        <v>30569</v>
      </c>
      <c r="C1200" s="41" t="s">
        <v>30570</v>
      </c>
      <c r="D1200" s="41" t="s">
        <v>21140</v>
      </c>
      <c r="E1200" s="41" t="s">
        <v>30571</v>
      </c>
      <c r="F1200" s="41" t="s">
        <v>30572</v>
      </c>
      <c r="G1200" s="41" t="s">
        <v>30573</v>
      </c>
      <c r="H1200" s="41" t="s">
        <v>30574</v>
      </c>
      <c r="I1200" s="41" t="s">
        <v>26691</v>
      </c>
      <c r="J1200" s="68">
        <v>3343793818</v>
      </c>
      <c r="K1200" s="41" t="s">
        <v>43</v>
      </c>
      <c r="L1200" s="41" t="s">
        <v>30575</v>
      </c>
      <c r="N1200" s="41" t="s">
        <v>30576</v>
      </c>
      <c r="O1200" s="41" t="s">
        <v>482</v>
      </c>
      <c r="P1200" s="41" t="s">
        <v>6417</v>
      </c>
      <c r="Q1200" s="41" t="s">
        <v>21930</v>
      </c>
      <c r="R1200" s="41">
        <v>8998</v>
      </c>
      <c r="S1200" s="41" t="s">
        <v>12757</v>
      </c>
      <c r="T1200" s="41" t="s">
        <v>15331</v>
      </c>
      <c r="U1200" s="41" t="s">
        <v>30577</v>
      </c>
      <c r="V1200" s="42">
        <v>45993</v>
      </c>
      <c r="W1200"/>
      <c r="X1200"/>
    </row>
    <row r="1201" spans="1:24">
      <c r="A1201" s="41" t="str">
        <f>TRIM(Query1[[#This Row],[ENTERPRISE_ID]])</f>
        <v>MMCGILL</v>
      </c>
      <c r="B1201" s="41" t="s">
        <v>21554</v>
      </c>
      <c r="C1201" s="41" t="s">
        <v>21555</v>
      </c>
      <c r="D1201" s="41" t="s">
        <v>21140</v>
      </c>
      <c r="E1201" s="41" t="s">
        <v>30578</v>
      </c>
      <c r="F1201" s="41" t="s">
        <v>30579</v>
      </c>
      <c r="G1201" s="41" t="s">
        <v>18046</v>
      </c>
      <c r="H1201" s="41" t="s">
        <v>30580</v>
      </c>
      <c r="I1201" s="41" t="s">
        <v>22047</v>
      </c>
      <c r="J1201" s="68">
        <v>8506312849</v>
      </c>
      <c r="K1201" s="41" t="s">
        <v>43</v>
      </c>
      <c r="L1201" s="41" t="s">
        <v>9919</v>
      </c>
      <c r="N1201" s="41" t="s">
        <v>1389</v>
      </c>
      <c r="O1201" s="41" t="s">
        <v>57</v>
      </c>
      <c r="P1201" s="41" t="s">
        <v>5947</v>
      </c>
      <c r="Q1201" s="41" t="s">
        <v>21930</v>
      </c>
      <c r="R1201" s="41">
        <v>8998</v>
      </c>
      <c r="S1201" s="41" t="s">
        <v>22228</v>
      </c>
      <c r="T1201" s="41" t="s">
        <v>22229</v>
      </c>
      <c r="U1201" s="41" t="s">
        <v>30581</v>
      </c>
      <c r="V1201" s="42">
        <v>45993</v>
      </c>
      <c r="W1201"/>
      <c r="X1201"/>
    </row>
    <row r="1202" spans="1:24">
      <c r="A1202" s="41" t="str">
        <f>TRIM(Query1[[#This Row],[ENTERPRISE_ID]])</f>
        <v>CBARNET</v>
      </c>
      <c r="B1202" s="41" t="s">
        <v>30582</v>
      </c>
      <c r="C1202" s="41" t="s">
        <v>30583</v>
      </c>
      <c r="D1202" s="41" t="s">
        <v>21140</v>
      </c>
      <c r="E1202" s="41" t="s">
        <v>30584</v>
      </c>
      <c r="F1202" s="41" t="s">
        <v>30585</v>
      </c>
      <c r="G1202" s="41" t="s">
        <v>14957</v>
      </c>
      <c r="H1202" s="41" t="s">
        <v>30586</v>
      </c>
      <c r="I1202" s="41" t="s">
        <v>27072</v>
      </c>
      <c r="J1202" s="68">
        <v>2569217517</v>
      </c>
      <c r="K1202" s="41" t="s">
        <v>43</v>
      </c>
      <c r="L1202" s="41" t="s">
        <v>2377</v>
      </c>
      <c r="N1202" s="41" t="s">
        <v>2378</v>
      </c>
      <c r="O1202" s="41" t="s">
        <v>482</v>
      </c>
      <c r="P1202" s="41" t="s">
        <v>2379</v>
      </c>
      <c r="Q1202" s="41" t="s">
        <v>21930</v>
      </c>
      <c r="R1202" s="41">
        <v>8998</v>
      </c>
      <c r="S1202" s="41" t="s">
        <v>7172</v>
      </c>
      <c r="T1202" s="41" t="s">
        <v>21948</v>
      </c>
      <c r="U1202" s="41" t="s">
        <v>30587</v>
      </c>
      <c r="V1202" s="42">
        <v>45993</v>
      </c>
      <c r="W1202"/>
      <c r="X1202"/>
    </row>
    <row r="1203" spans="1:24">
      <c r="A1203" s="41" t="str">
        <f>TRIM(Query1[[#This Row],[ENTERPRISE_ID]])</f>
        <v>BMILLS9</v>
      </c>
      <c r="B1203" s="41" t="s">
        <v>21263</v>
      </c>
      <c r="C1203" s="41" t="s">
        <v>21264</v>
      </c>
      <c r="D1203" s="41" t="s">
        <v>21142</v>
      </c>
      <c r="E1203" s="41" t="s">
        <v>30588</v>
      </c>
      <c r="F1203" s="41" t="s">
        <v>30589</v>
      </c>
      <c r="G1203" s="41" t="s">
        <v>17604</v>
      </c>
      <c r="H1203" s="41" t="s">
        <v>23559</v>
      </c>
      <c r="I1203" s="41" t="s">
        <v>22526</v>
      </c>
      <c r="J1203" s="68">
        <v>3167495211</v>
      </c>
      <c r="K1203" s="41" t="s">
        <v>43</v>
      </c>
      <c r="L1203" s="41" t="s">
        <v>30590</v>
      </c>
      <c r="N1203" s="41" t="s">
        <v>2017</v>
      </c>
      <c r="O1203" s="41" t="s">
        <v>887</v>
      </c>
      <c r="P1203" s="41" t="s">
        <v>2018</v>
      </c>
      <c r="Q1203" s="41" t="s">
        <v>22020</v>
      </c>
      <c r="R1203" s="41">
        <v>8998</v>
      </c>
      <c r="S1203" s="41" t="s">
        <v>22780</v>
      </c>
      <c r="T1203" s="41" t="s">
        <v>22781</v>
      </c>
      <c r="U1203" s="41" t="s">
        <v>30591</v>
      </c>
      <c r="V1203" s="42">
        <v>45993</v>
      </c>
      <c r="W1203"/>
      <c r="X1203"/>
    </row>
    <row r="1204" spans="1:24">
      <c r="A1204" s="41" t="str">
        <f>TRIM(Query1[[#This Row],[ENTERPRISE_ID]])</f>
        <v>MOHOULA</v>
      </c>
      <c r="B1204" s="41" t="s">
        <v>30592</v>
      </c>
      <c r="C1204" s="41" t="s">
        <v>30593</v>
      </c>
      <c r="D1204" s="41" t="s">
        <v>21141</v>
      </c>
      <c r="E1204" s="41" t="s">
        <v>30594</v>
      </c>
      <c r="F1204" s="41" t="s">
        <v>30595</v>
      </c>
      <c r="G1204" s="41" t="s">
        <v>30596</v>
      </c>
      <c r="H1204" s="41" t="s">
        <v>30597</v>
      </c>
      <c r="I1204" s="41" t="s">
        <v>22302</v>
      </c>
      <c r="J1204" s="68">
        <v>8039495131</v>
      </c>
      <c r="K1204" s="41" t="s">
        <v>43</v>
      </c>
      <c r="L1204" s="41" t="s">
        <v>14631</v>
      </c>
      <c r="N1204" s="41" t="s">
        <v>4561</v>
      </c>
      <c r="O1204" s="41" t="s">
        <v>322</v>
      </c>
      <c r="P1204" s="41" t="s">
        <v>4562</v>
      </c>
      <c r="Q1204" s="41" t="s">
        <v>21919</v>
      </c>
      <c r="R1204" s="41">
        <v>8998</v>
      </c>
      <c r="S1204" s="41" t="s">
        <v>12388</v>
      </c>
      <c r="T1204" s="41" t="s">
        <v>19708</v>
      </c>
      <c r="U1204" s="41" t="s">
        <v>30598</v>
      </c>
      <c r="V1204" s="42">
        <v>45993</v>
      </c>
      <c r="W1204"/>
      <c r="X1204"/>
    </row>
    <row r="1205" spans="1:24">
      <c r="A1205" s="41" t="str">
        <f>TRIM(Query1[[#This Row],[ENTERPRISE_ID]])</f>
        <v>TAIELLO</v>
      </c>
      <c r="B1205" s="41" t="s">
        <v>30599</v>
      </c>
      <c r="C1205" s="41" t="s">
        <v>30600</v>
      </c>
      <c r="D1205" s="41" t="s">
        <v>21145</v>
      </c>
      <c r="E1205" s="41" t="s">
        <v>30601</v>
      </c>
      <c r="F1205" s="41" t="s">
        <v>30602</v>
      </c>
      <c r="G1205" s="41" t="s">
        <v>18484</v>
      </c>
      <c r="H1205" s="41" t="s">
        <v>30603</v>
      </c>
      <c r="I1205" s="41" t="s">
        <v>24043</v>
      </c>
      <c r="J1205" s="68">
        <v>3028982749</v>
      </c>
      <c r="K1205" s="41" t="s">
        <v>43</v>
      </c>
      <c r="L1205" s="41" t="s">
        <v>13070</v>
      </c>
      <c r="N1205" s="41" t="s">
        <v>13071</v>
      </c>
      <c r="O1205" s="41" t="s">
        <v>1548</v>
      </c>
      <c r="P1205" s="41" t="s">
        <v>13072</v>
      </c>
      <c r="Q1205" s="41" t="s">
        <v>21909</v>
      </c>
      <c r="R1205" s="41">
        <v>8998</v>
      </c>
      <c r="S1205" s="41" t="s">
        <v>16708</v>
      </c>
      <c r="T1205" s="41" t="s">
        <v>19098</v>
      </c>
      <c r="U1205" s="41" t="s">
        <v>30604</v>
      </c>
      <c r="V1205" s="42">
        <v>45993</v>
      </c>
      <c r="W1205"/>
      <c r="X1205"/>
    </row>
    <row r="1206" spans="1:24">
      <c r="A1206" s="41" t="str">
        <f>TRIM(Query1[[#This Row],[ENTERPRISE_ID]])</f>
        <v>JGIORGA</v>
      </c>
      <c r="B1206" s="41" t="s">
        <v>30605</v>
      </c>
      <c r="C1206" s="41" t="s">
        <v>16707</v>
      </c>
      <c r="D1206" s="41" t="s">
        <v>21145</v>
      </c>
      <c r="E1206" s="41" t="s">
        <v>30606</v>
      </c>
      <c r="F1206" s="41" t="s">
        <v>30607</v>
      </c>
      <c r="G1206" s="41" t="s">
        <v>16708</v>
      </c>
      <c r="H1206" s="41" t="s">
        <v>30608</v>
      </c>
      <c r="I1206" s="41" t="s">
        <v>22613</v>
      </c>
      <c r="J1206" s="68">
        <v>4109006411</v>
      </c>
      <c r="K1206" s="41" t="s">
        <v>43</v>
      </c>
      <c r="L1206" s="41" t="s">
        <v>30609</v>
      </c>
      <c r="N1206" s="41" t="s">
        <v>30610</v>
      </c>
      <c r="O1206" s="41" t="s">
        <v>200</v>
      </c>
      <c r="P1206" s="41" t="s">
        <v>6918</v>
      </c>
      <c r="Q1206" s="41" t="s">
        <v>21909</v>
      </c>
      <c r="R1206" s="41">
        <v>8998</v>
      </c>
      <c r="S1206" s="41" t="s">
        <v>22251</v>
      </c>
      <c r="T1206" s="41" t="s">
        <v>22252</v>
      </c>
      <c r="U1206" s="41" t="s">
        <v>30611</v>
      </c>
      <c r="V1206" s="42">
        <v>45993</v>
      </c>
      <c r="W1206"/>
      <c r="X1206"/>
    </row>
    <row r="1207" spans="1:24">
      <c r="A1207" s="41" t="str">
        <f>TRIM(Query1[[#This Row],[ENTERPRISE_ID]])</f>
        <v>HHA000</v>
      </c>
      <c r="B1207" s="41" t="s">
        <v>21386</v>
      </c>
      <c r="C1207" s="41" t="s">
        <v>21387</v>
      </c>
      <c r="D1207" s="41" t="s">
        <v>21145</v>
      </c>
      <c r="E1207" s="41" t="s">
        <v>30612</v>
      </c>
      <c r="F1207" s="41" t="s">
        <v>30613</v>
      </c>
      <c r="G1207" s="41" t="s">
        <v>18124</v>
      </c>
      <c r="H1207" s="41" t="s">
        <v>30614</v>
      </c>
      <c r="I1207" s="41" t="s">
        <v>24505</v>
      </c>
      <c r="J1207" s="68">
        <v>7038430525</v>
      </c>
      <c r="K1207" s="41" t="s">
        <v>43</v>
      </c>
      <c r="L1207" s="41" t="s">
        <v>30615</v>
      </c>
      <c r="N1207" s="41" t="s">
        <v>1102</v>
      </c>
      <c r="O1207" s="41" t="s">
        <v>167</v>
      </c>
      <c r="P1207" s="41" t="s">
        <v>5818</v>
      </c>
      <c r="Q1207" s="41" t="s">
        <v>21909</v>
      </c>
      <c r="R1207" s="41">
        <v>8998</v>
      </c>
      <c r="S1207" s="41" t="s">
        <v>19687</v>
      </c>
      <c r="T1207" s="41" t="s">
        <v>19686</v>
      </c>
      <c r="U1207" s="41" t="s">
        <v>30616</v>
      </c>
      <c r="V1207" s="42">
        <v>45993</v>
      </c>
      <c r="W1207"/>
      <c r="X1207"/>
    </row>
    <row r="1208" spans="1:24">
      <c r="A1208" s="41" t="str">
        <f>TRIM(Query1[[#This Row],[ENTERPRISE_ID]])</f>
        <v>BWATKI7</v>
      </c>
      <c r="B1208" s="41" t="s">
        <v>17034</v>
      </c>
      <c r="C1208" s="41" t="s">
        <v>21271</v>
      </c>
      <c r="D1208" s="41" t="s">
        <v>21134</v>
      </c>
      <c r="E1208" s="41" t="s">
        <v>30617</v>
      </c>
      <c r="F1208" s="41" t="s">
        <v>17035</v>
      </c>
      <c r="G1208" s="41" t="s">
        <v>15368</v>
      </c>
      <c r="H1208" s="41" t="s">
        <v>30618</v>
      </c>
      <c r="I1208" s="41" t="s">
        <v>27852</v>
      </c>
      <c r="J1208" s="68">
        <v>5023035677</v>
      </c>
      <c r="K1208" s="41" t="s">
        <v>43</v>
      </c>
      <c r="L1208" s="41" t="s">
        <v>30619</v>
      </c>
      <c r="N1208" s="41" t="s">
        <v>30620</v>
      </c>
      <c r="O1208" s="41" t="s">
        <v>258</v>
      </c>
      <c r="P1208" s="41" t="s">
        <v>2279</v>
      </c>
      <c r="Q1208" s="41" t="s">
        <v>21919</v>
      </c>
      <c r="R1208" s="41">
        <v>8998</v>
      </c>
      <c r="S1208" s="41" t="s">
        <v>17561</v>
      </c>
      <c r="T1208" s="41" t="s">
        <v>20232</v>
      </c>
      <c r="U1208" s="41" t="s">
        <v>30621</v>
      </c>
      <c r="V1208" s="42">
        <v>45993</v>
      </c>
      <c r="W1208"/>
      <c r="X1208"/>
    </row>
    <row r="1209" spans="1:24">
      <c r="A1209" s="41" t="str">
        <f>TRIM(Query1[[#This Row],[ENTERPRISE_ID]])</f>
        <v>CPLUMME</v>
      </c>
      <c r="B1209" s="41" t="s">
        <v>30622</v>
      </c>
      <c r="C1209" s="41" t="s">
        <v>30623</v>
      </c>
      <c r="D1209" s="41" t="s">
        <v>21149</v>
      </c>
      <c r="E1209" s="41" t="s">
        <v>30478</v>
      </c>
      <c r="F1209" s="41" t="s">
        <v>30624</v>
      </c>
      <c r="G1209" s="41" t="s">
        <v>30625</v>
      </c>
      <c r="H1209" s="41" t="s">
        <v>30626</v>
      </c>
      <c r="I1209" s="41" t="s">
        <v>24494</v>
      </c>
      <c r="J1209" s="68">
        <v>5049570778</v>
      </c>
      <c r="K1209" s="41" t="s">
        <v>43</v>
      </c>
      <c r="L1209" s="41" t="s">
        <v>30627</v>
      </c>
      <c r="N1209" s="41" t="s">
        <v>22636</v>
      </c>
      <c r="O1209" s="41" t="s">
        <v>1392</v>
      </c>
      <c r="P1209" s="41" t="s">
        <v>3010</v>
      </c>
      <c r="Q1209" s="41" t="s">
        <v>21930</v>
      </c>
      <c r="R1209" s="41">
        <v>8998</v>
      </c>
      <c r="S1209" s="41" t="s">
        <v>22200</v>
      </c>
      <c r="T1209" s="41" t="s">
        <v>22201</v>
      </c>
      <c r="U1209" s="41" t="s">
        <v>30628</v>
      </c>
      <c r="V1209" s="42">
        <v>45993</v>
      </c>
      <c r="W1209"/>
      <c r="X1209"/>
    </row>
    <row r="1210" spans="1:24">
      <c r="A1210" s="41" t="str">
        <f>TRIM(Query1[[#This Row],[ENTERPRISE_ID]])</f>
        <v>JYEDRAL</v>
      </c>
      <c r="B1210" s="41" t="s">
        <v>21480</v>
      </c>
      <c r="C1210" s="41" t="s">
        <v>17820</v>
      </c>
      <c r="D1210" s="41" t="s">
        <v>21138</v>
      </c>
      <c r="E1210" s="41" t="s">
        <v>30629</v>
      </c>
      <c r="F1210" s="41" t="s">
        <v>30630</v>
      </c>
      <c r="G1210" s="41" t="s">
        <v>17821</v>
      </c>
      <c r="H1210" s="41" t="s">
        <v>30631</v>
      </c>
      <c r="I1210" s="41" t="s">
        <v>22265</v>
      </c>
      <c r="J1210" s="68">
        <v>7189731696</v>
      </c>
      <c r="K1210" s="41" t="s">
        <v>43</v>
      </c>
      <c r="L1210" s="41" t="s">
        <v>14518</v>
      </c>
      <c r="N1210" s="41" t="s">
        <v>8538</v>
      </c>
      <c r="O1210" s="41" t="s">
        <v>373</v>
      </c>
      <c r="P1210" s="41" t="s">
        <v>14519</v>
      </c>
      <c r="Q1210" s="41" t="s">
        <v>21930</v>
      </c>
      <c r="R1210" s="41">
        <v>8998</v>
      </c>
      <c r="S1210" s="41" t="s">
        <v>17561</v>
      </c>
      <c r="T1210" s="41" t="s">
        <v>20232</v>
      </c>
      <c r="U1210" s="41" t="s">
        <v>30632</v>
      </c>
      <c r="V1210" s="42">
        <v>45993</v>
      </c>
      <c r="W1210"/>
      <c r="X1210"/>
    </row>
    <row r="1211" spans="1:24">
      <c r="A1211" s="41" t="str">
        <f>TRIM(Query1[[#This Row],[ENTERPRISE_ID]])</f>
        <v>AMARMO0</v>
      </c>
      <c r="B1211" s="41" t="s">
        <v>30633</v>
      </c>
      <c r="C1211" s="41" t="s">
        <v>30634</v>
      </c>
      <c r="D1211" s="41" t="s">
        <v>21143</v>
      </c>
      <c r="E1211" s="41" t="s">
        <v>30635</v>
      </c>
      <c r="F1211" s="41" t="s">
        <v>30636</v>
      </c>
      <c r="G1211" s="41" t="s">
        <v>19946</v>
      </c>
      <c r="H1211" s="41" t="s">
        <v>30637</v>
      </c>
      <c r="I1211" s="41" t="s">
        <v>28360</v>
      </c>
      <c r="J1211" s="68">
        <v>5513372143</v>
      </c>
      <c r="K1211" s="41" t="s">
        <v>43</v>
      </c>
      <c r="L1211" s="41" t="s">
        <v>30638</v>
      </c>
      <c r="M1211" s="41" t="s">
        <v>30639</v>
      </c>
      <c r="N1211" s="41" t="s">
        <v>30640</v>
      </c>
      <c r="O1211" s="41" t="s">
        <v>1763</v>
      </c>
      <c r="P1211" s="41" t="s">
        <v>30641</v>
      </c>
      <c r="Q1211" s="41" t="s">
        <v>22020</v>
      </c>
      <c r="R1211" s="41">
        <v>8998</v>
      </c>
      <c r="S1211" s="41" t="s">
        <v>24234</v>
      </c>
      <c r="T1211" s="41" t="s">
        <v>24235</v>
      </c>
      <c r="U1211" s="41" t="s">
        <v>30642</v>
      </c>
      <c r="V1211" s="42">
        <v>45993</v>
      </c>
      <c r="W1211"/>
      <c r="X1211"/>
    </row>
    <row r="1212" spans="1:24">
      <c r="A1212" s="41" t="str">
        <f>TRIM(Query1[[#This Row],[ENTERPRISE_ID]])</f>
        <v>JWHITI0</v>
      </c>
      <c r="B1212" s="41" t="s">
        <v>30643</v>
      </c>
      <c r="C1212" s="41" t="s">
        <v>30644</v>
      </c>
      <c r="D1212" s="41" t="s">
        <v>21136</v>
      </c>
      <c r="E1212" s="41" t="s">
        <v>30645</v>
      </c>
      <c r="F1212" s="41" t="s">
        <v>30646</v>
      </c>
      <c r="G1212" s="41" t="s">
        <v>20035</v>
      </c>
      <c r="H1212" s="41" t="s">
        <v>30647</v>
      </c>
      <c r="I1212" s="41" t="s">
        <v>27733</v>
      </c>
      <c r="J1212" s="68">
        <v>8633594219</v>
      </c>
      <c r="K1212" s="41" t="s">
        <v>43</v>
      </c>
      <c r="L1212" s="41" t="s">
        <v>30648</v>
      </c>
      <c r="N1212" s="41" t="s">
        <v>4845</v>
      </c>
      <c r="O1212" s="41" t="s">
        <v>57</v>
      </c>
      <c r="P1212" s="41" t="s">
        <v>8342</v>
      </c>
      <c r="Q1212" s="41" t="s">
        <v>21909</v>
      </c>
      <c r="R1212" s="41">
        <v>8998</v>
      </c>
      <c r="S1212" s="41" t="s">
        <v>22416</v>
      </c>
      <c r="T1212" s="41" t="s">
        <v>22417</v>
      </c>
      <c r="U1212" s="41" t="s">
        <v>30649</v>
      </c>
      <c r="V1212" s="42">
        <v>45993</v>
      </c>
      <c r="W1212"/>
      <c r="X1212"/>
    </row>
    <row r="1213" spans="1:24">
      <c r="A1213" s="41" t="str">
        <f>TRIM(Query1[[#This Row],[ENTERPRISE_ID]])</f>
        <v>AWATTER</v>
      </c>
      <c r="B1213" s="41" t="s">
        <v>21238</v>
      </c>
      <c r="C1213" s="41" t="s">
        <v>21239</v>
      </c>
      <c r="D1213" s="41" t="s">
        <v>21136</v>
      </c>
      <c r="E1213" s="41" t="s">
        <v>30650</v>
      </c>
      <c r="F1213" s="41" t="s">
        <v>30651</v>
      </c>
      <c r="G1213" s="41" t="s">
        <v>1490</v>
      </c>
      <c r="H1213" s="41" t="s">
        <v>30652</v>
      </c>
      <c r="I1213" s="41" t="s">
        <v>30653</v>
      </c>
      <c r="J1213" s="68">
        <v>3212404001</v>
      </c>
      <c r="K1213" s="41" t="s">
        <v>43</v>
      </c>
      <c r="L1213" s="41" t="s">
        <v>30654</v>
      </c>
      <c r="N1213" s="41" t="s">
        <v>12028</v>
      </c>
      <c r="O1213" s="41" t="s">
        <v>57</v>
      </c>
      <c r="P1213" s="41" t="s">
        <v>1493</v>
      </c>
      <c r="Q1213" s="41" t="s">
        <v>21909</v>
      </c>
      <c r="R1213" s="41">
        <v>8998</v>
      </c>
      <c r="S1213" s="41" t="s">
        <v>22416</v>
      </c>
      <c r="T1213" s="41" t="s">
        <v>22417</v>
      </c>
      <c r="U1213" s="41" t="s">
        <v>30655</v>
      </c>
      <c r="V1213" s="42">
        <v>45993</v>
      </c>
      <c r="W1213"/>
      <c r="X1213"/>
    </row>
    <row r="1214" spans="1:24">
      <c r="A1214" s="41" t="str">
        <f>TRIM(Query1[[#This Row],[ENTERPRISE_ID]])</f>
        <v>RSCHEEL</v>
      </c>
      <c r="B1214" s="41" t="s">
        <v>30656</v>
      </c>
      <c r="C1214" s="41" t="s">
        <v>30657</v>
      </c>
      <c r="D1214" s="41" t="s">
        <v>21136</v>
      </c>
      <c r="E1214" s="41" t="s">
        <v>30658</v>
      </c>
      <c r="F1214" s="41" t="s">
        <v>30659</v>
      </c>
      <c r="G1214" s="41" t="s">
        <v>30660</v>
      </c>
      <c r="H1214" s="41" t="s">
        <v>30661</v>
      </c>
      <c r="I1214" s="41" t="s">
        <v>22641</v>
      </c>
      <c r="J1214" s="68">
        <v>9046840924</v>
      </c>
      <c r="K1214" s="41" t="s">
        <v>43</v>
      </c>
      <c r="L1214" s="41" t="s">
        <v>30662</v>
      </c>
      <c r="N1214" s="41" t="s">
        <v>12798</v>
      </c>
      <c r="O1214" s="41" t="s">
        <v>57</v>
      </c>
      <c r="P1214" s="41" t="s">
        <v>12110</v>
      </c>
      <c r="Q1214" s="41" t="s">
        <v>21909</v>
      </c>
      <c r="R1214" s="41">
        <v>8998</v>
      </c>
      <c r="S1214" s="41" t="s">
        <v>22416</v>
      </c>
      <c r="T1214" s="41" t="s">
        <v>22417</v>
      </c>
      <c r="U1214" s="41" t="s">
        <v>30663</v>
      </c>
      <c r="V1214" s="42">
        <v>45993</v>
      </c>
      <c r="W1214"/>
      <c r="X1214"/>
    </row>
    <row r="1215" spans="1:24">
      <c r="A1215" s="41" t="str">
        <f>TRIM(Query1[[#This Row],[ENTERPRISE_ID]])</f>
        <v>JGATES2</v>
      </c>
      <c r="B1215" s="41" t="s">
        <v>30664</v>
      </c>
      <c r="C1215" s="41" t="s">
        <v>30665</v>
      </c>
      <c r="D1215" s="41" t="s">
        <v>21136</v>
      </c>
      <c r="E1215" s="41" t="s">
        <v>30666</v>
      </c>
      <c r="F1215" s="41" t="s">
        <v>30667</v>
      </c>
      <c r="G1215" s="41" t="s">
        <v>22416</v>
      </c>
      <c r="H1215" s="41" t="s">
        <v>30668</v>
      </c>
      <c r="I1215" s="41" t="s">
        <v>22072</v>
      </c>
      <c r="J1215" s="68">
        <v>9046840298</v>
      </c>
      <c r="K1215" s="41" t="s">
        <v>43</v>
      </c>
      <c r="L1215" s="41" t="s">
        <v>30669</v>
      </c>
      <c r="N1215" s="41" t="s">
        <v>12798</v>
      </c>
      <c r="O1215" s="41" t="s">
        <v>57</v>
      </c>
      <c r="P1215" s="41" t="s">
        <v>6901</v>
      </c>
      <c r="Q1215" s="41" t="s">
        <v>21909</v>
      </c>
      <c r="R1215" s="41">
        <v>8998</v>
      </c>
      <c r="S1215" s="41" t="s">
        <v>22251</v>
      </c>
      <c r="T1215" s="41" t="s">
        <v>22252</v>
      </c>
      <c r="U1215" s="41" t="s">
        <v>30670</v>
      </c>
      <c r="V1215" s="42">
        <v>45993</v>
      </c>
      <c r="W1215"/>
      <c r="X1215"/>
    </row>
    <row r="1216" spans="1:24">
      <c r="A1216" s="41" t="str">
        <f>TRIM(Query1[[#This Row],[ENTERPRISE_ID]])</f>
        <v>DLANE3</v>
      </c>
      <c r="B1216" s="41" t="s">
        <v>30671</v>
      </c>
      <c r="C1216" s="41" t="s">
        <v>30672</v>
      </c>
      <c r="D1216" s="41" t="s">
        <v>21136</v>
      </c>
      <c r="E1216" s="41" t="s">
        <v>30673</v>
      </c>
      <c r="F1216" s="41" t="s">
        <v>30674</v>
      </c>
      <c r="G1216" s="41" t="s">
        <v>3864</v>
      </c>
      <c r="H1216" s="41" t="s">
        <v>30675</v>
      </c>
      <c r="I1216" s="41" t="s">
        <v>23991</v>
      </c>
      <c r="J1216" s="68">
        <v>9545571590</v>
      </c>
      <c r="K1216" s="41" t="s">
        <v>43</v>
      </c>
      <c r="L1216" s="41" t="s">
        <v>30676</v>
      </c>
      <c r="N1216" s="41" t="s">
        <v>1982</v>
      </c>
      <c r="O1216" s="41" t="s">
        <v>57</v>
      </c>
      <c r="P1216" s="41" t="s">
        <v>3866</v>
      </c>
      <c r="Q1216" s="41" t="s">
        <v>21909</v>
      </c>
      <c r="R1216" s="41">
        <v>8998</v>
      </c>
      <c r="S1216" s="41" t="s">
        <v>22251</v>
      </c>
      <c r="T1216" s="41" t="s">
        <v>22252</v>
      </c>
      <c r="U1216" s="41" t="s">
        <v>30677</v>
      </c>
      <c r="V1216" s="42">
        <v>45993</v>
      </c>
      <c r="W1216"/>
      <c r="X1216"/>
    </row>
    <row r="1217" spans="1:24">
      <c r="A1217" s="41" t="str">
        <f>TRIM(Query1[[#This Row],[ENTERPRISE_ID]])</f>
        <v>AMORESC</v>
      </c>
      <c r="B1217" s="41" t="s">
        <v>30678</v>
      </c>
      <c r="C1217" s="41" t="s">
        <v>30679</v>
      </c>
      <c r="D1217" s="41" t="s">
        <v>21136</v>
      </c>
      <c r="E1217" s="41" t="s">
        <v>30680</v>
      </c>
      <c r="F1217" s="41" t="s">
        <v>30681</v>
      </c>
      <c r="G1217" s="41" t="s">
        <v>1088</v>
      </c>
      <c r="H1217" s="41" t="s">
        <v>30682</v>
      </c>
      <c r="I1217" s="41" t="s">
        <v>28360</v>
      </c>
      <c r="J1217" s="68">
        <v>9549954794</v>
      </c>
      <c r="K1217" s="41" t="s">
        <v>43</v>
      </c>
      <c r="L1217" s="41" t="s">
        <v>30683</v>
      </c>
      <c r="N1217" s="41" t="s">
        <v>30684</v>
      </c>
      <c r="O1217" s="41" t="s">
        <v>57</v>
      </c>
      <c r="P1217" s="41" t="s">
        <v>1091</v>
      </c>
      <c r="Q1217" s="41" t="s">
        <v>21909</v>
      </c>
      <c r="R1217" s="41">
        <v>8998</v>
      </c>
      <c r="S1217" s="41" t="s">
        <v>22416</v>
      </c>
      <c r="T1217" s="41" t="s">
        <v>22417</v>
      </c>
      <c r="U1217" s="41" t="s">
        <v>30685</v>
      </c>
      <c r="V1217" s="42">
        <v>45993</v>
      </c>
      <c r="W1217"/>
      <c r="X1217"/>
    </row>
    <row r="1218" spans="1:24">
      <c r="A1218" s="41" t="str">
        <f>TRIM(Query1[[#This Row],[ENTERPRISE_ID]])</f>
        <v>WMONDES</v>
      </c>
      <c r="B1218" s="41" t="s">
        <v>30686</v>
      </c>
      <c r="C1218" s="41" t="s">
        <v>30687</v>
      </c>
      <c r="D1218" s="41" t="s">
        <v>21136</v>
      </c>
      <c r="E1218" s="41" t="s">
        <v>30688</v>
      </c>
      <c r="F1218" s="41" t="s">
        <v>30689</v>
      </c>
      <c r="G1218" s="41" t="s">
        <v>16653</v>
      </c>
      <c r="H1218" s="41" t="s">
        <v>30690</v>
      </c>
      <c r="I1218" s="41" t="s">
        <v>30691</v>
      </c>
      <c r="J1218" s="68">
        <v>3054650974</v>
      </c>
      <c r="K1218" s="41" t="s">
        <v>43</v>
      </c>
      <c r="L1218" s="41" t="s">
        <v>30692</v>
      </c>
      <c r="N1218" s="41" t="s">
        <v>9574</v>
      </c>
      <c r="O1218" s="41" t="s">
        <v>57</v>
      </c>
      <c r="P1218" s="41" t="s">
        <v>14070</v>
      </c>
      <c r="Q1218" s="41" t="s">
        <v>21909</v>
      </c>
      <c r="R1218" s="41">
        <v>8998</v>
      </c>
      <c r="S1218" s="41" t="s">
        <v>22251</v>
      </c>
      <c r="T1218" s="41" t="s">
        <v>22252</v>
      </c>
      <c r="U1218" s="41" t="s">
        <v>30693</v>
      </c>
      <c r="V1218" s="42">
        <v>45993</v>
      </c>
      <c r="W1218"/>
      <c r="X1218"/>
    </row>
    <row r="1219" spans="1:24">
      <c r="A1219" s="41" t="str">
        <f>TRIM(Query1[[#This Row],[ENTERPRISE_ID]])</f>
        <v>JGONZ71</v>
      </c>
      <c r="B1219" s="41" t="s">
        <v>30694</v>
      </c>
      <c r="C1219" s="41" t="s">
        <v>30695</v>
      </c>
      <c r="D1219" s="41" t="s">
        <v>21158</v>
      </c>
      <c r="E1219" s="41" t="s">
        <v>30696</v>
      </c>
      <c r="F1219" s="41" t="s">
        <v>30697</v>
      </c>
      <c r="G1219" s="41" t="s">
        <v>6947</v>
      </c>
      <c r="H1219" s="41" t="s">
        <v>25014</v>
      </c>
      <c r="I1219" s="41" t="s">
        <v>24906</v>
      </c>
      <c r="J1219" s="68">
        <v>7139036603</v>
      </c>
      <c r="K1219" s="41" t="s">
        <v>43</v>
      </c>
      <c r="L1219" s="41" t="s">
        <v>30698</v>
      </c>
      <c r="N1219" s="41" t="s">
        <v>988</v>
      </c>
      <c r="O1219" s="41" t="s">
        <v>147</v>
      </c>
      <c r="P1219" s="41" t="s">
        <v>6949</v>
      </c>
      <c r="Q1219" s="41" t="s">
        <v>21919</v>
      </c>
      <c r="R1219" s="41">
        <v>8998</v>
      </c>
      <c r="S1219" s="41" t="s">
        <v>22403</v>
      </c>
      <c r="T1219" s="41" t="s">
        <v>22404</v>
      </c>
      <c r="U1219" s="41" t="s">
        <v>30699</v>
      </c>
      <c r="V1219" s="42">
        <v>45993</v>
      </c>
      <c r="W1219"/>
      <c r="X1219"/>
    </row>
    <row r="1220" spans="1:24">
      <c r="A1220" s="41" t="str">
        <f>TRIM(Query1[[#This Row],[ENTERPRISE_ID]])</f>
        <v>ASHABAZ</v>
      </c>
      <c r="B1220" s="41" t="s">
        <v>30700</v>
      </c>
      <c r="C1220" s="41" t="s">
        <v>30701</v>
      </c>
      <c r="D1220" s="41" t="s">
        <v>21157</v>
      </c>
      <c r="E1220" s="41" t="s">
        <v>30702</v>
      </c>
      <c r="F1220" s="41" t="s">
        <v>30703</v>
      </c>
      <c r="G1220" s="41" t="s">
        <v>30704</v>
      </c>
      <c r="H1220" s="41" t="s">
        <v>30705</v>
      </c>
      <c r="I1220" s="41" t="s">
        <v>30706</v>
      </c>
      <c r="J1220" s="68">
        <v>4696535610</v>
      </c>
      <c r="K1220" s="41" t="s">
        <v>43</v>
      </c>
      <c r="L1220" s="41" t="s">
        <v>30707</v>
      </c>
      <c r="N1220" s="41" t="s">
        <v>29804</v>
      </c>
      <c r="O1220" s="41" t="s">
        <v>147</v>
      </c>
      <c r="P1220" s="41" t="s">
        <v>1321</v>
      </c>
      <c r="Q1220" s="41" t="s">
        <v>21909</v>
      </c>
      <c r="R1220" s="41">
        <v>8998</v>
      </c>
      <c r="S1220" s="41" t="s">
        <v>20161</v>
      </c>
      <c r="T1220" s="41" t="s">
        <v>20160</v>
      </c>
      <c r="U1220" s="41" t="s">
        <v>30708</v>
      </c>
      <c r="V1220" s="42">
        <v>45993</v>
      </c>
      <c r="W1220"/>
      <c r="X1220"/>
    </row>
    <row r="1221" spans="1:24">
      <c r="A1221" s="41" t="str">
        <f>TRIM(Query1[[#This Row],[ENTERPRISE_ID]])</f>
        <v>CSCHAEF</v>
      </c>
      <c r="B1221" s="41" t="s">
        <v>30709</v>
      </c>
      <c r="C1221" s="41" t="s">
        <v>30710</v>
      </c>
      <c r="D1221" s="41" t="s">
        <v>21157</v>
      </c>
      <c r="E1221" s="41" t="s">
        <v>30711</v>
      </c>
      <c r="F1221" s="41" t="s">
        <v>30712</v>
      </c>
      <c r="G1221" s="41" t="s">
        <v>20161</v>
      </c>
      <c r="H1221" s="41" t="s">
        <v>30713</v>
      </c>
      <c r="I1221" s="41" t="s">
        <v>30714</v>
      </c>
      <c r="J1221" s="68">
        <v>2148462650</v>
      </c>
      <c r="K1221" s="41" t="s">
        <v>43</v>
      </c>
      <c r="L1221" s="41" t="s">
        <v>30715</v>
      </c>
      <c r="N1221" s="41" t="s">
        <v>3117</v>
      </c>
      <c r="O1221" s="41" t="s">
        <v>147</v>
      </c>
      <c r="P1221" s="41" t="s">
        <v>3118</v>
      </c>
      <c r="Q1221" s="41" t="s">
        <v>21909</v>
      </c>
      <c r="R1221" s="41">
        <v>8998</v>
      </c>
      <c r="S1221" s="41" t="s">
        <v>22403</v>
      </c>
      <c r="T1221" s="41" t="s">
        <v>22404</v>
      </c>
      <c r="U1221" s="41" t="s">
        <v>30716</v>
      </c>
      <c r="V1221" s="42">
        <v>45993</v>
      </c>
      <c r="W1221"/>
      <c r="X1221"/>
    </row>
    <row r="1222" spans="1:24">
      <c r="A1222" s="41" t="str">
        <f>TRIM(Query1[[#This Row],[ENTERPRISE_ID]])</f>
        <v>ERODRIG</v>
      </c>
      <c r="B1222" s="41" t="s">
        <v>16065</v>
      </c>
      <c r="C1222" s="41" t="s">
        <v>30717</v>
      </c>
      <c r="D1222" s="41" t="s">
        <v>21159</v>
      </c>
      <c r="E1222" s="41" t="s">
        <v>30718</v>
      </c>
      <c r="F1222" s="41" t="s">
        <v>16272</v>
      </c>
      <c r="G1222" s="41" t="s">
        <v>15259</v>
      </c>
      <c r="H1222" s="41" t="s">
        <v>30719</v>
      </c>
      <c r="I1222" s="41" t="s">
        <v>25432</v>
      </c>
      <c r="J1222" s="68">
        <v>2109841925</v>
      </c>
      <c r="K1222" s="41" t="s">
        <v>43</v>
      </c>
      <c r="L1222" s="41" t="s">
        <v>30720</v>
      </c>
      <c r="N1222" s="41" t="s">
        <v>398</v>
      </c>
      <c r="O1222" s="41" t="s">
        <v>147</v>
      </c>
      <c r="P1222" s="41" t="s">
        <v>4904</v>
      </c>
      <c r="Q1222" s="41" t="s">
        <v>21909</v>
      </c>
      <c r="R1222" s="41">
        <v>8998</v>
      </c>
      <c r="S1222" s="41" t="s">
        <v>6947</v>
      </c>
      <c r="T1222" s="41" t="s">
        <v>22376</v>
      </c>
      <c r="U1222" s="41" t="s">
        <v>30721</v>
      </c>
      <c r="V1222" s="42">
        <v>45993</v>
      </c>
      <c r="W1222"/>
      <c r="X1222"/>
    </row>
    <row r="1223" spans="1:24">
      <c r="A1223" s="41" t="str">
        <f>TRIM(Query1[[#This Row],[ENTERPRISE_ID]])</f>
        <v>ABYRD0</v>
      </c>
      <c r="B1223" s="41" t="s">
        <v>30722</v>
      </c>
      <c r="C1223" s="41" t="s">
        <v>30723</v>
      </c>
      <c r="D1223" s="41" t="s">
        <v>21140</v>
      </c>
      <c r="E1223" s="41" t="s">
        <v>30724</v>
      </c>
      <c r="F1223" s="41" t="s">
        <v>30725</v>
      </c>
      <c r="G1223" s="41" t="s">
        <v>17430</v>
      </c>
      <c r="H1223" s="41" t="s">
        <v>30726</v>
      </c>
      <c r="I1223" s="41" t="s">
        <v>30727</v>
      </c>
      <c r="J1223" s="68">
        <v>4049800192</v>
      </c>
      <c r="K1223" s="41" t="s">
        <v>43</v>
      </c>
      <c r="L1223" s="41" t="s">
        <v>30728</v>
      </c>
      <c r="M1223" s="41" t="s">
        <v>30729</v>
      </c>
      <c r="N1223" s="41" t="s">
        <v>311</v>
      </c>
      <c r="O1223" s="41" t="s">
        <v>312</v>
      </c>
      <c r="P1223" s="41" t="s">
        <v>331</v>
      </c>
      <c r="Q1223" s="41" t="s">
        <v>21930</v>
      </c>
      <c r="R1223" s="41">
        <v>8998</v>
      </c>
      <c r="S1223" s="41" t="s">
        <v>22228</v>
      </c>
      <c r="T1223" s="41" t="s">
        <v>22229</v>
      </c>
      <c r="U1223" s="41" t="s">
        <v>30730</v>
      </c>
      <c r="V1223" s="42">
        <v>45993</v>
      </c>
      <c r="W1223"/>
      <c r="X1223"/>
    </row>
    <row r="1224" spans="1:24">
      <c r="A1224" s="41" t="str">
        <f>TRIM(Query1[[#This Row],[ENTERPRISE_ID]])</f>
        <v>GBALDRE</v>
      </c>
      <c r="B1224" s="41" t="s">
        <v>30731</v>
      </c>
      <c r="C1224" s="41" t="s">
        <v>30732</v>
      </c>
      <c r="D1224" s="41" t="s">
        <v>21140</v>
      </c>
      <c r="E1224" s="41" t="s">
        <v>30733</v>
      </c>
      <c r="F1224" s="41" t="s">
        <v>30734</v>
      </c>
      <c r="G1224" s="41" t="s">
        <v>18652</v>
      </c>
      <c r="H1224" s="41" t="s">
        <v>30735</v>
      </c>
      <c r="I1224" s="41" t="s">
        <v>23673</v>
      </c>
      <c r="J1224" s="68">
        <v>2292620893</v>
      </c>
      <c r="K1224" s="41" t="s">
        <v>43</v>
      </c>
      <c r="L1224" s="41" t="s">
        <v>30736</v>
      </c>
      <c r="N1224" s="41" t="s">
        <v>5300</v>
      </c>
      <c r="O1224" s="41" t="s">
        <v>312</v>
      </c>
      <c r="P1224" s="41" t="s">
        <v>5301</v>
      </c>
      <c r="Q1224" s="41" t="s">
        <v>21930</v>
      </c>
      <c r="R1224" s="41">
        <v>8998</v>
      </c>
      <c r="S1224" s="41" t="s">
        <v>22228</v>
      </c>
      <c r="T1224" s="41" t="s">
        <v>22229</v>
      </c>
      <c r="U1224" s="41" t="s">
        <v>30737</v>
      </c>
      <c r="V1224" s="42">
        <v>45993</v>
      </c>
      <c r="W1224"/>
      <c r="X1224"/>
    </row>
    <row r="1225" spans="1:24">
      <c r="A1225" s="41" t="str">
        <f>TRIM(Query1[[#This Row],[ENTERPRISE_ID]])</f>
        <v>DMART15</v>
      </c>
      <c r="B1225" s="41" t="s">
        <v>30738</v>
      </c>
      <c r="C1225" s="41" t="s">
        <v>30739</v>
      </c>
      <c r="D1225" s="41" t="s">
        <v>21140</v>
      </c>
      <c r="E1225" s="41" t="s">
        <v>30740</v>
      </c>
      <c r="F1225" s="41" t="s">
        <v>30741</v>
      </c>
      <c r="G1225" s="41" t="s">
        <v>22228</v>
      </c>
      <c r="H1225" s="41" t="s">
        <v>19647</v>
      </c>
      <c r="I1225" s="41" t="s">
        <v>30742</v>
      </c>
      <c r="J1225" s="68">
        <v>3345204075</v>
      </c>
      <c r="K1225" s="41" t="s">
        <v>43</v>
      </c>
      <c r="L1225" s="41" t="s">
        <v>30743</v>
      </c>
      <c r="N1225" s="41" t="s">
        <v>30744</v>
      </c>
      <c r="O1225" s="41" t="s">
        <v>482</v>
      </c>
      <c r="P1225" s="41" t="s">
        <v>3941</v>
      </c>
      <c r="Q1225" s="41" t="s">
        <v>21930</v>
      </c>
      <c r="R1225" s="41">
        <v>8998</v>
      </c>
      <c r="S1225" s="41" t="s">
        <v>24234</v>
      </c>
      <c r="T1225" s="41" t="s">
        <v>24235</v>
      </c>
      <c r="U1225" s="41" t="s">
        <v>30745</v>
      </c>
      <c r="V1225" s="42">
        <v>45993</v>
      </c>
      <c r="W1225"/>
      <c r="X1225"/>
    </row>
    <row r="1226" spans="1:24">
      <c r="A1226" s="41" t="str">
        <f>TRIM(Query1[[#This Row],[ENTERPRISE_ID]])</f>
        <v>RSPRING</v>
      </c>
      <c r="B1226" s="41" t="s">
        <v>30746</v>
      </c>
      <c r="C1226" s="41" t="s">
        <v>21659</v>
      </c>
      <c r="D1226" s="41" t="s">
        <v>21149</v>
      </c>
      <c r="E1226" s="41" t="s">
        <v>30747</v>
      </c>
      <c r="F1226" s="41" t="s">
        <v>30748</v>
      </c>
      <c r="G1226" s="41" t="s">
        <v>21660</v>
      </c>
      <c r="H1226" s="41" t="s">
        <v>30749</v>
      </c>
      <c r="I1226" s="41" t="s">
        <v>22818</v>
      </c>
      <c r="J1226" s="68">
        <v>5017573269</v>
      </c>
      <c r="K1226" s="41" t="s">
        <v>43</v>
      </c>
      <c r="L1226" s="41" t="s">
        <v>30750</v>
      </c>
      <c r="N1226" s="41" t="s">
        <v>30751</v>
      </c>
      <c r="O1226" s="41" t="s">
        <v>763</v>
      </c>
      <c r="P1226" s="41" t="s">
        <v>12209</v>
      </c>
      <c r="Q1226" s="41" t="s">
        <v>21930</v>
      </c>
      <c r="R1226" s="41">
        <v>8998</v>
      </c>
      <c r="S1226" s="41" t="s">
        <v>9923</v>
      </c>
      <c r="T1226" s="41" t="s">
        <v>22387</v>
      </c>
      <c r="U1226" s="41" t="s">
        <v>30752</v>
      </c>
      <c r="V1226" s="42">
        <v>45993</v>
      </c>
      <c r="W1226"/>
      <c r="X1226"/>
    </row>
    <row r="1227" spans="1:24">
      <c r="A1227" s="41" t="str">
        <f>TRIM(Query1[[#This Row],[ENTERPRISE_ID]])</f>
        <v>AMAR324</v>
      </c>
      <c r="B1227" s="41" t="s">
        <v>30753</v>
      </c>
      <c r="C1227" s="41" t="s">
        <v>16935</v>
      </c>
      <c r="D1227" s="41" t="s">
        <v>21164</v>
      </c>
      <c r="E1227" s="41" t="s">
        <v>30754</v>
      </c>
      <c r="F1227" s="41" t="s">
        <v>30755</v>
      </c>
      <c r="G1227" s="41" t="s">
        <v>16936</v>
      </c>
      <c r="H1227" s="41" t="s">
        <v>39</v>
      </c>
      <c r="I1227" s="41" t="s">
        <v>23135</v>
      </c>
      <c r="J1227" s="68">
        <v>7025399570</v>
      </c>
      <c r="K1227" s="41" t="s">
        <v>43</v>
      </c>
      <c r="L1227" s="41" t="s">
        <v>30756</v>
      </c>
      <c r="N1227" s="41" t="s">
        <v>1033</v>
      </c>
      <c r="O1227" s="41" t="s">
        <v>1034</v>
      </c>
      <c r="P1227" s="41" t="s">
        <v>1037</v>
      </c>
      <c r="Q1227" s="41" t="s">
        <v>22020</v>
      </c>
      <c r="R1227" s="41">
        <v>8998</v>
      </c>
      <c r="S1227" s="41" t="s">
        <v>19979</v>
      </c>
      <c r="T1227" s="41" t="s">
        <v>19978</v>
      </c>
      <c r="U1227" s="41" t="s">
        <v>30757</v>
      </c>
      <c r="V1227" s="42">
        <v>45993</v>
      </c>
      <c r="W1227"/>
      <c r="X1227"/>
    </row>
    <row r="1228" spans="1:24">
      <c r="A1228" s="41" t="str">
        <f>TRIM(Query1[[#This Row],[ENTERPRISE_ID]])</f>
        <v>MAOUN</v>
      </c>
      <c r="B1228" s="41" t="s">
        <v>30758</v>
      </c>
      <c r="C1228" s="41" t="s">
        <v>30759</v>
      </c>
      <c r="D1228" s="41" t="s">
        <v>21154</v>
      </c>
      <c r="E1228" s="41" t="s">
        <v>30760</v>
      </c>
      <c r="F1228" s="41" t="s">
        <v>30761</v>
      </c>
      <c r="G1228" s="41" t="s">
        <v>19213</v>
      </c>
      <c r="H1228" s="41" t="s">
        <v>30762</v>
      </c>
      <c r="I1228" s="41" t="s">
        <v>30763</v>
      </c>
      <c r="J1228" s="68">
        <v>3138051330</v>
      </c>
      <c r="K1228" s="41" t="s">
        <v>43</v>
      </c>
      <c r="L1228" s="41" t="s">
        <v>30764</v>
      </c>
      <c r="N1228" s="41" t="s">
        <v>30765</v>
      </c>
      <c r="O1228" s="41" t="s">
        <v>36</v>
      </c>
      <c r="P1228" s="41" t="s">
        <v>9233</v>
      </c>
      <c r="Q1228" s="41" t="s">
        <v>21909</v>
      </c>
      <c r="R1228" s="41">
        <v>8998</v>
      </c>
      <c r="S1228" s="41" t="s">
        <v>20391</v>
      </c>
      <c r="T1228" s="41" t="s">
        <v>20390</v>
      </c>
      <c r="U1228" s="41" t="s">
        <v>30766</v>
      </c>
      <c r="V1228" s="42">
        <v>45993</v>
      </c>
      <c r="W1228"/>
      <c r="X1228"/>
    </row>
    <row r="1229" spans="1:24">
      <c r="A1229" s="41" t="str">
        <f>TRIM(Query1[[#This Row],[ENTERPRISE_ID]])</f>
        <v>VPRAK</v>
      </c>
      <c r="B1229" s="41" t="s">
        <v>30767</v>
      </c>
      <c r="C1229" s="41" t="s">
        <v>30768</v>
      </c>
      <c r="D1229" s="41" t="s">
        <v>21154</v>
      </c>
      <c r="E1229" s="41" t="s">
        <v>30769</v>
      </c>
      <c r="F1229" s="41" t="s">
        <v>30770</v>
      </c>
      <c r="G1229" s="41" t="s">
        <v>30771</v>
      </c>
      <c r="H1229" s="41" t="s">
        <v>30772</v>
      </c>
      <c r="I1229" s="41" t="s">
        <v>30773</v>
      </c>
      <c r="J1229" s="68">
        <v>6239203683</v>
      </c>
      <c r="K1229" s="41" t="s">
        <v>43</v>
      </c>
      <c r="L1229" s="41" t="s">
        <v>30774</v>
      </c>
      <c r="N1229" s="41" t="s">
        <v>5252</v>
      </c>
      <c r="O1229" s="41" t="s">
        <v>236</v>
      </c>
      <c r="P1229" s="41" t="s">
        <v>7584</v>
      </c>
      <c r="Q1229" s="41" t="s">
        <v>21909</v>
      </c>
      <c r="R1229" s="41">
        <v>8998</v>
      </c>
      <c r="S1229" s="41" t="s">
        <v>19979</v>
      </c>
      <c r="T1229" s="41" t="s">
        <v>19978</v>
      </c>
      <c r="U1229" s="41" t="s">
        <v>30775</v>
      </c>
      <c r="V1229" s="42">
        <v>45993</v>
      </c>
      <c r="W1229"/>
      <c r="X1229"/>
    </row>
    <row r="1230" spans="1:24">
      <c r="A1230" s="41" t="str">
        <f>TRIM(Query1[[#This Row],[ENTERPRISE_ID]])</f>
        <v>EMORAL9</v>
      </c>
      <c r="B1230" s="41" t="s">
        <v>30776</v>
      </c>
      <c r="C1230" s="41" t="s">
        <v>30777</v>
      </c>
      <c r="D1230" s="41" t="s">
        <v>21156</v>
      </c>
      <c r="E1230" s="41" t="s">
        <v>30778</v>
      </c>
      <c r="F1230" s="41" t="s">
        <v>30779</v>
      </c>
      <c r="G1230" s="41" t="s">
        <v>4821</v>
      </c>
      <c r="H1230" s="41" t="s">
        <v>30187</v>
      </c>
      <c r="I1230" s="41" t="s">
        <v>30780</v>
      </c>
      <c r="J1230" s="68">
        <v>3107355413</v>
      </c>
      <c r="K1230" s="41" t="s">
        <v>43</v>
      </c>
      <c r="L1230" s="41" t="s">
        <v>30781</v>
      </c>
      <c r="M1230" s="41" t="s">
        <v>30782</v>
      </c>
      <c r="N1230" s="41" t="s">
        <v>23778</v>
      </c>
      <c r="O1230" s="41" t="s">
        <v>36</v>
      </c>
      <c r="P1230" s="41" t="s">
        <v>4823</v>
      </c>
      <c r="Q1230" s="41" t="s">
        <v>21930</v>
      </c>
      <c r="R1230" s="41">
        <v>8998</v>
      </c>
      <c r="S1230" s="41" t="s">
        <v>20391</v>
      </c>
      <c r="T1230" s="41" t="s">
        <v>20390</v>
      </c>
      <c r="U1230" s="41" t="s">
        <v>30783</v>
      </c>
      <c r="V1230" s="42">
        <v>45993</v>
      </c>
      <c r="W1230"/>
      <c r="X1230"/>
    </row>
    <row r="1231" spans="1:24">
      <c r="A1231" s="41" t="str">
        <f>TRIM(Query1[[#This Row],[ENTERPRISE_ID]])</f>
        <v>RFLEMI0</v>
      </c>
      <c r="B1231" s="41" t="s">
        <v>30784</v>
      </c>
      <c r="C1231" s="41" t="s">
        <v>30785</v>
      </c>
      <c r="D1231" s="41" t="s">
        <v>21154</v>
      </c>
      <c r="E1231" s="41" t="s">
        <v>30786</v>
      </c>
      <c r="F1231" s="41" t="s">
        <v>30787</v>
      </c>
      <c r="G1231" s="41" t="s">
        <v>15691</v>
      </c>
      <c r="H1231" s="41" t="s">
        <v>30788</v>
      </c>
      <c r="I1231" s="41" t="s">
        <v>24545</v>
      </c>
      <c r="J1231" s="68">
        <v>9514231283</v>
      </c>
      <c r="K1231" s="41" t="s">
        <v>43</v>
      </c>
      <c r="L1231" s="41" t="s">
        <v>11517</v>
      </c>
      <c r="N1231" s="41" t="s">
        <v>10165</v>
      </c>
      <c r="O1231" s="41" t="s">
        <v>36</v>
      </c>
      <c r="P1231" s="41" t="s">
        <v>11518</v>
      </c>
      <c r="Q1231" s="41" t="s">
        <v>21909</v>
      </c>
      <c r="R1231" s="41">
        <v>8998</v>
      </c>
      <c r="S1231" s="41" t="s">
        <v>20391</v>
      </c>
      <c r="T1231" s="41" t="s">
        <v>20390</v>
      </c>
      <c r="U1231" s="41" t="s">
        <v>30789</v>
      </c>
      <c r="V1231" s="42">
        <v>45993</v>
      </c>
      <c r="W1231"/>
      <c r="X1231"/>
    </row>
    <row r="1232" spans="1:24">
      <c r="A1232" s="41" t="str">
        <f>TRIM(Query1[[#This Row],[ENTERPRISE_ID]])</f>
        <v>AWILLI3</v>
      </c>
      <c r="B1232" s="41" t="s">
        <v>30790</v>
      </c>
      <c r="C1232" s="41" t="s">
        <v>30791</v>
      </c>
      <c r="D1232" s="41" t="s">
        <v>21141</v>
      </c>
      <c r="E1232" s="41" t="s">
        <v>30792</v>
      </c>
      <c r="F1232" s="41" t="s">
        <v>30793</v>
      </c>
      <c r="G1232" s="41" t="s">
        <v>16290</v>
      </c>
      <c r="H1232" s="41" t="s">
        <v>23299</v>
      </c>
      <c r="I1232" s="41" t="s">
        <v>21987</v>
      </c>
      <c r="J1232" s="68">
        <v>7577480132</v>
      </c>
      <c r="K1232" s="41" t="s">
        <v>43</v>
      </c>
      <c r="L1232" s="41" t="s">
        <v>1515</v>
      </c>
      <c r="N1232" s="41" t="s">
        <v>1516</v>
      </c>
      <c r="O1232" s="41" t="s">
        <v>167</v>
      </c>
      <c r="P1232" s="41" t="s">
        <v>1517</v>
      </c>
      <c r="Q1232" s="41" t="s">
        <v>21919</v>
      </c>
      <c r="R1232" s="41">
        <v>8998</v>
      </c>
      <c r="S1232" s="41" t="s">
        <v>22251</v>
      </c>
      <c r="T1232" s="41" t="s">
        <v>22252</v>
      </c>
      <c r="U1232" s="41" t="s">
        <v>30794</v>
      </c>
      <c r="V1232" s="42">
        <v>45993</v>
      </c>
      <c r="W1232"/>
      <c r="X1232"/>
    </row>
    <row r="1233" spans="1:24">
      <c r="A1233" s="41" t="str">
        <f>TRIM(Query1[[#This Row],[ENTERPRISE_ID]])</f>
        <v>EGONZA9</v>
      </c>
      <c r="B1233" s="41" t="s">
        <v>30795</v>
      </c>
      <c r="C1233" s="41" t="s">
        <v>30796</v>
      </c>
      <c r="D1233" s="41" t="s">
        <v>21145</v>
      </c>
      <c r="E1233" s="41" t="s">
        <v>30797</v>
      </c>
      <c r="F1233" s="41" t="s">
        <v>30798</v>
      </c>
      <c r="G1233" s="41" t="s">
        <v>19687</v>
      </c>
      <c r="H1233" s="41" t="s">
        <v>25014</v>
      </c>
      <c r="I1233" s="41" t="s">
        <v>30799</v>
      </c>
      <c r="J1233" s="68">
        <v>7034991105</v>
      </c>
      <c r="K1233" s="41" t="s">
        <v>43</v>
      </c>
      <c r="L1233" s="41" t="s">
        <v>30800</v>
      </c>
      <c r="N1233" s="41" t="s">
        <v>30801</v>
      </c>
      <c r="O1233" s="41" t="s">
        <v>167</v>
      </c>
      <c r="P1233" s="41" t="s">
        <v>4654</v>
      </c>
      <c r="Q1233" s="41" t="s">
        <v>21909</v>
      </c>
      <c r="R1233" s="41">
        <v>8998</v>
      </c>
      <c r="S1233" s="41" t="s">
        <v>22251</v>
      </c>
      <c r="T1233" s="41" t="s">
        <v>22252</v>
      </c>
      <c r="U1233" s="41" t="s">
        <v>30802</v>
      </c>
      <c r="V1233" s="42">
        <v>45993</v>
      </c>
      <c r="W1233"/>
      <c r="X1233"/>
    </row>
    <row r="1234" spans="1:24">
      <c r="A1234" s="41" t="str">
        <f>TRIM(Query1[[#This Row],[ENTERPRISE_ID]])</f>
        <v>SINFANT</v>
      </c>
      <c r="B1234" s="41" t="s">
        <v>30803</v>
      </c>
      <c r="C1234" s="41" t="s">
        <v>30804</v>
      </c>
      <c r="D1234" s="41" t="s">
        <v>21145</v>
      </c>
      <c r="E1234" s="41" t="s">
        <v>30805</v>
      </c>
      <c r="F1234" s="41" t="s">
        <v>30806</v>
      </c>
      <c r="G1234" s="41" t="s">
        <v>15720</v>
      </c>
      <c r="H1234" s="41" t="s">
        <v>24221</v>
      </c>
      <c r="I1234" s="41" t="s">
        <v>30807</v>
      </c>
      <c r="J1234" s="68">
        <v>3016747183</v>
      </c>
      <c r="K1234" s="41" t="s">
        <v>43</v>
      </c>
      <c r="L1234" s="41" t="s">
        <v>30808</v>
      </c>
      <c r="N1234" s="41" t="s">
        <v>30809</v>
      </c>
      <c r="O1234" s="41" t="s">
        <v>200</v>
      </c>
      <c r="P1234" s="41" t="s">
        <v>30810</v>
      </c>
      <c r="Q1234" s="41" t="s">
        <v>21909</v>
      </c>
      <c r="R1234" s="41">
        <v>8998</v>
      </c>
      <c r="S1234" s="41" t="s">
        <v>22251</v>
      </c>
      <c r="T1234" s="41" t="s">
        <v>22252</v>
      </c>
      <c r="U1234" s="41" t="s">
        <v>30811</v>
      </c>
      <c r="V1234" s="42">
        <v>45993</v>
      </c>
      <c r="W1234"/>
      <c r="X1234"/>
    </row>
    <row r="1235" spans="1:24">
      <c r="A1235" s="41" t="str">
        <f>TRIM(Query1[[#This Row],[ENTERPRISE_ID]])</f>
        <v>ABEHLE</v>
      </c>
      <c r="B1235" s="41" t="s">
        <v>21174</v>
      </c>
      <c r="C1235" s="41" t="s">
        <v>21176</v>
      </c>
      <c r="D1235" s="41" t="s">
        <v>21162</v>
      </c>
      <c r="E1235" s="41" t="s">
        <v>30812</v>
      </c>
      <c r="F1235" s="41" t="s">
        <v>30813</v>
      </c>
      <c r="G1235" s="41" t="s">
        <v>264</v>
      </c>
      <c r="H1235" s="41" t="s">
        <v>30814</v>
      </c>
      <c r="I1235" s="41" t="s">
        <v>22196</v>
      </c>
      <c r="J1235" s="68">
        <v>9165454226</v>
      </c>
      <c r="K1235" s="41" t="s">
        <v>43</v>
      </c>
      <c r="L1235" s="41" t="s">
        <v>267</v>
      </c>
      <c r="N1235" s="41" t="s">
        <v>268</v>
      </c>
      <c r="O1235" s="41" t="s">
        <v>36</v>
      </c>
      <c r="P1235" s="41" t="s">
        <v>269</v>
      </c>
      <c r="Q1235" s="41" t="s">
        <v>21919</v>
      </c>
      <c r="R1235" s="41">
        <v>8998</v>
      </c>
      <c r="S1235" s="41" t="s">
        <v>22403</v>
      </c>
      <c r="T1235" s="41" t="s">
        <v>22404</v>
      </c>
      <c r="U1235" s="41" t="s">
        <v>30815</v>
      </c>
      <c r="V1235" s="42">
        <v>45993</v>
      </c>
      <c r="W1235"/>
      <c r="X1235"/>
    </row>
    <row r="1236" spans="1:24">
      <c r="A1236" s="41" t="str">
        <f>TRIM(Query1[[#This Row],[ENTERPRISE_ID]])</f>
        <v>SMART77</v>
      </c>
      <c r="B1236" s="41" t="s">
        <v>30816</v>
      </c>
      <c r="C1236" s="41" t="s">
        <v>30817</v>
      </c>
      <c r="D1236" s="41" t="s">
        <v>21164</v>
      </c>
      <c r="E1236" s="41" t="s">
        <v>30818</v>
      </c>
      <c r="F1236" s="41" t="s">
        <v>30819</v>
      </c>
      <c r="G1236" s="41" t="s">
        <v>12715</v>
      </c>
      <c r="H1236" s="41" t="s">
        <v>39</v>
      </c>
      <c r="I1236" s="41" t="s">
        <v>22008</v>
      </c>
      <c r="J1236" s="68">
        <v>8312976415</v>
      </c>
      <c r="K1236" s="41" t="s">
        <v>43</v>
      </c>
      <c r="L1236" s="41" t="s">
        <v>12716</v>
      </c>
      <c r="N1236" s="41" t="s">
        <v>222</v>
      </c>
      <c r="O1236" s="41" t="s">
        <v>36</v>
      </c>
      <c r="P1236" s="41" t="s">
        <v>223</v>
      </c>
      <c r="Q1236" s="41" t="s">
        <v>22020</v>
      </c>
      <c r="R1236" s="41">
        <v>8998</v>
      </c>
      <c r="S1236" s="41" t="s">
        <v>8894</v>
      </c>
      <c r="T1236" s="41" t="s">
        <v>22021</v>
      </c>
      <c r="U1236" s="41" t="s">
        <v>30820</v>
      </c>
      <c r="V1236" s="42">
        <v>45993</v>
      </c>
      <c r="W1236"/>
      <c r="X1236"/>
    </row>
    <row r="1237" spans="1:24">
      <c r="A1237" s="41" t="str">
        <f>TRIM(Query1[[#This Row],[ENTERPRISE_ID]])</f>
        <v>COCHOA8</v>
      </c>
      <c r="B1237" s="41" t="s">
        <v>30821</v>
      </c>
      <c r="C1237" s="41" t="s">
        <v>30822</v>
      </c>
      <c r="D1237" s="41" t="s">
        <v>21156</v>
      </c>
      <c r="E1237" s="41" t="s">
        <v>30823</v>
      </c>
      <c r="F1237" s="41" t="s">
        <v>30824</v>
      </c>
      <c r="G1237" s="41" t="s">
        <v>30825</v>
      </c>
      <c r="H1237" s="41" t="s">
        <v>23859</v>
      </c>
      <c r="I1237" s="41" t="s">
        <v>22241</v>
      </c>
      <c r="J1237" s="68">
        <v>3232862677</v>
      </c>
      <c r="K1237" s="41" t="s">
        <v>43</v>
      </c>
      <c r="L1237" s="41" t="s">
        <v>2959</v>
      </c>
      <c r="N1237" s="41" t="s">
        <v>30826</v>
      </c>
      <c r="O1237" s="41" t="s">
        <v>36</v>
      </c>
      <c r="P1237" s="41" t="s">
        <v>2961</v>
      </c>
      <c r="Q1237" s="41" t="s">
        <v>21930</v>
      </c>
      <c r="R1237" s="41">
        <v>8998</v>
      </c>
      <c r="S1237" s="41" t="s">
        <v>20391</v>
      </c>
      <c r="T1237" s="41" t="s">
        <v>20390</v>
      </c>
      <c r="U1237" s="41" t="s">
        <v>30827</v>
      </c>
      <c r="V1237" s="42">
        <v>45993</v>
      </c>
      <c r="W1237"/>
      <c r="X1237"/>
    </row>
    <row r="1238" spans="1:24">
      <c r="A1238" s="41" t="str">
        <f>TRIM(Query1[[#This Row],[ENTERPRISE_ID]])</f>
        <v>PROBERT</v>
      </c>
      <c r="B1238" s="41" t="s">
        <v>14312</v>
      </c>
      <c r="C1238" s="41" t="s">
        <v>30828</v>
      </c>
      <c r="D1238" s="41" t="s">
        <v>21156</v>
      </c>
      <c r="E1238" s="41" t="s">
        <v>30829</v>
      </c>
      <c r="F1238" s="41" t="s">
        <v>30830</v>
      </c>
      <c r="G1238" s="41" t="s">
        <v>14922</v>
      </c>
      <c r="H1238" s="41" t="s">
        <v>30831</v>
      </c>
      <c r="I1238" s="41" t="s">
        <v>25250</v>
      </c>
      <c r="J1238" s="68">
        <v>9164771778</v>
      </c>
      <c r="K1238" s="41" t="s">
        <v>43</v>
      </c>
      <c r="L1238" s="41" t="s">
        <v>30832</v>
      </c>
      <c r="N1238" s="41" t="s">
        <v>30833</v>
      </c>
      <c r="O1238" s="41" t="s">
        <v>36</v>
      </c>
      <c r="P1238" s="41" t="s">
        <v>11135</v>
      </c>
      <c r="Q1238" s="41" t="s">
        <v>21930</v>
      </c>
      <c r="R1238" s="41">
        <v>8998</v>
      </c>
      <c r="S1238" s="41" t="s">
        <v>22200</v>
      </c>
      <c r="T1238" s="41" t="s">
        <v>22201</v>
      </c>
      <c r="U1238" s="41" t="s">
        <v>30834</v>
      </c>
      <c r="V1238" s="42">
        <v>45993</v>
      </c>
      <c r="W1238"/>
      <c r="X1238"/>
    </row>
    <row r="1239" spans="1:24">
      <c r="A1239" s="41" t="str">
        <f>TRIM(Query1[[#This Row],[ENTERPRISE_ID]])</f>
        <v>JLABRAD</v>
      </c>
      <c r="B1239" s="41" t="s">
        <v>30835</v>
      </c>
      <c r="C1239" s="41" t="s">
        <v>30836</v>
      </c>
      <c r="D1239" s="41" t="s">
        <v>21156</v>
      </c>
      <c r="E1239" s="41" t="s">
        <v>30837</v>
      </c>
      <c r="F1239" s="41" t="s">
        <v>30838</v>
      </c>
      <c r="G1239" s="41" t="s">
        <v>20391</v>
      </c>
      <c r="H1239" s="41" t="s">
        <v>30839</v>
      </c>
      <c r="I1239" s="41" t="s">
        <v>22265</v>
      </c>
      <c r="J1239" s="68">
        <v>9092474496</v>
      </c>
      <c r="K1239" s="41" t="s">
        <v>43</v>
      </c>
      <c r="L1239" s="41" t="s">
        <v>7302</v>
      </c>
      <c r="N1239" s="41" t="s">
        <v>2688</v>
      </c>
      <c r="O1239" s="41" t="s">
        <v>36</v>
      </c>
      <c r="P1239" s="41" t="s">
        <v>7303</v>
      </c>
      <c r="Q1239" s="41" t="s">
        <v>21930</v>
      </c>
      <c r="R1239" s="41">
        <v>8998</v>
      </c>
      <c r="S1239" s="41" t="s">
        <v>22403</v>
      </c>
      <c r="T1239" s="41" t="s">
        <v>22404</v>
      </c>
      <c r="U1239" s="41" t="s">
        <v>30840</v>
      </c>
      <c r="V1239" s="42">
        <v>45993</v>
      </c>
      <c r="W1239"/>
      <c r="X1239"/>
    </row>
    <row r="1240" spans="1:24">
      <c r="A1240" s="41" t="str">
        <f>TRIM(Query1[[#This Row],[ENTERPRISE_ID]])</f>
        <v>ESANCH0</v>
      </c>
      <c r="B1240" s="41" t="s">
        <v>30841</v>
      </c>
      <c r="C1240" s="41" t="s">
        <v>30842</v>
      </c>
      <c r="D1240" s="41" t="s">
        <v>21156</v>
      </c>
      <c r="E1240" s="41" t="s">
        <v>30843</v>
      </c>
      <c r="F1240" s="41" t="s">
        <v>30844</v>
      </c>
      <c r="G1240" s="41" t="s">
        <v>19979</v>
      </c>
      <c r="H1240" s="41" t="s">
        <v>30845</v>
      </c>
      <c r="I1240" s="41" t="s">
        <v>25152</v>
      </c>
      <c r="J1240" s="68">
        <v>5626158043</v>
      </c>
      <c r="K1240" s="41" t="s">
        <v>43</v>
      </c>
      <c r="L1240" s="41" t="s">
        <v>30846</v>
      </c>
      <c r="N1240" s="41" t="s">
        <v>8682</v>
      </c>
      <c r="O1240" s="41" t="s">
        <v>36</v>
      </c>
      <c r="P1240" s="41" t="s">
        <v>4939</v>
      </c>
      <c r="Q1240" s="41" t="s">
        <v>21930</v>
      </c>
      <c r="R1240" s="41">
        <v>8998</v>
      </c>
      <c r="S1240" s="41" t="s">
        <v>22403</v>
      </c>
      <c r="T1240" s="41" t="s">
        <v>22404</v>
      </c>
      <c r="U1240" s="41" t="s">
        <v>30847</v>
      </c>
      <c r="V1240" s="42">
        <v>45993</v>
      </c>
      <c r="W1240"/>
      <c r="X1240"/>
    </row>
    <row r="1241" spans="1:24">
      <c r="A1241" s="41" t="str">
        <f>TRIM(Query1[[#This Row],[ENTERPRISE_ID]])</f>
        <v>JMARMO4</v>
      </c>
      <c r="B1241" s="41" t="s">
        <v>30848</v>
      </c>
      <c r="C1241" s="41" t="s">
        <v>30849</v>
      </c>
      <c r="D1241" s="41" t="s">
        <v>21138</v>
      </c>
      <c r="E1241" s="41" t="s">
        <v>30850</v>
      </c>
      <c r="F1241" s="41" t="s">
        <v>30851</v>
      </c>
      <c r="G1241" s="41" t="s">
        <v>7460</v>
      </c>
      <c r="H1241" s="41" t="s">
        <v>30852</v>
      </c>
      <c r="I1241" s="41" t="s">
        <v>12131</v>
      </c>
      <c r="J1241" s="68">
        <v>6468862955</v>
      </c>
      <c r="K1241" s="41" t="s">
        <v>43</v>
      </c>
      <c r="L1241" s="41" t="s">
        <v>30853</v>
      </c>
      <c r="M1241" s="41" t="s">
        <v>30854</v>
      </c>
      <c r="N1241" s="41" t="s">
        <v>30855</v>
      </c>
      <c r="O1241" s="41" t="s">
        <v>373</v>
      </c>
      <c r="P1241" s="41" t="s">
        <v>30856</v>
      </c>
      <c r="Q1241" s="41" t="s">
        <v>21930</v>
      </c>
      <c r="R1241" s="41">
        <v>8998</v>
      </c>
      <c r="S1241" s="41" t="s">
        <v>19102</v>
      </c>
      <c r="T1241" s="41" t="s">
        <v>19101</v>
      </c>
      <c r="U1241" s="41" t="s">
        <v>30857</v>
      </c>
      <c r="V1241" s="42">
        <v>45993</v>
      </c>
      <c r="W1241"/>
      <c r="X1241"/>
    </row>
    <row r="1242" spans="1:24">
      <c r="A1242" s="41" t="str">
        <f>TRIM(Query1[[#This Row],[ENTERPRISE_ID]])</f>
        <v>RSNOW</v>
      </c>
      <c r="B1242" s="41" t="s">
        <v>21704</v>
      </c>
      <c r="C1242" s="41" t="s">
        <v>21705</v>
      </c>
      <c r="D1242" s="41" t="s">
        <v>21138</v>
      </c>
      <c r="E1242" s="41" t="s">
        <v>30858</v>
      </c>
      <c r="F1242" s="41" t="s">
        <v>30859</v>
      </c>
      <c r="G1242" s="41" t="s">
        <v>12194</v>
      </c>
      <c r="H1242" s="41" t="s">
        <v>30860</v>
      </c>
      <c r="I1242" s="41" t="s">
        <v>21938</v>
      </c>
      <c r="J1242" s="68">
        <v>6313087405</v>
      </c>
      <c r="K1242" s="41" t="s">
        <v>43</v>
      </c>
      <c r="L1242" s="41" t="s">
        <v>30861</v>
      </c>
      <c r="N1242" s="41" t="s">
        <v>12196</v>
      </c>
      <c r="O1242" s="41" t="s">
        <v>373</v>
      </c>
      <c r="P1242" s="41" t="s">
        <v>12197</v>
      </c>
      <c r="Q1242" s="41" t="s">
        <v>21930</v>
      </c>
      <c r="R1242" s="41">
        <v>8998</v>
      </c>
      <c r="S1242" s="41" t="s">
        <v>24969</v>
      </c>
      <c r="T1242" s="41" t="s">
        <v>24970</v>
      </c>
      <c r="U1242" s="41" t="s">
        <v>30862</v>
      </c>
      <c r="V1242" s="42">
        <v>45993</v>
      </c>
      <c r="W1242"/>
      <c r="X1242"/>
    </row>
    <row r="1243" spans="1:24">
      <c r="A1243" s="41" t="str">
        <f>TRIM(Query1[[#This Row],[ENTERPRISE_ID]])</f>
        <v>OVANEGA</v>
      </c>
      <c r="B1243" s="41" t="s">
        <v>30863</v>
      </c>
      <c r="C1243" s="41" t="s">
        <v>30864</v>
      </c>
      <c r="D1243" s="41" t="s">
        <v>21138</v>
      </c>
      <c r="E1243" s="41" t="s">
        <v>30865</v>
      </c>
      <c r="F1243" s="41" t="s">
        <v>30866</v>
      </c>
      <c r="G1243" s="41" t="s">
        <v>19950</v>
      </c>
      <c r="H1243" s="41" t="s">
        <v>27553</v>
      </c>
      <c r="I1243" s="41" t="s">
        <v>26047</v>
      </c>
      <c r="J1243" s="68">
        <v>7182191463</v>
      </c>
      <c r="K1243" s="41" t="s">
        <v>43</v>
      </c>
      <c r="L1243" s="41" t="s">
        <v>30867</v>
      </c>
      <c r="M1243" s="41" t="s">
        <v>30868</v>
      </c>
      <c r="N1243" s="41" t="s">
        <v>7463</v>
      </c>
      <c r="O1243" s="41" t="s">
        <v>373</v>
      </c>
      <c r="P1243" s="41" t="s">
        <v>10862</v>
      </c>
      <c r="Q1243" s="41" t="s">
        <v>21930</v>
      </c>
      <c r="R1243" s="41">
        <v>8998</v>
      </c>
      <c r="S1243" s="41" t="s">
        <v>19102</v>
      </c>
      <c r="T1243" s="41" t="s">
        <v>19101</v>
      </c>
      <c r="U1243" s="41" t="s">
        <v>30869</v>
      </c>
      <c r="V1243" s="42">
        <v>45993</v>
      </c>
      <c r="W1243"/>
      <c r="X1243"/>
    </row>
    <row r="1244" spans="1:24">
      <c r="A1244" s="41" t="str">
        <f>TRIM(Query1[[#This Row],[ENTERPRISE_ID]])</f>
        <v>HSAINTI</v>
      </c>
      <c r="B1244" s="41" t="s">
        <v>30870</v>
      </c>
      <c r="C1244" s="41" t="s">
        <v>30871</v>
      </c>
      <c r="D1244" s="41" t="s">
        <v>21138</v>
      </c>
      <c r="E1244" s="41" t="s">
        <v>30872</v>
      </c>
      <c r="F1244" s="41" t="s">
        <v>30873</v>
      </c>
      <c r="G1244" s="41" t="s">
        <v>30874</v>
      </c>
      <c r="H1244" s="41" t="s">
        <v>30875</v>
      </c>
      <c r="I1244" s="41" t="s">
        <v>30876</v>
      </c>
      <c r="J1244" s="68">
        <v>9294684016</v>
      </c>
      <c r="K1244" s="41" t="s">
        <v>43</v>
      </c>
      <c r="L1244" s="41" t="s">
        <v>30853</v>
      </c>
      <c r="M1244" s="41" t="s">
        <v>30854</v>
      </c>
      <c r="N1244" s="41" t="s">
        <v>30855</v>
      </c>
      <c r="O1244" s="41" t="s">
        <v>373</v>
      </c>
      <c r="P1244" s="41" t="s">
        <v>30856</v>
      </c>
      <c r="Q1244" s="41" t="s">
        <v>21930</v>
      </c>
      <c r="R1244" s="41">
        <v>8998</v>
      </c>
      <c r="S1244" s="41" t="s">
        <v>19102</v>
      </c>
      <c r="T1244" s="41" t="s">
        <v>19101</v>
      </c>
      <c r="U1244" s="41" t="s">
        <v>30877</v>
      </c>
      <c r="V1244" s="42">
        <v>45993</v>
      </c>
      <c r="W1244"/>
      <c r="X1244"/>
    </row>
    <row r="1245" spans="1:24">
      <c r="A1245" s="41" t="str">
        <f>TRIM(Query1[[#This Row],[ENTERPRISE_ID]])</f>
        <v>TJONES</v>
      </c>
      <c r="B1245" s="41" t="s">
        <v>30878</v>
      </c>
      <c r="C1245" s="41" t="s">
        <v>17669</v>
      </c>
      <c r="D1245" s="41" t="s">
        <v>21138</v>
      </c>
      <c r="E1245" s="41" t="s">
        <v>30879</v>
      </c>
      <c r="F1245" s="41" t="s">
        <v>30880</v>
      </c>
      <c r="G1245" s="41" t="s">
        <v>17670</v>
      </c>
      <c r="H1245" s="41" t="s">
        <v>22256</v>
      </c>
      <c r="I1245" s="41" t="s">
        <v>23919</v>
      </c>
      <c r="J1245" s="68">
        <v>7183043303</v>
      </c>
      <c r="K1245" s="41" t="s">
        <v>43</v>
      </c>
      <c r="L1245" s="41" t="s">
        <v>30881</v>
      </c>
      <c r="N1245" s="41" t="s">
        <v>3848</v>
      </c>
      <c r="O1245" s="41" t="s">
        <v>373</v>
      </c>
      <c r="P1245" s="41" t="s">
        <v>13331</v>
      </c>
      <c r="Q1245" s="41" t="s">
        <v>21909</v>
      </c>
      <c r="R1245" s="41">
        <v>8998</v>
      </c>
      <c r="S1245" s="41" t="s">
        <v>19102</v>
      </c>
      <c r="T1245" s="41" t="s">
        <v>19101</v>
      </c>
      <c r="U1245" s="41" t="s">
        <v>30882</v>
      </c>
      <c r="V1245" s="42">
        <v>45993</v>
      </c>
      <c r="W1245"/>
      <c r="X1245"/>
    </row>
    <row r="1246" spans="1:24">
      <c r="A1246" s="41" t="str">
        <f>TRIM(Query1[[#This Row],[ENTERPRISE_ID]])</f>
        <v>AURUSKY</v>
      </c>
      <c r="B1246" s="41" t="s">
        <v>30883</v>
      </c>
      <c r="C1246" s="41" t="s">
        <v>30884</v>
      </c>
      <c r="D1246" s="41" t="s">
        <v>21137</v>
      </c>
      <c r="E1246" s="41" t="s">
        <v>30885</v>
      </c>
      <c r="F1246" s="41" t="s">
        <v>30886</v>
      </c>
      <c r="G1246" s="41" t="s">
        <v>18911</v>
      </c>
      <c r="H1246" s="41" t="s">
        <v>30887</v>
      </c>
      <c r="I1246" s="41" t="s">
        <v>22196</v>
      </c>
      <c r="J1246" s="68">
        <v>5189612274</v>
      </c>
      <c r="K1246" s="41" t="s">
        <v>43</v>
      </c>
      <c r="L1246" s="41" t="s">
        <v>30888</v>
      </c>
      <c r="N1246" s="41" t="s">
        <v>22854</v>
      </c>
      <c r="O1246" s="41" t="s">
        <v>373</v>
      </c>
      <c r="P1246" s="41" t="s">
        <v>1440</v>
      </c>
      <c r="Q1246" s="41" t="s">
        <v>22020</v>
      </c>
      <c r="R1246" s="41">
        <v>8998</v>
      </c>
      <c r="S1246" s="41" t="s">
        <v>9214</v>
      </c>
      <c r="T1246" s="41" t="s">
        <v>19896</v>
      </c>
      <c r="U1246" s="41" t="s">
        <v>30889</v>
      </c>
      <c r="V1246" s="42">
        <v>45993</v>
      </c>
      <c r="W1246"/>
      <c r="X1246"/>
    </row>
    <row r="1247" spans="1:24">
      <c r="A1247" s="41" t="str">
        <f>TRIM(Query1[[#This Row],[ENTERPRISE_ID]])</f>
        <v>DSHUFOR</v>
      </c>
      <c r="B1247" s="41" t="s">
        <v>30890</v>
      </c>
      <c r="C1247" s="41" t="s">
        <v>30891</v>
      </c>
      <c r="D1247" s="41" t="s">
        <v>21138</v>
      </c>
      <c r="E1247" s="41" t="s">
        <v>30892</v>
      </c>
      <c r="F1247" s="41" t="s">
        <v>30893</v>
      </c>
      <c r="G1247" s="41" t="s">
        <v>4283</v>
      </c>
      <c r="H1247" s="41" t="s">
        <v>30894</v>
      </c>
      <c r="I1247" s="41" t="s">
        <v>30895</v>
      </c>
      <c r="J1247" s="68">
        <v>9142079461</v>
      </c>
      <c r="K1247" s="41" t="s">
        <v>43</v>
      </c>
      <c r="L1247" s="41" t="s">
        <v>30896</v>
      </c>
      <c r="M1247" s="41" t="s">
        <v>30854</v>
      </c>
      <c r="N1247" s="41" t="s">
        <v>30855</v>
      </c>
      <c r="O1247" s="41" t="s">
        <v>373</v>
      </c>
      <c r="P1247" s="41" t="s">
        <v>30856</v>
      </c>
      <c r="Q1247" s="41" t="s">
        <v>21930</v>
      </c>
      <c r="R1247" s="41">
        <v>8998</v>
      </c>
      <c r="S1247" s="41" t="s">
        <v>19102</v>
      </c>
      <c r="T1247" s="41" t="s">
        <v>19101</v>
      </c>
      <c r="U1247" s="41" t="s">
        <v>30897</v>
      </c>
      <c r="V1247" s="42">
        <v>45993</v>
      </c>
      <c r="W1247"/>
      <c r="X1247"/>
    </row>
    <row r="1248" spans="1:24">
      <c r="A1248" s="41" t="str">
        <f>TRIM(Query1[[#This Row],[ENTERPRISE_ID]])</f>
        <v>JSCARLE</v>
      </c>
      <c r="B1248" s="41" t="s">
        <v>30898</v>
      </c>
      <c r="C1248" s="41" t="s">
        <v>30899</v>
      </c>
      <c r="D1248" s="41" t="s">
        <v>21138</v>
      </c>
      <c r="E1248" s="41" t="s">
        <v>30900</v>
      </c>
      <c r="F1248" s="41" t="s">
        <v>30901</v>
      </c>
      <c r="G1248" s="41" t="s">
        <v>19102</v>
      </c>
      <c r="H1248" s="41" t="s">
        <v>30902</v>
      </c>
      <c r="I1248" s="41" t="s">
        <v>22613</v>
      </c>
      <c r="J1248" s="68">
        <v>6313161686</v>
      </c>
      <c r="K1248" s="41" t="s">
        <v>43</v>
      </c>
      <c r="L1248" s="41" t="s">
        <v>30903</v>
      </c>
      <c r="N1248" s="41" t="s">
        <v>10970</v>
      </c>
      <c r="O1248" s="41" t="s">
        <v>373</v>
      </c>
      <c r="P1248" s="41" t="s">
        <v>8045</v>
      </c>
      <c r="Q1248" s="41" t="s">
        <v>21930</v>
      </c>
      <c r="R1248" s="41">
        <v>8998</v>
      </c>
      <c r="S1248" s="41" t="s">
        <v>22780</v>
      </c>
      <c r="T1248" s="41" t="s">
        <v>22781</v>
      </c>
      <c r="U1248" s="41" t="s">
        <v>30904</v>
      </c>
      <c r="V1248" s="42">
        <v>45993</v>
      </c>
      <c r="W1248"/>
      <c r="X1248"/>
    </row>
    <row r="1249" spans="1:24">
      <c r="A1249" s="41" t="str">
        <f>TRIM(Query1[[#This Row],[ENTERPRISE_ID]])</f>
        <v>TKING</v>
      </c>
      <c r="B1249" s="41" t="s">
        <v>30905</v>
      </c>
      <c r="C1249" s="41" t="s">
        <v>30906</v>
      </c>
      <c r="D1249" s="41" t="s">
        <v>21138</v>
      </c>
      <c r="E1249" s="41" t="s">
        <v>30907</v>
      </c>
      <c r="F1249" s="41" t="s">
        <v>30908</v>
      </c>
      <c r="G1249" s="41" t="s">
        <v>30909</v>
      </c>
      <c r="H1249" s="41" t="s">
        <v>22510</v>
      </c>
      <c r="I1249" s="41" t="s">
        <v>30910</v>
      </c>
      <c r="J1249" s="68">
        <v>7186785177</v>
      </c>
      <c r="K1249" s="41" t="s">
        <v>43</v>
      </c>
      <c r="L1249" s="41" t="s">
        <v>13345</v>
      </c>
      <c r="N1249" s="41" t="s">
        <v>3848</v>
      </c>
      <c r="O1249" s="41" t="s">
        <v>373</v>
      </c>
      <c r="P1249" s="41" t="s">
        <v>7158</v>
      </c>
      <c r="Q1249" s="41" t="s">
        <v>21930</v>
      </c>
      <c r="R1249" s="41">
        <v>8998</v>
      </c>
      <c r="S1249" s="41" t="s">
        <v>19102</v>
      </c>
      <c r="T1249" s="41" t="s">
        <v>19101</v>
      </c>
      <c r="U1249" s="41" t="s">
        <v>30911</v>
      </c>
      <c r="V1249" s="42">
        <v>45993</v>
      </c>
      <c r="W1249"/>
      <c r="X1249"/>
    </row>
    <row r="1250" spans="1:24">
      <c r="A1250" s="41" t="str">
        <f>TRIM(Query1[[#This Row],[ENTERPRISE_ID]])</f>
        <v>DPARK28</v>
      </c>
      <c r="B1250" s="41" t="s">
        <v>30912</v>
      </c>
      <c r="C1250" s="41" t="s">
        <v>30913</v>
      </c>
      <c r="D1250" s="41" t="s">
        <v>21162</v>
      </c>
      <c r="E1250" s="41" t="s">
        <v>30914</v>
      </c>
      <c r="F1250" s="41" t="s">
        <v>30915</v>
      </c>
      <c r="G1250" s="41" t="s">
        <v>21981</v>
      </c>
      <c r="H1250" s="41" t="s">
        <v>10924</v>
      </c>
      <c r="I1250" s="41" t="s">
        <v>30005</v>
      </c>
      <c r="J1250" s="68">
        <v>9253670997</v>
      </c>
      <c r="K1250" s="41" t="s">
        <v>43</v>
      </c>
      <c r="L1250" s="41" t="s">
        <v>30916</v>
      </c>
      <c r="N1250" s="41" t="s">
        <v>510</v>
      </c>
      <c r="O1250" s="41" t="s">
        <v>36</v>
      </c>
      <c r="P1250" s="41" t="s">
        <v>1750</v>
      </c>
      <c r="Q1250" s="41" t="s">
        <v>21919</v>
      </c>
      <c r="R1250" s="41">
        <v>8998</v>
      </c>
      <c r="S1250" s="41" t="s">
        <v>22780</v>
      </c>
      <c r="T1250" s="41" t="s">
        <v>22781</v>
      </c>
      <c r="U1250" s="41" t="s">
        <v>30917</v>
      </c>
      <c r="V1250" s="42">
        <v>45993</v>
      </c>
      <c r="W1250"/>
      <c r="X1250"/>
    </row>
    <row r="1251" spans="1:24">
      <c r="A1251" s="41" t="str">
        <f>TRIM(Query1[[#This Row],[ENTERPRISE_ID]])</f>
        <v>WHARR10</v>
      </c>
      <c r="B1251" s="41" t="s">
        <v>30918</v>
      </c>
      <c r="C1251" s="41" t="s">
        <v>30919</v>
      </c>
      <c r="D1251" s="41" t="s">
        <v>21137</v>
      </c>
      <c r="E1251" s="41" t="s">
        <v>30920</v>
      </c>
      <c r="F1251" s="41" t="s">
        <v>30921</v>
      </c>
      <c r="G1251" s="41" t="s">
        <v>30922</v>
      </c>
      <c r="H1251" s="41" t="s">
        <v>27177</v>
      </c>
      <c r="I1251" s="41" t="s">
        <v>30021</v>
      </c>
      <c r="J1251" s="68">
        <v>2037370546</v>
      </c>
      <c r="K1251" s="41" t="s">
        <v>43</v>
      </c>
      <c r="L1251" s="41" t="s">
        <v>30923</v>
      </c>
      <c r="N1251" s="41" t="s">
        <v>3490</v>
      </c>
      <c r="O1251" s="41" t="s">
        <v>1308</v>
      </c>
      <c r="P1251" s="41" t="s">
        <v>30924</v>
      </c>
      <c r="Q1251" s="41" t="s">
        <v>22020</v>
      </c>
      <c r="R1251" s="41">
        <v>8998</v>
      </c>
      <c r="S1251" s="41" t="s">
        <v>22367</v>
      </c>
      <c r="T1251" s="41" t="s">
        <v>22368</v>
      </c>
      <c r="U1251" s="41" t="s">
        <v>30925</v>
      </c>
      <c r="V1251" s="42">
        <v>45993</v>
      </c>
      <c r="W1251"/>
      <c r="X1251"/>
    </row>
    <row r="1252" spans="1:24">
      <c r="A1252" s="41" t="str">
        <f>TRIM(Query1[[#This Row],[ENTERPRISE_ID]])</f>
        <v>RMCCON3</v>
      </c>
      <c r="B1252" s="41" t="s">
        <v>30926</v>
      </c>
      <c r="C1252" s="41" t="s">
        <v>30927</v>
      </c>
      <c r="D1252" s="41" t="s">
        <v>21142</v>
      </c>
      <c r="E1252" s="41" t="s">
        <v>30928</v>
      </c>
      <c r="F1252" s="41" t="s">
        <v>30929</v>
      </c>
      <c r="G1252" s="41" t="s">
        <v>11854</v>
      </c>
      <c r="H1252" s="41" t="s">
        <v>30930</v>
      </c>
      <c r="I1252" s="41" t="s">
        <v>27533</v>
      </c>
      <c r="J1252" s="68">
        <v>8703081298</v>
      </c>
      <c r="K1252" s="41" t="s">
        <v>43</v>
      </c>
      <c r="L1252" s="41" t="s">
        <v>30931</v>
      </c>
      <c r="N1252" s="41" t="s">
        <v>30932</v>
      </c>
      <c r="O1252" s="41" t="s">
        <v>593</v>
      </c>
      <c r="P1252" s="41" t="s">
        <v>11857</v>
      </c>
      <c r="Q1252" s="41" t="s">
        <v>22020</v>
      </c>
      <c r="R1252" s="41">
        <v>8998</v>
      </c>
      <c r="S1252" s="41" t="s">
        <v>10209</v>
      </c>
      <c r="T1252" s="41" t="s">
        <v>19900</v>
      </c>
      <c r="U1252" s="41" t="s">
        <v>30933</v>
      </c>
      <c r="V1252" s="42">
        <v>45993</v>
      </c>
      <c r="W1252"/>
      <c r="X1252"/>
    </row>
    <row r="1253" spans="1:24">
      <c r="A1253" s="41" t="str">
        <f>TRIM(Query1[[#This Row],[ENTERPRISE_ID]])</f>
        <v>MLOPEZ1</v>
      </c>
      <c r="B1253" s="41" t="s">
        <v>30934</v>
      </c>
      <c r="C1253" s="41" t="s">
        <v>30935</v>
      </c>
      <c r="D1253" s="41" t="s">
        <v>21152</v>
      </c>
      <c r="E1253" s="41" t="s">
        <v>30936</v>
      </c>
      <c r="F1253" s="41" t="s">
        <v>30937</v>
      </c>
      <c r="G1253" s="41" t="s">
        <v>30938</v>
      </c>
      <c r="H1253" s="41" t="s">
        <v>22372</v>
      </c>
      <c r="I1253" s="41" t="s">
        <v>22704</v>
      </c>
      <c r="J1253" s="68">
        <v>6307685830</v>
      </c>
      <c r="K1253" s="41" t="s">
        <v>43</v>
      </c>
      <c r="L1253" s="41" t="s">
        <v>9841</v>
      </c>
      <c r="N1253" s="41" t="s">
        <v>7250</v>
      </c>
      <c r="O1253" s="41" t="s">
        <v>118</v>
      </c>
      <c r="P1253" s="41" t="s">
        <v>7251</v>
      </c>
      <c r="Q1253" s="41" t="s">
        <v>21909</v>
      </c>
      <c r="R1253" s="41">
        <v>8998</v>
      </c>
      <c r="S1253" s="41" t="s">
        <v>8570</v>
      </c>
      <c r="T1253" s="41" t="s">
        <v>18215</v>
      </c>
      <c r="U1253" s="41" t="s">
        <v>30939</v>
      </c>
      <c r="V1253" s="42">
        <v>45993</v>
      </c>
      <c r="W1253"/>
      <c r="X1253"/>
    </row>
    <row r="1254" spans="1:24">
      <c r="A1254" s="41" t="str">
        <f>TRIM(Query1[[#This Row],[ENTERPRISE_ID]])</f>
        <v>RARTHU1</v>
      </c>
      <c r="B1254" s="41" t="s">
        <v>30940</v>
      </c>
      <c r="C1254" s="41" t="s">
        <v>30941</v>
      </c>
      <c r="D1254" s="41" t="s">
        <v>21145</v>
      </c>
      <c r="E1254" s="41" t="s">
        <v>30942</v>
      </c>
      <c r="F1254" s="41" t="s">
        <v>30943</v>
      </c>
      <c r="G1254" s="41" t="s">
        <v>16540</v>
      </c>
      <c r="H1254" s="41" t="s">
        <v>22342</v>
      </c>
      <c r="I1254" s="41" t="s">
        <v>30944</v>
      </c>
      <c r="J1254" s="68">
        <v>3012227235</v>
      </c>
      <c r="K1254" s="41" t="s">
        <v>43</v>
      </c>
      <c r="L1254" s="41" t="s">
        <v>30945</v>
      </c>
      <c r="M1254" s="41" t="s">
        <v>30946</v>
      </c>
      <c r="N1254" s="41" t="s">
        <v>30947</v>
      </c>
      <c r="O1254" s="41" t="s">
        <v>200</v>
      </c>
      <c r="P1254" s="41" t="s">
        <v>10378</v>
      </c>
      <c r="Q1254" s="41" t="s">
        <v>21909</v>
      </c>
      <c r="R1254" s="41">
        <v>8998</v>
      </c>
      <c r="S1254" s="41" t="s">
        <v>14031</v>
      </c>
      <c r="T1254" s="41" t="s">
        <v>15307</v>
      </c>
      <c r="U1254" s="41" t="s">
        <v>30948</v>
      </c>
      <c r="V1254" s="42">
        <v>45993</v>
      </c>
      <c r="W1254"/>
      <c r="X1254"/>
    </row>
    <row r="1255" spans="1:24">
      <c r="A1255" s="41" t="str">
        <f>TRIM(Query1[[#This Row],[ENTERPRISE_ID]])</f>
        <v>JGROV12</v>
      </c>
      <c r="B1255" s="41" t="s">
        <v>18741</v>
      </c>
      <c r="C1255" s="41" t="s">
        <v>30949</v>
      </c>
      <c r="D1255" s="41" t="s">
        <v>21145</v>
      </c>
      <c r="E1255" s="41" t="s">
        <v>30950</v>
      </c>
      <c r="F1255" s="41" t="s">
        <v>18742</v>
      </c>
      <c r="G1255" s="41" t="s">
        <v>6998</v>
      </c>
      <c r="H1255" s="41" t="s">
        <v>27900</v>
      </c>
      <c r="I1255" s="41" t="s">
        <v>22072</v>
      </c>
      <c r="J1255" s="68">
        <v>3017925932</v>
      </c>
      <c r="K1255" s="41" t="s">
        <v>43</v>
      </c>
      <c r="L1255" s="41" t="s">
        <v>30951</v>
      </c>
      <c r="N1255" s="41" t="s">
        <v>30952</v>
      </c>
      <c r="O1255" s="41" t="s">
        <v>200</v>
      </c>
      <c r="P1255" s="41" t="s">
        <v>7000</v>
      </c>
      <c r="Q1255" s="41" t="s">
        <v>21909</v>
      </c>
      <c r="R1255" s="41">
        <v>8998</v>
      </c>
      <c r="S1255" s="41" t="s">
        <v>22780</v>
      </c>
      <c r="T1255" s="41" t="s">
        <v>22781</v>
      </c>
      <c r="U1255" s="41" t="s">
        <v>30953</v>
      </c>
      <c r="V1255" s="42">
        <v>45993</v>
      </c>
      <c r="W1255"/>
      <c r="X1255"/>
    </row>
    <row r="1256" spans="1:24">
      <c r="A1256" s="41" t="str">
        <f>TRIM(Query1[[#This Row],[ENTERPRISE_ID]])</f>
        <v>MWRIG31</v>
      </c>
      <c r="B1256" s="41" t="s">
        <v>21568</v>
      </c>
      <c r="C1256" s="41" t="s">
        <v>21569</v>
      </c>
      <c r="D1256" s="41" t="s">
        <v>21145</v>
      </c>
      <c r="E1256" s="41" t="s">
        <v>30954</v>
      </c>
      <c r="F1256" s="41" t="s">
        <v>30955</v>
      </c>
      <c r="G1256" s="41" t="s">
        <v>10430</v>
      </c>
      <c r="H1256" s="41" t="s">
        <v>25255</v>
      </c>
      <c r="I1256" s="41" t="s">
        <v>29225</v>
      </c>
      <c r="J1256" s="68">
        <v>3025190345</v>
      </c>
      <c r="K1256" s="41" t="s">
        <v>43</v>
      </c>
      <c r="L1256" s="41" t="s">
        <v>30956</v>
      </c>
      <c r="N1256" s="41" t="s">
        <v>30957</v>
      </c>
      <c r="O1256" s="41" t="s">
        <v>1548</v>
      </c>
      <c r="P1256" s="41" t="s">
        <v>10433</v>
      </c>
      <c r="Q1256" s="41" t="s">
        <v>21909</v>
      </c>
      <c r="R1256" s="41">
        <v>8998</v>
      </c>
      <c r="S1256" s="41" t="s">
        <v>22780</v>
      </c>
      <c r="T1256" s="41" t="s">
        <v>22781</v>
      </c>
      <c r="U1256" s="41" t="s">
        <v>30958</v>
      </c>
      <c r="V1256" s="42">
        <v>45993</v>
      </c>
      <c r="W1256"/>
      <c r="X1256"/>
    </row>
    <row r="1257" spans="1:24">
      <c r="A1257" s="41" t="str">
        <f>TRIM(Query1[[#This Row],[ENTERPRISE_ID]])</f>
        <v>DHOOPER</v>
      </c>
      <c r="B1257" s="41" t="s">
        <v>30959</v>
      </c>
      <c r="C1257" s="41" t="s">
        <v>30960</v>
      </c>
      <c r="D1257" s="41" t="s">
        <v>21134</v>
      </c>
      <c r="E1257" s="41" t="s">
        <v>30961</v>
      </c>
      <c r="F1257" s="41" t="s">
        <v>30962</v>
      </c>
      <c r="G1257" s="41" t="s">
        <v>30963</v>
      </c>
      <c r="H1257" s="41" t="s">
        <v>30964</v>
      </c>
      <c r="I1257" s="41" t="s">
        <v>23991</v>
      </c>
      <c r="J1257" s="68">
        <v>8125811088</v>
      </c>
      <c r="K1257" s="41" t="s">
        <v>43</v>
      </c>
      <c r="L1257" s="41" t="s">
        <v>30965</v>
      </c>
      <c r="N1257" s="41" t="s">
        <v>3737</v>
      </c>
      <c r="O1257" s="41" t="s">
        <v>192</v>
      </c>
      <c r="P1257" s="41" t="s">
        <v>3738</v>
      </c>
      <c r="Q1257" s="41" t="s">
        <v>21919</v>
      </c>
      <c r="R1257" s="41">
        <v>8998</v>
      </c>
      <c r="S1257" s="41" t="s">
        <v>767</v>
      </c>
      <c r="T1257" s="41" t="s">
        <v>16628</v>
      </c>
      <c r="U1257" s="41" t="s">
        <v>30966</v>
      </c>
      <c r="V1257" s="42">
        <v>45993</v>
      </c>
      <c r="W1257"/>
      <c r="X1257"/>
    </row>
    <row r="1258" spans="1:24">
      <c r="A1258" s="41" t="str">
        <f>TRIM(Query1[[#This Row],[ENTERPRISE_ID]])</f>
        <v>PSERINI</v>
      </c>
      <c r="B1258" s="41" t="s">
        <v>30967</v>
      </c>
      <c r="C1258" s="41" t="s">
        <v>30968</v>
      </c>
      <c r="D1258" s="41" t="s">
        <v>21142</v>
      </c>
      <c r="E1258" s="41" t="s">
        <v>30969</v>
      </c>
      <c r="F1258" s="41" t="s">
        <v>30970</v>
      </c>
      <c r="G1258" s="41" t="s">
        <v>30971</v>
      </c>
      <c r="H1258" s="41" t="s">
        <v>30972</v>
      </c>
      <c r="I1258" s="41" t="s">
        <v>30973</v>
      </c>
      <c r="J1258" s="68">
        <v>5737973153</v>
      </c>
      <c r="K1258" s="41" t="s">
        <v>43</v>
      </c>
      <c r="L1258" s="41" t="s">
        <v>14473</v>
      </c>
      <c r="N1258" s="41" t="s">
        <v>14474</v>
      </c>
      <c r="O1258" s="41" t="s">
        <v>593</v>
      </c>
      <c r="P1258" s="41" t="s">
        <v>14475</v>
      </c>
      <c r="Q1258" s="41" t="s">
        <v>22020</v>
      </c>
      <c r="R1258" s="41">
        <v>8998</v>
      </c>
      <c r="S1258" s="41" t="s">
        <v>5883</v>
      </c>
      <c r="T1258" s="41" t="s">
        <v>17455</v>
      </c>
      <c r="U1258" s="41" t="s">
        <v>30974</v>
      </c>
      <c r="V1258" s="42">
        <v>45993</v>
      </c>
      <c r="W1258"/>
      <c r="X1258"/>
    </row>
    <row r="1259" spans="1:24">
      <c r="A1259" s="41" t="str">
        <f>TRIM(Query1[[#This Row],[ENTERPRISE_ID]])</f>
        <v>CKIDD0</v>
      </c>
      <c r="B1259" s="41" t="s">
        <v>30975</v>
      </c>
      <c r="C1259" s="41" t="s">
        <v>30976</v>
      </c>
      <c r="D1259" s="41" t="s">
        <v>21157</v>
      </c>
      <c r="E1259" s="41" t="s">
        <v>30977</v>
      </c>
      <c r="F1259" s="41" t="s">
        <v>30978</v>
      </c>
      <c r="G1259" s="41" t="s">
        <v>30979</v>
      </c>
      <c r="H1259" s="41" t="s">
        <v>30980</v>
      </c>
      <c r="I1259" s="41" t="s">
        <v>30981</v>
      </c>
      <c r="J1259" s="68">
        <v>3253206955</v>
      </c>
      <c r="K1259" s="41" t="s">
        <v>43</v>
      </c>
      <c r="L1259" s="41" t="s">
        <v>30982</v>
      </c>
      <c r="N1259" s="41" t="s">
        <v>30983</v>
      </c>
      <c r="O1259" s="41" t="s">
        <v>147</v>
      </c>
      <c r="P1259" s="41" t="s">
        <v>2780</v>
      </c>
      <c r="Q1259" s="41" t="s">
        <v>21909</v>
      </c>
      <c r="R1259" s="41">
        <v>8998</v>
      </c>
      <c r="S1259" s="41" t="s">
        <v>7840</v>
      </c>
      <c r="T1259" s="41" t="s">
        <v>25790</v>
      </c>
      <c r="U1259" s="41" t="s">
        <v>30984</v>
      </c>
      <c r="V1259" s="42">
        <v>45993</v>
      </c>
      <c r="W1259"/>
      <c r="X1259"/>
    </row>
    <row r="1260" spans="1:24">
      <c r="A1260" s="41" t="str">
        <f>TRIM(Query1[[#This Row],[ENTERPRISE_ID]])</f>
        <v>MWHI112</v>
      </c>
      <c r="B1260" s="41" t="s">
        <v>30985</v>
      </c>
      <c r="C1260" s="41" t="s">
        <v>30986</v>
      </c>
      <c r="D1260" s="41" t="s">
        <v>21157</v>
      </c>
      <c r="E1260" s="41" t="s">
        <v>30987</v>
      </c>
      <c r="F1260" s="41" t="s">
        <v>30988</v>
      </c>
      <c r="G1260" s="41" t="s">
        <v>10402</v>
      </c>
      <c r="H1260" s="41" t="s">
        <v>23918</v>
      </c>
      <c r="I1260" s="41" t="s">
        <v>23213</v>
      </c>
      <c r="J1260" s="68">
        <v>6824081490</v>
      </c>
      <c r="K1260" s="41" t="s">
        <v>43</v>
      </c>
      <c r="L1260" s="41" t="s">
        <v>10403</v>
      </c>
      <c r="N1260" s="41" t="s">
        <v>10404</v>
      </c>
      <c r="O1260" s="41" t="s">
        <v>147</v>
      </c>
      <c r="P1260" s="41" t="s">
        <v>8092</v>
      </c>
      <c r="Q1260" s="41" t="s">
        <v>21909</v>
      </c>
      <c r="R1260" s="41">
        <v>8998</v>
      </c>
      <c r="S1260" s="41" t="s">
        <v>22780</v>
      </c>
      <c r="T1260" s="41" t="s">
        <v>22781</v>
      </c>
      <c r="U1260" s="41" t="s">
        <v>30989</v>
      </c>
      <c r="V1260" s="42">
        <v>45993</v>
      </c>
      <c r="W1260"/>
      <c r="X1260"/>
    </row>
    <row r="1261" spans="1:24">
      <c r="A1261" s="41" t="str">
        <f>TRIM(Query1[[#This Row],[ENTERPRISE_ID]])</f>
        <v>HLEWIS7</v>
      </c>
      <c r="B1261" s="41" t="s">
        <v>21388</v>
      </c>
      <c r="C1261" s="41" t="s">
        <v>21389</v>
      </c>
      <c r="D1261" s="41" t="s">
        <v>21142</v>
      </c>
      <c r="E1261" s="41" t="s">
        <v>30990</v>
      </c>
      <c r="F1261" s="41" t="s">
        <v>30991</v>
      </c>
      <c r="G1261" s="41" t="s">
        <v>5883</v>
      </c>
      <c r="H1261" s="41" t="s">
        <v>769</v>
      </c>
      <c r="I1261" s="41" t="s">
        <v>445</v>
      </c>
      <c r="J1261" s="68">
        <v>4058686617</v>
      </c>
      <c r="K1261" s="41" t="s">
        <v>43</v>
      </c>
      <c r="L1261" s="41" t="s">
        <v>30992</v>
      </c>
      <c r="N1261" s="41" t="s">
        <v>30993</v>
      </c>
      <c r="O1261" s="41" t="s">
        <v>1136</v>
      </c>
      <c r="P1261" s="41" t="s">
        <v>5886</v>
      </c>
      <c r="Q1261" s="41" t="s">
        <v>22020</v>
      </c>
      <c r="R1261" s="41">
        <v>8998</v>
      </c>
      <c r="S1261" s="41" t="s">
        <v>22780</v>
      </c>
      <c r="T1261" s="41" t="s">
        <v>22781</v>
      </c>
      <c r="U1261" s="41" t="s">
        <v>30994</v>
      </c>
      <c r="V1261" s="42">
        <v>45993</v>
      </c>
      <c r="W1261"/>
      <c r="X1261"/>
    </row>
    <row r="1262" spans="1:24">
      <c r="A1262" s="41" t="str">
        <f>TRIM(Query1[[#This Row],[ENTERPRISE_ID]])</f>
        <v>DABBOTT</v>
      </c>
      <c r="B1262" s="41" t="s">
        <v>30995</v>
      </c>
      <c r="C1262" s="41" t="s">
        <v>30996</v>
      </c>
      <c r="D1262" s="41" t="s">
        <v>21148</v>
      </c>
      <c r="E1262" s="41" t="s">
        <v>30997</v>
      </c>
      <c r="F1262" s="41" t="s">
        <v>30998</v>
      </c>
      <c r="G1262" s="41" t="s">
        <v>17512</v>
      </c>
      <c r="H1262" s="41" t="s">
        <v>11646</v>
      </c>
      <c r="I1262" s="41" t="s">
        <v>25704</v>
      </c>
      <c r="J1262" s="68">
        <v>4028080016</v>
      </c>
      <c r="K1262" s="41" t="s">
        <v>43</v>
      </c>
      <c r="L1262" s="41" t="s">
        <v>30999</v>
      </c>
      <c r="N1262" s="41" t="s">
        <v>3288</v>
      </c>
      <c r="O1262" s="41" t="s">
        <v>2390</v>
      </c>
      <c r="P1262" s="41" t="s">
        <v>3289</v>
      </c>
      <c r="Q1262" s="41" t="s">
        <v>22020</v>
      </c>
      <c r="R1262" s="41">
        <v>8998</v>
      </c>
      <c r="S1262" s="41" t="s">
        <v>21124</v>
      </c>
      <c r="T1262" s="41" t="s">
        <v>21123</v>
      </c>
      <c r="U1262" s="41" t="s">
        <v>31000</v>
      </c>
      <c r="V1262" s="42">
        <v>45993</v>
      </c>
      <c r="W1262"/>
      <c r="X1262"/>
    </row>
    <row r="1263" spans="1:24">
      <c r="A1263" s="41" t="str">
        <f>TRIM(Query1[[#This Row],[ENTERPRISE_ID]])</f>
        <v>RFARRO</v>
      </c>
      <c r="B1263" s="41" t="s">
        <v>31001</v>
      </c>
      <c r="C1263" s="41" t="s">
        <v>31002</v>
      </c>
      <c r="D1263" s="41" t="s">
        <v>21142</v>
      </c>
      <c r="E1263" s="41" t="s">
        <v>28951</v>
      </c>
      <c r="F1263" s="41" t="s">
        <v>31003</v>
      </c>
      <c r="G1263" s="41" t="s">
        <v>11510</v>
      </c>
      <c r="H1263" s="41" t="s">
        <v>31004</v>
      </c>
      <c r="I1263" s="41" t="s">
        <v>27533</v>
      </c>
      <c r="J1263" s="68">
        <v>9188160044</v>
      </c>
      <c r="K1263" s="41" t="s">
        <v>43</v>
      </c>
      <c r="L1263" s="41" t="s">
        <v>31005</v>
      </c>
      <c r="N1263" s="41" t="s">
        <v>31006</v>
      </c>
      <c r="O1263" s="41" t="s">
        <v>1136</v>
      </c>
      <c r="P1263" s="41" t="s">
        <v>11513</v>
      </c>
      <c r="Q1263" s="41" t="s">
        <v>22020</v>
      </c>
      <c r="R1263" s="41">
        <v>8998</v>
      </c>
      <c r="S1263" s="41" t="s">
        <v>22780</v>
      </c>
      <c r="T1263" s="41" t="s">
        <v>22781</v>
      </c>
      <c r="U1263" s="41" t="s">
        <v>31007</v>
      </c>
      <c r="V1263" s="42">
        <v>45993</v>
      </c>
      <c r="W1263"/>
      <c r="X1263"/>
    </row>
    <row r="1264" spans="1:24">
      <c r="A1264" s="41" t="str">
        <f>TRIM(Query1[[#This Row],[ENTERPRISE_ID]])</f>
        <v>RSALISB</v>
      </c>
      <c r="B1264" s="41" t="s">
        <v>31008</v>
      </c>
      <c r="C1264" s="41" t="s">
        <v>31009</v>
      </c>
      <c r="D1264" s="41" t="s">
        <v>21142</v>
      </c>
      <c r="E1264" s="41" t="s">
        <v>31010</v>
      </c>
      <c r="F1264" s="41" t="s">
        <v>31011</v>
      </c>
      <c r="G1264" s="41" t="s">
        <v>12063</v>
      </c>
      <c r="H1264" s="41" t="s">
        <v>14225</v>
      </c>
      <c r="I1264" s="41" t="s">
        <v>23032</v>
      </c>
      <c r="J1264" s="68">
        <v>9188166121</v>
      </c>
      <c r="K1264" s="41" t="s">
        <v>43</v>
      </c>
      <c r="L1264" s="41" t="s">
        <v>31012</v>
      </c>
      <c r="N1264" s="41" t="s">
        <v>12065</v>
      </c>
      <c r="O1264" s="41" t="s">
        <v>1136</v>
      </c>
      <c r="P1264" s="41" t="s">
        <v>12066</v>
      </c>
      <c r="Q1264" s="41" t="s">
        <v>22020</v>
      </c>
      <c r="R1264" s="41">
        <v>8998</v>
      </c>
      <c r="S1264" s="41" t="s">
        <v>11510</v>
      </c>
      <c r="T1264" s="41" t="s">
        <v>22801</v>
      </c>
      <c r="U1264" s="41" t="s">
        <v>31013</v>
      </c>
      <c r="V1264" s="42">
        <v>45993</v>
      </c>
      <c r="W1264"/>
      <c r="X1264"/>
    </row>
    <row r="1265" spans="1:24">
      <c r="A1265" s="41" t="str">
        <f>TRIM(Query1[[#This Row],[ENTERPRISE_ID]])</f>
        <v>WOZMENT</v>
      </c>
      <c r="B1265" s="41" t="s">
        <v>31014</v>
      </c>
      <c r="C1265" s="41" t="s">
        <v>31015</v>
      </c>
      <c r="D1265" s="41" t="s">
        <v>21142</v>
      </c>
      <c r="E1265" s="41" t="s">
        <v>31016</v>
      </c>
      <c r="F1265" s="41" t="s">
        <v>31017</v>
      </c>
      <c r="G1265" s="41" t="s">
        <v>14078</v>
      </c>
      <c r="H1265" s="41" t="s">
        <v>31018</v>
      </c>
      <c r="I1265" s="41" t="s">
        <v>2749</v>
      </c>
      <c r="J1265" s="68">
        <v>9188160414</v>
      </c>
      <c r="K1265" s="41" t="s">
        <v>43</v>
      </c>
      <c r="L1265" s="41" t="s">
        <v>31019</v>
      </c>
      <c r="N1265" s="41" t="s">
        <v>31020</v>
      </c>
      <c r="O1265" s="41" t="s">
        <v>1136</v>
      </c>
      <c r="P1265" s="41" t="s">
        <v>14081</v>
      </c>
      <c r="Q1265" s="41" t="s">
        <v>22020</v>
      </c>
      <c r="R1265" s="41">
        <v>8998</v>
      </c>
      <c r="S1265" s="41" t="s">
        <v>11510</v>
      </c>
      <c r="T1265" s="41" t="s">
        <v>22801</v>
      </c>
      <c r="U1265" s="41" t="s">
        <v>31021</v>
      </c>
      <c r="V1265" s="42">
        <v>45993</v>
      </c>
      <c r="W1265"/>
      <c r="X1265"/>
    </row>
    <row r="1266" spans="1:24">
      <c r="A1266" s="41" t="str">
        <f>TRIM(Query1[[#This Row],[ENTERPRISE_ID]])</f>
        <v>AOSBURN</v>
      </c>
      <c r="B1266" s="41" t="s">
        <v>31022</v>
      </c>
      <c r="C1266" s="41" t="s">
        <v>31023</v>
      </c>
      <c r="D1266" s="41" t="s">
        <v>21142</v>
      </c>
      <c r="E1266" s="41" t="s">
        <v>31024</v>
      </c>
      <c r="F1266" s="41" t="s">
        <v>31025</v>
      </c>
      <c r="G1266" s="41" t="s">
        <v>18345</v>
      </c>
      <c r="H1266" s="41" t="s">
        <v>31026</v>
      </c>
      <c r="I1266" s="41" t="s">
        <v>8670</v>
      </c>
      <c r="J1266" s="68">
        <v>4059896003</v>
      </c>
      <c r="K1266" s="41" t="s">
        <v>43</v>
      </c>
      <c r="L1266" s="41" t="s">
        <v>31027</v>
      </c>
      <c r="N1266" s="41" t="s">
        <v>1135</v>
      </c>
      <c r="O1266" s="41" t="s">
        <v>1136</v>
      </c>
      <c r="P1266" s="41" t="s">
        <v>1137</v>
      </c>
      <c r="Q1266" s="41" t="s">
        <v>22020</v>
      </c>
      <c r="R1266" s="41">
        <v>8998</v>
      </c>
      <c r="S1266" s="41" t="s">
        <v>11510</v>
      </c>
      <c r="T1266" s="41" t="s">
        <v>22801</v>
      </c>
      <c r="U1266" s="41" t="s">
        <v>31028</v>
      </c>
      <c r="V1266" s="42">
        <v>45993</v>
      </c>
      <c r="W1266"/>
      <c r="X1266"/>
    </row>
    <row r="1267" spans="1:24">
      <c r="A1267" s="41" t="str">
        <f>TRIM(Query1[[#This Row],[ENTERPRISE_ID]])</f>
        <v>GWEST</v>
      </c>
      <c r="B1267" s="41" t="s">
        <v>31029</v>
      </c>
      <c r="C1267" s="41" t="s">
        <v>31030</v>
      </c>
      <c r="D1267" s="41" t="s">
        <v>21154</v>
      </c>
      <c r="E1267" s="41" t="s">
        <v>31031</v>
      </c>
      <c r="F1267" s="41" t="s">
        <v>31032</v>
      </c>
      <c r="G1267" s="41" t="s">
        <v>15391</v>
      </c>
      <c r="H1267" s="41" t="s">
        <v>31033</v>
      </c>
      <c r="I1267" s="41" t="s">
        <v>23673</v>
      </c>
      <c r="J1267" s="68">
        <v>5052095142</v>
      </c>
      <c r="K1267" s="41" t="s">
        <v>43</v>
      </c>
      <c r="L1267" s="41" t="s">
        <v>31034</v>
      </c>
      <c r="N1267" s="41" t="s">
        <v>31035</v>
      </c>
      <c r="O1267" s="41" t="s">
        <v>401</v>
      </c>
      <c r="P1267" s="41" t="s">
        <v>5693</v>
      </c>
      <c r="Q1267" s="41" t="s">
        <v>21909</v>
      </c>
      <c r="R1267" s="41">
        <v>8998</v>
      </c>
      <c r="S1267" s="41" t="s">
        <v>11243</v>
      </c>
      <c r="U1267" s="41" t="s">
        <v>31036</v>
      </c>
      <c r="V1267" s="42">
        <v>45993</v>
      </c>
      <c r="W1267"/>
      <c r="X1267"/>
    </row>
    <row r="1268" spans="1:24">
      <c r="A1268" s="41" t="str">
        <f>TRIM(Query1[[#This Row],[ENTERPRISE_ID]])</f>
        <v>JMIREL1</v>
      </c>
      <c r="B1268" s="41" t="s">
        <v>31037</v>
      </c>
      <c r="C1268" s="41" t="s">
        <v>31038</v>
      </c>
      <c r="D1268" s="41" t="s">
        <v>21154</v>
      </c>
      <c r="E1268" s="41" t="s">
        <v>31039</v>
      </c>
      <c r="F1268" s="41" t="s">
        <v>31040</v>
      </c>
      <c r="G1268" s="41" t="s">
        <v>7611</v>
      </c>
      <c r="H1268" s="41" t="s">
        <v>31041</v>
      </c>
      <c r="I1268" s="41" t="s">
        <v>22373</v>
      </c>
      <c r="J1268" s="68">
        <v>4804899409</v>
      </c>
      <c r="K1268" s="41" t="s">
        <v>43</v>
      </c>
      <c r="L1268" s="41" t="s">
        <v>31042</v>
      </c>
      <c r="N1268" s="41" t="s">
        <v>7613</v>
      </c>
      <c r="O1268" s="41" t="s">
        <v>236</v>
      </c>
      <c r="P1268" s="41" t="s">
        <v>7614</v>
      </c>
      <c r="Q1268" s="41" t="s">
        <v>21909</v>
      </c>
      <c r="R1268" s="41">
        <v>8998</v>
      </c>
      <c r="S1268" s="41" t="s">
        <v>22780</v>
      </c>
      <c r="T1268" s="41" t="s">
        <v>22781</v>
      </c>
      <c r="U1268" s="41" t="s">
        <v>31043</v>
      </c>
      <c r="V1268" s="42">
        <v>45993</v>
      </c>
      <c r="W1268"/>
      <c r="X1268"/>
    </row>
    <row r="1269" spans="1:24">
      <c r="A1269" s="41" t="str">
        <f>TRIM(Query1[[#This Row],[ENTERPRISE_ID]])</f>
        <v>MVITEZ</v>
      </c>
      <c r="B1269" s="41" t="s">
        <v>31044</v>
      </c>
      <c r="C1269" s="41" t="s">
        <v>31045</v>
      </c>
      <c r="D1269" s="41" t="s">
        <v>21154</v>
      </c>
      <c r="E1269" s="41" t="s">
        <v>31046</v>
      </c>
      <c r="F1269" s="41" t="s">
        <v>31047</v>
      </c>
      <c r="G1269" s="41" t="s">
        <v>21025</v>
      </c>
      <c r="H1269" s="41" t="s">
        <v>31048</v>
      </c>
      <c r="I1269" s="41" t="s">
        <v>22302</v>
      </c>
      <c r="J1269" s="68">
        <v>5053629618</v>
      </c>
      <c r="K1269" s="41" t="s">
        <v>43</v>
      </c>
      <c r="L1269" s="41" t="s">
        <v>31049</v>
      </c>
      <c r="N1269" s="41" t="s">
        <v>10358</v>
      </c>
      <c r="O1269" s="41" t="s">
        <v>401</v>
      </c>
      <c r="P1269" s="41" t="s">
        <v>10359</v>
      </c>
      <c r="Q1269" s="41" t="s">
        <v>21909</v>
      </c>
      <c r="R1269" s="41">
        <v>8998</v>
      </c>
      <c r="S1269" s="41" t="s">
        <v>11243</v>
      </c>
      <c r="U1269" s="41" t="s">
        <v>31050</v>
      </c>
      <c r="V1269" s="42">
        <v>45993</v>
      </c>
      <c r="W1269"/>
      <c r="X1269"/>
    </row>
    <row r="1270" spans="1:24">
      <c r="A1270" s="41" t="str">
        <f>TRIM(Query1[[#This Row],[ENTERPRISE_ID]])</f>
        <v>JSHELT0</v>
      </c>
      <c r="B1270" s="41" t="s">
        <v>31051</v>
      </c>
      <c r="C1270" s="41" t="s">
        <v>31052</v>
      </c>
      <c r="D1270" s="41" t="s">
        <v>21134</v>
      </c>
      <c r="E1270" s="41" t="s">
        <v>31053</v>
      </c>
      <c r="F1270" s="41" t="s">
        <v>31054</v>
      </c>
      <c r="G1270" s="41" t="s">
        <v>31055</v>
      </c>
      <c r="H1270" s="41" t="s">
        <v>23865</v>
      </c>
      <c r="I1270" s="41" t="s">
        <v>31056</v>
      </c>
      <c r="J1270" s="68">
        <v>7044534605</v>
      </c>
      <c r="K1270" s="41" t="s">
        <v>43</v>
      </c>
      <c r="L1270" s="41" t="s">
        <v>31057</v>
      </c>
      <c r="N1270" s="41" t="s">
        <v>31058</v>
      </c>
      <c r="O1270" s="41" t="s">
        <v>170</v>
      </c>
      <c r="P1270" s="41" t="s">
        <v>8086</v>
      </c>
      <c r="Q1270" s="41" t="s">
        <v>21919</v>
      </c>
      <c r="R1270" s="41">
        <v>8998</v>
      </c>
      <c r="S1270" s="41" t="s">
        <v>15818</v>
      </c>
      <c r="T1270" s="41" t="s">
        <v>23847</v>
      </c>
      <c r="U1270" s="41" t="s">
        <v>31059</v>
      </c>
      <c r="V1270" s="42">
        <v>45993</v>
      </c>
      <c r="W1270"/>
      <c r="X1270"/>
    </row>
    <row r="1271" spans="1:24">
      <c r="A1271" s="41" t="str">
        <f>TRIM(Query1[[#This Row],[ENTERPRISE_ID]])</f>
        <v>NPRYOR</v>
      </c>
      <c r="B1271" s="41" t="s">
        <v>31060</v>
      </c>
      <c r="C1271" s="41" t="s">
        <v>31061</v>
      </c>
      <c r="D1271" s="41" t="s">
        <v>21134</v>
      </c>
      <c r="E1271" s="41" t="s">
        <v>31062</v>
      </c>
      <c r="F1271" s="41" t="s">
        <v>31063</v>
      </c>
      <c r="G1271" s="41" t="s">
        <v>10654</v>
      </c>
      <c r="H1271" s="41" t="s">
        <v>31064</v>
      </c>
      <c r="I1271" s="41" t="s">
        <v>31065</v>
      </c>
      <c r="J1271" s="68">
        <v>3302457673</v>
      </c>
      <c r="K1271" s="41" t="s">
        <v>43</v>
      </c>
      <c r="L1271" s="41" t="s">
        <v>31066</v>
      </c>
      <c r="N1271" s="41" t="s">
        <v>10656</v>
      </c>
      <c r="O1271" s="41" t="s">
        <v>72</v>
      </c>
      <c r="P1271" s="41" t="s">
        <v>10657</v>
      </c>
      <c r="Q1271" s="41" t="s">
        <v>21919</v>
      </c>
      <c r="R1271" s="41">
        <v>8998</v>
      </c>
      <c r="S1271" s="41" t="s">
        <v>5612</v>
      </c>
      <c r="T1271" s="41" t="s">
        <v>19436</v>
      </c>
      <c r="U1271" s="41" t="s">
        <v>31067</v>
      </c>
      <c r="V1271" s="42">
        <v>45993</v>
      </c>
      <c r="W1271"/>
      <c r="X1271"/>
    </row>
    <row r="1272" spans="1:24">
      <c r="A1272" s="41" t="str">
        <f>TRIM(Query1[[#This Row],[ENTERPRISE_ID]])</f>
        <v>DDAV1</v>
      </c>
      <c r="B1272" s="41" t="s">
        <v>31068</v>
      </c>
      <c r="C1272" s="41" t="s">
        <v>31069</v>
      </c>
      <c r="D1272" s="41" t="s">
        <v>21134</v>
      </c>
      <c r="E1272" s="41" t="s">
        <v>31070</v>
      </c>
      <c r="F1272" s="41" t="s">
        <v>31071</v>
      </c>
      <c r="G1272" s="41" t="s">
        <v>3506</v>
      </c>
      <c r="H1272" s="41" t="s">
        <v>25340</v>
      </c>
      <c r="I1272" s="41" t="s">
        <v>22834</v>
      </c>
      <c r="J1272" s="68">
        <v>3302088123</v>
      </c>
      <c r="K1272" s="41" t="s">
        <v>43</v>
      </c>
      <c r="L1272" s="41" t="s">
        <v>31072</v>
      </c>
      <c r="N1272" s="41" t="s">
        <v>27920</v>
      </c>
      <c r="O1272" s="41" t="s">
        <v>72</v>
      </c>
      <c r="P1272" s="41" t="s">
        <v>3508</v>
      </c>
      <c r="Q1272" s="41" t="s">
        <v>21919</v>
      </c>
      <c r="R1272" s="41">
        <v>8998</v>
      </c>
      <c r="S1272" s="41" t="s">
        <v>20677</v>
      </c>
      <c r="T1272" s="41" t="s">
        <v>20676</v>
      </c>
      <c r="U1272" s="41" t="s">
        <v>31073</v>
      </c>
      <c r="V1272" s="42">
        <v>45993</v>
      </c>
      <c r="W1272"/>
      <c r="X1272"/>
    </row>
    <row r="1273" spans="1:24">
      <c r="A1273" s="41" t="str">
        <f>TRIM(Query1[[#This Row],[ENTERPRISE_ID]])</f>
        <v>KLEWIS7</v>
      </c>
      <c r="B1273" s="41" t="s">
        <v>31074</v>
      </c>
      <c r="C1273" s="41" t="s">
        <v>31075</v>
      </c>
      <c r="D1273" s="41" t="s">
        <v>21134</v>
      </c>
      <c r="E1273" s="41" t="s">
        <v>31076</v>
      </c>
      <c r="F1273" s="41" t="s">
        <v>31077</v>
      </c>
      <c r="G1273" s="41" t="s">
        <v>8636</v>
      </c>
      <c r="H1273" s="41" t="s">
        <v>769</v>
      </c>
      <c r="I1273" s="41" t="s">
        <v>31078</v>
      </c>
      <c r="J1273" s="68">
        <v>5022107704</v>
      </c>
      <c r="K1273" s="41" t="s">
        <v>43</v>
      </c>
      <c r="L1273" s="41" t="s">
        <v>31079</v>
      </c>
      <c r="N1273" s="41" t="s">
        <v>8638</v>
      </c>
      <c r="O1273" s="41" t="s">
        <v>192</v>
      </c>
      <c r="P1273" s="41" t="s">
        <v>8639</v>
      </c>
      <c r="Q1273" s="41" t="s">
        <v>21919</v>
      </c>
      <c r="R1273" s="41">
        <v>8998</v>
      </c>
      <c r="S1273" s="41" t="s">
        <v>767</v>
      </c>
      <c r="T1273" s="41" t="s">
        <v>16628</v>
      </c>
      <c r="U1273" s="41" t="s">
        <v>31080</v>
      </c>
      <c r="V1273" s="42">
        <v>45993</v>
      </c>
      <c r="W1273"/>
      <c r="X1273"/>
    </row>
    <row r="1274" spans="1:24">
      <c r="A1274" s="41" t="str">
        <f>TRIM(Query1[[#This Row],[ENTERPRISE_ID]])</f>
        <v>JBOROWS</v>
      </c>
      <c r="B1274" s="41" t="s">
        <v>31081</v>
      </c>
      <c r="C1274" s="41" t="s">
        <v>31082</v>
      </c>
      <c r="D1274" s="41" t="s">
        <v>21134</v>
      </c>
      <c r="E1274" s="41" t="s">
        <v>31083</v>
      </c>
      <c r="F1274" s="41" t="s">
        <v>31084</v>
      </c>
      <c r="G1274" s="41" t="s">
        <v>6380</v>
      </c>
      <c r="H1274" s="41" t="s">
        <v>31085</v>
      </c>
      <c r="I1274" s="41" t="s">
        <v>22503</v>
      </c>
      <c r="J1274" s="68">
        <v>2344993045</v>
      </c>
      <c r="K1274" s="41" t="s">
        <v>43</v>
      </c>
      <c r="L1274" s="41" t="s">
        <v>31086</v>
      </c>
      <c r="N1274" s="41" t="s">
        <v>6382</v>
      </c>
      <c r="O1274" s="41" t="s">
        <v>72</v>
      </c>
      <c r="P1274" s="41" t="s">
        <v>6383</v>
      </c>
      <c r="Q1274" s="41" t="s">
        <v>21919</v>
      </c>
      <c r="R1274" s="41">
        <v>8998</v>
      </c>
      <c r="S1274" s="41" t="s">
        <v>5612</v>
      </c>
      <c r="T1274" s="41" t="s">
        <v>19436</v>
      </c>
      <c r="U1274" s="41" t="s">
        <v>31087</v>
      </c>
      <c r="V1274" s="42">
        <v>45993</v>
      </c>
      <c r="W1274"/>
      <c r="X1274"/>
    </row>
    <row r="1275" spans="1:24">
      <c r="A1275" s="41" t="str">
        <f>TRIM(Query1[[#This Row],[ENTERPRISE_ID]])</f>
        <v>GHUTH</v>
      </c>
      <c r="B1275" s="41" t="s">
        <v>31088</v>
      </c>
      <c r="C1275" s="41" t="s">
        <v>31089</v>
      </c>
      <c r="D1275" s="41" t="s">
        <v>21134</v>
      </c>
      <c r="E1275" s="41" t="s">
        <v>31090</v>
      </c>
      <c r="F1275" s="41" t="s">
        <v>31091</v>
      </c>
      <c r="G1275" s="41" t="s">
        <v>5431</v>
      </c>
      <c r="H1275" s="41" t="s">
        <v>31092</v>
      </c>
      <c r="I1275" s="41" t="s">
        <v>23280</v>
      </c>
      <c r="J1275" s="68">
        <v>2163994238</v>
      </c>
      <c r="K1275" s="41" t="s">
        <v>43</v>
      </c>
      <c r="L1275" s="41" t="s">
        <v>31093</v>
      </c>
      <c r="N1275" s="41" t="s">
        <v>31094</v>
      </c>
      <c r="O1275" s="41" t="s">
        <v>72</v>
      </c>
      <c r="P1275" s="41" t="s">
        <v>5434</v>
      </c>
      <c r="Q1275" s="41" t="s">
        <v>21919</v>
      </c>
      <c r="R1275" s="41">
        <v>8998</v>
      </c>
      <c r="S1275" s="41" t="s">
        <v>12467</v>
      </c>
      <c r="T1275" s="41" t="s">
        <v>19446</v>
      </c>
      <c r="U1275" s="41" t="s">
        <v>31095</v>
      </c>
      <c r="V1275" s="42">
        <v>45993</v>
      </c>
      <c r="W1275"/>
      <c r="X1275"/>
    </row>
    <row r="1276" spans="1:24">
      <c r="A1276" s="41" t="str">
        <f>TRIM(Query1[[#This Row],[ENTERPRISE_ID]])</f>
        <v>JCARLTO</v>
      </c>
      <c r="B1276" s="41" t="s">
        <v>31096</v>
      </c>
      <c r="C1276" s="41" t="s">
        <v>31097</v>
      </c>
      <c r="D1276" s="41" t="s">
        <v>21144</v>
      </c>
      <c r="E1276" s="41" t="s">
        <v>31098</v>
      </c>
      <c r="F1276" s="41" t="s">
        <v>31099</v>
      </c>
      <c r="G1276" s="41" t="s">
        <v>16770</v>
      </c>
      <c r="H1276" s="41" t="s">
        <v>30155</v>
      </c>
      <c r="I1276" s="41" t="s">
        <v>22056</v>
      </c>
      <c r="J1276" s="68">
        <v>7245711857</v>
      </c>
      <c r="K1276" s="41" t="s">
        <v>43</v>
      </c>
      <c r="L1276" s="41" t="s">
        <v>31100</v>
      </c>
      <c r="N1276" s="41" t="s">
        <v>31101</v>
      </c>
      <c r="O1276" s="41" t="s">
        <v>1289</v>
      </c>
      <c r="P1276" s="41" t="s">
        <v>6468</v>
      </c>
      <c r="Q1276" s="41" t="s">
        <v>21930</v>
      </c>
      <c r="R1276" s="41">
        <v>8998</v>
      </c>
      <c r="S1276" s="41" t="s">
        <v>21920</v>
      </c>
      <c r="T1276" s="41" t="s">
        <v>21921</v>
      </c>
      <c r="U1276" s="41" t="s">
        <v>31102</v>
      </c>
      <c r="V1276" s="42">
        <v>45993</v>
      </c>
      <c r="W1276"/>
      <c r="X1276"/>
    </row>
    <row r="1277" spans="1:24">
      <c r="A1277" s="41" t="str">
        <f>TRIM(Query1[[#This Row],[ENTERPRISE_ID]])</f>
        <v>PRUCKE</v>
      </c>
      <c r="B1277" s="41" t="s">
        <v>31103</v>
      </c>
      <c r="C1277" s="41" t="s">
        <v>31104</v>
      </c>
      <c r="D1277" s="41" t="s">
        <v>21134</v>
      </c>
      <c r="E1277" s="41" t="s">
        <v>31105</v>
      </c>
      <c r="F1277" s="41" t="s">
        <v>31106</v>
      </c>
      <c r="G1277" s="41" t="s">
        <v>11144</v>
      </c>
      <c r="H1277" s="41" t="s">
        <v>31107</v>
      </c>
      <c r="I1277" s="41" t="s">
        <v>21955</v>
      </c>
      <c r="J1277" s="68">
        <v>7249311122</v>
      </c>
      <c r="K1277" s="41" t="s">
        <v>43</v>
      </c>
      <c r="L1277" s="41" t="s">
        <v>31108</v>
      </c>
      <c r="N1277" s="41" t="s">
        <v>31109</v>
      </c>
      <c r="O1277" s="41" t="s">
        <v>453</v>
      </c>
      <c r="P1277" s="41" t="s">
        <v>11147</v>
      </c>
      <c r="Q1277" s="41" t="s">
        <v>21919</v>
      </c>
      <c r="R1277" s="41">
        <v>8998</v>
      </c>
      <c r="S1277" s="41" t="s">
        <v>12467</v>
      </c>
      <c r="T1277" s="41" t="s">
        <v>19446</v>
      </c>
      <c r="U1277" s="41" t="s">
        <v>31110</v>
      </c>
      <c r="V1277" s="42">
        <v>45993</v>
      </c>
      <c r="W1277"/>
      <c r="X1277"/>
    </row>
    <row r="1278" spans="1:24">
      <c r="A1278" s="41" t="str">
        <f>TRIM(Query1[[#This Row],[ENTERPRISE_ID]])</f>
        <v>DFOUSE1</v>
      </c>
      <c r="B1278" s="41" t="s">
        <v>31111</v>
      </c>
      <c r="C1278" s="41" t="s">
        <v>31112</v>
      </c>
      <c r="D1278" s="41" t="s">
        <v>21156</v>
      </c>
      <c r="E1278" s="41" t="s">
        <v>31113</v>
      </c>
      <c r="F1278" s="41" t="s">
        <v>31114</v>
      </c>
      <c r="G1278" s="41" t="s">
        <v>3598</v>
      </c>
      <c r="H1278" s="41" t="s">
        <v>31115</v>
      </c>
      <c r="I1278" s="41" t="s">
        <v>26422</v>
      </c>
      <c r="J1278" s="68">
        <v>7609836981</v>
      </c>
      <c r="K1278" s="41" t="s">
        <v>43</v>
      </c>
      <c r="L1278" s="41" t="s">
        <v>31116</v>
      </c>
      <c r="N1278" s="41" t="s">
        <v>31117</v>
      </c>
      <c r="O1278" s="41" t="s">
        <v>36</v>
      </c>
      <c r="P1278" s="41" t="s">
        <v>3601</v>
      </c>
      <c r="Q1278" s="41" t="s">
        <v>21930</v>
      </c>
      <c r="R1278" s="41">
        <v>8998</v>
      </c>
      <c r="S1278" s="41" t="s">
        <v>22367</v>
      </c>
      <c r="T1278" s="41" t="s">
        <v>22368</v>
      </c>
      <c r="U1278" s="41" t="s">
        <v>31118</v>
      </c>
      <c r="V1278" s="42">
        <v>45993</v>
      </c>
      <c r="W1278"/>
      <c r="X1278"/>
    </row>
    <row r="1279" spans="1:24">
      <c r="A1279" s="41" t="str">
        <f>TRIM(Query1[[#This Row],[ENTERPRISE_ID]])</f>
        <v>EBARAJA</v>
      </c>
      <c r="B1279" s="41" t="s">
        <v>31119</v>
      </c>
      <c r="C1279" s="41" t="s">
        <v>31120</v>
      </c>
      <c r="D1279" s="41" t="s">
        <v>21156</v>
      </c>
      <c r="E1279" s="41" t="s">
        <v>31121</v>
      </c>
      <c r="F1279" s="41" t="s">
        <v>31122</v>
      </c>
      <c r="G1279" s="41" t="s">
        <v>16897</v>
      </c>
      <c r="H1279" s="41" t="s">
        <v>31123</v>
      </c>
      <c r="I1279" s="41" t="s">
        <v>25152</v>
      </c>
      <c r="J1279" s="68">
        <v>9096024185</v>
      </c>
      <c r="K1279" s="41" t="s">
        <v>43</v>
      </c>
      <c r="L1279" s="41" t="s">
        <v>31124</v>
      </c>
      <c r="N1279" s="41" t="s">
        <v>31125</v>
      </c>
      <c r="O1279" s="41" t="s">
        <v>36</v>
      </c>
      <c r="P1279" s="41" t="s">
        <v>4503</v>
      </c>
      <c r="Q1279" s="41" t="s">
        <v>21930</v>
      </c>
      <c r="R1279" s="41">
        <v>8998</v>
      </c>
      <c r="S1279" s="41" t="s">
        <v>22050</v>
      </c>
      <c r="T1279" s="41" t="s">
        <v>22051</v>
      </c>
      <c r="U1279" s="41" t="s">
        <v>31126</v>
      </c>
      <c r="V1279" s="42">
        <v>45993</v>
      </c>
      <c r="W1279"/>
      <c r="X1279"/>
    </row>
    <row r="1280" spans="1:24">
      <c r="A1280" s="41" t="str">
        <f>TRIM(Query1[[#This Row],[ENTERPRISE_ID]])</f>
        <v>JGONZ41</v>
      </c>
      <c r="B1280" s="41" t="s">
        <v>31127</v>
      </c>
      <c r="C1280" s="41" t="s">
        <v>31128</v>
      </c>
      <c r="D1280" s="41" t="s">
        <v>21156</v>
      </c>
      <c r="E1280" s="41" t="s">
        <v>31129</v>
      </c>
      <c r="F1280" s="41" t="s">
        <v>31130</v>
      </c>
      <c r="G1280" s="41" t="s">
        <v>6942</v>
      </c>
      <c r="H1280" s="41" t="s">
        <v>22488</v>
      </c>
      <c r="I1280" s="41" t="s">
        <v>29282</v>
      </c>
      <c r="J1280" s="68">
        <v>7607831792</v>
      </c>
      <c r="K1280" s="41" t="s">
        <v>43</v>
      </c>
      <c r="L1280" s="41" t="s">
        <v>31131</v>
      </c>
      <c r="N1280" s="41" t="s">
        <v>2207</v>
      </c>
      <c r="O1280" s="41" t="s">
        <v>36</v>
      </c>
      <c r="P1280" s="41" t="s">
        <v>2208</v>
      </c>
      <c r="Q1280" s="41" t="s">
        <v>21930</v>
      </c>
      <c r="R1280" s="41">
        <v>8998</v>
      </c>
      <c r="S1280" s="41" t="s">
        <v>22050</v>
      </c>
      <c r="T1280" s="41" t="s">
        <v>22051</v>
      </c>
      <c r="U1280" s="41" t="s">
        <v>31132</v>
      </c>
      <c r="V1280" s="42">
        <v>45993</v>
      </c>
      <c r="W1280"/>
      <c r="X1280"/>
    </row>
    <row r="1281" spans="1:24">
      <c r="A1281" s="41" t="str">
        <f>TRIM(Query1[[#This Row],[ENTERPRISE_ID]])</f>
        <v>BESTRI</v>
      </c>
      <c r="B1281" s="41" t="s">
        <v>31133</v>
      </c>
      <c r="C1281" s="41" t="s">
        <v>31134</v>
      </c>
      <c r="D1281" s="41" t="s">
        <v>21156</v>
      </c>
      <c r="E1281" s="41" t="s">
        <v>31135</v>
      </c>
      <c r="F1281" s="41" t="s">
        <v>31136</v>
      </c>
      <c r="G1281" s="41" t="s">
        <v>1779</v>
      </c>
      <c r="H1281" s="41" t="s">
        <v>31137</v>
      </c>
      <c r="I1281" s="41" t="s">
        <v>25833</v>
      </c>
      <c r="J1281" s="68">
        <v>5624756808</v>
      </c>
      <c r="K1281" s="41" t="s">
        <v>43</v>
      </c>
      <c r="L1281" s="41" t="s">
        <v>31138</v>
      </c>
      <c r="N1281" s="41" t="s">
        <v>31139</v>
      </c>
      <c r="O1281" s="41" t="s">
        <v>36</v>
      </c>
      <c r="P1281" s="41" t="s">
        <v>1782</v>
      </c>
      <c r="Q1281" s="41" t="s">
        <v>21930</v>
      </c>
      <c r="R1281" s="41">
        <v>8998</v>
      </c>
      <c r="S1281" s="41" t="s">
        <v>22780</v>
      </c>
      <c r="T1281" s="41" t="s">
        <v>22781</v>
      </c>
      <c r="U1281" s="41" t="s">
        <v>31140</v>
      </c>
      <c r="V1281" s="42">
        <v>45993</v>
      </c>
      <c r="W1281"/>
      <c r="X1281"/>
    </row>
    <row r="1282" spans="1:24">
      <c r="A1282" s="41" t="str">
        <f>TRIM(Query1[[#This Row],[ENTERPRISE_ID]])</f>
        <v>SROMERO</v>
      </c>
      <c r="B1282" s="41" t="s">
        <v>31141</v>
      </c>
      <c r="C1282" s="41" t="s">
        <v>31142</v>
      </c>
      <c r="D1282" s="41" t="s">
        <v>21156</v>
      </c>
      <c r="E1282" s="41" t="s">
        <v>31143</v>
      </c>
      <c r="F1282" s="41" t="s">
        <v>31144</v>
      </c>
      <c r="G1282" s="41" t="s">
        <v>22011</v>
      </c>
      <c r="H1282" s="41" t="s">
        <v>31145</v>
      </c>
      <c r="I1282" s="41" t="s">
        <v>22008</v>
      </c>
      <c r="J1282" s="68">
        <v>5626864448</v>
      </c>
      <c r="K1282" s="41" t="s">
        <v>43</v>
      </c>
      <c r="L1282" s="41" t="s">
        <v>31146</v>
      </c>
      <c r="N1282" s="41" t="s">
        <v>12883</v>
      </c>
      <c r="O1282" s="41" t="s">
        <v>36</v>
      </c>
      <c r="P1282" s="41" t="s">
        <v>12884</v>
      </c>
      <c r="Q1282" s="41" t="s">
        <v>21930</v>
      </c>
      <c r="R1282" s="41">
        <v>8998</v>
      </c>
      <c r="S1282" s="41" t="s">
        <v>22780</v>
      </c>
      <c r="T1282" s="41" t="s">
        <v>22781</v>
      </c>
      <c r="U1282" s="41" t="s">
        <v>31147</v>
      </c>
      <c r="V1282" s="42">
        <v>45993</v>
      </c>
      <c r="W1282"/>
      <c r="X1282"/>
    </row>
    <row r="1283" spans="1:24">
      <c r="A1283" s="41" t="str">
        <f>TRIM(Query1[[#This Row],[ENTERPRISE_ID]])</f>
        <v>ATIEN0</v>
      </c>
      <c r="B1283" s="41" t="s">
        <v>31148</v>
      </c>
      <c r="C1283" s="41" t="s">
        <v>31149</v>
      </c>
      <c r="D1283" s="41" t="s">
        <v>21156</v>
      </c>
      <c r="E1283" s="41" t="s">
        <v>31150</v>
      </c>
      <c r="F1283" s="41" t="s">
        <v>31151</v>
      </c>
      <c r="G1283" s="41" t="s">
        <v>31152</v>
      </c>
      <c r="H1283" s="41" t="s">
        <v>31153</v>
      </c>
      <c r="I1283" s="41" t="s">
        <v>23689</v>
      </c>
      <c r="J1283" s="68">
        <v>6268313114</v>
      </c>
      <c r="K1283" s="41" t="s">
        <v>43</v>
      </c>
      <c r="L1283" s="41" t="s">
        <v>1409</v>
      </c>
      <c r="N1283" s="41" t="s">
        <v>1410</v>
      </c>
      <c r="O1283" s="41" t="s">
        <v>36</v>
      </c>
      <c r="P1283" s="41" t="s">
        <v>1411</v>
      </c>
      <c r="Q1283" s="41" t="s">
        <v>21930</v>
      </c>
      <c r="R1283" s="41">
        <v>8998</v>
      </c>
      <c r="S1283" s="41" t="s">
        <v>4186</v>
      </c>
      <c r="T1283" s="41" t="s">
        <v>24122</v>
      </c>
      <c r="U1283" s="41" t="s">
        <v>31154</v>
      </c>
      <c r="V1283" s="42">
        <v>45993</v>
      </c>
      <c r="W1283"/>
      <c r="X1283"/>
    </row>
    <row r="1284" spans="1:24">
      <c r="A1284" s="41" t="str">
        <f>TRIM(Query1[[#This Row],[ENTERPRISE_ID]])</f>
        <v>RGUTIER</v>
      </c>
      <c r="B1284" s="41" t="s">
        <v>31155</v>
      </c>
      <c r="C1284" s="41" t="s">
        <v>31156</v>
      </c>
      <c r="D1284" s="41" t="s">
        <v>21154</v>
      </c>
      <c r="E1284" s="41" t="s">
        <v>31157</v>
      </c>
      <c r="F1284" s="41" t="s">
        <v>31158</v>
      </c>
      <c r="G1284" s="41" t="s">
        <v>11593</v>
      </c>
      <c r="H1284" s="41" t="s">
        <v>28650</v>
      </c>
      <c r="I1284" s="41" t="s">
        <v>21938</v>
      </c>
      <c r="J1284" s="68">
        <v>7142008820</v>
      </c>
      <c r="K1284" s="41" t="s">
        <v>43</v>
      </c>
      <c r="L1284" s="41" t="s">
        <v>31159</v>
      </c>
      <c r="N1284" s="41" t="s">
        <v>2986</v>
      </c>
      <c r="O1284" s="41" t="s">
        <v>36</v>
      </c>
      <c r="P1284" s="41" t="s">
        <v>11595</v>
      </c>
      <c r="Q1284" s="41" t="s">
        <v>21909</v>
      </c>
      <c r="R1284" s="41">
        <v>8998</v>
      </c>
      <c r="S1284" s="41" t="s">
        <v>11783</v>
      </c>
      <c r="T1284" s="41" t="s">
        <v>22065</v>
      </c>
      <c r="U1284" s="41" t="s">
        <v>31160</v>
      </c>
      <c r="V1284" s="42">
        <v>45993</v>
      </c>
      <c r="W1284"/>
      <c r="X1284"/>
    </row>
    <row r="1285" spans="1:24">
      <c r="A1285" s="41" t="str">
        <f>TRIM(Query1[[#This Row],[ENTERPRISE_ID]])</f>
        <v>SSPIVAK</v>
      </c>
      <c r="B1285" s="41" t="s">
        <v>31161</v>
      </c>
      <c r="C1285" s="41" t="s">
        <v>31162</v>
      </c>
      <c r="D1285" s="41" t="s">
        <v>21156</v>
      </c>
      <c r="E1285" s="41" t="s">
        <v>31163</v>
      </c>
      <c r="F1285" s="41" t="s">
        <v>31164</v>
      </c>
      <c r="G1285" s="41" t="s">
        <v>12954</v>
      </c>
      <c r="H1285" s="41" t="s">
        <v>31165</v>
      </c>
      <c r="I1285" s="41" t="s">
        <v>31166</v>
      </c>
      <c r="J1285" s="68">
        <v>8189412448</v>
      </c>
      <c r="K1285" s="41" t="s">
        <v>43</v>
      </c>
      <c r="L1285" s="41" t="s">
        <v>22132</v>
      </c>
      <c r="N1285" s="41" t="s">
        <v>24176</v>
      </c>
      <c r="O1285" s="41" t="s">
        <v>36</v>
      </c>
      <c r="P1285" s="41" t="s">
        <v>22135</v>
      </c>
      <c r="Q1285" s="41" t="s">
        <v>21930</v>
      </c>
      <c r="R1285" s="41">
        <v>8998</v>
      </c>
      <c r="S1285" s="41" t="s">
        <v>5232</v>
      </c>
      <c r="T1285" s="41" t="s">
        <v>22084</v>
      </c>
      <c r="U1285" s="41" t="s">
        <v>31167</v>
      </c>
      <c r="V1285" s="42">
        <v>45993</v>
      </c>
      <c r="W1285"/>
      <c r="X1285"/>
    </row>
    <row r="1286" spans="1:24">
      <c r="A1286" s="41" t="str">
        <f>TRIM(Query1[[#This Row],[ENTERPRISE_ID]])</f>
        <v>JFLORE1</v>
      </c>
      <c r="B1286" s="41" t="s">
        <v>31168</v>
      </c>
      <c r="C1286" s="41" t="s">
        <v>31169</v>
      </c>
      <c r="D1286" s="41" t="s">
        <v>21156</v>
      </c>
      <c r="E1286" s="41" t="s">
        <v>31170</v>
      </c>
      <c r="F1286" s="41" t="s">
        <v>31171</v>
      </c>
      <c r="G1286" s="41" t="s">
        <v>6819</v>
      </c>
      <c r="H1286" s="41" t="s">
        <v>27385</v>
      </c>
      <c r="I1286" s="41" t="s">
        <v>31172</v>
      </c>
      <c r="J1286" s="68">
        <v>3109011895</v>
      </c>
      <c r="K1286" s="41" t="s">
        <v>43</v>
      </c>
      <c r="L1286" s="41" t="s">
        <v>31173</v>
      </c>
      <c r="N1286" s="41" t="s">
        <v>31174</v>
      </c>
      <c r="O1286" s="41" t="s">
        <v>36</v>
      </c>
      <c r="P1286" s="41" t="s">
        <v>6822</v>
      </c>
      <c r="Q1286" s="41" t="s">
        <v>21930</v>
      </c>
      <c r="R1286" s="41">
        <v>8998</v>
      </c>
      <c r="S1286" s="41" t="s">
        <v>1779</v>
      </c>
      <c r="T1286" s="41" t="s">
        <v>23779</v>
      </c>
      <c r="U1286" s="41" t="s">
        <v>31175</v>
      </c>
      <c r="V1286" s="42">
        <v>45993</v>
      </c>
      <c r="W1286"/>
      <c r="X1286"/>
    </row>
    <row r="1287" spans="1:24">
      <c r="A1287" s="41" t="str">
        <f>TRIM(Query1[[#This Row],[ENTERPRISE_ID]])</f>
        <v>NMOLINA</v>
      </c>
      <c r="B1287" s="41" t="s">
        <v>31176</v>
      </c>
      <c r="C1287" s="41" t="s">
        <v>31177</v>
      </c>
      <c r="D1287" s="41" t="s">
        <v>21156</v>
      </c>
      <c r="E1287" s="41" t="s">
        <v>31178</v>
      </c>
      <c r="F1287" s="41" t="s">
        <v>31179</v>
      </c>
      <c r="G1287" s="41" t="s">
        <v>31180</v>
      </c>
      <c r="H1287" s="41" t="s">
        <v>31181</v>
      </c>
      <c r="I1287" s="41" t="s">
        <v>31182</v>
      </c>
      <c r="J1287" s="68">
        <v>7142009223</v>
      </c>
      <c r="K1287" s="41" t="s">
        <v>43</v>
      </c>
      <c r="L1287" s="41" t="s">
        <v>31183</v>
      </c>
      <c r="N1287" s="41" t="s">
        <v>4475</v>
      </c>
      <c r="O1287" s="41" t="s">
        <v>36</v>
      </c>
      <c r="P1287" s="41" t="s">
        <v>10639</v>
      </c>
      <c r="Q1287" s="41" t="s">
        <v>21930</v>
      </c>
      <c r="R1287" s="41">
        <v>8998</v>
      </c>
      <c r="S1287" s="41" t="s">
        <v>4186</v>
      </c>
      <c r="T1287" s="41" t="s">
        <v>24122</v>
      </c>
      <c r="U1287" s="41" t="s">
        <v>31184</v>
      </c>
      <c r="V1287" s="42">
        <v>45993</v>
      </c>
      <c r="W1287"/>
      <c r="X1287"/>
    </row>
    <row r="1288" spans="1:24">
      <c r="A1288" s="41" t="str">
        <f>TRIM(Query1[[#This Row],[ENTERPRISE_ID]])</f>
        <v>PGEARY1</v>
      </c>
      <c r="B1288" s="41" t="s">
        <v>31185</v>
      </c>
      <c r="C1288" s="41" t="s">
        <v>31186</v>
      </c>
      <c r="D1288" s="41" t="s">
        <v>21156</v>
      </c>
      <c r="E1288" s="41" t="s">
        <v>31187</v>
      </c>
      <c r="F1288" s="41" t="s">
        <v>31188</v>
      </c>
      <c r="G1288" s="41" t="s">
        <v>11003</v>
      </c>
      <c r="H1288" s="41" t="s">
        <v>24684</v>
      </c>
      <c r="I1288" s="41" t="s">
        <v>25250</v>
      </c>
      <c r="J1288" s="68">
        <v>8058199965</v>
      </c>
      <c r="K1288" s="41" t="s">
        <v>43</v>
      </c>
      <c r="L1288" s="41" t="s">
        <v>11004</v>
      </c>
      <c r="N1288" s="41" t="s">
        <v>11005</v>
      </c>
      <c r="O1288" s="41" t="s">
        <v>36</v>
      </c>
      <c r="P1288" s="41" t="s">
        <v>11006</v>
      </c>
      <c r="Q1288" s="41" t="s">
        <v>21930</v>
      </c>
      <c r="R1288" s="41">
        <v>8998</v>
      </c>
      <c r="S1288" s="41" t="s">
        <v>5232</v>
      </c>
      <c r="T1288" s="41" t="s">
        <v>22084</v>
      </c>
      <c r="U1288" s="41" t="s">
        <v>31189</v>
      </c>
      <c r="V1288" s="42">
        <v>45993</v>
      </c>
      <c r="W1288"/>
      <c r="X1288"/>
    </row>
    <row r="1289" spans="1:24">
      <c r="A1289" s="41" t="str">
        <f>TRIM(Query1[[#This Row],[ENTERPRISE_ID]])</f>
        <v>SROJA06</v>
      </c>
      <c r="B1289" s="41" t="s">
        <v>31190</v>
      </c>
      <c r="C1289" s="41" t="s">
        <v>31191</v>
      </c>
      <c r="D1289" s="41" t="s">
        <v>21154</v>
      </c>
      <c r="E1289" s="41" t="s">
        <v>31192</v>
      </c>
      <c r="F1289" s="41" t="s">
        <v>31193</v>
      </c>
      <c r="G1289" s="41" t="s">
        <v>12876</v>
      </c>
      <c r="H1289" s="41" t="s">
        <v>31194</v>
      </c>
      <c r="I1289" s="41" t="s">
        <v>22008</v>
      </c>
      <c r="J1289" s="68">
        <v>3107569141</v>
      </c>
      <c r="K1289" s="41" t="s">
        <v>43</v>
      </c>
      <c r="L1289" s="41" t="s">
        <v>12877</v>
      </c>
      <c r="N1289" s="41" t="s">
        <v>12878</v>
      </c>
      <c r="O1289" s="41" t="s">
        <v>36</v>
      </c>
      <c r="P1289" s="41" t="s">
        <v>10091</v>
      </c>
      <c r="Q1289" s="41" t="s">
        <v>21909</v>
      </c>
      <c r="R1289" s="41">
        <v>8998</v>
      </c>
      <c r="S1289" s="41" t="s">
        <v>22780</v>
      </c>
      <c r="T1289" s="41" t="s">
        <v>22781</v>
      </c>
      <c r="U1289" s="41" t="s">
        <v>31195</v>
      </c>
      <c r="V1289" s="42">
        <v>45993</v>
      </c>
      <c r="W1289"/>
      <c r="X1289"/>
    </row>
    <row r="1290" spans="1:24">
      <c r="A1290" s="41" t="str">
        <f>TRIM(Query1[[#This Row],[ENTERPRISE_ID]])</f>
        <v>LQUINT3</v>
      </c>
      <c r="B1290" s="41" t="s">
        <v>31196</v>
      </c>
      <c r="C1290" s="41" t="s">
        <v>31197</v>
      </c>
      <c r="D1290" s="41" t="s">
        <v>21156</v>
      </c>
      <c r="E1290" s="41" t="s">
        <v>31198</v>
      </c>
      <c r="F1290" s="41" t="s">
        <v>31199</v>
      </c>
      <c r="G1290" s="41" t="s">
        <v>9103</v>
      </c>
      <c r="H1290" s="41" t="s">
        <v>31200</v>
      </c>
      <c r="I1290" s="41" t="s">
        <v>31201</v>
      </c>
      <c r="J1290" s="68">
        <v>5622159503</v>
      </c>
      <c r="K1290" s="41" t="s">
        <v>43</v>
      </c>
      <c r="L1290" s="41" t="s">
        <v>31202</v>
      </c>
      <c r="N1290" s="41" t="s">
        <v>9105</v>
      </c>
      <c r="O1290" s="41" t="s">
        <v>36</v>
      </c>
      <c r="P1290" s="41" t="s">
        <v>9106</v>
      </c>
      <c r="Q1290" s="41" t="s">
        <v>21930</v>
      </c>
      <c r="R1290" s="41">
        <v>8998</v>
      </c>
      <c r="S1290" s="41" t="s">
        <v>1779</v>
      </c>
      <c r="T1290" s="41" t="s">
        <v>23779</v>
      </c>
      <c r="U1290" s="41" t="s">
        <v>31203</v>
      </c>
      <c r="V1290" s="42">
        <v>45993</v>
      </c>
      <c r="W1290"/>
      <c r="X1290"/>
    </row>
    <row r="1291" spans="1:24">
      <c r="A1291" s="41" t="str">
        <f>TRIM(Query1[[#This Row],[ENTERPRISE_ID]])</f>
        <v>RLIMAS0</v>
      </c>
      <c r="B1291" s="41" t="s">
        <v>31204</v>
      </c>
      <c r="C1291" s="41" t="s">
        <v>31205</v>
      </c>
      <c r="D1291" s="41" t="s">
        <v>21156</v>
      </c>
      <c r="E1291" s="41" t="s">
        <v>31206</v>
      </c>
      <c r="F1291" s="41" t="s">
        <v>31207</v>
      </c>
      <c r="G1291" s="41" t="s">
        <v>11783</v>
      </c>
      <c r="H1291" s="41" t="s">
        <v>31208</v>
      </c>
      <c r="I1291" s="41" t="s">
        <v>28196</v>
      </c>
      <c r="J1291" s="68">
        <v>3238470130</v>
      </c>
      <c r="K1291" s="41" t="s">
        <v>43</v>
      </c>
      <c r="L1291" s="41" t="s">
        <v>31209</v>
      </c>
      <c r="N1291" s="41" t="s">
        <v>31210</v>
      </c>
      <c r="O1291" s="41" t="s">
        <v>36</v>
      </c>
      <c r="P1291" s="41" t="s">
        <v>2961</v>
      </c>
      <c r="Q1291" s="41" t="s">
        <v>21930</v>
      </c>
      <c r="R1291" s="41">
        <v>8998</v>
      </c>
      <c r="S1291" s="41" t="s">
        <v>22780</v>
      </c>
      <c r="T1291" s="41" t="s">
        <v>22781</v>
      </c>
      <c r="U1291" s="41" t="s">
        <v>31211</v>
      </c>
      <c r="V1291" s="42">
        <v>45993</v>
      </c>
      <c r="W1291"/>
      <c r="X1291"/>
    </row>
    <row r="1292" spans="1:24">
      <c r="A1292" s="41" t="str">
        <f>TRIM(Query1[[#This Row],[ENTERPRISE_ID]])</f>
        <v>FMETZGE</v>
      </c>
      <c r="B1292" s="41" t="s">
        <v>31212</v>
      </c>
      <c r="C1292" s="41" t="s">
        <v>31213</v>
      </c>
      <c r="D1292" s="41" t="s">
        <v>21156</v>
      </c>
      <c r="E1292" s="41" t="s">
        <v>31214</v>
      </c>
      <c r="F1292" s="41" t="s">
        <v>31215</v>
      </c>
      <c r="G1292" s="41" t="s">
        <v>5168</v>
      </c>
      <c r="H1292" s="41" t="s">
        <v>31216</v>
      </c>
      <c r="I1292" s="41" t="s">
        <v>23530</v>
      </c>
      <c r="J1292" s="68">
        <v>8058199966</v>
      </c>
      <c r="K1292" s="41" t="s">
        <v>43</v>
      </c>
      <c r="L1292" s="41" t="s">
        <v>31217</v>
      </c>
      <c r="N1292" s="41" t="s">
        <v>5171</v>
      </c>
      <c r="O1292" s="41" t="s">
        <v>36</v>
      </c>
      <c r="P1292" s="41" t="s">
        <v>5172</v>
      </c>
      <c r="Q1292" s="41" t="s">
        <v>21930</v>
      </c>
      <c r="R1292" s="41">
        <v>8998</v>
      </c>
      <c r="S1292" s="41" t="s">
        <v>5232</v>
      </c>
      <c r="T1292" s="41" t="s">
        <v>22084</v>
      </c>
      <c r="U1292" s="41" t="s">
        <v>31218</v>
      </c>
      <c r="V1292" s="42">
        <v>45993</v>
      </c>
      <c r="W1292"/>
      <c r="X1292"/>
    </row>
    <row r="1293" spans="1:24">
      <c r="A1293" s="41" t="str">
        <f>TRIM(Query1[[#This Row],[ENTERPRISE_ID]])</f>
        <v>RSALIN3</v>
      </c>
      <c r="B1293" s="41" t="s">
        <v>21653</v>
      </c>
      <c r="C1293" s="41" t="s">
        <v>21654</v>
      </c>
      <c r="D1293" s="41" t="s">
        <v>21156</v>
      </c>
      <c r="E1293" s="41" t="s">
        <v>31219</v>
      </c>
      <c r="F1293" s="41" t="s">
        <v>31220</v>
      </c>
      <c r="G1293" s="41" t="s">
        <v>21655</v>
      </c>
      <c r="H1293" s="41" t="s">
        <v>4617</v>
      </c>
      <c r="I1293" s="41" t="s">
        <v>24099</v>
      </c>
      <c r="J1293" s="68">
        <v>6267131150</v>
      </c>
      <c r="K1293" s="41" t="s">
        <v>43</v>
      </c>
      <c r="L1293" s="41" t="s">
        <v>31221</v>
      </c>
      <c r="N1293" s="41" t="s">
        <v>31222</v>
      </c>
      <c r="O1293" s="41" t="s">
        <v>36</v>
      </c>
      <c r="P1293" s="41" t="s">
        <v>10047</v>
      </c>
      <c r="Q1293" s="41" t="s">
        <v>21930</v>
      </c>
      <c r="R1293" s="41">
        <v>8998</v>
      </c>
      <c r="S1293" s="41" t="s">
        <v>22011</v>
      </c>
      <c r="T1293" s="41" t="s">
        <v>22012</v>
      </c>
      <c r="U1293" s="41" t="s">
        <v>31223</v>
      </c>
      <c r="V1293" s="42">
        <v>45993</v>
      </c>
      <c r="W1293"/>
      <c r="X1293"/>
    </row>
    <row r="1294" spans="1:24">
      <c r="A1294" s="41" t="str">
        <f>TRIM(Query1[[#This Row],[ENTERPRISE_ID]])</f>
        <v>OAZARYA</v>
      </c>
      <c r="B1294" s="41" t="s">
        <v>31224</v>
      </c>
      <c r="C1294" s="41" t="s">
        <v>31225</v>
      </c>
      <c r="D1294" s="41" t="s">
        <v>21156</v>
      </c>
      <c r="E1294" s="41" t="s">
        <v>31226</v>
      </c>
      <c r="F1294" s="41" t="s">
        <v>31227</v>
      </c>
      <c r="G1294" s="41" t="s">
        <v>10731</v>
      </c>
      <c r="H1294" s="41" t="s">
        <v>31228</v>
      </c>
      <c r="I1294" s="41" t="s">
        <v>31229</v>
      </c>
      <c r="J1294" s="68">
        <v>8185334009</v>
      </c>
      <c r="K1294" s="41" t="s">
        <v>43</v>
      </c>
      <c r="L1294" s="41" t="s">
        <v>10732</v>
      </c>
      <c r="N1294" s="41" t="s">
        <v>10733</v>
      </c>
      <c r="O1294" s="41" t="s">
        <v>36</v>
      </c>
      <c r="P1294" s="41" t="s">
        <v>10734</v>
      </c>
      <c r="Q1294" s="41" t="s">
        <v>21930</v>
      </c>
      <c r="R1294" s="41">
        <v>8998</v>
      </c>
      <c r="S1294" s="41" t="s">
        <v>4186</v>
      </c>
      <c r="T1294" s="41" t="s">
        <v>24122</v>
      </c>
      <c r="U1294" s="41" t="s">
        <v>31230</v>
      </c>
      <c r="V1294" s="42">
        <v>45993</v>
      </c>
      <c r="W1294"/>
      <c r="X1294"/>
    </row>
    <row r="1295" spans="1:24">
      <c r="A1295" s="41" t="str">
        <f>TRIM(Query1[[#This Row],[ENTERPRISE_ID]])</f>
        <v>CYARZA</v>
      </c>
      <c r="B1295" s="41" t="s">
        <v>31231</v>
      </c>
      <c r="C1295" s="41" t="s">
        <v>31232</v>
      </c>
      <c r="D1295" s="41" t="s">
        <v>21156</v>
      </c>
      <c r="E1295" s="41" t="s">
        <v>31233</v>
      </c>
      <c r="F1295" s="41" t="s">
        <v>31234</v>
      </c>
      <c r="G1295" s="41" t="s">
        <v>3280</v>
      </c>
      <c r="H1295" s="41" t="s">
        <v>31235</v>
      </c>
      <c r="I1295" s="41" t="s">
        <v>31236</v>
      </c>
      <c r="J1295" s="68">
        <v>5622424047</v>
      </c>
      <c r="K1295" s="41" t="s">
        <v>43</v>
      </c>
      <c r="L1295" s="41" t="s">
        <v>31237</v>
      </c>
      <c r="N1295" s="41" t="s">
        <v>3282</v>
      </c>
      <c r="O1295" s="41" t="s">
        <v>36</v>
      </c>
      <c r="P1295" s="41" t="s">
        <v>3283</v>
      </c>
      <c r="Q1295" s="41" t="s">
        <v>21930</v>
      </c>
      <c r="R1295" s="41">
        <v>8998</v>
      </c>
      <c r="S1295" s="41" t="s">
        <v>3045</v>
      </c>
      <c r="T1295" s="41" t="s">
        <v>22102</v>
      </c>
      <c r="U1295" s="41" t="s">
        <v>31238</v>
      </c>
      <c r="V1295" s="42">
        <v>45993</v>
      </c>
      <c r="W1295"/>
      <c r="X1295"/>
    </row>
    <row r="1296" spans="1:24">
      <c r="A1296" s="41" t="str">
        <f>TRIM(Query1[[#This Row],[ENTERPRISE_ID]])</f>
        <v>JABALOS</v>
      </c>
      <c r="B1296" s="41" t="s">
        <v>31239</v>
      </c>
      <c r="C1296" s="41" t="s">
        <v>31240</v>
      </c>
      <c r="D1296" s="41" t="s">
        <v>21156</v>
      </c>
      <c r="E1296" s="41" t="s">
        <v>31241</v>
      </c>
      <c r="F1296" s="41" t="s">
        <v>31242</v>
      </c>
      <c r="G1296" s="41" t="s">
        <v>31243</v>
      </c>
      <c r="H1296" s="41" t="s">
        <v>31244</v>
      </c>
      <c r="I1296" s="41" t="s">
        <v>31245</v>
      </c>
      <c r="J1296" s="68">
        <v>5625036971</v>
      </c>
      <c r="K1296" s="41" t="s">
        <v>43</v>
      </c>
      <c r="L1296" s="41" t="s">
        <v>31246</v>
      </c>
      <c r="N1296" s="41" t="s">
        <v>22101</v>
      </c>
      <c r="O1296" s="41" t="s">
        <v>36</v>
      </c>
      <c r="P1296" s="41" t="s">
        <v>5277</v>
      </c>
      <c r="Q1296" s="41" t="s">
        <v>21930</v>
      </c>
      <c r="R1296" s="41">
        <v>8998</v>
      </c>
      <c r="S1296" s="41" t="s">
        <v>3045</v>
      </c>
      <c r="T1296" s="41" t="s">
        <v>22102</v>
      </c>
      <c r="U1296" s="41" t="s">
        <v>31247</v>
      </c>
      <c r="V1296" s="42">
        <v>45993</v>
      </c>
      <c r="W1296"/>
      <c r="X1296"/>
    </row>
    <row r="1297" spans="1:24">
      <c r="A1297" s="41" t="str">
        <f>TRIM(Query1[[#This Row],[ENTERPRISE_ID]])</f>
        <v>AMORO03</v>
      </c>
      <c r="B1297" s="41" t="s">
        <v>31248</v>
      </c>
      <c r="C1297" s="41" t="s">
        <v>31249</v>
      </c>
      <c r="D1297" s="41" t="s">
        <v>21156</v>
      </c>
      <c r="E1297" s="41" t="s">
        <v>31250</v>
      </c>
      <c r="F1297" s="41" t="s">
        <v>31251</v>
      </c>
      <c r="G1297" s="41" t="s">
        <v>1094</v>
      </c>
      <c r="H1297" s="41" t="s">
        <v>31252</v>
      </c>
      <c r="I1297" s="41" t="s">
        <v>31253</v>
      </c>
      <c r="J1297" s="68">
        <v>3234708353</v>
      </c>
      <c r="K1297" s="41" t="s">
        <v>43</v>
      </c>
      <c r="L1297" s="41" t="s">
        <v>31254</v>
      </c>
      <c r="M1297" s="41" t="s">
        <v>31255</v>
      </c>
      <c r="N1297" s="41" t="s">
        <v>7572</v>
      </c>
      <c r="O1297" s="41" t="s">
        <v>36</v>
      </c>
      <c r="P1297" s="41" t="s">
        <v>1097</v>
      </c>
      <c r="Q1297" s="41" t="s">
        <v>21930</v>
      </c>
      <c r="R1297" s="41">
        <v>8998</v>
      </c>
      <c r="S1297" s="41" t="s">
        <v>4645</v>
      </c>
      <c r="T1297" s="41" t="s">
        <v>23109</v>
      </c>
      <c r="U1297" s="41" t="s">
        <v>31256</v>
      </c>
      <c r="V1297" s="42">
        <v>45993</v>
      </c>
      <c r="W1297"/>
      <c r="X1297"/>
    </row>
    <row r="1298" spans="1:24">
      <c r="A1298" s="41" t="str">
        <f>TRIM(Query1[[#This Row],[ENTERPRISE_ID]])</f>
        <v>MPERAL2</v>
      </c>
      <c r="B1298" s="41" t="s">
        <v>31257</v>
      </c>
      <c r="C1298" s="41" t="s">
        <v>17488</v>
      </c>
      <c r="D1298" s="41" t="s">
        <v>21156</v>
      </c>
      <c r="E1298" s="41" t="s">
        <v>25384</v>
      </c>
      <c r="F1298" s="41" t="s">
        <v>31258</v>
      </c>
      <c r="G1298" s="41" t="s">
        <v>17489</v>
      </c>
      <c r="H1298" s="41" t="s">
        <v>31259</v>
      </c>
      <c r="I1298" s="41" t="s">
        <v>19647</v>
      </c>
      <c r="J1298" s="68">
        <v>6262058807</v>
      </c>
      <c r="K1298" s="41" t="s">
        <v>43</v>
      </c>
      <c r="L1298" s="41" t="s">
        <v>31260</v>
      </c>
      <c r="N1298" s="41" t="s">
        <v>31222</v>
      </c>
      <c r="O1298" s="41" t="s">
        <v>36</v>
      </c>
      <c r="P1298" s="41" t="s">
        <v>10047</v>
      </c>
      <c r="Q1298" s="41" t="s">
        <v>21930</v>
      </c>
      <c r="R1298" s="41">
        <v>8998</v>
      </c>
      <c r="S1298" s="41" t="s">
        <v>22011</v>
      </c>
      <c r="T1298" s="41" t="s">
        <v>22012</v>
      </c>
      <c r="U1298" s="41" t="s">
        <v>31261</v>
      </c>
      <c r="V1298" s="42">
        <v>45993</v>
      </c>
      <c r="W1298"/>
      <c r="X1298"/>
    </row>
    <row r="1299" spans="1:24">
      <c r="A1299" s="41" t="str">
        <f>TRIM(Query1[[#This Row],[ENTERPRISE_ID]])</f>
        <v>JMENE03</v>
      </c>
      <c r="B1299" s="41" t="s">
        <v>31262</v>
      </c>
      <c r="C1299" s="41" t="s">
        <v>31263</v>
      </c>
      <c r="D1299" s="41" t="s">
        <v>21156</v>
      </c>
      <c r="E1299" s="41" t="s">
        <v>31264</v>
      </c>
      <c r="F1299" s="41" t="s">
        <v>31265</v>
      </c>
      <c r="G1299" s="41" t="s">
        <v>7587</v>
      </c>
      <c r="H1299" s="41" t="s">
        <v>31266</v>
      </c>
      <c r="I1299" s="41" t="s">
        <v>22373</v>
      </c>
      <c r="J1299" s="68">
        <v>3105975345</v>
      </c>
      <c r="K1299" s="41" t="s">
        <v>43</v>
      </c>
      <c r="L1299" s="41" t="s">
        <v>31267</v>
      </c>
      <c r="N1299" s="41" t="s">
        <v>9444</v>
      </c>
      <c r="O1299" s="41" t="s">
        <v>36</v>
      </c>
      <c r="P1299" s="41" t="s">
        <v>7590</v>
      </c>
      <c r="Q1299" s="41" t="s">
        <v>21930</v>
      </c>
      <c r="R1299" s="41">
        <v>8998</v>
      </c>
      <c r="S1299" s="41" t="s">
        <v>1779</v>
      </c>
      <c r="T1299" s="41" t="s">
        <v>23779</v>
      </c>
      <c r="U1299" s="41" t="s">
        <v>31268</v>
      </c>
      <c r="V1299" s="42">
        <v>45993</v>
      </c>
      <c r="W1299"/>
      <c r="X1299"/>
    </row>
    <row r="1300" spans="1:24">
      <c r="A1300" s="41" t="str">
        <f>TRIM(Query1[[#This Row],[ENTERPRISE_ID]])</f>
        <v>EGOMEZ2</v>
      </c>
      <c r="B1300" s="41" t="s">
        <v>31269</v>
      </c>
      <c r="C1300" s="41" t="s">
        <v>31270</v>
      </c>
      <c r="D1300" s="41" t="s">
        <v>21156</v>
      </c>
      <c r="E1300" s="41" t="s">
        <v>31271</v>
      </c>
      <c r="F1300" s="41" t="s">
        <v>31272</v>
      </c>
      <c r="G1300" s="41" t="s">
        <v>4645</v>
      </c>
      <c r="H1300" s="41" t="s">
        <v>27257</v>
      </c>
      <c r="I1300" s="41" t="s">
        <v>23469</v>
      </c>
      <c r="J1300" s="68">
        <v>7605808909</v>
      </c>
      <c r="K1300" s="41" t="s">
        <v>43</v>
      </c>
      <c r="L1300" s="41" t="s">
        <v>4646</v>
      </c>
      <c r="N1300" s="41" t="s">
        <v>4647</v>
      </c>
      <c r="O1300" s="41" t="s">
        <v>36</v>
      </c>
      <c r="P1300" s="41" t="s">
        <v>4648</v>
      </c>
      <c r="Q1300" s="41" t="s">
        <v>21930</v>
      </c>
      <c r="R1300" s="41">
        <v>8998</v>
      </c>
      <c r="S1300" s="41" t="s">
        <v>22780</v>
      </c>
      <c r="T1300" s="41" t="s">
        <v>22781</v>
      </c>
      <c r="U1300" s="41" t="s">
        <v>31273</v>
      </c>
      <c r="V1300" s="42">
        <v>45993</v>
      </c>
      <c r="W1300"/>
      <c r="X1300"/>
    </row>
    <row r="1301" spans="1:24">
      <c r="A1301" s="41" t="str">
        <f>TRIM(Query1[[#This Row],[ENTERPRISE_ID]])</f>
        <v>NMARTI0</v>
      </c>
      <c r="B1301" s="41" t="s">
        <v>31274</v>
      </c>
      <c r="C1301" s="41" t="s">
        <v>31275</v>
      </c>
      <c r="D1301" s="41" t="s">
        <v>21156</v>
      </c>
      <c r="E1301" s="41" t="s">
        <v>31276</v>
      </c>
      <c r="F1301" s="41" t="s">
        <v>31277</v>
      </c>
      <c r="G1301" s="41" t="s">
        <v>31278</v>
      </c>
      <c r="H1301" s="41" t="s">
        <v>39</v>
      </c>
      <c r="I1301" s="41" t="s">
        <v>23144</v>
      </c>
      <c r="J1301" s="68">
        <v>3234707802</v>
      </c>
      <c r="K1301" s="41" t="s">
        <v>43</v>
      </c>
      <c r="L1301" s="41" t="s">
        <v>31279</v>
      </c>
      <c r="M1301" s="41" t="s">
        <v>31280</v>
      </c>
      <c r="N1301" s="41" t="s">
        <v>31281</v>
      </c>
      <c r="O1301" s="41" t="s">
        <v>36</v>
      </c>
      <c r="P1301" s="41" t="s">
        <v>10623</v>
      </c>
      <c r="Q1301" s="41" t="s">
        <v>21930</v>
      </c>
      <c r="R1301" s="41">
        <v>8998</v>
      </c>
      <c r="S1301" s="41" t="s">
        <v>1779</v>
      </c>
      <c r="T1301" s="41" t="s">
        <v>23779</v>
      </c>
      <c r="U1301" s="41" t="s">
        <v>31282</v>
      </c>
      <c r="V1301" s="42">
        <v>45993</v>
      </c>
      <c r="W1301"/>
      <c r="X1301"/>
    </row>
    <row r="1302" spans="1:24">
      <c r="A1302" s="41" t="str">
        <f>TRIM(Query1[[#This Row],[ENTERPRISE_ID]])</f>
        <v>CROSALE</v>
      </c>
      <c r="B1302" s="41" t="s">
        <v>31283</v>
      </c>
      <c r="C1302" s="41" t="s">
        <v>31284</v>
      </c>
      <c r="D1302" s="41" t="s">
        <v>21156</v>
      </c>
      <c r="E1302" s="41" t="s">
        <v>31285</v>
      </c>
      <c r="F1302" s="41" t="s">
        <v>31286</v>
      </c>
      <c r="G1302" s="41" t="s">
        <v>19429</v>
      </c>
      <c r="H1302" s="41" t="s">
        <v>26046</v>
      </c>
      <c r="I1302" s="41" t="s">
        <v>22788</v>
      </c>
      <c r="J1302" s="68">
        <v>3239743016</v>
      </c>
      <c r="K1302" s="41" t="s">
        <v>43</v>
      </c>
      <c r="L1302" s="41" t="s">
        <v>31287</v>
      </c>
      <c r="M1302" s="41" t="s">
        <v>31288</v>
      </c>
      <c r="N1302" s="41" t="s">
        <v>23778</v>
      </c>
      <c r="O1302" s="41" t="s">
        <v>36</v>
      </c>
      <c r="P1302" s="41" t="s">
        <v>3099</v>
      </c>
      <c r="Q1302" s="41" t="s">
        <v>21930</v>
      </c>
      <c r="R1302" s="41">
        <v>8998</v>
      </c>
      <c r="S1302" s="41" t="s">
        <v>1779</v>
      </c>
      <c r="T1302" s="41" t="s">
        <v>23779</v>
      </c>
      <c r="U1302" s="41" t="s">
        <v>31289</v>
      </c>
      <c r="V1302" s="42">
        <v>45993</v>
      </c>
      <c r="W1302"/>
      <c r="X1302"/>
    </row>
    <row r="1303" spans="1:24">
      <c r="A1303" s="41" t="str">
        <f>TRIM(Query1[[#This Row],[ENTERPRISE_ID]])</f>
        <v>CREYE37</v>
      </c>
      <c r="B1303" s="41" t="s">
        <v>31290</v>
      </c>
      <c r="C1303" s="41" t="s">
        <v>31291</v>
      </c>
      <c r="D1303" s="41" t="s">
        <v>21156</v>
      </c>
      <c r="E1303" s="41" t="s">
        <v>31292</v>
      </c>
      <c r="F1303" s="41" t="s">
        <v>31293</v>
      </c>
      <c r="G1303" s="41" t="s">
        <v>3045</v>
      </c>
      <c r="H1303" s="41" t="s">
        <v>25586</v>
      </c>
      <c r="I1303" s="41" t="s">
        <v>22788</v>
      </c>
      <c r="J1303" s="68">
        <v>3102187252</v>
      </c>
      <c r="K1303" s="41" t="s">
        <v>43</v>
      </c>
      <c r="L1303" s="41" t="s">
        <v>31294</v>
      </c>
      <c r="N1303" s="41" t="s">
        <v>3047</v>
      </c>
      <c r="O1303" s="41" t="s">
        <v>36</v>
      </c>
      <c r="P1303" s="41" t="s">
        <v>3048</v>
      </c>
      <c r="Q1303" s="41" t="s">
        <v>21930</v>
      </c>
      <c r="R1303" s="41">
        <v>8998</v>
      </c>
      <c r="S1303" s="41" t="s">
        <v>22780</v>
      </c>
      <c r="T1303" s="41" t="s">
        <v>22781</v>
      </c>
      <c r="U1303" s="41" t="s">
        <v>31295</v>
      </c>
      <c r="V1303" s="42">
        <v>45993</v>
      </c>
      <c r="W1303"/>
      <c r="X1303"/>
    </row>
    <row r="1304" spans="1:24">
      <c r="A1304" s="41" t="str">
        <f>TRIM(Query1[[#This Row],[ENTERPRISE_ID]])</f>
        <v>FVASQUE</v>
      </c>
      <c r="B1304" s="41" t="s">
        <v>31296</v>
      </c>
      <c r="C1304" s="41" t="s">
        <v>31297</v>
      </c>
      <c r="D1304" s="41" t="s">
        <v>21156</v>
      </c>
      <c r="E1304" s="41" t="s">
        <v>31298</v>
      </c>
      <c r="F1304" s="41" t="s">
        <v>31299</v>
      </c>
      <c r="G1304" s="41" t="s">
        <v>5232</v>
      </c>
      <c r="H1304" s="41" t="s">
        <v>22787</v>
      </c>
      <c r="I1304" s="41" t="s">
        <v>26880</v>
      </c>
      <c r="J1304" s="68">
        <v>6616883788</v>
      </c>
      <c r="K1304" s="41" t="s">
        <v>43</v>
      </c>
      <c r="L1304" s="41" t="s">
        <v>31300</v>
      </c>
      <c r="M1304" s="41" t="s">
        <v>31301</v>
      </c>
      <c r="N1304" s="41" t="s">
        <v>31302</v>
      </c>
      <c r="O1304" s="41" t="s">
        <v>36</v>
      </c>
      <c r="P1304" s="41" t="s">
        <v>31303</v>
      </c>
      <c r="Q1304" s="41" t="s">
        <v>21930</v>
      </c>
      <c r="R1304" s="41">
        <v>8998</v>
      </c>
      <c r="S1304" s="41" t="s">
        <v>22780</v>
      </c>
      <c r="T1304" s="41" t="s">
        <v>22781</v>
      </c>
      <c r="U1304" s="41" t="s">
        <v>31304</v>
      </c>
      <c r="V1304" s="42">
        <v>45993</v>
      </c>
      <c r="W1304"/>
      <c r="X1304"/>
    </row>
    <row r="1305" spans="1:24">
      <c r="A1305" s="41" t="str">
        <f>TRIM(Query1[[#This Row],[ENTERPRISE_ID]])</f>
        <v>GALVAR4</v>
      </c>
      <c r="B1305" s="41" t="s">
        <v>31305</v>
      </c>
      <c r="C1305" s="41" t="s">
        <v>31306</v>
      </c>
      <c r="D1305" s="41" t="s">
        <v>21156</v>
      </c>
      <c r="E1305" s="41" t="s">
        <v>31307</v>
      </c>
      <c r="F1305" s="41" t="s">
        <v>31308</v>
      </c>
      <c r="G1305" s="41" t="s">
        <v>5274</v>
      </c>
      <c r="H1305" s="41" t="s">
        <v>26728</v>
      </c>
      <c r="I1305" s="41" t="s">
        <v>815</v>
      </c>
      <c r="J1305" s="68">
        <v>5623746962</v>
      </c>
      <c r="K1305" s="41" t="s">
        <v>43</v>
      </c>
      <c r="L1305" s="41" t="s">
        <v>31309</v>
      </c>
      <c r="N1305" s="41" t="s">
        <v>5276</v>
      </c>
      <c r="O1305" s="41" t="s">
        <v>36</v>
      </c>
      <c r="P1305" s="41" t="s">
        <v>5277</v>
      </c>
      <c r="Q1305" s="41" t="s">
        <v>21930</v>
      </c>
      <c r="R1305" s="41">
        <v>8998</v>
      </c>
      <c r="S1305" s="41" t="s">
        <v>3045</v>
      </c>
      <c r="T1305" s="41" t="s">
        <v>22102</v>
      </c>
      <c r="U1305" s="41" t="s">
        <v>31310</v>
      </c>
      <c r="V1305" s="42">
        <v>45993</v>
      </c>
      <c r="W1305"/>
      <c r="X1305"/>
    </row>
    <row r="1306" spans="1:24">
      <c r="A1306" s="41" t="str">
        <f>TRIM(Query1[[#This Row],[ENTERPRISE_ID]])</f>
        <v>JCAST93</v>
      </c>
      <c r="B1306" s="41" t="s">
        <v>31311</v>
      </c>
      <c r="C1306" s="41" t="s">
        <v>31312</v>
      </c>
      <c r="D1306" s="41" t="s">
        <v>21156</v>
      </c>
      <c r="E1306" s="41" t="s">
        <v>31313</v>
      </c>
      <c r="F1306" s="41" t="s">
        <v>31314</v>
      </c>
      <c r="G1306" s="41" t="s">
        <v>6483</v>
      </c>
      <c r="H1306" s="41" t="s">
        <v>26434</v>
      </c>
      <c r="I1306" s="41" t="s">
        <v>31172</v>
      </c>
      <c r="J1306" s="68">
        <v>5623863348</v>
      </c>
      <c r="K1306" s="41" t="s">
        <v>43</v>
      </c>
      <c r="L1306" s="41" t="s">
        <v>31315</v>
      </c>
      <c r="N1306" s="41" t="s">
        <v>1050</v>
      </c>
      <c r="O1306" s="41" t="s">
        <v>36</v>
      </c>
      <c r="P1306" s="41" t="s">
        <v>6485</v>
      </c>
      <c r="Q1306" s="41" t="s">
        <v>21930</v>
      </c>
      <c r="R1306" s="41">
        <v>8998</v>
      </c>
      <c r="S1306" s="41" t="s">
        <v>1779</v>
      </c>
      <c r="T1306" s="41" t="s">
        <v>23779</v>
      </c>
      <c r="U1306" s="41" t="s">
        <v>31316</v>
      </c>
      <c r="V1306" s="42">
        <v>45993</v>
      </c>
      <c r="W1306"/>
      <c r="X1306"/>
    </row>
    <row r="1307" spans="1:24">
      <c r="A1307" s="41" t="str">
        <f>TRIM(Query1[[#This Row],[ENTERPRISE_ID]])</f>
        <v>JHAUSER</v>
      </c>
      <c r="B1307" s="41" t="s">
        <v>31317</v>
      </c>
      <c r="C1307" s="41" t="s">
        <v>31318</v>
      </c>
      <c r="D1307" s="41" t="s">
        <v>21141</v>
      </c>
      <c r="E1307" s="41" t="s">
        <v>31319</v>
      </c>
      <c r="F1307" s="41" t="s">
        <v>31320</v>
      </c>
      <c r="G1307" s="41" t="s">
        <v>7074</v>
      </c>
      <c r="H1307" s="41" t="s">
        <v>31321</v>
      </c>
      <c r="I1307" s="41" t="s">
        <v>23300</v>
      </c>
      <c r="J1307" s="68">
        <v>9194823066</v>
      </c>
      <c r="K1307" s="41" t="s">
        <v>43</v>
      </c>
      <c r="L1307" s="41" t="s">
        <v>7075</v>
      </c>
      <c r="N1307" s="41" t="s">
        <v>2124</v>
      </c>
      <c r="O1307" s="41" t="s">
        <v>170</v>
      </c>
      <c r="P1307" s="41" t="s">
        <v>4077</v>
      </c>
      <c r="Q1307" s="41" t="s">
        <v>21919</v>
      </c>
      <c r="R1307" s="41">
        <v>8998</v>
      </c>
      <c r="S1307" s="41" t="s">
        <v>23506</v>
      </c>
      <c r="T1307" s="41" t="s">
        <v>23507</v>
      </c>
      <c r="U1307" s="41" t="s">
        <v>31322</v>
      </c>
      <c r="V1307" s="42">
        <v>45993</v>
      </c>
      <c r="W1307"/>
      <c r="X1307"/>
    </row>
    <row r="1308" spans="1:24">
      <c r="A1308" s="41" t="str">
        <f>TRIM(Query1[[#This Row],[ENTERPRISE_ID]])</f>
        <v>DMUNN</v>
      </c>
      <c r="B1308" s="41" t="s">
        <v>31323</v>
      </c>
      <c r="C1308" s="41" t="s">
        <v>31324</v>
      </c>
      <c r="D1308" s="41" t="s">
        <v>21141</v>
      </c>
      <c r="E1308" s="41" t="s">
        <v>31325</v>
      </c>
      <c r="F1308" s="41" t="s">
        <v>31326</v>
      </c>
      <c r="G1308" s="41" t="s">
        <v>4075</v>
      </c>
      <c r="H1308" s="41" t="s">
        <v>31327</v>
      </c>
      <c r="I1308" s="41" t="s">
        <v>22142</v>
      </c>
      <c r="J1308" s="68">
        <v>9193449251</v>
      </c>
      <c r="K1308" s="41" t="s">
        <v>43</v>
      </c>
      <c r="L1308" s="41" t="s">
        <v>4076</v>
      </c>
      <c r="N1308" s="41" t="s">
        <v>2124</v>
      </c>
      <c r="O1308" s="41" t="s">
        <v>170</v>
      </c>
      <c r="P1308" s="41" t="s">
        <v>4077</v>
      </c>
      <c r="Q1308" s="41" t="s">
        <v>21919</v>
      </c>
      <c r="R1308" s="41">
        <v>8998</v>
      </c>
      <c r="S1308" s="41" t="s">
        <v>13320</v>
      </c>
      <c r="T1308" s="41" t="s">
        <v>25055</v>
      </c>
      <c r="U1308" s="41" t="s">
        <v>31328</v>
      </c>
      <c r="V1308" s="42">
        <v>45993</v>
      </c>
      <c r="W1308"/>
      <c r="X1308"/>
    </row>
    <row r="1309" spans="1:24">
      <c r="A1309" s="41" t="str">
        <f>TRIM(Query1[[#This Row],[ENTERPRISE_ID]])</f>
        <v>LPAGANC</v>
      </c>
      <c r="B1309" s="41" t="s">
        <v>31329</v>
      </c>
      <c r="C1309" s="41" t="s">
        <v>31330</v>
      </c>
      <c r="D1309" s="41" t="s">
        <v>21153</v>
      </c>
      <c r="E1309" s="41" t="s">
        <v>31331</v>
      </c>
      <c r="F1309" s="41" t="s">
        <v>31332</v>
      </c>
      <c r="G1309" s="41" t="s">
        <v>9078</v>
      </c>
      <c r="H1309" s="41" t="s">
        <v>31333</v>
      </c>
      <c r="I1309" s="41" t="s">
        <v>24327</v>
      </c>
      <c r="J1309" s="68">
        <v>9393198539</v>
      </c>
      <c r="K1309" s="41" t="s">
        <v>43</v>
      </c>
      <c r="L1309" s="41" t="s">
        <v>31334</v>
      </c>
      <c r="M1309" s="41" t="s">
        <v>31335</v>
      </c>
      <c r="N1309" s="41" t="s">
        <v>31336</v>
      </c>
      <c r="O1309" s="41" t="s">
        <v>383</v>
      </c>
      <c r="P1309" s="41" t="s">
        <v>9082</v>
      </c>
      <c r="Q1309" s="41" t="s">
        <v>22020</v>
      </c>
      <c r="R1309" s="41">
        <v>8842</v>
      </c>
      <c r="S1309" s="41" t="s">
        <v>13929</v>
      </c>
      <c r="T1309" s="41" t="s">
        <v>28993</v>
      </c>
      <c r="U1309" s="41" t="s">
        <v>31337</v>
      </c>
      <c r="V1309" s="42">
        <v>45993</v>
      </c>
      <c r="W1309"/>
      <c r="X1309"/>
    </row>
    <row r="1310" spans="1:24">
      <c r="A1310" s="41" t="str">
        <f>TRIM(Query1[[#This Row],[ENTERPRISE_ID]])</f>
        <v>SPITTMA</v>
      </c>
      <c r="B1310" s="41" t="s">
        <v>31338</v>
      </c>
      <c r="C1310" s="41" t="s">
        <v>31339</v>
      </c>
      <c r="D1310" s="41" t="s">
        <v>21141</v>
      </c>
      <c r="E1310" s="41" t="s">
        <v>31340</v>
      </c>
      <c r="F1310" s="41" t="s">
        <v>31341</v>
      </c>
      <c r="G1310" s="41" t="s">
        <v>31342</v>
      </c>
      <c r="H1310" s="41" t="s">
        <v>31343</v>
      </c>
      <c r="I1310" s="41" t="s">
        <v>31344</v>
      </c>
      <c r="J1310" s="68">
        <v>8438645491</v>
      </c>
      <c r="K1310" s="41" t="s">
        <v>43</v>
      </c>
      <c r="L1310" s="41" t="s">
        <v>31345</v>
      </c>
      <c r="M1310" s="41" t="s">
        <v>31346</v>
      </c>
      <c r="N1310" s="41" t="s">
        <v>31347</v>
      </c>
      <c r="O1310" s="41" t="s">
        <v>322</v>
      </c>
      <c r="P1310" s="41" t="s">
        <v>31348</v>
      </c>
      <c r="Q1310" s="41" t="s">
        <v>21919</v>
      </c>
      <c r="R1310" s="41">
        <v>8998</v>
      </c>
      <c r="S1310" s="41" t="s">
        <v>14675</v>
      </c>
      <c r="T1310" s="41" t="s">
        <v>23561</v>
      </c>
      <c r="U1310" s="41" t="s">
        <v>31349</v>
      </c>
      <c r="V1310" s="42">
        <v>45993</v>
      </c>
      <c r="W1310"/>
      <c r="X1310"/>
    </row>
    <row r="1311" spans="1:24">
      <c r="A1311" s="41" t="str">
        <f>TRIM(Query1[[#This Row],[ENTERPRISE_ID]])</f>
        <v>MROGERS</v>
      </c>
      <c r="B1311" s="41" t="s">
        <v>31350</v>
      </c>
      <c r="C1311" s="41" t="s">
        <v>31351</v>
      </c>
      <c r="D1311" s="41" t="s">
        <v>21134</v>
      </c>
      <c r="E1311" s="41" t="s">
        <v>31352</v>
      </c>
      <c r="F1311" s="41" t="s">
        <v>31353</v>
      </c>
      <c r="G1311" s="41" t="s">
        <v>31354</v>
      </c>
      <c r="H1311" s="41" t="s">
        <v>21915</v>
      </c>
      <c r="I1311" s="41" t="s">
        <v>22250</v>
      </c>
      <c r="J1311" s="68">
        <v>8286660029</v>
      </c>
      <c r="K1311" s="41" t="s">
        <v>43</v>
      </c>
      <c r="L1311" s="41" t="s">
        <v>10184</v>
      </c>
      <c r="N1311" s="41" t="s">
        <v>10185</v>
      </c>
      <c r="O1311" s="41" t="s">
        <v>170</v>
      </c>
      <c r="P1311" s="41" t="s">
        <v>10186</v>
      </c>
      <c r="Q1311" s="41" t="s">
        <v>21919</v>
      </c>
      <c r="R1311" s="41">
        <v>8998</v>
      </c>
      <c r="S1311" s="41" t="s">
        <v>3811</v>
      </c>
      <c r="T1311" s="41" t="s">
        <v>22994</v>
      </c>
      <c r="U1311" s="41" t="s">
        <v>31355</v>
      </c>
      <c r="V1311" s="42">
        <v>45993</v>
      </c>
      <c r="W1311"/>
      <c r="X1311"/>
    </row>
    <row r="1312" spans="1:24">
      <c r="A1312" s="41" t="str">
        <f>TRIM(Query1[[#This Row],[ENTERPRISE_ID]])</f>
        <v>WCARABA</v>
      </c>
      <c r="B1312" s="41" t="s">
        <v>31356</v>
      </c>
      <c r="C1312" s="41" t="s">
        <v>31357</v>
      </c>
      <c r="D1312" s="41" t="s">
        <v>21153</v>
      </c>
      <c r="E1312" s="41" t="s">
        <v>31358</v>
      </c>
      <c r="F1312" s="41" t="s">
        <v>31359</v>
      </c>
      <c r="G1312" s="41" t="s">
        <v>13929</v>
      </c>
      <c r="H1312" s="41" t="s">
        <v>31360</v>
      </c>
      <c r="I1312" s="41" t="s">
        <v>31361</v>
      </c>
      <c r="J1312" s="68">
        <v>7875664382</v>
      </c>
      <c r="K1312" s="41" t="s">
        <v>43</v>
      </c>
      <c r="L1312" s="41" t="s">
        <v>31362</v>
      </c>
      <c r="M1312" s="41" t="s">
        <v>31363</v>
      </c>
      <c r="N1312" s="41" t="s">
        <v>586</v>
      </c>
      <c r="O1312" s="41" t="s">
        <v>383</v>
      </c>
      <c r="P1312" s="41" t="s">
        <v>9611</v>
      </c>
      <c r="Q1312" s="41" t="s">
        <v>21909</v>
      </c>
      <c r="R1312" s="41">
        <v>8842</v>
      </c>
      <c r="S1312" s="41" t="s">
        <v>22780</v>
      </c>
      <c r="T1312" s="41" t="s">
        <v>22781</v>
      </c>
      <c r="U1312" s="41" t="s">
        <v>31364</v>
      </c>
      <c r="V1312" s="42">
        <v>45993</v>
      </c>
      <c r="W1312"/>
      <c r="X1312"/>
    </row>
    <row r="1313" spans="1:24">
      <c r="A1313" s="41" t="str">
        <f>TRIM(Query1[[#This Row],[ENTERPRISE_ID]])</f>
        <v>ECLAUDI</v>
      </c>
      <c r="B1313" s="41" t="s">
        <v>31365</v>
      </c>
      <c r="C1313" s="41" t="s">
        <v>31366</v>
      </c>
      <c r="D1313" s="41" t="s">
        <v>21153</v>
      </c>
      <c r="E1313" s="41" t="s">
        <v>31367</v>
      </c>
      <c r="F1313" s="41" t="s">
        <v>31368</v>
      </c>
      <c r="G1313" s="41" t="s">
        <v>4548</v>
      </c>
      <c r="H1313" s="41" t="s">
        <v>31369</v>
      </c>
      <c r="I1313" s="41" t="s">
        <v>25152</v>
      </c>
      <c r="J1313" s="68">
        <v>9397322777</v>
      </c>
      <c r="K1313" s="41" t="s">
        <v>43</v>
      </c>
      <c r="L1313" s="41" t="s">
        <v>31370</v>
      </c>
      <c r="M1313" s="41" t="s">
        <v>31371</v>
      </c>
      <c r="N1313" s="41" t="s">
        <v>31372</v>
      </c>
      <c r="O1313" s="41" t="s">
        <v>383</v>
      </c>
      <c r="P1313" s="41" t="s">
        <v>4551</v>
      </c>
      <c r="Q1313" s="41" t="s">
        <v>21930</v>
      </c>
      <c r="R1313" s="41">
        <v>8842</v>
      </c>
      <c r="S1313" s="41" t="s">
        <v>13929</v>
      </c>
      <c r="T1313" s="41" t="s">
        <v>28993</v>
      </c>
      <c r="U1313" s="41" t="s">
        <v>31373</v>
      </c>
      <c r="V1313" s="42">
        <v>45993</v>
      </c>
      <c r="W1313"/>
      <c r="X1313"/>
    </row>
    <row r="1314" spans="1:24">
      <c r="A1314" s="41" t="str">
        <f>TRIM(Query1[[#This Row],[ENTERPRISE_ID]])</f>
        <v>RVILLA5</v>
      </c>
      <c r="B1314" s="41" t="s">
        <v>31374</v>
      </c>
      <c r="C1314" s="41" t="s">
        <v>31375</v>
      </c>
      <c r="D1314" s="41" t="s">
        <v>21141</v>
      </c>
      <c r="E1314" s="41" t="s">
        <v>31376</v>
      </c>
      <c r="F1314" s="41" t="s">
        <v>31377</v>
      </c>
      <c r="G1314" s="41" t="s">
        <v>20793</v>
      </c>
      <c r="H1314" s="41" t="s">
        <v>31378</v>
      </c>
      <c r="I1314" s="41" t="s">
        <v>31379</v>
      </c>
      <c r="J1314" s="68">
        <v>9108275662</v>
      </c>
      <c r="K1314" s="41" t="s">
        <v>43</v>
      </c>
      <c r="L1314" s="41" t="s">
        <v>31380</v>
      </c>
      <c r="N1314" s="41" t="s">
        <v>31381</v>
      </c>
      <c r="O1314" s="41" t="s">
        <v>170</v>
      </c>
      <c r="P1314" s="41" t="s">
        <v>12302</v>
      </c>
      <c r="Q1314" s="41" t="s">
        <v>21919</v>
      </c>
      <c r="R1314" s="41">
        <v>8998</v>
      </c>
      <c r="S1314" s="41" t="s">
        <v>22780</v>
      </c>
      <c r="T1314" s="41" t="s">
        <v>22781</v>
      </c>
      <c r="U1314" s="41" t="s">
        <v>31382</v>
      </c>
      <c r="V1314" s="42">
        <v>45993</v>
      </c>
      <c r="W1314"/>
      <c r="X1314"/>
    </row>
    <row r="1315" spans="1:24">
      <c r="A1315" s="41" t="str">
        <f>TRIM(Query1[[#This Row],[ENTERPRISE_ID]])</f>
        <v>ACOOK14</v>
      </c>
      <c r="B1315" s="41" t="s">
        <v>31383</v>
      </c>
      <c r="C1315" s="41" t="s">
        <v>21737</v>
      </c>
      <c r="D1315" s="41" t="s">
        <v>21134</v>
      </c>
      <c r="E1315" s="41" t="s">
        <v>31384</v>
      </c>
      <c r="F1315" s="41" t="s">
        <v>31385</v>
      </c>
      <c r="G1315" s="41" t="s">
        <v>20677</v>
      </c>
      <c r="H1315" s="41" t="s">
        <v>31386</v>
      </c>
      <c r="I1315" s="41" t="s">
        <v>21987</v>
      </c>
      <c r="J1315" s="68">
        <v>6064481412</v>
      </c>
      <c r="K1315" s="41" t="s">
        <v>43</v>
      </c>
      <c r="L1315" s="41" t="s">
        <v>31387</v>
      </c>
      <c r="N1315" s="41" t="s">
        <v>31388</v>
      </c>
      <c r="O1315" s="41" t="s">
        <v>258</v>
      </c>
      <c r="P1315" s="41" t="s">
        <v>446</v>
      </c>
      <c r="Q1315" s="41" t="s">
        <v>21919</v>
      </c>
      <c r="R1315" s="41">
        <v>8998</v>
      </c>
      <c r="S1315" s="41" t="s">
        <v>22780</v>
      </c>
      <c r="T1315" s="41" t="s">
        <v>22781</v>
      </c>
      <c r="U1315" s="41" t="s">
        <v>31389</v>
      </c>
      <c r="V1315" s="42">
        <v>45993</v>
      </c>
      <c r="W1315"/>
      <c r="X1315"/>
    </row>
    <row r="1316" spans="1:24">
      <c r="A1316" s="41" t="str">
        <f>TRIM(Query1[[#This Row],[ENTERPRISE_ID]])</f>
        <v>IMAY0</v>
      </c>
      <c r="B1316" s="41" t="s">
        <v>31390</v>
      </c>
      <c r="C1316" s="41" t="s">
        <v>31391</v>
      </c>
      <c r="D1316" s="41" t="s">
        <v>21134</v>
      </c>
      <c r="E1316" s="41" t="s">
        <v>31392</v>
      </c>
      <c r="F1316" s="41" t="s">
        <v>31393</v>
      </c>
      <c r="G1316" s="41" t="s">
        <v>17031</v>
      </c>
      <c r="H1316" s="41" t="s">
        <v>31394</v>
      </c>
      <c r="I1316" s="41" t="s">
        <v>31395</v>
      </c>
      <c r="J1316" s="68">
        <v>9379724158</v>
      </c>
      <c r="K1316" s="41" t="s">
        <v>43</v>
      </c>
      <c r="L1316" s="41" t="s">
        <v>6106</v>
      </c>
      <c r="N1316" s="41" t="s">
        <v>2097</v>
      </c>
      <c r="O1316" s="41" t="s">
        <v>72</v>
      </c>
      <c r="P1316" s="41" t="s">
        <v>6107</v>
      </c>
      <c r="Q1316" s="41" t="s">
        <v>21919</v>
      </c>
      <c r="R1316" s="41">
        <v>8998</v>
      </c>
      <c r="S1316" s="41" t="s">
        <v>3013</v>
      </c>
      <c r="T1316" s="41" t="s">
        <v>17678</v>
      </c>
      <c r="U1316" s="41" t="s">
        <v>31396</v>
      </c>
      <c r="V1316" s="42">
        <v>45993</v>
      </c>
      <c r="W1316"/>
      <c r="X1316"/>
    </row>
    <row r="1317" spans="1:24">
      <c r="A1317" s="41" t="str">
        <f>TRIM(Query1[[#This Row],[ENTERPRISE_ID]])</f>
        <v>AGALDIN</v>
      </c>
      <c r="B1317" s="41" t="s">
        <v>31397</v>
      </c>
      <c r="C1317" s="41" t="s">
        <v>31398</v>
      </c>
      <c r="D1317" s="41" t="s">
        <v>21136</v>
      </c>
      <c r="E1317" s="41" t="s">
        <v>31399</v>
      </c>
      <c r="F1317" s="41" t="s">
        <v>31400</v>
      </c>
      <c r="G1317" s="41" t="s">
        <v>680</v>
      </c>
      <c r="H1317" s="41" t="s">
        <v>31401</v>
      </c>
      <c r="I1317" s="41" t="s">
        <v>31402</v>
      </c>
      <c r="J1317" s="68">
        <v>7542026383</v>
      </c>
      <c r="K1317" s="41" t="s">
        <v>43</v>
      </c>
      <c r="L1317" s="41" t="s">
        <v>31403</v>
      </c>
      <c r="N1317" s="41" t="s">
        <v>682</v>
      </c>
      <c r="O1317" s="41" t="s">
        <v>57</v>
      </c>
      <c r="P1317" s="41" t="s">
        <v>683</v>
      </c>
      <c r="Q1317" s="41" t="s">
        <v>21909</v>
      </c>
      <c r="R1317" s="41">
        <v>8998</v>
      </c>
      <c r="S1317" s="41" t="s">
        <v>22780</v>
      </c>
      <c r="T1317" s="41" t="s">
        <v>22781</v>
      </c>
      <c r="U1317" s="41" t="s">
        <v>31404</v>
      </c>
      <c r="V1317" s="42">
        <v>45993</v>
      </c>
      <c r="W1317"/>
      <c r="X1317"/>
    </row>
    <row r="1318" spans="1:24">
      <c r="A1318" s="41" t="str">
        <f>TRIM(Query1[[#This Row],[ENTERPRISE_ID]])</f>
        <v>NCRUZMO</v>
      </c>
      <c r="B1318" s="41" t="s">
        <v>31405</v>
      </c>
      <c r="C1318" s="41" t="s">
        <v>31406</v>
      </c>
      <c r="D1318" s="41" t="s">
        <v>21153</v>
      </c>
      <c r="E1318" s="41" t="s">
        <v>29143</v>
      </c>
      <c r="F1318" s="41" t="s">
        <v>31407</v>
      </c>
      <c r="G1318" s="41" t="s">
        <v>10554</v>
      </c>
      <c r="H1318" s="41" t="s">
        <v>31408</v>
      </c>
      <c r="I1318" s="41" t="s">
        <v>27578</v>
      </c>
      <c r="J1318" s="68">
        <v>9392936051</v>
      </c>
      <c r="K1318" s="41" t="s">
        <v>43</v>
      </c>
      <c r="L1318" s="41" t="s">
        <v>31409</v>
      </c>
      <c r="M1318" s="41" t="s">
        <v>31410</v>
      </c>
      <c r="N1318" s="41" t="s">
        <v>9610</v>
      </c>
      <c r="O1318" s="41" t="s">
        <v>383</v>
      </c>
      <c r="P1318" s="41" t="s">
        <v>4492</v>
      </c>
      <c r="Q1318" s="41" t="s">
        <v>21909</v>
      </c>
      <c r="R1318" s="41">
        <v>8842</v>
      </c>
      <c r="S1318" s="41" t="s">
        <v>13929</v>
      </c>
      <c r="T1318" s="41" t="s">
        <v>28993</v>
      </c>
      <c r="U1318" s="41" t="s">
        <v>31411</v>
      </c>
      <c r="V1318" s="42">
        <v>45993</v>
      </c>
      <c r="W1318"/>
      <c r="X1318"/>
    </row>
    <row r="1319" spans="1:24">
      <c r="A1319" s="41" t="str">
        <f>TRIM(Query1[[#This Row],[ENTERPRISE_ID]])</f>
        <v>OGARDN1</v>
      </c>
      <c r="B1319" s="41" t="s">
        <v>31412</v>
      </c>
      <c r="C1319" s="41" t="s">
        <v>31413</v>
      </c>
      <c r="D1319" s="41" t="s">
        <v>21136</v>
      </c>
      <c r="E1319" s="41" t="s">
        <v>31414</v>
      </c>
      <c r="F1319" s="41" t="s">
        <v>31415</v>
      </c>
      <c r="G1319" s="41" t="s">
        <v>10747</v>
      </c>
      <c r="H1319" s="41" t="s">
        <v>27264</v>
      </c>
      <c r="I1319" s="41" t="s">
        <v>31416</v>
      </c>
      <c r="J1319" s="68">
        <v>7542093106</v>
      </c>
      <c r="K1319" s="41" t="s">
        <v>43</v>
      </c>
      <c r="L1319" s="41" t="s">
        <v>31417</v>
      </c>
      <c r="N1319" s="41" t="s">
        <v>31418</v>
      </c>
      <c r="O1319" s="41" t="s">
        <v>57</v>
      </c>
      <c r="P1319" s="41" t="s">
        <v>10750</v>
      </c>
      <c r="Q1319" s="41" t="s">
        <v>21909</v>
      </c>
      <c r="R1319" s="41">
        <v>8998</v>
      </c>
      <c r="S1319" s="41" t="s">
        <v>680</v>
      </c>
      <c r="T1319" s="41" t="s">
        <v>19319</v>
      </c>
      <c r="U1319" s="41" t="s">
        <v>31419</v>
      </c>
      <c r="V1319" s="42">
        <v>45993</v>
      </c>
      <c r="W1319"/>
      <c r="X1319"/>
    </row>
    <row r="1320" spans="1:24">
      <c r="A1320" s="41" t="str">
        <f>TRIM(Query1[[#This Row],[ENTERPRISE_ID]])</f>
        <v>PROSEN</v>
      </c>
      <c r="B1320" s="41" t="s">
        <v>31420</v>
      </c>
      <c r="C1320" s="41" t="s">
        <v>31421</v>
      </c>
      <c r="D1320" s="41" t="s">
        <v>21136</v>
      </c>
      <c r="E1320" s="41" t="s">
        <v>26835</v>
      </c>
      <c r="F1320" s="41" t="s">
        <v>31422</v>
      </c>
      <c r="G1320" s="41" t="s">
        <v>31423</v>
      </c>
      <c r="H1320" s="41" t="s">
        <v>31424</v>
      </c>
      <c r="I1320" s="41" t="s">
        <v>21929</v>
      </c>
      <c r="J1320" s="68">
        <v>9413102720</v>
      </c>
      <c r="K1320" s="41" t="s">
        <v>43</v>
      </c>
      <c r="L1320" s="41" t="s">
        <v>31425</v>
      </c>
      <c r="N1320" s="41" t="s">
        <v>31426</v>
      </c>
      <c r="O1320" s="41" t="s">
        <v>57</v>
      </c>
      <c r="P1320" s="41" t="s">
        <v>11141</v>
      </c>
      <c r="Q1320" s="41" t="s">
        <v>21909</v>
      </c>
      <c r="R1320" s="41">
        <v>8998</v>
      </c>
      <c r="S1320" s="41" t="s">
        <v>7391</v>
      </c>
      <c r="U1320" s="41" t="s">
        <v>31427</v>
      </c>
      <c r="V1320" s="42">
        <v>45993</v>
      </c>
      <c r="W1320"/>
      <c r="X1320"/>
    </row>
    <row r="1321" spans="1:24">
      <c r="A1321" s="41" t="str">
        <f>TRIM(Query1[[#This Row],[ENTERPRISE_ID]])</f>
        <v>RSANCHE</v>
      </c>
      <c r="B1321" s="41" t="s">
        <v>21701</v>
      </c>
      <c r="C1321" s="41" t="s">
        <v>21703</v>
      </c>
      <c r="D1321" s="41" t="s">
        <v>21136</v>
      </c>
      <c r="E1321" s="41" t="s">
        <v>31428</v>
      </c>
      <c r="F1321" s="41" t="s">
        <v>31429</v>
      </c>
      <c r="G1321" s="41" t="s">
        <v>17586</v>
      </c>
      <c r="H1321" s="41" t="s">
        <v>31430</v>
      </c>
      <c r="I1321" s="41" t="s">
        <v>21938</v>
      </c>
      <c r="J1321" s="68">
        <v>9048462060</v>
      </c>
      <c r="K1321" s="41" t="s">
        <v>43</v>
      </c>
      <c r="L1321" s="41" t="s">
        <v>31431</v>
      </c>
      <c r="N1321" s="41" t="s">
        <v>2640</v>
      </c>
      <c r="O1321" s="41" t="s">
        <v>57</v>
      </c>
      <c r="P1321" s="41" t="s">
        <v>5075</v>
      </c>
      <c r="Q1321" s="41" t="s">
        <v>21909</v>
      </c>
      <c r="R1321" s="41">
        <v>8998</v>
      </c>
      <c r="S1321" s="41" t="s">
        <v>4412</v>
      </c>
      <c r="T1321" s="41" t="s">
        <v>23017</v>
      </c>
      <c r="U1321" s="41" t="s">
        <v>31432</v>
      </c>
      <c r="V1321" s="42">
        <v>45993</v>
      </c>
      <c r="W1321"/>
      <c r="X1321"/>
    </row>
    <row r="1322" spans="1:24">
      <c r="A1322" s="41" t="str">
        <f>TRIM(Query1[[#This Row],[ENTERPRISE_ID]])</f>
        <v>YVALIEN</v>
      </c>
      <c r="B1322" s="41" t="s">
        <v>31433</v>
      </c>
      <c r="C1322" s="41" t="s">
        <v>31434</v>
      </c>
      <c r="D1322" s="41" t="s">
        <v>21136</v>
      </c>
      <c r="E1322" s="41" t="s">
        <v>31435</v>
      </c>
      <c r="F1322" s="41" t="s">
        <v>31436</v>
      </c>
      <c r="G1322" s="41" t="s">
        <v>19204</v>
      </c>
      <c r="H1322" s="41" t="s">
        <v>31437</v>
      </c>
      <c r="I1322" s="41" t="s">
        <v>31438</v>
      </c>
      <c r="J1322" s="68">
        <v>7869840056</v>
      </c>
      <c r="K1322" s="41" t="s">
        <v>43</v>
      </c>
      <c r="L1322" s="41" t="s">
        <v>31439</v>
      </c>
      <c r="M1322" s="41" t="s">
        <v>31440</v>
      </c>
      <c r="N1322" s="41" t="s">
        <v>5063</v>
      </c>
      <c r="O1322" s="41" t="s">
        <v>57</v>
      </c>
      <c r="P1322" s="41" t="s">
        <v>14243</v>
      </c>
      <c r="Q1322" s="41" t="s">
        <v>21909</v>
      </c>
      <c r="R1322" s="41">
        <v>8998</v>
      </c>
      <c r="S1322" s="41" t="s">
        <v>6368</v>
      </c>
      <c r="T1322" s="41" t="s">
        <v>27506</v>
      </c>
      <c r="U1322" s="41" t="s">
        <v>31441</v>
      </c>
      <c r="V1322" s="42">
        <v>45993</v>
      </c>
      <c r="W1322"/>
      <c r="X1322"/>
    </row>
    <row r="1323" spans="1:24">
      <c r="A1323" s="41" t="str">
        <f>TRIM(Query1[[#This Row],[ENTERPRISE_ID]])</f>
        <v>HFIGUER</v>
      </c>
      <c r="B1323" s="41" t="s">
        <v>31442</v>
      </c>
      <c r="C1323" s="41" t="s">
        <v>31443</v>
      </c>
      <c r="D1323" s="41" t="s">
        <v>21153</v>
      </c>
      <c r="E1323" s="41" t="s">
        <v>31444</v>
      </c>
      <c r="F1323" s="41" t="s">
        <v>31445</v>
      </c>
      <c r="G1323" s="41" t="s">
        <v>5778</v>
      </c>
      <c r="H1323" s="41" t="s">
        <v>24118</v>
      </c>
      <c r="I1323" s="41" t="s">
        <v>27309</v>
      </c>
      <c r="J1323" s="68">
        <v>9393350732</v>
      </c>
      <c r="K1323" s="41" t="s">
        <v>43</v>
      </c>
      <c r="L1323" s="41" t="s">
        <v>31446</v>
      </c>
      <c r="M1323" s="41" t="s">
        <v>31447</v>
      </c>
      <c r="N1323" s="41" t="s">
        <v>31448</v>
      </c>
      <c r="O1323" s="41" t="s">
        <v>383</v>
      </c>
      <c r="P1323" s="41" t="s">
        <v>5781</v>
      </c>
      <c r="Q1323" s="41" t="s">
        <v>31449</v>
      </c>
      <c r="R1323" s="41">
        <v>8842</v>
      </c>
      <c r="S1323" s="41" t="s">
        <v>8989</v>
      </c>
      <c r="T1323" s="41" t="s">
        <v>24265</v>
      </c>
      <c r="U1323" s="41" t="s">
        <v>31450</v>
      </c>
      <c r="V1323" s="42">
        <v>45993</v>
      </c>
      <c r="W1323"/>
      <c r="X1323"/>
    </row>
    <row r="1324" spans="1:24">
      <c r="A1324" s="41" t="str">
        <f>TRIM(Query1[[#This Row],[ENTERPRISE_ID]])</f>
        <v>INIEVE</v>
      </c>
      <c r="B1324" s="41" t="s">
        <v>31451</v>
      </c>
      <c r="C1324" s="41" t="s">
        <v>31452</v>
      </c>
      <c r="D1324" s="41" t="s">
        <v>21153</v>
      </c>
      <c r="E1324" s="41" t="s">
        <v>31453</v>
      </c>
      <c r="F1324" s="41" t="s">
        <v>31454</v>
      </c>
      <c r="G1324" s="41" t="s">
        <v>6120</v>
      </c>
      <c r="H1324" s="41" t="s">
        <v>31455</v>
      </c>
      <c r="I1324" s="41" t="s">
        <v>31456</v>
      </c>
      <c r="J1324" s="68">
        <v>7875282276</v>
      </c>
      <c r="K1324" s="41" t="s">
        <v>43</v>
      </c>
      <c r="L1324" s="41" t="s">
        <v>31457</v>
      </c>
      <c r="M1324" s="41" t="s">
        <v>31458</v>
      </c>
      <c r="N1324" s="41" t="s">
        <v>31459</v>
      </c>
      <c r="O1324" s="41" t="s">
        <v>383</v>
      </c>
      <c r="P1324" s="41" t="s">
        <v>31460</v>
      </c>
      <c r="Q1324" s="41" t="s">
        <v>21909</v>
      </c>
      <c r="R1324" s="41">
        <v>8842</v>
      </c>
      <c r="S1324" s="41" t="s">
        <v>5973</v>
      </c>
      <c r="T1324" s="41" t="s">
        <v>24275</v>
      </c>
      <c r="U1324" s="41" t="s">
        <v>31461</v>
      </c>
      <c r="V1324" s="42">
        <v>45993</v>
      </c>
      <c r="W1324"/>
      <c r="X1324"/>
    </row>
    <row r="1325" spans="1:24">
      <c r="A1325" s="41" t="str">
        <f>TRIM(Query1[[#This Row],[ENTERPRISE_ID]])</f>
        <v>RMART16</v>
      </c>
      <c r="B1325" s="41" t="s">
        <v>31462</v>
      </c>
      <c r="C1325" s="41" t="s">
        <v>31463</v>
      </c>
      <c r="D1325" s="41" t="s">
        <v>21136</v>
      </c>
      <c r="E1325" s="41" t="s">
        <v>31464</v>
      </c>
      <c r="F1325" s="41" t="s">
        <v>31465</v>
      </c>
      <c r="G1325" s="41" t="s">
        <v>19144</v>
      </c>
      <c r="H1325" s="41" t="s">
        <v>31466</v>
      </c>
      <c r="I1325" s="41" t="s">
        <v>31467</v>
      </c>
      <c r="J1325" s="68">
        <v>5613328437</v>
      </c>
      <c r="K1325" s="41" t="s">
        <v>43</v>
      </c>
      <c r="L1325" s="41" t="s">
        <v>31468</v>
      </c>
      <c r="N1325" s="41" t="s">
        <v>31469</v>
      </c>
      <c r="O1325" s="41" t="s">
        <v>57</v>
      </c>
      <c r="P1325" s="41" t="s">
        <v>11826</v>
      </c>
      <c r="Q1325" s="41" t="s">
        <v>21909</v>
      </c>
      <c r="R1325" s="41">
        <v>8998</v>
      </c>
      <c r="S1325" s="41" t="s">
        <v>17762</v>
      </c>
      <c r="T1325" s="41" t="s">
        <v>23548</v>
      </c>
      <c r="U1325" s="41" t="s">
        <v>31470</v>
      </c>
      <c r="V1325" s="42">
        <v>45993</v>
      </c>
      <c r="W1325"/>
      <c r="X1325"/>
    </row>
    <row r="1326" spans="1:24">
      <c r="A1326" s="41" t="str">
        <f>TRIM(Query1[[#This Row],[ENTERPRISE_ID]])</f>
        <v>MFIALLO</v>
      </c>
      <c r="B1326" s="41" t="s">
        <v>31471</v>
      </c>
      <c r="C1326" s="41" t="s">
        <v>31472</v>
      </c>
      <c r="D1326" s="41" t="s">
        <v>21136</v>
      </c>
      <c r="E1326" s="41" t="s">
        <v>31473</v>
      </c>
      <c r="F1326" s="41" t="s">
        <v>31474</v>
      </c>
      <c r="G1326" s="41" t="s">
        <v>17762</v>
      </c>
      <c r="H1326" s="41" t="s">
        <v>31475</v>
      </c>
      <c r="I1326" s="41" t="s">
        <v>31476</v>
      </c>
      <c r="J1326" s="68">
        <v>5613329810</v>
      </c>
      <c r="K1326" s="41" t="s">
        <v>43</v>
      </c>
      <c r="L1326" s="41" t="s">
        <v>31477</v>
      </c>
      <c r="N1326" s="41" t="s">
        <v>4160</v>
      </c>
      <c r="O1326" s="41" t="s">
        <v>57</v>
      </c>
      <c r="P1326" s="41" t="s">
        <v>9575</v>
      </c>
      <c r="Q1326" s="41" t="s">
        <v>21909</v>
      </c>
      <c r="R1326" s="41">
        <v>8998</v>
      </c>
      <c r="S1326" s="41" t="s">
        <v>22780</v>
      </c>
      <c r="T1326" s="41" t="s">
        <v>22781</v>
      </c>
      <c r="U1326" s="41" t="s">
        <v>31478</v>
      </c>
      <c r="V1326" s="42">
        <v>45993</v>
      </c>
      <c r="W1326"/>
      <c r="X1326"/>
    </row>
    <row r="1327" spans="1:24">
      <c r="A1327" s="41" t="str">
        <f>TRIM(Query1[[#This Row],[ENTERPRISE_ID]])</f>
        <v>RWATT1</v>
      </c>
      <c r="B1327" s="41" t="s">
        <v>31479</v>
      </c>
      <c r="C1327" s="41" t="s">
        <v>31480</v>
      </c>
      <c r="D1327" s="41" t="s">
        <v>21136</v>
      </c>
      <c r="E1327" s="41" t="s">
        <v>31481</v>
      </c>
      <c r="F1327" s="41" t="s">
        <v>31482</v>
      </c>
      <c r="G1327" s="41" t="s">
        <v>12333</v>
      </c>
      <c r="H1327" s="41" t="s">
        <v>31483</v>
      </c>
      <c r="I1327" s="41" t="s">
        <v>23032</v>
      </c>
      <c r="J1327" s="68">
        <v>7547150331</v>
      </c>
      <c r="K1327" s="41" t="s">
        <v>43</v>
      </c>
      <c r="L1327" s="41" t="s">
        <v>31484</v>
      </c>
      <c r="N1327" s="41" t="s">
        <v>10749</v>
      </c>
      <c r="O1327" s="41" t="s">
        <v>57</v>
      </c>
      <c r="P1327" s="41" t="s">
        <v>12335</v>
      </c>
      <c r="Q1327" s="41" t="s">
        <v>21909</v>
      </c>
      <c r="R1327" s="41">
        <v>8998</v>
      </c>
      <c r="S1327" s="41" t="s">
        <v>680</v>
      </c>
      <c r="T1327" s="41" t="s">
        <v>19319</v>
      </c>
      <c r="U1327" s="41" t="s">
        <v>31485</v>
      </c>
      <c r="V1327" s="42">
        <v>45993</v>
      </c>
      <c r="W1327"/>
      <c r="X1327"/>
    </row>
    <row r="1328" spans="1:24">
      <c r="A1328" s="41" t="str">
        <f>TRIM(Query1[[#This Row],[ENTERPRISE_ID]])</f>
        <v>JJACKS0</v>
      </c>
      <c r="B1328" s="41" t="s">
        <v>21443</v>
      </c>
      <c r="C1328" s="41" t="s">
        <v>21444</v>
      </c>
      <c r="D1328" s="41" t="s">
        <v>21136</v>
      </c>
      <c r="E1328" s="41" t="s">
        <v>31486</v>
      </c>
      <c r="F1328" s="41" t="s">
        <v>31487</v>
      </c>
      <c r="G1328" s="41" t="s">
        <v>17002</v>
      </c>
      <c r="H1328" s="41" t="s">
        <v>4145</v>
      </c>
      <c r="I1328" s="41" t="s">
        <v>31488</v>
      </c>
      <c r="J1328" s="68">
        <v>3865380853</v>
      </c>
      <c r="K1328" s="41" t="s">
        <v>43</v>
      </c>
      <c r="L1328" s="41" t="s">
        <v>31489</v>
      </c>
      <c r="N1328" s="41" t="s">
        <v>7163</v>
      </c>
      <c r="O1328" s="41" t="s">
        <v>57</v>
      </c>
      <c r="P1328" s="41" t="s">
        <v>1884</v>
      </c>
      <c r="Q1328" s="41" t="s">
        <v>21909</v>
      </c>
      <c r="R1328" s="41">
        <v>8998</v>
      </c>
      <c r="S1328" s="41" t="s">
        <v>5939</v>
      </c>
      <c r="T1328" s="41" t="s">
        <v>22650</v>
      </c>
      <c r="U1328" s="41" t="s">
        <v>31490</v>
      </c>
      <c r="V1328" s="42">
        <v>45993</v>
      </c>
      <c r="W1328"/>
      <c r="X1328"/>
    </row>
    <row r="1329" spans="1:24">
      <c r="A1329" s="41" t="str">
        <f>TRIM(Query1[[#This Row],[ENTERPRISE_ID]])</f>
        <v>JLOCKE</v>
      </c>
      <c r="B1329" s="41" t="s">
        <v>31491</v>
      </c>
      <c r="C1329" s="41" t="s">
        <v>31492</v>
      </c>
      <c r="D1329" s="41" t="s">
        <v>21137</v>
      </c>
      <c r="E1329" s="41" t="s">
        <v>31493</v>
      </c>
      <c r="F1329" s="41" t="s">
        <v>31494</v>
      </c>
      <c r="G1329" s="41" t="s">
        <v>15263</v>
      </c>
      <c r="H1329" s="41" t="s">
        <v>31495</v>
      </c>
      <c r="I1329" s="41" t="s">
        <v>22503</v>
      </c>
      <c r="J1329" s="68">
        <v>2076530192</v>
      </c>
      <c r="K1329" s="41" t="s">
        <v>43</v>
      </c>
      <c r="L1329" s="41" t="s">
        <v>7375</v>
      </c>
      <c r="N1329" s="41" t="s">
        <v>7376</v>
      </c>
      <c r="O1329" s="41" t="s">
        <v>1333</v>
      </c>
      <c r="P1329" s="41" t="s">
        <v>7377</v>
      </c>
      <c r="Q1329" s="41" t="s">
        <v>22020</v>
      </c>
      <c r="R1329" s="41">
        <v>8998</v>
      </c>
      <c r="S1329" s="41" t="s">
        <v>13158</v>
      </c>
      <c r="T1329" s="41" t="s">
        <v>28280</v>
      </c>
      <c r="U1329" s="41" t="s">
        <v>31496</v>
      </c>
      <c r="V1329" s="42">
        <v>45993</v>
      </c>
      <c r="W1329"/>
      <c r="X1329"/>
    </row>
    <row r="1330" spans="1:24">
      <c r="A1330" s="41" t="str">
        <f>TRIM(Query1[[#This Row],[ENTERPRISE_ID]])</f>
        <v>JLORA</v>
      </c>
      <c r="B1330" s="41" t="s">
        <v>31497</v>
      </c>
      <c r="C1330" s="41" t="s">
        <v>31498</v>
      </c>
      <c r="D1330" s="41" t="s">
        <v>21137</v>
      </c>
      <c r="E1330" s="41" t="s">
        <v>29310</v>
      </c>
      <c r="F1330" s="41" t="s">
        <v>31499</v>
      </c>
      <c r="G1330" s="41" t="s">
        <v>19194</v>
      </c>
      <c r="H1330" s="41" t="s">
        <v>31500</v>
      </c>
      <c r="I1330" s="41" t="s">
        <v>22415</v>
      </c>
      <c r="J1330" s="68">
        <v>9788043521</v>
      </c>
      <c r="K1330" s="41" t="s">
        <v>43</v>
      </c>
      <c r="L1330" s="41" t="s">
        <v>31501</v>
      </c>
      <c r="N1330" s="41" t="s">
        <v>28832</v>
      </c>
      <c r="O1330" s="41" t="s">
        <v>276</v>
      </c>
      <c r="P1330" s="41" t="s">
        <v>7415</v>
      </c>
      <c r="Q1330" s="41" t="s">
        <v>22020</v>
      </c>
      <c r="R1330" s="41">
        <v>8998</v>
      </c>
      <c r="S1330" s="41" t="s">
        <v>11928</v>
      </c>
      <c r="T1330" s="41" t="s">
        <v>19644</v>
      </c>
      <c r="U1330" s="41" t="s">
        <v>31502</v>
      </c>
      <c r="V1330" s="42">
        <v>45993</v>
      </c>
      <c r="W1330"/>
      <c r="X1330"/>
    </row>
    <row r="1331" spans="1:24">
      <c r="A1331" s="41" t="str">
        <f>TRIM(Query1[[#This Row],[ENTERPRISE_ID]])</f>
        <v>AROSADO</v>
      </c>
      <c r="B1331" s="41" t="s">
        <v>31503</v>
      </c>
      <c r="C1331" s="41" t="s">
        <v>31504</v>
      </c>
      <c r="D1331" s="41" t="s">
        <v>21137</v>
      </c>
      <c r="E1331" s="41" t="s">
        <v>31505</v>
      </c>
      <c r="F1331" s="41" t="s">
        <v>31506</v>
      </c>
      <c r="G1331" s="41" t="s">
        <v>17931</v>
      </c>
      <c r="H1331" s="41" t="s">
        <v>22383</v>
      </c>
      <c r="I1331" s="41" t="s">
        <v>31507</v>
      </c>
      <c r="J1331" s="68">
        <v>8609842612</v>
      </c>
      <c r="K1331" s="41" t="s">
        <v>43</v>
      </c>
      <c r="L1331" s="41" t="s">
        <v>14391</v>
      </c>
      <c r="M1331" s="41" t="s">
        <v>565</v>
      </c>
      <c r="N1331" s="41" t="s">
        <v>14393</v>
      </c>
      <c r="O1331" s="41" t="s">
        <v>1308</v>
      </c>
      <c r="P1331" s="41" t="s">
        <v>14394</v>
      </c>
      <c r="Q1331" s="41" t="s">
        <v>22020</v>
      </c>
      <c r="R1331" s="41">
        <v>8998</v>
      </c>
      <c r="S1331" s="41" t="s">
        <v>10985</v>
      </c>
      <c r="T1331" s="41" t="s">
        <v>22883</v>
      </c>
      <c r="U1331" s="41" t="s">
        <v>31508</v>
      </c>
      <c r="V1331" s="42">
        <v>45993</v>
      </c>
      <c r="W1331"/>
      <c r="X1331"/>
    </row>
    <row r="1332" spans="1:24">
      <c r="A1332" s="41" t="str">
        <f>TRIM(Query1[[#This Row],[ENTERPRISE_ID]])</f>
        <v>LREEVE</v>
      </c>
      <c r="B1332" s="41" t="s">
        <v>21510</v>
      </c>
      <c r="C1332" s="41" t="s">
        <v>21511</v>
      </c>
      <c r="D1332" s="41" t="s">
        <v>21137</v>
      </c>
      <c r="E1332" s="41" t="s">
        <v>31509</v>
      </c>
      <c r="F1332" s="41" t="s">
        <v>31510</v>
      </c>
      <c r="G1332" s="41" t="s">
        <v>16976</v>
      </c>
      <c r="H1332" s="41" t="s">
        <v>31511</v>
      </c>
      <c r="I1332" s="41" t="s">
        <v>31512</v>
      </c>
      <c r="J1332" s="68">
        <v>2074324509</v>
      </c>
      <c r="K1332" s="41" t="s">
        <v>43</v>
      </c>
      <c r="L1332" s="41" t="s">
        <v>31513</v>
      </c>
      <c r="N1332" s="41" t="s">
        <v>31514</v>
      </c>
      <c r="O1332" s="41" t="s">
        <v>1333</v>
      </c>
      <c r="P1332" s="41" t="s">
        <v>9112</v>
      </c>
      <c r="Q1332" s="41" t="s">
        <v>22020</v>
      </c>
      <c r="R1332" s="41">
        <v>8998</v>
      </c>
      <c r="S1332" s="41" t="s">
        <v>13158</v>
      </c>
      <c r="T1332" s="41" t="s">
        <v>28280</v>
      </c>
      <c r="U1332" s="41" t="s">
        <v>31515</v>
      </c>
      <c r="V1332" s="42">
        <v>45993</v>
      </c>
      <c r="W1332"/>
      <c r="X1332"/>
    </row>
    <row r="1333" spans="1:24">
      <c r="A1333" s="41" t="str">
        <f>TRIM(Query1[[#This Row],[ENTERPRISE_ID]])</f>
        <v>RDELEKT</v>
      </c>
      <c r="B1333" s="41" t="s">
        <v>21685</v>
      </c>
      <c r="C1333" s="41" t="s">
        <v>21686</v>
      </c>
      <c r="D1333" s="41" t="s">
        <v>21137</v>
      </c>
      <c r="E1333" s="41" t="s">
        <v>31516</v>
      </c>
      <c r="F1333" s="41" t="s">
        <v>31517</v>
      </c>
      <c r="G1333" s="41" t="s">
        <v>11457</v>
      </c>
      <c r="H1333" s="41" t="s">
        <v>31518</v>
      </c>
      <c r="I1333" s="41" t="s">
        <v>22818</v>
      </c>
      <c r="J1333" s="68">
        <v>5015109055</v>
      </c>
      <c r="K1333" s="41" t="s">
        <v>43</v>
      </c>
      <c r="L1333" s="41" t="s">
        <v>31519</v>
      </c>
      <c r="N1333" s="41" t="s">
        <v>31520</v>
      </c>
      <c r="O1333" s="41" t="s">
        <v>276</v>
      </c>
      <c r="P1333" s="41" t="s">
        <v>31521</v>
      </c>
      <c r="Q1333" s="41" t="s">
        <v>22020</v>
      </c>
      <c r="R1333" s="41">
        <v>8998</v>
      </c>
      <c r="S1333" s="41" t="s">
        <v>12911</v>
      </c>
      <c r="T1333" s="41" t="s">
        <v>24909</v>
      </c>
      <c r="U1333" s="41" t="s">
        <v>31522</v>
      </c>
      <c r="V1333" s="42">
        <v>45993</v>
      </c>
      <c r="W1333"/>
      <c r="X1333"/>
    </row>
    <row r="1334" spans="1:24">
      <c r="A1334" s="41" t="str">
        <f>TRIM(Query1[[#This Row],[ENTERPRISE_ID]])</f>
        <v>SSMI94</v>
      </c>
      <c r="B1334" s="41" t="s">
        <v>31523</v>
      </c>
      <c r="C1334" s="41" t="s">
        <v>31524</v>
      </c>
      <c r="D1334" s="41" t="s">
        <v>21139</v>
      </c>
      <c r="E1334" s="41" t="s">
        <v>31525</v>
      </c>
      <c r="F1334" s="41" t="s">
        <v>31526</v>
      </c>
      <c r="G1334" s="41" t="s">
        <v>12942</v>
      </c>
      <c r="H1334" s="41" t="s">
        <v>22224</v>
      </c>
      <c r="I1334" s="41" t="s">
        <v>26018</v>
      </c>
      <c r="J1334" s="68">
        <v>7177067950</v>
      </c>
      <c r="K1334" s="41" t="s">
        <v>43</v>
      </c>
      <c r="L1334" s="41" t="s">
        <v>31527</v>
      </c>
      <c r="M1334" s="41" t="s">
        <v>31528</v>
      </c>
      <c r="N1334" s="41" t="s">
        <v>2097</v>
      </c>
      <c r="O1334" s="41" t="s">
        <v>453</v>
      </c>
      <c r="P1334" s="41" t="s">
        <v>31529</v>
      </c>
      <c r="Q1334" s="41" t="s">
        <v>21919</v>
      </c>
      <c r="R1334" s="41">
        <v>8998</v>
      </c>
      <c r="S1334" s="41" t="s">
        <v>21920</v>
      </c>
      <c r="T1334" s="41" t="s">
        <v>21921</v>
      </c>
      <c r="U1334" s="41" t="s">
        <v>31530</v>
      </c>
      <c r="V1334" s="42">
        <v>45993</v>
      </c>
      <c r="W1334"/>
      <c r="X1334"/>
    </row>
    <row r="1335" spans="1:24">
      <c r="A1335" s="41" t="str">
        <f>TRIM(Query1[[#This Row],[ENTERPRISE_ID]])</f>
        <v>LKOLB1</v>
      </c>
      <c r="B1335" s="41" t="s">
        <v>31531</v>
      </c>
      <c r="C1335" s="41" t="s">
        <v>31532</v>
      </c>
      <c r="D1335" s="41" t="s">
        <v>21139</v>
      </c>
      <c r="E1335" s="41" t="s">
        <v>31533</v>
      </c>
      <c r="F1335" s="41" t="s">
        <v>31534</v>
      </c>
      <c r="G1335" s="41" t="s">
        <v>9021</v>
      </c>
      <c r="H1335" s="41" t="s">
        <v>31535</v>
      </c>
      <c r="I1335" s="41" t="s">
        <v>25334</v>
      </c>
      <c r="J1335" s="68">
        <v>2158339357</v>
      </c>
      <c r="K1335" s="41" t="s">
        <v>43</v>
      </c>
      <c r="L1335" s="41" t="s">
        <v>31536</v>
      </c>
      <c r="N1335" s="41" t="s">
        <v>31537</v>
      </c>
      <c r="O1335" s="41" t="s">
        <v>453</v>
      </c>
      <c r="P1335" s="41" t="s">
        <v>9024</v>
      </c>
      <c r="Q1335" s="41" t="s">
        <v>21919</v>
      </c>
      <c r="R1335" s="41">
        <v>8998</v>
      </c>
      <c r="S1335" s="41" t="s">
        <v>21920</v>
      </c>
      <c r="T1335" s="41" t="s">
        <v>21921</v>
      </c>
      <c r="U1335" s="41" t="s">
        <v>31538</v>
      </c>
      <c r="V1335" s="42">
        <v>45993</v>
      </c>
      <c r="W1335"/>
      <c r="X1335"/>
    </row>
    <row r="1336" spans="1:24">
      <c r="A1336" s="41" t="str">
        <f>TRIM(Query1[[#This Row],[ENTERPRISE_ID]])</f>
        <v>JCRUIC1</v>
      </c>
      <c r="B1336" s="41" t="s">
        <v>31539</v>
      </c>
      <c r="C1336" s="41" t="s">
        <v>31540</v>
      </c>
      <c r="D1336" s="41" t="s">
        <v>21139</v>
      </c>
      <c r="E1336" s="41" t="s">
        <v>31541</v>
      </c>
      <c r="F1336" s="41" t="s">
        <v>31542</v>
      </c>
      <c r="G1336" s="41" t="s">
        <v>6560</v>
      </c>
      <c r="H1336" s="41" t="s">
        <v>31543</v>
      </c>
      <c r="I1336" s="41" t="s">
        <v>29282</v>
      </c>
      <c r="J1336" s="68">
        <v>4847676205</v>
      </c>
      <c r="K1336" s="41" t="s">
        <v>43</v>
      </c>
      <c r="L1336" s="41" t="s">
        <v>31544</v>
      </c>
      <c r="N1336" s="41" t="s">
        <v>6562</v>
      </c>
      <c r="O1336" s="41" t="s">
        <v>453</v>
      </c>
      <c r="P1336" s="41" t="s">
        <v>31545</v>
      </c>
      <c r="Q1336" s="41" t="s">
        <v>21919</v>
      </c>
      <c r="R1336" s="41">
        <v>8998</v>
      </c>
      <c r="S1336" s="41" t="s">
        <v>21920</v>
      </c>
      <c r="T1336" s="41" t="s">
        <v>21921</v>
      </c>
      <c r="U1336" s="41" t="s">
        <v>31546</v>
      </c>
      <c r="V1336" s="42">
        <v>45993</v>
      </c>
      <c r="W1336"/>
      <c r="X1336"/>
    </row>
    <row r="1337" spans="1:24">
      <c r="A1337" s="41" t="str">
        <f>TRIM(Query1[[#This Row],[ENTERPRISE_ID]])</f>
        <v>JJACKS4</v>
      </c>
      <c r="B1337" s="41" t="s">
        <v>31547</v>
      </c>
      <c r="C1337" s="41" t="s">
        <v>31548</v>
      </c>
      <c r="D1337" s="41" t="s">
        <v>21140</v>
      </c>
      <c r="E1337" s="41" t="s">
        <v>25384</v>
      </c>
      <c r="F1337" s="41" t="s">
        <v>31549</v>
      </c>
      <c r="G1337" s="41" t="s">
        <v>7172</v>
      </c>
      <c r="H1337" s="41" t="s">
        <v>4145</v>
      </c>
      <c r="I1337" s="41" t="s">
        <v>26691</v>
      </c>
      <c r="J1337" s="68">
        <v>2053594179</v>
      </c>
      <c r="K1337" s="41" t="s">
        <v>43</v>
      </c>
      <c r="L1337" s="41" t="s">
        <v>31550</v>
      </c>
      <c r="N1337" s="41" t="s">
        <v>31551</v>
      </c>
      <c r="O1337" s="41" t="s">
        <v>482</v>
      </c>
      <c r="P1337" s="41" t="s">
        <v>7175</v>
      </c>
      <c r="Q1337" s="41" t="s">
        <v>21930</v>
      </c>
      <c r="R1337" s="41">
        <v>8998</v>
      </c>
      <c r="S1337" s="41" t="s">
        <v>22780</v>
      </c>
      <c r="T1337" s="41" t="s">
        <v>22781</v>
      </c>
      <c r="U1337" s="41" t="s">
        <v>31552</v>
      </c>
      <c r="V1337" s="42">
        <v>45993</v>
      </c>
      <c r="W1337"/>
      <c r="X1337"/>
    </row>
    <row r="1338" spans="1:24">
      <c r="A1338" s="41" t="str">
        <f>TRIM(Query1[[#This Row],[ENTERPRISE_ID]])</f>
        <v>WTAYL21</v>
      </c>
      <c r="B1338" s="41" t="s">
        <v>31553</v>
      </c>
      <c r="C1338" s="41" t="s">
        <v>31554</v>
      </c>
      <c r="D1338" s="41" t="s">
        <v>21140</v>
      </c>
      <c r="E1338" s="41" t="s">
        <v>31555</v>
      </c>
      <c r="F1338" s="41" t="s">
        <v>31556</v>
      </c>
      <c r="G1338" s="41" t="s">
        <v>14157</v>
      </c>
      <c r="H1338" s="41" t="s">
        <v>25306</v>
      </c>
      <c r="I1338" s="41" t="s">
        <v>22565</v>
      </c>
      <c r="J1338" s="68">
        <v>4704523592</v>
      </c>
      <c r="K1338" s="41" t="s">
        <v>43</v>
      </c>
      <c r="L1338" s="41" t="s">
        <v>31557</v>
      </c>
      <c r="N1338" s="41" t="s">
        <v>31558</v>
      </c>
      <c r="O1338" s="41" t="s">
        <v>312</v>
      </c>
      <c r="P1338" s="41" t="s">
        <v>11026</v>
      </c>
      <c r="Q1338" s="41" t="s">
        <v>21930</v>
      </c>
      <c r="R1338" s="41">
        <v>8998</v>
      </c>
      <c r="S1338" s="41" t="s">
        <v>22780</v>
      </c>
      <c r="T1338" s="41" t="s">
        <v>22781</v>
      </c>
      <c r="U1338" s="41" t="s">
        <v>31559</v>
      </c>
      <c r="V1338" s="42">
        <v>45993</v>
      </c>
      <c r="W1338"/>
      <c r="X1338"/>
    </row>
    <row r="1339" spans="1:24">
      <c r="A1339" s="41" t="str">
        <f>TRIM(Query1[[#This Row],[ENTERPRISE_ID]])</f>
        <v>RCORRE1</v>
      </c>
      <c r="B1339" s="41" t="s">
        <v>31560</v>
      </c>
      <c r="C1339" s="41" t="s">
        <v>31561</v>
      </c>
      <c r="D1339" s="41" t="s">
        <v>21153</v>
      </c>
      <c r="E1339" s="41" t="s">
        <v>31562</v>
      </c>
      <c r="F1339" s="41" t="s">
        <v>31563</v>
      </c>
      <c r="G1339" s="41" t="s">
        <v>11400</v>
      </c>
      <c r="H1339" s="41" t="s">
        <v>31564</v>
      </c>
      <c r="I1339" s="41" t="s">
        <v>24130</v>
      </c>
      <c r="J1339" s="68">
        <v>9393950652</v>
      </c>
      <c r="K1339" s="41" t="s">
        <v>43</v>
      </c>
      <c r="L1339" s="41" t="s">
        <v>31565</v>
      </c>
      <c r="N1339" s="41" t="s">
        <v>24264</v>
      </c>
      <c r="O1339" s="41" t="s">
        <v>383</v>
      </c>
      <c r="P1339" s="41" t="s">
        <v>386</v>
      </c>
      <c r="Q1339" s="41" t="s">
        <v>21909</v>
      </c>
      <c r="R1339" s="41">
        <v>8842</v>
      </c>
      <c r="S1339" s="41" t="s">
        <v>8989</v>
      </c>
      <c r="T1339" s="41" t="s">
        <v>24265</v>
      </c>
      <c r="U1339" s="41" t="s">
        <v>31566</v>
      </c>
      <c r="V1339" s="42">
        <v>45993</v>
      </c>
      <c r="W1339"/>
      <c r="X1339"/>
    </row>
    <row r="1340" spans="1:24">
      <c r="A1340" s="41" t="str">
        <f>TRIM(Query1[[#This Row],[ENTERPRISE_ID]])</f>
        <v>LBLACKB</v>
      </c>
      <c r="B1340" s="41" t="s">
        <v>31567</v>
      </c>
      <c r="C1340" s="41" t="s">
        <v>31568</v>
      </c>
      <c r="D1340" s="41" t="s">
        <v>21149</v>
      </c>
      <c r="E1340" s="41" t="s">
        <v>31569</v>
      </c>
      <c r="F1340" s="41" t="s">
        <v>31570</v>
      </c>
      <c r="G1340" s="41" t="s">
        <v>15417</v>
      </c>
      <c r="H1340" s="41" t="s">
        <v>31571</v>
      </c>
      <c r="I1340" s="41" t="s">
        <v>27866</v>
      </c>
      <c r="J1340" s="68">
        <v>6017730371</v>
      </c>
      <c r="K1340" s="41" t="s">
        <v>43</v>
      </c>
      <c r="L1340" s="41" t="s">
        <v>8912</v>
      </c>
      <c r="N1340" s="41" t="s">
        <v>31572</v>
      </c>
      <c r="O1340" s="41" t="s">
        <v>355</v>
      </c>
      <c r="P1340" s="41" t="s">
        <v>8914</v>
      </c>
      <c r="Q1340" s="41" t="s">
        <v>21930</v>
      </c>
      <c r="R1340" s="41">
        <v>8998</v>
      </c>
      <c r="S1340" s="41" t="s">
        <v>1832</v>
      </c>
      <c r="T1340" s="41" t="s">
        <v>22513</v>
      </c>
      <c r="U1340" s="41" t="s">
        <v>31573</v>
      </c>
      <c r="V1340" s="42">
        <v>45993</v>
      </c>
      <c r="W1340"/>
      <c r="X1340"/>
    </row>
    <row r="1341" spans="1:24">
      <c r="A1341" s="41" t="str">
        <f>TRIM(Query1[[#This Row],[ENTERPRISE_ID]])</f>
        <v>MGALANM</v>
      </c>
      <c r="B1341" s="41" t="s">
        <v>31574</v>
      </c>
      <c r="C1341" s="41" t="s">
        <v>31575</v>
      </c>
      <c r="D1341" s="41" t="s">
        <v>21153</v>
      </c>
      <c r="E1341" s="41" t="s">
        <v>31576</v>
      </c>
      <c r="F1341" s="41" t="s">
        <v>31577</v>
      </c>
      <c r="G1341" s="41" t="s">
        <v>31578</v>
      </c>
      <c r="H1341" s="41" t="s">
        <v>31579</v>
      </c>
      <c r="I1341" s="41" t="s">
        <v>23226</v>
      </c>
      <c r="J1341" s="68">
        <v>9393310359</v>
      </c>
      <c r="K1341" s="41" t="s">
        <v>43</v>
      </c>
      <c r="L1341" s="41" t="s">
        <v>31580</v>
      </c>
      <c r="N1341" s="41" t="s">
        <v>9610</v>
      </c>
      <c r="O1341" s="41" t="s">
        <v>383</v>
      </c>
      <c r="P1341" s="41" t="s">
        <v>9611</v>
      </c>
      <c r="Q1341" s="41" t="s">
        <v>21919</v>
      </c>
      <c r="R1341" s="41">
        <v>8842</v>
      </c>
      <c r="S1341" s="41" t="s">
        <v>13929</v>
      </c>
      <c r="T1341" s="41" t="s">
        <v>28993</v>
      </c>
      <c r="U1341" s="41" t="s">
        <v>31581</v>
      </c>
      <c r="V1341" s="42">
        <v>45993</v>
      </c>
      <c r="W1341"/>
      <c r="X1341"/>
    </row>
    <row r="1342" spans="1:24">
      <c r="A1342" s="41" t="str">
        <f>TRIM(Query1[[#This Row],[ENTERPRISE_ID]])</f>
        <v>RTHOMS0</v>
      </c>
      <c r="B1342" s="41" t="s">
        <v>31582</v>
      </c>
      <c r="C1342" s="41" t="s">
        <v>31583</v>
      </c>
      <c r="D1342" s="41" t="s">
        <v>21134</v>
      </c>
      <c r="E1342" s="41" t="s">
        <v>31584</v>
      </c>
      <c r="F1342" s="41" t="s">
        <v>31585</v>
      </c>
      <c r="G1342" s="41" t="s">
        <v>31586</v>
      </c>
      <c r="H1342" s="41" t="s">
        <v>31587</v>
      </c>
      <c r="I1342" s="41" t="s">
        <v>21938</v>
      </c>
      <c r="J1342" s="68">
        <v>7043491015</v>
      </c>
      <c r="K1342" s="41" t="s">
        <v>43</v>
      </c>
      <c r="L1342" s="41" t="s">
        <v>31588</v>
      </c>
      <c r="N1342" s="41" t="s">
        <v>1604</v>
      </c>
      <c r="O1342" s="41" t="s">
        <v>170</v>
      </c>
      <c r="P1342" s="41" t="s">
        <v>12269</v>
      </c>
      <c r="Q1342" s="41" t="s">
        <v>21919</v>
      </c>
      <c r="R1342" s="41">
        <v>8998</v>
      </c>
      <c r="S1342" s="41" t="s">
        <v>15818</v>
      </c>
      <c r="T1342" s="41" t="s">
        <v>23847</v>
      </c>
      <c r="U1342" s="41" t="s">
        <v>31589</v>
      </c>
      <c r="V1342" s="42">
        <v>45993</v>
      </c>
      <c r="W1342"/>
      <c r="X1342"/>
    </row>
    <row r="1343" spans="1:24">
      <c r="A1343" s="41" t="str">
        <f>TRIM(Query1[[#This Row],[ENTERPRISE_ID]])</f>
        <v>TTRENT</v>
      </c>
      <c r="B1343" s="41" t="s">
        <v>31590</v>
      </c>
      <c r="C1343" s="41" t="s">
        <v>31591</v>
      </c>
      <c r="D1343" s="41" t="s">
        <v>21136</v>
      </c>
      <c r="E1343" s="41" t="s">
        <v>31592</v>
      </c>
      <c r="F1343" s="41" t="s">
        <v>31593</v>
      </c>
      <c r="G1343" s="41" t="s">
        <v>13616</v>
      </c>
      <c r="H1343" s="41" t="s">
        <v>25612</v>
      </c>
      <c r="I1343" s="41" t="s">
        <v>25243</v>
      </c>
      <c r="J1343" s="68">
        <v>3219871168</v>
      </c>
      <c r="K1343" s="41" t="s">
        <v>43</v>
      </c>
      <c r="L1343" s="41" t="s">
        <v>31594</v>
      </c>
      <c r="N1343" s="41" t="s">
        <v>29878</v>
      </c>
      <c r="O1343" s="41" t="s">
        <v>57</v>
      </c>
      <c r="P1343" s="41" t="s">
        <v>12034</v>
      </c>
      <c r="Q1343" s="41" t="s">
        <v>21909</v>
      </c>
      <c r="R1343" s="41">
        <v>8998</v>
      </c>
      <c r="S1343" s="41" t="s">
        <v>22679</v>
      </c>
      <c r="T1343" s="41" t="s">
        <v>22680</v>
      </c>
      <c r="U1343" s="41" t="s">
        <v>31595</v>
      </c>
      <c r="V1343" s="42">
        <v>45993</v>
      </c>
      <c r="W1343"/>
      <c r="X1343"/>
    </row>
    <row r="1344" spans="1:24">
      <c r="A1344" s="41" t="str">
        <f>TRIM(Query1[[#This Row],[ENTERPRISE_ID]])</f>
        <v>JVANNES</v>
      </c>
      <c r="B1344" s="41" t="s">
        <v>31596</v>
      </c>
      <c r="C1344" s="41" t="s">
        <v>31597</v>
      </c>
      <c r="D1344" s="41" t="s">
        <v>21141</v>
      </c>
      <c r="E1344" s="41" t="s">
        <v>31598</v>
      </c>
      <c r="F1344" s="41" t="s">
        <v>31599</v>
      </c>
      <c r="G1344" s="41" t="s">
        <v>8254</v>
      </c>
      <c r="H1344" s="41" t="s">
        <v>31600</v>
      </c>
      <c r="I1344" s="41" t="s">
        <v>24744</v>
      </c>
      <c r="J1344" s="68">
        <v>4343632090</v>
      </c>
      <c r="K1344" s="41" t="s">
        <v>43</v>
      </c>
      <c r="L1344" s="41" t="s">
        <v>31601</v>
      </c>
      <c r="N1344" s="41" t="s">
        <v>31602</v>
      </c>
      <c r="O1344" s="41" t="s">
        <v>167</v>
      </c>
      <c r="P1344" s="41" t="s">
        <v>8257</v>
      </c>
      <c r="Q1344" s="41" t="s">
        <v>21919</v>
      </c>
      <c r="R1344" s="41">
        <v>8998</v>
      </c>
      <c r="S1344" s="41" t="s">
        <v>22367</v>
      </c>
      <c r="T1344" s="41" t="s">
        <v>22368</v>
      </c>
      <c r="U1344" s="41" t="s">
        <v>31603</v>
      </c>
      <c r="V1344" s="42">
        <v>45993</v>
      </c>
      <c r="W1344"/>
      <c r="X1344"/>
    </row>
    <row r="1345" spans="1:24">
      <c r="A1345" s="41" t="str">
        <f>TRIM(Query1[[#This Row],[ENTERPRISE_ID]])</f>
        <v>APEREZJ</v>
      </c>
      <c r="B1345" s="41" t="s">
        <v>31604</v>
      </c>
      <c r="C1345" s="41" t="s">
        <v>31605</v>
      </c>
      <c r="D1345" s="41" t="s">
        <v>21154</v>
      </c>
      <c r="E1345" s="41" t="s">
        <v>31606</v>
      </c>
      <c r="F1345" s="41" t="s">
        <v>31607</v>
      </c>
      <c r="G1345" s="41" t="s">
        <v>1158</v>
      </c>
      <c r="H1345" s="41" t="s">
        <v>31608</v>
      </c>
      <c r="I1345" s="41" t="s">
        <v>23621</v>
      </c>
      <c r="J1345" s="68">
        <v>7602239358</v>
      </c>
      <c r="K1345" s="41" t="s">
        <v>43</v>
      </c>
      <c r="L1345" s="41" t="s">
        <v>1159</v>
      </c>
      <c r="N1345" s="41" t="s">
        <v>1160</v>
      </c>
      <c r="O1345" s="41" t="s">
        <v>36</v>
      </c>
      <c r="P1345" s="41" t="s">
        <v>1161</v>
      </c>
      <c r="Q1345" s="41" t="s">
        <v>21909</v>
      </c>
      <c r="R1345" s="41">
        <v>8998</v>
      </c>
      <c r="S1345" s="41" t="s">
        <v>12876</v>
      </c>
      <c r="T1345" s="41" t="s">
        <v>24092</v>
      </c>
      <c r="U1345" s="41" t="s">
        <v>31609</v>
      </c>
      <c r="V1345" s="42">
        <v>45993</v>
      </c>
      <c r="W1345"/>
      <c r="X1345"/>
    </row>
    <row r="1346" spans="1:24">
      <c r="A1346" s="41" t="str">
        <f>TRIM(Query1[[#This Row],[ENTERPRISE_ID]])</f>
        <v>RRIOS8</v>
      </c>
      <c r="B1346" s="41" t="s">
        <v>31610</v>
      </c>
      <c r="C1346" s="41" t="s">
        <v>16073</v>
      </c>
      <c r="D1346" s="41" t="s">
        <v>21154</v>
      </c>
      <c r="E1346" s="41" t="s">
        <v>31611</v>
      </c>
      <c r="F1346" s="41" t="s">
        <v>31612</v>
      </c>
      <c r="G1346" s="41" t="s">
        <v>16074</v>
      </c>
      <c r="H1346" s="41" t="s">
        <v>31613</v>
      </c>
      <c r="I1346" s="41" t="s">
        <v>28196</v>
      </c>
      <c r="J1346" s="68">
        <v>6197070066</v>
      </c>
      <c r="K1346" s="41" t="s">
        <v>43</v>
      </c>
      <c r="L1346" s="41" t="s">
        <v>31614</v>
      </c>
      <c r="N1346" s="41" t="s">
        <v>2160</v>
      </c>
      <c r="O1346" s="41" t="s">
        <v>36</v>
      </c>
      <c r="P1346" s="41" t="s">
        <v>12017</v>
      </c>
      <c r="Q1346" s="41" t="s">
        <v>21909</v>
      </c>
      <c r="R1346" s="41">
        <v>8998</v>
      </c>
      <c r="S1346" s="41" t="s">
        <v>5585</v>
      </c>
      <c r="T1346" s="41" t="s">
        <v>17470</v>
      </c>
      <c r="U1346" s="41" t="s">
        <v>31615</v>
      </c>
      <c r="V1346" s="42">
        <v>45993</v>
      </c>
      <c r="W1346"/>
      <c r="X1346"/>
    </row>
    <row r="1347" spans="1:24">
      <c r="A1347" s="41" t="str">
        <f>TRIM(Query1[[#This Row],[ENTERPRISE_ID]])</f>
        <v>ACHANEY</v>
      </c>
      <c r="B1347" s="41" t="s">
        <v>31616</v>
      </c>
      <c r="C1347" s="41" t="s">
        <v>31617</v>
      </c>
      <c r="D1347" s="41" t="s">
        <v>21154</v>
      </c>
      <c r="E1347" s="41" t="s">
        <v>31618</v>
      </c>
      <c r="F1347" s="41" t="s">
        <v>31619</v>
      </c>
      <c r="G1347" s="41" t="s">
        <v>389</v>
      </c>
      <c r="H1347" s="41" t="s">
        <v>31620</v>
      </c>
      <c r="I1347" s="41" t="s">
        <v>21987</v>
      </c>
      <c r="J1347" s="68">
        <v>9493435812</v>
      </c>
      <c r="K1347" s="41" t="s">
        <v>43</v>
      </c>
      <c r="L1347" s="41" t="s">
        <v>31621</v>
      </c>
      <c r="N1347" s="41" t="s">
        <v>2160</v>
      </c>
      <c r="O1347" s="41" t="s">
        <v>36</v>
      </c>
      <c r="P1347" s="41" t="s">
        <v>392</v>
      </c>
      <c r="Q1347" s="41" t="s">
        <v>21909</v>
      </c>
      <c r="R1347" s="41">
        <v>8998</v>
      </c>
      <c r="S1347" s="41" t="s">
        <v>5585</v>
      </c>
      <c r="T1347" s="41" t="s">
        <v>17470</v>
      </c>
      <c r="U1347" s="41" t="s">
        <v>31622</v>
      </c>
      <c r="V1347" s="42">
        <v>45993</v>
      </c>
      <c r="W1347"/>
      <c r="X1347"/>
    </row>
    <row r="1348" spans="1:24">
      <c r="A1348" s="41" t="str">
        <f>TRIM(Query1[[#This Row],[ENTERPRISE_ID]])</f>
        <v>VTARASY</v>
      </c>
      <c r="B1348" s="41" t="s">
        <v>31623</v>
      </c>
      <c r="C1348" s="41" t="s">
        <v>31624</v>
      </c>
      <c r="D1348" s="41" t="s">
        <v>21154</v>
      </c>
      <c r="E1348" s="41" t="s">
        <v>31625</v>
      </c>
      <c r="F1348" s="41" t="s">
        <v>31626</v>
      </c>
      <c r="G1348" s="41" t="s">
        <v>13848</v>
      </c>
      <c r="H1348" s="41" t="s">
        <v>31627</v>
      </c>
      <c r="I1348" s="41" t="s">
        <v>26741</v>
      </c>
      <c r="J1348" s="68">
        <v>9499926082</v>
      </c>
      <c r="K1348" s="41" t="s">
        <v>43</v>
      </c>
      <c r="L1348" s="41" t="s">
        <v>13849</v>
      </c>
      <c r="M1348" s="41" t="s">
        <v>31628</v>
      </c>
      <c r="N1348" s="41" t="s">
        <v>13851</v>
      </c>
      <c r="O1348" s="41" t="s">
        <v>36</v>
      </c>
      <c r="P1348" s="41" t="s">
        <v>13852</v>
      </c>
      <c r="Q1348" s="41" t="s">
        <v>21909</v>
      </c>
      <c r="R1348" s="41">
        <v>8998</v>
      </c>
      <c r="S1348" s="41" t="s">
        <v>2686</v>
      </c>
      <c r="T1348" s="41" t="s">
        <v>16637</v>
      </c>
      <c r="U1348" s="41" t="s">
        <v>31629</v>
      </c>
      <c r="V1348" s="42">
        <v>45993</v>
      </c>
      <c r="W1348"/>
      <c r="X1348"/>
    </row>
    <row r="1349" spans="1:24">
      <c r="A1349" s="41" t="str">
        <f>TRIM(Query1[[#This Row],[ENTERPRISE_ID]])</f>
        <v>JJUSTI1</v>
      </c>
      <c r="B1349" s="41" t="s">
        <v>31630</v>
      </c>
      <c r="C1349" s="41" t="s">
        <v>31631</v>
      </c>
      <c r="D1349" s="41" t="s">
        <v>21154</v>
      </c>
      <c r="E1349" s="41" t="s">
        <v>31632</v>
      </c>
      <c r="F1349" s="41" t="s">
        <v>31633</v>
      </c>
      <c r="G1349" s="41" t="s">
        <v>7233</v>
      </c>
      <c r="H1349" s="41" t="s">
        <v>31634</v>
      </c>
      <c r="I1349" s="41" t="s">
        <v>22613</v>
      </c>
      <c r="J1349" s="68">
        <v>6192721905</v>
      </c>
      <c r="K1349" s="41" t="s">
        <v>43</v>
      </c>
      <c r="L1349" s="41" t="s">
        <v>31635</v>
      </c>
      <c r="N1349" s="41" t="s">
        <v>31636</v>
      </c>
      <c r="O1349" s="41" t="s">
        <v>236</v>
      </c>
      <c r="P1349" s="41" t="s">
        <v>31637</v>
      </c>
      <c r="Q1349" s="41" t="s">
        <v>21909</v>
      </c>
      <c r="R1349" s="41">
        <v>8998</v>
      </c>
      <c r="S1349" s="41" t="s">
        <v>7611</v>
      </c>
      <c r="T1349" s="41" t="s">
        <v>21001</v>
      </c>
      <c r="U1349" s="41" t="s">
        <v>31638</v>
      </c>
      <c r="V1349" s="42">
        <v>45993</v>
      </c>
      <c r="W1349"/>
      <c r="X1349"/>
    </row>
    <row r="1350" spans="1:24">
      <c r="A1350" s="41" t="str">
        <f>TRIM(Query1[[#This Row],[ENTERPRISE_ID]])</f>
        <v>RSEKOR</v>
      </c>
      <c r="B1350" s="41" t="s">
        <v>31639</v>
      </c>
      <c r="C1350" s="41" t="s">
        <v>31640</v>
      </c>
      <c r="D1350" s="41" t="s">
        <v>21154</v>
      </c>
      <c r="E1350" s="41" t="s">
        <v>31641</v>
      </c>
      <c r="F1350" s="41" t="s">
        <v>31642</v>
      </c>
      <c r="G1350" s="41" t="s">
        <v>12129</v>
      </c>
      <c r="H1350" s="41" t="s">
        <v>31643</v>
      </c>
      <c r="I1350" s="41" t="s">
        <v>22818</v>
      </c>
      <c r="J1350" s="68">
        <v>7602239451</v>
      </c>
      <c r="K1350" s="41" t="s">
        <v>43</v>
      </c>
      <c r="L1350" s="41" t="s">
        <v>31644</v>
      </c>
      <c r="N1350" s="41" t="s">
        <v>12131</v>
      </c>
      <c r="O1350" s="41" t="s">
        <v>36</v>
      </c>
      <c r="P1350" s="41" t="s">
        <v>11055</v>
      </c>
      <c r="Q1350" s="41" t="s">
        <v>21909</v>
      </c>
      <c r="R1350" s="41">
        <v>8998</v>
      </c>
      <c r="S1350" s="41" t="s">
        <v>5585</v>
      </c>
      <c r="T1350" s="41" t="s">
        <v>17470</v>
      </c>
      <c r="U1350" s="41" t="s">
        <v>31645</v>
      </c>
      <c r="V1350" s="42">
        <v>45993</v>
      </c>
      <c r="W1350"/>
      <c r="X1350"/>
    </row>
    <row r="1351" spans="1:24">
      <c r="A1351" s="41" t="str">
        <f>TRIM(Query1[[#This Row],[ENTERPRISE_ID]])</f>
        <v>WARNOL5</v>
      </c>
      <c r="B1351" s="41" t="s">
        <v>31646</v>
      </c>
      <c r="C1351" s="41" t="s">
        <v>31647</v>
      </c>
      <c r="D1351" s="41" t="s">
        <v>21154</v>
      </c>
      <c r="E1351" s="41" t="s">
        <v>31648</v>
      </c>
      <c r="F1351" s="41" t="s">
        <v>31649</v>
      </c>
      <c r="G1351" s="41" t="s">
        <v>13883</v>
      </c>
      <c r="H1351" s="41" t="s">
        <v>25645</v>
      </c>
      <c r="I1351" s="41" t="s">
        <v>22565</v>
      </c>
      <c r="J1351" s="68">
        <v>6232765037</v>
      </c>
      <c r="K1351" s="41" t="s">
        <v>43</v>
      </c>
      <c r="L1351" s="41" t="s">
        <v>31650</v>
      </c>
      <c r="N1351" s="41" t="s">
        <v>31651</v>
      </c>
      <c r="O1351" s="41" t="s">
        <v>236</v>
      </c>
      <c r="P1351" s="41" t="s">
        <v>4852</v>
      </c>
      <c r="Q1351" s="41" t="s">
        <v>21909</v>
      </c>
      <c r="R1351" s="41">
        <v>8998</v>
      </c>
      <c r="S1351" s="41" t="s">
        <v>22780</v>
      </c>
      <c r="T1351" s="41" t="s">
        <v>22781</v>
      </c>
      <c r="U1351" s="41" t="s">
        <v>31652</v>
      </c>
      <c r="V1351" s="42">
        <v>45993</v>
      </c>
      <c r="W1351"/>
      <c r="X1351"/>
    </row>
    <row r="1352" spans="1:24">
      <c r="A1352" s="41" t="str">
        <f>TRIM(Query1[[#This Row],[ENTERPRISE_ID]])</f>
        <v>MPROBST</v>
      </c>
      <c r="B1352" s="41" t="s">
        <v>21558</v>
      </c>
      <c r="C1352" s="41" t="s">
        <v>21560</v>
      </c>
      <c r="D1352" s="41" t="s">
        <v>21154</v>
      </c>
      <c r="E1352" s="41" t="s">
        <v>31653</v>
      </c>
      <c r="F1352" s="41" t="s">
        <v>31654</v>
      </c>
      <c r="G1352" s="41" t="s">
        <v>17421</v>
      </c>
      <c r="H1352" s="41" t="s">
        <v>31655</v>
      </c>
      <c r="I1352" s="41" t="s">
        <v>22302</v>
      </c>
      <c r="J1352" s="68">
        <v>4809065027</v>
      </c>
      <c r="K1352" s="41" t="s">
        <v>43</v>
      </c>
      <c r="L1352" s="41" t="s">
        <v>31656</v>
      </c>
      <c r="N1352" s="41" t="s">
        <v>238</v>
      </c>
      <c r="O1352" s="41" t="s">
        <v>236</v>
      </c>
      <c r="P1352" s="41" t="s">
        <v>10096</v>
      </c>
      <c r="Q1352" s="41" t="s">
        <v>21909</v>
      </c>
      <c r="R1352" s="41">
        <v>8998</v>
      </c>
      <c r="S1352" s="41" t="s">
        <v>20610</v>
      </c>
      <c r="T1352" s="41" t="s">
        <v>20609</v>
      </c>
      <c r="U1352" s="41" t="s">
        <v>31657</v>
      </c>
      <c r="V1352" s="42">
        <v>45993</v>
      </c>
      <c r="W1352"/>
      <c r="X1352"/>
    </row>
    <row r="1353" spans="1:24">
      <c r="A1353" s="41" t="str">
        <f>TRIM(Query1[[#This Row],[ENTERPRISE_ID]])</f>
        <v>RGARDUN</v>
      </c>
      <c r="B1353" s="41" t="s">
        <v>31658</v>
      </c>
      <c r="C1353" s="41" t="s">
        <v>31659</v>
      </c>
      <c r="D1353" s="41" t="s">
        <v>21154</v>
      </c>
      <c r="E1353" s="41" t="s">
        <v>31660</v>
      </c>
      <c r="F1353" s="41" t="s">
        <v>31661</v>
      </c>
      <c r="G1353" s="41" t="s">
        <v>11541</v>
      </c>
      <c r="H1353" s="41" t="s">
        <v>31662</v>
      </c>
      <c r="I1353" s="41" t="s">
        <v>21938</v>
      </c>
      <c r="J1353" s="68">
        <v>9288634085</v>
      </c>
      <c r="K1353" s="41" t="s">
        <v>43</v>
      </c>
      <c r="L1353" s="41" t="s">
        <v>31663</v>
      </c>
      <c r="N1353" s="41" t="s">
        <v>31664</v>
      </c>
      <c r="O1353" s="41" t="s">
        <v>236</v>
      </c>
      <c r="P1353" s="41" t="s">
        <v>11544</v>
      </c>
      <c r="Q1353" s="41" t="s">
        <v>21909</v>
      </c>
      <c r="R1353" s="41">
        <v>8998</v>
      </c>
      <c r="S1353" s="41" t="s">
        <v>13883</v>
      </c>
      <c r="T1353" s="41" t="s">
        <v>18573</v>
      </c>
      <c r="U1353" s="41" t="s">
        <v>31665</v>
      </c>
      <c r="V1353" s="42">
        <v>45993</v>
      </c>
      <c r="W1353"/>
      <c r="X1353"/>
    </row>
    <row r="1354" spans="1:24">
      <c r="A1354" s="41" t="str">
        <f>TRIM(Query1[[#This Row],[ENTERPRISE_ID]])</f>
        <v>JSKROPE</v>
      </c>
      <c r="B1354" s="41" t="s">
        <v>31666</v>
      </c>
      <c r="C1354" s="41" t="s">
        <v>31667</v>
      </c>
      <c r="D1354" s="41" t="s">
        <v>21154</v>
      </c>
      <c r="E1354" s="41" t="s">
        <v>31668</v>
      </c>
      <c r="F1354" s="41" t="s">
        <v>31669</v>
      </c>
      <c r="G1354" s="41" t="s">
        <v>8112</v>
      </c>
      <c r="H1354" s="41" t="s">
        <v>31670</v>
      </c>
      <c r="I1354" s="41" t="s">
        <v>22613</v>
      </c>
      <c r="J1354" s="68">
        <v>9285820020</v>
      </c>
      <c r="K1354" s="41" t="s">
        <v>43</v>
      </c>
      <c r="L1354" s="41" t="s">
        <v>31671</v>
      </c>
      <c r="N1354" s="41" t="s">
        <v>31672</v>
      </c>
      <c r="O1354" s="41" t="s">
        <v>236</v>
      </c>
      <c r="P1354" s="41" t="s">
        <v>8115</v>
      </c>
      <c r="Q1354" s="41" t="s">
        <v>21909</v>
      </c>
      <c r="R1354" s="41">
        <v>8998</v>
      </c>
      <c r="S1354" s="41" t="s">
        <v>13883</v>
      </c>
      <c r="T1354" s="41" t="s">
        <v>18573</v>
      </c>
      <c r="U1354" s="41" t="s">
        <v>31673</v>
      </c>
      <c r="V1354" s="42">
        <v>45993</v>
      </c>
      <c r="W1354"/>
      <c r="X1354"/>
    </row>
    <row r="1355" spans="1:24">
      <c r="A1355" s="41" t="str">
        <f>TRIM(Query1[[#This Row],[ENTERPRISE_ID]])</f>
        <v>KLARMAY</v>
      </c>
      <c r="B1355" s="41" t="s">
        <v>2906</v>
      </c>
      <c r="C1355" s="41" t="s">
        <v>31674</v>
      </c>
      <c r="D1355" s="41" t="s">
        <v>21154</v>
      </c>
      <c r="E1355" s="41" t="s">
        <v>31675</v>
      </c>
      <c r="F1355" s="41" t="s">
        <v>31676</v>
      </c>
      <c r="G1355" s="41" t="s">
        <v>16163</v>
      </c>
      <c r="H1355" s="41" t="s">
        <v>31677</v>
      </c>
      <c r="I1355" s="41" t="s">
        <v>31678</v>
      </c>
      <c r="J1355" s="68">
        <v>5205960052</v>
      </c>
      <c r="K1355" s="41" t="s">
        <v>43</v>
      </c>
      <c r="L1355" s="41" t="s">
        <v>31679</v>
      </c>
      <c r="N1355" s="41" t="s">
        <v>4151</v>
      </c>
      <c r="O1355" s="41" t="s">
        <v>236</v>
      </c>
      <c r="P1355" s="41" t="s">
        <v>1143</v>
      </c>
      <c r="Q1355" s="41" t="s">
        <v>21909</v>
      </c>
      <c r="R1355" s="41">
        <v>8998</v>
      </c>
      <c r="S1355" s="41" t="s">
        <v>20610</v>
      </c>
      <c r="T1355" s="41" t="s">
        <v>20609</v>
      </c>
      <c r="U1355" s="41" t="s">
        <v>31680</v>
      </c>
      <c r="V1355" s="42">
        <v>45993</v>
      </c>
      <c r="W1355"/>
      <c r="X1355"/>
    </row>
    <row r="1356" spans="1:24">
      <c r="A1356" s="41" t="str">
        <f>TRIM(Query1[[#This Row],[ENTERPRISE_ID]])</f>
        <v>SFARREL</v>
      </c>
      <c r="B1356" s="41" t="s">
        <v>10259</v>
      </c>
      <c r="C1356" s="41" t="s">
        <v>21713</v>
      </c>
      <c r="D1356" s="41" t="s">
        <v>21154</v>
      </c>
      <c r="E1356" s="41" t="s">
        <v>31681</v>
      </c>
      <c r="F1356" s="41" t="s">
        <v>31682</v>
      </c>
      <c r="G1356" s="41" t="s">
        <v>17696</v>
      </c>
      <c r="H1356" s="41" t="s">
        <v>28419</v>
      </c>
      <c r="I1356" s="41" t="s">
        <v>26018</v>
      </c>
      <c r="J1356" s="68">
        <v>9286107291</v>
      </c>
      <c r="K1356" s="41" t="s">
        <v>43</v>
      </c>
      <c r="L1356" s="41" t="s">
        <v>31683</v>
      </c>
      <c r="N1356" s="41" t="s">
        <v>31684</v>
      </c>
      <c r="O1356" s="41" t="s">
        <v>236</v>
      </c>
      <c r="P1356" s="41" t="s">
        <v>12497</v>
      </c>
      <c r="Q1356" s="41" t="s">
        <v>21909</v>
      </c>
      <c r="R1356" s="41">
        <v>8998</v>
      </c>
      <c r="S1356" s="41" t="s">
        <v>13883</v>
      </c>
      <c r="T1356" s="41" t="s">
        <v>18573</v>
      </c>
      <c r="U1356" s="41" t="s">
        <v>31685</v>
      </c>
      <c r="V1356" s="42">
        <v>45993</v>
      </c>
      <c r="W1356"/>
      <c r="X1356"/>
    </row>
    <row r="1357" spans="1:24">
      <c r="A1357" s="41" t="str">
        <f>TRIM(Query1[[#This Row],[ENTERPRISE_ID]])</f>
        <v>GBARRO0</v>
      </c>
      <c r="B1357" s="41" t="s">
        <v>31686</v>
      </c>
      <c r="C1357" s="41" t="s">
        <v>17876</v>
      </c>
      <c r="D1357" s="41" t="s">
        <v>21154</v>
      </c>
      <c r="E1357" s="41" t="s">
        <v>31687</v>
      </c>
      <c r="F1357" s="41" t="s">
        <v>31688</v>
      </c>
      <c r="G1357" s="41" t="s">
        <v>5304</v>
      </c>
      <c r="H1357" s="41" t="s">
        <v>31689</v>
      </c>
      <c r="I1357" s="41" t="s">
        <v>31690</v>
      </c>
      <c r="J1357" s="68">
        <v>6027252505</v>
      </c>
      <c r="K1357" s="41" t="s">
        <v>43</v>
      </c>
      <c r="L1357" s="41" t="s">
        <v>31691</v>
      </c>
      <c r="N1357" s="41" t="s">
        <v>31692</v>
      </c>
      <c r="O1357" s="41" t="s">
        <v>236</v>
      </c>
      <c r="P1357" s="41" t="s">
        <v>5307</v>
      </c>
      <c r="Q1357" s="41" t="s">
        <v>21909</v>
      </c>
      <c r="R1357" s="41">
        <v>8998</v>
      </c>
      <c r="S1357" s="41" t="s">
        <v>7611</v>
      </c>
      <c r="T1357" s="41" t="s">
        <v>21001</v>
      </c>
      <c r="U1357" s="41" t="s">
        <v>31693</v>
      </c>
      <c r="V1357" s="42">
        <v>45993</v>
      </c>
      <c r="W1357"/>
      <c r="X1357"/>
    </row>
    <row r="1358" spans="1:24">
      <c r="A1358" s="41" t="str">
        <f>TRIM(Query1[[#This Row],[ENTERPRISE_ID]])</f>
        <v>JACEV06</v>
      </c>
      <c r="B1358" s="41" t="s">
        <v>31694</v>
      </c>
      <c r="C1358" s="41" t="s">
        <v>31695</v>
      </c>
      <c r="D1358" s="41" t="s">
        <v>21154</v>
      </c>
      <c r="E1358" s="41" t="s">
        <v>31696</v>
      </c>
      <c r="F1358" s="41" t="s">
        <v>31697</v>
      </c>
      <c r="G1358" s="41" t="s">
        <v>6187</v>
      </c>
      <c r="H1358" s="41" t="s">
        <v>31698</v>
      </c>
      <c r="I1358" s="41" t="s">
        <v>22503</v>
      </c>
      <c r="J1358" s="68">
        <v>4804340020</v>
      </c>
      <c r="K1358" s="41" t="s">
        <v>43</v>
      </c>
      <c r="L1358" s="41" t="s">
        <v>6188</v>
      </c>
      <c r="N1358" s="41" t="s">
        <v>6189</v>
      </c>
      <c r="O1358" s="41" t="s">
        <v>236</v>
      </c>
      <c r="P1358" s="41" t="s">
        <v>6190</v>
      </c>
      <c r="Q1358" s="41" t="s">
        <v>21909</v>
      </c>
      <c r="R1358" s="41">
        <v>8998</v>
      </c>
      <c r="S1358" s="41" t="s">
        <v>7611</v>
      </c>
      <c r="T1358" s="41" t="s">
        <v>21001</v>
      </c>
      <c r="U1358" s="41" t="s">
        <v>31699</v>
      </c>
      <c r="V1358" s="42">
        <v>45993</v>
      </c>
      <c r="W1358"/>
      <c r="X1358"/>
    </row>
    <row r="1359" spans="1:24">
      <c r="A1359" s="41" t="str">
        <f>TRIM(Query1[[#This Row],[ENTERPRISE_ID]])</f>
        <v>JANDREW</v>
      </c>
      <c r="B1359" s="41" t="s">
        <v>31700</v>
      </c>
      <c r="C1359" s="41" t="s">
        <v>31701</v>
      </c>
      <c r="D1359" s="41" t="s">
        <v>21154</v>
      </c>
      <c r="E1359" s="41" t="s">
        <v>31702</v>
      </c>
      <c r="F1359" s="41" t="s">
        <v>31703</v>
      </c>
      <c r="G1359" s="41" t="s">
        <v>31704</v>
      </c>
      <c r="H1359" s="41" t="s">
        <v>26997</v>
      </c>
      <c r="I1359" s="41" t="s">
        <v>23637</v>
      </c>
      <c r="J1359" s="68">
        <v>6028153106</v>
      </c>
      <c r="K1359" s="41" t="s">
        <v>43</v>
      </c>
      <c r="L1359" s="41" t="s">
        <v>31705</v>
      </c>
      <c r="N1359" s="41" t="s">
        <v>27000</v>
      </c>
      <c r="O1359" s="41" t="s">
        <v>236</v>
      </c>
      <c r="P1359" s="41" t="s">
        <v>3675</v>
      </c>
      <c r="Q1359" s="41" t="s">
        <v>21909</v>
      </c>
      <c r="R1359" s="41">
        <v>8998</v>
      </c>
      <c r="S1359" s="41" t="s">
        <v>20610</v>
      </c>
      <c r="T1359" s="41" t="s">
        <v>20609</v>
      </c>
      <c r="U1359" s="41" t="s">
        <v>31706</v>
      </c>
      <c r="V1359" s="42">
        <v>45993</v>
      </c>
      <c r="W1359"/>
      <c r="X1359"/>
    </row>
    <row r="1360" spans="1:24">
      <c r="A1360" s="41" t="str">
        <f>TRIM(Query1[[#This Row],[ENTERPRISE_ID]])</f>
        <v>DPHELP</v>
      </c>
      <c r="B1360" s="41" t="s">
        <v>31707</v>
      </c>
      <c r="C1360" s="41" t="s">
        <v>31708</v>
      </c>
      <c r="D1360" s="41" t="s">
        <v>21154</v>
      </c>
      <c r="E1360" s="41" t="s">
        <v>31709</v>
      </c>
      <c r="F1360" s="41" t="s">
        <v>31710</v>
      </c>
      <c r="G1360" s="41" t="s">
        <v>4149</v>
      </c>
      <c r="H1360" s="41" t="s">
        <v>25920</v>
      </c>
      <c r="I1360" s="41" t="s">
        <v>22142</v>
      </c>
      <c r="J1360" s="68">
        <v>5205612521</v>
      </c>
      <c r="K1360" s="41" t="s">
        <v>43</v>
      </c>
      <c r="L1360" s="41" t="s">
        <v>31711</v>
      </c>
      <c r="N1360" s="41" t="s">
        <v>4151</v>
      </c>
      <c r="O1360" s="41" t="s">
        <v>236</v>
      </c>
      <c r="P1360" s="41" t="s">
        <v>239</v>
      </c>
      <c r="Q1360" s="41" t="s">
        <v>21909</v>
      </c>
      <c r="R1360" s="41">
        <v>8998</v>
      </c>
      <c r="S1360" s="41" t="s">
        <v>20610</v>
      </c>
      <c r="T1360" s="41" t="s">
        <v>20609</v>
      </c>
      <c r="U1360" s="41" t="s">
        <v>31712</v>
      </c>
      <c r="V1360" s="42">
        <v>45993</v>
      </c>
      <c r="W1360"/>
      <c r="X1360"/>
    </row>
    <row r="1361" spans="1:24">
      <c r="A1361" s="41" t="str">
        <f>TRIM(Query1[[#This Row],[ENTERPRISE_ID]])</f>
        <v>DHANDSB</v>
      </c>
      <c r="B1361" s="41" t="s">
        <v>31713</v>
      </c>
      <c r="C1361" s="41" t="s">
        <v>31714</v>
      </c>
      <c r="D1361" s="41" t="s">
        <v>21154</v>
      </c>
      <c r="E1361" s="41" t="s">
        <v>31715</v>
      </c>
      <c r="F1361" s="41" t="s">
        <v>31716</v>
      </c>
      <c r="G1361" s="41" t="s">
        <v>17043</v>
      </c>
      <c r="H1361" s="41" t="s">
        <v>31717</v>
      </c>
      <c r="I1361" s="41" t="s">
        <v>22834</v>
      </c>
      <c r="J1361" s="68">
        <v>4804651384</v>
      </c>
      <c r="K1361" s="41" t="s">
        <v>43</v>
      </c>
      <c r="L1361" s="41" t="s">
        <v>31718</v>
      </c>
      <c r="M1361" s="41" t="s">
        <v>31719</v>
      </c>
      <c r="N1361" s="41" t="s">
        <v>27000</v>
      </c>
      <c r="O1361" s="41" t="s">
        <v>236</v>
      </c>
      <c r="P1361" s="41" t="s">
        <v>3675</v>
      </c>
      <c r="Q1361" s="41" t="s">
        <v>21909</v>
      </c>
      <c r="R1361" s="41">
        <v>8998</v>
      </c>
      <c r="S1361" s="41" t="s">
        <v>20610</v>
      </c>
      <c r="T1361" s="41" t="s">
        <v>20609</v>
      </c>
      <c r="U1361" s="41" t="s">
        <v>31720</v>
      </c>
      <c r="V1361" s="42">
        <v>45993</v>
      </c>
      <c r="W1361"/>
      <c r="X1361"/>
    </row>
    <row r="1362" spans="1:24">
      <c r="A1362" s="41" t="str">
        <f>TRIM(Query1[[#This Row],[ENTERPRISE_ID]])</f>
        <v>DPUNARO</v>
      </c>
      <c r="B1362" s="41" t="s">
        <v>31721</v>
      </c>
      <c r="C1362" s="41" t="s">
        <v>31722</v>
      </c>
      <c r="D1362" s="41" t="s">
        <v>21154</v>
      </c>
      <c r="E1362" s="41" t="s">
        <v>31723</v>
      </c>
      <c r="F1362" s="41" t="s">
        <v>31724</v>
      </c>
      <c r="G1362" s="41" t="s">
        <v>4186</v>
      </c>
      <c r="H1362" s="41" t="s">
        <v>31725</v>
      </c>
      <c r="I1362" s="41" t="s">
        <v>22554</v>
      </c>
      <c r="J1362" s="68">
        <v>6192770555</v>
      </c>
      <c r="K1362" s="41" t="s">
        <v>43</v>
      </c>
      <c r="L1362" s="41" t="s">
        <v>31726</v>
      </c>
      <c r="N1362" s="41" t="s">
        <v>31727</v>
      </c>
      <c r="O1362" s="41" t="s">
        <v>36</v>
      </c>
      <c r="P1362" s="41" t="s">
        <v>1161</v>
      </c>
      <c r="Q1362" s="41" t="s">
        <v>21909</v>
      </c>
      <c r="R1362" s="41">
        <v>8998</v>
      </c>
      <c r="S1362" s="41" t="s">
        <v>22780</v>
      </c>
      <c r="T1362" s="41" t="s">
        <v>22781</v>
      </c>
      <c r="U1362" s="41" t="s">
        <v>31728</v>
      </c>
      <c r="V1362" s="42">
        <v>45993</v>
      </c>
      <c r="W1362"/>
      <c r="X1362"/>
    </row>
    <row r="1363" spans="1:24">
      <c r="A1363" s="41" t="str">
        <f>TRIM(Query1[[#This Row],[ENTERPRISE_ID]])</f>
        <v>MPREFON</v>
      </c>
      <c r="B1363" s="41" t="s">
        <v>16129</v>
      </c>
      <c r="C1363" s="41" t="s">
        <v>15245</v>
      </c>
      <c r="D1363" s="41" t="s">
        <v>21154</v>
      </c>
      <c r="E1363" s="41" t="s">
        <v>31729</v>
      </c>
      <c r="F1363" s="41" t="s">
        <v>31730</v>
      </c>
      <c r="G1363" s="41" t="s">
        <v>10088</v>
      </c>
      <c r="H1363" s="41" t="s">
        <v>31731</v>
      </c>
      <c r="I1363" s="41" t="s">
        <v>22302</v>
      </c>
      <c r="J1363" s="68">
        <v>9512756547</v>
      </c>
      <c r="K1363" s="41" t="s">
        <v>43</v>
      </c>
      <c r="L1363" s="41" t="s">
        <v>31732</v>
      </c>
      <c r="N1363" s="41" t="s">
        <v>10090</v>
      </c>
      <c r="O1363" s="41" t="s">
        <v>36</v>
      </c>
      <c r="P1363" s="41" t="s">
        <v>10091</v>
      </c>
      <c r="Q1363" s="41" t="s">
        <v>21909</v>
      </c>
      <c r="R1363" s="41">
        <v>8998</v>
      </c>
      <c r="S1363" s="41" t="s">
        <v>12876</v>
      </c>
      <c r="T1363" s="41" t="s">
        <v>24092</v>
      </c>
      <c r="U1363" s="41" t="s">
        <v>31733</v>
      </c>
      <c r="V1363" s="42">
        <v>45993</v>
      </c>
      <c r="W1363"/>
      <c r="X1363"/>
    </row>
    <row r="1364" spans="1:24">
      <c r="A1364" s="41" t="str">
        <f>TRIM(Query1[[#This Row],[ENTERPRISE_ID]])</f>
        <v>JLOP105</v>
      </c>
      <c r="B1364" s="41" t="s">
        <v>31734</v>
      </c>
      <c r="C1364" s="41" t="s">
        <v>15811</v>
      </c>
      <c r="D1364" s="41" t="s">
        <v>21154</v>
      </c>
      <c r="E1364" s="41" t="s">
        <v>31735</v>
      </c>
      <c r="F1364" s="41" t="s">
        <v>31736</v>
      </c>
      <c r="G1364" s="41" t="s">
        <v>7385</v>
      </c>
      <c r="H1364" s="41" t="s">
        <v>22372</v>
      </c>
      <c r="I1364" s="41" t="s">
        <v>31737</v>
      </c>
      <c r="J1364" s="68">
        <v>7609101003</v>
      </c>
      <c r="K1364" s="41" t="s">
        <v>43</v>
      </c>
      <c r="L1364" s="41" t="s">
        <v>7386</v>
      </c>
      <c r="N1364" s="41" t="s">
        <v>31738</v>
      </c>
      <c r="O1364" s="41" t="s">
        <v>36</v>
      </c>
      <c r="P1364" s="41" t="s">
        <v>7388</v>
      </c>
      <c r="Q1364" s="41" t="s">
        <v>21909</v>
      </c>
      <c r="R1364" s="41">
        <v>8998</v>
      </c>
      <c r="S1364" s="41" t="s">
        <v>3045</v>
      </c>
      <c r="T1364" s="41" t="s">
        <v>22102</v>
      </c>
      <c r="U1364" s="41" t="s">
        <v>31739</v>
      </c>
      <c r="V1364" s="42">
        <v>45993</v>
      </c>
      <c r="W1364"/>
      <c r="X1364"/>
    </row>
    <row r="1365" spans="1:24">
      <c r="A1365" s="41" t="str">
        <f>TRIM(Query1[[#This Row],[ENTERPRISE_ID]])</f>
        <v>HMOUW00</v>
      </c>
      <c r="B1365" s="41" t="s">
        <v>31740</v>
      </c>
      <c r="C1365" s="41" t="s">
        <v>31741</v>
      </c>
      <c r="D1365" s="41" t="s">
        <v>21154</v>
      </c>
      <c r="E1365" s="41" t="s">
        <v>31742</v>
      </c>
      <c r="F1365" s="41" t="s">
        <v>31743</v>
      </c>
      <c r="G1365" s="41" t="s">
        <v>5908</v>
      </c>
      <c r="H1365" s="41" t="s">
        <v>31744</v>
      </c>
      <c r="I1365" s="41" t="s">
        <v>23337</v>
      </c>
      <c r="J1365" s="68">
        <v>9515463942</v>
      </c>
      <c r="K1365" s="41" t="s">
        <v>43</v>
      </c>
      <c r="L1365" s="41" t="s">
        <v>5909</v>
      </c>
      <c r="N1365" s="41" t="s">
        <v>5910</v>
      </c>
      <c r="O1365" s="41" t="s">
        <v>36</v>
      </c>
      <c r="P1365" s="41" t="s">
        <v>5911</v>
      </c>
      <c r="Q1365" s="41" t="s">
        <v>21909</v>
      </c>
      <c r="R1365" s="41">
        <v>8998</v>
      </c>
      <c r="S1365" s="41" t="s">
        <v>22050</v>
      </c>
      <c r="T1365" s="41" t="s">
        <v>22051</v>
      </c>
      <c r="U1365" s="41" t="s">
        <v>31745</v>
      </c>
      <c r="V1365" s="42">
        <v>45993</v>
      </c>
      <c r="W1365"/>
      <c r="X1365"/>
    </row>
    <row r="1366" spans="1:24">
      <c r="A1366" s="41" t="str">
        <f>TRIM(Query1[[#This Row],[ENTERPRISE_ID]])</f>
        <v>JGURRO0</v>
      </c>
      <c r="B1366" s="41" t="s">
        <v>31746</v>
      </c>
      <c r="C1366" s="41" t="s">
        <v>31747</v>
      </c>
      <c r="D1366" s="41" t="s">
        <v>21156</v>
      </c>
      <c r="E1366" s="41" t="s">
        <v>31748</v>
      </c>
      <c r="F1366" s="41" t="s">
        <v>31749</v>
      </c>
      <c r="G1366" s="41" t="s">
        <v>17028</v>
      </c>
      <c r="H1366" s="41" t="s">
        <v>31750</v>
      </c>
      <c r="I1366" s="41" t="s">
        <v>22373</v>
      </c>
      <c r="J1366" s="68">
        <v>6269442631</v>
      </c>
      <c r="K1366" s="41" t="s">
        <v>43</v>
      </c>
      <c r="L1366" s="41" t="s">
        <v>31751</v>
      </c>
      <c r="N1366" s="41" t="s">
        <v>1445</v>
      </c>
      <c r="O1366" s="41" t="s">
        <v>36</v>
      </c>
      <c r="P1366" s="41" t="s">
        <v>7005</v>
      </c>
      <c r="Q1366" s="41" t="s">
        <v>21930</v>
      </c>
      <c r="R1366" s="41">
        <v>8998</v>
      </c>
      <c r="S1366" s="41" t="s">
        <v>4186</v>
      </c>
      <c r="T1366" s="41" t="s">
        <v>24122</v>
      </c>
      <c r="U1366" s="41" t="s">
        <v>31752</v>
      </c>
      <c r="V1366" s="42">
        <v>45993</v>
      </c>
      <c r="W1366"/>
      <c r="X1366"/>
    </row>
    <row r="1367" spans="1:24">
      <c r="A1367" s="41" t="str">
        <f>TRIM(Query1[[#This Row],[ENTERPRISE_ID]])</f>
        <v>MHOWEII</v>
      </c>
      <c r="B1367" s="41" t="s">
        <v>31753</v>
      </c>
      <c r="C1367" s="41" t="s">
        <v>31754</v>
      </c>
      <c r="D1367" s="41" t="s">
        <v>21150</v>
      </c>
      <c r="E1367" s="41" t="s">
        <v>31755</v>
      </c>
      <c r="F1367" s="41" t="s">
        <v>31756</v>
      </c>
      <c r="G1367" s="41" t="s">
        <v>9754</v>
      </c>
      <c r="H1367" s="41" t="s">
        <v>31757</v>
      </c>
      <c r="I1367" s="41" t="s">
        <v>31758</v>
      </c>
      <c r="J1367" s="68">
        <v>9898243919</v>
      </c>
      <c r="K1367" s="41" t="s">
        <v>43</v>
      </c>
      <c r="L1367" s="41" t="s">
        <v>9755</v>
      </c>
      <c r="N1367" s="41" t="s">
        <v>9756</v>
      </c>
      <c r="O1367" s="41" t="s">
        <v>69</v>
      </c>
      <c r="P1367" s="41" t="s">
        <v>9757</v>
      </c>
      <c r="Q1367" s="41" t="s">
        <v>21909</v>
      </c>
      <c r="R1367" s="41">
        <v>8998</v>
      </c>
      <c r="S1367" s="41" t="s">
        <v>22780</v>
      </c>
      <c r="T1367" s="41" t="s">
        <v>22781</v>
      </c>
      <c r="U1367" s="41" t="s">
        <v>31759</v>
      </c>
      <c r="V1367" s="42">
        <v>45993</v>
      </c>
      <c r="W1367"/>
      <c r="X1367"/>
    </row>
    <row r="1368" spans="1:24">
      <c r="A1368" s="41" t="str">
        <f>TRIM(Query1[[#This Row],[ENTERPRISE_ID]])</f>
        <v>JLANG1</v>
      </c>
      <c r="B1368" s="41" t="s">
        <v>19006</v>
      </c>
      <c r="C1368" s="41" t="s">
        <v>21445</v>
      </c>
      <c r="D1368" s="41" t="s">
        <v>21150</v>
      </c>
      <c r="E1368" s="41" t="s">
        <v>31760</v>
      </c>
      <c r="F1368" s="41" t="s">
        <v>19007</v>
      </c>
      <c r="G1368" s="41" t="s">
        <v>18127</v>
      </c>
      <c r="H1368" s="41" t="s">
        <v>31761</v>
      </c>
      <c r="I1368" s="41" t="s">
        <v>24639</v>
      </c>
      <c r="J1368" s="68">
        <v>2693007067</v>
      </c>
      <c r="K1368" s="41" t="s">
        <v>43</v>
      </c>
      <c r="L1368" s="41" t="s">
        <v>31762</v>
      </c>
      <c r="N1368" s="41" t="s">
        <v>31763</v>
      </c>
      <c r="O1368" s="41" t="s">
        <v>69</v>
      </c>
      <c r="P1368" s="41" t="s">
        <v>7309</v>
      </c>
      <c r="Q1368" s="41" t="s">
        <v>21909</v>
      </c>
      <c r="R1368" s="41">
        <v>8998</v>
      </c>
      <c r="S1368" s="41" t="s">
        <v>12766</v>
      </c>
      <c r="T1368" s="41" t="s">
        <v>25187</v>
      </c>
      <c r="U1368" s="41" t="s">
        <v>31764</v>
      </c>
      <c r="V1368" s="42">
        <v>45993</v>
      </c>
      <c r="W1368"/>
      <c r="X1368"/>
    </row>
    <row r="1369" spans="1:24">
      <c r="A1369" s="41" t="str">
        <f>TRIM(Query1[[#This Row],[ENTERPRISE_ID]])</f>
        <v>JGALLO5</v>
      </c>
      <c r="B1369" s="41" t="s">
        <v>31765</v>
      </c>
      <c r="C1369" s="41" t="s">
        <v>31766</v>
      </c>
      <c r="D1369" s="41" t="s">
        <v>21150</v>
      </c>
      <c r="E1369" s="41" t="s">
        <v>31767</v>
      </c>
      <c r="F1369" s="41" t="s">
        <v>31768</v>
      </c>
      <c r="G1369" s="41" t="s">
        <v>6876</v>
      </c>
      <c r="H1369" s="41" t="s">
        <v>31769</v>
      </c>
      <c r="I1369" s="41" t="s">
        <v>22613</v>
      </c>
      <c r="J1369" s="68">
        <v>8108580589</v>
      </c>
      <c r="K1369" s="41" t="s">
        <v>43</v>
      </c>
      <c r="L1369" s="41" t="s">
        <v>6877</v>
      </c>
      <c r="N1369" s="41" t="s">
        <v>6878</v>
      </c>
      <c r="O1369" s="41" t="s">
        <v>69</v>
      </c>
      <c r="P1369" s="41" t="s">
        <v>6879</v>
      </c>
      <c r="Q1369" s="41" t="s">
        <v>21909</v>
      </c>
      <c r="R1369" s="41">
        <v>8998</v>
      </c>
      <c r="S1369" s="41" t="s">
        <v>10235</v>
      </c>
      <c r="T1369" s="41" t="s">
        <v>23372</v>
      </c>
      <c r="U1369" s="41" t="s">
        <v>31770</v>
      </c>
      <c r="V1369" s="42">
        <v>45993</v>
      </c>
      <c r="W1369"/>
      <c r="X1369"/>
    </row>
    <row r="1370" spans="1:24">
      <c r="A1370" s="41" t="str">
        <f>TRIM(Query1[[#This Row],[ENTERPRISE_ID]])</f>
        <v>SKASPE0</v>
      </c>
      <c r="B1370" s="41" t="s">
        <v>31771</v>
      </c>
      <c r="C1370" s="41" t="s">
        <v>31772</v>
      </c>
      <c r="D1370" s="41" t="s">
        <v>21150</v>
      </c>
      <c r="E1370" s="41" t="s">
        <v>31773</v>
      </c>
      <c r="F1370" s="41" t="s">
        <v>31774</v>
      </c>
      <c r="G1370" s="41" t="s">
        <v>12644</v>
      </c>
      <c r="H1370" s="41" t="s">
        <v>31775</v>
      </c>
      <c r="I1370" s="41" t="s">
        <v>31776</v>
      </c>
      <c r="J1370" s="68">
        <v>6162518336</v>
      </c>
      <c r="K1370" s="41" t="s">
        <v>43</v>
      </c>
      <c r="L1370" s="41" t="s">
        <v>31777</v>
      </c>
      <c r="N1370" s="41" t="s">
        <v>12646</v>
      </c>
      <c r="O1370" s="41" t="s">
        <v>69</v>
      </c>
      <c r="P1370" s="41" t="s">
        <v>12647</v>
      </c>
      <c r="Q1370" s="41" t="s">
        <v>21909</v>
      </c>
      <c r="R1370" s="41">
        <v>8998</v>
      </c>
      <c r="S1370" s="41" t="s">
        <v>12766</v>
      </c>
      <c r="T1370" s="41" t="s">
        <v>25187</v>
      </c>
      <c r="U1370" s="41" t="s">
        <v>31778</v>
      </c>
      <c r="V1370" s="42">
        <v>45993</v>
      </c>
      <c r="W1370"/>
      <c r="X1370"/>
    </row>
    <row r="1371" spans="1:24">
      <c r="A1371" s="41" t="str">
        <f>TRIM(Query1[[#This Row],[ENTERPRISE_ID]])</f>
        <v>CVISGAR</v>
      </c>
      <c r="B1371" s="41" t="s">
        <v>21295</v>
      </c>
      <c r="C1371" s="41" t="s">
        <v>21296</v>
      </c>
      <c r="D1371" s="41" t="s">
        <v>21152</v>
      </c>
      <c r="E1371" s="41" t="s">
        <v>31779</v>
      </c>
      <c r="F1371" s="41" t="s">
        <v>18275</v>
      </c>
      <c r="G1371" s="41" t="s">
        <v>17609</v>
      </c>
      <c r="H1371" s="41" t="s">
        <v>31780</v>
      </c>
      <c r="I1371" s="41" t="s">
        <v>31781</v>
      </c>
      <c r="J1371" s="68">
        <v>7156060245</v>
      </c>
      <c r="K1371" s="41" t="s">
        <v>43</v>
      </c>
      <c r="L1371" s="41" t="s">
        <v>14360</v>
      </c>
      <c r="N1371" s="41" t="s">
        <v>14361</v>
      </c>
      <c r="O1371" s="41" t="s">
        <v>95</v>
      </c>
      <c r="P1371" s="41" t="s">
        <v>14362</v>
      </c>
      <c r="Q1371" s="41" t="s">
        <v>21909</v>
      </c>
      <c r="R1371" s="41">
        <v>8998</v>
      </c>
      <c r="S1371" s="41" t="s">
        <v>7335</v>
      </c>
      <c r="T1371" s="41" t="s">
        <v>18065</v>
      </c>
      <c r="U1371" s="41" t="s">
        <v>31782</v>
      </c>
      <c r="V1371" s="42">
        <v>45993</v>
      </c>
      <c r="W1371"/>
      <c r="X1371"/>
    </row>
    <row r="1372" spans="1:24">
      <c r="A1372" s="41" t="str">
        <f>TRIM(Query1[[#This Row],[ENTERPRISE_ID]])</f>
        <v>KNELLET</v>
      </c>
      <c r="B1372" s="41" t="s">
        <v>31783</v>
      </c>
      <c r="C1372" s="41" t="s">
        <v>18805</v>
      </c>
      <c r="D1372" s="41" t="s">
        <v>21150</v>
      </c>
      <c r="E1372" s="41" t="s">
        <v>31784</v>
      </c>
      <c r="F1372" s="41" t="s">
        <v>31785</v>
      </c>
      <c r="G1372" s="41" t="s">
        <v>31786</v>
      </c>
      <c r="H1372" s="41" t="s">
        <v>31787</v>
      </c>
      <c r="I1372" s="41" t="s">
        <v>29436</v>
      </c>
      <c r="J1372" s="68">
        <v>9895452917</v>
      </c>
      <c r="K1372" s="41" t="s">
        <v>43</v>
      </c>
      <c r="L1372" s="41" t="s">
        <v>31788</v>
      </c>
      <c r="N1372" s="41" t="s">
        <v>4231</v>
      </c>
      <c r="O1372" s="41" t="s">
        <v>69</v>
      </c>
      <c r="P1372" s="41" t="s">
        <v>4232</v>
      </c>
      <c r="Q1372" s="41" t="s">
        <v>21909</v>
      </c>
      <c r="R1372" s="41">
        <v>8998</v>
      </c>
      <c r="S1372" s="41" t="s">
        <v>9754</v>
      </c>
      <c r="T1372" s="41" t="s">
        <v>19188</v>
      </c>
      <c r="U1372" s="41" t="s">
        <v>31789</v>
      </c>
      <c r="V1372" s="42">
        <v>45993</v>
      </c>
      <c r="W1372"/>
      <c r="X1372"/>
    </row>
    <row r="1373" spans="1:24">
      <c r="A1373" s="41" t="str">
        <f>TRIM(Query1[[#This Row],[ENTERPRISE_ID]])</f>
        <v>VSERNA1</v>
      </c>
      <c r="B1373" s="41" t="s">
        <v>31790</v>
      </c>
      <c r="C1373" s="41" t="s">
        <v>31791</v>
      </c>
      <c r="D1373" s="41" t="s">
        <v>21150</v>
      </c>
      <c r="E1373" s="41" t="s">
        <v>27315</v>
      </c>
      <c r="F1373" s="41" t="s">
        <v>31792</v>
      </c>
      <c r="G1373" s="41" t="s">
        <v>13842</v>
      </c>
      <c r="H1373" s="41" t="s">
        <v>23522</v>
      </c>
      <c r="I1373" s="41" t="s">
        <v>31793</v>
      </c>
      <c r="J1373" s="68">
        <v>8102825022</v>
      </c>
      <c r="K1373" s="41" t="s">
        <v>43</v>
      </c>
      <c r="L1373" s="41" t="s">
        <v>31794</v>
      </c>
      <c r="N1373" s="41" t="s">
        <v>31795</v>
      </c>
      <c r="O1373" s="41" t="s">
        <v>69</v>
      </c>
      <c r="P1373" s="41" t="s">
        <v>13845</v>
      </c>
      <c r="Q1373" s="41" t="s">
        <v>21909</v>
      </c>
      <c r="R1373" s="41">
        <v>8998</v>
      </c>
      <c r="S1373" s="41" t="s">
        <v>9754</v>
      </c>
      <c r="T1373" s="41" t="s">
        <v>19188</v>
      </c>
      <c r="U1373" s="41" t="s">
        <v>31796</v>
      </c>
      <c r="V1373" s="42">
        <v>45993</v>
      </c>
      <c r="W1373"/>
      <c r="X1373"/>
    </row>
    <row r="1374" spans="1:24">
      <c r="A1374" s="41" t="str">
        <f>TRIM(Query1[[#This Row],[ENTERPRISE_ID]])</f>
        <v>DCASTO</v>
      </c>
      <c r="B1374" s="41" t="s">
        <v>21304</v>
      </c>
      <c r="C1374" s="41" t="s">
        <v>16829</v>
      </c>
      <c r="D1374" s="41" t="s">
        <v>21152</v>
      </c>
      <c r="E1374" s="41" t="s">
        <v>31797</v>
      </c>
      <c r="F1374" s="41" t="s">
        <v>31798</v>
      </c>
      <c r="G1374" s="41" t="s">
        <v>16830</v>
      </c>
      <c r="H1374" s="41" t="s">
        <v>31799</v>
      </c>
      <c r="I1374" s="41" t="s">
        <v>31800</v>
      </c>
      <c r="J1374" s="68">
        <v>9209616281</v>
      </c>
      <c r="K1374" s="41" t="s">
        <v>43</v>
      </c>
      <c r="L1374" s="41" t="s">
        <v>31801</v>
      </c>
      <c r="M1374" s="41" t="s">
        <v>31802</v>
      </c>
      <c r="N1374" s="41" t="s">
        <v>31803</v>
      </c>
      <c r="O1374" s="41" t="s">
        <v>95</v>
      </c>
      <c r="P1374" s="41" t="s">
        <v>31804</v>
      </c>
      <c r="Q1374" s="41" t="s">
        <v>21909</v>
      </c>
      <c r="R1374" s="41">
        <v>8998</v>
      </c>
      <c r="S1374" s="41" t="s">
        <v>7335</v>
      </c>
      <c r="T1374" s="41" t="s">
        <v>18065</v>
      </c>
      <c r="U1374" s="41" t="s">
        <v>31805</v>
      </c>
      <c r="V1374" s="42">
        <v>45993</v>
      </c>
      <c r="W1374"/>
      <c r="X1374"/>
    </row>
    <row r="1375" spans="1:24">
      <c r="A1375" s="41" t="str">
        <f>TRIM(Query1[[#This Row],[ENTERPRISE_ID]])</f>
        <v>SNELSO2</v>
      </c>
      <c r="B1375" s="41" t="s">
        <v>31806</v>
      </c>
      <c r="C1375" s="41" t="s">
        <v>31807</v>
      </c>
      <c r="D1375" s="41" t="s">
        <v>21150</v>
      </c>
      <c r="E1375" s="41" t="s">
        <v>31808</v>
      </c>
      <c r="F1375" s="41" t="s">
        <v>31809</v>
      </c>
      <c r="G1375" s="41" t="s">
        <v>12766</v>
      </c>
      <c r="H1375" s="41" t="s">
        <v>27578</v>
      </c>
      <c r="I1375" s="41" t="s">
        <v>25192</v>
      </c>
      <c r="J1375" s="68">
        <v>2697670888</v>
      </c>
      <c r="K1375" s="41" t="s">
        <v>43</v>
      </c>
      <c r="L1375" s="41" t="s">
        <v>31810</v>
      </c>
      <c r="N1375" s="41" t="s">
        <v>31811</v>
      </c>
      <c r="O1375" s="41" t="s">
        <v>69</v>
      </c>
      <c r="P1375" s="41" t="s">
        <v>12769</v>
      </c>
      <c r="Q1375" s="41" t="s">
        <v>21909</v>
      </c>
      <c r="R1375" s="41">
        <v>8998</v>
      </c>
      <c r="S1375" s="41" t="s">
        <v>22780</v>
      </c>
      <c r="T1375" s="41" t="s">
        <v>22781</v>
      </c>
      <c r="U1375" s="41" t="s">
        <v>31812</v>
      </c>
      <c r="V1375" s="42">
        <v>45993</v>
      </c>
      <c r="W1375"/>
      <c r="X1375"/>
    </row>
    <row r="1376" spans="1:24">
      <c r="A1376" s="41" t="str">
        <f>TRIM(Query1[[#This Row],[ENTERPRISE_ID]])</f>
        <v>JKIVELA</v>
      </c>
      <c r="B1376" s="41" t="s">
        <v>31813</v>
      </c>
      <c r="C1376" s="41" t="s">
        <v>31814</v>
      </c>
      <c r="D1376" s="41" t="s">
        <v>21152</v>
      </c>
      <c r="E1376" s="41" t="s">
        <v>31815</v>
      </c>
      <c r="F1376" s="41" t="s">
        <v>31816</v>
      </c>
      <c r="G1376" s="41" t="s">
        <v>7288</v>
      </c>
      <c r="H1376" s="41" t="s">
        <v>31817</v>
      </c>
      <c r="I1376" s="41" t="s">
        <v>31818</v>
      </c>
      <c r="J1376" s="68">
        <v>9068692650</v>
      </c>
      <c r="K1376" s="41" t="s">
        <v>43</v>
      </c>
      <c r="L1376" s="41" t="s">
        <v>31819</v>
      </c>
      <c r="N1376" s="41" t="s">
        <v>31820</v>
      </c>
      <c r="O1376" s="41" t="s">
        <v>69</v>
      </c>
      <c r="P1376" s="41" t="s">
        <v>7292</v>
      </c>
      <c r="Q1376" s="41" t="s">
        <v>21909</v>
      </c>
      <c r="R1376" s="41">
        <v>8998</v>
      </c>
      <c r="S1376" s="41" t="s">
        <v>9754</v>
      </c>
      <c r="T1376" s="41" t="s">
        <v>19188</v>
      </c>
      <c r="U1376" s="41" t="s">
        <v>31821</v>
      </c>
      <c r="V1376" s="42">
        <v>45993</v>
      </c>
      <c r="W1376"/>
      <c r="X1376"/>
    </row>
    <row r="1377" spans="1:24">
      <c r="A1377" s="41" t="str">
        <f>TRIM(Query1[[#This Row],[ENTERPRISE_ID]])</f>
        <v>MKELBEL</v>
      </c>
      <c r="B1377" s="41" t="s">
        <v>31822</v>
      </c>
      <c r="C1377" s="41" t="s">
        <v>31823</v>
      </c>
      <c r="D1377" s="41" t="s">
        <v>21152</v>
      </c>
      <c r="E1377" s="41" t="s">
        <v>31824</v>
      </c>
      <c r="F1377" s="41" t="s">
        <v>31825</v>
      </c>
      <c r="G1377" s="41" t="s">
        <v>31826</v>
      </c>
      <c r="H1377" s="41" t="s">
        <v>31827</v>
      </c>
      <c r="I1377" s="41" t="s">
        <v>22302</v>
      </c>
      <c r="J1377" s="68">
        <v>6088602020</v>
      </c>
      <c r="K1377" s="41" t="s">
        <v>43</v>
      </c>
      <c r="L1377" s="41" t="s">
        <v>31828</v>
      </c>
      <c r="N1377" s="41" t="s">
        <v>9791</v>
      </c>
      <c r="O1377" s="41" t="s">
        <v>95</v>
      </c>
      <c r="P1377" s="41" t="s">
        <v>9792</v>
      </c>
      <c r="Q1377" s="41" t="s">
        <v>21909</v>
      </c>
      <c r="R1377" s="41">
        <v>8998</v>
      </c>
      <c r="S1377" s="41" t="s">
        <v>3327</v>
      </c>
      <c r="T1377" s="41" t="s">
        <v>23177</v>
      </c>
      <c r="U1377" s="41" t="s">
        <v>31829</v>
      </c>
      <c r="V1377" s="42">
        <v>45993</v>
      </c>
      <c r="W1377"/>
      <c r="X1377"/>
    </row>
    <row r="1378" spans="1:24">
      <c r="A1378" s="41" t="str">
        <f>TRIM(Query1[[#This Row],[ENTERPRISE_ID]])</f>
        <v>DCLAYTO</v>
      </c>
      <c r="B1378" s="41" t="s">
        <v>31830</v>
      </c>
      <c r="C1378" s="41" t="s">
        <v>31831</v>
      </c>
      <c r="D1378" s="41" t="s">
        <v>21152</v>
      </c>
      <c r="E1378" s="41" t="s">
        <v>31832</v>
      </c>
      <c r="F1378" s="41" t="s">
        <v>31833</v>
      </c>
      <c r="G1378" s="41" t="s">
        <v>31834</v>
      </c>
      <c r="H1378" s="41" t="s">
        <v>31835</v>
      </c>
      <c r="I1378" s="41" t="s">
        <v>28123</v>
      </c>
      <c r="J1378" s="68">
        <v>2199001037</v>
      </c>
      <c r="K1378" s="41" t="s">
        <v>43</v>
      </c>
      <c r="L1378" s="41" t="s">
        <v>14646</v>
      </c>
      <c r="N1378" s="41" t="s">
        <v>3389</v>
      </c>
      <c r="O1378" s="41" t="s">
        <v>192</v>
      </c>
      <c r="P1378" s="41" t="s">
        <v>14647</v>
      </c>
      <c r="Q1378" s="41" t="s">
        <v>21909</v>
      </c>
      <c r="R1378" s="41">
        <v>8998</v>
      </c>
      <c r="S1378" s="41" t="s">
        <v>18567</v>
      </c>
      <c r="T1378" s="41" t="s">
        <v>18566</v>
      </c>
      <c r="U1378" s="41" t="s">
        <v>31836</v>
      </c>
      <c r="V1378" s="42">
        <v>45993</v>
      </c>
      <c r="W1378"/>
      <c r="X1378"/>
    </row>
    <row r="1379" spans="1:24">
      <c r="A1379" s="41" t="str">
        <f>TRIM(Query1[[#This Row],[ENTERPRISE_ID]])</f>
        <v>CCHAPLI</v>
      </c>
      <c r="B1379" s="41" t="s">
        <v>31837</v>
      </c>
      <c r="C1379" s="41" t="s">
        <v>31838</v>
      </c>
      <c r="D1379" s="41" t="s">
        <v>21152</v>
      </c>
      <c r="E1379" s="41" t="s">
        <v>31839</v>
      </c>
      <c r="F1379" s="41" t="s">
        <v>31840</v>
      </c>
      <c r="G1379" s="41" t="s">
        <v>2441</v>
      </c>
      <c r="H1379" s="41" t="s">
        <v>31841</v>
      </c>
      <c r="I1379" s="41" t="s">
        <v>31842</v>
      </c>
      <c r="J1379" s="68">
        <v>7739530313</v>
      </c>
      <c r="K1379" s="41" t="s">
        <v>43</v>
      </c>
      <c r="L1379" s="41" t="s">
        <v>31843</v>
      </c>
      <c r="N1379" s="41" t="s">
        <v>31844</v>
      </c>
      <c r="O1379" s="41" t="s">
        <v>118</v>
      </c>
      <c r="P1379" s="41" t="s">
        <v>31845</v>
      </c>
      <c r="Q1379" s="41" t="s">
        <v>21909</v>
      </c>
      <c r="R1379" s="41">
        <v>8998</v>
      </c>
      <c r="S1379" s="41" t="s">
        <v>22313</v>
      </c>
      <c r="T1379" s="41" t="s">
        <v>22314</v>
      </c>
      <c r="U1379" s="41" t="s">
        <v>31846</v>
      </c>
      <c r="V1379" s="42">
        <v>45993</v>
      </c>
      <c r="W1379"/>
      <c r="X1379"/>
    </row>
    <row r="1380" spans="1:24">
      <c r="A1380" s="41" t="str">
        <f>TRIM(Query1[[#This Row],[ENTERPRISE_ID]])</f>
        <v>CSANDER</v>
      </c>
      <c r="B1380" s="41" t="s">
        <v>16876</v>
      </c>
      <c r="C1380" s="41" t="s">
        <v>31847</v>
      </c>
      <c r="D1380" s="41" t="s">
        <v>21152</v>
      </c>
      <c r="E1380" s="41" t="s">
        <v>31848</v>
      </c>
      <c r="F1380" s="41" t="s">
        <v>16877</v>
      </c>
      <c r="G1380" s="41" t="s">
        <v>31849</v>
      </c>
      <c r="H1380" s="41" t="s">
        <v>31850</v>
      </c>
      <c r="I1380" s="41" t="s">
        <v>31851</v>
      </c>
      <c r="J1380" s="68">
        <v>6088951034</v>
      </c>
      <c r="K1380" s="41" t="s">
        <v>43</v>
      </c>
      <c r="L1380" s="41" t="s">
        <v>14479</v>
      </c>
      <c r="N1380" s="41" t="s">
        <v>2570</v>
      </c>
      <c r="O1380" s="41" t="s">
        <v>95</v>
      </c>
      <c r="P1380" s="41" t="s">
        <v>14480</v>
      </c>
      <c r="Q1380" s="41" t="s">
        <v>21909</v>
      </c>
      <c r="R1380" s="41">
        <v>8998</v>
      </c>
      <c r="S1380" s="41" t="s">
        <v>26436</v>
      </c>
      <c r="T1380" s="41" t="s">
        <v>26437</v>
      </c>
      <c r="U1380" s="41" t="s">
        <v>31852</v>
      </c>
      <c r="V1380" s="42">
        <v>45993</v>
      </c>
      <c r="W1380"/>
      <c r="X1380"/>
    </row>
    <row r="1381" spans="1:24">
      <c r="A1381" s="41" t="str">
        <f>TRIM(Query1[[#This Row],[ENTERPRISE_ID]])</f>
        <v>JMENDO0</v>
      </c>
      <c r="B1381" s="41" t="s">
        <v>21456</v>
      </c>
      <c r="C1381" s="41" t="s">
        <v>21457</v>
      </c>
      <c r="D1381" s="41" t="s">
        <v>21152</v>
      </c>
      <c r="E1381" s="41" t="s">
        <v>31853</v>
      </c>
      <c r="F1381" s="41" t="s">
        <v>31854</v>
      </c>
      <c r="G1381" s="41" t="s">
        <v>18356</v>
      </c>
      <c r="H1381" s="41" t="s">
        <v>31855</v>
      </c>
      <c r="I1381" s="41" t="s">
        <v>22503</v>
      </c>
      <c r="J1381" s="68">
        <v>2192390340</v>
      </c>
      <c r="K1381" s="41" t="s">
        <v>43</v>
      </c>
      <c r="L1381" s="41" t="s">
        <v>31856</v>
      </c>
      <c r="N1381" s="41" t="s">
        <v>13726</v>
      </c>
      <c r="O1381" s="41" t="s">
        <v>192</v>
      </c>
      <c r="P1381" s="41" t="s">
        <v>13727</v>
      </c>
      <c r="Q1381" s="41" t="s">
        <v>21909</v>
      </c>
      <c r="R1381" s="41">
        <v>8998</v>
      </c>
      <c r="S1381" s="41" t="s">
        <v>22780</v>
      </c>
      <c r="T1381" s="41" t="s">
        <v>22781</v>
      </c>
      <c r="U1381" s="41" t="s">
        <v>31857</v>
      </c>
      <c r="V1381" s="42">
        <v>45993</v>
      </c>
      <c r="W1381"/>
      <c r="X1381"/>
    </row>
    <row r="1382" spans="1:24">
      <c r="A1382" s="41" t="str">
        <f>TRIM(Query1[[#This Row],[ENTERPRISE_ID]])</f>
        <v>BFLORE2</v>
      </c>
      <c r="B1382" s="41" t="s">
        <v>31858</v>
      </c>
      <c r="C1382" s="41" t="s">
        <v>31859</v>
      </c>
      <c r="D1382" s="41" t="s">
        <v>21149</v>
      </c>
      <c r="E1382" s="41" t="s">
        <v>31860</v>
      </c>
      <c r="F1382" s="41" t="s">
        <v>31861</v>
      </c>
      <c r="G1382" s="41" t="s">
        <v>18525</v>
      </c>
      <c r="H1382" s="41" t="s">
        <v>27385</v>
      </c>
      <c r="I1382" s="41" t="s">
        <v>31862</v>
      </c>
      <c r="J1382" s="68">
        <v>2254494318</v>
      </c>
      <c r="K1382" s="41" t="s">
        <v>43</v>
      </c>
      <c r="L1382" s="41" t="s">
        <v>31863</v>
      </c>
      <c r="N1382" s="41" t="s">
        <v>1816</v>
      </c>
      <c r="O1382" s="41" t="s">
        <v>1392</v>
      </c>
      <c r="P1382" s="41" t="s">
        <v>1817</v>
      </c>
      <c r="Q1382" s="41" t="s">
        <v>21930</v>
      </c>
      <c r="R1382" s="41">
        <v>8998</v>
      </c>
      <c r="S1382" s="41" t="s">
        <v>6042</v>
      </c>
      <c r="T1382" s="41" t="s">
        <v>22505</v>
      </c>
      <c r="U1382" s="41" t="s">
        <v>31864</v>
      </c>
      <c r="V1382" s="42">
        <v>45993</v>
      </c>
      <c r="W1382"/>
      <c r="X1382"/>
    </row>
    <row r="1383" spans="1:24">
      <c r="A1383" s="41" t="str">
        <f>TRIM(Query1[[#This Row],[ENTERPRISE_ID]])</f>
        <v>JMEADOW</v>
      </c>
      <c r="B1383" s="41" t="s">
        <v>31865</v>
      </c>
      <c r="C1383" s="41" t="s">
        <v>31866</v>
      </c>
      <c r="D1383" s="41" t="s">
        <v>21140</v>
      </c>
      <c r="E1383" s="41" t="s">
        <v>31867</v>
      </c>
      <c r="F1383" s="41" t="s">
        <v>31868</v>
      </c>
      <c r="G1383" s="41" t="s">
        <v>31869</v>
      </c>
      <c r="H1383" s="41" t="s">
        <v>31870</v>
      </c>
      <c r="I1383" s="41" t="s">
        <v>24691</v>
      </c>
      <c r="J1383" s="68">
        <v>2513981147</v>
      </c>
      <c r="K1383" s="41" t="s">
        <v>43</v>
      </c>
      <c r="L1383" s="41" t="s">
        <v>31871</v>
      </c>
      <c r="M1383" s="41" t="s">
        <v>31872</v>
      </c>
      <c r="N1383" s="41" t="s">
        <v>31873</v>
      </c>
      <c r="O1383" s="41" t="s">
        <v>482</v>
      </c>
      <c r="P1383" s="41" t="s">
        <v>7557</v>
      </c>
      <c r="Q1383" s="41" t="s">
        <v>21930</v>
      </c>
      <c r="R1383" s="41">
        <v>8998</v>
      </c>
      <c r="S1383" s="41" t="s">
        <v>12757</v>
      </c>
      <c r="T1383" s="41" t="s">
        <v>15331</v>
      </c>
      <c r="U1383" s="41" t="s">
        <v>31874</v>
      </c>
      <c r="V1383" s="42">
        <v>45993</v>
      </c>
      <c r="W1383"/>
      <c r="X1383"/>
    </row>
    <row r="1384" spans="1:24">
      <c r="A1384" s="41" t="str">
        <f>TRIM(Query1[[#This Row],[ENTERPRISE_ID]])</f>
        <v>DHEMING</v>
      </c>
      <c r="B1384" s="41" t="s">
        <v>31875</v>
      </c>
      <c r="C1384" s="41" t="s">
        <v>31876</v>
      </c>
      <c r="D1384" s="41" t="s">
        <v>21149</v>
      </c>
      <c r="E1384" s="41" t="s">
        <v>31877</v>
      </c>
      <c r="F1384" s="41" t="s">
        <v>31878</v>
      </c>
      <c r="G1384" s="41" t="s">
        <v>19512</v>
      </c>
      <c r="H1384" s="41" t="s">
        <v>31879</v>
      </c>
      <c r="I1384" s="41" t="s">
        <v>22142</v>
      </c>
      <c r="J1384" s="68">
        <v>9013026329</v>
      </c>
      <c r="K1384" s="41" t="s">
        <v>43</v>
      </c>
      <c r="L1384" s="41" t="s">
        <v>31880</v>
      </c>
      <c r="N1384" s="41" t="s">
        <v>13401</v>
      </c>
      <c r="O1384" s="41" t="s">
        <v>352</v>
      </c>
      <c r="P1384" s="41" t="s">
        <v>3720</v>
      </c>
      <c r="Q1384" s="41" t="s">
        <v>21930</v>
      </c>
      <c r="R1384" s="41">
        <v>8998</v>
      </c>
      <c r="S1384" s="41" t="s">
        <v>22657</v>
      </c>
      <c r="T1384" s="41" t="s">
        <v>22658</v>
      </c>
      <c r="U1384" s="41" t="s">
        <v>31881</v>
      </c>
      <c r="V1384" s="42">
        <v>45993</v>
      </c>
      <c r="W1384"/>
      <c r="X1384"/>
    </row>
    <row r="1385" spans="1:24">
      <c r="A1385" s="41" t="str">
        <f>TRIM(Query1[[#This Row],[ENTERPRISE_ID]])</f>
        <v>ENIEVE0</v>
      </c>
      <c r="B1385" s="41" t="s">
        <v>31882</v>
      </c>
      <c r="C1385" s="41" t="s">
        <v>31883</v>
      </c>
      <c r="D1385" s="41" t="s">
        <v>21136</v>
      </c>
      <c r="E1385" s="41" t="s">
        <v>25422</v>
      </c>
      <c r="F1385" s="41" t="s">
        <v>31884</v>
      </c>
      <c r="G1385" s="41" t="s">
        <v>25799</v>
      </c>
      <c r="H1385" s="41" t="s">
        <v>31885</v>
      </c>
      <c r="I1385" s="41" t="s">
        <v>31886</v>
      </c>
      <c r="J1385" s="68">
        <v>8632104587</v>
      </c>
      <c r="K1385" s="41" t="s">
        <v>43</v>
      </c>
      <c r="L1385" s="41" t="s">
        <v>4844</v>
      </c>
      <c r="N1385" s="41" t="s">
        <v>4845</v>
      </c>
      <c r="O1385" s="41" t="s">
        <v>57</v>
      </c>
      <c r="P1385" s="41" t="s">
        <v>4846</v>
      </c>
      <c r="Q1385" s="41" t="s">
        <v>21909</v>
      </c>
      <c r="R1385" s="41">
        <v>8998</v>
      </c>
      <c r="S1385" s="41" t="s">
        <v>22780</v>
      </c>
      <c r="T1385" s="41" t="s">
        <v>22781</v>
      </c>
      <c r="U1385" s="41" t="s">
        <v>31887</v>
      </c>
      <c r="V1385" s="42">
        <v>45993</v>
      </c>
      <c r="W1385"/>
      <c r="X1385"/>
    </row>
    <row r="1386" spans="1:24">
      <c r="A1386" s="41" t="str">
        <f>TRIM(Query1[[#This Row],[ENTERPRISE_ID]])</f>
        <v>DBARNES</v>
      </c>
      <c r="B1386" s="41" t="s">
        <v>31888</v>
      </c>
      <c r="C1386" s="41" t="s">
        <v>31889</v>
      </c>
      <c r="D1386" s="41" t="s">
        <v>21149</v>
      </c>
      <c r="E1386" s="41" t="s">
        <v>31890</v>
      </c>
      <c r="F1386" s="41" t="s">
        <v>31891</v>
      </c>
      <c r="G1386" s="41" t="s">
        <v>15599</v>
      </c>
      <c r="H1386" s="41" t="s">
        <v>26010</v>
      </c>
      <c r="I1386" s="41" t="s">
        <v>22554</v>
      </c>
      <c r="J1386" s="68">
        <v>6019156584</v>
      </c>
      <c r="K1386" s="41" t="s">
        <v>43</v>
      </c>
      <c r="L1386" s="41" t="s">
        <v>31892</v>
      </c>
      <c r="N1386" s="41" t="s">
        <v>31893</v>
      </c>
      <c r="O1386" s="41" t="s">
        <v>355</v>
      </c>
      <c r="P1386" s="41" t="s">
        <v>3342</v>
      </c>
      <c r="Q1386" s="41" t="s">
        <v>21930</v>
      </c>
      <c r="R1386" s="41">
        <v>8998</v>
      </c>
      <c r="S1386" s="41" t="s">
        <v>22657</v>
      </c>
      <c r="T1386" s="41" t="s">
        <v>22658</v>
      </c>
      <c r="U1386" s="41" t="s">
        <v>31894</v>
      </c>
      <c r="V1386" s="42">
        <v>45993</v>
      </c>
      <c r="W1386"/>
      <c r="X1386"/>
    </row>
    <row r="1387" spans="1:24">
      <c r="A1387" s="41" t="str">
        <f>TRIM(Query1[[#This Row],[ENTERPRISE_ID]])</f>
        <v>JSOTO3</v>
      </c>
      <c r="B1387" s="41" t="s">
        <v>31895</v>
      </c>
      <c r="C1387" s="41" t="s">
        <v>31896</v>
      </c>
      <c r="D1387" s="41" t="s">
        <v>21153</v>
      </c>
      <c r="E1387" s="41" t="s">
        <v>31897</v>
      </c>
      <c r="F1387" s="41" t="s">
        <v>31898</v>
      </c>
      <c r="G1387" s="41" t="s">
        <v>8130</v>
      </c>
      <c r="H1387" s="41" t="s">
        <v>31899</v>
      </c>
      <c r="I1387" s="41" t="s">
        <v>22743</v>
      </c>
      <c r="J1387" s="68">
        <v>9393430119</v>
      </c>
      <c r="K1387" s="41" t="s">
        <v>43</v>
      </c>
      <c r="L1387" s="41" t="s">
        <v>31900</v>
      </c>
      <c r="M1387" s="41" t="s">
        <v>31901</v>
      </c>
      <c r="N1387" s="41" t="s">
        <v>31372</v>
      </c>
      <c r="O1387" s="41" t="s">
        <v>383</v>
      </c>
      <c r="P1387" s="41" t="s">
        <v>4551</v>
      </c>
      <c r="Q1387" s="41" t="s">
        <v>21930</v>
      </c>
      <c r="R1387" s="41">
        <v>8842</v>
      </c>
      <c r="S1387" s="41" t="s">
        <v>13929</v>
      </c>
      <c r="T1387" s="41" t="s">
        <v>28993</v>
      </c>
      <c r="U1387" s="41" t="s">
        <v>31902</v>
      </c>
      <c r="V1387" s="42">
        <v>45993</v>
      </c>
      <c r="W1387"/>
      <c r="X1387"/>
    </row>
    <row r="1388" spans="1:24">
      <c r="A1388" s="41" t="str">
        <f>TRIM(Query1[[#This Row],[ENTERPRISE_ID]])</f>
        <v>HSANT01</v>
      </c>
      <c r="B1388" s="41" t="s">
        <v>31903</v>
      </c>
      <c r="C1388" s="41" t="s">
        <v>31904</v>
      </c>
      <c r="D1388" s="41" t="s">
        <v>21153</v>
      </c>
      <c r="E1388" s="41" t="s">
        <v>31905</v>
      </c>
      <c r="F1388" s="41" t="s">
        <v>31906</v>
      </c>
      <c r="G1388" s="41" t="s">
        <v>5973</v>
      </c>
      <c r="H1388" s="41" t="s">
        <v>22502</v>
      </c>
      <c r="I1388" s="41" t="s">
        <v>27309</v>
      </c>
      <c r="J1388" s="68">
        <v>9392933891</v>
      </c>
      <c r="K1388" s="41" t="s">
        <v>43</v>
      </c>
      <c r="L1388" s="41" t="s">
        <v>31907</v>
      </c>
      <c r="M1388" s="41" t="s">
        <v>31908</v>
      </c>
      <c r="N1388" s="41" t="s">
        <v>28973</v>
      </c>
      <c r="O1388" s="41" t="s">
        <v>383</v>
      </c>
      <c r="P1388" s="41" t="s">
        <v>4989</v>
      </c>
      <c r="Q1388" s="41" t="s">
        <v>21930</v>
      </c>
      <c r="R1388" s="41">
        <v>8842</v>
      </c>
      <c r="S1388" s="41" t="s">
        <v>22780</v>
      </c>
      <c r="T1388" s="41" t="s">
        <v>22781</v>
      </c>
      <c r="U1388" s="41" t="s">
        <v>31909</v>
      </c>
      <c r="V1388" s="42">
        <v>45993</v>
      </c>
      <c r="W1388"/>
      <c r="X1388"/>
    </row>
    <row r="1389" spans="1:24">
      <c r="A1389" s="41" t="str">
        <f>TRIM(Query1[[#This Row],[ENTERPRISE_ID]])</f>
        <v>VHOWARD</v>
      </c>
      <c r="B1389" s="41" t="s">
        <v>21783</v>
      </c>
      <c r="C1389" s="41" t="s">
        <v>21784</v>
      </c>
      <c r="D1389" s="41" t="s">
        <v>21149</v>
      </c>
      <c r="E1389" s="41" t="s">
        <v>31910</v>
      </c>
      <c r="F1389" s="41" t="s">
        <v>31911</v>
      </c>
      <c r="G1389" s="41" t="s">
        <v>18306</v>
      </c>
      <c r="H1389" s="41" t="s">
        <v>23337</v>
      </c>
      <c r="I1389" s="41" t="s">
        <v>31912</v>
      </c>
      <c r="J1389" s="68">
        <v>9859560362</v>
      </c>
      <c r="K1389" s="41" t="s">
        <v>43</v>
      </c>
      <c r="L1389" s="41" t="s">
        <v>31913</v>
      </c>
      <c r="N1389" s="41" t="s">
        <v>14463</v>
      </c>
      <c r="O1389" s="41" t="s">
        <v>1392</v>
      </c>
      <c r="P1389" s="41" t="s">
        <v>14464</v>
      </c>
      <c r="Q1389" s="41" t="s">
        <v>21930</v>
      </c>
      <c r="R1389" s="41">
        <v>8998</v>
      </c>
      <c r="S1389" s="41" t="s">
        <v>6042</v>
      </c>
      <c r="T1389" s="41" t="s">
        <v>22505</v>
      </c>
      <c r="U1389" s="41" t="s">
        <v>31914</v>
      </c>
      <c r="V1389" s="42">
        <v>45993</v>
      </c>
      <c r="W1389"/>
      <c r="X1389"/>
    </row>
    <row r="1390" spans="1:24">
      <c r="A1390" s="41" t="str">
        <f>TRIM(Query1[[#This Row],[ENTERPRISE_ID]])</f>
        <v>IEMMANU</v>
      </c>
      <c r="B1390" s="41" t="s">
        <v>31915</v>
      </c>
      <c r="C1390" s="41" t="s">
        <v>31916</v>
      </c>
      <c r="D1390" s="41" t="s">
        <v>21149</v>
      </c>
      <c r="E1390" s="41" t="s">
        <v>31917</v>
      </c>
      <c r="F1390" s="41" t="s">
        <v>31918</v>
      </c>
      <c r="G1390" s="41" t="s">
        <v>6042</v>
      </c>
      <c r="H1390" s="41" t="s">
        <v>24119</v>
      </c>
      <c r="I1390" s="41" t="s">
        <v>23631</v>
      </c>
      <c r="J1390" s="68">
        <v>5043305430</v>
      </c>
      <c r="K1390" s="41" t="s">
        <v>43</v>
      </c>
      <c r="L1390" s="41" t="s">
        <v>6043</v>
      </c>
      <c r="N1390" s="41" t="s">
        <v>1391</v>
      </c>
      <c r="O1390" s="41" t="s">
        <v>1392</v>
      </c>
      <c r="P1390" s="41" t="s">
        <v>6044</v>
      </c>
      <c r="Q1390" s="41" t="s">
        <v>21930</v>
      </c>
      <c r="R1390" s="41">
        <v>8998</v>
      </c>
      <c r="S1390" s="41" t="s">
        <v>22780</v>
      </c>
      <c r="T1390" s="41" t="s">
        <v>22781</v>
      </c>
      <c r="U1390" s="41" t="s">
        <v>31919</v>
      </c>
      <c r="V1390" s="42">
        <v>45993</v>
      </c>
      <c r="W1390"/>
      <c r="X1390"/>
    </row>
    <row r="1391" spans="1:24">
      <c r="A1391" s="41" t="str">
        <f>TRIM(Query1[[#This Row],[ENTERPRISE_ID]])</f>
        <v>EAROCHO</v>
      </c>
      <c r="B1391" s="41" t="s">
        <v>31920</v>
      </c>
      <c r="C1391" s="41" t="s">
        <v>31921</v>
      </c>
      <c r="D1391" s="41" t="s">
        <v>21153</v>
      </c>
      <c r="E1391" s="41" t="s">
        <v>31922</v>
      </c>
      <c r="F1391" s="41" t="s">
        <v>31923</v>
      </c>
      <c r="G1391" s="41" t="s">
        <v>4489</v>
      </c>
      <c r="H1391" s="41" t="s">
        <v>31924</v>
      </c>
      <c r="I1391" s="41" t="s">
        <v>22217</v>
      </c>
      <c r="J1391" s="68">
        <v>9393358550</v>
      </c>
      <c r="K1391" s="41" t="s">
        <v>43</v>
      </c>
      <c r="L1391" s="41" t="s">
        <v>31925</v>
      </c>
      <c r="N1391" s="41" t="s">
        <v>9610</v>
      </c>
      <c r="O1391" s="41" t="s">
        <v>383</v>
      </c>
      <c r="P1391" s="41" t="s">
        <v>4492</v>
      </c>
      <c r="Q1391" s="41" t="s">
        <v>21909</v>
      </c>
      <c r="R1391" s="41">
        <v>8842</v>
      </c>
      <c r="S1391" s="41" t="s">
        <v>13929</v>
      </c>
      <c r="T1391" s="41" t="s">
        <v>28993</v>
      </c>
      <c r="U1391" s="41" t="s">
        <v>31926</v>
      </c>
      <c r="V1391" s="42">
        <v>45993</v>
      </c>
      <c r="W1391"/>
      <c r="X1391"/>
    </row>
    <row r="1392" spans="1:24">
      <c r="A1392" s="41" t="str">
        <f>TRIM(Query1[[#This Row],[ENTERPRISE_ID]])</f>
        <v>RTHIBOD</v>
      </c>
      <c r="B1392" s="41" t="s">
        <v>31927</v>
      </c>
      <c r="C1392" s="41" t="s">
        <v>31928</v>
      </c>
      <c r="D1392" s="41" t="s">
        <v>21149</v>
      </c>
      <c r="E1392" s="41" t="s">
        <v>31929</v>
      </c>
      <c r="F1392" s="41" t="s">
        <v>31930</v>
      </c>
      <c r="G1392" s="41" t="s">
        <v>20624</v>
      </c>
      <c r="H1392" s="41" t="s">
        <v>3401</v>
      </c>
      <c r="I1392" s="41" t="s">
        <v>24545</v>
      </c>
      <c r="J1392" s="68">
        <v>2289180485</v>
      </c>
      <c r="K1392" s="41" t="s">
        <v>43</v>
      </c>
      <c r="L1392" s="41" t="s">
        <v>12258</v>
      </c>
      <c r="N1392" s="41" t="s">
        <v>12259</v>
      </c>
      <c r="O1392" s="41" t="s">
        <v>355</v>
      </c>
      <c r="P1392" s="41" t="s">
        <v>12260</v>
      </c>
      <c r="Q1392" s="41" t="s">
        <v>21930</v>
      </c>
      <c r="R1392" s="41">
        <v>8998</v>
      </c>
      <c r="S1392" s="41" t="s">
        <v>17440</v>
      </c>
      <c r="T1392" s="41" t="s">
        <v>17439</v>
      </c>
      <c r="U1392" s="41" t="s">
        <v>31931</v>
      </c>
      <c r="V1392" s="42">
        <v>45993</v>
      </c>
      <c r="W1392"/>
      <c r="X1392"/>
    </row>
    <row r="1393" spans="1:24">
      <c r="A1393" s="41" t="str">
        <f>TRIM(Query1[[#This Row],[ENTERPRISE_ID]])</f>
        <v>WRICHAR</v>
      </c>
      <c r="B1393" s="41" t="s">
        <v>31932</v>
      </c>
      <c r="C1393" s="41" t="s">
        <v>31933</v>
      </c>
      <c r="D1393" s="41" t="s">
        <v>21158</v>
      </c>
      <c r="E1393" s="41" t="s">
        <v>31934</v>
      </c>
      <c r="F1393" s="41" t="s">
        <v>31935</v>
      </c>
      <c r="G1393" s="41" t="s">
        <v>31936</v>
      </c>
      <c r="H1393" s="41" t="s">
        <v>31937</v>
      </c>
      <c r="I1393" s="41" t="s">
        <v>23566</v>
      </c>
      <c r="J1393" s="68">
        <v>8323741888</v>
      </c>
      <c r="K1393" s="41" t="s">
        <v>43</v>
      </c>
      <c r="L1393" s="41" t="s">
        <v>31938</v>
      </c>
      <c r="M1393" s="41" t="s">
        <v>31939</v>
      </c>
      <c r="N1393" s="41" t="s">
        <v>31940</v>
      </c>
      <c r="O1393" s="41" t="s">
        <v>147</v>
      </c>
      <c r="P1393" s="41" t="s">
        <v>14098</v>
      </c>
      <c r="Q1393" s="41" t="s">
        <v>21919</v>
      </c>
      <c r="R1393" s="41">
        <v>8998</v>
      </c>
      <c r="S1393" s="41" t="s">
        <v>17685</v>
      </c>
      <c r="T1393" s="41" t="s">
        <v>17684</v>
      </c>
      <c r="U1393" s="41" t="s">
        <v>31941</v>
      </c>
      <c r="V1393" s="42">
        <v>45993</v>
      </c>
      <c r="W1393"/>
      <c r="X1393"/>
    </row>
    <row r="1394" spans="1:24">
      <c r="A1394" s="41" t="str">
        <f>TRIM(Query1[[#This Row],[ENTERPRISE_ID]])</f>
        <v>WFOSTER</v>
      </c>
      <c r="B1394" s="41" t="s">
        <v>21793</v>
      </c>
      <c r="C1394" s="41" t="s">
        <v>21794</v>
      </c>
      <c r="D1394" s="41" t="s">
        <v>21157</v>
      </c>
      <c r="E1394" s="41" t="s">
        <v>31942</v>
      </c>
      <c r="F1394" s="41" t="s">
        <v>31943</v>
      </c>
      <c r="G1394" s="41" t="s">
        <v>18775</v>
      </c>
      <c r="H1394" s="41" t="s">
        <v>27700</v>
      </c>
      <c r="I1394" s="41" t="s">
        <v>22565</v>
      </c>
      <c r="J1394" s="68">
        <v>8179380488</v>
      </c>
      <c r="K1394" s="41" t="s">
        <v>43</v>
      </c>
      <c r="L1394" s="41" t="s">
        <v>31944</v>
      </c>
      <c r="N1394" s="41" t="s">
        <v>10404</v>
      </c>
      <c r="O1394" s="41" t="s">
        <v>147</v>
      </c>
      <c r="P1394" s="41" t="s">
        <v>8092</v>
      </c>
      <c r="Q1394" s="41" t="s">
        <v>21909</v>
      </c>
      <c r="R1394" s="41">
        <v>8998</v>
      </c>
      <c r="S1394" s="41" t="s">
        <v>10168</v>
      </c>
      <c r="T1394" s="41" t="s">
        <v>19368</v>
      </c>
      <c r="U1394" s="41" t="s">
        <v>31945</v>
      </c>
      <c r="V1394" s="42">
        <v>45993</v>
      </c>
      <c r="W1394"/>
      <c r="X1394"/>
    </row>
    <row r="1395" spans="1:24">
      <c r="A1395" s="41" t="str">
        <f>TRIM(Query1[[#This Row],[ENTERPRISE_ID]])</f>
        <v>JACUIN1</v>
      </c>
      <c r="B1395" s="41" t="s">
        <v>31946</v>
      </c>
      <c r="C1395" s="41" t="s">
        <v>31947</v>
      </c>
      <c r="D1395" s="41" t="s">
        <v>21134</v>
      </c>
      <c r="E1395" s="41" t="s">
        <v>31948</v>
      </c>
      <c r="F1395" s="41" t="s">
        <v>31949</v>
      </c>
      <c r="G1395" s="41" t="s">
        <v>6193</v>
      </c>
      <c r="H1395" s="41" t="s">
        <v>31950</v>
      </c>
      <c r="I1395" s="41" t="s">
        <v>31951</v>
      </c>
      <c r="J1395" s="68">
        <v>6143770547</v>
      </c>
      <c r="K1395" s="41" t="s">
        <v>43</v>
      </c>
      <c r="L1395" s="41" t="s">
        <v>31952</v>
      </c>
      <c r="N1395" s="41" t="s">
        <v>6195</v>
      </c>
      <c r="O1395" s="41" t="s">
        <v>72</v>
      </c>
      <c r="P1395" s="41" t="s">
        <v>6196</v>
      </c>
      <c r="Q1395" s="41" t="s">
        <v>21919</v>
      </c>
      <c r="R1395" s="41">
        <v>8998</v>
      </c>
      <c r="S1395" s="41" t="s">
        <v>3013</v>
      </c>
      <c r="T1395" s="41" t="s">
        <v>17678</v>
      </c>
      <c r="U1395" s="41" t="s">
        <v>31953</v>
      </c>
      <c r="V1395" s="42">
        <v>45993</v>
      </c>
      <c r="W1395"/>
      <c r="X1395"/>
    </row>
    <row r="1396" spans="1:24">
      <c r="A1396" s="41" t="str">
        <f>TRIM(Query1[[#This Row],[ENTERPRISE_ID]])</f>
        <v>NROARK</v>
      </c>
      <c r="B1396" s="41" t="s">
        <v>31954</v>
      </c>
      <c r="C1396" s="41" t="s">
        <v>31955</v>
      </c>
      <c r="D1396" s="41" t="s">
        <v>21134</v>
      </c>
      <c r="E1396" s="41" t="s">
        <v>31956</v>
      </c>
      <c r="F1396" s="41" t="s">
        <v>31957</v>
      </c>
      <c r="G1396" s="41" t="s">
        <v>31958</v>
      </c>
      <c r="H1396" s="41" t="s">
        <v>31959</v>
      </c>
      <c r="I1396" s="41" t="s">
        <v>22424</v>
      </c>
      <c r="J1396" s="68">
        <v>8288089979</v>
      </c>
      <c r="K1396" s="41" t="s">
        <v>43</v>
      </c>
      <c r="L1396" s="41" t="s">
        <v>10671</v>
      </c>
      <c r="N1396" s="41" t="s">
        <v>10672</v>
      </c>
      <c r="O1396" s="41" t="s">
        <v>170</v>
      </c>
      <c r="P1396" s="41" t="s">
        <v>10673</v>
      </c>
      <c r="Q1396" s="41" t="s">
        <v>21919</v>
      </c>
      <c r="R1396" s="41">
        <v>8998</v>
      </c>
      <c r="S1396" s="41" t="s">
        <v>3811</v>
      </c>
      <c r="T1396" s="41" t="s">
        <v>22994</v>
      </c>
      <c r="U1396" s="41" t="s">
        <v>31960</v>
      </c>
      <c r="V1396" s="42">
        <v>45993</v>
      </c>
      <c r="W1396"/>
      <c r="X1396"/>
    </row>
    <row r="1397" spans="1:24">
      <c r="A1397" s="41" t="str">
        <f>TRIM(Query1[[#This Row],[ENTERPRISE_ID]])</f>
        <v>GSMI132</v>
      </c>
      <c r="B1397" s="41" t="s">
        <v>18873</v>
      </c>
      <c r="C1397" s="41" t="s">
        <v>31961</v>
      </c>
      <c r="D1397" s="41" t="s">
        <v>21134</v>
      </c>
      <c r="E1397" s="41" t="s">
        <v>31962</v>
      </c>
      <c r="F1397" s="41" t="s">
        <v>18874</v>
      </c>
      <c r="G1397" s="41" t="s">
        <v>5612</v>
      </c>
      <c r="H1397" s="41" t="s">
        <v>22224</v>
      </c>
      <c r="I1397" s="41" t="s">
        <v>23673</v>
      </c>
      <c r="J1397" s="68">
        <v>6144320621</v>
      </c>
      <c r="K1397" s="41" t="s">
        <v>43</v>
      </c>
      <c r="L1397" s="41" t="s">
        <v>31963</v>
      </c>
      <c r="N1397" s="41" t="s">
        <v>443</v>
      </c>
      <c r="O1397" s="41" t="s">
        <v>72</v>
      </c>
      <c r="P1397" s="41" t="s">
        <v>1971</v>
      </c>
      <c r="Q1397" s="41" t="s">
        <v>21919</v>
      </c>
      <c r="R1397" s="41">
        <v>8998</v>
      </c>
      <c r="S1397" s="41" t="s">
        <v>22780</v>
      </c>
      <c r="T1397" s="41" t="s">
        <v>22781</v>
      </c>
      <c r="U1397" s="41" t="s">
        <v>31964</v>
      </c>
      <c r="V1397" s="42">
        <v>45993</v>
      </c>
      <c r="W1397"/>
      <c r="X1397"/>
    </row>
    <row r="1398" spans="1:24">
      <c r="A1398" s="41" t="str">
        <f>TRIM(Query1[[#This Row],[ENTERPRISE_ID]])</f>
        <v>AGARZA</v>
      </c>
      <c r="B1398" s="41" t="s">
        <v>31965</v>
      </c>
      <c r="C1398" s="41" t="s">
        <v>31966</v>
      </c>
      <c r="D1398" s="41" t="s">
        <v>21159</v>
      </c>
      <c r="E1398" s="41" t="s">
        <v>31967</v>
      </c>
      <c r="F1398" s="41" t="s">
        <v>31968</v>
      </c>
      <c r="G1398" s="41" t="s">
        <v>31969</v>
      </c>
      <c r="H1398" s="41" t="s">
        <v>31970</v>
      </c>
      <c r="I1398" s="41" t="s">
        <v>23689</v>
      </c>
      <c r="J1398" s="68">
        <v>2108401423</v>
      </c>
      <c r="K1398" s="41" t="s">
        <v>43</v>
      </c>
      <c r="L1398" s="41" t="s">
        <v>31971</v>
      </c>
      <c r="N1398" s="41" t="s">
        <v>31972</v>
      </c>
      <c r="O1398" s="41" t="s">
        <v>147</v>
      </c>
      <c r="P1398" s="41" t="s">
        <v>707</v>
      </c>
      <c r="Q1398" s="41" t="s">
        <v>21909</v>
      </c>
      <c r="R1398" s="41">
        <v>8998</v>
      </c>
      <c r="S1398" s="41" t="s">
        <v>4120</v>
      </c>
      <c r="T1398" s="41" t="s">
        <v>19019</v>
      </c>
      <c r="U1398" s="41" t="s">
        <v>31973</v>
      </c>
      <c r="V1398" s="42">
        <v>45993</v>
      </c>
      <c r="W1398"/>
      <c r="X1398"/>
    </row>
    <row r="1399" spans="1:24">
      <c r="A1399" s="41" t="str">
        <f>TRIM(Query1[[#This Row],[ENTERPRISE_ID]])</f>
        <v>NWOOD4</v>
      </c>
      <c r="B1399" s="41" t="s">
        <v>31974</v>
      </c>
      <c r="C1399" s="41" t="s">
        <v>31975</v>
      </c>
      <c r="D1399" s="41" t="s">
        <v>21159</v>
      </c>
      <c r="E1399" s="41" t="s">
        <v>31976</v>
      </c>
      <c r="F1399" s="41" t="s">
        <v>31977</v>
      </c>
      <c r="G1399" s="41" t="s">
        <v>10715</v>
      </c>
      <c r="H1399" s="41" t="s">
        <v>31978</v>
      </c>
      <c r="I1399" s="41" t="s">
        <v>26756</v>
      </c>
      <c r="J1399" s="68">
        <v>2107245089</v>
      </c>
      <c r="K1399" s="41" t="s">
        <v>43</v>
      </c>
      <c r="L1399" s="41" t="s">
        <v>31979</v>
      </c>
      <c r="N1399" s="41" t="s">
        <v>31980</v>
      </c>
      <c r="O1399" s="41" t="s">
        <v>147</v>
      </c>
      <c r="P1399" s="41" t="s">
        <v>10718</v>
      </c>
      <c r="Q1399" s="41" t="s">
        <v>21909</v>
      </c>
      <c r="R1399" s="41">
        <v>8998</v>
      </c>
      <c r="S1399" s="41" t="s">
        <v>4120</v>
      </c>
      <c r="T1399" s="41" t="s">
        <v>19019</v>
      </c>
      <c r="U1399" s="41" t="s">
        <v>31981</v>
      </c>
      <c r="V1399" s="42">
        <v>45993</v>
      </c>
      <c r="W1399"/>
      <c r="X1399"/>
    </row>
    <row r="1400" spans="1:24">
      <c r="A1400" s="41" t="str">
        <f>TRIM(Query1[[#This Row],[ENTERPRISE_ID]])</f>
        <v>EJUAREZ</v>
      </c>
      <c r="B1400" s="41" t="s">
        <v>16667</v>
      </c>
      <c r="C1400" s="41" t="s">
        <v>21340</v>
      </c>
      <c r="D1400" s="41" t="s">
        <v>21159</v>
      </c>
      <c r="E1400" s="41" t="s">
        <v>31982</v>
      </c>
      <c r="F1400" s="41" t="s">
        <v>16668</v>
      </c>
      <c r="G1400" s="41" t="s">
        <v>14702</v>
      </c>
      <c r="H1400" s="41" t="s">
        <v>31983</v>
      </c>
      <c r="I1400" s="41" t="s">
        <v>24424</v>
      </c>
      <c r="J1400" s="68">
        <v>9154330595</v>
      </c>
      <c r="K1400" s="41" t="s">
        <v>43</v>
      </c>
      <c r="L1400" s="41" t="s">
        <v>31984</v>
      </c>
      <c r="M1400" s="41" t="s">
        <v>31985</v>
      </c>
      <c r="N1400" s="41" t="s">
        <v>22810</v>
      </c>
      <c r="O1400" s="41" t="s">
        <v>147</v>
      </c>
      <c r="P1400" s="41" t="s">
        <v>4735</v>
      </c>
      <c r="Q1400" s="41" t="s">
        <v>21909</v>
      </c>
      <c r="R1400" s="41">
        <v>8998</v>
      </c>
      <c r="S1400" s="41" t="s">
        <v>12217</v>
      </c>
      <c r="T1400" s="41" t="s">
        <v>22811</v>
      </c>
      <c r="U1400" s="41" t="s">
        <v>31986</v>
      </c>
      <c r="V1400" s="42">
        <v>45993</v>
      </c>
      <c r="W1400"/>
      <c r="X1400"/>
    </row>
    <row r="1401" spans="1:24">
      <c r="A1401" s="41" t="str">
        <f>TRIM(Query1[[#This Row],[ENTERPRISE_ID]])</f>
        <v>JTIZOC</v>
      </c>
      <c r="B1401" s="41" t="s">
        <v>31987</v>
      </c>
      <c r="C1401" s="41" t="s">
        <v>16446</v>
      </c>
      <c r="D1401" s="41" t="s">
        <v>21159</v>
      </c>
      <c r="E1401" s="41" t="s">
        <v>31988</v>
      </c>
      <c r="F1401" s="41" t="s">
        <v>31989</v>
      </c>
      <c r="G1401" s="41" t="s">
        <v>16447</v>
      </c>
      <c r="H1401" s="41" t="s">
        <v>31990</v>
      </c>
      <c r="I1401" s="41" t="s">
        <v>22265</v>
      </c>
      <c r="J1401" s="68">
        <v>2108950725</v>
      </c>
      <c r="K1401" s="41" t="s">
        <v>43</v>
      </c>
      <c r="L1401" s="41" t="s">
        <v>31991</v>
      </c>
      <c r="N1401" s="41" t="s">
        <v>398</v>
      </c>
      <c r="O1401" s="41" t="s">
        <v>147</v>
      </c>
      <c r="P1401" s="41" t="s">
        <v>1130</v>
      </c>
      <c r="Q1401" s="41" t="s">
        <v>21909</v>
      </c>
      <c r="R1401" s="41">
        <v>8998</v>
      </c>
      <c r="S1401" s="41" t="s">
        <v>4542</v>
      </c>
      <c r="T1401" s="41" t="s">
        <v>19417</v>
      </c>
      <c r="U1401" s="41" t="s">
        <v>31992</v>
      </c>
      <c r="V1401" s="42">
        <v>45993</v>
      </c>
      <c r="W1401"/>
      <c r="X1401"/>
    </row>
    <row r="1402" spans="1:24">
      <c r="A1402" s="41" t="str">
        <f>TRIM(Query1[[#This Row],[ENTERPRISE_ID]])</f>
        <v>DPAPADO</v>
      </c>
      <c r="B1402" s="41" t="s">
        <v>31993</v>
      </c>
      <c r="C1402" s="41" t="s">
        <v>31994</v>
      </c>
      <c r="D1402" s="41" t="s">
        <v>21159</v>
      </c>
      <c r="E1402" s="41" t="s">
        <v>31995</v>
      </c>
      <c r="F1402" s="41" t="s">
        <v>31996</v>
      </c>
      <c r="G1402" s="41" t="s">
        <v>4120</v>
      </c>
      <c r="H1402" s="41" t="s">
        <v>31997</v>
      </c>
      <c r="I1402" s="41" t="s">
        <v>31998</v>
      </c>
      <c r="J1402" s="68">
        <v>2105000996</v>
      </c>
      <c r="K1402" s="41" t="s">
        <v>43</v>
      </c>
      <c r="L1402" s="41" t="s">
        <v>4121</v>
      </c>
      <c r="N1402" s="41" t="s">
        <v>4122</v>
      </c>
      <c r="O1402" s="41" t="s">
        <v>147</v>
      </c>
      <c r="P1402" s="41" t="s">
        <v>4123</v>
      </c>
      <c r="Q1402" s="41" t="s">
        <v>21909</v>
      </c>
      <c r="R1402" s="41">
        <v>8998</v>
      </c>
      <c r="S1402" s="41" t="s">
        <v>22780</v>
      </c>
      <c r="T1402" s="41" t="s">
        <v>22781</v>
      </c>
      <c r="U1402" s="41" t="s">
        <v>31999</v>
      </c>
      <c r="V1402" s="42">
        <v>45993</v>
      </c>
      <c r="W1402"/>
      <c r="X1402"/>
    </row>
    <row r="1403" spans="1:24">
      <c r="A1403" s="41" t="str">
        <f>TRIM(Query1[[#This Row],[ENTERPRISE_ID]])</f>
        <v>DHANSO5</v>
      </c>
      <c r="B1403" s="41" t="s">
        <v>18560</v>
      </c>
      <c r="C1403" s="41" t="s">
        <v>21311</v>
      </c>
      <c r="D1403" s="41" t="s">
        <v>21159</v>
      </c>
      <c r="E1403" s="41" t="s">
        <v>32000</v>
      </c>
      <c r="F1403" s="41" t="s">
        <v>18318</v>
      </c>
      <c r="G1403" s="41" t="s">
        <v>3684</v>
      </c>
      <c r="H1403" s="41" t="s">
        <v>23206</v>
      </c>
      <c r="I1403" s="41" t="s">
        <v>23991</v>
      </c>
      <c r="J1403" s="68">
        <v>2105488449</v>
      </c>
      <c r="K1403" s="41" t="s">
        <v>43</v>
      </c>
      <c r="L1403" s="41" t="s">
        <v>32001</v>
      </c>
      <c r="N1403" s="41" t="s">
        <v>3686</v>
      </c>
      <c r="O1403" s="41" t="s">
        <v>147</v>
      </c>
      <c r="P1403" s="41" t="s">
        <v>3687</v>
      </c>
      <c r="Q1403" s="41" t="s">
        <v>21909</v>
      </c>
      <c r="R1403" s="41">
        <v>8998</v>
      </c>
      <c r="S1403" s="41" t="s">
        <v>12200</v>
      </c>
      <c r="T1403" s="41" t="s">
        <v>20059</v>
      </c>
      <c r="U1403" s="41" t="s">
        <v>32002</v>
      </c>
      <c r="V1403" s="42">
        <v>45993</v>
      </c>
      <c r="W1403"/>
      <c r="X1403"/>
    </row>
    <row r="1404" spans="1:24">
      <c r="A1404" s="41" t="str">
        <f>TRIM(Query1[[#This Row],[ENTERPRISE_ID]])</f>
        <v>ALEAL3</v>
      </c>
      <c r="B1404" s="41" t="s">
        <v>32003</v>
      </c>
      <c r="C1404" s="41" t="s">
        <v>32004</v>
      </c>
      <c r="D1404" s="41" t="s">
        <v>21159</v>
      </c>
      <c r="E1404" s="41" t="s">
        <v>32005</v>
      </c>
      <c r="F1404" s="41" t="s">
        <v>32006</v>
      </c>
      <c r="G1404" s="41" t="s">
        <v>968</v>
      </c>
      <c r="H1404" s="41" t="s">
        <v>32007</v>
      </c>
      <c r="I1404" s="41" t="s">
        <v>29820</v>
      </c>
      <c r="J1404" s="68">
        <v>9567062925</v>
      </c>
      <c r="K1404" s="41" t="s">
        <v>43</v>
      </c>
      <c r="L1404" s="41" t="s">
        <v>32008</v>
      </c>
      <c r="N1404" s="41" t="s">
        <v>32009</v>
      </c>
      <c r="O1404" s="41" t="s">
        <v>147</v>
      </c>
      <c r="P1404" s="41" t="s">
        <v>971</v>
      </c>
      <c r="Q1404" s="41" t="s">
        <v>21909</v>
      </c>
      <c r="R1404" s="41">
        <v>8998</v>
      </c>
      <c r="S1404" s="41" t="s">
        <v>4542</v>
      </c>
      <c r="T1404" s="41" t="s">
        <v>19417</v>
      </c>
      <c r="U1404" s="41" t="s">
        <v>32010</v>
      </c>
      <c r="V1404" s="42">
        <v>45993</v>
      </c>
      <c r="W1404"/>
      <c r="X1404"/>
    </row>
    <row r="1405" spans="1:24">
      <c r="A1405" s="41" t="str">
        <f>TRIM(Query1[[#This Row],[ENTERPRISE_ID]])</f>
        <v>JRANGEL</v>
      </c>
      <c r="B1405" s="41" t="s">
        <v>32011</v>
      </c>
      <c r="C1405" s="41" t="s">
        <v>32012</v>
      </c>
      <c r="D1405" s="41" t="s">
        <v>21159</v>
      </c>
      <c r="E1405" s="41" t="s">
        <v>32013</v>
      </c>
      <c r="F1405" s="41" t="s">
        <v>32014</v>
      </c>
      <c r="G1405" s="41" t="s">
        <v>7876</v>
      </c>
      <c r="H1405" s="41" t="s">
        <v>32015</v>
      </c>
      <c r="I1405" s="41" t="s">
        <v>22373</v>
      </c>
      <c r="J1405" s="68">
        <v>9562669424</v>
      </c>
      <c r="K1405" s="41" t="s">
        <v>43</v>
      </c>
      <c r="L1405" s="41" t="s">
        <v>32016</v>
      </c>
      <c r="N1405" s="41" t="s">
        <v>10786</v>
      </c>
      <c r="O1405" s="41" t="s">
        <v>147</v>
      </c>
      <c r="P1405" s="41" t="s">
        <v>695</v>
      </c>
      <c r="Q1405" s="41" t="s">
        <v>21909</v>
      </c>
      <c r="R1405" s="41">
        <v>8998</v>
      </c>
      <c r="S1405" s="41" t="s">
        <v>4542</v>
      </c>
      <c r="T1405" s="41" t="s">
        <v>19417</v>
      </c>
      <c r="U1405" s="41" t="s">
        <v>32017</v>
      </c>
      <c r="V1405" s="42">
        <v>45993</v>
      </c>
      <c r="W1405"/>
      <c r="X1405"/>
    </row>
    <row r="1406" spans="1:24">
      <c r="A1406" s="41" t="str">
        <f>TRIM(Query1[[#This Row],[ENTERPRISE_ID]])</f>
        <v>ENICASI</v>
      </c>
      <c r="B1406" s="41" t="s">
        <v>32018</v>
      </c>
      <c r="C1406" s="41" t="s">
        <v>32019</v>
      </c>
      <c r="D1406" s="41" t="s">
        <v>21159</v>
      </c>
      <c r="E1406" s="41" t="s">
        <v>32020</v>
      </c>
      <c r="F1406" s="41" t="s">
        <v>32021</v>
      </c>
      <c r="G1406" s="41" t="s">
        <v>4838</v>
      </c>
      <c r="H1406" s="41" t="s">
        <v>32022</v>
      </c>
      <c r="I1406" s="41" t="s">
        <v>25432</v>
      </c>
      <c r="J1406" s="68">
        <v>2109079811</v>
      </c>
      <c r="K1406" s="41" t="s">
        <v>43</v>
      </c>
      <c r="L1406" s="41" t="s">
        <v>32023</v>
      </c>
      <c r="N1406" s="41" t="s">
        <v>23440</v>
      </c>
      <c r="O1406" s="41" t="s">
        <v>147</v>
      </c>
      <c r="P1406" s="41" t="s">
        <v>4840</v>
      </c>
      <c r="Q1406" s="41" t="s">
        <v>21909</v>
      </c>
      <c r="R1406" s="41">
        <v>8998</v>
      </c>
      <c r="S1406" s="41" t="s">
        <v>4120</v>
      </c>
      <c r="T1406" s="41" t="s">
        <v>19019</v>
      </c>
      <c r="U1406" s="41" t="s">
        <v>32024</v>
      </c>
      <c r="V1406" s="42">
        <v>45993</v>
      </c>
      <c r="W1406"/>
      <c r="X1406"/>
    </row>
    <row r="1407" spans="1:24">
      <c r="A1407" s="41" t="str">
        <f>TRIM(Query1[[#This Row],[ENTERPRISE_ID]])</f>
        <v>OLONGO0</v>
      </c>
      <c r="B1407" s="41" t="s">
        <v>32025</v>
      </c>
      <c r="C1407" s="41" t="s">
        <v>32026</v>
      </c>
      <c r="D1407" s="41" t="s">
        <v>21159</v>
      </c>
      <c r="E1407" s="41" t="s">
        <v>32027</v>
      </c>
      <c r="F1407" s="41" t="s">
        <v>32028</v>
      </c>
      <c r="G1407" s="41" t="s">
        <v>19433</v>
      </c>
      <c r="H1407" s="41" t="s">
        <v>32029</v>
      </c>
      <c r="I1407" s="41" t="s">
        <v>26047</v>
      </c>
      <c r="J1407" s="68">
        <v>9569332563</v>
      </c>
      <c r="K1407" s="41" t="s">
        <v>43</v>
      </c>
      <c r="L1407" s="41" t="s">
        <v>32030</v>
      </c>
      <c r="N1407" s="41" t="s">
        <v>694</v>
      </c>
      <c r="O1407" s="41" t="s">
        <v>147</v>
      </c>
      <c r="P1407" s="41" t="s">
        <v>10787</v>
      </c>
      <c r="Q1407" s="41" t="s">
        <v>21909</v>
      </c>
      <c r="R1407" s="41">
        <v>8998</v>
      </c>
      <c r="S1407" s="41" t="s">
        <v>4542</v>
      </c>
      <c r="T1407" s="41" t="s">
        <v>19417</v>
      </c>
      <c r="U1407" s="41" t="s">
        <v>32031</v>
      </c>
      <c r="V1407" s="42">
        <v>45993</v>
      </c>
      <c r="W1407"/>
      <c r="X1407"/>
    </row>
    <row r="1408" spans="1:24">
      <c r="A1408" s="41" t="str">
        <f>TRIM(Query1[[#This Row],[ENTERPRISE_ID]])</f>
        <v>MMOGEN0</v>
      </c>
      <c r="B1408" s="41" t="s">
        <v>32032</v>
      </c>
      <c r="C1408" s="41" t="s">
        <v>32033</v>
      </c>
      <c r="D1408" s="41" t="s">
        <v>21158</v>
      </c>
      <c r="E1408" s="41" t="s">
        <v>32034</v>
      </c>
      <c r="F1408" s="41" t="s">
        <v>32035</v>
      </c>
      <c r="G1408" s="41" t="s">
        <v>9981</v>
      </c>
      <c r="H1408" s="41" t="s">
        <v>26852</v>
      </c>
      <c r="I1408" s="41" t="s">
        <v>22302</v>
      </c>
      <c r="J1408" s="68">
        <v>9367075813</v>
      </c>
      <c r="K1408" s="41" t="s">
        <v>43</v>
      </c>
      <c r="L1408" s="41" t="s">
        <v>9982</v>
      </c>
      <c r="N1408" s="41" t="s">
        <v>9983</v>
      </c>
      <c r="O1408" s="41" t="s">
        <v>147</v>
      </c>
      <c r="P1408" s="41" t="s">
        <v>9984</v>
      </c>
      <c r="Q1408" s="41" t="s">
        <v>21919</v>
      </c>
      <c r="R1408" s="41">
        <v>8998</v>
      </c>
      <c r="S1408" s="41" t="s">
        <v>17685</v>
      </c>
      <c r="T1408" s="41" t="s">
        <v>17684</v>
      </c>
      <c r="U1408" s="41" t="s">
        <v>32036</v>
      </c>
      <c r="V1408" s="42">
        <v>45993</v>
      </c>
      <c r="W1408"/>
      <c r="X1408"/>
    </row>
    <row r="1409" spans="1:24">
      <c r="A1409" s="41" t="str">
        <f>TRIM(Query1[[#This Row],[ENTERPRISE_ID]])</f>
        <v>AGOSNE1</v>
      </c>
      <c r="B1409" s="41" t="s">
        <v>32037</v>
      </c>
      <c r="C1409" s="41" t="s">
        <v>32038</v>
      </c>
      <c r="D1409" s="41" t="s">
        <v>21157</v>
      </c>
      <c r="E1409" s="41" t="s">
        <v>32039</v>
      </c>
      <c r="F1409" s="41" t="s">
        <v>32040</v>
      </c>
      <c r="G1409" s="41" t="s">
        <v>754</v>
      </c>
      <c r="H1409" s="41" t="s">
        <v>32041</v>
      </c>
      <c r="I1409" s="41" t="s">
        <v>23689</v>
      </c>
      <c r="J1409" s="68">
        <v>9033360146</v>
      </c>
      <c r="K1409" s="41" t="s">
        <v>43</v>
      </c>
      <c r="L1409" s="41" t="s">
        <v>32042</v>
      </c>
      <c r="N1409" s="41" t="s">
        <v>32043</v>
      </c>
      <c r="O1409" s="41" t="s">
        <v>147</v>
      </c>
      <c r="P1409" s="41" t="s">
        <v>757</v>
      </c>
      <c r="Q1409" s="41" t="s">
        <v>21909</v>
      </c>
      <c r="R1409" s="41">
        <v>8998</v>
      </c>
      <c r="S1409" s="41" t="s">
        <v>11323</v>
      </c>
      <c r="T1409" s="41" t="s">
        <v>24497</v>
      </c>
      <c r="U1409" s="41" t="s">
        <v>32044</v>
      </c>
      <c r="V1409" s="42">
        <v>45993</v>
      </c>
      <c r="W1409"/>
      <c r="X1409"/>
    </row>
    <row r="1410" spans="1:24">
      <c r="A1410" s="41" t="str">
        <f>TRIM(Query1[[#This Row],[ENTERPRISE_ID]])</f>
        <v>MGRANAD</v>
      </c>
      <c r="B1410" s="41" t="s">
        <v>32045</v>
      </c>
      <c r="C1410" s="41" t="s">
        <v>32046</v>
      </c>
      <c r="D1410" s="41" t="s">
        <v>21159</v>
      </c>
      <c r="E1410" s="41" t="s">
        <v>32047</v>
      </c>
      <c r="F1410" s="41" t="s">
        <v>32048</v>
      </c>
      <c r="G1410" s="41" t="s">
        <v>32049</v>
      </c>
      <c r="H1410" s="41" t="s">
        <v>32050</v>
      </c>
      <c r="I1410" s="41" t="s">
        <v>22302</v>
      </c>
      <c r="J1410" s="68">
        <v>9158731039</v>
      </c>
      <c r="K1410" s="41" t="s">
        <v>43</v>
      </c>
      <c r="L1410" s="41" t="s">
        <v>32051</v>
      </c>
      <c r="N1410" s="41" t="s">
        <v>32052</v>
      </c>
      <c r="O1410" s="41" t="s">
        <v>401</v>
      </c>
      <c r="P1410" s="41" t="s">
        <v>9690</v>
      </c>
      <c r="Q1410" s="41" t="s">
        <v>21909</v>
      </c>
      <c r="R1410" s="41">
        <v>8998</v>
      </c>
      <c r="S1410" s="41" t="s">
        <v>11243</v>
      </c>
      <c r="U1410" s="41" t="s">
        <v>32053</v>
      </c>
      <c r="V1410" s="42">
        <v>45993</v>
      </c>
      <c r="W1410"/>
      <c r="X1410"/>
    </row>
    <row r="1411" spans="1:24">
      <c r="A1411" s="41" t="str">
        <f>TRIM(Query1[[#This Row],[ENTERPRISE_ID]])</f>
        <v>HGONZA2</v>
      </c>
      <c r="B1411" s="41" t="s">
        <v>32054</v>
      </c>
      <c r="C1411" s="41" t="s">
        <v>32055</v>
      </c>
      <c r="D1411" s="41" t="s">
        <v>21159</v>
      </c>
      <c r="E1411" s="41" t="s">
        <v>32056</v>
      </c>
      <c r="F1411" s="41" t="s">
        <v>32057</v>
      </c>
      <c r="G1411" s="41" t="s">
        <v>14883</v>
      </c>
      <c r="H1411" s="41" t="s">
        <v>25014</v>
      </c>
      <c r="I1411" s="41" t="s">
        <v>32058</v>
      </c>
      <c r="J1411" s="68">
        <v>9158614306</v>
      </c>
      <c r="K1411" s="41" t="s">
        <v>43</v>
      </c>
      <c r="L1411" s="41" t="s">
        <v>5812</v>
      </c>
      <c r="M1411" s="41" t="s">
        <v>32059</v>
      </c>
      <c r="N1411" s="41" t="s">
        <v>22810</v>
      </c>
      <c r="O1411" s="41" t="s">
        <v>147</v>
      </c>
      <c r="P1411" s="41" t="s">
        <v>5813</v>
      </c>
      <c r="Q1411" s="41" t="s">
        <v>21909</v>
      </c>
      <c r="R1411" s="41">
        <v>8998</v>
      </c>
      <c r="S1411" s="41" t="s">
        <v>12217</v>
      </c>
      <c r="T1411" s="41" t="s">
        <v>22811</v>
      </c>
      <c r="U1411" s="41" t="s">
        <v>32060</v>
      </c>
      <c r="V1411" s="42">
        <v>45993</v>
      </c>
      <c r="W1411"/>
      <c r="X1411"/>
    </row>
    <row r="1412" spans="1:24">
      <c r="A1412" s="41" t="str">
        <f>TRIM(Query1[[#This Row],[ENTERPRISE_ID]])</f>
        <v>RESCO05</v>
      </c>
      <c r="B1412" s="41" t="s">
        <v>32061</v>
      </c>
      <c r="C1412" s="41" t="s">
        <v>32062</v>
      </c>
      <c r="D1412" s="41" t="s">
        <v>21159</v>
      </c>
      <c r="E1412" s="41" t="s">
        <v>32063</v>
      </c>
      <c r="F1412" s="41" t="s">
        <v>32064</v>
      </c>
      <c r="G1412" s="41" t="s">
        <v>11489</v>
      </c>
      <c r="H1412" s="41" t="s">
        <v>32065</v>
      </c>
      <c r="I1412" s="41" t="s">
        <v>32066</v>
      </c>
      <c r="J1412" s="68">
        <v>9152161775</v>
      </c>
      <c r="K1412" s="41" t="s">
        <v>43</v>
      </c>
      <c r="L1412" s="41" t="s">
        <v>11490</v>
      </c>
      <c r="N1412" s="41" t="s">
        <v>3871</v>
      </c>
      <c r="O1412" s="41" t="s">
        <v>147</v>
      </c>
      <c r="P1412" s="41" t="s">
        <v>11491</v>
      </c>
      <c r="Q1412" s="41" t="s">
        <v>21909</v>
      </c>
      <c r="R1412" s="41">
        <v>8998</v>
      </c>
      <c r="S1412" s="41" t="s">
        <v>12217</v>
      </c>
      <c r="T1412" s="41" t="s">
        <v>22811</v>
      </c>
      <c r="U1412" s="41" t="s">
        <v>32067</v>
      </c>
      <c r="V1412" s="42">
        <v>45993</v>
      </c>
      <c r="W1412"/>
      <c r="X1412"/>
    </row>
    <row r="1413" spans="1:24">
      <c r="A1413" s="41" t="str">
        <f>TRIM(Query1[[#This Row],[ENTERPRISE_ID]])</f>
        <v>CGEORG0</v>
      </c>
      <c r="B1413" s="41" t="s">
        <v>32068</v>
      </c>
      <c r="C1413" s="41" t="s">
        <v>32069</v>
      </c>
      <c r="D1413" s="41" t="s">
        <v>21148</v>
      </c>
      <c r="E1413" s="41" t="s">
        <v>32070</v>
      </c>
      <c r="F1413" s="41" t="s">
        <v>32071</v>
      </c>
      <c r="G1413" s="41" t="s">
        <v>16983</v>
      </c>
      <c r="H1413" s="41" t="s">
        <v>23052</v>
      </c>
      <c r="I1413" s="41" t="s">
        <v>26734</v>
      </c>
      <c r="J1413" s="68">
        <v>2189961321</v>
      </c>
      <c r="K1413" s="41" t="s">
        <v>43</v>
      </c>
      <c r="L1413" s="41" t="s">
        <v>32072</v>
      </c>
      <c r="N1413" s="41" t="s">
        <v>9504</v>
      </c>
      <c r="O1413" s="41" t="s">
        <v>1229</v>
      </c>
      <c r="P1413" s="41" t="s">
        <v>32073</v>
      </c>
      <c r="Q1413" s="41" t="s">
        <v>22020</v>
      </c>
      <c r="R1413" s="41">
        <v>8998</v>
      </c>
      <c r="S1413" s="41" t="s">
        <v>22780</v>
      </c>
      <c r="T1413" s="41" t="s">
        <v>22781</v>
      </c>
      <c r="U1413" s="41" t="s">
        <v>32074</v>
      </c>
      <c r="V1413" s="42">
        <v>45993</v>
      </c>
      <c r="W1413"/>
      <c r="X1413"/>
    </row>
    <row r="1414" spans="1:24">
      <c r="A1414" s="41" t="str">
        <f>TRIM(Query1[[#This Row],[ENTERPRISE_ID]])</f>
        <v>LSING00</v>
      </c>
      <c r="B1414" s="41" t="s">
        <v>32075</v>
      </c>
      <c r="C1414" s="41" t="s">
        <v>32076</v>
      </c>
      <c r="D1414" s="41" t="s">
        <v>21148</v>
      </c>
      <c r="E1414" s="41" t="s">
        <v>32077</v>
      </c>
      <c r="F1414" s="41" t="s">
        <v>32078</v>
      </c>
      <c r="G1414" s="41" t="s">
        <v>9141</v>
      </c>
      <c r="H1414" s="41" t="s">
        <v>32079</v>
      </c>
      <c r="I1414" s="41" t="s">
        <v>32080</v>
      </c>
      <c r="J1414" s="68">
        <v>6122274889</v>
      </c>
      <c r="K1414" s="41" t="s">
        <v>43</v>
      </c>
      <c r="L1414" s="41" t="s">
        <v>32081</v>
      </c>
      <c r="N1414" s="41" t="s">
        <v>32082</v>
      </c>
      <c r="O1414" s="41" t="s">
        <v>1229</v>
      </c>
      <c r="P1414" s="41" t="s">
        <v>9144</v>
      </c>
      <c r="Q1414" s="41" t="s">
        <v>22020</v>
      </c>
      <c r="R1414" s="41">
        <v>8998</v>
      </c>
      <c r="S1414" s="41" t="s">
        <v>8135</v>
      </c>
      <c r="T1414" s="41" t="s">
        <v>22304</v>
      </c>
      <c r="U1414" s="41" t="s">
        <v>32083</v>
      </c>
      <c r="V1414" s="42">
        <v>45993</v>
      </c>
      <c r="W1414"/>
      <c r="X1414"/>
    </row>
    <row r="1415" spans="1:24">
      <c r="A1415" s="41" t="str">
        <f>TRIM(Query1[[#This Row],[ENTERPRISE_ID]])</f>
        <v>SSTEVE0</v>
      </c>
      <c r="B1415" s="41" t="s">
        <v>18882</v>
      </c>
      <c r="C1415" s="41" t="s">
        <v>16384</v>
      </c>
      <c r="D1415" s="41" t="s">
        <v>21147</v>
      </c>
      <c r="E1415" s="41" t="s">
        <v>32084</v>
      </c>
      <c r="F1415" s="41" t="s">
        <v>18883</v>
      </c>
      <c r="G1415" s="41" t="s">
        <v>16385</v>
      </c>
      <c r="H1415" s="41" t="s">
        <v>32085</v>
      </c>
      <c r="I1415" s="41" t="s">
        <v>32086</v>
      </c>
      <c r="J1415" s="68">
        <v>3195080293</v>
      </c>
      <c r="K1415" s="41" t="s">
        <v>43</v>
      </c>
      <c r="L1415" s="41" t="s">
        <v>32087</v>
      </c>
      <c r="N1415" s="41" t="s">
        <v>1463</v>
      </c>
      <c r="O1415" s="41" t="s">
        <v>1566</v>
      </c>
      <c r="P1415" s="41" t="s">
        <v>12962</v>
      </c>
      <c r="Q1415" s="41" t="s">
        <v>21919</v>
      </c>
      <c r="R1415" s="41">
        <v>8998</v>
      </c>
      <c r="S1415" s="41" t="s">
        <v>9948</v>
      </c>
      <c r="T1415" s="41" t="s">
        <v>21962</v>
      </c>
      <c r="U1415" s="41" t="s">
        <v>32088</v>
      </c>
      <c r="V1415" s="42">
        <v>45993</v>
      </c>
      <c r="W1415"/>
      <c r="X1415"/>
    </row>
    <row r="1416" spans="1:24">
      <c r="A1416" s="41" t="str">
        <f>TRIM(Query1[[#This Row],[ENTERPRISE_ID]])</f>
        <v>BBREWST</v>
      </c>
      <c r="B1416" s="41" t="s">
        <v>32089</v>
      </c>
      <c r="C1416" s="41" t="s">
        <v>32090</v>
      </c>
      <c r="D1416" s="41" t="s">
        <v>21149</v>
      </c>
      <c r="E1416" s="41" t="s">
        <v>32091</v>
      </c>
      <c r="F1416" s="41" t="s">
        <v>32092</v>
      </c>
      <c r="G1416" s="41" t="s">
        <v>1637</v>
      </c>
      <c r="H1416" s="41" t="s">
        <v>32093</v>
      </c>
      <c r="I1416" s="41" t="s">
        <v>32094</v>
      </c>
      <c r="J1416" s="68">
        <v>6622195156</v>
      </c>
      <c r="K1416" s="41" t="s">
        <v>43</v>
      </c>
      <c r="L1416" s="41" t="s">
        <v>32095</v>
      </c>
      <c r="N1416" s="41" t="s">
        <v>32096</v>
      </c>
      <c r="O1416" s="41" t="s">
        <v>355</v>
      </c>
      <c r="P1416" s="41" t="s">
        <v>1640</v>
      </c>
      <c r="Q1416" s="41" t="s">
        <v>21930</v>
      </c>
      <c r="R1416" s="41">
        <v>8998</v>
      </c>
      <c r="S1416" s="41" t="s">
        <v>11684</v>
      </c>
      <c r="T1416" s="41" t="s">
        <v>23200</v>
      </c>
      <c r="U1416" s="41" t="s">
        <v>32097</v>
      </c>
      <c r="V1416" s="42">
        <v>45993</v>
      </c>
      <c r="W1416"/>
      <c r="X1416"/>
    </row>
    <row r="1417" spans="1:24">
      <c r="A1417" s="41" t="str">
        <f>TRIM(Query1[[#This Row],[ENTERPRISE_ID]])</f>
        <v>CHEARO0</v>
      </c>
      <c r="B1417" s="41" t="s">
        <v>32098</v>
      </c>
      <c r="C1417" s="41" t="s">
        <v>32099</v>
      </c>
      <c r="D1417" s="41" t="s">
        <v>21149</v>
      </c>
      <c r="E1417" s="41" t="s">
        <v>32100</v>
      </c>
      <c r="F1417" s="41" t="s">
        <v>32101</v>
      </c>
      <c r="G1417" s="41" t="s">
        <v>20327</v>
      </c>
      <c r="H1417" s="41" t="s">
        <v>32102</v>
      </c>
      <c r="I1417" s="41" t="s">
        <v>22461</v>
      </c>
      <c r="J1417" s="68">
        <v>9014828972</v>
      </c>
      <c r="K1417" s="41" t="s">
        <v>43</v>
      </c>
      <c r="L1417" s="41" t="s">
        <v>2681</v>
      </c>
      <c r="N1417" s="41" t="s">
        <v>2682</v>
      </c>
      <c r="O1417" s="41" t="s">
        <v>352</v>
      </c>
      <c r="P1417" s="41" t="s">
        <v>2683</v>
      </c>
      <c r="Q1417" s="41" t="s">
        <v>21930</v>
      </c>
      <c r="R1417" s="41">
        <v>8998</v>
      </c>
      <c r="S1417" s="41" t="s">
        <v>11684</v>
      </c>
      <c r="T1417" s="41" t="s">
        <v>23200</v>
      </c>
      <c r="U1417" s="41" t="s">
        <v>32103</v>
      </c>
      <c r="V1417" s="42">
        <v>45993</v>
      </c>
      <c r="W1417"/>
      <c r="X1417"/>
    </row>
    <row r="1418" spans="1:24">
      <c r="A1418" s="41" t="str">
        <f>TRIM(Query1[[#This Row],[ENTERPRISE_ID]])</f>
        <v>RJEFF07</v>
      </c>
      <c r="B1418" s="41" t="s">
        <v>32104</v>
      </c>
      <c r="C1418" s="41" t="s">
        <v>32105</v>
      </c>
      <c r="D1418" s="41" t="s">
        <v>21149</v>
      </c>
      <c r="E1418" s="41" t="s">
        <v>32106</v>
      </c>
      <c r="F1418" s="41" t="s">
        <v>32107</v>
      </c>
      <c r="G1418" s="41" t="s">
        <v>11684</v>
      </c>
      <c r="H1418" s="41" t="s">
        <v>32108</v>
      </c>
      <c r="I1418" s="41" t="s">
        <v>23032</v>
      </c>
      <c r="J1418" s="68">
        <v>9012645764</v>
      </c>
      <c r="K1418" s="41" t="s">
        <v>43</v>
      </c>
      <c r="L1418" s="41" t="s">
        <v>32109</v>
      </c>
      <c r="N1418" s="41" t="s">
        <v>32110</v>
      </c>
      <c r="O1418" s="41" t="s">
        <v>355</v>
      </c>
      <c r="P1418" s="41" t="s">
        <v>11687</v>
      </c>
      <c r="Q1418" s="41" t="s">
        <v>21930</v>
      </c>
      <c r="R1418" s="41">
        <v>8998</v>
      </c>
      <c r="S1418" s="41" t="s">
        <v>22780</v>
      </c>
      <c r="T1418" s="41" t="s">
        <v>22781</v>
      </c>
      <c r="U1418" s="41" t="s">
        <v>32111</v>
      </c>
      <c r="V1418" s="42">
        <v>45993</v>
      </c>
      <c r="W1418"/>
      <c r="X1418"/>
    </row>
    <row r="1419" spans="1:24">
      <c r="A1419" s="41" t="str">
        <f>TRIM(Query1[[#This Row],[ENTERPRISE_ID]])</f>
        <v>VRIVER4</v>
      </c>
      <c r="B1419" s="41" t="s">
        <v>32112</v>
      </c>
      <c r="C1419" s="41" t="s">
        <v>32113</v>
      </c>
      <c r="D1419" s="41" t="s">
        <v>21153</v>
      </c>
      <c r="E1419" s="41" t="s">
        <v>32114</v>
      </c>
      <c r="F1419" s="41" t="s">
        <v>32115</v>
      </c>
      <c r="G1419" s="41" t="s">
        <v>13810</v>
      </c>
      <c r="H1419" s="41" t="s">
        <v>26271</v>
      </c>
      <c r="I1419" s="41" t="s">
        <v>26741</v>
      </c>
      <c r="J1419" s="68">
        <v>9393359080</v>
      </c>
      <c r="K1419" s="41" t="s">
        <v>43</v>
      </c>
      <c r="L1419" s="41" t="s">
        <v>32116</v>
      </c>
      <c r="M1419" s="41" t="s">
        <v>32117</v>
      </c>
      <c r="N1419" s="41" t="s">
        <v>32118</v>
      </c>
      <c r="O1419" s="41" t="s">
        <v>383</v>
      </c>
      <c r="P1419" s="41" t="s">
        <v>13813</v>
      </c>
      <c r="Q1419" s="41" t="s">
        <v>22020</v>
      </c>
      <c r="R1419" s="41">
        <v>8842</v>
      </c>
      <c r="S1419" s="41" t="s">
        <v>5973</v>
      </c>
      <c r="T1419" s="41" t="s">
        <v>24275</v>
      </c>
      <c r="U1419" s="41" t="s">
        <v>32119</v>
      </c>
      <c r="V1419" s="42">
        <v>45993</v>
      </c>
      <c r="W1419"/>
      <c r="X1419"/>
    </row>
    <row r="1420" spans="1:24">
      <c r="A1420" s="41" t="str">
        <f>TRIM(Query1[[#This Row],[ENTERPRISE_ID]])</f>
        <v>KHOKA01</v>
      </c>
      <c r="B1420" s="41" t="s">
        <v>32120</v>
      </c>
      <c r="C1420" s="41" t="s">
        <v>32121</v>
      </c>
      <c r="D1420" s="41" t="s">
        <v>21149</v>
      </c>
      <c r="E1420" s="41" t="s">
        <v>32122</v>
      </c>
      <c r="F1420" s="41" t="s">
        <v>32123</v>
      </c>
      <c r="G1420" s="41" t="s">
        <v>8593</v>
      </c>
      <c r="H1420" s="41" t="s">
        <v>32124</v>
      </c>
      <c r="I1420" s="41" t="s">
        <v>21916</v>
      </c>
      <c r="J1420" s="68">
        <v>6154579753</v>
      </c>
      <c r="K1420" s="41" t="s">
        <v>43</v>
      </c>
      <c r="L1420" s="41" t="s">
        <v>8594</v>
      </c>
      <c r="N1420" s="41" t="s">
        <v>8595</v>
      </c>
      <c r="O1420" s="41" t="s">
        <v>352</v>
      </c>
      <c r="P1420" s="41" t="s">
        <v>8596</v>
      </c>
      <c r="Q1420" s="41" t="s">
        <v>21930</v>
      </c>
      <c r="R1420" s="41">
        <v>8998</v>
      </c>
      <c r="S1420" s="41" t="s">
        <v>22367</v>
      </c>
      <c r="T1420" s="41" t="s">
        <v>22368</v>
      </c>
      <c r="U1420" s="41" t="s">
        <v>32125</v>
      </c>
      <c r="V1420" s="42">
        <v>45993</v>
      </c>
      <c r="W1420"/>
      <c r="X1420"/>
    </row>
    <row r="1421" spans="1:24">
      <c r="A1421" s="41" t="str">
        <f>TRIM(Query1[[#This Row],[ENTERPRISE_ID]])</f>
        <v>DANDREP</v>
      </c>
      <c r="B1421" s="41" t="s">
        <v>32126</v>
      </c>
      <c r="C1421" s="41" t="s">
        <v>32127</v>
      </c>
      <c r="D1421" s="41" t="s">
        <v>21158</v>
      </c>
      <c r="E1421" s="41" t="s">
        <v>32128</v>
      </c>
      <c r="F1421" s="41" t="s">
        <v>32129</v>
      </c>
      <c r="G1421" s="41" t="s">
        <v>17180</v>
      </c>
      <c r="H1421" s="41" t="s">
        <v>32130</v>
      </c>
      <c r="I1421" s="41" t="s">
        <v>32131</v>
      </c>
      <c r="J1421" s="68">
        <v>3375570061</v>
      </c>
      <c r="K1421" s="41" t="s">
        <v>43</v>
      </c>
      <c r="L1421" s="41" t="s">
        <v>32132</v>
      </c>
      <c r="N1421" s="41" t="s">
        <v>32133</v>
      </c>
      <c r="O1421" s="41" t="s">
        <v>1392</v>
      </c>
      <c r="P1421" s="41" t="s">
        <v>3312</v>
      </c>
      <c r="Q1421" s="41" t="s">
        <v>21919</v>
      </c>
      <c r="R1421" s="41">
        <v>8998</v>
      </c>
      <c r="S1421" s="41" t="s">
        <v>15838</v>
      </c>
      <c r="T1421" s="41" t="s">
        <v>19485</v>
      </c>
      <c r="U1421" s="41" t="s">
        <v>32134</v>
      </c>
      <c r="V1421" s="42">
        <v>45993</v>
      </c>
      <c r="W1421"/>
      <c r="X1421"/>
    </row>
    <row r="1422" spans="1:24">
      <c r="A1422" s="41" t="str">
        <f>TRIM(Query1[[#This Row],[ENTERPRISE_ID]])</f>
        <v>SMETKA</v>
      </c>
      <c r="B1422" s="41" t="s">
        <v>10277</v>
      </c>
      <c r="C1422" s="41" t="s">
        <v>21730</v>
      </c>
      <c r="D1422" s="41" t="s">
        <v>21157</v>
      </c>
      <c r="E1422" s="41" t="s">
        <v>32135</v>
      </c>
      <c r="F1422" s="41" t="s">
        <v>32136</v>
      </c>
      <c r="G1422" s="41" t="s">
        <v>21731</v>
      </c>
      <c r="H1422" s="41" t="s">
        <v>32137</v>
      </c>
      <c r="I1422" s="41" t="s">
        <v>21937</v>
      </c>
      <c r="J1422" s="68">
        <v>2144634924</v>
      </c>
      <c r="K1422" s="41" t="s">
        <v>43</v>
      </c>
      <c r="L1422" s="41" t="s">
        <v>32138</v>
      </c>
      <c r="N1422" s="41" t="s">
        <v>12753</v>
      </c>
      <c r="O1422" s="41" t="s">
        <v>147</v>
      </c>
      <c r="P1422" s="41" t="s">
        <v>12754</v>
      </c>
      <c r="Q1422" s="41" t="s">
        <v>21909</v>
      </c>
      <c r="R1422" s="41">
        <v>8998</v>
      </c>
      <c r="S1422" s="41" t="s">
        <v>8795</v>
      </c>
      <c r="T1422" s="41" t="s">
        <v>18392</v>
      </c>
      <c r="U1422" s="41" t="s">
        <v>32139</v>
      </c>
      <c r="V1422" s="42">
        <v>45993</v>
      </c>
      <c r="W1422"/>
      <c r="X1422"/>
    </row>
    <row r="1423" spans="1:24">
      <c r="A1423" s="41" t="str">
        <f>TRIM(Query1[[#This Row],[ENTERPRISE_ID]])</f>
        <v>CWILCHE</v>
      </c>
      <c r="B1423" s="41" t="s">
        <v>32140</v>
      </c>
      <c r="C1423" s="41" t="s">
        <v>32141</v>
      </c>
      <c r="D1423" s="41" t="s">
        <v>21157</v>
      </c>
      <c r="E1423" s="41" t="s">
        <v>32142</v>
      </c>
      <c r="F1423" s="41" t="s">
        <v>32143</v>
      </c>
      <c r="G1423" s="41" t="s">
        <v>3255</v>
      </c>
      <c r="H1423" s="41" t="s">
        <v>32144</v>
      </c>
      <c r="I1423" s="41" t="s">
        <v>22461</v>
      </c>
      <c r="J1423" s="68">
        <v>6823389734</v>
      </c>
      <c r="K1423" s="41" t="s">
        <v>43</v>
      </c>
      <c r="L1423" s="41" t="s">
        <v>32145</v>
      </c>
      <c r="N1423" s="41" t="s">
        <v>3257</v>
      </c>
      <c r="O1423" s="41" t="s">
        <v>147</v>
      </c>
      <c r="P1423" s="41" t="s">
        <v>3258</v>
      </c>
      <c r="Q1423" s="41" t="s">
        <v>21909</v>
      </c>
      <c r="R1423" s="41">
        <v>8998</v>
      </c>
      <c r="S1423" s="41" t="s">
        <v>22780</v>
      </c>
      <c r="T1423" s="41" t="s">
        <v>22781</v>
      </c>
      <c r="U1423" s="41" t="s">
        <v>32146</v>
      </c>
      <c r="V1423" s="42">
        <v>45993</v>
      </c>
      <c r="W1423"/>
      <c r="X1423"/>
    </row>
    <row r="1424" spans="1:24">
      <c r="A1424" s="41" t="str">
        <f>TRIM(Query1[[#This Row],[ENTERPRISE_ID]])</f>
        <v>RHODGE4</v>
      </c>
      <c r="B1424" s="41" t="s">
        <v>32147</v>
      </c>
      <c r="C1424" s="41" t="s">
        <v>32148</v>
      </c>
      <c r="D1424" s="41" t="s">
        <v>21157</v>
      </c>
      <c r="E1424" s="41" t="s">
        <v>32149</v>
      </c>
      <c r="F1424" s="41" t="s">
        <v>32150</v>
      </c>
      <c r="G1424" s="41" t="s">
        <v>11639</v>
      </c>
      <c r="H1424" s="41" t="s">
        <v>32151</v>
      </c>
      <c r="I1424" s="41" t="s">
        <v>28287</v>
      </c>
      <c r="J1424" s="68">
        <v>4693328752</v>
      </c>
      <c r="K1424" s="41" t="s">
        <v>43</v>
      </c>
      <c r="L1424" s="41" t="s">
        <v>32152</v>
      </c>
      <c r="N1424" s="41" t="s">
        <v>27518</v>
      </c>
      <c r="O1424" s="41" t="s">
        <v>147</v>
      </c>
      <c r="P1424" s="41" t="s">
        <v>8436</v>
      </c>
      <c r="Q1424" s="41" t="s">
        <v>21909</v>
      </c>
      <c r="R1424" s="41">
        <v>8998</v>
      </c>
      <c r="S1424" s="41" t="s">
        <v>11323</v>
      </c>
      <c r="T1424" s="41" t="s">
        <v>24497</v>
      </c>
      <c r="U1424" s="41" t="s">
        <v>32153</v>
      </c>
      <c r="V1424" s="42">
        <v>45993</v>
      </c>
      <c r="W1424"/>
      <c r="X1424"/>
    </row>
    <row r="1425" spans="1:24">
      <c r="A1425" s="41" t="str">
        <f>TRIM(Query1[[#This Row],[ENTERPRISE_ID]])</f>
        <v>JKENNEL</v>
      </c>
      <c r="B1425" s="41" t="s">
        <v>32154</v>
      </c>
      <c r="C1425" s="41" t="s">
        <v>32155</v>
      </c>
      <c r="D1425" s="41" t="s">
        <v>21163</v>
      </c>
      <c r="E1425" s="41" t="s">
        <v>32156</v>
      </c>
      <c r="F1425" s="41" t="s">
        <v>32157</v>
      </c>
      <c r="G1425" s="41" t="s">
        <v>19162</v>
      </c>
      <c r="H1425" s="41" t="s">
        <v>32158</v>
      </c>
      <c r="I1425" s="41" t="s">
        <v>24639</v>
      </c>
      <c r="J1425" s="68">
        <v>2086711353</v>
      </c>
      <c r="K1425" s="41" t="s">
        <v>43</v>
      </c>
      <c r="L1425" s="41" t="s">
        <v>32159</v>
      </c>
      <c r="N1425" s="41" t="s">
        <v>7268</v>
      </c>
      <c r="O1425" s="41" t="s">
        <v>5284</v>
      </c>
      <c r="P1425" s="41" t="s">
        <v>7269</v>
      </c>
      <c r="Q1425" s="41" t="s">
        <v>21909</v>
      </c>
      <c r="R1425" s="41">
        <v>8998</v>
      </c>
      <c r="S1425" s="41" t="s">
        <v>18693</v>
      </c>
      <c r="T1425" s="41" t="s">
        <v>19357</v>
      </c>
      <c r="U1425" s="41" t="s">
        <v>32160</v>
      </c>
      <c r="V1425" s="42">
        <v>45993</v>
      </c>
      <c r="W1425"/>
      <c r="X1425"/>
    </row>
    <row r="1426" spans="1:24">
      <c r="A1426" s="41" t="str">
        <f>TRIM(Query1[[#This Row],[ENTERPRISE_ID]])</f>
        <v>POSBOR</v>
      </c>
      <c r="B1426" s="41" t="s">
        <v>32161</v>
      </c>
      <c r="C1426" s="41" t="s">
        <v>32162</v>
      </c>
      <c r="D1426" s="41" t="s">
        <v>21163</v>
      </c>
      <c r="E1426" s="41" t="s">
        <v>32163</v>
      </c>
      <c r="F1426" s="41" t="s">
        <v>32164</v>
      </c>
      <c r="G1426" s="41" t="s">
        <v>11115</v>
      </c>
      <c r="H1426" s="41" t="s">
        <v>32165</v>
      </c>
      <c r="I1426" s="41" t="s">
        <v>25250</v>
      </c>
      <c r="J1426" s="68">
        <v>5413163455</v>
      </c>
      <c r="K1426" s="41" t="s">
        <v>43</v>
      </c>
      <c r="L1426" s="41" t="s">
        <v>32166</v>
      </c>
      <c r="N1426" s="41" t="s">
        <v>32167</v>
      </c>
      <c r="O1426" s="41" t="s">
        <v>293</v>
      </c>
      <c r="P1426" s="41" t="s">
        <v>11117</v>
      </c>
      <c r="Q1426" s="41" t="s">
        <v>21909</v>
      </c>
      <c r="R1426" s="41">
        <v>8998</v>
      </c>
      <c r="S1426" s="41" t="s">
        <v>22780</v>
      </c>
      <c r="T1426" s="41" t="s">
        <v>22781</v>
      </c>
      <c r="U1426" s="41" t="s">
        <v>32168</v>
      </c>
      <c r="V1426" s="42">
        <v>45993</v>
      </c>
      <c r="W1426"/>
      <c r="X1426"/>
    </row>
    <row r="1427" spans="1:24">
      <c r="A1427" s="41" t="str">
        <f>TRIM(Query1[[#This Row],[ENTERPRISE_ID]])</f>
        <v>NSINGH1</v>
      </c>
      <c r="B1427" s="41" t="s">
        <v>32169</v>
      </c>
      <c r="C1427" s="41" t="s">
        <v>32170</v>
      </c>
      <c r="D1427" s="41" t="s">
        <v>21163</v>
      </c>
      <c r="E1427" s="41" t="s">
        <v>32171</v>
      </c>
      <c r="F1427" s="41" t="s">
        <v>32172</v>
      </c>
      <c r="G1427" s="41" t="s">
        <v>18011</v>
      </c>
      <c r="H1427" s="41" t="s">
        <v>32079</v>
      </c>
      <c r="I1427" s="41" t="s">
        <v>32173</v>
      </c>
      <c r="J1427" s="68">
        <v>3604722716</v>
      </c>
      <c r="K1427" s="41" t="s">
        <v>43</v>
      </c>
      <c r="L1427" s="41" t="s">
        <v>32174</v>
      </c>
      <c r="M1427" s="41" t="s">
        <v>32175</v>
      </c>
      <c r="N1427" s="41" t="s">
        <v>10689</v>
      </c>
      <c r="O1427" s="41" t="s">
        <v>1021</v>
      </c>
      <c r="P1427" s="41" t="s">
        <v>10690</v>
      </c>
      <c r="Q1427" s="41" t="s">
        <v>21909</v>
      </c>
      <c r="R1427" s="41">
        <v>8998</v>
      </c>
      <c r="S1427" s="41" t="s">
        <v>18693</v>
      </c>
      <c r="T1427" s="41" t="s">
        <v>19357</v>
      </c>
      <c r="U1427" s="41" t="s">
        <v>32176</v>
      </c>
      <c r="V1427" s="42">
        <v>45993</v>
      </c>
      <c r="W1427"/>
      <c r="X1427"/>
    </row>
    <row r="1428" spans="1:24">
      <c r="A1428" s="41" t="str">
        <f>TRIM(Query1[[#This Row],[ENTERPRISE_ID]])</f>
        <v>DMCDON1</v>
      </c>
      <c r="B1428" s="41" t="s">
        <v>32177</v>
      </c>
      <c r="C1428" s="41" t="s">
        <v>32178</v>
      </c>
      <c r="D1428" s="41" t="s">
        <v>21163</v>
      </c>
      <c r="E1428" s="41" t="s">
        <v>32179</v>
      </c>
      <c r="F1428" s="41" t="s">
        <v>32180</v>
      </c>
      <c r="G1428" s="41" t="s">
        <v>3972</v>
      </c>
      <c r="H1428" s="41" t="s">
        <v>26278</v>
      </c>
      <c r="I1428" s="41" t="s">
        <v>23991</v>
      </c>
      <c r="J1428" s="68">
        <v>2062358960</v>
      </c>
      <c r="K1428" s="41" t="s">
        <v>43</v>
      </c>
      <c r="L1428" s="41" t="s">
        <v>32181</v>
      </c>
      <c r="N1428" s="41" t="s">
        <v>32182</v>
      </c>
      <c r="O1428" s="41" t="s">
        <v>1021</v>
      </c>
      <c r="P1428" s="41" t="s">
        <v>32183</v>
      </c>
      <c r="Q1428" s="41" t="s">
        <v>21909</v>
      </c>
      <c r="R1428" s="41">
        <v>8998</v>
      </c>
      <c r="S1428" s="41" t="s">
        <v>10117</v>
      </c>
      <c r="T1428" s="41" t="s">
        <v>25387</v>
      </c>
      <c r="U1428" s="41" t="s">
        <v>32184</v>
      </c>
      <c r="V1428" s="42">
        <v>45993</v>
      </c>
      <c r="W1428"/>
      <c r="X1428"/>
    </row>
    <row r="1429" spans="1:24">
      <c r="A1429" s="41" t="str">
        <f>TRIM(Query1[[#This Row],[ENTERPRISE_ID]])</f>
        <v>VBYRD0</v>
      </c>
      <c r="B1429" s="41" t="s">
        <v>32185</v>
      </c>
      <c r="C1429" s="41" t="s">
        <v>32186</v>
      </c>
      <c r="D1429" s="41" t="s">
        <v>21136</v>
      </c>
      <c r="E1429" s="41" t="s">
        <v>32187</v>
      </c>
      <c r="F1429" s="41" t="s">
        <v>32188</v>
      </c>
      <c r="G1429" s="41" t="s">
        <v>32189</v>
      </c>
      <c r="H1429" s="41" t="s">
        <v>32190</v>
      </c>
      <c r="I1429" s="41" t="s">
        <v>26741</v>
      </c>
      <c r="J1429" s="68">
        <v>3213331727</v>
      </c>
      <c r="K1429" s="41" t="s">
        <v>43</v>
      </c>
      <c r="L1429" s="41" t="s">
        <v>32191</v>
      </c>
      <c r="N1429" s="41" t="s">
        <v>13716</v>
      </c>
      <c r="O1429" s="41" t="s">
        <v>57</v>
      </c>
      <c r="P1429" s="41" t="s">
        <v>13717</v>
      </c>
      <c r="Q1429" s="41" t="s">
        <v>21909</v>
      </c>
      <c r="R1429" s="41">
        <v>8998</v>
      </c>
      <c r="S1429" s="41" t="s">
        <v>4412</v>
      </c>
      <c r="T1429" s="41" t="s">
        <v>23017</v>
      </c>
      <c r="U1429" s="41" t="s">
        <v>32192</v>
      </c>
      <c r="V1429" s="42">
        <v>45993</v>
      </c>
      <c r="W1429"/>
      <c r="X1429"/>
    </row>
    <row r="1430" spans="1:24">
      <c r="A1430" s="41" t="str">
        <f>TRIM(Query1[[#This Row],[ENTERPRISE_ID]])</f>
        <v>KWYSO01</v>
      </c>
      <c r="B1430" s="41" t="s">
        <v>32193</v>
      </c>
      <c r="C1430" s="41" t="s">
        <v>32194</v>
      </c>
      <c r="D1430" s="41" t="s">
        <v>21136</v>
      </c>
      <c r="E1430" s="41" t="s">
        <v>32195</v>
      </c>
      <c r="F1430" s="41" t="s">
        <v>32196</v>
      </c>
      <c r="G1430" s="41" t="s">
        <v>8858</v>
      </c>
      <c r="H1430" s="41" t="s">
        <v>32197</v>
      </c>
      <c r="I1430" s="41" t="s">
        <v>21916</v>
      </c>
      <c r="J1430" s="68">
        <v>3528382090</v>
      </c>
      <c r="K1430" s="41" t="s">
        <v>43</v>
      </c>
      <c r="L1430" s="41" t="s">
        <v>32198</v>
      </c>
      <c r="N1430" s="41" t="s">
        <v>8860</v>
      </c>
      <c r="O1430" s="41" t="s">
        <v>57</v>
      </c>
      <c r="P1430" s="41" t="s">
        <v>8861</v>
      </c>
      <c r="Q1430" s="41" t="s">
        <v>21909</v>
      </c>
      <c r="R1430" s="41">
        <v>8998</v>
      </c>
      <c r="S1430" s="41" t="s">
        <v>7904</v>
      </c>
      <c r="T1430" s="41" t="s">
        <v>16080</v>
      </c>
      <c r="U1430" s="41" t="s">
        <v>32199</v>
      </c>
      <c r="V1430" s="42">
        <v>45993</v>
      </c>
      <c r="W1430"/>
      <c r="X1430"/>
    </row>
    <row r="1431" spans="1:24">
      <c r="A1431" s="41" t="str">
        <f>TRIM(Query1[[#This Row],[ENTERPRISE_ID]])</f>
        <v>JDICKEN</v>
      </c>
      <c r="B1431" s="41" t="s">
        <v>32200</v>
      </c>
      <c r="C1431" s="41" t="s">
        <v>32201</v>
      </c>
      <c r="D1431" s="41" t="s">
        <v>21136</v>
      </c>
      <c r="E1431" s="41" t="s">
        <v>32202</v>
      </c>
      <c r="F1431" s="41" t="s">
        <v>32203</v>
      </c>
      <c r="G1431" s="41" t="s">
        <v>32204</v>
      </c>
      <c r="H1431" s="41" t="s">
        <v>32205</v>
      </c>
      <c r="I1431" s="41" t="s">
        <v>22613</v>
      </c>
      <c r="J1431" s="68">
        <v>3214670643</v>
      </c>
      <c r="K1431" s="41" t="s">
        <v>43</v>
      </c>
      <c r="L1431" s="41" t="s">
        <v>32206</v>
      </c>
      <c r="N1431" s="41" t="s">
        <v>12028</v>
      </c>
      <c r="O1431" s="41" t="s">
        <v>57</v>
      </c>
      <c r="P1431" s="41" t="s">
        <v>6645</v>
      </c>
      <c r="Q1431" s="41" t="s">
        <v>21909</v>
      </c>
      <c r="R1431" s="41">
        <v>8998</v>
      </c>
      <c r="S1431" s="41" t="s">
        <v>4412</v>
      </c>
      <c r="T1431" s="41" t="s">
        <v>23017</v>
      </c>
      <c r="U1431" s="41" t="s">
        <v>32207</v>
      </c>
      <c r="V1431" s="42">
        <v>45993</v>
      </c>
      <c r="W1431"/>
      <c r="X1431"/>
    </row>
    <row r="1432" spans="1:24">
      <c r="A1432" s="41" t="str">
        <f>TRIM(Query1[[#This Row],[ENTERPRISE_ID]])</f>
        <v>RAYALAM</v>
      </c>
      <c r="B1432" s="41" t="s">
        <v>21680</v>
      </c>
      <c r="C1432" s="41" t="s">
        <v>21682</v>
      </c>
      <c r="D1432" s="41" t="s">
        <v>21136</v>
      </c>
      <c r="E1432" s="41" t="s">
        <v>32208</v>
      </c>
      <c r="F1432" s="41" t="s">
        <v>16580</v>
      </c>
      <c r="G1432" s="41" t="s">
        <v>15861</v>
      </c>
      <c r="H1432" s="41" t="s">
        <v>32209</v>
      </c>
      <c r="I1432" s="41" t="s">
        <v>27554</v>
      </c>
      <c r="J1432" s="68">
        <v>3528093231</v>
      </c>
      <c r="K1432" s="41" t="s">
        <v>43</v>
      </c>
      <c r="L1432" s="41" t="s">
        <v>32210</v>
      </c>
      <c r="M1432" s="41" t="s">
        <v>32211</v>
      </c>
      <c r="N1432" s="41" t="s">
        <v>3239</v>
      </c>
      <c r="O1432" s="41" t="s">
        <v>57</v>
      </c>
      <c r="P1432" s="41" t="s">
        <v>11290</v>
      </c>
      <c r="Q1432" s="41" t="s">
        <v>21909</v>
      </c>
      <c r="R1432" s="41">
        <v>8998</v>
      </c>
      <c r="S1432" s="41" t="s">
        <v>3237</v>
      </c>
      <c r="T1432" s="41" t="s">
        <v>23583</v>
      </c>
      <c r="U1432" s="41" t="s">
        <v>32212</v>
      </c>
      <c r="V1432" s="42">
        <v>45993</v>
      </c>
      <c r="W1432"/>
      <c r="X1432"/>
    </row>
    <row r="1433" spans="1:24">
      <c r="A1433" s="41" t="str">
        <f>TRIM(Query1[[#This Row],[ENTERPRISE_ID]])</f>
        <v>KJARRET</v>
      </c>
      <c r="B1433" s="41" t="s">
        <v>16346</v>
      </c>
      <c r="C1433" s="41" t="s">
        <v>21492</v>
      </c>
      <c r="D1433" s="41" t="s">
        <v>21137</v>
      </c>
      <c r="E1433" s="41" t="s">
        <v>32213</v>
      </c>
      <c r="F1433" s="41" t="s">
        <v>16347</v>
      </c>
      <c r="G1433" s="41" t="s">
        <v>8615</v>
      </c>
      <c r="H1433" s="41" t="s">
        <v>32214</v>
      </c>
      <c r="I1433" s="41" t="s">
        <v>22799</v>
      </c>
      <c r="J1433" s="68">
        <v>5855539663</v>
      </c>
      <c r="K1433" s="41" t="s">
        <v>43</v>
      </c>
      <c r="L1433" s="41" t="s">
        <v>32215</v>
      </c>
      <c r="N1433" s="41" t="s">
        <v>32216</v>
      </c>
      <c r="O1433" s="41" t="s">
        <v>373</v>
      </c>
      <c r="P1433" s="41" t="s">
        <v>8618</v>
      </c>
      <c r="Q1433" s="41" t="s">
        <v>22020</v>
      </c>
      <c r="R1433" s="41">
        <v>8998</v>
      </c>
      <c r="S1433" s="41" t="s">
        <v>13978</v>
      </c>
      <c r="T1433" s="41" t="s">
        <v>20198</v>
      </c>
      <c r="U1433" s="41" t="s">
        <v>32217</v>
      </c>
      <c r="V1433" s="42">
        <v>45993</v>
      </c>
      <c r="W1433"/>
      <c r="X1433"/>
    </row>
    <row r="1434" spans="1:24">
      <c r="A1434" s="41" t="str">
        <f>TRIM(Query1[[#This Row],[ENTERPRISE_ID]])</f>
        <v>RWEAVE5</v>
      </c>
      <c r="B1434" s="41" t="s">
        <v>32218</v>
      </c>
      <c r="C1434" s="41" t="s">
        <v>32219</v>
      </c>
      <c r="D1434" s="41" t="s">
        <v>21147</v>
      </c>
      <c r="E1434" s="41" t="s">
        <v>32220</v>
      </c>
      <c r="F1434" s="41" t="s">
        <v>32221</v>
      </c>
      <c r="G1434" s="41" t="s">
        <v>18062</v>
      </c>
      <c r="H1434" s="41" t="s">
        <v>32222</v>
      </c>
      <c r="I1434" s="41" t="s">
        <v>21938</v>
      </c>
      <c r="J1434" s="68">
        <v>2177291132</v>
      </c>
      <c r="K1434" s="41" t="s">
        <v>43</v>
      </c>
      <c r="L1434" s="41" t="s">
        <v>32223</v>
      </c>
      <c r="N1434" s="41" t="s">
        <v>12340</v>
      </c>
      <c r="O1434" s="41" t="s">
        <v>118</v>
      </c>
      <c r="P1434" s="41" t="s">
        <v>12341</v>
      </c>
      <c r="Q1434" s="41" t="s">
        <v>21919</v>
      </c>
      <c r="R1434" s="41">
        <v>8998</v>
      </c>
      <c r="S1434" s="41" t="s">
        <v>767</v>
      </c>
      <c r="T1434" s="41" t="s">
        <v>16628</v>
      </c>
      <c r="U1434" s="41" t="s">
        <v>32224</v>
      </c>
      <c r="V1434" s="42">
        <v>45993</v>
      </c>
      <c r="W1434"/>
      <c r="X1434"/>
    </row>
    <row r="1435" spans="1:24">
      <c r="A1435" s="41" t="str">
        <f>TRIM(Query1[[#This Row],[ENTERPRISE_ID]])</f>
        <v>SBOBURK</v>
      </c>
      <c r="B1435" s="41" t="s">
        <v>32225</v>
      </c>
      <c r="C1435" s="41" t="s">
        <v>32226</v>
      </c>
      <c r="D1435" s="41" t="s">
        <v>21152</v>
      </c>
      <c r="E1435" s="41" t="s">
        <v>32227</v>
      </c>
      <c r="F1435" s="41" t="s">
        <v>32228</v>
      </c>
      <c r="G1435" s="41" t="s">
        <v>12410</v>
      </c>
      <c r="H1435" s="41" t="s">
        <v>32229</v>
      </c>
      <c r="I1435" s="41" t="s">
        <v>26018</v>
      </c>
      <c r="J1435" s="68">
        <v>8156166075</v>
      </c>
      <c r="K1435" s="41" t="s">
        <v>43</v>
      </c>
      <c r="L1435" s="41" t="s">
        <v>32230</v>
      </c>
      <c r="N1435" s="41" t="s">
        <v>12412</v>
      </c>
      <c r="O1435" s="41" t="s">
        <v>118</v>
      </c>
      <c r="P1435" s="41" t="s">
        <v>32231</v>
      </c>
      <c r="Q1435" s="41" t="s">
        <v>21909</v>
      </c>
      <c r="R1435" s="41">
        <v>8998</v>
      </c>
      <c r="S1435" s="41" t="s">
        <v>11120</v>
      </c>
      <c r="T1435" s="41" t="s">
        <v>22496</v>
      </c>
      <c r="U1435" s="41" t="s">
        <v>32232</v>
      </c>
      <c r="V1435" s="42">
        <v>45993</v>
      </c>
      <c r="W1435"/>
      <c r="X1435"/>
    </row>
    <row r="1436" spans="1:24">
      <c r="A1436" s="41" t="str">
        <f>TRIM(Query1[[#This Row],[ENTERPRISE_ID]])</f>
        <v>FVIERA</v>
      </c>
      <c r="B1436" s="41" t="s">
        <v>32233</v>
      </c>
      <c r="C1436" s="41" t="s">
        <v>32234</v>
      </c>
      <c r="D1436" s="41" t="s">
        <v>21152</v>
      </c>
      <c r="E1436" s="41" t="s">
        <v>32235</v>
      </c>
      <c r="F1436" s="41" t="s">
        <v>32236</v>
      </c>
      <c r="G1436" s="41" t="s">
        <v>5250</v>
      </c>
      <c r="H1436" s="41" t="s">
        <v>32237</v>
      </c>
      <c r="I1436" s="41" t="s">
        <v>26880</v>
      </c>
      <c r="J1436" s="68">
        <v>6309430193</v>
      </c>
      <c r="K1436" s="41" t="s">
        <v>43</v>
      </c>
      <c r="L1436" s="41" t="s">
        <v>32238</v>
      </c>
      <c r="M1436" s="41" t="s">
        <v>32239</v>
      </c>
      <c r="N1436" s="41" t="s">
        <v>32240</v>
      </c>
      <c r="O1436" s="41" t="s">
        <v>118</v>
      </c>
      <c r="P1436" s="41" t="s">
        <v>32241</v>
      </c>
      <c r="Q1436" s="41" t="s">
        <v>21909</v>
      </c>
      <c r="R1436" s="41">
        <v>8998</v>
      </c>
      <c r="S1436" s="41" t="s">
        <v>22780</v>
      </c>
      <c r="T1436" s="41" t="s">
        <v>22781</v>
      </c>
      <c r="U1436" s="41" t="s">
        <v>32242</v>
      </c>
      <c r="V1436" s="42">
        <v>45993</v>
      </c>
      <c r="W1436"/>
      <c r="X1436"/>
    </row>
    <row r="1437" spans="1:24">
      <c r="A1437" s="41" t="str">
        <f>TRIM(Query1[[#This Row],[ENTERPRISE_ID]])</f>
        <v>JHARNES</v>
      </c>
      <c r="B1437" s="41" t="s">
        <v>32243</v>
      </c>
      <c r="C1437" s="41" t="s">
        <v>32244</v>
      </c>
      <c r="D1437" s="41" t="s">
        <v>21152</v>
      </c>
      <c r="E1437" s="41" t="s">
        <v>32245</v>
      </c>
      <c r="F1437" s="41" t="s">
        <v>32246</v>
      </c>
      <c r="G1437" s="41" t="s">
        <v>7032</v>
      </c>
      <c r="H1437" s="41" t="s">
        <v>32247</v>
      </c>
      <c r="I1437" s="41" t="s">
        <v>32248</v>
      </c>
      <c r="J1437" s="68">
        <v>8156563147</v>
      </c>
      <c r="K1437" s="41" t="s">
        <v>43</v>
      </c>
      <c r="L1437" s="41" t="s">
        <v>32249</v>
      </c>
      <c r="N1437" s="41" t="s">
        <v>28522</v>
      </c>
      <c r="O1437" s="41" t="s">
        <v>118</v>
      </c>
      <c r="P1437" s="41" t="s">
        <v>32250</v>
      </c>
      <c r="Q1437" s="41" t="s">
        <v>21909</v>
      </c>
      <c r="R1437" s="41">
        <v>8998</v>
      </c>
      <c r="S1437" s="41" t="s">
        <v>22780</v>
      </c>
      <c r="T1437" s="41" t="s">
        <v>22781</v>
      </c>
      <c r="U1437" s="41" t="s">
        <v>32251</v>
      </c>
      <c r="V1437" s="42">
        <v>45993</v>
      </c>
      <c r="W1437"/>
      <c r="X1437"/>
    </row>
    <row r="1438" spans="1:24">
      <c r="A1438" s="41" t="str">
        <f>TRIM(Query1[[#This Row],[ENTERPRISE_ID]])</f>
        <v>JLEON45</v>
      </c>
      <c r="B1438" s="41" t="s">
        <v>32252</v>
      </c>
      <c r="C1438" s="41" t="s">
        <v>32253</v>
      </c>
      <c r="D1438" s="41" t="s">
        <v>21152</v>
      </c>
      <c r="E1438" s="41" t="s">
        <v>32254</v>
      </c>
      <c r="F1438" s="41" t="s">
        <v>32255</v>
      </c>
      <c r="G1438" s="41" t="s">
        <v>7335</v>
      </c>
      <c r="H1438" s="41" t="s">
        <v>32256</v>
      </c>
      <c r="I1438" s="41" t="s">
        <v>22415</v>
      </c>
      <c r="J1438" s="68">
        <v>8476308206</v>
      </c>
      <c r="K1438" s="41" t="s">
        <v>43</v>
      </c>
      <c r="L1438" s="41" t="s">
        <v>7336</v>
      </c>
      <c r="N1438" s="41" t="s">
        <v>32257</v>
      </c>
      <c r="O1438" s="41" t="s">
        <v>118</v>
      </c>
      <c r="P1438" s="41" t="s">
        <v>4027</v>
      </c>
      <c r="Q1438" s="41" t="s">
        <v>21909</v>
      </c>
      <c r="R1438" s="41">
        <v>8998</v>
      </c>
      <c r="S1438" s="41" t="s">
        <v>22780</v>
      </c>
      <c r="T1438" s="41" t="s">
        <v>22781</v>
      </c>
      <c r="U1438" s="41" t="s">
        <v>32258</v>
      </c>
      <c r="V1438" s="42">
        <v>45993</v>
      </c>
      <c r="W1438"/>
      <c r="X1438"/>
    </row>
    <row r="1439" spans="1:24">
      <c r="A1439" s="41" t="str">
        <f>TRIM(Query1[[#This Row],[ENTERPRISE_ID]])</f>
        <v>DBALABA</v>
      </c>
      <c r="B1439" s="41" t="s">
        <v>32259</v>
      </c>
      <c r="C1439" s="41" t="s">
        <v>32260</v>
      </c>
      <c r="D1439" s="41" t="s">
        <v>21152</v>
      </c>
      <c r="E1439" s="41" t="s">
        <v>32261</v>
      </c>
      <c r="F1439" s="41" t="s">
        <v>32262</v>
      </c>
      <c r="G1439" s="41" t="s">
        <v>3327</v>
      </c>
      <c r="H1439" s="41" t="s">
        <v>32263</v>
      </c>
      <c r="I1439" s="41" t="s">
        <v>22142</v>
      </c>
      <c r="J1439" s="68">
        <v>7732198842</v>
      </c>
      <c r="K1439" s="41" t="s">
        <v>43</v>
      </c>
      <c r="L1439" s="41" t="s">
        <v>32264</v>
      </c>
      <c r="N1439" s="41" t="s">
        <v>32265</v>
      </c>
      <c r="O1439" s="41" t="s">
        <v>118</v>
      </c>
      <c r="P1439" s="41" t="s">
        <v>3330</v>
      </c>
      <c r="Q1439" s="41" t="s">
        <v>21909</v>
      </c>
      <c r="R1439" s="41">
        <v>8998</v>
      </c>
      <c r="S1439" s="41" t="s">
        <v>22780</v>
      </c>
      <c r="T1439" s="41" t="s">
        <v>22781</v>
      </c>
      <c r="U1439" s="41" t="s">
        <v>32266</v>
      </c>
      <c r="V1439" s="42">
        <v>45993</v>
      </c>
      <c r="W1439"/>
      <c r="X1439"/>
    </row>
    <row r="1440" spans="1:24">
      <c r="A1440" s="41" t="str">
        <f>TRIM(Query1[[#This Row],[ENTERPRISE_ID]])</f>
        <v>ERAIGOZ</v>
      </c>
      <c r="B1440" s="41" t="s">
        <v>32267</v>
      </c>
      <c r="C1440" s="41" t="s">
        <v>32268</v>
      </c>
      <c r="D1440" s="41" t="s">
        <v>21152</v>
      </c>
      <c r="E1440" s="41" t="s">
        <v>32269</v>
      </c>
      <c r="F1440" s="41" t="s">
        <v>32270</v>
      </c>
      <c r="G1440" s="41" t="s">
        <v>18567</v>
      </c>
      <c r="H1440" s="41" t="s">
        <v>32271</v>
      </c>
      <c r="I1440" s="41" t="s">
        <v>31886</v>
      </c>
      <c r="J1440" s="68">
        <v>7737460132</v>
      </c>
      <c r="K1440" s="41" t="s">
        <v>43</v>
      </c>
      <c r="L1440" s="41" t="s">
        <v>4886</v>
      </c>
      <c r="N1440" s="41" t="s">
        <v>3550</v>
      </c>
      <c r="O1440" s="41" t="s">
        <v>118</v>
      </c>
      <c r="P1440" s="41" t="s">
        <v>3551</v>
      </c>
      <c r="Q1440" s="41" t="s">
        <v>21909</v>
      </c>
      <c r="R1440" s="41">
        <v>8998</v>
      </c>
      <c r="S1440" s="41" t="s">
        <v>22780</v>
      </c>
      <c r="T1440" s="41" t="s">
        <v>22781</v>
      </c>
      <c r="U1440" s="41" t="s">
        <v>32272</v>
      </c>
      <c r="V1440" s="42">
        <v>45993</v>
      </c>
      <c r="W1440"/>
      <c r="X1440"/>
    </row>
    <row r="1441" spans="1:24">
      <c r="A1441" s="41" t="str">
        <f>TRIM(Query1[[#This Row],[ENTERPRISE_ID]])</f>
        <v>JLONG9</v>
      </c>
      <c r="B1441" s="41" t="s">
        <v>21447</v>
      </c>
      <c r="C1441" s="41" t="s">
        <v>21448</v>
      </c>
      <c r="D1441" s="41" t="s">
        <v>21152</v>
      </c>
      <c r="E1441" s="41" t="s">
        <v>32273</v>
      </c>
      <c r="F1441" s="41" t="s">
        <v>32274</v>
      </c>
      <c r="G1441" s="41" t="s">
        <v>7380</v>
      </c>
      <c r="H1441" s="41" t="s">
        <v>22469</v>
      </c>
      <c r="I1441" s="41" t="s">
        <v>22072</v>
      </c>
      <c r="J1441" s="68">
        <v>2192380088</v>
      </c>
      <c r="K1441" s="41" t="s">
        <v>43</v>
      </c>
      <c r="L1441" s="41" t="s">
        <v>32275</v>
      </c>
      <c r="N1441" s="41" t="s">
        <v>632</v>
      </c>
      <c r="O1441" s="41" t="s">
        <v>192</v>
      </c>
      <c r="P1441" s="41" t="s">
        <v>7382</v>
      </c>
      <c r="Q1441" s="41" t="s">
        <v>21909</v>
      </c>
      <c r="R1441" s="41">
        <v>8998</v>
      </c>
      <c r="S1441" s="41" t="s">
        <v>22780</v>
      </c>
      <c r="T1441" s="41" t="s">
        <v>22781</v>
      </c>
      <c r="U1441" s="41" t="s">
        <v>32276</v>
      </c>
      <c r="V1441" s="42">
        <v>45993</v>
      </c>
      <c r="W1441"/>
      <c r="X1441"/>
    </row>
    <row r="1442" spans="1:24">
      <c r="A1442" s="41" t="str">
        <f>TRIM(Query1[[#This Row],[ENTERPRISE_ID]])</f>
        <v>ISANUSI</v>
      </c>
      <c r="B1442" s="41" t="s">
        <v>32277</v>
      </c>
      <c r="C1442" s="41" t="s">
        <v>32278</v>
      </c>
      <c r="D1442" s="41" t="s">
        <v>21152</v>
      </c>
      <c r="E1442" s="41" t="s">
        <v>32279</v>
      </c>
      <c r="F1442" s="41" t="s">
        <v>32280</v>
      </c>
      <c r="G1442" s="41" t="s">
        <v>6149</v>
      </c>
      <c r="H1442" s="41" t="s">
        <v>32281</v>
      </c>
      <c r="I1442" s="41" t="s">
        <v>32282</v>
      </c>
      <c r="J1442" s="68">
        <v>6308540786</v>
      </c>
      <c r="K1442" s="41" t="s">
        <v>43</v>
      </c>
      <c r="L1442" s="41" t="s">
        <v>26532</v>
      </c>
      <c r="M1442" s="41" t="s">
        <v>32283</v>
      </c>
      <c r="N1442" s="41" t="s">
        <v>6364</v>
      </c>
      <c r="O1442" s="41" t="s">
        <v>118</v>
      </c>
      <c r="P1442" s="41" t="s">
        <v>26534</v>
      </c>
      <c r="Q1442" s="41" t="s">
        <v>21909</v>
      </c>
      <c r="R1442" s="41">
        <v>8998</v>
      </c>
      <c r="S1442" s="41" t="s">
        <v>8570</v>
      </c>
      <c r="T1442" s="41" t="s">
        <v>18215</v>
      </c>
      <c r="U1442" s="41" t="s">
        <v>32284</v>
      </c>
      <c r="V1442" s="42">
        <v>45993</v>
      </c>
      <c r="W1442"/>
      <c r="X1442"/>
    </row>
    <row r="1443" spans="1:24">
      <c r="A1443" s="41" t="str">
        <f>TRIM(Query1[[#This Row],[ENTERPRISE_ID]])</f>
        <v>SGUZMA5</v>
      </c>
      <c r="B1443" s="41" t="s">
        <v>32285</v>
      </c>
      <c r="C1443" s="41" t="s">
        <v>32286</v>
      </c>
      <c r="D1443" s="41" t="s">
        <v>21152</v>
      </c>
      <c r="E1443" s="41" t="s">
        <v>32287</v>
      </c>
      <c r="F1443" s="41" t="s">
        <v>32288</v>
      </c>
      <c r="G1443" s="41" t="s">
        <v>12572</v>
      </c>
      <c r="H1443" s="41" t="s">
        <v>29480</v>
      </c>
      <c r="I1443" s="41" t="s">
        <v>32289</v>
      </c>
      <c r="J1443" s="68">
        <v>6309435247</v>
      </c>
      <c r="K1443" s="41" t="s">
        <v>43</v>
      </c>
      <c r="L1443" s="41" t="s">
        <v>32290</v>
      </c>
      <c r="N1443" s="41" t="s">
        <v>32291</v>
      </c>
      <c r="O1443" s="41" t="s">
        <v>118</v>
      </c>
      <c r="P1443" s="41" t="s">
        <v>12575</v>
      </c>
      <c r="Q1443" s="41" t="s">
        <v>21909</v>
      </c>
      <c r="R1443" s="41">
        <v>8998</v>
      </c>
      <c r="S1443" s="41" t="s">
        <v>26436</v>
      </c>
      <c r="T1443" s="41" t="s">
        <v>26437</v>
      </c>
      <c r="U1443" s="41" t="s">
        <v>32292</v>
      </c>
      <c r="V1443" s="42">
        <v>45993</v>
      </c>
      <c r="W1443"/>
      <c r="X1443"/>
    </row>
    <row r="1444" spans="1:24">
      <c r="A1444" s="41" t="str">
        <f>TRIM(Query1[[#This Row],[ENTERPRISE_ID]])</f>
        <v>DMETROP</v>
      </c>
      <c r="B1444" s="41" t="s">
        <v>32293</v>
      </c>
      <c r="C1444" s="41" t="s">
        <v>32294</v>
      </c>
      <c r="D1444" s="41" t="s">
        <v>21152</v>
      </c>
      <c r="E1444" s="41" t="s">
        <v>32295</v>
      </c>
      <c r="F1444" s="41" t="s">
        <v>32296</v>
      </c>
      <c r="G1444" s="41" t="s">
        <v>19726</v>
      </c>
      <c r="H1444" s="41" t="s">
        <v>32297</v>
      </c>
      <c r="I1444" s="41" t="s">
        <v>32298</v>
      </c>
      <c r="J1444" s="68">
        <v>8152228237</v>
      </c>
      <c r="K1444" s="41" t="s">
        <v>43</v>
      </c>
      <c r="L1444" s="41" t="s">
        <v>4025</v>
      </c>
      <c r="N1444" s="41" t="s">
        <v>4026</v>
      </c>
      <c r="O1444" s="41" t="s">
        <v>118</v>
      </c>
      <c r="P1444" s="41" t="s">
        <v>4027</v>
      </c>
      <c r="Q1444" s="41" t="s">
        <v>21909</v>
      </c>
      <c r="R1444" s="41">
        <v>8998</v>
      </c>
      <c r="S1444" s="41" t="s">
        <v>23515</v>
      </c>
      <c r="T1444" s="41" t="s">
        <v>23516</v>
      </c>
      <c r="U1444" s="41" t="s">
        <v>32299</v>
      </c>
      <c r="V1444" s="42">
        <v>45993</v>
      </c>
      <c r="W1444"/>
      <c r="X1444"/>
    </row>
    <row r="1445" spans="1:24">
      <c r="A1445" s="41" t="str">
        <f>TRIM(Query1[[#This Row],[ENTERPRISE_ID]])</f>
        <v>IMEEKS1</v>
      </c>
      <c r="B1445" s="41" t="s">
        <v>32300</v>
      </c>
      <c r="C1445" s="41" t="s">
        <v>32301</v>
      </c>
      <c r="D1445" s="41" t="s">
        <v>21152</v>
      </c>
      <c r="E1445" s="41" t="s">
        <v>32302</v>
      </c>
      <c r="F1445" s="41" t="s">
        <v>32303</v>
      </c>
      <c r="G1445" s="41" t="s">
        <v>6110</v>
      </c>
      <c r="H1445" s="41" t="s">
        <v>22770</v>
      </c>
      <c r="I1445" s="41" t="s">
        <v>32304</v>
      </c>
      <c r="J1445" s="68">
        <v>8472082803</v>
      </c>
      <c r="K1445" s="41" t="s">
        <v>43</v>
      </c>
      <c r="L1445" s="41" t="s">
        <v>32305</v>
      </c>
      <c r="M1445" s="41" t="s">
        <v>32306</v>
      </c>
      <c r="N1445" s="41" t="s">
        <v>1876</v>
      </c>
      <c r="O1445" s="41" t="s">
        <v>118</v>
      </c>
      <c r="P1445" s="41" t="s">
        <v>11600</v>
      </c>
      <c r="Q1445" s="41" t="s">
        <v>21909</v>
      </c>
      <c r="R1445" s="41">
        <v>8998</v>
      </c>
      <c r="S1445" s="41" t="s">
        <v>7032</v>
      </c>
      <c r="T1445" s="41" t="s">
        <v>22220</v>
      </c>
      <c r="U1445" s="41" t="s">
        <v>32307</v>
      </c>
      <c r="V1445" s="42">
        <v>45993</v>
      </c>
      <c r="W1445"/>
      <c r="X1445"/>
    </row>
    <row r="1446" spans="1:24">
      <c r="A1446" s="41" t="str">
        <f>TRIM(Query1[[#This Row],[ENTERPRISE_ID]])</f>
        <v>MROBI84</v>
      </c>
      <c r="B1446" s="41" t="s">
        <v>32308</v>
      </c>
      <c r="C1446" s="41" t="s">
        <v>32309</v>
      </c>
      <c r="D1446" s="41" t="s">
        <v>21152</v>
      </c>
      <c r="E1446" s="41" t="s">
        <v>32310</v>
      </c>
      <c r="F1446" s="41" t="s">
        <v>32311</v>
      </c>
      <c r="G1446" s="41" t="s">
        <v>19829</v>
      </c>
      <c r="H1446" s="41" t="s">
        <v>22618</v>
      </c>
      <c r="I1446" s="41" t="s">
        <v>32312</v>
      </c>
      <c r="J1446" s="68">
        <v>7739776517</v>
      </c>
      <c r="K1446" s="41" t="s">
        <v>43</v>
      </c>
      <c r="L1446" s="41" t="s">
        <v>32313</v>
      </c>
      <c r="M1446" s="41" t="s">
        <v>32314</v>
      </c>
      <c r="N1446" s="41" t="s">
        <v>13674</v>
      </c>
      <c r="O1446" s="41" t="s">
        <v>118</v>
      </c>
      <c r="P1446" s="41" t="s">
        <v>10159</v>
      </c>
      <c r="Q1446" s="41" t="s">
        <v>21909</v>
      </c>
      <c r="R1446" s="41">
        <v>8998</v>
      </c>
      <c r="S1446" s="41" t="s">
        <v>7032</v>
      </c>
      <c r="T1446" s="41" t="s">
        <v>22220</v>
      </c>
      <c r="U1446" s="41" t="s">
        <v>32315</v>
      </c>
      <c r="V1446" s="42">
        <v>45993</v>
      </c>
      <c r="W1446"/>
      <c r="X1446"/>
    </row>
    <row r="1447" spans="1:24">
      <c r="A1447" s="41" t="str">
        <f>TRIM(Query1[[#This Row],[ENTERPRISE_ID]])</f>
        <v>CWALLA1</v>
      </c>
      <c r="B1447" s="41" t="s">
        <v>627</v>
      </c>
      <c r="C1447" s="41" t="s">
        <v>32316</v>
      </c>
      <c r="D1447" s="41" t="s">
        <v>21152</v>
      </c>
      <c r="E1447" s="41" t="s">
        <v>32317</v>
      </c>
      <c r="F1447" s="41" t="s">
        <v>32318</v>
      </c>
      <c r="G1447" s="41" t="s">
        <v>26436</v>
      </c>
      <c r="H1447" s="41" t="s">
        <v>8693</v>
      </c>
      <c r="I1447" s="41" t="s">
        <v>32319</v>
      </c>
      <c r="J1447" s="68">
        <v>6309437008</v>
      </c>
      <c r="K1447" s="41" t="s">
        <v>43</v>
      </c>
      <c r="L1447" s="41" t="s">
        <v>32320</v>
      </c>
      <c r="N1447" s="41" t="s">
        <v>32321</v>
      </c>
      <c r="O1447" s="41" t="s">
        <v>118</v>
      </c>
      <c r="P1447" s="41" t="s">
        <v>3229</v>
      </c>
      <c r="Q1447" s="41" t="s">
        <v>21909</v>
      </c>
      <c r="R1447" s="41">
        <v>8998</v>
      </c>
      <c r="S1447" s="41" t="s">
        <v>22780</v>
      </c>
      <c r="T1447" s="41" t="s">
        <v>22781</v>
      </c>
      <c r="U1447" s="41" t="s">
        <v>32322</v>
      </c>
      <c r="V1447" s="42">
        <v>45993</v>
      </c>
      <c r="W1447"/>
      <c r="X1447"/>
    </row>
    <row r="1448" spans="1:24">
      <c r="A1448" s="41" t="str">
        <f>TRIM(Query1[[#This Row],[ENTERPRISE_ID]])</f>
        <v>OGOMEZ1</v>
      </c>
      <c r="B1448" s="41" t="s">
        <v>32323</v>
      </c>
      <c r="C1448" s="41" t="s">
        <v>32324</v>
      </c>
      <c r="D1448" s="41" t="s">
        <v>21152</v>
      </c>
      <c r="E1448" s="41" t="s">
        <v>32325</v>
      </c>
      <c r="F1448" s="41" t="s">
        <v>32326</v>
      </c>
      <c r="G1448" s="41" t="s">
        <v>23515</v>
      </c>
      <c r="H1448" s="41" t="s">
        <v>27257</v>
      </c>
      <c r="I1448" s="41" t="s">
        <v>23860</v>
      </c>
      <c r="J1448" s="68">
        <v>7738793084</v>
      </c>
      <c r="K1448" s="41" t="s">
        <v>43</v>
      </c>
      <c r="L1448" s="41" t="s">
        <v>10754</v>
      </c>
      <c r="N1448" s="41" t="s">
        <v>32327</v>
      </c>
      <c r="O1448" s="41" t="s">
        <v>118</v>
      </c>
      <c r="P1448" s="41" t="s">
        <v>10586</v>
      </c>
      <c r="Q1448" s="41" t="s">
        <v>21909</v>
      </c>
      <c r="R1448" s="41">
        <v>8998</v>
      </c>
      <c r="S1448" s="41" t="s">
        <v>22780</v>
      </c>
      <c r="T1448" s="41" t="s">
        <v>22781</v>
      </c>
      <c r="U1448" s="41" t="s">
        <v>32328</v>
      </c>
      <c r="V1448" s="42">
        <v>45993</v>
      </c>
      <c r="W1448"/>
      <c r="X1448"/>
    </row>
    <row r="1449" spans="1:24">
      <c r="A1449" s="41" t="str">
        <f>TRIM(Query1[[#This Row],[ENTERPRISE_ID]])</f>
        <v>RKELLY1</v>
      </c>
      <c r="B1449" s="41" t="s">
        <v>18666</v>
      </c>
      <c r="C1449" s="41" t="s">
        <v>21694</v>
      </c>
      <c r="D1449" s="41" t="s">
        <v>21150</v>
      </c>
      <c r="E1449" s="41" t="s">
        <v>32329</v>
      </c>
      <c r="F1449" s="41" t="s">
        <v>18667</v>
      </c>
      <c r="G1449" s="41" t="s">
        <v>18320</v>
      </c>
      <c r="H1449" s="41" t="s">
        <v>24047</v>
      </c>
      <c r="I1449" s="41" t="s">
        <v>21938</v>
      </c>
      <c r="J1449" s="68">
        <v>2698610084</v>
      </c>
      <c r="K1449" s="41" t="s">
        <v>43</v>
      </c>
      <c r="L1449" s="41" t="s">
        <v>32330</v>
      </c>
      <c r="N1449" s="41" t="s">
        <v>32331</v>
      </c>
      <c r="O1449" s="41" t="s">
        <v>69</v>
      </c>
      <c r="P1449" s="41" t="s">
        <v>11724</v>
      </c>
      <c r="Q1449" s="41" t="s">
        <v>21909</v>
      </c>
      <c r="R1449" s="41">
        <v>8998</v>
      </c>
      <c r="S1449" s="41" t="s">
        <v>12766</v>
      </c>
      <c r="T1449" s="41" t="s">
        <v>25187</v>
      </c>
      <c r="U1449" s="41" t="s">
        <v>32332</v>
      </c>
      <c r="V1449" s="42">
        <v>45993</v>
      </c>
      <c r="W1449"/>
      <c r="X1449"/>
    </row>
    <row r="1450" spans="1:24">
      <c r="A1450" s="41" t="str">
        <f>TRIM(Query1[[#This Row],[ENTERPRISE_ID]])</f>
        <v>BDUNLA1</v>
      </c>
      <c r="B1450" s="41" t="s">
        <v>32333</v>
      </c>
      <c r="C1450" s="41" t="s">
        <v>32334</v>
      </c>
      <c r="D1450" s="41" t="s">
        <v>21143</v>
      </c>
      <c r="E1450" s="41" t="s">
        <v>32335</v>
      </c>
      <c r="F1450" s="41" t="s">
        <v>32336</v>
      </c>
      <c r="G1450" s="41" t="s">
        <v>20666</v>
      </c>
      <c r="H1450" s="41" t="s">
        <v>32337</v>
      </c>
      <c r="I1450" s="41" t="s">
        <v>22526</v>
      </c>
      <c r="J1450" s="68">
        <v>9083461323</v>
      </c>
      <c r="K1450" s="41" t="s">
        <v>43</v>
      </c>
      <c r="L1450" s="41" t="s">
        <v>32338</v>
      </c>
      <c r="N1450" s="41" t="s">
        <v>32339</v>
      </c>
      <c r="O1450" s="41" t="s">
        <v>1763</v>
      </c>
      <c r="P1450" s="41" t="s">
        <v>10497</v>
      </c>
      <c r="Q1450" s="41" t="s">
        <v>22020</v>
      </c>
      <c r="R1450" s="41">
        <v>8998</v>
      </c>
      <c r="S1450" s="41" t="s">
        <v>13621</v>
      </c>
      <c r="T1450" s="41" t="s">
        <v>20680</v>
      </c>
      <c r="U1450" s="41" t="s">
        <v>32340</v>
      </c>
      <c r="V1450" s="42">
        <v>45993</v>
      </c>
      <c r="W1450"/>
      <c r="X1450"/>
    </row>
    <row r="1451" spans="1:24">
      <c r="A1451" s="41" t="str">
        <f>TRIM(Query1[[#This Row],[ENTERPRISE_ID]])</f>
        <v>RCROSTH</v>
      </c>
      <c r="B1451" s="41" t="s">
        <v>32341</v>
      </c>
      <c r="C1451" s="41" t="s">
        <v>32342</v>
      </c>
      <c r="D1451" s="41" t="s">
        <v>21138</v>
      </c>
      <c r="E1451" s="41" t="s">
        <v>32343</v>
      </c>
      <c r="F1451" s="41" t="s">
        <v>32344</v>
      </c>
      <c r="G1451" s="41" t="s">
        <v>32345</v>
      </c>
      <c r="H1451" s="41" t="s">
        <v>32346</v>
      </c>
      <c r="I1451" s="41" t="s">
        <v>21938</v>
      </c>
      <c r="J1451" s="68">
        <v>6315727089</v>
      </c>
      <c r="K1451" s="41" t="s">
        <v>43</v>
      </c>
      <c r="L1451" s="41" t="s">
        <v>32347</v>
      </c>
      <c r="N1451" s="41" t="s">
        <v>32348</v>
      </c>
      <c r="O1451" s="41" t="s">
        <v>373</v>
      </c>
      <c r="P1451" s="41" t="s">
        <v>11421</v>
      </c>
      <c r="Q1451" s="41" t="s">
        <v>21930</v>
      </c>
      <c r="R1451" s="41">
        <v>8998</v>
      </c>
      <c r="S1451" s="41" t="s">
        <v>24969</v>
      </c>
      <c r="T1451" s="41" t="s">
        <v>24970</v>
      </c>
      <c r="U1451" s="41" t="s">
        <v>32349</v>
      </c>
      <c r="V1451" s="42">
        <v>45993</v>
      </c>
      <c r="W1451"/>
      <c r="X1451"/>
    </row>
    <row r="1452" spans="1:24">
      <c r="A1452" s="41" t="str">
        <f>TRIM(Query1[[#This Row],[ENTERPRISE_ID]])</f>
        <v>AESTRAD</v>
      </c>
      <c r="B1452" s="41" t="s">
        <v>16744</v>
      </c>
      <c r="C1452" s="41" t="s">
        <v>16554</v>
      </c>
      <c r="D1452" s="41" t="s">
        <v>21137</v>
      </c>
      <c r="E1452" s="41" t="s">
        <v>32350</v>
      </c>
      <c r="F1452" s="41" t="s">
        <v>16745</v>
      </c>
      <c r="G1452" s="41" t="s">
        <v>16555</v>
      </c>
      <c r="H1452" s="41" t="s">
        <v>22122</v>
      </c>
      <c r="I1452" s="41" t="s">
        <v>27028</v>
      </c>
      <c r="J1452" s="68">
        <v>4015382023</v>
      </c>
      <c r="K1452" s="41" t="s">
        <v>43</v>
      </c>
      <c r="L1452" s="41" t="s">
        <v>32351</v>
      </c>
      <c r="N1452" s="41" t="s">
        <v>32352</v>
      </c>
      <c r="O1452" s="41" t="s">
        <v>579</v>
      </c>
      <c r="P1452" s="41" t="s">
        <v>580</v>
      </c>
      <c r="Q1452" s="41" t="s">
        <v>22020</v>
      </c>
      <c r="R1452" s="41">
        <v>8998</v>
      </c>
      <c r="S1452" s="41" t="s">
        <v>12911</v>
      </c>
      <c r="T1452" s="41" t="s">
        <v>24909</v>
      </c>
      <c r="U1452" s="41" t="s">
        <v>32353</v>
      </c>
      <c r="V1452" s="42">
        <v>45993</v>
      </c>
      <c r="W1452"/>
      <c r="X1452"/>
    </row>
    <row r="1453" spans="1:24">
      <c r="A1453" s="41" t="str">
        <f>TRIM(Query1[[#This Row],[ENTERPRISE_ID]])</f>
        <v>KWALL4</v>
      </c>
      <c r="B1453" s="41" t="s">
        <v>32354</v>
      </c>
      <c r="C1453" s="41" t="s">
        <v>32355</v>
      </c>
      <c r="D1453" s="41" t="s">
        <v>21143</v>
      </c>
      <c r="E1453" s="41" t="s">
        <v>32356</v>
      </c>
      <c r="F1453" s="41" t="s">
        <v>32357</v>
      </c>
      <c r="G1453" s="41" t="s">
        <v>8813</v>
      </c>
      <c r="H1453" s="41" t="s">
        <v>30094</v>
      </c>
      <c r="I1453" s="41" t="s">
        <v>21916</v>
      </c>
      <c r="J1453" s="68">
        <v>4849631294</v>
      </c>
      <c r="K1453" s="41" t="s">
        <v>43</v>
      </c>
      <c r="L1453" s="41" t="s">
        <v>32358</v>
      </c>
      <c r="N1453" s="41" t="s">
        <v>32359</v>
      </c>
      <c r="O1453" s="41" t="s">
        <v>453</v>
      </c>
      <c r="P1453" s="41" t="s">
        <v>8816</v>
      </c>
      <c r="Q1453" s="41" t="s">
        <v>22020</v>
      </c>
      <c r="R1453" s="41">
        <v>8998</v>
      </c>
      <c r="S1453" s="41" t="s">
        <v>13621</v>
      </c>
      <c r="T1453" s="41" t="s">
        <v>20680</v>
      </c>
      <c r="U1453" s="41" t="s">
        <v>32360</v>
      </c>
      <c r="V1453" s="42">
        <v>45993</v>
      </c>
      <c r="W1453"/>
      <c r="X1453"/>
    </row>
    <row r="1454" spans="1:24">
      <c r="A1454" s="41" t="str">
        <f>TRIM(Query1[[#This Row],[ENTERPRISE_ID]])</f>
        <v>SBLOUNT</v>
      </c>
      <c r="B1454" s="41" t="s">
        <v>32361</v>
      </c>
      <c r="C1454" s="41" t="s">
        <v>21584</v>
      </c>
      <c r="D1454" s="41" t="s">
        <v>21141</v>
      </c>
      <c r="E1454" s="41" t="s">
        <v>32362</v>
      </c>
      <c r="F1454" s="41" t="s">
        <v>32363</v>
      </c>
      <c r="G1454" s="41" t="s">
        <v>17264</v>
      </c>
      <c r="H1454" s="41" t="s">
        <v>32364</v>
      </c>
      <c r="I1454" s="41" t="s">
        <v>32086</v>
      </c>
      <c r="J1454" s="68">
        <v>9482325483</v>
      </c>
      <c r="K1454" s="41" t="s">
        <v>43</v>
      </c>
      <c r="L1454" s="41" t="s">
        <v>32365</v>
      </c>
      <c r="N1454" s="41" t="s">
        <v>1498</v>
      </c>
      <c r="O1454" s="41" t="s">
        <v>167</v>
      </c>
      <c r="P1454" s="41" t="s">
        <v>12407</v>
      </c>
      <c r="Q1454" s="41" t="s">
        <v>21919</v>
      </c>
      <c r="R1454" s="41">
        <v>8998</v>
      </c>
      <c r="S1454" s="41" t="s">
        <v>22251</v>
      </c>
      <c r="T1454" s="41" t="s">
        <v>22252</v>
      </c>
      <c r="U1454" s="41" t="s">
        <v>32366</v>
      </c>
      <c r="V1454" s="42">
        <v>45993</v>
      </c>
      <c r="W1454"/>
      <c r="X1454"/>
    </row>
    <row r="1455" spans="1:24">
      <c r="A1455" s="41" t="str">
        <f>TRIM(Query1[[#This Row],[ENTERPRISE_ID]])</f>
        <v>WMAGEE1</v>
      </c>
      <c r="B1455" s="41" t="s">
        <v>32367</v>
      </c>
      <c r="C1455" s="41" t="s">
        <v>32368</v>
      </c>
      <c r="D1455" s="41" t="s">
        <v>21143</v>
      </c>
      <c r="E1455" s="41" t="s">
        <v>32369</v>
      </c>
      <c r="F1455" s="41" t="s">
        <v>32370</v>
      </c>
      <c r="G1455" s="41" t="s">
        <v>14046</v>
      </c>
      <c r="H1455" s="41" t="s">
        <v>32371</v>
      </c>
      <c r="I1455" s="41" t="s">
        <v>22565</v>
      </c>
      <c r="J1455" s="68">
        <v>5182537373</v>
      </c>
      <c r="K1455" s="41" t="s">
        <v>43</v>
      </c>
      <c r="L1455" s="41" t="s">
        <v>32372</v>
      </c>
      <c r="N1455" s="41" t="s">
        <v>32373</v>
      </c>
      <c r="O1455" s="41" t="s">
        <v>1763</v>
      </c>
      <c r="P1455" s="41" t="s">
        <v>7480</v>
      </c>
      <c r="Q1455" s="41" t="s">
        <v>22020</v>
      </c>
      <c r="R1455" s="41">
        <v>8998</v>
      </c>
      <c r="S1455" s="41" t="s">
        <v>6992</v>
      </c>
      <c r="T1455" s="41" t="s">
        <v>27290</v>
      </c>
      <c r="U1455" s="41" t="s">
        <v>32374</v>
      </c>
      <c r="V1455" s="42">
        <v>45993</v>
      </c>
      <c r="W1455"/>
      <c r="X1455"/>
    </row>
    <row r="1456" spans="1:24">
      <c r="A1456" s="41" t="str">
        <f>TRIM(Query1[[#This Row],[ENTERPRISE_ID]])</f>
        <v>TUHRIN1</v>
      </c>
      <c r="B1456" s="41" t="s">
        <v>32375</v>
      </c>
      <c r="C1456" s="41" t="s">
        <v>32376</v>
      </c>
      <c r="D1456" s="41" t="s">
        <v>21143</v>
      </c>
      <c r="E1456" s="41" t="s">
        <v>32377</v>
      </c>
      <c r="F1456" s="41" t="s">
        <v>32378</v>
      </c>
      <c r="G1456" s="41" t="s">
        <v>13621</v>
      </c>
      <c r="H1456" s="41" t="s">
        <v>32379</v>
      </c>
      <c r="I1456" s="41" t="s">
        <v>22581</v>
      </c>
      <c r="J1456" s="68">
        <v>7327999013</v>
      </c>
      <c r="K1456" s="41" t="s">
        <v>43</v>
      </c>
      <c r="L1456" s="41" t="s">
        <v>13622</v>
      </c>
      <c r="N1456" s="41" t="s">
        <v>13623</v>
      </c>
      <c r="O1456" s="41" t="s">
        <v>453</v>
      </c>
      <c r="P1456" s="41" t="s">
        <v>13624</v>
      </c>
      <c r="Q1456" s="41" t="s">
        <v>22020</v>
      </c>
      <c r="R1456" s="41">
        <v>8998</v>
      </c>
      <c r="S1456" s="41" t="s">
        <v>22780</v>
      </c>
      <c r="T1456" s="41" t="s">
        <v>22781</v>
      </c>
      <c r="U1456" s="41" t="s">
        <v>32380</v>
      </c>
      <c r="V1456" s="42">
        <v>45993</v>
      </c>
      <c r="W1456"/>
      <c r="X1456"/>
    </row>
    <row r="1457" spans="1:24">
      <c r="A1457" s="41" t="str">
        <f>TRIM(Query1[[#This Row],[ENTERPRISE_ID]])</f>
        <v>TDEVOT</v>
      </c>
      <c r="B1457" s="41" t="s">
        <v>32381</v>
      </c>
      <c r="C1457" s="41" t="s">
        <v>32382</v>
      </c>
      <c r="D1457" s="41" t="s">
        <v>21143</v>
      </c>
      <c r="E1457" s="41" t="s">
        <v>32383</v>
      </c>
      <c r="F1457" s="41" t="s">
        <v>32384</v>
      </c>
      <c r="G1457" s="41" t="s">
        <v>13190</v>
      </c>
      <c r="H1457" s="41" t="s">
        <v>32385</v>
      </c>
      <c r="I1457" s="41" t="s">
        <v>22581</v>
      </c>
      <c r="J1457" s="68">
        <v>9172145166</v>
      </c>
      <c r="K1457" s="41" t="s">
        <v>43</v>
      </c>
      <c r="L1457" s="41" t="s">
        <v>13191</v>
      </c>
      <c r="N1457" s="41" t="s">
        <v>13193</v>
      </c>
      <c r="O1457" s="41" t="s">
        <v>373</v>
      </c>
      <c r="P1457" s="41" t="s">
        <v>13194</v>
      </c>
      <c r="Q1457" s="41" t="s">
        <v>22020</v>
      </c>
      <c r="R1457" s="41">
        <v>8998</v>
      </c>
      <c r="S1457" s="41" t="s">
        <v>6079</v>
      </c>
      <c r="T1457" s="41" t="s">
        <v>21063</v>
      </c>
      <c r="U1457" s="41" t="s">
        <v>32386</v>
      </c>
      <c r="V1457" s="42">
        <v>45993</v>
      </c>
      <c r="W1457"/>
      <c r="X1457"/>
    </row>
    <row r="1458" spans="1:24">
      <c r="A1458" s="41" t="str">
        <f>TRIM(Query1[[#This Row],[ENTERPRISE_ID]])</f>
        <v>KCHIN1</v>
      </c>
      <c r="B1458" s="41" t="s">
        <v>32387</v>
      </c>
      <c r="C1458" s="41" t="s">
        <v>32388</v>
      </c>
      <c r="D1458" s="41" t="s">
        <v>21143</v>
      </c>
      <c r="E1458" s="41" t="s">
        <v>32389</v>
      </c>
      <c r="F1458" s="41" t="s">
        <v>32390</v>
      </c>
      <c r="G1458" s="41" t="s">
        <v>8469</v>
      </c>
      <c r="H1458" s="41" t="s">
        <v>32391</v>
      </c>
      <c r="I1458" s="41" t="s">
        <v>24769</v>
      </c>
      <c r="J1458" s="68">
        <v>8482342741</v>
      </c>
      <c r="K1458" s="41" t="s">
        <v>43</v>
      </c>
      <c r="L1458" s="41" t="s">
        <v>8470</v>
      </c>
      <c r="N1458" s="41" t="s">
        <v>5057</v>
      </c>
      <c r="O1458" s="41" t="s">
        <v>1763</v>
      </c>
      <c r="P1458" s="41" t="s">
        <v>5058</v>
      </c>
      <c r="Q1458" s="41" t="s">
        <v>22020</v>
      </c>
      <c r="R1458" s="41">
        <v>8998</v>
      </c>
      <c r="S1458" s="41" t="s">
        <v>6992</v>
      </c>
      <c r="T1458" s="41" t="s">
        <v>27290</v>
      </c>
      <c r="U1458" s="41" t="s">
        <v>32392</v>
      </c>
      <c r="V1458" s="42">
        <v>45993</v>
      </c>
      <c r="W1458"/>
      <c r="X1458"/>
    </row>
    <row r="1459" spans="1:24">
      <c r="A1459" s="41" t="str">
        <f>TRIM(Query1[[#This Row],[ENTERPRISE_ID]])</f>
        <v>EFUSCOL</v>
      </c>
      <c r="B1459" s="41" t="s">
        <v>32393</v>
      </c>
      <c r="C1459" s="41" t="s">
        <v>32394</v>
      </c>
      <c r="D1459" s="41" t="s">
        <v>21143</v>
      </c>
      <c r="E1459" s="41" t="s">
        <v>32395</v>
      </c>
      <c r="F1459" s="41" t="s">
        <v>32396</v>
      </c>
      <c r="G1459" s="41" t="s">
        <v>4632</v>
      </c>
      <c r="H1459" s="41" t="s">
        <v>32397</v>
      </c>
      <c r="I1459" s="41" t="s">
        <v>23344</v>
      </c>
      <c r="J1459" s="68">
        <v>9082978965</v>
      </c>
      <c r="K1459" s="41" t="s">
        <v>43</v>
      </c>
      <c r="L1459" s="41" t="s">
        <v>32398</v>
      </c>
      <c r="N1459" s="41" t="s">
        <v>32399</v>
      </c>
      <c r="O1459" s="41" t="s">
        <v>1763</v>
      </c>
      <c r="P1459" s="41" t="s">
        <v>4635</v>
      </c>
      <c r="Q1459" s="41" t="s">
        <v>22020</v>
      </c>
      <c r="R1459" s="41">
        <v>8998</v>
      </c>
      <c r="S1459" s="41" t="s">
        <v>6992</v>
      </c>
      <c r="T1459" s="41" t="s">
        <v>27290</v>
      </c>
      <c r="U1459" s="41" t="s">
        <v>32400</v>
      </c>
      <c r="V1459" s="42">
        <v>45993</v>
      </c>
      <c r="W1459"/>
      <c r="X1459"/>
    </row>
    <row r="1460" spans="1:24">
      <c r="A1460" s="41" t="str">
        <f>TRIM(Query1[[#This Row],[ENTERPRISE_ID]])</f>
        <v>GVICKER</v>
      </c>
      <c r="B1460" s="41" t="s">
        <v>32401</v>
      </c>
      <c r="C1460" s="41" t="s">
        <v>32402</v>
      </c>
      <c r="D1460" s="41" t="s">
        <v>21143</v>
      </c>
      <c r="E1460" s="41" t="s">
        <v>32403</v>
      </c>
      <c r="F1460" s="41" t="s">
        <v>32404</v>
      </c>
      <c r="G1460" s="41" t="s">
        <v>5658</v>
      </c>
      <c r="H1460" s="41" t="s">
        <v>32405</v>
      </c>
      <c r="I1460" s="41" t="s">
        <v>23052</v>
      </c>
      <c r="J1460" s="68">
        <v>8482343860</v>
      </c>
      <c r="K1460" s="41" t="s">
        <v>43</v>
      </c>
      <c r="L1460" s="41" t="s">
        <v>32406</v>
      </c>
      <c r="N1460" s="41" t="s">
        <v>32407</v>
      </c>
      <c r="O1460" s="41" t="s">
        <v>1763</v>
      </c>
      <c r="P1460" s="41" t="s">
        <v>5661</v>
      </c>
      <c r="Q1460" s="41" t="s">
        <v>22020</v>
      </c>
      <c r="R1460" s="41">
        <v>8998</v>
      </c>
      <c r="S1460" s="41" t="s">
        <v>6992</v>
      </c>
      <c r="T1460" s="41" t="s">
        <v>27290</v>
      </c>
      <c r="U1460" s="41" t="s">
        <v>32408</v>
      </c>
      <c r="V1460" s="42">
        <v>45993</v>
      </c>
      <c r="W1460"/>
      <c r="X1460"/>
    </row>
    <row r="1461" spans="1:24">
      <c r="A1461" s="41" t="str">
        <f>TRIM(Query1[[#This Row],[ENTERPRISE_ID]])</f>
        <v>MWEBER9</v>
      </c>
      <c r="B1461" s="41" t="s">
        <v>32409</v>
      </c>
      <c r="C1461" s="41" t="s">
        <v>32410</v>
      </c>
      <c r="D1461" s="41" t="s">
        <v>21143</v>
      </c>
      <c r="E1461" s="41" t="s">
        <v>32411</v>
      </c>
      <c r="F1461" s="41" t="s">
        <v>32412</v>
      </c>
      <c r="G1461" s="41" t="s">
        <v>10392</v>
      </c>
      <c r="H1461" s="41" t="s">
        <v>22435</v>
      </c>
      <c r="I1461" s="41" t="s">
        <v>22047</v>
      </c>
      <c r="J1461" s="68">
        <v>7329254609</v>
      </c>
      <c r="K1461" s="41" t="s">
        <v>43</v>
      </c>
      <c r="L1461" s="41" t="s">
        <v>32413</v>
      </c>
      <c r="N1461" s="41" t="s">
        <v>32414</v>
      </c>
      <c r="O1461" s="41" t="s">
        <v>1763</v>
      </c>
      <c r="P1461" s="41" t="s">
        <v>8323</v>
      </c>
      <c r="Q1461" s="41" t="s">
        <v>22020</v>
      </c>
      <c r="R1461" s="41">
        <v>8998</v>
      </c>
      <c r="S1461" s="41" t="s">
        <v>6992</v>
      </c>
      <c r="T1461" s="41" t="s">
        <v>27290</v>
      </c>
      <c r="U1461" s="41" t="s">
        <v>32415</v>
      </c>
      <c r="V1461" s="42">
        <v>45993</v>
      </c>
      <c r="W1461"/>
      <c r="X1461"/>
    </row>
    <row r="1462" spans="1:24">
      <c r="A1462" s="41" t="str">
        <f>TRIM(Query1[[#This Row],[ENTERPRISE_ID]])</f>
        <v>NFANNEL</v>
      </c>
      <c r="B1462" s="41" t="s">
        <v>32416</v>
      </c>
      <c r="C1462" s="41" t="s">
        <v>32417</v>
      </c>
      <c r="D1462" s="41" t="s">
        <v>21143</v>
      </c>
      <c r="E1462" s="41" t="s">
        <v>32418</v>
      </c>
      <c r="F1462" s="41" t="s">
        <v>32419</v>
      </c>
      <c r="G1462" s="41" t="s">
        <v>10570</v>
      </c>
      <c r="H1462" s="41" t="s">
        <v>32420</v>
      </c>
      <c r="I1462" s="41" t="s">
        <v>22424</v>
      </c>
      <c r="J1462" s="68">
        <v>7326040003</v>
      </c>
      <c r="K1462" s="41" t="s">
        <v>43</v>
      </c>
      <c r="L1462" s="41" t="s">
        <v>32421</v>
      </c>
      <c r="N1462" s="41" t="s">
        <v>23525</v>
      </c>
      <c r="O1462" s="41" t="s">
        <v>1763</v>
      </c>
      <c r="P1462" s="41" t="s">
        <v>10572</v>
      </c>
      <c r="Q1462" s="41" t="s">
        <v>22020</v>
      </c>
      <c r="R1462" s="41">
        <v>8998</v>
      </c>
      <c r="S1462" s="41" t="s">
        <v>449</v>
      </c>
      <c r="T1462" s="41" t="s">
        <v>20917</v>
      </c>
      <c r="U1462" s="41" t="s">
        <v>32422</v>
      </c>
      <c r="V1462" s="42">
        <v>45993</v>
      </c>
      <c r="W1462"/>
      <c r="X1462"/>
    </row>
    <row r="1463" spans="1:24">
      <c r="A1463" s="41" t="str">
        <f>TRIM(Query1[[#This Row],[ENTERPRISE_ID]])</f>
        <v>EROSS</v>
      </c>
      <c r="B1463" s="41" t="s">
        <v>32423</v>
      </c>
      <c r="C1463" s="41" t="s">
        <v>32424</v>
      </c>
      <c r="D1463" s="41" t="s">
        <v>21147</v>
      </c>
      <c r="E1463" s="41" t="s">
        <v>32425</v>
      </c>
      <c r="F1463" s="41" t="s">
        <v>32426</v>
      </c>
      <c r="G1463" s="41" t="s">
        <v>16736</v>
      </c>
      <c r="H1463" s="41" t="s">
        <v>32427</v>
      </c>
      <c r="I1463" s="41" t="s">
        <v>32428</v>
      </c>
      <c r="J1463" s="68">
        <v>2602760220</v>
      </c>
      <c r="K1463" s="41" t="s">
        <v>43</v>
      </c>
      <c r="L1463" s="41" t="s">
        <v>32429</v>
      </c>
      <c r="N1463" s="41" t="s">
        <v>32430</v>
      </c>
      <c r="O1463" s="41" t="s">
        <v>192</v>
      </c>
      <c r="P1463" s="41" t="s">
        <v>4915</v>
      </c>
      <c r="Q1463" s="41" t="s">
        <v>21919</v>
      </c>
      <c r="R1463" s="41">
        <v>8998</v>
      </c>
      <c r="S1463" s="41" t="s">
        <v>22736</v>
      </c>
      <c r="T1463" s="41" t="s">
        <v>22737</v>
      </c>
      <c r="U1463" s="41" t="s">
        <v>32431</v>
      </c>
      <c r="V1463" s="42">
        <v>45993</v>
      </c>
      <c r="W1463"/>
      <c r="X1463"/>
    </row>
    <row r="1464" spans="1:24">
      <c r="A1464" s="41" t="str">
        <f>TRIM(Query1[[#This Row],[ENTERPRISE_ID]])</f>
        <v>JCASEY0</v>
      </c>
      <c r="B1464" s="41" t="s">
        <v>16800</v>
      </c>
      <c r="C1464" s="41" t="s">
        <v>21411</v>
      </c>
      <c r="D1464" s="41" t="s">
        <v>21147</v>
      </c>
      <c r="E1464" s="41" t="s">
        <v>32432</v>
      </c>
      <c r="F1464" s="41" t="s">
        <v>32433</v>
      </c>
      <c r="G1464" s="41" t="s">
        <v>15775</v>
      </c>
      <c r="H1464" s="41" t="s">
        <v>32434</v>
      </c>
      <c r="I1464" s="41" t="s">
        <v>22613</v>
      </c>
      <c r="J1464" s="68">
        <v>2179090242</v>
      </c>
      <c r="K1464" s="41" t="s">
        <v>43</v>
      </c>
      <c r="L1464" s="41" t="s">
        <v>32435</v>
      </c>
      <c r="N1464" s="41" t="s">
        <v>32436</v>
      </c>
      <c r="O1464" s="41" t="s">
        <v>118</v>
      </c>
      <c r="P1464" s="41" t="s">
        <v>6480</v>
      </c>
      <c r="Q1464" s="41" t="s">
        <v>21919</v>
      </c>
      <c r="R1464" s="41">
        <v>8998</v>
      </c>
      <c r="S1464" s="41" t="s">
        <v>23481</v>
      </c>
      <c r="T1464" s="41" t="s">
        <v>23482</v>
      </c>
      <c r="U1464" s="41" t="s">
        <v>32437</v>
      </c>
      <c r="V1464" s="42">
        <v>45993</v>
      </c>
      <c r="W1464"/>
      <c r="X1464"/>
    </row>
    <row r="1465" spans="1:24">
      <c r="A1465" s="41" t="str">
        <f>TRIM(Query1[[#This Row],[ENTERPRISE_ID]])</f>
        <v>ECOLLIN</v>
      </c>
      <c r="B1465" s="41" t="s">
        <v>32438</v>
      </c>
      <c r="C1465" s="41" t="s">
        <v>32439</v>
      </c>
      <c r="D1465" s="41" t="s">
        <v>21142</v>
      </c>
      <c r="E1465" s="41" t="s">
        <v>32440</v>
      </c>
      <c r="F1465" s="41" t="s">
        <v>32441</v>
      </c>
      <c r="G1465" s="41" t="s">
        <v>4554</v>
      </c>
      <c r="H1465" s="41" t="s">
        <v>32442</v>
      </c>
      <c r="I1465" s="41" t="s">
        <v>24417</v>
      </c>
      <c r="J1465" s="68">
        <v>9139952111</v>
      </c>
      <c r="K1465" s="41" t="s">
        <v>43</v>
      </c>
      <c r="L1465" s="41" t="s">
        <v>32443</v>
      </c>
      <c r="N1465" s="41" t="s">
        <v>32444</v>
      </c>
      <c r="O1465" s="41" t="s">
        <v>887</v>
      </c>
      <c r="P1465" s="41" t="s">
        <v>4556</v>
      </c>
      <c r="Q1465" s="41" t="s">
        <v>22020</v>
      </c>
      <c r="R1465" s="41">
        <v>8998</v>
      </c>
      <c r="S1465" s="41" t="s">
        <v>2317</v>
      </c>
      <c r="T1465" s="41" t="s">
        <v>20847</v>
      </c>
      <c r="U1465" s="41" t="s">
        <v>32445</v>
      </c>
      <c r="V1465" s="42">
        <v>45993</v>
      </c>
      <c r="W1465"/>
      <c r="X1465"/>
    </row>
    <row r="1466" spans="1:24">
      <c r="A1466" s="41" t="str">
        <f>TRIM(Query1[[#This Row],[ENTERPRISE_ID]])</f>
        <v>MHUYNH2</v>
      </c>
      <c r="B1466" s="41" t="s">
        <v>32446</v>
      </c>
      <c r="C1466" s="41" t="s">
        <v>32447</v>
      </c>
      <c r="D1466" s="41" t="s">
        <v>21142</v>
      </c>
      <c r="E1466" s="41" t="s">
        <v>32448</v>
      </c>
      <c r="F1466" s="41" t="s">
        <v>32449</v>
      </c>
      <c r="G1466" s="41" t="s">
        <v>9778</v>
      </c>
      <c r="H1466" s="41" t="s">
        <v>32450</v>
      </c>
      <c r="I1466" s="41" t="s">
        <v>32451</v>
      </c>
      <c r="J1466" s="68">
        <v>7857871140</v>
      </c>
      <c r="K1466" s="41" t="s">
        <v>43</v>
      </c>
      <c r="L1466" s="41" t="s">
        <v>32452</v>
      </c>
      <c r="N1466" s="41" t="s">
        <v>32453</v>
      </c>
      <c r="O1466" s="41" t="s">
        <v>887</v>
      </c>
      <c r="P1466" s="41" t="s">
        <v>9780</v>
      </c>
      <c r="Q1466" s="41" t="s">
        <v>22020</v>
      </c>
      <c r="R1466" s="41">
        <v>8998</v>
      </c>
      <c r="S1466" s="41" t="s">
        <v>2317</v>
      </c>
      <c r="T1466" s="41" t="s">
        <v>20847</v>
      </c>
      <c r="U1466" s="41" t="s">
        <v>32454</v>
      </c>
      <c r="V1466" s="42">
        <v>45993</v>
      </c>
      <c r="W1466"/>
      <c r="X1466"/>
    </row>
    <row r="1467" spans="1:24">
      <c r="A1467" s="41" t="str">
        <f>TRIM(Query1[[#This Row],[ENTERPRISE_ID]])</f>
        <v>BBURK11</v>
      </c>
      <c r="B1467" s="41" t="s">
        <v>32455</v>
      </c>
      <c r="C1467" s="41" t="s">
        <v>32456</v>
      </c>
      <c r="D1467" s="41" t="s">
        <v>21163</v>
      </c>
      <c r="E1467" s="41" t="s">
        <v>32457</v>
      </c>
      <c r="F1467" s="41" t="s">
        <v>32458</v>
      </c>
      <c r="G1467" s="41" t="s">
        <v>1661</v>
      </c>
      <c r="H1467" s="41" t="s">
        <v>4653</v>
      </c>
      <c r="I1467" s="41" t="s">
        <v>22164</v>
      </c>
      <c r="J1467" s="68">
        <v>5413163438</v>
      </c>
      <c r="K1467" s="41" t="s">
        <v>43</v>
      </c>
      <c r="L1467" s="41" t="s">
        <v>32459</v>
      </c>
      <c r="N1467" s="41" t="s">
        <v>1663</v>
      </c>
      <c r="O1467" s="41" t="s">
        <v>293</v>
      </c>
      <c r="P1467" s="41" t="s">
        <v>1664</v>
      </c>
      <c r="Q1467" s="41" t="s">
        <v>21909</v>
      </c>
      <c r="R1467" s="41">
        <v>8998</v>
      </c>
      <c r="S1467" s="41" t="s">
        <v>25395</v>
      </c>
      <c r="T1467" s="41" t="s">
        <v>25396</v>
      </c>
      <c r="U1467" s="41" t="s">
        <v>32460</v>
      </c>
      <c r="V1467" s="42">
        <v>45993</v>
      </c>
      <c r="W1467"/>
      <c r="X1467"/>
    </row>
    <row r="1468" spans="1:24">
      <c r="A1468" s="41" t="str">
        <f>TRIM(Query1[[#This Row],[ENTERPRISE_ID]])</f>
        <v>SWEST</v>
      </c>
      <c r="B1468" s="41" t="s">
        <v>32461</v>
      </c>
      <c r="C1468" s="41" t="s">
        <v>32462</v>
      </c>
      <c r="D1468" s="41" t="s">
        <v>21162</v>
      </c>
      <c r="E1468" s="41" t="s">
        <v>32463</v>
      </c>
      <c r="F1468" s="41" t="s">
        <v>32464</v>
      </c>
      <c r="G1468" s="41" t="s">
        <v>32465</v>
      </c>
      <c r="H1468" s="41" t="s">
        <v>27895</v>
      </c>
      <c r="I1468" s="41" t="s">
        <v>25291</v>
      </c>
      <c r="J1468" s="68">
        <v>5107072305</v>
      </c>
      <c r="K1468" s="41" t="s">
        <v>43</v>
      </c>
      <c r="L1468" s="41" t="s">
        <v>32466</v>
      </c>
      <c r="N1468" s="41" t="s">
        <v>32467</v>
      </c>
      <c r="O1468" s="41" t="s">
        <v>36</v>
      </c>
      <c r="P1468" s="41" t="s">
        <v>13028</v>
      </c>
      <c r="Q1468" s="41" t="s">
        <v>21919</v>
      </c>
      <c r="R1468" s="41">
        <v>8998</v>
      </c>
      <c r="S1468" s="41" t="s">
        <v>181</v>
      </c>
      <c r="T1468" s="41" t="s">
        <v>23824</v>
      </c>
      <c r="U1468" s="41" t="s">
        <v>32468</v>
      </c>
      <c r="V1468" s="42">
        <v>45993</v>
      </c>
      <c r="W1468"/>
      <c r="X1468"/>
    </row>
    <row r="1469" spans="1:24">
      <c r="A1469" s="41" t="str">
        <f>TRIM(Query1[[#This Row],[ENTERPRISE_ID]])</f>
        <v>TNGUYEN</v>
      </c>
      <c r="B1469" s="41" t="s">
        <v>32469</v>
      </c>
      <c r="C1469" s="41" t="s">
        <v>32470</v>
      </c>
      <c r="D1469" s="41" t="s">
        <v>21162</v>
      </c>
      <c r="E1469" s="41" t="s">
        <v>32471</v>
      </c>
      <c r="F1469" s="41" t="s">
        <v>32472</v>
      </c>
      <c r="G1469" s="41" t="s">
        <v>32473</v>
      </c>
      <c r="H1469" s="41" t="s">
        <v>24504</v>
      </c>
      <c r="I1469" s="41" t="s">
        <v>32474</v>
      </c>
      <c r="J1469" s="68">
        <v>4086888053</v>
      </c>
      <c r="K1469" s="41" t="s">
        <v>43</v>
      </c>
      <c r="L1469" s="41" t="s">
        <v>32475</v>
      </c>
      <c r="N1469" s="41" t="s">
        <v>2532</v>
      </c>
      <c r="O1469" s="41" t="s">
        <v>36</v>
      </c>
      <c r="P1469" s="41" t="s">
        <v>32476</v>
      </c>
      <c r="Q1469" s="41" t="s">
        <v>21919</v>
      </c>
      <c r="R1469" s="41">
        <v>8998</v>
      </c>
      <c r="S1469" s="41" t="s">
        <v>22546</v>
      </c>
      <c r="T1469" s="41" t="s">
        <v>22547</v>
      </c>
      <c r="U1469" s="41" t="s">
        <v>32477</v>
      </c>
      <c r="V1469" s="42">
        <v>45993</v>
      </c>
      <c r="W1469"/>
      <c r="X1469"/>
    </row>
    <row r="1470" spans="1:24">
      <c r="A1470" s="41" t="str">
        <f>TRIM(Query1[[#This Row],[ENTERPRISE_ID]])</f>
        <v>REBER01</v>
      </c>
      <c r="B1470" s="41" t="s">
        <v>32478</v>
      </c>
      <c r="C1470" s="41" t="s">
        <v>32479</v>
      </c>
      <c r="D1470" s="41" t="s">
        <v>21162</v>
      </c>
      <c r="E1470" s="41" t="s">
        <v>32480</v>
      </c>
      <c r="F1470" s="41" t="s">
        <v>32481</v>
      </c>
      <c r="G1470" s="41" t="s">
        <v>11468</v>
      </c>
      <c r="H1470" s="41" t="s">
        <v>32482</v>
      </c>
      <c r="I1470" s="41" t="s">
        <v>21938</v>
      </c>
      <c r="J1470" s="68">
        <v>7075337683</v>
      </c>
      <c r="K1470" s="41" t="s">
        <v>43</v>
      </c>
      <c r="L1470" s="41" t="s">
        <v>11469</v>
      </c>
      <c r="N1470" s="41" t="s">
        <v>11470</v>
      </c>
      <c r="O1470" s="41" t="s">
        <v>36</v>
      </c>
      <c r="P1470" s="41" t="s">
        <v>11471</v>
      </c>
      <c r="Q1470" s="41" t="s">
        <v>21919</v>
      </c>
      <c r="R1470" s="41">
        <v>8998</v>
      </c>
      <c r="S1470" s="41" t="s">
        <v>21988</v>
      </c>
      <c r="T1470" s="41" t="s">
        <v>21989</v>
      </c>
      <c r="U1470" s="41" t="s">
        <v>32483</v>
      </c>
      <c r="V1470" s="42">
        <v>45993</v>
      </c>
      <c r="W1470"/>
      <c r="X1470"/>
    </row>
    <row r="1471" spans="1:24">
      <c r="A1471" s="41" t="str">
        <f>TRIM(Query1[[#This Row],[ENTERPRISE_ID]])</f>
        <v>FGAYDOS</v>
      </c>
      <c r="B1471" s="41" t="s">
        <v>21353</v>
      </c>
      <c r="C1471" s="41" t="s">
        <v>21354</v>
      </c>
      <c r="D1471" s="41" t="s">
        <v>21134</v>
      </c>
      <c r="E1471" s="41" t="s">
        <v>32484</v>
      </c>
      <c r="F1471" s="41" t="s">
        <v>32485</v>
      </c>
      <c r="G1471" s="41" t="s">
        <v>18287</v>
      </c>
      <c r="H1471" s="41" t="s">
        <v>32486</v>
      </c>
      <c r="I1471" s="41" t="s">
        <v>23530</v>
      </c>
      <c r="J1471" s="68">
        <v>2162996289</v>
      </c>
      <c r="K1471" s="41" t="s">
        <v>43</v>
      </c>
      <c r="L1471" s="41" t="s">
        <v>32487</v>
      </c>
      <c r="N1471" s="41" t="s">
        <v>29104</v>
      </c>
      <c r="O1471" s="41" t="s">
        <v>72</v>
      </c>
      <c r="P1471" s="41" t="s">
        <v>5104</v>
      </c>
      <c r="Q1471" s="41" t="s">
        <v>21919</v>
      </c>
      <c r="R1471" s="41">
        <v>8998</v>
      </c>
      <c r="S1471" s="41" t="s">
        <v>12467</v>
      </c>
      <c r="T1471" s="41" t="s">
        <v>19446</v>
      </c>
      <c r="U1471" s="41" t="s">
        <v>32488</v>
      </c>
      <c r="V1471" s="42">
        <v>45993</v>
      </c>
      <c r="W1471"/>
      <c r="X1471"/>
    </row>
    <row r="1472" spans="1:24">
      <c r="A1472" s="41" t="str">
        <f>TRIM(Query1[[#This Row],[ENTERPRISE_ID]])</f>
        <v>JPETERS</v>
      </c>
      <c r="B1472" s="41" t="s">
        <v>32489</v>
      </c>
      <c r="C1472" s="41" t="s">
        <v>32490</v>
      </c>
      <c r="D1472" s="41" t="s">
        <v>21134</v>
      </c>
      <c r="E1472" s="41" t="s">
        <v>32491</v>
      </c>
      <c r="F1472" s="41" t="s">
        <v>32492</v>
      </c>
      <c r="G1472" s="41" t="s">
        <v>32493</v>
      </c>
      <c r="H1472" s="41" t="s">
        <v>32494</v>
      </c>
      <c r="I1472" s="41" t="s">
        <v>23637</v>
      </c>
      <c r="J1472" s="68">
        <v>4404772142</v>
      </c>
      <c r="K1472" s="41" t="s">
        <v>43</v>
      </c>
      <c r="L1472" s="41" t="s">
        <v>32495</v>
      </c>
      <c r="M1472" s="41" t="s">
        <v>32496</v>
      </c>
      <c r="N1472" s="41" t="s">
        <v>14507</v>
      </c>
      <c r="O1472" s="41" t="s">
        <v>72</v>
      </c>
      <c r="P1472" s="41" t="s">
        <v>14508</v>
      </c>
      <c r="Q1472" s="41" t="s">
        <v>21919</v>
      </c>
      <c r="R1472" s="41">
        <v>8998</v>
      </c>
      <c r="S1472" s="41" t="s">
        <v>12467</v>
      </c>
      <c r="T1472" s="41" t="s">
        <v>19446</v>
      </c>
      <c r="U1472" s="41" t="s">
        <v>32497</v>
      </c>
      <c r="V1472" s="42">
        <v>45993</v>
      </c>
      <c r="W1472"/>
      <c r="X1472"/>
    </row>
    <row r="1473" spans="1:24">
      <c r="A1473" s="41" t="str">
        <f>TRIM(Query1[[#This Row],[ENTERPRISE_ID]])</f>
        <v>THAMIL2</v>
      </c>
      <c r="B1473" s="41" t="s">
        <v>32498</v>
      </c>
      <c r="C1473" s="41" t="s">
        <v>32499</v>
      </c>
      <c r="D1473" s="41" t="s">
        <v>21134</v>
      </c>
      <c r="E1473" s="41" t="s">
        <v>32500</v>
      </c>
      <c r="F1473" s="41" t="s">
        <v>32501</v>
      </c>
      <c r="G1473" s="41" t="s">
        <v>13254</v>
      </c>
      <c r="H1473" s="41" t="s">
        <v>19171</v>
      </c>
      <c r="I1473" s="41" t="s">
        <v>25243</v>
      </c>
      <c r="J1473" s="68">
        <v>4129103683</v>
      </c>
      <c r="K1473" s="41" t="s">
        <v>43</v>
      </c>
      <c r="L1473" s="41" t="s">
        <v>32502</v>
      </c>
      <c r="M1473" s="41" t="s">
        <v>32503</v>
      </c>
      <c r="N1473" s="41" t="s">
        <v>32504</v>
      </c>
      <c r="O1473" s="41" t="s">
        <v>72</v>
      </c>
      <c r="P1473" s="41" t="s">
        <v>13256</v>
      </c>
      <c r="Q1473" s="41" t="s">
        <v>21919</v>
      </c>
      <c r="R1473" s="41">
        <v>8998</v>
      </c>
      <c r="S1473" s="41" t="s">
        <v>12467</v>
      </c>
      <c r="T1473" s="41" t="s">
        <v>19446</v>
      </c>
      <c r="U1473" s="41" t="s">
        <v>32505</v>
      </c>
      <c r="V1473" s="42">
        <v>45993</v>
      </c>
      <c r="W1473"/>
      <c r="X1473"/>
    </row>
    <row r="1474" spans="1:24">
      <c r="A1474" s="41" t="str">
        <f>TRIM(Query1[[#This Row],[ENTERPRISE_ID]])</f>
        <v>PESPINO</v>
      </c>
      <c r="B1474" s="41" t="s">
        <v>32506</v>
      </c>
      <c r="C1474" s="41" t="s">
        <v>32507</v>
      </c>
      <c r="D1474" s="41" t="s">
        <v>21161</v>
      </c>
      <c r="E1474" s="41" t="s">
        <v>32508</v>
      </c>
      <c r="F1474" s="41" t="s">
        <v>32509</v>
      </c>
      <c r="G1474" s="41" t="s">
        <v>20032</v>
      </c>
      <c r="H1474" s="41" t="s">
        <v>32510</v>
      </c>
      <c r="I1474" s="41" t="s">
        <v>21955</v>
      </c>
      <c r="J1474" s="68">
        <v>9709141631</v>
      </c>
      <c r="K1474" s="41" t="s">
        <v>43</v>
      </c>
      <c r="L1474" s="41" t="s">
        <v>32511</v>
      </c>
      <c r="N1474" s="41" t="s">
        <v>10981</v>
      </c>
      <c r="O1474" s="41" t="s">
        <v>908</v>
      </c>
      <c r="P1474" s="41" t="s">
        <v>10982</v>
      </c>
      <c r="Q1474" s="41" t="s">
        <v>21919</v>
      </c>
      <c r="R1474" s="41">
        <v>8998</v>
      </c>
      <c r="S1474" s="41" t="s">
        <v>18647</v>
      </c>
      <c r="T1474" s="41" t="s">
        <v>20731</v>
      </c>
      <c r="U1474" s="41" t="s">
        <v>32512</v>
      </c>
      <c r="V1474" s="42">
        <v>45993</v>
      </c>
      <c r="W1474"/>
      <c r="X1474"/>
    </row>
    <row r="1475" spans="1:24">
      <c r="A1475" s="41" t="str">
        <f>TRIM(Query1[[#This Row],[ENTERPRISE_ID]])</f>
        <v>ASTEPH4</v>
      </c>
      <c r="B1475" s="41" t="s">
        <v>21236</v>
      </c>
      <c r="C1475" s="41" t="s">
        <v>21237</v>
      </c>
      <c r="D1475" s="41" t="s">
        <v>21158</v>
      </c>
      <c r="E1475" s="41" t="s">
        <v>32513</v>
      </c>
      <c r="F1475" s="41" t="s">
        <v>32514</v>
      </c>
      <c r="G1475" s="41" t="s">
        <v>17685</v>
      </c>
      <c r="H1475" s="41" t="s">
        <v>32515</v>
      </c>
      <c r="I1475" s="41" t="s">
        <v>21987</v>
      </c>
      <c r="J1475" s="68">
        <v>9369554140</v>
      </c>
      <c r="K1475" s="41" t="s">
        <v>43</v>
      </c>
      <c r="L1475" s="41" t="s">
        <v>32516</v>
      </c>
      <c r="N1475" s="41" t="s">
        <v>1372</v>
      </c>
      <c r="O1475" s="41" t="s">
        <v>147</v>
      </c>
      <c r="P1475" s="41" t="s">
        <v>1373</v>
      </c>
      <c r="Q1475" s="41" t="s">
        <v>21919</v>
      </c>
      <c r="R1475" s="41">
        <v>8998</v>
      </c>
      <c r="S1475" s="41" t="s">
        <v>22780</v>
      </c>
      <c r="T1475" s="41" t="s">
        <v>22781</v>
      </c>
      <c r="U1475" s="41" t="s">
        <v>32517</v>
      </c>
      <c r="V1475" s="42">
        <v>45993</v>
      </c>
      <c r="W1475"/>
      <c r="X1475"/>
    </row>
    <row r="1476" spans="1:24">
      <c r="A1476" s="41" t="str">
        <f>TRIM(Query1[[#This Row],[ENTERPRISE_ID]])</f>
        <v>DFAHRIN</v>
      </c>
      <c r="B1476" s="41" t="s">
        <v>32518</v>
      </c>
      <c r="C1476" s="41" t="s">
        <v>32519</v>
      </c>
      <c r="D1476" s="41" t="s">
        <v>21161</v>
      </c>
      <c r="E1476" s="41" t="s">
        <v>32520</v>
      </c>
      <c r="F1476" s="41" t="s">
        <v>32521</v>
      </c>
      <c r="G1476" s="41" t="s">
        <v>32522</v>
      </c>
      <c r="H1476" s="41" t="s">
        <v>32523</v>
      </c>
      <c r="I1476" s="41" t="s">
        <v>32524</v>
      </c>
      <c r="J1476" s="68">
        <v>4354294778</v>
      </c>
      <c r="K1476" s="41" t="s">
        <v>43</v>
      </c>
      <c r="L1476" s="41" t="s">
        <v>32525</v>
      </c>
      <c r="N1476" s="41" t="s">
        <v>32526</v>
      </c>
      <c r="O1476" s="41" t="s">
        <v>211</v>
      </c>
      <c r="P1476" s="41" t="s">
        <v>3579</v>
      </c>
      <c r="Q1476" s="41" t="s">
        <v>21919</v>
      </c>
      <c r="R1476" s="41">
        <v>8998</v>
      </c>
      <c r="S1476" s="41" t="s">
        <v>25177</v>
      </c>
      <c r="T1476" s="41" t="s">
        <v>25178</v>
      </c>
      <c r="U1476" s="41" t="s">
        <v>32527</v>
      </c>
      <c r="V1476" s="42">
        <v>45993</v>
      </c>
      <c r="W1476"/>
      <c r="X1476"/>
    </row>
    <row r="1477" spans="1:24">
      <c r="A1477" s="41" t="str">
        <f>TRIM(Query1[[#This Row],[ENTERPRISE_ID]])</f>
        <v>CFORD7</v>
      </c>
      <c r="B1477" s="41" t="s">
        <v>32528</v>
      </c>
      <c r="C1477" s="41" t="s">
        <v>32529</v>
      </c>
      <c r="D1477" s="41" t="s">
        <v>21161</v>
      </c>
      <c r="E1477" s="41" t="s">
        <v>32530</v>
      </c>
      <c r="F1477" s="41" t="s">
        <v>32531</v>
      </c>
      <c r="G1477" s="41" t="s">
        <v>25177</v>
      </c>
      <c r="H1477" s="41" t="s">
        <v>24334</v>
      </c>
      <c r="I1477" s="41" t="s">
        <v>32434</v>
      </c>
      <c r="J1477" s="68">
        <v>7197237291</v>
      </c>
      <c r="K1477" s="41" t="s">
        <v>43</v>
      </c>
      <c r="L1477" s="41" t="s">
        <v>2575</v>
      </c>
      <c r="N1477" s="41" t="s">
        <v>2577</v>
      </c>
      <c r="O1477" s="41" t="s">
        <v>908</v>
      </c>
      <c r="P1477" s="41" t="s">
        <v>2578</v>
      </c>
      <c r="Q1477" s="41" t="s">
        <v>21919</v>
      </c>
      <c r="R1477" s="41">
        <v>8998</v>
      </c>
      <c r="S1477" s="41" t="s">
        <v>22780</v>
      </c>
      <c r="T1477" s="41" t="s">
        <v>22781</v>
      </c>
      <c r="U1477" s="41" t="s">
        <v>32532</v>
      </c>
      <c r="V1477" s="42">
        <v>45993</v>
      </c>
      <c r="W1477"/>
      <c r="X1477"/>
    </row>
    <row r="1478" spans="1:24">
      <c r="A1478" s="41" t="str">
        <f>TRIM(Query1[[#This Row],[ENTERPRISE_ID]])</f>
        <v>SSTRETO</v>
      </c>
      <c r="B1478" s="41" t="s">
        <v>32533</v>
      </c>
      <c r="C1478" s="41" t="s">
        <v>32534</v>
      </c>
      <c r="D1478" s="41" t="s">
        <v>21161</v>
      </c>
      <c r="E1478" s="41" t="s">
        <v>32535</v>
      </c>
      <c r="F1478" s="41" t="s">
        <v>16286</v>
      </c>
      <c r="G1478" s="41" t="s">
        <v>16078</v>
      </c>
      <c r="H1478" s="41" t="s">
        <v>32536</v>
      </c>
      <c r="I1478" s="41" t="s">
        <v>32537</v>
      </c>
      <c r="J1478" s="68">
        <v>3034340716</v>
      </c>
      <c r="K1478" s="41" t="s">
        <v>43</v>
      </c>
      <c r="L1478" s="41" t="s">
        <v>32538</v>
      </c>
      <c r="M1478" s="41" t="s">
        <v>32539</v>
      </c>
      <c r="N1478" s="41" t="s">
        <v>32540</v>
      </c>
      <c r="O1478" s="41" t="s">
        <v>908</v>
      </c>
      <c r="P1478" s="41" t="s">
        <v>12973</v>
      </c>
      <c r="Q1478" s="41" t="s">
        <v>21919</v>
      </c>
      <c r="R1478" s="41">
        <v>8998</v>
      </c>
      <c r="S1478" s="41" t="s">
        <v>6127</v>
      </c>
      <c r="T1478" s="41" t="s">
        <v>22275</v>
      </c>
      <c r="U1478" s="41" t="s">
        <v>32541</v>
      </c>
      <c r="V1478" s="42">
        <v>45993</v>
      </c>
      <c r="W1478"/>
      <c r="X1478"/>
    </row>
    <row r="1479" spans="1:24">
      <c r="A1479" s="41" t="str">
        <f>TRIM(Query1[[#This Row],[ENTERPRISE_ID]])</f>
        <v>JPONCE0</v>
      </c>
      <c r="B1479" s="41" t="s">
        <v>32542</v>
      </c>
      <c r="C1479" s="41" t="s">
        <v>32543</v>
      </c>
      <c r="D1479" s="41" t="s">
        <v>21161</v>
      </c>
      <c r="E1479" s="41" t="s">
        <v>32544</v>
      </c>
      <c r="F1479" s="41" t="s">
        <v>32545</v>
      </c>
      <c r="G1479" s="41" t="s">
        <v>20455</v>
      </c>
      <c r="H1479" s="41" t="s">
        <v>32546</v>
      </c>
      <c r="I1479" s="41" t="s">
        <v>32547</v>
      </c>
      <c r="J1479" s="68">
        <v>7198214166</v>
      </c>
      <c r="K1479" s="41" t="s">
        <v>43</v>
      </c>
      <c r="L1479" s="41" t="s">
        <v>7818</v>
      </c>
      <c r="N1479" s="41" t="s">
        <v>7819</v>
      </c>
      <c r="O1479" s="41" t="s">
        <v>908</v>
      </c>
      <c r="P1479" s="41" t="s">
        <v>7820</v>
      </c>
      <c r="Q1479" s="41" t="s">
        <v>21919</v>
      </c>
      <c r="R1479" s="41">
        <v>8998</v>
      </c>
      <c r="S1479" s="41" t="s">
        <v>25177</v>
      </c>
      <c r="T1479" s="41" t="s">
        <v>25178</v>
      </c>
      <c r="U1479" s="41" t="s">
        <v>32548</v>
      </c>
      <c r="V1479" s="42">
        <v>45993</v>
      </c>
      <c r="W1479"/>
      <c r="X1479"/>
    </row>
    <row r="1480" spans="1:24">
      <c r="A1480" s="41" t="str">
        <f>TRIM(Query1[[#This Row],[ENTERPRISE_ID]])</f>
        <v>JSHUMAK</v>
      </c>
      <c r="B1480" s="41" t="s">
        <v>32549</v>
      </c>
      <c r="C1480" s="41" t="s">
        <v>32550</v>
      </c>
      <c r="D1480" s="41" t="s">
        <v>21161</v>
      </c>
      <c r="E1480" s="41" t="s">
        <v>32551</v>
      </c>
      <c r="F1480" s="41" t="s">
        <v>32552</v>
      </c>
      <c r="G1480" s="41" t="s">
        <v>18030</v>
      </c>
      <c r="H1480" s="41" t="s">
        <v>32553</v>
      </c>
      <c r="I1480" s="41" t="s">
        <v>22072</v>
      </c>
      <c r="J1480" s="68">
        <v>7197443309</v>
      </c>
      <c r="K1480" s="41" t="s">
        <v>43</v>
      </c>
      <c r="L1480" s="41" t="s">
        <v>32554</v>
      </c>
      <c r="N1480" s="41" t="s">
        <v>8097</v>
      </c>
      <c r="O1480" s="41" t="s">
        <v>908</v>
      </c>
      <c r="P1480" s="41" t="s">
        <v>8098</v>
      </c>
      <c r="Q1480" s="41" t="s">
        <v>21919</v>
      </c>
      <c r="R1480" s="41">
        <v>8998</v>
      </c>
      <c r="S1480" s="41" t="s">
        <v>18647</v>
      </c>
      <c r="T1480" s="41" t="s">
        <v>20731</v>
      </c>
      <c r="U1480" s="41" t="s">
        <v>32555</v>
      </c>
      <c r="V1480" s="42">
        <v>45993</v>
      </c>
      <c r="W1480"/>
      <c r="X1480"/>
    </row>
    <row r="1481" spans="1:24">
      <c r="A1481" s="41" t="str">
        <f>TRIM(Query1[[#This Row],[ENTERPRISE_ID]])</f>
        <v>RSPARK1</v>
      </c>
      <c r="B1481" s="41" t="s">
        <v>32556</v>
      </c>
      <c r="C1481" s="41" t="s">
        <v>32557</v>
      </c>
      <c r="D1481" s="41" t="s">
        <v>21159</v>
      </c>
      <c r="E1481" s="41" t="s">
        <v>32558</v>
      </c>
      <c r="F1481" s="41" t="s">
        <v>32559</v>
      </c>
      <c r="G1481" s="41" t="s">
        <v>12200</v>
      </c>
      <c r="H1481" s="41" t="s">
        <v>9498</v>
      </c>
      <c r="I1481" s="41" t="s">
        <v>27398</v>
      </c>
      <c r="J1481" s="68">
        <v>7372980260</v>
      </c>
      <c r="K1481" s="41" t="s">
        <v>43</v>
      </c>
      <c r="L1481" s="41" t="s">
        <v>32560</v>
      </c>
      <c r="N1481" s="41" t="s">
        <v>12202</v>
      </c>
      <c r="O1481" s="41" t="s">
        <v>147</v>
      </c>
      <c r="P1481" s="41" t="s">
        <v>12203</v>
      </c>
      <c r="Q1481" s="41" t="s">
        <v>21909</v>
      </c>
      <c r="R1481" s="41">
        <v>8998</v>
      </c>
      <c r="S1481" s="41" t="s">
        <v>22780</v>
      </c>
      <c r="T1481" s="41" t="s">
        <v>22781</v>
      </c>
      <c r="U1481" s="41" t="s">
        <v>32561</v>
      </c>
      <c r="V1481" s="42">
        <v>45993</v>
      </c>
      <c r="W1481"/>
      <c r="X1481"/>
    </row>
    <row r="1482" spans="1:24">
      <c r="A1482" s="41" t="str">
        <f>TRIM(Query1[[#This Row],[ENTERPRISE_ID]])</f>
        <v>LVARE02</v>
      </c>
      <c r="B1482" s="41" t="s">
        <v>32562</v>
      </c>
      <c r="C1482" s="41" t="s">
        <v>32563</v>
      </c>
      <c r="D1482" s="41" t="s">
        <v>21164</v>
      </c>
      <c r="E1482" s="41" t="s">
        <v>32564</v>
      </c>
      <c r="F1482" s="41" t="s">
        <v>32565</v>
      </c>
      <c r="G1482" s="41" t="s">
        <v>9174</v>
      </c>
      <c r="H1482" s="41" t="s">
        <v>32566</v>
      </c>
      <c r="I1482" s="41" t="s">
        <v>1865</v>
      </c>
      <c r="J1482" s="68">
        <v>8059463185</v>
      </c>
      <c r="K1482" s="41" t="s">
        <v>43</v>
      </c>
      <c r="L1482" s="41" t="s">
        <v>32567</v>
      </c>
      <c r="M1482" s="41" t="s">
        <v>32568</v>
      </c>
      <c r="N1482" s="41" t="s">
        <v>9176</v>
      </c>
      <c r="O1482" s="41" t="s">
        <v>36</v>
      </c>
      <c r="P1482" s="41" t="s">
        <v>9177</v>
      </c>
      <c r="Q1482" s="41" t="s">
        <v>22020</v>
      </c>
      <c r="R1482" s="41">
        <v>8998</v>
      </c>
      <c r="S1482" s="41" t="s">
        <v>19387</v>
      </c>
      <c r="T1482" s="41" t="s">
        <v>19386</v>
      </c>
      <c r="U1482" s="41" t="s">
        <v>32569</v>
      </c>
      <c r="V1482" s="42">
        <v>45993</v>
      </c>
      <c r="W1482"/>
      <c r="X1482"/>
    </row>
    <row r="1483" spans="1:24">
      <c r="A1483" s="41" t="str">
        <f>TRIM(Query1[[#This Row],[ENTERPRISE_ID]])</f>
        <v>FTORRES</v>
      </c>
      <c r="B1483" s="41" t="s">
        <v>32570</v>
      </c>
      <c r="C1483" s="41" t="s">
        <v>32571</v>
      </c>
      <c r="D1483" s="41" t="s">
        <v>21164</v>
      </c>
      <c r="E1483" s="41" t="s">
        <v>32572</v>
      </c>
      <c r="F1483" s="41" t="s">
        <v>32573</v>
      </c>
      <c r="G1483" s="41" t="s">
        <v>20047</v>
      </c>
      <c r="H1483" s="41" t="s">
        <v>28970</v>
      </c>
      <c r="I1483" s="41" t="s">
        <v>26880</v>
      </c>
      <c r="J1483" s="68">
        <v>2097023231</v>
      </c>
      <c r="K1483" s="41" t="s">
        <v>43</v>
      </c>
      <c r="L1483" s="41" t="s">
        <v>32574</v>
      </c>
      <c r="N1483" s="41" t="s">
        <v>28701</v>
      </c>
      <c r="O1483" s="41" t="s">
        <v>36</v>
      </c>
      <c r="P1483" s="41" t="s">
        <v>5229</v>
      </c>
      <c r="Q1483" s="41" t="s">
        <v>22020</v>
      </c>
      <c r="R1483" s="41">
        <v>8998</v>
      </c>
      <c r="S1483" s="41" t="s">
        <v>11583</v>
      </c>
      <c r="T1483" s="41" t="s">
        <v>19780</v>
      </c>
      <c r="U1483" s="41" t="s">
        <v>32575</v>
      </c>
      <c r="V1483" s="42">
        <v>45993</v>
      </c>
      <c r="W1483"/>
      <c r="X1483"/>
    </row>
    <row r="1484" spans="1:24">
      <c r="A1484" s="41" t="str">
        <f>TRIM(Query1[[#This Row],[ENTERPRISE_ID]])</f>
        <v>MPAREDE</v>
      </c>
      <c r="B1484" s="41" t="s">
        <v>18743</v>
      </c>
      <c r="C1484" s="41" t="s">
        <v>21556</v>
      </c>
      <c r="D1484" s="41" t="s">
        <v>21164</v>
      </c>
      <c r="E1484" s="41" t="s">
        <v>32576</v>
      </c>
      <c r="F1484" s="41" t="s">
        <v>18744</v>
      </c>
      <c r="G1484" s="41" t="s">
        <v>10032</v>
      </c>
      <c r="H1484" s="41" t="s">
        <v>32577</v>
      </c>
      <c r="I1484" s="41" t="s">
        <v>22302</v>
      </c>
      <c r="J1484" s="68">
        <v>4083121186</v>
      </c>
      <c r="K1484" s="41" t="s">
        <v>43</v>
      </c>
      <c r="L1484" s="41" t="s">
        <v>32578</v>
      </c>
      <c r="N1484" s="41" t="s">
        <v>32579</v>
      </c>
      <c r="O1484" s="41" t="s">
        <v>36</v>
      </c>
      <c r="P1484" s="41" t="s">
        <v>10035</v>
      </c>
      <c r="Q1484" s="41" t="s">
        <v>22020</v>
      </c>
      <c r="R1484" s="41">
        <v>8998</v>
      </c>
      <c r="S1484" s="41" t="s">
        <v>8894</v>
      </c>
      <c r="T1484" s="41" t="s">
        <v>22021</v>
      </c>
      <c r="U1484" s="41" t="s">
        <v>32580</v>
      </c>
      <c r="V1484" s="42">
        <v>45993</v>
      </c>
      <c r="W1484"/>
      <c r="X1484"/>
    </row>
    <row r="1485" spans="1:24">
      <c r="A1485" s="41" t="str">
        <f>TRIM(Query1[[#This Row],[ENTERPRISE_ID]])</f>
        <v>DMAZE</v>
      </c>
      <c r="B1485" s="41" t="s">
        <v>32581</v>
      </c>
      <c r="C1485" s="41" t="s">
        <v>32582</v>
      </c>
      <c r="D1485" s="41" t="s">
        <v>21164</v>
      </c>
      <c r="E1485" s="41" t="s">
        <v>32583</v>
      </c>
      <c r="F1485" s="41" t="s">
        <v>32584</v>
      </c>
      <c r="G1485" s="41" t="s">
        <v>3950</v>
      </c>
      <c r="H1485" s="41" t="s">
        <v>32585</v>
      </c>
      <c r="I1485" s="41" t="s">
        <v>22834</v>
      </c>
      <c r="J1485" s="68">
        <v>5593216514</v>
      </c>
      <c r="K1485" s="41" t="s">
        <v>43</v>
      </c>
      <c r="L1485" s="41" t="s">
        <v>32586</v>
      </c>
      <c r="N1485" s="41" t="s">
        <v>2605</v>
      </c>
      <c r="O1485" s="41" t="s">
        <v>36</v>
      </c>
      <c r="P1485" s="41" t="s">
        <v>3953</v>
      </c>
      <c r="Q1485" s="41" t="s">
        <v>22020</v>
      </c>
      <c r="R1485" s="41">
        <v>8998</v>
      </c>
      <c r="S1485" s="41" t="s">
        <v>6026</v>
      </c>
      <c r="T1485" s="41" t="s">
        <v>22158</v>
      </c>
      <c r="U1485" s="41" t="s">
        <v>32587</v>
      </c>
      <c r="V1485" s="42">
        <v>45993</v>
      </c>
      <c r="W1485"/>
      <c r="X1485"/>
    </row>
    <row r="1486" spans="1:24">
      <c r="A1486" s="41" t="str">
        <f>TRIM(Query1[[#This Row],[ENTERPRISE_ID]])</f>
        <v>FBAUTIS</v>
      </c>
      <c r="B1486" s="41" t="s">
        <v>32588</v>
      </c>
      <c r="C1486" s="41" t="s">
        <v>32589</v>
      </c>
      <c r="D1486" s="41" t="s">
        <v>21164</v>
      </c>
      <c r="E1486" s="41" t="s">
        <v>32590</v>
      </c>
      <c r="F1486" s="41" t="s">
        <v>32591</v>
      </c>
      <c r="G1486" s="41" t="s">
        <v>15680</v>
      </c>
      <c r="H1486" s="41" t="s">
        <v>32592</v>
      </c>
      <c r="I1486" s="41" t="s">
        <v>23791</v>
      </c>
      <c r="J1486" s="68">
        <v>5599421228</v>
      </c>
      <c r="K1486" s="41" t="s">
        <v>43</v>
      </c>
      <c r="L1486" s="41" t="s">
        <v>32593</v>
      </c>
      <c r="N1486" s="41" t="s">
        <v>220</v>
      </c>
      <c r="O1486" s="41" t="s">
        <v>36</v>
      </c>
      <c r="P1486" s="41" t="s">
        <v>2078</v>
      </c>
      <c r="Q1486" s="41" t="s">
        <v>22020</v>
      </c>
      <c r="R1486" s="41">
        <v>8998</v>
      </c>
      <c r="S1486" s="41" t="s">
        <v>16376</v>
      </c>
      <c r="T1486" s="41" t="s">
        <v>19598</v>
      </c>
      <c r="U1486" s="41" t="s">
        <v>32594</v>
      </c>
      <c r="V1486" s="42">
        <v>45993</v>
      </c>
      <c r="W1486"/>
      <c r="X1486"/>
    </row>
    <row r="1487" spans="1:24">
      <c r="A1487" s="41" t="str">
        <f>TRIM(Query1[[#This Row],[ENTERPRISE_ID]])</f>
        <v>ICORONA</v>
      </c>
      <c r="B1487" s="41" t="s">
        <v>32595</v>
      </c>
      <c r="C1487" s="41" t="s">
        <v>15444</v>
      </c>
      <c r="D1487" s="41" t="s">
        <v>21164</v>
      </c>
      <c r="E1487" s="41" t="s">
        <v>32596</v>
      </c>
      <c r="F1487" s="41" t="s">
        <v>32597</v>
      </c>
      <c r="G1487" s="41" t="s">
        <v>6026</v>
      </c>
      <c r="H1487" s="41" t="s">
        <v>32598</v>
      </c>
      <c r="I1487" s="41" t="s">
        <v>29212</v>
      </c>
      <c r="J1487" s="68">
        <v>5595453734</v>
      </c>
      <c r="K1487" s="41" t="s">
        <v>43</v>
      </c>
      <c r="L1487" s="41" t="s">
        <v>32599</v>
      </c>
      <c r="N1487" s="41" t="s">
        <v>6028</v>
      </c>
      <c r="O1487" s="41" t="s">
        <v>36</v>
      </c>
      <c r="P1487" s="41" t="s">
        <v>3953</v>
      </c>
      <c r="Q1487" s="41" t="s">
        <v>22020</v>
      </c>
      <c r="R1487" s="41">
        <v>8998</v>
      </c>
      <c r="S1487" s="41" t="s">
        <v>22780</v>
      </c>
      <c r="T1487" s="41" t="s">
        <v>22781</v>
      </c>
      <c r="U1487" s="41" t="s">
        <v>32600</v>
      </c>
      <c r="V1487" s="42">
        <v>45993</v>
      </c>
      <c r="W1487"/>
      <c r="X1487"/>
    </row>
    <row r="1488" spans="1:24">
      <c r="A1488" s="41" t="str">
        <f>TRIM(Query1[[#This Row],[ENTERPRISE_ID]])</f>
        <v>PVILLA0</v>
      </c>
      <c r="B1488" s="41" t="s">
        <v>32601</v>
      </c>
      <c r="C1488" s="41" t="s">
        <v>32602</v>
      </c>
      <c r="D1488" s="41" t="s">
        <v>21164</v>
      </c>
      <c r="E1488" s="41" t="s">
        <v>32603</v>
      </c>
      <c r="F1488" s="41" t="s">
        <v>32604</v>
      </c>
      <c r="G1488" s="41" t="s">
        <v>16376</v>
      </c>
      <c r="H1488" s="41" t="s">
        <v>32605</v>
      </c>
      <c r="I1488" s="41" t="s">
        <v>32606</v>
      </c>
      <c r="J1488" s="68">
        <v>5592025147</v>
      </c>
      <c r="K1488" s="41" t="s">
        <v>43</v>
      </c>
      <c r="L1488" s="41" t="s">
        <v>32607</v>
      </c>
      <c r="N1488" s="41" t="s">
        <v>220</v>
      </c>
      <c r="O1488" s="41" t="s">
        <v>36</v>
      </c>
      <c r="P1488" s="41" t="s">
        <v>4497</v>
      </c>
      <c r="Q1488" s="41" t="s">
        <v>22020</v>
      </c>
      <c r="R1488" s="41">
        <v>8998</v>
      </c>
      <c r="S1488" s="41" t="s">
        <v>22780</v>
      </c>
      <c r="T1488" s="41" t="s">
        <v>22781</v>
      </c>
      <c r="U1488" s="41" t="s">
        <v>32608</v>
      </c>
      <c r="V1488" s="42">
        <v>45993</v>
      </c>
      <c r="W1488"/>
      <c r="X1488"/>
    </row>
    <row r="1489" spans="1:24">
      <c r="A1489" s="41" t="str">
        <f>TRIM(Query1[[#This Row],[ENTERPRISE_ID]])</f>
        <v>VAVILE0</v>
      </c>
      <c r="B1489" s="41" t="s">
        <v>32609</v>
      </c>
      <c r="C1489" s="41" t="s">
        <v>32610</v>
      </c>
      <c r="D1489" s="41" t="s">
        <v>21153</v>
      </c>
      <c r="E1489" s="41" t="s">
        <v>32611</v>
      </c>
      <c r="F1489" s="41" t="s">
        <v>32612</v>
      </c>
      <c r="G1489" s="41" t="s">
        <v>13703</v>
      </c>
      <c r="H1489" s="41" t="s">
        <v>32613</v>
      </c>
      <c r="I1489" s="41" t="s">
        <v>26741</v>
      </c>
      <c r="J1489" s="68">
        <v>7879092562</v>
      </c>
      <c r="K1489" s="41" t="s">
        <v>43</v>
      </c>
      <c r="L1489" s="41" t="s">
        <v>32614</v>
      </c>
      <c r="M1489" s="41" t="s">
        <v>32615</v>
      </c>
      <c r="N1489" s="41" t="s">
        <v>32616</v>
      </c>
      <c r="O1489" s="41" t="s">
        <v>383</v>
      </c>
      <c r="P1489" s="41" t="s">
        <v>5729</v>
      </c>
      <c r="Q1489" s="41" t="s">
        <v>21909</v>
      </c>
      <c r="R1489" s="41">
        <v>8842</v>
      </c>
      <c r="S1489" s="41" t="s">
        <v>5973</v>
      </c>
      <c r="T1489" s="41" t="s">
        <v>24275</v>
      </c>
      <c r="U1489" s="41" t="s">
        <v>32617</v>
      </c>
      <c r="V1489" s="42">
        <v>45993</v>
      </c>
      <c r="W1489"/>
      <c r="X1489"/>
    </row>
    <row r="1490" spans="1:24">
      <c r="A1490" s="41" t="str">
        <f>TRIM(Query1[[#This Row],[ENTERPRISE_ID]])</f>
        <v>ASABOSH</v>
      </c>
      <c r="B1490" s="41" t="s">
        <v>32618</v>
      </c>
      <c r="C1490" s="41" t="s">
        <v>32619</v>
      </c>
      <c r="D1490" s="41" t="s">
        <v>21138</v>
      </c>
      <c r="E1490" s="41" t="s">
        <v>30285</v>
      </c>
      <c r="F1490" s="41" t="s">
        <v>32620</v>
      </c>
      <c r="G1490" s="41" t="s">
        <v>1262</v>
      </c>
      <c r="H1490" s="41" t="s">
        <v>32621</v>
      </c>
      <c r="I1490" s="41" t="s">
        <v>32622</v>
      </c>
      <c r="J1490" s="68">
        <v>6462260503</v>
      </c>
      <c r="K1490" s="41" t="s">
        <v>43</v>
      </c>
      <c r="L1490" s="41" t="s">
        <v>32623</v>
      </c>
      <c r="M1490" s="41" t="s">
        <v>32624</v>
      </c>
      <c r="N1490" s="41" t="s">
        <v>32625</v>
      </c>
      <c r="O1490" s="41" t="s">
        <v>373</v>
      </c>
      <c r="P1490" s="41" t="s">
        <v>32626</v>
      </c>
      <c r="Q1490" s="41" t="s">
        <v>21930</v>
      </c>
      <c r="R1490" s="41">
        <v>8998</v>
      </c>
      <c r="S1490" s="41" t="s">
        <v>19102</v>
      </c>
      <c r="T1490" s="41" t="s">
        <v>19101</v>
      </c>
      <c r="U1490" s="41" t="s">
        <v>32627</v>
      </c>
      <c r="V1490" s="42">
        <v>45993</v>
      </c>
      <c r="W1490"/>
      <c r="X1490"/>
    </row>
    <row r="1491" spans="1:24">
      <c r="A1491" s="41" t="str">
        <f>TRIM(Query1[[#This Row],[ENTERPRISE_ID]])</f>
        <v>DKUMACH</v>
      </c>
      <c r="B1491" s="41" t="s">
        <v>32628</v>
      </c>
      <c r="C1491" s="41" t="s">
        <v>32629</v>
      </c>
      <c r="D1491" s="41" t="s">
        <v>21138</v>
      </c>
      <c r="E1491" s="41" t="s">
        <v>32630</v>
      </c>
      <c r="F1491" s="41" t="s">
        <v>32631</v>
      </c>
      <c r="G1491" s="41" t="s">
        <v>32632</v>
      </c>
      <c r="H1491" s="41" t="s">
        <v>32633</v>
      </c>
      <c r="I1491" s="41" t="s">
        <v>32634</v>
      </c>
      <c r="J1491" s="68">
        <v>7187173582</v>
      </c>
      <c r="K1491" s="41" t="s">
        <v>43</v>
      </c>
      <c r="L1491" s="41" t="s">
        <v>32635</v>
      </c>
      <c r="M1491" s="41" t="s">
        <v>32636</v>
      </c>
      <c r="N1491" s="41" t="s">
        <v>3848</v>
      </c>
      <c r="O1491" s="41" t="s">
        <v>373</v>
      </c>
      <c r="P1491" s="41" t="s">
        <v>3849</v>
      </c>
      <c r="Q1491" s="41" t="s">
        <v>21930</v>
      </c>
      <c r="R1491" s="41">
        <v>8998</v>
      </c>
      <c r="S1491" s="41" t="s">
        <v>19102</v>
      </c>
      <c r="T1491" s="41" t="s">
        <v>19101</v>
      </c>
      <c r="U1491" s="41" t="s">
        <v>32637</v>
      </c>
      <c r="V1491" s="42">
        <v>45993</v>
      </c>
      <c r="W1491"/>
      <c r="X1491"/>
    </row>
    <row r="1492" spans="1:24">
      <c r="A1492" s="41" t="str">
        <f>TRIM(Query1[[#This Row],[ENTERPRISE_ID]])</f>
        <v>JBARROW</v>
      </c>
      <c r="B1492" s="41" t="s">
        <v>32638</v>
      </c>
      <c r="C1492" s="41" t="s">
        <v>16362</v>
      </c>
      <c r="D1492" s="41" t="s">
        <v>21141</v>
      </c>
      <c r="E1492" s="41" t="s">
        <v>32639</v>
      </c>
      <c r="F1492" s="41" t="s">
        <v>32640</v>
      </c>
      <c r="G1492" s="41" t="s">
        <v>16363</v>
      </c>
      <c r="H1492" s="41" t="s">
        <v>32641</v>
      </c>
      <c r="I1492" s="41" t="s">
        <v>25198</v>
      </c>
      <c r="J1492" s="68">
        <v>8043001464</v>
      </c>
      <c r="K1492" s="41" t="s">
        <v>43</v>
      </c>
      <c r="L1492" s="41" t="s">
        <v>6304</v>
      </c>
      <c r="N1492" s="41" t="s">
        <v>166</v>
      </c>
      <c r="O1492" s="41" t="s">
        <v>167</v>
      </c>
      <c r="P1492" s="41" t="s">
        <v>6305</v>
      </c>
      <c r="Q1492" s="41" t="s">
        <v>21919</v>
      </c>
      <c r="R1492" s="41">
        <v>8998</v>
      </c>
      <c r="S1492" s="41" t="s">
        <v>21068</v>
      </c>
      <c r="T1492" s="41" t="s">
        <v>22463</v>
      </c>
      <c r="U1492" s="41" t="s">
        <v>32642</v>
      </c>
      <c r="V1492" s="42">
        <v>45993</v>
      </c>
      <c r="W1492"/>
      <c r="X1492"/>
    </row>
    <row r="1493" spans="1:24">
      <c r="A1493" s="41" t="str">
        <f>TRIM(Query1[[#This Row],[ENTERPRISE_ID]])</f>
        <v>HROLDA0</v>
      </c>
      <c r="B1493" s="41" t="s">
        <v>32643</v>
      </c>
      <c r="C1493" s="41" t="s">
        <v>32644</v>
      </c>
      <c r="D1493" s="41" t="s">
        <v>21138</v>
      </c>
      <c r="E1493" s="41" t="s">
        <v>32645</v>
      </c>
      <c r="F1493" s="41" t="s">
        <v>32646</v>
      </c>
      <c r="G1493" s="41" t="s">
        <v>5961</v>
      </c>
      <c r="H1493" s="41" t="s">
        <v>32647</v>
      </c>
      <c r="I1493" s="41" t="s">
        <v>27309</v>
      </c>
      <c r="J1493" s="68">
        <v>5162348216</v>
      </c>
      <c r="K1493" s="41" t="s">
        <v>43</v>
      </c>
      <c r="L1493" s="41" t="s">
        <v>32648</v>
      </c>
      <c r="N1493" s="41" t="s">
        <v>27735</v>
      </c>
      <c r="O1493" s="41" t="s">
        <v>373</v>
      </c>
      <c r="P1493" s="41" t="s">
        <v>5964</v>
      </c>
      <c r="Q1493" s="41" t="s">
        <v>21930</v>
      </c>
      <c r="R1493" s="41">
        <v>8998</v>
      </c>
      <c r="S1493" s="41" t="s">
        <v>24969</v>
      </c>
      <c r="T1493" s="41" t="s">
        <v>24970</v>
      </c>
      <c r="U1493" s="41" t="s">
        <v>32649</v>
      </c>
      <c r="V1493" s="42">
        <v>45993</v>
      </c>
      <c r="W1493"/>
      <c r="X1493"/>
    </row>
    <row r="1494" spans="1:24">
      <c r="A1494" s="41" t="str">
        <f>TRIM(Query1[[#This Row],[ENTERPRISE_ID]])</f>
        <v>NAHMED9</v>
      </c>
      <c r="B1494" s="41" t="s">
        <v>32650</v>
      </c>
      <c r="C1494" s="41" t="s">
        <v>32651</v>
      </c>
      <c r="D1494" s="41" t="s">
        <v>21138</v>
      </c>
      <c r="E1494" s="41" t="s">
        <v>32652</v>
      </c>
      <c r="F1494" s="41" t="s">
        <v>32653</v>
      </c>
      <c r="G1494" s="41" t="s">
        <v>10459</v>
      </c>
      <c r="H1494" s="41" t="s">
        <v>29497</v>
      </c>
      <c r="I1494" s="41" t="s">
        <v>32654</v>
      </c>
      <c r="J1494" s="68">
        <v>3479690320</v>
      </c>
      <c r="K1494" s="41" t="s">
        <v>43</v>
      </c>
      <c r="L1494" s="41" t="s">
        <v>32655</v>
      </c>
      <c r="M1494" s="41" t="s">
        <v>1166</v>
      </c>
      <c r="N1494" s="41" t="s">
        <v>7463</v>
      </c>
      <c r="O1494" s="41" t="s">
        <v>373</v>
      </c>
      <c r="P1494" s="41" t="s">
        <v>8953</v>
      </c>
      <c r="Q1494" s="41" t="s">
        <v>21930</v>
      </c>
      <c r="R1494" s="41">
        <v>8998</v>
      </c>
      <c r="S1494" s="41" t="s">
        <v>19102</v>
      </c>
      <c r="T1494" s="41" t="s">
        <v>19101</v>
      </c>
      <c r="U1494" s="41" t="s">
        <v>32656</v>
      </c>
      <c r="V1494" s="42">
        <v>45993</v>
      </c>
      <c r="W1494"/>
      <c r="X1494"/>
    </row>
    <row r="1495" spans="1:24">
      <c r="A1495" s="41" t="str">
        <f>TRIM(Query1[[#This Row],[ENTERPRISE_ID]])</f>
        <v>WEVERY1</v>
      </c>
      <c r="B1495" s="41" t="s">
        <v>32657</v>
      </c>
      <c r="C1495" s="41" t="s">
        <v>32658</v>
      </c>
      <c r="D1495" s="41" t="s">
        <v>21137</v>
      </c>
      <c r="E1495" s="41" t="s">
        <v>32659</v>
      </c>
      <c r="F1495" s="41" t="s">
        <v>32660</v>
      </c>
      <c r="G1495" s="41" t="s">
        <v>13978</v>
      </c>
      <c r="H1495" s="41" t="s">
        <v>32661</v>
      </c>
      <c r="I1495" s="41" t="s">
        <v>22565</v>
      </c>
      <c r="J1495" s="68">
        <v>5855539662</v>
      </c>
      <c r="K1495" s="41" t="s">
        <v>43</v>
      </c>
      <c r="L1495" s="41" t="s">
        <v>32662</v>
      </c>
      <c r="N1495" s="41" t="s">
        <v>931</v>
      </c>
      <c r="O1495" s="41" t="s">
        <v>373</v>
      </c>
      <c r="P1495" s="41" t="s">
        <v>13980</v>
      </c>
      <c r="Q1495" s="41" t="s">
        <v>22020</v>
      </c>
      <c r="R1495" s="41">
        <v>8998</v>
      </c>
      <c r="S1495" s="41" t="s">
        <v>22780</v>
      </c>
      <c r="T1495" s="41" t="s">
        <v>22781</v>
      </c>
      <c r="U1495" s="41" t="s">
        <v>32663</v>
      </c>
      <c r="V1495" s="42">
        <v>45993</v>
      </c>
      <c r="W1495"/>
      <c r="X1495"/>
    </row>
    <row r="1496" spans="1:24">
      <c r="A1496" s="41" t="str">
        <f>TRIM(Query1[[#This Row],[ENTERPRISE_ID]])</f>
        <v>THAMBLI</v>
      </c>
      <c r="B1496" s="41" t="s">
        <v>32664</v>
      </c>
      <c r="C1496" s="41" t="s">
        <v>15358</v>
      </c>
      <c r="D1496" s="41" t="s">
        <v>21137</v>
      </c>
      <c r="E1496" s="41" t="s">
        <v>32665</v>
      </c>
      <c r="F1496" s="41" t="s">
        <v>32666</v>
      </c>
      <c r="G1496" s="41" t="s">
        <v>13248</v>
      </c>
      <c r="H1496" s="41" t="s">
        <v>32667</v>
      </c>
      <c r="I1496" s="41" t="s">
        <v>11233</v>
      </c>
      <c r="J1496" s="68">
        <v>6072062318</v>
      </c>
      <c r="K1496" s="41" t="s">
        <v>43</v>
      </c>
      <c r="L1496" s="41" t="s">
        <v>32668</v>
      </c>
      <c r="N1496" s="41" t="s">
        <v>32669</v>
      </c>
      <c r="O1496" s="41" t="s">
        <v>373</v>
      </c>
      <c r="P1496" s="41" t="s">
        <v>13251</v>
      </c>
      <c r="Q1496" s="41" t="s">
        <v>22020</v>
      </c>
      <c r="R1496" s="41">
        <v>8998</v>
      </c>
      <c r="S1496" s="41" t="s">
        <v>22780</v>
      </c>
      <c r="T1496" s="41" t="s">
        <v>22781</v>
      </c>
      <c r="U1496" s="41" t="s">
        <v>32670</v>
      </c>
      <c r="V1496" s="42">
        <v>45993</v>
      </c>
      <c r="W1496"/>
      <c r="X1496"/>
    </row>
    <row r="1497" spans="1:24">
      <c r="A1497" s="41" t="str">
        <f>TRIM(Query1[[#This Row],[ENTERPRISE_ID]])</f>
        <v>TWATKIN</v>
      </c>
      <c r="B1497" s="41" t="s">
        <v>32671</v>
      </c>
      <c r="C1497" s="41" t="s">
        <v>32672</v>
      </c>
      <c r="D1497" s="41" t="s">
        <v>21137</v>
      </c>
      <c r="E1497" s="41" t="s">
        <v>32673</v>
      </c>
      <c r="F1497" s="41" t="s">
        <v>32674</v>
      </c>
      <c r="G1497" s="41" t="s">
        <v>13641</v>
      </c>
      <c r="H1497" s="41" t="s">
        <v>30618</v>
      </c>
      <c r="I1497" s="41" t="s">
        <v>22624</v>
      </c>
      <c r="J1497" s="68">
        <v>5855146277</v>
      </c>
      <c r="K1497" s="41" t="s">
        <v>43</v>
      </c>
      <c r="L1497" s="41" t="s">
        <v>32675</v>
      </c>
      <c r="N1497" s="41" t="s">
        <v>32676</v>
      </c>
      <c r="O1497" s="41" t="s">
        <v>373</v>
      </c>
      <c r="P1497" s="41" t="s">
        <v>13644</v>
      </c>
      <c r="Q1497" s="41" t="s">
        <v>22020</v>
      </c>
      <c r="R1497" s="41">
        <v>8998</v>
      </c>
      <c r="S1497" s="41" t="s">
        <v>13248</v>
      </c>
      <c r="T1497" s="41" t="s">
        <v>25899</v>
      </c>
      <c r="U1497" s="41" t="s">
        <v>32677</v>
      </c>
      <c r="V1497" s="42">
        <v>45993</v>
      </c>
      <c r="W1497"/>
      <c r="X1497"/>
    </row>
    <row r="1498" spans="1:24">
      <c r="A1498" s="41" t="str">
        <f>TRIM(Query1[[#This Row],[ENTERPRISE_ID]])</f>
        <v>TSPRAG3</v>
      </c>
      <c r="B1498" s="41" t="s">
        <v>32678</v>
      </c>
      <c r="C1498" s="41" t="s">
        <v>32679</v>
      </c>
      <c r="D1498" s="41" t="s">
        <v>21137</v>
      </c>
      <c r="E1498" s="41" t="s">
        <v>32680</v>
      </c>
      <c r="F1498" s="41" t="s">
        <v>32681</v>
      </c>
      <c r="G1498" s="41" t="s">
        <v>13579</v>
      </c>
      <c r="H1498" s="41" t="s">
        <v>32682</v>
      </c>
      <c r="I1498" s="41" t="s">
        <v>4766</v>
      </c>
      <c r="J1498" s="68">
        <v>5856486164</v>
      </c>
      <c r="K1498" s="41" t="s">
        <v>43</v>
      </c>
      <c r="L1498" s="41" t="s">
        <v>32683</v>
      </c>
      <c r="N1498" s="41" t="s">
        <v>32684</v>
      </c>
      <c r="O1498" s="41" t="s">
        <v>373</v>
      </c>
      <c r="P1498" s="41" t="s">
        <v>13582</v>
      </c>
      <c r="Q1498" s="41" t="s">
        <v>22020</v>
      </c>
      <c r="R1498" s="41">
        <v>8998</v>
      </c>
      <c r="S1498" s="41" t="s">
        <v>13248</v>
      </c>
      <c r="T1498" s="41" t="s">
        <v>25899</v>
      </c>
      <c r="U1498" s="41" t="s">
        <v>32685</v>
      </c>
      <c r="V1498" s="42">
        <v>45993</v>
      </c>
      <c r="W1498"/>
      <c r="X1498"/>
    </row>
    <row r="1499" spans="1:24">
      <c r="A1499" s="41" t="str">
        <f>TRIM(Query1[[#This Row],[ENTERPRISE_ID]])</f>
        <v>SWILL15</v>
      </c>
      <c r="B1499" s="41" t="s">
        <v>32686</v>
      </c>
      <c r="C1499" s="41" t="s">
        <v>16815</v>
      </c>
      <c r="D1499" s="41" t="s">
        <v>21137</v>
      </c>
      <c r="E1499" s="41" t="s">
        <v>32687</v>
      </c>
      <c r="F1499" s="41" t="s">
        <v>32688</v>
      </c>
      <c r="G1499" s="41" t="s">
        <v>15327</v>
      </c>
      <c r="H1499" s="41" t="s">
        <v>23299</v>
      </c>
      <c r="I1499" s="41" t="s">
        <v>26704</v>
      </c>
      <c r="J1499" s="68">
        <v>6072373641</v>
      </c>
      <c r="K1499" s="41" t="s">
        <v>43</v>
      </c>
      <c r="L1499" s="41" t="s">
        <v>32689</v>
      </c>
      <c r="M1499" s="41" t="s">
        <v>32690</v>
      </c>
      <c r="N1499" s="41" t="s">
        <v>32691</v>
      </c>
      <c r="O1499" s="41" t="s">
        <v>453</v>
      </c>
      <c r="P1499" s="41" t="s">
        <v>32692</v>
      </c>
      <c r="Q1499" s="41" t="s">
        <v>22020</v>
      </c>
      <c r="R1499" s="41">
        <v>8998</v>
      </c>
      <c r="S1499" s="41" t="s">
        <v>19306</v>
      </c>
      <c r="T1499" s="41" t="s">
        <v>19305</v>
      </c>
      <c r="U1499" s="41" t="s">
        <v>32693</v>
      </c>
      <c r="V1499" s="42">
        <v>45993</v>
      </c>
      <c r="W1499"/>
      <c r="X1499"/>
    </row>
    <row r="1500" spans="1:24">
      <c r="A1500" s="41" t="str">
        <f>TRIM(Query1[[#This Row],[ENTERPRISE_ID]])</f>
        <v>TSALTON</v>
      </c>
      <c r="B1500" s="41" t="s">
        <v>32694</v>
      </c>
      <c r="C1500" s="41" t="s">
        <v>32695</v>
      </c>
      <c r="D1500" s="41" t="s">
        <v>21137</v>
      </c>
      <c r="E1500" s="41" t="s">
        <v>32696</v>
      </c>
      <c r="F1500" s="41" t="s">
        <v>32697</v>
      </c>
      <c r="G1500" s="41" t="s">
        <v>13550</v>
      </c>
      <c r="H1500" s="41" t="s">
        <v>32698</v>
      </c>
      <c r="I1500" s="41" t="s">
        <v>32699</v>
      </c>
      <c r="J1500" s="68">
        <v>6073740009</v>
      </c>
      <c r="K1500" s="41" t="s">
        <v>43</v>
      </c>
      <c r="L1500" s="41" t="s">
        <v>32700</v>
      </c>
      <c r="M1500" s="41" t="s">
        <v>32701</v>
      </c>
      <c r="N1500" s="41" t="s">
        <v>32702</v>
      </c>
      <c r="O1500" s="41" t="s">
        <v>373</v>
      </c>
      <c r="P1500" s="41" t="s">
        <v>32703</v>
      </c>
      <c r="Q1500" s="41" t="s">
        <v>22020</v>
      </c>
      <c r="R1500" s="41">
        <v>8998</v>
      </c>
      <c r="S1500" s="41" t="s">
        <v>7026</v>
      </c>
      <c r="T1500" s="41" t="s">
        <v>21014</v>
      </c>
      <c r="U1500" s="41" t="s">
        <v>32704</v>
      </c>
      <c r="V1500" s="42">
        <v>45993</v>
      </c>
      <c r="W1500"/>
      <c r="X1500"/>
    </row>
    <row r="1501" spans="1:24">
      <c r="A1501" s="41" t="str">
        <f>TRIM(Query1[[#This Row],[ENTERPRISE_ID]])</f>
        <v>MAMATO</v>
      </c>
      <c r="B1501" s="41" t="s">
        <v>32705</v>
      </c>
      <c r="C1501" s="41" t="s">
        <v>32706</v>
      </c>
      <c r="D1501" s="41" t="s">
        <v>21137</v>
      </c>
      <c r="E1501" s="41" t="s">
        <v>32707</v>
      </c>
      <c r="F1501" s="41" t="s">
        <v>32708</v>
      </c>
      <c r="G1501" s="41" t="s">
        <v>9214</v>
      </c>
      <c r="H1501" s="41" t="s">
        <v>32709</v>
      </c>
      <c r="I1501" s="41" t="s">
        <v>22250</v>
      </c>
      <c r="J1501" s="68">
        <v>8455876516</v>
      </c>
      <c r="K1501" s="41" t="s">
        <v>43</v>
      </c>
      <c r="L1501" s="41" t="s">
        <v>32710</v>
      </c>
      <c r="N1501" s="41" t="s">
        <v>32711</v>
      </c>
      <c r="O1501" s="41" t="s">
        <v>373</v>
      </c>
      <c r="P1501" s="41" t="s">
        <v>32712</v>
      </c>
      <c r="Q1501" s="41" t="s">
        <v>22020</v>
      </c>
      <c r="R1501" s="41">
        <v>8998</v>
      </c>
      <c r="S1501" s="41" t="s">
        <v>22780</v>
      </c>
      <c r="T1501" s="41" t="s">
        <v>22781</v>
      </c>
      <c r="U1501" s="41" t="s">
        <v>32713</v>
      </c>
      <c r="V1501" s="42">
        <v>45993</v>
      </c>
      <c r="W1501"/>
      <c r="X1501"/>
    </row>
    <row r="1502" spans="1:24">
      <c r="A1502" s="41" t="str">
        <f>TRIM(Query1[[#This Row],[ENTERPRISE_ID]])</f>
        <v>BBORDER</v>
      </c>
      <c r="B1502" s="41" t="s">
        <v>32714</v>
      </c>
      <c r="C1502" s="41" t="s">
        <v>32715</v>
      </c>
      <c r="D1502" s="41" t="s">
        <v>21145</v>
      </c>
      <c r="E1502" s="41" t="s">
        <v>32716</v>
      </c>
      <c r="F1502" s="41" t="s">
        <v>32717</v>
      </c>
      <c r="G1502" s="41" t="s">
        <v>15929</v>
      </c>
      <c r="H1502" s="41" t="s">
        <v>32718</v>
      </c>
      <c r="I1502" s="41" t="s">
        <v>14428</v>
      </c>
      <c r="J1502" s="68">
        <v>3019790285</v>
      </c>
      <c r="K1502" s="41" t="s">
        <v>43</v>
      </c>
      <c r="L1502" s="41" t="s">
        <v>32719</v>
      </c>
      <c r="M1502" s="41" t="s">
        <v>32720</v>
      </c>
      <c r="N1502" s="41" t="s">
        <v>32721</v>
      </c>
      <c r="O1502" s="41" t="s">
        <v>200</v>
      </c>
      <c r="P1502" s="41" t="s">
        <v>32722</v>
      </c>
      <c r="Q1502" s="41" t="s">
        <v>21909</v>
      </c>
      <c r="R1502" s="41">
        <v>8998</v>
      </c>
      <c r="S1502" s="41" t="s">
        <v>22251</v>
      </c>
      <c r="T1502" s="41" t="s">
        <v>22252</v>
      </c>
      <c r="U1502" s="41" t="s">
        <v>32723</v>
      </c>
      <c r="V1502" s="42">
        <v>45993</v>
      </c>
      <c r="W1502"/>
      <c r="X1502"/>
    </row>
    <row r="1503" spans="1:24">
      <c r="A1503" s="41" t="str">
        <f>TRIM(Query1[[#This Row],[ENTERPRISE_ID]])</f>
        <v>JCOLE5</v>
      </c>
      <c r="B1503" s="41" t="s">
        <v>32724</v>
      </c>
      <c r="C1503" s="41" t="s">
        <v>32725</v>
      </c>
      <c r="D1503" s="41" t="s">
        <v>21149</v>
      </c>
      <c r="E1503" s="41" t="s">
        <v>32726</v>
      </c>
      <c r="F1503" s="41" t="s">
        <v>32727</v>
      </c>
      <c r="G1503" s="41" t="s">
        <v>22657</v>
      </c>
      <c r="H1503" s="41" t="s">
        <v>28444</v>
      </c>
      <c r="I1503" s="41" t="s">
        <v>22072</v>
      </c>
      <c r="J1503" s="68">
        <v>4232550999</v>
      </c>
      <c r="K1503" s="41" t="s">
        <v>43</v>
      </c>
      <c r="L1503" s="41" t="s">
        <v>6523</v>
      </c>
      <c r="N1503" s="41" t="s">
        <v>6524</v>
      </c>
      <c r="O1503" s="41" t="s">
        <v>352</v>
      </c>
      <c r="P1503" s="41" t="s">
        <v>6525</v>
      </c>
      <c r="Q1503" s="41" t="s">
        <v>21930</v>
      </c>
      <c r="R1503" s="41">
        <v>8998</v>
      </c>
      <c r="S1503" s="41" t="s">
        <v>22780</v>
      </c>
      <c r="T1503" s="41" t="s">
        <v>22781</v>
      </c>
      <c r="U1503" s="41" t="s">
        <v>32728</v>
      </c>
      <c r="V1503" s="42">
        <v>45993</v>
      </c>
      <c r="W1503"/>
      <c r="X1503"/>
    </row>
    <row r="1504" spans="1:24">
      <c r="A1504" s="41" t="str">
        <f>TRIM(Query1[[#This Row],[ENTERPRISE_ID]])</f>
        <v>CJOHNS1</v>
      </c>
      <c r="B1504" s="41" t="s">
        <v>32729</v>
      </c>
      <c r="C1504" s="41" t="s">
        <v>32730</v>
      </c>
      <c r="D1504" s="41" t="s">
        <v>21149</v>
      </c>
      <c r="E1504" s="41" t="s">
        <v>32731</v>
      </c>
      <c r="F1504" s="41" t="s">
        <v>32732</v>
      </c>
      <c r="G1504" s="41" t="s">
        <v>21045</v>
      </c>
      <c r="H1504" s="41" t="s">
        <v>20156</v>
      </c>
      <c r="I1504" s="41" t="s">
        <v>22461</v>
      </c>
      <c r="J1504" s="68">
        <v>4237503763</v>
      </c>
      <c r="K1504" s="41" t="s">
        <v>43</v>
      </c>
      <c r="L1504" s="41" t="s">
        <v>32733</v>
      </c>
      <c r="N1504" s="41" t="s">
        <v>8274</v>
      </c>
      <c r="O1504" s="41" t="s">
        <v>352</v>
      </c>
      <c r="P1504" s="41" t="s">
        <v>2756</v>
      </c>
      <c r="Q1504" s="41" t="s">
        <v>21930</v>
      </c>
      <c r="R1504" s="41">
        <v>8998</v>
      </c>
      <c r="S1504" s="41" t="s">
        <v>22657</v>
      </c>
      <c r="T1504" s="41" t="s">
        <v>22658</v>
      </c>
      <c r="U1504" s="41" t="s">
        <v>32734</v>
      </c>
      <c r="V1504" s="42">
        <v>45993</v>
      </c>
      <c r="W1504"/>
      <c r="X1504"/>
    </row>
    <row r="1505" spans="1:24">
      <c r="A1505" s="41" t="str">
        <f>TRIM(Query1[[#This Row],[ENTERPRISE_ID]])</f>
        <v>MSMITH3</v>
      </c>
      <c r="B1505" s="41" t="s">
        <v>32735</v>
      </c>
      <c r="C1505" s="41" t="s">
        <v>32736</v>
      </c>
      <c r="D1505" s="41" t="s">
        <v>21149</v>
      </c>
      <c r="E1505" s="41" t="s">
        <v>32737</v>
      </c>
      <c r="F1505" s="41" t="s">
        <v>32738</v>
      </c>
      <c r="G1505" s="41" t="s">
        <v>32739</v>
      </c>
      <c r="H1505" s="41" t="s">
        <v>22224</v>
      </c>
      <c r="I1505" s="41" t="s">
        <v>32740</v>
      </c>
      <c r="J1505" s="68">
        <v>7692842998</v>
      </c>
      <c r="K1505" s="41" t="s">
        <v>43</v>
      </c>
      <c r="L1505" s="41" t="s">
        <v>32741</v>
      </c>
      <c r="N1505" s="41" t="s">
        <v>4209</v>
      </c>
      <c r="O1505" s="41" t="s">
        <v>355</v>
      </c>
      <c r="P1505" s="41" t="s">
        <v>10287</v>
      </c>
      <c r="Q1505" s="41" t="s">
        <v>21930</v>
      </c>
      <c r="R1505" s="41">
        <v>8998</v>
      </c>
      <c r="S1505" s="41" t="s">
        <v>18046</v>
      </c>
      <c r="T1505" s="41" t="s">
        <v>18045</v>
      </c>
      <c r="U1505" s="41" t="s">
        <v>32742</v>
      </c>
      <c r="V1505" s="42">
        <v>45993</v>
      </c>
      <c r="W1505"/>
      <c r="X1505"/>
    </row>
    <row r="1506" spans="1:24">
      <c r="A1506" s="41" t="str">
        <f>TRIM(Query1[[#This Row],[ENTERPRISE_ID]])</f>
        <v>DBREAUX</v>
      </c>
      <c r="B1506" s="41" t="s">
        <v>32743</v>
      </c>
      <c r="C1506" s="41" t="s">
        <v>32744</v>
      </c>
      <c r="D1506" s="41" t="s">
        <v>21149</v>
      </c>
      <c r="E1506" s="41" t="s">
        <v>28462</v>
      </c>
      <c r="F1506" s="41" t="s">
        <v>32745</v>
      </c>
      <c r="G1506" s="41" t="s">
        <v>20263</v>
      </c>
      <c r="H1506" s="41" t="s">
        <v>32746</v>
      </c>
      <c r="I1506" s="41" t="s">
        <v>25733</v>
      </c>
      <c r="J1506" s="68">
        <v>9857917863</v>
      </c>
      <c r="K1506" s="41" t="s">
        <v>43</v>
      </c>
      <c r="L1506" s="41" t="s">
        <v>3400</v>
      </c>
      <c r="N1506" s="41" t="s">
        <v>3401</v>
      </c>
      <c r="O1506" s="41" t="s">
        <v>1392</v>
      </c>
      <c r="P1506" s="41" t="s">
        <v>3402</v>
      </c>
      <c r="Q1506" s="41" t="s">
        <v>21930</v>
      </c>
      <c r="R1506" s="41">
        <v>8998</v>
      </c>
      <c r="S1506" s="41" t="s">
        <v>22657</v>
      </c>
      <c r="T1506" s="41" t="s">
        <v>22658</v>
      </c>
      <c r="U1506" s="41" t="s">
        <v>32747</v>
      </c>
      <c r="V1506" s="42">
        <v>45993</v>
      </c>
      <c r="W1506"/>
      <c r="X1506"/>
    </row>
    <row r="1507" spans="1:24">
      <c r="A1507" s="41" t="str">
        <f>TRIM(Query1[[#This Row],[ENTERPRISE_ID]])</f>
        <v>EPALME1</v>
      </c>
      <c r="B1507" s="41" t="s">
        <v>32748</v>
      </c>
      <c r="C1507" s="41" t="s">
        <v>32749</v>
      </c>
      <c r="D1507" s="41" t="s">
        <v>21154</v>
      </c>
      <c r="E1507" s="41" t="s">
        <v>30147</v>
      </c>
      <c r="F1507" s="41" t="s">
        <v>32750</v>
      </c>
      <c r="G1507" s="41" t="s">
        <v>20530</v>
      </c>
      <c r="H1507" s="41" t="s">
        <v>13623</v>
      </c>
      <c r="I1507" s="41" t="s">
        <v>22217</v>
      </c>
      <c r="J1507" s="68">
        <v>6025561459</v>
      </c>
      <c r="K1507" s="41" t="s">
        <v>43</v>
      </c>
      <c r="L1507" s="41" t="s">
        <v>32751</v>
      </c>
      <c r="N1507" s="41" t="s">
        <v>31651</v>
      </c>
      <c r="O1507" s="41" t="s">
        <v>236</v>
      </c>
      <c r="P1507" s="41" t="s">
        <v>4852</v>
      </c>
      <c r="Q1507" s="41" t="s">
        <v>21909</v>
      </c>
      <c r="R1507" s="41">
        <v>8998</v>
      </c>
      <c r="S1507" s="41" t="s">
        <v>19979</v>
      </c>
      <c r="T1507" s="41" t="s">
        <v>19978</v>
      </c>
      <c r="U1507" s="41" t="s">
        <v>32752</v>
      </c>
      <c r="V1507" s="42">
        <v>45993</v>
      </c>
      <c r="W1507"/>
      <c r="X1507"/>
    </row>
    <row r="1508" spans="1:24">
      <c r="A1508" s="41" t="str">
        <f>TRIM(Query1[[#This Row],[ENTERPRISE_ID]])</f>
        <v>XVANG3</v>
      </c>
      <c r="B1508" s="41" t="s">
        <v>32753</v>
      </c>
      <c r="C1508" s="41" t="s">
        <v>32754</v>
      </c>
      <c r="D1508" s="41" t="s">
        <v>21162</v>
      </c>
      <c r="E1508" s="41" t="s">
        <v>32755</v>
      </c>
      <c r="F1508" s="41" t="s">
        <v>32756</v>
      </c>
      <c r="G1508" s="41" t="s">
        <v>14219</v>
      </c>
      <c r="H1508" s="41" t="s">
        <v>32757</v>
      </c>
      <c r="I1508" s="41" t="s">
        <v>32758</v>
      </c>
      <c r="J1508" s="68">
        <v>9165798662</v>
      </c>
      <c r="K1508" s="41" t="s">
        <v>43</v>
      </c>
      <c r="L1508" s="41" t="s">
        <v>32759</v>
      </c>
      <c r="N1508" s="41" t="s">
        <v>35</v>
      </c>
      <c r="O1508" s="41" t="s">
        <v>36</v>
      </c>
      <c r="P1508" s="41" t="s">
        <v>9528</v>
      </c>
      <c r="Q1508" s="41" t="s">
        <v>21919</v>
      </c>
      <c r="R1508" s="41">
        <v>8998</v>
      </c>
      <c r="S1508" s="41" t="s">
        <v>22780</v>
      </c>
      <c r="T1508" s="41" t="s">
        <v>22781</v>
      </c>
      <c r="U1508" s="41" t="s">
        <v>32760</v>
      </c>
      <c r="V1508" s="42">
        <v>45993</v>
      </c>
      <c r="W1508"/>
      <c r="X1508"/>
    </row>
    <row r="1509" spans="1:24">
      <c r="A1509" s="41" t="str">
        <f>TRIM(Query1[[#This Row],[ENTERPRISE_ID]])</f>
        <v>BEXCOND</v>
      </c>
      <c r="B1509" s="41" t="s">
        <v>32761</v>
      </c>
      <c r="C1509" s="41" t="s">
        <v>32762</v>
      </c>
      <c r="D1509" s="41" t="s">
        <v>21162</v>
      </c>
      <c r="E1509" s="41" t="s">
        <v>32763</v>
      </c>
      <c r="F1509" s="41" t="s">
        <v>32764</v>
      </c>
      <c r="G1509" s="41" t="s">
        <v>22546</v>
      </c>
      <c r="H1509" s="41" t="s">
        <v>32765</v>
      </c>
      <c r="I1509" s="41" t="s">
        <v>25921</v>
      </c>
      <c r="J1509" s="68">
        <v>4084800945</v>
      </c>
      <c r="K1509" s="41" t="s">
        <v>43</v>
      </c>
      <c r="L1509" s="41" t="s">
        <v>32766</v>
      </c>
      <c r="M1509" s="41" t="s">
        <v>32767</v>
      </c>
      <c r="N1509" s="41" t="s">
        <v>2532</v>
      </c>
      <c r="O1509" s="41" t="s">
        <v>36</v>
      </c>
      <c r="P1509" s="41" t="s">
        <v>1788</v>
      </c>
      <c r="Q1509" s="41" t="s">
        <v>21919</v>
      </c>
      <c r="R1509" s="41">
        <v>8998</v>
      </c>
      <c r="S1509" s="41" t="s">
        <v>22780</v>
      </c>
      <c r="T1509" s="41" t="s">
        <v>22781</v>
      </c>
      <c r="U1509" s="41" t="s">
        <v>32768</v>
      </c>
      <c r="V1509" s="42">
        <v>45993</v>
      </c>
      <c r="W1509"/>
      <c r="X1509"/>
    </row>
    <row r="1510" spans="1:24">
      <c r="A1510" s="41" t="str">
        <f>TRIM(Query1[[#This Row],[ENTERPRISE_ID]])</f>
        <v>AKADARI</v>
      </c>
      <c r="B1510" s="41" t="s">
        <v>32769</v>
      </c>
      <c r="C1510" s="41" t="s">
        <v>32770</v>
      </c>
      <c r="D1510" s="41" t="s">
        <v>21144</v>
      </c>
      <c r="E1510" s="41" t="s">
        <v>32771</v>
      </c>
      <c r="F1510" s="41" t="s">
        <v>32772</v>
      </c>
      <c r="G1510" s="41" t="s">
        <v>19576</v>
      </c>
      <c r="H1510" s="41" t="s">
        <v>32773</v>
      </c>
      <c r="I1510" s="41" t="s">
        <v>32774</v>
      </c>
      <c r="J1510" s="68">
        <v>4125400829</v>
      </c>
      <c r="K1510" s="41" t="s">
        <v>43</v>
      </c>
      <c r="L1510" s="41" t="s">
        <v>32775</v>
      </c>
      <c r="N1510" s="41" t="s">
        <v>895</v>
      </c>
      <c r="O1510" s="41" t="s">
        <v>453</v>
      </c>
      <c r="P1510" s="41" t="s">
        <v>896</v>
      </c>
      <c r="Q1510" s="41" t="s">
        <v>21930</v>
      </c>
      <c r="R1510" s="41">
        <v>8998</v>
      </c>
      <c r="S1510" s="41" t="s">
        <v>21920</v>
      </c>
      <c r="T1510" s="41" t="s">
        <v>21921</v>
      </c>
      <c r="U1510" s="41" t="s">
        <v>32776</v>
      </c>
      <c r="V1510" s="42">
        <v>45993</v>
      </c>
      <c r="W1510"/>
      <c r="X1510"/>
    </row>
    <row r="1511" spans="1:24">
      <c r="A1511" s="41" t="str">
        <f>TRIM(Query1[[#This Row],[ENTERPRISE_ID]])</f>
        <v>HQUEZA0</v>
      </c>
      <c r="B1511" s="41" t="s">
        <v>32777</v>
      </c>
      <c r="C1511" s="41" t="s">
        <v>19132</v>
      </c>
      <c r="D1511" s="41" t="s">
        <v>21154</v>
      </c>
      <c r="E1511" s="41" t="s">
        <v>32778</v>
      </c>
      <c r="F1511" s="41" t="s">
        <v>32779</v>
      </c>
      <c r="G1511" s="41" t="s">
        <v>5926</v>
      </c>
      <c r="H1511" s="41" t="s">
        <v>32780</v>
      </c>
      <c r="I1511" s="41" t="s">
        <v>32781</v>
      </c>
      <c r="J1511" s="68">
        <v>9492471484</v>
      </c>
      <c r="K1511" s="41" t="s">
        <v>43</v>
      </c>
      <c r="L1511" s="41" t="s">
        <v>32782</v>
      </c>
      <c r="M1511" s="41" t="s">
        <v>32783</v>
      </c>
      <c r="N1511" s="41" t="s">
        <v>32784</v>
      </c>
      <c r="O1511" s="41" t="s">
        <v>36</v>
      </c>
      <c r="P1511" s="41" t="s">
        <v>5930</v>
      </c>
      <c r="Q1511" s="41" t="s">
        <v>21909</v>
      </c>
      <c r="R1511" s="41">
        <v>8998</v>
      </c>
      <c r="S1511" s="41" t="s">
        <v>2686</v>
      </c>
      <c r="T1511" s="41" t="s">
        <v>16637</v>
      </c>
      <c r="U1511" s="41" t="s">
        <v>32785</v>
      </c>
      <c r="V1511" s="42">
        <v>45993</v>
      </c>
      <c r="W1511"/>
      <c r="X1511"/>
    </row>
    <row r="1512" spans="1:24">
      <c r="A1512" s="41" t="str">
        <f>TRIM(Query1[[#This Row],[ENTERPRISE_ID]])</f>
        <v>ALAMBE8</v>
      </c>
      <c r="B1512" s="41" t="s">
        <v>32786</v>
      </c>
      <c r="C1512" s="41" t="s">
        <v>32787</v>
      </c>
      <c r="D1512" s="41" t="s">
        <v>21141</v>
      </c>
      <c r="E1512" s="41" t="s">
        <v>26761</v>
      </c>
      <c r="F1512" s="41" t="s">
        <v>32788</v>
      </c>
      <c r="G1512" s="41" t="s">
        <v>944</v>
      </c>
      <c r="H1512" s="41" t="s">
        <v>24800</v>
      </c>
      <c r="I1512" s="41" t="s">
        <v>32789</v>
      </c>
      <c r="J1512" s="68">
        <v>5407980364</v>
      </c>
      <c r="K1512" s="41" t="s">
        <v>43</v>
      </c>
      <c r="L1512" s="41" t="s">
        <v>945</v>
      </c>
      <c r="N1512" s="41" t="s">
        <v>32790</v>
      </c>
      <c r="O1512" s="41" t="s">
        <v>167</v>
      </c>
      <c r="P1512" s="41" t="s">
        <v>947</v>
      </c>
      <c r="Q1512" s="41" t="s">
        <v>21919</v>
      </c>
      <c r="R1512" s="41">
        <v>8998</v>
      </c>
      <c r="S1512" s="41" t="s">
        <v>22780</v>
      </c>
      <c r="T1512" s="41" t="s">
        <v>22781</v>
      </c>
      <c r="U1512" s="41" t="s">
        <v>32791</v>
      </c>
      <c r="V1512" s="42">
        <v>45993</v>
      </c>
      <c r="W1512"/>
      <c r="X1512"/>
    </row>
    <row r="1513" spans="1:24">
      <c r="A1513" s="41" t="str">
        <f>TRIM(Query1[[#This Row],[ENTERPRISE_ID]])</f>
        <v>BTIERNE</v>
      </c>
      <c r="B1513" s="41" t="s">
        <v>19140</v>
      </c>
      <c r="C1513" s="41" t="s">
        <v>32792</v>
      </c>
      <c r="D1513" s="41" t="s">
        <v>21138</v>
      </c>
      <c r="E1513" s="41" t="s">
        <v>27763</v>
      </c>
      <c r="F1513" s="41" t="s">
        <v>19141</v>
      </c>
      <c r="G1513" s="41" t="s">
        <v>2246</v>
      </c>
      <c r="H1513" s="41" t="s">
        <v>32793</v>
      </c>
      <c r="I1513" s="41" t="s">
        <v>22526</v>
      </c>
      <c r="J1513" s="68">
        <v>6316440007</v>
      </c>
      <c r="K1513" s="41" t="s">
        <v>43</v>
      </c>
      <c r="L1513" s="41" t="s">
        <v>32794</v>
      </c>
      <c r="N1513" s="41" t="s">
        <v>32795</v>
      </c>
      <c r="O1513" s="41" t="s">
        <v>373</v>
      </c>
      <c r="P1513" s="41" t="s">
        <v>2249</v>
      </c>
      <c r="Q1513" s="41" t="s">
        <v>21930</v>
      </c>
      <c r="R1513" s="41">
        <v>8998</v>
      </c>
      <c r="S1513" s="41" t="s">
        <v>19102</v>
      </c>
      <c r="T1513" s="41" t="s">
        <v>19101</v>
      </c>
      <c r="U1513" s="41" t="s">
        <v>32796</v>
      </c>
      <c r="V1513" s="42">
        <v>45993</v>
      </c>
      <c r="W1513"/>
      <c r="X1513"/>
    </row>
    <row r="1514" spans="1:24">
      <c r="A1514" s="41" t="str">
        <f>TRIM(Query1[[#This Row],[ENTERPRISE_ID]])</f>
        <v>OOLAGUE</v>
      </c>
      <c r="B1514" s="41" t="s">
        <v>32797</v>
      </c>
      <c r="C1514" s="41" t="s">
        <v>32798</v>
      </c>
      <c r="D1514" s="41" t="s">
        <v>21138</v>
      </c>
      <c r="E1514" s="41" t="s">
        <v>32799</v>
      </c>
      <c r="F1514" s="41" t="s">
        <v>32800</v>
      </c>
      <c r="G1514" s="41" t="s">
        <v>10806</v>
      </c>
      <c r="H1514" s="41" t="s">
        <v>32801</v>
      </c>
      <c r="I1514" s="41" t="s">
        <v>32802</v>
      </c>
      <c r="J1514" s="68">
        <v>7188076489</v>
      </c>
      <c r="K1514" s="41" t="s">
        <v>43</v>
      </c>
      <c r="L1514" s="41" t="s">
        <v>30853</v>
      </c>
      <c r="M1514" s="41" t="s">
        <v>30854</v>
      </c>
      <c r="N1514" s="41" t="s">
        <v>30855</v>
      </c>
      <c r="O1514" s="41" t="s">
        <v>373</v>
      </c>
      <c r="P1514" s="41" t="s">
        <v>30856</v>
      </c>
      <c r="Q1514" s="41" t="s">
        <v>21930</v>
      </c>
      <c r="R1514" s="41">
        <v>8998</v>
      </c>
      <c r="S1514" s="41" t="s">
        <v>19102</v>
      </c>
      <c r="T1514" s="41" t="s">
        <v>19101</v>
      </c>
      <c r="U1514" s="41" t="s">
        <v>32803</v>
      </c>
      <c r="V1514" s="42">
        <v>45993</v>
      </c>
      <c r="W1514"/>
      <c r="X1514"/>
    </row>
    <row r="1515" spans="1:24">
      <c r="A1515" s="41" t="str">
        <f>TRIM(Query1[[#This Row],[ENTERPRISE_ID]])</f>
        <v>CBRAIDI</v>
      </c>
      <c r="B1515" s="41" t="s">
        <v>32804</v>
      </c>
      <c r="C1515" s="41" t="s">
        <v>32805</v>
      </c>
      <c r="D1515" s="41" t="s">
        <v>21137</v>
      </c>
      <c r="E1515" s="41" t="s">
        <v>32806</v>
      </c>
      <c r="F1515" s="41" t="s">
        <v>32807</v>
      </c>
      <c r="G1515" s="41" t="s">
        <v>32808</v>
      </c>
      <c r="H1515" s="41" t="s">
        <v>32809</v>
      </c>
      <c r="I1515" s="41" t="s">
        <v>22156</v>
      </c>
      <c r="J1515" s="68">
        <v>7167082001</v>
      </c>
      <c r="K1515" s="41" t="s">
        <v>43</v>
      </c>
      <c r="L1515" s="41" t="s">
        <v>32810</v>
      </c>
      <c r="N1515" s="41" t="s">
        <v>2414</v>
      </c>
      <c r="O1515" s="41" t="s">
        <v>373</v>
      </c>
      <c r="P1515" s="41" t="s">
        <v>2415</v>
      </c>
      <c r="Q1515" s="41" t="s">
        <v>22020</v>
      </c>
      <c r="R1515" s="41">
        <v>8998</v>
      </c>
      <c r="S1515" s="41" t="s">
        <v>9214</v>
      </c>
      <c r="T1515" s="41" t="s">
        <v>19896</v>
      </c>
      <c r="U1515" s="41" t="s">
        <v>32811</v>
      </c>
      <c r="V1515" s="42">
        <v>45993</v>
      </c>
      <c r="W1515"/>
      <c r="X1515"/>
    </row>
    <row r="1516" spans="1:24">
      <c r="A1516" s="41" t="str">
        <f>TRIM(Query1[[#This Row],[ENTERPRISE_ID]])</f>
        <v>POSTROW</v>
      </c>
      <c r="B1516" s="41" t="s">
        <v>32812</v>
      </c>
      <c r="C1516" s="41" t="s">
        <v>32813</v>
      </c>
      <c r="D1516" s="41" t="s">
        <v>21152</v>
      </c>
      <c r="E1516" s="41" t="s">
        <v>32814</v>
      </c>
      <c r="F1516" s="41" t="s">
        <v>32815</v>
      </c>
      <c r="G1516" s="41" t="s">
        <v>11120</v>
      </c>
      <c r="H1516" s="41" t="s">
        <v>32816</v>
      </c>
      <c r="I1516" s="41" t="s">
        <v>21929</v>
      </c>
      <c r="J1516" s="68">
        <v>8472080290</v>
      </c>
      <c r="K1516" s="41" t="s">
        <v>43</v>
      </c>
      <c r="L1516" s="41" t="s">
        <v>32817</v>
      </c>
      <c r="M1516" s="41" t="s">
        <v>32818</v>
      </c>
      <c r="N1516" s="41" t="s">
        <v>32819</v>
      </c>
      <c r="O1516" s="41" t="s">
        <v>118</v>
      </c>
      <c r="P1516" s="41" t="s">
        <v>32820</v>
      </c>
      <c r="Q1516" s="41" t="s">
        <v>21909</v>
      </c>
      <c r="R1516" s="41">
        <v>8998</v>
      </c>
      <c r="S1516" s="41" t="s">
        <v>22780</v>
      </c>
      <c r="T1516" s="41" t="s">
        <v>22781</v>
      </c>
      <c r="U1516" s="41" t="s">
        <v>32821</v>
      </c>
      <c r="V1516" s="42">
        <v>45993</v>
      </c>
      <c r="W1516"/>
      <c r="X1516"/>
    </row>
    <row r="1517" spans="1:24">
      <c r="A1517" s="41" t="str">
        <f>TRIM(Query1[[#This Row],[ENTERPRISE_ID]])</f>
        <v>KHAYME</v>
      </c>
      <c r="B1517" s="41" t="s">
        <v>21490</v>
      </c>
      <c r="C1517" s="41" t="s">
        <v>21491</v>
      </c>
      <c r="D1517" s="41" t="s">
        <v>21152</v>
      </c>
      <c r="E1517" s="41" t="s">
        <v>29856</v>
      </c>
      <c r="F1517" s="41" t="s">
        <v>32822</v>
      </c>
      <c r="G1517" s="41" t="s">
        <v>8570</v>
      </c>
      <c r="H1517" s="41" t="s">
        <v>32823</v>
      </c>
      <c r="I1517" s="41" t="s">
        <v>21916</v>
      </c>
      <c r="J1517" s="68">
        <v>3124786854</v>
      </c>
      <c r="K1517" s="41" t="s">
        <v>43</v>
      </c>
      <c r="L1517" s="41" t="s">
        <v>32824</v>
      </c>
      <c r="N1517" s="41" t="s">
        <v>13674</v>
      </c>
      <c r="O1517" s="41" t="s">
        <v>118</v>
      </c>
      <c r="P1517" s="41" t="s">
        <v>8573</v>
      </c>
      <c r="Q1517" s="41" t="s">
        <v>21909</v>
      </c>
      <c r="R1517" s="41">
        <v>8998</v>
      </c>
      <c r="S1517" s="41" t="s">
        <v>22780</v>
      </c>
      <c r="T1517" s="41" t="s">
        <v>22781</v>
      </c>
      <c r="U1517" s="41" t="s">
        <v>32825</v>
      </c>
      <c r="V1517" s="42">
        <v>45993</v>
      </c>
      <c r="W1517"/>
      <c r="X1517"/>
    </row>
    <row r="1518" spans="1:24">
      <c r="A1518" s="41" t="str">
        <f>TRIM(Query1[[#This Row],[ENTERPRISE_ID]])</f>
        <v>MYOUN41</v>
      </c>
      <c r="B1518" s="41" t="s">
        <v>32826</v>
      </c>
      <c r="C1518" s="41" t="s">
        <v>32827</v>
      </c>
      <c r="D1518" s="41" t="s">
        <v>21152</v>
      </c>
      <c r="E1518" s="41" t="s">
        <v>32828</v>
      </c>
      <c r="F1518" s="41" t="s">
        <v>32829</v>
      </c>
      <c r="G1518" s="41" t="s">
        <v>10448</v>
      </c>
      <c r="H1518" s="41" t="s">
        <v>22032</v>
      </c>
      <c r="I1518" s="41" t="s">
        <v>22047</v>
      </c>
      <c r="J1518" s="68">
        <v>7088304314</v>
      </c>
      <c r="K1518" s="41" t="s">
        <v>43</v>
      </c>
      <c r="L1518" s="41" t="s">
        <v>32830</v>
      </c>
      <c r="N1518" s="41" t="s">
        <v>32831</v>
      </c>
      <c r="O1518" s="41" t="s">
        <v>118</v>
      </c>
      <c r="P1518" s="41" t="s">
        <v>3778</v>
      </c>
      <c r="Q1518" s="41" t="s">
        <v>21909</v>
      </c>
      <c r="R1518" s="41">
        <v>8998</v>
      </c>
      <c r="S1518" s="41" t="s">
        <v>7032</v>
      </c>
      <c r="T1518" s="41" t="s">
        <v>22220</v>
      </c>
      <c r="U1518" s="41" t="s">
        <v>32832</v>
      </c>
      <c r="V1518" s="42">
        <v>45993</v>
      </c>
      <c r="W1518"/>
      <c r="X1518"/>
    </row>
    <row r="1519" spans="1:24">
      <c r="A1519" s="41" t="str">
        <f>TRIM(Query1[[#This Row],[ENTERPRISE_ID]])</f>
        <v>JSCHAEF</v>
      </c>
      <c r="B1519" s="41" t="s">
        <v>32833</v>
      </c>
      <c r="C1519" s="41" t="s">
        <v>32834</v>
      </c>
      <c r="D1519" s="41" t="s">
        <v>21152</v>
      </c>
      <c r="E1519" s="41" t="s">
        <v>32835</v>
      </c>
      <c r="F1519" s="41" t="s">
        <v>32836</v>
      </c>
      <c r="G1519" s="41" t="s">
        <v>8048</v>
      </c>
      <c r="H1519" s="41" t="s">
        <v>32837</v>
      </c>
      <c r="I1519" s="41" t="s">
        <v>22613</v>
      </c>
      <c r="J1519" s="68">
        <v>6089822781</v>
      </c>
      <c r="K1519" s="41" t="s">
        <v>43</v>
      </c>
      <c r="L1519" s="41" t="s">
        <v>32838</v>
      </c>
      <c r="N1519" s="41" t="s">
        <v>32839</v>
      </c>
      <c r="O1519" s="41" t="s">
        <v>95</v>
      </c>
      <c r="P1519" s="41" t="s">
        <v>8050</v>
      </c>
      <c r="Q1519" s="41" t="s">
        <v>21909</v>
      </c>
      <c r="R1519" s="41">
        <v>8998</v>
      </c>
      <c r="S1519" s="41" t="s">
        <v>3327</v>
      </c>
      <c r="T1519" s="41" t="s">
        <v>23177</v>
      </c>
      <c r="U1519" s="41" t="s">
        <v>32840</v>
      </c>
      <c r="V1519" s="42">
        <v>45993</v>
      </c>
      <c r="W1519"/>
      <c r="X1519"/>
    </row>
    <row r="1520" spans="1:24">
      <c r="A1520" s="41" t="str">
        <f>TRIM(Query1[[#This Row],[ENTERPRISE_ID]])</f>
        <v>MMETELK</v>
      </c>
      <c r="B1520" s="41" t="s">
        <v>32841</v>
      </c>
      <c r="C1520" s="41" t="s">
        <v>32842</v>
      </c>
      <c r="D1520" s="41" t="s">
        <v>21147</v>
      </c>
      <c r="E1520" s="41" t="s">
        <v>32843</v>
      </c>
      <c r="F1520" s="41" t="s">
        <v>32844</v>
      </c>
      <c r="G1520" s="41" t="s">
        <v>9948</v>
      </c>
      <c r="H1520" s="41" t="s">
        <v>32845</v>
      </c>
      <c r="I1520" s="41" t="s">
        <v>22250</v>
      </c>
      <c r="J1520" s="68">
        <v>3173345506</v>
      </c>
      <c r="K1520" s="41" t="s">
        <v>43</v>
      </c>
      <c r="L1520" s="41" t="s">
        <v>32846</v>
      </c>
      <c r="N1520" s="41" t="s">
        <v>32847</v>
      </c>
      <c r="O1520" s="41" t="s">
        <v>192</v>
      </c>
      <c r="P1520" s="41" t="s">
        <v>32848</v>
      </c>
      <c r="Q1520" s="41" t="s">
        <v>21919</v>
      </c>
      <c r="R1520" s="41">
        <v>8998</v>
      </c>
      <c r="S1520" s="41" t="s">
        <v>22780</v>
      </c>
      <c r="T1520" s="41" t="s">
        <v>22781</v>
      </c>
      <c r="U1520" s="41" t="s">
        <v>32849</v>
      </c>
      <c r="V1520" s="42">
        <v>45993</v>
      </c>
      <c r="W1520"/>
      <c r="X1520"/>
    </row>
    <row r="1521" spans="1:24">
      <c r="A1521" s="41" t="str">
        <f>TRIM(Query1[[#This Row],[ENTERPRISE_ID]])</f>
        <v>AMARTIN</v>
      </c>
      <c r="B1521" s="41" t="s">
        <v>32850</v>
      </c>
      <c r="C1521" s="41" t="s">
        <v>32851</v>
      </c>
      <c r="D1521" s="41" t="s">
        <v>21158</v>
      </c>
      <c r="E1521" s="41" t="s">
        <v>32852</v>
      </c>
      <c r="F1521" s="41" t="s">
        <v>32853</v>
      </c>
      <c r="G1521" s="41" t="s">
        <v>32854</v>
      </c>
      <c r="H1521" s="41" t="s">
        <v>39</v>
      </c>
      <c r="I1521" s="41" t="s">
        <v>24083</v>
      </c>
      <c r="J1521" s="68">
        <v>3467160518</v>
      </c>
      <c r="K1521" s="41" t="s">
        <v>43</v>
      </c>
      <c r="L1521" s="41" t="s">
        <v>32855</v>
      </c>
      <c r="N1521" s="41" t="s">
        <v>32856</v>
      </c>
      <c r="O1521" s="41" t="s">
        <v>147</v>
      </c>
      <c r="P1521" s="41" t="s">
        <v>32857</v>
      </c>
      <c r="Q1521" s="41" t="s">
        <v>21919</v>
      </c>
      <c r="R1521" s="41">
        <v>8998</v>
      </c>
      <c r="S1521" s="41" t="s">
        <v>22200</v>
      </c>
      <c r="T1521" s="41" t="s">
        <v>22201</v>
      </c>
      <c r="U1521" s="41" t="s">
        <v>32858</v>
      </c>
      <c r="V1521" s="42">
        <v>45993</v>
      </c>
      <c r="W1521"/>
      <c r="X1521"/>
    </row>
    <row r="1522" spans="1:24">
      <c r="A1522" s="41" t="str">
        <f>TRIM(Query1[[#This Row],[ENTERPRISE_ID]])</f>
        <v>JZULETA</v>
      </c>
      <c r="B1522" s="41" t="s">
        <v>32859</v>
      </c>
      <c r="C1522" s="41" t="s">
        <v>32860</v>
      </c>
      <c r="D1522" s="41" t="s">
        <v>21158</v>
      </c>
      <c r="E1522" s="41" t="s">
        <v>32861</v>
      </c>
      <c r="F1522" s="41" t="s">
        <v>32862</v>
      </c>
      <c r="G1522" s="41" t="s">
        <v>32863</v>
      </c>
      <c r="H1522" s="41" t="s">
        <v>32864</v>
      </c>
      <c r="I1522" s="41" t="s">
        <v>22373</v>
      </c>
      <c r="J1522" s="68">
        <v>3467160521</v>
      </c>
      <c r="K1522" s="41" t="s">
        <v>43</v>
      </c>
      <c r="L1522" s="41" t="s">
        <v>32865</v>
      </c>
      <c r="N1522" s="41" t="s">
        <v>32866</v>
      </c>
      <c r="O1522" s="41" t="s">
        <v>147</v>
      </c>
      <c r="P1522" s="41" t="s">
        <v>4801</v>
      </c>
      <c r="Q1522" s="41" t="s">
        <v>21919</v>
      </c>
      <c r="R1522" s="41">
        <v>8998</v>
      </c>
      <c r="S1522" s="41" t="s">
        <v>22200</v>
      </c>
      <c r="T1522" s="41" t="s">
        <v>22201</v>
      </c>
      <c r="U1522" s="41" t="s">
        <v>32867</v>
      </c>
      <c r="V1522" s="42">
        <v>45993</v>
      </c>
      <c r="W1522"/>
      <c r="X1522"/>
    </row>
    <row r="1523" spans="1:24">
      <c r="A1523" s="41" t="str">
        <f>TRIM(Query1[[#This Row],[ENTERPRISE_ID]])</f>
        <v>JSHANYF</v>
      </c>
      <c r="B1523" s="41" t="s">
        <v>32868</v>
      </c>
      <c r="C1523" s="41" t="s">
        <v>32869</v>
      </c>
      <c r="D1523" s="41" t="s">
        <v>21159</v>
      </c>
      <c r="E1523" s="41" t="s">
        <v>32870</v>
      </c>
      <c r="F1523" s="41" t="s">
        <v>32871</v>
      </c>
      <c r="G1523" s="41" t="s">
        <v>32872</v>
      </c>
      <c r="H1523" s="41" t="s">
        <v>32873</v>
      </c>
      <c r="I1523" s="41" t="s">
        <v>22613</v>
      </c>
      <c r="J1523" s="68">
        <v>5129926247</v>
      </c>
      <c r="K1523" s="41" t="s">
        <v>43</v>
      </c>
      <c r="L1523" s="41" t="s">
        <v>32874</v>
      </c>
      <c r="N1523" s="41" t="s">
        <v>32875</v>
      </c>
      <c r="O1523" s="41" t="s">
        <v>147</v>
      </c>
      <c r="P1523" s="41" t="s">
        <v>8074</v>
      </c>
      <c r="Q1523" s="41" t="s">
        <v>21909</v>
      </c>
      <c r="R1523" s="41">
        <v>8998</v>
      </c>
      <c r="S1523" s="41" t="s">
        <v>12217</v>
      </c>
      <c r="T1523" s="41" t="s">
        <v>22811</v>
      </c>
      <c r="U1523" s="41" t="s">
        <v>32876</v>
      </c>
      <c r="V1523" s="42">
        <v>45993</v>
      </c>
      <c r="W1523"/>
      <c r="X1523"/>
    </row>
    <row r="1524" spans="1:24">
      <c r="A1524" s="41" t="str">
        <f>TRIM(Query1[[#This Row],[ENTERPRISE_ID]])</f>
        <v>SOGG00</v>
      </c>
      <c r="B1524" s="41" t="s">
        <v>32877</v>
      </c>
      <c r="C1524" s="41" t="s">
        <v>32878</v>
      </c>
      <c r="D1524" s="41" t="s">
        <v>21137</v>
      </c>
      <c r="E1524" s="41" t="s">
        <v>32879</v>
      </c>
      <c r="F1524" s="41" t="s">
        <v>32880</v>
      </c>
      <c r="G1524" s="41" t="s">
        <v>12790</v>
      </c>
      <c r="H1524" s="41" t="s">
        <v>32881</v>
      </c>
      <c r="I1524" s="41" t="s">
        <v>25192</v>
      </c>
      <c r="J1524" s="68">
        <v>4136546113</v>
      </c>
      <c r="K1524" s="41" t="s">
        <v>43</v>
      </c>
      <c r="L1524" s="41" t="s">
        <v>32882</v>
      </c>
      <c r="N1524" s="41" t="s">
        <v>32883</v>
      </c>
      <c r="O1524" s="41" t="s">
        <v>276</v>
      </c>
      <c r="P1524" s="41" t="s">
        <v>12793</v>
      </c>
      <c r="Q1524" s="41" t="s">
        <v>22020</v>
      </c>
      <c r="R1524" s="41">
        <v>8998</v>
      </c>
      <c r="S1524" s="41" t="s">
        <v>12911</v>
      </c>
      <c r="T1524" s="41" t="s">
        <v>24909</v>
      </c>
      <c r="U1524" s="41" t="s">
        <v>32884</v>
      </c>
      <c r="V1524" s="42">
        <v>45993</v>
      </c>
      <c r="W1524"/>
      <c r="X1524"/>
    </row>
    <row r="1525" spans="1:24">
      <c r="A1525" s="41" t="str">
        <f>TRIM(Query1[[#This Row],[ENTERPRISE_ID]])</f>
        <v>RHARTSE</v>
      </c>
      <c r="B1525" s="41" t="s">
        <v>32885</v>
      </c>
      <c r="C1525" s="41" t="s">
        <v>32886</v>
      </c>
      <c r="D1525" s="41" t="s">
        <v>21134</v>
      </c>
      <c r="E1525" s="41" t="s">
        <v>32887</v>
      </c>
      <c r="F1525" s="41" t="s">
        <v>32888</v>
      </c>
      <c r="G1525" s="41" t="s">
        <v>11618</v>
      </c>
      <c r="H1525" s="41" t="s">
        <v>32889</v>
      </c>
      <c r="I1525" s="41" t="s">
        <v>29083</v>
      </c>
      <c r="J1525" s="68">
        <v>7042325502</v>
      </c>
      <c r="K1525" s="41" t="s">
        <v>43</v>
      </c>
      <c r="L1525" s="41" t="s">
        <v>32890</v>
      </c>
      <c r="N1525" s="41" t="s">
        <v>32891</v>
      </c>
      <c r="O1525" s="41" t="s">
        <v>170</v>
      </c>
      <c r="P1525" s="41" t="s">
        <v>350</v>
      </c>
      <c r="Q1525" s="41" t="s">
        <v>21919</v>
      </c>
      <c r="R1525" s="41">
        <v>8998</v>
      </c>
      <c r="S1525" s="41" t="s">
        <v>15818</v>
      </c>
      <c r="T1525" s="41" t="s">
        <v>23847</v>
      </c>
      <c r="U1525" s="41" t="s">
        <v>32892</v>
      </c>
      <c r="V1525" s="42">
        <v>45993</v>
      </c>
      <c r="W1525"/>
      <c r="X1525"/>
    </row>
    <row r="1526" spans="1:24">
      <c r="A1526" s="41" t="str">
        <f>TRIM(Query1[[#This Row],[ENTERPRISE_ID]])</f>
        <v>CWELCOM</v>
      </c>
      <c r="B1526" s="41" t="s">
        <v>32893</v>
      </c>
      <c r="C1526" s="41" t="s">
        <v>32894</v>
      </c>
      <c r="D1526" s="41" t="s">
        <v>21136</v>
      </c>
      <c r="E1526" s="41" t="s">
        <v>32895</v>
      </c>
      <c r="F1526" s="41" t="s">
        <v>32896</v>
      </c>
      <c r="G1526" s="41" t="s">
        <v>3237</v>
      </c>
      <c r="H1526" s="41" t="s">
        <v>32897</v>
      </c>
      <c r="I1526" s="41" t="s">
        <v>32898</v>
      </c>
      <c r="J1526" s="68">
        <v>3525812031</v>
      </c>
      <c r="K1526" s="41" t="s">
        <v>43</v>
      </c>
      <c r="L1526" s="41" t="s">
        <v>3238</v>
      </c>
      <c r="N1526" s="41" t="s">
        <v>4909</v>
      </c>
      <c r="O1526" s="41" t="s">
        <v>57</v>
      </c>
      <c r="P1526" s="41" t="s">
        <v>3240</v>
      </c>
      <c r="Q1526" s="41" t="s">
        <v>21909</v>
      </c>
      <c r="R1526" s="41">
        <v>8998</v>
      </c>
      <c r="S1526" s="41" t="s">
        <v>22780</v>
      </c>
      <c r="T1526" s="41" t="s">
        <v>22781</v>
      </c>
      <c r="U1526" s="41" t="s">
        <v>32899</v>
      </c>
      <c r="V1526" s="42">
        <v>45993</v>
      </c>
      <c r="W1526"/>
      <c r="X1526"/>
    </row>
    <row r="1527" spans="1:24">
      <c r="A1527" s="41" t="str">
        <f>TRIM(Query1[[#This Row],[ENTERPRISE_ID]])</f>
        <v>NCRUZ0</v>
      </c>
      <c r="B1527" s="41" t="s">
        <v>32900</v>
      </c>
      <c r="C1527" s="41" t="s">
        <v>32901</v>
      </c>
      <c r="D1527" s="41" t="s">
        <v>21136</v>
      </c>
      <c r="E1527" s="41" t="s">
        <v>32902</v>
      </c>
      <c r="F1527" s="41" t="s">
        <v>32903</v>
      </c>
      <c r="G1527" s="41" t="s">
        <v>32904</v>
      </c>
      <c r="H1527" s="41" t="s">
        <v>29037</v>
      </c>
      <c r="I1527" s="41" t="s">
        <v>27578</v>
      </c>
      <c r="J1527" s="68">
        <v>3057133132</v>
      </c>
      <c r="K1527" s="41" t="s">
        <v>43</v>
      </c>
      <c r="L1527" s="41" t="s">
        <v>32905</v>
      </c>
      <c r="N1527" s="41" t="s">
        <v>12094</v>
      </c>
      <c r="O1527" s="41" t="s">
        <v>57</v>
      </c>
      <c r="P1527" s="41" t="s">
        <v>6371</v>
      </c>
      <c r="Q1527" s="41" t="s">
        <v>21909</v>
      </c>
      <c r="R1527" s="41">
        <v>8998</v>
      </c>
      <c r="S1527" s="41" t="s">
        <v>6368</v>
      </c>
      <c r="T1527" s="41" t="s">
        <v>27506</v>
      </c>
      <c r="U1527" s="41" t="s">
        <v>32906</v>
      </c>
      <c r="V1527" s="42">
        <v>45993</v>
      </c>
      <c r="W1527"/>
      <c r="X1527"/>
    </row>
    <row r="1528" spans="1:24">
      <c r="A1528" s="41" t="str">
        <f>TRIM(Query1[[#This Row],[ENTERPRISE_ID]])</f>
        <v>LFARIA</v>
      </c>
      <c r="B1528" s="41" t="s">
        <v>32907</v>
      </c>
      <c r="C1528" s="41" t="s">
        <v>32908</v>
      </c>
      <c r="D1528" s="41" t="s">
        <v>21136</v>
      </c>
      <c r="E1528" s="41" t="s">
        <v>32909</v>
      </c>
      <c r="F1528" s="41" t="s">
        <v>32910</v>
      </c>
      <c r="G1528" s="41" t="s">
        <v>32911</v>
      </c>
      <c r="H1528" s="41" t="s">
        <v>32912</v>
      </c>
      <c r="I1528" s="41" t="s">
        <v>24327</v>
      </c>
      <c r="J1528" s="68">
        <v>3058900854</v>
      </c>
      <c r="K1528" s="41" t="s">
        <v>43</v>
      </c>
      <c r="L1528" s="41" t="s">
        <v>32913</v>
      </c>
      <c r="M1528" s="41" t="s">
        <v>32914</v>
      </c>
      <c r="N1528" s="41" t="s">
        <v>5063</v>
      </c>
      <c r="O1528" s="41" t="s">
        <v>57</v>
      </c>
      <c r="P1528" s="41" t="s">
        <v>8963</v>
      </c>
      <c r="Q1528" s="41" t="s">
        <v>21909</v>
      </c>
      <c r="R1528" s="41">
        <v>8998</v>
      </c>
      <c r="S1528" s="41" t="s">
        <v>680</v>
      </c>
      <c r="T1528" s="41" t="s">
        <v>19319</v>
      </c>
      <c r="U1528" s="41" t="s">
        <v>32915</v>
      </c>
      <c r="V1528" s="42">
        <v>45993</v>
      </c>
      <c r="W1528"/>
      <c r="X1528"/>
    </row>
    <row r="1529" spans="1:24">
      <c r="A1529" s="41" t="str">
        <f>TRIM(Query1[[#This Row],[ENTERPRISE_ID]])</f>
        <v>RSARAVI</v>
      </c>
      <c r="B1529" s="41" t="s">
        <v>32916</v>
      </c>
      <c r="C1529" s="41" t="s">
        <v>32917</v>
      </c>
      <c r="D1529" s="41" t="s">
        <v>21136</v>
      </c>
      <c r="E1529" s="41" t="s">
        <v>32918</v>
      </c>
      <c r="F1529" s="41" t="s">
        <v>32919</v>
      </c>
      <c r="G1529" s="41" t="s">
        <v>12092</v>
      </c>
      <c r="H1529" s="41" t="s">
        <v>32920</v>
      </c>
      <c r="I1529" s="41" t="s">
        <v>23249</v>
      </c>
      <c r="J1529" s="68">
        <v>3057978065</v>
      </c>
      <c r="K1529" s="41" t="s">
        <v>43</v>
      </c>
      <c r="L1529" s="41" t="s">
        <v>32921</v>
      </c>
      <c r="N1529" s="41" t="s">
        <v>12094</v>
      </c>
      <c r="O1529" s="41" t="s">
        <v>57</v>
      </c>
      <c r="P1529" s="41" t="s">
        <v>6371</v>
      </c>
      <c r="Q1529" s="41" t="s">
        <v>21909</v>
      </c>
      <c r="R1529" s="41">
        <v>8998</v>
      </c>
      <c r="S1529" s="41" t="s">
        <v>6368</v>
      </c>
      <c r="T1529" s="41" t="s">
        <v>27506</v>
      </c>
      <c r="U1529" s="41" t="s">
        <v>32922</v>
      </c>
      <c r="V1529" s="42">
        <v>45993</v>
      </c>
      <c r="W1529"/>
      <c r="X1529"/>
    </row>
    <row r="1530" spans="1:24">
      <c r="A1530" s="41" t="str">
        <f>TRIM(Query1[[#This Row],[ENTERPRISE_ID]])</f>
        <v>AURRIBA</v>
      </c>
      <c r="B1530" s="41" t="s">
        <v>32923</v>
      </c>
      <c r="C1530" s="41" t="s">
        <v>32924</v>
      </c>
      <c r="D1530" s="41" t="s">
        <v>21136</v>
      </c>
      <c r="E1530" s="41" t="s">
        <v>32925</v>
      </c>
      <c r="F1530" s="41" t="s">
        <v>32926</v>
      </c>
      <c r="G1530" s="41" t="s">
        <v>22679</v>
      </c>
      <c r="H1530" s="41" t="s">
        <v>32927</v>
      </c>
      <c r="I1530" s="41" t="s">
        <v>32928</v>
      </c>
      <c r="J1530" s="68">
        <v>3055402089</v>
      </c>
      <c r="K1530" s="41" t="s">
        <v>43</v>
      </c>
      <c r="L1530" s="41" t="s">
        <v>32929</v>
      </c>
      <c r="N1530" s="41" t="s">
        <v>1433</v>
      </c>
      <c r="O1530" s="41" t="s">
        <v>57</v>
      </c>
      <c r="P1530" s="41" t="s">
        <v>1434</v>
      </c>
      <c r="Q1530" s="41" t="s">
        <v>21909</v>
      </c>
      <c r="R1530" s="41">
        <v>8998</v>
      </c>
      <c r="S1530" s="41" t="s">
        <v>22780</v>
      </c>
      <c r="T1530" s="41" t="s">
        <v>22781</v>
      </c>
      <c r="U1530" s="41" t="s">
        <v>32930</v>
      </c>
      <c r="V1530" s="42">
        <v>45993</v>
      </c>
      <c r="W1530"/>
      <c r="X1530"/>
    </row>
    <row r="1531" spans="1:24">
      <c r="A1531" s="41" t="str">
        <f>TRIM(Query1[[#This Row],[ENTERPRISE_ID]])</f>
        <v>FCABRER</v>
      </c>
      <c r="B1531" s="41" t="s">
        <v>32931</v>
      </c>
      <c r="C1531" s="41" t="s">
        <v>32932</v>
      </c>
      <c r="D1531" s="41" t="s">
        <v>21136</v>
      </c>
      <c r="E1531" s="41" t="s">
        <v>32933</v>
      </c>
      <c r="F1531" s="41" t="s">
        <v>32934</v>
      </c>
      <c r="G1531" s="41" t="s">
        <v>32935</v>
      </c>
      <c r="H1531" s="41" t="s">
        <v>32936</v>
      </c>
      <c r="I1531" s="41" t="s">
        <v>4139</v>
      </c>
      <c r="J1531" s="68">
        <v>3053391451</v>
      </c>
      <c r="K1531" s="41" t="s">
        <v>43</v>
      </c>
      <c r="L1531" s="41" t="s">
        <v>5062</v>
      </c>
      <c r="N1531" s="41" t="s">
        <v>5063</v>
      </c>
      <c r="O1531" s="41" t="s">
        <v>57</v>
      </c>
      <c r="P1531" s="41" t="s">
        <v>5064</v>
      </c>
      <c r="Q1531" s="41" t="s">
        <v>21909</v>
      </c>
      <c r="R1531" s="41">
        <v>8998</v>
      </c>
      <c r="S1531" s="41" t="s">
        <v>6368</v>
      </c>
      <c r="T1531" s="41" t="s">
        <v>27506</v>
      </c>
      <c r="U1531" s="41" t="s">
        <v>32937</v>
      </c>
      <c r="V1531" s="42">
        <v>45993</v>
      </c>
      <c r="W1531"/>
      <c r="X1531"/>
    </row>
    <row r="1532" spans="1:24">
      <c r="A1532" s="41" t="str">
        <f>TRIM(Query1[[#This Row],[ENTERPRISE_ID]])</f>
        <v>HJURE</v>
      </c>
      <c r="B1532" s="41" t="s">
        <v>32938</v>
      </c>
      <c r="C1532" s="41" t="s">
        <v>32939</v>
      </c>
      <c r="D1532" s="41" t="s">
        <v>21136</v>
      </c>
      <c r="E1532" s="41" t="s">
        <v>32940</v>
      </c>
      <c r="F1532" s="41" t="s">
        <v>32941</v>
      </c>
      <c r="G1532" s="41" t="s">
        <v>32942</v>
      </c>
      <c r="H1532" s="41" t="s">
        <v>32943</v>
      </c>
      <c r="I1532" s="41" t="s">
        <v>32944</v>
      </c>
      <c r="J1532" s="68">
        <v>3058332468</v>
      </c>
      <c r="K1532" s="41" t="s">
        <v>43</v>
      </c>
      <c r="L1532" s="41" t="s">
        <v>32945</v>
      </c>
      <c r="N1532" s="41" t="s">
        <v>1486</v>
      </c>
      <c r="O1532" s="41" t="s">
        <v>57</v>
      </c>
      <c r="P1532" s="41" t="s">
        <v>5852</v>
      </c>
      <c r="Q1532" s="41" t="s">
        <v>21909</v>
      </c>
      <c r="R1532" s="41">
        <v>8998</v>
      </c>
      <c r="S1532" s="41" t="s">
        <v>680</v>
      </c>
      <c r="T1532" s="41" t="s">
        <v>19319</v>
      </c>
      <c r="U1532" s="41" t="s">
        <v>32946</v>
      </c>
      <c r="V1532" s="42">
        <v>45993</v>
      </c>
      <c r="W1532"/>
      <c r="X1532"/>
    </row>
    <row r="1533" spans="1:24">
      <c r="A1533" s="41" t="str">
        <f>TRIM(Query1[[#This Row],[ENTERPRISE_ID]])</f>
        <v>JFINELL</v>
      </c>
      <c r="B1533" s="41" t="s">
        <v>32947</v>
      </c>
      <c r="C1533" s="41" t="s">
        <v>32948</v>
      </c>
      <c r="D1533" s="41" t="s">
        <v>21136</v>
      </c>
      <c r="E1533" s="41" t="s">
        <v>32949</v>
      </c>
      <c r="F1533" s="41" t="s">
        <v>32950</v>
      </c>
      <c r="G1533" s="41" t="s">
        <v>32951</v>
      </c>
      <c r="H1533" s="41" t="s">
        <v>32952</v>
      </c>
      <c r="I1533" s="41" t="s">
        <v>22613</v>
      </c>
      <c r="J1533" s="68">
        <v>2397371435</v>
      </c>
      <c r="K1533" s="41" t="s">
        <v>43</v>
      </c>
      <c r="L1533" s="41" t="s">
        <v>32953</v>
      </c>
      <c r="M1533" s="41" t="s">
        <v>32954</v>
      </c>
      <c r="N1533" s="41" t="s">
        <v>5427</v>
      </c>
      <c r="O1533" s="41" t="s">
        <v>57</v>
      </c>
      <c r="P1533" s="41" t="s">
        <v>32955</v>
      </c>
      <c r="Q1533" s="41" t="s">
        <v>21909</v>
      </c>
      <c r="R1533" s="41">
        <v>8998</v>
      </c>
      <c r="S1533" s="41" t="s">
        <v>7391</v>
      </c>
      <c r="U1533" s="41" t="s">
        <v>32956</v>
      </c>
      <c r="V1533" s="42">
        <v>45993</v>
      </c>
      <c r="W1533"/>
      <c r="X1533"/>
    </row>
    <row r="1534" spans="1:24">
      <c r="A1534" s="41" t="str">
        <f>TRIM(Query1[[#This Row],[ENTERPRISE_ID]])</f>
        <v>EPEREZS</v>
      </c>
      <c r="B1534" s="41" t="s">
        <v>32957</v>
      </c>
      <c r="C1534" s="41" t="s">
        <v>32958</v>
      </c>
      <c r="D1534" s="41" t="s">
        <v>21136</v>
      </c>
      <c r="E1534" s="41" t="s">
        <v>32959</v>
      </c>
      <c r="F1534" s="41" t="s">
        <v>32960</v>
      </c>
      <c r="G1534" s="41" t="s">
        <v>32961</v>
      </c>
      <c r="H1534" s="41" t="s">
        <v>32962</v>
      </c>
      <c r="I1534" s="41" t="s">
        <v>25432</v>
      </c>
      <c r="J1534" s="68">
        <v>9413105830</v>
      </c>
      <c r="K1534" s="41" t="s">
        <v>43</v>
      </c>
      <c r="L1534" s="41" t="s">
        <v>32963</v>
      </c>
      <c r="N1534" s="41" t="s">
        <v>32964</v>
      </c>
      <c r="O1534" s="41" t="s">
        <v>57</v>
      </c>
      <c r="P1534" s="41" t="s">
        <v>4871</v>
      </c>
      <c r="Q1534" s="41" t="s">
        <v>21909</v>
      </c>
      <c r="R1534" s="41">
        <v>8998</v>
      </c>
      <c r="S1534" s="41" t="s">
        <v>22251</v>
      </c>
      <c r="T1534" s="41" t="s">
        <v>22252</v>
      </c>
      <c r="U1534" s="41" t="s">
        <v>32965</v>
      </c>
      <c r="V1534" s="42">
        <v>45993</v>
      </c>
      <c r="W1534"/>
      <c r="X1534"/>
    </row>
    <row r="1535" spans="1:24">
      <c r="A1535" s="41" t="str">
        <f>TRIM(Query1[[#This Row],[ENTERPRISE_ID]])</f>
        <v>RBUFORD</v>
      </c>
      <c r="B1535" s="41" t="s">
        <v>32966</v>
      </c>
      <c r="C1535" s="41" t="s">
        <v>32967</v>
      </c>
      <c r="D1535" s="41" t="s">
        <v>21140</v>
      </c>
      <c r="E1535" s="41" t="s">
        <v>32968</v>
      </c>
      <c r="F1535" s="41" t="s">
        <v>32969</v>
      </c>
      <c r="G1535" s="41" t="s">
        <v>11345</v>
      </c>
      <c r="H1535" s="41" t="s">
        <v>32970</v>
      </c>
      <c r="I1535" s="41" t="s">
        <v>21938</v>
      </c>
      <c r="J1535" s="68">
        <v>2512954356</v>
      </c>
      <c r="K1535" s="41" t="s">
        <v>43</v>
      </c>
      <c r="L1535" s="41" t="s">
        <v>11346</v>
      </c>
      <c r="N1535" s="41" t="s">
        <v>11347</v>
      </c>
      <c r="O1535" s="41" t="s">
        <v>482</v>
      </c>
      <c r="P1535" s="41" t="s">
        <v>11348</v>
      </c>
      <c r="Q1535" s="41" t="s">
        <v>21930</v>
      </c>
      <c r="R1535" s="41">
        <v>8998</v>
      </c>
      <c r="S1535" s="41" t="s">
        <v>12757</v>
      </c>
      <c r="T1535" s="41" t="s">
        <v>15331</v>
      </c>
      <c r="U1535" s="41" t="s">
        <v>32971</v>
      </c>
      <c r="V1535" s="42">
        <v>45993</v>
      </c>
      <c r="W1535"/>
      <c r="X1535"/>
    </row>
    <row r="1536" spans="1:24">
      <c r="A1536" s="41" t="str">
        <f>TRIM(Query1[[#This Row],[ENTERPRISE_ID]])</f>
        <v>RPRIC</v>
      </c>
      <c r="B1536" s="41" t="s">
        <v>32972</v>
      </c>
      <c r="C1536" s="41" t="s">
        <v>32973</v>
      </c>
      <c r="D1536" s="41" t="s">
        <v>21140</v>
      </c>
      <c r="E1536" s="41" t="s">
        <v>32974</v>
      </c>
      <c r="F1536" s="41" t="s">
        <v>32975</v>
      </c>
      <c r="G1536" s="41" t="s">
        <v>11974</v>
      </c>
      <c r="H1536" s="41" t="s">
        <v>22985</v>
      </c>
      <c r="I1536" s="41" t="s">
        <v>22818</v>
      </c>
      <c r="J1536" s="68">
        <v>2298500608</v>
      </c>
      <c r="K1536" s="41" t="s">
        <v>43</v>
      </c>
      <c r="L1536" s="41" t="s">
        <v>32976</v>
      </c>
      <c r="N1536" s="41" t="s">
        <v>11976</v>
      </c>
      <c r="O1536" s="41" t="s">
        <v>312</v>
      </c>
      <c r="P1536" s="41" t="s">
        <v>11977</v>
      </c>
      <c r="Q1536" s="41" t="s">
        <v>21930</v>
      </c>
      <c r="R1536" s="41">
        <v>8998</v>
      </c>
      <c r="S1536" s="41" t="s">
        <v>10564</v>
      </c>
      <c r="T1536" s="41" t="s">
        <v>22747</v>
      </c>
      <c r="U1536" s="41" t="s">
        <v>32977</v>
      </c>
      <c r="V1536" s="42">
        <v>45993</v>
      </c>
      <c r="W1536"/>
      <c r="X1536"/>
    </row>
    <row r="1537" spans="1:24">
      <c r="A1537" s="41" t="str">
        <f>TRIM(Query1[[#This Row],[ENTERPRISE_ID]])</f>
        <v>RSANDE0</v>
      </c>
      <c r="B1537" s="41" t="s">
        <v>32978</v>
      </c>
      <c r="C1537" s="41" t="s">
        <v>20287</v>
      </c>
      <c r="D1537" s="41" t="s">
        <v>21140</v>
      </c>
      <c r="E1537" s="41" t="s">
        <v>32979</v>
      </c>
      <c r="F1537" s="41" t="s">
        <v>32980</v>
      </c>
      <c r="G1537" s="41" t="s">
        <v>32981</v>
      </c>
      <c r="H1537" s="41" t="s">
        <v>32982</v>
      </c>
      <c r="I1537" s="41" t="s">
        <v>32983</v>
      </c>
      <c r="J1537" s="68">
        <v>2513495864</v>
      </c>
      <c r="K1537" s="41" t="s">
        <v>43</v>
      </c>
      <c r="L1537" s="41" t="s">
        <v>12074</v>
      </c>
      <c r="M1537" s="41" t="s">
        <v>32783</v>
      </c>
      <c r="N1537" s="41" t="s">
        <v>12076</v>
      </c>
      <c r="O1537" s="41" t="s">
        <v>482</v>
      </c>
      <c r="P1537" s="41" t="s">
        <v>12077</v>
      </c>
      <c r="Q1537" s="41" t="s">
        <v>21930</v>
      </c>
      <c r="R1537" s="41">
        <v>8998</v>
      </c>
      <c r="S1537" s="41" t="s">
        <v>12757</v>
      </c>
      <c r="T1537" s="41" t="s">
        <v>15331</v>
      </c>
      <c r="U1537" s="41" t="s">
        <v>32984</v>
      </c>
      <c r="V1537" s="42">
        <v>45993</v>
      </c>
      <c r="W1537"/>
      <c r="X1537"/>
    </row>
    <row r="1538" spans="1:24">
      <c r="A1538" s="41" t="str">
        <f>TRIM(Query1[[#This Row],[ENTERPRISE_ID]])</f>
        <v>TTHROWE</v>
      </c>
      <c r="B1538" s="41" t="s">
        <v>32985</v>
      </c>
      <c r="C1538" s="41" t="s">
        <v>32986</v>
      </c>
      <c r="D1538" s="41" t="s">
        <v>21141</v>
      </c>
      <c r="E1538" s="41" t="s">
        <v>32987</v>
      </c>
      <c r="F1538" s="41" t="s">
        <v>32988</v>
      </c>
      <c r="G1538" s="41" t="s">
        <v>32989</v>
      </c>
      <c r="H1538" s="41" t="s">
        <v>32990</v>
      </c>
      <c r="I1538" s="41" t="s">
        <v>22624</v>
      </c>
      <c r="J1538" s="68">
        <v>9107899943</v>
      </c>
      <c r="K1538" s="41" t="s">
        <v>43</v>
      </c>
      <c r="L1538" s="41" t="s">
        <v>13601</v>
      </c>
      <c r="N1538" s="41" t="s">
        <v>12798</v>
      </c>
      <c r="O1538" s="41" t="s">
        <v>170</v>
      </c>
      <c r="P1538" s="41" t="s">
        <v>9962</v>
      </c>
      <c r="Q1538" s="41" t="s">
        <v>21919</v>
      </c>
      <c r="R1538" s="41">
        <v>8998</v>
      </c>
      <c r="S1538" s="41" t="s">
        <v>14675</v>
      </c>
      <c r="T1538" s="41" t="s">
        <v>23561</v>
      </c>
      <c r="U1538" s="41" t="s">
        <v>32991</v>
      </c>
      <c r="V1538" s="42">
        <v>45993</v>
      </c>
      <c r="W1538"/>
      <c r="X1538"/>
    </row>
    <row r="1539" spans="1:24">
      <c r="A1539" s="41" t="str">
        <f>TRIM(Query1[[#This Row],[ENTERPRISE_ID]])</f>
        <v>JMORGA1</v>
      </c>
      <c r="B1539" s="41" t="s">
        <v>32992</v>
      </c>
      <c r="C1539" s="41" t="s">
        <v>32993</v>
      </c>
      <c r="D1539" s="41" t="s">
        <v>21141</v>
      </c>
      <c r="E1539" s="41" t="s">
        <v>32994</v>
      </c>
      <c r="F1539" s="41" t="s">
        <v>32995</v>
      </c>
      <c r="G1539" s="41" t="s">
        <v>14675</v>
      </c>
      <c r="H1539" s="41" t="s">
        <v>28574</v>
      </c>
      <c r="I1539" s="41" t="s">
        <v>22072</v>
      </c>
      <c r="J1539" s="68">
        <v>9109063588</v>
      </c>
      <c r="K1539" s="41" t="s">
        <v>43</v>
      </c>
      <c r="L1539" s="41" t="s">
        <v>7649</v>
      </c>
      <c r="M1539" s="41" t="s">
        <v>32996</v>
      </c>
      <c r="N1539" s="41" t="s">
        <v>7651</v>
      </c>
      <c r="O1539" s="41" t="s">
        <v>170</v>
      </c>
      <c r="P1539" s="41" t="s">
        <v>7652</v>
      </c>
      <c r="Q1539" s="41" t="s">
        <v>21919</v>
      </c>
      <c r="R1539" s="41">
        <v>8998</v>
      </c>
      <c r="S1539" s="41" t="s">
        <v>22780</v>
      </c>
      <c r="T1539" s="41" t="s">
        <v>22781</v>
      </c>
      <c r="U1539" s="41" t="s">
        <v>32997</v>
      </c>
      <c r="V1539" s="42">
        <v>45993</v>
      </c>
      <c r="W1539"/>
      <c r="X1539"/>
    </row>
    <row r="1540" spans="1:24">
      <c r="A1540" s="41" t="str">
        <f>TRIM(Query1[[#This Row],[ENTERPRISE_ID]])</f>
        <v>KHERR05</v>
      </c>
      <c r="B1540" s="41" t="s">
        <v>32998</v>
      </c>
      <c r="C1540" s="41" t="s">
        <v>32999</v>
      </c>
      <c r="D1540" s="41" t="s">
        <v>21141</v>
      </c>
      <c r="E1540" s="41" t="s">
        <v>33000</v>
      </c>
      <c r="F1540" s="41" t="s">
        <v>33001</v>
      </c>
      <c r="G1540" s="41" t="s">
        <v>8587</v>
      </c>
      <c r="H1540" s="41" t="s">
        <v>33002</v>
      </c>
      <c r="I1540" s="41" t="s">
        <v>22799</v>
      </c>
      <c r="J1540" s="68">
        <v>5403951237</v>
      </c>
      <c r="K1540" s="41" t="s">
        <v>43</v>
      </c>
      <c r="L1540" s="41" t="s">
        <v>33003</v>
      </c>
      <c r="N1540" s="41" t="s">
        <v>8589</v>
      </c>
      <c r="O1540" s="41" t="s">
        <v>167</v>
      </c>
      <c r="P1540" s="41" t="s">
        <v>8590</v>
      </c>
      <c r="Q1540" s="41" t="s">
        <v>21919</v>
      </c>
      <c r="R1540" s="41">
        <v>8998</v>
      </c>
      <c r="S1540" s="41" t="s">
        <v>944</v>
      </c>
      <c r="T1540" s="41" t="s">
        <v>19887</v>
      </c>
      <c r="U1540" s="41" t="s">
        <v>33004</v>
      </c>
      <c r="V1540" s="42">
        <v>45993</v>
      </c>
      <c r="W1540"/>
      <c r="X1540"/>
    </row>
    <row r="1541" spans="1:24">
      <c r="A1541" s="41" t="str">
        <f>TRIM(Query1[[#This Row],[ENTERPRISE_ID]])</f>
        <v>GTENORI</v>
      </c>
      <c r="B1541" s="41" t="s">
        <v>33005</v>
      </c>
      <c r="C1541" s="41" t="s">
        <v>33006</v>
      </c>
      <c r="D1541" s="41" t="s">
        <v>21141</v>
      </c>
      <c r="E1541" s="41" t="s">
        <v>33007</v>
      </c>
      <c r="F1541" s="41" t="s">
        <v>33008</v>
      </c>
      <c r="G1541" s="41" t="s">
        <v>33009</v>
      </c>
      <c r="H1541" s="41" t="s">
        <v>33010</v>
      </c>
      <c r="I1541" s="41" t="s">
        <v>25618</v>
      </c>
      <c r="J1541" s="68">
        <v>8439968288</v>
      </c>
      <c r="K1541" s="41" t="s">
        <v>43</v>
      </c>
      <c r="L1541" s="41" t="s">
        <v>33011</v>
      </c>
      <c r="N1541" s="41" t="s">
        <v>321</v>
      </c>
      <c r="O1541" s="41" t="s">
        <v>322</v>
      </c>
      <c r="P1541" s="41" t="s">
        <v>323</v>
      </c>
      <c r="Q1541" s="41" t="s">
        <v>21919</v>
      </c>
      <c r="R1541" s="41">
        <v>8998</v>
      </c>
      <c r="S1541" s="41" t="s">
        <v>12388</v>
      </c>
      <c r="T1541" s="41" t="s">
        <v>19708</v>
      </c>
      <c r="U1541" s="41" t="s">
        <v>33012</v>
      </c>
      <c r="V1541" s="42">
        <v>45993</v>
      </c>
      <c r="W1541"/>
      <c r="X1541"/>
    </row>
    <row r="1542" spans="1:24">
      <c r="A1542" s="41" t="str">
        <f>TRIM(Query1[[#This Row],[ENTERPRISE_ID]])</f>
        <v>THOCKAD</v>
      </c>
      <c r="B1542" s="41" t="s">
        <v>33013</v>
      </c>
      <c r="C1542" s="41" t="s">
        <v>33014</v>
      </c>
      <c r="D1542" s="41" t="s">
        <v>21141</v>
      </c>
      <c r="E1542" s="41" t="s">
        <v>33015</v>
      </c>
      <c r="F1542" s="41" t="s">
        <v>33016</v>
      </c>
      <c r="G1542" s="41" t="s">
        <v>33017</v>
      </c>
      <c r="H1542" s="41" t="s">
        <v>33018</v>
      </c>
      <c r="I1542" s="41" t="s">
        <v>33019</v>
      </c>
      <c r="J1542" s="68">
        <v>2529084192</v>
      </c>
      <c r="K1542" s="41" t="s">
        <v>43</v>
      </c>
      <c r="L1542" s="41" t="s">
        <v>33020</v>
      </c>
      <c r="M1542" s="41" t="s">
        <v>33021</v>
      </c>
      <c r="N1542" s="41" t="s">
        <v>1215</v>
      </c>
      <c r="O1542" s="41" t="s">
        <v>170</v>
      </c>
      <c r="P1542" s="41" t="s">
        <v>1216</v>
      </c>
      <c r="Q1542" s="41" t="s">
        <v>21919</v>
      </c>
      <c r="R1542" s="41">
        <v>8998</v>
      </c>
      <c r="S1542" s="41" t="s">
        <v>10396</v>
      </c>
      <c r="T1542" s="41" t="s">
        <v>24785</v>
      </c>
      <c r="U1542" s="41" t="s">
        <v>33022</v>
      </c>
      <c r="V1542" s="42">
        <v>45993</v>
      </c>
      <c r="W1542"/>
      <c r="X1542"/>
    </row>
    <row r="1543" spans="1:24">
      <c r="A1543" s="41" t="str">
        <f>TRIM(Query1[[#This Row],[ENTERPRISE_ID]])</f>
        <v>TMANDEL</v>
      </c>
      <c r="B1543" s="41" t="s">
        <v>33023</v>
      </c>
      <c r="C1543" s="41" t="s">
        <v>21665</v>
      </c>
      <c r="D1543" s="41" t="s">
        <v>21141</v>
      </c>
      <c r="E1543" s="41" t="s">
        <v>33024</v>
      </c>
      <c r="F1543" s="41" t="s">
        <v>21664</v>
      </c>
      <c r="G1543" s="41" t="s">
        <v>13374</v>
      </c>
      <c r="H1543" s="41" t="s">
        <v>33025</v>
      </c>
      <c r="I1543" s="41" t="s">
        <v>22581</v>
      </c>
      <c r="J1543" s="68">
        <v>8432146413</v>
      </c>
      <c r="K1543" s="41" t="s">
        <v>43</v>
      </c>
      <c r="L1543" s="41" t="s">
        <v>33026</v>
      </c>
      <c r="N1543" s="41" t="s">
        <v>33027</v>
      </c>
      <c r="O1543" s="41" t="s">
        <v>322</v>
      </c>
      <c r="P1543" s="41" t="s">
        <v>13377</v>
      </c>
      <c r="Q1543" s="41" t="s">
        <v>21919</v>
      </c>
      <c r="R1543" s="41">
        <v>8998</v>
      </c>
      <c r="S1543" s="41" t="s">
        <v>12388</v>
      </c>
      <c r="T1543" s="41" t="s">
        <v>19708</v>
      </c>
      <c r="U1543" s="41" t="s">
        <v>33028</v>
      </c>
      <c r="V1543" s="42">
        <v>45993</v>
      </c>
      <c r="W1543"/>
      <c r="X1543"/>
    </row>
    <row r="1544" spans="1:24">
      <c r="A1544" s="41" t="str">
        <f>TRIM(Query1[[#This Row],[ENTERPRISE_ID]])</f>
        <v>PSELLER</v>
      </c>
      <c r="B1544" s="41" t="s">
        <v>33029</v>
      </c>
      <c r="C1544" s="41" t="s">
        <v>33030</v>
      </c>
      <c r="D1544" s="41" t="s">
        <v>21141</v>
      </c>
      <c r="E1544" s="41" t="s">
        <v>33031</v>
      </c>
      <c r="F1544" s="41" t="s">
        <v>33032</v>
      </c>
      <c r="G1544" s="41" t="s">
        <v>23506</v>
      </c>
      <c r="H1544" s="41" t="s">
        <v>33033</v>
      </c>
      <c r="I1544" s="41" t="s">
        <v>21955</v>
      </c>
      <c r="J1544" s="68">
        <v>9192577791</v>
      </c>
      <c r="K1544" s="41" t="s">
        <v>43</v>
      </c>
      <c r="L1544" s="41" t="s">
        <v>33034</v>
      </c>
      <c r="M1544" s="41" t="s">
        <v>33035</v>
      </c>
      <c r="N1544" s="41" t="s">
        <v>33036</v>
      </c>
      <c r="O1544" s="41" t="s">
        <v>170</v>
      </c>
      <c r="P1544" s="41" t="s">
        <v>33037</v>
      </c>
      <c r="Q1544" s="41" t="s">
        <v>21919</v>
      </c>
      <c r="R1544" s="41">
        <v>8998</v>
      </c>
      <c r="S1544" s="41" t="s">
        <v>22780</v>
      </c>
      <c r="T1544" s="41" t="s">
        <v>22781</v>
      </c>
      <c r="U1544" s="41" t="s">
        <v>33038</v>
      </c>
      <c r="V1544" s="42">
        <v>45993</v>
      </c>
      <c r="W1544"/>
      <c r="X1544"/>
    </row>
    <row r="1545" spans="1:24">
      <c r="A1545" s="41" t="str">
        <f>TRIM(Query1[[#This Row],[ENTERPRISE_ID]])</f>
        <v>RSLAWTE</v>
      </c>
      <c r="B1545" s="41" t="s">
        <v>33039</v>
      </c>
      <c r="C1545" s="41" t="s">
        <v>33040</v>
      </c>
      <c r="D1545" s="41" t="s">
        <v>21141</v>
      </c>
      <c r="E1545" s="41" t="s">
        <v>33041</v>
      </c>
      <c r="F1545" s="41" t="s">
        <v>33042</v>
      </c>
      <c r="G1545" s="41" t="s">
        <v>33043</v>
      </c>
      <c r="H1545" s="41" t="s">
        <v>33044</v>
      </c>
      <c r="I1545" s="41" t="s">
        <v>21938</v>
      </c>
      <c r="J1545" s="68">
        <v>7576298388</v>
      </c>
      <c r="K1545" s="41" t="s">
        <v>43</v>
      </c>
      <c r="L1545" s="41" t="s">
        <v>33045</v>
      </c>
      <c r="N1545" s="41" t="s">
        <v>336</v>
      </c>
      <c r="O1545" s="41" t="s">
        <v>167</v>
      </c>
      <c r="P1545" s="41" t="s">
        <v>337</v>
      </c>
      <c r="Q1545" s="41" t="s">
        <v>21919</v>
      </c>
      <c r="R1545" s="41">
        <v>8998</v>
      </c>
      <c r="S1545" s="41" t="s">
        <v>18236</v>
      </c>
      <c r="T1545" s="41" t="s">
        <v>20027</v>
      </c>
      <c r="U1545" s="41" t="s">
        <v>33046</v>
      </c>
      <c r="V1545" s="42">
        <v>45993</v>
      </c>
      <c r="W1545"/>
      <c r="X1545"/>
    </row>
    <row r="1546" spans="1:24">
      <c r="A1546" s="41" t="str">
        <f>TRIM(Query1[[#This Row],[ENTERPRISE_ID]])</f>
        <v>RCULLEY</v>
      </c>
      <c r="B1546" s="41" t="s">
        <v>33047</v>
      </c>
      <c r="C1546" s="41" t="s">
        <v>33048</v>
      </c>
      <c r="D1546" s="41" t="s">
        <v>21141</v>
      </c>
      <c r="E1546" s="41" t="s">
        <v>33049</v>
      </c>
      <c r="F1546" s="41" t="s">
        <v>33050</v>
      </c>
      <c r="G1546" s="41" t="s">
        <v>33051</v>
      </c>
      <c r="H1546" s="41" t="s">
        <v>33052</v>
      </c>
      <c r="I1546" s="41" t="s">
        <v>33053</v>
      </c>
      <c r="J1546" s="68">
        <v>2525066938</v>
      </c>
      <c r="K1546" s="41" t="s">
        <v>43</v>
      </c>
      <c r="L1546" s="41" t="s">
        <v>11425</v>
      </c>
      <c r="N1546" s="41" t="s">
        <v>10650</v>
      </c>
      <c r="O1546" s="41" t="s">
        <v>170</v>
      </c>
      <c r="P1546" s="41" t="s">
        <v>10651</v>
      </c>
      <c r="Q1546" s="41" t="s">
        <v>21919</v>
      </c>
      <c r="R1546" s="41">
        <v>8998</v>
      </c>
      <c r="S1546" s="41" t="s">
        <v>14675</v>
      </c>
      <c r="T1546" s="41" t="s">
        <v>23561</v>
      </c>
      <c r="U1546" s="41" t="s">
        <v>33054</v>
      </c>
      <c r="V1546" s="42">
        <v>45993</v>
      </c>
      <c r="W1546"/>
      <c r="X1546"/>
    </row>
    <row r="1547" spans="1:24">
      <c r="A1547" s="41" t="str">
        <f>TRIM(Query1[[#This Row],[ENTERPRISE_ID]])</f>
        <v>JBERRY</v>
      </c>
      <c r="B1547" s="41" t="s">
        <v>33055</v>
      </c>
      <c r="C1547" s="41" t="s">
        <v>33056</v>
      </c>
      <c r="D1547" s="41" t="s">
        <v>21154</v>
      </c>
      <c r="E1547" s="41" t="s">
        <v>33057</v>
      </c>
      <c r="F1547" s="41" t="s">
        <v>33058</v>
      </c>
      <c r="G1547" s="41" t="s">
        <v>33059</v>
      </c>
      <c r="H1547" s="41" t="s">
        <v>33060</v>
      </c>
      <c r="I1547" s="41" t="s">
        <v>33061</v>
      </c>
      <c r="J1547" s="68">
        <v>9289881313</v>
      </c>
      <c r="K1547" s="41" t="s">
        <v>43</v>
      </c>
      <c r="L1547" s="41" t="s">
        <v>33062</v>
      </c>
      <c r="M1547" s="41" t="s">
        <v>33063</v>
      </c>
      <c r="N1547" s="41" t="s">
        <v>33064</v>
      </c>
      <c r="O1547" s="41" t="s">
        <v>236</v>
      </c>
      <c r="P1547" s="41" t="s">
        <v>6341</v>
      </c>
      <c r="Q1547" s="41" t="s">
        <v>21909</v>
      </c>
      <c r="R1547" s="41">
        <v>8998</v>
      </c>
      <c r="S1547" s="41" t="s">
        <v>13883</v>
      </c>
      <c r="T1547" s="41" t="s">
        <v>18573</v>
      </c>
      <c r="U1547" s="41" t="s">
        <v>33065</v>
      </c>
      <c r="V1547" s="42">
        <v>45993</v>
      </c>
      <c r="W1547"/>
      <c r="X1547"/>
    </row>
    <row r="1548" spans="1:24">
      <c r="A1548" s="41" t="str">
        <f>TRIM(Query1[[#This Row],[ENTERPRISE_ID]])</f>
        <v>CBOOKE0</v>
      </c>
      <c r="B1548" s="41" t="s">
        <v>33066</v>
      </c>
      <c r="C1548" s="41" t="s">
        <v>33067</v>
      </c>
      <c r="D1548" s="41" t="s">
        <v>21154</v>
      </c>
      <c r="E1548" s="41" t="s">
        <v>33068</v>
      </c>
      <c r="F1548" s="41" t="s">
        <v>33069</v>
      </c>
      <c r="G1548" s="41" t="s">
        <v>33070</v>
      </c>
      <c r="H1548" s="41" t="s">
        <v>33071</v>
      </c>
      <c r="I1548" s="41" t="s">
        <v>22461</v>
      </c>
      <c r="J1548" s="68">
        <v>9288634269</v>
      </c>
      <c r="K1548" s="41" t="s">
        <v>43</v>
      </c>
      <c r="L1548" s="41" t="s">
        <v>2401</v>
      </c>
      <c r="N1548" s="41" t="s">
        <v>2402</v>
      </c>
      <c r="O1548" s="41" t="s">
        <v>236</v>
      </c>
      <c r="P1548" s="41" t="s">
        <v>2403</v>
      </c>
      <c r="Q1548" s="41" t="s">
        <v>21909</v>
      </c>
      <c r="R1548" s="41">
        <v>8998</v>
      </c>
      <c r="S1548" s="41" t="s">
        <v>13883</v>
      </c>
      <c r="T1548" s="41" t="s">
        <v>18573</v>
      </c>
      <c r="U1548" s="41" t="s">
        <v>33072</v>
      </c>
      <c r="V1548" s="42">
        <v>45993</v>
      </c>
      <c r="W1548"/>
      <c r="X1548"/>
    </row>
    <row r="1549" spans="1:24">
      <c r="A1549" s="41" t="str">
        <f>TRIM(Query1[[#This Row],[ENTERPRISE_ID]])</f>
        <v>GDYE3</v>
      </c>
      <c r="B1549" s="41" t="s">
        <v>33073</v>
      </c>
      <c r="C1549" s="41" t="s">
        <v>33074</v>
      </c>
      <c r="D1549" s="41" t="s">
        <v>21142</v>
      </c>
      <c r="E1549" s="41" t="s">
        <v>33075</v>
      </c>
      <c r="F1549" s="41" t="s">
        <v>33076</v>
      </c>
      <c r="G1549" s="41" t="s">
        <v>5347</v>
      </c>
      <c r="H1549" s="41" t="s">
        <v>33077</v>
      </c>
      <c r="I1549" s="41" t="s">
        <v>3389</v>
      </c>
      <c r="J1549" s="68">
        <v>8169375218</v>
      </c>
      <c r="K1549" s="41" t="s">
        <v>43</v>
      </c>
      <c r="L1549" s="41" t="s">
        <v>33078</v>
      </c>
      <c r="N1549" s="41" t="s">
        <v>33079</v>
      </c>
      <c r="O1549" s="41" t="s">
        <v>593</v>
      </c>
      <c r="P1549" s="41" t="s">
        <v>5350</v>
      </c>
      <c r="Q1549" s="41" t="s">
        <v>22020</v>
      </c>
      <c r="R1549" s="41">
        <v>8998</v>
      </c>
      <c r="S1549" s="41" t="s">
        <v>2317</v>
      </c>
      <c r="T1549" s="41" t="s">
        <v>20847</v>
      </c>
      <c r="U1549" s="41" t="s">
        <v>33080</v>
      </c>
      <c r="V1549" s="42">
        <v>45993</v>
      </c>
      <c r="W1549"/>
      <c r="X1549"/>
    </row>
    <row r="1550" spans="1:24">
      <c r="A1550" s="41" t="str">
        <f>TRIM(Query1[[#This Row],[ENTERPRISE_ID]])</f>
        <v>DNIGHTH</v>
      </c>
      <c r="B1550" s="41" t="s">
        <v>33081</v>
      </c>
      <c r="C1550" s="41" t="s">
        <v>33082</v>
      </c>
      <c r="D1550" s="41" t="s">
        <v>21142</v>
      </c>
      <c r="E1550" s="41" t="s">
        <v>33083</v>
      </c>
      <c r="F1550" s="41" t="s">
        <v>33084</v>
      </c>
      <c r="G1550" s="41" t="s">
        <v>4089</v>
      </c>
      <c r="H1550" s="41" t="s">
        <v>33085</v>
      </c>
      <c r="I1550" s="41" t="s">
        <v>28123</v>
      </c>
      <c r="J1550" s="68">
        <v>8162067255</v>
      </c>
      <c r="K1550" s="41" t="s">
        <v>43</v>
      </c>
      <c r="L1550" s="41" t="s">
        <v>33086</v>
      </c>
      <c r="N1550" s="41" t="s">
        <v>33087</v>
      </c>
      <c r="O1550" s="41" t="s">
        <v>593</v>
      </c>
      <c r="P1550" s="41" t="s">
        <v>4092</v>
      </c>
      <c r="Q1550" s="41" t="s">
        <v>22020</v>
      </c>
      <c r="R1550" s="41">
        <v>8998</v>
      </c>
      <c r="S1550" s="41" t="s">
        <v>22780</v>
      </c>
      <c r="T1550" s="41" t="s">
        <v>22781</v>
      </c>
      <c r="U1550" s="41" t="s">
        <v>33088</v>
      </c>
      <c r="V1550" s="42">
        <v>45993</v>
      </c>
      <c r="W1550"/>
      <c r="X1550"/>
    </row>
    <row r="1551" spans="1:24">
      <c r="A1551" s="41" t="str">
        <f>TRIM(Query1[[#This Row],[ENTERPRISE_ID]])</f>
        <v>DMOSIER</v>
      </c>
      <c r="B1551" s="41" t="s">
        <v>33089</v>
      </c>
      <c r="C1551" s="41" t="s">
        <v>33090</v>
      </c>
      <c r="D1551" s="41" t="s">
        <v>21148</v>
      </c>
      <c r="E1551" s="41" t="s">
        <v>33091</v>
      </c>
      <c r="F1551" s="41" t="s">
        <v>33092</v>
      </c>
      <c r="G1551" s="41" t="s">
        <v>4063</v>
      </c>
      <c r="H1551" s="41" t="s">
        <v>33093</v>
      </c>
      <c r="I1551" s="41" t="s">
        <v>33094</v>
      </c>
      <c r="J1551" s="68">
        <v>7128871126</v>
      </c>
      <c r="K1551" s="41" t="s">
        <v>43</v>
      </c>
      <c r="L1551" s="41" t="s">
        <v>4064</v>
      </c>
      <c r="N1551" s="41" t="s">
        <v>33095</v>
      </c>
      <c r="O1551" s="41" t="s">
        <v>1566</v>
      </c>
      <c r="P1551" s="41" t="s">
        <v>4066</v>
      </c>
      <c r="Q1551" s="41" t="s">
        <v>22020</v>
      </c>
      <c r="R1551" s="41">
        <v>8998</v>
      </c>
      <c r="S1551" s="41" t="s">
        <v>23481</v>
      </c>
      <c r="T1551" s="41" t="s">
        <v>23482</v>
      </c>
      <c r="U1551" s="41" t="s">
        <v>33096</v>
      </c>
      <c r="V1551" s="42">
        <v>45993</v>
      </c>
      <c r="W1551"/>
      <c r="X1551"/>
    </row>
    <row r="1552" spans="1:24">
      <c r="A1552" s="41" t="str">
        <f>TRIM(Query1[[#This Row],[ENTERPRISE_ID]])</f>
        <v>JWALK28</v>
      </c>
      <c r="B1552" s="41" t="s">
        <v>33097</v>
      </c>
      <c r="C1552" s="41" t="s">
        <v>33098</v>
      </c>
      <c r="D1552" s="41" t="s">
        <v>21149</v>
      </c>
      <c r="E1552" s="41" t="s">
        <v>33099</v>
      </c>
      <c r="F1552" s="41" t="s">
        <v>33100</v>
      </c>
      <c r="G1552" s="41" t="s">
        <v>33101</v>
      </c>
      <c r="H1552" s="41" t="s">
        <v>27718</v>
      </c>
      <c r="I1552" s="41" t="s">
        <v>22613</v>
      </c>
      <c r="J1552" s="68">
        <v>6157449138</v>
      </c>
      <c r="K1552" s="41" t="s">
        <v>43</v>
      </c>
      <c r="L1552" s="41" t="s">
        <v>33102</v>
      </c>
      <c r="N1552" s="41" t="s">
        <v>8291</v>
      </c>
      <c r="O1552" s="41" t="s">
        <v>352</v>
      </c>
      <c r="P1552" s="41" t="s">
        <v>8292</v>
      </c>
      <c r="Q1552" s="41" t="s">
        <v>21930</v>
      </c>
      <c r="R1552" s="41">
        <v>8998</v>
      </c>
      <c r="S1552" s="41" t="s">
        <v>22657</v>
      </c>
      <c r="T1552" s="41" t="s">
        <v>22658</v>
      </c>
      <c r="U1552" s="41" t="s">
        <v>33103</v>
      </c>
      <c r="V1552" s="42">
        <v>45993</v>
      </c>
      <c r="W1552"/>
      <c r="X1552"/>
    </row>
    <row r="1553" spans="1:24">
      <c r="A1553" s="41" t="str">
        <f>TRIM(Query1[[#This Row],[ENTERPRISE_ID]])</f>
        <v>HGOFORT</v>
      </c>
      <c r="B1553" s="41" t="s">
        <v>33104</v>
      </c>
      <c r="C1553" s="41" t="s">
        <v>33105</v>
      </c>
      <c r="D1553" s="41" t="s">
        <v>21147</v>
      </c>
      <c r="E1553" s="41" t="s">
        <v>33106</v>
      </c>
      <c r="F1553" s="41" t="s">
        <v>33107</v>
      </c>
      <c r="G1553" s="41" t="s">
        <v>15164</v>
      </c>
      <c r="H1553" s="41" t="s">
        <v>33108</v>
      </c>
      <c r="I1553" s="41" t="s">
        <v>23724</v>
      </c>
      <c r="J1553" s="68">
        <v>3175511776</v>
      </c>
      <c r="K1553" s="41" t="s">
        <v>43</v>
      </c>
      <c r="L1553" s="41" t="s">
        <v>33109</v>
      </c>
      <c r="N1553" s="41" t="s">
        <v>33110</v>
      </c>
      <c r="O1553" s="41" t="s">
        <v>192</v>
      </c>
      <c r="P1553" s="41" t="s">
        <v>5787</v>
      </c>
      <c r="Q1553" s="41" t="s">
        <v>21919</v>
      </c>
      <c r="R1553" s="41">
        <v>8998</v>
      </c>
      <c r="S1553" s="41" t="s">
        <v>8593</v>
      </c>
      <c r="T1553" s="41" t="s">
        <v>21940</v>
      </c>
      <c r="U1553" s="41" t="s">
        <v>33111</v>
      </c>
      <c r="V1553" s="42">
        <v>45993</v>
      </c>
      <c r="W1553"/>
      <c r="X1553"/>
    </row>
    <row r="1554" spans="1:24">
      <c r="A1554" s="41" t="str">
        <f>TRIM(Query1[[#This Row],[ENTERPRISE_ID]])</f>
        <v>JSTINGU</v>
      </c>
      <c r="B1554" s="41" t="s">
        <v>33112</v>
      </c>
      <c r="C1554" s="41" t="s">
        <v>33113</v>
      </c>
      <c r="D1554" s="41" t="s">
        <v>21163</v>
      </c>
      <c r="E1554" s="41" t="s">
        <v>33114</v>
      </c>
      <c r="F1554" s="41" t="s">
        <v>33115</v>
      </c>
      <c r="G1554" s="41" t="s">
        <v>33116</v>
      </c>
      <c r="H1554" s="41" t="s">
        <v>33117</v>
      </c>
      <c r="I1554" s="41" t="s">
        <v>33118</v>
      </c>
      <c r="J1554" s="68">
        <v>5035721098</v>
      </c>
      <c r="K1554" s="41" t="s">
        <v>43</v>
      </c>
      <c r="L1554" s="41" t="s">
        <v>33119</v>
      </c>
      <c r="N1554" s="41" t="s">
        <v>8163</v>
      </c>
      <c r="O1554" s="41" t="s">
        <v>293</v>
      </c>
      <c r="P1554" s="41" t="s">
        <v>8164</v>
      </c>
      <c r="Q1554" s="41" t="s">
        <v>21909</v>
      </c>
      <c r="R1554" s="41">
        <v>8998</v>
      </c>
      <c r="S1554" s="41" t="s">
        <v>11115</v>
      </c>
      <c r="T1554" s="41" t="s">
        <v>23186</v>
      </c>
      <c r="U1554" s="41" t="s">
        <v>33120</v>
      </c>
      <c r="V1554" s="42">
        <v>45993</v>
      </c>
      <c r="W1554"/>
      <c r="X1554"/>
    </row>
    <row r="1555" spans="1:24">
      <c r="A1555" s="41" t="str">
        <f>TRIM(Query1[[#This Row],[ENTERPRISE_ID]])</f>
        <v>BRING0</v>
      </c>
      <c r="B1555" s="41" t="s">
        <v>33121</v>
      </c>
      <c r="C1555" s="41" t="s">
        <v>33122</v>
      </c>
      <c r="D1555" s="41" t="s">
        <v>21163</v>
      </c>
      <c r="E1555" s="41" t="s">
        <v>33123</v>
      </c>
      <c r="F1555" s="41" t="s">
        <v>33124</v>
      </c>
      <c r="G1555" s="41" t="s">
        <v>33125</v>
      </c>
      <c r="H1555" s="41" t="s">
        <v>33126</v>
      </c>
      <c r="I1555" s="41" t="s">
        <v>33127</v>
      </c>
      <c r="J1555" s="68">
        <v>4582603069</v>
      </c>
      <c r="K1555" s="41" t="s">
        <v>43</v>
      </c>
      <c r="L1555" s="41" t="s">
        <v>33128</v>
      </c>
      <c r="N1555" s="41" t="s">
        <v>2142</v>
      </c>
      <c r="O1555" s="41" t="s">
        <v>293</v>
      </c>
      <c r="P1555" s="41" t="s">
        <v>2143</v>
      </c>
      <c r="Q1555" s="41" t="s">
        <v>21909</v>
      </c>
      <c r="R1555" s="41">
        <v>8998</v>
      </c>
      <c r="S1555" s="41" t="s">
        <v>11115</v>
      </c>
      <c r="T1555" s="41" t="s">
        <v>23186</v>
      </c>
      <c r="U1555" s="41" t="s">
        <v>33129</v>
      </c>
      <c r="V1555" s="42">
        <v>45993</v>
      </c>
      <c r="W1555"/>
      <c r="X1555"/>
    </row>
    <row r="1556" spans="1:24">
      <c r="A1556" s="41" t="str">
        <f>TRIM(Query1[[#This Row],[ENTERPRISE_ID]])</f>
        <v>BDEROIA</v>
      </c>
      <c r="B1556" s="41" t="s">
        <v>33130</v>
      </c>
      <c r="C1556" s="41" t="s">
        <v>33131</v>
      </c>
      <c r="D1556" s="41" t="s">
        <v>21142</v>
      </c>
      <c r="E1556" s="41" t="s">
        <v>33132</v>
      </c>
      <c r="F1556" s="41" t="s">
        <v>33133</v>
      </c>
      <c r="G1556" s="41" t="s">
        <v>33134</v>
      </c>
      <c r="H1556" s="41" t="s">
        <v>33135</v>
      </c>
      <c r="I1556" s="41" t="s">
        <v>29118</v>
      </c>
      <c r="J1556" s="68">
        <v>4058264868</v>
      </c>
      <c r="K1556" s="41" t="s">
        <v>43</v>
      </c>
      <c r="L1556" s="41" t="s">
        <v>23756</v>
      </c>
      <c r="N1556" s="41" t="s">
        <v>23757</v>
      </c>
      <c r="O1556" s="41" t="s">
        <v>118</v>
      </c>
      <c r="P1556" s="41" t="s">
        <v>23758</v>
      </c>
      <c r="Q1556" s="41" t="s">
        <v>22020</v>
      </c>
      <c r="R1556" s="41">
        <v>8998</v>
      </c>
      <c r="S1556" s="41" t="s">
        <v>5883</v>
      </c>
      <c r="T1556" s="41" t="s">
        <v>17455</v>
      </c>
      <c r="U1556" s="41" t="s">
        <v>33136</v>
      </c>
      <c r="V1556" s="42">
        <v>45993</v>
      </c>
      <c r="W1556"/>
      <c r="X1556"/>
    </row>
    <row r="1557" spans="1:24">
      <c r="A1557" s="41" t="str">
        <f>TRIM(Query1[[#This Row],[ENTERPRISE_ID]])</f>
        <v>HMILLE1</v>
      </c>
      <c r="B1557" s="41" t="s">
        <v>33137</v>
      </c>
      <c r="C1557" s="41" t="s">
        <v>33138</v>
      </c>
      <c r="D1557" s="41" t="s">
        <v>21141</v>
      </c>
      <c r="E1557" s="41" t="s">
        <v>33139</v>
      </c>
      <c r="F1557" s="41" t="s">
        <v>33140</v>
      </c>
      <c r="G1557" s="41" t="s">
        <v>33141</v>
      </c>
      <c r="H1557" s="41" t="s">
        <v>33142</v>
      </c>
      <c r="I1557" s="41" t="s">
        <v>33143</v>
      </c>
      <c r="J1557" s="68">
        <v>5402233686</v>
      </c>
      <c r="K1557" s="41" t="s">
        <v>43</v>
      </c>
      <c r="L1557" s="41" t="s">
        <v>33144</v>
      </c>
      <c r="N1557" s="41" t="s">
        <v>33145</v>
      </c>
      <c r="O1557" s="41" t="s">
        <v>167</v>
      </c>
      <c r="P1557" s="41" t="s">
        <v>5899</v>
      </c>
      <c r="Q1557" s="41" t="s">
        <v>21919</v>
      </c>
      <c r="R1557" s="41">
        <v>8998</v>
      </c>
      <c r="S1557" s="41" t="s">
        <v>944</v>
      </c>
      <c r="T1557" s="41" t="s">
        <v>19887</v>
      </c>
      <c r="U1557" s="41" t="s">
        <v>33146</v>
      </c>
      <c r="V1557" s="42">
        <v>45993</v>
      </c>
      <c r="W1557"/>
      <c r="X1557"/>
    </row>
    <row r="1558" spans="1:24">
      <c r="A1558" s="41" t="str">
        <f>TRIM(Query1[[#This Row],[ENTERPRISE_ID]])</f>
        <v>BWOODS</v>
      </c>
      <c r="B1558" s="41" t="s">
        <v>402</v>
      </c>
      <c r="C1558" s="41" t="s">
        <v>33147</v>
      </c>
      <c r="D1558" s="41" t="s">
        <v>21147</v>
      </c>
      <c r="E1558" s="41" t="s">
        <v>33148</v>
      </c>
      <c r="F1558" s="41" t="s">
        <v>33149</v>
      </c>
      <c r="G1558" s="41" t="s">
        <v>22736</v>
      </c>
      <c r="H1558" s="41" t="s">
        <v>33150</v>
      </c>
      <c r="I1558" s="41" t="s">
        <v>22492</v>
      </c>
      <c r="J1558" s="68">
        <v>8126713370</v>
      </c>
      <c r="K1558" s="41" t="s">
        <v>43</v>
      </c>
      <c r="L1558" s="41" t="s">
        <v>33151</v>
      </c>
      <c r="N1558" s="41" t="s">
        <v>33152</v>
      </c>
      <c r="O1558" s="41" t="s">
        <v>192</v>
      </c>
      <c r="P1558" s="41" t="s">
        <v>2308</v>
      </c>
      <c r="Q1558" s="41" t="s">
        <v>21919</v>
      </c>
      <c r="R1558" s="41">
        <v>8998</v>
      </c>
      <c r="S1558" s="41" t="s">
        <v>22780</v>
      </c>
      <c r="T1558" s="41" t="s">
        <v>22781</v>
      </c>
      <c r="U1558" s="41" t="s">
        <v>33153</v>
      </c>
      <c r="V1558" s="42">
        <v>45993</v>
      </c>
      <c r="W1558"/>
      <c r="X1558"/>
    </row>
    <row r="1559" spans="1:24">
      <c r="A1559" s="41" t="str">
        <f>TRIM(Query1[[#This Row],[ENTERPRISE_ID]])</f>
        <v>TPRICE0</v>
      </c>
      <c r="B1559" s="41" t="s">
        <v>33154</v>
      </c>
      <c r="C1559" s="41" t="s">
        <v>33155</v>
      </c>
      <c r="D1559" s="41" t="s">
        <v>21147</v>
      </c>
      <c r="E1559" s="41" t="s">
        <v>33156</v>
      </c>
      <c r="F1559" s="41" t="s">
        <v>33157</v>
      </c>
      <c r="G1559" s="41" t="s">
        <v>33158</v>
      </c>
      <c r="H1559" s="41" t="s">
        <v>22985</v>
      </c>
      <c r="I1559" s="41" t="s">
        <v>25243</v>
      </c>
      <c r="J1559" s="68">
        <v>6183632286</v>
      </c>
      <c r="K1559" s="41" t="s">
        <v>43</v>
      </c>
      <c r="L1559" s="41" t="s">
        <v>33159</v>
      </c>
      <c r="N1559" s="41" t="s">
        <v>13490</v>
      </c>
      <c r="O1559" s="41" t="s">
        <v>593</v>
      </c>
      <c r="P1559" s="41" t="s">
        <v>13491</v>
      </c>
      <c r="Q1559" s="41" t="s">
        <v>21919</v>
      </c>
      <c r="R1559" s="41">
        <v>8998</v>
      </c>
      <c r="S1559" s="41" t="s">
        <v>27935</v>
      </c>
      <c r="T1559" s="41" t="s">
        <v>27936</v>
      </c>
      <c r="U1559" s="41" t="s">
        <v>33160</v>
      </c>
      <c r="V1559" s="42">
        <v>45993</v>
      </c>
      <c r="W1559"/>
      <c r="X1559"/>
    </row>
    <row r="1560" spans="1:24">
      <c r="A1560" s="41" t="str">
        <f>TRIM(Query1[[#This Row],[ENTERPRISE_ID]])</f>
        <v>VVERSIG</v>
      </c>
      <c r="B1560" s="41" t="s">
        <v>33161</v>
      </c>
      <c r="C1560" s="41" t="s">
        <v>33162</v>
      </c>
      <c r="D1560" s="41" t="s">
        <v>21149</v>
      </c>
      <c r="E1560" s="41" t="s">
        <v>33163</v>
      </c>
      <c r="F1560" s="41" t="s">
        <v>33164</v>
      </c>
      <c r="G1560" s="41" t="s">
        <v>13867</v>
      </c>
      <c r="H1560" s="41" t="s">
        <v>33165</v>
      </c>
      <c r="I1560" s="41" t="s">
        <v>33166</v>
      </c>
      <c r="J1560" s="68">
        <v>6156303497</v>
      </c>
      <c r="K1560" s="41" t="s">
        <v>43</v>
      </c>
      <c r="L1560" s="41" t="s">
        <v>33167</v>
      </c>
      <c r="N1560" s="41" t="s">
        <v>351</v>
      </c>
      <c r="O1560" s="41" t="s">
        <v>352</v>
      </c>
      <c r="P1560" s="41" t="s">
        <v>13869</v>
      </c>
      <c r="Q1560" s="41" t="s">
        <v>21930</v>
      </c>
      <c r="R1560" s="41">
        <v>8998</v>
      </c>
      <c r="S1560" s="41" t="s">
        <v>22657</v>
      </c>
      <c r="T1560" s="41" t="s">
        <v>22658</v>
      </c>
      <c r="U1560" s="41" t="s">
        <v>33168</v>
      </c>
      <c r="V1560" s="42">
        <v>45993</v>
      </c>
      <c r="W1560"/>
      <c r="X1560"/>
    </row>
    <row r="1561" spans="1:24">
      <c r="A1561" s="41" t="str">
        <f>TRIM(Query1[[#This Row],[ENTERPRISE_ID]])</f>
        <v>RNOGGLE</v>
      </c>
      <c r="B1561" s="41" t="s">
        <v>33169</v>
      </c>
      <c r="C1561" s="41" t="s">
        <v>33170</v>
      </c>
      <c r="D1561" s="41" t="s">
        <v>21150</v>
      </c>
      <c r="E1561" s="41" t="s">
        <v>33171</v>
      </c>
      <c r="F1561" s="41" t="s">
        <v>33172</v>
      </c>
      <c r="G1561" s="41" t="s">
        <v>33173</v>
      </c>
      <c r="H1561" s="41" t="s">
        <v>33174</v>
      </c>
      <c r="I1561" s="41" t="s">
        <v>23032</v>
      </c>
      <c r="J1561" s="68">
        <v>2693657188</v>
      </c>
      <c r="K1561" s="41" t="s">
        <v>43</v>
      </c>
      <c r="L1561" s="41" t="s">
        <v>33175</v>
      </c>
      <c r="N1561" s="41" t="s">
        <v>32331</v>
      </c>
      <c r="O1561" s="41" t="s">
        <v>69</v>
      </c>
      <c r="P1561" s="41" t="s">
        <v>11936</v>
      </c>
      <c r="Q1561" s="41" t="s">
        <v>21909</v>
      </c>
      <c r="R1561" s="41">
        <v>8998</v>
      </c>
      <c r="S1561" s="41" t="s">
        <v>12766</v>
      </c>
      <c r="T1561" s="41" t="s">
        <v>25187</v>
      </c>
      <c r="U1561" s="41" t="s">
        <v>33176</v>
      </c>
      <c r="V1561" s="42">
        <v>45993</v>
      </c>
      <c r="W1561"/>
      <c r="X1561"/>
    </row>
    <row r="1562" spans="1:24">
      <c r="A1562" s="41" t="str">
        <f>TRIM(Query1[[#This Row],[ENTERPRISE_ID]])</f>
        <v>BGAMBRE</v>
      </c>
      <c r="B1562" s="41" t="s">
        <v>33177</v>
      </c>
      <c r="C1562" s="41" t="s">
        <v>33178</v>
      </c>
      <c r="D1562" s="41" t="s">
        <v>21149</v>
      </c>
      <c r="E1562" s="41" t="s">
        <v>33179</v>
      </c>
      <c r="F1562" s="41" t="s">
        <v>33180</v>
      </c>
      <c r="G1562" s="41" t="s">
        <v>1832</v>
      </c>
      <c r="H1562" s="41" t="s">
        <v>33181</v>
      </c>
      <c r="I1562" s="41" t="s">
        <v>33182</v>
      </c>
      <c r="J1562" s="68">
        <v>6018680016</v>
      </c>
      <c r="K1562" s="41" t="s">
        <v>43</v>
      </c>
      <c r="L1562" s="41" t="s">
        <v>1833</v>
      </c>
      <c r="N1562" s="41" t="s">
        <v>33183</v>
      </c>
      <c r="O1562" s="41" t="s">
        <v>355</v>
      </c>
      <c r="P1562" s="41" t="s">
        <v>1835</v>
      </c>
      <c r="Q1562" s="41" t="s">
        <v>21930</v>
      </c>
      <c r="R1562" s="41">
        <v>8998</v>
      </c>
      <c r="S1562" s="41" t="s">
        <v>22780</v>
      </c>
      <c r="T1562" s="41" t="s">
        <v>22781</v>
      </c>
      <c r="U1562" s="41" t="s">
        <v>33184</v>
      </c>
      <c r="V1562" s="42">
        <v>45993</v>
      </c>
      <c r="W1562"/>
      <c r="X1562"/>
    </row>
    <row r="1563" spans="1:24">
      <c r="A1563" s="41" t="str">
        <f>TRIM(Query1[[#This Row],[ENTERPRISE_ID]])</f>
        <v>UAC000</v>
      </c>
      <c r="B1563" s="41" t="s">
        <v>33185</v>
      </c>
      <c r="C1563" s="41" t="s">
        <v>33186</v>
      </c>
      <c r="D1563" s="41" t="s">
        <v>21145</v>
      </c>
      <c r="E1563" s="41" t="s">
        <v>33187</v>
      </c>
      <c r="F1563" s="41" t="s">
        <v>33188</v>
      </c>
      <c r="G1563" s="41" t="s">
        <v>33189</v>
      </c>
      <c r="H1563" s="41" t="s">
        <v>33190</v>
      </c>
      <c r="I1563" s="41" t="s">
        <v>33191</v>
      </c>
      <c r="J1563" s="68">
        <v>4106993917</v>
      </c>
      <c r="K1563" s="41" t="s">
        <v>43</v>
      </c>
      <c r="L1563" s="41" t="s">
        <v>33192</v>
      </c>
      <c r="N1563" s="41" t="s">
        <v>28493</v>
      </c>
      <c r="O1563" s="41" t="s">
        <v>200</v>
      </c>
      <c r="P1563" s="41" t="s">
        <v>4332</v>
      </c>
      <c r="Q1563" s="41" t="s">
        <v>21909</v>
      </c>
      <c r="R1563" s="41">
        <v>8998</v>
      </c>
      <c r="S1563" s="41" t="s">
        <v>19721</v>
      </c>
      <c r="T1563" s="41" t="s">
        <v>19720</v>
      </c>
      <c r="U1563" s="41" t="s">
        <v>33193</v>
      </c>
      <c r="V1563" s="42">
        <v>45993</v>
      </c>
      <c r="W1563"/>
      <c r="X1563"/>
    </row>
    <row r="1564" spans="1:24">
      <c r="A1564" s="41" t="str">
        <f>TRIM(Query1[[#This Row],[ENTERPRISE_ID]])</f>
        <v>GSWIFT</v>
      </c>
      <c r="B1564" s="41" t="s">
        <v>33194</v>
      </c>
      <c r="C1564" s="41" t="s">
        <v>33195</v>
      </c>
      <c r="D1564" s="41" t="s">
        <v>21147</v>
      </c>
      <c r="E1564" s="41" t="s">
        <v>33196</v>
      </c>
      <c r="F1564" s="41" t="s">
        <v>33197</v>
      </c>
      <c r="G1564" s="41" t="s">
        <v>27935</v>
      </c>
      <c r="H1564" s="41" t="s">
        <v>33198</v>
      </c>
      <c r="I1564" s="41" t="s">
        <v>23538</v>
      </c>
      <c r="J1564" s="68">
        <v>5737460024</v>
      </c>
      <c r="K1564" s="41" t="s">
        <v>43</v>
      </c>
      <c r="L1564" s="41" t="s">
        <v>33199</v>
      </c>
      <c r="N1564" s="41" t="s">
        <v>33200</v>
      </c>
      <c r="O1564" s="41" t="s">
        <v>593</v>
      </c>
      <c r="P1564" s="41" t="s">
        <v>5646</v>
      </c>
      <c r="Q1564" s="41" t="s">
        <v>21919</v>
      </c>
      <c r="R1564" s="41">
        <v>8998</v>
      </c>
      <c r="S1564" s="41" t="s">
        <v>22780</v>
      </c>
      <c r="T1564" s="41" t="s">
        <v>22781</v>
      </c>
      <c r="U1564" s="41" t="s">
        <v>33201</v>
      </c>
      <c r="V1564" s="42">
        <v>45993</v>
      </c>
      <c r="W1564"/>
      <c r="X1564"/>
    </row>
    <row r="1565" spans="1:24">
      <c r="A1565" s="41" t="str">
        <f>TRIM(Query1[[#This Row],[ENTERPRISE_ID]])</f>
        <v>DEGOLF1</v>
      </c>
      <c r="B1565" s="41" t="s">
        <v>33202</v>
      </c>
      <c r="C1565" s="41" t="s">
        <v>33203</v>
      </c>
      <c r="D1565" s="41" t="s">
        <v>21145</v>
      </c>
      <c r="E1565" s="41" t="s">
        <v>33204</v>
      </c>
      <c r="F1565" s="41" t="s">
        <v>33205</v>
      </c>
      <c r="G1565" s="41" t="s">
        <v>3536</v>
      </c>
      <c r="H1565" s="41" t="s">
        <v>33206</v>
      </c>
      <c r="I1565" s="41" t="s">
        <v>22142</v>
      </c>
      <c r="J1565" s="68">
        <v>4432519918</v>
      </c>
      <c r="K1565" s="41" t="s">
        <v>43</v>
      </c>
      <c r="L1565" s="41" t="s">
        <v>33207</v>
      </c>
      <c r="N1565" s="41" t="s">
        <v>33208</v>
      </c>
      <c r="O1565" s="41" t="s">
        <v>1289</v>
      </c>
      <c r="P1565" s="41" t="s">
        <v>3539</v>
      </c>
      <c r="Q1565" s="41" t="s">
        <v>21909</v>
      </c>
      <c r="R1565" s="41">
        <v>8998</v>
      </c>
      <c r="S1565" s="41" t="s">
        <v>22780</v>
      </c>
      <c r="T1565" s="41" t="s">
        <v>22781</v>
      </c>
      <c r="U1565" s="41" t="s">
        <v>33209</v>
      </c>
      <c r="V1565" s="42">
        <v>45993</v>
      </c>
      <c r="W1565"/>
      <c r="X1565"/>
    </row>
    <row r="1566" spans="1:24">
      <c r="A1566" s="41" t="str">
        <f>TRIM(Query1[[#This Row],[ENTERPRISE_ID]])</f>
        <v>BHANKIN</v>
      </c>
      <c r="B1566" s="41" t="s">
        <v>33210</v>
      </c>
      <c r="C1566" s="41" t="s">
        <v>33211</v>
      </c>
      <c r="D1566" s="41" t="s">
        <v>21134</v>
      </c>
      <c r="E1566" s="41" t="s">
        <v>33212</v>
      </c>
      <c r="F1566" s="41" t="s">
        <v>33213</v>
      </c>
      <c r="G1566" s="41" t="s">
        <v>33214</v>
      </c>
      <c r="H1566" s="41" t="s">
        <v>33215</v>
      </c>
      <c r="I1566" s="41" t="s">
        <v>14097</v>
      </c>
      <c r="J1566" s="68">
        <v>8282052611</v>
      </c>
      <c r="K1566" s="41" t="s">
        <v>43</v>
      </c>
      <c r="L1566" s="41" t="s">
        <v>33216</v>
      </c>
      <c r="N1566" s="41" t="s">
        <v>33217</v>
      </c>
      <c r="O1566" s="41" t="s">
        <v>170</v>
      </c>
      <c r="P1566" s="41" t="s">
        <v>1908</v>
      </c>
      <c r="Q1566" s="41" t="s">
        <v>21919</v>
      </c>
      <c r="R1566" s="41">
        <v>8998</v>
      </c>
      <c r="S1566" s="41" t="s">
        <v>3811</v>
      </c>
      <c r="T1566" s="41" t="s">
        <v>22994</v>
      </c>
      <c r="U1566" s="41" t="s">
        <v>33218</v>
      </c>
      <c r="V1566" s="42">
        <v>45993</v>
      </c>
      <c r="W1566"/>
      <c r="X1566"/>
    </row>
    <row r="1567" spans="1:24">
      <c r="A1567" s="41" t="str">
        <f>TRIM(Query1[[#This Row],[ENTERPRISE_ID]])</f>
        <v>MMCGIN</v>
      </c>
      <c r="B1567" s="41" t="s">
        <v>33219</v>
      </c>
      <c r="C1567" s="41" t="s">
        <v>33220</v>
      </c>
      <c r="D1567" s="41" t="s">
        <v>21149</v>
      </c>
      <c r="E1567" s="41" t="s">
        <v>33221</v>
      </c>
      <c r="F1567" s="41" t="s">
        <v>33222</v>
      </c>
      <c r="G1567" s="41" t="s">
        <v>9923</v>
      </c>
      <c r="H1567" s="41" t="s">
        <v>33223</v>
      </c>
      <c r="I1567" s="41" t="s">
        <v>22302</v>
      </c>
      <c r="J1567" s="68">
        <v>3187160054</v>
      </c>
      <c r="K1567" s="41" t="s">
        <v>43</v>
      </c>
      <c r="L1567" s="41" t="s">
        <v>33224</v>
      </c>
      <c r="N1567" s="41" t="s">
        <v>33225</v>
      </c>
      <c r="O1567" s="41" t="s">
        <v>1392</v>
      </c>
      <c r="P1567" s="41" t="s">
        <v>9926</v>
      </c>
      <c r="Q1567" s="41" t="s">
        <v>21930</v>
      </c>
      <c r="R1567" s="41">
        <v>8998</v>
      </c>
      <c r="S1567" s="41" t="s">
        <v>22780</v>
      </c>
      <c r="T1567" s="41" t="s">
        <v>22781</v>
      </c>
      <c r="U1567" s="41" t="s">
        <v>33226</v>
      </c>
      <c r="V1567" s="42">
        <v>45993</v>
      </c>
      <c r="W1567"/>
      <c r="X1567"/>
    </row>
    <row r="1568" spans="1:24">
      <c r="A1568" s="41" t="str">
        <f>TRIM(Query1[[#This Row],[ENTERPRISE_ID]])</f>
        <v>MBAILE1</v>
      </c>
      <c r="B1568" s="41" t="s">
        <v>33227</v>
      </c>
      <c r="C1568" s="41" t="s">
        <v>33228</v>
      </c>
      <c r="D1568" s="41" t="s">
        <v>21149</v>
      </c>
      <c r="E1568" s="41" t="s">
        <v>29576</v>
      </c>
      <c r="F1568" s="41" t="s">
        <v>33229</v>
      </c>
      <c r="G1568" s="41" t="s">
        <v>33230</v>
      </c>
      <c r="H1568" s="41" t="s">
        <v>26128</v>
      </c>
      <c r="I1568" s="41" t="s">
        <v>25723</v>
      </c>
      <c r="J1568" s="68">
        <v>7696391572</v>
      </c>
      <c r="K1568" s="41" t="s">
        <v>43</v>
      </c>
      <c r="L1568" s="41" t="s">
        <v>9261</v>
      </c>
      <c r="N1568" s="41" t="s">
        <v>9263</v>
      </c>
      <c r="O1568" s="41" t="s">
        <v>355</v>
      </c>
      <c r="P1568" s="41" t="s">
        <v>9264</v>
      </c>
      <c r="Q1568" s="41" t="s">
        <v>21930</v>
      </c>
      <c r="R1568" s="41">
        <v>8998</v>
      </c>
      <c r="S1568" s="41" t="s">
        <v>11684</v>
      </c>
      <c r="T1568" s="41" t="s">
        <v>23200</v>
      </c>
      <c r="U1568" s="41" t="s">
        <v>33231</v>
      </c>
      <c r="V1568" s="42">
        <v>45993</v>
      </c>
      <c r="W1568"/>
      <c r="X1568"/>
    </row>
    <row r="1569" spans="1:24">
      <c r="A1569" s="41" t="str">
        <f>TRIM(Query1[[#This Row],[ENTERPRISE_ID]])</f>
        <v>FCRAWLE</v>
      </c>
      <c r="B1569" s="41" t="s">
        <v>33232</v>
      </c>
      <c r="C1569" s="41" t="s">
        <v>33233</v>
      </c>
      <c r="D1569" s="41" t="s">
        <v>21142</v>
      </c>
      <c r="E1569" s="41" t="s">
        <v>33234</v>
      </c>
      <c r="F1569" s="41" t="s">
        <v>33235</v>
      </c>
      <c r="G1569" s="41" t="s">
        <v>33236</v>
      </c>
      <c r="H1569" s="41" t="s">
        <v>33237</v>
      </c>
      <c r="I1569" s="41" t="s">
        <v>23530</v>
      </c>
      <c r="J1569" s="68">
        <v>7852104078</v>
      </c>
      <c r="K1569" s="41" t="s">
        <v>43</v>
      </c>
      <c r="L1569" s="41" t="s">
        <v>33238</v>
      </c>
      <c r="N1569" s="41" t="s">
        <v>33239</v>
      </c>
      <c r="O1569" s="41" t="s">
        <v>887</v>
      </c>
      <c r="P1569" s="41" t="s">
        <v>5086</v>
      </c>
      <c r="Q1569" s="41" t="s">
        <v>22020</v>
      </c>
      <c r="R1569" s="41">
        <v>8998</v>
      </c>
      <c r="S1569" s="41" t="s">
        <v>17604</v>
      </c>
      <c r="T1569" s="41" t="s">
        <v>17603</v>
      </c>
      <c r="U1569" s="41" t="s">
        <v>33240</v>
      </c>
      <c r="V1569" s="42">
        <v>45993</v>
      </c>
      <c r="W1569"/>
      <c r="X1569"/>
    </row>
    <row r="1570" spans="1:24">
      <c r="A1570" s="41" t="str">
        <f>TRIM(Query1[[#This Row],[ENTERPRISE_ID]])</f>
        <v>TWILHI0</v>
      </c>
      <c r="B1570" s="41" t="s">
        <v>33241</v>
      </c>
      <c r="C1570" s="41" t="s">
        <v>33242</v>
      </c>
      <c r="D1570" s="41" t="s">
        <v>21142</v>
      </c>
      <c r="E1570" s="41" t="s">
        <v>33243</v>
      </c>
      <c r="F1570" s="41" t="s">
        <v>33244</v>
      </c>
      <c r="G1570" s="41" t="s">
        <v>15799</v>
      </c>
      <c r="H1570" s="41" t="s">
        <v>33245</v>
      </c>
      <c r="I1570" s="41" t="s">
        <v>33246</v>
      </c>
      <c r="J1570" s="68">
        <v>6603519556</v>
      </c>
      <c r="K1570" s="41" t="s">
        <v>43</v>
      </c>
      <c r="L1570" s="41" t="s">
        <v>33247</v>
      </c>
      <c r="N1570" s="41" t="s">
        <v>13083</v>
      </c>
      <c r="O1570" s="41" t="s">
        <v>593</v>
      </c>
      <c r="P1570" s="41" t="s">
        <v>13669</v>
      </c>
      <c r="Q1570" s="41" t="s">
        <v>22020</v>
      </c>
      <c r="R1570" s="41">
        <v>8998</v>
      </c>
      <c r="S1570" s="41" t="s">
        <v>4089</v>
      </c>
      <c r="T1570" s="41" t="s">
        <v>22438</v>
      </c>
      <c r="U1570" s="41" t="s">
        <v>33248</v>
      </c>
      <c r="V1570" s="42">
        <v>45993</v>
      </c>
      <c r="W1570"/>
      <c r="X1570"/>
    </row>
    <row r="1571" spans="1:24">
      <c r="A1571" s="41" t="str">
        <f>TRIM(Query1[[#This Row],[ENTERPRISE_ID]])</f>
        <v>JTHIELE</v>
      </c>
      <c r="B1571" s="41" t="s">
        <v>33249</v>
      </c>
      <c r="C1571" s="41" t="s">
        <v>33250</v>
      </c>
      <c r="D1571" s="41" t="s">
        <v>21147</v>
      </c>
      <c r="E1571" s="41" t="s">
        <v>33251</v>
      </c>
      <c r="F1571" s="41" t="s">
        <v>33252</v>
      </c>
      <c r="G1571" s="41" t="s">
        <v>33253</v>
      </c>
      <c r="H1571" s="41" t="s">
        <v>33254</v>
      </c>
      <c r="I1571" s="41" t="s">
        <v>24744</v>
      </c>
      <c r="J1571" s="68">
        <v>5732710921</v>
      </c>
      <c r="K1571" s="41" t="s">
        <v>43</v>
      </c>
      <c r="L1571" s="41" t="s">
        <v>33255</v>
      </c>
      <c r="N1571" s="41" t="s">
        <v>8202</v>
      </c>
      <c r="O1571" s="41" t="s">
        <v>593</v>
      </c>
      <c r="P1571" s="41" t="s">
        <v>1896</v>
      </c>
      <c r="Q1571" s="41" t="s">
        <v>21930</v>
      </c>
      <c r="R1571" s="41">
        <v>8998</v>
      </c>
      <c r="S1571" s="41" t="s">
        <v>27935</v>
      </c>
      <c r="T1571" s="41" t="s">
        <v>27936</v>
      </c>
      <c r="U1571" s="41" t="s">
        <v>33256</v>
      </c>
      <c r="V1571" s="42">
        <v>45993</v>
      </c>
      <c r="W1571"/>
      <c r="X1571"/>
    </row>
    <row r="1572" spans="1:24">
      <c r="A1572" s="41" t="str">
        <f>TRIM(Query1[[#This Row],[ENTERPRISE_ID]])</f>
        <v>DWOODS</v>
      </c>
      <c r="B1572" s="41" t="s">
        <v>13926</v>
      </c>
      <c r="C1572" s="41" t="s">
        <v>33257</v>
      </c>
      <c r="D1572" s="41" t="s">
        <v>21147</v>
      </c>
      <c r="E1572" s="41" t="s">
        <v>33258</v>
      </c>
      <c r="F1572" s="41" t="s">
        <v>33259</v>
      </c>
      <c r="G1572" s="41" t="s">
        <v>33260</v>
      </c>
      <c r="H1572" s="41" t="s">
        <v>33150</v>
      </c>
      <c r="I1572" s="41" t="s">
        <v>26335</v>
      </c>
      <c r="J1572" s="68">
        <v>2179264068</v>
      </c>
      <c r="K1572" s="41" t="s">
        <v>43</v>
      </c>
      <c r="L1572" s="41" t="s">
        <v>33261</v>
      </c>
      <c r="N1572" s="41" t="s">
        <v>1102</v>
      </c>
      <c r="O1572" s="41" t="s">
        <v>118</v>
      </c>
      <c r="P1572" s="41" t="s">
        <v>4442</v>
      </c>
      <c r="Q1572" s="41" t="s">
        <v>21919</v>
      </c>
      <c r="R1572" s="41">
        <v>8998</v>
      </c>
      <c r="S1572" s="41" t="s">
        <v>23481</v>
      </c>
      <c r="T1572" s="41" t="s">
        <v>23482</v>
      </c>
      <c r="U1572" s="41" t="s">
        <v>33262</v>
      </c>
      <c r="V1572" s="42">
        <v>45993</v>
      </c>
      <c r="W1572"/>
      <c r="X1572"/>
    </row>
    <row r="1573" spans="1:24">
      <c r="A1573" s="41" t="str">
        <f>TRIM(Query1[[#This Row],[ENTERPRISE_ID]])</f>
        <v>CROBBI2</v>
      </c>
      <c r="B1573" s="41" t="s">
        <v>33263</v>
      </c>
      <c r="C1573" s="41" t="s">
        <v>33264</v>
      </c>
      <c r="D1573" s="41" t="s">
        <v>21147</v>
      </c>
      <c r="E1573" s="41" t="s">
        <v>33265</v>
      </c>
      <c r="F1573" s="41" t="s">
        <v>33266</v>
      </c>
      <c r="G1573" s="41" t="s">
        <v>23481</v>
      </c>
      <c r="H1573" s="41" t="s">
        <v>33267</v>
      </c>
      <c r="I1573" s="41" t="s">
        <v>31835</v>
      </c>
      <c r="J1573" s="68">
        <v>6602330863</v>
      </c>
      <c r="K1573" s="41" t="s">
        <v>43</v>
      </c>
      <c r="L1573" s="41" t="s">
        <v>33268</v>
      </c>
      <c r="N1573" s="41" t="s">
        <v>33269</v>
      </c>
      <c r="O1573" s="41" t="s">
        <v>593</v>
      </c>
      <c r="P1573" s="41" t="s">
        <v>33270</v>
      </c>
      <c r="Q1573" s="41" t="s">
        <v>21919</v>
      </c>
      <c r="R1573" s="41">
        <v>8998</v>
      </c>
      <c r="S1573" s="41" t="s">
        <v>22780</v>
      </c>
      <c r="T1573" s="41" t="s">
        <v>22781</v>
      </c>
      <c r="U1573" s="41" t="s">
        <v>33271</v>
      </c>
      <c r="V1573" s="42">
        <v>45993</v>
      </c>
      <c r="W1573"/>
      <c r="X1573"/>
    </row>
    <row r="1574" spans="1:24">
      <c r="A1574" s="41" t="str">
        <f>TRIM(Query1[[#This Row],[ENTERPRISE_ID]])</f>
        <v>KBAKE44</v>
      </c>
      <c r="B1574" s="41" t="s">
        <v>33272</v>
      </c>
      <c r="C1574" s="41" t="s">
        <v>33273</v>
      </c>
      <c r="D1574" s="41" t="s">
        <v>21157</v>
      </c>
      <c r="E1574" s="41" t="s">
        <v>33274</v>
      </c>
      <c r="F1574" s="41" t="s">
        <v>33275</v>
      </c>
      <c r="G1574" s="41" t="s">
        <v>33276</v>
      </c>
      <c r="H1574" s="41" t="s">
        <v>14064</v>
      </c>
      <c r="I1574" s="41" t="s">
        <v>21916</v>
      </c>
      <c r="J1574" s="68">
        <v>9034953957</v>
      </c>
      <c r="K1574" s="41" t="s">
        <v>43</v>
      </c>
      <c r="L1574" s="41" t="s">
        <v>33277</v>
      </c>
      <c r="N1574" s="41" t="s">
        <v>1580</v>
      </c>
      <c r="O1574" s="41" t="s">
        <v>147</v>
      </c>
      <c r="P1574" s="41" t="s">
        <v>8436</v>
      </c>
      <c r="Q1574" s="41" t="s">
        <v>21909</v>
      </c>
      <c r="R1574" s="41">
        <v>8998</v>
      </c>
      <c r="S1574" s="41" t="s">
        <v>7840</v>
      </c>
      <c r="T1574" s="41" t="s">
        <v>25790</v>
      </c>
      <c r="U1574" s="41" t="s">
        <v>33278</v>
      </c>
      <c r="V1574" s="42">
        <v>45993</v>
      </c>
      <c r="W1574"/>
      <c r="X1574"/>
    </row>
    <row r="1575" spans="1:24">
      <c r="A1575" s="41" t="str">
        <f>TRIM(Query1[[#This Row],[ENTERPRISE_ID]])</f>
        <v>ELEON</v>
      </c>
      <c r="B1575" s="41" t="s">
        <v>33279</v>
      </c>
      <c r="C1575" s="41" t="s">
        <v>33280</v>
      </c>
      <c r="D1575" s="41" t="s">
        <v>21157</v>
      </c>
      <c r="E1575" s="41" t="s">
        <v>33281</v>
      </c>
      <c r="F1575" s="41" t="s">
        <v>33282</v>
      </c>
      <c r="G1575" s="41" t="s">
        <v>33283</v>
      </c>
      <c r="H1575" s="41" t="s">
        <v>32256</v>
      </c>
      <c r="I1575" s="41" t="s">
        <v>33284</v>
      </c>
      <c r="J1575" s="68">
        <v>9039411944</v>
      </c>
      <c r="K1575" s="41" t="s">
        <v>43</v>
      </c>
      <c r="L1575" s="41" t="s">
        <v>4765</v>
      </c>
      <c r="N1575" s="41" t="s">
        <v>29580</v>
      </c>
      <c r="O1575" s="41" t="s">
        <v>147</v>
      </c>
      <c r="P1575" s="41" t="s">
        <v>4767</v>
      </c>
      <c r="Q1575" s="41" t="s">
        <v>21909</v>
      </c>
      <c r="R1575" s="41">
        <v>8998</v>
      </c>
      <c r="S1575" s="41" t="s">
        <v>11323</v>
      </c>
      <c r="T1575" s="41" t="s">
        <v>24497</v>
      </c>
      <c r="U1575" s="41" t="s">
        <v>33285</v>
      </c>
      <c r="V1575" s="42">
        <v>45993</v>
      </c>
      <c r="W1575"/>
      <c r="X1575"/>
    </row>
    <row r="1576" spans="1:24">
      <c r="A1576" s="41" t="str">
        <f>TRIM(Query1[[#This Row],[ENTERPRISE_ID]])</f>
        <v>TYANKI</v>
      </c>
      <c r="B1576" s="41" t="s">
        <v>33286</v>
      </c>
      <c r="C1576" s="41" t="s">
        <v>21610</v>
      </c>
      <c r="D1576" s="41" t="s">
        <v>21157</v>
      </c>
      <c r="E1576" s="41" t="s">
        <v>33287</v>
      </c>
      <c r="F1576" s="41" t="s">
        <v>33288</v>
      </c>
      <c r="G1576" s="41" t="s">
        <v>13688</v>
      </c>
      <c r="H1576" s="41" t="s">
        <v>33289</v>
      </c>
      <c r="I1576" s="41" t="s">
        <v>22581</v>
      </c>
      <c r="J1576" s="68">
        <v>2546612737</v>
      </c>
      <c r="K1576" s="41" t="s">
        <v>43</v>
      </c>
      <c r="L1576" s="41" t="s">
        <v>13689</v>
      </c>
      <c r="N1576" s="41" t="s">
        <v>33290</v>
      </c>
      <c r="O1576" s="41" t="s">
        <v>147</v>
      </c>
      <c r="P1576" s="41" t="s">
        <v>13691</v>
      </c>
      <c r="Q1576" s="41" t="s">
        <v>21909</v>
      </c>
      <c r="R1576" s="41">
        <v>8998</v>
      </c>
      <c r="S1576" s="41" t="s">
        <v>9335</v>
      </c>
      <c r="T1576" s="41" t="s">
        <v>19605</v>
      </c>
      <c r="U1576" s="41" t="s">
        <v>33291</v>
      </c>
      <c r="V1576" s="42">
        <v>45993</v>
      </c>
      <c r="W1576"/>
      <c r="X1576"/>
    </row>
    <row r="1577" spans="1:24">
      <c r="A1577" s="41" t="str">
        <f>TRIM(Query1[[#This Row],[ENTERPRISE_ID]])</f>
        <v>JARANG0</v>
      </c>
      <c r="B1577" s="41" t="s">
        <v>33292</v>
      </c>
      <c r="C1577" s="41" t="s">
        <v>20290</v>
      </c>
      <c r="D1577" s="41" t="s">
        <v>21136</v>
      </c>
      <c r="E1577" s="41" t="s">
        <v>33293</v>
      </c>
      <c r="F1577" s="41" t="s">
        <v>33294</v>
      </c>
      <c r="G1577" s="41" t="s">
        <v>33295</v>
      </c>
      <c r="H1577" s="41" t="s">
        <v>24326</v>
      </c>
      <c r="I1577" s="41" t="s">
        <v>22265</v>
      </c>
      <c r="J1577" s="68">
        <v>2398394878</v>
      </c>
      <c r="K1577" s="41" t="s">
        <v>43</v>
      </c>
      <c r="L1577" s="41" t="s">
        <v>6236</v>
      </c>
      <c r="N1577" s="41" t="s">
        <v>33296</v>
      </c>
      <c r="O1577" s="41" t="s">
        <v>57</v>
      </c>
      <c r="P1577" s="41" t="s">
        <v>6237</v>
      </c>
      <c r="Q1577" s="41" t="s">
        <v>21909</v>
      </c>
      <c r="R1577" s="41">
        <v>8998</v>
      </c>
      <c r="S1577" s="41" t="s">
        <v>7391</v>
      </c>
      <c r="U1577" s="41" t="s">
        <v>33297</v>
      </c>
      <c r="V1577" s="42">
        <v>45993</v>
      </c>
      <c r="W1577"/>
      <c r="X1577"/>
    </row>
    <row r="1578" spans="1:24">
      <c r="A1578" s="41" t="str">
        <f>TRIM(Query1[[#This Row],[ENTERPRISE_ID]])</f>
        <v>AGAMBL0</v>
      </c>
      <c r="B1578" s="41" t="s">
        <v>33298</v>
      </c>
      <c r="C1578" s="41" t="s">
        <v>33299</v>
      </c>
      <c r="D1578" s="41" t="s">
        <v>21140</v>
      </c>
      <c r="E1578" s="41" t="s">
        <v>33300</v>
      </c>
      <c r="F1578" s="41" t="s">
        <v>33301</v>
      </c>
      <c r="G1578" s="41" t="s">
        <v>33302</v>
      </c>
      <c r="H1578" s="41" t="s">
        <v>33303</v>
      </c>
      <c r="I1578" s="41" t="s">
        <v>22196</v>
      </c>
      <c r="J1578" s="68">
        <v>3344256554</v>
      </c>
      <c r="K1578" s="41" t="s">
        <v>43</v>
      </c>
      <c r="L1578" s="41" t="s">
        <v>33304</v>
      </c>
      <c r="N1578" s="41" t="s">
        <v>33305</v>
      </c>
      <c r="O1578" s="41" t="s">
        <v>482</v>
      </c>
      <c r="P1578" s="41" t="s">
        <v>689</v>
      </c>
      <c r="Q1578" s="41" t="s">
        <v>21930</v>
      </c>
      <c r="R1578" s="41">
        <v>8998</v>
      </c>
      <c r="S1578" s="41" t="s">
        <v>12757</v>
      </c>
      <c r="T1578" s="41" t="s">
        <v>15331</v>
      </c>
      <c r="U1578" s="41" t="s">
        <v>33306</v>
      </c>
      <c r="V1578" s="42">
        <v>45993</v>
      </c>
      <c r="W1578"/>
      <c r="X1578"/>
    </row>
    <row r="1579" spans="1:24">
      <c r="A1579" s="41" t="str">
        <f>TRIM(Query1[[#This Row],[ENTERPRISE_ID]])</f>
        <v>BTENENB</v>
      </c>
      <c r="B1579" s="41" t="s">
        <v>33307</v>
      </c>
      <c r="C1579" s="41" t="s">
        <v>33308</v>
      </c>
      <c r="D1579" s="41" t="s">
        <v>21134</v>
      </c>
      <c r="E1579" s="41" t="s">
        <v>33309</v>
      </c>
      <c r="F1579" s="41" t="s">
        <v>33310</v>
      </c>
      <c r="G1579" s="41" t="s">
        <v>33311</v>
      </c>
      <c r="H1579" s="41" t="s">
        <v>33312</v>
      </c>
      <c r="I1579" s="41" t="s">
        <v>33313</v>
      </c>
      <c r="J1579" s="68">
        <v>7044534398</v>
      </c>
      <c r="K1579" s="41" t="s">
        <v>43</v>
      </c>
      <c r="L1579" s="41" t="s">
        <v>33314</v>
      </c>
      <c r="N1579" s="41" t="s">
        <v>33315</v>
      </c>
      <c r="O1579" s="41" t="s">
        <v>170</v>
      </c>
      <c r="P1579" s="41" t="s">
        <v>34</v>
      </c>
      <c r="Q1579" s="41" t="s">
        <v>21919</v>
      </c>
      <c r="R1579" s="41">
        <v>8998</v>
      </c>
      <c r="S1579" s="41" t="s">
        <v>15818</v>
      </c>
      <c r="T1579" s="41" t="s">
        <v>23847</v>
      </c>
      <c r="U1579" s="41" t="s">
        <v>33316</v>
      </c>
      <c r="V1579" s="42">
        <v>45993</v>
      </c>
      <c r="W1579"/>
      <c r="X1579"/>
    </row>
    <row r="1580" spans="1:24">
      <c r="A1580" s="41" t="str">
        <f>TRIM(Query1[[#This Row],[ENTERPRISE_ID]])</f>
        <v>RDRAUGH</v>
      </c>
      <c r="B1580" s="41" t="s">
        <v>33317</v>
      </c>
      <c r="C1580" s="41" t="s">
        <v>33318</v>
      </c>
      <c r="D1580" s="41" t="s">
        <v>21141</v>
      </c>
      <c r="E1580" s="41" t="s">
        <v>33319</v>
      </c>
      <c r="F1580" s="41" t="s">
        <v>33320</v>
      </c>
      <c r="G1580" s="41" t="s">
        <v>11463</v>
      </c>
      <c r="H1580" s="41" t="s">
        <v>33321</v>
      </c>
      <c r="I1580" s="41" t="s">
        <v>21938</v>
      </c>
      <c r="J1580" s="68">
        <v>3366880561</v>
      </c>
      <c r="K1580" s="41" t="s">
        <v>43</v>
      </c>
      <c r="L1580" s="41" t="s">
        <v>33322</v>
      </c>
      <c r="N1580" s="41" t="s">
        <v>33323</v>
      </c>
      <c r="O1580" s="41" t="s">
        <v>170</v>
      </c>
      <c r="P1580" s="41" t="s">
        <v>11465</v>
      </c>
      <c r="Q1580" s="41" t="s">
        <v>21919</v>
      </c>
      <c r="R1580" s="41">
        <v>8998</v>
      </c>
      <c r="S1580" s="41" t="s">
        <v>6533</v>
      </c>
      <c r="T1580" s="41" t="s">
        <v>20394</v>
      </c>
      <c r="U1580" s="41" t="s">
        <v>33324</v>
      </c>
      <c r="V1580" s="42">
        <v>45993</v>
      </c>
      <c r="W1580"/>
      <c r="X1580"/>
    </row>
    <row r="1581" spans="1:24">
      <c r="A1581" s="41" t="str">
        <f>TRIM(Query1[[#This Row],[ENTERPRISE_ID]])</f>
        <v>TMACKLI</v>
      </c>
      <c r="B1581" s="41" t="s">
        <v>33325</v>
      </c>
      <c r="C1581" s="41" t="s">
        <v>33326</v>
      </c>
      <c r="D1581" s="41" t="s">
        <v>21134</v>
      </c>
      <c r="E1581" s="41" t="s">
        <v>33327</v>
      </c>
      <c r="F1581" s="41" t="s">
        <v>33328</v>
      </c>
      <c r="G1581" s="41" t="s">
        <v>33329</v>
      </c>
      <c r="H1581" s="41" t="s">
        <v>33330</v>
      </c>
      <c r="I1581" s="41" t="s">
        <v>25243</v>
      </c>
      <c r="J1581" s="68">
        <v>8287083703</v>
      </c>
      <c r="K1581" s="41" t="s">
        <v>43</v>
      </c>
      <c r="L1581" s="41" t="s">
        <v>33331</v>
      </c>
      <c r="N1581" s="41" t="s">
        <v>13366</v>
      </c>
      <c r="O1581" s="41" t="s">
        <v>170</v>
      </c>
      <c r="P1581" s="41" t="s">
        <v>33332</v>
      </c>
      <c r="Q1581" s="41" t="s">
        <v>21919</v>
      </c>
      <c r="R1581" s="41">
        <v>8998</v>
      </c>
      <c r="S1581" s="41" t="s">
        <v>767</v>
      </c>
      <c r="T1581" s="41" t="s">
        <v>16628</v>
      </c>
      <c r="U1581" s="41" t="s">
        <v>33333</v>
      </c>
      <c r="V1581" s="42">
        <v>45993</v>
      </c>
      <c r="W1581"/>
      <c r="X1581"/>
    </row>
    <row r="1582" spans="1:24">
      <c r="A1582" s="41" t="str">
        <f>TRIM(Query1[[#This Row],[ENTERPRISE_ID]])</f>
        <v>SJOHNST</v>
      </c>
      <c r="B1582" s="41" t="s">
        <v>33334</v>
      </c>
      <c r="C1582" s="41" t="s">
        <v>33335</v>
      </c>
      <c r="D1582" s="41" t="s">
        <v>21164</v>
      </c>
      <c r="E1582" s="41" t="s">
        <v>33336</v>
      </c>
      <c r="F1582" s="41" t="s">
        <v>33337</v>
      </c>
      <c r="G1582" s="41" t="s">
        <v>21012</v>
      </c>
      <c r="H1582" s="41" t="s">
        <v>33338</v>
      </c>
      <c r="I1582" s="41" t="s">
        <v>26704</v>
      </c>
      <c r="J1582" s="68">
        <v>6612210988</v>
      </c>
      <c r="K1582" s="41" t="s">
        <v>43</v>
      </c>
      <c r="L1582" s="41" t="s">
        <v>12635</v>
      </c>
      <c r="N1582" s="41" t="s">
        <v>12636</v>
      </c>
      <c r="O1582" s="41" t="s">
        <v>36</v>
      </c>
      <c r="P1582" s="41" t="s">
        <v>12637</v>
      </c>
      <c r="Q1582" s="41" t="s">
        <v>22020</v>
      </c>
      <c r="R1582" s="41">
        <v>8998</v>
      </c>
      <c r="S1582" s="41" t="s">
        <v>19387</v>
      </c>
      <c r="T1582" s="41" t="s">
        <v>19386</v>
      </c>
      <c r="U1582" s="41" t="s">
        <v>33339</v>
      </c>
      <c r="V1582" s="42">
        <v>45993</v>
      </c>
      <c r="W1582"/>
      <c r="X1582"/>
    </row>
    <row r="1583" spans="1:24">
      <c r="A1583" s="41" t="str">
        <f>TRIM(Query1[[#This Row],[ENTERPRISE_ID]])</f>
        <v>NBURD</v>
      </c>
      <c r="B1583" s="41" t="s">
        <v>33340</v>
      </c>
      <c r="C1583" s="41" t="s">
        <v>21067</v>
      </c>
      <c r="D1583" s="41" t="s">
        <v>21141</v>
      </c>
      <c r="E1583" s="41" t="s">
        <v>33341</v>
      </c>
      <c r="F1583" s="41" t="s">
        <v>33342</v>
      </c>
      <c r="G1583" s="41" t="s">
        <v>21068</v>
      </c>
      <c r="H1583" s="41" t="s">
        <v>33343</v>
      </c>
      <c r="I1583" s="41" t="s">
        <v>26998</v>
      </c>
      <c r="J1583" s="68">
        <v>5406765150</v>
      </c>
      <c r="K1583" s="41" t="s">
        <v>43</v>
      </c>
      <c r="L1583" s="41" t="s">
        <v>10516</v>
      </c>
      <c r="N1583" s="41" t="s">
        <v>10517</v>
      </c>
      <c r="O1583" s="41" t="s">
        <v>167</v>
      </c>
      <c r="P1583" s="41" t="s">
        <v>10518</v>
      </c>
      <c r="Q1583" s="41" t="s">
        <v>21919</v>
      </c>
      <c r="R1583" s="41">
        <v>8998</v>
      </c>
      <c r="S1583" s="41" t="s">
        <v>22780</v>
      </c>
      <c r="T1583" s="41" t="s">
        <v>22781</v>
      </c>
      <c r="U1583" s="41" t="s">
        <v>33344</v>
      </c>
      <c r="V1583" s="42">
        <v>45993</v>
      </c>
      <c r="W1583"/>
      <c r="X1583"/>
    </row>
    <row r="1584" spans="1:24">
      <c r="A1584" s="41" t="str">
        <f>TRIM(Query1[[#This Row],[ENTERPRISE_ID]])</f>
        <v>JSETLIF</v>
      </c>
      <c r="B1584" s="41" t="s">
        <v>33345</v>
      </c>
      <c r="C1584" s="41" t="s">
        <v>33346</v>
      </c>
      <c r="D1584" s="41" t="s">
        <v>21141</v>
      </c>
      <c r="E1584" s="41" t="s">
        <v>33347</v>
      </c>
      <c r="F1584" s="41" t="s">
        <v>33348</v>
      </c>
      <c r="G1584" s="41" t="s">
        <v>14816</v>
      </c>
      <c r="H1584" s="41" t="s">
        <v>33349</v>
      </c>
      <c r="I1584" s="41" t="s">
        <v>23637</v>
      </c>
      <c r="J1584" s="68">
        <v>3367065348</v>
      </c>
      <c r="K1584" s="41" t="s">
        <v>43</v>
      </c>
      <c r="L1584" s="41" t="s">
        <v>33350</v>
      </c>
      <c r="N1584" s="41" t="s">
        <v>33351</v>
      </c>
      <c r="O1584" s="41" t="s">
        <v>170</v>
      </c>
      <c r="P1584" s="41" t="s">
        <v>8062</v>
      </c>
      <c r="Q1584" s="41" t="s">
        <v>21919</v>
      </c>
      <c r="R1584" s="41">
        <v>8998</v>
      </c>
      <c r="S1584" s="41" t="s">
        <v>6533</v>
      </c>
      <c r="T1584" s="41" t="s">
        <v>20394</v>
      </c>
      <c r="U1584" s="41" t="s">
        <v>33352</v>
      </c>
      <c r="V1584" s="42">
        <v>45993</v>
      </c>
      <c r="W1584"/>
      <c r="X1584"/>
    </row>
    <row r="1585" spans="1:24">
      <c r="A1585" s="41" t="str">
        <f>TRIM(Query1[[#This Row],[ENTERPRISE_ID]])</f>
        <v>TSQUIRE</v>
      </c>
      <c r="B1585" s="41" t="s">
        <v>33353</v>
      </c>
      <c r="C1585" s="41" t="s">
        <v>33354</v>
      </c>
      <c r="D1585" s="41" t="s">
        <v>21141</v>
      </c>
      <c r="E1585" s="41" t="s">
        <v>33355</v>
      </c>
      <c r="F1585" s="41" t="s">
        <v>33356</v>
      </c>
      <c r="G1585" s="41" t="s">
        <v>33357</v>
      </c>
      <c r="H1585" s="41" t="s">
        <v>33358</v>
      </c>
      <c r="I1585" s="41" t="s">
        <v>4766</v>
      </c>
      <c r="J1585" s="68">
        <v>9105363298</v>
      </c>
      <c r="K1585" s="41" t="s">
        <v>43</v>
      </c>
      <c r="L1585" s="41" t="s">
        <v>33359</v>
      </c>
      <c r="N1585" s="41" t="s">
        <v>9332</v>
      </c>
      <c r="O1585" s="41" t="s">
        <v>170</v>
      </c>
      <c r="P1585" s="41" t="s">
        <v>13587</v>
      </c>
      <c r="Q1585" s="41" t="s">
        <v>21919</v>
      </c>
      <c r="R1585" s="41">
        <v>8998</v>
      </c>
      <c r="S1585" s="41" t="s">
        <v>20793</v>
      </c>
      <c r="T1585" s="41" t="s">
        <v>20792</v>
      </c>
      <c r="U1585" s="41" t="s">
        <v>33360</v>
      </c>
      <c r="V1585" s="42">
        <v>45993</v>
      </c>
      <c r="W1585"/>
      <c r="X1585"/>
    </row>
    <row r="1586" spans="1:24">
      <c r="A1586" s="41" t="str">
        <f>TRIM(Query1[[#This Row],[ENTERPRISE_ID]])</f>
        <v>KMCDONA</v>
      </c>
      <c r="B1586" s="41" t="s">
        <v>33361</v>
      </c>
      <c r="C1586" s="41" t="s">
        <v>33362</v>
      </c>
      <c r="D1586" s="41" t="s">
        <v>21161</v>
      </c>
      <c r="E1586" s="41" t="s">
        <v>33363</v>
      </c>
      <c r="F1586" s="41" t="s">
        <v>33364</v>
      </c>
      <c r="G1586" s="41" t="s">
        <v>33365</v>
      </c>
      <c r="H1586" s="41" t="s">
        <v>26278</v>
      </c>
      <c r="I1586" s="41" t="s">
        <v>22799</v>
      </c>
      <c r="J1586" s="68">
        <v>3039944731</v>
      </c>
      <c r="K1586" s="41" t="s">
        <v>43</v>
      </c>
      <c r="L1586" s="41" t="s">
        <v>33366</v>
      </c>
      <c r="N1586" s="41" t="s">
        <v>257</v>
      </c>
      <c r="O1586" s="41" t="s">
        <v>908</v>
      </c>
      <c r="P1586" s="41" t="s">
        <v>8659</v>
      </c>
      <c r="Q1586" s="41" t="s">
        <v>21919</v>
      </c>
      <c r="R1586" s="41">
        <v>8998</v>
      </c>
      <c r="S1586" s="41" t="s">
        <v>18647</v>
      </c>
      <c r="T1586" s="41" t="s">
        <v>20731</v>
      </c>
      <c r="U1586" s="41" t="s">
        <v>33367</v>
      </c>
      <c r="V1586" s="42">
        <v>45993</v>
      </c>
      <c r="W1586"/>
      <c r="X1586"/>
    </row>
    <row r="1587" spans="1:24">
      <c r="A1587" s="41" t="str">
        <f>TRIM(Query1[[#This Row],[ENTERPRISE_ID]])</f>
        <v>JMARTI3</v>
      </c>
      <c r="B1587" s="41" t="s">
        <v>33368</v>
      </c>
      <c r="C1587" s="41" t="s">
        <v>33369</v>
      </c>
      <c r="D1587" s="41" t="s">
        <v>21149</v>
      </c>
      <c r="E1587" s="41" t="s">
        <v>33370</v>
      </c>
      <c r="F1587" s="41" t="s">
        <v>33371</v>
      </c>
      <c r="G1587" s="41" t="s">
        <v>19648</v>
      </c>
      <c r="H1587" s="41" t="s">
        <v>19647</v>
      </c>
      <c r="I1587" s="41" t="s">
        <v>22056</v>
      </c>
      <c r="J1587" s="68">
        <v>9317351937</v>
      </c>
      <c r="K1587" s="41" t="s">
        <v>43</v>
      </c>
      <c r="L1587" s="41" t="s">
        <v>7484</v>
      </c>
      <c r="N1587" s="41" t="s">
        <v>7485</v>
      </c>
      <c r="O1587" s="41" t="s">
        <v>352</v>
      </c>
      <c r="P1587" s="41" t="s">
        <v>7486</v>
      </c>
      <c r="Q1587" s="41" t="s">
        <v>21930</v>
      </c>
      <c r="R1587" s="41">
        <v>8998</v>
      </c>
      <c r="S1587" s="41" t="s">
        <v>22657</v>
      </c>
      <c r="T1587" s="41" t="s">
        <v>22658</v>
      </c>
      <c r="U1587" s="41" t="s">
        <v>33372</v>
      </c>
      <c r="V1587" s="42">
        <v>45993</v>
      </c>
      <c r="W1587"/>
      <c r="X1587"/>
    </row>
    <row r="1588" spans="1:24">
      <c r="A1588" s="41" t="str">
        <f>TRIM(Query1[[#This Row],[ENTERPRISE_ID]])</f>
        <v>SBERGER</v>
      </c>
      <c r="B1588" s="41" t="s">
        <v>33373</v>
      </c>
      <c r="C1588" s="41" t="s">
        <v>15786</v>
      </c>
      <c r="D1588" s="41" t="s">
        <v>21158</v>
      </c>
      <c r="E1588" s="41" t="s">
        <v>33374</v>
      </c>
      <c r="F1588" s="41" t="s">
        <v>33375</v>
      </c>
      <c r="G1588" s="41" t="s">
        <v>15155</v>
      </c>
      <c r="H1588" s="41" t="s">
        <v>33376</v>
      </c>
      <c r="I1588" s="41" t="s">
        <v>33377</v>
      </c>
      <c r="J1588" s="68">
        <v>3373529445</v>
      </c>
      <c r="K1588" s="41" t="s">
        <v>43</v>
      </c>
      <c r="L1588" s="41" t="s">
        <v>33378</v>
      </c>
      <c r="N1588" s="41" t="s">
        <v>12395</v>
      </c>
      <c r="O1588" s="41" t="s">
        <v>1392</v>
      </c>
      <c r="P1588" s="41" t="s">
        <v>12396</v>
      </c>
      <c r="Q1588" s="41" t="s">
        <v>21919</v>
      </c>
      <c r="R1588" s="41">
        <v>8998</v>
      </c>
      <c r="S1588" s="41" t="s">
        <v>15838</v>
      </c>
      <c r="T1588" s="41" t="s">
        <v>19485</v>
      </c>
      <c r="U1588" s="41" t="s">
        <v>33379</v>
      </c>
      <c r="V1588" s="42">
        <v>45993</v>
      </c>
      <c r="W1588"/>
      <c r="X1588"/>
    </row>
    <row r="1589" spans="1:24">
      <c r="A1589" s="41" t="str">
        <f>TRIM(Query1[[#This Row],[ENTERPRISE_ID]])</f>
        <v>MWHEAT1</v>
      </c>
      <c r="B1589" s="41" t="s">
        <v>33380</v>
      </c>
      <c r="C1589" s="41" t="s">
        <v>33381</v>
      </c>
      <c r="D1589" s="41" t="s">
        <v>21141</v>
      </c>
      <c r="E1589" s="41" t="s">
        <v>33382</v>
      </c>
      <c r="F1589" s="41" t="s">
        <v>33383</v>
      </c>
      <c r="G1589" s="41" t="s">
        <v>10396</v>
      </c>
      <c r="H1589" s="41" t="s">
        <v>33384</v>
      </c>
      <c r="I1589" s="41" t="s">
        <v>22302</v>
      </c>
      <c r="J1589" s="68">
        <v>9197507199</v>
      </c>
      <c r="K1589" s="41" t="s">
        <v>43</v>
      </c>
      <c r="L1589" s="41" t="s">
        <v>10397</v>
      </c>
      <c r="N1589" s="41" t="s">
        <v>10398</v>
      </c>
      <c r="O1589" s="41" t="s">
        <v>170</v>
      </c>
      <c r="P1589" s="41" t="s">
        <v>10399</v>
      </c>
      <c r="Q1589" s="41" t="s">
        <v>21919</v>
      </c>
      <c r="R1589" s="41">
        <v>8998</v>
      </c>
      <c r="S1589" s="41" t="s">
        <v>22780</v>
      </c>
      <c r="T1589" s="41" t="s">
        <v>22781</v>
      </c>
      <c r="U1589" s="41" t="s">
        <v>33385</v>
      </c>
      <c r="V1589" s="42">
        <v>45993</v>
      </c>
      <c r="W1589"/>
      <c r="X1589"/>
    </row>
    <row r="1590" spans="1:24">
      <c r="A1590" s="41" t="str">
        <f>TRIM(Query1[[#This Row],[ENTERPRISE_ID]])</f>
        <v>LLEBARO</v>
      </c>
      <c r="B1590" s="41" t="s">
        <v>33386</v>
      </c>
      <c r="C1590" s="41" t="s">
        <v>33387</v>
      </c>
      <c r="D1590" s="41" t="s">
        <v>21149</v>
      </c>
      <c r="E1590" s="41" t="s">
        <v>33388</v>
      </c>
      <c r="F1590" s="41" t="s">
        <v>33389</v>
      </c>
      <c r="G1590" s="41" t="s">
        <v>33390</v>
      </c>
      <c r="H1590" s="41" t="s">
        <v>33391</v>
      </c>
      <c r="I1590" s="41" t="s">
        <v>33392</v>
      </c>
      <c r="J1590" s="68">
        <v>3187610173</v>
      </c>
      <c r="K1590" s="41" t="s">
        <v>43</v>
      </c>
      <c r="L1590" s="41" t="s">
        <v>9040</v>
      </c>
      <c r="M1590" s="41" t="s">
        <v>9041</v>
      </c>
      <c r="N1590" s="41" t="s">
        <v>9042</v>
      </c>
      <c r="O1590" s="41" t="s">
        <v>1392</v>
      </c>
      <c r="P1590" s="41" t="s">
        <v>9043</v>
      </c>
      <c r="Q1590" s="41" t="s">
        <v>21930</v>
      </c>
      <c r="R1590" s="41">
        <v>8998</v>
      </c>
      <c r="S1590" s="41" t="s">
        <v>22657</v>
      </c>
      <c r="T1590" s="41" t="s">
        <v>22658</v>
      </c>
      <c r="U1590" s="41" t="s">
        <v>33393</v>
      </c>
      <c r="V1590" s="42">
        <v>45993</v>
      </c>
      <c r="W1590"/>
      <c r="X1590"/>
    </row>
    <row r="1591" spans="1:24">
      <c r="A1591" s="41" t="str">
        <f>TRIM(Query1[[#This Row],[ENTERPRISE_ID]])</f>
        <v>TATWATE</v>
      </c>
      <c r="B1591" s="41" t="s">
        <v>33394</v>
      </c>
      <c r="C1591" s="41" t="s">
        <v>18599</v>
      </c>
      <c r="D1591" s="41" t="s">
        <v>21150</v>
      </c>
      <c r="E1591" s="41" t="s">
        <v>33395</v>
      </c>
      <c r="F1591" s="41" t="s">
        <v>33396</v>
      </c>
      <c r="G1591" s="41" t="s">
        <v>15412</v>
      </c>
      <c r="H1591" s="41" t="s">
        <v>7578</v>
      </c>
      <c r="I1591" s="41" t="s">
        <v>4766</v>
      </c>
      <c r="J1591" s="68">
        <v>2693770553</v>
      </c>
      <c r="K1591" s="41" t="s">
        <v>43</v>
      </c>
      <c r="L1591" s="41" t="s">
        <v>33397</v>
      </c>
      <c r="M1591" s="41" t="s">
        <v>33398</v>
      </c>
      <c r="N1591" s="41" t="s">
        <v>13083</v>
      </c>
      <c r="O1591" s="41" t="s">
        <v>69</v>
      </c>
      <c r="P1591" s="41" t="s">
        <v>13084</v>
      </c>
      <c r="Q1591" s="41" t="s">
        <v>21909</v>
      </c>
      <c r="R1591" s="41">
        <v>8998</v>
      </c>
      <c r="S1591" s="41" t="s">
        <v>12766</v>
      </c>
      <c r="T1591" s="41" t="s">
        <v>25187</v>
      </c>
      <c r="U1591" s="41" t="s">
        <v>33399</v>
      </c>
      <c r="V1591" s="42">
        <v>45993</v>
      </c>
      <c r="W1591"/>
      <c r="X1591"/>
    </row>
    <row r="1592" spans="1:24">
      <c r="A1592" s="41" t="str">
        <f>TRIM(Query1[[#This Row],[ENTERPRISE_ID]])</f>
        <v>TREYES</v>
      </c>
      <c r="B1592" s="41" t="s">
        <v>33400</v>
      </c>
      <c r="C1592" s="41" t="s">
        <v>20691</v>
      </c>
      <c r="D1592" s="41" t="s">
        <v>21145</v>
      </c>
      <c r="E1592" s="41" t="s">
        <v>33401</v>
      </c>
      <c r="F1592" s="41" t="s">
        <v>33402</v>
      </c>
      <c r="G1592" s="41" t="s">
        <v>20988</v>
      </c>
      <c r="H1592" s="41" t="s">
        <v>25586</v>
      </c>
      <c r="I1592" s="41" t="s">
        <v>33403</v>
      </c>
      <c r="J1592" s="68">
        <v>3017932301</v>
      </c>
      <c r="K1592" s="41" t="s">
        <v>43</v>
      </c>
      <c r="L1592" s="41" t="s">
        <v>13512</v>
      </c>
      <c r="N1592" s="41" t="s">
        <v>13513</v>
      </c>
      <c r="O1592" s="41" t="s">
        <v>200</v>
      </c>
      <c r="P1592" s="41" t="s">
        <v>13514</v>
      </c>
      <c r="Q1592" s="41" t="s">
        <v>21909</v>
      </c>
      <c r="R1592" s="41">
        <v>8998</v>
      </c>
      <c r="S1592" s="41" t="s">
        <v>6998</v>
      </c>
      <c r="T1592" s="41" t="s">
        <v>18431</v>
      </c>
      <c r="U1592" s="41" t="s">
        <v>33404</v>
      </c>
      <c r="V1592" s="42">
        <v>45993</v>
      </c>
      <c r="W1592"/>
      <c r="X1592"/>
    </row>
    <row r="1593" spans="1:24">
      <c r="A1593" s="41" t="str">
        <f>TRIM(Query1[[#This Row],[ENTERPRISE_ID]])</f>
        <v>RISLAM</v>
      </c>
      <c r="B1593" s="41" t="s">
        <v>33405</v>
      </c>
      <c r="C1593" s="41" t="s">
        <v>33406</v>
      </c>
      <c r="D1593" s="41" t="s">
        <v>21140</v>
      </c>
      <c r="E1593" s="41" t="s">
        <v>33407</v>
      </c>
      <c r="F1593" s="41" t="s">
        <v>33408</v>
      </c>
      <c r="G1593" s="41" t="s">
        <v>33409</v>
      </c>
      <c r="H1593" s="41" t="s">
        <v>33410</v>
      </c>
      <c r="I1593" s="41" t="s">
        <v>33411</v>
      </c>
      <c r="J1593" s="68">
        <v>3349219648</v>
      </c>
      <c r="K1593" s="41" t="s">
        <v>43</v>
      </c>
      <c r="L1593" s="41" t="s">
        <v>33412</v>
      </c>
      <c r="N1593" s="41" t="s">
        <v>11676</v>
      </c>
      <c r="O1593" s="41" t="s">
        <v>482</v>
      </c>
      <c r="P1593" s="41" t="s">
        <v>11677</v>
      </c>
      <c r="Q1593" s="41" t="s">
        <v>21930</v>
      </c>
      <c r="R1593" s="41">
        <v>8998</v>
      </c>
      <c r="S1593" s="41" t="s">
        <v>12757</v>
      </c>
      <c r="T1593" s="41" t="s">
        <v>15331</v>
      </c>
      <c r="U1593" s="41" t="s">
        <v>33413</v>
      </c>
      <c r="V1593" s="42">
        <v>45993</v>
      </c>
      <c r="W1593"/>
      <c r="X1593"/>
    </row>
    <row r="1594" spans="1:24">
      <c r="A1594" s="41" t="str">
        <f>TRIM(Query1[[#This Row],[ENTERPRISE_ID]])</f>
        <v>CROBERT</v>
      </c>
      <c r="B1594" s="41" t="s">
        <v>33414</v>
      </c>
      <c r="C1594" s="41" t="s">
        <v>33415</v>
      </c>
      <c r="D1594" s="41" t="s">
        <v>21149</v>
      </c>
      <c r="E1594" s="41" t="s">
        <v>33416</v>
      </c>
      <c r="F1594" s="41" t="s">
        <v>33417</v>
      </c>
      <c r="G1594" s="41" t="s">
        <v>20095</v>
      </c>
      <c r="H1594" s="41" t="s">
        <v>20094</v>
      </c>
      <c r="I1594" s="41" t="s">
        <v>33418</v>
      </c>
      <c r="J1594" s="68">
        <v>9859562096</v>
      </c>
      <c r="K1594" s="41" t="s">
        <v>43</v>
      </c>
      <c r="L1594" s="41" t="s">
        <v>3070</v>
      </c>
      <c r="N1594" s="41" t="s">
        <v>1167</v>
      </c>
      <c r="O1594" s="41" t="s">
        <v>1392</v>
      </c>
      <c r="P1594" s="41" t="s">
        <v>3071</v>
      </c>
      <c r="Q1594" s="41" t="s">
        <v>21930</v>
      </c>
      <c r="R1594" s="41">
        <v>8998</v>
      </c>
      <c r="S1594" s="41" t="s">
        <v>6042</v>
      </c>
      <c r="T1594" s="41" t="s">
        <v>22505</v>
      </c>
      <c r="U1594" s="41" t="s">
        <v>33419</v>
      </c>
      <c r="V1594" s="42">
        <v>45993</v>
      </c>
      <c r="W1594"/>
      <c r="X1594"/>
    </row>
    <row r="1595" spans="1:24">
      <c r="A1595" s="41" t="str">
        <f>TRIM(Query1[[#This Row],[ENTERPRISE_ID]])</f>
        <v>CNAPIER</v>
      </c>
      <c r="B1595" s="41" t="s">
        <v>33420</v>
      </c>
      <c r="C1595" s="41" t="s">
        <v>33421</v>
      </c>
      <c r="D1595" s="41" t="s">
        <v>21149</v>
      </c>
      <c r="E1595" s="41" t="s">
        <v>33422</v>
      </c>
      <c r="F1595" s="41" t="s">
        <v>33423</v>
      </c>
      <c r="G1595" s="41" t="s">
        <v>19087</v>
      </c>
      <c r="H1595" s="41" t="s">
        <v>19650</v>
      </c>
      <c r="I1595" s="41" t="s">
        <v>23929</v>
      </c>
      <c r="J1595" s="68">
        <v>5016679750</v>
      </c>
      <c r="K1595" s="41" t="s">
        <v>43</v>
      </c>
      <c r="L1595" s="41" t="s">
        <v>33424</v>
      </c>
      <c r="N1595" s="41" t="s">
        <v>33425</v>
      </c>
      <c r="O1595" s="41" t="s">
        <v>763</v>
      </c>
      <c r="P1595" s="41" t="s">
        <v>2943</v>
      </c>
      <c r="Q1595" s="41" t="s">
        <v>21930</v>
      </c>
      <c r="R1595" s="41">
        <v>8998</v>
      </c>
      <c r="S1595" s="41" t="s">
        <v>22657</v>
      </c>
      <c r="T1595" s="41" t="s">
        <v>22658</v>
      </c>
      <c r="U1595" s="41" t="s">
        <v>33426</v>
      </c>
      <c r="V1595" s="42">
        <v>45993</v>
      </c>
      <c r="W1595"/>
      <c r="X1595"/>
    </row>
    <row r="1596" spans="1:24">
      <c r="A1596" s="41" t="str">
        <f>TRIM(Query1[[#This Row],[ENTERPRISE_ID]])</f>
        <v>EHILLJ</v>
      </c>
      <c r="B1596" s="41" t="s">
        <v>33427</v>
      </c>
      <c r="C1596" s="41" t="s">
        <v>33428</v>
      </c>
      <c r="D1596" s="41" t="s">
        <v>21134</v>
      </c>
      <c r="E1596" s="41" t="s">
        <v>33429</v>
      </c>
      <c r="F1596" s="41" t="s">
        <v>33430</v>
      </c>
      <c r="G1596" s="41" t="s">
        <v>4702</v>
      </c>
      <c r="H1596" s="41" t="s">
        <v>33431</v>
      </c>
      <c r="I1596" s="41" t="s">
        <v>33432</v>
      </c>
      <c r="J1596" s="68">
        <v>6142181805</v>
      </c>
      <c r="K1596" s="41" t="s">
        <v>43</v>
      </c>
      <c r="L1596" s="41" t="s">
        <v>33433</v>
      </c>
      <c r="N1596" s="41" t="s">
        <v>33434</v>
      </c>
      <c r="O1596" s="41" t="s">
        <v>72</v>
      </c>
      <c r="P1596" s="41" t="s">
        <v>4705</v>
      </c>
      <c r="Q1596" s="41" t="s">
        <v>21919</v>
      </c>
      <c r="R1596" s="41">
        <v>8998</v>
      </c>
      <c r="S1596" s="41" t="s">
        <v>17561</v>
      </c>
      <c r="T1596" s="41" t="s">
        <v>20232</v>
      </c>
      <c r="U1596" s="41" t="s">
        <v>33435</v>
      </c>
      <c r="V1596" s="42">
        <v>45993</v>
      </c>
      <c r="W1596"/>
      <c r="X1596"/>
    </row>
    <row r="1597" spans="1:24">
      <c r="A1597" s="41" t="str">
        <f>TRIM(Query1[[#This Row],[ENTERPRISE_ID]])</f>
        <v>JCLEVID</v>
      </c>
      <c r="B1597" s="41" t="s">
        <v>33436</v>
      </c>
      <c r="C1597" s="41" t="s">
        <v>33437</v>
      </c>
      <c r="D1597" s="41" t="s">
        <v>21147</v>
      </c>
      <c r="E1597" s="41" t="s">
        <v>33438</v>
      </c>
      <c r="F1597" s="41" t="s">
        <v>33439</v>
      </c>
      <c r="G1597" s="41" t="s">
        <v>33440</v>
      </c>
      <c r="H1597" s="41" t="s">
        <v>33441</v>
      </c>
      <c r="I1597" s="41" t="s">
        <v>24639</v>
      </c>
      <c r="J1597" s="68">
        <v>2709971748</v>
      </c>
      <c r="K1597" s="41" t="s">
        <v>43</v>
      </c>
      <c r="L1597" s="41" t="s">
        <v>33442</v>
      </c>
      <c r="N1597" s="41" t="s">
        <v>33443</v>
      </c>
      <c r="O1597" s="41" t="s">
        <v>258</v>
      </c>
      <c r="P1597" s="41" t="s">
        <v>6514</v>
      </c>
      <c r="Q1597" s="41" t="s">
        <v>21919</v>
      </c>
      <c r="R1597" s="41">
        <v>8998</v>
      </c>
      <c r="S1597" s="41" t="s">
        <v>22736</v>
      </c>
      <c r="T1597" s="41" t="s">
        <v>22737</v>
      </c>
      <c r="U1597" s="41" t="s">
        <v>33444</v>
      </c>
      <c r="V1597" s="42">
        <v>45993</v>
      </c>
      <c r="W1597"/>
      <c r="X1597"/>
    </row>
    <row r="1598" spans="1:24">
      <c r="A1598" s="41" t="str">
        <f>TRIM(Query1[[#This Row],[ENTERPRISE_ID]])</f>
        <v>TLOPEZ</v>
      </c>
      <c r="B1598" s="41" t="s">
        <v>33445</v>
      </c>
      <c r="C1598" s="41" t="s">
        <v>17009</v>
      </c>
      <c r="D1598" s="41" t="s">
        <v>21164</v>
      </c>
      <c r="E1598" s="41" t="s">
        <v>33446</v>
      </c>
      <c r="F1598" s="41" t="s">
        <v>33447</v>
      </c>
      <c r="G1598" s="41" t="s">
        <v>17010</v>
      </c>
      <c r="H1598" s="41" t="s">
        <v>22372</v>
      </c>
      <c r="I1598" s="41" t="s">
        <v>25937</v>
      </c>
      <c r="J1598" s="68">
        <v>4086901704</v>
      </c>
      <c r="K1598" s="41" t="s">
        <v>43</v>
      </c>
      <c r="L1598" s="41" t="s">
        <v>33448</v>
      </c>
      <c r="M1598" s="41" t="s">
        <v>33449</v>
      </c>
      <c r="N1598" s="41" t="s">
        <v>33450</v>
      </c>
      <c r="O1598" s="41" t="s">
        <v>36</v>
      </c>
      <c r="P1598" s="41" t="s">
        <v>13361</v>
      </c>
      <c r="Q1598" s="41" t="s">
        <v>22020</v>
      </c>
      <c r="R1598" s="41">
        <v>8998</v>
      </c>
      <c r="S1598" s="41" t="s">
        <v>8894</v>
      </c>
      <c r="T1598" s="41" t="s">
        <v>22021</v>
      </c>
      <c r="U1598" s="41" t="s">
        <v>33451</v>
      </c>
      <c r="V1598" s="42">
        <v>45993</v>
      </c>
      <c r="W1598"/>
      <c r="X1598"/>
    </row>
    <row r="1599" spans="1:24">
      <c r="A1599" s="41" t="str">
        <f>TRIM(Query1[[#This Row],[ENTERPRISE_ID]])</f>
        <v>PYEE3</v>
      </c>
      <c r="B1599" s="41" t="s">
        <v>33452</v>
      </c>
      <c r="C1599" s="41" t="s">
        <v>33453</v>
      </c>
      <c r="D1599" s="41" t="s">
        <v>21162</v>
      </c>
      <c r="E1599" s="41" t="s">
        <v>33454</v>
      </c>
      <c r="F1599" s="41" t="s">
        <v>33455</v>
      </c>
      <c r="G1599" s="41" t="s">
        <v>11213</v>
      </c>
      <c r="H1599" s="41" t="s">
        <v>33456</v>
      </c>
      <c r="I1599" s="41" t="s">
        <v>25250</v>
      </c>
      <c r="J1599" s="68">
        <v>9252553875</v>
      </c>
      <c r="K1599" s="41" t="s">
        <v>43</v>
      </c>
      <c r="L1599" s="41" t="s">
        <v>33457</v>
      </c>
      <c r="M1599" s="41" t="s">
        <v>33458</v>
      </c>
      <c r="N1599" s="41" t="s">
        <v>33459</v>
      </c>
      <c r="O1599" s="41" t="s">
        <v>36</v>
      </c>
      <c r="P1599" s="41" t="s">
        <v>33460</v>
      </c>
      <c r="Q1599" s="41" t="s">
        <v>21919</v>
      </c>
      <c r="R1599" s="41">
        <v>8998</v>
      </c>
      <c r="S1599" s="41" t="s">
        <v>181</v>
      </c>
      <c r="T1599" s="41" t="s">
        <v>23824</v>
      </c>
      <c r="U1599" s="41" t="s">
        <v>33461</v>
      </c>
      <c r="V1599" s="42">
        <v>45993</v>
      </c>
      <c r="W1599"/>
      <c r="X1599"/>
    </row>
    <row r="1600" spans="1:24">
      <c r="A1600" s="41" t="str">
        <f>TRIM(Query1[[#This Row],[ENTERPRISE_ID]])</f>
        <v>IPEREZ4</v>
      </c>
      <c r="B1600" s="41" t="s">
        <v>33462</v>
      </c>
      <c r="C1600" s="41" t="s">
        <v>33463</v>
      </c>
      <c r="D1600" s="41" t="s">
        <v>21164</v>
      </c>
      <c r="E1600" s="41" t="s">
        <v>33464</v>
      </c>
      <c r="F1600" s="41" t="s">
        <v>33465</v>
      </c>
      <c r="G1600" s="41" t="s">
        <v>6127</v>
      </c>
      <c r="H1600" s="41" t="s">
        <v>24832</v>
      </c>
      <c r="I1600" s="41" t="s">
        <v>27790</v>
      </c>
      <c r="J1600" s="68">
        <v>2096962437</v>
      </c>
      <c r="K1600" s="41" t="s">
        <v>43</v>
      </c>
      <c r="L1600" s="41" t="s">
        <v>33466</v>
      </c>
      <c r="N1600" s="41" t="s">
        <v>33467</v>
      </c>
      <c r="O1600" s="41" t="s">
        <v>36</v>
      </c>
      <c r="P1600" s="41" t="s">
        <v>6130</v>
      </c>
      <c r="Q1600" s="41" t="s">
        <v>22020</v>
      </c>
      <c r="R1600" s="41">
        <v>8998</v>
      </c>
      <c r="S1600" s="41" t="s">
        <v>22403</v>
      </c>
      <c r="T1600" s="41" t="s">
        <v>22404</v>
      </c>
      <c r="U1600" s="41" t="s">
        <v>33468</v>
      </c>
      <c r="V1600" s="42">
        <v>45993</v>
      </c>
      <c r="W1600"/>
      <c r="X1600"/>
    </row>
    <row r="1601" spans="1:24">
      <c r="A1601" s="41" t="str">
        <f>TRIM(Query1[[#This Row],[ENTERPRISE_ID]])</f>
        <v>LCARLSO</v>
      </c>
      <c r="C1601" s="41" t="s">
        <v>33469</v>
      </c>
      <c r="D1601" s="41" t="s">
        <v>21152</v>
      </c>
      <c r="E1601" s="41" t="s">
        <v>33470</v>
      </c>
      <c r="G1601" s="41" t="s">
        <v>33471</v>
      </c>
      <c r="H1601" s="41" t="s">
        <v>33472</v>
      </c>
      <c r="I1601" s="41" t="s">
        <v>33473</v>
      </c>
      <c r="K1601" s="41" t="s">
        <v>43</v>
      </c>
      <c r="Q1601" s="41" t="s">
        <v>28955</v>
      </c>
      <c r="R1601" s="41">
        <v>8998</v>
      </c>
      <c r="S1601" s="41" t="s">
        <v>3327</v>
      </c>
      <c r="T1601" s="41" t="s">
        <v>23177</v>
      </c>
      <c r="V1601" s="42">
        <v>45993</v>
      </c>
      <c r="W1601"/>
      <c r="X1601"/>
    </row>
    <row r="1602" spans="1:24">
      <c r="A1602" s="41" t="str">
        <f>TRIM(Query1[[#This Row],[ENTERPRISE_ID]])</f>
        <v>CMORTO1</v>
      </c>
      <c r="C1602" s="41" t="s">
        <v>33474</v>
      </c>
      <c r="D1602" s="41" t="s">
        <v>21141</v>
      </c>
      <c r="E1602" s="41" t="s">
        <v>33470</v>
      </c>
      <c r="G1602" s="41" t="s">
        <v>33475</v>
      </c>
      <c r="H1602" s="41" t="s">
        <v>33476</v>
      </c>
      <c r="I1602" s="41" t="s">
        <v>12568</v>
      </c>
      <c r="K1602" s="41" t="s">
        <v>43</v>
      </c>
      <c r="Q1602" s="41" t="s">
        <v>28955</v>
      </c>
      <c r="R1602" s="41">
        <v>8998</v>
      </c>
      <c r="S1602" s="41" t="s">
        <v>12388</v>
      </c>
      <c r="T1602" s="41" t="s">
        <v>19708</v>
      </c>
      <c r="V1602" s="42">
        <v>45993</v>
      </c>
      <c r="W1602"/>
      <c r="X1602"/>
    </row>
    <row r="1603" spans="1:24">
      <c r="A1603" s="41" t="str">
        <f>TRIM(Query1[[#This Row],[ENTERPRISE_ID]])</f>
        <v>TJARRET</v>
      </c>
      <c r="C1603" s="41" t="s">
        <v>33477</v>
      </c>
      <c r="D1603" s="41" t="s">
        <v>21152</v>
      </c>
      <c r="E1603" s="41" t="s">
        <v>33478</v>
      </c>
      <c r="G1603" s="41" t="s">
        <v>15421</v>
      </c>
      <c r="H1603" s="41" t="s">
        <v>32214</v>
      </c>
      <c r="I1603" s="41" t="s">
        <v>33479</v>
      </c>
      <c r="J1603" s="68">
        <v>2243742260</v>
      </c>
      <c r="K1603" s="41" t="s">
        <v>43</v>
      </c>
      <c r="L1603" s="41" t="s">
        <v>33480</v>
      </c>
      <c r="N1603" s="41" t="s">
        <v>33481</v>
      </c>
      <c r="O1603" s="41" t="s">
        <v>118</v>
      </c>
      <c r="P1603" s="41" t="s">
        <v>13317</v>
      </c>
      <c r="Q1603" s="41" t="s">
        <v>21909</v>
      </c>
      <c r="R1603" s="41">
        <v>8998</v>
      </c>
      <c r="S1603" s="41" t="s">
        <v>23515</v>
      </c>
      <c r="T1603" s="41" t="s">
        <v>23516</v>
      </c>
      <c r="U1603" s="41" t="s">
        <v>33482</v>
      </c>
      <c r="V1603" s="42">
        <v>45993</v>
      </c>
      <c r="W1603"/>
      <c r="X1603"/>
    </row>
    <row r="1604" spans="1:24">
      <c r="A1604" s="41" t="str">
        <f>TRIM(Query1[[#This Row],[ENTERPRISE_ID]])</f>
        <v>CNEWELL</v>
      </c>
      <c r="C1604" s="41" t="s">
        <v>21753</v>
      </c>
      <c r="D1604" s="41" t="s">
        <v>21140</v>
      </c>
      <c r="E1604" s="41" t="s">
        <v>33483</v>
      </c>
      <c r="G1604" s="41" t="s">
        <v>14824</v>
      </c>
      <c r="H1604" s="41" t="s">
        <v>33484</v>
      </c>
      <c r="I1604" s="41" t="s">
        <v>22511</v>
      </c>
      <c r="J1604" s="68">
        <v>2514960693</v>
      </c>
      <c r="K1604" s="41" t="s">
        <v>43</v>
      </c>
      <c r="L1604" s="41" t="s">
        <v>2953</v>
      </c>
      <c r="N1604" s="41" t="s">
        <v>2954</v>
      </c>
      <c r="O1604" s="41" t="s">
        <v>482</v>
      </c>
      <c r="P1604" s="41" t="s">
        <v>2955</v>
      </c>
      <c r="Q1604" s="41" t="s">
        <v>21930</v>
      </c>
      <c r="R1604" s="41">
        <v>8998</v>
      </c>
      <c r="S1604" s="41" t="s">
        <v>12757</v>
      </c>
      <c r="T1604" s="41" t="s">
        <v>15331</v>
      </c>
      <c r="U1604" s="41" t="s">
        <v>33485</v>
      </c>
      <c r="V1604" s="42">
        <v>45993</v>
      </c>
      <c r="W1604"/>
      <c r="X1604"/>
    </row>
    <row r="1605" spans="1:24">
      <c r="A1605" s="41" t="str">
        <f>TRIM(Query1[[#This Row],[ENTERPRISE_ID]])</f>
        <v>ESULLIV</v>
      </c>
      <c r="C1605" s="41" t="s">
        <v>21763</v>
      </c>
      <c r="D1605" s="41" t="s">
        <v>21137</v>
      </c>
      <c r="E1605" s="41" t="s">
        <v>33486</v>
      </c>
      <c r="G1605" s="41" t="s">
        <v>21764</v>
      </c>
      <c r="H1605" s="41" t="s">
        <v>33487</v>
      </c>
      <c r="I1605" s="41" t="s">
        <v>32428</v>
      </c>
      <c r="J1605" s="68">
        <v>5708401795</v>
      </c>
      <c r="K1605" s="41" t="s">
        <v>43</v>
      </c>
      <c r="L1605" s="41" t="s">
        <v>14606</v>
      </c>
      <c r="M1605" s="41" t="s">
        <v>33488</v>
      </c>
      <c r="N1605" s="41" t="s">
        <v>14608</v>
      </c>
      <c r="O1605" s="41" t="s">
        <v>453</v>
      </c>
      <c r="P1605" s="41" t="s">
        <v>14609</v>
      </c>
      <c r="Q1605" s="41" t="s">
        <v>22020</v>
      </c>
      <c r="R1605" s="41">
        <v>8998</v>
      </c>
      <c r="S1605" s="41" t="s">
        <v>6572</v>
      </c>
      <c r="U1605" s="41" t="s">
        <v>33489</v>
      </c>
      <c r="V1605" s="42">
        <v>45993</v>
      </c>
      <c r="W1605"/>
      <c r="X1605"/>
    </row>
    <row r="1606" spans="1:24">
      <c r="A1606" s="41" t="str">
        <f>TRIM(Query1[[#This Row],[ENTERPRISE_ID]])</f>
        <v>RPADILL</v>
      </c>
      <c r="C1606" s="41" t="s">
        <v>33490</v>
      </c>
      <c r="D1606" s="41" t="s">
        <v>21157</v>
      </c>
      <c r="E1606" s="41" t="s">
        <v>33491</v>
      </c>
      <c r="G1606" s="41" t="s">
        <v>17595</v>
      </c>
      <c r="H1606" s="41" t="s">
        <v>23431</v>
      </c>
      <c r="I1606" s="41" t="s">
        <v>23032</v>
      </c>
      <c r="J1606" s="68">
        <v>3255304235</v>
      </c>
      <c r="K1606" s="41" t="s">
        <v>43</v>
      </c>
      <c r="L1606" s="41" t="s">
        <v>33492</v>
      </c>
      <c r="N1606" s="41" t="s">
        <v>30983</v>
      </c>
      <c r="O1606" s="41" t="s">
        <v>147</v>
      </c>
      <c r="P1606" s="41" t="s">
        <v>11956</v>
      </c>
      <c r="Q1606" s="41" t="s">
        <v>21909</v>
      </c>
      <c r="R1606" s="41">
        <v>8998</v>
      </c>
      <c r="S1606" s="41" t="s">
        <v>7840</v>
      </c>
      <c r="T1606" s="41" t="s">
        <v>25790</v>
      </c>
      <c r="U1606" s="41" t="s">
        <v>33493</v>
      </c>
      <c r="V1606" s="42">
        <v>45993</v>
      </c>
      <c r="W1606"/>
      <c r="X1606"/>
    </row>
    <row r="1607" spans="1:24">
      <c r="A1607" s="41" t="str">
        <f>TRIM(Query1[[#This Row],[ENTERPRISE_ID]])</f>
        <v>JNESBIT</v>
      </c>
      <c r="C1607" s="41" t="s">
        <v>33494</v>
      </c>
      <c r="D1607" s="41" t="s">
        <v>21149</v>
      </c>
      <c r="E1607" s="41" t="s">
        <v>25714</v>
      </c>
      <c r="G1607" s="41" t="s">
        <v>33495</v>
      </c>
      <c r="H1607" s="41" t="s">
        <v>33496</v>
      </c>
      <c r="I1607" s="41" t="s">
        <v>22634</v>
      </c>
      <c r="J1607" s="68">
        <v>6626681747</v>
      </c>
      <c r="K1607" s="41" t="s">
        <v>43</v>
      </c>
      <c r="L1607" s="41" t="s">
        <v>33497</v>
      </c>
      <c r="N1607" s="41" t="s">
        <v>33498</v>
      </c>
      <c r="O1607" s="41" t="s">
        <v>355</v>
      </c>
      <c r="P1607" s="41" t="s">
        <v>7691</v>
      </c>
      <c r="Q1607" s="41" t="s">
        <v>21930</v>
      </c>
      <c r="R1607" s="41">
        <v>8998</v>
      </c>
      <c r="S1607" s="41" t="s">
        <v>1832</v>
      </c>
      <c r="T1607" s="41" t="s">
        <v>22513</v>
      </c>
      <c r="U1607" s="41" t="s">
        <v>33499</v>
      </c>
      <c r="V1607" s="42">
        <v>45993</v>
      </c>
      <c r="W1607"/>
      <c r="X1607"/>
    </row>
    <row r="1608" spans="1:24">
      <c r="A1608" s="41" t="str">
        <f>TRIM(Query1[[#This Row],[ENTERPRISE_ID]])</f>
        <v>AKATAWA</v>
      </c>
      <c r="C1608" s="41" t="s">
        <v>21207</v>
      </c>
      <c r="D1608" s="41" t="s">
        <v>21145</v>
      </c>
      <c r="E1608" s="41" t="s">
        <v>33500</v>
      </c>
      <c r="G1608" s="41" t="s">
        <v>15197</v>
      </c>
      <c r="H1608" s="41" t="s">
        <v>33501</v>
      </c>
      <c r="I1608" s="41" t="s">
        <v>33502</v>
      </c>
      <c r="J1608" s="68">
        <v>7038631826</v>
      </c>
      <c r="K1608" s="41" t="s">
        <v>43</v>
      </c>
      <c r="L1608" s="41" t="s">
        <v>33503</v>
      </c>
      <c r="M1608" s="41" t="s">
        <v>33504</v>
      </c>
      <c r="N1608" s="41" t="s">
        <v>29093</v>
      </c>
      <c r="O1608" s="41" t="s">
        <v>167</v>
      </c>
      <c r="P1608" s="41" t="s">
        <v>903</v>
      </c>
      <c r="Q1608" s="41" t="s">
        <v>21909</v>
      </c>
      <c r="R1608" s="41">
        <v>8998</v>
      </c>
      <c r="S1608" s="41" t="s">
        <v>14031</v>
      </c>
      <c r="T1608" s="41" t="s">
        <v>15307</v>
      </c>
      <c r="U1608" s="41" t="s">
        <v>33505</v>
      </c>
      <c r="V1608" s="42">
        <v>45993</v>
      </c>
      <c r="W1608"/>
      <c r="X1608"/>
    </row>
    <row r="1609" spans="1:24">
      <c r="A1609" s="41" t="str">
        <f>TRIM(Query1[[#This Row],[ENTERPRISE_ID]])</f>
        <v>MHUNT14</v>
      </c>
      <c r="C1609" s="41" t="s">
        <v>33506</v>
      </c>
      <c r="D1609" s="41" t="s">
        <v>21163</v>
      </c>
      <c r="E1609" s="41" t="s">
        <v>33507</v>
      </c>
      <c r="G1609" s="41" t="s">
        <v>9772</v>
      </c>
      <c r="H1609" s="41" t="s">
        <v>30115</v>
      </c>
      <c r="I1609" s="41" t="s">
        <v>33508</v>
      </c>
      <c r="J1609" s="68">
        <v>5098903127</v>
      </c>
      <c r="K1609" s="41" t="s">
        <v>43</v>
      </c>
      <c r="L1609" s="41" t="s">
        <v>33509</v>
      </c>
      <c r="N1609" s="41" t="s">
        <v>33510</v>
      </c>
      <c r="O1609" s="41" t="s">
        <v>293</v>
      </c>
      <c r="P1609" s="41" t="s">
        <v>9775</v>
      </c>
      <c r="Q1609" s="41" t="s">
        <v>21909</v>
      </c>
      <c r="R1609" s="41">
        <v>8998</v>
      </c>
      <c r="S1609" s="41" t="s">
        <v>22367</v>
      </c>
      <c r="T1609" s="41" t="s">
        <v>22368</v>
      </c>
      <c r="U1609" s="41" t="s">
        <v>33511</v>
      </c>
      <c r="V1609" s="42">
        <v>45993</v>
      </c>
      <c r="W1609"/>
      <c r="X1609"/>
    </row>
    <row r="1610" spans="1:24">
      <c r="A1610" s="41" t="str">
        <f>TRIM(Query1[[#This Row],[ENTERPRISE_ID]])</f>
        <v>TWEST3</v>
      </c>
      <c r="C1610" s="41" t="s">
        <v>33512</v>
      </c>
      <c r="D1610" s="41" t="s">
        <v>21149</v>
      </c>
      <c r="E1610" s="41" t="s">
        <v>33470</v>
      </c>
      <c r="G1610" s="41" t="s">
        <v>19217</v>
      </c>
      <c r="H1610" s="41" t="s">
        <v>27895</v>
      </c>
      <c r="I1610" s="41" t="s">
        <v>33513</v>
      </c>
      <c r="K1610" s="41" t="s">
        <v>43</v>
      </c>
      <c r="Q1610" s="41" t="s">
        <v>28955</v>
      </c>
      <c r="R1610" s="41">
        <v>8998</v>
      </c>
      <c r="S1610" s="41" t="s">
        <v>1832</v>
      </c>
      <c r="T1610" s="41" t="s">
        <v>22513</v>
      </c>
      <c r="V1610" s="42">
        <v>45993</v>
      </c>
      <c r="W1610"/>
      <c r="X1610"/>
    </row>
    <row r="1611" spans="1:24">
      <c r="A1611" s="41" t="str">
        <f>TRIM(Query1[[#This Row],[ENTERPRISE_ID]])</f>
        <v>MMCCLUR</v>
      </c>
      <c r="C1611" s="41" t="s">
        <v>33514</v>
      </c>
      <c r="D1611" s="41" t="s">
        <v>21136</v>
      </c>
      <c r="E1611" s="41" t="s">
        <v>33515</v>
      </c>
      <c r="G1611" s="41" t="s">
        <v>9907</v>
      </c>
      <c r="H1611" s="41" t="s">
        <v>33516</v>
      </c>
      <c r="I1611" s="41" t="s">
        <v>22047</v>
      </c>
      <c r="J1611" s="68">
        <v>3213017268</v>
      </c>
      <c r="K1611" s="41" t="s">
        <v>43</v>
      </c>
      <c r="L1611" s="41" t="s">
        <v>33517</v>
      </c>
      <c r="N1611" s="41" t="s">
        <v>9909</v>
      </c>
      <c r="O1611" s="41" t="s">
        <v>57</v>
      </c>
      <c r="P1611" s="41" t="s">
        <v>9910</v>
      </c>
      <c r="Q1611" s="41" t="s">
        <v>21909</v>
      </c>
      <c r="R1611" s="41">
        <v>8998</v>
      </c>
      <c r="S1611" s="41" t="s">
        <v>22367</v>
      </c>
      <c r="T1611" s="41" t="s">
        <v>22368</v>
      </c>
      <c r="U1611" s="41" t="s">
        <v>33518</v>
      </c>
      <c r="V1611" s="42">
        <v>45993</v>
      </c>
      <c r="W1611"/>
      <c r="X1611"/>
    </row>
    <row r="1612" spans="1:24">
      <c r="A1612" s="41" t="str">
        <f>TRIM(Query1[[#This Row],[ENTERPRISE_ID]])</f>
        <v>MBULLOC</v>
      </c>
      <c r="C1612" s="41" t="s">
        <v>33519</v>
      </c>
      <c r="D1612" s="41" t="s">
        <v>21141</v>
      </c>
      <c r="E1612" s="41" t="s">
        <v>33520</v>
      </c>
      <c r="G1612" s="41" t="s">
        <v>33521</v>
      </c>
      <c r="H1612" s="41" t="s">
        <v>33522</v>
      </c>
      <c r="I1612" s="41" t="s">
        <v>559</v>
      </c>
      <c r="J1612" s="68">
        <v>9107601279</v>
      </c>
      <c r="K1612" s="41" t="s">
        <v>43</v>
      </c>
      <c r="L1612" s="41" t="s">
        <v>9331</v>
      </c>
      <c r="N1612" s="41" t="s">
        <v>9332</v>
      </c>
      <c r="O1612" s="41" t="s">
        <v>170</v>
      </c>
      <c r="P1612" s="41" t="s">
        <v>5450</v>
      </c>
      <c r="Q1612" s="41" t="s">
        <v>21919</v>
      </c>
      <c r="R1612" s="41">
        <v>8998</v>
      </c>
      <c r="S1612" s="41" t="s">
        <v>20793</v>
      </c>
      <c r="T1612" s="41" t="s">
        <v>20792</v>
      </c>
      <c r="U1612" s="41" t="s">
        <v>33523</v>
      </c>
      <c r="V1612" s="42">
        <v>45993</v>
      </c>
      <c r="W1612"/>
      <c r="X1612"/>
    </row>
    <row r="1613" spans="1:24">
      <c r="A1613" s="41" t="str">
        <f>TRIM(Query1[[#This Row],[ENTERPRISE_ID]])</f>
        <v>JKAIN</v>
      </c>
      <c r="C1613" s="41" t="s">
        <v>33524</v>
      </c>
      <c r="D1613" s="41" t="s">
        <v>21152</v>
      </c>
      <c r="E1613" s="41" t="s">
        <v>33525</v>
      </c>
      <c r="G1613" s="41" t="s">
        <v>33526</v>
      </c>
      <c r="H1613" s="41" t="s">
        <v>33527</v>
      </c>
      <c r="I1613" s="41" t="s">
        <v>22056</v>
      </c>
      <c r="J1613" s="68">
        <v>6308164076</v>
      </c>
      <c r="K1613" s="41" t="s">
        <v>43</v>
      </c>
      <c r="L1613" s="41" t="s">
        <v>33528</v>
      </c>
      <c r="N1613" s="41" t="s">
        <v>33529</v>
      </c>
      <c r="O1613" s="41" t="s">
        <v>118</v>
      </c>
      <c r="P1613" s="41" t="s">
        <v>7251</v>
      </c>
      <c r="Q1613" s="41" t="s">
        <v>21909</v>
      </c>
      <c r="R1613" s="41">
        <v>8998</v>
      </c>
      <c r="S1613" s="41" t="s">
        <v>26436</v>
      </c>
      <c r="T1613" s="41" t="s">
        <v>26437</v>
      </c>
      <c r="U1613" s="41" t="s">
        <v>33530</v>
      </c>
      <c r="V1613" s="42">
        <v>45993</v>
      </c>
      <c r="W1613"/>
      <c r="X1613"/>
    </row>
    <row r="1614" spans="1:24">
      <c r="A1614" s="41" t="str">
        <f>TRIM(Query1[[#This Row],[ENTERPRISE_ID]])</f>
        <v>FFIGARO</v>
      </c>
      <c r="C1614" s="41" t="s">
        <v>33531</v>
      </c>
      <c r="D1614" s="41" t="s">
        <v>21137</v>
      </c>
      <c r="E1614" s="41" t="s">
        <v>33532</v>
      </c>
      <c r="G1614" s="41" t="s">
        <v>18981</v>
      </c>
      <c r="H1614" s="41" t="s">
        <v>18980</v>
      </c>
      <c r="I1614" s="41" t="s">
        <v>33533</v>
      </c>
      <c r="J1614" s="68">
        <v>5082060735</v>
      </c>
      <c r="K1614" s="41" t="s">
        <v>43</v>
      </c>
      <c r="Q1614" s="41" t="s">
        <v>28955</v>
      </c>
      <c r="R1614" s="41">
        <v>8998</v>
      </c>
      <c r="S1614" s="41" t="s">
        <v>11928</v>
      </c>
      <c r="T1614" s="41" t="s">
        <v>19644</v>
      </c>
      <c r="U1614" s="41" t="s">
        <v>33534</v>
      </c>
      <c r="V1614" s="42">
        <v>45993</v>
      </c>
      <c r="W1614"/>
      <c r="X1614"/>
    </row>
    <row r="1615" spans="1:24">
      <c r="A1615" s="41" t="str">
        <f>TRIM(Query1[[#This Row],[ENTERPRISE_ID]])</f>
        <v>ZDYSART</v>
      </c>
      <c r="C1615" s="41" t="s">
        <v>33535</v>
      </c>
      <c r="D1615" s="41" t="s">
        <v>21134</v>
      </c>
      <c r="E1615" s="41" t="s">
        <v>33470</v>
      </c>
      <c r="G1615" s="41" t="s">
        <v>18488</v>
      </c>
      <c r="H1615" s="41" t="s">
        <v>33536</v>
      </c>
      <c r="I1615" s="41" t="s">
        <v>28249</v>
      </c>
      <c r="K1615" s="41" t="s">
        <v>43</v>
      </c>
      <c r="Q1615" s="41" t="s">
        <v>28955</v>
      </c>
      <c r="R1615" s="41">
        <v>8998</v>
      </c>
      <c r="S1615" s="41" t="s">
        <v>20677</v>
      </c>
      <c r="T1615" s="41" t="s">
        <v>20676</v>
      </c>
      <c r="V1615" s="42">
        <v>45993</v>
      </c>
      <c r="W1615"/>
      <c r="X1615"/>
    </row>
    <row r="1616" spans="1:24">
      <c r="A1616" s="41" t="str">
        <f>TRIM(Query1[[#This Row],[ENTERPRISE_ID]])</f>
        <v>MHAIDAR</v>
      </c>
      <c r="C1616" s="41" t="s">
        <v>33537</v>
      </c>
      <c r="D1616" s="41" t="s">
        <v>21145</v>
      </c>
      <c r="E1616" s="41" t="s">
        <v>33538</v>
      </c>
      <c r="G1616" s="41" t="s">
        <v>14998</v>
      </c>
      <c r="H1616" s="41" t="s">
        <v>33539</v>
      </c>
      <c r="I1616" s="41" t="s">
        <v>33540</v>
      </c>
      <c r="J1616" s="68">
        <v>5716825085</v>
      </c>
      <c r="K1616" s="41" t="s">
        <v>43</v>
      </c>
      <c r="L1616" s="41" t="s">
        <v>33541</v>
      </c>
      <c r="N1616" s="41" t="s">
        <v>229</v>
      </c>
      <c r="O1616" s="41" t="s">
        <v>167</v>
      </c>
      <c r="P1616" s="41" t="s">
        <v>5936</v>
      </c>
      <c r="Q1616" s="41" t="s">
        <v>21909</v>
      </c>
      <c r="R1616" s="41">
        <v>8998</v>
      </c>
      <c r="S1616" s="41" t="s">
        <v>3536</v>
      </c>
      <c r="T1616" s="41" t="s">
        <v>23995</v>
      </c>
      <c r="U1616" s="41" t="s">
        <v>33542</v>
      </c>
      <c r="V1616" s="42">
        <v>45993</v>
      </c>
      <c r="W1616"/>
      <c r="X1616"/>
    </row>
    <row r="1617" spans="1:24">
      <c r="A1617" s="41" t="str">
        <f>TRIM(Query1[[#This Row],[ENTERPRISE_ID]])</f>
        <v>AFIGLIO</v>
      </c>
      <c r="C1617" s="41" t="s">
        <v>33543</v>
      </c>
      <c r="D1617" s="41" t="s">
        <v>21137</v>
      </c>
      <c r="E1617" s="41" t="s">
        <v>33544</v>
      </c>
      <c r="G1617" s="41" t="s">
        <v>15963</v>
      </c>
      <c r="H1617" s="41" t="s">
        <v>33545</v>
      </c>
      <c r="I1617" s="41" t="s">
        <v>21987</v>
      </c>
      <c r="J1617" s="68">
        <v>5084540095</v>
      </c>
      <c r="K1617" s="41" t="s">
        <v>43</v>
      </c>
      <c r="L1617" s="41" t="s">
        <v>33546</v>
      </c>
      <c r="N1617" s="41" t="s">
        <v>23170</v>
      </c>
      <c r="O1617" s="41" t="s">
        <v>276</v>
      </c>
      <c r="P1617" s="41" t="s">
        <v>645</v>
      </c>
      <c r="Q1617" s="41" t="s">
        <v>22020</v>
      </c>
      <c r="R1617" s="41">
        <v>8998</v>
      </c>
      <c r="S1617" s="41" t="s">
        <v>12911</v>
      </c>
      <c r="T1617" s="41" t="s">
        <v>24909</v>
      </c>
      <c r="U1617" s="41" t="s">
        <v>33547</v>
      </c>
      <c r="V1617" s="42">
        <v>45993</v>
      </c>
      <c r="W1617"/>
      <c r="X1617"/>
    </row>
    <row r="1618" spans="1:24">
      <c r="A1618" s="41" t="str">
        <f>TRIM(Query1[[#This Row],[ENTERPRISE_ID]])</f>
        <v>JCARBAJ</v>
      </c>
      <c r="C1618" s="41" t="s">
        <v>33548</v>
      </c>
      <c r="D1618" s="41" t="s">
        <v>21152</v>
      </c>
      <c r="E1618" s="41" t="s">
        <v>33470</v>
      </c>
      <c r="G1618" s="41" t="s">
        <v>33549</v>
      </c>
      <c r="H1618" s="41" t="s">
        <v>33550</v>
      </c>
      <c r="I1618" s="41" t="s">
        <v>23300</v>
      </c>
      <c r="K1618" s="41" t="s">
        <v>43</v>
      </c>
      <c r="Q1618" s="41" t="s">
        <v>28955</v>
      </c>
      <c r="R1618" s="41">
        <v>8998</v>
      </c>
      <c r="S1618" s="41" t="s">
        <v>22780</v>
      </c>
      <c r="T1618" s="41" t="s">
        <v>22781</v>
      </c>
      <c r="V1618" s="42">
        <v>45993</v>
      </c>
      <c r="W1618"/>
      <c r="X1618"/>
    </row>
    <row r="1619" spans="1:24">
      <c r="A1619" s="41" t="str">
        <f>TRIM(Query1[[#This Row],[ENTERPRISE_ID]])</f>
        <v>JYOWE</v>
      </c>
      <c r="C1619" s="41" t="s">
        <v>21482</v>
      </c>
      <c r="D1619" s="41" t="s">
        <v>21134</v>
      </c>
      <c r="E1619" s="41" t="s">
        <v>33551</v>
      </c>
      <c r="G1619" s="41" t="s">
        <v>16660</v>
      </c>
      <c r="H1619" s="41" t="s">
        <v>33552</v>
      </c>
      <c r="I1619" s="41" t="s">
        <v>23978</v>
      </c>
      <c r="J1619" s="68">
        <v>8646520260</v>
      </c>
      <c r="K1619" s="41" t="s">
        <v>43</v>
      </c>
      <c r="L1619" s="41" t="s">
        <v>33553</v>
      </c>
      <c r="N1619" s="41" t="s">
        <v>8406</v>
      </c>
      <c r="O1619" s="41" t="s">
        <v>322</v>
      </c>
      <c r="P1619" s="41" t="s">
        <v>8407</v>
      </c>
      <c r="Q1619" s="41" t="s">
        <v>21919</v>
      </c>
      <c r="R1619" s="41">
        <v>8998</v>
      </c>
      <c r="S1619" s="41" t="s">
        <v>15818</v>
      </c>
      <c r="T1619" s="41" t="s">
        <v>23847</v>
      </c>
      <c r="U1619" s="41" t="s">
        <v>33554</v>
      </c>
      <c r="V1619" s="42">
        <v>45993</v>
      </c>
      <c r="W1619"/>
      <c r="X1619"/>
    </row>
    <row r="1620" spans="1:24">
      <c r="A1620" s="41" t="str">
        <f>TRIM(Query1[[#This Row],[ENTERPRISE_ID]])</f>
        <v>LVARGAS</v>
      </c>
      <c r="C1620" s="41" t="s">
        <v>33555</v>
      </c>
      <c r="D1620" s="41" t="s">
        <v>21152</v>
      </c>
      <c r="E1620" s="41" t="s">
        <v>33556</v>
      </c>
      <c r="G1620" s="41" t="s">
        <v>33557</v>
      </c>
      <c r="H1620" s="41" t="s">
        <v>27436</v>
      </c>
      <c r="I1620" s="41" t="s">
        <v>24327</v>
      </c>
      <c r="J1620" s="68">
        <v>6303918119</v>
      </c>
      <c r="K1620" s="41" t="s">
        <v>43</v>
      </c>
      <c r="Q1620" s="41" t="s">
        <v>28955</v>
      </c>
      <c r="R1620" s="41">
        <v>8998</v>
      </c>
      <c r="S1620" s="41" t="s">
        <v>7032</v>
      </c>
      <c r="T1620" s="41" t="s">
        <v>22220</v>
      </c>
      <c r="U1620" s="41" t="s">
        <v>33558</v>
      </c>
      <c r="V1620" s="42">
        <v>45993</v>
      </c>
      <c r="W1620"/>
      <c r="X1620"/>
    </row>
    <row r="1621" spans="1:24">
      <c r="A1621" s="41" t="str">
        <f>TRIM(Query1[[#This Row],[ENTERPRISE_ID]])</f>
        <v>TANGUS</v>
      </c>
      <c r="C1621" s="41" t="s">
        <v>21745</v>
      </c>
      <c r="D1621" s="41" t="s">
        <v>21152</v>
      </c>
      <c r="E1621" s="41" t="s">
        <v>33470</v>
      </c>
      <c r="G1621" s="41" t="s">
        <v>19459</v>
      </c>
      <c r="H1621" s="41" t="s">
        <v>33559</v>
      </c>
      <c r="I1621" s="41" t="s">
        <v>25860</v>
      </c>
      <c r="K1621" s="41" t="s">
        <v>43</v>
      </c>
      <c r="Q1621" s="41" t="s">
        <v>28955</v>
      </c>
      <c r="R1621" s="41">
        <v>8998</v>
      </c>
      <c r="S1621" s="41" t="s">
        <v>3327</v>
      </c>
      <c r="T1621" s="41" t="s">
        <v>23177</v>
      </c>
      <c r="V1621" s="42">
        <v>45993</v>
      </c>
      <c r="W1621"/>
      <c r="X1621"/>
    </row>
    <row r="1622" spans="1:24">
      <c r="A1622" s="41" t="str">
        <f>TRIM(Query1[[#This Row],[ENTERPRISE_ID]])</f>
        <v>TGOSSEL</v>
      </c>
      <c r="C1622" s="41" t="s">
        <v>21646</v>
      </c>
      <c r="D1622" s="41" t="s">
        <v>21137</v>
      </c>
      <c r="E1622" s="41" t="s">
        <v>33560</v>
      </c>
      <c r="G1622" s="41" t="s">
        <v>15111</v>
      </c>
      <c r="H1622" s="41" t="s">
        <v>33561</v>
      </c>
      <c r="I1622" s="41" t="s">
        <v>25243</v>
      </c>
      <c r="J1622" s="68">
        <v>2073308276</v>
      </c>
      <c r="K1622" s="41" t="s">
        <v>43</v>
      </c>
      <c r="L1622" s="41" t="s">
        <v>33562</v>
      </c>
      <c r="M1622" s="41" t="s">
        <v>33563</v>
      </c>
      <c r="N1622" s="41" t="s">
        <v>6639</v>
      </c>
      <c r="O1622" s="41" t="s">
        <v>1333</v>
      </c>
      <c r="P1622" s="41" t="s">
        <v>33564</v>
      </c>
      <c r="Q1622" s="41" t="s">
        <v>22020</v>
      </c>
      <c r="R1622" s="41">
        <v>8998</v>
      </c>
      <c r="S1622" s="41" t="s">
        <v>13158</v>
      </c>
      <c r="T1622" s="41" t="s">
        <v>28280</v>
      </c>
      <c r="U1622" s="41" t="s">
        <v>33565</v>
      </c>
      <c r="V1622" s="42">
        <v>45993</v>
      </c>
      <c r="W1622"/>
      <c r="X1622"/>
    </row>
    <row r="1623" spans="1:24">
      <c r="A1623" s="41" t="str">
        <f>TRIM(Query1[[#This Row],[ENTERPRISE_ID]])</f>
        <v>TGANN</v>
      </c>
      <c r="C1623" s="41" t="s">
        <v>21761</v>
      </c>
      <c r="D1623" s="41" t="s">
        <v>21136</v>
      </c>
      <c r="E1623" s="41" t="s">
        <v>33566</v>
      </c>
      <c r="G1623" s="41" t="s">
        <v>21762</v>
      </c>
      <c r="H1623" s="41" t="s">
        <v>33567</v>
      </c>
      <c r="I1623" s="41" t="s">
        <v>25243</v>
      </c>
      <c r="J1623" s="68">
        <v>6617173570</v>
      </c>
      <c r="K1623" s="41" t="s">
        <v>43</v>
      </c>
      <c r="Q1623" s="41" t="s">
        <v>28955</v>
      </c>
      <c r="R1623" s="41">
        <v>8998</v>
      </c>
      <c r="S1623" s="41" t="s">
        <v>13270</v>
      </c>
      <c r="T1623" s="41" t="s">
        <v>22690</v>
      </c>
      <c r="U1623" s="41" t="s">
        <v>33568</v>
      </c>
      <c r="V1623" s="42">
        <v>45993</v>
      </c>
      <c r="W1623"/>
      <c r="X1623"/>
    </row>
    <row r="1624" spans="1:24">
      <c r="A1624" s="41" t="str">
        <f>TRIM(Query1[[#This Row],[ENTERPRISE_ID]])</f>
        <v>JHARGET</v>
      </c>
      <c r="C1624" s="41" t="s">
        <v>33569</v>
      </c>
      <c r="D1624" s="41" t="s">
        <v>21137</v>
      </c>
      <c r="E1624" s="41" t="s">
        <v>33570</v>
      </c>
      <c r="G1624" s="41" t="s">
        <v>7026</v>
      </c>
      <c r="H1624" s="41" t="s">
        <v>33571</v>
      </c>
      <c r="I1624" s="41" t="s">
        <v>31488</v>
      </c>
      <c r="J1624" s="68">
        <v>3155308189</v>
      </c>
      <c r="K1624" s="41" t="s">
        <v>43</v>
      </c>
      <c r="L1624" s="41" t="s">
        <v>33572</v>
      </c>
      <c r="N1624" s="41" t="s">
        <v>33573</v>
      </c>
      <c r="O1624" s="41" t="s">
        <v>373</v>
      </c>
      <c r="P1624" s="41" t="s">
        <v>7029</v>
      </c>
      <c r="Q1624" s="41" t="s">
        <v>22020</v>
      </c>
      <c r="R1624" s="41">
        <v>8998</v>
      </c>
      <c r="S1624" s="41" t="s">
        <v>22780</v>
      </c>
      <c r="T1624" s="41" t="s">
        <v>22781</v>
      </c>
      <c r="U1624" s="41" t="s">
        <v>33574</v>
      </c>
      <c r="V1624" s="42">
        <v>45993</v>
      </c>
    </row>
    <row r="1625" spans="1:24">
      <c r="A1625" s="41" t="str">
        <f>TRIM(Query1[[#This Row],[ENTERPRISE_ID]])</f>
        <v>SMEHRAB</v>
      </c>
      <c r="C1625" s="41" t="s">
        <v>21729</v>
      </c>
      <c r="D1625" s="41" t="s">
        <v>21145</v>
      </c>
      <c r="E1625" s="41" t="s">
        <v>33575</v>
      </c>
      <c r="G1625" s="41" t="s">
        <v>16842</v>
      </c>
      <c r="H1625" s="41" t="s">
        <v>33576</v>
      </c>
      <c r="I1625" s="41" t="s">
        <v>33577</v>
      </c>
      <c r="J1625" s="68">
        <v>7038433109</v>
      </c>
      <c r="K1625" s="41" t="s">
        <v>43</v>
      </c>
      <c r="Q1625" s="41" t="s">
        <v>28955</v>
      </c>
      <c r="R1625" s="41">
        <v>8998</v>
      </c>
      <c r="S1625" s="41" t="s">
        <v>6998</v>
      </c>
      <c r="T1625" s="41" t="s">
        <v>18431</v>
      </c>
      <c r="U1625" s="41" t="s">
        <v>33578</v>
      </c>
      <c r="V1625" s="42">
        <v>45993</v>
      </c>
    </row>
    <row r="1626" spans="1:24">
      <c r="A1626" s="41" t="str">
        <f>TRIM(Query1[[#This Row],[ENTERPRISE_ID]])</f>
        <v>ATITUS</v>
      </c>
      <c r="C1626" s="41" t="s">
        <v>33579</v>
      </c>
      <c r="D1626" s="41" t="s">
        <v>21134</v>
      </c>
      <c r="E1626" s="41" t="s">
        <v>33470</v>
      </c>
      <c r="G1626" s="41" t="s">
        <v>18435</v>
      </c>
      <c r="H1626" s="41" t="s">
        <v>33580</v>
      </c>
      <c r="I1626" s="41" t="s">
        <v>8670</v>
      </c>
      <c r="K1626" s="41" t="s">
        <v>43</v>
      </c>
      <c r="Q1626" s="41" t="s">
        <v>28955</v>
      </c>
      <c r="R1626" s="41">
        <v>8998</v>
      </c>
      <c r="S1626" s="41" t="s">
        <v>5612</v>
      </c>
      <c r="T1626" s="41" t="s">
        <v>19436</v>
      </c>
      <c r="V1626" s="42">
        <v>45993</v>
      </c>
    </row>
    <row r="1627" spans="1:24">
      <c r="A1627" s="41" t="str">
        <f>TRIM(Query1[[#This Row],[ENTERPRISE_ID]])</f>
        <v>SAHMADY</v>
      </c>
      <c r="C1627" s="41" t="s">
        <v>18727</v>
      </c>
      <c r="D1627" s="41" t="s">
        <v>21152</v>
      </c>
      <c r="E1627" s="41" t="s">
        <v>33581</v>
      </c>
      <c r="G1627" s="41" t="s">
        <v>18728</v>
      </c>
      <c r="H1627" s="41" t="s">
        <v>33582</v>
      </c>
      <c r="I1627" s="41" t="s">
        <v>33583</v>
      </c>
      <c r="J1627" s="68">
        <v>2199001487</v>
      </c>
      <c r="K1627" s="41" t="s">
        <v>43</v>
      </c>
      <c r="L1627" s="41" t="s">
        <v>14651</v>
      </c>
      <c r="N1627" s="41" t="s">
        <v>14652</v>
      </c>
      <c r="O1627" s="41" t="s">
        <v>192</v>
      </c>
      <c r="P1627" s="41" t="s">
        <v>14653</v>
      </c>
      <c r="Q1627" s="41" t="s">
        <v>21909</v>
      </c>
      <c r="R1627" s="41">
        <v>8998</v>
      </c>
      <c r="S1627" s="41" t="s">
        <v>18567</v>
      </c>
      <c r="T1627" s="41" t="s">
        <v>18566</v>
      </c>
      <c r="U1627" s="41" t="s">
        <v>33584</v>
      </c>
      <c r="V1627" s="42">
        <v>45993</v>
      </c>
    </row>
    <row r="1628" spans="1:24">
      <c r="A1628" s="41" t="str">
        <f>TRIM(Query1[[#This Row],[ENTERPRISE_ID]])</f>
        <v>RSANTO7</v>
      </c>
      <c r="C1628" s="41" t="s">
        <v>33585</v>
      </c>
      <c r="D1628" s="41" t="s">
        <v>21137</v>
      </c>
      <c r="E1628" s="41" t="s">
        <v>33470</v>
      </c>
      <c r="G1628" s="41" t="s">
        <v>33586</v>
      </c>
      <c r="H1628" s="41" t="s">
        <v>24529</v>
      </c>
      <c r="I1628" s="41" t="s">
        <v>22891</v>
      </c>
      <c r="K1628" s="41" t="s">
        <v>43</v>
      </c>
      <c r="Q1628" s="41" t="s">
        <v>28955</v>
      </c>
      <c r="R1628" s="41">
        <v>8998</v>
      </c>
      <c r="S1628" s="41" t="s">
        <v>12911</v>
      </c>
      <c r="T1628" s="41" t="s">
        <v>24909</v>
      </c>
      <c r="V1628" s="42">
        <v>45993</v>
      </c>
    </row>
    <row r="1629" spans="1:24">
      <c r="A1629" s="41" t="str">
        <f>TRIM(Query1[[#This Row],[ENTERPRISE_ID]])</f>
        <v>CSLAUG4</v>
      </c>
      <c r="C1629" s="41" t="s">
        <v>33587</v>
      </c>
      <c r="D1629" s="41" t="s">
        <v>21162</v>
      </c>
      <c r="E1629" s="41" t="s">
        <v>33588</v>
      </c>
      <c r="G1629" s="41" t="s">
        <v>3150</v>
      </c>
      <c r="H1629" s="41" t="s">
        <v>23257</v>
      </c>
      <c r="I1629" s="41" t="s">
        <v>28434</v>
      </c>
      <c r="J1629" s="68">
        <v>9169371823</v>
      </c>
      <c r="K1629" s="41" t="s">
        <v>43</v>
      </c>
      <c r="L1629" s="41" t="s">
        <v>33589</v>
      </c>
      <c r="N1629" s="41" t="s">
        <v>35</v>
      </c>
      <c r="O1629" s="41" t="s">
        <v>36</v>
      </c>
      <c r="P1629" s="41" t="s">
        <v>3153</v>
      </c>
      <c r="Q1629" s="41" t="s">
        <v>21919</v>
      </c>
      <c r="R1629" s="41">
        <v>8998</v>
      </c>
      <c r="S1629" s="41" t="s">
        <v>14219</v>
      </c>
      <c r="T1629" s="41" t="s">
        <v>23397</v>
      </c>
      <c r="U1629" s="41" t="s">
        <v>33590</v>
      </c>
      <c r="V1629" s="42">
        <v>45993</v>
      </c>
    </row>
    <row r="1630" spans="1:24">
      <c r="A1630" s="41" t="str">
        <f>TRIM(Query1[[#This Row],[ENTERPRISE_ID]])</f>
        <v>KALDARO</v>
      </c>
      <c r="C1630" s="41" t="s">
        <v>21527</v>
      </c>
      <c r="D1630" s="41" t="s">
        <v>21137</v>
      </c>
      <c r="E1630" s="41" t="s">
        <v>33591</v>
      </c>
      <c r="G1630" s="41" t="s">
        <v>21528</v>
      </c>
      <c r="H1630" s="41" t="s">
        <v>33592</v>
      </c>
      <c r="I1630" s="41" t="s">
        <v>33593</v>
      </c>
      <c r="J1630" s="68">
        <v>5087894888</v>
      </c>
      <c r="K1630" s="41" t="s">
        <v>43</v>
      </c>
      <c r="L1630" s="41" t="s">
        <v>33594</v>
      </c>
      <c r="N1630" s="41" t="s">
        <v>33595</v>
      </c>
      <c r="O1630" s="41" t="s">
        <v>276</v>
      </c>
      <c r="P1630" s="41" t="s">
        <v>8431</v>
      </c>
      <c r="Q1630" s="41" t="s">
        <v>22020</v>
      </c>
      <c r="R1630" s="41">
        <v>8998</v>
      </c>
      <c r="S1630" s="41" t="s">
        <v>12911</v>
      </c>
      <c r="T1630" s="41" t="s">
        <v>24909</v>
      </c>
      <c r="U1630" s="41" t="s">
        <v>33596</v>
      </c>
      <c r="V1630" s="42">
        <v>45993</v>
      </c>
    </row>
    <row r="1631" spans="1:24">
      <c r="A1631" s="41" t="str">
        <f>TRIM(Query1[[#This Row],[ENTERPRISE_ID]])</f>
        <v>ARIVER9</v>
      </c>
      <c r="C1631" s="41" t="s">
        <v>33597</v>
      </c>
      <c r="D1631" s="41" t="s">
        <v>21152</v>
      </c>
      <c r="E1631" s="41" t="s">
        <v>33598</v>
      </c>
      <c r="G1631" s="41" t="s">
        <v>18449</v>
      </c>
      <c r="H1631" s="41" t="s">
        <v>33599</v>
      </c>
      <c r="I1631" s="41" t="s">
        <v>33600</v>
      </c>
      <c r="J1631" s="68">
        <v>2154329301</v>
      </c>
      <c r="K1631" s="41" t="s">
        <v>43</v>
      </c>
      <c r="L1631" s="41" t="s">
        <v>33601</v>
      </c>
      <c r="N1631" s="41" t="s">
        <v>22590</v>
      </c>
      <c r="O1631" s="41" t="s">
        <v>453</v>
      </c>
      <c r="P1631" s="41" t="s">
        <v>7917</v>
      </c>
      <c r="Q1631" s="41" t="s">
        <v>21930</v>
      </c>
      <c r="R1631" s="41">
        <v>8998</v>
      </c>
      <c r="S1631" s="41" t="s">
        <v>3327</v>
      </c>
      <c r="T1631" s="41" t="s">
        <v>23177</v>
      </c>
      <c r="U1631" s="41" t="s">
        <v>33602</v>
      </c>
      <c r="V1631" s="42">
        <v>45993</v>
      </c>
    </row>
    <row r="1632" spans="1:24">
      <c r="A1632" s="41" t="str">
        <f>TRIM(Query1[[#This Row],[ENTERPRISE_ID]])</f>
        <v>NPOWELL</v>
      </c>
      <c r="C1632" s="41" t="s">
        <v>21348</v>
      </c>
      <c r="D1632" s="41" t="s">
        <v>21141</v>
      </c>
      <c r="E1632" s="41" t="s">
        <v>33603</v>
      </c>
      <c r="G1632" s="41" t="s">
        <v>20660</v>
      </c>
      <c r="H1632" s="41" t="s">
        <v>24622</v>
      </c>
      <c r="I1632" s="41" t="s">
        <v>33604</v>
      </c>
      <c r="J1632" s="68">
        <v>2523631184</v>
      </c>
      <c r="K1632" s="41" t="s">
        <v>43</v>
      </c>
      <c r="L1632" s="41" t="s">
        <v>33605</v>
      </c>
      <c r="N1632" s="41" t="s">
        <v>33606</v>
      </c>
      <c r="O1632" s="41" t="s">
        <v>170</v>
      </c>
      <c r="P1632" s="41" t="s">
        <v>10651</v>
      </c>
      <c r="Q1632" s="41" t="s">
        <v>21919</v>
      </c>
      <c r="R1632" s="41">
        <v>8998</v>
      </c>
      <c r="S1632" s="41" t="s">
        <v>14675</v>
      </c>
      <c r="T1632" s="41" t="s">
        <v>23561</v>
      </c>
      <c r="U1632" s="41" t="s">
        <v>33607</v>
      </c>
      <c r="V1632" s="42">
        <v>45993</v>
      </c>
    </row>
    <row r="1633" spans="1:22">
      <c r="A1633" s="41" t="str">
        <f>TRIM(Query1[[#This Row],[ENTERPRISE_ID]])</f>
        <v>DHILL1</v>
      </c>
      <c r="C1633" s="41" t="s">
        <v>33608</v>
      </c>
      <c r="D1633" s="41" t="s">
        <v>21159</v>
      </c>
      <c r="E1633" s="41" t="s">
        <v>33609</v>
      </c>
      <c r="G1633" s="41" t="s">
        <v>20980</v>
      </c>
      <c r="H1633" s="41" t="s">
        <v>33610</v>
      </c>
      <c r="I1633" s="41" t="s">
        <v>22554</v>
      </c>
      <c r="J1633" s="68">
        <v>8303666153</v>
      </c>
      <c r="K1633" s="41" t="s">
        <v>43</v>
      </c>
      <c r="L1633" s="41" t="s">
        <v>33611</v>
      </c>
      <c r="N1633" s="41" t="s">
        <v>33612</v>
      </c>
      <c r="O1633" s="41" t="s">
        <v>147</v>
      </c>
      <c r="P1633" s="41" t="s">
        <v>3726</v>
      </c>
      <c r="Q1633" s="41" t="s">
        <v>21909</v>
      </c>
      <c r="R1633" s="41">
        <v>8998</v>
      </c>
      <c r="S1633" s="41" t="s">
        <v>4120</v>
      </c>
      <c r="T1633" s="41" t="s">
        <v>19019</v>
      </c>
      <c r="U1633" s="41" t="s">
        <v>33613</v>
      </c>
      <c r="V1633" s="42">
        <v>45993</v>
      </c>
    </row>
    <row r="1634" spans="1:22">
      <c r="A1634" s="41" t="str">
        <f>TRIM(Query1[[#This Row],[ENTERPRISE_ID]])</f>
        <v>TKHAWAL</v>
      </c>
      <c r="C1634" s="41" t="s">
        <v>33614</v>
      </c>
      <c r="D1634" s="41" t="s">
        <v>21163</v>
      </c>
      <c r="E1634" s="41" t="s">
        <v>33615</v>
      </c>
      <c r="G1634" s="41" t="s">
        <v>13334</v>
      </c>
      <c r="H1634" s="41" t="s">
        <v>33616</v>
      </c>
      <c r="I1634" s="41" t="s">
        <v>33617</v>
      </c>
      <c r="J1634" s="68">
        <v>2535905543</v>
      </c>
      <c r="K1634" s="41" t="s">
        <v>43</v>
      </c>
      <c r="L1634" s="41" t="s">
        <v>13335</v>
      </c>
      <c r="N1634" s="41" t="s">
        <v>13336</v>
      </c>
      <c r="O1634" s="41" t="s">
        <v>1021</v>
      </c>
      <c r="P1634" s="41" t="s">
        <v>13337</v>
      </c>
      <c r="Q1634" s="41" t="s">
        <v>21909</v>
      </c>
      <c r="R1634" s="41">
        <v>8998</v>
      </c>
      <c r="S1634" s="41" t="s">
        <v>22367</v>
      </c>
      <c r="T1634" s="41" t="s">
        <v>22368</v>
      </c>
      <c r="U1634" s="41" t="s">
        <v>33618</v>
      </c>
      <c r="V1634" s="42">
        <v>45993</v>
      </c>
    </row>
    <row r="1635" spans="1:22">
      <c r="A1635" s="41" t="str">
        <f>TRIM(Query1[[#This Row],[ENTERPRISE_ID]])</f>
        <v>AANDER2</v>
      </c>
      <c r="C1635" s="41" t="s">
        <v>33619</v>
      </c>
      <c r="D1635" s="41" t="s">
        <v>21141</v>
      </c>
      <c r="E1635" s="41" t="s">
        <v>33620</v>
      </c>
      <c r="G1635" s="41" t="s">
        <v>33621</v>
      </c>
      <c r="H1635" s="41" t="s">
        <v>23961</v>
      </c>
      <c r="I1635" s="41" t="s">
        <v>24887</v>
      </c>
      <c r="J1635" s="68">
        <v>3522861862</v>
      </c>
      <c r="K1635" s="41" t="s">
        <v>43</v>
      </c>
      <c r="Q1635" s="41" t="s">
        <v>28955</v>
      </c>
      <c r="R1635" s="41">
        <v>8998</v>
      </c>
      <c r="S1635" s="41" t="s">
        <v>16290</v>
      </c>
      <c r="T1635" s="41" t="s">
        <v>16289</v>
      </c>
      <c r="U1635" s="41" t="s">
        <v>33622</v>
      </c>
      <c r="V1635" s="42">
        <v>45993</v>
      </c>
    </row>
    <row r="1636" spans="1:22">
      <c r="A1636" s="41" t="str">
        <f>TRIM(Query1[[#This Row],[ENTERPRISE_ID]])</f>
        <v>HHU00</v>
      </c>
      <c r="C1636" s="41" t="s">
        <v>21652</v>
      </c>
      <c r="D1636" s="41" t="s">
        <v>21157</v>
      </c>
      <c r="E1636" s="41" t="s">
        <v>33623</v>
      </c>
      <c r="G1636" s="41" t="s">
        <v>5833</v>
      </c>
      <c r="H1636" s="41" t="s">
        <v>30614</v>
      </c>
      <c r="I1636" s="41" t="s">
        <v>33624</v>
      </c>
      <c r="J1636" s="68">
        <v>4697933052</v>
      </c>
      <c r="K1636" s="41" t="s">
        <v>43</v>
      </c>
      <c r="L1636" s="41" t="s">
        <v>33625</v>
      </c>
      <c r="N1636" s="41" t="s">
        <v>33626</v>
      </c>
      <c r="O1636" s="41" t="s">
        <v>147</v>
      </c>
      <c r="P1636" s="41" t="s">
        <v>5836</v>
      </c>
      <c r="Q1636" s="41" t="s">
        <v>21909</v>
      </c>
      <c r="R1636" s="41">
        <v>8998</v>
      </c>
      <c r="S1636" s="41" t="s">
        <v>3255</v>
      </c>
      <c r="T1636" s="41" t="s">
        <v>23362</v>
      </c>
      <c r="U1636" s="41" t="s">
        <v>33627</v>
      </c>
      <c r="V1636" s="42">
        <v>45993</v>
      </c>
    </row>
    <row r="1637" spans="1:22">
      <c r="A1637" s="41" t="str">
        <f>TRIM(Query1[[#This Row],[ENTERPRISE_ID]])</f>
        <v>BFULLEN</v>
      </c>
      <c r="C1637" s="41" t="s">
        <v>33628</v>
      </c>
      <c r="D1637" s="41" t="s">
        <v>21134</v>
      </c>
      <c r="E1637" s="41" t="s">
        <v>33629</v>
      </c>
      <c r="G1637" s="41" t="s">
        <v>19784</v>
      </c>
      <c r="H1637" s="41" t="s">
        <v>33630</v>
      </c>
      <c r="I1637" s="41" t="s">
        <v>24860</v>
      </c>
      <c r="J1637" s="68">
        <v>6148097004</v>
      </c>
      <c r="K1637" s="41" t="s">
        <v>43</v>
      </c>
      <c r="L1637" s="41" t="s">
        <v>33631</v>
      </c>
      <c r="N1637" s="41" t="s">
        <v>1828</v>
      </c>
      <c r="O1637" s="41" t="s">
        <v>72</v>
      </c>
      <c r="P1637" s="41" t="s">
        <v>1829</v>
      </c>
      <c r="Q1637" s="41" t="s">
        <v>21919</v>
      </c>
      <c r="R1637" s="41">
        <v>8998</v>
      </c>
      <c r="S1637" s="41" t="s">
        <v>3013</v>
      </c>
      <c r="T1637" s="41" t="s">
        <v>17678</v>
      </c>
      <c r="U1637" s="41" t="s">
        <v>33632</v>
      </c>
      <c r="V1637" s="42">
        <v>45993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3C0F-1476-40CE-A079-FE1532DB4FC0}">
  <dimension ref="A1:G144"/>
  <sheetViews>
    <sheetView topLeftCell="A132" zoomScale="85" zoomScaleNormal="85" workbookViewId="0">
      <selection activeCell="G142" sqref="G142"/>
    </sheetView>
  </sheetViews>
  <sheetFormatPr defaultRowHeight="14.45"/>
  <cols>
    <col min="1" max="1" width="15.5703125" bestFit="1" customWidth="1"/>
    <col min="2" max="6" width="20.5703125" customWidth="1"/>
    <col min="7" max="7" width="155.28515625" customWidth="1"/>
  </cols>
  <sheetData>
    <row r="1" spans="1:7" ht="15.95">
      <c r="A1" s="197" t="s">
        <v>33633</v>
      </c>
      <c r="B1" s="198" t="s">
        <v>33634</v>
      </c>
      <c r="C1" s="198" t="s">
        <v>33635</v>
      </c>
      <c r="D1" s="198" t="s">
        <v>33636</v>
      </c>
      <c r="E1" s="198" t="s">
        <v>33637</v>
      </c>
      <c r="F1" s="199" t="s">
        <v>33638</v>
      </c>
      <c r="G1" s="196" t="s">
        <v>33639</v>
      </c>
    </row>
    <row r="2" spans="1:7">
      <c r="A2" s="233">
        <v>46093.40625</v>
      </c>
      <c r="B2" t="s">
        <v>33640</v>
      </c>
      <c r="C2">
        <v>61263</v>
      </c>
      <c r="D2" t="s">
        <v>30106</v>
      </c>
      <c r="E2">
        <v>9102284155</v>
      </c>
      <c r="F2" t="s">
        <v>33641</v>
      </c>
      <c r="G2" t="s">
        <v>33642</v>
      </c>
    </row>
    <row r="3" spans="1:7">
      <c r="A3" s="233">
        <v>46093.488888888889</v>
      </c>
      <c r="B3" t="s">
        <v>33640</v>
      </c>
      <c r="C3">
        <v>61263</v>
      </c>
      <c r="D3" t="s">
        <v>30106</v>
      </c>
      <c r="E3">
        <v>9102284155</v>
      </c>
      <c r="F3" t="s">
        <v>33641</v>
      </c>
      <c r="G3" t="s">
        <v>33643</v>
      </c>
    </row>
    <row r="4" spans="1:7">
      <c r="A4" s="233">
        <v>46093.600694444445</v>
      </c>
      <c r="B4" t="s">
        <v>33644</v>
      </c>
      <c r="C4">
        <v>61198</v>
      </c>
      <c r="D4" t="s">
        <v>33645</v>
      </c>
      <c r="E4" t="s">
        <v>16297</v>
      </c>
      <c r="F4" t="s">
        <v>33646</v>
      </c>
    </row>
    <row r="5" spans="1:7">
      <c r="A5" s="233">
        <v>46093.606944444444</v>
      </c>
      <c r="B5" t="s">
        <v>33644</v>
      </c>
      <c r="C5">
        <v>46821</v>
      </c>
      <c r="D5" t="s">
        <v>16570</v>
      </c>
      <c r="E5">
        <v>8643400517</v>
      </c>
      <c r="F5" t="s">
        <v>33647</v>
      </c>
      <c r="G5" t="s">
        <v>33648</v>
      </c>
    </row>
    <row r="6" spans="1:7" ht="116.1">
      <c r="A6" s="233">
        <v>46093.62777777778</v>
      </c>
      <c r="B6" t="s">
        <v>33644</v>
      </c>
      <c r="C6">
        <v>46821</v>
      </c>
      <c r="D6" t="s">
        <v>16570</v>
      </c>
      <c r="E6">
        <v>8643400517</v>
      </c>
      <c r="F6" t="s">
        <v>33647</v>
      </c>
      <c r="G6" s="1" t="s">
        <v>33649</v>
      </c>
    </row>
    <row r="7" spans="1:7">
      <c r="A7" s="233">
        <v>46093.629861111112</v>
      </c>
      <c r="B7" t="s">
        <v>33644</v>
      </c>
      <c r="C7">
        <v>46821</v>
      </c>
      <c r="D7" t="s">
        <v>16570</v>
      </c>
      <c r="E7">
        <v>8643400517</v>
      </c>
      <c r="F7" t="s">
        <v>33647</v>
      </c>
      <c r="G7" t="s">
        <v>33650</v>
      </c>
    </row>
    <row r="8" spans="1:7">
      <c r="A8" s="233">
        <v>46093.631944444445</v>
      </c>
      <c r="B8" t="s">
        <v>33644</v>
      </c>
      <c r="C8">
        <v>46821</v>
      </c>
      <c r="D8" t="s">
        <v>16570</v>
      </c>
      <c r="E8">
        <v>8643400517</v>
      </c>
      <c r="F8" t="s">
        <v>33647</v>
      </c>
      <c r="G8" t="s">
        <v>33651</v>
      </c>
    </row>
    <row r="9" spans="1:7">
      <c r="A9" s="233">
        <v>46093.634027777778</v>
      </c>
      <c r="B9" t="s">
        <v>33644</v>
      </c>
      <c r="C9">
        <v>46821</v>
      </c>
      <c r="D9" t="s">
        <v>16570</v>
      </c>
      <c r="E9">
        <v>8643400517</v>
      </c>
      <c r="F9" t="s">
        <v>33647</v>
      </c>
      <c r="G9" t="s">
        <v>33652</v>
      </c>
    </row>
    <row r="10" spans="1:7">
      <c r="A10" s="233">
        <v>46093.673611111109</v>
      </c>
      <c r="B10" t="s">
        <v>33653</v>
      </c>
      <c r="C10">
        <v>46835</v>
      </c>
      <c r="D10" t="s">
        <v>27904</v>
      </c>
      <c r="E10">
        <v>8287230074</v>
      </c>
      <c r="F10" t="s">
        <v>33654</v>
      </c>
      <c r="G10" t="s">
        <v>33655</v>
      </c>
    </row>
    <row r="11" spans="1:7">
      <c r="A11" s="233">
        <v>46093.701388888891</v>
      </c>
      <c r="B11" t="s">
        <v>33644</v>
      </c>
      <c r="C11">
        <v>46053</v>
      </c>
      <c r="D11" t="s">
        <v>26237</v>
      </c>
      <c r="E11">
        <v>6507100050</v>
      </c>
      <c r="F11" t="s">
        <v>33656</v>
      </c>
      <c r="G11" t="s">
        <v>33657</v>
      </c>
    </row>
    <row r="12" spans="1:7">
      <c r="A12" s="233">
        <v>46093.709027777775</v>
      </c>
      <c r="B12" t="s">
        <v>33644</v>
      </c>
      <c r="C12">
        <v>36459</v>
      </c>
      <c r="D12" t="s">
        <v>25051</v>
      </c>
      <c r="E12">
        <v>9193444283</v>
      </c>
      <c r="F12" t="s">
        <v>33658</v>
      </c>
      <c r="G12" t="s">
        <v>33659</v>
      </c>
    </row>
    <row r="13" spans="1:7">
      <c r="A13" s="233">
        <v>46093.715277777781</v>
      </c>
      <c r="B13" t="s">
        <v>33644</v>
      </c>
      <c r="C13">
        <v>36459</v>
      </c>
      <c r="D13" t="s">
        <v>25051</v>
      </c>
      <c r="E13">
        <v>9193444283</v>
      </c>
      <c r="F13" t="s">
        <v>33658</v>
      </c>
      <c r="G13" t="s">
        <v>33660</v>
      </c>
    </row>
    <row r="14" spans="1:7">
      <c r="A14" s="233">
        <v>46093.729166666664</v>
      </c>
      <c r="B14" t="s">
        <v>33644</v>
      </c>
      <c r="C14">
        <v>21264</v>
      </c>
      <c r="D14" t="s">
        <v>21453</v>
      </c>
      <c r="E14">
        <v>2108753317</v>
      </c>
      <c r="F14" t="s">
        <v>33661</v>
      </c>
      <c r="G14" t="s">
        <v>33662</v>
      </c>
    </row>
    <row r="15" spans="1:7">
      <c r="A15" s="233">
        <v>46094.395833333336</v>
      </c>
      <c r="B15" t="s">
        <v>33653</v>
      </c>
      <c r="C15">
        <v>23377</v>
      </c>
      <c r="D15" t="s">
        <v>18769</v>
      </c>
      <c r="E15">
        <v>5409151618</v>
      </c>
      <c r="F15" t="s">
        <v>33663</v>
      </c>
      <c r="G15" t="s">
        <v>33664</v>
      </c>
    </row>
    <row r="16" spans="1:7">
      <c r="A16" s="233">
        <v>46094.4375</v>
      </c>
      <c r="B16" t="s">
        <v>33653</v>
      </c>
      <c r="C16">
        <v>46369</v>
      </c>
      <c r="D16" t="s">
        <v>26927</v>
      </c>
      <c r="E16">
        <v>4099375037</v>
      </c>
      <c r="F16" t="s">
        <v>33665</v>
      </c>
      <c r="G16" t="s">
        <v>33666</v>
      </c>
    </row>
    <row r="17" spans="1:7">
      <c r="A17" s="233">
        <v>46094.506944444445</v>
      </c>
      <c r="B17" t="s">
        <v>33653</v>
      </c>
      <c r="C17">
        <v>46916</v>
      </c>
      <c r="D17" t="s">
        <v>28039</v>
      </c>
      <c r="E17">
        <v>9016862331</v>
      </c>
      <c r="F17" t="s">
        <v>33667</v>
      </c>
      <c r="G17" t="s">
        <v>33668</v>
      </c>
    </row>
    <row r="18" spans="1:7">
      <c r="A18" s="233">
        <v>46094.513888888891</v>
      </c>
      <c r="B18" t="s">
        <v>33644</v>
      </c>
      <c r="C18">
        <v>47332</v>
      </c>
      <c r="D18" t="s">
        <v>33669</v>
      </c>
      <c r="E18" t="s">
        <v>16297</v>
      </c>
      <c r="F18" t="s">
        <v>33670</v>
      </c>
    </row>
    <row r="19" spans="1:7">
      <c r="A19" s="233">
        <v>46094.520833333336</v>
      </c>
      <c r="B19" t="s">
        <v>33644</v>
      </c>
      <c r="C19">
        <v>47332</v>
      </c>
      <c r="D19" t="s">
        <v>33669</v>
      </c>
      <c r="E19" t="s">
        <v>16297</v>
      </c>
      <c r="F19" t="s">
        <v>33670</v>
      </c>
    </row>
    <row r="20" spans="1:7">
      <c r="A20" s="233">
        <v>46094.569444444445</v>
      </c>
      <c r="B20" t="s">
        <v>33644</v>
      </c>
      <c r="C20">
        <v>36547</v>
      </c>
      <c r="D20" t="s">
        <v>25123</v>
      </c>
      <c r="E20">
        <v>5208379569</v>
      </c>
      <c r="F20" t="s">
        <v>33671</v>
      </c>
    </row>
    <row r="21" spans="1:7">
      <c r="A21" s="233">
        <v>46094.576388888891</v>
      </c>
      <c r="B21" t="s">
        <v>33644</v>
      </c>
      <c r="C21">
        <v>24107</v>
      </c>
      <c r="D21" t="s">
        <v>24209</v>
      </c>
      <c r="E21">
        <v>2813844583</v>
      </c>
      <c r="F21" t="s">
        <v>33646</v>
      </c>
      <c r="G21" t="s">
        <v>33672</v>
      </c>
    </row>
    <row r="22" spans="1:7" ht="72.599999999999994">
      <c r="A22" s="233">
        <v>46094.583333333336</v>
      </c>
      <c r="B22" t="s">
        <v>33644</v>
      </c>
      <c r="C22">
        <v>24107</v>
      </c>
      <c r="D22" t="s">
        <v>24209</v>
      </c>
      <c r="E22">
        <v>2813844583</v>
      </c>
      <c r="F22" t="s">
        <v>33646</v>
      </c>
      <c r="G22" s="1" t="s">
        <v>33673</v>
      </c>
    </row>
    <row r="23" spans="1:7">
      <c r="A23" s="233">
        <v>46094.618055555555</v>
      </c>
      <c r="B23" t="s">
        <v>33644</v>
      </c>
      <c r="C23">
        <v>22161</v>
      </c>
      <c r="D23" t="s">
        <v>33674</v>
      </c>
      <c r="E23" t="s">
        <v>16297</v>
      </c>
      <c r="F23" t="s">
        <v>33675</v>
      </c>
    </row>
    <row r="24" spans="1:7">
      <c r="A24" s="233">
        <v>46094.736111111109</v>
      </c>
      <c r="B24" t="s">
        <v>33644</v>
      </c>
      <c r="C24">
        <v>46445</v>
      </c>
      <c r="D24" t="s">
        <v>27060</v>
      </c>
      <c r="E24" t="s">
        <v>16297</v>
      </c>
      <c r="F24" t="s">
        <v>33676</v>
      </c>
    </row>
    <row r="25" spans="1:7">
      <c r="A25" s="233">
        <v>46094.75</v>
      </c>
      <c r="B25" t="s">
        <v>33644</v>
      </c>
      <c r="C25">
        <v>61528</v>
      </c>
      <c r="D25" t="s">
        <v>33677</v>
      </c>
      <c r="E25" t="s">
        <v>16297</v>
      </c>
      <c r="F25" t="s">
        <v>33678</v>
      </c>
    </row>
    <row r="26" spans="1:7">
      <c r="A26" s="233">
        <v>46099.732638888891</v>
      </c>
      <c r="B26" t="s">
        <v>33679</v>
      </c>
      <c r="C26">
        <v>21116</v>
      </c>
      <c r="D26" t="s">
        <v>22119</v>
      </c>
      <c r="E26">
        <v>8183581073</v>
      </c>
      <c r="F26" t="s">
        <v>33680</v>
      </c>
      <c r="G26" t="s">
        <v>33681</v>
      </c>
    </row>
    <row r="27" spans="1:7">
      <c r="A27" s="233">
        <v>46099.732638888891</v>
      </c>
      <c r="B27" t="s">
        <v>33679</v>
      </c>
      <c r="C27">
        <v>61191</v>
      </c>
      <c r="D27" t="s">
        <v>29748</v>
      </c>
      <c r="E27">
        <v>7207420200</v>
      </c>
      <c r="F27" t="s">
        <v>33682</v>
      </c>
      <c r="G27" t="s">
        <v>33683</v>
      </c>
    </row>
    <row r="28" spans="1:7">
      <c r="A28" s="233">
        <v>46099.732638888891</v>
      </c>
      <c r="B28" t="s">
        <v>33679</v>
      </c>
      <c r="C28">
        <v>23996</v>
      </c>
      <c r="D28" t="s">
        <v>21394</v>
      </c>
      <c r="E28">
        <v>3025190345</v>
      </c>
      <c r="F28" t="s">
        <v>33684</v>
      </c>
      <c r="G28" t="s">
        <v>33685</v>
      </c>
    </row>
    <row r="29" spans="1:7">
      <c r="A29" s="233">
        <v>46099.732638888891</v>
      </c>
      <c r="B29" t="s">
        <v>33679</v>
      </c>
      <c r="C29">
        <v>61775</v>
      </c>
      <c r="D29" t="s">
        <v>32376</v>
      </c>
      <c r="E29">
        <v>7327999013</v>
      </c>
      <c r="F29" t="s">
        <v>33686</v>
      </c>
      <c r="G29" t="s">
        <v>33687</v>
      </c>
    </row>
    <row r="30" spans="1:7">
      <c r="A30" s="233">
        <v>46099.732638888891</v>
      </c>
      <c r="B30" t="s">
        <v>33679</v>
      </c>
      <c r="C30">
        <v>61474</v>
      </c>
      <c r="D30" t="s">
        <v>31009</v>
      </c>
      <c r="E30">
        <v>9188166121</v>
      </c>
      <c r="F30" t="s">
        <v>33688</v>
      </c>
      <c r="G30" t="s">
        <v>33689</v>
      </c>
    </row>
    <row r="31" spans="1:7">
      <c r="A31" s="233">
        <v>46099.732638888891</v>
      </c>
      <c r="B31" t="s">
        <v>33679</v>
      </c>
      <c r="C31">
        <v>21792</v>
      </c>
      <c r="D31" t="s">
        <v>22758</v>
      </c>
      <c r="E31">
        <v>9567690176</v>
      </c>
      <c r="F31" t="s">
        <v>33690</v>
      </c>
      <c r="G31" t="s">
        <v>33691</v>
      </c>
    </row>
    <row r="32" spans="1:7">
      <c r="A32" s="233">
        <v>46099.732638888891</v>
      </c>
      <c r="B32" t="s">
        <v>33679</v>
      </c>
      <c r="C32">
        <v>36966</v>
      </c>
      <c r="D32" t="s">
        <v>33692</v>
      </c>
      <c r="E32">
        <v>8169370067</v>
      </c>
      <c r="F32" t="s">
        <v>33693</v>
      </c>
      <c r="G32" t="s">
        <v>33694</v>
      </c>
    </row>
    <row r="33" spans="1:7">
      <c r="A33" s="233">
        <v>46099.732638888891</v>
      </c>
      <c r="B33" t="s">
        <v>33679</v>
      </c>
      <c r="C33">
        <v>61406</v>
      </c>
      <c r="D33" t="s">
        <v>30732</v>
      </c>
      <c r="E33">
        <v>2292620893</v>
      </c>
      <c r="F33" t="s">
        <v>33695</v>
      </c>
      <c r="G33" t="s">
        <v>33696</v>
      </c>
    </row>
    <row r="34" spans="1:7">
      <c r="A34" s="233">
        <v>46099.732638888891</v>
      </c>
      <c r="B34" t="s">
        <v>33679</v>
      </c>
      <c r="C34">
        <v>46386</v>
      </c>
      <c r="D34" t="s">
        <v>26977</v>
      </c>
      <c r="E34">
        <v>9512819372</v>
      </c>
      <c r="F34" t="s">
        <v>33697</v>
      </c>
      <c r="G34" t="s">
        <v>33698</v>
      </c>
    </row>
    <row r="35" spans="1:7">
      <c r="A35" s="233">
        <v>46099.732638888891</v>
      </c>
      <c r="B35" t="s">
        <v>33679</v>
      </c>
      <c r="C35">
        <v>46163</v>
      </c>
      <c r="D35" t="s">
        <v>26552</v>
      </c>
      <c r="E35">
        <v>8472620466</v>
      </c>
      <c r="F35" t="s">
        <v>33699</v>
      </c>
      <c r="G35" t="s">
        <v>33700</v>
      </c>
    </row>
    <row r="36" spans="1:7">
      <c r="A36" s="233">
        <v>46099.732638888891</v>
      </c>
      <c r="B36" t="s">
        <v>33679</v>
      </c>
      <c r="C36">
        <v>61804</v>
      </c>
      <c r="D36" t="s">
        <v>32479</v>
      </c>
      <c r="E36">
        <v>7075337683</v>
      </c>
      <c r="F36" t="s">
        <v>33701</v>
      </c>
      <c r="G36" t="s">
        <v>33702</v>
      </c>
    </row>
    <row r="37" spans="1:7">
      <c r="A37" s="233">
        <v>46099.732638888891</v>
      </c>
      <c r="B37" t="s">
        <v>33679</v>
      </c>
      <c r="C37">
        <v>61123</v>
      </c>
      <c r="D37" t="s">
        <v>21698</v>
      </c>
      <c r="E37">
        <v>9413102965</v>
      </c>
      <c r="F37" t="s">
        <v>33703</v>
      </c>
      <c r="G37" t="s">
        <v>33704</v>
      </c>
    </row>
    <row r="38" spans="1:7">
      <c r="A38" s="233">
        <v>46099.732638888891</v>
      </c>
      <c r="B38" t="s">
        <v>33679</v>
      </c>
      <c r="C38">
        <v>24014</v>
      </c>
      <c r="D38" t="s">
        <v>24086</v>
      </c>
      <c r="E38">
        <v>5623494567</v>
      </c>
      <c r="F38" t="s">
        <v>33705</v>
      </c>
      <c r="G38" t="s">
        <v>33706</v>
      </c>
    </row>
    <row r="39" spans="1:7">
      <c r="A39" s="233">
        <v>46099.732638888891</v>
      </c>
      <c r="B39" t="s">
        <v>33679</v>
      </c>
      <c r="C39">
        <v>61628</v>
      </c>
      <c r="D39" t="s">
        <v>31766</v>
      </c>
      <c r="E39">
        <v>8108580589</v>
      </c>
      <c r="F39" t="s">
        <v>33707</v>
      </c>
      <c r="G39" t="s">
        <v>33708</v>
      </c>
    </row>
    <row r="40" spans="1:7">
      <c r="A40" s="233">
        <v>46099.732638888891</v>
      </c>
      <c r="B40" t="s">
        <v>33679</v>
      </c>
      <c r="C40">
        <v>61644</v>
      </c>
      <c r="D40" t="s">
        <v>25202</v>
      </c>
      <c r="E40">
        <v>7156062268</v>
      </c>
      <c r="F40" t="s">
        <v>33709</v>
      </c>
      <c r="G40" t="s">
        <v>33710</v>
      </c>
    </row>
    <row r="41" spans="1:7">
      <c r="A41" s="233">
        <v>46099.732638888891</v>
      </c>
      <c r="B41" t="s">
        <v>33679</v>
      </c>
      <c r="C41">
        <v>24064</v>
      </c>
      <c r="D41" t="s">
        <v>24155</v>
      </c>
      <c r="E41">
        <v>6268240993</v>
      </c>
      <c r="F41" t="s">
        <v>33711</v>
      </c>
      <c r="G41" t="s">
        <v>33712</v>
      </c>
    </row>
    <row r="42" spans="1:7">
      <c r="A42" s="233">
        <v>46100.359722222223</v>
      </c>
      <c r="B42" t="s">
        <v>33679</v>
      </c>
      <c r="C42">
        <v>46257</v>
      </c>
      <c r="D42" t="s">
        <v>24323</v>
      </c>
      <c r="E42">
        <v>2547073244</v>
      </c>
      <c r="F42" t="s">
        <v>33713</v>
      </c>
      <c r="G42" t="s">
        <v>33714</v>
      </c>
    </row>
    <row r="43" spans="1:7">
      <c r="A43" s="233">
        <v>46100.359722222223</v>
      </c>
      <c r="B43" t="s">
        <v>33679</v>
      </c>
      <c r="C43">
        <v>23875</v>
      </c>
      <c r="D43" t="s">
        <v>15932</v>
      </c>
      <c r="E43">
        <v>8158142916</v>
      </c>
      <c r="F43" t="s">
        <v>33715</v>
      </c>
      <c r="G43" t="s">
        <v>33716</v>
      </c>
    </row>
    <row r="44" spans="1:7">
      <c r="A44" s="233">
        <v>46100.359722222223</v>
      </c>
      <c r="B44" t="s">
        <v>33679</v>
      </c>
      <c r="C44">
        <v>36010</v>
      </c>
      <c r="D44" t="s">
        <v>24385</v>
      </c>
      <c r="E44">
        <v>2402372305</v>
      </c>
      <c r="F44" t="s">
        <v>33717</v>
      </c>
      <c r="G44" t="s">
        <v>33718</v>
      </c>
    </row>
    <row r="45" spans="1:7">
      <c r="A45" s="233">
        <v>46100.359722222223</v>
      </c>
      <c r="B45" t="s">
        <v>33679</v>
      </c>
      <c r="C45">
        <v>23159</v>
      </c>
      <c r="D45" t="s">
        <v>33719</v>
      </c>
      <c r="E45">
        <v>8507163097</v>
      </c>
      <c r="F45" t="s">
        <v>33720</v>
      </c>
      <c r="G45" t="s">
        <v>33721</v>
      </c>
    </row>
    <row r="46" spans="1:7">
      <c r="A46" s="233">
        <v>46100.385416666664</v>
      </c>
      <c r="B46" t="s">
        <v>33679</v>
      </c>
      <c r="C46">
        <v>46257</v>
      </c>
      <c r="D46" t="s">
        <v>24323</v>
      </c>
      <c r="E46">
        <v>2547073244</v>
      </c>
      <c r="F46" t="s">
        <v>33713</v>
      </c>
      <c r="G46" t="s">
        <v>33722</v>
      </c>
    </row>
    <row r="47" spans="1:7">
      <c r="A47" s="233">
        <v>46100.385416666664</v>
      </c>
      <c r="B47" t="s">
        <v>33679</v>
      </c>
      <c r="C47">
        <v>23875</v>
      </c>
      <c r="D47" t="s">
        <v>15932</v>
      </c>
      <c r="E47">
        <v>8158142916</v>
      </c>
      <c r="F47" t="s">
        <v>33715</v>
      </c>
      <c r="G47" t="s">
        <v>33723</v>
      </c>
    </row>
    <row r="48" spans="1:7">
      <c r="A48" s="233">
        <v>46100.385416666664</v>
      </c>
      <c r="B48" t="s">
        <v>33679</v>
      </c>
      <c r="C48">
        <v>36010</v>
      </c>
      <c r="D48" t="s">
        <v>24385</v>
      </c>
      <c r="E48">
        <v>2402372305</v>
      </c>
      <c r="F48" t="s">
        <v>33717</v>
      </c>
      <c r="G48" t="s">
        <v>33724</v>
      </c>
    </row>
    <row r="49" spans="1:7">
      <c r="A49" s="233">
        <v>46100.385416666664</v>
      </c>
      <c r="B49" t="s">
        <v>33679</v>
      </c>
      <c r="C49">
        <v>23159</v>
      </c>
      <c r="D49" t="s">
        <v>33719</v>
      </c>
      <c r="E49">
        <v>8507163097</v>
      </c>
      <c r="F49" t="s">
        <v>33720</v>
      </c>
      <c r="G49" t="s">
        <v>33725</v>
      </c>
    </row>
    <row r="50" spans="1:7">
      <c r="A50" s="233">
        <v>46100.46875</v>
      </c>
      <c r="B50" t="s">
        <v>33679</v>
      </c>
      <c r="C50">
        <v>37051</v>
      </c>
      <c r="D50" t="s">
        <v>16803</v>
      </c>
      <c r="E50">
        <v>4343635938</v>
      </c>
      <c r="F50" t="s">
        <v>33726</v>
      </c>
      <c r="G50" t="s">
        <v>33727</v>
      </c>
    </row>
    <row r="51" spans="1:7">
      <c r="A51" s="233">
        <v>46100.552083333336</v>
      </c>
      <c r="B51" t="s">
        <v>33679</v>
      </c>
      <c r="C51">
        <v>46741</v>
      </c>
      <c r="D51" t="s">
        <v>24052</v>
      </c>
      <c r="E51">
        <v>8488780105</v>
      </c>
      <c r="F51" t="s">
        <v>33728</v>
      </c>
      <c r="G51" t="s">
        <v>33729</v>
      </c>
    </row>
    <row r="52" spans="1:7">
      <c r="A52" s="233">
        <v>46101.385416666664</v>
      </c>
      <c r="B52" t="s">
        <v>33679</v>
      </c>
      <c r="C52">
        <v>47420</v>
      </c>
      <c r="D52" t="s">
        <v>21743</v>
      </c>
      <c r="E52">
        <v>6789390786</v>
      </c>
      <c r="F52" t="s">
        <v>33730</v>
      </c>
      <c r="G52" t="s">
        <v>33731</v>
      </c>
    </row>
    <row r="53" spans="1:7">
      <c r="A53" s="233">
        <v>46101.385416666664</v>
      </c>
      <c r="B53" t="s">
        <v>33679</v>
      </c>
      <c r="C53">
        <v>47156</v>
      </c>
      <c r="D53" t="s">
        <v>21753</v>
      </c>
      <c r="E53">
        <v>2514960693</v>
      </c>
      <c r="F53" t="s">
        <v>33732</v>
      </c>
      <c r="G53" t="s">
        <v>33733</v>
      </c>
    </row>
    <row r="54" spans="1:7">
      <c r="A54" s="233">
        <v>46101.385416666664</v>
      </c>
      <c r="B54" t="s">
        <v>33679</v>
      </c>
      <c r="C54">
        <v>36459</v>
      </c>
      <c r="D54" t="s">
        <v>25051</v>
      </c>
      <c r="E54">
        <v>9193444283</v>
      </c>
      <c r="F54" t="s">
        <v>33658</v>
      </c>
      <c r="G54" t="s">
        <v>33734</v>
      </c>
    </row>
    <row r="55" spans="1:7">
      <c r="A55" s="233">
        <v>46101.46875</v>
      </c>
      <c r="B55" t="s">
        <v>33679</v>
      </c>
      <c r="C55">
        <v>61391</v>
      </c>
      <c r="D55" t="s">
        <v>30679</v>
      </c>
      <c r="E55">
        <v>9549954794</v>
      </c>
      <c r="F55" t="s">
        <v>33735</v>
      </c>
      <c r="G55" t="s">
        <v>33736</v>
      </c>
    </row>
    <row r="56" spans="1:7">
      <c r="A56" s="233">
        <v>46101.46875</v>
      </c>
      <c r="B56" t="s">
        <v>33679</v>
      </c>
      <c r="C56">
        <v>61362</v>
      </c>
      <c r="D56" t="s">
        <v>30542</v>
      </c>
      <c r="E56">
        <v>2148920358</v>
      </c>
      <c r="F56" t="s">
        <v>33737</v>
      </c>
      <c r="G56" t="s">
        <v>33738</v>
      </c>
    </row>
    <row r="57" spans="1:7">
      <c r="A57" s="233">
        <v>46101.46875</v>
      </c>
      <c r="B57" t="s">
        <v>33679</v>
      </c>
      <c r="C57">
        <v>61208</v>
      </c>
      <c r="D57" t="s">
        <v>21205</v>
      </c>
      <c r="E57">
        <v>8167249181</v>
      </c>
      <c r="F57" t="s">
        <v>33739</v>
      </c>
      <c r="G57" t="s">
        <v>33740</v>
      </c>
    </row>
    <row r="58" spans="1:7">
      <c r="A58" s="233">
        <v>46101.552083333336</v>
      </c>
      <c r="B58" t="s">
        <v>33679</v>
      </c>
      <c r="C58">
        <v>21810</v>
      </c>
      <c r="D58" t="s">
        <v>22767</v>
      </c>
      <c r="E58">
        <v>5126652257</v>
      </c>
      <c r="F58" t="s">
        <v>33741</v>
      </c>
      <c r="G58" t="s">
        <v>33742</v>
      </c>
    </row>
    <row r="59" spans="1:7">
      <c r="A59" s="233">
        <v>46101.552083333336</v>
      </c>
      <c r="B59" t="s">
        <v>33679</v>
      </c>
      <c r="C59">
        <v>61523</v>
      </c>
      <c r="D59" t="s">
        <v>31263</v>
      </c>
      <c r="E59">
        <v>3105975345</v>
      </c>
      <c r="F59" t="s">
        <v>33743</v>
      </c>
      <c r="G59" t="s">
        <v>33744</v>
      </c>
    </row>
    <row r="60" spans="1:7">
      <c r="A60" s="233">
        <v>46101.635416666664</v>
      </c>
      <c r="B60" t="s">
        <v>33679</v>
      </c>
      <c r="C60">
        <v>37306</v>
      </c>
      <c r="D60" t="s">
        <v>15385</v>
      </c>
      <c r="E60">
        <v>5856644977</v>
      </c>
      <c r="F60" t="s">
        <v>33745</v>
      </c>
      <c r="G60" t="s">
        <v>33746</v>
      </c>
    </row>
    <row r="61" spans="1:7">
      <c r="A61" s="233">
        <v>46101.635416666664</v>
      </c>
      <c r="B61" t="s">
        <v>33679</v>
      </c>
      <c r="C61">
        <v>21214</v>
      </c>
      <c r="D61" t="s">
        <v>16582</v>
      </c>
      <c r="E61">
        <v>2569623009</v>
      </c>
      <c r="F61" t="s">
        <v>33747</v>
      </c>
      <c r="G61" t="s">
        <v>33748</v>
      </c>
    </row>
    <row r="62" spans="1:7">
      <c r="A62" s="233">
        <v>46101.677083333336</v>
      </c>
      <c r="B62" t="s">
        <v>33679</v>
      </c>
      <c r="C62">
        <v>21107</v>
      </c>
      <c r="D62" t="s">
        <v>22111</v>
      </c>
      <c r="E62">
        <v>6264616008</v>
      </c>
      <c r="F62" t="s">
        <v>33749</v>
      </c>
      <c r="G62" t="s">
        <v>33750</v>
      </c>
    </row>
    <row r="63" spans="1:7">
      <c r="A63" s="233">
        <v>46104.385416666664</v>
      </c>
      <c r="B63" t="s">
        <v>33679</v>
      </c>
      <c r="C63">
        <v>36096</v>
      </c>
      <c r="D63" t="s">
        <v>21451</v>
      </c>
      <c r="E63">
        <v>6122718135</v>
      </c>
      <c r="F63" t="s">
        <v>33646</v>
      </c>
      <c r="G63" t="s">
        <v>33751</v>
      </c>
    </row>
    <row r="64" spans="1:7">
      <c r="A64" s="233">
        <v>46104.46875</v>
      </c>
      <c r="B64" t="s">
        <v>33679</v>
      </c>
      <c r="C64">
        <v>61207</v>
      </c>
      <c r="D64" t="s">
        <v>29813</v>
      </c>
      <c r="E64">
        <v>9728380505</v>
      </c>
      <c r="F64" t="s">
        <v>33752</v>
      </c>
      <c r="G64" t="s">
        <v>33753</v>
      </c>
    </row>
    <row r="65" spans="1:7">
      <c r="A65" s="233">
        <v>46104.46875</v>
      </c>
      <c r="B65" t="s">
        <v>33679</v>
      </c>
      <c r="C65">
        <v>46224</v>
      </c>
      <c r="D65" t="s">
        <v>26643</v>
      </c>
      <c r="E65">
        <v>9158610946</v>
      </c>
      <c r="F65" t="s">
        <v>33754</v>
      </c>
      <c r="G65" t="s">
        <v>33755</v>
      </c>
    </row>
    <row r="66" spans="1:7">
      <c r="A66" s="233">
        <v>46104.552083333336</v>
      </c>
      <c r="B66" t="s">
        <v>33679</v>
      </c>
      <c r="C66">
        <v>61457</v>
      </c>
      <c r="D66" t="s">
        <v>30941</v>
      </c>
      <c r="E66">
        <v>3012227235</v>
      </c>
      <c r="F66" t="s">
        <v>33756</v>
      </c>
      <c r="G66" t="s">
        <v>33757</v>
      </c>
    </row>
    <row r="67" spans="1:7">
      <c r="A67" s="233">
        <v>46104.552083333336</v>
      </c>
      <c r="B67" t="s">
        <v>33679</v>
      </c>
      <c r="C67">
        <v>61628</v>
      </c>
      <c r="D67" t="s">
        <v>31766</v>
      </c>
      <c r="E67">
        <v>8108580589</v>
      </c>
      <c r="F67" t="s">
        <v>33707</v>
      </c>
      <c r="G67" t="s">
        <v>33758</v>
      </c>
    </row>
    <row r="68" spans="1:7">
      <c r="A68" s="233">
        <v>46104.635416666664</v>
      </c>
      <c r="B68" t="s">
        <v>33679</v>
      </c>
      <c r="C68">
        <v>61437</v>
      </c>
      <c r="D68" t="s">
        <v>30836</v>
      </c>
      <c r="E68">
        <v>9092474496</v>
      </c>
      <c r="F68" t="s">
        <v>33759</v>
      </c>
      <c r="G68" t="s">
        <v>33760</v>
      </c>
    </row>
    <row r="69" spans="1:7">
      <c r="A69" s="233">
        <v>46104.635416666664</v>
      </c>
      <c r="B69" t="s">
        <v>33679</v>
      </c>
      <c r="C69">
        <v>61850</v>
      </c>
      <c r="D69" t="s">
        <v>32695</v>
      </c>
      <c r="E69">
        <v>6073740009</v>
      </c>
      <c r="F69" t="s">
        <v>33761</v>
      </c>
      <c r="G69" t="s">
        <v>33762</v>
      </c>
    </row>
    <row r="70" spans="1:7">
      <c r="A70" s="233">
        <v>46104.635416666664</v>
      </c>
      <c r="B70" t="s">
        <v>33679</v>
      </c>
      <c r="C70">
        <v>61544</v>
      </c>
      <c r="D70" t="s">
        <v>31375</v>
      </c>
      <c r="E70">
        <v>9108275662</v>
      </c>
      <c r="F70" t="s">
        <v>33763</v>
      </c>
      <c r="G70" t="s">
        <v>33764</v>
      </c>
    </row>
    <row r="71" spans="1:7">
      <c r="A71" s="233">
        <v>46104.635416666664</v>
      </c>
      <c r="B71" t="s">
        <v>33679</v>
      </c>
      <c r="C71">
        <v>46618</v>
      </c>
      <c r="D71" t="s">
        <v>33765</v>
      </c>
      <c r="E71">
        <v>9047491805</v>
      </c>
      <c r="F71" t="s">
        <v>33766</v>
      </c>
      <c r="G71" t="s">
        <v>33767</v>
      </c>
    </row>
    <row r="72" spans="1:7">
      <c r="A72" s="233">
        <v>46104.635416666664</v>
      </c>
      <c r="B72" t="s">
        <v>33679</v>
      </c>
      <c r="C72">
        <v>46210</v>
      </c>
      <c r="D72" t="s">
        <v>21272</v>
      </c>
      <c r="E72">
        <v>5122281385</v>
      </c>
      <c r="F72" t="s">
        <v>33768</v>
      </c>
      <c r="G72" t="s">
        <v>33769</v>
      </c>
    </row>
    <row r="73" spans="1:7">
      <c r="A73" s="233">
        <v>46104.677083333336</v>
      </c>
      <c r="B73" t="s">
        <v>33679</v>
      </c>
      <c r="C73">
        <v>46502</v>
      </c>
      <c r="D73" t="s">
        <v>21712</v>
      </c>
      <c r="E73">
        <v>3018935023</v>
      </c>
      <c r="F73" t="s">
        <v>33770</v>
      </c>
      <c r="G73" t="s">
        <v>33771</v>
      </c>
    </row>
    <row r="74" spans="1:7">
      <c r="A74" s="233">
        <v>46104.677083333336</v>
      </c>
      <c r="B74" t="s">
        <v>33679</v>
      </c>
      <c r="C74">
        <v>46245</v>
      </c>
      <c r="D74" t="s">
        <v>16781</v>
      </c>
      <c r="E74">
        <v>4799770004</v>
      </c>
      <c r="F74" t="s">
        <v>33772</v>
      </c>
      <c r="G74" t="s">
        <v>33773</v>
      </c>
    </row>
    <row r="75" spans="1:7">
      <c r="A75" s="233">
        <v>46104.677083333336</v>
      </c>
      <c r="B75" t="s">
        <v>33679</v>
      </c>
      <c r="C75">
        <v>21670</v>
      </c>
      <c r="D75" t="s">
        <v>22609</v>
      </c>
      <c r="E75">
        <v>7178948043</v>
      </c>
      <c r="F75" t="s">
        <v>33774</v>
      </c>
      <c r="G75" t="s">
        <v>33775</v>
      </c>
    </row>
    <row r="76" spans="1:7">
      <c r="A76" s="233">
        <v>46105.385416666664</v>
      </c>
      <c r="B76" t="s">
        <v>33679</v>
      </c>
      <c r="C76">
        <v>36184</v>
      </c>
      <c r="D76" t="s">
        <v>21733</v>
      </c>
      <c r="E76">
        <v>4129103674</v>
      </c>
      <c r="F76" t="s">
        <v>33776</v>
      </c>
      <c r="G76" t="s">
        <v>33777</v>
      </c>
    </row>
    <row r="77" spans="1:7">
      <c r="A77" s="233">
        <v>46105.385416666664</v>
      </c>
      <c r="B77" t="s">
        <v>33679</v>
      </c>
      <c r="C77">
        <v>46749</v>
      </c>
      <c r="D77" t="s">
        <v>27774</v>
      </c>
      <c r="E77">
        <v>5026062041</v>
      </c>
      <c r="F77" t="s">
        <v>33778</v>
      </c>
      <c r="G77" t="s">
        <v>33779</v>
      </c>
    </row>
    <row r="78" spans="1:7">
      <c r="A78" s="233">
        <v>46105.385416666664</v>
      </c>
      <c r="B78" t="s">
        <v>33679</v>
      </c>
      <c r="C78">
        <v>36354</v>
      </c>
      <c r="D78" t="s">
        <v>22246</v>
      </c>
      <c r="E78">
        <v>3056840011</v>
      </c>
      <c r="F78" t="s">
        <v>33780</v>
      </c>
      <c r="G78" t="s">
        <v>33781</v>
      </c>
    </row>
    <row r="79" spans="1:7">
      <c r="A79" s="233">
        <v>46105.552083333336</v>
      </c>
      <c r="B79" t="s">
        <v>33679</v>
      </c>
      <c r="C79">
        <v>23429</v>
      </c>
      <c r="D79" t="s">
        <v>23543</v>
      </c>
      <c r="E79">
        <v>5614104413</v>
      </c>
      <c r="F79" t="s">
        <v>33782</v>
      </c>
      <c r="G79" t="s">
        <v>33783</v>
      </c>
    </row>
    <row r="80" spans="1:7">
      <c r="A80" s="233">
        <v>46105.552083333336</v>
      </c>
      <c r="B80" t="s">
        <v>33679</v>
      </c>
      <c r="C80">
        <v>46652</v>
      </c>
      <c r="D80" t="s">
        <v>21274</v>
      </c>
      <c r="E80">
        <v>9857100114</v>
      </c>
      <c r="F80" t="s">
        <v>33784</v>
      </c>
      <c r="G80" t="s">
        <v>33785</v>
      </c>
    </row>
    <row r="81" spans="1:7">
      <c r="A81" s="233">
        <v>46105.552083333336</v>
      </c>
      <c r="B81" t="s">
        <v>33679</v>
      </c>
      <c r="C81">
        <v>47270</v>
      </c>
      <c r="D81" t="s">
        <v>28739</v>
      </c>
      <c r="E81">
        <v>5054479428</v>
      </c>
      <c r="F81" t="s">
        <v>33786</v>
      </c>
      <c r="G81" t="s">
        <v>33787</v>
      </c>
    </row>
    <row r="82" spans="1:7">
      <c r="A82" s="233">
        <v>46105.635416666664</v>
      </c>
      <c r="B82" t="s">
        <v>33679</v>
      </c>
      <c r="C82">
        <v>61418</v>
      </c>
      <c r="D82" t="s">
        <v>30785</v>
      </c>
      <c r="E82">
        <v>9514231283</v>
      </c>
      <c r="F82" t="s">
        <v>33697</v>
      </c>
      <c r="G82" t="s">
        <v>33788</v>
      </c>
    </row>
    <row r="83" spans="1:7">
      <c r="A83" s="233">
        <v>46105.635416666664</v>
      </c>
      <c r="B83" t="s">
        <v>33679</v>
      </c>
      <c r="C83">
        <v>46814</v>
      </c>
      <c r="D83" t="s">
        <v>27892</v>
      </c>
      <c r="E83">
        <v>4783882107</v>
      </c>
      <c r="F83" t="s">
        <v>33789</v>
      </c>
      <c r="G83" t="s">
        <v>33790</v>
      </c>
    </row>
    <row r="84" spans="1:7">
      <c r="A84" s="233">
        <v>46105.635416666664</v>
      </c>
      <c r="B84" t="s">
        <v>33679</v>
      </c>
      <c r="C84">
        <v>61165</v>
      </c>
      <c r="D84" t="s">
        <v>21301</v>
      </c>
      <c r="E84">
        <v>9369554419</v>
      </c>
      <c r="F84" t="s">
        <v>33791</v>
      </c>
      <c r="G84" t="s">
        <v>33792</v>
      </c>
    </row>
    <row r="85" spans="1:7">
      <c r="A85" s="233">
        <v>46105.677083333336</v>
      </c>
      <c r="B85" t="s">
        <v>33679</v>
      </c>
      <c r="C85">
        <v>36882</v>
      </c>
      <c r="D85" t="s">
        <v>21684</v>
      </c>
      <c r="E85">
        <v>9567780314</v>
      </c>
      <c r="F85" t="s">
        <v>33793</v>
      </c>
      <c r="G85" t="s">
        <v>33794</v>
      </c>
    </row>
    <row r="86" spans="1:7">
      <c r="A86" s="233">
        <v>46106.385416666664</v>
      </c>
      <c r="B86" t="s">
        <v>33679</v>
      </c>
      <c r="C86">
        <v>36903</v>
      </c>
      <c r="D86" t="s">
        <v>15091</v>
      </c>
      <c r="E86">
        <v>2109541809</v>
      </c>
      <c r="F86" t="s">
        <v>33795</v>
      </c>
      <c r="G86" t="s">
        <v>33796</v>
      </c>
    </row>
    <row r="87" spans="1:7">
      <c r="A87" s="233">
        <v>46106.385416666664</v>
      </c>
      <c r="B87" t="s">
        <v>33679</v>
      </c>
      <c r="C87">
        <v>47063</v>
      </c>
      <c r="D87" t="s">
        <v>20863</v>
      </c>
      <c r="E87">
        <v>3159831656</v>
      </c>
      <c r="F87" t="s">
        <v>33797</v>
      </c>
      <c r="G87" t="s">
        <v>33798</v>
      </c>
    </row>
    <row r="88" spans="1:7">
      <c r="A88" s="233">
        <v>46106.385416666664</v>
      </c>
      <c r="B88" t="s">
        <v>33679</v>
      </c>
      <c r="C88">
        <v>47012</v>
      </c>
      <c r="D88" t="s">
        <v>28237</v>
      </c>
      <c r="E88">
        <v>6038183357</v>
      </c>
      <c r="F88" t="s">
        <v>33799</v>
      </c>
      <c r="G88" t="s">
        <v>33800</v>
      </c>
    </row>
    <row r="89" spans="1:7">
      <c r="A89" s="233">
        <v>46106.385416666664</v>
      </c>
      <c r="B89" t="s">
        <v>33679</v>
      </c>
      <c r="C89">
        <v>46815</v>
      </c>
      <c r="D89" t="s">
        <v>33801</v>
      </c>
      <c r="E89">
        <v>8032211088</v>
      </c>
      <c r="F89" t="s">
        <v>33802</v>
      </c>
      <c r="G89" t="s">
        <v>33803</v>
      </c>
    </row>
    <row r="90" spans="1:7">
      <c r="A90" s="233">
        <v>46106.385416666664</v>
      </c>
      <c r="B90" t="s">
        <v>33679</v>
      </c>
      <c r="C90">
        <v>24047</v>
      </c>
      <c r="D90" t="s">
        <v>20867</v>
      </c>
      <c r="E90">
        <v>3239861614</v>
      </c>
      <c r="F90" t="s">
        <v>33804</v>
      </c>
      <c r="G90" t="s">
        <v>33805</v>
      </c>
    </row>
    <row r="91" spans="1:7">
      <c r="A91" s="233">
        <v>46106.635416666664</v>
      </c>
      <c r="B91" t="s">
        <v>33679</v>
      </c>
      <c r="C91">
        <v>61717</v>
      </c>
      <c r="D91" t="s">
        <v>32099</v>
      </c>
      <c r="E91">
        <v>9014828972</v>
      </c>
      <c r="F91" t="s">
        <v>33806</v>
      </c>
      <c r="G91" t="s">
        <v>33807</v>
      </c>
    </row>
    <row r="92" spans="1:7">
      <c r="A92" s="233">
        <v>46107.635416666664</v>
      </c>
      <c r="B92" t="s">
        <v>33679</v>
      </c>
      <c r="C92">
        <v>46741</v>
      </c>
      <c r="D92" t="s">
        <v>24052</v>
      </c>
      <c r="E92">
        <v>8488780105</v>
      </c>
      <c r="F92" t="s">
        <v>33728</v>
      </c>
      <c r="G92" t="s">
        <v>33808</v>
      </c>
    </row>
    <row r="93" spans="1:7">
      <c r="A93" s="233">
        <v>46108.46875</v>
      </c>
      <c r="B93" t="s">
        <v>33679</v>
      </c>
      <c r="C93">
        <v>21266</v>
      </c>
      <c r="D93" t="s">
        <v>20893</v>
      </c>
      <c r="E93">
        <v>9727639202</v>
      </c>
      <c r="F93" t="s">
        <v>33809</v>
      </c>
      <c r="G93" t="s">
        <v>33810</v>
      </c>
    </row>
    <row r="94" spans="1:7">
      <c r="A94" s="233">
        <v>46108.46875</v>
      </c>
      <c r="B94" t="s">
        <v>33679</v>
      </c>
      <c r="C94">
        <v>46141</v>
      </c>
      <c r="D94" t="s">
        <v>20890</v>
      </c>
      <c r="E94">
        <v>8155492245</v>
      </c>
      <c r="F94" t="s">
        <v>33811</v>
      </c>
      <c r="G94" t="s">
        <v>33812</v>
      </c>
    </row>
    <row r="95" spans="1:7">
      <c r="A95" s="233">
        <v>46108.46875</v>
      </c>
      <c r="B95" t="s">
        <v>33679</v>
      </c>
      <c r="C95">
        <v>36549</v>
      </c>
      <c r="D95" t="s">
        <v>21560</v>
      </c>
      <c r="E95">
        <v>4809065027</v>
      </c>
      <c r="F95" t="s">
        <v>33813</v>
      </c>
      <c r="G95" t="s">
        <v>33814</v>
      </c>
    </row>
    <row r="96" spans="1:7">
      <c r="A96" s="233">
        <v>46111.46875</v>
      </c>
      <c r="B96" t="s">
        <v>33679</v>
      </c>
      <c r="C96">
        <v>21705</v>
      </c>
      <c r="D96" t="s">
        <v>21188</v>
      </c>
      <c r="E96">
        <v>4704080606</v>
      </c>
      <c r="F96" t="s">
        <v>33815</v>
      </c>
      <c r="G96" t="s">
        <v>33816</v>
      </c>
    </row>
    <row r="97" spans="1:7">
      <c r="A97" s="233">
        <v>46111.46875</v>
      </c>
      <c r="B97" t="s">
        <v>33679</v>
      </c>
      <c r="C97">
        <v>36434</v>
      </c>
      <c r="D97" t="s">
        <v>25018</v>
      </c>
      <c r="E97">
        <v>8604367351</v>
      </c>
      <c r="F97" t="s">
        <v>33817</v>
      </c>
      <c r="G97" t="s">
        <v>33818</v>
      </c>
    </row>
    <row r="98" spans="1:7">
      <c r="A98" s="233">
        <v>46111.635416666664</v>
      </c>
      <c r="B98" t="s">
        <v>33679</v>
      </c>
      <c r="C98">
        <v>22031</v>
      </c>
      <c r="D98" t="s">
        <v>22877</v>
      </c>
      <c r="E98">
        <v>8606390556</v>
      </c>
      <c r="F98" t="s">
        <v>33819</v>
      </c>
      <c r="G98" t="s">
        <v>33820</v>
      </c>
    </row>
    <row r="99" spans="1:7">
      <c r="A99" s="233">
        <v>46111.635416666664</v>
      </c>
      <c r="B99" t="s">
        <v>33679</v>
      </c>
      <c r="C99">
        <v>61004</v>
      </c>
      <c r="D99" t="s">
        <v>29071</v>
      </c>
      <c r="E99">
        <v>5708009447</v>
      </c>
      <c r="F99" t="s">
        <v>33821</v>
      </c>
      <c r="G99" t="s">
        <v>33822</v>
      </c>
    </row>
    <row r="100" spans="1:7">
      <c r="A100" s="233">
        <v>46111.635416666664</v>
      </c>
      <c r="B100" t="s">
        <v>33679</v>
      </c>
      <c r="C100">
        <v>61536</v>
      </c>
      <c r="D100" t="s">
        <v>31318</v>
      </c>
      <c r="E100">
        <v>9194823066</v>
      </c>
      <c r="F100" t="s">
        <v>33823</v>
      </c>
      <c r="G100" t="s">
        <v>33824</v>
      </c>
    </row>
    <row r="101" spans="1:7">
      <c r="A101" s="233">
        <v>46111.635416666664</v>
      </c>
      <c r="B101" t="s">
        <v>33679</v>
      </c>
      <c r="C101">
        <v>47052</v>
      </c>
      <c r="D101" t="s">
        <v>21645</v>
      </c>
      <c r="E101">
        <v>8458730032</v>
      </c>
      <c r="F101" t="s">
        <v>33825</v>
      </c>
      <c r="G101" t="s">
        <v>33826</v>
      </c>
    </row>
    <row r="102" spans="1:7">
      <c r="A102" s="233">
        <v>46111.635416666664</v>
      </c>
      <c r="B102" t="s">
        <v>33679</v>
      </c>
      <c r="C102">
        <v>61305</v>
      </c>
      <c r="D102" t="s">
        <v>30356</v>
      </c>
      <c r="E102">
        <v>5715790320</v>
      </c>
      <c r="F102" t="s">
        <v>33827</v>
      </c>
      <c r="G102" t="s">
        <v>33828</v>
      </c>
    </row>
    <row r="103" spans="1:7">
      <c r="A103" s="233">
        <v>46111.635416666664</v>
      </c>
      <c r="B103" t="s">
        <v>33679</v>
      </c>
      <c r="C103">
        <v>46445</v>
      </c>
      <c r="D103" t="s">
        <v>27060</v>
      </c>
      <c r="E103">
        <v>9098488012</v>
      </c>
      <c r="F103" t="s">
        <v>33676</v>
      </c>
      <c r="G103" t="s">
        <v>33710</v>
      </c>
    </row>
    <row r="104" spans="1:7">
      <c r="A104" s="233">
        <v>46111.635416666664</v>
      </c>
      <c r="B104" t="s">
        <v>33679</v>
      </c>
      <c r="C104">
        <v>24144</v>
      </c>
      <c r="D104" t="s">
        <v>24278</v>
      </c>
      <c r="E104">
        <v>5024137620</v>
      </c>
      <c r="F104" t="s">
        <v>33829</v>
      </c>
      <c r="G104" t="s">
        <v>33830</v>
      </c>
    </row>
    <row r="105" spans="1:7">
      <c r="A105" s="233">
        <v>46111.635416666664</v>
      </c>
      <c r="B105" t="s">
        <v>33679</v>
      </c>
      <c r="C105">
        <v>21285</v>
      </c>
      <c r="D105" t="s">
        <v>21468</v>
      </c>
      <c r="E105">
        <v>4077281392</v>
      </c>
      <c r="F105" t="s">
        <v>33831</v>
      </c>
      <c r="G105" t="s">
        <v>33832</v>
      </c>
    </row>
    <row r="106" spans="1:7">
      <c r="A106" s="233">
        <v>46111.635416666664</v>
      </c>
      <c r="B106" t="s">
        <v>33679</v>
      </c>
      <c r="C106">
        <v>61741</v>
      </c>
      <c r="D106" t="s">
        <v>32194</v>
      </c>
      <c r="E106">
        <v>3528382090</v>
      </c>
      <c r="F106" t="s">
        <v>33833</v>
      </c>
      <c r="G106" t="s">
        <v>33834</v>
      </c>
    </row>
    <row r="107" spans="1:7">
      <c r="A107" s="233">
        <v>46111.677083333336</v>
      </c>
      <c r="B107" t="s">
        <v>33679</v>
      </c>
      <c r="C107">
        <v>47212</v>
      </c>
      <c r="D107" t="s">
        <v>28647</v>
      </c>
      <c r="E107">
        <v>5094284028</v>
      </c>
      <c r="F107" t="s">
        <v>33835</v>
      </c>
      <c r="G107" t="s">
        <v>33836</v>
      </c>
    </row>
    <row r="108" spans="1:7">
      <c r="A108" s="233">
        <v>46111.677083333336</v>
      </c>
      <c r="B108" t="s">
        <v>33679</v>
      </c>
      <c r="C108">
        <v>61419</v>
      </c>
      <c r="D108" t="s">
        <v>30791</v>
      </c>
      <c r="E108">
        <v>7577480132</v>
      </c>
      <c r="F108" t="s">
        <v>33837</v>
      </c>
      <c r="G108" t="s">
        <v>33838</v>
      </c>
    </row>
    <row r="109" spans="1:7">
      <c r="A109" s="233">
        <v>46111.677083333336</v>
      </c>
      <c r="B109" t="s">
        <v>33679</v>
      </c>
      <c r="C109">
        <v>61087</v>
      </c>
      <c r="D109" t="s">
        <v>29309</v>
      </c>
      <c r="E109">
        <v>8129292120</v>
      </c>
      <c r="F109" t="s">
        <v>33839</v>
      </c>
      <c r="G109" t="s">
        <v>33840</v>
      </c>
    </row>
    <row r="110" spans="1:7">
      <c r="A110" s="233">
        <v>46111.677083333336</v>
      </c>
      <c r="B110" t="s">
        <v>33679</v>
      </c>
      <c r="C110">
        <v>36707</v>
      </c>
      <c r="D110" t="s">
        <v>25303</v>
      </c>
      <c r="E110">
        <v>5593216584</v>
      </c>
      <c r="F110" t="s">
        <v>33841</v>
      </c>
      <c r="G110" t="s">
        <v>33842</v>
      </c>
    </row>
    <row r="111" spans="1:7">
      <c r="A111" s="233">
        <v>46112.385416666664</v>
      </c>
      <c r="B111" t="s">
        <v>33679</v>
      </c>
      <c r="C111">
        <v>61390</v>
      </c>
      <c r="D111" t="s">
        <v>30672</v>
      </c>
      <c r="E111">
        <v>9545571590</v>
      </c>
      <c r="F111" t="s">
        <v>33843</v>
      </c>
      <c r="G111" t="s">
        <v>33844</v>
      </c>
    </row>
    <row r="112" spans="1:7">
      <c r="A112" s="233">
        <v>46112.385416666664</v>
      </c>
      <c r="B112" t="s">
        <v>33679</v>
      </c>
      <c r="C112">
        <v>21404</v>
      </c>
      <c r="D112" t="s">
        <v>33801</v>
      </c>
      <c r="E112">
        <v>3017932301</v>
      </c>
      <c r="F112" t="s">
        <v>33770</v>
      </c>
      <c r="G112" t="s">
        <v>33845</v>
      </c>
    </row>
    <row r="113" spans="1:7">
      <c r="A113" s="233">
        <v>46112.385416666664</v>
      </c>
      <c r="B113" t="s">
        <v>33679</v>
      </c>
      <c r="C113">
        <v>61238</v>
      </c>
      <c r="D113" t="s">
        <v>15657</v>
      </c>
      <c r="E113">
        <v>3527211672</v>
      </c>
      <c r="F113" t="s">
        <v>33846</v>
      </c>
      <c r="G113" t="s">
        <v>33847</v>
      </c>
    </row>
    <row r="114" spans="1:7">
      <c r="A114" s="233">
        <v>46113.385416666664</v>
      </c>
      <c r="B114" t="s">
        <v>33679</v>
      </c>
      <c r="C114">
        <v>37342</v>
      </c>
      <c r="D114" t="s">
        <v>25934</v>
      </c>
      <c r="E114">
        <v>4179010464</v>
      </c>
      <c r="F114" t="s">
        <v>33848</v>
      </c>
      <c r="G114" t="s">
        <v>33849</v>
      </c>
    </row>
    <row r="115" spans="1:7">
      <c r="A115" s="233">
        <v>46113.385416666664</v>
      </c>
      <c r="B115" t="s">
        <v>33679</v>
      </c>
      <c r="C115">
        <v>23996</v>
      </c>
      <c r="D115" t="s">
        <v>21394</v>
      </c>
      <c r="E115">
        <v>4109017784</v>
      </c>
      <c r="F115" t="s">
        <v>33684</v>
      </c>
      <c r="G115" t="s">
        <v>33850</v>
      </c>
    </row>
    <row r="116" spans="1:7">
      <c r="A116" s="233">
        <v>46113.46875</v>
      </c>
      <c r="B116" t="s">
        <v>33679</v>
      </c>
      <c r="C116">
        <v>37103</v>
      </c>
      <c r="D116" t="s">
        <v>21556</v>
      </c>
      <c r="E116">
        <v>4083121186</v>
      </c>
      <c r="F116" t="s">
        <v>33851</v>
      </c>
      <c r="G116" t="s">
        <v>33852</v>
      </c>
    </row>
    <row r="117" spans="1:7">
      <c r="A117" s="233">
        <v>46113.46875</v>
      </c>
      <c r="B117" t="s">
        <v>33679</v>
      </c>
      <c r="C117">
        <v>37044</v>
      </c>
      <c r="D117" t="s">
        <v>21632</v>
      </c>
      <c r="E117">
        <v>7404092096</v>
      </c>
      <c r="F117" t="s">
        <v>33853</v>
      </c>
      <c r="G117" t="s">
        <v>33854</v>
      </c>
    </row>
    <row r="118" spans="1:7">
      <c r="A118" s="233">
        <v>46113.46875</v>
      </c>
      <c r="B118" t="s">
        <v>33679</v>
      </c>
      <c r="C118">
        <v>23598</v>
      </c>
      <c r="D118" t="s">
        <v>15434</v>
      </c>
      <c r="E118">
        <v>7179167608</v>
      </c>
      <c r="F118" t="s">
        <v>33855</v>
      </c>
      <c r="G118" t="s">
        <v>33856</v>
      </c>
    </row>
    <row r="119" spans="1:7">
      <c r="A119" s="233">
        <v>46113.46875</v>
      </c>
      <c r="B119" t="s">
        <v>33679</v>
      </c>
      <c r="C119">
        <v>46940</v>
      </c>
      <c r="D119" t="s">
        <v>28069</v>
      </c>
      <c r="E119">
        <v>7165793078</v>
      </c>
      <c r="F119" t="s">
        <v>33857</v>
      </c>
      <c r="G119" t="s">
        <v>33858</v>
      </c>
    </row>
    <row r="120" spans="1:7">
      <c r="A120" s="233">
        <v>46113.46875</v>
      </c>
      <c r="B120" t="s">
        <v>33679</v>
      </c>
      <c r="C120">
        <v>61481</v>
      </c>
      <c r="D120" t="s">
        <v>31045</v>
      </c>
      <c r="E120">
        <v>5053629618</v>
      </c>
      <c r="F120" t="s">
        <v>33859</v>
      </c>
      <c r="G120" t="s">
        <v>33860</v>
      </c>
    </row>
    <row r="121" spans="1:7">
      <c r="A121" s="233">
        <v>46113.552083333336</v>
      </c>
      <c r="B121" t="s">
        <v>33679</v>
      </c>
      <c r="C121">
        <v>22274</v>
      </c>
      <c r="D121" t="s">
        <v>23065</v>
      </c>
      <c r="E121">
        <v>6787583057</v>
      </c>
      <c r="F121" t="s">
        <v>33861</v>
      </c>
      <c r="G121" t="s">
        <v>33862</v>
      </c>
    </row>
    <row r="122" spans="1:7">
      <c r="A122" s="233">
        <v>46113.552083333336</v>
      </c>
      <c r="B122" t="s">
        <v>33679</v>
      </c>
      <c r="C122">
        <v>47064</v>
      </c>
      <c r="D122" t="s">
        <v>28393</v>
      </c>
      <c r="E122">
        <v>5082507662</v>
      </c>
      <c r="F122" t="s">
        <v>33863</v>
      </c>
      <c r="G122" t="s">
        <v>33864</v>
      </c>
    </row>
    <row r="123" spans="1:7">
      <c r="A123" s="233">
        <v>46113.552083333336</v>
      </c>
      <c r="B123" t="s">
        <v>33679</v>
      </c>
      <c r="C123">
        <v>36585</v>
      </c>
      <c r="D123" t="s">
        <v>15811</v>
      </c>
      <c r="E123">
        <v>7609101003</v>
      </c>
      <c r="F123" t="s">
        <v>33865</v>
      </c>
      <c r="G123" t="s">
        <v>33866</v>
      </c>
    </row>
    <row r="124" spans="1:7">
      <c r="A124" s="233">
        <v>46113.552083333336</v>
      </c>
      <c r="B124" t="s">
        <v>33679</v>
      </c>
      <c r="C124">
        <v>21804</v>
      </c>
      <c r="D124" t="s">
        <v>24300</v>
      </c>
      <c r="E124">
        <v>4697391374</v>
      </c>
      <c r="F124" t="s">
        <v>33867</v>
      </c>
      <c r="G124" t="s">
        <v>33868</v>
      </c>
    </row>
    <row r="125" spans="1:7">
      <c r="A125" s="233">
        <v>46113.552083333336</v>
      </c>
      <c r="B125" t="s">
        <v>33679</v>
      </c>
      <c r="C125">
        <v>36248</v>
      </c>
      <c r="D125" t="s">
        <v>24773</v>
      </c>
      <c r="E125">
        <v>3366882145</v>
      </c>
      <c r="F125" t="s">
        <v>33869</v>
      </c>
      <c r="G125" t="s">
        <v>33870</v>
      </c>
    </row>
    <row r="126" spans="1:7">
      <c r="A126" s="233">
        <v>46113.635416666664</v>
      </c>
      <c r="B126" t="s">
        <v>33679</v>
      </c>
      <c r="C126">
        <v>71007</v>
      </c>
      <c r="D126" t="s">
        <v>32787</v>
      </c>
      <c r="E126">
        <v>5407980364</v>
      </c>
      <c r="F126" t="s">
        <v>33871</v>
      </c>
      <c r="G126" t="s">
        <v>33872</v>
      </c>
    </row>
    <row r="127" spans="1:7">
      <c r="A127" s="233">
        <v>46114.385416666664</v>
      </c>
      <c r="B127" t="s">
        <v>33679</v>
      </c>
      <c r="C127">
        <v>46252</v>
      </c>
      <c r="D127" t="s">
        <v>31030</v>
      </c>
      <c r="E127">
        <v>5052095142</v>
      </c>
      <c r="F127" t="s">
        <v>33873</v>
      </c>
      <c r="G127" t="s">
        <v>33874</v>
      </c>
    </row>
    <row r="128" spans="1:7">
      <c r="A128" s="233">
        <v>46114.46875</v>
      </c>
      <c r="B128" t="s">
        <v>33679</v>
      </c>
      <c r="C128">
        <v>46286</v>
      </c>
      <c r="D128" t="s">
        <v>26760</v>
      </c>
      <c r="E128">
        <v>9038692314</v>
      </c>
      <c r="F128" t="s">
        <v>33875</v>
      </c>
      <c r="G128" t="s">
        <v>33876</v>
      </c>
    </row>
    <row r="129" spans="1:7">
      <c r="A129" s="233">
        <v>46114.46875</v>
      </c>
      <c r="B129" t="s">
        <v>33679</v>
      </c>
      <c r="C129">
        <v>36903</v>
      </c>
      <c r="D129" t="s">
        <v>15091</v>
      </c>
      <c r="E129">
        <v>2109541809</v>
      </c>
      <c r="F129" t="s">
        <v>33795</v>
      </c>
      <c r="G129" t="s">
        <v>33877</v>
      </c>
    </row>
    <row r="130" spans="1:7">
      <c r="A130" s="233">
        <v>46114.46875</v>
      </c>
      <c r="B130" t="s">
        <v>33679</v>
      </c>
      <c r="C130">
        <v>46587</v>
      </c>
      <c r="D130" t="s">
        <v>27320</v>
      </c>
      <c r="E130">
        <v>8624130884</v>
      </c>
      <c r="F130" t="s">
        <v>33878</v>
      </c>
      <c r="G130" t="s">
        <v>33879</v>
      </c>
    </row>
    <row r="131" spans="1:7">
      <c r="A131" s="233">
        <v>46114.46875</v>
      </c>
      <c r="B131" t="s">
        <v>33679</v>
      </c>
      <c r="C131">
        <v>23304</v>
      </c>
      <c r="D131" t="s">
        <v>21606</v>
      </c>
      <c r="E131">
        <v>2207104428</v>
      </c>
      <c r="F131" t="s">
        <v>33661</v>
      </c>
      <c r="G131" t="s">
        <v>33880</v>
      </c>
    </row>
    <row r="132" spans="1:7">
      <c r="A132" s="233">
        <v>46114.552083333336</v>
      </c>
      <c r="B132" t="s">
        <v>33679</v>
      </c>
      <c r="C132">
        <v>36010</v>
      </c>
      <c r="D132" t="s">
        <v>24385</v>
      </c>
      <c r="E132">
        <v>2402372305</v>
      </c>
      <c r="F132" t="s">
        <v>33717</v>
      </c>
      <c r="G132" t="s">
        <v>33881</v>
      </c>
    </row>
    <row r="133" spans="1:7">
      <c r="A133" s="233">
        <v>46114.552083333336</v>
      </c>
      <c r="B133" t="s">
        <v>33679</v>
      </c>
      <c r="C133">
        <v>46435</v>
      </c>
      <c r="D133" t="s">
        <v>27033</v>
      </c>
      <c r="E133">
        <v>9517121022</v>
      </c>
      <c r="F133" t="s">
        <v>33882</v>
      </c>
      <c r="G133" t="s">
        <v>33883</v>
      </c>
    </row>
    <row r="134" spans="1:7">
      <c r="A134" s="233">
        <v>46114.677083333336</v>
      </c>
      <c r="B134" t="s">
        <v>33679</v>
      </c>
      <c r="C134">
        <v>47098</v>
      </c>
      <c r="D134" t="s">
        <v>33801</v>
      </c>
      <c r="E134">
        <v>8146513412</v>
      </c>
      <c r="F134" t="s">
        <v>33884</v>
      </c>
      <c r="G134" t="s">
        <v>33885</v>
      </c>
    </row>
    <row r="135" spans="1:7">
      <c r="A135" s="233">
        <v>46114.677083333336</v>
      </c>
      <c r="B135" t="s">
        <v>33679</v>
      </c>
      <c r="C135">
        <v>36833</v>
      </c>
      <c r="D135" t="s">
        <v>25383</v>
      </c>
      <c r="E135">
        <v>5098903126</v>
      </c>
      <c r="F135" t="s">
        <v>33886</v>
      </c>
      <c r="G135" t="s">
        <v>33887</v>
      </c>
    </row>
    <row r="136" spans="1:7">
      <c r="A136" s="233">
        <v>46114.677083333336</v>
      </c>
      <c r="B136" t="s">
        <v>33679</v>
      </c>
      <c r="C136">
        <v>21231</v>
      </c>
      <c r="D136" t="s">
        <v>21215</v>
      </c>
      <c r="E136">
        <v>2523630764</v>
      </c>
      <c r="F136" t="s">
        <v>33888</v>
      </c>
      <c r="G136" t="s">
        <v>33889</v>
      </c>
    </row>
    <row r="137" spans="1:7">
      <c r="A137" s="233">
        <v>46114.677083333336</v>
      </c>
      <c r="B137" t="s">
        <v>33679</v>
      </c>
      <c r="C137">
        <v>37421</v>
      </c>
      <c r="D137" t="s">
        <v>17024</v>
      </c>
      <c r="E137">
        <v>3344981010</v>
      </c>
      <c r="F137" t="s">
        <v>33675</v>
      </c>
      <c r="G137" t="s">
        <v>33890</v>
      </c>
    </row>
    <row r="138" spans="1:7">
      <c r="A138" s="233">
        <v>46114.677083333336</v>
      </c>
      <c r="B138" t="s">
        <v>33679</v>
      </c>
      <c r="C138">
        <v>46976</v>
      </c>
      <c r="D138" t="s">
        <v>21758</v>
      </c>
      <c r="E138">
        <v>3012227835</v>
      </c>
      <c r="F138" t="s">
        <v>33891</v>
      </c>
      <c r="G138" t="s">
        <v>33892</v>
      </c>
    </row>
    <row r="139" spans="1:7">
      <c r="A139" s="233">
        <v>46115.385416666664</v>
      </c>
      <c r="B139" t="s">
        <v>33679</v>
      </c>
      <c r="C139">
        <v>21793</v>
      </c>
      <c r="D139" t="s">
        <v>20921</v>
      </c>
      <c r="E139">
        <v>2108950725</v>
      </c>
      <c r="F139" t="s">
        <v>33661</v>
      </c>
      <c r="G139" t="s">
        <v>33893</v>
      </c>
    </row>
    <row r="140" spans="1:7">
      <c r="A140" s="233">
        <v>46115.385416666664</v>
      </c>
      <c r="B140" t="s">
        <v>33679</v>
      </c>
      <c r="C140">
        <v>21214</v>
      </c>
      <c r="D140" t="s">
        <v>16582</v>
      </c>
      <c r="E140">
        <v>2569623009</v>
      </c>
      <c r="F140" t="s">
        <v>33747</v>
      </c>
      <c r="G140" t="s">
        <v>33894</v>
      </c>
    </row>
    <row r="141" spans="1:7">
      <c r="A141" s="233">
        <v>46115.46875</v>
      </c>
      <c r="B141" t="s">
        <v>33679</v>
      </c>
      <c r="C141">
        <v>36478</v>
      </c>
      <c r="D141" t="s">
        <v>16885</v>
      </c>
      <c r="E141">
        <v>8047505698</v>
      </c>
      <c r="F141" t="s">
        <v>33895</v>
      </c>
      <c r="G141" t="s">
        <v>33896</v>
      </c>
    </row>
    <row r="142" spans="1:7" ht="45.75">
      <c r="A142" s="233">
        <v>46115.552083333336</v>
      </c>
      <c r="B142" t="s">
        <v>33679</v>
      </c>
      <c r="C142">
        <v>46911</v>
      </c>
      <c r="D142" t="s">
        <v>28032</v>
      </c>
      <c r="E142">
        <v>9012648616</v>
      </c>
      <c r="F142" t="s">
        <v>33897</v>
      </c>
      <c r="G142" s="1" t="s">
        <v>33898</v>
      </c>
    </row>
    <row r="143" spans="1:7">
      <c r="A143" s="233">
        <v>46115.635416666664</v>
      </c>
      <c r="B143" t="s">
        <v>33679</v>
      </c>
      <c r="C143">
        <v>46210</v>
      </c>
      <c r="D143" t="s">
        <v>21272</v>
      </c>
      <c r="E143">
        <v>5122281385</v>
      </c>
      <c r="F143" t="s">
        <v>33768</v>
      </c>
      <c r="G143" t="s">
        <v>33899</v>
      </c>
    </row>
    <row r="144" spans="1:7">
      <c r="A144" s="233">
        <v>46115.635416666664</v>
      </c>
      <c r="B144" t="s">
        <v>33679</v>
      </c>
      <c r="C144">
        <v>23159</v>
      </c>
      <c r="D144" t="s">
        <v>33719</v>
      </c>
      <c r="E144">
        <v>8507163097</v>
      </c>
      <c r="F144" t="s">
        <v>33720</v>
      </c>
      <c r="G144" t="s">
        <v>33900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05207-D0E5-4DE2-8D1D-84E3C5931084}"/>
</file>

<file path=docProps/app.xml><?xml version="1.0" encoding="utf-8"?>
<Properties xmlns="http://schemas.openxmlformats.org/officeDocument/2006/extended-properties" xmlns:vt="http://schemas.openxmlformats.org/officeDocument/2006/docPropsVTypes">
  <Application>Microsoft Excel Online</Application>
  <Manager/>
  <Company>Sears Holdings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Anderson, Rob</dc:creator>
  <cp:keywords/>
  <dc:description/>
  <cp:lastModifiedBy/>
  <cp:revision/>
  <dcterms:created xsi:type="dcterms:W3CDTF">2025-09-18T23:15:13Z</dcterms:created>
  <dcterms:modified xsi:type="dcterms:W3CDTF">2026-04-06T13:53:10Z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